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7/"/>
    </mc:Choice>
  </mc:AlternateContent>
  <xr:revisionPtr revIDLastSave="0" documentId="8_{209D8F44-609D-4B29-8B81-A09977E9CECC}" xr6:coauthVersionLast="47" xr6:coauthVersionMax="47" xr10:uidLastSave="{00000000-0000-0000-0000-000000000000}"/>
  <bookViews>
    <workbookView xWindow="-120" yWindow="-120" windowWidth="29040" windowHeight="15720" tabRatio="879" activeTab="1" xr2:uid="{00000000-000D-0000-FFFF-FFFF00000000}"/>
  </bookViews>
  <sheets>
    <sheet name="Tietoa aineistosta" sheetId="1" r:id="rId1"/>
    <sheet name="1.a. Vos-laskelma" sheetId="2" r:id="rId2"/>
    <sheet name="1.b. Vos-laskelma_€as" sheetId="3" r:id="rId3"/>
    <sheet name="2.a. Vos-laskelma" sheetId="4" r:id="rId4"/>
    <sheet name="2.b. Vos-laskelma_€as" sheetId="5" r:id="rId5"/>
    <sheet name="3. Vos-muutos_tiivis_2026-27" sheetId="6" r:id="rId6"/>
    <sheet name="4. Vos-muutos_laaja2026-27" sheetId="7" r:id="rId7"/>
    <sheet name="5. Leikkausvertailu" sheetId="8" state="hidden" r:id="rId8"/>
    <sheet name="6. Ikärakenne" sheetId="9" r:id="rId9"/>
    <sheet name="7. Sote-erät" sheetId="10" r:id="rId10"/>
    <sheet name="8. Kotikuntakorvaukset" sheetId="11" state="hidden" r:id="rId11"/>
    <sheet name="9. Perus- ja yksikköhinnat" sheetId="12" r:id="rId12"/>
    <sheet name="10.a. VM-laskelma" sheetId="13" state="hidden" r:id="rId13"/>
    <sheet name="10.b. VM-laskelma" sheetId="14" state="hidden" r:id="rId14"/>
    <sheet name="11.a. OKM-laskelma" sheetId="19" state="hidden" r:id="rId15"/>
    <sheet name="11.b. OKM-laskelma" sheetId="17" state="hidden" r:id="rId16"/>
    <sheet name="12. VM-laskelmakehitys" sheetId="15" state="hidden" r:id="rId17"/>
    <sheet name="13. Vos 2022-27" sheetId="16" r:id="rId18"/>
  </sheets>
  <definedNames>
    <definedName name="_xlnm._FilterDatabase" localSheetId="1" hidden="1">'1.a. Vos-laskelma'!$A$10:$AH$10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5" hidden="1">'11.b. OKM-laskelma'!$A$10:$DM$10</definedName>
    <definedName name="_xlnm._FilterDatabase" localSheetId="16" hidden="1">'12. VM-laskelmakehitys'!$A$10:$P$10</definedName>
    <definedName name="_xlnm._FilterDatabase" localSheetId="17" hidden="1">'13. Vos 2022-27'!$A$10:$AQ$10</definedName>
    <definedName name="_xlnm._FilterDatabase" localSheetId="3" hidden="1">'2.a. Vos-laskelma'!$A$10:$AA$10</definedName>
    <definedName name="_xlnm._FilterDatabase" localSheetId="4" hidden="1">'2.b. Vos-laskelma_€as'!$A$10:$W$10</definedName>
    <definedName name="_xlnm._FilterDatabase" localSheetId="5" hidden="1">'3. Vos-muutos_tiivis_2026-27'!$A$10:$O$10</definedName>
    <definedName name="_xlnm._FilterDatabase" localSheetId="6" hidden="1">'4. Vos-muutos_laaja2026-27'!$A$10:$CJ$10</definedName>
    <definedName name="_xlnm._FilterDatabase" localSheetId="7" hidden="1">'5. Leikkausvertailu'!$A$10:$O$10</definedName>
    <definedName name="_xlnm._FilterDatabase" localSheetId="8" hidden="1">'6. Ikärakenne'!$A$10:$BT$10</definedName>
    <definedName name="_xlnm._FilterDatabase" localSheetId="9" hidden="1">'7. Sote-erät'!$A$10:$CE$10</definedName>
    <definedName name="_xlnm._FilterDatabase" localSheetId="10" hidden="1">'8. Kotikuntakorvaukset'!$A$10:$F$10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11" i="10" l="1"/>
  <c r="BZ11" i="10"/>
  <c r="CA11" i="10"/>
  <c r="CC11" i="10"/>
  <c r="CD11" i="10"/>
  <c r="CE11" i="10"/>
  <c r="BY12" i="10"/>
  <c r="CA12" i="10" s="1"/>
  <c r="BZ12" i="10"/>
  <c r="CC12" i="10"/>
  <c r="CD12" i="10"/>
  <c r="CE12" i="10" s="1"/>
  <c r="BY13" i="10"/>
  <c r="BZ13" i="10"/>
  <c r="CA13" i="10"/>
  <c r="CC13" i="10"/>
  <c r="CE13" i="10" s="1"/>
  <c r="CD13" i="10"/>
  <c r="BY14" i="10"/>
  <c r="BZ14" i="10"/>
  <c r="CA14" i="10"/>
  <c r="CC14" i="10"/>
  <c r="CD14" i="10"/>
  <c r="CE14" i="10"/>
  <c r="BY15" i="10"/>
  <c r="BZ15" i="10"/>
  <c r="CA15" i="10"/>
  <c r="CC15" i="10"/>
  <c r="CD15" i="10"/>
  <c r="CE15" i="10"/>
  <c r="BY16" i="10"/>
  <c r="CA16" i="10" s="1"/>
  <c r="BZ16" i="10"/>
  <c r="CC16" i="10"/>
  <c r="CD16" i="10"/>
  <c r="CE16" i="10" s="1"/>
  <c r="BY17" i="10"/>
  <c r="BZ17" i="10"/>
  <c r="CA17" i="10"/>
  <c r="CC17" i="10"/>
  <c r="CE17" i="10" s="1"/>
  <c r="CD17" i="10"/>
  <c r="BY18" i="10"/>
  <c r="BZ18" i="10"/>
  <c r="CA18" i="10"/>
  <c r="CC18" i="10"/>
  <c r="CD18" i="10"/>
  <c r="CE18" i="10"/>
  <c r="BY19" i="10"/>
  <c r="BZ19" i="10"/>
  <c r="CA19" i="10" s="1"/>
  <c r="CC19" i="10"/>
  <c r="CD19" i="10"/>
  <c r="CE19" i="10"/>
  <c r="BY20" i="10"/>
  <c r="CA20" i="10" s="1"/>
  <c r="BZ20" i="10"/>
  <c r="CC20" i="10"/>
  <c r="CE20" i="10" s="1"/>
  <c r="CD20" i="10"/>
  <c r="BY21" i="10"/>
  <c r="BZ21" i="10"/>
  <c r="CA21" i="10"/>
  <c r="CC21" i="10"/>
  <c r="CE21" i="10" s="1"/>
  <c r="CD21" i="10"/>
  <c r="BY22" i="10"/>
  <c r="BZ22" i="10"/>
  <c r="CA22" i="10"/>
  <c r="CC22" i="10"/>
  <c r="CD22" i="10"/>
  <c r="CE22" i="10"/>
  <c r="BY23" i="10"/>
  <c r="BZ23" i="10"/>
  <c r="CA23" i="10"/>
  <c r="CC23" i="10"/>
  <c r="CD23" i="10"/>
  <c r="CE23" i="10"/>
  <c r="BY24" i="10"/>
  <c r="CA24" i="10" s="1"/>
  <c r="BZ24" i="10"/>
  <c r="CC24" i="10"/>
  <c r="CE24" i="10" s="1"/>
  <c r="CD24" i="10"/>
  <c r="BY25" i="10"/>
  <c r="BZ25" i="10"/>
  <c r="CA25" i="10"/>
  <c r="CC25" i="10"/>
  <c r="CE25" i="10" s="1"/>
  <c r="CD25" i="10"/>
  <c r="BY26" i="10"/>
  <c r="BZ26" i="10"/>
  <c r="CA26" i="10"/>
  <c r="CC26" i="10"/>
  <c r="CD26" i="10"/>
  <c r="CE26" i="10"/>
  <c r="BY27" i="10"/>
  <c r="BZ27" i="10"/>
  <c r="CA27" i="10"/>
  <c r="CC27" i="10"/>
  <c r="CD27" i="10"/>
  <c r="CE27" i="10"/>
  <c r="BY28" i="10"/>
  <c r="CA28" i="10" s="1"/>
  <c r="BZ28" i="10"/>
  <c r="CC28" i="10"/>
  <c r="CE28" i="10" s="1"/>
  <c r="CD28" i="10"/>
  <c r="BY29" i="10"/>
  <c r="BZ29" i="10"/>
  <c r="CA29" i="10"/>
  <c r="CC29" i="10"/>
  <c r="CE29" i="10" s="1"/>
  <c r="CD29" i="10"/>
  <c r="BY30" i="10"/>
  <c r="BZ30" i="10"/>
  <c r="CA30" i="10"/>
  <c r="CC30" i="10"/>
  <c r="CD30" i="10"/>
  <c r="CE30" i="10"/>
  <c r="BY31" i="10"/>
  <c r="BZ31" i="10"/>
  <c r="CA31" i="10"/>
  <c r="CC31" i="10"/>
  <c r="CD31" i="10"/>
  <c r="CE31" i="10"/>
  <c r="BY32" i="10"/>
  <c r="CA32" i="10" s="1"/>
  <c r="BZ32" i="10"/>
  <c r="CC32" i="10"/>
  <c r="CE32" i="10" s="1"/>
  <c r="CD32" i="10"/>
  <c r="BY33" i="10"/>
  <c r="BZ33" i="10"/>
  <c r="CA33" i="10"/>
  <c r="CC33" i="10"/>
  <c r="CE33" i="10" s="1"/>
  <c r="CD33" i="10"/>
  <c r="BY34" i="10"/>
  <c r="CA34" i="10" s="1"/>
  <c r="BZ34" i="10"/>
  <c r="CC34" i="10"/>
  <c r="CD34" i="10"/>
  <c r="CE34" i="10"/>
  <c r="BY35" i="10"/>
  <c r="BZ35" i="10"/>
  <c r="CA35" i="10" s="1"/>
  <c r="CC35" i="10"/>
  <c r="CD35" i="10"/>
  <c r="CE35" i="10"/>
  <c r="BY36" i="10"/>
  <c r="CA36" i="10" s="1"/>
  <c r="BZ36" i="10"/>
  <c r="CC36" i="10"/>
  <c r="CE36" i="10" s="1"/>
  <c r="CD36" i="10"/>
  <c r="BY37" i="10"/>
  <c r="BZ37" i="10"/>
  <c r="CA37" i="10"/>
  <c r="CC37" i="10"/>
  <c r="CE37" i="10" s="1"/>
  <c r="CD37" i="10"/>
  <c r="BY38" i="10"/>
  <c r="BZ38" i="10"/>
  <c r="CA38" i="10"/>
  <c r="CC38" i="10"/>
  <c r="CD38" i="10"/>
  <c r="CE38" i="10"/>
  <c r="BY39" i="10"/>
  <c r="BZ39" i="10"/>
  <c r="CA39" i="10" s="1"/>
  <c r="CC39" i="10"/>
  <c r="CD39" i="10"/>
  <c r="CE39" i="10"/>
  <c r="BY40" i="10"/>
  <c r="CA40" i="10" s="1"/>
  <c r="BZ40" i="10"/>
  <c r="CC40" i="10"/>
  <c r="CE40" i="10" s="1"/>
  <c r="CD40" i="10"/>
  <c r="BY41" i="10"/>
  <c r="BZ41" i="10"/>
  <c r="CA41" i="10"/>
  <c r="CC41" i="10"/>
  <c r="CE41" i="10" s="1"/>
  <c r="CD41" i="10"/>
  <c r="BY42" i="10"/>
  <c r="CA42" i="10" s="1"/>
  <c r="BZ42" i="10"/>
  <c r="CC42" i="10"/>
  <c r="CD42" i="10"/>
  <c r="CE42" i="10"/>
  <c r="BY43" i="10"/>
  <c r="BZ43" i="10"/>
  <c r="CA43" i="10"/>
  <c r="CC43" i="10"/>
  <c r="CD43" i="10"/>
  <c r="CE43" i="10"/>
  <c r="BY44" i="10"/>
  <c r="CA44" i="10" s="1"/>
  <c r="BZ44" i="10"/>
  <c r="CC44" i="10"/>
  <c r="CE44" i="10" s="1"/>
  <c r="CD44" i="10"/>
  <c r="BY45" i="10"/>
  <c r="BZ45" i="10"/>
  <c r="CA45" i="10"/>
  <c r="CC45" i="10"/>
  <c r="CE45" i="10" s="1"/>
  <c r="CD45" i="10"/>
  <c r="BY46" i="10"/>
  <c r="CA46" i="10" s="1"/>
  <c r="BZ46" i="10"/>
  <c r="CC46" i="10"/>
  <c r="CD46" i="10"/>
  <c r="CE46" i="10"/>
  <c r="BY47" i="10"/>
  <c r="BZ47" i="10"/>
  <c r="CA47" i="10"/>
  <c r="CC47" i="10"/>
  <c r="CD47" i="10"/>
  <c r="CE47" i="10"/>
  <c r="BY48" i="10"/>
  <c r="CA48" i="10" s="1"/>
  <c r="BZ48" i="10"/>
  <c r="CC48" i="10"/>
  <c r="CE48" i="10" s="1"/>
  <c r="CD48" i="10"/>
  <c r="BY49" i="10"/>
  <c r="BZ49" i="10"/>
  <c r="CA49" i="10"/>
  <c r="CC49" i="10"/>
  <c r="CE49" i="10" s="1"/>
  <c r="CD49" i="10"/>
  <c r="BY50" i="10"/>
  <c r="CA50" i="10" s="1"/>
  <c r="BZ50" i="10"/>
  <c r="CC50" i="10"/>
  <c r="CD50" i="10"/>
  <c r="CE50" i="10"/>
  <c r="BY51" i="10"/>
  <c r="BZ51" i="10"/>
  <c r="CA51" i="10" s="1"/>
  <c r="CC51" i="10"/>
  <c r="CD51" i="10"/>
  <c r="CE51" i="10"/>
  <c r="BY52" i="10"/>
  <c r="CA52" i="10" s="1"/>
  <c r="BZ52" i="10"/>
  <c r="CC52" i="10"/>
  <c r="CE52" i="10" s="1"/>
  <c r="CD52" i="10"/>
  <c r="BY53" i="10"/>
  <c r="BZ53" i="10"/>
  <c r="CA53" i="10"/>
  <c r="CC53" i="10"/>
  <c r="CE53" i="10" s="1"/>
  <c r="CD53" i="10"/>
  <c r="BY54" i="10"/>
  <c r="CA54" i="10" s="1"/>
  <c r="BZ54" i="10"/>
  <c r="CC54" i="10"/>
  <c r="CD54" i="10"/>
  <c r="CE54" i="10"/>
  <c r="BY55" i="10"/>
  <c r="BZ55" i="10"/>
  <c r="CA55" i="10"/>
  <c r="CC55" i="10"/>
  <c r="CD55" i="10"/>
  <c r="CE55" i="10"/>
  <c r="BY56" i="10"/>
  <c r="CA56" i="10" s="1"/>
  <c r="BZ56" i="10"/>
  <c r="CC56" i="10"/>
  <c r="CE56" i="10" s="1"/>
  <c r="CD56" i="10"/>
  <c r="BY57" i="10"/>
  <c r="BZ57" i="10"/>
  <c r="CA57" i="10"/>
  <c r="CC57" i="10"/>
  <c r="CE57" i="10" s="1"/>
  <c r="CD57" i="10"/>
  <c r="BY58" i="10"/>
  <c r="CA58" i="10" s="1"/>
  <c r="BZ58" i="10"/>
  <c r="CC58" i="10"/>
  <c r="CD58" i="10"/>
  <c r="CE58" i="10"/>
  <c r="BY59" i="10"/>
  <c r="BZ59" i="10"/>
  <c r="CA59" i="10" s="1"/>
  <c r="CC59" i="10"/>
  <c r="CD59" i="10"/>
  <c r="CE59" i="10"/>
  <c r="BY60" i="10"/>
  <c r="CA60" i="10" s="1"/>
  <c r="BZ60" i="10"/>
  <c r="CC60" i="10"/>
  <c r="CE60" i="10" s="1"/>
  <c r="CD60" i="10"/>
  <c r="BY61" i="10"/>
  <c r="BZ61" i="10"/>
  <c r="CA61" i="10"/>
  <c r="CC61" i="10"/>
  <c r="CE61" i="10" s="1"/>
  <c r="CD61" i="10"/>
  <c r="BY62" i="10"/>
  <c r="CA62" i="10" s="1"/>
  <c r="BZ62" i="10"/>
  <c r="CC62" i="10"/>
  <c r="CD62" i="10"/>
  <c r="CE62" i="10"/>
  <c r="BY63" i="10"/>
  <c r="BZ63" i="10"/>
  <c r="CA63" i="10" s="1"/>
  <c r="CC63" i="10"/>
  <c r="CD63" i="10"/>
  <c r="CE63" i="10"/>
  <c r="BY64" i="10"/>
  <c r="CA64" i="10" s="1"/>
  <c r="BZ64" i="10"/>
  <c r="CC64" i="10"/>
  <c r="CE64" i="10" s="1"/>
  <c r="CD64" i="10"/>
  <c r="BY65" i="10"/>
  <c r="BZ65" i="10"/>
  <c r="CA65" i="10"/>
  <c r="CC65" i="10"/>
  <c r="CE65" i="10" s="1"/>
  <c r="CD65" i="10"/>
  <c r="BY66" i="10"/>
  <c r="CA66" i="10" s="1"/>
  <c r="BZ66" i="10"/>
  <c r="CC66" i="10"/>
  <c r="CD66" i="10"/>
  <c r="CE66" i="10"/>
  <c r="BY67" i="10"/>
  <c r="BZ67" i="10"/>
  <c r="CA67" i="10" s="1"/>
  <c r="CC67" i="10"/>
  <c r="CD67" i="10"/>
  <c r="CE67" i="10"/>
  <c r="BY68" i="10"/>
  <c r="CA68" i="10" s="1"/>
  <c r="BZ68" i="10"/>
  <c r="CC68" i="10"/>
  <c r="CE68" i="10" s="1"/>
  <c r="CD68" i="10"/>
  <c r="BY69" i="10"/>
  <c r="BZ69" i="10"/>
  <c r="CA69" i="10"/>
  <c r="CC69" i="10"/>
  <c r="CE69" i="10" s="1"/>
  <c r="CD69" i="10"/>
  <c r="BY70" i="10"/>
  <c r="CA70" i="10" s="1"/>
  <c r="BZ70" i="10"/>
  <c r="CC70" i="10"/>
  <c r="CD70" i="10"/>
  <c r="CE70" i="10"/>
  <c r="BY71" i="10"/>
  <c r="BZ71" i="10"/>
  <c r="CA71" i="10"/>
  <c r="CC71" i="10"/>
  <c r="CD71" i="10"/>
  <c r="CE71" i="10"/>
  <c r="BY72" i="10"/>
  <c r="CA72" i="10" s="1"/>
  <c r="BZ72" i="10"/>
  <c r="CC72" i="10"/>
  <c r="CE72" i="10" s="1"/>
  <c r="CD72" i="10"/>
  <c r="BY73" i="10"/>
  <c r="BZ73" i="10"/>
  <c r="CA73" i="10"/>
  <c r="CC73" i="10"/>
  <c r="CE73" i="10" s="1"/>
  <c r="CD73" i="10"/>
  <c r="BY74" i="10"/>
  <c r="CA74" i="10" s="1"/>
  <c r="BZ74" i="10"/>
  <c r="CC74" i="10"/>
  <c r="CD74" i="10"/>
  <c r="CE74" i="10"/>
  <c r="BY75" i="10"/>
  <c r="BZ75" i="10"/>
  <c r="CA75" i="10" s="1"/>
  <c r="CC75" i="10"/>
  <c r="CD75" i="10"/>
  <c r="CE75" i="10"/>
  <c r="BY76" i="10"/>
  <c r="CA76" i="10" s="1"/>
  <c r="BZ76" i="10"/>
  <c r="CC76" i="10"/>
  <c r="CE76" i="10" s="1"/>
  <c r="CD76" i="10"/>
  <c r="BY77" i="10"/>
  <c r="BZ77" i="10"/>
  <c r="CA77" i="10"/>
  <c r="CC77" i="10"/>
  <c r="CE77" i="10" s="1"/>
  <c r="CD77" i="10"/>
  <c r="BY78" i="10"/>
  <c r="CA78" i="10" s="1"/>
  <c r="BZ78" i="10"/>
  <c r="CC78" i="10"/>
  <c r="CD78" i="10"/>
  <c r="CE78" i="10"/>
  <c r="BY79" i="10"/>
  <c r="BZ79" i="10"/>
  <c r="CA79" i="10"/>
  <c r="CC79" i="10"/>
  <c r="CD79" i="10"/>
  <c r="CE79" i="10"/>
  <c r="BY80" i="10"/>
  <c r="CA80" i="10" s="1"/>
  <c r="BZ80" i="10"/>
  <c r="CC80" i="10"/>
  <c r="CE80" i="10" s="1"/>
  <c r="CD80" i="10"/>
  <c r="BY81" i="10"/>
  <c r="BZ81" i="10"/>
  <c r="CA81" i="10"/>
  <c r="CC81" i="10"/>
  <c r="CE81" i="10" s="1"/>
  <c r="CD81" i="10"/>
  <c r="BY82" i="10"/>
  <c r="CA82" i="10" s="1"/>
  <c r="BZ82" i="10"/>
  <c r="CC82" i="10"/>
  <c r="CD82" i="10"/>
  <c r="CE82" i="10"/>
  <c r="BY83" i="10"/>
  <c r="BZ83" i="10"/>
  <c r="CA83" i="10" s="1"/>
  <c r="CC83" i="10"/>
  <c r="CD83" i="10"/>
  <c r="CE83" i="10"/>
  <c r="BY84" i="10"/>
  <c r="CA84" i="10" s="1"/>
  <c r="BZ84" i="10"/>
  <c r="CC84" i="10"/>
  <c r="CE84" i="10" s="1"/>
  <c r="CD84" i="10"/>
  <c r="BY85" i="10"/>
  <c r="BZ85" i="10"/>
  <c r="CA85" i="10"/>
  <c r="CC85" i="10"/>
  <c r="CE85" i="10" s="1"/>
  <c r="CD85" i="10"/>
  <c r="BY86" i="10"/>
  <c r="CA86" i="10" s="1"/>
  <c r="BZ86" i="10"/>
  <c r="CC86" i="10"/>
  <c r="CD86" i="10"/>
  <c r="CE86" i="10"/>
  <c r="BY87" i="10"/>
  <c r="BZ87" i="10"/>
  <c r="CA87" i="10"/>
  <c r="CC87" i="10"/>
  <c r="CD87" i="10"/>
  <c r="CE87" i="10"/>
  <c r="BY88" i="10"/>
  <c r="CA88" i="10" s="1"/>
  <c r="BZ88" i="10"/>
  <c r="CC88" i="10"/>
  <c r="CE88" i="10" s="1"/>
  <c r="CD88" i="10"/>
  <c r="BY89" i="10"/>
  <c r="BZ89" i="10"/>
  <c r="CA89" i="10"/>
  <c r="CC89" i="10"/>
  <c r="CE89" i="10" s="1"/>
  <c r="CD89" i="10"/>
  <c r="BY90" i="10"/>
  <c r="CA90" i="10" s="1"/>
  <c r="BZ90" i="10"/>
  <c r="CC90" i="10"/>
  <c r="CD90" i="10"/>
  <c r="CE90" i="10"/>
  <c r="BY91" i="10"/>
  <c r="BZ91" i="10"/>
  <c r="CA91" i="10" s="1"/>
  <c r="CC91" i="10"/>
  <c r="CD91" i="10"/>
  <c r="CE91" i="10"/>
  <c r="BY92" i="10"/>
  <c r="CA92" i="10" s="1"/>
  <c r="BZ92" i="10"/>
  <c r="CC92" i="10"/>
  <c r="CE92" i="10" s="1"/>
  <c r="CD92" i="10"/>
  <c r="BY93" i="10"/>
  <c r="BZ93" i="10"/>
  <c r="CA93" i="10"/>
  <c r="CC93" i="10"/>
  <c r="CE93" i="10" s="1"/>
  <c r="CD93" i="10"/>
  <c r="BY94" i="10"/>
  <c r="CA94" i="10" s="1"/>
  <c r="BZ94" i="10"/>
  <c r="CC94" i="10"/>
  <c r="CD94" i="10"/>
  <c r="CE94" i="10"/>
  <c r="BY95" i="10"/>
  <c r="BZ95" i="10"/>
  <c r="CA95" i="10"/>
  <c r="CC95" i="10"/>
  <c r="CD95" i="10"/>
  <c r="CE95" i="10"/>
  <c r="BY96" i="10"/>
  <c r="CA96" i="10" s="1"/>
  <c r="BZ96" i="10"/>
  <c r="CC96" i="10"/>
  <c r="CE96" i="10" s="1"/>
  <c r="CD96" i="10"/>
  <c r="BY97" i="10"/>
  <c r="BZ97" i="10"/>
  <c r="CA97" i="10"/>
  <c r="CC97" i="10"/>
  <c r="CE97" i="10" s="1"/>
  <c r="CD97" i="10"/>
  <c r="BY98" i="10"/>
  <c r="CA98" i="10" s="1"/>
  <c r="BZ98" i="10"/>
  <c r="CC98" i="10"/>
  <c r="CD98" i="10"/>
  <c r="CE98" i="10"/>
  <c r="BY99" i="10"/>
  <c r="BZ99" i="10"/>
  <c r="CA99" i="10" s="1"/>
  <c r="CC99" i="10"/>
  <c r="CD99" i="10"/>
  <c r="CE99" i="10"/>
  <c r="BY100" i="10"/>
  <c r="CA100" i="10" s="1"/>
  <c r="BZ100" i="10"/>
  <c r="CC100" i="10"/>
  <c r="CE100" i="10" s="1"/>
  <c r="CD100" i="10"/>
  <c r="BY101" i="10"/>
  <c r="BZ101" i="10"/>
  <c r="CA101" i="10"/>
  <c r="CC101" i="10"/>
  <c r="CE101" i="10" s="1"/>
  <c r="CD101" i="10"/>
  <c r="BY102" i="10"/>
  <c r="CA102" i="10" s="1"/>
  <c r="BZ102" i="10"/>
  <c r="CC102" i="10"/>
  <c r="CD102" i="10"/>
  <c r="CE102" i="10"/>
  <c r="BY103" i="10"/>
  <c r="BZ103" i="10"/>
  <c r="CA103" i="10" s="1"/>
  <c r="CC103" i="10"/>
  <c r="CD103" i="10"/>
  <c r="CE103" i="10"/>
  <c r="BY104" i="10"/>
  <c r="CA104" i="10" s="1"/>
  <c r="BZ104" i="10"/>
  <c r="CC104" i="10"/>
  <c r="CE104" i="10" s="1"/>
  <c r="CD104" i="10"/>
  <c r="BY105" i="10"/>
  <c r="BZ105" i="10"/>
  <c r="CA105" i="10"/>
  <c r="CC105" i="10"/>
  <c r="CE105" i="10" s="1"/>
  <c r="CD105" i="10"/>
  <c r="BY106" i="10"/>
  <c r="CA106" i="10" s="1"/>
  <c r="BZ106" i="10"/>
  <c r="CC106" i="10"/>
  <c r="CD106" i="10"/>
  <c r="CE106" i="10"/>
  <c r="BY107" i="10"/>
  <c r="BZ107" i="10"/>
  <c r="CA107" i="10" s="1"/>
  <c r="CC107" i="10"/>
  <c r="CD107" i="10"/>
  <c r="CE107" i="10"/>
  <c r="BY108" i="10"/>
  <c r="CA108" i="10" s="1"/>
  <c r="BZ108" i="10"/>
  <c r="CC108" i="10"/>
  <c r="CE108" i="10" s="1"/>
  <c r="CD108" i="10"/>
  <c r="BY109" i="10"/>
  <c r="BZ109" i="10"/>
  <c r="CA109" i="10"/>
  <c r="CC109" i="10"/>
  <c r="CE109" i="10" s="1"/>
  <c r="CD109" i="10"/>
  <c r="BY110" i="10"/>
  <c r="CA110" i="10" s="1"/>
  <c r="BZ110" i="10"/>
  <c r="CC110" i="10"/>
  <c r="CD110" i="10"/>
  <c r="CE110" i="10"/>
  <c r="BY111" i="10"/>
  <c r="BZ111" i="10"/>
  <c r="CA111" i="10" s="1"/>
  <c r="CC111" i="10"/>
  <c r="CD111" i="10"/>
  <c r="CE111" i="10"/>
  <c r="BY112" i="10"/>
  <c r="CA112" i="10" s="1"/>
  <c r="BZ112" i="10"/>
  <c r="CC112" i="10"/>
  <c r="CE112" i="10" s="1"/>
  <c r="CD112" i="10"/>
  <c r="BY113" i="10"/>
  <c r="BZ113" i="10"/>
  <c r="CA113" i="10"/>
  <c r="CC113" i="10"/>
  <c r="CE113" i="10" s="1"/>
  <c r="CD113" i="10"/>
  <c r="BY114" i="10"/>
  <c r="CA114" i="10" s="1"/>
  <c r="BZ114" i="10"/>
  <c r="CC114" i="10"/>
  <c r="CD114" i="10"/>
  <c r="CE114" i="10"/>
  <c r="BY115" i="10"/>
  <c r="BZ115" i="10"/>
  <c r="CA115" i="10"/>
  <c r="CC115" i="10"/>
  <c r="CD115" i="10"/>
  <c r="CE115" i="10"/>
  <c r="BY116" i="10"/>
  <c r="CA116" i="10" s="1"/>
  <c r="BZ116" i="10"/>
  <c r="CC116" i="10"/>
  <c r="CE116" i="10" s="1"/>
  <c r="CD116" i="10"/>
  <c r="BY117" i="10"/>
  <c r="BZ117" i="10"/>
  <c r="CA117" i="10"/>
  <c r="CC117" i="10"/>
  <c r="CE117" i="10" s="1"/>
  <c r="CD117" i="10"/>
  <c r="BY118" i="10"/>
  <c r="CA118" i="10" s="1"/>
  <c r="BZ118" i="10"/>
  <c r="CC118" i="10"/>
  <c r="CD118" i="10"/>
  <c r="CE118" i="10"/>
  <c r="BY119" i="10"/>
  <c r="BZ119" i="10"/>
  <c r="CA119" i="10" s="1"/>
  <c r="CC119" i="10"/>
  <c r="CD119" i="10"/>
  <c r="CE119" i="10"/>
  <c r="BY120" i="10"/>
  <c r="CA120" i="10" s="1"/>
  <c r="BZ120" i="10"/>
  <c r="CC120" i="10"/>
  <c r="CE120" i="10" s="1"/>
  <c r="CD120" i="10"/>
  <c r="BY121" i="10"/>
  <c r="BZ121" i="10"/>
  <c r="CA121" i="10"/>
  <c r="CC121" i="10"/>
  <c r="CE121" i="10" s="1"/>
  <c r="CD121" i="10"/>
  <c r="BY122" i="10"/>
  <c r="CA122" i="10" s="1"/>
  <c r="BZ122" i="10"/>
  <c r="CC122" i="10"/>
  <c r="CD122" i="10"/>
  <c r="CE122" i="10"/>
  <c r="BY123" i="10"/>
  <c r="BZ123" i="10"/>
  <c r="CA123" i="10" s="1"/>
  <c r="CC123" i="10"/>
  <c r="CD123" i="10"/>
  <c r="CE123" i="10"/>
  <c r="BY124" i="10"/>
  <c r="CA124" i="10" s="1"/>
  <c r="BZ124" i="10"/>
  <c r="CC124" i="10"/>
  <c r="CE124" i="10" s="1"/>
  <c r="CD124" i="10"/>
  <c r="BY125" i="10"/>
  <c r="BZ125" i="10"/>
  <c r="CA125" i="10"/>
  <c r="CC125" i="10"/>
  <c r="CE125" i="10" s="1"/>
  <c r="CD125" i="10"/>
  <c r="BY126" i="10"/>
  <c r="CA126" i="10" s="1"/>
  <c r="BZ126" i="10"/>
  <c r="CC126" i="10"/>
  <c r="CD126" i="10"/>
  <c r="CE126" i="10"/>
  <c r="BY127" i="10"/>
  <c r="BZ127" i="10"/>
  <c r="CA127" i="10" s="1"/>
  <c r="CC127" i="10"/>
  <c r="CD127" i="10"/>
  <c r="CE127" i="10"/>
  <c r="BY128" i="10"/>
  <c r="CA128" i="10" s="1"/>
  <c r="BZ128" i="10"/>
  <c r="CC128" i="10"/>
  <c r="CE128" i="10" s="1"/>
  <c r="CD128" i="10"/>
  <c r="BY129" i="10"/>
  <c r="BZ129" i="10"/>
  <c r="CA129" i="10"/>
  <c r="CC129" i="10"/>
  <c r="CE129" i="10" s="1"/>
  <c r="CD129" i="10"/>
  <c r="BY130" i="10"/>
  <c r="CA130" i="10" s="1"/>
  <c r="BZ130" i="10"/>
  <c r="CC130" i="10"/>
  <c r="CD130" i="10"/>
  <c r="CE130" i="10"/>
  <c r="BY131" i="10"/>
  <c r="BZ131" i="10"/>
  <c r="CA131" i="10"/>
  <c r="CC131" i="10"/>
  <c r="CD131" i="10"/>
  <c r="CE131" i="10"/>
  <c r="BY132" i="10"/>
  <c r="CA132" i="10" s="1"/>
  <c r="BZ132" i="10"/>
  <c r="CC132" i="10"/>
  <c r="CE132" i="10" s="1"/>
  <c r="CD132" i="10"/>
  <c r="BY133" i="10"/>
  <c r="BZ133" i="10"/>
  <c r="CA133" i="10"/>
  <c r="CC133" i="10"/>
  <c r="CE133" i="10" s="1"/>
  <c r="CD133" i="10"/>
  <c r="BY134" i="10"/>
  <c r="CA134" i="10" s="1"/>
  <c r="BZ134" i="10"/>
  <c r="CC134" i="10"/>
  <c r="CD134" i="10"/>
  <c r="CE134" i="10"/>
  <c r="BY135" i="10"/>
  <c r="BZ135" i="10"/>
  <c r="CA135" i="10" s="1"/>
  <c r="CC135" i="10"/>
  <c r="CD135" i="10"/>
  <c r="CE135" i="10"/>
  <c r="BY136" i="10"/>
  <c r="CA136" i="10" s="1"/>
  <c r="BZ136" i="10"/>
  <c r="CC136" i="10"/>
  <c r="CE136" i="10" s="1"/>
  <c r="CD136" i="10"/>
  <c r="BY137" i="10"/>
  <c r="BZ137" i="10"/>
  <c r="CA137" i="10"/>
  <c r="CC137" i="10"/>
  <c r="CE137" i="10" s="1"/>
  <c r="CD137" i="10"/>
  <c r="BY138" i="10"/>
  <c r="CA138" i="10" s="1"/>
  <c r="BZ138" i="10"/>
  <c r="CC138" i="10"/>
  <c r="CD138" i="10"/>
  <c r="CE138" i="10"/>
  <c r="BY139" i="10"/>
  <c r="BZ139" i="10"/>
  <c r="CA139" i="10"/>
  <c r="CC139" i="10"/>
  <c r="CD139" i="10"/>
  <c r="CE139" i="10"/>
  <c r="BY140" i="10"/>
  <c r="CA140" i="10" s="1"/>
  <c r="BZ140" i="10"/>
  <c r="CC140" i="10"/>
  <c r="CE140" i="10" s="1"/>
  <c r="CD140" i="10"/>
  <c r="BY141" i="10"/>
  <c r="BZ141" i="10"/>
  <c r="CA141" i="10"/>
  <c r="CC141" i="10"/>
  <c r="CE141" i="10" s="1"/>
  <c r="CD141" i="10"/>
  <c r="BY142" i="10"/>
  <c r="CA142" i="10" s="1"/>
  <c r="BZ142" i="10"/>
  <c r="CC142" i="10"/>
  <c r="CD142" i="10"/>
  <c r="CE142" i="10"/>
  <c r="BY143" i="10"/>
  <c r="BZ143" i="10"/>
  <c r="CA143" i="10" s="1"/>
  <c r="CC143" i="10"/>
  <c r="CD143" i="10"/>
  <c r="CE143" i="10"/>
  <c r="BY144" i="10"/>
  <c r="CA144" i="10" s="1"/>
  <c r="BZ144" i="10"/>
  <c r="CC144" i="10"/>
  <c r="CE144" i="10" s="1"/>
  <c r="CD144" i="10"/>
  <c r="BY145" i="10"/>
  <c r="BZ145" i="10"/>
  <c r="CA145" i="10"/>
  <c r="CC145" i="10"/>
  <c r="CE145" i="10" s="1"/>
  <c r="CD145" i="10"/>
  <c r="BY146" i="10"/>
  <c r="CA146" i="10" s="1"/>
  <c r="BZ146" i="10"/>
  <c r="CC146" i="10"/>
  <c r="CD146" i="10"/>
  <c r="CE146" i="10"/>
  <c r="BY147" i="10"/>
  <c r="BZ147" i="10"/>
  <c r="CA147" i="10" s="1"/>
  <c r="CC147" i="10"/>
  <c r="CD147" i="10"/>
  <c r="CE147" i="10"/>
  <c r="BY148" i="10"/>
  <c r="CA148" i="10" s="1"/>
  <c r="BZ148" i="10"/>
  <c r="CC148" i="10"/>
  <c r="CE148" i="10" s="1"/>
  <c r="CD148" i="10"/>
  <c r="BY149" i="10"/>
  <c r="BZ149" i="10"/>
  <c r="CA149" i="10"/>
  <c r="CC149" i="10"/>
  <c r="CE149" i="10" s="1"/>
  <c r="CD149" i="10"/>
  <c r="BY150" i="10"/>
  <c r="CA150" i="10" s="1"/>
  <c r="BZ150" i="10"/>
  <c r="CC150" i="10"/>
  <c r="CD150" i="10"/>
  <c r="CE150" i="10"/>
  <c r="BY151" i="10"/>
  <c r="BZ151" i="10"/>
  <c r="CA151" i="10" s="1"/>
  <c r="CC151" i="10"/>
  <c r="CD151" i="10"/>
  <c r="CE151" i="10"/>
  <c r="BY152" i="10"/>
  <c r="CA152" i="10" s="1"/>
  <c r="BZ152" i="10"/>
  <c r="CC152" i="10"/>
  <c r="CE152" i="10" s="1"/>
  <c r="CD152" i="10"/>
  <c r="BY153" i="10"/>
  <c r="BZ153" i="10"/>
  <c r="CA153" i="10"/>
  <c r="CC153" i="10"/>
  <c r="CE153" i="10" s="1"/>
  <c r="CD153" i="10"/>
  <c r="BY154" i="10"/>
  <c r="CA154" i="10" s="1"/>
  <c r="BZ154" i="10"/>
  <c r="CC154" i="10"/>
  <c r="CD154" i="10"/>
  <c r="CE154" i="10"/>
  <c r="BY155" i="10"/>
  <c r="BZ155" i="10"/>
  <c r="CA155" i="10" s="1"/>
  <c r="CC155" i="10"/>
  <c r="CD155" i="10"/>
  <c r="CE155" i="10"/>
  <c r="BY156" i="10"/>
  <c r="CA156" i="10" s="1"/>
  <c r="BZ156" i="10"/>
  <c r="CC156" i="10"/>
  <c r="CE156" i="10" s="1"/>
  <c r="CD156" i="10"/>
  <c r="BY157" i="10"/>
  <c r="BZ157" i="10"/>
  <c r="CA157" i="10"/>
  <c r="CC157" i="10"/>
  <c r="CE157" i="10" s="1"/>
  <c r="CD157" i="10"/>
  <c r="BY158" i="10"/>
  <c r="CA158" i="10" s="1"/>
  <c r="BZ158" i="10"/>
  <c r="CC158" i="10"/>
  <c r="CD158" i="10"/>
  <c r="CE158" i="10"/>
  <c r="BY159" i="10"/>
  <c r="BZ159" i="10"/>
  <c r="CA159" i="10" s="1"/>
  <c r="CC159" i="10"/>
  <c r="CD159" i="10"/>
  <c r="CE159" i="10"/>
  <c r="BY160" i="10"/>
  <c r="CA160" i="10" s="1"/>
  <c r="BZ160" i="10"/>
  <c r="CC160" i="10"/>
  <c r="CE160" i="10" s="1"/>
  <c r="CD160" i="10"/>
  <c r="BY161" i="10"/>
  <c r="BZ161" i="10"/>
  <c r="CA161" i="10"/>
  <c r="CC161" i="10"/>
  <c r="CE161" i="10" s="1"/>
  <c r="CD161" i="10"/>
  <c r="BY162" i="10"/>
  <c r="CA162" i="10" s="1"/>
  <c r="BZ162" i="10"/>
  <c r="CC162" i="10"/>
  <c r="CD162" i="10"/>
  <c r="CE162" i="10"/>
  <c r="BY163" i="10"/>
  <c r="BZ163" i="10"/>
  <c r="CA163" i="10" s="1"/>
  <c r="CC163" i="10"/>
  <c r="CD163" i="10"/>
  <c r="CE163" i="10" s="1"/>
  <c r="BY164" i="10"/>
  <c r="CA164" i="10" s="1"/>
  <c r="BZ164" i="10"/>
  <c r="CC164" i="10"/>
  <c r="CE164" i="10" s="1"/>
  <c r="CD164" i="10"/>
  <c r="BY165" i="10"/>
  <c r="BZ165" i="10"/>
  <c r="CA165" i="10"/>
  <c r="CC165" i="10"/>
  <c r="CE165" i="10" s="1"/>
  <c r="CD165" i="10"/>
  <c r="BY166" i="10"/>
  <c r="CA166" i="10" s="1"/>
  <c r="BZ166" i="10"/>
  <c r="CC166" i="10"/>
  <c r="CD166" i="10"/>
  <c r="CE166" i="10"/>
  <c r="BY167" i="10"/>
  <c r="BZ167" i="10"/>
  <c r="CA167" i="10" s="1"/>
  <c r="CC167" i="10"/>
  <c r="CD167" i="10"/>
  <c r="CE167" i="10"/>
  <c r="BY168" i="10"/>
  <c r="CA168" i="10" s="1"/>
  <c r="BZ168" i="10"/>
  <c r="CC168" i="10"/>
  <c r="CE168" i="10" s="1"/>
  <c r="CD168" i="10"/>
  <c r="BY169" i="10"/>
  <c r="BZ169" i="10"/>
  <c r="CA169" i="10"/>
  <c r="CC169" i="10"/>
  <c r="CE169" i="10" s="1"/>
  <c r="CD169" i="10"/>
  <c r="BY170" i="10"/>
  <c r="CA170" i="10" s="1"/>
  <c r="BZ170" i="10"/>
  <c r="CC170" i="10"/>
  <c r="CD170" i="10"/>
  <c r="CE170" i="10"/>
  <c r="BY171" i="10"/>
  <c r="BZ171" i="10"/>
  <c r="CA171" i="10" s="1"/>
  <c r="CC171" i="10"/>
  <c r="CD171" i="10"/>
  <c r="CE171" i="10"/>
  <c r="BY172" i="10"/>
  <c r="CA172" i="10" s="1"/>
  <c r="BZ172" i="10"/>
  <c r="CC172" i="10"/>
  <c r="CE172" i="10" s="1"/>
  <c r="CD172" i="10"/>
  <c r="BY173" i="10"/>
  <c r="BZ173" i="10"/>
  <c r="CA173" i="10"/>
  <c r="CC173" i="10"/>
  <c r="CE173" i="10" s="1"/>
  <c r="CD173" i="10"/>
  <c r="BY174" i="10"/>
  <c r="CA174" i="10" s="1"/>
  <c r="BZ174" i="10"/>
  <c r="CC174" i="10"/>
  <c r="CD174" i="10"/>
  <c r="CE174" i="10"/>
  <c r="BY175" i="10"/>
  <c r="BZ175" i="10"/>
  <c r="CA175" i="10" s="1"/>
  <c r="CC175" i="10"/>
  <c r="CD175" i="10"/>
  <c r="CE175" i="10"/>
  <c r="BY176" i="10"/>
  <c r="CA176" i="10" s="1"/>
  <c r="BZ176" i="10"/>
  <c r="CC176" i="10"/>
  <c r="CE176" i="10" s="1"/>
  <c r="CD176" i="10"/>
  <c r="BY177" i="10"/>
  <c r="BZ177" i="10"/>
  <c r="CA177" i="10"/>
  <c r="CC177" i="10"/>
  <c r="CE177" i="10" s="1"/>
  <c r="CD177" i="10"/>
  <c r="BY178" i="10"/>
  <c r="CA178" i="10" s="1"/>
  <c r="BZ178" i="10"/>
  <c r="CC178" i="10"/>
  <c r="CD178" i="10"/>
  <c r="CE178" i="10"/>
  <c r="BY179" i="10"/>
  <c r="BZ179" i="10"/>
  <c r="CA179" i="10" s="1"/>
  <c r="CC179" i="10"/>
  <c r="CD179" i="10"/>
  <c r="CE179" i="10"/>
  <c r="BY180" i="10"/>
  <c r="CA180" i="10" s="1"/>
  <c r="BZ180" i="10"/>
  <c r="CC180" i="10"/>
  <c r="CE180" i="10" s="1"/>
  <c r="CD180" i="10"/>
  <c r="BY181" i="10"/>
  <c r="BZ181" i="10"/>
  <c r="CA181" i="10"/>
  <c r="CC181" i="10"/>
  <c r="CE181" i="10" s="1"/>
  <c r="CD181" i="10"/>
  <c r="BY182" i="10"/>
  <c r="CA182" i="10" s="1"/>
  <c r="BZ182" i="10"/>
  <c r="CC182" i="10"/>
  <c r="CD182" i="10"/>
  <c r="CE182" i="10"/>
  <c r="BY183" i="10"/>
  <c r="BZ183" i="10"/>
  <c r="CA183" i="10" s="1"/>
  <c r="CC183" i="10"/>
  <c r="CD183" i="10"/>
  <c r="CE183" i="10"/>
  <c r="BY184" i="10"/>
  <c r="CA184" i="10" s="1"/>
  <c r="BZ184" i="10"/>
  <c r="CC184" i="10"/>
  <c r="CE184" i="10" s="1"/>
  <c r="CD184" i="10"/>
  <c r="BY185" i="10"/>
  <c r="BZ185" i="10"/>
  <c r="CA185" i="10"/>
  <c r="CC185" i="10"/>
  <c r="CE185" i="10" s="1"/>
  <c r="CD185" i="10"/>
  <c r="BY186" i="10"/>
  <c r="CA186" i="10" s="1"/>
  <c r="BZ186" i="10"/>
  <c r="CC186" i="10"/>
  <c r="CD186" i="10"/>
  <c r="CE186" i="10"/>
  <c r="BY187" i="10"/>
  <c r="BZ187" i="10"/>
  <c r="CA187" i="10" s="1"/>
  <c r="CC187" i="10"/>
  <c r="CD187" i="10"/>
  <c r="CE187" i="10"/>
  <c r="BY188" i="10"/>
  <c r="CA188" i="10" s="1"/>
  <c r="BZ188" i="10"/>
  <c r="CC188" i="10"/>
  <c r="CE188" i="10" s="1"/>
  <c r="CD188" i="10"/>
  <c r="BY189" i="10"/>
  <c r="BZ189" i="10"/>
  <c r="CA189" i="10"/>
  <c r="CC189" i="10"/>
  <c r="CE189" i="10" s="1"/>
  <c r="CD189" i="10"/>
  <c r="BY190" i="10"/>
  <c r="CA190" i="10" s="1"/>
  <c r="BZ190" i="10"/>
  <c r="CC190" i="10"/>
  <c r="CD190" i="10"/>
  <c r="CE190" i="10"/>
  <c r="BY191" i="10"/>
  <c r="BZ191" i="10"/>
  <c r="CA191" i="10" s="1"/>
  <c r="CC191" i="10"/>
  <c r="CD191" i="10"/>
  <c r="CE191" i="10"/>
  <c r="BY192" i="10"/>
  <c r="CA192" i="10" s="1"/>
  <c r="BZ192" i="10"/>
  <c r="CC192" i="10"/>
  <c r="CE192" i="10" s="1"/>
  <c r="CD192" i="10"/>
  <c r="BY193" i="10"/>
  <c r="BZ193" i="10"/>
  <c r="CA193" i="10"/>
  <c r="CC193" i="10"/>
  <c r="CE193" i="10" s="1"/>
  <c r="CD193" i="10"/>
  <c r="BY194" i="10"/>
  <c r="CA194" i="10" s="1"/>
  <c r="BZ194" i="10"/>
  <c r="CC194" i="10"/>
  <c r="CD194" i="10"/>
  <c r="CE194" i="10"/>
  <c r="BY195" i="10"/>
  <c r="BZ195" i="10"/>
  <c r="CA195" i="10" s="1"/>
  <c r="CC195" i="10"/>
  <c r="CD195" i="10"/>
  <c r="CE195" i="10"/>
  <c r="BY196" i="10"/>
  <c r="CA196" i="10" s="1"/>
  <c r="BZ196" i="10"/>
  <c r="CC196" i="10"/>
  <c r="CE196" i="10" s="1"/>
  <c r="CD196" i="10"/>
  <c r="BY197" i="10"/>
  <c r="BZ197" i="10"/>
  <c r="CA197" i="10"/>
  <c r="CC197" i="10"/>
  <c r="CE197" i="10" s="1"/>
  <c r="CD197" i="10"/>
  <c r="BY198" i="10"/>
  <c r="CA198" i="10" s="1"/>
  <c r="BZ198" i="10"/>
  <c r="CC198" i="10"/>
  <c r="CD198" i="10"/>
  <c r="CE198" i="10"/>
  <c r="BY199" i="10"/>
  <c r="BZ199" i="10"/>
  <c r="CA199" i="10" s="1"/>
  <c r="CC199" i="10"/>
  <c r="CD199" i="10"/>
  <c r="CE199" i="10"/>
  <c r="BY200" i="10"/>
  <c r="CA200" i="10" s="1"/>
  <c r="BZ200" i="10"/>
  <c r="CC200" i="10"/>
  <c r="CE200" i="10" s="1"/>
  <c r="CD200" i="10"/>
  <c r="BY201" i="10"/>
  <c r="BZ201" i="10"/>
  <c r="CA201" i="10"/>
  <c r="CC201" i="10"/>
  <c r="CE201" i="10" s="1"/>
  <c r="CD201" i="10"/>
  <c r="BY202" i="10"/>
  <c r="CA202" i="10" s="1"/>
  <c r="BZ202" i="10"/>
  <c r="CC202" i="10"/>
  <c r="CD202" i="10"/>
  <c r="CE202" i="10"/>
  <c r="BY203" i="10"/>
  <c r="BZ203" i="10"/>
  <c r="CA203" i="10"/>
  <c r="CC203" i="10"/>
  <c r="CD203" i="10"/>
  <c r="CE203" i="10"/>
  <c r="BY204" i="10"/>
  <c r="CA204" i="10" s="1"/>
  <c r="BZ204" i="10"/>
  <c r="CC204" i="10"/>
  <c r="CE204" i="10" s="1"/>
  <c r="CD204" i="10"/>
  <c r="BY205" i="10"/>
  <c r="BZ205" i="10"/>
  <c r="CA205" i="10"/>
  <c r="CC205" i="10"/>
  <c r="CE205" i="10" s="1"/>
  <c r="CD205" i="10"/>
  <c r="BY206" i="10"/>
  <c r="CA206" i="10" s="1"/>
  <c r="BZ206" i="10"/>
  <c r="CC206" i="10"/>
  <c r="CD206" i="10"/>
  <c r="CE206" i="10"/>
  <c r="BY207" i="10"/>
  <c r="BZ207" i="10"/>
  <c r="CA207" i="10" s="1"/>
  <c r="CC207" i="10"/>
  <c r="CD207" i="10"/>
  <c r="CE207" i="10"/>
  <c r="BY208" i="10"/>
  <c r="CA208" i="10" s="1"/>
  <c r="BZ208" i="10"/>
  <c r="CC208" i="10"/>
  <c r="CE208" i="10" s="1"/>
  <c r="CD208" i="10"/>
  <c r="BY209" i="10"/>
  <c r="BZ209" i="10"/>
  <c r="CA209" i="10"/>
  <c r="CC209" i="10"/>
  <c r="CE209" i="10" s="1"/>
  <c r="CD209" i="10"/>
  <c r="BY210" i="10"/>
  <c r="CA210" i="10" s="1"/>
  <c r="BZ210" i="10"/>
  <c r="CC210" i="10"/>
  <c r="CD210" i="10"/>
  <c r="CE210" i="10"/>
  <c r="BY211" i="10"/>
  <c r="BZ211" i="10"/>
  <c r="CA211" i="10" s="1"/>
  <c r="CC211" i="10"/>
  <c r="CD211" i="10"/>
  <c r="CE211" i="10"/>
  <c r="BY212" i="10"/>
  <c r="CA212" i="10" s="1"/>
  <c r="BZ212" i="10"/>
  <c r="CC212" i="10"/>
  <c r="CE212" i="10" s="1"/>
  <c r="CD212" i="10"/>
  <c r="BY213" i="10"/>
  <c r="BZ213" i="10"/>
  <c r="CA213" i="10"/>
  <c r="CC213" i="10"/>
  <c r="CE213" i="10" s="1"/>
  <c r="CD213" i="10"/>
  <c r="BY214" i="10"/>
  <c r="CA214" i="10" s="1"/>
  <c r="BZ214" i="10"/>
  <c r="CC214" i="10"/>
  <c r="CD214" i="10"/>
  <c r="CE214" i="10"/>
  <c r="BY215" i="10"/>
  <c r="BZ215" i="10"/>
  <c r="CA215" i="10" s="1"/>
  <c r="CC215" i="10"/>
  <c r="CD215" i="10"/>
  <c r="CE215" i="10"/>
  <c r="BY216" i="10"/>
  <c r="CA216" i="10" s="1"/>
  <c r="BZ216" i="10"/>
  <c r="CC216" i="10"/>
  <c r="CE216" i="10" s="1"/>
  <c r="CD216" i="10"/>
  <c r="BY217" i="10"/>
  <c r="BZ217" i="10"/>
  <c r="CA217" i="10"/>
  <c r="CC217" i="10"/>
  <c r="CE217" i="10" s="1"/>
  <c r="CD217" i="10"/>
  <c r="BY218" i="10"/>
  <c r="CA218" i="10" s="1"/>
  <c r="BZ218" i="10"/>
  <c r="CC218" i="10"/>
  <c r="CD218" i="10"/>
  <c r="CE218" i="10"/>
  <c r="BY219" i="10"/>
  <c r="BZ219" i="10"/>
  <c r="CA219" i="10" s="1"/>
  <c r="CC219" i="10"/>
  <c r="CD219" i="10"/>
  <c r="CE219" i="10"/>
  <c r="BY220" i="10"/>
  <c r="CA220" i="10" s="1"/>
  <c r="BZ220" i="10"/>
  <c r="CC220" i="10"/>
  <c r="CE220" i="10" s="1"/>
  <c r="CD220" i="10"/>
  <c r="BY221" i="10"/>
  <c r="BZ221" i="10"/>
  <c r="CA221" i="10"/>
  <c r="CC221" i="10"/>
  <c r="CE221" i="10" s="1"/>
  <c r="CD221" i="10"/>
  <c r="BY222" i="10"/>
  <c r="CA222" i="10" s="1"/>
  <c r="BZ222" i="10"/>
  <c r="CC222" i="10"/>
  <c r="CD222" i="10"/>
  <c r="CE222" i="10"/>
  <c r="BY223" i="10"/>
  <c r="BZ223" i="10"/>
  <c r="CA223" i="10" s="1"/>
  <c r="CC223" i="10"/>
  <c r="CD223" i="10"/>
  <c r="CE223" i="10" s="1"/>
  <c r="BY224" i="10"/>
  <c r="CA224" i="10" s="1"/>
  <c r="BZ224" i="10"/>
  <c r="CC224" i="10"/>
  <c r="CE224" i="10" s="1"/>
  <c r="CD224" i="10"/>
  <c r="BY225" i="10"/>
  <c r="BZ225" i="10"/>
  <c r="CA225" i="10"/>
  <c r="CC225" i="10"/>
  <c r="CE225" i="10" s="1"/>
  <c r="CD225" i="10"/>
  <c r="BY226" i="10"/>
  <c r="CA226" i="10" s="1"/>
  <c r="BZ226" i="10"/>
  <c r="CC226" i="10"/>
  <c r="CD226" i="10"/>
  <c r="CE226" i="10"/>
  <c r="BY227" i="10"/>
  <c r="BZ227" i="10"/>
  <c r="CA227" i="10" s="1"/>
  <c r="CC227" i="10"/>
  <c r="CD227" i="10"/>
  <c r="CE227" i="10"/>
  <c r="BY228" i="10"/>
  <c r="CA228" i="10" s="1"/>
  <c r="BZ228" i="10"/>
  <c r="CC228" i="10"/>
  <c r="CE228" i="10" s="1"/>
  <c r="CD228" i="10"/>
  <c r="BY229" i="10"/>
  <c r="BZ229" i="10"/>
  <c r="CA229" i="10"/>
  <c r="CC229" i="10"/>
  <c r="CE229" i="10" s="1"/>
  <c r="CD229" i="10"/>
  <c r="BY230" i="10"/>
  <c r="CA230" i="10" s="1"/>
  <c r="BZ230" i="10"/>
  <c r="CC230" i="10"/>
  <c r="CD230" i="10"/>
  <c r="CE230" i="10"/>
  <c r="BY231" i="10"/>
  <c r="BZ231" i="10"/>
  <c r="CA231" i="10" s="1"/>
  <c r="CC231" i="10"/>
  <c r="CD231" i="10"/>
  <c r="CE231" i="10"/>
  <c r="BY232" i="10"/>
  <c r="CA232" i="10" s="1"/>
  <c r="BZ232" i="10"/>
  <c r="CC232" i="10"/>
  <c r="CE232" i="10" s="1"/>
  <c r="CD232" i="10"/>
  <c r="BY233" i="10"/>
  <c r="BZ233" i="10"/>
  <c r="CA233" i="10"/>
  <c r="CC233" i="10"/>
  <c r="CE233" i="10" s="1"/>
  <c r="CD233" i="10"/>
  <c r="BY234" i="10"/>
  <c r="CA234" i="10" s="1"/>
  <c r="BZ234" i="10"/>
  <c r="CC234" i="10"/>
  <c r="CD234" i="10"/>
  <c r="CE234" i="10"/>
  <c r="BY235" i="10"/>
  <c r="BZ235" i="10"/>
  <c r="CA235" i="10" s="1"/>
  <c r="CC235" i="10"/>
  <c r="CD235" i="10"/>
  <c r="CE235" i="10"/>
  <c r="BY236" i="10"/>
  <c r="CA236" i="10" s="1"/>
  <c r="BZ236" i="10"/>
  <c r="CC236" i="10"/>
  <c r="CE236" i="10" s="1"/>
  <c r="CD236" i="10"/>
  <c r="BY237" i="10"/>
  <c r="BZ237" i="10"/>
  <c r="CA237" i="10"/>
  <c r="CC237" i="10"/>
  <c r="CE237" i="10" s="1"/>
  <c r="CD237" i="10"/>
  <c r="BY238" i="10"/>
  <c r="CA238" i="10" s="1"/>
  <c r="BZ238" i="10"/>
  <c r="CC238" i="10"/>
  <c r="CD238" i="10"/>
  <c r="CE238" i="10"/>
  <c r="BY239" i="10"/>
  <c r="BZ239" i="10"/>
  <c r="CA239" i="10" s="1"/>
  <c r="CC239" i="10"/>
  <c r="CD239" i="10"/>
  <c r="CE239" i="10"/>
  <c r="BY240" i="10"/>
  <c r="CA240" i="10" s="1"/>
  <c r="BZ240" i="10"/>
  <c r="CC240" i="10"/>
  <c r="CE240" i="10" s="1"/>
  <c r="CD240" i="10"/>
  <c r="BY241" i="10"/>
  <c r="BZ241" i="10"/>
  <c r="CA241" i="10"/>
  <c r="CC241" i="10"/>
  <c r="CE241" i="10" s="1"/>
  <c r="CD241" i="10"/>
  <c r="BY242" i="10"/>
  <c r="CA242" i="10" s="1"/>
  <c r="BZ242" i="10"/>
  <c r="CC242" i="10"/>
  <c r="CD242" i="10"/>
  <c r="CE242" i="10"/>
  <c r="BY243" i="10"/>
  <c r="BZ243" i="10"/>
  <c r="CA243" i="10" s="1"/>
  <c r="CC243" i="10"/>
  <c r="CD243" i="10"/>
  <c r="CE243" i="10"/>
  <c r="BY244" i="10"/>
  <c r="CA244" i="10" s="1"/>
  <c r="BZ244" i="10"/>
  <c r="CC244" i="10"/>
  <c r="CE244" i="10" s="1"/>
  <c r="CD244" i="10"/>
  <c r="BY245" i="10"/>
  <c r="BZ245" i="10"/>
  <c r="CA245" i="10"/>
  <c r="CC245" i="10"/>
  <c r="CE245" i="10" s="1"/>
  <c r="CD245" i="10"/>
  <c r="BY246" i="10"/>
  <c r="CA246" i="10" s="1"/>
  <c r="BZ246" i="10"/>
  <c r="CC246" i="10"/>
  <c r="CD246" i="10"/>
  <c r="CE246" i="10"/>
  <c r="BY247" i="10"/>
  <c r="BZ247" i="10"/>
  <c r="CA247" i="10" s="1"/>
  <c r="CC247" i="10"/>
  <c r="CD247" i="10"/>
  <c r="CE247" i="10"/>
  <c r="BY248" i="10"/>
  <c r="CA248" i="10" s="1"/>
  <c r="BZ248" i="10"/>
  <c r="CC248" i="10"/>
  <c r="CE248" i="10" s="1"/>
  <c r="CD248" i="10"/>
  <c r="BY249" i="10"/>
  <c r="BZ249" i="10"/>
  <c r="CA249" i="10"/>
  <c r="CC249" i="10"/>
  <c r="CE249" i="10" s="1"/>
  <c r="CD249" i="10"/>
  <c r="BY250" i="10"/>
  <c r="CA250" i="10" s="1"/>
  <c r="BZ250" i="10"/>
  <c r="CC250" i="10"/>
  <c r="CD250" i="10"/>
  <c r="CE250" i="10"/>
  <c r="BY251" i="10"/>
  <c r="BZ251" i="10"/>
  <c r="CA251" i="10" s="1"/>
  <c r="CC251" i="10"/>
  <c r="CD251" i="10"/>
  <c r="CE251" i="10"/>
  <c r="BY252" i="10"/>
  <c r="CA252" i="10" s="1"/>
  <c r="BZ252" i="10"/>
  <c r="CC252" i="10"/>
  <c r="CE252" i="10" s="1"/>
  <c r="CD252" i="10"/>
  <c r="BY253" i="10"/>
  <c r="BZ253" i="10"/>
  <c r="CA253" i="10"/>
  <c r="CC253" i="10"/>
  <c r="CE253" i="10" s="1"/>
  <c r="CD253" i="10"/>
  <c r="BY254" i="10"/>
  <c r="CA254" i="10" s="1"/>
  <c r="BZ254" i="10"/>
  <c r="CC254" i="10"/>
  <c r="CD254" i="10"/>
  <c r="CE254" i="10"/>
  <c r="BY255" i="10"/>
  <c r="BZ255" i="10"/>
  <c r="CA255" i="10" s="1"/>
  <c r="CC255" i="10"/>
  <c r="CD255" i="10"/>
  <c r="CE255" i="10"/>
  <c r="BY256" i="10"/>
  <c r="CA256" i="10" s="1"/>
  <c r="BZ256" i="10"/>
  <c r="CC256" i="10"/>
  <c r="CE256" i="10" s="1"/>
  <c r="CD256" i="10"/>
  <c r="BY257" i="10"/>
  <c r="BZ257" i="10"/>
  <c r="CA257" i="10"/>
  <c r="CC257" i="10"/>
  <c r="CE257" i="10" s="1"/>
  <c r="CD257" i="10"/>
  <c r="BY258" i="10"/>
  <c r="CA258" i="10" s="1"/>
  <c r="BZ258" i="10"/>
  <c r="CC258" i="10"/>
  <c r="CD258" i="10"/>
  <c r="CE258" i="10"/>
  <c r="BY259" i="10"/>
  <c r="BZ259" i="10"/>
  <c r="CA259" i="10"/>
  <c r="CC259" i="10"/>
  <c r="CD259" i="10"/>
  <c r="CE259" i="10"/>
  <c r="BY260" i="10"/>
  <c r="CA260" i="10" s="1"/>
  <c r="BZ260" i="10"/>
  <c r="CC260" i="10"/>
  <c r="CE260" i="10" s="1"/>
  <c r="CD260" i="10"/>
  <c r="BY261" i="10"/>
  <c r="BZ261" i="10"/>
  <c r="CA261" i="10"/>
  <c r="CC261" i="10"/>
  <c r="CE261" i="10" s="1"/>
  <c r="CD261" i="10"/>
  <c r="BY262" i="10"/>
  <c r="CA262" i="10" s="1"/>
  <c r="BZ262" i="10"/>
  <c r="CC262" i="10"/>
  <c r="CD262" i="10"/>
  <c r="CE262" i="10"/>
  <c r="BY263" i="10"/>
  <c r="BZ263" i="10"/>
  <c r="CA263" i="10" s="1"/>
  <c r="CC263" i="10"/>
  <c r="CD263" i="10"/>
  <c r="CE263" i="10"/>
  <c r="BY264" i="10"/>
  <c r="CA264" i="10" s="1"/>
  <c r="BZ264" i="10"/>
  <c r="CC264" i="10"/>
  <c r="CE264" i="10" s="1"/>
  <c r="CD264" i="10"/>
  <c r="BY265" i="10"/>
  <c r="BZ265" i="10"/>
  <c r="CA265" i="10"/>
  <c r="CC265" i="10"/>
  <c r="CE265" i="10" s="1"/>
  <c r="CD265" i="10"/>
  <c r="BY266" i="10"/>
  <c r="CA266" i="10" s="1"/>
  <c r="BZ266" i="10"/>
  <c r="CC266" i="10"/>
  <c r="CD266" i="10"/>
  <c r="CE266" i="10"/>
  <c r="BY267" i="10"/>
  <c r="BZ267" i="10"/>
  <c r="CA267" i="10" s="1"/>
  <c r="CC267" i="10"/>
  <c r="CD267" i="10"/>
  <c r="CE267" i="10"/>
  <c r="BY268" i="10"/>
  <c r="CA268" i="10" s="1"/>
  <c r="BZ268" i="10"/>
  <c r="CC268" i="10"/>
  <c r="CE268" i="10" s="1"/>
  <c r="CD268" i="10"/>
  <c r="BY269" i="10"/>
  <c r="BZ269" i="10"/>
  <c r="CA269" i="10"/>
  <c r="CC269" i="10"/>
  <c r="CE269" i="10" s="1"/>
  <c r="CD269" i="10"/>
  <c r="BY270" i="10"/>
  <c r="CA270" i="10" s="1"/>
  <c r="BZ270" i="10"/>
  <c r="CC270" i="10"/>
  <c r="CD270" i="10"/>
  <c r="CE270" i="10"/>
  <c r="BY271" i="10"/>
  <c r="BZ271" i="10"/>
  <c r="CA271" i="10"/>
  <c r="CC271" i="10"/>
  <c r="CD271" i="10"/>
  <c r="CE271" i="10"/>
  <c r="BY272" i="10"/>
  <c r="CA272" i="10" s="1"/>
  <c r="BZ272" i="10"/>
  <c r="CC272" i="10"/>
  <c r="CE272" i="10" s="1"/>
  <c r="CD272" i="10"/>
  <c r="BY273" i="10"/>
  <c r="BZ273" i="10"/>
  <c r="CA273" i="10"/>
  <c r="CC273" i="10"/>
  <c r="CE273" i="10" s="1"/>
  <c r="CD273" i="10"/>
  <c r="BY274" i="10"/>
  <c r="CA274" i="10" s="1"/>
  <c r="BZ274" i="10"/>
  <c r="CC274" i="10"/>
  <c r="CD274" i="10"/>
  <c r="CE274" i="10"/>
  <c r="BY275" i="10"/>
  <c r="BZ275" i="10"/>
  <c r="CA275" i="10" s="1"/>
  <c r="CC275" i="10"/>
  <c r="CD275" i="10"/>
  <c r="CE275" i="10"/>
  <c r="BY276" i="10"/>
  <c r="CA276" i="10" s="1"/>
  <c r="BZ276" i="10"/>
  <c r="CC276" i="10"/>
  <c r="CE276" i="10" s="1"/>
  <c r="CD276" i="10"/>
  <c r="BY277" i="10"/>
  <c r="BZ277" i="10"/>
  <c r="CA277" i="10"/>
  <c r="CC277" i="10"/>
  <c r="CE277" i="10" s="1"/>
  <c r="CD277" i="10"/>
  <c r="BY278" i="10"/>
  <c r="CA278" i="10" s="1"/>
  <c r="BZ278" i="10"/>
  <c r="CC278" i="10"/>
  <c r="CD278" i="10"/>
  <c r="CE278" i="10"/>
  <c r="BY279" i="10"/>
  <c r="BZ279" i="10"/>
  <c r="CA279" i="10" s="1"/>
  <c r="CC279" i="10"/>
  <c r="CD279" i="10"/>
  <c r="CE279" i="10"/>
  <c r="BY280" i="10"/>
  <c r="CA280" i="10" s="1"/>
  <c r="BZ280" i="10"/>
  <c r="CC280" i="10"/>
  <c r="CE280" i="10" s="1"/>
  <c r="CD280" i="10"/>
  <c r="BY281" i="10"/>
  <c r="BZ281" i="10"/>
  <c r="CA281" i="10"/>
  <c r="CC281" i="10"/>
  <c r="CE281" i="10" s="1"/>
  <c r="CD281" i="10"/>
  <c r="BY282" i="10"/>
  <c r="CA282" i="10" s="1"/>
  <c r="BZ282" i="10"/>
  <c r="CC282" i="10"/>
  <c r="CD282" i="10"/>
  <c r="CE282" i="10"/>
  <c r="BY283" i="10"/>
  <c r="BZ283" i="10"/>
  <c r="CA283" i="10" s="1"/>
  <c r="CC283" i="10"/>
  <c r="CD283" i="10"/>
  <c r="CE283" i="10"/>
  <c r="BY284" i="10"/>
  <c r="CA284" i="10" s="1"/>
  <c r="BZ284" i="10"/>
  <c r="CC284" i="10"/>
  <c r="CE284" i="10" s="1"/>
  <c r="CD284" i="10"/>
  <c r="BY285" i="10"/>
  <c r="BZ285" i="10"/>
  <c r="CA285" i="10"/>
  <c r="CC285" i="10"/>
  <c r="CE285" i="10" s="1"/>
  <c r="CD285" i="10"/>
  <c r="BY286" i="10"/>
  <c r="CA286" i="10" s="1"/>
  <c r="BZ286" i="10"/>
  <c r="CC286" i="10"/>
  <c r="CD286" i="10"/>
  <c r="CE286" i="10"/>
  <c r="BY287" i="10"/>
  <c r="BZ287" i="10"/>
  <c r="CA287" i="10" s="1"/>
  <c r="CC287" i="10"/>
  <c r="CD287" i="10"/>
  <c r="CE287" i="10"/>
  <c r="BY288" i="10"/>
  <c r="CA288" i="10" s="1"/>
  <c r="BZ288" i="10"/>
  <c r="CC288" i="10"/>
  <c r="CE288" i="10" s="1"/>
  <c r="CD288" i="10"/>
  <c r="BY289" i="10"/>
  <c r="BZ289" i="10"/>
  <c r="CA289" i="10"/>
  <c r="CC289" i="10"/>
  <c r="CE289" i="10" s="1"/>
  <c r="CD289" i="10"/>
  <c r="BY290" i="10"/>
  <c r="CA290" i="10" s="1"/>
  <c r="BZ290" i="10"/>
  <c r="CC290" i="10"/>
  <c r="CD290" i="10"/>
  <c r="CE290" i="10"/>
  <c r="BY291" i="10"/>
  <c r="BZ291" i="10"/>
  <c r="CA291" i="10"/>
  <c r="CC291" i="10"/>
  <c r="CD291" i="10"/>
  <c r="CE291" i="10" s="1"/>
  <c r="BY292" i="10"/>
  <c r="CA292" i="10" s="1"/>
  <c r="BZ292" i="10"/>
  <c r="CC292" i="10"/>
  <c r="CE292" i="10" s="1"/>
  <c r="CD292" i="10"/>
  <c r="BY293" i="10"/>
  <c r="BZ293" i="10"/>
  <c r="CA293" i="10"/>
  <c r="CC293" i="10"/>
  <c r="CE293" i="10" s="1"/>
  <c r="CD293" i="10"/>
  <c r="BY294" i="10"/>
  <c r="CA294" i="10" s="1"/>
  <c r="BZ294" i="10"/>
  <c r="CC294" i="10"/>
  <c r="CD294" i="10"/>
  <c r="CE294" i="10"/>
  <c r="BY295" i="10"/>
  <c r="BZ295" i="10"/>
  <c r="CA295" i="10" s="1"/>
  <c r="CC295" i="10"/>
  <c r="CD295" i="10"/>
  <c r="CE295" i="10"/>
  <c r="BY296" i="10"/>
  <c r="CA296" i="10" s="1"/>
  <c r="BZ296" i="10"/>
  <c r="CC296" i="10"/>
  <c r="CE296" i="10" s="1"/>
  <c r="CD296" i="10"/>
  <c r="BY297" i="10"/>
  <c r="BZ297" i="10"/>
  <c r="CA297" i="10"/>
  <c r="CC297" i="10"/>
  <c r="CE297" i="10" s="1"/>
  <c r="CD297" i="10"/>
  <c r="BY298" i="10"/>
  <c r="CA298" i="10" s="1"/>
  <c r="BZ298" i="10"/>
  <c r="CC298" i="10"/>
  <c r="CD298" i="10"/>
  <c r="CE298" i="10"/>
  <c r="BY299" i="10"/>
  <c r="BZ299" i="10"/>
  <c r="CA299" i="10" s="1"/>
  <c r="CC299" i="10"/>
  <c r="CD299" i="10"/>
  <c r="CE299" i="10"/>
  <c r="BY300" i="10"/>
  <c r="CA300" i="10" s="1"/>
  <c r="BZ300" i="10"/>
  <c r="CC300" i="10"/>
  <c r="CE300" i="10" s="1"/>
  <c r="CD300" i="10"/>
  <c r="BY301" i="10"/>
  <c r="BZ301" i="10"/>
  <c r="CA301" i="10"/>
  <c r="CC301" i="10"/>
  <c r="CE301" i="10" s="1"/>
  <c r="CD301" i="10"/>
  <c r="BY302" i="10"/>
  <c r="CA302" i="10" s="1"/>
  <c r="BZ302" i="10"/>
  <c r="CC302" i="10"/>
  <c r="CD302" i="10"/>
  <c r="CE302" i="10"/>
  <c r="CE10" i="10"/>
  <c r="CA10" i="10"/>
  <c r="CD10" i="10"/>
  <c r="CC10" i="10"/>
  <c r="BZ10" i="10"/>
  <c r="BY10" i="10"/>
  <c r="BQ11" i="10"/>
  <c r="BS11" i="10" s="1"/>
  <c r="BR11" i="10"/>
  <c r="BU11" i="10"/>
  <c r="BV11" i="10"/>
  <c r="BW11" i="10" s="1"/>
  <c r="BQ12" i="10"/>
  <c r="BS12" i="10" s="1"/>
  <c r="BR12" i="10"/>
  <c r="BU12" i="10"/>
  <c r="BV12" i="10"/>
  <c r="BW12" i="10"/>
  <c r="BQ13" i="10"/>
  <c r="BR13" i="10"/>
  <c r="BS13" i="10"/>
  <c r="BU13" i="10"/>
  <c r="BW13" i="10" s="1"/>
  <c r="BV13" i="10"/>
  <c r="BQ14" i="10"/>
  <c r="BR14" i="10"/>
  <c r="BS14" i="10"/>
  <c r="BU14" i="10"/>
  <c r="BV14" i="10"/>
  <c r="BW14" i="10"/>
  <c r="BQ15" i="10"/>
  <c r="BR15" i="10"/>
  <c r="BS15" i="10" s="1"/>
  <c r="BU15" i="10"/>
  <c r="BV15" i="10"/>
  <c r="BW15" i="10"/>
  <c r="BQ16" i="10"/>
  <c r="BS16" i="10" s="1"/>
  <c r="BR16" i="10"/>
  <c r="BU16" i="10"/>
  <c r="BW16" i="10" s="1"/>
  <c r="BV16" i="10"/>
  <c r="BQ17" i="10"/>
  <c r="BR17" i="10"/>
  <c r="BS17" i="10"/>
  <c r="BU17" i="10"/>
  <c r="BW17" i="10" s="1"/>
  <c r="BV17" i="10"/>
  <c r="BQ18" i="10"/>
  <c r="BR18" i="10"/>
  <c r="BS18" i="10" s="1"/>
  <c r="BU18" i="10"/>
  <c r="BV18" i="10"/>
  <c r="BW18" i="10"/>
  <c r="BQ19" i="10"/>
  <c r="BR19" i="10"/>
  <c r="BS19" i="10" s="1"/>
  <c r="BU19" i="10"/>
  <c r="BV19" i="10"/>
  <c r="BW19" i="10"/>
  <c r="BQ20" i="10"/>
  <c r="BS20" i="10" s="1"/>
  <c r="BR20" i="10"/>
  <c r="BU20" i="10"/>
  <c r="BV20" i="10"/>
  <c r="BW20" i="10"/>
  <c r="BQ21" i="10"/>
  <c r="BR21" i="10"/>
  <c r="BS21" i="10"/>
  <c r="BU21" i="10"/>
  <c r="BW21" i="10" s="1"/>
  <c r="BV21" i="10"/>
  <c r="BQ22" i="10"/>
  <c r="BR22" i="10"/>
  <c r="BS22" i="10"/>
  <c r="BU22" i="10"/>
  <c r="BV22" i="10"/>
  <c r="BW22" i="10"/>
  <c r="BQ23" i="10"/>
  <c r="BR23" i="10"/>
  <c r="BS23" i="10" s="1"/>
  <c r="BU23" i="10"/>
  <c r="BV23" i="10"/>
  <c r="BW23" i="10"/>
  <c r="BQ24" i="10"/>
  <c r="BS24" i="10" s="1"/>
  <c r="BR24" i="10"/>
  <c r="BU24" i="10"/>
  <c r="BW24" i="10" s="1"/>
  <c r="BV24" i="10"/>
  <c r="BQ25" i="10"/>
  <c r="BR25" i="10"/>
  <c r="BS25" i="10"/>
  <c r="BU25" i="10"/>
  <c r="BW25" i="10" s="1"/>
  <c r="BV25" i="10"/>
  <c r="BQ26" i="10"/>
  <c r="BS26" i="10" s="1"/>
  <c r="BR26" i="10"/>
  <c r="BU26" i="10"/>
  <c r="BV26" i="10"/>
  <c r="BW26" i="10"/>
  <c r="BQ27" i="10"/>
  <c r="BR27" i="10"/>
  <c r="BS27" i="10"/>
  <c r="BU27" i="10"/>
  <c r="BW27" i="10" s="1"/>
  <c r="BV27" i="10"/>
  <c r="BQ28" i="10"/>
  <c r="BS28" i="10" s="1"/>
  <c r="BR28" i="10"/>
  <c r="BU28" i="10"/>
  <c r="BV28" i="10"/>
  <c r="BW28" i="10" s="1"/>
  <c r="BQ29" i="10"/>
  <c r="BR29" i="10"/>
  <c r="BS29" i="10"/>
  <c r="BU29" i="10"/>
  <c r="BW29" i="10" s="1"/>
  <c r="BV29" i="10"/>
  <c r="BQ30" i="10"/>
  <c r="BS30" i="10" s="1"/>
  <c r="BR30" i="10"/>
  <c r="BU30" i="10"/>
  <c r="BV30" i="10"/>
  <c r="BW30" i="10"/>
  <c r="BQ31" i="10"/>
  <c r="BR31" i="10"/>
  <c r="BS31" i="10" s="1"/>
  <c r="BU31" i="10"/>
  <c r="BW31" i="10" s="1"/>
  <c r="BV31" i="10"/>
  <c r="BQ32" i="10"/>
  <c r="BS32" i="10" s="1"/>
  <c r="BR32" i="10"/>
  <c r="BU32" i="10"/>
  <c r="BV32" i="10"/>
  <c r="BW32" i="10" s="1"/>
  <c r="BQ33" i="10"/>
  <c r="BR33" i="10"/>
  <c r="BS33" i="10"/>
  <c r="BU33" i="10"/>
  <c r="BW33" i="10" s="1"/>
  <c r="BV33" i="10"/>
  <c r="BQ34" i="10"/>
  <c r="BS34" i="10" s="1"/>
  <c r="BR34" i="10"/>
  <c r="BU34" i="10"/>
  <c r="BV34" i="10"/>
  <c r="BW34" i="10"/>
  <c r="BQ35" i="10"/>
  <c r="BR35" i="10"/>
  <c r="BS35" i="10"/>
  <c r="BU35" i="10"/>
  <c r="BW35" i="10" s="1"/>
  <c r="BV35" i="10"/>
  <c r="BQ36" i="10"/>
  <c r="BS36" i="10" s="1"/>
  <c r="BR36" i="10"/>
  <c r="BU36" i="10"/>
  <c r="BV36" i="10"/>
  <c r="BW36" i="10" s="1"/>
  <c r="BQ37" i="10"/>
  <c r="BR37" i="10"/>
  <c r="BS37" i="10"/>
  <c r="BU37" i="10"/>
  <c r="BW37" i="10" s="1"/>
  <c r="BV37" i="10"/>
  <c r="BQ38" i="10"/>
  <c r="BS38" i="10" s="1"/>
  <c r="BR38" i="10"/>
  <c r="BU38" i="10"/>
  <c r="BV38" i="10"/>
  <c r="BW38" i="10"/>
  <c r="BQ39" i="10"/>
  <c r="BR39" i="10"/>
  <c r="BS39" i="10"/>
  <c r="BU39" i="10"/>
  <c r="BW39" i="10" s="1"/>
  <c r="BV39" i="10"/>
  <c r="BQ40" i="10"/>
  <c r="BS40" i="10" s="1"/>
  <c r="BR40" i="10"/>
  <c r="BU40" i="10"/>
  <c r="BV40" i="10"/>
  <c r="BW40" i="10"/>
  <c r="BQ41" i="10"/>
  <c r="BR41" i="10"/>
  <c r="BS41" i="10"/>
  <c r="BU41" i="10"/>
  <c r="BW41" i="10" s="1"/>
  <c r="BV41" i="10"/>
  <c r="BQ42" i="10"/>
  <c r="BS42" i="10" s="1"/>
  <c r="BR42" i="10"/>
  <c r="BU42" i="10"/>
  <c r="BV42" i="10"/>
  <c r="BW42" i="10"/>
  <c r="BQ43" i="10"/>
  <c r="BR43" i="10"/>
  <c r="BS43" i="10"/>
  <c r="BU43" i="10"/>
  <c r="BW43" i="10" s="1"/>
  <c r="BV43" i="10"/>
  <c r="BQ44" i="10"/>
  <c r="BS44" i="10" s="1"/>
  <c r="BR44" i="10"/>
  <c r="BU44" i="10"/>
  <c r="BV44" i="10"/>
  <c r="BW44" i="10"/>
  <c r="BQ45" i="10"/>
  <c r="BR45" i="10"/>
  <c r="BS45" i="10"/>
  <c r="BU45" i="10"/>
  <c r="BW45" i="10" s="1"/>
  <c r="BV45" i="10"/>
  <c r="BQ46" i="10"/>
  <c r="BS46" i="10" s="1"/>
  <c r="BR46" i="10"/>
  <c r="BU46" i="10"/>
  <c r="BV46" i="10"/>
  <c r="BW46" i="10"/>
  <c r="BQ47" i="10"/>
  <c r="BR47" i="10"/>
  <c r="BS47" i="10"/>
  <c r="BU47" i="10"/>
  <c r="BW47" i="10" s="1"/>
  <c r="BV47" i="10"/>
  <c r="BQ48" i="10"/>
  <c r="BS48" i="10" s="1"/>
  <c r="BR48" i="10"/>
  <c r="BU48" i="10"/>
  <c r="BV48" i="10"/>
  <c r="BW48" i="10" s="1"/>
  <c r="BQ49" i="10"/>
  <c r="BR49" i="10"/>
  <c r="BS49" i="10"/>
  <c r="BU49" i="10"/>
  <c r="BW49" i="10" s="1"/>
  <c r="BV49" i="10"/>
  <c r="BQ50" i="10"/>
  <c r="BS50" i="10" s="1"/>
  <c r="BR50" i="10"/>
  <c r="BU50" i="10"/>
  <c r="BV50" i="10"/>
  <c r="BW50" i="10"/>
  <c r="BQ51" i="10"/>
  <c r="BR51" i="10"/>
  <c r="BS51" i="10"/>
  <c r="BU51" i="10"/>
  <c r="BW51" i="10" s="1"/>
  <c r="BV51" i="10"/>
  <c r="BQ52" i="10"/>
  <c r="BS52" i="10" s="1"/>
  <c r="BR52" i="10"/>
  <c r="BU52" i="10"/>
  <c r="BV52" i="10"/>
  <c r="BW52" i="10"/>
  <c r="BQ53" i="10"/>
  <c r="BR53" i="10"/>
  <c r="BS53" i="10"/>
  <c r="BU53" i="10"/>
  <c r="BW53" i="10" s="1"/>
  <c r="BV53" i="10"/>
  <c r="BQ54" i="10"/>
  <c r="BS54" i="10" s="1"/>
  <c r="BR54" i="10"/>
  <c r="BU54" i="10"/>
  <c r="BV54" i="10"/>
  <c r="BW54" i="10"/>
  <c r="BQ55" i="10"/>
  <c r="BR55" i="10"/>
  <c r="BS55" i="10"/>
  <c r="BU55" i="10"/>
  <c r="BW55" i="10" s="1"/>
  <c r="BV55" i="10"/>
  <c r="BQ56" i="10"/>
  <c r="BS56" i="10" s="1"/>
  <c r="BR56" i="10"/>
  <c r="BU56" i="10"/>
  <c r="BV56" i="10"/>
  <c r="BW56" i="10" s="1"/>
  <c r="BQ57" i="10"/>
  <c r="BR57" i="10"/>
  <c r="BS57" i="10"/>
  <c r="BU57" i="10"/>
  <c r="BW57" i="10" s="1"/>
  <c r="BV57" i="10"/>
  <c r="BQ58" i="10"/>
  <c r="BS58" i="10" s="1"/>
  <c r="BR58" i="10"/>
  <c r="BU58" i="10"/>
  <c r="BV58" i="10"/>
  <c r="BW58" i="10"/>
  <c r="BQ59" i="10"/>
  <c r="BR59" i="10"/>
  <c r="BS59" i="10"/>
  <c r="BU59" i="10"/>
  <c r="BW59" i="10" s="1"/>
  <c r="BV59" i="10"/>
  <c r="BQ60" i="10"/>
  <c r="BS60" i="10" s="1"/>
  <c r="BR60" i="10"/>
  <c r="BU60" i="10"/>
  <c r="BV60" i="10"/>
  <c r="BW60" i="10" s="1"/>
  <c r="BQ61" i="10"/>
  <c r="BR61" i="10"/>
  <c r="BS61" i="10"/>
  <c r="BU61" i="10"/>
  <c r="BW61" i="10" s="1"/>
  <c r="BV61" i="10"/>
  <c r="BQ62" i="10"/>
  <c r="BS62" i="10" s="1"/>
  <c r="BR62" i="10"/>
  <c r="BU62" i="10"/>
  <c r="BV62" i="10"/>
  <c r="BW62" i="10"/>
  <c r="BQ63" i="10"/>
  <c r="BR63" i="10"/>
  <c r="BS63" i="10"/>
  <c r="BU63" i="10"/>
  <c r="BW63" i="10" s="1"/>
  <c r="BV63" i="10"/>
  <c r="BQ64" i="10"/>
  <c r="BS64" i="10" s="1"/>
  <c r="BR64" i="10"/>
  <c r="BU64" i="10"/>
  <c r="BV64" i="10"/>
  <c r="BW64" i="10" s="1"/>
  <c r="BQ65" i="10"/>
  <c r="BR65" i="10"/>
  <c r="BS65" i="10"/>
  <c r="BU65" i="10"/>
  <c r="BW65" i="10" s="1"/>
  <c r="BV65" i="10"/>
  <c r="BQ66" i="10"/>
  <c r="BS66" i="10" s="1"/>
  <c r="BR66" i="10"/>
  <c r="BU66" i="10"/>
  <c r="BV66" i="10"/>
  <c r="BW66" i="10"/>
  <c r="BQ67" i="10"/>
  <c r="BR67" i="10"/>
  <c r="BS67" i="10"/>
  <c r="BU67" i="10"/>
  <c r="BW67" i="10" s="1"/>
  <c r="BV67" i="10"/>
  <c r="BQ68" i="10"/>
  <c r="BS68" i="10" s="1"/>
  <c r="BR68" i="10"/>
  <c r="BU68" i="10"/>
  <c r="BV68" i="10"/>
  <c r="BW68" i="10" s="1"/>
  <c r="BQ69" i="10"/>
  <c r="BR69" i="10"/>
  <c r="BS69" i="10"/>
  <c r="BU69" i="10"/>
  <c r="BW69" i="10" s="1"/>
  <c r="BV69" i="10"/>
  <c r="BQ70" i="10"/>
  <c r="BS70" i="10" s="1"/>
  <c r="BR70" i="10"/>
  <c r="BU70" i="10"/>
  <c r="BV70" i="10"/>
  <c r="BW70" i="10"/>
  <c r="BQ71" i="10"/>
  <c r="BR71" i="10"/>
  <c r="BS71" i="10"/>
  <c r="BU71" i="10"/>
  <c r="BW71" i="10" s="1"/>
  <c r="BV71" i="10"/>
  <c r="BQ72" i="10"/>
  <c r="BS72" i="10" s="1"/>
  <c r="BR72" i="10"/>
  <c r="BU72" i="10"/>
  <c r="BV72" i="10"/>
  <c r="BW72" i="10"/>
  <c r="BQ73" i="10"/>
  <c r="BR73" i="10"/>
  <c r="BS73" i="10"/>
  <c r="BU73" i="10"/>
  <c r="BW73" i="10" s="1"/>
  <c r="BV73" i="10"/>
  <c r="BQ74" i="10"/>
  <c r="BS74" i="10" s="1"/>
  <c r="BR74" i="10"/>
  <c r="BU74" i="10"/>
  <c r="BV74" i="10"/>
  <c r="BW74" i="10"/>
  <c r="BQ75" i="10"/>
  <c r="BS75" i="10" s="1"/>
  <c r="BR75" i="10"/>
  <c r="BU75" i="10"/>
  <c r="BW75" i="10" s="1"/>
  <c r="BV75" i="10"/>
  <c r="BQ76" i="10"/>
  <c r="BS76" i="10" s="1"/>
  <c r="BR76" i="10"/>
  <c r="BU76" i="10"/>
  <c r="BV76" i="10"/>
  <c r="BW76" i="10" s="1"/>
  <c r="BQ77" i="10"/>
  <c r="BR77" i="10"/>
  <c r="BS77" i="10"/>
  <c r="BU77" i="10"/>
  <c r="BW77" i="10" s="1"/>
  <c r="BV77" i="10"/>
  <c r="BQ78" i="10"/>
  <c r="BS78" i="10" s="1"/>
  <c r="BR78" i="10"/>
  <c r="BU78" i="10"/>
  <c r="BV78" i="10"/>
  <c r="BW78" i="10"/>
  <c r="BQ79" i="10"/>
  <c r="BR79" i="10"/>
  <c r="BS79" i="10"/>
  <c r="BU79" i="10"/>
  <c r="BW79" i="10" s="1"/>
  <c r="BV79" i="10"/>
  <c r="BQ80" i="10"/>
  <c r="BS80" i="10" s="1"/>
  <c r="BR80" i="10"/>
  <c r="BU80" i="10"/>
  <c r="BV80" i="10"/>
  <c r="BW80" i="10" s="1"/>
  <c r="BQ81" i="10"/>
  <c r="BR81" i="10"/>
  <c r="BS81" i="10"/>
  <c r="BU81" i="10"/>
  <c r="BW81" i="10" s="1"/>
  <c r="BV81" i="10"/>
  <c r="BQ82" i="10"/>
  <c r="BS82" i="10" s="1"/>
  <c r="BR82" i="10"/>
  <c r="BU82" i="10"/>
  <c r="BV82" i="10"/>
  <c r="BW82" i="10"/>
  <c r="BQ83" i="10"/>
  <c r="BS83" i="10" s="1"/>
  <c r="BR83" i="10"/>
  <c r="BU83" i="10"/>
  <c r="BW83" i="10" s="1"/>
  <c r="BV83" i="10"/>
  <c r="BQ84" i="10"/>
  <c r="BS84" i="10" s="1"/>
  <c r="BR84" i="10"/>
  <c r="BU84" i="10"/>
  <c r="BV84" i="10"/>
  <c r="BW84" i="10" s="1"/>
  <c r="BQ85" i="10"/>
  <c r="BR85" i="10"/>
  <c r="BS85" i="10"/>
  <c r="BU85" i="10"/>
  <c r="BW85" i="10" s="1"/>
  <c r="BV85" i="10"/>
  <c r="BQ86" i="10"/>
  <c r="BS86" i="10" s="1"/>
  <c r="BR86" i="10"/>
  <c r="BU86" i="10"/>
  <c r="BV86" i="10"/>
  <c r="BW86" i="10"/>
  <c r="BQ87" i="10"/>
  <c r="BR87" i="10"/>
  <c r="BS87" i="10"/>
  <c r="BU87" i="10"/>
  <c r="BW87" i="10" s="1"/>
  <c r="BV87" i="10"/>
  <c r="BQ88" i="10"/>
  <c r="BS88" i="10" s="1"/>
  <c r="BR88" i="10"/>
  <c r="BU88" i="10"/>
  <c r="BV88" i="10"/>
  <c r="BW88" i="10" s="1"/>
  <c r="BQ89" i="10"/>
  <c r="BR89" i="10"/>
  <c r="BS89" i="10"/>
  <c r="BU89" i="10"/>
  <c r="BW89" i="10" s="1"/>
  <c r="BV89" i="10"/>
  <c r="BQ90" i="10"/>
  <c r="BS90" i="10" s="1"/>
  <c r="BR90" i="10"/>
  <c r="BU90" i="10"/>
  <c r="BV90" i="10"/>
  <c r="BW90" i="10"/>
  <c r="BQ91" i="10"/>
  <c r="BR91" i="10"/>
  <c r="BS91" i="10"/>
  <c r="BU91" i="10"/>
  <c r="BW91" i="10" s="1"/>
  <c r="BV91" i="10"/>
  <c r="BQ92" i="10"/>
  <c r="BS92" i="10" s="1"/>
  <c r="BR92" i="10"/>
  <c r="BU92" i="10"/>
  <c r="BV92" i="10"/>
  <c r="BW92" i="10" s="1"/>
  <c r="BQ93" i="10"/>
  <c r="BR93" i="10"/>
  <c r="BS93" i="10"/>
  <c r="BU93" i="10"/>
  <c r="BW93" i="10" s="1"/>
  <c r="BV93" i="10"/>
  <c r="BQ94" i="10"/>
  <c r="BS94" i="10" s="1"/>
  <c r="BR94" i="10"/>
  <c r="BU94" i="10"/>
  <c r="BV94" i="10"/>
  <c r="BW94" i="10"/>
  <c r="BQ95" i="10"/>
  <c r="BR95" i="10"/>
  <c r="BS95" i="10"/>
  <c r="BU95" i="10"/>
  <c r="BW95" i="10" s="1"/>
  <c r="BV95" i="10"/>
  <c r="BQ96" i="10"/>
  <c r="BS96" i="10" s="1"/>
  <c r="BR96" i="10"/>
  <c r="BU96" i="10"/>
  <c r="BV96" i="10"/>
  <c r="BW96" i="10" s="1"/>
  <c r="BQ97" i="10"/>
  <c r="BR97" i="10"/>
  <c r="BS97" i="10"/>
  <c r="BU97" i="10"/>
  <c r="BW97" i="10" s="1"/>
  <c r="BV97" i="10"/>
  <c r="BQ98" i="10"/>
  <c r="BS98" i="10" s="1"/>
  <c r="BR98" i="10"/>
  <c r="BU98" i="10"/>
  <c r="BV98" i="10"/>
  <c r="BW98" i="10"/>
  <c r="BQ99" i="10"/>
  <c r="BR99" i="10"/>
  <c r="BS99" i="10"/>
  <c r="BU99" i="10"/>
  <c r="BW99" i="10" s="1"/>
  <c r="BV99" i="10"/>
  <c r="BQ100" i="10"/>
  <c r="BS100" i="10" s="1"/>
  <c r="BR100" i="10"/>
  <c r="BU100" i="10"/>
  <c r="BV100" i="10"/>
  <c r="BW100" i="10" s="1"/>
  <c r="BQ101" i="10"/>
  <c r="BR101" i="10"/>
  <c r="BS101" i="10"/>
  <c r="BU101" i="10"/>
  <c r="BW101" i="10" s="1"/>
  <c r="BV101" i="10"/>
  <c r="BQ102" i="10"/>
  <c r="BS102" i="10" s="1"/>
  <c r="BR102" i="10"/>
  <c r="BU102" i="10"/>
  <c r="BV102" i="10"/>
  <c r="BW102" i="10"/>
  <c r="BQ103" i="10"/>
  <c r="BS103" i="10" s="1"/>
  <c r="BR103" i="10"/>
  <c r="BU103" i="10"/>
  <c r="BW103" i="10" s="1"/>
  <c r="BV103" i="10"/>
  <c r="BQ104" i="10"/>
  <c r="BS104" i="10" s="1"/>
  <c r="BR104" i="10"/>
  <c r="BU104" i="10"/>
  <c r="BV104" i="10"/>
  <c r="BW104" i="10" s="1"/>
  <c r="BQ105" i="10"/>
  <c r="BR105" i="10"/>
  <c r="BS105" i="10"/>
  <c r="BU105" i="10"/>
  <c r="BW105" i="10" s="1"/>
  <c r="BV105" i="10"/>
  <c r="BQ106" i="10"/>
  <c r="BS106" i="10" s="1"/>
  <c r="BR106" i="10"/>
  <c r="BU106" i="10"/>
  <c r="BV106" i="10"/>
  <c r="BW106" i="10"/>
  <c r="BQ107" i="10"/>
  <c r="BR107" i="10"/>
  <c r="BS107" i="10"/>
  <c r="BU107" i="10"/>
  <c r="BW107" i="10" s="1"/>
  <c r="BV107" i="10"/>
  <c r="BQ108" i="10"/>
  <c r="BS108" i="10" s="1"/>
  <c r="BR108" i="10"/>
  <c r="BU108" i="10"/>
  <c r="BV108" i="10"/>
  <c r="BW108" i="10"/>
  <c r="BQ109" i="10"/>
  <c r="BR109" i="10"/>
  <c r="BS109" i="10"/>
  <c r="BU109" i="10"/>
  <c r="BW109" i="10" s="1"/>
  <c r="BV109" i="10"/>
  <c r="BQ110" i="10"/>
  <c r="BS110" i="10" s="1"/>
  <c r="BR110" i="10"/>
  <c r="BU110" i="10"/>
  <c r="BV110" i="10"/>
  <c r="BW110" i="10"/>
  <c r="BQ111" i="10"/>
  <c r="BR111" i="10"/>
  <c r="BS111" i="10"/>
  <c r="BU111" i="10"/>
  <c r="BW111" i="10" s="1"/>
  <c r="BV111" i="10"/>
  <c r="BQ112" i="10"/>
  <c r="BS112" i="10" s="1"/>
  <c r="BR112" i="10"/>
  <c r="BU112" i="10"/>
  <c r="BV112" i="10"/>
  <c r="BW112" i="10"/>
  <c r="BQ113" i="10"/>
  <c r="BR113" i="10"/>
  <c r="BS113" i="10"/>
  <c r="BU113" i="10"/>
  <c r="BW113" i="10" s="1"/>
  <c r="BV113" i="10"/>
  <c r="BQ114" i="10"/>
  <c r="BS114" i="10" s="1"/>
  <c r="BR114" i="10"/>
  <c r="BU114" i="10"/>
  <c r="BV114" i="10"/>
  <c r="BW114" i="10"/>
  <c r="BQ115" i="10"/>
  <c r="BS115" i="10" s="1"/>
  <c r="BR115" i="10"/>
  <c r="BU115" i="10"/>
  <c r="BW115" i="10" s="1"/>
  <c r="BV115" i="10"/>
  <c r="BQ116" i="10"/>
  <c r="BS116" i="10" s="1"/>
  <c r="BR116" i="10"/>
  <c r="BU116" i="10"/>
  <c r="BV116" i="10"/>
  <c r="BW116" i="10" s="1"/>
  <c r="BQ117" i="10"/>
  <c r="BR117" i="10"/>
  <c r="BS117" i="10"/>
  <c r="BU117" i="10"/>
  <c r="BW117" i="10" s="1"/>
  <c r="BV117" i="10"/>
  <c r="BQ118" i="10"/>
  <c r="BS118" i="10" s="1"/>
  <c r="BR118" i="10"/>
  <c r="BU118" i="10"/>
  <c r="BV118" i="10"/>
  <c r="BW118" i="10"/>
  <c r="BQ119" i="10"/>
  <c r="BR119" i="10"/>
  <c r="BS119" i="10"/>
  <c r="BU119" i="10"/>
  <c r="BW119" i="10" s="1"/>
  <c r="BV119" i="10"/>
  <c r="BQ120" i="10"/>
  <c r="BS120" i="10" s="1"/>
  <c r="BR120" i="10"/>
  <c r="BU120" i="10"/>
  <c r="BV120" i="10"/>
  <c r="BW120" i="10" s="1"/>
  <c r="BQ121" i="10"/>
  <c r="BR121" i="10"/>
  <c r="BS121" i="10"/>
  <c r="BU121" i="10"/>
  <c r="BW121" i="10" s="1"/>
  <c r="BV121" i="10"/>
  <c r="BQ122" i="10"/>
  <c r="BS122" i="10" s="1"/>
  <c r="BR122" i="10"/>
  <c r="BU122" i="10"/>
  <c r="BV122" i="10"/>
  <c r="BW122" i="10"/>
  <c r="BQ123" i="10"/>
  <c r="BR123" i="10"/>
  <c r="BS123" i="10"/>
  <c r="BU123" i="10"/>
  <c r="BW123" i="10" s="1"/>
  <c r="BV123" i="10"/>
  <c r="BQ124" i="10"/>
  <c r="BS124" i="10" s="1"/>
  <c r="BR124" i="10"/>
  <c r="BU124" i="10"/>
  <c r="BV124" i="10"/>
  <c r="BW124" i="10" s="1"/>
  <c r="BQ125" i="10"/>
  <c r="BR125" i="10"/>
  <c r="BS125" i="10"/>
  <c r="BU125" i="10"/>
  <c r="BW125" i="10" s="1"/>
  <c r="BV125" i="10"/>
  <c r="BQ126" i="10"/>
  <c r="BS126" i="10" s="1"/>
  <c r="BR126" i="10"/>
  <c r="BU126" i="10"/>
  <c r="BV126" i="10"/>
  <c r="BW126" i="10"/>
  <c r="BQ127" i="10"/>
  <c r="BR127" i="10"/>
  <c r="BS127" i="10"/>
  <c r="BU127" i="10"/>
  <c r="BW127" i="10" s="1"/>
  <c r="BV127" i="10"/>
  <c r="BQ128" i="10"/>
  <c r="BS128" i="10" s="1"/>
  <c r="BR128" i="10"/>
  <c r="BU128" i="10"/>
  <c r="BV128" i="10"/>
  <c r="BW128" i="10" s="1"/>
  <c r="BQ129" i="10"/>
  <c r="BR129" i="10"/>
  <c r="BS129" i="10"/>
  <c r="BU129" i="10"/>
  <c r="BW129" i="10" s="1"/>
  <c r="BV129" i="10"/>
  <c r="BQ130" i="10"/>
  <c r="BS130" i="10" s="1"/>
  <c r="BR130" i="10"/>
  <c r="BU130" i="10"/>
  <c r="BV130" i="10"/>
  <c r="BW130" i="10"/>
  <c r="BQ131" i="10"/>
  <c r="BS131" i="10" s="1"/>
  <c r="BR131" i="10"/>
  <c r="BU131" i="10"/>
  <c r="BW131" i="10" s="1"/>
  <c r="BV131" i="10"/>
  <c r="BQ132" i="10"/>
  <c r="BS132" i="10" s="1"/>
  <c r="BR132" i="10"/>
  <c r="BU132" i="10"/>
  <c r="BV132" i="10"/>
  <c r="BW132" i="10" s="1"/>
  <c r="BQ133" i="10"/>
  <c r="BR133" i="10"/>
  <c r="BS133" i="10"/>
  <c r="BU133" i="10"/>
  <c r="BW133" i="10" s="1"/>
  <c r="BV133" i="10"/>
  <c r="BQ134" i="10"/>
  <c r="BS134" i="10" s="1"/>
  <c r="BR134" i="10"/>
  <c r="BU134" i="10"/>
  <c r="BV134" i="10"/>
  <c r="BW134" i="10"/>
  <c r="BQ135" i="10"/>
  <c r="BR135" i="10"/>
  <c r="BS135" i="10"/>
  <c r="BU135" i="10"/>
  <c r="BW135" i="10" s="1"/>
  <c r="BV135" i="10"/>
  <c r="BQ136" i="10"/>
  <c r="BS136" i="10" s="1"/>
  <c r="BR136" i="10"/>
  <c r="BU136" i="10"/>
  <c r="BV136" i="10"/>
  <c r="BW136" i="10" s="1"/>
  <c r="BQ137" i="10"/>
  <c r="BR137" i="10"/>
  <c r="BS137" i="10"/>
  <c r="BU137" i="10"/>
  <c r="BW137" i="10" s="1"/>
  <c r="BV137" i="10"/>
  <c r="BQ138" i="10"/>
  <c r="BS138" i="10" s="1"/>
  <c r="BR138" i="10"/>
  <c r="BU138" i="10"/>
  <c r="BV138" i="10"/>
  <c r="BW138" i="10"/>
  <c r="BQ139" i="10"/>
  <c r="BS139" i="10" s="1"/>
  <c r="BR139" i="10"/>
  <c r="BU139" i="10"/>
  <c r="BW139" i="10" s="1"/>
  <c r="BV139" i="10"/>
  <c r="BQ140" i="10"/>
  <c r="BS140" i="10" s="1"/>
  <c r="BR140" i="10"/>
  <c r="BU140" i="10"/>
  <c r="BV140" i="10"/>
  <c r="BW140" i="10" s="1"/>
  <c r="BQ141" i="10"/>
  <c r="BR141" i="10"/>
  <c r="BS141" i="10"/>
  <c r="BU141" i="10"/>
  <c r="BW141" i="10" s="1"/>
  <c r="BV141" i="10"/>
  <c r="BQ142" i="10"/>
  <c r="BS142" i="10" s="1"/>
  <c r="BR142" i="10"/>
  <c r="BU142" i="10"/>
  <c r="BV142" i="10"/>
  <c r="BW142" i="10"/>
  <c r="BQ143" i="10"/>
  <c r="BS143" i="10" s="1"/>
  <c r="BR143" i="10"/>
  <c r="BU143" i="10"/>
  <c r="BW143" i="10" s="1"/>
  <c r="BV143" i="10"/>
  <c r="BQ144" i="10"/>
  <c r="BS144" i="10" s="1"/>
  <c r="BR144" i="10"/>
  <c r="BU144" i="10"/>
  <c r="BW144" i="10" s="1"/>
  <c r="BV144" i="10"/>
  <c r="BQ145" i="10"/>
  <c r="BR145" i="10"/>
  <c r="BS145" i="10"/>
  <c r="BU145" i="10"/>
  <c r="BW145" i="10" s="1"/>
  <c r="BV145" i="10"/>
  <c r="BQ146" i="10"/>
  <c r="BS146" i="10" s="1"/>
  <c r="BR146" i="10"/>
  <c r="BU146" i="10"/>
  <c r="BV146" i="10"/>
  <c r="BW146" i="10"/>
  <c r="BQ147" i="10"/>
  <c r="BS147" i="10" s="1"/>
  <c r="BR147" i="10"/>
  <c r="BU147" i="10"/>
  <c r="BW147" i="10" s="1"/>
  <c r="BV147" i="10"/>
  <c r="BQ148" i="10"/>
  <c r="BS148" i="10" s="1"/>
  <c r="BR148" i="10"/>
  <c r="BU148" i="10"/>
  <c r="BV148" i="10"/>
  <c r="BW148" i="10"/>
  <c r="BQ149" i="10"/>
  <c r="BR149" i="10"/>
  <c r="BS149" i="10"/>
  <c r="BU149" i="10"/>
  <c r="BW149" i="10" s="1"/>
  <c r="BV149" i="10"/>
  <c r="BQ150" i="10"/>
  <c r="BS150" i="10" s="1"/>
  <c r="BR150" i="10"/>
  <c r="BU150" i="10"/>
  <c r="BV150" i="10"/>
  <c r="BW150" i="10"/>
  <c r="BQ151" i="10"/>
  <c r="BS151" i="10" s="1"/>
  <c r="BR151" i="10"/>
  <c r="BU151" i="10"/>
  <c r="BW151" i="10" s="1"/>
  <c r="BV151" i="10"/>
  <c r="BQ152" i="10"/>
  <c r="BS152" i="10" s="1"/>
  <c r="BR152" i="10"/>
  <c r="BU152" i="10"/>
  <c r="BV152" i="10"/>
  <c r="BW152" i="10" s="1"/>
  <c r="BQ153" i="10"/>
  <c r="BR153" i="10"/>
  <c r="BS153" i="10"/>
  <c r="BU153" i="10"/>
  <c r="BW153" i="10" s="1"/>
  <c r="BV153" i="10"/>
  <c r="BQ154" i="10"/>
  <c r="BS154" i="10" s="1"/>
  <c r="BR154" i="10"/>
  <c r="BU154" i="10"/>
  <c r="BV154" i="10"/>
  <c r="BW154" i="10"/>
  <c r="BQ155" i="10"/>
  <c r="BS155" i="10" s="1"/>
  <c r="BR155" i="10"/>
  <c r="BU155" i="10"/>
  <c r="BW155" i="10" s="1"/>
  <c r="BV155" i="10"/>
  <c r="BQ156" i="10"/>
  <c r="BS156" i="10" s="1"/>
  <c r="BR156" i="10"/>
  <c r="BU156" i="10"/>
  <c r="BV156" i="10"/>
  <c r="BW156" i="10" s="1"/>
  <c r="BQ157" i="10"/>
  <c r="BR157" i="10"/>
  <c r="BS157" i="10"/>
  <c r="BU157" i="10"/>
  <c r="BW157" i="10" s="1"/>
  <c r="BV157" i="10"/>
  <c r="BQ158" i="10"/>
  <c r="BS158" i="10" s="1"/>
  <c r="BR158" i="10"/>
  <c r="BU158" i="10"/>
  <c r="BV158" i="10"/>
  <c r="BW158" i="10"/>
  <c r="BQ159" i="10"/>
  <c r="BS159" i="10" s="1"/>
  <c r="BR159" i="10"/>
  <c r="BU159" i="10"/>
  <c r="BW159" i="10" s="1"/>
  <c r="BV159" i="10"/>
  <c r="BQ160" i="10"/>
  <c r="BS160" i="10" s="1"/>
  <c r="BR160" i="10"/>
  <c r="BU160" i="10"/>
  <c r="BV160" i="10"/>
  <c r="BW160" i="10" s="1"/>
  <c r="BQ161" i="10"/>
  <c r="BR161" i="10"/>
  <c r="BS161" i="10"/>
  <c r="BU161" i="10"/>
  <c r="BW161" i="10" s="1"/>
  <c r="BV161" i="10"/>
  <c r="BQ162" i="10"/>
  <c r="BS162" i="10" s="1"/>
  <c r="BR162" i="10"/>
  <c r="BU162" i="10"/>
  <c r="BV162" i="10"/>
  <c r="BW162" i="10"/>
  <c r="BQ163" i="10"/>
  <c r="BS163" i="10" s="1"/>
  <c r="BR163" i="10"/>
  <c r="BU163" i="10"/>
  <c r="BW163" i="10" s="1"/>
  <c r="BV163" i="10"/>
  <c r="BQ164" i="10"/>
  <c r="BS164" i="10" s="1"/>
  <c r="BR164" i="10"/>
  <c r="BU164" i="10"/>
  <c r="BV164" i="10"/>
  <c r="BW164" i="10" s="1"/>
  <c r="BQ165" i="10"/>
  <c r="BR165" i="10"/>
  <c r="BS165" i="10"/>
  <c r="BU165" i="10"/>
  <c r="BW165" i="10" s="1"/>
  <c r="BV165" i="10"/>
  <c r="BQ166" i="10"/>
  <c r="BS166" i="10" s="1"/>
  <c r="BR166" i="10"/>
  <c r="BU166" i="10"/>
  <c r="BV166" i="10"/>
  <c r="BW166" i="10"/>
  <c r="BQ167" i="10"/>
  <c r="BR167" i="10"/>
  <c r="BS167" i="10"/>
  <c r="BU167" i="10"/>
  <c r="BW167" i="10" s="1"/>
  <c r="BV167" i="10"/>
  <c r="BQ168" i="10"/>
  <c r="BS168" i="10" s="1"/>
  <c r="BR168" i="10"/>
  <c r="BU168" i="10"/>
  <c r="BV168" i="10"/>
  <c r="BW168" i="10" s="1"/>
  <c r="BQ169" i="10"/>
  <c r="BR169" i="10"/>
  <c r="BS169" i="10"/>
  <c r="BU169" i="10"/>
  <c r="BW169" i="10" s="1"/>
  <c r="BV169" i="10"/>
  <c r="BQ170" i="10"/>
  <c r="BS170" i="10" s="1"/>
  <c r="BR170" i="10"/>
  <c r="BU170" i="10"/>
  <c r="BV170" i="10"/>
  <c r="BW170" i="10"/>
  <c r="BQ171" i="10"/>
  <c r="BS171" i="10" s="1"/>
  <c r="BR171" i="10"/>
  <c r="BU171" i="10"/>
  <c r="BW171" i="10" s="1"/>
  <c r="BV171" i="10"/>
  <c r="BQ172" i="10"/>
  <c r="BS172" i="10" s="1"/>
  <c r="BR172" i="10"/>
  <c r="BU172" i="10"/>
  <c r="BV172" i="10"/>
  <c r="BW172" i="10" s="1"/>
  <c r="BQ173" i="10"/>
  <c r="BR173" i="10"/>
  <c r="BS173" i="10"/>
  <c r="BU173" i="10"/>
  <c r="BW173" i="10" s="1"/>
  <c r="BV173" i="10"/>
  <c r="BQ174" i="10"/>
  <c r="BS174" i="10" s="1"/>
  <c r="BR174" i="10"/>
  <c r="BU174" i="10"/>
  <c r="BV174" i="10"/>
  <c r="BW174" i="10"/>
  <c r="BQ175" i="10"/>
  <c r="BS175" i="10" s="1"/>
  <c r="BR175" i="10"/>
  <c r="BU175" i="10"/>
  <c r="BW175" i="10" s="1"/>
  <c r="BV175" i="10"/>
  <c r="BQ176" i="10"/>
  <c r="BS176" i="10" s="1"/>
  <c r="BR176" i="10"/>
  <c r="BU176" i="10"/>
  <c r="BV176" i="10"/>
  <c r="BW176" i="10" s="1"/>
  <c r="BQ177" i="10"/>
  <c r="BR177" i="10"/>
  <c r="BS177" i="10"/>
  <c r="BU177" i="10"/>
  <c r="BW177" i="10" s="1"/>
  <c r="BV177" i="10"/>
  <c r="BQ178" i="10"/>
  <c r="BS178" i="10" s="1"/>
  <c r="BR178" i="10"/>
  <c r="BU178" i="10"/>
  <c r="BV178" i="10"/>
  <c r="BW178" i="10"/>
  <c r="BQ179" i="10"/>
  <c r="BS179" i="10" s="1"/>
  <c r="BR179" i="10"/>
  <c r="BU179" i="10"/>
  <c r="BW179" i="10" s="1"/>
  <c r="BV179" i="10"/>
  <c r="BQ180" i="10"/>
  <c r="BS180" i="10" s="1"/>
  <c r="BR180" i="10"/>
  <c r="BU180" i="10"/>
  <c r="BV180" i="10"/>
  <c r="BW180" i="10" s="1"/>
  <c r="BQ181" i="10"/>
  <c r="BR181" i="10"/>
  <c r="BS181" i="10"/>
  <c r="BU181" i="10"/>
  <c r="BW181" i="10" s="1"/>
  <c r="BV181" i="10"/>
  <c r="BQ182" i="10"/>
  <c r="BS182" i="10" s="1"/>
  <c r="BR182" i="10"/>
  <c r="BU182" i="10"/>
  <c r="BV182" i="10"/>
  <c r="BW182" i="10"/>
  <c r="BQ183" i="10"/>
  <c r="BR183" i="10"/>
  <c r="BS183" i="10"/>
  <c r="BU183" i="10"/>
  <c r="BW183" i="10" s="1"/>
  <c r="BV183" i="10"/>
  <c r="BQ184" i="10"/>
  <c r="BS184" i="10" s="1"/>
  <c r="BR184" i="10"/>
  <c r="BU184" i="10"/>
  <c r="BV184" i="10"/>
  <c r="BW184" i="10" s="1"/>
  <c r="BQ185" i="10"/>
  <c r="BR185" i="10"/>
  <c r="BS185" i="10"/>
  <c r="BU185" i="10"/>
  <c r="BW185" i="10" s="1"/>
  <c r="BV185" i="10"/>
  <c r="BQ186" i="10"/>
  <c r="BS186" i="10" s="1"/>
  <c r="BR186" i="10"/>
  <c r="BU186" i="10"/>
  <c r="BV186" i="10"/>
  <c r="BW186" i="10"/>
  <c r="BQ187" i="10"/>
  <c r="BS187" i="10" s="1"/>
  <c r="BR187" i="10"/>
  <c r="BU187" i="10"/>
  <c r="BW187" i="10" s="1"/>
  <c r="BV187" i="10"/>
  <c r="BQ188" i="10"/>
  <c r="BS188" i="10" s="1"/>
  <c r="BR188" i="10"/>
  <c r="BU188" i="10"/>
  <c r="BV188" i="10"/>
  <c r="BW188" i="10" s="1"/>
  <c r="BQ189" i="10"/>
  <c r="BR189" i="10"/>
  <c r="BS189" i="10"/>
  <c r="BU189" i="10"/>
  <c r="BW189" i="10" s="1"/>
  <c r="BV189" i="10"/>
  <c r="BQ190" i="10"/>
  <c r="BS190" i="10" s="1"/>
  <c r="BR190" i="10"/>
  <c r="BU190" i="10"/>
  <c r="BV190" i="10"/>
  <c r="BW190" i="10"/>
  <c r="BQ191" i="10"/>
  <c r="BR191" i="10"/>
  <c r="BS191" i="10"/>
  <c r="BU191" i="10"/>
  <c r="BW191" i="10" s="1"/>
  <c r="BV191" i="10"/>
  <c r="BQ192" i="10"/>
  <c r="BS192" i="10" s="1"/>
  <c r="BR192" i="10"/>
  <c r="BU192" i="10"/>
  <c r="BV192" i="10"/>
  <c r="BW192" i="10" s="1"/>
  <c r="BQ193" i="10"/>
  <c r="BR193" i="10"/>
  <c r="BS193" i="10"/>
  <c r="BU193" i="10"/>
  <c r="BW193" i="10" s="1"/>
  <c r="BV193" i="10"/>
  <c r="BQ194" i="10"/>
  <c r="BS194" i="10" s="1"/>
  <c r="BR194" i="10"/>
  <c r="BU194" i="10"/>
  <c r="BV194" i="10"/>
  <c r="BW194" i="10"/>
  <c r="BQ195" i="10"/>
  <c r="BR195" i="10"/>
  <c r="BS195" i="10"/>
  <c r="BU195" i="10"/>
  <c r="BW195" i="10" s="1"/>
  <c r="BV195" i="10"/>
  <c r="BQ196" i="10"/>
  <c r="BS196" i="10" s="1"/>
  <c r="BR196" i="10"/>
  <c r="BU196" i="10"/>
  <c r="BV196" i="10"/>
  <c r="BW196" i="10" s="1"/>
  <c r="BQ197" i="10"/>
  <c r="BR197" i="10"/>
  <c r="BS197" i="10"/>
  <c r="BU197" i="10"/>
  <c r="BW197" i="10" s="1"/>
  <c r="BV197" i="10"/>
  <c r="BQ198" i="10"/>
  <c r="BS198" i="10" s="1"/>
  <c r="BR198" i="10"/>
  <c r="BU198" i="10"/>
  <c r="BV198" i="10"/>
  <c r="BW198" i="10"/>
  <c r="BQ199" i="10"/>
  <c r="BR199" i="10"/>
  <c r="BS199" i="10"/>
  <c r="BU199" i="10"/>
  <c r="BW199" i="10" s="1"/>
  <c r="BV199" i="10"/>
  <c r="BQ200" i="10"/>
  <c r="BS200" i="10" s="1"/>
  <c r="BR200" i="10"/>
  <c r="BU200" i="10"/>
  <c r="BV200" i="10"/>
  <c r="BW200" i="10" s="1"/>
  <c r="BQ201" i="10"/>
  <c r="BR201" i="10"/>
  <c r="BS201" i="10"/>
  <c r="BU201" i="10"/>
  <c r="BW201" i="10" s="1"/>
  <c r="BV201" i="10"/>
  <c r="BQ202" i="10"/>
  <c r="BS202" i="10" s="1"/>
  <c r="BR202" i="10"/>
  <c r="BU202" i="10"/>
  <c r="BV202" i="10"/>
  <c r="BW202" i="10"/>
  <c r="BQ203" i="10"/>
  <c r="BS203" i="10" s="1"/>
  <c r="BR203" i="10"/>
  <c r="BU203" i="10"/>
  <c r="BW203" i="10" s="1"/>
  <c r="BV203" i="10"/>
  <c r="BQ204" i="10"/>
  <c r="BS204" i="10" s="1"/>
  <c r="BR204" i="10"/>
  <c r="BU204" i="10"/>
  <c r="BV204" i="10"/>
  <c r="BW204" i="10" s="1"/>
  <c r="BQ205" i="10"/>
  <c r="BR205" i="10"/>
  <c r="BS205" i="10"/>
  <c r="BU205" i="10"/>
  <c r="BW205" i="10" s="1"/>
  <c r="BV205" i="10"/>
  <c r="BQ206" i="10"/>
  <c r="BS206" i="10" s="1"/>
  <c r="BR206" i="10"/>
  <c r="BU206" i="10"/>
  <c r="BV206" i="10"/>
  <c r="BW206" i="10"/>
  <c r="BQ207" i="10"/>
  <c r="BR207" i="10"/>
  <c r="BS207" i="10"/>
  <c r="BU207" i="10"/>
  <c r="BW207" i="10" s="1"/>
  <c r="BV207" i="10"/>
  <c r="BQ208" i="10"/>
  <c r="BS208" i="10" s="1"/>
  <c r="BR208" i="10"/>
  <c r="BU208" i="10"/>
  <c r="BV208" i="10"/>
  <c r="BW208" i="10" s="1"/>
  <c r="BQ209" i="10"/>
  <c r="BR209" i="10"/>
  <c r="BS209" i="10"/>
  <c r="BU209" i="10"/>
  <c r="BW209" i="10" s="1"/>
  <c r="BV209" i="10"/>
  <c r="BQ210" i="10"/>
  <c r="BS210" i="10" s="1"/>
  <c r="BR210" i="10"/>
  <c r="BU210" i="10"/>
  <c r="BV210" i="10"/>
  <c r="BW210" i="10"/>
  <c r="BQ211" i="10"/>
  <c r="BS211" i="10" s="1"/>
  <c r="BR211" i="10"/>
  <c r="BU211" i="10"/>
  <c r="BW211" i="10" s="1"/>
  <c r="BV211" i="10"/>
  <c r="BQ212" i="10"/>
  <c r="BS212" i="10" s="1"/>
  <c r="BR212" i="10"/>
  <c r="BU212" i="10"/>
  <c r="BV212" i="10"/>
  <c r="BW212" i="10" s="1"/>
  <c r="BQ213" i="10"/>
  <c r="BR213" i="10"/>
  <c r="BS213" i="10"/>
  <c r="BU213" i="10"/>
  <c r="BW213" i="10" s="1"/>
  <c r="BV213" i="10"/>
  <c r="BQ214" i="10"/>
  <c r="BS214" i="10" s="1"/>
  <c r="BR214" i="10"/>
  <c r="BU214" i="10"/>
  <c r="BV214" i="10"/>
  <c r="BW214" i="10"/>
  <c r="BQ215" i="10"/>
  <c r="BS215" i="10" s="1"/>
  <c r="BR215" i="10"/>
  <c r="BU215" i="10"/>
  <c r="BW215" i="10" s="1"/>
  <c r="BV215" i="10"/>
  <c r="BQ216" i="10"/>
  <c r="BS216" i="10" s="1"/>
  <c r="BR216" i="10"/>
  <c r="BU216" i="10"/>
  <c r="BV216" i="10"/>
  <c r="BW216" i="10" s="1"/>
  <c r="BQ217" i="10"/>
  <c r="BR217" i="10"/>
  <c r="BS217" i="10"/>
  <c r="BU217" i="10"/>
  <c r="BW217" i="10" s="1"/>
  <c r="BV217" i="10"/>
  <c r="BQ218" i="10"/>
  <c r="BS218" i="10" s="1"/>
  <c r="BR218" i="10"/>
  <c r="BU218" i="10"/>
  <c r="BV218" i="10"/>
  <c r="BW218" i="10"/>
  <c r="BQ219" i="10"/>
  <c r="BS219" i="10" s="1"/>
  <c r="BR219" i="10"/>
  <c r="BU219" i="10"/>
  <c r="BW219" i="10" s="1"/>
  <c r="BV219" i="10"/>
  <c r="BQ220" i="10"/>
  <c r="BS220" i="10" s="1"/>
  <c r="BR220" i="10"/>
  <c r="BU220" i="10"/>
  <c r="BW220" i="10" s="1"/>
  <c r="BV220" i="10"/>
  <c r="BQ221" i="10"/>
  <c r="BR221" i="10"/>
  <c r="BS221" i="10"/>
  <c r="BU221" i="10"/>
  <c r="BW221" i="10" s="1"/>
  <c r="BV221" i="10"/>
  <c r="BQ222" i="10"/>
  <c r="BS222" i="10" s="1"/>
  <c r="BR222" i="10"/>
  <c r="BU222" i="10"/>
  <c r="BV222" i="10"/>
  <c r="BW222" i="10"/>
  <c r="BQ223" i="10"/>
  <c r="BS223" i="10" s="1"/>
  <c r="BR223" i="10"/>
  <c r="BU223" i="10"/>
  <c r="BW223" i="10" s="1"/>
  <c r="BV223" i="10"/>
  <c r="BQ224" i="10"/>
  <c r="BS224" i="10" s="1"/>
  <c r="BR224" i="10"/>
  <c r="BU224" i="10"/>
  <c r="BV224" i="10"/>
  <c r="BW224" i="10" s="1"/>
  <c r="BQ225" i="10"/>
  <c r="BR225" i="10"/>
  <c r="BS225" i="10"/>
  <c r="BU225" i="10"/>
  <c r="BW225" i="10" s="1"/>
  <c r="BV225" i="10"/>
  <c r="BQ226" i="10"/>
  <c r="BS226" i="10" s="1"/>
  <c r="BR226" i="10"/>
  <c r="BU226" i="10"/>
  <c r="BV226" i="10"/>
  <c r="BW226" i="10"/>
  <c r="BQ227" i="10"/>
  <c r="BS227" i="10" s="1"/>
  <c r="BR227" i="10"/>
  <c r="BU227" i="10"/>
  <c r="BW227" i="10" s="1"/>
  <c r="BV227" i="10"/>
  <c r="BQ228" i="10"/>
  <c r="BS228" i="10" s="1"/>
  <c r="BR228" i="10"/>
  <c r="BU228" i="10"/>
  <c r="BV228" i="10"/>
  <c r="BW228" i="10" s="1"/>
  <c r="BQ229" i="10"/>
  <c r="BR229" i="10"/>
  <c r="BS229" i="10"/>
  <c r="BU229" i="10"/>
  <c r="BW229" i="10" s="1"/>
  <c r="BV229" i="10"/>
  <c r="BQ230" i="10"/>
  <c r="BS230" i="10" s="1"/>
  <c r="BR230" i="10"/>
  <c r="BU230" i="10"/>
  <c r="BV230" i="10"/>
  <c r="BW230" i="10"/>
  <c r="BQ231" i="10"/>
  <c r="BS231" i="10" s="1"/>
  <c r="BR231" i="10"/>
  <c r="BU231" i="10"/>
  <c r="BW231" i="10" s="1"/>
  <c r="BV231" i="10"/>
  <c r="BQ232" i="10"/>
  <c r="BS232" i="10" s="1"/>
  <c r="BR232" i="10"/>
  <c r="BU232" i="10"/>
  <c r="BV232" i="10"/>
  <c r="BW232" i="10" s="1"/>
  <c r="BQ233" i="10"/>
  <c r="BR233" i="10"/>
  <c r="BS233" i="10"/>
  <c r="BU233" i="10"/>
  <c r="BW233" i="10" s="1"/>
  <c r="BV233" i="10"/>
  <c r="BQ234" i="10"/>
  <c r="BS234" i="10" s="1"/>
  <c r="BR234" i="10"/>
  <c r="BU234" i="10"/>
  <c r="BV234" i="10"/>
  <c r="BW234" i="10"/>
  <c r="BQ235" i="10"/>
  <c r="BS235" i="10" s="1"/>
  <c r="BR235" i="10"/>
  <c r="BU235" i="10"/>
  <c r="BW235" i="10" s="1"/>
  <c r="BV235" i="10"/>
  <c r="BQ236" i="10"/>
  <c r="BS236" i="10" s="1"/>
  <c r="BR236" i="10"/>
  <c r="BU236" i="10"/>
  <c r="BV236" i="10"/>
  <c r="BW236" i="10" s="1"/>
  <c r="BQ237" i="10"/>
  <c r="BR237" i="10"/>
  <c r="BS237" i="10"/>
  <c r="BU237" i="10"/>
  <c r="BW237" i="10" s="1"/>
  <c r="BV237" i="10"/>
  <c r="BQ238" i="10"/>
  <c r="BS238" i="10" s="1"/>
  <c r="BR238" i="10"/>
  <c r="BU238" i="10"/>
  <c r="BV238" i="10"/>
  <c r="BW238" i="10"/>
  <c r="BQ239" i="10"/>
  <c r="BR239" i="10"/>
  <c r="BS239" i="10"/>
  <c r="BU239" i="10"/>
  <c r="BW239" i="10" s="1"/>
  <c r="BV239" i="10"/>
  <c r="BQ240" i="10"/>
  <c r="BS240" i="10" s="1"/>
  <c r="BR240" i="10"/>
  <c r="BU240" i="10"/>
  <c r="BV240" i="10"/>
  <c r="BW240" i="10" s="1"/>
  <c r="BQ241" i="10"/>
  <c r="BR241" i="10"/>
  <c r="BS241" i="10"/>
  <c r="BU241" i="10"/>
  <c r="BW241" i="10" s="1"/>
  <c r="BV241" i="10"/>
  <c r="BQ242" i="10"/>
  <c r="BS242" i="10" s="1"/>
  <c r="BR242" i="10"/>
  <c r="BU242" i="10"/>
  <c r="BV242" i="10"/>
  <c r="BW242" i="10"/>
  <c r="BQ243" i="10"/>
  <c r="BS243" i="10" s="1"/>
  <c r="BR243" i="10"/>
  <c r="BU243" i="10"/>
  <c r="BW243" i="10" s="1"/>
  <c r="BV243" i="10"/>
  <c r="BQ244" i="10"/>
  <c r="BS244" i="10" s="1"/>
  <c r="BR244" i="10"/>
  <c r="BU244" i="10"/>
  <c r="BV244" i="10"/>
  <c r="BW244" i="10" s="1"/>
  <c r="BQ245" i="10"/>
  <c r="BR245" i="10"/>
  <c r="BS245" i="10"/>
  <c r="BU245" i="10"/>
  <c r="BW245" i="10" s="1"/>
  <c r="BV245" i="10"/>
  <c r="BQ246" i="10"/>
  <c r="BS246" i="10" s="1"/>
  <c r="BR246" i="10"/>
  <c r="BU246" i="10"/>
  <c r="BV246" i="10"/>
  <c r="BW246" i="10"/>
  <c r="BQ247" i="10"/>
  <c r="BS247" i="10" s="1"/>
  <c r="BR247" i="10"/>
  <c r="BU247" i="10"/>
  <c r="BW247" i="10" s="1"/>
  <c r="BV247" i="10"/>
  <c r="BQ248" i="10"/>
  <c r="BS248" i="10" s="1"/>
  <c r="BR248" i="10"/>
  <c r="BU248" i="10"/>
  <c r="BV248" i="10"/>
  <c r="BW248" i="10" s="1"/>
  <c r="BQ249" i="10"/>
  <c r="BR249" i="10"/>
  <c r="BS249" i="10"/>
  <c r="BU249" i="10"/>
  <c r="BW249" i="10" s="1"/>
  <c r="BV249" i="10"/>
  <c r="BQ250" i="10"/>
  <c r="BS250" i="10" s="1"/>
  <c r="BR250" i="10"/>
  <c r="BU250" i="10"/>
  <c r="BV250" i="10"/>
  <c r="BW250" i="10"/>
  <c r="BQ251" i="10"/>
  <c r="BR251" i="10"/>
  <c r="BS251" i="10"/>
  <c r="BU251" i="10"/>
  <c r="BW251" i="10" s="1"/>
  <c r="BV251" i="10"/>
  <c r="BQ252" i="10"/>
  <c r="BS252" i="10" s="1"/>
  <c r="BR252" i="10"/>
  <c r="BU252" i="10"/>
  <c r="BV252" i="10"/>
  <c r="BW252" i="10" s="1"/>
  <c r="BQ253" i="10"/>
  <c r="BR253" i="10"/>
  <c r="BS253" i="10"/>
  <c r="BU253" i="10"/>
  <c r="BW253" i="10" s="1"/>
  <c r="BV253" i="10"/>
  <c r="BQ254" i="10"/>
  <c r="BS254" i="10" s="1"/>
  <c r="BR254" i="10"/>
  <c r="BU254" i="10"/>
  <c r="BV254" i="10"/>
  <c r="BW254" i="10"/>
  <c r="BQ255" i="10"/>
  <c r="BR255" i="10"/>
  <c r="BS255" i="10"/>
  <c r="BU255" i="10"/>
  <c r="BW255" i="10" s="1"/>
  <c r="BV255" i="10"/>
  <c r="BQ256" i="10"/>
  <c r="BS256" i="10" s="1"/>
  <c r="BR256" i="10"/>
  <c r="BU256" i="10"/>
  <c r="BV256" i="10"/>
  <c r="BW256" i="10" s="1"/>
  <c r="BQ257" i="10"/>
  <c r="BR257" i="10"/>
  <c r="BS257" i="10"/>
  <c r="BU257" i="10"/>
  <c r="BW257" i="10" s="1"/>
  <c r="BV257" i="10"/>
  <c r="BQ258" i="10"/>
  <c r="BS258" i="10" s="1"/>
  <c r="BR258" i="10"/>
  <c r="BU258" i="10"/>
  <c r="BV258" i="10"/>
  <c r="BW258" i="10"/>
  <c r="BQ259" i="10"/>
  <c r="BS259" i="10" s="1"/>
  <c r="BR259" i="10"/>
  <c r="BU259" i="10"/>
  <c r="BW259" i="10" s="1"/>
  <c r="BV259" i="10"/>
  <c r="BQ260" i="10"/>
  <c r="BS260" i="10" s="1"/>
  <c r="BR260" i="10"/>
  <c r="BU260" i="10"/>
  <c r="BV260" i="10"/>
  <c r="BW260" i="10" s="1"/>
  <c r="BQ261" i="10"/>
  <c r="BR261" i="10"/>
  <c r="BS261" i="10"/>
  <c r="BU261" i="10"/>
  <c r="BW261" i="10" s="1"/>
  <c r="BV261" i="10"/>
  <c r="BQ262" i="10"/>
  <c r="BS262" i="10" s="1"/>
  <c r="BR262" i="10"/>
  <c r="BU262" i="10"/>
  <c r="BV262" i="10"/>
  <c r="BW262" i="10"/>
  <c r="BQ263" i="10"/>
  <c r="BS263" i="10" s="1"/>
  <c r="BR263" i="10"/>
  <c r="BU263" i="10"/>
  <c r="BW263" i="10" s="1"/>
  <c r="BV263" i="10"/>
  <c r="BQ264" i="10"/>
  <c r="BS264" i="10" s="1"/>
  <c r="BR264" i="10"/>
  <c r="BU264" i="10"/>
  <c r="BV264" i="10"/>
  <c r="BW264" i="10" s="1"/>
  <c r="BQ265" i="10"/>
  <c r="BR265" i="10"/>
  <c r="BS265" i="10"/>
  <c r="BU265" i="10"/>
  <c r="BW265" i="10" s="1"/>
  <c r="BV265" i="10"/>
  <c r="BQ266" i="10"/>
  <c r="BS266" i="10" s="1"/>
  <c r="BR266" i="10"/>
  <c r="BU266" i="10"/>
  <c r="BV266" i="10"/>
  <c r="BW266" i="10"/>
  <c r="BQ267" i="10"/>
  <c r="BR267" i="10"/>
  <c r="BS267" i="10"/>
  <c r="BU267" i="10"/>
  <c r="BW267" i="10" s="1"/>
  <c r="BV267" i="10"/>
  <c r="BQ268" i="10"/>
  <c r="BS268" i="10" s="1"/>
  <c r="BR268" i="10"/>
  <c r="BU268" i="10"/>
  <c r="BV268" i="10"/>
  <c r="BW268" i="10" s="1"/>
  <c r="BQ269" i="10"/>
  <c r="BR269" i="10"/>
  <c r="BS269" i="10"/>
  <c r="BU269" i="10"/>
  <c r="BW269" i="10" s="1"/>
  <c r="BV269" i="10"/>
  <c r="BQ270" i="10"/>
  <c r="BS270" i="10" s="1"/>
  <c r="BR270" i="10"/>
  <c r="BU270" i="10"/>
  <c r="BV270" i="10"/>
  <c r="BW270" i="10"/>
  <c r="BQ271" i="10"/>
  <c r="BS271" i="10" s="1"/>
  <c r="BR271" i="10"/>
  <c r="BU271" i="10"/>
  <c r="BW271" i="10" s="1"/>
  <c r="BV271" i="10"/>
  <c r="BQ272" i="10"/>
  <c r="BS272" i="10" s="1"/>
  <c r="BR272" i="10"/>
  <c r="BU272" i="10"/>
  <c r="BV272" i="10"/>
  <c r="BW272" i="10" s="1"/>
  <c r="BQ273" i="10"/>
  <c r="BR273" i="10"/>
  <c r="BS273" i="10"/>
  <c r="BU273" i="10"/>
  <c r="BW273" i="10" s="1"/>
  <c r="BV273" i="10"/>
  <c r="BQ274" i="10"/>
  <c r="BS274" i="10" s="1"/>
  <c r="BR274" i="10"/>
  <c r="BU274" i="10"/>
  <c r="BV274" i="10"/>
  <c r="BW274" i="10"/>
  <c r="BQ275" i="10"/>
  <c r="BS275" i="10" s="1"/>
  <c r="BR275" i="10"/>
  <c r="BU275" i="10"/>
  <c r="BW275" i="10" s="1"/>
  <c r="BV275" i="10"/>
  <c r="BQ276" i="10"/>
  <c r="BS276" i="10" s="1"/>
  <c r="BR276" i="10"/>
  <c r="BU276" i="10"/>
  <c r="BV276" i="10"/>
  <c r="BW276" i="10" s="1"/>
  <c r="BQ277" i="10"/>
  <c r="BR277" i="10"/>
  <c r="BS277" i="10"/>
  <c r="BU277" i="10"/>
  <c r="BW277" i="10" s="1"/>
  <c r="BV277" i="10"/>
  <c r="BQ278" i="10"/>
  <c r="BS278" i="10" s="1"/>
  <c r="BR278" i="10"/>
  <c r="BU278" i="10"/>
  <c r="BV278" i="10"/>
  <c r="BW278" i="10"/>
  <c r="BQ279" i="10"/>
  <c r="BS279" i="10" s="1"/>
  <c r="BR279" i="10"/>
  <c r="BU279" i="10"/>
  <c r="BW279" i="10" s="1"/>
  <c r="BV279" i="10"/>
  <c r="BQ280" i="10"/>
  <c r="BS280" i="10" s="1"/>
  <c r="BR280" i="10"/>
  <c r="BU280" i="10"/>
  <c r="BV280" i="10"/>
  <c r="BW280" i="10" s="1"/>
  <c r="BQ281" i="10"/>
  <c r="BR281" i="10"/>
  <c r="BS281" i="10"/>
  <c r="BU281" i="10"/>
  <c r="BW281" i="10" s="1"/>
  <c r="BV281" i="10"/>
  <c r="BQ282" i="10"/>
  <c r="BS282" i="10" s="1"/>
  <c r="BR282" i="10"/>
  <c r="BU282" i="10"/>
  <c r="BV282" i="10"/>
  <c r="BW282" i="10"/>
  <c r="BQ283" i="10"/>
  <c r="BR283" i="10"/>
  <c r="BS283" i="10"/>
  <c r="BU283" i="10"/>
  <c r="BW283" i="10" s="1"/>
  <c r="BV283" i="10"/>
  <c r="BQ284" i="10"/>
  <c r="BS284" i="10" s="1"/>
  <c r="BR284" i="10"/>
  <c r="BU284" i="10"/>
  <c r="BV284" i="10"/>
  <c r="BW284" i="10" s="1"/>
  <c r="BQ285" i="10"/>
  <c r="BR285" i="10"/>
  <c r="BS285" i="10"/>
  <c r="BU285" i="10"/>
  <c r="BW285" i="10" s="1"/>
  <c r="BV285" i="10"/>
  <c r="BQ286" i="10"/>
  <c r="BS286" i="10" s="1"/>
  <c r="BR286" i="10"/>
  <c r="BU286" i="10"/>
  <c r="BV286" i="10"/>
  <c r="BW286" i="10"/>
  <c r="BQ287" i="10"/>
  <c r="BS287" i="10" s="1"/>
  <c r="BR287" i="10"/>
  <c r="BU287" i="10"/>
  <c r="BW287" i="10" s="1"/>
  <c r="BV287" i="10"/>
  <c r="BQ288" i="10"/>
  <c r="BS288" i="10" s="1"/>
  <c r="BR288" i="10"/>
  <c r="BU288" i="10"/>
  <c r="BV288" i="10"/>
  <c r="BW288" i="10" s="1"/>
  <c r="BQ289" i="10"/>
  <c r="BR289" i="10"/>
  <c r="BS289" i="10"/>
  <c r="BU289" i="10"/>
  <c r="BW289" i="10" s="1"/>
  <c r="BV289" i="10"/>
  <c r="BQ290" i="10"/>
  <c r="BS290" i="10" s="1"/>
  <c r="BR290" i="10"/>
  <c r="BU290" i="10"/>
  <c r="BV290" i="10"/>
  <c r="BW290" i="10"/>
  <c r="BQ291" i="10"/>
  <c r="BR291" i="10"/>
  <c r="BS291" i="10"/>
  <c r="BU291" i="10"/>
  <c r="BW291" i="10" s="1"/>
  <c r="BV291" i="10"/>
  <c r="BQ292" i="10"/>
  <c r="BS292" i="10" s="1"/>
  <c r="BR292" i="10"/>
  <c r="BU292" i="10"/>
  <c r="BV292" i="10"/>
  <c r="BW292" i="10"/>
  <c r="BQ293" i="10"/>
  <c r="BR293" i="10"/>
  <c r="BS293" i="10"/>
  <c r="BU293" i="10"/>
  <c r="BW293" i="10" s="1"/>
  <c r="BV293" i="10"/>
  <c r="BQ294" i="10"/>
  <c r="BS294" i="10" s="1"/>
  <c r="BR294" i="10"/>
  <c r="BU294" i="10"/>
  <c r="BV294" i="10"/>
  <c r="BW294" i="10"/>
  <c r="BQ295" i="10"/>
  <c r="BR295" i="10"/>
  <c r="BS295" i="10"/>
  <c r="BU295" i="10"/>
  <c r="BW295" i="10" s="1"/>
  <c r="BV295" i="10"/>
  <c r="BQ296" i="10"/>
  <c r="BS296" i="10" s="1"/>
  <c r="BR296" i="10"/>
  <c r="BU296" i="10"/>
  <c r="BV296" i="10"/>
  <c r="BW296" i="10" s="1"/>
  <c r="BQ297" i="10"/>
  <c r="BR297" i="10"/>
  <c r="BS297" i="10"/>
  <c r="BU297" i="10"/>
  <c r="BW297" i="10" s="1"/>
  <c r="BV297" i="10"/>
  <c r="BQ298" i="10"/>
  <c r="BS298" i="10" s="1"/>
  <c r="BR298" i="10"/>
  <c r="BU298" i="10"/>
  <c r="BV298" i="10"/>
  <c r="BW298" i="10"/>
  <c r="BQ299" i="10"/>
  <c r="BS299" i="10" s="1"/>
  <c r="BR299" i="10"/>
  <c r="BU299" i="10"/>
  <c r="BW299" i="10" s="1"/>
  <c r="BV299" i="10"/>
  <c r="BQ300" i="10"/>
  <c r="BS300" i="10" s="1"/>
  <c r="BR300" i="10"/>
  <c r="BU300" i="10"/>
  <c r="BV300" i="10"/>
  <c r="BW300" i="10"/>
  <c r="BQ301" i="10"/>
  <c r="BR301" i="10"/>
  <c r="BS301" i="10"/>
  <c r="BU301" i="10"/>
  <c r="BW301" i="10" s="1"/>
  <c r="BV301" i="10"/>
  <c r="BQ302" i="10"/>
  <c r="BS302" i="10" s="1"/>
  <c r="BR302" i="10"/>
  <c r="BU302" i="10"/>
  <c r="BV302" i="10"/>
  <c r="BW302" i="10"/>
  <c r="BS10" i="10"/>
  <c r="BW10" i="10"/>
  <c r="BR10" i="10"/>
  <c r="BU10" i="10"/>
  <c r="BV10" i="10"/>
  <c r="BQ10" i="10"/>
  <c r="BJ25" i="10"/>
  <c r="BJ33" i="10"/>
  <c r="BJ35" i="10"/>
  <c r="BJ41" i="10"/>
  <c r="BJ49" i="10"/>
  <c r="BJ57" i="10"/>
  <c r="BJ58" i="10"/>
  <c r="BJ59" i="10"/>
  <c r="BJ65" i="10"/>
  <c r="BJ73" i="10"/>
  <c r="BJ81" i="10"/>
  <c r="BJ83" i="10"/>
  <c r="BJ89" i="10"/>
  <c r="BJ99" i="10"/>
  <c r="BJ105" i="10"/>
  <c r="BJ123" i="10"/>
  <c r="BJ129" i="10"/>
  <c r="BJ145" i="10"/>
  <c r="BJ147" i="10"/>
  <c r="BJ163" i="10"/>
  <c r="BJ169" i="10"/>
  <c r="BJ209" i="10"/>
  <c r="BJ240" i="10"/>
  <c r="BJ249" i="10"/>
  <c r="BJ275" i="10"/>
  <c r="BJ12" i="10"/>
  <c r="BJ14" i="10"/>
  <c r="BO37" i="10"/>
  <c r="BO41" i="10"/>
  <c r="BO114" i="10"/>
  <c r="BO140" i="10"/>
  <c r="BO141" i="10"/>
  <c r="BO178" i="10"/>
  <c r="BH11" i="10"/>
  <c r="BI11" i="10"/>
  <c r="BJ11" i="10" s="1"/>
  <c r="BL11" i="10"/>
  <c r="BM11" i="10"/>
  <c r="BO11" i="10" s="1"/>
  <c r="BH12" i="10"/>
  <c r="BI12" i="10"/>
  <c r="BL12" i="10"/>
  <c r="BM12" i="10"/>
  <c r="BH13" i="10"/>
  <c r="BI13" i="10"/>
  <c r="BL13" i="10"/>
  <c r="BM13" i="10"/>
  <c r="BH14" i="10"/>
  <c r="BI14" i="10"/>
  <c r="BL14" i="10"/>
  <c r="BM14" i="10"/>
  <c r="BH15" i="10"/>
  <c r="BJ15" i="10" s="1"/>
  <c r="BI15" i="10"/>
  <c r="BL15" i="10"/>
  <c r="BM15" i="10"/>
  <c r="BH16" i="10"/>
  <c r="BI16" i="10"/>
  <c r="BL16" i="10"/>
  <c r="BM16" i="10"/>
  <c r="BH17" i="10"/>
  <c r="BJ17" i="10" s="1"/>
  <c r="BI17" i="10"/>
  <c r="BL17" i="10"/>
  <c r="BM17" i="10"/>
  <c r="BH18" i="10"/>
  <c r="BI18" i="10"/>
  <c r="BL18" i="10"/>
  <c r="BM18" i="10"/>
  <c r="BH19" i="10"/>
  <c r="BI19" i="10"/>
  <c r="BJ19" i="10" s="1"/>
  <c r="BL19" i="10"/>
  <c r="BM19" i="10"/>
  <c r="BH20" i="10"/>
  <c r="BJ20" i="10" s="1"/>
  <c r="BI20" i="10"/>
  <c r="BL20" i="10"/>
  <c r="BM20" i="10"/>
  <c r="BH21" i="10"/>
  <c r="BI21" i="10"/>
  <c r="BL21" i="10"/>
  <c r="BM21" i="10"/>
  <c r="BH22" i="10"/>
  <c r="BJ22" i="10" s="1"/>
  <c r="BI22" i="10"/>
  <c r="BL22" i="10"/>
  <c r="BM22" i="10"/>
  <c r="BH23" i="10"/>
  <c r="BI23" i="10"/>
  <c r="BL23" i="10"/>
  <c r="BM23" i="10"/>
  <c r="BH24" i="10"/>
  <c r="BJ24" i="10" s="1"/>
  <c r="BI24" i="10"/>
  <c r="BL24" i="10"/>
  <c r="BM24" i="10"/>
  <c r="BH25" i="10"/>
  <c r="BI25" i="10"/>
  <c r="BL25" i="10"/>
  <c r="BM25" i="10"/>
  <c r="BH26" i="10"/>
  <c r="BJ26" i="10" s="1"/>
  <c r="BI26" i="10"/>
  <c r="BL26" i="10"/>
  <c r="BM26" i="10"/>
  <c r="BH27" i="10"/>
  <c r="BI27" i="10"/>
  <c r="BJ27" i="10" s="1"/>
  <c r="BL27" i="10"/>
  <c r="BM27" i="10"/>
  <c r="BH28" i="10"/>
  <c r="BJ28" i="10" s="1"/>
  <c r="BI28" i="10"/>
  <c r="BL28" i="10"/>
  <c r="BM28" i="10"/>
  <c r="BH29" i="10"/>
  <c r="BI29" i="10"/>
  <c r="BL29" i="10"/>
  <c r="BM29" i="10"/>
  <c r="BH30" i="10"/>
  <c r="BJ30" i="10" s="1"/>
  <c r="BI30" i="10"/>
  <c r="BL30" i="10"/>
  <c r="BO30" i="10" s="1"/>
  <c r="BM30" i="10"/>
  <c r="BH31" i="10"/>
  <c r="BI31" i="10"/>
  <c r="BL31" i="10"/>
  <c r="BM31" i="10"/>
  <c r="BH32" i="10"/>
  <c r="BI32" i="10"/>
  <c r="BL32" i="10"/>
  <c r="BM32" i="10"/>
  <c r="BH33" i="10"/>
  <c r="BI33" i="10"/>
  <c r="BL33" i="10"/>
  <c r="BM33" i="10"/>
  <c r="BH34" i="10"/>
  <c r="BJ34" i="10" s="1"/>
  <c r="BI34" i="10"/>
  <c r="BL34" i="10"/>
  <c r="BM34" i="10"/>
  <c r="BH35" i="10"/>
  <c r="BI35" i="10"/>
  <c r="BL35" i="10"/>
  <c r="BM35" i="10"/>
  <c r="BN35" i="10"/>
  <c r="BH36" i="10"/>
  <c r="BJ36" i="10" s="1"/>
  <c r="BI36" i="10"/>
  <c r="BL36" i="10"/>
  <c r="BM36" i="10"/>
  <c r="BH37" i="10"/>
  <c r="BI37" i="10"/>
  <c r="BL37" i="10"/>
  <c r="BM37" i="10"/>
  <c r="BH38" i="10"/>
  <c r="BJ38" i="10" s="1"/>
  <c r="BI38" i="10"/>
  <c r="BL38" i="10"/>
  <c r="BM38" i="10"/>
  <c r="BH39" i="10"/>
  <c r="BI39" i="10"/>
  <c r="BL39" i="10"/>
  <c r="BM39" i="10"/>
  <c r="BH40" i="10"/>
  <c r="BJ40" i="10" s="1"/>
  <c r="BI40" i="10"/>
  <c r="BL40" i="10"/>
  <c r="BM40" i="10"/>
  <c r="BH41" i="10"/>
  <c r="BI41" i="10"/>
  <c r="BL41" i="10"/>
  <c r="BM41" i="10"/>
  <c r="BH42" i="10"/>
  <c r="BI42" i="10"/>
  <c r="BJ42" i="10" s="1"/>
  <c r="BL42" i="10"/>
  <c r="BM42" i="10"/>
  <c r="BH43" i="10"/>
  <c r="BI43" i="10"/>
  <c r="BJ43" i="10" s="1"/>
  <c r="BL43" i="10"/>
  <c r="BO43" i="10" s="1"/>
  <c r="BM43" i="10"/>
  <c r="BH44" i="10"/>
  <c r="BJ44" i="10" s="1"/>
  <c r="BI44" i="10"/>
  <c r="BL44" i="10"/>
  <c r="BM44" i="10"/>
  <c r="BH45" i="10"/>
  <c r="BJ45" i="10" s="1"/>
  <c r="BI45" i="10"/>
  <c r="BL45" i="10"/>
  <c r="BO45" i="10" s="1"/>
  <c r="BM45" i="10"/>
  <c r="BH46" i="10"/>
  <c r="BJ46" i="10" s="1"/>
  <c r="BI46" i="10"/>
  <c r="BL46" i="10"/>
  <c r="BM46" i="10"/>
  <c r="BH47" i="10"/>
  <c r="BI47" i="10"/>
  <c r="BL47" i="10"/>
  <c r="BO47" i="10" s="1"/>
  <c r="BM47" i="10"/>
  <c r="BH48" i="10"/>
  <c r="BJ48" i="10" s="1"/>
  <c r="BI48" i="10"/>
  <c r="BL48" i="10"/>
  <c r="BM48" i="10"/>
  <c r="BH49" i="10"/>
  <c r="BI49" i="10"/>
  <c r="BL49" i="10"/>
  <c r="BM49" i="10"/>
  <c r="BH50" i="10"/>
  <c r="BJ50" i="10" s="1"/>
  <c r="BI50" i="10"/>
  <c r="BL50" i="10"/>
  <c r="BM50" i="10"/>
  <c r="BH51" i="10"/>
  <c r="BI51" i="10"/>
  <c r="BJ51" i="10" s="1"/>
  <c r="BL51" i="10"/>
  <c r="BO51" i="10" s="1"/>
  <c r="BM51" i="10"/>
  <c r="BH52" i="10"/>
  <c r="BJ52" i="10" s="1"/>
  <c r="BI52" i="10"/>
  <c r="BL52" i="10"/>
  <c r="BM52" i="10"/>
  <c r="BH53" i="10"/>
  <c r="BJ53" i="10" s="1"/>
  <c r="BI53" i="10"/>
  <c r="BL53" i="10"/>
  <c r="BM53" i="10"/>
  <c r="BH54" i="10"/>
  <c r="BJ54" i="10" s="1"/>
  <c r="BI54" i="10"/>
  <c r="BL54" i="10"/>
  <c r="BM54" i="10"/>
  <c r="BN54" i="10"/>
  <c r="BH55" i="10"/>
  <c r="BI55" i="10"/>
  <c r="BL55" i="10"/>
  <c r="BM55" i="10"/>
  <c r="BH56" i="10"/>
  <c r="BI56" i="10"/>
  <c r="BL56" i="10"/>
  <c r="BM56" i="10"/>
  <c r="BH57" i="10"/>
  <c r="BI57" i="10"/>
  <c r="BL57" i="10"/>
  <c r="BM57" i="10"/>
  <c r="BH58" i="10"/>
  <c r="BI58" i="10"/>
  <c r="BL58" i="10"/>
  <c r="BO58" i="10" s="1"/>
  <c r="BM58" i="10"/>
  <c r="BH59" i="10"/>
  <c r="BI59" i="10"/>
  <c r="BL59" i="10"/>
  <c r="BM59" i="10"/>
  <c r="BH60" i="10"/>
  <c r="BJ60" i="10" s="1"/>
  <c r="BI60" i="10"/>
  <c r="BL60" i="10"/>
  <c r="BM60" i="10"/>
  <c r="BH61" i="10"/>
  <c r="BI61" i="10"/>
  <c r="BL61" i="10"/>
  <c r="BO61" i="10" s="1"/>
  <c r="BM61" i="10"/>
  <c r="BH62" i="10"/>
  <c r="BJ62" i="10" s="1"/>
  <c r="BI62" i="10"/>
  <c r="BL62" i="10"/>
  <c r="BM62" i="10"/>
  <c r="BH63" i="10"/>
  <c r="BJ63" i="10" s="1"/>
  <c r="BI63" i="10"/>
  <c r="BL63" i="10"/>
  <c r="BM63" i="10"/>
  <c r="BH64" i="10"/>
  <c r="BI64" i="10"/>
  <c r="BL64" i="10"/>
  <c r="BM64" i="10"/>
  <c r="BH65" i="10"/>
  <c r="BI65" i="10"/>
  <c r="BL65" i="10"/>
  <c r="BM65" i="10"/>
  <c r="BH66" i="10"/>
  <c r="BJ66" i="10" s="1"/>
  <c r="BI66" i="10"/>
  <c r="BL66" i="10"/>
  <c r="BM66" i="10"/>
  <c r="BH67" i="10"/>
  <c r="BI67" i="10"/>
  <c r="BJ67" i="10" s="1"/>
  <c r="BL67" i="10"/>
  <c r="BM67" i="10"/>
  <c r="BH68" i="10"/>
  <c r="BJ68" i="10" s="1"/>
  <c r="BI68" i="10"/>
  <c r="BL68" i="10"/>
  <c r="BM68" i="10"/>
  <c r="BH69" i="10"/>
  <c r="BI69" i="10"/>
  <c r="BL69" i="10"/>
  <c r="BM69" i="10"/>
  <c r="BH70" i="10"/>
  <c r="BJ70" i="10" s="1"/>
  <c r="BI70" i="10"/>
  <c r="BL70" i="10"/>
  <c r="BM70" i="10"/>
  <c r="BH71" i="10"/>
  <c r="BJ71" i="10" s="1"/>
  <c r="BI71" i="10"/>
  <c r="BL71" i="10"/>
  <c r="BM71" i="10"/>
  <c r="BH72" i="10"/>
  <c r="BI72" i="10"/>
  <c r="BL72" i="10"/>
  <c r="BM72" i="10"/>
  <c r="BH73" i="10"/>
  <c r="BI73" i="10"/>
  <c r="BL73" i="10"/>
  <c r="BM73" i="10"/>
  <c r="BN73" i="10"/>
  <c r="BH74" i="10"/>
  <c r="BJ74" i="10" s="1"/>
  <c r="BI74" i="10"/>
  <c r="BL74" i="10"/>
  <c r="BM74" i="10"/>
  <c r="BH75" i="10"/>
  <c r="BI75" i="10"/>
  <c r="BJ75" i="10" s="1"/>
  <c r="BL75" i="10"/>
  <c r="BM75" i="10"/>
  <c r="BO75" i="10" s="1"/>
  <c r="BH76" i="10"/>
  <c r="BJ76" i="10" s="1"/>
  <c r="BI76" i="10"/>
  <c r="BL76" i="10"/>
  <c r="BM76" i="10"/>
  <c r="BH77" i="10"/>
  <c r="BI77" i="10"/>
  <c r="BL77" i="10"/>
  <c r="BM77" i="10"/>
  <c r="BH78" i="10"/>
  <c r="BJ78" i="10" s="1"/>
  <c r="BI78" i="10"/>
  <c r="BL78" i="10"/>
  <c r="BM78" i="10"/>
  <c r="BH79" i="10"/>
  <c r="BJ79" i="10" s="1"/>
  <c r="BI79" i="10"/>
  <c r="BL79" i="10"/>
  <c r="BM79" i="10"/>
  <c r="BH80" i="10"/>
  <c r="BI80" i="10"/>
  <c r="BL80" i="10"/>
  <c r="BM80" i="10"/>
  <c r="BH81" i="10"/>
  <c r="BI81" i="10"/>
  <c r="BL81" i="10"/>
  <c r="BM81" i="10"/>
  <c r="BH82" i="10"/>
  <c r="BJ82" i="10" s="1"/>
  <c r="BI82" i="10"/>
  <c r="BL82" i="10"/>
  <c r="BM82" i="10"/>
  <c r="BH83" i="10"/>
  <c r="BI83" i="10"/>
  <c r="BL83" i="10"/>
  <c r="BM83" i="10"/>
  <c r="BH84" i="10"/>
  <c r="BJ84" i="10" s="1"/>
  <c r="BI84" i="10"/>
  <c r="BL84" i="10"/>
  <c r="BM84" i="10"/>
  <c r="BH85" i="10"/>
  <c r="BI85" i="10"/>
  <c r="BL85" i="10"/>
  <c r="BM85" i="10"/>
  <c r="BH86" i="10"/>
  <c r="BJ86" i="10" s="1"/>
  <c r="BI86" i="10"/>
  <c r="BL86" i="10"/>
  <c r="BM86" i="10"/>
  <c r="BH87" i="10"/>
  <c r="BI87" i="10"/>
  <c r="BL87" i="10"/>
  <c r="BM87" i="10"/>
  <c r="BH88" i="10"/>
  <c r="BJ88" i="10" s="1"/>
  <c r="BI88" i="10"/>
  <c r="BL88" i="10"/>
  <c r="BM88" i="10"/>
  <c r="BH89" i="10"/>
  <c r="BI89" i="10"/>
  <c r="BL89" i="10"/>
  <c r="BM89" i="10"/>
  <c r="BH90" i="10"/>
  <c r="BJ90" i="10" s="1"/>
  <c r="BI90" i="10"/>
  <c r="BL90" i="10"/>
  <c r="BM90" i="10"/>
  <c r="BH91" i="10"/>
  <c r="BI91" i="10"/>
  <c r="BJ91" i="10" s="1"/>
  <c r="BL91" i="10"/>
  <c r="BM91" i="10"/>
  <c r="BH92" i="10"/>
  <c r="BJ92" i="10" s="1"/>
  <c r="BI92" i="10"/>
  <c r="BL92" i="10"/>
  <c r="BM92" i="10"/>
  <c r="BN92" i="10"/>
  <c r="BO92" i="10" s="1"/>
  <c r="BH93" i="10"/>
  <c r="BJ93" i="10" s="1"/>
  <c r="BI93" i="10"/>
  <c r="BL93" i="10"/>
  <c r="BM93" i="10"/>
  <c r="BH94" i="10"/>
  <c r="BJ94" i="10" s="1"/>
  <c r="BI94" i="10"/>
  <c r="BL94" i="10"/>
  <c r="BM94" i="10"/>
  <c r="BH95" i="10"/>
  <c r="BI95" i="10"/>
  <c r="BL95" i="10"/>
  <c r="BM95" i="10"/>
  <c r="BH96" i="10"/>
  <c r="BJ96" i="10" s="1"/>
  <c r="BI96" i="10"/>
  <c r="BL96" i="10"/>
  <c r="BM96" i="10"/>
  <c r="BH97" i="10"/>
  <c r="BJ97" i="10" s="1"/>
  <c r="BI97" i="10"/>
  <c r="BL97" i="10"/>
  <c r="BM97" i="10"/>
  <c r="BH98" i="10"/>
  <c r="BJ98" i="10" s="1"/>
  <c r="BI98" i="10"/>
  <c r="BL98" i="10"/>
  <c r="BO98" i="10" s="1"/>
  <c r="BM98" i="10"/>
  <c r="BH99" i="10"/>
  <c r="BI99" i="10"/>
  <c r="BL99" i="10"/>
  <c r="BM99" i="10"/>
  <c r="BH100" i="10"/>
  <c r="BJ100" i="10" s="1"/>
  <c r="BI100" i="10"/>
  <c r="BL100" i="10"/>
  <c r="BM100" i="10"/>
  <c r="BH101" i="10"/>
  <c r="BI101" i="10"/>
  <c r="BL101" i="10"/>
  <c r="BO101" i="10" s="1"/>
  <c r="BM101" i="10"/>
  <c r="BH102" i="10"/>
  <c r="BJ102" i="10" s="1"/>
  <c r="BI102" i="10"/>
  <c r="BL102" i="10"/>
  <c r="BM102" i="10"/>
  <c r="BH103" i="10"/>
  <c r="BJ103" i="10" s="1"/>
  <c r="BI103" i="10"/>
  <c r="BL103" i="10"/>
  <c r="BM103" i="10"/>
  <c r="BH104" i="10"/>
  <c r="BI104" i="10"/>
  <c r="BL104" i="10"/>
  <c r="BM104" i="10"/>
  <c r="BH105" i="10"/>
  <c r="BI105" i="10"/>
  <c r="BL105" i="10"/>
  <c r="BM105" i="10"/>
  <c r="BN105" i="10"/>
  <c r="BO105" i="10" s="1"/>
  <c r="BH106" i="10"/>
  <c r="BJ106" i="10" s="1"/>
  <c r="BI106" i="10"/>
  <c r="BL106" i="10"/>
  <c r="BM106" i="10"/>
  <c r="BH107" i="10"/>
  <c r="BJ107" i="10" s="1"/>
  <c r="BI107" i="10"/>
  <c r="BL107" i="10"/>
  <c r="BM107" i="10"/>
  <c r="BH108" i="10"/>
  <c r="BJ108" i="10" s="1"/>
  <c r="BI108" i="10"/>
  <c r="BL108" i="10"/>
  <c r="BM108" i="10"/>
  <c r="BH109" i="10"/>
  <c r="BI109" i="10"/>
  <c r="BL109" i="10"/>
  <c r="BO109" i="10" s="1"/>
  <c r="BM109" i="10"/>
  <c r="BH110" i="10"/>
  <c r="BJ110" i="10" s="1"/>
  <c r="BI110" i="10"/>
  <c r="BL110" i="10"/>
  <c r="BM110" i="10"/>
  <c r="BH111" i="10"/>
  <c r="BJ111" i="10" s="1"/>
  <c r="BI111" i="10"/>
  <c r="BL111" i="10"/>
  <c r="BM111" i="10"/>
  <c r="BH112" i="10"/>
  <c r="BI112" i="10"/>
  <c r="BL112" i="10"/>
  <c r="BM112" i="10"/>
  <c r="BH113" i="10"/>
  <c r="BJ113" i="10" s="1"/>
  <c r="BI113" i="10"/>
  <c r="BL113" i="10"/>
  <c r="BM113" i="10"/>
  <c r="BH114" i="10"/>
  <c r="BI114" i="10"/>
  <c r="BL114" i="10"/>
  <c r="BM114" i="10"/>
  <c r="BH115" i="10"/>
  <c r="BJ115" i="10" s="1"/>
  <c r="BI115" i="10"/>
  <c r="BL115" i="10"/>
  <c r="BM115" i="10"/>
  <c r="BH116" i="10"/>
  <c r="BJ116" i="10" s="1"/>
  <c r="BI116" i="10"/>
  <c r="BL116" i="10"/>
  <c r="BM116" i="10"/>
  <c r="BH117" i="10"/>
  <c r="BI117" i="10"/>
  <c r="BL117" i="10"/>
  <c r="BM117" i="10"/>
  <c r="BH118" i="10"/>
  <c r="BJ118" i="10" s="1"/>
  <c r="BI118" i="10"/>
  <c r="BL118" i="10"/>
  <c r="BM118" i="10"/>
  <c r="BH119" i="10"/>
  <c r="BJ119" i="10" s="1"/>
  <c r="BI119" i="10"/>
  <c r="BL119" i="10"/>
  <c r="BM119" i="10"/>
  <c r="BH120" i="10"/>
  <c r="BI120" i="10"/>
  <c r="BL120" i="10"/>
  <c r="BM120" i="10"/>
  <c r="BH121" i="10"/>
  <c r="BJ121" i="10" s="1"/>
  <c r="BI121" i="10"/>
  <c r="BL121" i="10"/>
  <c r="BM121" i="10"/>
  <c r="BH122" i="10"/>
  <c r="BI122" i="10"/>
  <c r="BL122" i="10"/>
  <c r="BM122" i="10"/>
  <c r="BH123" i="10"/>
  <c r="BI123" i="10"/>
  <c r="BL123" i="10"/>
  <c r="BM123" i="10"/>
  <c r="BN123" i="10"/>
  <c r="BH124" i="10"/>
  <c r="BJ124" i="10" s="1"/>
  <c r="BI124" i="10"/>
  <c r="BL124" i="10"/>
  <c r="BM124" i="10"/>
  <c r="BH125" i="10"/>
  <c r="BI125" i="10"/>
  <c r="BL125" i="10"/>
  <c r="BO125" i="10" s="1"/>
  <c r="BM125" i="10"/>
  <c r="BH126" i="10"/>
  <c r="BJ126" i="10" s="1"/>
  <c r="BI126" i="10"/>
  <c r="BL126" i="10"/>
  <c r="BM126" i="10"/>
  <c r="BH127" i="10"/>
  <c r="BJ127" i="10" s="1"/>
  <c r="BI127" i="10"/>
  <c r="BL127" i="10"/>
  <c r="BM127" i="10"/>
  <c r="BH128" i="10"/>
  <c r="BI128" i="10"/>
  <c r="BL128" i="10"/>
  <c r="BM128" i="10"/>
  <c r="BH129" i="10"/>
  <c r="BI129" i="10"/>
  <c r="BL129" i="10"/>
  <c r="BM129" i="10"/>
  <c r="BH130" i="10"/>
  <c r="BJ130" i="10" s="1"/>
  <c r="BI130" i="10"/>
  <c r="BL130" i="10"/>
  <c r="BM130" i="10"/>
  <c r="BH131" i="10"/>
  <c r="BJ131" i="10" s="1"/>
  <c r="BI131" i="10"/>
  <c r="BL131" i="10"/>
  <c r="BM131" i="10"/>
  <c r="BH132" i="10"/>
  <c r="BJ132" i="10" s="1"/>
  <c r="BI132" i="10"/>
  <c r="BL132" i="10"/>
  <c r="BM132" i="10"/>
  <c r="BH133" i="10"/>
  <c r="BI133" i="10"/>
  <c r="BL133" i="10"/>
  <c r="BM133" i="10"/>
  <c r="BH134" i="10"/>
  <c r="BJ134" i="10" s="1"/>
  <c r="BI134" i="10"/>
  <c r="BL134" i="10"/>
  <c r="BM134" i="10"/>
  <c r="BN134" i="10"/>
  <c r="BH135" i="10"/>
  <c r="BJ135" i="10" s="1"/>
  <c r="BI135" i="10"/>
  <c r="BL135" i="10"/>
  <c r="BM135" i="10"/>
  <c r="BH136" i="10"/>
  <c r="BI136" i="10"/>
  <c r="BL136" i="10"/>
  <c r="BM136" i="10"/>
  <c r="BH137" i="10"/>
  <c r="BJ137" i="10" s="1"/>
  <c r="BI137" i="10"/>
  <c r="BL137" i="10"/>
  <c r="BM137" i="10"/>
  <c r="BH138" i="10"/>
  <c r="BJ138" i="10" s="1"/>
  <c r="BI138" i="10"/>
  <c r="BL138" i="10"/>
  <c r="BO138" i="10" s="1"/>
  <c r="BM138" i="10"/>
  <c r="BH139" i="10"/>
  <c r="BJ139" i="10" s="1"/>
  <c r="BI139" i="10"/>
  <c r="BL139" i="10"/>
  <c r="BM139" i="10"/>
  <c r="BH140" i="10"/>
  <c r="BI140" i="10"/>
  <c r="BL140" i="10"/>
  <c r="BM140" i="10"/>
  <c r="BH141" i="10"/>
  <c r="BJ141" i="10" s="1"/>
  <c r="BI141" i="10"/>
  <c r="BL141" i="10"/>
  <c r="BM141" i="10"/>
  <c r="BH142" i="10"/>
  <c r="BJ142" i="10" s="1"/>
  <c r="BI142" i="10"/>
  <c r="BL142" i="10"/>
  <c r="BM142" i="10"/>
  <c r="BH143" i="10"/>
  <c r="BJ143" i="10" s="1"/>
  <c r="BI143" i="10"/>
  <c r="BL143" i="10"/>
  <c r="BM143" i="10"/>
  <c r="BH144" i="10"/>
  <c r="BI144" i="10"/>
  <c r="BL144" i="10"/>
  <c r="BM144" i="10"/>
  <c r="BH145" i="10"/>
  <c r="BI145" i="10"/>
  <c r="BL145" i="10"/>
  <c r="BM145" i="10"/>
  <c r="BN145" i="10"/>
  <c r="BH146" i="10"/>
  <c r="BJ146" i="10" s="1"/>
  <c r="BI146" i="10"/>
  <c r="BL146" i="10"/>
  <c r="BM146" i="10"/>
  <c r="BH147" i="10"/>
  <c r="BI147" i="10"/>
  <c r="BL147" i="10"/>
  <c r="BM147" i="10"/>
  <c r="BN147" i="10"/>
  <c r="BH148" i="10"/>
  <c r="BJ148" i="10" s="1"/>
  <c r="BI148" i="10"/>
  <c r="BL148" i="10"/>
  <c r="BM148" i="10"/>
  <c r="BH149" i="10"/>
  <c r="BJ149" i="10" s="1"/>
  <c r="BI149" i="10"/>
  <c r="BL149" i="10"/>
  <c r="BO149" i="10" s="1"/>
  <c r="BM149" i="10"/>
  <c r="BH150" i="10"/>
  <c r="BJ150" i="10" s="1"/>
  <c r="BI150" i="10"/>
  <c r="BL150" i="10"/>
  <c r="BM150" i="10"/>
  <c r="BH151" i="10"/>
  <c r="BJ151" i="10" s="1"/>
  <c r="BI151" i="10"/>
  <c r="BL151" i="10"/>
  <c r="BM151" i="10"/>
  <c r="BH152" i="10"/>
  <c r="BI152" i="10"/>
  <c r="BL152" i="10"/>
  <c r="BM152" i="10"/>
  <c r="BH153" i="10"/>
  <c r="BJ153" i="10" s="1"/>
  <c r="BI153" i="10"/>
  <c r="BL153" i="10"/>
  <c r="BM153" i="10"/>
  <c r="BH154" i="10"/>
  <c r="BI154" i="10"/>
  <c r="BL154" i="10"/>
  <c r="BM154" i="10"/>
  <c r="BH155" i="10"/>
  <c r="BJ155" i="10" s="1"/>
  <c r="BI155" i="10"/>
  <c r="BL155" i="10"/>
  <c r="BO155" i="10" s="1"/>
  <c r="BM155" i="10"/>
  <c r="BH156" i="10"/>
  <c r="BJ156" i="10" s="1"/>
  <c r="BI156" i="10"/>
  <c r="BL156" i="10"/>
  <c r="BM156" i="10"/>
  <c r="BH157" i="10"/>
  <c r="BJ157" i="10" s="1"/>
  <c r="BI157" i="10"/>
  <c r="BL157" i="10"/>
  <c r="BM157" i="10"/>
  <c r="BH158" i="10"/>
  <c r="BJ158" i="10" s="1"/>
  <c r="BI158" i="10"/>
  <c r="BL158" i="10"/>
  <c r="BM158" i="10"/>
  <c r="BN158" i="10"/>
  <c r="BH159" i="10"/>
  <c r="BJ159" i="10" s="1"/>
  <c r="BI159" i="10"/>
  <c r="BL159" i="10"/>
  <c r="BM159" i="10"/>
  <c r="BH160" i="10"/>
  <c r="BI160" i="10"/>
  <c r="BL160" i="10"/>
  <c r="BM160" i="10"/>
  <c r="BH161" i="10"/>
  <c r="BJ161" i="10" s="1"/>
  <c r="BI161" i="10"/>
  <c r="BL161" i="10"/>
  <c r="BM161" i="10"/>
  <c r="BH162" i="10"/>
  <c r="BI162" i="10"/>
  <c r="BL162" i="10"/>
  <c r="BO162" i="10" s="1"/>
  <c r="BM162" i="10"/>
  <c r="BH163" i="10"/>
  <c r="BI163" i="10"/>
  <c r="BL163" i="10"/>
  <c r="BM163" i="10"/>
  <c r="BH164" i="10"/>
  <c r="BJ164" i="10" s="1"/>
  <c r="BI164" i="10"/>
  <c r="BL164" i="10"/>
  <c r="BM164" i="10"/>
  <c r="BH165" i="10"/>
  <c r="BI165" i="10"/>
  <c r="BL165" i="10"/>
  <c r="BO165" i="10" s="1"/>
  <c r="BM165" i="10"/>
  <c r="BH166" i="10"/>
  <c r="BJ166" i="10" s="1"/>
  <c r="BI166" i="10"/>
  <c r="BL166" i="10"/>
  <c r="BM166" i="10"/>
  <c r="BH167" i="10"/>
  <c r="BJ167" i="10" s="1"/>
  <c r="BI167" i="10"/>
  <c r="BL167" i="10"/>
  <c r="BM167" i="10"/>
  <c r="BH168" i="10"/>
  <c r="BI168" i="10"/>
  <c r="BL168" i="10"/>
  <c r="BM168" i="10"/>
  <c r="BH169" i="10"/>
  <c r="BI169" i="10"/>
  <c r="BL169" i="10"/>
  <c r="BM169" i="10"/>
  <c r="BN169" i="10"/>
  <c r="BO169" i="10" s="1"/>
  <c r="BH170" i="10"/>
  <c r="BJ170" i="10" s="1"/>
  <c r="BI170" i="10"/>
  <c r="BL170" i="10"/>
  <c r="BM170" i="10"/>
  <c r="BH171" i="10"/>
  <c r="BJ171" i="10" s="1"/>
  <c r="BI171" i="10"/>
  <c r="BL171" i="10"/>
  <c r="BM171" i="10"/>
  <c r="BH172" i="10"/>
  <c r="BJ172" i="10" s="1"/>
  <c r="BI172" i="10"/>
  <c r="BL172" i="10"/>
  <c r="BM172" i="10"/>
  <c r="BH173" i="10"/>
  <c r="BI173" i="10"/>
  <c r="BL173" i="10"/>
  <c r="BO173" i="10" s="1"/>
  <c r="BM173" i="10"/>
  <c r="BH174" i="10"/>
  <c r="BJ174" i="10" s="1"/>
  <c r="BI174" i="10"/>
  <c r="BL174" i="10"/>
  <c r="BM174" i="10"/>
  <c r="BH175" i="10"/>
  <c r="BJ175" i="10" s="1"/>
  <c r="BI175" i="10"/>
  <c r="BL175" i="10"/>
  <c r="BM175" i="10"/>
  <c r="BH176" i="10"/>
  <c r="BI176" i="10"/>
  <c r="BL176" i="10"/>
  <c r="BM176" i="10"/>
  <c r="BH177" i="10"/>
  <c r="BJ177" i="10" s="1"/>
  <c r="BI177" i="10"/>
  <c r="BL177" i="10"/>
  <c r="BM177" i="10"/>
  <c r="BH178" i="10"/>
  <c r="BI178" i="10"/>
  <c r="BL178" i="10"/>
  <c r="BM178" i="10"/>
  <c r="BH179" i="10"/>
  <c r="BJ179" i="10" s="1"/>
  <c r="BI179" i="10"/>
  <c r="BL179" i="10"/>
  <c r="BM179" i="10"/>
  <c r="BH180" i="10"/>
  <c r="BJ180" i="10" s="1"/>
  <c r="BI180" i="10"/>
  <c r="BL180" i="10"/>
  <c r="BM180" i="10"/>
  <c r="BH181" i="10"/>
  <c r="BI181" i="10"/>
  <c r="BL181" i="10"/>
  <c r="BM181" i="10"/>
  <c r="BH182" i="10"/>
  <c r="BJ182" i="10" s="1"/>
  <c r="BI182" i="10"/>
  <c r="BL182" i="10"/>
  <c r="BM182" i="10"/>
  <c r="BH183" i="10"/>
  <c r="BJ183" i="10" s="1"/>
  <c r="BI183" i="10"/>
  <c r="BL183" i="10"/>
  <c r="BM183" i="10"/>
  <c r="BH184" i="10"/>
  <c r="BI184" i="10"/>
  <c r="BL184" i="10"/>
  <c r="BM184" i="10"/>
  <c r="BH185" i="10"/>
  <c r="BJ185" i="10" s="1"/>
  <c r="BI185" i="10"/>
  <c r="BL185" i="10"/>
  <c r="BM185" i="10"/>
  <c r="BH186" i="10"/>
  <c r="BJ186" i="10" s="1"/>
  <c r="BI186" i="10"/>
  <c r="BL186" i="10"/>
  <c r="BM186" i="10"/>
  <c r="BH187" i="10"/>
  <c r="BI187" i="10"/>
  <c r="BJ187" i="10" s="1"/>
  <c r="BL187" i="10"/>
  <c r="BM187" i="10"/>
  <c r="BN187" i="10"/>
  <c r="BH188" i="10"/>
  <c r="BJ188" i="10" s="1"/>
  <c r="BI188" i="10"/>
  <c r="BL188" i="10"/>
  <c r="BM188" i="10"/>
  <c r="BH189" i="10"/>
  <c r="BI189" i="10"/>
  <c r="BL189" i="10"/>
  <c r="BO189" i="10" s="1"/>
  <c r="BM189" i="10"/>
  <c r="BH190" i="10"/>
  <c r="BJ190" i="10" s="1"/>
  <c r="BI190" i="10"/>
  <c r="BL190" i="10"/>
  <c r="BM190" i="10"/>
  <c r="BH191" i="10"/>
  <c r="BJ191" i="10" s="1"/>
  <c r="BI191" i="10"/>
  <c r="BL191" i="10"/>
  <c r="BM191" i="10"/>
  <c r="BH192" i="10"/>
  <c r="BJ192" i="10" s="1"/>
  <c r="BI192" i="10"/>
  <c r="BL192" i="10"/>
  <c r="BM192" i="10"/>
  <c r="BH193" i="10"/>
  <c r="BJ193" i="10" s="1"/>
  <c r="BI193" i="10"/>
  <c r="BL193" i="10"/>
  <c r="BM193" i="10"/>
  <c r="BH194" i="10"/>
  <c r="BI194" i="10"/>
  <c r="BL194" i="10"/>
  <c r="BO194" i="10" s="1"/>
  <c r="BM194" i="10"/>
  <c r="BH195" i="10"/>
  <c r="BI195" i="10"/>
  <c r="BL195" i="10"/>
  <c r="BM195" i="10"/>
  <c r="BH196" i="10"/>
  <c r="BI196" i="10"/>
  <c r="BL196" i="10"/>
  <c r="BM196" i="10"/>
  <c r="BN196" i="10"/>
  <c r="BH197" i="10"/>
  <c r="BI197" i="10"/>
  <c r="BL197" i="10"/>
  <c r="BM197" i="10"/>
  <c r="BH198" i="10"/>
  <c r="BJ198" i="10" s="1"/>
  <c r="BI198" i="10"/>
  <c r="BL198" i="10"/>
  <c r="BM198" i="10"/>
  <c r="BH199" i="10"/>
  <c r="BI199" i="10"/>
  <c r="BL199" i="10"/>
  <c r="BM199" i="10"/>
  <c r="BH200" i="10"/>
  <c r="BI200" i="10"/>
  <c r="BL200" i="10"/>
  <c r="BM200" i="10"/>
  <c r="BH201" i="10"/>
  <c r="BI201" i="10"/>
  <c r="BL201" i="10"/>
  <c r="BM201" i="10"/>
  <c r="BN201" i="10"/>
  <c r="BH202" i="10"/>
  <c r="BI202" i="10"/>
  <c r="BL202" i="10"/>
  <c r="BM202" i="10"/>
  <c r="BH203" i="10"/>
  <c r="BI203" i="10"/>
  <c r="BL203" i="10"/>
  <c r="BM203" i="10"/>
  <c r="BH204" i="10"/>
  <c r="BI204" i="10"/>
  <c r="BL204" i="10"/>
  <c r="BO204" i="10" s="1"/>
  <c r="BM204" i="10"/>
  <c r="BN204" i="10"/>
  <c r="BH205" i="10"/>
  <c r="BJ205" i="10" s="1"/>
  <c r="BI205" i="10"/>
  <c r="BL205" i="10"/>
  <c r="BM205" i="10"/>
  <c r="BH206" i="10"/>
  <c r="BJ206" i="10" s="1"/>
  <c r="BI206" i="10"/>
  <c r="BL206" i="10"/>
  <c r="BM206" i="10"/>
  <c r="BH207" i="10"/>
  <c r="BJ207" i="10" s="1"/>
  <c r="BI207" i="10"/>
  <c r="BL207" i="10"/>
  <c r="BM207" i="10"/>
  <c r="BH208" i="10"/>
  <c r="BI208" i="10"/>
  <c r="BL208" i="10"/>
  <c r="BO208" i="10" s="1"/>
  <c r="BM208" i="10"/>
  <c r="BH209" i="10"/>
  <c r="BI209" i="10"/>
  <c r="BL209" i="10"/>
  <c r="BM209" i="10"/>
  <c r="BN209" i="10"/>
  <c r="BH210" i="10"/>
  <c r="BJ210" i="10" s="1"/>
  <c r="BI210" i="10"/>
  <c r="BL210" i="10"/>
  <c r="BM210" i="10"/>
  <c r="BH211" i="10"/>
  <c r="BI211" i="10"/>
  <c r="BJ211" i="10" s="1"/>
  <c r="BL211" i="10"/>
  <c r="BM211" i="10"/>
  <c r="BH212" i="10"/>
  <c r="BJ212" i="10" s="1"/>
  <c r="BI212" i="10"/>
  <c r="BL212" i="10"/>
  <c r="BM212" i="10"/>
  <c r="BH213" i="10"/>
  <c r="BI213" i="10"/>
  <c r="BL213" i="10"/>
  <c r="BM213" i="10"/>
  <c r="BH214" i="10"/>
  <c r="BJ214" i="10" s="1"/>
  <c r="BI214" i="10"/>
  <c r="BL214" i="10"/>
  <c r="BM214" i="10"/>
  <c r="BN214" i="10"/>
  <c r="BH215" i="10"/>
  <c r="BI215" i="10"/>
  <c r="BL215" i="10"/>
  <c r="BM215" i="10"/>
  <c r="BH216" i="10"/>
  <c r="BI216" i="10"/>
  <c r="BL216" i="10"/>
  <c r="BM216" i="10"/>
  <c r="BH217" i="10"/>
  <c r="BJ217" i="10" s="1"/>
  <c r="BI217" i="10"/>
  <c r="BL217" i="10"/>
  <c r="BM217" i="10"/>
  <c r="BH218" i="10"/>
  <c r="BI218" i="10"/>
  <c r="BL218" i="10"/>
  <c r="BM218" i="10"/>
  <c r="BH219" i="10"/>
  <c r="BJ219" i="10" s="1"/>
  <c r="BI219" i="10"/>
  <c r="BL219" i="10"/>
  <c r="BM219" i="10"/>
  <c r="BN219" i="10"/>
  <c r="BH220" i="10"/>
  <c r="BI220" i="10"/>
  <c r="BL220" i="10"/>
  <c r="BM220" i="10"/>
  <c r="BH221" i="10"/>
  <c r="BI221" i="10"/>
  <c r="BL221" i="10"/>
  <c r="BO221" i="10" s="1"/>
  <c r="BM221" i="10"/>
  <c r="BH222" i="10"/>
  <c r="BI222" i="10"/>
  <c r="BL222" i="10"/>
  <c r="BM222" i="10"/>
  <c r="BN222" i="10"/>
  <c r="BH223" i="10"/>
  <c r="BJ223" i="10" s="1"/>
  <c r="BI223" i="10"/>
  <c r="BL223" i="10"/>
  <c r="BM223" i="10"/>
  <c r="BH224" i="10"/>
  <c r="BJ224" i="10" s="1"/>
  <c r="BI224" i="10"/>
  <c r="BL224" i="10"/>
  <c r="BM224" i="10"/>
  <c r="BH225" i="10"/>
  <c r="BJ225" i="10" s="1"/>
  <c r="BI225" i="10"/>
  <c r="BL225" i="10"/>
  <c r="BM225" i="10"/>
  <c r="BH226" i="10"/>
  <c r="BJ226" i="10" s="1"/>
  <c r="BI226" i="10"/>
  <c r="BL226" i="10"/>
  <c r="BM226" i="10"/>
  <c r="BH227" i="10"/>
  <c r="BJ227" i="10" s="1"/>
  <c r="BI227" i="10"/>
  <c r="BL227" i="10"/>
  <c r="BM227" i="10"/>
  <c r="BN227" i="10"/>
  <c r="BH228" i="10"/>
  <c r="BI228" i="10"/>
  <c r="BL228" i="10"/>
  <c r="BM228" i="10"/>
  <c r="BH229" i="10"/>
  <c r="BI229" i="10"/>
  <c r="BL229" i="10"/>
  <c r="BM229" i="10"/>
  <c r="BH230" i="10"/>
  <c r="BI230" i="10"/>
  <c r="BL230" i="10"/>
  <c r="BM230" i="10"/>
  <c r="BN230" i="10"/>
  <c r="BH231" i="10"/>
  <c r="BJ231" i="10" s="1"/>
  <c r="BI231" i="10"/>
  <c r="BL231" i="10"/>
  <c r="BM231" i="10"/>
  <c r="BH232" i="10"/>
  <c r="BI232" i="10"/>
  <c r="BL232" i="10"/>
  <c r="BM232" i="10"/>
  <c r="BH233" i="10"/>
  <c r="BJ233" i="10" s="1"/>
  <c r="BI233" i="10"/>
  <c r="BL233" i="10"/>
  <c r="BM233" i="10"/>
  <c r="BH234" i="10"/>
  <c r="BI234" i="10"/>
  <c r="BL234" i="10"/>
  <c r="BM234" i="10"/>
  <c r="BH235" i="10"/>
  <c r="BJ235" i="10" s="1"/>
  <c r="BI235" i="10"/>
  <c r="BL235" i="10"/>
  <c r="BM235" i="10"/>
  <c r="BN235" i="10"/>
  <c r="BH236" i="10"/>
  <c r="BI236" i="10"/>
  <c r="BL236" i="10"/>
  <c r="BM236" i="10"/>
  <c r="BH237" i="10"/>
  <c r="BI237" i="10"/>
  <c r="BL237" i="10"/>
  <c r="BM237" i="10"/>
  <c r="BH238" i="10"/>
  <c r="BI238" i="10"/>
  <c r="BL238" i="10"/>
  <c r="BM238" i="10"/>
  <c r="BN238" i="10"/>
  <c r="BH239" i="10"/>
  <c r="BJ239" i="10" s="1"/>
  <c r="BI239" i="10"/>
  <c r="BL239" i="10"/>
  <c r="BM239" i="10"/>
  <c r="BH240" i="10"/>
  <c r="BI240" i="10"/>
  <c r="BL240" i="10"/>
  <c r="BM240" i="10"/>
  <c r="BH241" i="10"/>
  <c r="BJ241" i="10" s="1"/>
  <c r="BI241" i="10"/>
  <c r="BL241" i="10"/>
  <c r="BM241" i="10"/>
  <c r="BH242" i="10"/>
  <c r="BI242" i="10"/>
  <c r="BL242" i="10"/>
  <c r="BO242" i="10" s="1"/>
  <c r="BM242" i="10"/>
  <c r="BH243" i="10"/>
  <c r="BJ243" i="10" s="1"/>
  <c r="BI243" i="10"/>
  <c r="BL243" i="10"/>
  <c r="BM243" i="10"/>
  <c r="BN243" i="10"/>
  <c r="BH244" i="10"/>
  <c r="BI244" i="10"/>
  <c r="BL244" i="10"/>
  <c r="BM244" i="10"/>
  <c r="BH245" i="10"/>
  <c r="BI245" i="10"/>
  <c r="BL245" i="10"/>
  <c r="BM245" i="10"/>
  <c r="BH246" i="10"/>
  <c r="BI246" i="10"/>
  <c r="BL246" i="10"/>
  <c r="BM246" i="10"/>
  <c r="BN246" i="10"/>
  <c r="BH247" i="10"/>
  <c r="BJ247" i="10" s="1"/>
  <c r="BI247" i="10"/>
  <c r="BL247" i="10"/>
  <c r="BM247" i="10"/>
  <c r="BH248" i="10"/>
  <c r="BJ248" i="10" s="1"/>
  <c r="BI248" i="10"/>
  <c r="BL248" i="10"/>
  <c r="BM248" i="10"/>
  <c r="BH249" i="10"/>
  <c r="BI249" i="10"/>
  <c r="BL249" i="10"/>
  <c r="BM249" i="10"/>
  <c r="BH250" i="10"/>
  <c r="BJ250" i="10" s="1"/>
  <c r="BI250" i="10"/>
  <c r="BL250" i="10"/>
  <c r="BM250" i="10"/>
  <c r="BH251" i="10"/>
  <c r="BJ251" i="10" s="1"/>
  <c r="BI251" i="10"/>
  <c r="BL251" i="10"/>
  <c r="BM251" i="10"/>
  <c r="BN251" i="10"/>
  <c r="BH252" i="10"/>
  <c r="BI252" i="10"/>
  <c r="BL252" i="10"/>
  <c r="BM252" i="10"/>
  <c r="BH253" i="10"/>
  <c r="BI253" i="10"/>
  <c r="BL253" i="10"/>
  <c r="BO253" i="10" s="1"/>
  <c r="BM253" i="10"/>
  <c r="BH254" i="10"/>
  <c r="BI254" i="10"/>
  <c r="BL254" i="10"/>
  <c r="BM254" i="10"/>
  <c r="BN254" i="10"/>
  <c r="BH255" i="10"/>
  <c r="BJ255" i="10" s="1"/>
  <c r="BI255" i="10"/>
  <c r="BL255" i="10"/>
  <c r="BM255" i="10"/>
  <c r="BH256" i="10"/>
  <c r="BJ256" i="10" s="1"/>
  <c r="BI256" i="10"/>
  <c r="BL256" i="10"/>
  <c r="BM256" i="10"/>
  <c r="BH257" i="10"/>
  <c r="BJ257" i="10" s="1"/>
  <c r="BI257" i="10"/>
  <c r="BL257" i="10"/>
  <c r="BO257" i="10" s="1"/>
  <c r="BM257" i="10"/>
  <c r="BH258" i="10"/>
  <c r="BI258" i="10"/>
  <c r="BL258" i="10"/>
  <c r="BM258" i="10"/>
  <c r="BH259" i="10"/>
  <c r="BJ259" i="10" s="1"/>
  <c r="BI259" i="10"/>
  <c r="BL259" i="10"/>
  <c r="BM259" i="10"/>
  <c r="BN259" i="10"/>
  <c r="BH260" i="10"/>
  <c r="BI260" i="10"/>
  <c r="BL260" i="10"/>
  <c r="BM260" i="10"/>
  <c r="BH261" i="10"/>
  <c r="BI261" i="10"/>
  <c r="BL261" i="10"/>
  <c r="BM261" i="10"/>
  <c r="BH262" i="10"/>
  <c r="BI262" i="10"/>
  <c r="BL262" i="10"/>
  <c r="BM262" i="10"/>
  <c r="BN262" i="10"/>
  <c r="BH263" i="10"/>
  <c r="BJ263" i="10" s="1"/>
  <c r="BI263" i="10"/>
  <c r="BL263" i="10"/>
  <c r="BM263" i="10"/>
  <c r="BH264" i="10"/>
  <c r="BJ264" i="10" s="1"/>
  <c r="BI264" i="10"/>
  <c r="BL264" i="10"/>
  <c r="BM264" i="10"/>
  <c r="BH265" i="10"/>
  <c r="BJ265" i="10" s="1"/>
  <c r="BI265" i="10"/>
  <c r="BL265" i="10"/>
  <c r="BM265" i="10"/>
  <c r="BH266" i="10"/>
  <c r="BI266" i="10"/>
  <c r="BL266" i="10"/>
  <c r="BM266" i="10"/>
  <c r="BH267" i="10"/>
  <c r="BJ267" i="10" s="1"/>
  <c r="BI267" i="10"/>
  <c r="BL267" i="10"/>
  <c r="BM267" i="10"/>
  <c r="BN267" i="10"/>
  <c r="BH268" i="10"/>
  <c r="BI268" i="10"/>
  <c r="BL268" i="10"/>
  <c r="BO268" i="10" s="1"/>
  <c r="BM268" i="10"/>
  <c r="BH269" i="10"/>
  <c r="BI269" i="10"/>
  <c r="BL269" i="10"/>
  <c r="BM269" i="10"/>
  <c r="BH270" i="10"/>
  <c r="BI270" i="10"/>
  <c r="BL270" i="10"/>
  <c r="BM270" i="10"/>
  <c r="BN270" i="10"/>
  <c r="BH271" i="10"/>
  <c r="BJ271" i="10" s="1"/>
  <c r="BI271" i="10"/>
  <c r="BL271" i="10"/>
  <c r="BM271" i="10"/>
  <c r="BH272" i="10"/>
  <c r="BJ272" i="10" s="1"/>
  <c r="BI272" i="10"/>
  <c r="BL272" i="10"/>
  <c r="BM272" i="10"/>
  <c r="BH273" i="10"/>
  <c r="BI273" i="10"/>
  <c r="BL273" i="10"/>
  <c r="BM273" i="10"/>
  <c r="BH274" i="10"/>
  <c r="BI274" i="10"/>
  <c r="BL274" i="10"/>
  <c r="BM274" i="10"/>
  <c r="BH275" i="10"/>
  <c r="BI275" i="10"/>
  <c r="BL275" i="10"/>
  <c r="BM275" i="10"/>
  <c r="BN275" i="10"/>
  <c r="BH276" i="10"/>
  <c r="BI276" i="10"/>
  <c r="BL276" i="10"/>
  <c r="BM276" i="10"/>
  <c r="BH277" i="10"/>
  <c r="BI277" i="10"/>
  <c r="BL277" i="10"/>
  <c r="BM277" i="10"/>
  <c r="BH278" i="10"/>
  <c r="BJ278" i="10" s="1"/>
  <c r="BI278" i="10"/>
  <c r="BL278" i="10"/>
  <c r="BM278" i="10"/>
  <c r="BN278" i="10"/>
  <c r="BH279" i="10"/>
  <c r="BJ279" i="10" s="1"/>
  <c r="BI279" i="10"/>
  <c r="BL279" i="10"/>
  <c r="BM279" i="10"/>
  <c r="BH280" i="10"/>
  <c r="BJ280" i="10" s="1"/>
  <c r="BI280" i="10"/>
  <c r="BL280" i="10"/>
  <c r="BM280" i="10"/>
  <c r="BH281" i="10"/>
  <c r="BI281" i="10"/>
  <c r="BL281" i="10"/>
  <c r="BM281" i="10"/>
  <c r="BH282" i="10"/>
  <c r="BI282" i="10"/>
  <c r="BL282" i="10"/>
  <c r="BM282" i="10"/>
  <c r="BH283" i="10"/>
  <c r="BJ283" i="10" s="1"/>
  <c r="BI283" i="10"/>
  <c r="BL283" i="10"/>
  <c r="BM283" i="10"/>
  <c r="BN283" i="10"/>
  <c r="BH284" i="10"/>
  <c r="BI284" i="10"/>
  <c r="BL284" i="10"/>
  <c r="BM284" i="10"/>
  <c r="BH285" i="10"/>
  <c r="BI285" i="10"/>
  <c r="BL285" i="10"/>
  <c r="BO285" i="10" s="1"/>
  <c r="BM285" i="10"/>
  <c r="BH286" i="10"/>
  <c r="BJ286" i="10" s="1"/>
  <c r="BI286" i="10"/>
  <c r="BL286" i="10"/>
  <c r="BM286" i="10"/>
  <c r="BN286" i="10"/>
  <c r="BH287" i="10"/>
  <c r="BJ287" i="10" s="1"/>
  <c r="BI287" i="10"/>
  <c r="BL287" i="10"/>
  <c r="BM287" i="10"/>
  <c r="BH288" i="10"/>
  <c r="BJ288" i="10" s="1"/>
  <c r="BI288" i="10"/>
  <c r="BL288" i="10"/>
  <c r="BM288" i="10"/>
  <c r="BH289" i="10"/>
  <c r="BJ289" i="10" s="1"/>
  <c r="BI289" i="10"/>
  <c r="BL289" i="10"/>
  <c r="BM289" i="10"/>
  <c r="BH290" i="10"/>
  <c r="BJ290" i="10" s="1"/>
  <c r="BI290" i="10"/>
  <c r="BL290" i="10"/>
  <c r="BM290" i="10"/>
  <c r="BH291" i="10"/>
  <c r="BJ291" i="10" s="1"/>
  <c r="BI291" i="10"/>
  <c r="BL291" i="10"/>
  <c r="BM291" i="10"/>
  <c r="BN291" i="10"/>
  <c r="BH292" i="10"/>
  <c r="BI292" i="10"/>
  <c r="BL292" i="10"/>
  <c r="BM292" i="10"/>
  <c r="BH293" i="10"/>
  <c r="BI293" i="10"/>
  <c r="BL293" i="10"/>
  <c r="BM293" i="10"/>
  <c r="BH294" i="10"/>
  <c r="BJ294" i="10" s="1"/>
  <c r="BI294" i="10"/>
  <c r="BL294" i="10"/>
  <c r="BM294" i="10"/>
  <c r="BN294" i="10"/>
  <c r="BH295" i="10"/>
  <c r="BJ295" i="10" s="1"/>
  <c r="BI295" i="10"/>
  <c r="BL295" i="10"/>
  <c r="BM295" i="10"/>
  <c r="BH296" i="10"/>
  <c r="BJ296" i="10" s="1"/>
  <c r="BI296" i="10"/>
  <c r="BL296" i="10"/>
  <c r="BM296" i="10"/>
  <c r="BH297" i="10"/>
  <c r="BJ297" i="10" s="1"/>
  <c r="BI297" i="10"/>
  <c r="BL297" i="10"/>
  <c r="BM297" i="10"/>
  <c r="BH298" i="10"/>
  <c r="BI298" i="10"/>
  <c r="BL298" i="10"/>
  <c r="BM298" i="10"/>
  <c r="BH299" i="10"/>
  <c r="BJ299" i="10" s="1"/>
  <c r="BI299" i="10"/>
  <c r="BL299" i="10"/>
  <c r="BM299" i="10"/>
  <c r="BN299" i="10"/>
  <c r="BH300" i="10"/>
  <c r="BI300" i="10"/>
  <c r="BL300" i="10"/>
  <c r="BM300" i="10"/>
  <c r="BH301" i="10"/>
  <c r="BI301" i="10"/>
  <c r="BL301" i="10"/>
  <c r="BM301" i="10"/>
  <c r="BH302" i="10"/>
  <c r="BJ302" i="10" s="1"/>
  <c r="BI302" i="10"/>
  <c r="BL302" i="10"/>
  <c r="BM302" i="10"/>
  <c r="BN302" i="10"/>
  <c r="BI10" i="10"/>
  <c r="BL10" i="10"/>
  <c r="BM10" i="10"/>
  <c r="BH10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0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279" i="10"/>
  <c r="BD280" i="10"/>
  <c r="BD281" i="10"/>
  <c r="BD282" i="10"/>
  <c r="BD283" i="10"/>
  <c r="BD284" i="10"/>
  <c r="BD285" i="10"/>
  <c r="BD286" i="10"/>
  <c r="BD287" i="10"/>
  <c r="BD288" i="10"/>
  <c r="BD289" i="10"/>
  <c r="BD290" i="10"/>
  <c r="BD291" i="10"/>
  <c r="BD292" i="10"/>
  <c r="BD293" i="10"/>
  <c r="BD294" i="10"/>
  <c r="BD295" i="10"/>
  <c r="BD296" i="10"/>
  <c r="BD297" i="10"/>
  <c r="BD298" i="10"/>
  <c r="BD299" i="10"/>
  <c r="BD300" i="10"/>
  <c r="BD301" i="10"/>
  <c r="BD30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189" i="10"/>
  <c r="U190" i="10"/>
  <c r="U191" i="10"/>
  <c r="U192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AZ11" i="10"/>
  <c r="BA11" i="10"/>
  <c r="BE11" i="10"/>
  <c r="AZ12" i="10"/>
  <c r="BA12" i="10"/>
  <c r="BE12" i="10"/>
  <c r="AZ13" i="10"/>
  <c r="BA13" i="10"/>
  <c r="BE13" i="10"/>
  <c r="AZ14" i="10"/>
  <c r="BA14" i="10"/>
  <c r="BE14" i="10"/>
  <c r="AZ15" i="10"/>
  <c r="BA15" i="10"/>
  <c r="BE15" i="10"/>
  <c r="AZ16" i="10"/>
  <c r="BA16" i="10"/>
  <c r="BE16" i="10"/>
  <c r="AZ17" i="10"/>
  <c r="BA17" i="10"/>
  <c r="BE17" i="10"/>
  <c r="AZ18" i="10"/>
  <c r="BA18" i="10"/>
  <c r="BE18" i="10"/>
  <c r="AZ19" i="10"/>
  <c r="BA19" i="10"/>
  <c r="BE19" i="10"/>
  <c r="AZ20" i="10"/>
  <c r="BA20" i="10"/>
  <c r="BE20" i="10"/>
  <c r="AZ21" i="10"/>
  <c r="BA21" i="10"/>
  <c r="BE21" i="10"/>
  <c r="AZ22" i="10"/>
  <c r="BA22" i="10"/>
  <c r="BE22" i="10"/>
  <c r="AZ23" i="10"/>
  <c r="BA23" i="10"/>
  <c r="BE23" i="10"/>
  <c r="AZ24" i="10"/>
  <c r="BA24" i="10"/>
  <c r="BE24" i="10"/>
  <c r="AZ25" i="10"/>
  <c r="BA25" i="10"/>
  <c r="BE25" i="10"/>
  <c r="AZ26" i="10"/>
  <c r="BA26" i="10"/>
  <c r="BE26" i="10"/>
  <c r="AZ27" i="10"/>
  <c r="BA27" i="10"/>
  <c r="BE27" i="10"/>
  <c r="AZ28" i="10"/>
  <c r="BA28" i="10"/>
  <c r="BE28" i="10"/>
  <c r="AZ29" i="10"/>
  <c r="BA29" i="10"/>
  <c r="BE29" i="10"/>
  <c r="AZ30" i="10"/>
  <c r="BA30" i="10"/>
  <c r="BE30" i="10"/>
  <c r="AZ31" i="10"/>
  <c r="BA31" i="10"/>
  <c r="BE31" i="10"/>
  <c r="AZ32" i="10"/>
  <c r="BA32" i="10"/>
  <c r="BE32" i="10"/>
  <c r="AZ33" i="10"/>
  <c r="BA33" i="10"/>
  <c r="BE33" i="10"/>
  <c r="AZ34" i="10"/>
  <c r="BA34" i="10"/>
  <c r="BE34" i="10"/>
  <c r="AZ35" i="10"/>
  <c r="BA35" i="10"/>
  <c r="BE35" i="10"/>
  <c r="AZ36" i="10"/>
  <c r="BA36" i="10"/>
  <c r="BE36" i="10"/>
  <c r="AZ37" i="10"/>
  <c r="BA37" i="10"/>
  <c r="BE37" i="10"/>
  <c r="AZ38" i="10"/>
  <c r="BA38" i="10"/>
  <c r="BE38" i="10"/>
  <c r="AZ39" i="10"/>
  <c r="BA39" i="10"/>
  <c r="BE39" i="10"/>
  <c r="AZ40" i="10"/>
  <c r="BA40" i="10"/>
  <c r="BE40" i="10"/>
  <c r="AZ41" i="10"/>
  <c r="BA41" i="10"/>
  <c r="BE41" i="10"/>
  <c r="AZ42" i="10"/>
  <c r="BA42" i="10"/>
  <c r="BE42" i="10"/>
  <c r="AZ43" i="10"/>
  <c r="BA43" i="10"/>
  <c r="BE43" i="10"/>
  <c r="AZ44" i="10"/>
  <c r="BA44" i="10"/>
  <c r="BE44" i="10"/>
  <c r="AZ45" i="10"/>
  <c r="BA45" i="10"/>
  <c r="BE45" i="10"/>
  <c r="AZ46" i="10"/>
  <c r="BA46" i="10"/>
  <c r="BE46" i="10"/>
  <c r="AZ47" i="10"/>
  <c r="BA47" i="10"/>
  <c r="BE47" i="10"/>
  <c r="AZ48" i="10"/>
  <c r="BA48" i="10"/>
  <c r="BE48" i="10"/>
  <c r="AZ49" i="10"/>
  <c r="BA49" i="10"/>
  <c r="BE49" i="10"/>
  <c r="AZ50" i="10"/>
  <c r="BA50" i="10"/>
  <c r="BE50" i="10"/>
  <c r="AZ51" i="10"/>
  <c r="BA51" i="10"/>
  <c r="BE51" i="10"/>
  <c r="AZ52" i="10"/>
  <c r="BA52" i="10"/>
  <c r="BE52" i="10"/>
  <c r="AZ53" i="10"/>
  <c r="BA53" i="10"/>
  <c r="BE53" i="10"/>
  <c r="AZ54" i="10"/>
  <c r="BA54" i="10"/>
  <c r="BE54" i="10"/>
  <c r="AZ55" i="10"/>
  <c r="BA55" i="10"/>
  <c r="BE55" i="10"/>
  <c r="AZ56" i="10"/>
  <c r="BA56" i="10"/>
  <c r="BE56" i="10"/>
  <c r="AZ57" i="10"/>
  <c r="BA57" i="10"/>
  <c r="BE57" i="10"/>
  <c r="AZ58" i="10"/>
  <c r="BA58" i="10"/>
  <c r="BE58" i="10"/>
  <c r="AZ59" i="10"/>
  <c r="BA59" i="10"/>
  <c r="BE59" i="10"/>
  <c r="AZ60" i="10"/>
  <c r="BA60" i="10"/>
  <c r="BE60" i="10"/>
  <c r="AZ61" i="10"/>
  <c r="BA61" i="10"/>
  <c r="BE61" i="10"/>
  <c r="AZ62" i="10"/>
  <c r="BA62" i="10"/>
  <c r="BE62" i="10"/>
  <c r="AZ63" i="10"/>
  <c r="BA63" i="10"/>
  <c r="BE63" i="10"/>
  <c r="AZ64" i="10"/>
  <c r="BA64" i="10"/>
  <c r="BE64" i="10"/>
  <c r="AZ65" i="10"/>
  <c r="BA65" i="10"/>
  <c r="BE65" i="10"/>
  <c r="AZ66" i="10"/>
  <c r="BA66" i="10"/>
  <c r="BE66" i="10"/>
  <c r="AZ67" i="10"/>
  <c r="BA67" i="10"/>
  <c r="BE67" i="10"/>
  <c r="AZ68" i="10"/>
  <c r="BA68" i="10"/>
  <c r="BE68" i="10"/>
  <c r="AZ69" i="10"/>
  <c r="BA69" i="10"/>
  <c r="BE69" i="10"/>
  <c r="AZ70" i="10"/>
  <c r="BA70" i="10"/>
  <c r="BE70" i="10"/>
  <c r="AZ71" i="10"/>
  <c r="BA71" i="10"/>
  <c r="BE71" i="10"/>
  <c r="AZ72" i="10"/>
  <c r="BA72" i="10"/>
  <c r="BE72" i="10"/>
  <c r="AZ73" i="10"/>
  <c r="BA73" i="10"/>
  <c r="BE73" i="10"/>
  <c r="AZ74" i="10"/>
  <c r="BA74" i="10"/>
  <c r="BE74" i="10"/>
  <c r="AZ75" i="10"/>
  <c r="BA75" i="10"/>
  <c r="BE75" i="10"/>
  <c r="AZ76" i="10"/>
  <c r="BA76" i="10"/>
  <c r="BE76" i="10"/>
  <c r="AZ77" i="10"/>
  <c r="BA77" i="10"/>
  <c r="BE77" i="10"/>
  <c r="AZ78" i="10"/>
  <c r="BA78" i="10"/>
  <c r="BE78" i="10"/>
  <c r="AZ79" i="10"/>
  <c r="BA79" i="10"/>
  <c r="BE79" i="10"/>
  <c r="AZ80" i="10"/>
  <c r="BA80" i="10"/>
  <c r="BE80" i="10"/>
  <c r="AZ81" i="10"/>
  <c r="BA81" i="10"/>
  <c r="BE81" i="10"/>
  <c r="AZ82" i="10"/>
  <c r="BA82" i="10"/>
  <c r="BE82" i="10"/>
  <c r="AZ83" i="10"/>
  <c r="BA83" i="10"/>
  <c r="BE83" i="10"/>
  <c r="AZ84" i="10"/>
  <c r="BA84" i="10"/>
  <c r="BE84" i="10"/>
  <c r="AZ85" i="10"/>
  <c r="BA85" i="10"/>
  <c r="BE85" i="10"/>
  <c r="AZ86" i="10"/>
  <c r="BA86" i="10"/>
  <c r="BE86" i="10"/>
  <c r="AZ87" i="10"/>
  <c r="BA87" i="10"/>
  <c r="BE87" i="10"/>
  <c r="AZ88" i="10"/>
  <c r="BA88" i="10"/>
  <c r="BE88" i="10"/>
  <c r="AZ89" i="10"/>
  <c r="BA89" i="10"/>
  <c r="BE89" i="10"/>
  <c r="AZ90" i="10"/>
  <c r="BA90" i="10"/>
  <c r="BE90" i="10"/>
  <c r="AZ91" i="10"/>
  <c r="BA91" i="10"/>
  <c r="BE91" i="10"/>
  <c r="AZ92" i="10"/>
  <c r="BA92" i="10"/>
  <c r="BE92" i="10"/>
  <c r="AZ93" i="10"/>
  <c r="BA93" i="10"/>
  <c r="BE93" i="10"/>
  <c r="AZ94" i="10"/>
  <c r="BA94" i="10"/>
  <c r="BE94" i="10"/>
  <c r="AZ95" i="10"/>
  <c r="BA95" i="10"/>
  <c r="BE95" i="10"/>
  <c r="AZ96" i="10"/>
  <c r="BA96" i="10"/>
  <c r="BE96" i="10"/>
  <c r="AZ97" i="10"/>
  <c r="BA97" i="10"/>
  <c r="BE97" i="10"/>
  <c r="AZ98" i="10"/>
  <c r="BA98" i="10"/>
  <c r="BE98" i="10"/>
  <c r="AZ99" i="10"/>
  <c r="BA99" i="10"/>
  <c r="BE99" i="10"/>
  <c r="AZ100" i="10"/>
  <c r="BA100" i="10"/>
  <c r="BE100" i="10"/>
  <c r="AZ101" i="10"/>
  <c r="BA101" i="10"/>
  <c r="BE101" i="10"/>
  <c r="AZ102" i="10"/>
  <c r="BA102" i="10"/>
  <c r="BE102" i="10"/>
  <c r="AZ103" i="10"/>
  <c r="BA103" i="10"/>
  <c r="BE103" i="10"/>
  <c r="AZ104" i="10"/>
  <c r="BA104" i="10"/>
  <c r="BE104" i="10"/>
  <c r="AZ105" i="10"/>
  <c r="BA105" i="10"/>
  <c r="BE105" i="10"/>
  <c r="AZ106" i="10"/>
  <c r="BA106" i="10"/>
  <c r="BE106" i="10"/>
  <c r="AZ107" i="10"/>
  <c r="BA107" i="10"/>
  <c r="BE107" i="10"/>
  <c r="AZ108" i="10"/>
  <c r="BA108" i="10"/>
  <c r="BE108" i="10"/>
  <c r="AZ109" i="10"/>
  <c r="BA109" i="10"/>
  <c r="BE109" i="10"/>
  <c r="AZ110" i="10"/>
  <c r="BA110" i="10"/>
  <c r="BE110" i="10"/>
  <c r="AZ111" i="10"/>
  <c r="BA111" i="10"/>
  <c r="BE111" i="10"/>
  <c r="AZ112" i="10"/>
  <c r="BA112" i="10"/>
  <c r="BE112" i="10"/>
  <c r="AZ113" i="10"/>
  <c r="BA113" i="10"/>
  <c r="BE113" i="10"/>
  <c r="AZ114" i="10"/>
  <c r="BA114" i="10"/>
  <c r="BE114" i="10"/>
  <c r="AZ115" i="10"/>
  <c r="BA115" i="10"/>
  <c r="BE115" i="10"/>
  <c r="AZ116" i="10"/>
  <c r="BA116" i="10"/>
  <c r="BE116" i="10"/>
  <c r="AZ117" i="10"/>
  <c r="BA117" i="10"/>
  <c r="BE117" i="10"/>
  <c r="AZ118" i="10"/>
  <c r="BA118" i="10"/>
  <c r="BE118" i="10"/>
  <c r="AZ119" i="10"/>
  <c r="BA119" i="10"/>
  <c r="BE119" i="10"/>
  <c r="AZ120" i="10"/>
  <c r="BA120" i="10"/>
  <c r="BE120" i="10"/>
  <c r="AZ121" i="10"/>
  <c r="BA121" i="10"/>
  <c r="BE121" i="10"/>
  <c r="AZ122" i="10"/>
  <c r="BA122" i="10"/>
  <c r="BE122" i="10"/>
  <c r="AZ123" i="10"/>
  <c r="BA123" i="10"/>
  <c r="BE123" i="10"/>
  <c r="AZ124" i="10"/>
  <c r="BA124" i="10"/>
  <c r="BE124" i="10"/>
  <c r="AZ125" i="10"/>
  <c r="BA125" i="10"/>
  <c r="BE125" i="10"/>
  <c r="AZ126" i="10"/>
  <c r="BA126" i="10"/>
  <c r="BE126" i="10"/>
  <c r="AZ127" i="10"/>
  <c r="BA127" i="10"/>
  <c r="BE127" i="10"/>
  <c r="AZ128" i="10"/>
  <c r="BA128" i="10"/>
  <c r="BE128" i="10"/>
  <c r="AZ129" i="10"/>
  <c r="BA129" i="10"/>
  <c r="BE129" i="10"/>
  <c r="AZ130" i="10"/>
  <c r="BA130" i="10"/>
  <c r="BE130" i="10"/>
  <c r="AZ131" i="10"/>
  <c r="BA131" i="10"/>
  <c r="BE131" i="10"/>
  <c r="AZ132" i="10"/>
  <c r="BA132" i="10"/>
  <c r="BE132" i="10"/>
  <c r="AZ133" i="10"/>
  <c r="BA133" i="10"/>
  <c r="BE133" i="10"/>
  <c r="AZ134" i="10"/>
  <c r="BA134" i="10"/>
  <c r="BE134" i="10"/>
  <c r="AZ135" i="10"/>
  <c r="BA135" i="10"/>
  <c r="BE135" i="10"/>
  <c r="AZ136" i="10"/>
  <c r="BA136" i="10"/>
  <c r="BE136" i="10"/>
  <c r="AZ137" i="10"/>
  <c r="BA137" i="10"/>
  <c r="BE137" i="10"/>
  <c r="AZ138" i="10"/>
  <c r="BA138" i="10"/>
  <c r="BE138" i="10"/>
  <c r="AZ139" i="10"/>
  <c r="BA139" i="10"/>
  <c r="BE139" i="10"/>
  <c r="AZ140" i="10"/>
  <c r="BA140" i="10"/>
  <c r="BE140" i="10"/>
  <c r="AZ141" i="10"/>
  <c r="BA141" i="10"/>
  <c r="BE141" i="10"/>
  <c r="AZ142" i="10"/>
  <c r="BA142" i="10"/>
  <c r="BE142" i="10"/>
  <c r="AZ143" i="10"/>
  <c r="BA143" i="10"/>
  <c r="BE143" i="10"/>
  <c r="AZ144" i="10"/>
  <c r="BA144" i="10"/>
  <c r="BE144" i="10"/>
  <c r="AZ145" i="10"/>
  <c r="BA145" i="10"/>
  <c r="BE145" i="10"/>
  <c r="AZ146" i="10"/>
  <c r="BA146" i="10"/>
  <c r="BE146" i="10"/>
  <c r="AZ147" i="10"/>
  <c r="BA147" i="10"/>
  <c r="BE147" i="10"/>
  <c r="AZ148" i="10"/>
  <c r="BA148" i="10"/>
  <c r="BE148" i="10"/>
  <c r="AZ149" i="10"/>
  <c r="BA149" i="10"/>
  <c r="BE149" i="10"/>
  <c r="AZ150" i="10"/>
  <c r="BA150" i="10"/>
  <c r="BE150" i="10"/>
  <c r="AZ151" i="10"/>
  <c r="BA151" i="10"/>
  <c r="BE151" i="10"/>
  <c r="AZ152" i="10"/>
  <c r="BA152" i="10"/>
  <c r="BE152" i="10"/>
  <c r="AZ153" i="10"/>
  <c r="BA153" i="10"/>
  <c r="BE153" i="10"/>
  <c r="AZ154" i="10"/>
  <c r="BA154" i="10"/>
  <c r="BE154" i="10"/>
  <c r="AZ155" i="10"/>
  <c r="BA155" i="10"/>
  <c r="BE155" i="10"/>
  <c r="AZ156" i="10"/>
  <c r="BA156" i="10"/>
  <c r="BE156" i="10"/>
  <c r="AZ157" i="10"/>
  <c r="BA157" i="10"/>
  <c r="BE157" i="10"/>
  <c r="AZ158" i="10"/>
  <c r="BA158" i="10"/>
  <c r="BE158" i="10"/>
  <c r="AZ159" i="10"/>
  <c r="BA159" i="10"/>
  <c r="BE159" i="10"/>
  <c r="AZ160" i="10"/>
  <c r="BA160" i="10"/>
  <c r="BE160" i="10"/>
  <c r="AZ161" i="10"/>
  <c r="BA161" i="10"/>
  <c r="BE161" i="10"/>
  <c r="AZ162" i="10"/>
  <c r="BA162" i="10"/>
  <c r="BE162" i="10"/>
  <c r="AZ163" i="10"/>
  <c r="BA163" i="10"/>
  <c r="BE163" i="10"/>
  <c r="AZ164" i="10"/>
  <c r="BA164" i="10"/>
  <c r="BE164" i="10"/>
  <c r="AZ165" i="10"/>
  <c r="BA165" i="10"/>
  <c r="BE165" i="10"/>
  <c r="AZ166" i="10"/>
  <c r="BA166" i="10"/>
  <c r="BE166" i="10"/>
  <c r="AZ167" i="10"/>
  <c r="BA167" i="10"/>
  <c r="BE167" i="10"/>
  <c r="AZ168" i="10"/>
  <c r="BA168" i="10"/>
  <c r="BE168" i="10"/>
  <c r="AZ169" i="10"/>
  <c r="BA169" i="10"/>
  <c r="BE169" i="10"/>
  <c r="AZ170" i="10"/>
  <c r="BA170" i="10"/>
  <c r="BE170" i="10"/>
  <c r="AZ171" i="10"/>
  <c r="BA171" i="10"/>
  <c r="BE171" i="10"/>
  <c r="AZ172" i="10"/>
  <c r="BA172" i="10"/>
  <c r="BE172" i="10"/>
  <c r="AZ173" i="10"/>
  <c r="BA173" i="10"/>
  <c r="BE173" i="10"/>
  <c r="AZ174" i="10"/>
  <c r="BA174" i="10"/>
  <c r="BE174" i="10"/>
  <c r="AZ175" i="10"/>
  <c r="BA175" i="10"/>
  <c r="BE175" i="10"/>
  <c r="AZ176" i="10"/>
  <c r="BA176" i="10"/>
  <c r="BE176" i="10"/>
  <c r="AZ177" i="10"/>
  <c r="BA177" i="10"/>
  <c r="BE177" i="10"/>
  <c r="AZ178" i="10"/>
  <c r="BA178" i="10"/>
  <c r="BE178" i="10"/>
  <c r="AZ179" i="10"/>
  <c r="BA179" i="10"/>
  <c r="BE179" i="10"/>
  <c r="AZ180" i="10"/>
  <c r="BA180" i="10"/>
  <c r="BE180" i="10"/>
  <c r="AZ181" i="10"/>
  <c r="BA181" i="10"/>
  <c r="BE181" i="10"/>
  <c r="AZ182" i="10"/>
  <c r="BA182" i="10"/>
  <c r="BE182" i="10"/>
  <c r="AZ183" i="10"/>
  <c r="BA183" i="10"/>
  <c r="BE183" i="10"/>
  <c r="AZ184" i="10"/>
  <c r="BA184" i="10"/>
  <c r="BE184" i="10"/>
  <c r="AZ185" i="10"/>
  <c r="BA185" i="10"/>
  <c r="BE185" i="10"/>
  <c r="AZ186" i="10"/>
  <c r="BA186" i="10"/>
  <c r="BE186" i="10"/>
  <c r="AZ187" i="10"/>
  <c r="BA187" i="10"/>
  <c r="BE187" i="10"/>
  <c r="AZ188" i="10"/>
  <c r="BA188" i="10"/>
  <c r="BE188" i="10"/>
  <c r="AZ189" i="10"/>
  <c r="BA189" i="10"/>
  <c r="BE189" i="10"/>
  <c r="AZ190" i="10"/>
  <c r="BA190" i="10"/>
  <c r="BE190" i="10"/>
  <c r="AZ191" i="10"/>
  <c r="BA191" i="10"/>
  <c r="BE191" i="10"/>
  <c r="AZ192" i="10"/>
  <c r="BA192" i="10"/>
  <c r="BE192" i="10"/>
  <c r="AZ193" i="10"/>
  <c r="BA193" i="10"/>
  <c r="BE193" i="10"/>
  <c r="AZ194" i="10"/>
  <c r="BA194" i="10"/>
  <c r="BE194" i="10"/>
  <c r="AZ195" i="10"/>
  <c r="BA195" i="10"/>
  <c r="BE195" i="10"/>
  <c r="AZ196" i="10"/>
  <c r="BA196" i="10"/>
  <c r="BE196" i="10"/>
  <c r="AZ197" i="10"/>
  <c r="BA197" i="10"/>
  <c r="BE197" i="10"/>
  <c r="AZ198" i="10"/>
  <c r="BA198" i="10"/>
  <c r="BE198" i="10"/>
  <c r="AZ199" i="10"/>
  <c r="BA199" i="10"/>
  <c r="BE199" i="10"/>
  <c r="AZ200" i="10"/>
  <c r="BA200" i="10"/>
  <c r="BE200" i="10"/>
  <c r="AZ201" i="10"/>
  <c r="BA201" i="10"/>
  <c r="BE201" i="10"/>
  <c r="AZ202" i="10"/>
  <c r="BA202" i="10"/>
  <c r="BE202" i="10"/>
  <c r="AZ203" i="10"/>
  <c r="BA203" i="10"/>
  <c r="BE203" i="10"/>
  <c r="AZ204" i="10"/>
  <c r="BA204" i="10"/>
  <c r="BE204" i="10"/>
  <c r="AZ205" i="10"/>
  <c r="BA205" i="10"/>
  <c r="BE205" i="10"/>
  <c r="AZ206" i="10"/>
  <c r="BA206" i="10"/>
  <c r="BE206" i="10"/>
  <c r="AZ207" i="10"/>
  <c r="BA207" i="10"/>
  <c r="BE207" i="10"/>
  <c r="AZ208" i="10"/>
  <c r="BA208" i="10"/>
  <c r="BE208" i="10"/>
  <c r="AZ209" i="10"/>
  <c r="BA209" i="10"/>
  <c r="BE209" i="10"/>
  <c r="AZ210" i="10"/>
  <c r="BA210" i="10"/>
  <c r="BE210" i="10"/>
  <c r="AZ211" i="10"/>
  <c r="BA211" i="10"/>
  <c r="BE211" i="10"/>
  <c r="AZ212" i="10"/>
  <c r="BA212" i="10"/>
  <c r="BE212" i="10"/>
  <c r="AZ213" i="10"/>
  <c r="BA213" i="10"/>
  <c r="BE213" i="10"/>
  <c r="AZ214" i="10"/>
  <c r="BA214" i="10"/>
  <c r="BE214" i="10"/>
  <c r="AZ215" i="10"/>
  <c r="BA215" i="10"/>
  <c r="BE215" i="10"/>
  <c r="AZ216" i="10"/>
  <c r="BA216" i="10"/>
  <c r="BE216" i="10"/>
  <c r="AZ217" i="10"/>
  <c r="BA217" i="10"/>
  <c r="BE217" i="10"/>
  <c r="AZ218" i="10"/>
  <c r="BA218" i="10"/>
  <c r="BE218" i="10"/>
  <c r="AZ219" i="10"/>
  <c r="BA219" i="10"/>
  <c r="BE219" i="10"/>
  <c r="AZ220" i="10"/>
  <c r="BA220" i="10"/>
  <c r="BE220" i="10"/>
  <c r="AZ221" i="10"/>
  <c r="BA221" i="10"/>
  <c r="BE221" i="10"/>
  <c r="AZ222" i="10"/>
  <c r="BA222" i="10"/>
  <c r="BE222" i="10"/>
  <c r="AZ223" i="10"/>
  <c r="BA223" i="10"/>
  <c r="BE223" i="10"/>
  <c r="AZ224" i="10"/>
  <c r="BA224" i="10"/>
  <c r="BE224" i="10"/>
  <c r="AZ225" i="10"/>
  <c r="BA225" i="10"/>
  <c r="BE225" i="10"/>
  <c r="AZ226" i="10"/>
  <c r="BA226" i="10"/>
  <c r="BE226" i="10"/>
  <c r="AZ227" i="10"/>
  <c r="BA227" i="10"/>
  <c r="BE227" i="10"/>
  <c r="AZ228" i="10"/>
  <c r="BA228" i="10"/>
  <c r="BE228" i="10"/>
  <c r="AZ229" i="10"/>
  <c r="BA229" i="10"/>
  <c r="BE229" i="10"/>
  <c r="AZ230" i="10"/>
  <c r="BA230" i="10"/>
  <c r="BE230" i="10"/>
  <c r="AZ231" i="10"/>
  <c r="BA231" i="10"/>
  <c r="BE231" i="10"/>
  <c r="AZ232" i="10"/>
  <c r="BA232" i="10"/>
  <c r="BE232" i="10"/>
  <c r="AZ233" i="10"/>
  <c r="BA233" i="10"/>
  <c r="BE233" i="10"/>
  <c r="AZ234" i="10"/>
  <c r="BA234" i="10"/>
  <c r="BE234" i="10"/>
  <c r="AZ235" i="10"/>
  <c r="BA235" i="10"/>
  <c r="BE235" i="10"/>
  <c r="AZ236" i="10"/>
  <c r="BA236" i="10"/>
  <c r="BE236" i="10"/>
  <c r="AZ237" i="10"/>
  <c r="BA237" i="10"/>
  <c r="BE237" i="10"/>
  <c r="AZ238" i="10"/>
  <c r="BA238" i="10"/>
  <c r="BE238" i="10"/>
  <c r="AZ239" i="10"/>
  <c r="BA239" i="10"/>
  <c r="BE239" i="10"/>
  <c r="AZ240" i="10"/>
  <c r="BA240" i="10"/>
  <c r="BE240" i="10"/>
  <c r="AZ241" i="10"/>
  <c r="BA241" i="10"/>
  <c r="BE241" i="10"/>
  <c r="AZ242" i="10"/>
  <c r="BA242" i="10"/>
  <c r="BE242" i="10"/>
  <c r="AZ243" i="10"/>
  <c r="BA243" i="10"/>
  <c r="BE243" i="10"/>
  <c r="AZ244" i="10"/>
  <c r="BA244" i="10"/>
  <c r="BE244" i="10"/>
  <c r="AZ245" i="10"/>
  <c r="BA245" i="10"/>
  <c r="BE245" i="10"/>
  <c r="AZ246" i="10"/>
  <c r="BA246" i="10"/>
  <c r="BE246" i="10"/>
  <c r="AZ247" i="10"/>
  <c r="BA247" i="10"/>
  <c r="BE247" i="10"/>
  <c r="AZ248" i="10"/>
  <c r="BA248" i="10"/>
  <c r="BE248" i="10"/>
  <c r="AZ249" i="10"/>
  <c r="BA249" i="10"/>
  <c r="BE249" i="10"/>
  <c r="AZ250" i="10"/>
  <c r="BA250" i="10"/>
  <c r="BE250" i="10"/>
  <c r="AZ251" i="10"/>
  <c r="BA251" i="10"/>
  <c r="BE251" i="10"/>
  <c r="AZ252" i="10"/>
  <c r="BA252" i="10"/>
  <c r="BE252" i="10"/>
  <c r="AZ253" i="10"/>
  <c r="BA253" i="10"/>
  <c r="BE253" i="10"/>
  <c r="AZ254" i="10"/>
  <c r="BA254" i="10"/>
  <c r="BE254" i="10"/>
  <c r="AZ255" i="10"/>
  <c r="BA255" i="10"/>
  <c r="BE255" i="10"/>
  <c r="AZ256" i="10"/>
  <c r="BA256" i="10"/>
  <c r="BE256" i="10"/>
  <c r="AZ257" i="10"/>
  <c r="BA257" i="10"/>
  <c r="BE257" i="10"/>
  <c r="AZ258" i="10"/>
  <c r="BA258" i="10"/>
  <c r="BE258" i="10"/>
  <c r="AZ259" i="10"/>
  <c r="BA259" i="10"/>
  <c r="BE259" i="10"/>
  <c r="AZ260" i="10"/>
  <c r="BA260" i="10"/>
  <c r="BE260" i="10"/>
  <c r="AZ261" i="10"/>
  <c r="BA261" i="10"/>
  <c r="BE261" i="10"/>
  <c r="AZ262" i="10"/>
  <c r="BA262" i="10"/>
  <c r="BE262" i="10"/>
  <c r="AZ263" i="10"/>
  <c r="BA263" i="10"/>
  <c r="BE263" i="10"/>
  <c r="AZ264" i="10"/>
  <c r="BA264" i="10"/>
  <c r="BE264" i="10"/>
  <c r="AZ265" i="10"/>
  <c r="BA265" i="10"/>
  <c r="BE265" i="10"/>
  <c r="AZ266" i="10"/>
  <c r="BA266" i="10"/>
  <c r="BE266" i="10"/>
  <c r="AZ267" i="10"/>
  <c r="BA267" i="10"/>
  <c r="BE267" i="10"/>
  <c r="AZ268" i="10"/>
  <c r="BA268" i="10"/>
  <c r="BE268" i="10"/>
  <c r="AZ269" i="10"/>
  <c r="BA269" i="10"/>
  <c r="BE269" i="10"/>
  <c r="AZ270" i="10"/>
  <c r="BA270" i="10"/>
  <c r="BE270" i="10"/>
  <c r="AZ271" i="10"/>
  <c r="BA271" i="10"/>
  <c r="BE271" i="10"/>
  <c r="AZ272" i="10"/>
  <c r="BA272" i="10"/>
  <c r="BE272" i="10"/>
  <c r="AZ273" i="10"/>
  <c r="BA273" i="10"/>
  <c r="BE273" i="10"/>
  <c r="AZ274" i="10"/>
  <c r="BA274" i="10"/>
  <c r="BE274" i="10"/>
  <c r="AZ275" i="10"/>
  <c r="BA275" i="10"/>
  <c r="BE275" i="10"/>
  <c r="AZ276" i="10"/>
  <c r="BA276" i="10"/>
  <c r="BE276" i="10"/>
  <c r="AZ277" i="10"/>
  <c r="BA277" i="10"/>
  <c r="BE277" i="10"/>
  <c r="AZ278" i="10"/>
  <c r="BA278" i="10"/>
  <c r="BE278" i="10"/>
  <c r="AZ279" i="10"/>
  <c r="BA279" i="10"/>
  <c r="BE279" i="10"/>
  <c r="AZ280" i="10"/>
  <c r="BA280" i="10"/>
  <c r="BE280" i="10"/>
  <c r="AZ281" i="10"/>
  <c r="BA281" i="10"/>
  <c r="BE281" i="10"/>
  <c r="AZ282" i="10"/>
  <c r="BA282" i="10"/>
  <c r="BE282" i="10"/>
  <c r="AZ283" i="10"/>
  <c r="BA283" i="10"/>
  <c r="BE283" i="10"/>
  <c r="AZ284" i="10"/>
  <c r="BA284" i="10"/>
  <c r="BE284" i="10"/>
  <c r="AZ285" i="10"/>
  <c r="BA285" i="10"/>
  <c r="BE285" i="10"/>
  <c r="AZ286" i="10"/>
  <c r="BA286" i="10"/>
  <c r="BE286" i="10"/>
  <c r="AZ287" i="10"/>
  <c r="BA287" i="10"/>
  <c r="BE287" i="10"/>
  <c r="AZ288" i="10"/>
  <c r="BA288" i="10"/>
  <c r="BE288" i="10"/>
  <c r="AZ289" i="10"/>
  <c r="BA289" i="10"/>
  <c r="BE289" i="10"/>
  <c r="AZ290" i="10"/>
  <c r="BA290" i="10"/>
  <c r="BE290" i="10"/>
  <c r="AZ291" i="10"/>
  <c r="BA291" i="10"/>
  <c r="BE291" i="10"/>
  <c r="AZ292" i="10"/>
  <c r="BA292" i="10"/>
  <c r="BE292" i="10"/>
  <c r="AZ293" i="10"/>
  <c r="BA293" i="10"/>
  <c r="BE293" i="10"/>
  <c r="AZ294" i="10"/>
  <c r="BA294" i="10"/>
  <c r="BE294" i="10"/>
  <c r="AZ295" i="10"/>
  <c r="BA295" i="10"/>
  <c r="BE295" i="10"/>
  <c r="AZ296" i="10"/>
  <c r="BA296" i="10"/>
  <c r="BE296" i="10"/>
  <c r="AZ297" i="10"/>
  <c r="BA297" i="10"/>
  <c r="BE297" i="10"/>
  <c r="AZ298" i="10"/>
  <c r="BA298" i="10"/>
  <c r="BE298" i="10"/>
  <c r="AZ299" i="10"/>
  <c r="BA299" i="10"/>
  <c r="BE299" i="10"/>
  <c r="AZ300" i="10"/>
  <c r="BA300" i="10"/>
  <c r="BE300" i="10"/>
  <c r="AZ301" i="10"/>
  <c r="BA301" i="10"/>
  <c r="BE301" i="10"/>
  <c r="AZ302" i="10"/>
  <c r="BA302" i="10"/>
  <c r="BE302" i="10"/>
  <c r="BA10" i="10"/>
  <c r="BD10" i="10"/>
  <c r="BE10" i="10"/>
  <c r="AZ10" i="10"/>
  <c r="AV11" i="10"/>
  <c r="AW11" i="10"/>
  <c r="AX11" i="10"/>
  <c r="AV12" i="10"/>
  <c r="AW12" i="10"/>
  <c r="AX12" i="10"/>
  <c r="AV13" i="10"/>
  <c r="AW13" i="10"/>
  <c r="AX13" i="10"/>
  <c r="AV14" i="10"/>
  <c r="AW14" i="10"/>
  <c r="AX14" i="10"/>
  <c r="AV15" i="10"/>
  <c r="AW15" i="10"/>
  <c r="AX15" i="10"/>
  <c r="AV16" i="10"/>
  <c r="AW16" i="10"/>
  <c r="AX16" i="10"/>
  <c r="AV17" i="10"/>
  <c r="AW17" i="10"/>
  <c r="AX17" i="10"/>
  <c r="AV18" i="10"/>
  <c r="AW18" i="10"/>
  <c r="AX18" i="10"/>
  <c r="AV19" i="10"/>
  <c r="AW19" i="10"/>
  <c r="AX19" i="10"/>
  <c r="AV20" i="10"/>
  <c r="AW20" i="10"/>
  <c r="AX20" i="10"/>
  <c r="AV21" i="10"/>
  <c r="AW21" i="10"/>
  <c r="AX21" i="10"/>
  <c r="AV22" i="10"/>
  <c r="AW22" i="10"/>
  <c r="AX22" i="10"/>
  <c r="AV23" i="10"/>
  <c r="AW23" i="10"/>
  <c r="AX23" i="10"/>
  <c r="AV24" i="10"/>
  <c r="AW24" i="10"/>
  <c r="AX24" i="10"/>
  <c r="AV25" i="10"/>
  <c r="AW25" i="10"/>
  <c r="AX25" i="10"/>
  <c r="AV26" i="10"/>
  <c r="AW26" i="10"/>
  <c r="AX26" i="10"/>
  <c r="AV27" i="10"/>
  <c r="AW27" i="10"/>
  <c r="AX27" i="10"/>
  <c r="AV28" i="10"/>
  <c r="AW28" i="10"/>
  <c r="AX28" i="10"/>
  <c r="AV29" i="10"/>
  <c r="AW29" i="10"/>
  <c r="AX29" i="10"/>
  <c r="AV30" i="10"/>
  <c r="AW30" i="10"/>
  <c r="AX30" i="10"/>
  <c r="AV31" i="10"/>
  <c r="AW31" i="10"/>
  <c r="AX31" i="10"/>
  <c r="AV32" i="10"/>
  <c r="AW32" i="10"/>
  <c r="AX32" i="10"/>
  <c r="AV33" i="10"/>
  <c r="AW33" i="10"/>
  <c r="AX33" i="10"/>
  <c r="AV34" i="10"/>
  <c r="AW34" i="10"/>
  <c r="AX34" i="10"/>
  <c r="AV35" i="10"/>
  <c r="AW35" i="10"/>
  <c r="AX35" i="10"/>
  <c r="AV36" i="10"/>
  <c r="AW36" i="10"/>
  <c r="AX36" i="10"/>
  <c r="AV37" i="10"/>
  <c r="AW37" i="10"/>
  <c r="AX37" i="10"/>
  <c r="AV38" i="10"/>
  <c r="AW38" i="10"/>
  <c r="AX38" i="10"/>
  <c r="AV39" i="10"/>
  <c r="AW39" i="10"/>
  <c r="AX39" i="10"/>
  <c r="AV40" i="10"/>
  <c r="AW40" i="10"/>
  <c r="AX40" i="10"/>
  <c r="AV41" i="10"/>
  <c r="AW41" i="10"/>
  <c r="AX41" i="10"/>
  <c r="AV42" i="10"/>
  <c r="AW42" i="10"/>
  <c r="AX42" i="10"/>
  <c r="AV43" i="10"/>
  <c r="AW43" i="10"/>
  <c r="AX43" i="10"/>
  <c r="AV44" i="10"/>
  <c r="AW44" i="10"/>
  <c r="AX44" i="10"/>
  <c r="AV45" i="10"/>
  <c r="AW45" i="10"/>
  <c r="AX45" i="10"/>
  <c r="AV46" i="10"/>
  <c r="AW46" i="10"/>
  <c r="AX46" i="10"/>
  <c r="AV47" i="10"/>
  <c r="AW47" i="10"/>
  <c r="AX47" i="10"/>
  <c r="AV48" i="10"/>
  <c r="AW48" i="10"/>
  <c r="AX48" i="10"/>
  <c r="AV49" i="10"/>
  <c r="AW49" i="10"/>
  <c r="AX49" i="10"/>
  <c r="AV50" i="10"/>
  <c r="AW50" i="10"/>
  <c r="AX50" i="10"/>
  <c r="AV51" i="10"/>
  <c r="AW51" i="10"/>
  <c r="AX51" i="10"/>
  <c r="AV52" i="10"/>
  <c r="AW52" i="10"/>
  <c r="AX52" i="10"/>
  <c r="AV53" i="10"/>
  <c r="AW53" i="10"/>
  <c r="AX53" i="10"/>
  <c r="AV54" i="10"/>
  <c r="AW54" i="10"/>
  <c r="AX54" i="10"/>
  <c r="AV55" i="10"/>
  <c r="AW55" i="10"/>
  <c r="AX55" i="10"/>
  <c r="AV56" i="10"/>
  <c r="AW56" i="10"/>
  <c r="AX56" i="10"/>
  <c r="AV57" i="10"/>
  <c r="AW57" i="10"/>
  <c r="AX57" i="10"/>
  <c r="AV58" i="10"/>
  <c r="AW58" i="10"/>
  <c r="AX58" i="10"/>
  <c r="AV59" i="10"/>
  <c r="AW59" i="10"/>
  <c r="AX59" i="10"/>
  <c r="AV60" i="10"/>
  <c r="AW60" i="10"/>
  <c r="AX60" i="10"/>
  <c r="AV61" i="10"/>
  <c r="AW61" i="10"/>
  <c r="AX61" i="10"/>
  <c r="AV62" i="10"/>
  <c r="AW62" i="10"/>
  <c r="AX62" i="10"/>
  <c r="AV63" i="10"/>
  <c r="AW63" i="10"/>
  <c r="AX63" i="10"/>
  <c r="AV64" i="10"/>
  <c r="AW64" i="10"/>
  <c r="AX64" i="10"/>
  <c r="AV65" i="10"/>
  <c r="AW65" i="10"/>
  <c r="AX65" i="10"/>
  <c r="AV66" i="10"/>
  <c r="AW66" i="10"/>
  <c r="AX66" i="10"/>
  <c r="AV67" i="10"/>
  <c r="AW67" i="10"/>
  <c r="AX67" i="10"/>
  <c r="AV68" i="10"/>
  <c r="AW68" i="10"/>
  <c r="AX68" i="10"/>
  <c r="AV69" i="10"/>
  <c r="AW69" i="10"/>
  <c r="AX69" i="10"/>
  <c r="AV70" i="10"/>
  <c r="AW70" i="10"/>
  <c r="AX70" i="10"/>
  <c r="AV71" i="10"/>
  <c r="AW71" i="10"/>
  <c r="AX71" i="10"/>
  <c r="AV72" i="10"/>
  <c r="AW72" i="10"/>
  <c r="AX72" i="10"/>
  <c r="AV73" i="10"/>
  <c r="AW73" i="10"/>
  <c r="AX73" i="10"/>
  <c r="AV74" i="10"/>
  <c r="AW74" i="10"/>
  <c r="AX74" i="10"/>
  <c r="AV75" i="10"/>
  <c r="AW75" i="10"/>
  <c r="AX75" i="10"/>
  <c r="AV76" i="10"/>
  <c r="AW76" i="10"/>
  <c r="AX76" i="10"/>
  <c r="AV77" i="10"/>
  <c r="AW77" i="10"/>
  <c r="AX77" i="10"/>
  <c r="AV78" i="10"/>
  <c r="AW78" i="10"/>
  <c r="AX78" i="10"/>
  <c r="AV79" i="10"/>
  <c r="AW79" i="10"/>
  <c r="AX79" i="10"/>
  <c r="AV80" i="10"/>
  <c r="AW80" i="10"/>
  <c r="AX80" i="10"/>
  <c r="AV81" i="10"/>
  <c r="AW81" i="10"/>
  <c r="AX81" i="10"/>
  <c r="AV82" i="10"/>
  <c r="AW82" i="10"/>
  <c r="AX82" i="10"/>
  <c r="AV83" i="10"/>
  <c r="AW83" i="10"/>
  <c r="AX83" i="10"/>
  <c r="AV84" i="10"/>
  <c r="AW84" i="10"/>
  <c r="AX84" i="10"/>
  <c r="AV85" i="10"/>
  <c r="AW85" i="10"/>
  <c r="AX85" i="10"/>
  <c r="AV86" i="10"/>
  <c r="AW86" i="10"/>
  <c r="AX86" i="10"/>
  <c r="AV87" i="10"/>
  <c r="AW87" i="10"/>
  <c r="AX87" i="10"/>
  <c r="AV88" i="10"/>
  <c r="AW88" i="10"/>
  <c r="AX88" i="10"/>
  <c r="AV89" i="10"/>
  <c r="AW89" i="10"/>
  <c r="AX89" i="10"/>
  <c r="AV90" i="10"/>
  <c r="AW90" i="10"/>
  <c r="AX90" i="10"/>
  <c r="AV91" i="10"/>
  <c r="AW91" i="10"/>
  <c r="AX91" i="10"/>
  <c r="AV92" i="10"/>
  <c r="AW92" i="10"/>
  <c r="AX92" i="10"/>
  <c r="AV93" i="10"/>
  <c r="AW93" i="10"/>
  <c r="AX93" i="10"/>
  <c r="AV94" i="10"/>
  <c r="AW94" i="10"/>
  <c r="AX94" i="10"/>
  <c r="AV95" i="10"/>
  <c r="AW95" i="10"/>
  <c r="AX95" i="10"/>
  <c r="AV96" i="10"/>
  <c r="AW96" i="10"/>
  <c r="AX96" i="10"/>
  <c r="AV97" i="10"/>
  <c r="AW97" i="10"/>
  <c r="AX97" i="10"/>
  <c r="AV98" i="10"/>
  <c r="AW98" i="10"/>
  <c r="AX98" i="10"/>
  <c r="AV99" i="10"/>
  <c r="AW99" i="10"/>
  <c r="AX99" i="10"/>
  <c r="AV100" i="10"/>
  <c r="AW100" i="10"/>
  <c r="AX100" i="10"/>
  <c r="AV101" i="10"/>
  <c r="AW101" i="10"/>
  <c r="AX101" i="10"/>
  <c r="AV102" i="10"/>
  <c r="AW102" i="10"/>
  <c r="AX102" i="10"/>
  <c r="AV103" i="10"/>
  <c r="AW103" i="10"/>
  <c r="AX103" i="10"/>
  <c r="AV104" i="10"/>
  <c r="AW104" i="10"/>
  <c r="AX104" i="10"/>
  <c r="AV105" i="10"/>
  <c r="AW105" i="10"/>
  <c r="AX105" i="10"/>
  <c r="AV106" i="10"/>
  <c r="AW106" i="10"/>
  <c r="AX106" i="10"/>
  <c r="AV107" i="10"/>
  <c r="AW107" i="10"/>
  <c r="AX107" i="10"/>
  <c r="AV108" i="10"/>
  <c r="AW108" i="10"/>
  <c r="AX108" i="10"/>
  <c r="AV109" i="10"/>
  <c r="AW109" i="10"/>
  <c r="AX109" i="10"/>
  <c r="AV110" i="10"/>
  <c r="AW110" i="10"/>
  <c r="AX110" i="10"/>
  <c r="AV111" i="10"/>
  <c r="AW111" i="10"/>
  <c r="AX111" i="10"/>
  <c r="AV112" i="10"/>
  <c r="AW112" i="10"/>
  <c r="AX112" i="10"/>
  <c r="AV113" i="10"/>
  <c r="AW113" i="10"/>
  <c r="AX113" i="10"/>
  <c r="AV114" i="10"/>
  <c r="AW114" i="10"/>
  <c r="AX114" i="10"/>
  <c r="AV115" i="10"/>
  <c r="AW115" i="10"/>
  <c r="AX115" i="10"/>
  <c r="AV116" i="10"/>
  <c r="AW116" i="10"/>
  <c r="AX116" i="10"/>
  <c r="AV117" i="10"/>
  <c r="AW117" i="10"/>
  <c r="AX117" i="10"/>
  <c r="AV118" i="10"/>
  <c r="AW118" i="10"/>
  <c r="AX118" i="10"/>
  <c r="AV119" i="10"/>
  <c r="AW119" i="10"/>
  <c r="AX119" i="10"/>
  <c r="AV120" i="10"/>
  <c r="AW120" i="10"/>
  <c r="AX120" i="10"/>
  <c r="AV121" i="10"/>
  <c r="AW121" i="10"/>
  <c r="AX121" i="10"/>
  <c r="AV122" i="10"/>
  <c r="AW122" i="10"/>
  <c r="AX122" i="10"/>
  <c r="AV123" i="10"/>
  <c r="AW123" i="10"/>
  <c r="AX123" i="10"/>
  <c r="AV124" i="10"/>
  <c r="AW124" i="10"/>
  <c r="AX124" i="10"/>
  <c r="AV125" i="10"/>
  <c r="AW125" i="10"/>
  <c r="AX125" i="10"/>
  <c r="AV126" i="10"/>
  <c r="AW126" i="10"/>
  <c r="AX126" i="10"/>
  <c r="AV127" i="10"/>
  <c r="AW127" i="10"/>
  <c r="AX127" i="10"/>
  <c r="AV128" i="10"/>
  <c r="AW128" i="10"/>
  <c r="AX128" i="10"/>
  <c r="AV129" i="10"/>
  <c r="AW129" i="10"/>
  <c r="AX129" i="10"/>
  <c r="AV130" i="10"/>
  <c r="AW130" i="10"/>
  <c r="AX130" i="10"/>
  <c r="AV131" i="10"/>
  <c r="AW131" i="10"/>
  <c r="AX131" i="10"/>
  <c r="AV132" i="10"/>
  <c r="AW132" i="10"/>
  <c r="AX132" i="10"/>
  <c r="AV133" i="10"/>
  <c r="AW133" i="10"/>
  <c r="AX133" i="10"/>
  <c r="AV134" i="10"/>
  <c r="AW134" i="10"/>
  <c r="AX134" i="10"/>
  <c r="AV135" i="10"/>
  <c r="AW135" i="10"/>
  <c r="AX135" i="10"/>
  <c r="AV136" i="10"/>
  <c r="AW136" i="10"/>
  <c r="AX136" i="10"/>
  <c r="AV137" i="10"/>
  <c r="AW137" i="10"/>
  <c r="AX137" i="10"/>
  <c r="AV138" i="10"/>
  <c r="AW138" i="10"/>
  <c r="AX138" i="10"/>
  <c r="AV139" i="10"/>
  <c r="AW139" i="10"/>
  <c r="AX139" i="10"/>
  <c r="AV140" i="10"/>
  <c r="AW140" i="10"/>
  <c r="AX140" i="10"/>
  <c r="AV141" i="10"/>
  <c r="AW141" i="10"/>
  <c r="AX141" i="10"/>
  <c r="AV142" i="10"/>
  <c r="AW142" i="10"/>
  <c r="AX142" i="10"/>
  <c r="AV143" i="10"/>
  <c r="AW143" i="10"/>
  <c r="AX143" i="10"/>
  <c r="AV144" i="10"/>
  <c r="AW144" i="10"/>
  <c r="AX144" i="10"/>
  <c r="AV145" i="10"/>
  <c r="AW145" i="10"/>
  <c r="AX145" i="10"/>
  <c r="AV146" i="10"/>
  <c r="AW146" i="10"/>
  <c r="AX146" i="10"/>
  <c r="AV147" i="10"/>
  <c r="AW147" i="10"/>
  <c r="AX147" i="10"/>
  <c r="AV148" i="10"/>
  <c r="AW148" i="10"/>
  <c r="AX148" i="10"/>
  <c r="AV149" i="10"/>
  <c r="AW149" i="10"/>
  <c r="AX149" i="10"/>
  <c r="AV150" i="10"/>
  <c r="AW150" i="10"/>
  <c r="AX150" i="10"/>
  <c r="AV151" i="10"/>
  <c r="AW151" i="10"/>
  <c r="AX151" i="10"/>
  <c r="AV152" i="10"/>
  <c r="AW152" i="10"/>
  <c r="AX152" i="10"/>
  <c r="AV153" i="10"/>
  <c r="AW153" i="10"/>
  <c r="AX153" i="10"/>
  <c r="AV154" i="10"/>
  <c r="AW154" i="10"/>
  <c r="AX154" i="10"/>
  <c r="AV155" i="10"/>
  <c r="AW155" i="10"/>
  <c r="AX155" i="10"/>
  <c r="AV156" i="10"/>
  <c r="AW156" i="10"/>
  <c r="AX156" i="10"/>
  <c r="AV157" i="10"/>
  <c r="AW157" i="10"/>
  <c r="AX157" i="10"/>
  <c r="AV158" i="10"/>
  <c r="AW158" i="10"/>
  <c r="AX158" i="10"/>
  <c r="AV159" i="10"/>
  <c r="AW159" i="10"/>
  <c r="AX159" i="10"/>
  <c r="AV160" i="10"/>
  <c r="AW160" i="10"/>
  <c r="AX160" i="10"/>
  <c r="AV161" i="10"/>
  <c r="AW161" i="10"/>
  <c r="AX161" i="10"/>
  <c r="AV162" i="10"/>
  <c r="AW162" i="10"/>
  <c r="AX162" i="10"/>
  <c r="AV163" i="10"/>
  <c r="AW163" i="10"/>
  <c r="AX163" i="10"/>
  <c r="AV164" i="10"/>
  <c r="AW164" i="10"/>
  <c r="AX164" i="10"/>
  <c r="AV165" i="10"/>
  <c r="AW165" i="10"/>
  <c r="AX165" i="10"/>
  <c r="AV166" i="10"/>
  <c r="AW166" i="10"/>
  <c r="AX166" i="10"/>
  <c r="AV167" i="10"/>
  <c r="AW167" i="10"/>
  <c r="AX167" i="10"/>
  <c r="AV168" i="10"/>
  <c r="AW168" i="10"/>
  <c r="AX168" i="10"/>
  <c r="AV169" i="10"/>
  <c r="AW169" i="10"/>
  <c r="AX169" i="10"/>
  <c r="AV170" i="10"/>
  <c r="AW170" i="10"/>
  <c r="AX170" i="10"/>
  <c r="AV171" i="10"/>
  <c r="AW171" i="10"/>
  <c r="AX171" i="10"/>
  <c r="AV172" i="10"/>
  <c r="AW172" i="10"/>
  <c r="AX172" i="10"/>
  <c r="AV173" i="10"/>
  <c r="AW173" i="10"/>
  <c r="AX173" i="10"/>
  <c r="AV174" i="10"/>
  <c r="AW174" i="10"/>
  <c r="AX174" i="10"/>
  <c r="AV175" i="10"/>
  <c r="AW175" i="10"/>
  <c r="AX175" i="10"/>
  <c r="AV176" i="10"/>
  <c r="AW176" i="10"/>
  <c r="AX176" i="10"/>
  <c r="AV177" i="10"/>
  <c r="AW177" i="10"/>
  <c r="AX177" i="10"/>
  <c r="AV178" i="10"/>
  <c r="AW178" i="10"/>
  <c r="AX178" i="10"/>
  <c r="AV179" i="10"/>
  <c r="AW179" i="10"/>
  <c r="AX179" i="10"/>
  <c r="AV180" i="10"/>
  <c r="AW180" i="10"/>
  <c r="AX180" i="10"/>
  <c r="AV181" i="10"/>
  <c r="AW181" i="10"/>
  <c r="AX181" i="10"/>
  <c r="AV182" i="10"/>
  <c r="AW182" i="10"/>
  <c r="AX182" i="10"/>
  <c r="AV183" i="10"/>
  <c r="AW183" i="10"/>
  <c r="AX183" i="10"/>
  <c r="AV184" i="10"/>
  <c r="AW184" i="10"/>
  <c r="AX184" i="10"/>
  <c r="AV185" i="10"/>
  <c r="AW185" i="10"/>
  <c r="AX185" i="10"/>
  <c r="AV186" i="10"/>
  <c r="AW186" i="10"/>
  <c r="AX186" i="10"/>
  <c r="AV187" i="10"/>
  <c r="AW187" i="10"/>
  <c r="AX187" i="10"/>
  <c r="AV188" i="10"/>
  <c r="AW188" i="10"/>
  <c r="AX188" i="10"/>
  <c r="AV189" i="10"/>
  <c r="AW189" i="10"/>
  <c r="AX189" i="10"/>
  <c r="AV190" i="10"/>
  <c r="AW190" i="10"/>
  <c r="AX190" i="10"/>
  <c r="AV191" i="10"/>
  <c r="AW191" i="10"/>
  <c r="AX191" i="10"/>
  <c r="AV192" i="10"/>
  <c r="AW192" i="10"/>
  <c r="AX192" i="10"/>
  <c r="AV193" i="10"/>
  <c r="AW193" i="10"/>
  <c r="AX193" i="10"/>
  <c r="AV194" i="10"/>
  <c r="AW194" i="10"/>
  <c r="AX194" i="10"/>
  <c r="AV195" i="10"/>
  <c r="AW195" i="10"/>
  <c r="AX195" i="10"/>
  <c r="AV196" i="10"/>
  <c r="AW196" i="10"/>
  <c r="AX196" i="10"/>
  <c r="AV197" i="10"/>
  <c r="AW197" i="10"/>
  <c r="AX197" i="10"/>
  <c r="AV198" i="10"/>
  <c r="AW198" i="10"/>
  <c r="AX198" i="10"/>
  <c r="AV199" i="10"/>
  <c r="AW199" i="10"/>
  <c r="AX199" i="10"/>
  <c r="AV200" i="10"/>
  <c r="AW200" i="10"/>
  <c r="AX200" i="10"/>
  <c r="AV201" i="10"/>
  <c r="AW201" i="10"/>
  <c r="AX201" i="10"/>
  <c r="AV202" i="10"/>
  <c r="AW202" i="10"/>
  <c r="AX202" i="10"/>
  <c r="AV203" i="10"/>
  <c r="AW203" i="10"/>
  <c r="AX203" i="10"/>
  <c r="AV204" i="10"/>
  <c r="AW204" i="10"/>
  <c r="AX204" i="10"/>
  <c r="AV205" i="10"/>
  <c r="AW205" i="10"/>
  <c r="AX205" i="10"/>
  <c r="AV206" i="10"/>
  <c r="AW206" i="10"/>
  <c r="AX206" i="10"/>
  <c r="AV207" i="10"/>
  <c r="AW207" i="10"/>
  <c r="AX207" i="10"/>
  <c r="AV208" i="10"/>
  <c r="AW208" i="10"/>
  <c r="AX208" i="10"/>
  <c r="AV209" i="10"/>
  <c r="AW209" i="10"/>
  <c r="AX209" i="10"/>
  <c r="AV210" i="10"/>
  <c r="AW210" i="10"/>
  <c r="AX210" i="10"/>
  <c r="AV211" i="10"/>
  <c r="AW211" i="10"/>
  <c r="AX211" i="10"/>
  <c r="AV212" i="10"/>
  <c r="AW212" i="10"/>
  <c r="AX212" i="10"/>
  <c r="AV213" i="10"/>
  <c r="AW213" i="10"/>
  <c r="AX213" i="10"/>
  <c r="AV214" i="10"/>
  <c r="AW214" i="10"/>
  <c r="AX214" i="10"/>
  <c r="AV215" i="10"/>
  <c r="AW215" i="10"/>
  <c r="AX215" i="10"/>
  <c r="AV216" i="10"/>
  <c r="AW216" i="10"/>
  <c r="AX216" i="10"/>
  <c r="AV217" i="10"/>
  <c r="AW217" i="10"/>
  <c r="AX217" i="10"/>
  <c r="AV218" i="10"/>
  <c r="AW218" i="10"/>
  <c r="AX218" i="10"/>
  <c r="AV219" i="10"/>
  <c r="AW219" i="10"/>
  <c r="AX219" i="10"/>
  <c r="AV220" i="10"/>
  <c r="AW220" i="10"/>
  <c r="AX220" i="10"/>
  <c r="AV221" i="10"/>
  <c r="AW221" i="10"/>
  <c r="AX221" i="10"/>
  <c r="AV222" i="10"/>
  <c r="AW222" i="10"/>
  <c r="AX222" i="10"/>
  <c r="AV223" i="10"/>
  <c r="AW223" i="10"/>
  <c r="AX223" i="10"/>
  <c r="AV224" i="10"/>
  <c r="AW224" i="10"/>
  <c r="AX224" i="10"/>
  <c r="AV225" i="10"/>
  <c r="AW225" i="10"/>
  <c r="AX225" i="10"/>
  <c r="AV226" i="10"/>
  <c r="AW226" i="10"/>
  <c r="AX226" i="10"/>
  <c r="AV227" i="10"/>
  <c r="AW227" i="10"/>
  <c r="AX227" i="10"/>
  <c r="AV228" i="10"/>
  <c r="AW228" i="10"/>
  <c r="AX228" i="10"/>
  <c r="AV229" i="10"/>
  <c r="AW229" i="10"/>
  <c r="AX229" i="10"/>
  <c r="AV230" i="10"/>
  <c r="AW230" i="10"/>
  <c r="AX230" i="10"/>
  <c r="AV231" i="10"/>
  <c r="AW231" i="10"/>
  <c r="AX231" i="10"/>
  <c r="AV232" i="10"/>
  <c r="AW232" i="10"/>
  <c r="AX232" i="10"/>
  <c r="AV233" i="10"/>
  <c r="AW233" i="10"/>
  <c r="AX233" i="10"/>
  <c r="AV234" i="10"/>
  <c r="AW234" i="10"/>
  <c r="AX234" i="10"/>
  <c r="AV235" i="10"/>
  <c r="AW235" i="10"/>
  <c r="AX235" i="10"/>
  <c r="AV236" i="10"/>
  <c r="AW236" i="10"/>
  <c r="AX236" i="10"/>
  <c r="AV237" i="10"/>
  <c r="AW237" i="10"/>
  <c r="AX237" i="10"/>
  <c r="AV238" i="10"/>
  <c r="AW238" i="10"/>
  <c r="AX238" i="10"/>
  <c r="AV239" i="10"/>
  <c r="AW239" i="10"/>
  <c r="AX239" i="10"/>
  <c r="AV240" i="10"/>
  <c r="AW240" i="10"/>
  <c r="AX240" i="10"/>
  <c r="AV241" i="10"/>
  <c r="AW241" i="10"/>
  <c r="AX241" i="10"/>
  <c r="AV242" i="10"/>
  <c r="AW242" i="10"/>
  <c r="AX242" i="10"/>
  <c r="AV243" i="10"/>
  <c r="AW243" i="10"/>
  <c r="AX243" i="10"/>
  <c r="AV244" i="10"/>
  <c r="AW244" i="10"/>
  <c r="AX244" i="10"/>
  <c r="AV245" i="10"/>
  <c r="AW245" i="10"/>
  <c r="AX245" i="10"/>
  <c r="AV246" i="10"/>
  <c r="AW246" i="10"/>
  <c r="AX246" i="10"/>
  <c r="AV247" i="10"/>
  <c r="AW247" i="10"/>
  <c r="AX247" i="10"/>
  <c r="AV248" i="10"/>
  <c r="AW248" i="10"/>
  <c r="AX248" i="10"/>
  <c r="AV249" i="10"/>
  <c r="AW249" i="10"/>
  <c r="AX249" i="10"/>
  <c r="AV250" i="10"/>
  <c r="AW250" i="10"/>
  <c r="AX250" i="10"/>
  <c r="AV251" i="10"/>
  <c r="AW251" i="10"/>
  <c r="AX251" i="10"/>
  <c r="AV252" i="10"/>
  <c r="AW252" i="10"/>
  <c r="AX252" i="10"/>
  <c r="AV253" i="10"/>
  <c r="AW253" i="10"/>
  <c r="AX253" i="10"/>
  <c r="AV254" i="10"/>
  <c r="AW254" i="10"/>
  <c r="AX254" i="10"/>
  <c r="AV255" i="10"/>
  <c r="AW255" i="10"/>
  <c r="AX255" i="10"/>
  <c r="AV256" i="10"/>
  <c r="AW256" i="10"/>
  <c r="AX256" i="10"/>
  <c r="AV257" i="10"/>
  <c r="AW257" i="10"/>
  <c r="AX257" i="10"/>
  <c r="AV258" i="10"/>
  <c r="AW258" i="10"/>
  <c r="AX258" i="10"/>
  <c r="AV259" i="10"/>
  <c r="AW259" i="10"/>
  <c r="AX259" i="10"/>
  <c r="AV260" i="10"/>
  <c r="AW260" i="10"/>
  <c r="AX260" i="10"/>
  <c r="AV261" i="10"/>
  <c r="AW261" i="10"/>
  <c r="AX261" i="10"/>
  <c r="AV262" i="10"/>
  <c r="AW262" i="10"/>
  <c r="AX262" i="10"/>
  <c r="AV263" i="10"/>
  <c r="AW263" i="10"/>
  <c r="AX263" i="10"/>
  <c r="AV264" i="10"/>
  <c r="AW264" i="10"/>
  <c r="AX264" i="10"/>
  <c r="AV265" i="10"/>
  <c r="AW265" i="10"/>
  <c r="AX265" i="10"/>
  <c r="AV266" i="10"/>
  <c r="AW266" i="10"/>
  <c r="AX266" i="10"/>
  <c r="AV267" i="10"/>
  <c r="AW267" i="10"/>
  <c r="AX267" i="10"/>
  <c r="AV268" i="10"/>
  <c r="AW268" i="10"/>
  <c r="AX268" i="10"/>
  <c r="AV269" i="10"/>
  <c r="AW269" i="10"/>
  <c r="AX269" i="10"/>
  <c r="AV270" i="10"/>
  <c r="AW270" i="10"/>
  <c r="AX270" i="10"/>
  <c r="AV271" i="10"/>
  <c r="AW271" i="10"/>
  <c r="AX271" i="10"/>
  <c r="AV272" i="10"/>
  <c r="AW272" i="10"/>
  <c r="AX272" i="10"/>
  <c r="AV273" i="10"/>
  <c r="AW273" i="10"/>
  <c r="AX273" i="10"/>
  <c r="AV274" i="10"/>
  <c r="AW274" i="10"/>
  <c r="AX274" i="10"/>
  <c r="AV275" i="10"/>
  <c r="AW275" i="10"/>
  <c r="AX275" i="10"/>
  <c r="AV276" i="10"/>
  <c r="AW276" i="10"/>
  <c r="AX276" i="10"/>
  <c r="AV277" i="10"/>
  <c r="AW277" i="10"/>
  <c r="AX277" i="10"/>
  <c r="AV278" i="10"/>
  <c r="AW278" i="10"/>
  <c r="AX278" i="10"/>
  <c r="AV279" i="10"/>
  <c r="AW279" i="10"/>
  <c r="AX279" i="10"/>
  <c r="AV280" i="10"/>
  <c r="AW280" i="10"/>
  <c r="AX280" i="10"/>
  <c r="AV281" i="10"/>
  <c r="AW281" i="10"/>
  <c r="AX281" i="10"/>
  <c r="AV282" i="10"/>
  <c r="AW282" i="10"/>
  <c r="AX282" i="10"/>
  <c r="AV283" i="10"/>
  <c r="AW283" i="10"/>
  <c r="AX283" i="10"/>
  <c r="AV284" i="10"/>
  <c r="AW284" i="10"/>
  <c r="AX284" i="10"/>
  <c r="AV285" i="10"/>
  <c r="AW285" i="10"/>
  <c r="AX285" i="10"/>
  <c r="AV286" i="10"/>
  <c r="AW286" i="10"/>
  <c r="AX286" i="10"/>
  <c r="AV287" i="10"/>
  <c r="AW287" i="10"/>
  <c r="AX287" i="10"/>
  <c r="AV288" i="10"/>
  <c r="AW288" i="10"/>
  <c r="AX288" i="10"/>
  <c r="AV289" i="10"/>
  <c r="AW289" i="10"/>
  <c r="AX289" i="10"/>
  <c r="AV290" i="10"/>
  <c r="AW290" i="10"/>
  <c r="AX290" i="10"/>
  <c r="AV291" i="10"/>
  <c r="AW291" i="10"/>
  <c r="AX291" i="10"/>
  <c r="AV292" i="10"/>
  <c r="AW292" i="10"/>
  <c r="AX292" i="10"/>
  <c r="AV293" i="10"/>
  <c r="AW293" i="10"/>
  <c r="AX293" i="10"/>
  <c r="AV294" i="10"/>
  <c r="AW294" i="10"/>
  <c r="AX294" i="10"/>
  <c r="AV295" i="10"/>
  <c r="AW295" i="10"/>
  <c r="AX295" i="10"/>
  <c r="AV296" i="10"/>
  <c r="AW296" i="10"/>
  <c r="AX296" i="10"/>
  <c r="AV297" i="10"/>
  <c r="AW297" i="10"/>
  <c r="AX297" i="10"/>
  <c r="AV298" i="10"/>
  <c r="AW298" i="10"/>
  <c r="AX298" i="10"/>
  <c r="AV299" i="10"/>
  <c r="AW299" i="10"/>
  <c r="AX299" i="10"/>
  <c r="AV300" i="10"/>
  <c r="AW300" i="10"/>
  <c r="AX300" i="10"/>
  <c r="AV301" i="10"/>
  <c r="AW301" i="10"/>
  <c r="AX301" i="10"/>
  <c r="AV302" i="10"/>
  <c r="AW302" i="10"/>
  <c r="AX302" i="10"/>
  <c r="AW10" i="10"/>
  <c r="AX10" i="10"/>
  <c r="AV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T99" i="10"/>
  <c r="AT100" i="10"/>
  <c r="AT101" i="10"/>
  <c r="AT102" i="10"/>
  <c r="AT103" i="10"/>
  <c r="AT104" i="10"/>
  <c r="AT105" i="10"/>
  <c r="AT106" i="10"/>
  <c r="AT107" i="10"/>
  <c r="AT108" i="10"/>
  <c r="AT109" i="10"/>
  <c r="AT110" i="10"/>
  <c r="AT111" i="10"/>
  <c r="AT112" i="10"/>
  <c r="AT113" i="10"/>
  <c r="AT114" i="10"/>
  <c r="AT115" i="10"/>
  <c r="AT116" i="10"/>
  <c r="AT117" i="10"/>
  <c r="AT118" i="10"/>
  <c r="AT119" i="10"/>
  <c r="AT120" i="10"/>
  <c r="AT121" i="10"/>
  <c r="AT122" i="10"/>
  <c r="AT123" i="10"/>
  <c r="AT124" i="10"/>
  <c r="AT125" i="10"/>
  <c r="AT126" i="10"/>
  <c r="AT127" i="10"/>
  <c r="AT128" i="10"/>
  <c r="AT129" i="10"/>
  <c r="AT130" i="10"/>
  <c r="AT131" i="10"/>
  <c r="AT132" i="10"/>
  <c r="AT133" i="10"/>
  <c r="AT134" i="10"/>
  <c r="AT135" i="10"/>
  <c r="AT136" i="10"/>
  <c r="AT137" i="10"/>
  <c r="AT138" i="10"/>
  <c r="AT139" i="10"/>
  <c r="AT140" i="10"/>
  <c r="AT141" i="10"/>
  <c r="AT142" i="10"/>
  <c r="AT143" i="10"/>
  <c r="AT144" i="10"/>
  <c r="AT145" i="10"/>
  <c r="AT146" i="10"/>
  <c r="AT147" i="10"/>
  <c r="AT148" i="10"/>
  <c r="AT149" i="10"/>
  <c r="AT150" i="10"/>
  <c r="AT151" i="10"/>
  <c r="AT152" i="10"/>
  <c r="AT153" i="10"/>
  <c r="AT154" i="10"/>
  <c r="AT155" i="10"/>
  <c r="AT156" i="10"/>
  <c r="AT157" i="10"/>
  <c r="AT158" i="10"/>
  <c r="AT159" i="10"/>
  <c r="AT160" i="10"/>
  <c r="AT161" i="10"/>
  <c r="AT162" i="10"/>
  <c r="AT163" i="10"/>
  <c r="AT164" i="10"/>
  <c r="AT165" i="10"/>
  <c r="AT166" i="10"/>
  <c r="AT167" i="10"/>
  <c r="AT168" i="10"/>
  <c r="AT169" i="10"/>
  <c r="AT170" i="10"/>
  <c r="AT171" i="10"/>
  <c r="AT172" i="10"/>
  <c r="AT173" i="10"/>
  <c r="AT174" i="10"/>
  <c r="AT175" i="10"/>
  <c r="AT176" i="10"/>
  <c r="AT177" i="10"/>
  <c r="AT178" i="10"/>
  <c r="AT179" i="10"/>
  <c r="AT180" i="10"/>
  <c r="AT181" i="10"/>
  <c r="AT182" i="10"/>
  <c r="AT183" i="10"/>
  <c r="AT184" i="10"/>
  <c r="AT185" i="10"/>
  <c r="AT186" i="10"/>
  <c r="AT187" i="10"/>
  <c r="AT188" i="10"/>
  <c r="AT189" i="10"/>
  <c r="AT190" i="10"/>
  <c r="AT191" i="10"/>
  <c r="AT192" i="10"/>
  <c r="AT193" i="10"/>
  <c r="AT194" i="10"/>
  <c r="AT195" i="10"/>
  <c r="AT196" i="10"/>
  <c r="AT197" i="10"/>
  <c r="AT198" i="10"/>
  <c r="AT199" i="10"/>
  <c r="AT200" i="10"/>
  <c r="AT201" i="10"/>
  <c r="AT202" i="10"/>
  <c r="AT203" i="10"/>
  <c r="AT204" i="10"/>
  <c r="AT205" i="10"/>
  <c r="AT206" i="10"/>
  <c r="AT207" i="10"/>
  <c r="AT208" i="10"/>
  <c r="AT209" i="10"/>
  <c r="AT210" i="10"/>
  <c r="AT211" i="10"/>
  <c r="AT212" i="10"/>
  <c r="AT213" i="10"/>
  <c r="AT214" i="10"/>
  <c r="AT215" i="10"/>
  <c r="AT216" i="10"/>
  <c r="AT217" i="10"/>
  <c r="AT218" i="10"/>
  <c r="AT219" i="10"/>
  <c r="AT220" i="10"/>
  <c r="AT221" i="10"/>
  <c r="AT222" i="10"/>
  <c r="AT223" i="10"/>
  <c r="AT224" i="10"/>
  <c r="AT225" i="10"/>
  <c r="AT226" i="10"/>
  <c r="AT227" i="10"/>
  <c r="AT228" i="10"/>
  <c r="AT229" i="10"/>
  <c r="AT230" i="10"/>
  <c r="AT231" i="10"/>
  <c r="AT232" i="10"/>
  <c r="AT233" i="10"/>
  <c r="AT234" i="10"/>
  <c r="AT235" i="10"/>
  <c r="AT236" i="10"/>
  <c r="AT237" i="10"/>
  <c r="AT238" i="10"/>
  <c r="AT239" i="10"/>
  <c r="AT240" i="10"/>
  <c r="AT241" i="10"/>
  <c r="AT242" i="10"/>
  <c r="AT243" i="10"/>
  <c r="AT244" i="10"/>
  <c r="AT245" i="10"/>
  <c r="AT246" i="10"/>
  <c r="AT247" i="10"/>
  <c r="AT248" i="10"/>
  <c r="AT249" i="10"/>
  <c r="AT250" i="10"/>
  <c r="AT251" i="10"/>
  <c r="AT252" i="10"/>
  <c r="AT253" i="10"/>
  <c r="AT254" i="10"/>
  <c r="AT255" i="10"/>
  <c r="AT256" i="10"/>
  <c r="AT257" i="10"/>
  <c r="AT258" i="10"/>
  <c r="AT259" i="10"/>
  <c r="AT260" i="10"/>
  <c r="AT261" i="10"/>
  <c r="AT262" i="10"/>
  <c r="AT263" i="10"/>
  <c r="AT264" i="10"/>
  <c r="AT265" i="10"/>
  <c r="AT266" i="10"/>
  <c r="AT267" i="10"/>
  <c r="AT268" i="10"/>
  <c r="AT269" i="10"/>
  <c r="AT270" i="10"/>
  <c r="AT271" i="10"/>
  <c r="AT272" i="10"/>
  <c r="AT273" i="10"/>
  <c r="AT274" i="10"/>
  <c r="AT275" i="10"/>
  <c r="AT276" i="10"/>
  <c r="AT277" i="10"/>
  <c r="AT278" i="10"/>
  <c r="AT279" i="10"/>
  <c r="AT280" i="10"/>
  <c r="AT281" i="10"/>
  <c r="AT282" i="10"/>
  <c r="AT283" i="10"/>
  <c r="AT284" i="10"/>
  <c r="AT285" i="10"/>
  <c r="AT286" i="10"/>
  <c r="AT287" i="10"/>
  <c r="AT288" i="10"/>
  <c r="AT289" i="10"/>
  <c r="AT290" i="10"/>
  <c r="AT291" i="10"/>
  <c r="AT292" i="10"/>
  <c r="AT293" i="10"/>
  <c r="AT294" i="10"/>
  <c r="AT295" i="10"/>
  <c r="AT296" i="10"/>
  <c r="AT297" i="10"/>
  <c r="AT298" i="10"/>
  <c r="AT299" i="10"/>
  <c r="AT300" i="10"/>
  <c r="AT301" i="10"/>
  <c r="AT302" i="10"/>
  <c r="AT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1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66" i="10"/>
  <c r="AL167" i="10"/>
  <c r="AL168" i="10"/>
  <c r="AL169" i="10"/>
  <c r="AL170" i="10"/>
  <c r="AL171" i="10"/>
  <c r="AL172" i="10"/>
  <c r="AL173" i="10"/>
  <c r="AL174" i="10"/>
  <c r="AL175" i="10"/>
  <c r="AL176" i="10"/>
  <c r="AL177" i="10"/>
  <c r="AL178" i="10"/>
  <c r="AL179" i="10"/>
  <c r="AL180" i="10"/>
  <c r="AL181" i="10"/>
  <c r="AL182" i="10"/>
  <c r="AL183" i="10"/>
  <c r="AL184" i="10"/>
  <c r="AL185" i="10"/>
  <c r="AL186" i="10"/>
  <c r="AL187" i="10"/>
  <c r="AL188" i="10"/>
  <c r="AL189" i="10"/>
  <c r="AL190" i="10"/>
  <c r="AL191" i="10"/>
  <c r="AL192" i="10"/>
  <c r="AL193" i="10"/>
  <c r="AL194" i="10"/>
  <c r="AL195" i="10"/>
  <c r="AL196" i="10"/>
  <c r="AL197" i="10"/>
  <c r="AL198" i="10"/>
  <c r="AL199" i="10"/>
  <c r="AL200" i="10"/>
  <c r="AL201" i="10"/>
  <c r="AL202" i="10"/>
  <c r="AL203" i="10"/>
  <c r="AL204" i="10"/>
  <c r="AL205" i="10"/>
  <c r="AL206" i="10"/>
  <c r="AL207" i="10"/>
  <c r="AL208" i="10"/>
  <c r="AL209" i="10"/>
  <c r="AL210" i="10"/>
  <c r="AL211" i="10"/>
  <c r="AL212" i="10"/>
  <c r="AL213" i="10"/>
  <c r="AL214" i="10"/>
  <c r="AL215" i="10"/>
  <c r="AL216" i="10"/>
  <c r="AL217" i="10"/>
  <c r="AL218" i="10"/>
  <c r="AL219" i="10"/>
  <c r="AL220" i="10"/>
  <c r="AL221" i="10"/>
  <c r="AL222" i="10"/>
  <c r="AL223" i="10"/>
  <c r="AL224" i="10"/>
  <c r="AL225" i="10"/>
  <c r="AL226" i="10"/>
  <c r="AL227" i="10"/>
  <c r="AL228" i="10"/>
  <c r="AL229" i="10"/>
  <c r="AL230" i="10"/>
  <c r="AL231" i="10"/>
  <c r="AL232" i="10"/>
  <c r="AL233" i="10"/>
  <c r="AL234" i="10"/>
  <c r="AL235" i="10"/>
  <c r="AL236" i="10"/>
  <c r="AL237" i="10"/>
  <c r="AL238" i="10"/>
  <c r="AL239" i="10"/>
  <c r="AL240" i="10"/>
  <c r="AL241" i="10"/>
  <c r="AL242" i="10"/>
  <c r="AL243" i="10"/>
  <c r="AL244" i="10"/>
  <c r="AL245" i="10"/>
  <c r="AL246" i="10"/>
  <c r="AL247" i="10"/>
  <c r="AL248" i="10"/>
  <c r="AL249" i="10"/>
  <c r="AL250" i="10"/>
  <c r="AL251" i="10"/>
  <c r="AL252" i="10"/>
  <c r="AL253" i="10"/>
  <c r="AL254" i="10"/>
  <c r="AL255" i="10"/>
  <c r="AL256" i="10"/>
  <c r="AL257" i="10"/>
  <c r="AL258" i="10"/>
  <c r="AL259" i="10"/>
  <c r="AL260" i="10"/>
  <c r="AL261" i="10"/>
  <c r="AL262" i="10"/>
  <c r="AL263" i="10"/>
  <c r="AL264" i="10"/>
  <c r="AL265" i="10"/>
  <c r="AL266" i="10"/>
  <c r="AL267" i="10"/>
  <c r="AL268" i="10"/>
  <c r="AL269" i="10"/>
  <c r="AL270" i="10"/>
  <c r="AL271" i="10"/>
  <c r="AL272" i="10"/>
  <c r="AL273" i="10"/>
  <c r="AL274" i="10"/>
  <c r="AL275" i="10"/>
  <c r="AL276" i="10"/>
  <c r="AL277" i="10"/>
  <c r="AL278" i="10"/>
  <c r="AL279" i="10"/>
  <c r="AL280" i="10"/>
  <c r="AL281" i="10"/>
  <c r="AL282" i="10"/>
  <c r="AL283" i="10"/>
  <c r="AL284" i="10"/>
  <c r="AL285" i="10"/>
  <c r="AL286" i="10"/>
  <c r="AL287" i="10"/>
  <c r="AL288" i="10"/>
  <c r="AL289" i="10"/>
  <c r="AL290" i="10"/>
  <c r="AL291" i="10"/>
  <c r="AL292" i="10"/>
  <c r="AL293" i="10"/>
  <c r="AL294" i="10"/>
  <c r="AL295" i="10"/>
  <c r="AL296" i="10"/>
  <c r="AL297" i="10"/>
  <c r="AL298" i="10"/>
  <c r="AL299" i="10"/>
  <c r="AL300" i="10"/>
  <c r="AL301" i="10"/>
  <c r="AL302" i="10"/>
  <c r="AL10" i="10"/>
  <c r="AC12" i="10"/>
  <c r="BN12" i="10" s="1"/>
  <c r="BO12" i="10" s="1"/>
  <c r="AC13" i="10"/>
  <c r="BN13" i="10" s="1"/>
  <c r="BO13" i="10" s="1"/>
  <c r="AC14" i="10"/>
  <c r="BN14" i="10" s="1"/>
  <c r="AC15" i="10"/>
  <c r="BN15" i="10" s="1"/>
  <c r="AC16" i="10"/>
  <c r="BN16" i="10" s="1"/>
  <c r="AC17" i="10"/>
  <c r="BN17" i="10" s="1"/>
  <c r="AC18" i="10"/>
  <c r="BN18" i="10" s="1"/>
  <c r="AC19" i="10"/>
  <c r="BN19" i="10" s="1"/>
  <c r="AC20" i="10"/>
  <c r="BN20" i="10" s="1"/>
  <c r="BO20" i="10" s="1"/>
  <c r="AC21" i="10"/>
  <c r="BN21" i="10" s="1"/>
  <c r="AC22" i="10"/>
  <c r="BN22" i="10" s="1"/>
  <c r="AC23" i="10"/>
  <c r="BN23" i="10" s="1"/>
  <c r="AC24" i="10"/>
  <c r="BN24" i="10" s="1"/>
  <c r="AC25" i="10"/>
  <c r="BN25" i="10" s="1"/>
  <c r="BO25" i="10" s="1"/>
  <c r="AC26" i="10"/>
  <c r="BN26" i="10" s="1"/>
  <c r="BO26" i="10" s="1"/>
  <c r="AC27" i="10"/>
  <c r="BN27" i="10" s="1"/>
  <c r="BO27" i="10" s="1"/>
  <c r="AC28" i="10"/>
  <c r="BN28" i="10" s="1"/>
  <c r="BO28" i="10" s="1"/>
  <c r="AC29" i="10"/>
  <c r="BN29" i="10" s="1"/>
  <c r="AC30" i="10"/>
  <c r="BN30" i="10" s="1"/>
  <c r="AC31" i="10"/>
  <c r="BN31" i="10" s="1"/>
  <c r="AC32" i="10"/>
  <c r="BN32" i="10" s="1"/>
  <c r="AC33" i="10"/>
  <c r="BN33" i="10" s="1"/>
  <c r="AC34" i="10"/>
  <c r="BN34" i="10" s="1"/>
  <c r="AC35" i="10"/>
  <c r="AC36" i="10"/>
  <c r="BN36" i="10" s="1"/>
  <c r="BO36" i="10" s="1"/>
  <c r="AC37" i="10"/>
  <c r="BN37" i="10" s="1"/>
  <c r="AC38" i="10"/>
  <c r="BN38" i="10" s="1"/>
  <c r="AC39" i="10"/>
  <c r="BN39" i="10" s="1"/>
  <c r="AC40" i="10"/>
  <c r="BN40" i="10" s="1"/>
  <c r="AC41" i="10"/>
  <c r="BN41" i="10" s="1"/>
  <c r="AC42" i="10"/>
  <c r="BN42" i="10" s="1"/>
  <c r="AC43" i="10"/>
  <c r="BN43" i="10" s="1"/>
  <c r="AC44" i="10"/>
  <c r="BN44" i="10" s="1"/>
  <c r="BO44" i="10" s="1"/>
  <c r="AC45" i="10"/>
  <c r="BN45" i="10" s="1"/>
  <c r="AC46" i="10"/>
  <c r="BN46" i="10" s="1"/>
  <c r="AC47" i="10"/>
  <c r="BN47" i="10" s="1"/>
  <c r="AC48" i="10"/>
  <c r="BN48" i="10" s="1"/>
  <c r="AC49" i="10"/>
  <c r="BN49" i="10" s="1"/>
  <c r="AC50" i="10"/>
  <c r="BN50" i="10" s="1"/>
  <c r="BO50" i="10" s="1"/>
  <c r="AC51" i="10"/>
  <c r="BN51" i="10" s="1"/>
  <c r="AC52" i="10"/>
  <c r="BN52" i="10" s="1"/>
  <c r="BO52" i="10" s="1"/>
  <c r="AC53" i="10"/>
  <c r="BN53" i="10" s="1"/>
  <c r="AC54" i="10"/>
  <c r="AC55" i="10"/>
  <c r="BN55" i="10" s="1"/>
  <c r="AC56" i="10"/>
  <c r="BN56" i="10" s="1"/>
  <c r="AC57" i="10"/>
  <c r="BN57" i="10" s="1"/>
  <c r="AC58" i="10"/>
  <c r="BN58" i="10" s="1"/>
  <c r="AC59" i="10"/>
  <c r="BN59" i="10" s="1"/>
  <c r="AC60" i="10"/>
  <c r="BN60" i="10" s="1"/>
  <c r="BO60" i="10" s="1"/>
  <c r="AC61" i="10"/>
  <c r="BN61" i="10" s="1"/>
  <c r="AC62" i="10"/>
  <c r="BN62" i="10" s="1"/>
  <c r="AC63" i="10"/>
  <c r="BN63" i="10" s="1"/>
  <c r="AC64" i="10"/>
  <c r="BN64" i="10" s="1"/>
  <c r="AC65" i="10"/>
  <c r="BN65" i="10" s="1"/>
  <c r="BO65" i="10" s="1"/>
  <c r="AC66" i="10"/>
  <c r="BN66" i="10" s="1"/>
  <c r="BO66" i="10" s="1"/>
  <c r="AC67" i="10"/>
  <c r="BN67" i="10" s="1"/>
  <c r="AC68" i="10"/>
  <c r="BN68" i="10" s="1"/>
  <c r="BO68" i="10" s="1"/>
  <c r="AC69" i="10"/>
  <c r="BN69" i="10" s="1"/>
  <c r="AC70" i="10"/>
  <c r="BN70" i="10" s="1"/>
  <c r="AC71" i="10"/>
  <c r="BN71" i="10" s="1"/>
  <c r="AC72" i="10"/>
  <c r="BN72" i="10" s="1"/>
  <c r="AC73" i="10"/>
  <c r="AC74" i="10"/>
  <c r="BN74" i="10" s="1"/>
  <c r="AC75" i="10"/>
  <c r="BN75" i="10" s="1"/>
  <c r="AC76" i="10"/>
  <c r="BN76" i="10" s="1"/>
  <c r="BO76" i="10" s="1"/>
  <c r="AC77" i="10"/>
  <c r="BN77" i="10" s="1"/>
  <c r="BO77" i="10" s="1"/>
  <c r="AC78" i="10"/>
  <c r="BN78" i="10" s="1"/>
  <c r="AC79" i="10"/>
  <c r="BN79" i="10" s="1"/>
  <c r="AC80" i="10"/>
  <c r="BN80" i="10" s="1"/>
  <c r="AC81" i="10"/>
  <c r="BN81" i="10" s="1"/>
  <c r="AC82" i="10"/>
  <c r="BN82" i="10" s="1"/>
  <c r="AC83" i="10"/>
  <c r="BN83" i="10" s="1"/>
  <c r="AC84" i="10"/>
  <c r="BN84" i="10" s="1"/>
  <c r="BO84" i="10" s="1"/>
  <c r="AC85" i="10"/>
  <c r="BN85" i="10" s="1"/>
  <c r="AC86" i="10"/>
  <c r="BN86" i="10" s="1"/>
  <c r="AC87" i="10"/>
  <c r="BN87" i="10" s="1"/>
  <c r="AC88" i="10"/>
  <c r="BN88" i="10" s="1"/>
  <c r="AC89" i="10"/>
  <c r="BN89" i="10" s="1"/>
  <c r="BO89" i="10" s="1"/>
  <c r="AC90" i="10"/>
  <c r="BN90" i="10" s="1"/>
  <c r="BO90" i="10" s="1"/>
  <c r="AC91" i="10"/>
  <c r="BN91" i="10" s="1"/>
  <c r="BO91" i="10" s="1"/>
  <c r="AC92" i="10"/>
  <c r="AC93" i="10"/>
  <c r="BN93" i="10" s="1"/>
  <c r="AC94" i="10"/>
  <c r="BN94" i="10" s="1"/>
  <c r="AC95" i="10"/>
  <c r="BN95" i="10" s="1"/>
  <c r="AC96" i="10"/>
  <c r="BN96" i="10" s="1"/>
  <c r="AC97" i="10"/>
  <c r="BN97" i="10" s="1"/>
  <c r="AC98" i="10"/>
  <c r="BN98" i="10" s="1"/>
  <c r="AC99" i="10"/>
  <c r="BN99" i="10" s="1"/>
  <c r="AC100" i="10"/>
  <c r="BN100" i="10" s="1"/>
  <c r="BO100" i="10" s="1"/>
  <c r="AC101" i="10"/>
  <c r="BN101" i="10" s="1"/>
  <c r="AC102" i="10"/>
  <c r="BN102" i="10" s="1"/>
  <c r="AC103" i="10"/>
  <c r="BN103" i="10" s="1"/>
  <c r="AC104" i="10"/>
  <c r="BN104" i="10" s="1"/>
  <c r="AC105" i="10"/>
  <c r="AC106" i="10"/>
  <c r="BN106" i="10" s="1"/>
  <c r="AC107" i="10"/>
  <c r="BN107" i="10" s="1"/>
  <c r="AC108" i="10"/>
  <c r="BN108" i="10" s="1"/>
  <c r="AC109" i="10"/>
  <c r="BN109" i="10" s="1"/>
  <c r="AC110" i="10"/>
  <c r="BN110" i="10" s="1"/>
  <c r="AC111" i="10"/>
  <c r="BN111" i="10" s="1"/>
  <c r="AC112" i="10"/>
  <c r="BN112" i="10" s="1"/>
  <c r="AC113" i="10"/>
  <c r="BN113" i="10" s="1"/>
  <c r="AC114" i="10"/>
  <c r="BN114" i="10" s="1"/>
  <c r="AC115" i="10"/>
  <c r="BN115" i="10" s="1"/>
  <c r="AC116" i="10"/>
  <c r="BN116" i="10" s="1"/>
  <c r="BO116" i="10" s="1"/>
  <c r="AC117" i="10"/>
  <c r="BN117" i="10" s="1"/>
  <c r="AC118" i="10"/>
  <c r="BN118" i="10" s="1"/>
  <c r="AC119" i="10"/>
  <c r="BN119" i="10" s="1"/>
  <c r="AC120" i="10"/>
  <c r="BN120" i="10" s="1"/>
  <c r="AC121" i="10"/>
  <c r="BN121" i="10" s="1"/>
  <c r="AC122" i="10"/>
  <c r="BN122" i="10" s="1"/>
  <c r="AC123" i="10"/>
  <c r="AC124" i="10"/>
  <c r="BN124" i="10" s="1"/>
  <c r="AC125" i="10"/>
  <c r="BN125" i="10" s="1"/>
  <c r="AC126" i="10"/>
  <c r="BN126" i="10" s="1"/>
  <c r="AC127" i="10"/>
  <c r="BN127" i="10" s="1"/>
  <c r="AC128" i="10"/>
  <c r="BN128" i="10" s="1"/>
  <c r="AC129" i="10"/>
  <c r="BN129" i="10" s="1"/>
  <c r="BO129" i="10" s="1"/>
  <c r="AC130" i="10"/>
  <c r="BN130" i="10" s="1"/>
  <c r="BO130" i="10" s="1"/>
  <c r="AC131" i="10"/>
  <c r="BN131" i="10" s="1"/>
  <c r="AC132" i="10"/>
  <c r="BN132" i="10" s="1"/>
  <c r="AC133" i="10"/>
  <c r="BN133" i="10" s="1"/>
  <c r="AC134" i="10"/>
  <c r="AC135" i="10"/>
  <c r="BN135" i="10" s="1"/>
  <c r="AC136" i="10"/>
  <c r="BN136" i="10" s="1"/>
  <c r="AC137" i="10"/>
  <c r="BN137" i="10" s="1"/>
  <c r="AC138" i="10"/>
  <c r="BN138" i="10" s="1"/>
  <c r="AC139" i="10"/>
  <c r="BN139" i="10" s="1"/>
  <c r="AC140" i="10"/>
  <c r="BN140" i="10" s="1"/>
  <c r="AC141" i="10"/>
  <c r="BN141" i="10" s="1"/>
  <c r="AC142" i="10"/>
  <c r="BN142" i="10" s="1"/>
  <c r="AC143" i="10"/>
  <c r="BN143" i="10" s="1"/>
  <c r="AC144" i="10"/>
  <c r="BN144" i="10" s="1"/>
  <c r="AC145" i="10"/>
  <c r="AC146" i="10"/>
  <c r="BN146" i="10" s="1"/>
  <c r="AC147" i="10"/>
  <c r="AC148" i="10"/>
  <c r="BN148" i="10" s="1"/>
  <c r="AC149" i="10"/>
  <c r="BN149" i="10" s="1"/>
  <c r="AC150" i="10"/>
  <c r="BN150" i="10" s="1"/>
  <c r="AC151" i="10"/>
  <c r="BN151" i="10" s="1"/>
  <c r="AC152" i="10"/>
  <c r="BN152" i="10" s="1"/>
  <c r="AC153" i="10"/>
  <c r="BN153" i="10" s="1"/>
  <c r="BO153" i="10" s="1"/>
  <c r="AC154" i="10"/>
  <c r="BN154" i="10" s="1"/>
  <c r="BO154" i="10" s="1"/>
  <c r="AC155" i="10"/>
  <c r="BN155" i="10" s="1"/>
  <c r="AC156" i="10"/>
  <c r="BN156" i="10" s="1"/>
  <c r="AC157" i="10"/>
  <c r="BN157" i="10" s="1"/>
  <c r="AC158" i="10"/>
  <c r="AC159" i="10"/>
  <c r="BN159" i="10" s="1"/>
  <c r="AC160" i="10"/>
  <c r="BN160" i="10" s="1"/>
  <c r="AC161" i="10"/>
  <c r="BN161" i="10" s="1"/>
  <c r="AC162" i="10"/>
  <c r="BN162" i="10" s="1"/>
  <c r="AC163" i="10"/>
  <c r="BN163" i="10" s="1"/>
  <c r="AC164" i="10"/>
  <c r="BN164" i="10" s="1"/>
  <c r="BO164" i="10" s="1"/>
  <c r="AC165" i="10"/>
  <c r="BN165" i="10" s="1"/>
  <c r="AC166" i="10"/>
  <c r="BN166" i="10" s="1"/>
  <c r="AC167" i="10"/>
  <c r="BN167" i="10" s="1"/>
  <c r="AC168" i="10"/>
  <c r="BN168" i="10" s="1"/>
  <c r="AC169" i="10"/>
  <c r="AC170" i="10"/>
  <c r="BN170" i="10" s="1"/>
  <c r="AC171" i="10"/>
  <c r="BN171" i="10" s="1"/>
  <c r="AC172" i="10"/>
  <c r="BN172" i="10" s="1"/>
  <c r="AC173" i="10"/>
  <c r="BN173" i="10" s="1"/>
  <c r="AC174" i="10"/>
  <c r="BN174" i="10" s="1"/>
  <c r="AC175" i="10"/>
  <c r="BN175" i="10" s="1"/>
  <c r="AC176" i="10"/>
  <c r="BN176" i="10" s="1"/>
  <c r="AC177" i="10"/>
  <c r="BN177" i="10" s="1"/>
  <c r="AC178" i="10"/>
  <c r="BN178" i="10" s="1"/>
  <c r="AC179" i="10"/>
  <c r="BN179" i="10" s="1"/>
  <c r="BO179" i="10" s="1"/>
  <c r="AC180" i="10"/>
  <c r="BN180" i="10" s="1"/>
  <c r="BO180" i="10" s="1"/>
  <c r="AC181" i="10"/>
  <c r="BN181" i="10" s="1"/>
  <c r="AC182" i="10"/>
  <c r="BN182" i="10" s="1"/>
  <c r="AC183" i="10"/>
  <c r="BN183" i="10" s="1"/>
  <c r="AC184" i="10"/>
  <c r="BN184" i="10" s="1"/>
  <c r="AC185" i="10"/>
  <c r="BN185" i="10" s="1"/>
  <c r="AC186" i="10"/>
  <c r="BN186" i="10" s="1"/>
  <c r="AC187" i="10"/>
  <c r="AC188" i="10"/>
  <c r="BN188" i="10" s="1"/>
  <c r="AC189" i="10"/>
  <c r="BN189" i="10" s="1"/>
  <c r="AC190" i="10"/>
  <c r="BN190" i="10" s="1"/>
  <c r="AC191" i="10"/>
  <c r="BN191" i="10" s="1"/>
  <c r="AC192" i="10"/>
  <c r="BN192" i="10" s="1"/>
  <c r="AC193" i="10"/>
  <c r="BN193" i="10" s="1"/>
  <c r="AC194" i="10"/>
  <c r="BN194" i="10" s="1"/>
  <c r="AC195" i="10"/>
  <c r="BN195" i="10" s="1"/>
  <c r="AC196" i="10"/>
  <c r="AC197" i="10"/>
  <c r="BN197" i="10" s="1"/>
  <c r="AC198" i="10"/>
  <c r="BN198" i="10" s="1"/>
  <c r="AC199" i="10"/>
  <c r="BN199" i="10" s="1"/>
  <c r="AC200" i="10"/>
  <c r="BN200" i="10" s="1"/>
  <c r="AC201" i="10"/>
  <c r="AC202" i="10"/>
  <c r="BN202" i="10" s="1"/>
  <c r="AC203" i="10"/>
  <c r="BN203" i="10" s="1"/>
  <c r="AC204" i="10"/>
  <c r="AC205" i="10"/>
  <c r="BN205" i="10" s="1"/>
  <c r="BO205" i="10" s="1"/>
  <c r="AC206" i="10"/>
  <c r="BN206" i="10" s="1"/>
  <c r="AC207" i="10"/>
  <c r="BN207" i="10" s="1"/>
  <c r="AC208" i="10"/>
  <c r="BN208" i="10" s="1"/>
  <c r="AC209" i="10"/>
  <c r="AC210" i="10"/>
  <c r="BN210" i="10" s="1"/>
  <c r="AC211" i="10"/>
  <c r="BN211" i="10" s="1"/>
  <c r="AC212" i="10"/>
  <c r="BN212" i="10" s="1"/>
  <c r="AC213" i="10"/>
  <c r="BN213" i="10" s="1"/>
  <c r="AC214" i="10"/>
  <c r="AC215" i="10"/>
  <c r="BN215" i="10" s="1"/>
  <c r="AC216" i="10"/>
  <c r="BN216" i="10" s="1"/>
  <c r="AC217" i="10"/>
  <c r="BN217" i="10" s="1"/>
  <c r="BO217" i="10" s="1"/>
  <c r="AC218" i="10"/>
  <c r="BN218" i="10" s="1"/>
  <c r="AC219" i="10"/>
  <c r="AC220" i="10"/>
  <c r="BN220" i="10" s="1"/>
  <c r="AC221" i="10"/>
  <c r="BN221" i="10" s="1"/>
  <c r="AC222" i="10"/>
  <c r="AC223" i="10"/>
  <c r="BN223" i="10" s="1"/>
  <c r="AC224" i="10"/>
  <c r="BN224" i="10" s="1"/>
  <c r="AC225" i="10"/>
  <c r="BN225" i="10" s="1"/>
  <c r="AC226" i="10"/>
  <c r="BN226" i="10" s="1"/>
  <c r="AC227" i="10"/>
  <c r="AC228" i="10"/>
  <c r="BN228" i="10" s="1"/>
  <c r="AC229" i="10"/>
  <c r="BN229" i="10" s="1"/>
  <c r="AC230" i="10"/>
  <c r="AC231" i="10"/>
  <c r="BN231" i="10" s="1"/>
  <c r="AC232" i="10"/>
  <c r="BN232" i="10" s="1"/>
  <c r="AC233" i="10"/>
  <c r="BN233" i="10" s="1"/>
  <c r="AC234" i="10"/>
  <c r="BN234" i="10" s="1"/>
  <c r="AC235" i="10"/>
  <c r="AC236" i="10"/>
  <c r="BN236" i="10" s="1"/>
  <c r="AC237" i="10"/>
  <c r="BN237" i="10" s="1"/>
  <c r="AC238" i="10"/>
  <c r="AC239" i="10"/>
  <c r="BN239" i="10" s="1"/>
  <c r="AC240" i="10"/>
  <c r="BN240" i="10" s="1"/>
  <c r="AC241" i="10"/>
  <c r="BN241" i="10" s="1"/>
  <c r="AC242" i="10"/>
  <c r="BN242" i="10" s="1"/>
  <c r="AC243" i="10"/>
  <c r="AC244" i="10"/>
  <c r="BN244" i="10" s="1"/>
  <c r="BO244" i="10" s="1"/>
  <c r="AC245" i="10"/>
  <c r="BN245" i="10" s="1"/>
  <c r="AC246" i="10"/>
  <c r="AC247" i="10"/>
  <c r="BN247" i="10" s="1"/>
  <c r="AC248" i="10"/>
  <c r="BN248" i="10" s="1"/>
  <c r="AC249" i="10"/>
  <c r="BN249" i="10" s="1"/>
  <c r="AC250" i="10"/>
  <c r="BN250" i="10" s="1"/>
  <c r="AC251" i="10"/>
  <c r="AC252" i="10"/>
  <c r="BN252" i="10" s="1"/>
  <c r="AC253" i="10"/>
  <c r="BN253" i="10" s="1"/>
  <c r="AC254" i="10"/>
  <c r="AC255" i="10"/>
  <c r="BN255" i="10" s="1"/>
  <c r="AC256" i="10"/>
  <c r="BN256" i="10" s="1"/>
  <c r="AC257" i="10"/>
  <c r="BN257" i="10" s="1"/>
  <c r="AC258" i="10"/>
  <c r="BN258" i="10" s="1"/>
  <c r="AC259" i="10"/>
  <c r="AC260" i="10"/>
  <c r="BN260" i="10" s="1"/>
  <c r="AC261" i="10"/>
  <c r="BN261" i="10" s="1"/>
  <c r="AC262" i="10"/>
  <c r="AC263" i="10"/>
  <c r="BN263" i="10" s="1"/>
  <c r="AC264" i="10"/>
  <c r="BN264" i="10" s="1"/>
  <c r="AC265" i="10"/>
  <c r="BN265" i="10" s="1"/>
  <c r="AC266" i="10"/>
  <c r="BN266" i="10" s="1"/>
  <c r="AC267" i="10"/>
  <c r="AC268" i="10"/>
  <c r="BN268" i="10" s="1"/>
  <c r="AC269" i="10"/>
  <c r="BN269" i="10" s="1"/>
  <c r="AC270" i="10"/>
  <c r="AC271" i="10"/>
  <c r="BN271" i="10" s="1"/>
  <c r="AC272" i="10"/>
  <c r="BN272" i="10" s="1"/>
  <c r="AC273" i="10"/>
  <c r="BN273" i="10" s="1"/>
  <c r="AC274" i="10"/>
  <c r="BN274" i="10" s="1"/>
  <c r="AC275" i="10"/>
  <c r="AC276" i="10"/>
  <c r="BN276" i="10" s="1"/>
  <c r="AC277" i="10"/>
  <c r="BN277" i="10" s="1"/>
  <c r="AC278" i="10"/>
  <c r="AC279" i="10"/>
  <c r="BN279" i="10" s="1"/>
  <c r="AC280" i="10"/>
  <c r="BN280" i="10" s="1"/>
  <c r="AC281" i="10"/>
  <c r="BN281" i="10" s="1"/>
  <c r="BO281" i="10" s="1"/>
  <c r="AC282" i="10"/>
  <c r="BN282" i="10" s="1"/>
  <c r="BO282" i="10" s="1"/>
  <c r="AC283" i="10"/>
  <c r="AC284" i="10"/>
  <c r="BN284" i="10" s="1"/>
  <c r="AC285" i="10"/>
  <c r="BN285" i="10" s="1"/>
  <c r="AC286" i="10"/>
  <c r="AC287" i="10"/>
  <c r="BN287" i="10" s="1"/>
  <c r="AC288" i="10"/>
  <c r="BN288" i="10" s="1"/>
  <c r="AC289" i="10"/>
  <c r="BN289" i="10" s="1"/>
  <c r="AC290" i="10"/>
  <c r="BN290" i="10" s="1"/>
  <c r="AC291" i="10"/>
  <c r="AC292" i="10"/>
  <c r="BN292" i="10" s="1"/>
  <c r="AC293" i="10"/>
  <c r="BN293" i="10" s="1"/>
  <c r="AC294" i="10"/>
  <c r="AC295" i="10"/>
  <c r="BN295" i="10" s="1"/>
  <c r="AC296" i="10"/>
  <c r="BN296" i="10" s="1"/>
  <c r="AC297" i="10"/>
  <c r="BN297" i="10" s="1"/>
  <c r="AC298" i="10"/>
  <c r="BN298" i="10" s="1"/>
  <c r="AC299" i="10"/>
  <c r="AC300" i="10"/>
  <c r="BN300" i="10" s="1"/>
  <c r="AC301" i="10"/>
  <c r="BN301" i="10" s="1"/>
  <c r="AC302" i="10"/>
  <c r="AC11" i="10"/>
  <c r="BN11" i="10" s="1"/>
  <c r="AC10" i="10"/>
  <c r="BN10" i="10" s="1"/>
  <c r="BO292" i="10" l="1"/>
  <c r="BO277" i="10"/>
  <c r="BO245" i="10"/>
  <c r="BO243" i="10"/>
  <c r="BO228" i="10"/>
  <c r="BJ274" i="10"/>
  <c r="BO219" i="10"/>
  <c r="BO258" i="10"/>
  <c r="BO184" i="10"/>
  <c r="BO139" i="10"/>
  <c r="BJ122" i="10"/>
  <c r="BO283" i="10"/>
  <c r="BO198" i="10"/>
  <c r="BO120" i="10"/>
  <c r="BO301" i="10"/>
  <c r="BO269" i="10"/>
  <c r="BO237" i="10"/>
  <c r="BO203" i="10"/>
  <c r="BO131" i="10"/>
  <c r="BO297" i="10"/>
  <c r="BO267" i="10"/>
  <c r="BO233" i="10"/>
  <c r="BO218" i="10"/>
  <c r="BO193" i="10"/>
  <c r="BO115" i="10"/>
  <c r="BO293" i="10"/>
  <c r="BO261" i="10"/>
  <c r="BO229" i="10"/>
  <c r="BJ301" i="10"/>
  <c r="BO299" i="10"/>
  <c r="BJ293" i="10"/>
  <c r="BO291" i="10"/>
  <c r="BJ285" i="10"/>
  <c r="BJ277" i="10"/>
  <c r="BO275" i="10"/>
  <c r="BJ269" i="10"/>
  <c r="BJ261" i="10"/>
  <c r="BO259" i="10"/>
  <c r="BJ253" i="10"/>
  <c r="BO251" i="10"/>
  <c r="BJ245" i="10"/>
  <c r="BJ237" i="10"/>
  <c r="BO235" i="10"/>
  <c r="BJ229" i="10"/>
  <c r="BO227" i="10"/>
  <c r="BJ221" i="10"/>
  <c r="BO214" i="10"/>
  <c r="BJ208" i="10"/>
  <c r="BJ203" i="10"/>
  <c r="BO201" i="10"/>
  <c r="BO196" i="10"/>
  <c r="BJ184" i="10"/>
  <c r="BJ173" i="10"/>
  <c r="BJ162" i="10"/>
  <c r="BO156" i="10"/>
  <c r="BO147" i="10"/>
  <c r="BO136" i="10"/>
  <c r="BJ109" i="10"/>
  <c r="BO73" i="10"/>
  <c r="BO56" i="10"/>
  <c r="BJ32" i="10"/>
  <c r="BO18" i="10"/>
  <c r="BJ13" i="10"/>
  <c r="BJ298" i="10"/>
  <c r="BO272" i="10"/>
  <c r="BO264" i="10"/>
  <c r="BO232" i="10"/>
  <c r="BJ213" i="10"/>
  <c r="BJ200" i="10"/>
  <c r="BO302" i="10"/>
  <c r="BO294" i="10"/>
  <c r="BO286" i="10"/>
  <c r="BO278" i="10"/>
  <c r="BO270" i="10"/>
  <c r="BO262" i="10"/>
  <c r="BO254" i="10"/>
  <c r="BO246" i="10"/>
  <c r="BO238" i="10"/>
  <c r="BJ232" i="10"/>
  <c r="BO230" i="10"/>
  <c r="BO222" i="10"/>
  <c r="BJ216" i="10"/>
  <c r="BO209" i="10"/>
  <c r="BO199" i="10"/>
  <c r="BJ189" i="10"/>
  <c r="BO187" i="10"/>
  <c r="BO176" i="10"/>
  <c r="BO145" i="10"/>
  <c r="BO132" i="10"/>
  <c r="BO123" i="10"/>
  <c r="BO112" i="10"/>
  <c r="BO82" i="10"/>
  <c r="BJ77" i="10"/>
  <c r="BO69" i="10"/>
  <c r="BO67" i="10"/>
  <c r="BO54" i="10"/>
  <c r="BJ39" i="10"/>
  <c r="BO35" i="10"/>
  <c r="BO33" i="10"/>
  <c r="BO16" i="10"/>
  <c r="BO280" i="10"/>
  <c r="BJ258" i="10"/>
  <c r="BO248" i="10"/>
  <c r="BO240" i="10"/>
  <c r="BO224" i="10"/>
  <c r="BO206" i="10"/>
  <c r="BJ195" i="10"/>
  <c r="BO160" i="10"/>
  <c r="BJ10" i="10"/>
  <c r="BO289" i="10"/>
  <c r="BO273" i="10"/>
  <c r="BO265" i="10"/>
  <c r="BO249" i="10"/>
  <c r="BO241" i="10"/>
  <c r="BO225" i="10"/>
  <c r="BO212" i="10"/>
  <c r="BO207" i="10"/>
  <c r="BJ201" i="10"/>
  <c r="BJ196" i="10"/>
  <c r="BO192" i="10"/>
  <c r="BO185" i="10"/>
  <c r="BJ178" i="10"/>
  <c r="BO172" i="10"/>
  <c r="BO163" i="10"/>
  <c r="BO152" i="10"/>
  <c r="BJ125" i="10"/>
  <c r="BO121" i="10"/>
  <c r="BJ114" i="10"/>
  <c r="BO108" i="10"/>
  <c r="BO99" i="10"/>
  <c r="BO97" i="10"/>
  <c r="BO80" i="10"/>
  <c r="BO63" i="10"/>
  <c r="BO42" i="10"/>
  <c r="BJ37" i="10"/>
  <c r="BO29" i="10"/>
  <c r="BJ18" i="10"/>
  <c r="BO32" i="10"/>
  <c r="BO296" i="10"/>
  <c r="BJ282" i="10"/>
  <c r="BJ266" i="10"/>
  <c r="BJ242" i="10"/>
  <c r="BJ234" i="10"/>
  <c r="BO216" i="10"/>
  <c r="BO171" i="10"/>
  <c r="BJ133" i="10"/>
  <c r="BO94" i="10"/>
  <c r="BJ72" i="10"/>
  <c r="BO300" i="10"/>
  <c r="BO284" i="10"/>
  <c r="BO276" i="10"/>
  <c r="BJ270" i="10"/>
  <c r="BJ262" i="10"/>
  <c r="BO260" i="10"/>
  <c r="BJ254" i="10"/>
  <c r="BO252" i="10"/>
  <c r="BJ246" i="10"/>
  <c r="BJ238" i="10"/>
  <c r="BO236" i="10"/>
  <c r="BJ230" i="10"/>
  <c r="BJ222" i="10"/>
  <c r="BO220" i="10"/>
  <c r="BO215" i="10"/>
  <c r="BJ204" i="10"/>
  <c r="BO202" i="10"/>
  <c r="BJ199" i="10"/>
  <c r="BO197" i="10"/>
  <c r="BJ194" i="10"/>
  <c r="BO190" i="10"/>
  <c r="BO181" i="10"/>
  <c r="BO170" i="10"/>
  <c r="BJ165" i="10"/>
  <c r="BO161" i="10"/>
  <c r="BJ154" i="10"/>
  <c r="BO148" i="10"/>
  <c r="BO128" i="10"/>
  <c r="BO117" i="10"/>
  <c r="BO106" i="10"/>
  <c r="BJ101" i="10"/>
  <c r="BO93" i="10"/>
  <c r="BO59" i="10"/>
  <c r="BO57" i="10"/>
  <c r="BO23" i="10"/>
  <c r="BO21" i="10"/>
  <c r="BO17" i="10"/>
  <c r="BO256" i="10"/>
  <c r="BO211" i="10"/>
  <c r="BO96" i="10"/>
  <c r="BO295" i="10"/>
  <c r="BO287" i="10"/>
  <c r="BJ281" i="10"/>
  <c r="BO279" i="10"/>
  <c r="BJ273" i="10"/>
  <c r="BO271" i="10"/>
  <c r="BO263" i="10"/>
  <c r="BO255" i="10"/>
  <c r="BO247" i="10"/>
  <c r="BO239" i="10"/>
  <c r="BO231" i="10"/>
  <c r="BO223" i="10"/>
  <c r="BO210" i="10"/>
  <c r="BO188" i="10"/>
  <c r="BO168" i="10"/>
  <c r="BO157" i="10"/>
  <c r="BO146" i="10"/>
  <c r="BO137" i="10"/>
  <c r="BO124" i="10"/>
  <c r="BO104" i="10"/>
  <c r="BO87" i="10"/>
  <c r="BO85" i="10"/>
  <c r="BO81" i="10"/>
  <c r="BO74" i="10"/>
  <c r="BO19" i="10"/>
  <c r="BO288" i="10"/>
  <c r="BJ218" i="10"/>
  <c r="BO107" i="10"/>
  <c r="BO10" i="10"/>
  <c r="BJ300" i="10"/>
  <c r="BO298" i="10"/>
  <c r="BJ292" i="10"/>
  <c r="BO290" i="10"/>
  <c r="BJ284" i="10"/>
  <c r="BJ276" i="10"/>
  <c r="BO274" i="10"/>
  <c r="BJ268" i="10"/>
  <c r="BO266" i="10"/>
  <c r="BJ260" i="10"/>
  <c r="BJ252" i="10"/>
  <c r="BO250" i="10"/>
  <c r="BJ244" i="10"/>
  <c r="BJ236" i="10"/>
  <c r="BO234" i="10"/>
  <c r="BJ228" i="10"/>
  <c r="BO226" i="10"/>
  <c r="BJ220" i="10"/>
  <c r="BJ215" i="10"/>
  <c r="BO213" i="10"/>
  <c r="BJ202" i="10"/>
  <c r="BO200" i="10"/>
  <c r="BJ197" i="10"/>
  <c r="BO195" i="10"/>
  <c r="BO186" i="10"/>
  <c r="BJ181" i="10"/>
  <c r="BO177" i="10"/>
  <c r="BO144" i="10"/>
  <c r="BO133" i="10"/>
  <c r="BO122" i="10"/>
  <c r="BJ117" i="10"/>
  <c r="BO113" i="10"/>
  <c r="BO83" i="10"/>
  <c r="BO70" i="10"/>
  <c r="BO53" i="10"/>
  <c r="BO49" i="10"/>
  <c r="BO34" i="10"/>
  <c r="BO182" i="10"/>
  <c r="BJ176" i="10"/>
  <c r="BO174" i="10"/>
  <c r="BJ168" i="10"/>
  <c r="BO166" i="10"/>
  <c r="BJ160" i="10"/>
  <c r="BO158" i="10"/>
  <c r="BJ152" i="10"/>
  <c r="BO150" i="10"/>
  <c r="BJ144" i="10"/>
  <c r="BO142" i="10"/>
  <c r="BJ136" i="10"/>
  <c r="BO134" i="10"/>
  <c r="BJ128" i="10"/>
  <c r="BO126" i="10"/>
  <c r="BJ120" i="10"/>
  <c r="BO118" i="10"/>
  <c r="BJ112" i="10"/>
  <c r="BO110" i="10"/>
  <c r="BJ104" i="10"/>
  <c r="BO102" i="10"/>
  <c r="BJ87" i="10"/>
  <c r="BO78" i="10"/>
  <c r="BO71" i="10"/>
  <c r="BJ61" i="10"/>
  <c r="BJ56" i="10"/>
  <c r="BO40" i="10"/>
  <c r="BJ23" i="10"/>
  <c r="BO14" i="10"/>
  <c r="BO95" i="10"/>
  <c r="BJ85" i="10"/>
  <c r="BJ80" i="10"/>
  <c r="BO64" i="10"/>
  <c r="BJ47" i="10"/>
  <c r="BO38" i="10"/>
  <c r="BO31" i="10"/>
  <c r="BJ21" i="10"/>
  <c r="BJ16" i="10"/>
  <c r="BO88" i="10"/>
  <c r="BO62" i="10"/>
  <c r="BO55" i="10"/>
  <c r="BO24" i="10"/>
  <c r="BO191" i="10"/>
  <c r="BO183" i="10"/>
  <c r="BO175" i="10"/>
  <c r="BO167" i="10"/>
  <c r="BO159" i="10"/>
  <c r="BO151" i="10"/>
  <c r="BO143" i="10"/>
  <c r="BO135" i="10"/>
  <c r="BO127" i="10"/>
  <c r="BO119" i="10"/>
  <c r="BO111" i="10"/>
  <c r="BO103" i="10"/>
  <c r="BJ95" i="10"/>
  <c r="BO86" i="10"/>
  <c r="BO79" i="10"/>
  <c r="BJ69" i="10"/>
  <c r="BJ64" i="10"/>
  <c r="BO48" i="10"/>
  <c r="BJ31" i="10"/>
  <c r="BO22" i="10"/>
  <c r="BO15" i="10"/>
  <c r="BJ140" i="10"/>
  <c r="BO72" i="10"/>
  <c r="BJ55" i="10"/>
  <c r="BO46" i="10"/>
  <c r="BO39" i="10"/>
  <c r="BJ29" i="10"/>
  <c r="U17" i="10" l="1"/>
  <c r="BF17" i="10" s="1"/>
  <c r="U18" i="10"/>
  <c r="BF18" i="10" s="1"/>
  <c r="U19" i="10"/>
  <c r="BF19" i="10" s="1"/>
  <c r="U20" i="10"/>
  <c r="BF20" i="10" s="1"/>
  <c r="U21" i="10"/>
  <c r="BF21" i="10" s="1"/>
  <c r="U22" i="10"/>
  <c r="BF22" i="10" s="1"/>
  <c r="U23" i="10"/>
  <c r="BF23" i="10" s="1"/>
  <c r="U24" i="10"/>
  <c r="BF24" i="10" s="1"/>
  <c r="U25" i="10"/>
  <c r="BF25" i="10" s="1"/>
  <c r="U26" i="10"/>
  <c r="BF26" i="10" s="1"/>
  <c r="U27" i="10"/>
  <c r="BF27" i="10" s="1"/>
  <c r="U28" i="10"/>
  <c r="BF28" i="10" s="1"/>
  <c r="U29" i="10"/>
  <c r="BF29" i="10" s="1"/>
  <c r="U30" i="10"/>
  <c r="BF30" i="10" s="1"/>
  <c r="U31" i="10"/>
  <c r="BF31" i="10" s="1"/>
  <c r="U32" i="10"/>
  <c r="BF32" i="10" s="1"/>
  <c r="U33" i="10"/>
  <c r="BF33" i="10" s="1"/>
  <c r="U34" i="10"/>
  <c r="BF34" i="10" s="1"/>
  <c r="U35" i="10"/>
  <c r="BF35" i="10" s="1"/>
  <c r="U36" i="10"/>
  <c r="BF36" i="10" s="1"/>
  <c r="U37" i="10"/>
  <c r="BF37" i="10" s="1"/>
  <c r="U38" i="10"/>
  <c r="BF38" i="10" s="1"/>
  <c r="U39" i="10"/>
  <c r="BF39" i="10" s="1"/>
  <c r="U40" i="10"/>
  <c r="BF40" i="10" s="1"/>
  <c r="U41" i="10"/>
  <c r="BF41" i="10" s="1"/>
  <c r="U42" i="10"/>
  <c r="BF42" i="10" s="1"/>
  <c r="U43" i="10"/>
  <c r="BF43" i="10" s="1"/>
  <c r="U44" i="10"/>
  <c r="BF44" i="10" s="1"/>
  <c r="U45" i="10"/>
  <c r="BF45" i="10" s="1"/>
  <c r="U46" i="10"/>
  <c r="BF46" i="10" s="1"/>
  <c r="U47" i="10"/>
  <c r="BF47" i="10" s="1"/>
  <c r="U48" i="10"/>
  <c r="BF48" i="10" s="1"/>
  <c r="U49" i="10"/>
  <c r="BF49" i="10" s="1"/>
  <c r="U50" i="10"/>
  <c r="BF50" i="10" s="1"/>
  <c r="U51" i="10"/>
  <c r="BF51" i="10" s="1"/>
  <c r="U52" i="10"/>
  <c r="BF52" i="10" s="1"/>
  <c r="U53" i="10"/>
  <c r="BF53" i="10" s="1"/>
  <c r="U54" i="10"/>
  <c r="BF54" i="10" s="1"/>
  <c r="U55" i="10"/>
  <c r="BF55" i="10" s="1"/>
  <c r="U56" i="10"/>
  <c r="BF56" i="10" s="1"/>
  <c r="U57" i="10"/>
  <c r="BF57" i="10" s="1"/>
  <c r="U58" i="10"/>
  <c r="BF58" i="10" s="1"/>
  <c r="U59" i="10"/>
  <c r="BF59" i="10" s="1"/>
  <c r="U60" i="10"/>
  <c r="BF60" i="10" s="1"/>
  <c r="U61" i="10"/>
  <c r="BF61" i="10" s="1"/>
  <c r="U62" i="10"/>
  <c r="BF62" i="10" s="1"/>
  <c r="U63" i="10"/>
  <c r="BF63" i="10" s="1"/>
  <c r="U64" i="10"/>
  <c r="BF64" i="10" s="1"/>
  <c r="U65" i="10"/>
  <c r="BF65" i="10" s="1"/>
  <c r="U66" i="10"/>
  <c r="BF66" i="10" s="1"/>
  <c r="U67" i="10"/>
  <c r="BF67" i="10" s="1"/>
  <c r="U68" i="10"/>
  <c r="BF68" i="10" s="1"/>
  <c r="U69" i="10"/>
  <c r="BF69" i="10" s="1"/>
  <c r="U70" i="10"/>
  <c r="BF70" i="10" s="1"/>
  <c r="U71" i="10"/>
  <c r="BF71" i="10" s="1"/>
  <c r="U72" i="10"/>
  <c r="BF72" i="10" s="1"/>
  <c r="U73" i="10"/>
  <c r="BF73" i="10" s="1"/>
  <c r="U74" i="10"/>
  <c r="BF74" i="10" s="1"/>
  <c r="U75" i="10"/>
  <c r="BF75" i="10" s="1"/>
  <c r="U76" i="10"/>
  <c r="BF76" i="10" s="1"/>
  <c r="U77" i="10"/>
  <c r="BF77" i="10" s="1"/>
  <c r="U78" i="10"/>
  <c r="BF78" i="10" s="1"/>
  <c r="U79" i="10"/>
  <c r="BF79" i="10" s="1"/>
  <c r="U80" i="10"/>
  <c r="BF80" i="10" s="1"/>
  <c r="U81" i="10"/>
  <c r="BF81" i="10" s="1"/>
  <c r="U82" i="10"/>
  <c r="BF82" i="10" s="1"/>
  <c r="U83" i="10"/>
  <c r="BF83" i="10" s="1"/>
  <c r="U84" i="10"/>
  <c r="BF84" i="10" s="1"/>
  <c r="U85" i="10"/>
  <c r="BF85" i="10" s="1"/>
  <c r="U86" i="10"/>
  <c r="BF86" i="10" s="1"/>
  <c r="U87" i="10"/>
  <c r="BF87" i="10" s="1"/>
  <c r="U88" i="10"/>
  <c r="BF88" i="10" s="1"/>
  <c r="U89" i="10"/>
  <c r="BF89" i="10" s="1"/>
  <c r="U90" i="10"/>
  <c r="BF90" i="10" s="1"/>
  <c r="U91" i="10"/>
  <c r="BF91" i="10" s="1"/>
  <c r="U92" i="10"/>
  <c r="BF92" i="10" s="1"/>
  <c r="U93" i="10"/>
  <c r="BF93" i="10" s="1"/>
  <c r="U94" i="10"/>
  <c r="BF94" i="10" s="1"/>
  <c r="U95" i="10"/>
  <c r="BF95" i="10" s="1"/>
  <c r="U96" i="10"/>
  <c r="BF96" i="10" s="1"/>
  <c r="U97" i="10"/>
  <c r="BF97" i="10" s="1"/>
  <c r="U98" i="10"/>
  <c r="BF98" i="10" s="1"/>
  <c r="U99" i="10"/>
  <c r="BF99" i="10" s="1"/>
  <c r="U100" i="10"/>
  <c r="BF100" i="10" s="1"/>
  <c r="U101" i="10"/>
  <c r="BF101" i="10" s="1"/>
  <c r="U102" i="10"/>
  <c r="BF102" i="10" s="1"/>
  <c r="U103" i="10"/>
  <c r="BF103" i="10" s="1"/>
  <c r="U104" i="10"/>
  <c r="BF104" i="10" s="1"/>
  <c r="U105" i="10"/>
  <c r="BF105" i="10" s="1"/>
  <c r="U106" i="10"/>
  <c r="BF106" i="10" s="1"/>
  <c r="U107" i="10"/>
  <c r="BF107" i="10" s="1"/>
  <c r="U108" i="10"/>
  <c r="BF108" i="10" s="1"/>
  <c r="U109" i="10"/>
  <c r="BF109" i="10" s="1"/>
  <c r="U110" i="10"/>
  <c r="BF110" i="10" s="1"/>
  <c r="U111" i="10"/>
  <c r="BF111" i="10" s="1"/>
  <c r="U112" i="10"/>
  <c r="BF112" i="10" s="1"/>
  <c r="U113" i="10"/>
  <c r="BF113" i="10" s="1"/>
  <c r="U114" i="10"/>
  <c r="BF114" i="10" s="1"/>
  <c r="U115" i="10"/>
  <c r="BF115" i="10" s="1"/>
  <c r="U116" i="10"/>
  <c r="BF116" i="10" s="1"/>
  <c r="U117" i="10"/>
  <c r="BF117" i="10" s="1"/>
  <c r="U118" i="10"/>
  <c r="BF118" i="10" s="1"/>
  <c r="U119" i="10"/>
  <c r="BF119" i="10" s="1"/>
  <c r="U120" i="10"/>
  <c r="BF120" i="10" s="1"/>
  <c r="U121" i="10"/>
  <c r="BF121" i="10" s="1"/>
  <c r="U122" i="10"/>
  <c r="BF122" i="10" s="1"/>
  <c r="U123" i="10"/>
  <c r="BF123" i="10" s="1"/>
  <c r="U124" i="10"/>
  <c r="BF124" i="10" s="1"/>
  <c r="U125" i="10"/>
  <c r="BF125" i="10" s="1"/>
  <c r="U126" i="10"/>
  <c r="BF126" i="10" s="1"/>
  <c r="U127" i="10"/>
  <c r="BF127" i="10" s="1"/>
  <c r="U128" i="10"/>
  <c r="BF128" i="10" s="1"/>
  <c r="U129" i="10"/>
  <c r="BF129" i="10" s="1"/>
  <c r="U130" i="10"/>
  <c r="BF130" i="10" s="1"/>
  <c r="U131" i="10"/>
  <c r="BF131" i="10" s="1"/>
  <c r="U132" i="10"/>
  <c r="BF132" i="10" s="1"/>
  <c r="U133" i="10"/>
  <c r="BF133" i="10" s="1"/>
  <c r="U134" i="10"/>
  <c r="BF134" i="10" s="1"/>
  <c r="U135" i="10"/>
  <c r="BF135" i="10" s="1"/>
  <c r="U136" i="10"/>
  <c r="BF136" i="10" s="1"/>
  <c r="U137" i="10"/>
  <c r="BF137" i="10" s="1"/>
  <c r="U138" i="10"/>
  <c r="BF138" i="10" s="1"/>
  <c r="U139" i="10"/>
  <c r="BF139" i="10" s="1"/>
  <c r="U140" i="10"/>
  <c r="BF140" i="10" s="1"/>
  <c r="U141" i="10"/>
  <c r="BF141" i="10" s="1"/>
  <c r="U142" i="10"/>
  <c r="BF142" i="10" s="1"/>
  <c r="U143" i="10"/>
  <c r="BF143" i="10" s="1"/>
  <c r="U144" i="10"/>
  <c r="BF144" i="10" s="1"/>
  <c r="U145" i="10"/>
  <c r="BF145" i="10" s="1"/>
  <c r="U146" i="10"/>
  <c r="BF146" i="10" s="1"/>
  <c r="U147" i="10"/>
  <c r="BF147" i="10" s="1"/>
  <c r="U148" i="10"/>
  <c r="BF148" i="10" s="1"/>
  <c r="U149" i="10"/>
  <c r="BF149" i="10" s="1"/>
  <c r="U150" i="10"/>
  <c r="BF150" i="10" s="1"/>
  <c r="U151" i="10"/>
  <c r="BF151" i="10" s="1"/>
  <c r="U152" i="10"/>
  <c r="BF152" i="10" s="1"/>
  <c r="U153" i="10"/>
  <c r="BF153" i="10" s="1"/>
  <c r="U154" i="10"/>
  <c r="BF154" i="10" s="1"/>
  <c r="U155" i="10"/>
  <c r="BF155" i="10" s="1"/>
  <c r="U156" i="10"/>
  <c r="BF156" i="10" s="1"/>
  <c r="U157" i="10"/>
  <c r="BF157" i="10" s="1"/>
  <c r="U158" i="10"/>
  <c r="BF158" i="10" s="1"/>
  <c r="U159" i="10"/>
  <c r="BF159" i="10" s="1"/>
  <c r="U160" i="10"/>
  <c r="BF160" i="10" s="1"/>
  <c r="U161" i="10"/>
  <c r="BF161" i="10" s="1"/>
  <c r="U162" i="10"/>
  <c r="BF162" i="10" s="1"/>
  <c r="U163" i="10"/>
  <c r="BF163" i="10" s="1"/>
  <c r="U164" i="10"/>
  <c r="BF164" i="10" s="1"/>
  <c r="U165" i="10"/>
  <c r="BF165" i="10" s="1"/>
  <c r="U166" i="10"/>
  <c r="BF166" i="10" s="1"/>
  <c r="U167" i="10"/>
  <c r="BF167" i="10" s="1"/>
  <c r="U168" i="10"/>
  <c r="BF168" i="10" s="1"/>
  <c r="U169" i="10"/>
  <c r="BF169" i="10" s="1"/>
  <c r="U170" i="10"/>
  <c r="BF170" i="10" s="1"/>
  <c r="U171" i="10"/>
  <c r="BF171" i="10" s="1"/>
  <c r="U172" i="10"/>
  <c r="BF172" i="10" s="1"/>
  <c r="U173" i="10"/>
  <c r="BF173" i="10" s="1"/>
  <c r="U174" i="10"/>
  <c r="BF174" i="10" s="1"/>
  <c r="U175" i="10"/>
  <c r="BF175" i="10" s="1"/>
  <c r="U176" i="10"/>
  <c r="BF176" i="10" s="1"/>
  <c r="U177" i="10"/>
  <c r="BF177" i="10" s="1"/>
  <c r="U178" i="10"/>
  <c r="BF178" i="10" s="1"/>
  <c r="U179" i="10"/>
  <c r="BF179" i="10" s="1"/>
  <c r="U180" i="10"/>
  <c r="BF180" i="10" s="1"/>
  <c r="U181" i="10"/>
  <c r="BF181" i="10" s="1"/>
  <c r="U182" i="10"/>
  <c r="BF182" i="10" s="1"/>
  <c r="U183" i="10"/>
  <c r="BF183" i="10" s="1"/>
  <c r="U184" i="10"/>
  <c r="BF184" i="10" s="1"/>
  <c r="U185" i="10"/>
  <c r="BF185" i="10" s="1"/>
  <c r="U186" i="10"/>
  <c r="BF186" i="10" s="1"/>
  <c r="U187" i="10"/>
  <c r="BF187" i="10" s="1"/>
  <c r="U188" i="10"/>
  <c r="BF188" i="10" s="1"/>
  <c r="BF189" i="10"/>
  <c r="BF190" i="10"/>
  <c r="BF191" i="10"/>
  <c r="BF192" i="10"/>
  <c r="BF193" i="10"/>
  <c r="BF194" i="10"/>
  <c r="BF195" i="10"/>
  <c r="BF196" i="10"/>
  <c r="BF197" i="10"/>
  <c r="BF198" i="10"/>
  <c r="BF199" i="10"/>
  <c r="BF200" i="10"/>
  <c r="BF201" i="10"/>
  <c r="BF202" i="10"/>
  <c r="BF203" i="10"/>
  <c r="BF204" i="10"/>
  <c r="BF205" i="10"/>
  <c r="BF206" i="10"/>
  <c r="BF207" i="10"/>
  <c r="BF208" i="10"/>
  <c r="BF209" i="10"/>
  <c r="BF210" i="10"/>
  <c r="BF211" i="10"/>
  <c r="BF212" i="10"/>
  <c r="BF213" i="10"/>
  <c r="BF214" i="10"/>
  <c r="BF215" i="10"/>
  <c r="BF216" i="10"/>
  <c r="BF217" i="10"/>
  <c r="BF218" i="10"/>
  <c r="BF219" i="10"/>
  <c r="BF220" i="10"/>
  <c r="BF221" i="10"/>
  <c r="BF222" i="10"/>
  <c r="BF223" i="10"/>
  <c r="BF224" i="10"/>
  <c r="BF225" i="10"/>
  <c r="BF226" i="10"/>
  <c r="BF227" i="10"/>
  <c r="BF228" i="10"/>
  <c r="BF229" i="10"/>
  <c r="BF230" i="10"/>
  <c r="BF231" i="10"/>
  <c r="BF232" i="10"/>
  <c r="BF233" i="10"/>
  <c r="BF234" i="10"/>
  <c r="BF235" i="10"/>
  <c r="BF236" i="10"/>
  <c r="BF237" i="10"/>
  <c r="BF238" i="10"/>
  <c r="BF239" i="10"/>
  <c r="BF240" i="10"/>
  <c r="BF241" i="10"/>
  <c r="BF242" i="10"/>
  <c r="BF243" i="10"/>
  <c r="BF244" i="10"/>
  <c r="BF245" i="10"/>
  <c r="BF246" i="10"/>
  <c r="BF247" i="10"/>
  <c r="BF248" i="10"/>
  <c r="BF249" i="10"/>
  <c r="BF250" i="10"/>
  <c r="BF251" i="10"/>
  <c r="BF252" i="10"/>
  <c r="BF253" i="10"/>
  <c r="BF254" i="10"/>
  <c r="BF255" i="10"/>
  <c r="BF256" i="10"/>
  <c r="BF257" i="10"/>
  <c r="BF258" i="10"/>
  <c r="BF259" i="10"/>
  <c r="BF260" i="10"/>
  <c r="BF261" i="10"/>
  <c r="BF262" i="10"/>
  <c r="BF263" i="10"/>
  <c r="BF264" i="10"/>
  <c r="BF265" i="10"/>
  <c r="BF266" i="10"/>
  <c r="BF267" i="10"/>
  <c r="BF268" i="10"/>
  <c r="BF269" i="10"/>
  <c r="BF270" i="10"/>
  <c r="BF271" i="10"/>
  <c r="BF272" i="10"/>
  <c r="BF273" i="10"/>
  <c r="BF274" i="10"/>
  <c r="BF275" i="10"/>
  <c r="BF276" i="10"/>
  <c r="BF277" i="10"/>
  <c r="BF278" i="10"/>
  <c r="BF279" i="10"/>
  <c r="BF280" i="10"/>
  <c r="BF281" i="10"/>
  <c r="BF282" i="10"/>
  <c r="BF283" i="10"/>
  <c r="BF284" i="10"/>
  <c r="BF285" i="10"/>
  <c r="BF286" i="10"/>
  <c r="BF287" i="10"/>
  <c r="BF288" i="10"/>
  <c r="BF289" i="10"/>
  <c r="BF290" i="10"/>
  <c r="BF291" i="10"/>
  <c r="BF292" i="10"/>
  <c r="BF293" i="10"/>
  <c r="BF294" i="10"/>
  <c r="BF295" i="10"/>
  <c r="BF296" i="10"/>
  <c r="BF297" i="10"/>
  <c r="BF298" i="10"/>
  <c r="BF299" i="10"/>
  <c r="BF300" i="10"/>
  <c r="BF301" i="10"/>
  <c r="BF302" i="10"/>
  <c r="U11" i="10"/>
  <c r="BF11" i="10" s="1"/>
  <c r="U12" i="10"/>
  <c r="BF12" i="10" s="1"/>
  <c r="U13" i="10"/>
  <c r="BF13" i="10" s="1"/>
  <c r="U14" i="10"/>
  <c r="BF14" i="10" s="1"/>
  <c r="U15" i="10"/>
  <c r="BF15" i="10" s="1"/>
  <c r="U16" i="10"/>
  <c r="BF16" i="10" s="1"/>
  <c r="U10" i="10"/>
  <c r="BF10" i="10" s="1"/>
  <c r="AH11" i="10" l="1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P173" i="10"/>
  <c r="AP174" i="10"/>
  <c r="AP175" i="10"/>
  <c r="AP176" i="10"/>
  <c r="AP177" i="10"/>
  <c r="AP178" i="10"/>
  <c r="AP179" i="10"/>
  <c r="AP180" i="10"/>
  <c r="AP181" i="10"/>
  <c r="AP182" i="10"/>
  <c r="AP183" i="10"/>
  <c r="AP184" i="10"/>
  <c r="AP185" i="10"/>
  <c r="AP186" i="10"/>
  <c r="AP187" i="10"/>
  <c r="AP188" i="10"/>
  <c r="AP189" i="10"/>
  <c r="AP190" i="10"/>
  <c r="AP191" i="10"/>
  <c r="AP192" i="10"/>
  <c r="AP193" i="10"/>
  <c r="AP194" i="10"/>
  <c r="AP195" i="10"/>
  <c r="AP196" i="10"/>
  <c r="AP197" i="10"/>
  <c r="AP198" i="10"/>
  <c r="AP199" i="10"/>
  <c r="AP200" i="10"/>
  <c r="AP201" i="10"/>
  <c r="AP202" i="10"/>
  <c r="AP203" i="10"/>
  <c r="AP204" i="10"/>
  <c r="AP205" i="10"/>
  <c r="AP206" i="10"/>
  <c r="AP207" i="10"/>
  <c r="AP208" i="10"/>
  <c r="AP209" i="10"/>
  <c r="AP210" i="10"/>
  <c r="AP211" i="10"/>
  <c r="AP212" i="10"/>
  <c r="AP213" i="10"/>
  <c r="AP214" i="10"/>
  <c r="AP215" i="10"/>
  <c r="AP216" i="10"/>
  <c r="AP217" i="10"/>
  <c r="AP218" i="10"/>
  <c r="AP219" i="10"/>
  <c r="AP220" i="10"/>
  <c r="AP221" i="10"/>
  <c r="AP222" i="10"/>
  <c r="AP223" i="10"/>
  <c r="AP224" i="10"/>
  <c r="AP225" i="10"/>
  <c r="AP226" i="10"/>
  <c r="AP227" i="10"/>
  <c r="AP228" i="10"/>
  <c r="AP229" i="10"/>
  <c r="AP230" i="10"/>
  <c r="AP231" i="10"/>
  <c r="AP232" i="10"/>
  <c r="AP233" i="10"/>
  <c r="AP234" i="10"/>
  <c r="AP235" i="10"/>
  <c r="AP236" i="10"/>
  <c r="AP237" i="10"/>
  <c r="AP238" i="10"/>
  <c r="AP239" i="10"/>
  <c r="AP240" i="10"/>
  <c r="AP241" i="10"/>
  <c r="AP242" i="10"/>
  <c r="AP243" i="10"/>
  <c r="AP244" i="10"/>
  <c r="AP245" i="10"/>
  <c r="AP246" i="10"/>
  <c r="AP247" i="10"/>
  <c r="AP248" i="10"/>
  <c r="AP249" i="10"/>
  <c r="AP250" i="10"/>
  <c r="AP251" i="10"/>
  <c r="AP252" i="10"/>
  <c r="AP253" i="10"/>
  <c r="AP254" i="10"/>
  <c r="AP255" i="10"/>
  <c r="AP256" i="10"/>
  <c r="AP257" i="10"/>
  <c r="AP258" i="10"/>
  <c r="AP259" i="10"/>
  <c r="AP260" i="10"/>
  <c r="AP261" i="10"/>
  <c r="AP262" i="10"/>
  <c r="AP263" i="10"/>
  <c r="AP264" i="10"/>
  <c r="AP265" i="10"/>
  <c r="AP266" i="10"/>
  <c r="AP267" i="10"/>
  <c r="AP268" i="10"/>
  <c r="AP269" i="10"/>
  <c r="AP270" i="10"/>
  <c r="AP271" i="10"/>
  <c r="AP272" i="10"/>
  <c r="AP273" i="10"/>
  <c r="AP274" i="10"/>
  <c r="AP275" i="10"/>
  <c r="AP276" i="10"/>
  <c r="AP277" i="10"/>
  <c r="AP278" i="10"/>
  <c r="AP279" i="10"/>
  <c r="AP280" i="10"/>
  <c r="AP281" i="10"/>
  <c r="AP282" i="10"/>
  <c r="AP283" i="10"/>
  <c r="AP284" i="10"/>
  <c r="AP285" i="10"/>
  <c r="AP286" i="10"/>
  <c r="AP287" i="10"/>
  <c r="AP288" i="10"/>
  <c r="AP289" i="10"/>
  <c r="AP290" i="10"/>
  <c r="AP291" i="10"/>
  <c r="AP292" i="10"/>
  <c r="AP293" i="10"/>
  <c r="AP294" i="10"/>
  <c r="AP295" i="10"/>
  <c r="AP296" i="10"/>
  <c r="AP297" i="10"/>
  <c r="AP298" i="10"/>
  <c r="AP299" i="10"/>
  <c r="AP300" i="10"/>
  <c r="AP301" i="10"/>
  <c r="AP302" i="10"/>
  <c r="AP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10" i="10"/>
  <c r="Q11" i="10"/>
  <c r="BB11" i="10" s="1"/>
  <c r="Q12" i="10"/>
  <c r="BB12" i="10" s="1"/>
  <c r="Q13" i="10"/>
  <c r="BB13" i="10" s="1"/>
  <c r="Q14" i="10"/>
  <c r="BB14" i="10" s="1"/>
  <c r="Q15" i="10"/>
  <c r="BB15" i="10" s="1"/>
  <c r="Q16" i="10"/>
  <c r="BB16" i="10" s="1"/>
  <c r="Q17" i="10"/>
  <c r="BB17" i="10" s="1"/>
  <c r="Q18" i="10"/>
  <c r="BB18" i="10" s="1"/>
  <c r="Q19" i="10"/>
  <c r="BB19" i="10" s="1"/>
  <c r="Q20" i="10"/>
  <c r="BB20" i="10" s="1"/>
  <c r="Q21" i="10"/>
  <c r="BB21" i="10" s="1"/>
  <c r="Q22" i="10"/>
  <c r="BB22" i="10" s="1"/>
  <c r="Q23" i="10"/>
  <c r="BB23" i="10" s="1"/>
  <c r="Q24" i="10"/>
  <c r="BB24" i="10" s="1"/>
  <c r="Q25" i="10"/>
  <c r="BB25" i="10" s="1"/>
  <c r="Q26" i="10"/>
  <c r="BB26" i="10" s="1"/>
  <c r="Q27" i="10"/>
  <c r="BB27" i="10" s="1"/>
  <c r="Q28" i="10"/>
  <c r="BB28" i="10" s="1"/>
  <c r="Q29" i="10"/>
  <c r="BB29" i="10" s="1"/>
  <c r="Q30" i="10"/>
  <c r="BB30" i="10" s="1"/>
  <c r="Q31" i="10"/>
  <c r="BB31" i="10" s="1"/>
  <c r="Q32" i="10"/>
  <c r="BB32" i="10" s="1"/>
  <c r="Q33" i="10"/>
  <c r="BB33" i="10" s="1"/>
  <c r="Q34" i="10"/>
  <c r="BB34" i="10" s="1"/>
  <c r="Q35" i="10"/>
  <c r="BB35" i="10" s="1"/>
  <c r="Q36" i="10"/>
  <c r="BB36" i="10" s="1"/>
  <c r="Q37" i="10"/>
  <c r="BB37" i="10" s="1"/>
  <c r="Q38" i="10"/>
  <c r="BB38" i="10" s="1"/>
  <c r="Q39" i="10"/>
  <c r="BB39" i="10" s="1"/>
  <c r="Q40" i="10"/>
  <c r="BB40" i="10" s="1"/>
  <c r="Q41" i="10"/>
  <c r="BB41" i="10" s="1"/>
  <c r="Q42" i="10"/>
  <c r="BB42" i="10" s="1"/>
  <c r="Q43" i="10"/>
  <c r="BB43" i="10" s="1"/>
  <c r="Q44" i="10"/>
  <c r="BB44" i="10" s="1"/>
  <c r="Q45" i="10"/>
  <c r="BB45" i="10" s="1"/>
  <c r="Q46" i="10"/>
  <c r="BB46" i="10" s="1"/>
  <c r="Q47" i="10"/>
  <c r="BB47" i="10" s="1"/>
  <c r="Q48" i="10"/>
  <c r="BB48" i="10" s="1"/>
  <c r="Q49" i="10"/>
  <c r="BB49" i="10" s="1"/>
  <c r="Q50" i="10"/>
  <c r="BB50" i="10" s="1"/>
  <c r="Q51" i="10"/>
  <c r="BB51" i="10" s="1"/>
  <c r="Q52" i="10"/>
  <c r="BB52" i="10" s="1"/>
  <c r="Q53" i="10"/>
  <c r="BB53" i="10" s="1"/>
  <c r="Q54" i="10"/>
  <c r="BB54" i="10" s="1"/>
  <c r="Q55" i="10"/>
  <c r="BB55" i="10" s="1"/>
  <c r="Q56" i="10"/>
  <c r="BB56" i="10" s="1"/>
  <c r="Q57" i="10"/>
  <c r="BB57" i="10" s="1"/>
  <c r="Q58" i="10"/>
  <c r="BB58" i="10" s="1"/>
  <c r="Q59" i="10"/>
  <c r="BB59" i="10" s="1"/>
  <c r="Q60" i="10"/>
  <c r="BB60" i="10" s="1"/>
  <c r="Q61" i="10"/>
  <c r="BB61" i="10" s="1"/>
  <c r="Q62" i="10"/>
  <c r="BB62" i="10" s="1"/>
  <c r="Q63" i="10"/>
  <c r="BB63" i="10" s="1"/>
  <c r="Q64" i="10"/>
  <c r="BB64" i="10" s="1"/>
  <c r="Q65" i="10"/>
  <c r="BB65" i="10" s="1"/>
  <c r="Q66" i="10"/>
  <c r="BB66" i="10" s="1"/>
  <c r="Q67" i="10"/>
  <c r="BB67" i="10" s="1"/>
  <c r="Q68" i="10"/>
  <c r="BB68" i="10" s="1"/>
  <c r="Q69" i="10"/>
  <c r="BB69" i="10" s="1"/>
  <c r="Q70" i="10"/>
  <c r="BB70" i="10" s="1"/>
  <c r="Q71" i="10"/>
  <c r="BB71" i="10" s="1"/>
  <c r="Q72" i="10"/>
  <c r="BB72" i="10" s="1"/>
  <c r="Q73" i="10"/>
  <c r="BB73" i="10" s="1"/>
  <c r="Q74" i="10"/>
  <c r="BB74" i="10" s="1"/>
  <c r="Q75" i="10"/>
  <c r="BB75" i="10" s="1"/>
  <c r="Q76" i="10"/>
  <c r="BB76" i="10" s="1"/>
  <c r="Q77" i="10"/>
  <c r="BB77" i="10" s="1"/>
  <c r="Q78" i="10"/>
  <c r="BB78" i="10" s="1"/>
  <c r="Q79" i="10"/>
  <c r="BB79" i="10" s="1"/>
  <c r="Q80" i="10"/>
  <c r="BB80" i="10" s="1"/>
  <c r="Q81" i="10"/>
  <c r="BB81" i="10" s="1"/>
  <c r="Q82" i="10"/>
  <c r="BB82" i="10" s="1"/>
  <c r="Q83" i="10"/>
  <c r="BB83" i="10" s="1"/>
  <c r="Q84" i="10"/>
  <c r="BB84" i="10" s="1"/>
  <c r="Q85" i="10"/>
  <c r="BB85" i="10" s="1"/>
  <c r="Q86" i="10"/>
  <c r="BB86" i="10" s="1"/>
  <c r="Q87" i="10"/>
  <c r="BB87" i="10" s="1"/>
  <c r="Q88" i="10"/>
  <c r="BB88" i="10" s="1"/>
  <c r="Q89" i="10"/>
  <c r="BB89" i="10" s="1"/>
  <c r="Q90" i="10"/>
  <c r="BB90" i="10" s="1"/>
  <c r="Q91" i="10"/>
  <c r="BB91" i="10" s="1"/>
  <c r="Q92" i="10"/>
  <c r="BB92" i="10" s="1"/>
  <c r="Q93" i="10"/>
  <c r="BB93" i="10" s="1"/>
  <c r="Q94" i="10"/>
  <c r="BB94" i="10" s="1"/>
  <c r="Q95" i="10"/>
  <c r="BB95" i="10" s="1"/>
  <c r="Q96" i="10"/>
  <c r="BB96" i="10" s="1"/>
  <c r="Q97" i="10"/>
  <c r="BB97" i="10" s="1"/>
  <c r="Q98" i="10"/>
  <c r="BB98" i="10" s="1"/>
  <c r="Q99" i="10"/>
  <c r="BB99" i="10" s="1"/>
  <c r="Q100" i="10"/>
  <c r="BB100" i="10" s="1"/>
  <c r="Q101" i="10"/>
  <c r="BB101" i="10" s="1"/>
  <c r="Q102" i="10"/>
  <c r="BB102" i="10" s="1"/>
  <c r="Q103" i="10"/>
  <c r="BB103" i="10" s="1"/>
  <c r="Q104" i="10"/>
  <c r="BB104" i="10" s="1"/>
  <c r="Q105" i="10"/>
  <c r="BB105" i="10" s="1"/>
  <c r="Q106" i="10"/>
  <c r="BB106" i="10" s="1"/>
  <c r="Q107" i="10"/>
  <c r="BB107" i="10" s="1"/>
  <c r="Q108" i="10"/>
  <c r="BB108" i="10" s="1"/>
  <c r="Q109" i="10"/>
  <c r="BB109" i="10" s="1"/>
  <c r="Q110" i="10"/>
  <c r="BB110" i="10" s="1"/>
  <c r="Q111" i="10"/>
  <c r="BB111" i="10" s="1"/>
  <c r="Q112" i="10"/>
  <c r="BB112" i="10" s="1"/>
  <c r="Q113" i="10"/>
  <c r="BB113" i="10" s="1"/>
  <c r="Q114" i="10"/>
  <c r="BB114" i="10" s="1"/>
  <c r="Q115" i="10"/>
  <c r="BB115" i="10" s="1"/>
  <c r="Q116" i="10"/>
  <c r="BB116" i="10" s="1"/>
  <c r="Q117" i="10"/>
  <c r="BB117" i="10" s="1"/>
  <c r="Q118" i="10"/>
  <c r="BB118" i="10" s="1"/>
  <c r="Q119" i="10"/>
  <c r="BB119" i="10" s="1"/>
  <c r="Q120" i="10"/>
  <c r="BB120" i="10" s="1"/>
  <c r="Q121" i="10"/>
  <c r="BB121" i="10" s="1"/>
  <c r="Q122" i="10"/>
  <c r="BB122" i="10" s="1"/>
  <c r="Q123" i="10"/>
  <c r="BB123" i="10" s="1"/>
  <c r="Q124" i="10"/>
  <c r="BB124" i="10" s="1"/>
  <c r="Q125" i="10"/>
  <c r="BB125" i="10" s="1"/>
  <c r="Q126" i="10"/>
  <c r="BB126" i="10" s="1"/>
  <c r="Q127" i="10"/>
  <c r="BB127" i="10" s="1"/>
  <c r="Q128" i="10"/>
  <c r="BB128" i="10" s="1"/>
  <c r="Q129" i="10"/>
  <c r="BB129" i="10" s="1"/>
  <c r="Q130" i="10"/>
  <c r="BB130" i="10" s="1"/>
  <c r="Q131" i="10"/>
  <c r="BB131" i="10" s="1"/>
  <c r="Q132" i="10"/>
  <c r="BB132" i="10" s="1"/>
  <c r="Q133" i="10"/>
  <c r="BB133" i="10" s="1"/>
  <c r="Q134" i="10"/>
  <c r="BB134" i="10" s="1"/>
  <c r="Q135" i="10"/>
  <c r="BB135" i="10" s="1"/>
  <c r="Q136" i="10"/>
  <c r="BB136" i="10" s="1"/>
  <c r="Q137" i="10"/>
  <c r="BB137" i="10" s="1"/>
  <c r="Q138" i="10"/>
  <c r="BB138" i="10" s="1"/>
  <c r="Q139" i="10"/>
  <c r="BB139" i="10" s="1"/>
  <c r="Q140" i="10"/>
  <c r="BB140" i="10" s="1"/>
  <c r="Q141" i="10"/>
  <c r="BB141" i="10" s="1"/>
  <c r="Q142" i="10"/>
  <c r="BB142" i="10" s="1"/>
  <c r="Q143" i="10"/>
  <c r="BB143" i="10" s="1"/>
  <c r="Q144" i="10"/>
  <c r="BB144" i="10" s="1"/>
  <c r="Q145" i="10"/>
  <c r="BB145" i="10" s="1"/>
  <c r="Q146" i="10"/>
  <c r="BB146" i="10" s="1"/>
  <c r="Q147" i="10"/>
  <c r="BB147" i="10" s="1"/>
  <c r="Q148" i="10"/>
  <c r="BB148" i="10" s="1"/>
  <c r="Q149" i="10"/>
  <c r="BB149" i="10" s="1"/>
  <c r="Q150" i="10"/>
  <c r="BB150" i="10" s="1"/>
  <c r="Q151" i="10"/>
  <c r="BB151" i="10" s="1"/>
  <c r="Q152" i="10"/>
  <c r="BB152" i="10" s="1"/>
  <c r="Q153" i="10"/>
  <c r="BB153" i="10" s="1"/>
  <c r="Q154" i="10"/>
  <c r="BB154" i="10" s="1"/>
  <c r="Q155" i="10"/>
  <c r="BB155" i="10" s="1"/>
  <c r="Q156" i="10"/>
  <c r="BB156" i="10" s="1"/>
  <c r="Q157" i="10"/>
  <c r="BB157" i="10" s="1"/>
  <c r="Q158" i="10"/>
  <c r="BB158" i="10" s="1"/>
  <c r="Q159" i="10"/>
  <c r="BB159" i="10" s="1"/>
  <c r="Q160" i="10"/>
  <c r="BB160" i="10" s="1"/>
  <c r="Q161" i="10"/>
  <c r="BB161" i="10" s="1"/>
  <c r="Q162" i="10"/>
  <c r="BB162" i="10" s="1"/>
  <c r="Q163" i="10"/>
  <c r="BB163" i="10" s="1"/>
  <c r="Q164" i="10"/>
  <c r="BB164" i="10" s="1"/>
  <c r="Q165" i="10"/>
  <c r="BB165" i="10" s="1"/>
  <c r="Q166" i="10"/>
  <c r="BB166" i="10" s="1"/>
  <c r="Q167" i="10"/>
  <c r="BB167" i="10" s="1"/>
  <c r="Q168" i="10"/>
  <c r="BB168" i="10" s="1"/>
  <c r="Q169" i="10"/>
  <c r="BB169" i="10" s="1"/>
  <c r="Q170" i="10"/>
  <c r="BB170" i="10" s="1"/>
  <c r="Q171" i="10"/>
  <c r="BB171" i="10" s="1"/>
  <c r="Q172" i="10"/>
  <c r="BB172" i="10" s="1"/>
  <c r="Q173" i="10"/>
  <c r="BB173" i="10" s="1"/>
  <c r="Q174" i="10"/>
  <c r="BB174" i="10" s="1"/>
  <c r="Q175" i="10"/>
  <c r="BB175" i="10" s="1"/>
  <c r="Q176" i="10"/>
  <c r="BB176" i="10" s="1"/>
  <c r="Q177" i="10"/>
  <c r="BB177" i="10" s="1"/>
  <c r="Q178" i="10"/>
  <c r="BB178" i="10" s="1"/>
  <c r="Q179" i="10"/>
  <c r="BB179" i="10" s="1"/>
  <c r="Q180" i="10"/>
  <c r="BB180" i="10" s="1"/>
  <c r="Q181" i="10"/>
  <c r="BB181" i="10" s="1"/>
  <c r="Q182" i="10"/>
  <c r="BB182" i="10" s="1"/>
  <c r="Q183" i="10"/>
  <c r="BB183" i="10" s="1"/>
  <c r="Q184" i="10"/>
  <c r="BB184" i="10" s="1"/>
  <c r="Q185" i="10"/>
  <c r="BB185" i="10" s="1"/>
  <c r="Q186" i="10"/>
  <c r="BB186" i="10" s="1"/>
  <c r="Q187" i="10"/>
  <c r="BB187" i="10" s="1"/>
  <c r="Q188" i="10"/>
  <c r="BB188" i="10" s="1"/>
  <c r="Q189" i="10"/>
  <c r="BB189" i="10" s="1"/>
  <c r="Q190" i="10"/>
  <c r="BB190" i="10" s="1"/>
  <c r="Q191" i="10"/>
  <c r="BB191" i="10" s="1"/>
  <c r="Q192" i="10"/>
  <c r="BB192" i="10" s="1"/>
  <c r="Q193" i="10"/>
  <c r="BB193" i="10" s="1"/>
  <c r="Q194" i="10"/>
  <c r="BB194" i="10" s="1"/>
  <c r="Q195" i="10"/>
  <c r="BB195" i="10" s="1"/>
  <c r="Q196" i="10"/>
  <c r="BB196" i="10" s="1"/>
  <c r="Q197" i="10"/>
  <c r="BB197" i="10" s="1"/>
  <c r="Q198" i="10"/>
  <c r="BB198" i="10" s="1"/>
  <c r="Q199" i="10"/>
  <c r="BB199" i="10" s="1"/>
  <c r="Q200" i="10"/>
  <c r="BB200" i="10" s="1"/>
  <c r="Q201" i="10"/>
  <c r="BB201" i="10" s="1"/>
  <c r="Q202" i="10"/>
  <c r="BB202" i="10" s="1"/>
  <c r="Q203" i="10"/>
  <c r="BB203" i="10" s="1"/>
  <c r="Q204" i="10"/>
  <c r="BB204" i="10" s="1"/>
  <c r="Q205" i="10"/>
  <c r="BB205" i="10" s="1"/>
  <c r="Q206" i="10"/>
  <c r="BB206" i="10" s="1"/>
  <c r="Q207" i="10"/>
  <c r="BB207" i="10" s="1"/>
  <c r="Q208" i="10"/>
  <c r="BB208" i="10" s="1"/>
  <c r="Q209" i="10"/>
  <c r="BB209" i="10" s="1"/>
  <c r="Q210" i="10"/>
  <c r="BB210" i="10" s="1"/>
  <c r="Q211" i="10"/>
  <c r="BB211" i="10" s="1"/>
  <c r="Q212" i="10"/>
  <c r="BB212" i="10" s="1"/>
  <c r="Q213" i="10"/>
  <c r="BB213" i="10" s="1"/>
  <c r="Q214" i="10"/>
  <c r="BB214" i="10" s="1"/>
  <c r="Q215" i="10"/>
  <c r="BB215" i="10" s="1"/>
  <c r="Q216" i="10"/>
  <c r="BB216" i="10" s="1"/>
  <c r="Q217" i="10"/>
  <c r="BB217" i="10" s="1"/>
  <c r="Q218" i="10"/>
  <c r="BB218" i="10" s="1"/>
  <c r="Q219" i="10"/>
  <c r="BB219" i="10" s="1"/>
  <c r="Q220" i="10"/>
  <c r="BB220" i="10" s="1"/>
  <c r="Q221" i="10"/>
  <c r="BB221" i="10" s="1"/>
  <c r="Q222" i="10"/>
  <c r="BB222" i="10" s="1"/>
  <c r="Q223" i="10"/>
  <c r="BB223" i="10" s="1"/>
  <c r="Q224" i="10"/>
  <c r="BB224" i="10" s="1"/>
  <c r="Q225" i="10"/>
  <c r="BB225" i="10" s="1"/>
  <c r="Q226" i="10"/>
  <c r="BB226" i="10" s="1"/>
  <c r="Q227" i="10"/>
  <c r="BB227" i="10" s="1"/>
  <c r="Q228" i="10"/>
  <c r="BB228" i="10" s="1"/>
  <c r="Q229" i="10"/>
  <c r="BB229" i="10" s="1"/>
  <c r="Q230" i="10"/>
  <c r="BB230" i="10" s="1"/>
  <c r="Q231" i="10"/>
  <c r="BB231" i="10" s="1"/>
  <c r="Q232" i="10"/>
  <c r="BB232" i="10" s="1"/>
  <c r="Q233" i="10"/>
  <c r="BB233" i="10" s="1"/>
  <c r="Q234" i="10"/>
  <c r="BB234" i="10" s="1"/>
  <c r="Q235" i="10"/>
  <c r="BB235" i="10" s="1"/>
  <c r="Q236" i="10"/>
  <c r="BB236" i="10" s="1"/>
  <c r="Q237" i="10"/>
  <c r="BB237" i="10" s="1"/>
  <c r="Q238" i="10"/>
  <c r="BB238" i="10" s="1"/>
  <c r="Q239" i="10"/>
  <c r="BB239" i="10" s="1"/>
  <c r="Q240" i="10"/>
  <c r="BB240" i="10" s="1"/>
  <c r="Q241" i="10"/>
  <c r="BB241" i="10" s="1"/>
  <c r="Q242" i="10"/>
  <c r="BB242" i="10" s="1"/>
  <c r="Q243" i="10"/>
  <c r="BB243" i="10" s="1"/>
  <c r="Q244" i="10"/>
  <c r="BB244" i="10" s="1"/>
  <c r="Q245" i="10"/>
  <c r="BB245" i="10" s="1"/>
  <c r="Q246" i="10"/>
  <c r="BB246" i="10" s="1"/>
  <c r="Q247" i="10"/>
  <c r="BB247" i="10" s="1"/>
  <c r="Q248" i="10"/>
  <c r="BB248" i="10" s="1"/>
  <c r="Q249" i="10"/>
  <c r="BB249" i="10" s="1"/>
  <c r="Q250" i="10"/>
  <c r="BB250" i="10" s="1"/>
  <c r="Q251" i="10"/>
  <c r="BB251" i="10" s="1"/>
  <c r="Q252" i="10"/>
  <c r="BB252" i="10" s="1"/>
  <c r="Q253" i="10"/>
  <c r="BB253" i="10" s="1"/>
  <c r="Q254" i="10"/>
  <c r="BB254" i="10" s="1"/>
  <c r="Q255" i="10"/>
  <c r="BB255" i="10" s="1"/>
  <c r="Q256" i="10"/>
  <c r="BB256" i="10" s="1"/>
  <c r="Q257" i="10"/>
  <c r="BB257" i="10" s="1"/>
  <c r="Q258" i="10"/>
  <c r="BB258" i="10" s="1"/>
  <c r="Q259" i="10"/>
  <c r="BB259" i="10" s="1"/>
  <c r="Q260" i="10"/>
  <c r="BB260" i="10" s="1"/>
  <c r="Q261" i="10"/>
  <c r="BB261" i="10" s="1"/>
  <c r="Q262" i="10"/>
  <c r="BB262" i="10" s="1"/>
  <c r="Q263" i="10"/>
  <c r="BB263" i="10" s="1"/>
  <c r="Q264" i="10"/>
  <c r="BB264" i="10" s="1"/>
  <c r="Q265" i="10"/>
  <c r="BB265" i="10" s="1"/>
  <c r="Q266" i="10"/>
  <c r="BB266" i="10" s="1"/>
  <c r="Q267" i="10"/>
  <c r="BB267" i="10" s="1"/>
  <c r="Q268" i="10"/>
  <c r="BB268" i="10" s="1"/>
  <c r="Q269" i="10"/>
  <c r="BB269" i="10" s="1"/>
  <c r="Q270" i="10"/>
  <c r="BB270" i="10" s="1"/>
  <c r="Q271" i="10"/>
  <c r="BB271" i="10" s="1"/>
  <c r="Q272" i="10"/>
  <c r="BB272" i="10" s="1"/>
  <c r="Q273" i="10"/>
  <c r="BB273" i="10" s="1"/>
  <c r="Q274" i="10"/>
  <c r="BB274" i="10" s="1"/>
  <c r="Q275" i="10"/>
  <c r="BB275" i="10" s="1"/>
  <c r="Q276" i="10"/>
  <c r="BB276" i="10" s="1"/>
  <c r="Q277" i="10"/>
  <c r="BB277" i="10" s="1"/>
  <c r="Q278" i="10"/>
  <c r="BB278" i="10" s="1"/>
  <c r="Q279" i="10"/>
  <c r="BB279" i="10" s="1"/>
  <c r="Q280" i="10"/>
  <c r="BB280" i="10" s="1"/>
  <c r="Q281" i="10"/>
  <c r="BB281" i="10" s="1"/>
  <c r="Q282" i="10"/>
  <c r="BB282" i="10" s="1"/>
  <c r="Q283" i="10"/>
  <c r="BB283" i="10" s="1"/>
  <c r="Q284" i="10"/>
  <c r="BB284" i="10" s="1"/>
  <c r="Q285" i="10"/>
  <c r="BB285" i="10" s="1"/>
  <c r="Q286" i="10"/>
  <c r="BB286" i="10" s="1"/>
  <c r="Q287" i="10"/>
  <c r="BB287" i="10" s="1"/>
  <c r="Q288" i="10"/>
  <c r="BB288" i="10" s="1"/>
  <c r="Q289" i="10"/>
  <c r="BB289" i="10" s="1"/>
  <c r="Q290" i="10"/>
  <c r="BB290" i="10" s="1"/>
  <c r="Q291" i="10"/>
  <c r="BB291" i="10" s="1"/>
  <c r="Q292" i="10"/>
  <c r="BB292" i="10" s="1"/>
  <c r="Q293" i="10"/>
  <c r="BB293" i="10" s="1"/>
  <c r="Q294" i="10"/>
  <c r="BB294" i="10" s="1"/>
  <c r="Q295" i="10"/>
  <c r="BB295" i="10" s="1"/>
  <c r="Q296" i="10"/>
  <c r="BB296" i="10" s="1"/>
  <c r="Q297" i="10"/>
  <c r="BB297" i="10" s="1"/>
  <c r="Q298" i="10"/>
  <c r="BB298" i="10" s="1"/>
  <c r="Q299" i="10"/>
  <c r="BB299" i="10" s="1"/>
  <c r="Q300" i="10"/>
  <c r="BB300" i="10" s="1"/>
  <c r="Q301" i="10"/>
  <c r="BB301" i="10" s="1"/>
  <c r="Q302" i="10"/>
  <c r="BB302" i="10" s="1"/>
  <c r="Q10" i="10"/>
  <c r="BB10" i="10" s="1"/>
  <c r="Q11" i="12"/>
  <c r="Q12" i="12"/>
  <c r="Q13" i="12"/>
  <c r="Q14" i="12"/>
  <c r="Q15" i="12"/>
  <c r="Q16" i="12"/>
  <c r="Q26" i="12"/>
  <c r="Q27" i="12"/>
  <c r="Q28" i="12"/>
  <c r="Q29" i="12"/>
  <c r="Q30" i="12"/>
  <c r="Q31" i="12"/>
  <c r="Q32" i="12"/>
  <c r="Q33" i="12"/>
  <c r="Q36" i="12"/>
  <c r="Q37" i="12"/>
  <c r="Q38" i="12"/>
  <c r="Q39" i="12"/>
  <c r="Q40" i="12"/>
  <c r="Q43" i="12"/>
  <c r="Q44" i="12"/>
  <c r="Q53" i="12"/>
  <c r="Q54" i="12"/>
  <c r="Q56" i="12"/>
  <c r="Q57" i="12"/>
  <c r="Q59" i="12"/>
  <c r="Q61" i="12"/>
  <c r="Q62" i="12"/>
  <c r="Q64" i="12"/>
  <c r="Q65" i="12"/>
  <c r="Q66" i="12"/>
  <c r="Q68" i="12"/>
  <c r="Q69" i="12"/>
  <c r="Q70" i="12"/>
  <c r="Q73" i="12"/>
  <c r="Q74" i="12"/>
  <c r="Q7" i="12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H113" i="9"/>
  <c r="BH114" i="9"/>
  <c r="BH115" i="9"/>
  <c r="BH116" i="9"/>
  <c r="BH117" i="9"/>
  <c r="BH118" i="9"/>
  <c r="BH119" i="9"/>
  <c r="BH120" i="9"/>
  <c r="BH121" i="9"/>
  <c r="BH122" i="9"/>
  <c r="BH123" i="9"/>
  <c r="BH124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H142" i="9"/>
  <c r="BH143" i="9"/>
  <c r="BH144" i="9"/>
  <c r="BH145" i="9"/>
  <c r="BH146" i="9"/>
  <c r="BH147" i="9"/>
  <c r="BH148" i="9"/>
  <c r="BH149" i="9"/>
  <c r="BH150" i="9"/>
  <c r="BH151" i="9"/>
  <c r="BH152" i="9"/>
  <c r="BH153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H171" i="9"/>
  <c r="BH172" i="9"/>
  <c r="BH173" i="9"/>
  <c r="BH174" i="9"/>
  <c r="BH175" i="9"/>
  <c r="BH176" i="9"/>
  <c r="BH177" i="9"/>
  <c r="BH178" i="9"/>
  <c r="BH179" i="9"/>
  <c r="BH180" i="9"/>
  <c r="BH181" i="9"/>
  <c r="BH182" i="9"/>
  <c r="BH183" i="9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H200" i="9"/>
  <c r="BH201" i="9"/>
  <c r="BH202" i="9"/>
  <c r="BH203" i="9"/>
  <c r="BH204" i="9"/>
  <c r="BH205" i="9"/>
  <c r="BH206" i="9"/>
  <c r="BH207" i="9"/>
  <c r="BH208" i="9"/>
  <c r="BH209" i="9"/>
  <c r="BH210" i="9"/>
  <c r="BH211" i="9"/>
  <c r="BH212" i="9"/>
  <c r="BH213" i="9"/>
  <c r="BH214" i="9"/>
  <c r="BH215" i="9"/>
  <c r="BH216" i="9"/>
  <c r="BH217" i="9"/>
  <c r="BH218" i="9"/>
  <c r="BH219" i="9"/>
  <c r="BH220" i="9"/>
  <c r="BH221" i="9"/>
  <c r="BH222" i="9"/>
  <c r="BH223" i="9"/>
  <c r="BH224" i="9"/>
  <c r="BH225" i="9"/>
  <c r="BH226" i="9"/>
  <c r="BH227" i="9"/>
  <c r="BH228" i="9"/>
  <c r="BH229" i="9"/>
  <c r="BH230" i="9"/>
  <c r="BH231" i="9"/>
  <c r="BH232" i="9"/>
  <c r="BH233" i="9"/>
  <c r="BH234" i="9"/>
  <c r="BH235" i="9"/>
  <c r="BH236" i="9"/>
  <c r="BH237" i="9"/>
  <c r="BH238" i="9"/>
  <c r="BH239" i="9"/>
  <c r="BH240" i="9"/>
  <c r="BH241" i="9"/>
  <c r="BH242" i="9"/>
  <c r="BH243" i="9"/>
  <c r="BH244" i="9"/>
  <c r="BH245" i="9"/>
  <c r="BH246" i="9"/>
  <c r="BH247" i="9"/>
  <c r="BH248" i="9"/>
  <c r="BH249" i="9"/>
  <c r="BH250" i="9"/>
  <c r="BH251" i="9"/>
  <c r="BH252" i="9"/>
  <c r="BH253" i="9"/>
  <c r="BH254" i="9"/>
  <c r="BH255" i="9"/>
  <c r="BH256" i="9"/>
  <c r="BH257" i="9"/>
  <c r="BH258" i="9"/>
  <c r="BH259" i="9"/>
  <c r="BH260" i="9"/>
  <c r="BH261" i="9"/>
  <c r="BH262" i="9"/>
  <c r="BH263" i="9"/>
  <c r="BH264" i="9"/>
  <c r="BH265" i="9"/>
  <c r="BH266" i="9"/>
  <c r="BH267" i="9"/>
  <c r="BH268" i="9"/>
  <c r="BH269" i="9"/>
  <c r="BH270" i="9"/>
  <c r="BH271" i="9"/>
  <c r="BH272" i="9"/>
  <c r="BH273" i="9"/>
  <c r="BH274" i="9"/>
  <c r="BH275" i="9"/>
  <c r="BH276" i="9"/>
  <c r="BH277" i="9"/>
  <c r="BH278" i="9"/>
  <c r="BH279" i="9"/>
  <c r="BH280" i="9"/>
  <c r="BH281" i="9"/>
  <c r="BH282" i="9"/>
  <c r="BH283" i="9"/>
  <c r="BH284" i="9"/>
  <c r="BH285" i="9"/>
  <c r="BH286" i="9"/>
  <c r="BH287" i="9"/>
  <c r="BH288" i="9"/>
  <c r="BH289" i="9"/>
  <c r="BH290" i="9"/>
  <c r="BH291" i="9"/>
  <c r="BH292" i="9"/>
  <c r="BH293" i="9"/>
  <c r="BH294" i="9"/>
  <c r="BH295" i="9"/>
  <c r="BH296" i="9"/>
  <c r="BH297" i="9"/>
  <c r="BH298" i="9"/>
  <c r="BH299" i="9"/>
  <c r="BH300" i="9"/>
  <c r="BH301" i="9"/>
  <c r="BH302" i="9"/>
  <c r="BH10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D113" i="9"/>
  <c r="BD114" i="9"/>
  <c r="BD115" i="9"/>
  <c r="BD116" i="9"/>
  <c r="BD117" i="9"/>
  <c r="BD118" i="9"/>
  <c r="BD119" i="9"/>
  <c r="BD120" i="9"/>
  <c r="BD121" i="9"/>
  <c r="BD122" i="9"/>
  <c r="BD123" i="9"/>
  <c r="BD124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D142" i="9"/>
  <c r="BD143" i="9"/>
  <c r="BD144" i="9"/>
  <c r="BD145" i="9"/>
  <c r="BD146" i="9"/>
  <c r="BD147" i="9"/>
  <c r="BD148" i="9"/>
  <c r="BD149" i="9"/>
  <c r="BD150" i="9"/>
  <c r="BD151" i="9"/>
  <c r="BD152" i="9"/>
  <c r="BD153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D171" i="9"/>
  <c r="BD172" i="9"/>
  <c r="BD173" i="9"/>
  <c r="BD174" i="9"/>
  <c r="BD175" i="9"/>
  <c r="BD176" i="9"/>
  <c r="BD177" i="9"/>
  <c r="BD178" i="9"/>
  <c r="BD179" i="9"/>
  <c r="BD180" i="9"/>
  <c r="BD181" i="9"/>
  <c r="BD182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D200" i="9"/>
  <c r="BD201" i="9"/>
  <c r="BD202" i="9"/>
  <c r="BD203" i="9"/>
  <c r="BD204" i="9"/>
  <c r="BD205" i="9"/>
  <c r="BD206" i="9"/>
  <c r="BD207" i="9"/>
  <c r="BD208" i="9"/>
  <c r="BD209" i="9"/>
  <c r="BD210" i="9"/>
  <c r="BD211" i="9"/>
  <c r="BD212" i="9"/>
  <c r="BD213" i="9"/>
  <c r="BD214" i="9"/>
  <c r="BD215" i="9"/>
  <c r="BD216" i="9"/>
  <c r="BD217" i="9"/>
  <c r="BD218" i="9"/>
  <c r="BD219" i="9"/>
  <c r="BD220" i="9"/>
  <c r="BD221" i="9"/>
  <c r="BD222" i="9"/>
  <c r="BD223" i="9"/>
  <c r="BD224" i="9"/>
  <c r="BD225" i="9"/>
  <c r="BD226" i="9"/>
  <c r="BD227" i="9"/>
  <c r="BD228" i="9"/>
  <c r="BD229" i="9"/>
  <c r="BD230" i="9"/>
  <c r="BD231" i="9"/>
  <c r="BD232" i="9"/>
  <c r="BD233" i="9"/>
  <c r="BD234" i="9"/>
  <c r="BD235" i="9"/>
  <c r="BD236" i="9"/>
  <c r="BD237" i="9"/>
  <c r="BD238" i="9"/>
  <c r="BD239" i="9"/>
  <c r="BD240" i="9"/>
  <c r="BD241" i="9"/>
  <c r="BD242" i="9"/>
  <c r="BD243" i="9"/>
  <c r="BD244" i="9"/>
  <c r="BD245" i="9"/>
  <c r="BD246" i="9"/>
  <c r="BD247" i="9"/>
  <c r="BD248" i="9"/>
  <c r="BD249" i="9"/>
  <c r="BD250" i="9"/>
  <c r="BD251" i="9"/>
  <c r="BD252" i="9"/>
  <c r="BD253" i="9"/>
  <c r="BD254" i="9"/>
  <c r="BD255" i="9"/>
  <c r="BD256" i="9"/>
  <c r="BD257" i="9"/>
  <c r="BD258" i="9"/>
  <c r="BD259" i="9"/>
  <c r="BD260" i="9"/>
  <c r="BD261" i="9"/>
  <c r="BD262" i="9"/>
  <c r="BD263" i="9"/>
  <c r="BD264" i="9"/>
  <c r="BD265" i="9"/>
  <c r="BD266" i="9"/>
  <c r="BD267" i="9"/>
  <c r="BD268" i="9"/>
  <c r="BD269" i="9"/>
  <c r="BD270" i="9"/>
  <c r="BD271" i="9"/>
  <c r="BD272" i="9"/>
  <c r="BD273" i="9"/>
  <c r="BD274" i="9"/>
  <c r="BD275" i="9"/>
  <c r="BD276" i="9"/>
  <c r="BD277" i="9"/>
  <c r="BD278" i="9"/>
  <c r="BD279" i="9"/>
  <c r="BD280" i="9"/>
  <c r="BD281" i="9"/>
  <c r="BD282" i="9"/>
  <c r="BD283" i="9"/>
  <c r="BD284" i="9"/>
  <c r="BD285" i="9"/>
  <c r="BD286" i="9"/>
  <c r="BD287" i="9"/>
  <c r="BD288" i="9"/>
  <c r="BD289" i="9"/>
  <c r="BD290" i="9"/>
  <c r="BD291" i="9"/>
  <c r="BD292" i="9"/>
  <c r="BD293" i="9"/>
  <c r="BD294" i="9"/>
  <c r="BD295" i="9"/>
  <c r="BD296" i="9"/>
  <c r="BD297" i="9"/>
  <c r="BD298" i="9"/>
  <c r="BD299" i="9"/>
  <c r="BD300" i="9"/>
  <c r="BD301" i="9"/>
  <c r="BD302" i="9"/>
  <c r="BD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17" i="9"/>
  <c r="AZ218" i="9"/>
  <c r="AZ219" i="9"/>
  <c r="AZ220" i="9"/>
  <c r="AZ221" i="9"/>
  <c r="AZ222" i="9"/>
  <c r="AZ223" i="9"/>
  <c r="AZ224" i="9"/>
  <c r="AZ225" i="9"/>
  <c r="AZ226" i="9"/>
  <c r="AZ227" i="9"/>
  <c r="AZ228" i="9"/>
  <c r="AZ229" i="9"/>
  <c r="AZ230" i="9"/>
  <c r="AZ231" i="9"/>
  <c r="AZ232" i="9"/>
  <c r="AZ233" i="9"/>
  <c r="AZ234" i="9"/>
  <c r="AZ235" i="9"/>
  <c r="AZ236" i="9"/>
  <c r="AZ237" i="9"/>
  <c r="AZ238" i="9"/>
  <c r="AZ239" i="9"/>
  <c r="AZ240" i="9"/>
  <c r="AZ241" i="9"/>
  <c r="AZ242" i="9"/>
  <c r="AZ243" i="9"/>
  <c r="AZ244" i="9"/>
  <c r="AZ245" i="9"/>
  <c r="AZ246" i="9"/>
  <c r="AZ247" i="9"/>
  <c r="AZ248" i="9"/>
  <c r="AZ249" i="9"/>
  <c r="AZ250" i="9"/>
  <c r="AZ251" i="9"/>
  <c r="AZ252" i="9"/>
  <c r="AZ253" i="9"/>
  <c r="AZ254" i="9"/>
  <c r="AZ255" i="9"/>
  <c r="AZ256" i="9"/>
  <c r="AZ257" i="9"/>
  <c r="AZ258" i="9"/>
  <c r="AZ259" i="9"/>
  <c r="AZ260" i="9"/>
  <c r="AZ261" i="9"/>
  <c r="AZ262" i="9"/>
  <c r="AZ263" i="9"/>
  <c r="AZ264" i="9"/>
  <c r="AZ265" i="9"/>
  <c r="AZ266" i="9"/>
  <c r="AZ267" i="9"/>
  <c r="AZ268" i="9"/>
  <c r="AZ269" i="9"/>
  <c r="AZ270" i="9"/>
  <c r="AZ271" i="9"/>
  <c r="AZ272" i="9"/>
  <c r="AZ273" i="9"/>
  <c r="AZ274" i="9"/>
  <c r="AZ275" i="9"/>
  <c r="AZ276" i="9"/>
  <c r="AZ277" i="9"/>
  <c r="AZ278" i="9"/>
  <c r="AZ279" i="9"/>
  <c r="AZ280" i="9"/>
  <c r="AZ281" i="9"/>
  <c r="AZ282" i="9"/>
  <c r="AZ283" i="9"/>
  <c r="AZ284" i="9"/>
  <c r="AZ285" i="9"/>
  <c r="AZ286" i="9"/>
  <c r="AZ287" i="9"/>
  <c r="AZ288" i="9"/>
  <c r="AZ289" i="9"/>
  <c r="AZ290" i="9"/>
  <c r="AZ291" i="9"/>
  <c r="AZ292" i="9"/>
  <c r="AZ293" i="9"/>
  <c r="AZ294" i="9"/>
  <c r="AZ295" i="9"/>
  <c r="AZ296" i="9"/>
  <c r="AZ297" i="9"/>
  <c r="AZ298" i="9"/>
  <c r="AZ299" i="9"/>
  <c r="AZ300" i="9"/>
  <c r="AZ301" i="9"/>
  <c r="AZ302" i="9"/>
  <c r="AZ10" i="9"/>
  <c r="AV11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V173" i="9"/>
  <c r="AV174" i="9"/>
  <c r="AV175" i="9"/>
  <c r="AV176" i="9"/>
  <c r="AV177" i="9"/>
  <c r="AV178" i="9"/>
  <c r="AV179" i="9"/>
  <c r="AV180" i="9"/>
  <c r="AV181" i="9"/>
  <c r="AV182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V200" i="9"/>
  <c r="AV201" i="9"/>
  <c r="AV202" i="9"/>
  <c r="AV203" i="9"/>
  <c r="AV204" i="9"/>
  <c r="AV205" i="9"/>
  <c r="AV206" i="9"/>
  <c r="AV207" i="9"/>
  <c r="AV208" i="9"/>
  <c r="AV209" i="9"/>
  <c r="AV210" i="9"/>
  <c r="AV211" i="9"/>
  <c r="AV212" i="9"/>
  <c r="AV213" i="9"/>
  <c r="AV214" i="9"/>
  <c r="AV215" i="9"/>
  <c r="AV216" i="9"/>
  <c r="AV217" i="9"/>
  <c r="AV218" i="9"/>
  <c r="AV219" i="9"/>
  <c r="AV220" i="9"/>
  <c r="AV221" i="9"/>
  <c r="AV222" i="9"/>
  <c r="AV223" i="9"/>
  <c r="AV224" i="9"/>
  <c r="AV225" i="9"/>
  <c r="AV226" i="9"/>
  <c r="AV227" i="9"/>
  <c r="AV228" i="9"/>
  <c r="AV229" i="9"/>
  <c r="AV230" i="9"/>
  <c r="AV231" i="9"/>
  <c r="AV232" i="9"/>
  <c r="AV233" i="9"/>
  <c r="AV234" i="9"/>
  <c r="AV235" i="9"/>
  <c r="AV236" i="9"/>
  <c r="AV237" i="9"/>
  <c r="AV238" i="9"/>
  <c r="AV239" i="9"/>
  <c r="AV240" i="9"/>
  <c r="AV241" i="9"/>
  <c r="AV242" i="9"/>
  <c r="AV243" i="9"/>
  <c r="AV244" i="9"/>
  <c r="AV245" i="9"/>
  <c r="AV246" i="9"/>
  <c r="AV247" i="9"/>
  <c r="AV248" i="9"/>
  <c r="AV249" i="9"/>
  <c r="AV250" i="9"/>
  <c r="AV251" i="9"/>
  <c r="AV252" i="9"/>
  <c r="AV253" i="9"/>
  <c r="AV254" i="9"/>
  <c r="AV255" i="9"/>
  <c r="AV256" i="9"/>
  <c r="AV257" i="9"/>
  <c r="AV258" i="9"/>
  <c r="AV259" i="9"/>
  <c r="AV260" i="9"/>
  <c r="AV261" i="9"/>
  <c r="AV262" i="9"/>
  <c r="AV263" i="9"/>
  <c r="AV264" i="9"/>
  <c r="AV265" i="9"/>
  <c r="AV266" i="9"/>
  <c r="AV267" i="9"/>
  <c r="AV268" i="9"/>
  <c r="AV269" i="9"/>
  <c r="AV270" i="9"/>
  <c r="AV271" i="9"/>
  <c r="AV272" i="9"/>
  <c r="AV273" i="9"/>
  <c r="AV274" i="9"/>
  <c r="AV275" i="9"/>
  <c r="AV276" i="9"/>
  <c r="AV277" i="9"/>
  <c r="AV278" i="9"/>
  <c r="AV279" i="9"/>
  <c r="AV280" i="9"/>
  <c r="AV281" i="9"/>
  <c r="AV282" i="9"/>
  <c r="AV283" i="9"/>
  <c r="AV284" i="9"/>
  <c r="AV285" i="9"/>
  <c r="AV286" i="9"/>
  <c r="AV287" i="9"/>
  <c r="AV288" i="9"/>
  <c r="AV289" i="9"/>
  <c r="AV290" i="9"/>
  <c r="AV291" i="9"/>
  <c r="AV292" i="9"/>
  <c r="AV293" i="9"/>
  <c r="AV294" i="9"/>
  <c r="AV295" i="9"/>
  <c r="AV296" i="9"/>
  <c r="AV297" i="9"/>
  <c r="AV298" i="9"/>
  <c r="AV299" i="9"/>
  <c r="AV300" i="9"/>
  <c r="AV301" i="9"/>
  <c r="AV302" i="9"/>
  <c r="AV10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226" i="9"/>
  <c r="AR227" i="9"/>
  <c r="AR228" i="9"/>
  <c r="AR229" i="9"/>
  <c r="AR230" i="9"/>
  <c r="AR231" i="9"/>
  <c r="AR232" i="9"/>
  <c r="AR233" i="9"/>
  <c r="AR234" i="9"/>
  <c r="AR235" i="9"/>
  <c r="AR236" i="9"/>
  <c r="AR237" i="9"/>
  <c r="AR238" i="9"/>
  <c r="AR239" i="9"/>
  <c r="AR240" i="9"/>
  <c r="AR241" i="9"/>
  <c r="AR242" i="9"/>
  <c r="AR243" i="9"/>
  <c r="AR244" i="9"/>
  <c r="AR245" i="9"/>
  <c r="AR246" i="9"/>
  <c r="AR247" i="9"/>
  <c r="AR248" i="9"/>
  <c r="AR249" i="9"/>
  <c r="AR250" i="9"/>
  <c r="AR251" i="9"/>
  <c r="AR252" i="9"/>
  <c r="AR253" i="9"/>
  <c r="AR254" i="9"/>
  <c r="AR255" i="9"/>
  <c r="AR256" i="9"/>
  <c r="AR257" i="9"/>
  <c r="AR258" i="9"/>
  <c r="AR259" i="9"/>
  <c r="AR260" i="9"/>
  <c r="AR261" i="9"/>
  <c r="AR262" i="9"/>
  <c r="AR263" i="9"/>
  <c r="AR264" i="9"/>
  <c r="AR265" i="9"/>
  <c r="AR266" i="9"/>
  <c r="AR267" i="9"/>
  <c r="AR268" i="9"/>
  <c r="AR269" i="9"/>
  <c r="AR270" i="9"/>
  <c r="AR271" i="9"/>
  <c r="AR272" i="9"/>
  <c r="AR273" i="9"/>
  <c r="AR274" i="9"/>
  <c r="AR275" i="9"/>
  <c r="AR276" i="9"/>
  <c r="AR277" i="9"/>
  <c r="AR278" i="9"/>
  <c r="AR279" i="9"/>
  <c r="AR280" i="9"/>
  <c r="AR281" i="9"/>
  <c r="AR282" i="9"/>
  <c r="AR283" i="9"/>
  <c r="AR284" i="9"/>
  <c r="AR285" i="9"/>
  <c r="AR286" i="9"/>
  <c r="AR287" i="9"/>
  <c r="AR288" i="9"/>
  <c r="AR289" i="9"/>
  <c r="AR290" i="9"/>
  <c r="AR291" i="9"/>
  <c r="AR292" i="9"/>
  <c r="AR293" i="9"/>
  <c r="AR294" i="9"/>
  <c r="AR295" i="9"/>
  <c r="AR296" i="9"/>
  <c r="AR297" i="9"/>
  <c r="AR298" i="9"/>
  <c r="AR299" i="9"/>
  <c r="AR300" i="9"/>
  <c r="AR301" i="9"/>
  <c r="AR302" i="9"/>
  <c r="AR10" i="9"/>
  <c r="AN11" i="9"/>
  <c r="AN12" i="9"/>
  <c r="AN13" i="9"/>
  <c r="AN14" i="9"/>
  <c r="AN15" i="9"/>
  <c r="AN16" i="9"/>
  <c r="AN17" i="9"/>
  <c r="AN18" i="9"/>
  <c r="AN19" i="9"/>
  <c r="AN20" i="9"/>
  <c r="AN21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N84" i="9"/>
  <c r="AN85" i="9"/>
  <c r="AN86" i="9"/>
  <c r="AN87" i="9"/>
  <c r="AN88" i="9"/>
  <c r="AN89" i="9"/>
  <c r="AN90" i="9"/>
  <c r="AN91" i="9"/>
  <c r="AN92" i="9"/>
  <c r="AN93" i="9"/>
  <c r="AN94" i="9"/>
  <c r="AN95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N113" i="9"/>
  <c r="AN114" i="9"/>
  <c r="AN115" i="9"/>
  <c r="AN116" i="9"/>
  <c r="AN117" i="9"/>
  <c r="AN118" i="9"/>
  <c r="AN119" i="9"/>
  <c r="AN120" i="9"/>
  <c r="AN121" i="9"/>
  <c r="AN122" i="9"/>
  <c r="AN123" i="9"/>
  <c r="AN124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N142" i="9"/>
  <c r="AN143" i="9"/>
  <c r="AN144" i="9"/>
  <c r="AN145" i="9"/>
  <c r="AN146" i="9"/>
  <c r="AN147" i="9"/>
  <c r="AN148" i="9"/>
  <c r="AN149" i="9"/>
  <c r="AN150" i="9"/>
  <c r="AN151" i="9"/>
  <c r="AN152" i="9"/>
  <c r="AN153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N171" i="9"/>
  <c r="AN172" i="9"/>
  <c r="AN173" i="9"/>
  <c r="AN174" i="9"/>
  <c r="AN175" i="9"/>
  <c r="AN176" i="9"/>
  <c r="AN177" i="9"/>
  <c r="AN178" i="9"/>
  <c r="AN179" i="9"/>
  <c r="AN180" i="9"/>
  <c r="AN181" i="9"/>
  <c r="AN182" i="9"/>
  <c r="AN183" i="9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N200" i="9"/>
  <c r="AN201" i="9"/>
  <c r="AN202" i="9"/>
  <c r="AN203" i="9"/>
  <c r="AN204" i="9"/>
  <c r="AN205" i="9"/>
  <c r="AN206" i="9"/>
  <c r="AN207" i="9"/>
  <c r="AN208" i="9"/>
  <c r="AN209" i="9"/>
  <c r="AN210" i="9"/>
  <c r="AN211" i="9"/>
  <c r="AN212" i="9"/>
  <c r="AN213" i="9"/>
  <c r="AN214" i="9"/>
  <c r="AN215" i="9"/>
  <c r="AN216" i="9"/>
  <c r="AN217" i="9"/>
  <c r="AN218" i="9"/>
  <c r="AN219" i="9"/>
  <c r="AN220" i="9"/>
  <c r="AN221" i="9"/>
  <c r="AN222" i="9"/>
  <c r="AN223" i="9"/>
  <c r="AN224" i="9"/>
  <c r="AN225" i="9"/>
  <c r="AN226" i="9"/>
  <c r="AN227" i="9"/>
  <c r="AN228" i="9"/>
  <c r="AN229" i="9"/>
  <c r="AN230" i="9"/>
  <c r="AN231" i="9"/>
  <c r="AN232" i="9"/>
  <c r="AN233" i="9"/>
  <c r="AN234" i="9"/>
  <c r="AN235" i="9"/>
  <c r="AN236" i="9"/>
  <c r="AN237" i="9"/>
  <c r="AN238" i="9"/>
  <c r="AN239" i="9"/>
  <c r="AN240" i="9"/>
  <c r="AN241" i="9"/>
  <c r="AN242" i="9"/>
  <c r="AN243" i="9"/>
  <c r="AN244" i="9"/>
  <c r="AN245" i="9"/>
  <c r="AN246" i="9"/>
  <c r="AN247" i="9"/>
  <c r="AN248" i="9"/>
  <c r="AN249" i="9"/>
  <c r="AN250" i="9"/>
  <c r="AN251" i="9"/>
  <c r="AN252" i="9"/>
  <c r="AN253" i="9"/>
  <c r="AN254" i="9"/>
  <c r="AN255" i="9"/>
  <c r="AN256" i="9"/>
  <c r="AN257" i="9"/>
  <c r="AN258" i="9"/>
  <c r="AN259" i="9"/>
  <c r="AN260" i="9"/>
  <c r="AN261" i="9"/>
  <c r="AN262" i="9"/>
  <c r="AN263" i="9"/>
  <c r="AN264" i="9"/>
  <c r="AN265" i="9"/>
  <c r="AN266" i="9"/>
  <c r="AN267" i="9"/>
  <c r="AN268" i="9"/>
  <c r="AN269" i="9"/>
  <c r="AN270" i="9"/>
  <c r="AN271" i="9"/>
  <c r="AN272" i="9"/>
  <c r="AN273" i="9"/>
  <c r="AN274" i="9"/>
  <c r="AN275" i="9"/>
  <c r="AN276" i="9"/>
  <c r="AN277" i="9"/>
  <c r="AN278" i="9"/>
  <c r="AN279" i="9"/>
  <c r="AN280" i="9"/>
  <c r="AN281" i="9"/>
  <c r="AN282" i="9"/>
  <c r="AN283" i="9"/>
  <c r="AN284" i="9"/>
  <c r="AN285" i="9"/>
  <c r="AN286" i="9"/>
  <c r="AN287" i="9"/>
  <c r="AN288" i="9"/>
  <c r="AN289" i="9"/>
  <c r="AN290" i="9"/>
  <c r="AN291" i="9"/>
  <c r="AN292" i="9"/>
  <c r="AN293" i="9"/>
  <c r="AN294" i="9"/>
  <c r="AN295" i="9"/>
  <c r="AN296" i="9"/>
  <c r="AN297" i="9"/>
  <c r="AN298" i="9"/>
  <c r="AN299" i="9"/>
  <c r="AN300" i="9"/>
  <c r="AN301" i="9"/>
  <c r="AN302" i="9"/>
  <c r="AN10" i="9"/>
  <c r="AA11" i="9"/>
  <c r="AB11" i="9" s="1"/>
  <c r="AC11" i="9" s="1"/>
  <c r="AA12" i="9"/>
  <c r="AB12" i="9" s="1"/>
  <c r="AC12" i="9" s="1"/>
  <c r="AA13" i="9"/>
  <c r="AB13" i="9" s="1"/>
  <c r="AC13" i="9" s="1"/>
  <c r="AA14" i="9"/>
  <c r="AB14" i="9" s="1"/>
  <c r="AC14" i="9" s="1"/>
  <c r="AA15" i="9"/>
  <c r="AB15" i="9" s="1"/>
  <c r="AC15" i="9" s="1"/>
  <c r="AA16" i="9"/>
  <c r="AB16" i="9" s="1"/>
  <c r="AC16" i="9" s="1"/>
  <c r="AA17" i="9"/>
  <c r="AB17" i="9" s="1"/>
  <c r="AC17" i="9" s="1"/>
  <c r="AA18" i="9"/>
  <c r="AB18" i="9" s="1"/>
  <c r="AC18" i="9" s="1"/>
  <c r="AA19" i="9"/>
  <c r="AB19" i="9" s="1"/>
  <c r="AC19" i="9" s="1"/>
  <c r="AA20" i="9"/>
  <c r="AB20" i="9" s="1"/>
  <c r="AC20" i="9" s="1"/>
  <c r="AA21" i="9"/>
  <c r="AB21" i="9" s="1"/>
  <c r="AC21" i="9" s="1"/>
  <c r="AA22" i="9"/>
  <c r="AB22" i="9" s="1"/>
  <c r="AC22" i="9" s="1"/>
  <c r="AA23" i="9"/>
  <c r="AB23" i="9" s="1"/>
  <c r="AC23" i="9" s="1"/>
  <c r="AA24" i="9"/>
  <c r="AB24" i="9" s="1"/>
  <c r="AC24" i="9" s="1"/>
  <c r="AA25" i="9"/>
  <c r="AB25" i="9" s="1"/>
  <c r="AC25" i="9" s="1"/>
  <c r="AA26" i="9"/>
  <c r="AB26" i="9" s="1"/>
  <c r="AC26" i="9" s="1"/>
  <c r="AA27" i="9"/>
  <c r="AB27" i="9" s="1"/>
  <c r="AC27" i="9" s="1"/>
  <c r="AA28" i="9"/>
  <c r="AB28" i="9" s="1"/>
  <c r="AC28" i="9" s="1"/>
  <c r="AA29" i="9"/>
  <c r="AB29" i="9" s="1"/>
  <c r="AC29" i="9" s="1"/>
  <c r="AA30" i="9"/>
  <c r="AB30" i="9" s="1"/>
  <c r="AC30" i="9" s="1"/>
  <c r="AA31" i="9"/>
  <c r="AB31" i="9" s="1"/>
  <c r="AC31" i="9" s="1"/>
  <c r="AA32" i="9"/>
  <c r="AB32" i="9" s="1"/>
  <c r="AC32" i="9" s="1"/>
  <c r="AA33" i="9"/>
  <c r="AB33" i="9" s="1"/>
  <c r="AC33" i="9" s="1"/>
  <c r="AA34" i="9"/>
  <c r="AB34" i="9" s="1"/>
  <c r="AC34" i="9" s="1"/>
  <c r="AA35" i="9"/>
  <c r="AB35" i="9" s="1"/>
  <c r="AC35" i="9" s="1"/>
  <c r="AA36" i="9"/>
  <c r="AB36" i="9" s="1"/>
  <c r="AC36" i="9" s="1"/>
  <c r="AA37" i="9"/>
  <c r="AB37" i="9" s="1"/>
  <c r="AC37" i="9" s="1"/>
  <c r="AA38" i="9"/>
  <c r="AB38" i="9" s="1"/>
  <c r="AC38" i="9" s="1"/>
  <c r="AA39" i="9"/>
  <c r="AB39" i="9" s="1"/>
  <c r="AC39" i="9" s="1"/>
  <c r="AA40" i="9"/>
  <c r="AB40" i="9" s="1"/>
  <c r="AC40" i="9" s="1"/>
  <c r="AA41" i="9"/>
  <c r="AB41" i="9" s="1"/>
  <c r="AC41" i="9" s="1"/>
  <c r="AA42" i="9"/>
  <c r="AB42" i="9" s="1"/>
  <c r="AC42" i="9" s="1"/>
  <c r="AA43" i="9"/>
  <c r="AB43" i="9" s="1"/>
  <c r="AC43" i="9" s="1"/>
  <c r="AA44" i="9"/>
  <c r="AB44" i="9" s="1"/>
  <c r="AC44" i="9" s="1"/>
  <c r="AA45" i="9"/>
  <c r="AB45" i="9" s="1"/>
  <c r="AC45" i="9" s="1"/>
  <c r="AA46" i="9"/>
  <c r="AB46" i="9" s="1"/>
  <c r="AC46" i="9" s="1"/>
  <c r="AA47" i="9"/>
  <c r="AB47" i="9" s="1"/>
  <c r="AC47" i="9" s="1"/>
  <c r="AA48" i="9"/>
  <c r="AB48" i="9" s="1"/>
  <c r="AC48" i="9" s="1"/>
  <c r="AA49" i="9"/>
  <c r="AB49" i="9" s="1"/>
  <c r="AC49" i="9" s="1"/>
  <c r="AA50" i="9"/>
  <c r="AB50" i="9" s="1"/>
  <c r="AC50" i="9" s="1"/>
  <c r="AA51" i="9"/>
  <c r="AB51" i="9" s="1"/>
  <c r="AC51" i="9" s="1"/>
  <c r="AA52" i="9"/>
  <c r="AB52" i="9" s="1"/>
  <c r="AC52" i="9" s="1"/>
  <c r="AA53" i="9"/>
  <c r="AB53" i="9" s="1"/>
  <c r="AC53" i="9" s="1"/>
  <c r="AA54" i="9"/>
  <c r="AB54" i="9" s="1"/>
  <c r="AC54" i="9" s="1"/>
  <c r="AA55" i="9"/>
  <c r="AB55" i="9" s="1"/>
  <c r="AC55" i="9" s="1"/>
  <c r="AA56" i="9"/>
  <c r="AB56" i="9" s="1"/>
  <c r="AC56" i="9" s="1"/>
  <c r="AA57" i="9"/>
  <c r="AB57" i="9" s="1"/>
  <c r="AC57" i="9" s="1"/>
  <c r="AA58" i="9"/>
  <c r="AB58" i="9" s="1"/>
  <c r="AC58" i="9" s="1"/>
  <c r="AA59" i="9"/>
  <c r="AB59" i="9" s="1"/>
  <c r="AC59" i="9" s="1"/>
  <c r="AA60" i="9"/>
  <c r="AB60" i="9" s="1"/>
  <c r="AC60" i="9" s="1"/>
  <c r="AA61" i="9"/>
  <c r="AB61" i="9" s="1"/>
  <c r="AC61" i="9" s="1"/>
  <c r="AA62" i="9"/>
  <c r="AB62" i="9" s="1"/>
  <c r="AC62" i="9" s="1"/>
  <c r="AA63" i="9"/>
  <c r="AB63" i="9" s="1"/>
  <c r="AC63" i="9" s="1"/>
  <c r="AA64" i="9"/>
  <c r="AB64" i="9" s="1"/>
  <c r="AC64" i="9" s="1"/>
  <c r="AA65" i="9"/>
  <c r="AB65" i="9" s="1"/>
  <c r="AC65" i="9" s="1"/>
  <c r="AA66" i="9"/>
  <c r="AB66" i="9" s="1"/>
  <c r="AC66" i="9" s="1"/>
  <c r="AA67" i="9"/>
  <c r="AB67" i="9" s="1"/>
  <c r="AC67" i="9" s="1"/>
  <c r="AA68" i="9"/>
  <c r="AB68" i="9" s="1"/>
  <c r="AC68" i="9" s="1"/>
  <c r="AA69" i="9"/>
  <c r="AB69" i="9" s="1"/>
  <c r="AC69" i="9" s="1"/>
  <c r="AA70" i="9"/>
  <c r="AB70" i="9" s="1"/>
  <c r="AC70" i="9" s="1"/>
  <c r="AA71" i="9"/>
  <c r="AB71" i="9" s="1"/>
  <c r="AC71" i="9" s="1"/>
  <c r="AA72" i="9"/>
  <c r="AB72" i="9" s="1"/>
  <c r="AC72" i="9" s="1"/>
  <c r="AA73" i="9"/>
  <c r="AB73" i="9" s="1"/>
  <c r="AC73" i="9" s="1"/>
  <c r="AA74" i="9"/>
  <c r="AB74" i="9" s="1"/>
  <c r="AC74" i="9" s="1"/>
  <c r="AA75" i="9"/>
  <c r="AB75" i="9" s="1"/>
  <c r="AC75" i="9" s="1"/>
  <c r="AA76" i="9"/>
  <c r="AB76" i="9" s="1"/>
  <c r="AC76" i="9" s="1"/>
  <c r="AA77" i="9"/>
  <c r="AB77" i="9" s="1"/>
  <c r="AC77" i="9" s="1"/>
  <c r="AA78" i="9"/>
  <c r="AB78" i="9" s="1"/>
  <c r="AC78" i="9" s="1"/>
  <c r="AA79" i="9"/>
  <c r="AB79" i="9" s="1"/>
  <c r="AC79" i="9" s="1"/>
  <c r="AA80" i="9"/>
  <c r="AB80" i="9" s="1"/>
  <c r="AC80" i="9" s="1"/>
  <c r="AA81" i="9"/>
  <c r="AB81" i="9" s="1"/>
  <c r="AC81" i="9" s="1"/>
  <c r="AA82" i="9"/>
  <c r="AB82" i="9" s="1"/>
  <c r="AC82" i="9" s="1"/>
  <c r="AA83" i="9"/>
  <c r="AB83" i="9" s="1"/>
  <c r="AC83" i="9" s="1"/>
  <c r="AA84" i="9"/>
  <c r="AB84" i="9" s="1"/>
  <c r="AC84" i="9" s="1"/>
  <c r="AA85" i="9"/>
  <c r="AB85" i="9" s="1"/>
  <c r="AC85" i="9" s="1"/>
  <c r="AA86" i="9"/>
  <c r="AB86" i="9" s="1"/>
  <c r="AC86" i="9" s="1"/>
  <c r="AA87" i="9"/>
  <c r="AB87" i="9" s="1"/>
  <c r="AC87" i="9" s="1"/>
  <c r="AA88" i="9"/>
  <c r="AB88" i="9" s="1"/>
  <c r="AC88" i="9" s="1"/>
  <c r="AA89" i="9"/>
  <c r="AB89" i="9" s="1"/>
  <c r="AC89" i="9" s="1"/>
  <c r="AA90" i="9"/>
  <c r="AB90" i="9" s="1"/>
  <c r="AC90" i="9" s="1"/>
  <c r="AA91" i="9"/>
  <c r="AB91" i="9" s="1"/>
  <c r="AC91" i="9" s="1"/>
  <c r="AA92" i="9"/>
  <c r="AB92" i="9" s="1"/>
  <c r="AC92" i="9" s="1"/>
  <c r="AA93" i="9"/>
  <c r="AB93" i="9" s="1"/>
  <c r="AC93" i="9" s="1"/>
  <c r="AA94" i="9"/>
  <c r="AB94" i="9" s="1"/>
  <c r="AC94" i="9" s="1"/>
  <c r="AA95" i="9"/>
  <c r="AB95" i="9" s="1"/>
  <c r="AC95" i="9" s="1"/>
  <c r="AA96" i="9"/>
  <c r="AB96" i="9" s="1"/>
  <c r="AC96" i="9" s="1"/>
  <c r="AA97" i="9"/>
  <c r="AB97" i="9" s="1"/>
  <c r="AC97" i="9" s="1"/>
  <c r="AA98" i="9"/>
  <c r="AB98" i="9" s="1"/>
  <c r="AC98" i="9" s="1"/>
  <c r="AA99" i="9"/>
  <c r="AB99" i="9" s="1"/>
  <c r="AC99" i="9" s="1"/>
  <c r="AA100" i="9"/>
  <c r="AB100" i="9" s="1"/>
  <c r="AC100" i="9" s="1"/>
  <c r="AA101" i="9"/>
  <c r="AB101" i="9" s="1"/>
  <c r="AC101" i="9" s="1"/>
  <c r="AA102" i="9"/>
  <c r="AB102" i="9" s="1"/>
  <c r="AC102" i="9" s="1"/>
  <c r="AA103" i="9"/>
  <c r="AB103" i="9" s="1"/>
  <c r="AC103" i="9" s="1"/>
  <c r="AA104" i="9"/>
  <c r="AB104" i="9" s="1"/>
  <c r="AC104" i="9" s="1"/>
  <c r="AA105" i="9"/>
  <c r="AB105" i="9" s="1"/>
  <c r="AC105" i="9" s="1"/>
  <c r="AA106" i="9"/>
  <c r="AB106" i="9" s="1"/>
  <c r="AC106" i="9" s="1"/>
  <c r="AA107" i="9"/>
  <c r="AB107" i="9" s="1"/>
  <c r="AC107" i="9" s="1"/>
  <c r="AA108" i="9"/>
  <c r="AB108" i="9" s="1"/>
  <c r="AC108" i="9" s="1"/>
  <c r="AA109" i="9"/>
  <c r="AB109" i="9" s="1"/>
  <c r="AC109" i="9" s="1"/>
  <c r="AA110" i="9"/>
  <c r="AB110" i="9" s="1"/>
  <c r="AC110" i="9" s="1"/>
  <c r="AA111" i="9"/>
  <c r="AB111" i="9" s="1"/>
  <c r="AC111" i="9" s="1"/>
  <c r="AA112" i="9"/>
  <c r="AB112" i="9" s="1"/>
  <c r="AC112" i="9" s="1"/>
  <c r="AA113" i="9"/>
  <c r="AB113" i="9" s="1"/>
  <c r="AC113" i="9" s="1"/>
  <c r="AA114" i="9"/>
  <c r="AB114" i="9" s="1"/>
  <c r="AC114" i="9" s="1"/>
  <c r="AA115" i="9"/>
  <c r="AB115" i="9" s="1"/>
  <c r="AC115" i="9" s="1"/>
  <c r="AA116" i="9"/>
  <c r="AB116" i="9" s="1"/>
  <c r="AC116" i="9" s="1"/>
  <c r="AA117" i="9"/>
  <c r="AB117" i="9" s="1"/>
  <c r="AC117" i="9" s="1"/>
  <c r="AA118" i="9"/>
  <c r="AB118" i="9" s="1"/>
  <c r="AC118" i="9" s="1"/>
  <c r="AA119" i="9"/>
  <c r="AB119" i="9" s="1"/>
  <c r="AC119" i="9" s="1"/>
  <c r="AA120" i="9"/>
  <c r="AB120" i="9" s="1"/>
  <c r="AC120" i="9" s="1"/>
  <c r="AA121" i="9"/>
  <c r="AB121" i="9" s="1"/>
  <c r="AC121" i="9" s="1"/>
  <c r="AA122" i="9"/>
  <c r="AB122" i="9" s="1"/>
  <c r="AC122" i="9" s="1"/>
  <c r="AA123" i="9"/>
  <c r="AB123" i="9" s="1"/>
  <c r="AC123" i="9" s="1"/>
  <c r="AA124" i="9"/>
  <c r="AB124" i="9" s="1"/>
  <c r="AC124" i="9" s="1"/>
  <c r="AA125" i="9"/>
  <c r="AB125" i="9" s="1"/>
  <c r="AC125" i="9" s="1"/>
  <c r="AA126" i="9"/>
  <c r="AB126" i="9" s="1"/>
  <c r="AC126" i="9" s="1"/>
  <c r="AA127" i="9"/>
  <c r="AB127" i="9" s="1"/>
  <c r="AC127" i="9" s="1"/>
  <c r="AA128" i="9"/>
  <c r="AB128" i="9" s="1"/>
  <c r="AC128" i="9" s="1"/>
  <c r="AA129" i="9"/>
  <c r="AB129" i="9" s="1"/>
  <c r="AC129" i="9" s="1"/>
  <c r="AA130" i="9"/>
  <c r="AB130" i="9" s="1"/>
  <c r="AC130" i="9" s="1"/>
  <c r="AA131" i="9"/>
  <c r="AB131" i="9" s="1"/>
  <c r="AC131" i="9" s="1"/>
  <c r="AA132" i="9"/>
  <c r="AB132" i="9" s="1"/>
  <c r="AC132" i="9" s="1"/>
  <c r="AA133" i="9"/>
  <c r="AB133" i="9" s="1"/>
  <c r="AC133" i="9" s="1"/>
  <c r="AA134" i="9"/>
  <c r="AB134" i="9" s="1"/>
  <c r="AC134" i="9" s="1"/>
  <c r="AA135" i="9"/>
  <c r="AB135" i="9" s="1"/>
  <c r="AC135" i="9" s="1"/>
  <c r="AA136" i="9"/>
  <c r="AB136" i="9" s="1"/>
  <c r="AC136" i="9" s="1"/>
  <c r="AA137" i="9"/>
  <c r="AB137" i="9" s="1"/>
  <c r="AC137" i="9" s="1"/>
  <c r="AA138" i="9"/>
  <c r="AB138" i="9" s="1"/>
  <c r="AC138" i="9" s="1"/>
  <c r="AA139" i="9"/>
  <c r="AB139" i="9" s="1"/>
  <c r="AC139" i="9" s="1"/>
  <c r="AA140" i="9"/>
  <c r="AB140" i="9" s="1"/>
  <c r="AC140" i="9" s="1"/>
  <c r="AA141" i="9"/>
  <c r="AB141" i="9" s="1"/>
  <c r="AC141" i="9" s="1"/>
  <c r="AA142" i="9"/>
  <c r="AB142" i="9" s="1"/>
  <c r="AC142" i="9" s="1"/>
  <c r="AA143" i="9"/>
  <c r="AB143" i="9" s="1"/>
  <c r="AC143" i="9" s="1"/>
  <c r="AA144" i="9"/>
  <c r="AB144" i="9" s="1"/>
  <c r="AC144" i="9" s="1"/>
  <c r="AA145" i="9"/>
  <c r="AB145" i="9" s="1"/>
  <c r="AC145" i="9" s="1"/>
  <c r="AA146" i="9"/>
  <c r="AB146" i="9" s="1"/>
  <c r="AC146" i="9" s="1"/>
  <c r="AA147" i="9"/>
  <c r="AB147" i="9" s="1"/>
  <c r="AC147" i="9" s="1"/>
  <c r="AA148" i="9"/>
  <c r="AB148" i="9" s="1"/>
  <c r="AC148" i="9" s="1"/>
  <c r="AA149" i="9"/>
  <c r="AB149" i="9" s="1"/>
  <c r="AC149" i="9" s="1"/>
  <c r="AA150" i="9"/>
  <c r="AB150" i="9" s="1"/>
  <c r="AC150" i="9" s="1"/>
  <c r="AA151" i="9"/>
  <c r="AB151" i="9" s="1"/>
  <c r="AC151" i="9" s="1"/>
  <c r="AA152" i="9"/>
  <c r="AB152" i="9" s="1"/>
  <c r="AC152" i="9" s="1"/>
  <c r="AA153" i="9"/>
  <c r="AB153" i="9" s="1"/>
  <c r="AC153" i="9" s="1"/>
  <c r="AA154" i="9"/>
  <c r="AB154" i="9" s="1"/>
  <c r="AC154" i="9" s="1"/>
  <c r="AA155" i="9"/>
  <c r="AB155" i="9" s="1"/>
  <c r="AC155" i="9" s="1"/>
  <c r="AA156" i="9"/>
  <c r="AB156" i="9" s="1"/>
  <c r="AC156" i="9" s="1"/>
  <c r="AA157" i="9"/>
  <c r="AB157" i="9" s="1"/>
  <c r="AC157" i="9" s="1"/>
  <c r="AA158" i="9"/>
  <c r="AB158" i="9" s="1"/>
  <c r="AC158" i="9" s="1"/>
  <c r="AA159" i="9"/>
  <c r="AB159" i="9" s="1"/>
  <c r="AC159" i="9" s="1"/>
  <c r="AA160" i="9"/>
  <c r="AB160" i="9" s="1"/>
  <c r="AC160" i="9" s="1"/>
  <c r="AA161" i="9"/>
  <c r="AB161" i="9" s="1"/>
  <c r="AC161" i="9" s="1"/>
  <c r="AA162" i="9"/>
  <c r="AB162" i="9" s="1"/>
  <c r="AC162" i="9" s="1"/>
  <c r="AA163" i="9"/>
  <c r="AB163" i="9" s="1"/>
  <c r="AC163" i="9" s="1"/>
  <c r="AA164" i="9"/>
  <c r="AB164" i="9" s="1"/>
  <c r="AC164" i="9" s="1"/>
  <c r="AA165" i="9"/>
  <c r="AB165" i="9" s="1"/>
  <c r="AC165" i="9" s="1"/>
  <c r="AA166" i="9"/>
  <c r="AB166" i="9" s="1"/>
  <c r="AC166" i="9" s="1"/>
  <c r="AA167" i="9"/>
  <c r="AB167" i="9" s="1"/>
  <c r="AC167" i="9" s="1"/>
  <c r="AA168" i="9"/>
  <c r="AB168" i="9" s="1"/>
  <c r="AC168" i="9" s="1"/>
  <c r="AA169" i="9"/>
  <c r="AB169" i="9" s="1"/>
  <c r="AC169" i="9" s="1"/>
  <c r="AA170" i="9"/>
  <c r="AB170" i="9" s="1"/>
  <c r="AC170" i="9" s="1"/>
  <c r="AA171" i="9"/>
  <c r="AB171" i="9" s="1"/>
  <c r="AC171" i="9" s="1"/>
  <c r="AA172" i="9"/>
  <c r="AB172" i="9" s="1"/>
  <c r="AC172" i="9" s="1"/>
  <c r="AA173" i="9"/>
  <c r="AB173" i="9" s="1"/>
  <c r="AC173" i="9" s="1"/>
  <c r="AA174" i="9"/>
  <c r="AB174" i="9" s="1"/>
  <c r="AC174" i="9" s="1"/>
  <c r="AA175" i="9"/>
  <c r="AB175" i="9" s="1"/>
  <c r="AC175" i="9" s="1"/>
  <c r="AA176" i="9"/>
  <c r="AB176" i="9" s="1"/>
  <c r="AC176" i="9" s="1"/>
  <c r="AA177" i="9"/>
  <c r="AB177" i="9" s="1"/>
  <c r="AC177" i="9" s="1"/>
  <c r="AA178" i="9"/>
  <c r="AB178" i="9" s="1"/>
  <c r="AC178" i="9" s="1"/>
  <c r="AA179" i="9"/>
  <c r="AB179" i="9" s="1"/>
  <c r="AC179" i="9" s="1"/>
  <c r="AA180" i="9"/>
  <c r="AB180" i="9" s="1"/>
  <c r="AC180" i="9" s="1"/>
  <c r="AA181" i="9"/>
  <c r="AB181" i="9" s="1"/>
  <c r="AC181" i="9" s="1"/>
  <c r="AA182" i="9"/>
  <c r="AB182" i="9" s="1"/>
  <c r="AC182" i="9" s="1"/>
  <c r="AA183" i="9"/>
  <c r="AB183" i="9" s="1"/>
  <c r="AC183" i="9" s="1"/>
  <c r="AA184" i="9"/>
  <c r="AB184" i="9" s="1"/>
  <c r="AC184" i="9" s="1"/>
  <c r="AA185" i="9"/>
  <c r="AB185" i="9" s="1"/>
  <c r="AC185" i="9" s="1"/>
  <c r="AA186" i="9"/>
  <c r="AB186" i="9" s="1"/>
  <c r="AC186" i="9" s="1"/>
  <c r="AA187" i="9"/>
  <c r="AB187" i="9" s="1"/>
  <c r="AC187" i="9" s="1"/>
  <c r="AA188" i="9"/>
  <c r="AB188" i="9" s="1"/>
  <c r="AC188" i="9" s="1"/>
  <c r="AA189" i="9"/>
  <c r="AB189" i="9" s="1"/>
  <c r="AC189" i="9" s="1"/>
  <c r="AA190" i="9"/>
  <c r="AB190" i="9" s="1"/>
  <c r="AC190" i="9" s="1"/>
  <c r="AA191" i="9"/>
  <c r="AB191" i="9" s="1"/>
  <c r="AC191" i="9" s="1"/>
  <c r="AA192" i="9"/>
  <c r="AB192" i="9" s="1"/>
  <c r="AC192" i="9" s="1"/>
  <c r="AA193" i="9"/>
  <c r="AB193" i="9" s="1"/>
  <c r="AC193" i="9" s="1"/>
  <c r="AA194" i="9"/>
  <c r="AB194" i="9" s="1"/>
  <c r="AC194" i="9" s="1"/>
  <c r="AA195" i="9"/>
  <c r="AB195" i="9" s="1"/>
  <c r="AC195" i="9" s="1"/>
  <c r="AA196" i="9"/>
  <c r="AB196" i="9" s="1"/>
  <c r="AC196" i="9" s="1"/>
  <c r="AA197" i="9"/>
  <c r="AB197" i="9" s="1"/>
  <c r="AC197" i="9" s="1"/>
  <c r="AA198" i="9"/>
  <c r="AB198" i="9" s="1"/>
  <c r="AC198" i="9" s="1"/>
  <c r="AA199" i="9"/>
  <c r="AB199" i="9" s="1"/>
  <c r="AC199" i="9" s="1"/>
  <c r="AA200" i="9"/>
  <c r="AB200" i="9" s="1"/>
  <c r="AC200" i="9" s="1"/>
  <c r="AA201" i="9"/>
  <c r="AB201" i="9" s="1"/>
  <c r="AC201" i="9" s="1"/>
  <c r="AA202" i="9"/>
  <c r="AB202" i="9" s="1"/>
  <c r="AC202" i="9" s="1"/>
  <c r="AA203" i="9"/>
  <c r="AB203" i="9" s="1"/>
  <c r="AC203" i="9" s="1"/>
  <c r="AA204" i="9"/>
  <c r="AB204" i="9" s="1"/>
  <c r="AC204" i="9" s="1"/>
  <c r="AA205" i="9"/>
  <c r="AB205" i="9" s="1"/>
  <c r="AC205" i="9" s="1"/>
  <c r="AA206" i="9"/>
  <c r="AB206" i="9" s="1"/>
  <c r="AC206" i="9" s="1"/>
  <c r="AA207" i="9"/>
  <c r="AB207" i="9" s="1"/>
  <c r="AC207" i="9" s="1"/>
  <c r="AA208" i="9"/>
  <c r="AB208" i="9" s="1"/>
  <c r="AC208" i="9" s="1"/>
  <c r="AA209" i="9"/>
  <c r="AB209" i="9" s="1"/>
  <c r="AC209" i="9" s="1"/>
  <c r="AA210" i="9"/>
  <c r="AB210" i="9" s="1"/>
  <c r="AC210" i="9" s="1"/>
  <c r="AA211" i="9"/>
  <c r="AB211" i="9" s="1"/>
  <c r="AC211" i="9" s="1"/>
  <c r="AA212" i="9"/>
  <c r="AB212" i="9" s="1"/>
  <c r="AC212" i="9" s="1"/>
  <c r="AA213" i="9"/>
  <c r="AB213" i="9" s="1"/>
  <c r="AC213" i="9" s="1"/>
  <c r="AA214" i="9"/>
  <c r="AB214" i="9" s="1"/>
  <c r="AC214" i="9" s="1"/>
  <c r="AA215" i="9"/>
  <c r="AB215" i="9" s="1"/>
  <c r="AC215" i="9" s="1"/>
  <c r="AA216" i="9"/>
  <c r="AB216" i="9" s="1"/>
  <c r="AC216" i="9" s="1"/>
  <c r="AA217" i="9"/>
  <c r="AB217" i="9" s="1"/>
  <c r="AC217" i="9" s="1"/>
  <c r="AA218" i="9"/>
  <c r="AB218" i="9" s="1"/>
  <c r="AC218" i="9" s="1"/>
  <c r="AA219" i="9"/>
  <c r="AB219" i="9" s="1"/>
  <c r="AC219" i="9" s="1"/>
  <c r="AA220" i="9"/>
  <c r="AB220" i="9" s="1"/>
  <c r="AC220" i="9" s="1"/>
  <c r="AA221" i="9"/>
  <c r="AB221" i="9" s="1"/>
  <c r="AC221" i="9" s="1"/>
  <c r="AA222" i="9"/>
  <c r="AB222" i="9" s="1"/>
  <c r="AC222" i="9" s="1"/>
  <c r="AA223" i="9"/>
  <c r="AB223" i="9" s="1"/>
  <c r="AC223" i="9" s="1"/>
  <c r="AA224" i="9"/>
  <c r="AB224" i="9" s="1"/>
  <c r="AC224" i="9" s="1"/>
  <c r="AA225" i="9"/>
  <c r="AB225" i="9" s="1"/>
  <c r="AC225" i="9" s="1"/>
  <c r="AA226" i="9"/>
  <c r="AB226" i="9" s="1"/>
  <c r="AC226" i="9" s="1"/>
  <c r="AA227" i="9"/>
  <c r="AB227" i="9" s="1"/>
  <c r="AC227" i="9" s="1"/>
  <c r="AA228" i="9"/>
  <c r="AB228" i="9" s="1"/>
  <c r="AC228" i="9" s="1"/>
  <c r="AA229" i="9"/>
  <c r="AB229" i="9" s="1"/>
  <c r="AC229" i="9" s="1"/>
  <c r="AA230" i="9"/>
  <c r="AB230" i="9" s="1"/>
  <c r="AC230" i="9" s="1"/>
  <c r="AA231" i="9"/>
  <c r="AB231" i="9" s="1"/>
  <c r="AC231" i="9" s="1"/>
  <c r="AA232" i="9"/>
  <c r="AB232" i="9" s="1"/>
  <c r="AC232" i="9" s="1"/>
  <c r="AA233" i="9"/>
  <c r="AB233" i="9" s="1"/>
  <c r="AC233" i="9" s="1"/>
  <c r="AA234" i="9"/>
  <c r="AB234" i="9" s="1"/>
  <c r="AC234" i="9" s="1"/>
  <c r="AA235" i="9"/>
  <c r="AB235" i="9" s="1"/>
  <c r="AC235" i="9" s="1"/>
  <c r="AA236" i="9"/>
  <c r="AB236" i="9" s="1"/>
  <c r="AC236" i="9" s="1"/>
  <c r="AA237" i="9"/>
  <c r="AB237" i="9" s="1"/>
  <c r="AC237" i="9" s="1"/>
  <c r="AA238" i="9"/>
  <c r="AB238" i="9" s="1"/>
  <c r="AC238" i="9" s="1"/>
  <c r="AA239" i="9"/>
  <c r="AB239" i="9" s="1"/>
  <c r="AC239" i="9" s="1"/>
  <c r="AA240" i="9"/>
  <c r="AB240" i="9" s="1"/>
  <c r="AC240" i="9" s="1"/>
  <c r="AA241" i="9"/>
  <c r="AB241" i="9" s="1"/>
  <c r="AC241" i="9" s="1"/>
  <c r="AA242" i="9"/>
  <c r="AB242" i="9" s="1"/>
  <c r="AC242" i="9" s="1"/>
  <c r="AA243" i="9"/>
  <c r="AB243" i="9" s="1"/>
  <c r="AC243" i="9" s="1"/>
  <c r="AA244" i="9"/>
  <c r="AB244" i="9" s="1"/>
  <c r="AC244" i="9" s="1"/>
  <c r="AA245" i="9"/>
  <c r="AB245" i="9" s="1"/>
  <c r="AC245" i="9" s="1"/>
  <c r="AA246" i="9"/>
  <c r="AB246" i="9" s="1"/>
  <c r="AC246" i="9" s="1"/>
  <c r="AA247" i="9"/>
  <c r="AB247" i="9" s="1"/>
  <c r="AC247" i="9" s="1"/>
  <c r="AA248" i="9"/>
  <c r="AB248" i="9" s="1"/>
  <c r="AC248" i="9" s="1"/>
  <c r="AA249" i="9"/>
  <c r="AB249" i="9" s="1"/>
  <c r="AC249" i="9" s="1"/>
  <c r="AA250" i="9"/>
  <c r="AB250" i="9" s="1"/>
  <c r="AC250" i="9" s="1"/>
  <c r="AA251" i="9"/>
  <c r="AB251" i="9" s="1"/>
  <c r="AC251" i="9" s="1"/>
  <c r="AA252" i="9"/>
  <c r="AB252" i="9" s="1"/>
  <c r="AC252" i="9" s="1"/>
  <c r="AA253" i="9"/>
  <c r="AB253" i="9" s="1"/>
  <c r="AC253" i="9" s="1"/>
  <c r="AA254" i="9"/>
  <c r="AB254" i="9" s="1"/>
  <c r="AC254" i="9" s="1"/>
  <c r="AA255" i="9"/>
  <c r="AB255" i="9" s="1"/>
  <c r="AC255" i="9" s="1"/>
  <c r="AA256" i="9"/>
  <c r="AB256" i="9" s="1"/>
  <c r="AC256" i="9" s="1"/>
  <c r="AA257" i="9"/>
  <c r="AB257" i="9" s="1"/>
  <c r="AC257" i="9" s="1"/>
  <c r="AA258" i="9"/>
  <c r="AB258" i="9" s="1"/>
  <c r="AC258" i="9" s="1"/>
  <c r="AA259" i="9"/>
  <c r="AB259" i="9" s="1"/>
  <c r="AC259" i="9" s="1"/>
  <c r="AA260" i="9"/>
  <c r="AB260" i="9" s="1"/>
  <c r="AC260" i="9" s="1"/>
  <c r="AA261" i="9"/>
  <c r="AB261" i="9" s="1"/>
  <c r="AC261" i="9" s="1"/>
  <c r="AA262" i="9"/>
  <c r="AB262" i="9" s="1"/>
  <c r="AC262" i="9" s="1"/>
  <c r="AA263" i="9"/>
  <c r="AB263" i="9" s="1"/>
  <c r="AC263" i="9" s="1"/>
  <c r="AA264" i="9"/>
  <c r="AB264" i="9" s="1"/>
  <c r="AC264" i="9" s="1"/>
  <c r="AA265" i="9"/>
  <c r="AB265" i="9" s="1"/>
  <c r="AC265" i="9" s="1"/>
  <c r="AA266" i="9"/>
  <c r="AB266" i="9" s="1"/>
  <c r="AC266" i="9" s="1"/>
  <c r="AA267" i="9"/>
  <c r="AB267" i="9" s="1"/>
  <c r="AC267" i="9" s="1"/>
  <c r="AA268" i="9"/>
  <c r="AB268" i="9" s="1"/>
  <c r="AC268" i="9" s="1"/>
  <c r="AA269" i="9"/>
  <c r="AB269" i="9" s="1"/>
  <c r="AC269" i="9" s="1"/>
  <c r="AA270" i="9"/>
  <c r="AB270" i="9" s="1"/>
  <c r="AC270" i="9" s="1"/>
  <c r="AA271" i="9"/>
  <c r="AB271" i="9" s="1"/>
  <c r="AC271" i="9" s="1"/>
  <c r="AA272" i="9"/>
  <c r="AB272" i="9" s="1"/>
  <c r="AC272" i="9" s="1"/>
  <c r="AA273" i="9"/>
  <c r="AB273" i="9" s="1"/>
  <c r="AC273" i="9" s="1"/>
  <c r="AA274" i="9"/>
  <c r="AB274" i="9" s="1"/>
  <c r="AC274" i="9" s="1"/>
  <c r="AA275" i="9"/>
  <c r="AB275" i="9" s="1"/>
  <c r="AC275" i="9" s="1"/>
  <c r="AA276" i="9"/>
  <c r="AB276" i="9" s="1"/>
  <c r="AC276" i="9" s="1"/>
  <c r="AA277" i="9"/>
  <c r="AB277" i="9" s="1"/>
  <c r="AC277" i="9" s="1"/>
  <c r="AA278" i="9"/>
  <c r="AB278" i="9" s="1"/>
  <c r="AC278" i="9" s="1"/>
  <c r="AA279" i="9"/>
  <c r="AB279" i="9" s="1"/>
  <c r="AC279" i="9" s="1"/>
  <c r="AA280" i="9"/>
  <c r="AB280" i="9" s="1"/>
  <c r="AC280" i="9" s="1"/>
  <c r="AA281" i="9"/>
  <c r="AB281" i="9" s="1"/>
  <c r="AC281" i="9" s="1"/>
  <c r="AA282" i="9"/>
  <c r="AB282" i="9" s="1"/>
  <c r="AC282" i="9" s="1"/>
  <c r="AA283" i="9"/>
  <c r="AB283" i="9" s="1"/>
  <c r="AC283" i="9" s="1"/>
  <c r="AA284" i="9"/>
  <c r="AB284" i="9" s="1"/>
  <c r="AC284" i="9" s="1"/>
  <c r="AA285" i="9"/>
  <c r="AB285" i="9" s="1"/>
  <c r="AC285" i="9" s="1"/>
  <c r="AA286" i="9"/>
  <c r="AB286" i="9" s="1"/>
  <c r="AC286" i="9" s="1"/>
  <c r="AA287" i="9"/>
  <c r="AB287" i="9" s="1"/>
  <c r="AC287" i="9" s="1"/>
  <c r="AA288" i="9"/>
  <c r="AB288" i="9" s="1"/>
  <c r="AC288" i="9" s="1"/>
  <c r="AA289" i="9"/>
  <c r="AB289" i="9" s="1"/>
  <c r="AC289" i="9" s="1"/>
  <c r="AA290" i="9"/>
  <c r="AB290" i="9" s="1"/>
  <c r="AC290" i="9" s="1"/>
  <c r="AA291" i="9"/>
  <c r="AB291" i="9" s="1"/>
  <c r="AC291" i="9" s="1"/>
  <c r="AA292" i="9"/>
  <c r="AB292" i="9" s="1"/>
  <c r="AC292" i="9" s="1"/>
  <c r="AA293" i="9"/>
  <c r="AB293" i="9" s="1"/>
  <c r="AC293" i="9" s="1"/>
  <c r="AA294" i="9"/>
  <c r="AB294" i="9" s="1"/>
  <c r="AC294" i="9" s="1"/>
  <c r="AA295" i="9"/>
  <c r="AB295" i="9" s="1"/>
  <c r="AC295" i="9" s="1"/>
  <c r="AA296" i="9"/>
  <c r="AB296" i="9" s="1"/>
  <c r="AC296" i="9" s="1"/>
  <c r="AA297" i="9"/>
  <c r="AB297" i="9" s="1"/>
  <c r="AC297" i="9" s="1"/>
  <c r="AA298" i="9"/>
  <c r="AB298" i="9" s="1"/>
  <c r="AC298" i="9" s="1"/>
  <c r="AA299" i="9"/>
  <c r="AB299" i="9" s="1"/>
  <c r="AC299" i="9" s="1"/>
  <c r="AA300" i="9"/>
  <c r="AB300" i="9" s="1"/>
  <c r="AC300" i="9" s="1"/>
  <c r="AA301" i="9"/>
  <c r="AB301" i="9" s="1"/>
  <c r="AC301" i="9" s="1"/>
  <c r="AA302" i="9"/>
  <c r="AB302" i="9" s="1"/>
  <c r="AC302" i="9" s="1"/>
  <c r="AA10" i="9"/>
  <c r="AB10" i="9" s="1"/>
  <c r="AC10" i="9" s="1"/>
  <c r="BL10" i="9" l="1"/>
  <c r="BM10" i="9" s="1"/>
  <c r="BN10" i="9" s="1"/>
  <c r="BR301" i="9"/>
  <c r="BS301" i="9" s="1"/>
  <c r="BT301" i="9" s="1"/>
  <c r="BR293" i="9"/>
  <c r="BS293" i="9" s="1"/>
  <c r="BT293" i="9" s="1"/>
  <c r="BR285" i="9"/>
  <c r="BS285" i="9" s="1"/>
  <c r="BT285" i="9" s="1"/>
  <c r="BR277" i="9"/>
  <c r="BS277" i="9" s="1"/>
  <c r="BT277" i="9" s="1"/>
  <c r="BR269" i="9"/>
  <c r="BS269" i="9" s="1"/>
  <c r="BT269" i="9" s="1"/>
  <c r="BR261" i="9"/>
  <c r="BS261" i="9" s="1"/>
  <c r="BT261" i="9" s="1"/>
  <c r="BR253" i="9"/>
  <c r="BS253" i="9" s="1"/>
  <c r="BT253" i="9" s="1"/>
  <c r="BR245" i="9"/>
  <c r="BS245" i="9" s="1"/>
  <c r="BT245" i="9" s="1"/>
  <c r="BR237" i="9"/>
  <c r="BS237" i="9" s="1"/>
  <c r="BT237" i="9" s="1"/>
  <c r="BR229" i="9"/>
  <c r="BS229" i="9" s="1"/>
  <c r="BT229" i="9" s="1"/>
  <c r="BR221" i="9"/>
  <c r="BS221" i="9" s="1"/>
  <c r="BT221" i="9" s="1"/>
  <c r="BR213" i="9"/>
  <c r="BS213" i="9" s="1"/>
  <c r="BT213" i="9" s="1"/>
  <c r="BR205" i="9"/>
  <c r="BS205" i="9" s="1"/>
  <c r="BT205" i="9" s="1"/>
  <c r="BR197" i="9"/>
  <c r="BS197" i="9" s="1"/>
  <c r="BT197" i="9" s="1"/>
  <c r="BR189" i="9"/>
  <c r="BS189" i="9" s="1"/>
  <c r="BT189" i="9" s="1"/>
  <c r="BR181" i="9"/>
  <c r="BS181" i="9" s="1"/>
  <c r="BT181" i="9" s="1"/>
  <c r="BR173" i="9"/>
  <c r="BS173" i="9" s="1"/>
  <c r="BT173" i="9" s="1"/>
  <c r="BR165" i="9"/>
  <c r="BS165" i="9" s="1"/>
  <c r="BT165" i="9" s="1"/>
  <c r="BR157" i="9"/>
  <c r="BS157" i="9" s="1"/>
  <c r="BT157" i="9" s="1"/>
  <c r="BR149" i="9"/>
  <c r="BS149" i="9" s="1"/>
  <c r="BT149" i="9" s="1"/>
  <c r="BR141" i="9"/>
  <c r="BS141" i="9" s="1"/>
  <c r="BT141" i="9" s="1"/>
  <c r="BR133" i="9"/>
  <c r="BS133" i="9" s="1"/>
  <c r="BT133" i="9" s="1"/>
  <c r="BR125" i="9"/>
  <c r="BS125" i="9" s="1"/>
  <c r="BT125" i="9" s="1"/>
  <c r="BR117" i="9"/>
  <c r="BS117" i="9" s="1"/>
  <c r="BT117" i="9" s="1"/>
  <c r="BR109" i="9"/>
  <c r="BS109" i="9" s="1"/>
  <c r="BT109" i="9" s="1"/>
  <c r="BR101" i="9"/>
  <c r="BS101" i="9" s="1"/>
  <c r="BT101" i="9" s="1"/>
  <c r="BR93" i="9"/>
  <c r="BS93" i="9" s="1"/>
  <c r="BT93" i="9" s="1"/>
  <c r="BR85" i="9"/>
  <c r="BS85" i="9" s="1"/>
  <c r="BT85" i="9" s="1"/>
  <c r="BR77" i="9"/>
  <c r="BS77" i="9" s="1"/>
  <c r="BT77" i="9" s="1"/>
  <c r="BR69" i="9"/>
  <c r="BS69" i="9" s="1"/>
  <c r="BT69" i="9" s="1"/>
  <c r="BR61" i="9"/>
  <c r="BS61" i="9" s="1"/>
  <c r="BT61" i="9" s="1"/>
  <c r="BR53" i="9"/>
  <c r="BS53" i="9" s="1"/>
  <c r="BT53" i="9" s="1"/>
  <c r="BR45" i="9"/>
  <c r="BS45" i="9" s="1"/>
  <c r="BT45" i="9" s="1"/>
  <c r="BR37" i="9"/>
  <c r="BS37" i="9" s="1"/>
  <c r="BT37" i="9" s="1"/>
  <c r="BR29" i="9"/>
  <c r="BS29" i="9" s="1"/>
  <c r="BT29" i="9" s="1"/>
  <c r="BR21" i="9"/>
  <c r="BS21" i="9" s="1"/>
  <c r="BT21" i="9" s="1"/>
  <c r="BR13" i="9"/>
  <c r="BS13" i="9" s="1"/>
  <c r="BT13" i="9" s="1"/>
  <c r="BR10" i="9"/>
  <c r="BS10" i="9" s="1"/>
  <c r="BT10" i="9" s="1"/>
  <c r="BR276" i="9"/>
  <c r="BS276" i="9" s="1"/>
  <c r="BT276" i="9" s="1"/>
  <c r="BR252" i="9"/>
  <c r="BS252" i="9" s="1"/>
  <c r="BT252" i="9" s="1"/>
  <c r="BR220" i="9"/>
  <c r="BS220" i="9" s="1"/>
  <c r="BT220" i="9" s="1"/>
  <c r="BR204" i="9"/>
  <c r="BS204" i="9" s="1"/>
  <c r="BT204" i="9" s="1"/>
  <c r="BR164" i="9"/>
  <c r="BS164" i="9" s="1"/>
  <c r="BT164" i="9" s="1"/>
  <c r="BR148" i="9"/>
  <c r="BS148" i="9" s="1"/>
  <c r="BT148" i="9" s="1"/>
  <c r="BR132" i="9"/>
  <c r="BS132" i="9" s="1"/>
  <c r="BT132" i="9" s="1"/>
  <c r="BR92" i="9"/>
  <c r="BS92" i="9" s="1"/>
  <c r="BT92" i="9" s="1"/>
  <c r="BR76" i="9"/>
  <c r="BS76" i="9" s="1"/>
  <c r="BT76" i="9" s="1"/>
  <c r="BR60" i="9"/>
  <c r="BS60" i="9" s="1"/>
  <c r="BT60" i="9" s="1"/>
  <c r="BR44" i="9"/>
  <c r="BS44" i="9" s="1"/>
  <c r="BT44" i="9" s="1"/>
  <c r="BR28" i="9"/>
  <c r="BS28" i="9" s="1"/>
  <c r="BT28" i="9" s="1"/>
  <c r="BR12" i="9"/>
  <c r="BS12" i="9" s="1"/>
  <c r="BT12" i="9" s="1"/>
  <c r="BR291" i="9"/>
  <c r="BS291" i="9" s="1"/>
  <c r="BT291" i="9" s="1"/>
  <c r="BR283" i="9"/>
  <c r="BS283" i="9" s="1"/>
  <c r="BT283" i="9" s="1"/>
  <c r="BR267" i="9"/>
  <c r="BS267" i="9" s="1"/>
  <c r="BT267" i="9" s="1"/>
  <c r="BR259" i="9"/>
  <c r="BS259" i="9" s="1"/>
  <c r="BT259" i="9" s="1"/>
  <c r="BR251" i="9"/>
  <c r="BS251" i="9" s="1"/>
  <c r="BT251" i="9" s="1"/>
  <c r="BR243" i="9"/>
  <c r="BS243" i="9" s="1"/>
  <c r="BT243" i="9" s="1"/>
  <c r="BR235" i="9"/>
  <c r="BS235" i="9" s="1"/>
  <c r="BT235" i="9" s="1"/>
  <c r="BR227" i="9"/>
  <c r="BS227" i="9" s="1"/>
  <c r="BT227" i="9" s="1"/>
  <c r="BR219" i="9"/>
  <c r="BS219" i="9" s="1"/>
  <c r="BT219" i="9" s="1"/>
  <c r="BR211" i="9"/>
  <c r="BS211" i="9" s="1"/>
  <c r="BT211" i="9" s="1"/>
  <c r="BR203" i="9"/>
  <c r="BS203" i="9" s="1"/>
  <c r="BT203" i="9" s="1"/>
  <c r="BR195" i="9"/>
  <c r="BS195" i="9" s="1"/>
  <c r="BT195" i="9" s="1"/>
  <c r="BR187" i="9"/>
  <c r="BS187" i="9" s="1"/>
  <c r="BT187" i="9" s="1"/>
  <c r="BR179" i="9"/>
  <c r="BS179" i="9" s="1"/>
  <c r="BT179" i="9" s="1"/>
  <c r="BR147" i="9"/>
  <c r="BS147" i="9" s="1"/>
  <c r="BT147" i="9" s="1"/>
  <c r="BR131" i="9"/>
  <c r="BS131" i="9" s="1"/>
  <c r="BT131" i="9" s="1"/>
  <c r="BR123" i="9"/>
  <c r="BS123" i="9" s="1"/>
  <c r="BT123" i="9" s="1"/>
  <c r="BR115" i="9"/>
  <c r="BS115" i="9" s="1"/>
  <c r="BT115" i="9" s="1"/>
  <c r="BR107" i="9"/>
  <c r="BS107" i="9" s="1"/>
  <c r="BT107" i="9" s="1"/>
  <c r="BR99" i="9"/>
  <c r="BS99" i="9" s="1"/>
  <c r="BT99" i="9" s="1"/>
  <c r="BR91" i="9"/>
  <c r="BS91" i="9" s="1"/>
  <c r="BT91" i="9" s="1"/>
  <c r="BR83" i="9"/>
  <c r="BS83" i="9" s="1"/>
  <c r="BT83" i="9" s="1"/>
  <c r="BR75" i="9"/>
  <c r="BS75" i="9" s="1"/>
  <c r="BT75" i="9" s="1"/>
  <c r="BR67" i="9"/>
  <c r="BS67" i="9" s="1"/>
  <c r="BT67" i="9" s="1"/>
  <c r="BR59" i="9"/>
  <c r="BS59" i="9" s="1"/>
  <c r="BT59" i="9" s="1"/>
  <c r="BR51" i="9"/>
  <c r="BS51" i="9" s="1"/>
  <c r="BT51" i="9" s="1"/>
  <c r="BR43" i="9"/>
  <c r="BS43" i="9" s="1"/>
  <c r="BT43" i="9" s="1"/>
  <c r="BR35" i="9"/>
  <c r="BS35" i="9" s="1"/>
  <c r="BT35" i="9" s="1"/>
  <c r="BR27" i="9"/>
  <c r="BS27" i="9" s="1"/>
  <c r="BT27" i="9" s="1"/>
  <c r="BR19" i="9"/>
  <c r="BS19" i="9" s="1"/>
  <c r="BT19" i="9" s="1"/>
  <c r="BR11" i="9"/>
  <c r="BS11" i="9" s="1"/>
  <c r="BT11" i="9" s="1"/>
  <c r="BR298" i="9"/>
  <c r="BS298" i="9" s="1"/>
  <c r="BT298" i="9" s="1"/>
  <c r="BR290" i="9"/>
  <c r="BS290" i="9" s="1"/>
  <c r="BT290" i="9" s="1"/>
  <c r="BR282" i="9"/>
  <c r="BS282" i="9" s="1"/>
  <c r="BT282" i="9" s="1"/>
  <c r="BR274" i="9"/>
  <c r="BS274" i="9" s="1"/>
  <c r="BT274" i="9" s="1"/>
  <c r="BR266" i="9"/>
  <c r="BS266" i="9" s="1"/>
  <c r="BT266" i="9" s="1"/>
  <c r="BR258" i="9"/>
  <c r="BS258" i="9" s="1"/>
  <c r="BT258" i="9" s="1"/>
  <c r="BR250" i="9"/>
  <c r="BS250" i="9" s="1"/>
  <c r="BT250" i="9" s="1"/>
  <c r="BR242" i="9"/>
  <c r="BS242" i="9" s="1"/>
  <c r="BT242" i="9" s="1"/>
  <c r="BR234" i="9"/>
  <c r="BS234" i="9" s="1"/>
  <c r="BT234" i="9" s="1"/>
  <c r="BR226" i="9"/>
  <c r="BS226" i="9" s="1"/>
  <c r="BT226" i="9" s="1"/>
  <c r="BR218" i="9"/>
  <c r="BS218" i="9" s="1"/>
  <c r="BT218" i="9" s="1"/>
  <c r="BR210" i="9"/>
  <c r="BS210" i="9" s="1"/>
  <c r="BT210" i="9" s="1"/>
  <c r="BR202" i="9"/>
  <c r="BS202" i="9" s="1"/>
  <c r="BT202" i="9" s="1"/>
  <c r="BR194" i="9"/>
  <c r="BS194" i="9" s="1"/>
  <c r="BT194" i="9" s="1"/>
  <c r="BR186" i="9"/>
  <c r="BS186" i="9" s="1"/>
  <c r="BT186" i="9" s="1"/>
  <c r="BR178" i="9"/>
  <c r="BS178" i="9" s="1"/>
  <c r="BT178" i="9" s="1"/>
  <c r="BR170" i="9"/>
  <c r="BS170" i="9" s="1"/>
  <c r="BT170" i="9" s="1"/>
  <c r="BR162" i="9"/>
  <c r="BS162" i="9" s="1"/>
  <c r="BT162" i="9" s="1"/>
  <c r="BR154" i="9"/>
  <c r="BS154" i="9" s="1"/>
  <c r="BT154" i="9" s="1"/>
  <c r="BR146" i="9"/>
  <c r="BS146" i="9" s="1"/>
  <c r="BT146" i="9" s="1"/>
  <c r="BR138" i="9"/>
  <c r="BS138" i="9" s="1"/>
  <c r="BT138" i="9" s="1"/>
  <c r="BR130" i="9"/>
  <c r="BS130" i="9" s="1"/>
  <c r="BT130" i="9" s="1"/>
  <c r="BR122" i="9"/>
  <c r="BS122" i="9" s="1"/>
  <c r="BT122" i="9" s="1"/>
  <c r="BR114" i="9"/>
  <c r="BS114" i="9" s="1"/>
  <c r="BT114" i="9" s="1"/>
  <c r="BR106" i="9"/>
  <c r="BS106" i="9" s="1"/>
  <c r="BT106" i="9" s="1"/>
  <c r="BR98" i="9"/>
  <c r="BS98" i="9" s="1"/>
  <c r="BT98" i="9" s="1"/>
  <c r="BR90" i="9"/>
  <c r="BS90" i="9" s="1"/>
  <c r="BT90" i="9" s="1"/>
  <c r="BR82" i="9"/>
  <c r="BS82" i="9" s="1"/>
  <c r="BT82" i="9" s="1"/>
  <c r="BR74" i="9"/>
  <c r="BS74" i="9" s="1"/>
  <c r="BT74" i="9" s="1"/>
  <c r="BR66" i="9"/>
  <c r="BS66" i="9" s="1"/>
  <c r="BT66" i="9" s="1"/>
  <c r="BR58" i="9"/>
  <c r="BS58" i="9" s="1"/>
  <c r="BT58" i="9" s="1"/>
  <c r="BR50" i="9"/>
  <c r="BS50" i="9" s="1"/>
  <c r="BT50" i="9" s="1"/>
  <c r="BR42" i="9"/>
  <c r="BS42" i="9" s="1"/>
  <c r="BT42" i="9" s="1"/>
  <c r="BR34" i="9"/>
  <c r="BS34" i="9" s="1"/>
  <c r="BT34" i="9" s="1"/>
  <c r="BR26" i="9"/>
  <c r="BS26" i="9" s="1"/>
  <c r="BT26" i="9" s="1"/>
  <c r="BR18" i="9"/>
  <c r="BS18" i="9" s="1"/>
  <c r="BT18" i="9" s="1"/>
  <c r="BR260" i="9"/>
  <c r="BS260" i="9" s="1"/>
  <c r="BT260" i="9" s="1"/>
  <c r="BR196" i="9"/>
  <c r="BS196" i="9" s="1"/>
  <c r="BT196" i="9" s="1"/>
  <c r="BR116" i="9"/>
  <c r="BS116" i="9" s="1"/>
  <c r="BT116" i="9" s="1"/>
  <c r="BR163" i="9"/>
  <c r="BS163" i="9" s="1"/>
  <c r="BT163" i="9" s="1"/>
  <c r="BR297" i="9"/>
  <c r="BS297" i="9" s="1"/>
  <c r="BT297" i="9" s="1"/>
  <c r="BR289" i="9"/>
  <c r="BS289" i="9" s="1"/>
  <c r="BT289" i="9" s="1"/>
  <c r="BR281" i="9"/>
  <c r="BS281" i="9" s="1"/>
  <c r="BT281" i="9" s="1"/>
  <c r="BR273" i="9"/>
  <c r="BS273" i="9" s="1"/>
  <c r="BT273" i="9" s="1"/>
  <c r="BR265" i="9"/>
  <c r="BS265" i="9" s="1"/>
  <c r="BT265" i="9" s="1"/>
  <c r="BR257" i="9"/>
  <c r="BS257" i="9" s="1"/>
  <c r="BT257" i="9" s="1"/>
  <c r="BR249" i="9"/>
  <c r="BS249" i="9" s="1"/>
  <c r="BT249" i="9" s="1"/>
  <c r="BR241" i="9"/>
  <c r="BS241" i="9" s="1"/>
  <c r="BT241" i="9" s="1"/>
  <c r="BR233" i="9"/>
  <c r="BS233" i="9" s="1"/>
  <c r="BT233" i="9" s="1"/>
  <c r="BR225" i="9"/>
  <c r="BS225" i="9" s="1"/>
  <c r="BT225" i="9" s="1"/>
  <c r="BR217" i="9"/>
  <c r="BS217" i="9" s="1"/>
  <c r="BT217" i="9" s="1"/>
  <c r="BR209" i="9"/>
  <c r="BS209" i="9" s="1"/>
  <c r="BT209" i="9" s="1"/>
  <c r="BR201" i="9"/>
  <c r="BS201" i="9" s="1"/>
  <c r="BT201" i="9" s="1"/>
  <c r="BR193" i="9"/>
  <c r="BS193" i="9" s="1"/>
  <c r="BT193" i="9" s="1"/>
  <c r="BR185" i="9"/>
  <c r="BS185" i="9" s="1"/>
  <c r="BT185" i="9" s="1"/>
  <c r="BR177" i="9"/>
  <c r="BS177" i="9" s="1"/>
  <c r="BT177" i="9" s="1"/>
  <c r="BR169" i="9"/>
  <c r="BS169" i="9" s="1"/>
  <c r="BT169" i="9" s="1"/>
  <c r="BR161" i="9"/>
  <c r="BS161" i="9" s="1"/>
  <c r="BT161" i="9" s="1"/>
  <c r="BR153" i="9"/>
  <c r="BS153" i="9" s="1"/>
  <c r="BT153" i="9" s="1"/>
  <c r="BR145" i="9"/>
  <c r="BS145" i="9" s="1"/>
  <c r="BT145" i="9" s="1"/>
  <c r="BR137" i="9"/>
  <c r="BS137" i="9" s="1"/>
  <c r="BT137" i="9" s="1"/>
  <c r="BR129" i="9"/>
  <c r="BS129" i="9" s="1"/>
  <c r="BT129" i="9" s="1"/>
  <c r="BR121" i="9"/>
  <c r="BS121" i="9" s="1"/>
  <c r="BT121" i="9" s="1"/>
  <c r="BR113" i="9"/>
  <c r="BS113" i="9" s="1"/>
  <c r="BT113" i="9" s="1"/>
  <c r="BR105" i="9"/>
  <c r="BS105" i="9" s="1"/>
  <c r="BT105" i="9" s="1"/>
  <c r="BR97" i="9"/>
  <c r="BS97" i="9" s="1"/>
  <c r="BT97" i="9" s="1"/>
  <c r="BR89" i="9"/>
  <c r="BS89" i="9" s="1"/>
  <c r="BT89" i="9" s="1"/>
  <c r="BR81" i="9"/>
  <c r="BS81" i="9" s="1"/>
  <c r="BT81" i="9" s="1"/>
  <c r="BR73" i="9"/>
  <c r="BS73" i="9" s="1"/>
  <c r="BT73" i="9" s="1"/>
  <c r="BR65" i="9"/>
  <c r="BS65" i="9" s="1"/>
  <c r="BT65" i="9" s="1"/>
  <c r="BR57" i="9"/>
  <c r="BS57" i="9" s="1"/>
  <c r="BT57" i="9" s="1"/>
  <c r="BR49" i="9"/>
  <c r="BS49" i="9" s="1"/>
  <c r="BT49" i="9" s="1"/>
  <c r="BR41" i="9"/>
  <c r="BS41" i="9" s="1"/>
  <c r="BT41" i="9" s="1"/>
  <c r="BR33" i="9"/>
  <c r="BS33" i="9" s="1"/>
  <c r="BT33" i="9" s="1"/>
  <c r="BR25" i="9"/>
  <c r="BS25" i="9" s="1"/>
  <c r="BT25" i="9" s="1"/>
  <c r="BR17" i="9"/>
  <c r="BS17" i="9" s="1"/>
  <c r="BT17" i="9" s="1"/>
  <c r="BR284" i="9"/>
  <c r="BS284" i="9" s="1"/>
  <c r="BT284" i="9" s="1"/>
  <c r="BR228" i="9"/>
  <c r="BS228" i="9" s="1"/>
  <c r="BT228" i="9" s="1"/>
  <c r="BR188" i="9"/>
  <c r="BS188" i="9" s="1"/>
  <c r="BT188" i="9" s="1"/>
  <c r="BR124" i="9"/>
  <c r="BS124" i="9" s="1"/>
  <c r="BT124" i="9" s="1"/>
  <c r="BR171" i="9"/>
  <c r="BS171" i="9" s="1"/>
  <c r="BT171" i="9" s="1"/>
  <c r="BL295" i="9"/>
  <c r="BM295" i="9" s="1"/>
  <c r="BN295" i="9" s="1"/>
  <c r="BL287" i="9"/>
  <c r="BM287" i="9" s="1"/>
  <c r="BN287" i="9" s="1"/>
  <c r="BR296" i="9"/>
  <c r="BS296" i="9" s="1"/>
  <c r="BT296" i="9" s="1"/>
  <c r="BR288" i="9"/>
  <c r="BS288" i="9" s="1"/>
  <c r="BT288" i="9" s="1"/>
  <c r="BR280" i="9"/>
  <c r="BS280" i="9" s="1"/>
  <c r="BT280" i="9" s="1"/>
  <c r="BR272" i="9"/>
  <c r="BS272" i="9" s="1"/>
  <c r="BT272" i="9" s="1"/>
  <c r="BR264" i="9"/>
  <c r="BS264" i="9" s="1"/>
  <c r="BT264" i="9" s="1"/>
  <c r="BR256" i="9"/>
  <c r="BS256" i="9" s="1"/>
  <c r="BT256" i="9" s="1"/>
  <c r="BR248" i="9"/>
  <c r="BS248" i="9" s="1"/>
  <c r="BT248" i="9" s="1"/>
  <c r="BR240" i="9"/>
  <c r="BS240" i="9" s="1"/>
  <c r="BT240" i="9" s="1"/>
  <c r="BR232" i="9"/>
  <c r="BS232" i="9" s="1"/>
  <c r="BT232" i="9" s="1"/>
  <c r="BR224" i="9"/>
  <c r="BS224" i="9" s="1"/>
  <c r="BT224" i="9" s="1"/>
  <c r="BR216" i="9"/>
  <c r="BS216" i="9" s="1"/>
  <c r="BT216" i="9" s="1"/>
  <c r="BR208" i="9"/>
  <c r="BS208" i="9" s="1"/>
  <c r="BT208" i="9" s="1"/>
  <c r="BR200" i="9"/>
  <c r="BS200" i="9" s="1"/>
  <c r="BT200" i="9" s="1"/>
  <c r="BR192" i="9"/>
  <c r="BS192" i="9" s="1"/>
  <c r="BT192" i="9" s="1"/>
  <c r="BR184" i="9"/>
  <c r="BS184" i="9" s="1"/>
  <c r="BT184" i="9" s="1"/>
  <c r="BR176" i="9"/>
  <c r="BS176" i="9" s="1"/>
  <c r="BT176" i="9" s="1"/>
  <c r="BR168" i="9"/>
  <c r="BS168" i="9" s="1"/>
  <c r="BT168" i="9" s="1"/>
  <c r="BR160" i="9"/>
  <c r="BS160" i="9" s="1"/>
  <c r="BT160" i="9" s="1"/>
  <c r="BR152" i="9"/>
  <c r="BS152" i="9" s="1"/>
  <c r="BT152" i="9" s="1"/>
  <c r="BR144" i="9"/>
  <c r="BS144" i="9" s="1"/>
  <c r="BT144" i="9" s="1"/>
  <c r="BR136" i="9"/>
  <c r="BS136" i="9" s="1"/>
  <c r="BT136" i="9" s="1"/>
  <c r="BR128" i="9"/>
  <c r="BS128" i="9" s="1"/>
  <c r="BT128" i="9" s="1"/>
  <c r="BR120" i="9"/>
  <c r="BS120" i="9" s="1"/>
  <c r="BT120" i="9" s="1"/>
  <c r="BR112" i="9"/>
  <c r="BS112" i="9" s="1"/>
  <c r="BT112" i="9" s="1"/>
  <c r="BR104" i="9"/>
  <c r="BS104" i="9" s="1"/>
  <c r="BT104" i="9" s="1"/>
  <c r="BR96" i="9"/>
  <c r="BS96" i="9" s="1"/>
  <c r="BT96" i="9" s="1"/>
  <c r="BR88" i="9"/>
  <c r="BS88" i="9" s="1"/>
  <c r="BT88" i="9" s="1"/>
  <c r="BR80" i="9"/>
  <c r="BS80" i="9" s="1"/>
  <c r="BT80" i="9" s="1"/>
  <c r="BR72" i="9"/>
  <c r="BS72" i="9" s="1"/>
  <c r="BT72" i="9" s="1"/>
  <c r="BR64" i="9"/>
  <c r="BS64" i="9" s="1"/>
  <c r="BT64" i="9" s="1"/>
  <c r="BR56" i="9"/>
  <c r="BS56" i="9" s="1"/>
  <c r="BT56" i="9" s="1"/>
  <c r="BR48" i="9"/>
  <c r="BS48" i="9" s="1"/>
  <c r="BT48" i="9" s="1"/>
  <c r="BR40" i="9"/>
  <c r="BS40" i="9" s="1"/>
  <c r="BT40" i="9" s="1"/>
  <c r="BR32" i="9"/>
  <c r="BS32" i="9" s="1"/>
  <c r="BT32" i="9" s="1"/>
  <c r="BR24" i="9"/>
  <c r="BS24" i="9" s="1"/>
  <c r="BT24" i="9" s="1"/>
  <c r="BR16" i="9"/>
  <c r="BS16" i="9" s="1"/>
  <c r="BT16" i="9" s="1"/>
  <c r="BR292" i="9"/>
  <c r="BS292" i="9" s="1"/>
  <c r="BT292" i="9" s="1"/>
  <c r="BR244" i="9"/>
  <c r="BS244" i="9" s="1"/>
  <c r="BT244" i="9" s="1"/>
  <c r="BR180" i="9"/>
  <c r="BS180" i="9" s="1"/>
  <c r="BT180" i="9" s="1"/>
  <c r="BR108" i="9"/>
  <c r="BS108" i="9" s="1"/>
  <c r="BT108" i="9" s="1"/>
  <c r="BR155" i="9"/>
  <c r="BS155" i="9" s="1"/>
  <c r="BT155" i="9" s="1"/>
  <c r="BR295" i="9"/>
  <c r="BS295" i="9" s="1"/>
  <c r="BT295" i="9" s="1"/>
  <c r="BR287" i="9"/>
  <c r="BS287" i="9" s="1"/>
  <c r="BT287" i="9" s="1"/>
  <c r="BR279" i="9"/>
  <c r="BS279" i="9" s="1"/>
  <c r="BT279" i="9" s="1"/>
  <c r="BR271" i="9"/>
  <c r="BS271" i="9" s="1"/>
  <c r="BT271" i="9" s="1"/>
  <c r="BR263" i="9"/>
  <c r="BS263" i="9" s="1"/>
  <c r="BT263" i="9" s="1"/>
  <c r="BR255" i="9"/>
  <c r="BS255" i="9" s="1"/>
  <c r="BT255" i="9" s="1"/>
  <c r="BR247" i="9"/>
  <c r="BS247" i="9" s="1"/>
  <c r="BT247" i="9" s="1"/>
  <c r="BR239" i="9"/>
  <c r="BS239" i="9" s="1"/>
  <c r="BT239" i="9" s="1"/>
  <c r="BR231" i="9"/>
  <c r="BS231" i="9" s="1"/>
  <c r="BT231" i="9" s="1"/>
  <c r="BR223" i="9"/>
  <c r="BS223" i="9" s="1"/>
  <c r="BT223" i="9" s="1"/>
  <c r="BR215" i="9"/>
  <c r="BS215" i="9" s="1"/>
  <c r="BT215" i="9" s="1"/>
  <c r="BR207" i="9"/>
  <c r="BS207" i="9" s="1"/>
  <c r="BT207" i="9" s="1"/>
  <c r="BR199" i="9"/>
  <c r="BS199" i="9" s="1"/>
  <c r="BT199" i="9" s="1"/>
  <c r="BR191" i="9"/>
  <c r="BS191" i="9" s="1"/>
  <c r="BT191" i="9" s="1"/>
  <c r="BR183" i="9"/>
  <c r="BS183" i="9" s="1"/>
  <c r="BT183" i="9" s="1"/>
  <c r="BR175" i="9"/>
  <c r="BS175" i="9" s="1"/>
  <c r="BT175" i="9" s="1"/>
  <c r="BR167" i="9"/>
  <c r="BS167" i="9" s="1"/>
  <c r="BT167" i="9" s="1"/>
  <c r="BR159" i="9"/>
  <c r="BS159" i="9" s="1"/>
  <c r="BT159" i="9" s="1"/>
  <c r="BR151" i="9"/>
  <c r="BS151" i="9" s="1"/>
  <c r="BT151" i="9" s="1"/>
  <c r="BR143" i="9"/>
  <c r="BS143" i="9" s="1"/>
  <c r="BT143" i="9" s="1"/>
  <c r="BR135" i="9"/>
  <c r="BS135" i="9" s="1"/>
  <c r="BT135" i="9" s="1"/>
  <c r="BR127" i="9"/>
  <c r="BS127" i="9" s="1"/>
  <c r="BT127" i="9" s="1"/>
  <c r="BR119" i="9"/>
  <c r="BS119" i="9" s="1"/>
  <c r="BT119" i="9" s="1"/>
  <c r="BR111" i="9"/>
  <c r="BS111" i="9" s="1"/>
  <c r="BT111" i="9" s="1"/>
  <c r="BR103" i="9"/>
  <c r="BS103" i="9" s="1"/>
  <c r="BT103" i="9" s="1"/>
  <c r="BR95" i="9"/>
  <c r="BS95" i="9" s="1"/>
  <c r="BT95" i="9" s="1"/>
  <c r="BR87" i="9"/>
  <c r="BS87" i="9" s="1"/>
  <c r="BT87" i="9" s="1"/>
  <c r="BR79" i="9"/>
  <c r="BS79" i="9" s="1"/>
  <c r="BT79" i="9" s="1"/>
  <c r="BR71" i="9"/>
  <c r="BS71" i="9" s="1"/>
  <c r="BT71" i="9" s="1"/>
  <c r="BR63" i="9"/>
  <c r="BS63" i="9" s="1"/>
  <c r="BT63" i="9" s="1"/>
  <c r="BR55" i="9"/>
  <c r="BS55" i="9" s="1"/>
  <c r="BT55" i="9" s="1"/>
  <c r="BR47" i="9"/>
  <c r="BS47" i="9" s="1"/>
  <c r="BT47" i="9" s="1"/>
  <c r="BR39" i="9"/>
  <c r="BS39" i="9" s="1"/>
  <c r="BT39" i="9" s="1"/>
  <c r="BR31" i="9"/>
  <c r="BS31" i="9" s="1"/>
  <c r="BT31" i="9" s="1"/>
  <c r="BR23" i="9"/>
  <c r="BS23" i="9" s="1"/>
  <c r="BT23" i="9" s="1"/>
  <c r="BR15" i="9"/>
  <c r="BS15" i="9" s="1"/>
  <c r="BT15" i="9" s="1"/>
  <c r="BR300" i="9"/>
  <c r="BS300" i="9" s="1"/>
  <c r="BT300" i="9" s="1"/>
  <c r="BR268" i="9"/>
  <c r="BS268" i="9" s="1"/>
  <c r="BT268" i="9" s="1"/>
  <c r="BR236" i="9"/>
  <c r="BS236" i="9" s="1"/>
  <c r="BT236" i="9" s="1"/>
  <c r="BR212" i="9"/>
  <c r="BS212" i="9" s="1"/>
  <c r="BT212" i="9" s="1"/>
  <c r="BR172" i="9"/>
  <c r="BS172" i="9" s="1"/>
  <c r="BT172" i="9" s="1"/>
  <c r="BR156" i="9"/>
  <c r="BS156" i="9" s="1"/>
  <c r="BT156" i="9" s="1"/>
  <c r="BR140" i="9"/>
  <c r="BS140" i="9" s="1"/>
  <c r="BT140" i="9" s="1"/>
  <c r="BR100" i="9"/>
  <c r="BS100" i="9" s="1"/>
  <c r="BT100" i="9" s="1"/>
  <c r="BR84" i="9"/>
  <c r="BS84" i="9" s="1"/>
  <c r="BT84" i="9" s="1"/>
  <c r="BR68" i="9"/>
  <c r="BS68" i="9" s="1"/>
  <c r="BT68" i="9" s="1"/>
  <c r="BR52" i="9"/>
  <c r="BS52" i="9" s="1"/>
  <c r="BT52" i="9" s="1"/>
  <c r="BR36" i="9"/>
  <c r="BS36" i="9" s="1"/>
  <c r="BT36" i="9" s="1"/>
  <c r="BR20" i="9"/>
  <c r="BS20" i="9" s="1"/>
  <c r="BT20" i="9" s="1"/>
  <c r="BR299" i="9"/>
  <c r="BS299" i="9" s="1"/>
  <c r="BT299" i="9" s="1"/>
  <c r="BR275" i="9"/>
  <c r="BS275" i="9" s="1"/>
  <c r="BT275" i="9" s="1"/>
  <c r="BR139" i="9"/>
  <c r="BS139" i="9" s="1"/>
  <c r="BT139" i="9" s="1"/>
  <c r="BR302" i="9"/>
  <c r="BS302" i="9" s="1"/>
  <c r="BT302" i="9" s="1"/>
  <c r="BR294" i="9"/>
  <c r="BS294" i="9" s="1"/>
  <c r="BT294" i="9" s="1"/>
  <c r="BR286" i="9"/>
  <c r="BS286" i="9" s="1"/>
  <c r="BT286" i="9" s="1"/>
  <c r="BR278" i="9"/>
  <c r="BS278" i="9" s="1"/>
  <c r="BT278" i="9" s="1"/>
  <c r="BR270" i="9"/>
  <c r="BS270" i="9" s="1"/>
  <c r="BT270" i="9" s="1"/>
  <c r="BR262" i="9"/>
  <c r="BS262" i="9" s="1"/>
  <c r="BT262" i="9" s="1"/>
  <c r="BR254" i="9"/>
  <c r="BS254" i="9" s="1"/>
  <c r="BT254" i="9" s="1"/>
  <c r="BR246" i="9"/>
  <c r="BS246" i="9" s="1"/>
  <c r="BT246" i="9" s="1"/>
  <c r="BR238" i="9"/>
  <c r="BS238" i="9" s="1"/>
  <c r="BT238" i="9" s="1"/>
  <c r="BR230" i="9"/>
  <c r="BS230" i="9" s="1"/>
  <c r="BT230" i="9" s="1"/>
  <c r="BR222" i="9"/>
  <c r="BS222" i="9" s="1"/>
  <c r="BT222" i="9" s="1"/>
  <c r="BR214" i="9"/>
  <c r="BS214" i="9" s="1"/>
  <c r="BT214" i="9" s="1"/>
  <c r="BR206" i="9"/>
  <c r="BS206" i="9" s="1"/>
  <c r="BT206" i="9" s="1"/>
  <c r="BR198" i="9"/>
  <c r="BS198" i="9" s="1"/>
  <c r="BT198" i="9" s="1"/>
  <c r="BR190" i="9"/>
  <c r="BS190" i="9" s="1"/>
  <c r="BT190" i="9" s="1"/>
  <c r="BR182" i="9"/>
  <c r="BS182" i="9" s="1"/>
  <c r="BT182" i="9" s="1"/>
  <c r="BR174" i="9"/>
  <c r="BS174" i="9" s="1"/>
  <c r="BT174" i="9" s="1"/>
  <c r="BR166" i="9"/>
  <c r="BS166" i="9" s="1"/>
  <c r="BT166" i="9" s="1"/>
  <c r="BR158" i="9"/>
  <c r="BS158" i="9" s="1"/>
  <c r="BT158" i="9" s="1"/>
  <c r="BR150" i="9"/>
  <c r="BS150" i="9" s="1"/>
  <c r="BT150" i="9" s="1"/>
  <c r="BR142" i="9"/>
  <c r="BS142" i="9" s="1"/>
  <c r="BT142" i="9" s="1"/>
  <c r="BR134" i="9"/>
  <c r="BS134" i="9" s="1"/>
  <c r="BT134" i="9" s="1"/>
  <c r="BR126" i="9"/>
  <c r="BS126" i="9" s="1"/>
  <c r="BT126" i="9" s="1"/>
  <c r="BR118" i="9"/>
  <c r="BS118" i="9" s="1"/>
  <c r="BT118" i="9" s="1"/>
  <c r="BR110" i="9"/>
  <c r="BS110" i="9" s="1"/>
  <c r="BT110" i="9" s="1"/>
  <c r="BR102" i="9"/>
  <c r="BS102" i="9" s="1"/>
  <c r="BT102" i="9" s="1"/>
  <c r="BR94" i="9"/>
  <c r="BS94" i="9" s="1"/>
  <c r="BT94" i="9" s="1"/>
  <c r="BR86" i="9"/>
  <c r="BS86" i="9" s="1"/>
  <c r="BT86" i="9" s="1"/>
  <c r="BR78" i="9"/>
  <c r="BS78" i="9" s="1"/>
  <c r="BT78" i="9" s="1"/>
  <c r="BR70" i="9"/>
  <c r="BS70" i="9" s="1"/>
  <c r="BT70" i="9" s="1"/>
  <c r="BR62" i="9"/>
  <c r="BS62" i="9" s="1"/>
  <c r="BT62" i="9" s="1"/>
  <c r="BR54" i="9"/>
  <c r="BS54" i="9" s="1"/>
  <c r="BT54" i="9" s="1"/>
  <c r="BR46" i="9"/>
  <c r="BS46" i="9" s="1"/>
  <c r="BT46" i="9" s="1"/>
  <c r="BR38" i="9"/>
  <c r="BS38" i="9" s="1"/>
  <c r="BT38" i="9" s="1"/>
  <c r="BR30" i="9"/>
  <c r="BS30" i="9" s="1"/>
  <c r="BT30" i="9" s="1"/>
  <c r="BR22" i="9"/>
  <c r="BS22" i="9" s="1"/>
  <c r="BT22" i="9" s="1"/>
  <c r="BR14" i="9"/>
  <c r="BS14" i="9" s="1"/>
  <c r="BT14" i="9" s="1"/>
  <c r="BL279" i="9"/>
  <c r="BM279" i="9" s="1"/>
  <c r="BN279" i="9" s="1"/>
  <c r="BL255" i="9"/>
  <c r="BM255" i="9" s="1"/>
  <c r="BN255" i="9" s="1"/>
  <c r="BL247" i="9"/>
  <c r="BM247" i="9" s="1"/>
  <c r="BN247" i="9" s="1"/>
  <c r="BL239" i="9"/>
  <c r="BM239" i="9" s="1"/>
  <c r="BN239" i="9" s="1"/>
  <c r="BL301" i="9"/>
  <c r="BM301" i="9" s="1"/>
  <c r="BN301" i="9" s="1"/>
  <c r="BL293" i="9"/>
  <c r="BM293" i="9" s="1"/>
  <c r="BN293" i="9" s="1"/>
  <c r="BL285" i="9"/>
  <c r="BM285" i="9" s="1"/>
  <c r="BN285" i="9" s="1"/>
  <c r="BL277" i="9"/>
  <c r="BM277" i="9" s="1"/>
  <c r="BN277" i="9" s="1"/>
  <c r="BL269" i="9"/>
  <c r="BM269" i="9" s="1"/>
  <c r="BN269" i="9" s="1"/>
  <c r="BL261" i="9"/>
  <c r="BM261" i="9" s="1"/>
  <c r="BN261" i="9" s="1"/>
  <c r="BL253" i="9"/>
  <c r="BM253" i="9" s="1"/>
  <c r="BN253" i="9" s="1"/>
  <c r="BL245" i="9"/>
  <c r="BM245" i="9" s="1"/>
  <c r="BN245" i="9" s="1"/>
  <c r="BL237" i="9"/>
  <c r="BM237" i="9" s="1"/>
  <c r="BN237" i="9" s="1"/>
  <c r="BL229" i="9"/>
  <c r="BM229" i="9" s="1"/>
  <c r="BN229" i="9" s="1"/>
  <c r="BL221" i="9"/>
  <c r="BM221" i="9" s="1"/>
  <c r="BN221" i="9" s="1"/>
  <c r="BL213" i="9"/>
  <c r="BM213" i="9" s="1"/>
  <c r="BN213" i="9" s="1"/>
  <c r="BL205" i="9"/>
  <c r="BM205" i="9" s="1"/>
  <c r="BN205" i="9" s="1"/>
  <c r="BL197" i="9"/>
  <c r="BM197" i="9" s="1"/>
  <c r="BN197" i="9" s="1"/>
  <c r="BL189" i="9"/>
  <c r="BM189" i="9" s="1"/>
  <c r="BN189" i="9" s="1"/>
  <c r="BL181" i="9"/>
  <c r="BM181" i="9" s="1"/>
  <c r="BN181" i="9" s="1"/>
  <c r="BL173" i="9"/>
  <c r="BM173" i="9" s="1"/>
  <c r="BN173" i="9" s="1"/>
  <c r="BL165" i="9"/>
  <c r="BM165" i="9" s="1"/>
  <c r="BN165" i="9" s="1"/>
  <c r="BL157" i="9"/>
  <c r="BM157" i="9" s="1"/>
  <c r="BN157" i="9" s="1"/>
  <c r="BL149" i="9"/>
  <c r="BM149" i="9" s="1"/>
  <c r="BN149" i="9" s="1"/>
  <c r="BL141" i="9"/>
  <c r="BM141" i="9" s="1"/>
  <c r="BN141" i="9" s="1"/>
  <c r="BL133" i="9"/>
  <c r="BM133" i="9" s="1"/>
  <c r="BN133" i="9" s="1"/>
  <c r="BL125" i="9"/>
  <c r="BM125" i="9" s="1"/>
  <c r="BN125" i="9" s="1"/>
  <c r="BL117" i="9"/>
  <c r="BM117" i="9" s="1"/>
  <c r="BN117" i="9" s="1"/>
  <c r="BL109" i="9"/>
  <c r="BM109" i="9" s="1"/>
  <c r="BN109" i="9" s="1"/>
  <c r="BL101" i="9"/>
  <c r="BM101" i="9" s="1"/>
  <c r="BN101" i="9" s="1"/>
  <c r="BL93" i="9"/>
  <c r="BM93" i="9" s="1"/>
  <c r="BN93" i="9" s="1"/>
  <c r="BL85" i="9"/>
  <c r="BM85" i="9" s="1"/>
  <c r="BN85" i="9" s="1"/>
  <c r="BL77" i="9"/>
  <c r="BM77" i="9" s="1"/>
  <c r="BN77" i="9" s="1"/>
  <c r="BL69" i="9"/>
  <c r="BM69" i="9" s="1"/>
  <c r="BN69" i="9" s="1"/>
  <c r="BL61" i="9"/>
  <c r="BM61" i="9" s="1"/>
  <c r="BN61" i="9" s="1"/>
  <c r="BL53" i="9"/>
  <c r="BM53" i="9" s="1"/>
  <c r="BN53" i="9" s="1"/>
  <c r="BL45" i="9"/>
  <c r="BM45" i="9" s="1"/>
  <c r="BN45" i="9" s="1"/>
  <c r="BL37" i="9"/>
  <c r="BM37" i="9" s="1"/>
  <c r="BN37" i="9" s="1"/>
  <c r="BL29" i="9"/>
  <c r="BM29" i="9" s="1"/>
  <c r="BN29" i="9" s="1"/>
  <c r="BL21" i="9"/>
  <c r="BM21" i="9" s="1"/>
  <c r="BN21" i="9" s="1"/>
  <c r="BL13" i="9"/>
  <c r="BM13" i="9" s="1"/>
  <c r="BN13" i="9" s="1"/>
  <c r="BL271" i="9"/>
  <c r="BM271" i="9" s="1"/>
  <c r="BN271" i="9" s="1"/>
  <c r="BL263" i="9"/>
  <c r="BM263" i="9" s="1"/>
  <c r="BN263" i="9" s="1"/>
  <c r="BL292" i="9"/>
  <c r="BM292" i="9" s="1"/>
  <c r="BN292" i="9" s="1"/>
  <c r="BL244" i="9"/>
  <c r="BM244" i="9" s="1"/>
  <c r="BN244" i="9" s="1"/>
  <c r="BL172" i="9"/>
  <c r="BM172" i="9" s="1"/>
  <c r="BN172" i="9" s="1"/>
  <c r="BL116" i="9"/>
  <c r="BM116" i="9" s="1"/>
  <c r="BN116" i="9" s="1"/>
  <c r="BL36" i="9"/>
  <c r="BM36" i="9" s="1"/>
  <c r="BN36" i="9" s="1"/>
  <c r="BL259" i="9"/>
  <c r="BM259" i="9" s="1"/>
  <c r="BN259" i="9" s="1"/>
  <c r="BL276" i="9"/>
  <c r="BM276" i="9" s="1"/>
  <c r="BN276" i="9" s="1"/>
  <c r="BL228" i="9"/>
  <c r="BM228" i="9" s="1"/>
  <c r="BN228" i="9" s="1"/>
  <c r="BL188" i="9"/>
  <c r="BM188" i="9" s="1"/>
  <c r="BN188" i="9" s="1"/>
  <c r="BL164" i="9"/>
  <c r="BM164" i="9" s="1"/>
  <c r="BN164" i="9" s="1"/>
  <c r="BL124" i="9"/>
  <c r="BM124" i="9" s="1"/>
  <c r="BN124" i="9" s="1"/>
  <c r="BL76" i="9"/>
  <c r="BM76" i="9" s="1"/>
  <c r="BN76" i="9" s="1"/>
  <c r="BL12" i="9"/>
  <c r="BM12" i="9" s="1"/>
  <c r="BN12" i="9" s="1"/>
  <c r="BL283" i="9"/>
  <c r="BM283" i="9" s="1"/>
  <c r="BN283" i="9" s="1"/>
  <c r="BL243" i="9"/>
  <c r="BM243" i="9" s="1"/>
  <c r="BN243" i="9" s="1"/>
  <c r="BL298" i="9"/>
  <c r="BM298" i="9" s="1"/>
  <c r="BN298" i="9" s="1"/>
  <c r="BL290" i="9"/>
  <c r="BM290" i="9" s="1"/>
  <c r="BN290" i="9" s="1"/>
  <c r="BL282" i="9"/>
  <c r="BM282" i="9" s="1"/>
  <c r="BN282" i="9" s="1"/>
  <c r="BL274" i="9"/>
  <c r="BM274" i="9" s="1"/>
  <c r="BN274" i="9" s="1"/>
  <c r="BL266" i="9"/>
  <c r="BM266" i="9" s="1"/>
  <c r="BN266" i="9" s="1"/>
  <c r="BL258" i="9"/>
  <c r="BM258" i="9" s="1"/>
  <c r="BN258" i="9" s="1"/>
  <c r="BL250" i="9"/>
  <c r="BM250" i="9" s="1"/>
  <c r="BN250" i="9" s="1"/>
  <c r="BL242" i="9"/>
  <c r="BM242" i="9" s="1"/>
  <c r="BN242" i="9" s="1"/>
  <c r="BL234" i="9"/>
  <c r="BM234" i="9" s="1"/>
  <c r="BN234" i="9" s="1"/>
  <c r="BL226" i="9"/>
  <c r="BM226" i="9" s="1"/>
  <c r="BN226" i="9" s="1"/>
  <c r="BL218" i="9"/>
  <c r="BM218" i="9" s="1"/>
  <c r="BN218" i="9" s="1"/>
  <c r="BL210" i="9"/>
  <c r="BM210" i="9" s="1"/>
  <c r="BN210" i="9" s="1"/>
  <c r="BL202" i="9"/>
  <c r="BM202" i="9" s="1"/>
  <c r="BN202" i="9" s="1"/>
  <c r="BL194" i="9"/>
  <c r="BM194" i="9" s="1"/>
  <c r="BN194" i="9" s="1"/>
  <c r="BL186" i="9"/>
  <c r="BM186" i="9" s="1"/>
  <c r="BN186" i="9" s="1"/>
  <c r="BL178" i="9"/>
  <c r="BM178" i="9" s="1"/>
  <c r="BN178" i="9" s="1"/>
  <c r="BL170" i="9"/>
  <c r="BM170" i="9" s="1"/>
  <c r="BN170" i="9" s="1"/>
  <c r="BL162" i="9"/>
  <c r="BM162" i="9" s="1"/>
  <c r="BN162" i="9" s="1"/>
  <c r="BL154" i="9"/>
  <c r="BM154" i="9" s="1"/>
  <c r="BN154" i="9" s="1"/>
  <c r="BL146" i="9"/>
  <c r="BM146" i="9" s="1"/>
  <c r="BN146" i="9" s="1"/>
  <c r="BL138" i="9"/>
  <c r="BM138" i="9" s="1"/>
  <c r="BN138" i="9" s="1"/>
  <c r="BL130" i="9"/>
  <c r="BM130" i="9" s="1"/>
  <c r="BN130" i="9" s="1"/>
  <c r="BL122" i="9"/>
  <c r="BM122" i="9" s="1"/>
  <c r="BN122" i="9" s="1"/>
  <c r="BL114" i="9"/>
  <c r="BM114" i="9" s="1"/>
  <c r="BN114" i="9" s="1"/>
  <c r="BL106" i="9"/>
  <c r="BM106" i="9" s="1"/>
  <c r="BN106" i="9" s="1"/>
  <c r="BL98" i="9"/>
  <c r="BM98" i="9" s="1"/>
  <c r="BN98" i="9" s="1"/>
  <c r="BL90" i="9"/>
  <c r="BM90" i="9" s="1"/>
  <c r="BN90" i="9" s="1"/>
  <c r="BL82" i="9"/>
  <c r="BM82" i="9" s="1"/>
  <c r="BN82" i="9" s="1"/>
  <c r="BL74" i="9"/>
  <c r="BM74" i="9" s="1"/>
  <c r="BN74" i="9" s="1"/>
  <c r="BL66" i="9"/>
  <c r="BM66" i="9" s="1"/>
  <c r="BN66" i="9" s="1"/>
  <c r="BL58" i="9"/>
  <c r="BM58" i="9" s="1"/>
  <c r="BN58" i="9" s="1"/>
  <c r="BL50" i="9"/>
  <c r="BM50" i="9" s="1"/>
  <c r="BN50" i="9" s="1"/>
  <c r="BL42" i="9"/>
  <c r="BM42" i="9" s="1"/>
  <c r="BN42" i="9" s="1"/>
  <c r="BL34" i="9"/>
  <c r="BM34" i="9" s="1"/>
  <c r="BN34" i="9" s="1"/>
  <c r="BL26" i="9"/>
  <c r="BM26" i="9" s="1"/>
  <c r="BN26" i="9" s="1"/>
  <c r="BL18" i="9"/>
  <c r="BM18" i="9" s="1"/>
  <c r="BN18" i="9" s="1"/>
  <c r="BL268" i="9"/>
  <c r="BM268" i="9" s="1"/>
  <c r="BN268" i="9" s="1"/>
  <c r="BL220" i="9"/>
  <c r="BM220" i="9" s="1"/>
  <c r="BN220" i="9" s="1"/>
  <c r="BL180" i="9"/>
  <c r="BM180" i="9" s="1"/>
  <c r="BN180" i="9" s="1"/>
  <c r="BL148" i="9"/>
  <c r="BM148" i="9" s="1"/>
  <c r="BN148" i="9" s="1"/>
  <c r="BL100" i="9"/>
  <c r="BM100" i="9" s="1"/>
  <c r="BN100" i="9" s="1"/>
  <c r="BL60" i="9"/>
  <c r="BM60" i="9" s="1"/>
  <c r="BN60" i="9" s="1"/>
  <c r="BL52" i="9"/>
  <c r="BM52" i="9" s="1"/>
  <c r="BN52" i="9" s="1"/>
  <c r="BL291" i="9"/>
  <c r="BM291" i="9" s="1"/>
  <c r="BN291" i="9" s="1"/>
  <c r="BL235" i="9"/>
  <c r="BM235" i="9" s="1"/>
  <c r="BN235" i="9" s="1"/>
  <c r="BL297" i="9"/>
  <c r="BM297" i="9" s="1"/>
  <c r="BN297" i="9" s="1"/>
  <c r="BL289" i="9"/>
  <c r="BM289" i="9" s="1"/>
  <c r="BN289" i="9" s="1"/>
  <c r="BL281" i="9"/>
  <c r="BM281" i="9" s="1"/>
  <c r="BN281" i="9" s="1"/>
  <c r="BL273" i="9"/>
  <c r="BM273" i="9" s="1"/>
  <c r="BN273" i="9" s="1"/>
  <c r="BL265" i="9"/>
  <c r="BM265" i="9" s="1"/>
  <c r="BN265" i="9" s="1"/>
  <c r="BL257" i="9"/>
  <c r="BM257" i="9" s="1"/>
  <c r="BN257" i="9" s="1"/>
  <c r="BL249" i="9"/>
  <c r="BM249" i="9" s="1"/>
  <c r="BN249" i="9" s="1"/>
  <c r="BL241" i="9"/>
  <c r="BM241" i="9" s="1"/>
  <c r="BN241" i="9" s="1"/>
  <c r="BL233" i="9"/>
  <c r="BM233" i="9" s="1"/>
  <c r="BN233" i="9" s="1"/>
  <c r="BL225" i="9"/>
  <c r="BM225" i="9" s="1"/>
  <c r="BN225" i="9" s="1"/>
  <c r="BL217" i="9"/>
  <c r="BM217" i="9" s="1"/>
  <c r="BN217" i="9" s="1"/>
  <c r="BL209" i="9"/>
  <c r="BM209" i="9" s="1"/>
  <c r="BN209" i="9" s="1"/>
  <c r="BL201" i="9"/>
  <c r="BM201" i="9" s="1"/>
  <c r="BN201" i="9" s="1"/>
  <c r="BL193" i="9"/>
  <c r="BM193" i="9" s="1"/>
  <c r="BN193" i="9" s="1"/>
  <c r="BL185" i="9"/>
  <c r="BM185" i="9" s="1"/>
  <c r="BN185" i="9" s="1"/>
  <c r="BL177" i="9"/>
  <c r="BM177" i="9" s="1"/>
  <c r="BN177" i="9" s="1"/>
  <c r="BL169" i="9"/>
  <c r="BM169" i="9" s="1"/>
  <c r="BN169" i="9" s="1"/>
  <c r="BL161" i="9"/>
  <c r="BM161" i="9" s="1"/>
  <c r="BN161" i="9" s="1"/>
  <c r="BL153" i="9"/>
  <c r="BM153" i="9" s="1"/>
  <c r="BN153" i="9" s="1"/>
  <c r="BL145" i="9"/>
  <c r="BM145" i="9" s="1"/>
  <c r="BN145" i="9" s="1"/>
  <c r="BL137" i="9"/>
  <c r="BM137" i="9" s="1"/>
  <c r="BN137" i="9" s="1"/>
  <c r="BL129" i="9"/>
  <c r="BM129" i="9" s="1"/>
  <c r="BN129" i="9" s="1"/>
  <c r="BL121" i="9"/>
  <c r="BM121" i="9" s="1"/>
  <c r="BN121" i="9" s="1"/>
  <c r="BL113" i="9"/>
  <c r="BM113" i="9" s="1"/>
  <c r="BN113" i="9" s="1"/>
  <c r="BL105" i="9"/>
  <c r="BM105" i="9" s="1"/>
  <c r="BN105" i="9" s="1"/>
  <c r="BL97" i="9"/>
  <c r="BM97" i="9" s="1"/>
  <c r="BN97" i="9" s="1"/>
  <c r="BL89" i="9"/>
  <c r="BM89" i="9" s="1"/>
  <c r="BN89" i="9" s="1"/>
  <c r="BL81" i="9"/>
  <c r="BM81" i="9" s="1"/>
  <c r="BN81" i="9" s="1"/>
  <c r="BL73" i="9"/>
  <c r="BM73" i="9" s="1"/>
  <c r="BN73" i="9" s="1"/>
  <c r="BL65" i="9"/>
  <c r="BM65" i="9" s="1"/>
  <c r="BN65" i="9" s="1"/>
  <c r="BL57" i="9"/>
  <c r="BM57" i="9" s="1"/>
  <c r="BN57" i="9" s="1"/>
  <c r="BL49" i="9"/>
  <c r="BM49" i="9" s="1"/>
  <c r="BN49" i="9" s="1"/>
  <c r="BL41" i="9"/>
  <c r="BM41" i="9" s="1"/>
  <c r="BN41" i="9" s="1"/>
  <c r="BL33" i="9"/>
  <c r="BM33" i="9" s="1"/>
  <c r="BN33" i="9" s="1"/>
  <c r="BL25" i="9"/>
  <c r="BM25" i="9" s="1"/>
  <c r="BN25" i="9" s="1"/>
  <c r="BL17" i="9"/>
  <c r="BM17" i="9" s="1"/>
  <c r="BN17" i="9" s="1"/>
  <c r="BL284" i="9"/>
  <c r="BM284" i="9" s="1"/>
  <c r="BN284" i="9" s="1"/>
  <c r="BL236" i="9"/>
  <c r="BM236" i="9" s="1"/>
  <c r="BN236" i="9" s="1"/>
  <c r="BL204" i="9"/>
  <c r="BM204" i="9" s="1"/>
  <c r="BN204" i="9" s="1"/>
  <c r="BL156" i="9"/>
  <c r="BM156" i="9" s="1"/>
  <c r="BN156" i="9" s="1"/>
  <c r="BL108" i="9"/>
  <c r="BM108" i="9" s="1"/>
  <c r="BN108" i="9" s="1"/>
  <c r="BL68" i="9"/>
  <c r="BM68" i="9" s="1"/>
  <c r="BN68" i="9" s="1"/>
  <c r="BL28" i="9"/>
  <c r="BM28" i="9" s="1"/>
  <c r="BN28" i="9" s="1"/>
  <c r="BL267" i="9"/>
  <c r="BM267" i="9" s="1"/>
  <c r="BN267" i="9" s="1"/>
  <c r="BL251" i="9"/>
  <c r="BM251" i="9" s="1"/>
  <c r="BN251" i="9" s="1"/>
  <c r="BL296" i="9"/>
  <c r="BM296" i="9" s="1"/>
  <c r="BN296" i="9" s="1"/>
  <c r="BL288" i="9"/>
  <c r="BM288" i="9" s="1"/>
  <c r="BN288" i="9" s="1"/>
  <c r="BL280" i="9"/>
  <c r="BM280" i="9" s="1"/>
  <c r="BN280" i="9" s="1"/>
  <c r="BL272" i="9"/>
  <c r="BM272" i="9" s="1"/>
  <c r="BN272" i="9" s="1"/>
  <c r="BL264" i="9"/>
  <c r="BM264" i="9" s="1"/>
  <c r="BN264" i="9" s="1"/>
  <c r="BL256" i="9"/>
  <c r="BM256" i="9" s="1"/>
  <c r="BN256" i="9" s="1"/>
  <c r="BL248" i="9"/>
  <c r="BM248" i="9" s="1"/>
  <c r="BN248" i="9" s="1"/>
  <c r="BL240" i="9"/>
  <c r="BM240" i="9" s="1"/>
  <c r="BN240" i="9" s="1"/>
  <c r="BL260" i="9"/>
  <c r="BM260" i="9" s="1"/>
  <c r="BN260" i="9" s="1"/>
  <c r="BL212" i="9"/>
  <c r="BM212" i="9" s="1"/>
  <c r="BN212" i="9" s="1"/>
  <c r="BL140" i="9"/>
  <c r="BM140" i="9" s="1"/>
  <c r="BN140" i="9" s="1"/>
  <c r="BL92" i="9"/>
  <c r="BM92" i="9" s="1"/>
  <c r="BN92" i="9" s="1"/>
  <c r="BL44" i="9"/>
  <c r="BM44" i="9" s="1"/>
  <c r="BN44" i="9" s="1"/>
  <c r="BL275" i="9"/>
  <c r="BM275" i="9" s="1"/>
  <c r="BN275" i="9" s="1"/>
  <c r="BL231" i="9"/>
  <c r="BM231" i="9" s="1"/>
  <c r="BN231" i="9" s="1"/>
  <c r="BL223" i="9"/>
  <c r="BM223" i="9" s="1"/>
  <c r="BN223" i="9" s="1"/>
  <c r="BL215" i="9"/>
  <c r="BM215" i="9" s="1"/>
  <c r="BN215" i="9" s="1"/>
  <c r="BL207" i="9"/>
  <c r="BM207" i="9" s="1"/>
  <c r="BN207" i="9" s="1"/>
  <c r="BL199" i="9"/>
  <c r="BM199" i="9" s="1"/>
  <c r="BN199" i="9" s="1"/>
  <c r="BL191" i="9"/>
  <c r="BM191" i="9" s="1"/>
  <c r="BN191" i="9" s="1"/>
  <c r="BL183" i="9"/>
  <c r="BM183" i="9" s="1"/>
  <c r="BN183" i="9" s="1"/>
  <c r="BL175" i="9"/>
  <c r="BM175" i="9" s="1"/>
  <c r="BN175" i="9" s="1"/>
  <c r="BL167" i="9"/>
  <c r="BM167" i="9" s="1"/>
  <c r="BN167" i="9" s="1"/>
  <c r="BL159" i="9"/>
  <c r="BM159" i="9" s="1"/>
  <c r="BN159" i="9" s="1"/>
  <c r="BL151" i="9"/>
  <c r="BM151" i="9" s="1"/>
  <c r="BN151" i="9" s="1"/>
  <c r="BL143" i="9"/>
  <c r="BM143" i="9" s="1"/>
  <c r="BN143" i="9" s="1"/>
  <c r="BL135" i="9"/>
  <c r="BM135" i="9" s="1"/>
  <c r="BN135" i="9" s="1"/>
  <c r="BL127" i="9"/>
  <c r="BM127" i="9" s="1"/>
  <c r="BN127" i="9" s="1"/>
  <c r="BL119" i="9"/>
  <c r="BM119" i="9" s="1"/>
  <c r="BN119" i="9" s="1"/>
  <c r="BL111" i="9"/>
  <c r="BM111" i="9" s="1"/>
  <c r="BN111" i="9" s="1"/>
  <c r="BL103" i="9"/>
  <c r="BM103" i="9" s="1"/>
  <c r="BN103" i="9" s="1"/>
  <c r="BL95" i="9"/>
  <c r="BM95" i="9" s="1"/>
  <c r="BN95" i="9" s="1"/>
  <c r="BL87" i="9"/>
  <c r="BM87" i="9" s="1"/>
  <c r="BN87" i="9" s="1"/>
  <c r="BL79" i="9"/>
  <c r="BM79" i="9" s="1"/>
  <c r="BN79" i="9" s="1"/>
  <c r="BL71" i="9"/>
  <c r="BM71" i="9" s="1"/>
  <c r="BN71" i="9" s="1"/>
  <c r="BL63" i="9"/>
  <c r="BM63" i="9" s="1"/>
  <c r="BN63" i="9" s="1"/>
  <c r="BL55" i="9"/>
  <c r="BM55" i="9" s="1"/>
  <c r="BN55" i="9" s="1"/>
  <c r="BL47" i="9"/>
  <c r="BM47" i="9" s="1"/>
  <c r="BN47" i="9" s="1"/>
  <c r="BL39" i="9"/>
  <c r="BM39" i="9" s="1"/>
  <c r="BN39" i="9" s="1"/>
  <c r="BL31" i="9"/>
  <c r="BM31" i="9" s="1"/>
  <c r="BN31" i="9" s="1"/>
  <c r="BL23" i="9"/>
  <c r="BM23" i="9" s="1"/>
  <c r="BN23" i="9" s="1"/>
  <c r="BL15" i="9"/>
  <c r="BM15" i="9" s="1"/>
  <c r="BN15" i="9" s="1"/>
  <c r="BL300" i="9"/>
  <c r="BM300" i="9" s="1"/>
  <c r="BN300" i="9" s="1"/>
  <c r="BL252" i="9"/>
  <c r="BM252" i="9" s="1"/>
  <c r="BN252" i="9" s="1"/>
  <c r="BL196" i="9"/>
  <c r="BM196" i="9" s="1"/>
  <c r="BN196" i="9" s="1"/>
  <c r="BL132" i="9"/>
  <c r="BM132" i="9" s="1"/>
  <c r="BN132" i="9" s="1"/>
  <c r="BL84" i="9"/>
  <c r="BM84" i="9" s="1"/>
  <c r="BN84" i="9" s="1"/>
  <c r="BL20" i="9"/>
  <c r="BM20" i="9" s="1"/>
  <c r="BN20" i="9" s="1"/>
  <c r="BL299" i="9"/>
  <c r="BM299" i="9" s="1"/>
  <c r="BN299" i="9" s="1"/>
  <c r="BL302" i="9"/>
  <c r="BM302" i="9" s="1"/>
  <c r="BN302" i="9" s="1"/>
  <c r="BL294" i="9"/>
  <c r="BM294" i="9" s="1"/>
  <c r="BN294" i="9" s="1"/>
  <c r="BL286" i="9"/>
  <c r="BM286" i="9" s="1"/>
  <c r="BN286" i="9" s="1"/>
  <c r="BL278" i="9"/>
  <c r="BM278" i="9" s="1"/>
  <c r="BN278" i="9" s="1"/>
  <c r="BL270" i="9"/>
  <c r="BM270" i="9" s="1"/>
  <c r="BN270" i="9" s="1"/>
  <c r="BL262" i="9"/>
  <c r="BM262" i="9" s="1"/>
  <c r="BN262" i="9" s="1"/>
  <c r="BL254" i="9"/>
  <c r="BM254" i="9" s="1"/>
  <c r="BN254" i="9" s="1"/>
  <c r="BL246" i="9"/>
  <c r="BM246" i="9" s="1"/>
  <c r="BN246" i="9" s="1"/>
  <c r="BL238" i="9"/>
  <c r="BM238" i="9" s="1"/>
  <c r="BN238" i="9" s="1"/>
  <c r="BL232" i="9"/>
  <c r="BM232" i="9" s="1"/>
  <c r="BN232" i="9" s="1"/>
  <c r="BL224" i="9"/>
  <c r="BM224" i="9" s="1"/>
  <c r="BN224" i="9" s="1"/>
  <c r="BL216" i="9"/>
  <c r="BM216" i="9" s="1"/>
  <c r="BN216" i="9" s="1"/>
  <c r="BL208" i="9"/>
  <c r="BM208" i="9" s="1"/>
  <c r="BN208" i="9" s="1"/>
  <c r="BL200" i="9"/>
  <c r="BM200" i="9" s="1"/>
  <c r="BN200" i="9" s="1"/>
  <c r="BL192" i="9"/>
  <c r="BM192" i="9" s="1"/>
  <c r="BN192" i="9" s="1"/>
  <c r="BL184" i="9"/>
  <c r="BM184" i="9" s="1"/>
  <c r="BN184" i="9" s="1"/>
  <c r="BL176" i="9"/>
  <c r="BM176" i="9" s="1"/>
  <c r="BN176" i="9" s="1"/>
  <c r="BL168" i="9"/>
  <c r="BM168" i="9" s="1"/>
  <c r="BN168" i="9" s="1"/>
  <c r="BL160" i="9"/>
  <c r="BM160" i="9" s="1"/>
  <c r="BN160" i="9" s="1"/>
  <c r="BL152" i="9"/>
  <c r="BM152" i="9" s="1"/>
  <c r="BN152" i="9" s="1"/>
  <c r="BL144" i="9"/>
  <c r="BM144" i="9" s="1"/>
  <c r="BN144" i="9" s="1"/>
  <c r="BL136" i="9"/>
  <c r="BM136" i="9" s="1"/>
  <c r="BN136" i="9" s="1"/>
  <c r="BL128" i="9"/>
  <c r="BM128" i="9" s="1"/>
  <c r="BN128" i="9" s="1"/>
  <c r="BL120" i="9"/>
  <c r="BM120" i="9" s="1"/>
  <c r="BN120" i="9" s="1"/>
  <c r="BL112" i="9"/>
  <c r="BM112" i="9" s="1"/>
  <c r="BN112" i="9" s="1"/>
  <c r="BL104" i="9"/>
  <c r="BM104" i="9" s="1"/>
  <c r="BN104" i="9" s="1"/>
  <c r="BL96" i="9"/>
  <c r="BM96" i="9" s="1"/>
  <c r="BN96" i="9" s="1"/>
  <c r="BL88" i="9"/>
  <c r="BM88" i="9" s="1"/>
  <c r="BN88" i="9" s="1"/>
  <c r="BL80" i="9"/>
  <c r="BM80" i="9" s="1"/>
  <c r="BN80" i="9" s="1"/>
  <c r="BL72" i="9"/>
  <c r="BM72" i="9" s="1"/>
  <c r="BN72" i="9" s="1"/>
  <c r="BL64" i="9"/>
  <c r="BM64" i="9" s="1"/>
  <c r="BN64" i="9" s="1"/>
  <c r="BL56" i="9"/>
  <c r="BM56" i="9" s="1"/>
  <c r="BN56" i="9" s="1"/>
  <c r="BL48" i="9"/>
  <c r="BM48" i="9" s="1"/>
  <c r="BN48" i="9" s="1"/>
  <c r="BL40" i="9"/>
  <c r="BM40" i="9" s="1"/>
  <c r="BN40" i="9" s="1"/>
  <c r="BL32" i="9"/>
  <c r="BM32" i="9" s="1"/>
  <c r="BN32" i="9" s="1"/>
  <c r="BL24" i="9"/>
  <c r="BM24" i="9" s="1"/>
  <c r="BN24" i="9" s="1"/>
  <c r="BL16" i="9"/>
  <c r="BM16" i="9" s="1"/>
  <c r="BN16" i="9" s="1"/>
  <c r="BL230" i="9"/>
  <c r="BM230" i="9" s="1"/>
  <c r="BN230" i="9" s="1"/>
  <c r="BL222" i="9"/>
  <c r="BM222" i="9" s="1"/>
  <c r="BN222" i="9" s="1"/>
  <c r="BL214" i="9"/>
  <c r="BM214" i="9" s="1"/>
  <c r="BN214" i="9" s="1"/>
  <c r="BL206" i="9"/>
  <c r="BM206" i="9" s="1"/>
  <c r="BN206" i="9" s="1"/>
  <c r="BL198" i="9"/>
  <c r="BM198" i="9" s="1"/>
  <c r="BN198" i="9" s="1"/>
  <c r="BL190" i="9"/>
  <c r="BM190" i="9" s="1"/>
  <c r="BN190" i="9" s="1"/>
  <c r="BL182" i="9"/>
  <c r="BM182" i="9" s="1"/>
  <c r="BN182" i="9" s="1"/>
  <c r="BL174" i="9"/>
  <c r="BM174" i="9" s="1"/>
  <c r="BN174" i="9" s="1"/>
  <c r="BL166" i="9"/>
  <c r="BM166" i="9" s="1"/>
  <c r="BN166" i="9" s="1"/>
  <c r="BL158" i="9"/>
  <c r="BM158" i="9" s="1"/>
  <c r="BN158" i="9" s="1"/>
  <c r="BL150" i="9"/>
  <c r="BM150" i="9" s="1"/>
  <c r="BN150" i="9" s="1"/>
  <c r="BL142" i="9"/>
  <c r="BM142" i="9" s="1"/>
  <c r="BN142" i="9" s="1"/>
  <c r="BL134" i="9"/>
  <c r="BM134" i="9" s="1"/>
  <c r="BN134" i="9" s="1"/>
  <c r="BL126" i="9"/>
  <c r="BM126" i="9" s="1"/>
  <c r="BN126" i="9" s="1"/>
  <c r="BL118" i="9"/>
  <c r="BM118" i="9" s="1"/>
  <c r="BN118" i="9" s="1"/>
  <c r="BL110" i="9"/>
  <c r="BM110" i="9" s="1"/>
  <c r="BN110" i="9" s="1"/>
  <c r="BL102" i="9"/>
  <c r="BM102" i="9" s="1"/>
  <c r="BN102" i="9" s="1"/>
  <c r="BL94" i="9"/>
  <c r="BM94" i="9" s="1"/>
  <c r="BN94" i="9" s="1"/>
  <c r="BL86" i="9"/>
  <c r="BM86" i="9" s="1"/>
  <c r="BN86" i="9" s="1"/>
  <c r="BL78" i="9"/>
  <c r="BM78" i="9" s="1"/>
  <c r="BN78" i="9" s="1"/>
  <c r="BL70" i="9"/>
  <c r="BM70" i="9" s="1"/>
  <c r="BN70" i="9" s="1"/>
  <c r="BL62" i="9"/>
  <c r="BM62" i="9" s="1"/>
  <c r="BN62" i="9" s="1"/>
  <c r="BL54" i="9"/>
  <c r="BM54" i="9" s="1"/>
  <c r="BN54" i="9" s="1"/>
  <c r="BL46" i="9"/>
  <c r="BM46" i="9" s="1"/>
  <c r="BN46" i="9" s="1"/>
  <c r="BL38" i="9"/>
  <c r="BM38" i="9" s="1"/>
  <c r="BN38" i="9" s="1"/>
  <c r="BL30" i="9"/>
  <c r="BM30" i="9" s="1"/>
  <c r="BN30" i="9" s="1"/>
  <c r="BL22" i="9"/>
  <c r="BM22" i="9" s="1"/>
  <c r="BN22" i="9" s="1"/>
  <c r="BL14" i="9"/>
  <c r="BM14" i="9" s="1"/>
  <c r="BN14" i="9" s="1"/>
  <c r="BL227" i="9"/>
  <c r="BM227" i="9" s="1"/>
  <c r="BN227" i="9" s="1"/>
  <c r="BL219" i="9"/>
  <c r="BM219" i="9" s="1"/>
  <c r="BN219" i="9" s="1"/>
  <c r="BL211" i="9"/>
  <c r="BM211" i="9" s="1"/>
  <c r="BN211" i="9" s="1"/>
  <c r="BL203" i="9"/>
  <c r="BM203" i="9" s="1"/>
  <c r="BN203" i="9" s="1"/>
  <c r="BL195" i="9"/>
  <c r="BM195" i="9" s="1"/>
  <c r="BN195" i="9" s="1"/>
  <c r="BL187" i="9"/>
  <c r="BM187" i="9" s="1"/>
  <c r="BN187" i="9" s="1"/>
  <c r="BL179" i="9"/>
  <c r="BM179" i="9" s="1"/>
  <c r="BN179" i="9" s="1"/>
  <c r="BL171" i="9"/>
  <c r="BM171" i="9" s="1"/>
  <c r="BN171" i="9" s="1"/>
  <c r="BL163" i="9"/>
  <c r="BM163" i="9" s="1"/>
  <c r="BN163" i="9" s="1"/>
  <c r="BL155" i="9"/>
  <c r="BM155" i="9" s="1"/>
  <c r="BN155" i="9" s="1"/>
  <c r="BL147" i="9"/>
  <c r="BM147" i="9" s="1"/>
  <c r="BN147" i="9" s="1"/>
  <c r="BL139" i="9"/>
  <c r="BM139" i="9" s="1"/>
  <c r="BN139" i="9" s="1"/>
  <c r="BL131" i="9"/>
  <c r="BM131" i="9" s="1"/>
  <c r="BN131" i="9" s="1"/>
  <c r="BL123" i="9"/>
  <c r="BM123" i="9" s="1"/>
  <c r="BN123" i="9" s="1"/>
  <c r="BL115" i="9"/>
  <c r="BM115" i="9" s="1"/>
  <c r="BN115" i="9" s="1"/>
  <c r="BL107" i="9"/>
  <c r="BM107" i="9" s="1"/>
  <c r="BN107" i="9" s="1"/>
  <c r="BL99" i="9"/>
  <c r="BM99" i="9" s="1"/>
  <c r="BN99" i="9" s="1"/>
  <c r="BL91" i="9"/>
  <c r="BM91" i="9" s="1"/>
  <c r="BN91" i="9" s="1"/>
  <c r="BL83" i="9"/>
  <c r="BM83" i="9" s="1"/>
  <c r="BN83" i="9" s="1"/>
  <c r="BL75" i="9"/>
  <c r="BM75" i="9" s="1"/>
  <c r="BN75" i="9" s="1"/>
  <c r="BL67" i="9"/>
  <c r="BM67" i="9" s="1"/>
  <c r="BN67" i="9" s="1"/>
  <c r="BL59" i="9"/>
  <c r="BM59" i="9" s="1"/>
  <c r="BN59" i="9" s="1"/>
  <c r="BL51" i="9"/>
  <c r="BM51" i="9" s="1"/>
  <c r="BN51" i="9" s="1"/>
  <c r="BL43" i="9"/>
  <c r="BM43" i="9" s="1"/>
  <c r="BN43" i="9" s="1"/>
  <c r="BL35" i="9"/>
  <c r="BM35" i="9" s="1"/>
  <c r="BN35" i="9" s="1"/>
  <c r="BL27" i="9"/>
  <c r="BM27" i="9" s="1"/>
  <c r="BN27" i="9" s="1"/>
  <c r="BL19" i="9"/>
  <c r="BM19" i="9" s="1"/>
  <c r="BN19" i="9" s="1"/>
  <c r="BL11" i="9"/>
  <c r="BM11" i="9" s="1"/>
  <c r="BN11" i="9" s="1"/>
  <c r="L11" i="8" l="1"/>
  <c r="M11" i="8" s="1"/>
  <c r="L12" i="8"/>
  <c r="M12" i="8" s="1"/>
  <c r="L13" i="8"/>
  <c r="M13" i="8"/>
  <c r="L14" i="8"/>
  <c r="M14" i="8"/>
  <c r="L15" i="8"/>
  <c r="M15" i="8"/>
  <c r="L16" i="8"/>
  <c r="M16" i="8" s="1"/>
  <c r="L17" i="8"/>
  <c r="M17" i="8"/>
  <c r="L18" i="8"/>
  <c r="M18" i="8"/>
  <c r="L19" i="8"/>
  <c r="M19" i="8"/>
  <c r="L20" i="8"/>
  <c r="M20" i="8" s="1"/>
  <c r="L21" i="8"/>
  <c r="M21" i="8"/>
  <c r="L22" i="8"/>
  <c r="M22" i="8"/>
  <c r="L23" i="8"/>
  <c r="M23" i="8"/>
  <c r="L24" i="8"/>
  <c r="M24" i="8" s="1"/>
  <c r="L25" i="8"/>
  <c r="M25" i="8"/>
  <c r="L26" i="8"/>
  <c r="M26" i="8"/>
  <c r="L27" i="8"/>
  <c r="M27" i="8"/>
  <c r="L28" i="8"/>
  <c r="M28" i="8" s="1"/>
  <c r="L29" i="8"/>
  <c r="M29" i="8"/>
  <c r="L30" i="8"/>
  <c r="M30" i="8"/>
  <c r="L31" i="8"/>
  <c r="M31" i="8"/>
  <c r="L32" i="8"/>
  <c r="M32" i="8" s="1"/>
  <c r="L33" i="8"/>
  <c r="M33" i="8"/>
  <c r="L34" i="8"/>
  <c r="M34" i="8"/>
  <c r="L35" i="8"/>
  <c r="M35" i="8" s="1"/>
  <c r="L36" i="8"/>
  <c r="M36" i="8" s="1"/>
  <c r="L37" i="8"/>
  <c r="M37" i="8"/>
  <c r="L38" i="8"/>
  <c r="M38" i="8"/>
  <c r="L39" i="8"/>
  <c r="M39" i="8"/>
  <c r="L40" i="8"/>
  <c r="M40" i="8" s="1"/>
  <c r="L41" i="8"/>
  <c r="M41" i="8"/>
  <c r="L42" i="8"/>
  <c r="M42" i="8"/>
  <c r="L43" i="8"/>
  <c r="M43" i="8"/>
  <c r="L44" i="8"/>
  <c r="M44" i="8" s="1"/>
  <c r="L45" i="8"/>
  <c r="M45" i="8"/>
  <c r="L46" i="8"/>
  <c r="M46" i="8"/>
  <c r="L47" i="8"/>
  <c r="M47" i="8" s="1"/>
  <c r="L48" i="8"/>
  <c r="M48" i="8" s="1"/>
  <c r="L49" i="8"/>
  <c r="M49" i="8"/>
  <c r="L50" i="8"/>
  <c r="M50" i="8"/>
  <c r="L51" i="8"/>
  <c r="M51" i="8" s="1"/>
  <c r="L52" i="8"/>
  <c r="M52" i="8" s="1"/>
  <c r="L53" i="8"/>
  <c r="M53" i="8"/>
  <c r="L54" i="8"/>
  <c r="M54" i="8"/>
  <c r="L55" i="8"/>
  <c r="M55" i="8" s="1"/>
  <c r="L56" i="8"/>
  <c r="M56" i="8" s="1"/>
  <c r="L57" i="8"/>
  <c r="M57" i="8"/>
  <c r="L58" i="8"/>
  <c r="M58" i="8"/>
  <c r="L59" i="8"/>
  <c r="M59" i="8" s="1"/>
  <c r="L60" i="8"/>
  <c r="M60" i="8" s="1"/>
  <c r="L61" i="8"/>
  <c r="M61" i="8"/>
  <c r="L62" i="8"/>
  <c r="M62" i="8"/>
  <c r="L63" i="8"/>
  <c r="M63" i="8" s="1"/>
  <c r="L64" i="8"/>
  <c r="M64" i="8" s="1"/>
  <c r="L65" i="8"/>
  <c r="M65" i="8"/>
  <c r="L66" i="8"/>
  <c r="M66" i="8"/>
  <c r="L67" i="8"/>
  <c r="M67" i="8" s="1"/>
  <c r="L68" i="8"/>
  <c r="M68" i="8" s="1"/>
  <c r="L69" i="8"/>
  <c r="M69" i="8"/>
  <c r="L70" i="8"/>
  <c r="M70" i="8"/>
  <c r="L71" i="8"/>
  <c r="M71" i="8" s="1"/>
  <c r="L72" i="8"/>
  <c r="M72" i="8" s="1"/>
  <c r="L73" i="8"/>
  <c r="M73" i="8"/>
  <c r="L74" i="8"/>
  <c r="M74" i="8"/>
  <c r="L75" i="8"/>
  <c r="M75" i="8" s="1"/>
  <c r="L76" i="8"/>
  <c r="M76" i="8" s="1"/>
  <c r="L77" i="8"/>
  <c r="M77" i="8"/>
  <c r="L78" i="8"/>
  <c r="M78" i="8"/>
  <c r="L79" i="8"/>
  <c r="M79" i="8" s="1"/>
  <c r="L80" i="8"/>
  <c r="M80" i="8" s="1"/>
  <c r="L81" i="8"/>
  <c r="M81" i="8"/>
  <c r="L82" i="8"/>
  <c r="M82" i="8"/>
  <c r="L83" i="8"/>
  <c r="M83" i="8" s="1"/>
  <c r="L84" i="8"/>
  <c r="M84" i="8" s="1"/>
  <c r="L85" i="8"/>
  <c r="M85" i="8"/>
  <c r="L86" i="8"/>
  <c r="M86" i="8"/>
  <c r="L87" i="8"/>
  <c r="M87" i="8" s="1"/>
  <c r="L88" i="8"/>
  <c r="M88" i="8" s="1"/>
  <c r="L89" i="8"/>
  <c r="M89" i="8"/>
  <c r="L90" i="8"/>
  <c r="M90" i="8"/>
  <c r="L91" i="8"/>
  <c r="M91" i="8" s="1"/>
  <c r="L92" i="8"/>
  <c r="M92" i="8" s="1"/>
  <c r="L93" i="8"/>
  <c r="M93" i="8"/>
  <c r="L94" i="8"/>
  <c r="M94" i="8"/>
  <c r="L95" i="8"/>
  <c r="M95" i="8" s="1"/>
  <c r="L96" i="8"/>
  <c r="M96" i="8" s="1"/>
  <c r="L97" i="8"/>
  <c r="M97" i="8"/>
  <c r="L98" i="8"/>
  <c r="M98" i="8"/>
  <c r="L99" i="8"/>
  <c r="M99" i="8" s="1"/>
  <c r="L100" i="8"/>
  <c r="M100" i="8" s="1"/>
  <c r="L101" i="8"/>
  <c r="M101" i="8"/>
  <c r="L102" i="8"/>
  <c r="M102" i="8"/>
  <c r="L103" i="8"/>
  <c r="M103" i="8" s="1"/>
  <c r="L104" i="8"/>
  <c r="M104" i="8" s="1"/>
  <c r="L105" i="8"/>
  <c r="M105" i="8"/>
  <c r="L106" i="8"/>
  <c r="M106" i="8"/>
  <c r="L107" i="8"/>
  <c r="M107" i="8" s="1"/>
  <c r="L108" i="8"/>
  <c r="M108" i="8" s="1"/>
  <c r="L109" i="8"/>
  <c r="M109" i="8"/>
  <c r="L110" i="8"/>
  <c r="M110" i="8"/>
  <c r="L111" i="8"/>
  <c r="M111" i="8" s="1"/>
  <c r="L112" i="8"/>
  <c r="M112" i="8" s="1"/>
  <c r="L113" i="8"/>
  <c r="M113" i="8"/>
  <c r="L114" i="8"/>
  <c r="M114" i="8"/>
  <c r="L115" i="8"/>
  <c r="M115" i="8" s="1"/>
  <c r="L116" i="8"/>
  <c r="M116" i="8" s="1"/>
  <c r="L117" i="8"/>
  <c r="M117" i="8"/>
  <c r="L118" i="8"/>
  <c r="M118" i="8"/>
  <c r="L119" i="8"/>
  <c r="M119" i="8" s="1"/>
  <c r="L120" i="8"/>
  <c r="M120" i="8" s="1"/>
  <c r="L121" i="8"/>
  <c r="M121" i="8"/>
  <c r="L122" i="8"/>
  <c r="M122" i="8"/>
  <c r="L123" i="8"/>
  <c r="M123" i="8" s="1"/>
  <c r="L124" i="8"/>
  <c r="M124" i="8" s="1"/>
  <c r="L125" i="8"/>
  <c r="M125" i="8"/>
  <c r="L126" i="8"/>
  <c r="M126" i="8"/>
  <c r="L127" i="8"/>
  <c r="M127" i="8" s="1"/>
  <c r="L128" i="8"/>
  <c r="M128" i="8" s="1"/>
  <c r="L129" i="8"/>
  <c r="M129" i="8"/>
  <c r="L130" i="8"/>
  <c r="M130" i="8"/>
  <c r="L131" i="8"/>
  <c r="M131" i="8" s="1"/>
  <c r="L132" i="8"/>
  <c r="M132" i="8" s="1"/>
  <c r="L133" i="8"/>
  <c r="M133" i="8"/>
  <c r="L134" i="8"/>
  <c r="M134" i="8"/>
  <c r="L135" i="8"/>
  <c r="M135" i="8" s="1"/>
  <c r="L136" i="8"/>
  <c r="M136" i="8" s="1"/>
  <c r="L137" i="8"/>
  <c r="M137" i="8"/>
  <c r="L138" i="8"/>
  <c r="M138" i="8"/>
  <c r="L139" i="8"/>
  <c r="M139" i="8" s="1"/>
  <c r="L140" i="8"/>
  <c r="M140" i="8" s="1"/>
  <c r="L141" i="8"/>
  <c r="M141" i="8"/>
  <c r="L142" i="8"/>
  <c r="M142" i="8"/>
  <c r="L143" i="8"/>
  <c r="M143" i="8" s="1"/>
  <c r="L144" i="8"/>
  <c r="M144" i="8" s="1"/>
  <c r="L145" i="8"/>
  <c r="M145" i="8"/>
  <c r="L146" i="8"/>
  <c r="M146" i="8"/>
  <c r="L147" i="8"/>
  <c r="M147" i="8" s="1"/>
  <c r="L148" i="8"/>
  <c r="M148" i="8" s="1"/>
  <c r="L149" i="8"/>
  <c r="M149" i="8"/>
  <c r="L150" i="8"/>
  <c r="M150" i="8"/>
  <c r="L151" i="8"/>
  <c r="M151" i="8" s="1"/>
  <c r="L152" i="8"/>
  <c r="M152" i="8" s="1"/>
  <c r="L153" i="8"/>
  <c r="M153" i="8"/>
  <c r="L154" i="8"/>
  <c r="M154" i="8"/>
  <c r="L155" i="8"/>
  <c r="M155" i="8" s="1"/>
  <c r="L156" i="8"/>
  <c r="M156" i="8" s="1"/>
  <c r="L157" i="8"/>
  <c r="M157" i="8"/>
  <c r="L158" i="8"/>
  <c r="M158" i="8"/>
  <c r="L159" i="8"/>
  <c r="M159" i="8" s="1"/>
  <c r="L160" i="8"/>
  <c r="M160" i="8" s="1"/>
  <c r="L161" i="8"/>
  <c r="M161" i="8"/>
  <c r="L162" i="8"/>
  <c r="M162" i="8"/>
  <c r="L163" i="8"/>
  <c r="M163" i="8" s="1"/>
  <c r="L164" i="8"/>
  <c r="M164" i="8" s="1"/>
  <c r="L165" i="8"/>
  <c r="M165" i="8"/>
  <c r="L166" i="8"/>
  <c r="M166" i="8"/>
  <c r="L167" i="8"/>
  <c r="M167" i="8" s="1"/>
  <c r="L168" i="8"/>
  <c r="M168" i="8" s="1"/>
  <c r="L169" i="8"/>
  <c r="M169" i="8"/>
  <c r="L170" i="8"/>
  <c r="M170" i="8"/>
  <c r="L171" i="8"/>
  <c r="M171" i="8" s="1"/>
  <c r="L172" i="8"/>
  <c r="M172" i="8" s="1"/>
  <c r="L173" i="8"/>
  <c r="M173" i="8"/>
  <c r="L174" i="8"/>
  <c r="M174" i="8"/>
  <c r="L175" i="8"/>
  <c r="M175" i="8" s="1"/>
  <c r="L176" i="8"/>
  <c r="M176" i="8" s="1"/>
  <c r="L177" i="8"/>
  <c r="M177" i="8"/>
  <c r="L178" i="8"/>
  <c r="M178" i="8"/>
  <c r="L179" i="8"/>
  <c r="M179" i="8" s="1"/>
  <c r="L180" i="8"/>
  <c r="M180" i="8" s="1"/>
  <c r="L181" i="8"/>
  <c r="M181" i="8"/>
  <c r="L182" i="8"/>
  <c r="M182" i="8"/>
  <c r="L183" i="8"/>
  <c r="M183" i="8" s="1"/>
  <c r="L184" i="8"/>
  <c r="M184" i="8" s="1"/>
  <c r="L185" i="8"/>
  <c r="M185" i="8"/>
  <c r="L186" i="8"/>
  <c r="M186" i="8"/>
  <c r="L187" i="8"/>
  <c r="M187" i="8" s="1"/>
  <c r="L188" i="8"/>
  <c r="M188" i="8" s="1"/>
  <c r="L189" i="8"/>
  <c r="M189" i="8"/>
  <c r="L190" i="8"/>
  <c r="M190" i="8"/>
  <c r="L191" i="8"/>
  <c r="M191" i="8" s="1"/>
  <c r="L192" i="8"/>
  <c r="M192" i="8" s="1"/>
  <c r="L193" i="8"/>
  <c r="M193" i="8"/>
  <c r="L194" i="8"/>
  <c r="M194" i="8"/>
  <c r="L195" i="8"/>
  <c r="M195" i="8" s="1"/>
  <c r="L196" i="8"/>
  <c r="M196" i="8" s="1"/>
  <c r="L197" i="8"/>
  <c r="M197" i="8"/>
  <c r="L198" i="8"/>
  <c r="M198" i="8"/>
  <c r="L199" i="8"/>
  <c r="M199" i="8" s="1"/>
  <c r="L200" i="8"/>
  <c r="M200" i="8" s="1"/>
  <c r="L201" i="8"/>
  <c r="M201" i="8"/>
  <c r="L202" i="8"/>
  <c r="M202" i="8"/>
  <c r="L203" i="8"/>
  <c r="M203" i="8" s="1"/>
  <c r="L204" i="8"/>
  <c r="M204" i="8" s="1"/>
  <c r="L205" i="8"/>
  <c r="M205" i="8"/>
  <c r="L206" i="8"/>
  <c r="M206" i="8"/>
  <c r="L207" i="8"/>
  <c r="M207" i="8" s="1"/>
  <c r="L208" i="8"/>
  <c r="M208" i="8" s="1"/>
  <c r="L209" i="8"/>
  <c r="M209" i="8"/>
  <c r="L210" i="8"/>
  <c r="M210" i="8"/>
  <c r="L211" i="8"/>
  <c r="M211" i="8" s="1"/>
  <c r="L212" i="8"/>
  <c r="M212" i="8" s="1"/>
  <c r="L213" i="8"/>
  <c r="M213" i="8"/>
  <c r="L214" i="8"/>
  <c r="M214" i="8"/>
  <c r="L215" i="8"/>
  <c r="M215" i="8" s="1"/>
  <c r="L216" i="8"/>
  <c r="M216" i="8" s="1"/>
  <c r="L217" i="8"/>
  <c r="M217" i="8"/>
  <c r="L218" i="8"/>
  <c r="M218" i="8"/>
  <c r="L219" i="8"/>
  <c r="M219" i="8" s="1"/>
  <c r="L220" i="8"/>
  <c r="M220" i="8" s="1"/>
  <c r="L221" i="8"/>
  <c r="M221" i="8"/>
  <c r="L222" i="8"/>
  <c r="M222" i="8"/>
  <c r="L223" i="8"/>
  <c r="M223" i="8" s="1"/>
  <c r="L224" i="8"/>
  <c r="M224" i="8" s="1"/>
  <c r="L225" i="8"/>
  <c r="M225" i="8"/>
  <c r="L226" i="8"/>
  <c r="M226" i="8"/>
  <c r="L227" i="8"/>
  <c r="M227" i="8" s="1"/>
  <c r="L228" i="8"/>
  <c r="M228" i="8" s="1"/>
  <c r="L229" i="8"/>
  <c r="M229" i="8"/>
  <c r="L230" i="8"/>
  <c r="M230" i="8"/>
  <c r="L231" i="8"/>
  <c r="M231" i="8" s="1"/>
  <c r="L232" i="8"/>
  <c r="M232" i="8" s="1"/>
  <c r="L233" i="8"/>
  <c r="M233" i="8"/>
  <c r="L234" i="8"/>
  <c r="M234" i="8"/>
  <c r="L235" i="8"/>
  <c r="M235" i="8" s="1"/>
  <c r="L236" i="8"/>
  <c r="M236" i="8" s="1"/>
  <c r="L237" i="8"/>
  <c r="M237" i="8"/>
  <c r="L238" i="8"/>
  <c r="M238" i="8"/>
  <c r="L239" i="8"/>
  <c r="M239" i="8" s="1"/>
  <c r="L240" i="8"/>
  <c r="M240" i="8" s="1"/>
  <c r="L241" i="8"/>
  <c r="M241" i="8"/>
  <c r="L242" i="8"/>
  <c r="M242" i="8"/>
  <c r="L243" i="8"/>
  <c r="M243" i="8" s="1"/>
  <c r="L244" i="8"/>
  <c r="M244" i="8" s="1"/>
  <c r="L245" i="8"/>
  <c r="M245" i="8"/>
  <c r="L246" i="8"/>
  <c r="M246" i="8"/>
  <c r="L247" i="8"/>
  <c r="M247" i="8" s="1"/>
  <c r="L248" i="8"/>
  <c r="M248" i="8" s="1"/>
  <c r="L249" i="8"/>
  <c r="M249" i="8"/>
  <c r="L250" i="8"/>
  <c r="M250" i="8"/>
  <c r="L251" i="8"/>
  <c r="M251" i="8" s="1"/>
  <c r="L252" i="8"/>
  <c r="M252" i="8" s="1"/>
  <c r="L253" i="8"/>
  <c r="M253" i="8"/>
  <c r="L254" i="8"/>
  <c r="M254" i="8"/>
  <c r="L255" i="8"/>
  <c r="M255" i="8" s="1"/>
  <c r="L256" i="8"/>
  <c r="M256" i="8" s="1"/>
  <c r="L257" i="8"/>
  <c r="M257" i="8"/>
  <c r="L258" i="8"/>
  <c r="M258" i="8"/>
  <c r="L259" i="8"/>
  <c r="M259" i="8" s="1"/>
  <c r="L260" i="8"/>
  <c r="M260" i="8" s="1"/>
  <c r="L261" i="8"/>
  <c r="M261" i="8"/>
  <c r="L262" i="8"/>
  <c r="M262" i="8"/>
  <c r="L263" i="8"/>
  <c r="M263" i="8" s="1"/>
  <c r="L264" i="8"/>
  <c r="M264" i="8" s="1"/>
  <c r="L265" i="8"/>
  <c r="M265" i="8"/>
  <c r="L266" i="8"/>
  <c r="M266" i="8"/>
  <c r="L267" i="8"/>
  <c r="M267" i="8" s="1"/>
  <c r="L268" i="8"/>
  <c r="M268" i="8" s="1"/>
  <c r="L269" i="8"/>
  <c r="M269" i="8"/>
  <c r="L270" i="8"/>
  <c r="M270" i="8"/>
  <c r="L271" i="8"/>
  <c r="M271" i="8" s="1"/>
  <c r="L272" i="8"/>
  <c r="M272" i="8" s="1"/>
  <c r="L273" i="8"/>
  <c r="M273" i="8"/>
  <c r="L274" i="8"/>
  <c r="M274" i="8"/>
  <c r="L275" i="8"/>
  <c r="M275" i="8" s="1"/>
  <c r="L276" i="8"/>
  <c r="M276" i="8" s="1"/>
  <c r="L277" i="8"/>
  <c r="M277" i="8"/>
  <c r="L278" i="8"/>
  <c r="M278" i="8"/>
  <c r="L279" i="8"/>
  <c r="M279" i="8" s="1"/>
  <c r="L280" i="8"/>
  <c r="M280" i="8" s="1"/>
  <c r="L281" i="8"/>
  <c r="M281" i="8"/>
  <c r="L282" i="8"/>
  <c r="M282" i="8"/>
  <c r="L283" i="8"/>
  <c r="M283" i="8" s="1"/>
  <c r="L284" i="8"/>
  <c r="M284" i="8" s="1"/>
  <c r="L285" i="8"/>
  <c r="M285" i="8"/>
  <c r="L286" i="8"/>
  <c r="M286" i="8"/>
  <c r="L287" i="8"/>
  <c r="M287" i="8" s="1"/>
  <c r="L288" i="8"/>
  <c r="M288" i="8" s="1"/>
  <c r="L289" i="8"/>
  <c r="M289" i="8"/>
  <c r="L290" i="8"/>
  <c r="M290" i="8"/>
  <c r="L291" i="8"/>
  <c r="M291" i="8" s="1"/>
  <c r="L292" i="8"/>
  <c r="M292" i="8" s="1"/>
  <c r="L293" i="8"/>
  <c r="M293" i="8"/>
  <c r="L294" i="8"/>
  <c r="M294" i="8"/>
  <c r="L295" i="8"/>
  <c r="M295" i="8" s="1"/>
  <c r="L296" i="8"/>
  <c r="M296" i="8" s="1"/>
  <c r="L297" i="8"/>
  <c r="M297" i="8"/>
  <c r="L298" i="8"/>
  <c r="M298" i="8"/>
  <c r="L299" i="8"/>
  <c r="M299" i="8" s="1"/>
  <c r="L300" i="8"/>
  <c r="M300" i="8" s="1"/>
  <c r="L301" i="8"/>
  <c r="M301" i="8"/>
  <c r="L302" i="8"/>
  <c r="M302" i="8"/>
  <c r="M10" i="8"/>
  <c r="L10" i="8"/>
  <c r="I11" i="8"/>
  <c r="J11" i="8"/>
  <c r="K11" i="8"/>
  <c r="I12" i="8"/>
  <c r="J12" i="8"/>
  <c r="K12" i="8"/>
  <c r="I13" i="8"/>
  <c r="K13" i="8" s="1"/>
  <c r="J13" i="8"/>
  <c r="I14" i="8"/>
  <c r="J14" i="8"/>
  <c r="K14" i="8" s="1"/>
  <c r="I15" i="8"/>
  <c r="J15" i="8"/>
  <c r="K15" i="8"/>
  <c r="I16" i="8"/>
  <c r="K16" i="8" s="1"/>
  <c r="J16" i="8"/>
  <c r="I17" i="8"/>
  <c r="K17" i="8" s="1"/>
  <c r="J17" i="8"/>
  <c r="I18" i="8"/>
  <c r="J18" i="8"/>
  <c r="K18" i="8"/>
  <c r="I19" i="8"/>
  <c r="J19" i="8"/>
  <c r="K19" i="8"/>
  <c r="I20" i="8"/>
  <c r="J20" i="8"/>
  <c r="K20" i="8"/>
  <c r="I21" i="8"/>
  <c r="K21" i="8" s="1"/>
  <c r="J21" i="8"/>
  <c r="I22" i="8"/>
  <c r="J22" i="8"/>
  <c r="K22" i="8" s="1"/>
  <c r="I23" i="8"/>
  <c r="J23" i="8"/>
  <c r="K23" i="8"/>
  <c r="I24" i="8"/>
  <c r="K24" i="8" s="1"/>
  <c r="J24" i="8"/>
  <c r="I25" i="8"/>
  <c r="K25" i="8" s="1"/>
  <c r="J25" i="8"/>
  <c r="I26" i="8"/>
  <c r="J26" i="8"/>
  <c r="K26" i="8"/>
  <c r="I27" i="8"/>
  <c r="J27" i="8"/>
  <c r="K27" i="8"/>
  <c r="I28" i="8"/>
  <c r="J28" i="8"/>
  <c r="K28" i="8"/>
  <c r="I29" i="8"/>
  <c r="K29" i="8" s="1"/>
  <c r="J29" i="8"/>
  <c r="I30" i="8"/>
  <c r="J30" i="8"/>
  <c r="K30" i="8" s="1"/>
  <c r="I31" i="8"/>
  <c r="J31" i="8"/>
  <c r="K31" i="8"/>
  <c r="I32" i="8"/>
  <c r="K32" i="8" s="1"/>
  <c r="J32" i="8"/>
  <c r="I33" i="8"/>
  <c r="K33" i="8" s="1"/>
  <c r="J33" i="8"/>
  <c r="I34" i="8"/>
  <c r="J34" i="8"/>
  <c r="K34" i="8"/>
  <c r="I35" i="8"/>
  <c r="J35" i="8"/>
  <c r="K35" i="8"/>
  <c r="I36" i="8"/>
  <c r="J36" i="8"/>
  <c r="K36" i="8"/>
  <c r="I37" i="8"/>
  <c r="K37" i="8" s="1"/>
  <c r="J37" i="8"/>
  <c r="I38" i="8"/>
  <c r="J38" i="8"/>
  <c r="K38" i="8" s="1"/>
  <c r="I39" i="8"/>
  <c r="J39" i="8"/>
  <c r="K39" i="8"/>
  <c r="I40" i="8"/>
  <c r="K40" i="8" s="1"/>
  <c r="J40" i="8"/>
  <c r="I41" i="8"/>
  <c r="K41" i="8" s="1"/>
  <c r="J41" i="8"/>
  <c r="I42" i="8"/>
  <c r="J42" i="8"/>
  <c r="K42" i="8"/>
  <c r="I43" i="8"/>
  <c r="J43" i="8"/>
  <c r="K43" i="8"/>
  <c r="I44" i="8"/>
  <c r="J44" i="8"/>
  <c r="K44" i="8"/>
  <c r="I45" i="8"/>
  <c r="K45" i="8" s="1"/>
  <c r="J45" i="8"/>
  <c r="I46" i="8"/>
  <c r="J46" i="8"/>
  <c r="K46" i="8" s="1"/>
  <c r="I47" i="8"/>
  <c r="J47" i="8"/>
  <c r="K47" i="8"/>
  <c r="I48" i="8"/>
  <c r="K48" i="8" s="1"/>
  <c r="J48" i="8"/>
  <c r="I49" i="8"/>
  <c r="K49" i="8" s="1"/>
  <c r="J49" i="8"/>
  <c r="I50" i="8"/>
  <c r="J50" i="8"/>
  <c r="K50" i="8"/>
  <c r="I51" i="8"/>
  <c r="J51" i="8"/>
  <c r="K51" i="8"/>
  <c r="I52" i="8"/>
  <c r="J52" i="8"/>
  <c r="K52" i="8"/>
  <c r="I53" i="8"/>
  <c r="K53" i="8" s="1"/>
  <c r="J53" i="8"/>
  <c r="I54" i="8"/>
  <c r="J54" i="8"/>
  <c r="K54" i="8" s="1"/>
  <c r="I55" i="8"/>
  <c r="J55" i="8"/>
  <c r="K55" i="8"/>
  <c r="I56" i="8"/>
  <c r="K56" i="8" s="1"/>
  <c r="J56" i="8"/>
  <c r="I57" i="8"/>
  <c r="K57" i="8" s="1"/>
  <c r="J57" i="8"/>
  <c r="I58" i="8"/>
  <c r="J58" i="8"/>
  <c r="K58" i="8"/>
  <c r="I59" i="8"/>
  <c r="J59" i="8"/>
  <c r="K59" i="8"/>
  <c r="I60" i="8"/>
  <c r="J60" i="8"/>
  <c r="K60" i="8"/>
  <c r="I61" i="8"/>
  <c r="K61" i="8" s="1"/>
  <c r="J61" i="8"/>
  <c r="I62" i="8"/>
  <c r="J62" i="8"/>
  <c r="K62" i="8" s="1"/>
  <c r="I63" i="8"/>
  <c r="J63" i="8"/>
  <c r="K63" i="8"/>
  <c r="I64" i="8"/>
  <c r="K64" i="8" s="1"/>
  <c r="J64" i="8"/>
  <c r="I65" i="8"/>
  <c r="K65" i="8" s="1"/>
  <c r="J65" i="8"/>
  <c r="I66" i="8"/>
  <c r="J66" i="8"/>
  <c r="K66" i="8"/>
  <c r="I67" i="8"/>
  <c r="J67" i="8"/>
  <c r="K67" i="8"/>
  <c r="I68" i="8"/>
  <c r="J68" i="8"/>
  <c r="K68" i="8"/>
  <c r="I69" i="8"/>
  <c r="K69" i="8" s="1"/>
  <c r="J69" i="8"/>
  <c r="I70" i="8"/>
  <c r="J70" i="8"/>
  <c r="K70" i="8" s="1"/>
  <c r="I71" i="8"/>
  <c r="J71" i="8"/>
  <c r="K71" i="8"/>
  <c r="I72" i="8"/>
  <c r="K72" i="8" s="1"/>
  <c r="J72" i="8"/>
  <c r="I73" i="8"/>
  <c r="K73" i="8" s="1"/>
  <c r="J73" i="8"/>
  <c r="I74" i="8"/>
  <c r="J74" i="8"/>
  <c r="K74" i="8"/>
  <c r="I75" i="8"/>
  <c r="J75" i="8"/>
  <c r="K75" i="8"/>
  <c r="I76" i="8"/>
  <c r="J76" i="8"/>
  <c r="K76" i="8"/>
  <c r="I77" i="8"/>
  <c r="K77" i="8" s="1"/>
  <c r="J77" i="8"/>
  <c r="I78" i="8"/>
  <c r="J78" i="8"/>
  <c r="K78" i="8" s="1"/>
  <c r="I79" i="8"/>
  <c r="J79" i="8"/>
  <c r="K79" i="8"/>
  <c r="I80" i="8"/>
  <c r="K80" i="8" s="1"/>
  <c r="J80" i="8"/>
  <c r="I81" i="8"/>
  <c r="K81" i="8" s="1"/>
  <c r="J81" i="8"/>
  <c r="I82" i="8"/>
  <c r="J82" i="8"/>
  <c r="K82" i="8"/>
  <c r="I83" i="8"/>
  <c r="J83" i="8"/>
  <c r="K83" i="8"/>
  <c r="I84" i="8"/>
  <c r="J84" i="8"/>
  <c r="K84" i="8"/>
  <c r="I85" i="8"/>
  <c r="K85" i="8" s="1"/>
  <c r="J85" i="8"/>
  <c r="I86" i="8"/>
  <c r="J86" i="8"/>
  <c r="K86" i="8" s="1"/>
  <c r="I87" i="8"/>
  <c r="J87" i="8"/>
  <c r="K87" i="8"/>
  <c r="I88" i="8"/>
  <c r="K88" i="8" s="1"/>
  <c r="J88" i="8"/>
  <c r="I89" i="8"/>
  <c r="K89" i="8" s="1"/>
  <c r="J89" i="8"/>
  <c r="I90" i="8"/>
  <c r="J90" i="8"/>
  <c r="K90" i="8"/>
  <c r="I91" i="8"/>
  <c r="J91" i="8"/>
  <c r="K91" i="8"/>
  <c r="I92" i="8"/>
  <c r="J92" i="8"/>
  <c r="K92" i="8"/>
  <c r="I93" i="8"/>
  <c r="K93" i="8" s="1"/>
  <c r="J93" i="8"/>
  <c r="I94" i="8"/>
  <c r="J94" i="8"/>
  <c r="K94" i="8" s="1"/>
  <c r="I95" i="8"/>
  <c r="J95" i="8"/>
  <c r="K95" i="8"/>
  <c r="I96" i="8"/>
  <c r="K96" i="8" s="1"/>
  <c r="J96" i="8"/>
  <c r="I97" i="8"/>
  <c r="K97" i="8" s="1"/>
  <c r="J97" i="8"/>
  <c r="I98" i="8"/>
  <c r="J98" i="8"/>
  <c r="K98" i="8"/>
  <c r="I99" i="8"/>
  <c r="J99" i="8"/>
  <c r="K99" i="8"/>
  <c r="I100" i="8"/>
  <c r="J100" i="8"/>
  <c r="K100" i="8"/>
  <c r="I101" i="8"/>
  <c r="K101" i="8" s="1"/>
  <c r="J101" i="8"/>
  <c r="I102" i="8"/>
  <c r="J102" i="8"/>
  <c r="K102" i="8" s="1"/>
  <c r="I103" i="8"/>
  <c r="J103" i="8"/>
  <c r="K103" i="8"/>
  <c r="I104" i="8"/>
  <c r="K104" i="8" s="1"/>
  <c r="J104" i="8"/>
  <c r="I105" i="8"/>
  <c r="K105" i="8" s="1"/>
  <c r="J105" i="8"/>
  <c r="I106" i="8"/>
  <c r="J106" i="8"/>
  <c r="K106" i="8"/>
  <c r="I107" i="8"/>
  <c r="J107" i="8"/>
  <c r="K107" i="8"/>
  <c r="I108" i="8"/>
  <c r="J108" i="8"/>
  <c r="K108" i="8"/>
  <c r="I109" i="8"/>
  <c r="K109" i="8" s="1"/>
  <c r="J109" i="8"/>
  <c r="I110" i="8"/>
  <c r="J110" i="8"/>
  <c r="K110" i="8" s="1"/>
  <c r="I111" i="8"/>
  <c r="J111" i="8"/>
  <c r="K111" i="8"/>
  <c r="I112" i="8"/>
  <c r="K112" i="8" s="1"/>
  <c r="J112" i="8"/>
  <c r="I113" i="8"/>
  <c r="K113" i="8" s="1"/>
  <c r="J113" i="8"/>
  <c r="I114" i="8"/>
  <c r="J114" i="8"/>
  <c r="K114" i="8"/>
  <c r="I115" i="8"/>
  <c r="J115" i="8"/>
  <c r="K115" i="8"/>
  <c r="I116" i="8"/>
  <c r="J116" i="8"/>
  <c r="K116" i="8"/>
  <c r="I117" i="8"/>
  <c r="K117" i="8" s="1"/>
  <c r="J117" i="8"/>
  <c r="I118" i="8"/>
  <c r="J118" i="8"/>
  <c r="K118" i="8" s="1"/>
  <c r="I119" i="8"/>
  <c r="J119" i="8"/>
  <c r="K119" i="8"/>
  <c r="I120" i="8"/>
  <c r="K120" i="8" s="1"/>
  <c r="J120" i="8"/>
  <c r="I121" i="8"/>
  <c r="K121" i="8" s="1"/>
  <c r="J121" i="8"/>
  <c r="I122" i="8"/>
  <c r="J122" i="8"/>
  <c r="K122" i="8"/>
  <c r="I123" i="8"/>
  <c r="J123" i="8"/>
  <c r="K123" i="8"/>
  <c r="I124" i="8"/>
  <c r="J124" i="8"/>
  <c r="K124" i="8"/>
  <c r="I125" i="8"/>
  <c r="K125" i="8" s="1"/>
  <c r="J125" i="8"/>
  <c r="I126" i="8"/>
  <c r="J126" i="8"/>
  <c r="K126" i="8" s="1"/>
  <c r="I127" i="8"/>
  <c r="J127" i="8"/>
  <c r="K127" i="8"/>
  <c r="I128" i="8"/>
  <c r="K128" i="8" s="1"/>
  <c r="J128" i="8"/>
  <c r="I129" i="8"/>
  <c r="K129" i="8" s="1"/>
  <c r="J129" i="8"/>
  <c r="I130" i="8"/>
  <c r="J130" i="8"/>
  <c r="K130" i="8"/>
  <c r="I131" i="8"/>
  <c r="J131" i="8"/>
  <c r="K131" i="8"/>
  <c r="I132" i="8"/>
  <c r="J132" i="8"/>
  <c r="K132" i="8"/>
  <c r="I133" i="8"/>
  <c r="K133" i="8" s="1"/>
  <c r="J133" i="8"/>
  <c r="I134" i="8"/>
  <c r="K134" i="8" s="1"/>
  <c r="J134" i="8"/>
  <c r="I135" i="8"/>
  <c r="J135" i="8"/>
  <c r="K135" i="8"/>
  <c r="I136" i="8"/>
  <c r="K136" i="8" s="1"/>
  <c r="J136" i="8"/>
  <c r="I137" i="8"/>
  <c r="K137" i="8" s="1"/>
  <c r="J137" i="8"/>
  <c r="I138" i="8"/>
  <c r="J138" i="8"/>
  <c r="K138" i="8"/>
  <c r="I139" i="8"/>
  <c r="J139" i="8"/>
  <c r="K139" i="8"/>
  <c r="I140" i="8"/>
  <c r="J140" i="8"/>
  <c r="K140" i="8"/>
  <c r="I141" i="8"/>
  <c r="K141" i="8" s="1"/>
  <c r="J141" i="8"/>
  <c r="I142" i="8"/>
  <c r="K142" i="8" s="1"/>
  <c r="J142" i="8"/>
  <c r="I143" i="8"/>
  <c r="J143" i="8"/>
  <c r="K143" i="8"/>
  <c r="I144" i="8"/>
  <c r="K144" i="8" s="1"/>
  <c r="J144" i="8"/>
  <c r="I145" i="8"/>
  <c r="K145" i="8" s="1"/>
  <c r="J145" i="8"/>
  <c r="I146" i="8"/>
  <c r="J146" i="8"/>
  <c r="K146" i="8"/>
  <c r="I147" i="8"/>
  <c r="J147" i="8"/>
  <c r="K147" i="8"/>
  <c r="I148" i="8"/>
  <c r="J148" i="8"/>
  <c r="K148" i="8"/>
  <c r="I149" i="8"/>
  <c r="K149" i="8" s="1"/>
  <c r="J149" i="8"/>
  <c r="I150" i="8"/>
  <c r="K150" i="8" s="1"/>
  <c r="J150" i="8"/>
  <c r="I151" i="8"/>
  <c r="J151" i="8"/>
  <c r="K151" i="8"/>
  <c r="I152" i="8"/>
  <c r="K152" i="8" s="1"/>
  <c r="J152" i="8"/>
  <c r="I153" i="8"/>
  <c r="K153" i="8" s="1"/>
  <c r="J153" i="8"/>
  <c r="I154" i="8"/>
  <c r="J154" i="8"/>
  <c r="K154" i="8"/>
  <c r="I155" i="8"/>
  <c r="J155" i="8"/>
  <c r="K155" i="8"/>
  <c r="I156" i="8"/>
  <c r="J156" i="8"/>
  <c r="K156" i="8"/>
  <c r="I157" i="8"/>
  <c r="K157" i="8" s="1"/>
  <c r="J157" i="8"/>
  <c r="I158" i="8"/>
  <c r="K158" i="8" s="1"/>
  <c r="J158" i="8"/>
  <c r="I159" i="8"/>
  <c r="J159" i="8"/>
  <c r="K159" i="8"/>
  <c r="I160" i="8"/>
  <c r="K160" i="8" s="1"/>
  <c r="J160" i="8"/>
  <c r="I161" i="8"/>
  <c r="K161" i="8" s="1"/>
  <c r="J161" i="8"/>
  <c r="I162" i="8"/>
  <c r="J162" i="8"/>
  <c r="K162" i="8"/>
  <c r="I163" i="8"/>
  <c r="J163" i="8"/>
  <c r="K163" i="8"/>
  <c r="I164" i="8"/>
  <c r="J164" i="8"/>
  <c r="K164" i="8"/>
  <c r="I165" i="8"/>
  <c r="K165" i="8" s="1"/>
  <c r="J165" i="8"/>
  <c r="I166" i="8"/>
  <c r="K166" i="8" s="1"/>
  <c r="J166" i="8"/>
  <c r="I167" i="8"/>
  <c r="J167" i="8"/>
  <c r="K167" i="8"/>
  <c r="I168" i="8"/>
  <c r="K168" i="8" s="1"/>
  <c r="J168" i="8"/>
  <c r="I169" i="8"/>
  <c r="K169" i="8" s="1"/>
  <c r="J169" i="8"/>
  <c r="I170" i="8"/>
  <c r="J170" i="8"/>
  <c r="K170" i="8"/>
  <c r="I171" i="8"/>
  <c r="J171" i="8"/>
  <c r="K171" i="8"/>
  <c r="I172" i="8"/>
  <c r="J172" i="8"/>
  <c r="K172" i="8"/>
  <c r="I173" i="8"/>
  <c r="K173" i="8" s="1"/>
  <c r="J173" i="8"/>
  <c r="I174" i="8"/>
  <c r="K174" i="8" s="1"/>
  <c r="J174" i="8"/>
  <c r="I175" i="8"/>
  <c r="J175" i="8"/>
  <c r="K175" i="8"/>
  <c r="I176" i="8"/>
  <c r="K176" i="8" s="1"/>
  <c r="J176" i="8"/>
  <c r="I177" i="8"/>
  <c r="K177" i="8" s="1"/>
  <c r="J177" i="8"/>
  <c r="I178" i="8"/>
  <c r="J178" i="8"/>
  <c r="K178" i="8"/>
  <c r="I179" i="8"/>
  <c r="J179" i="8"/>
  <c r="K179" i="8"/>
  <c r="I180" i="8"/>
  <c r="J180" i="8"/>
  <c r="K180" i="8"/>
  <c r="I181" i="8"/>
  <c r="K181" i="8" s="1"/>
  <c r="J181" i="8"/>
  <c r="I182" i="8"/>
  <c r="J182" i="8"/>
  <c r="K182" i="8" s="1"/>
  <c r="I183" i="8"/>
  <c r="J183" i="8"/>
  <c r="K183" i="8"/>
  <c r="I184" i="8"/>
  <c r="K184" i="8" s="1"/>
  <c r="J184" i="8"/>
  <c r="I185" i="8"/>
  <c r="K185" i="8" s="1"/>
  <c r="J185" i="8"/>
  <c r="I186" i="8"/>
  <c r="J186" i="8"/>
  <c r="K186" i="8"/>
  <c r="I187" i="8"/>
  <c r="J187" i="8"/>
  <c r="K187" i="8"/>
  <c r="I188" i="8"/>
  <c r="J188" i="8"/>
  <c r="K188" i="8"/>
  <c r="I189" i="8"/>
  <c r="K189" i="8" s="1"/>
  <c r="J189" i="8"/>
  <c r="I190" i="8"/>
  <c r="K190" i="8" s="1"/>
  <c r="J190" i="8"/>
  <c r="I191" i="8"/>
  <c r="J191" i="8"/>
  <c r="K191" i="8"/>
  <c r="I192" i="8"/>
  <c r="K192" i="8" s="1"/>
  <c r="J192" i="8"/>
  <c r="I193" i="8"/>
  <c r="K193" i="8" s="1"/>
  <c r="J193" i="8"/>
  <c r="I194" i="8"/>
  <c r="J194" i="8"/>
  <c r="K194" i="8"/>
  <c r="I195" i="8"/>
  <c r="J195" i="8"/>
  <c r="K195" i="8"/>
  <c r="I196" i="8"/>
  <c r="J196" i="8"/>
  <c r="K196" i="8"/>
  <c r="I197" i="8"/>
  <c r="K197" i="8" s="1"/>
  <c r="J197" i="8"/>
  <c r="I198" i="8"/>
  <c r="K198" i="8" s="1"/>
  <c r="J198" i="8"/>
  <c r="I199" i="8"/>
  <c r="J199" i="8"/>
  <c r="K199" i="8"/>
  <c r="I200" i="8"/>
  <c r="K200" i="8" s="1"/>
  <c r="J200" i="8"/>
  <c r="I201" i="8"/>
  <c r="K201" i="8" s="1"/>
  <c r="J201" i="8"/>
  <c r="I202" i="8"/>
  <c r="J202" i="8"/>
  <c r="K202" i="8"/>
  <c r="I203" i="8"/>
  <c r="J203" i="8"/>
  <c r="K203" i="8" s="1"/>
  <c r="I204" i="8"/>
  <c r="J204" i="8"/>
  <c r="K204" i="8"/>
  <c r="I205" i="8"/>
  <c r="K205" i="8" s="1"/>
  <c r="J205" i="8"/>
  <c r="I206" i="8"/>
  <c r="K206" i="8" s="1"/>
  <c r="J206" i="8"/>
  <c r="I207" i="8"/>
  <c r="J207" i="8"/>
  <c r="K207" i="8"/>
  <c r="I208" i="8"/>
  <c r="K208" i="8" s="1"/>
  <c r="J208" i="8"/>
  <c r="I209" i="8"/>
  <c r="K209" i="8" s="1"/>
  <c r="J209" i="8"/>
  <c r="I210" i="8"/>
  <c r="J210" i="8"/>
  <c r="K210" i="8"/>
  <c r="I211" i="8"/>
  <c r="J211" i="8"/>
  <c r="K211" i="8"/>
  <c r="I212" i="8"/>
  <c r="J212" i="8"/>
  <c r="K212" i="8"/>
  <c r="I213" i="8"/>
  <c r="K213" i="8" s="1"/>
  <c r="J213" i="8"/>
  <c r="I214" i="8"/>
  <c r="K214" i="8" s="1"/>
  <c r="J214" i="8"/>
  <c r="I215" i="8"/>
  <c r="J215" i="8"/>
  <c r="K215" i="8"/>
  <c r="I216" i="8"/>
  <c r="K216" i="8" s="1"/>
  <c r="J216" i="8"/>
  <c r="I217" i="8"/>
  <c r="K217" i="8" s="1"/>
  <c r="J217" i="8"/>
  <c r="I218" i="8"/>
  <c r="J218" i="8"/>
  <c r="K218" i="8"/>
  <c r="I219" i="8"/>
  <c r="J219" i="8"/>
  <c r="K219" i="8"/>
  <c r="I220" i="8"/>
  <c r="J220" i="8"/>
  <c r="K220" i="8"/>
  <c r="I221" i="8"/>
  <c r="K221" i="8" s="1"/>
  <c r="J221" i="8"/>
  <c r="I222" i="8"/>
  <c r="K222" i="8" s="1"/>
  <c r="J222" i="8"/>
  <c r="I223" i="8"/>
  <c r="J223" i="8"/>
  <c r="K223" i="8"/>
  <c r="I224" i="8"/>
  <c r="K224" i="8" s="1"/>
  <c r="J224" i="8"/>
  <c r="I225" i="8"/>
  <c r="K225" i="8" s="1"/>
  <c r="J225" i="8"/>
  <c r="I226" i="8"/>
  <c r="J226" i="8"/>
  <c r="K226" i="8"/>
  <c r="I227" i="8"/>
  <c r="J227" i="8"/>
  <c r="K227" i="8"/>
  <c r="I228" i="8"/>
  <c r="J228" i="8"/>
  <c r="K228" i="8"/>
  <c r="I229" i="8"/>
  <c r="K229" i="8" s="1"/>
  <c r="J229" i="8"/>
  <c r="I230" i="8"/>
  <c r="K230" i="8" s="1"/>
  <c r="J230" i="8"/>
  <c r="I231" i="8"/>
  <c r="J231" i="8"/>
  <c r="K231" i="8"/>
  <c r="I232" i="8"/>
  <c r="K232" i="8" s="1"/>
  <c r="J232" i="8"/>
  <c r="I233" i="8"/>
  <c r="K233" i="8" s="1"/>
  <c r="J233" i="8"/>
  <c r="I234" i="8"/>
  <c r="J234" i="8"/>
  <c r="K234" i="8"/>
  <c r="I235" i="8"/>
  <c r="J235" i="8"/>
  <c r="K235" i="8" s="1"/>
  <c r="I236" i="8"/>
  <c r="J236" i="8"/>
  <c r="K236" i="8"/>
  <c r="I237" i="8"/>
  <c r="K237" i="8" s="1"/>
  <c r="J237" i="8"/>
  <c r="I238" i="8"/>
  <c r="K238" i="8" s="1"/>
  <c r="J238" i="8"/>
  <c r="I239" i="8"/>
  <c r="J239" i="8"/>
  <c r="K239" i="8"/>
  <c r="I240" i="8"/>
  <c r="K240" i="8" s="1"/>
  <c r="J240" i="8"/>
  <c r="I241" i="8"/>
  <c r="K241" i="8" s="1"/>
  <c r="J241" i="8"/>
  <c r="I242" i="8"/>
  <c r="J242" i="8"/>
  <c r="K242" i="8"/>
  <c r="I243" i="8"/>
  <c r="J243" i="8"/>
  <c r="K243" i="8"/>
  <c r="I244" i="8"/>
  <c r="J244" i="8"/>
  <c r="K244" i="8"/>
  <c r="I245" i="8"/>
  <c r="K245" i="8" s="1"/>
  <c r="J245" i="8"/>
  <c r="I246" i="8"/>
  <c r="K246" i="8" s="1"/>
  <c r="J246" i="8"/>
  <c r="I247" i="8"/>
  <c r="J247" i="8"/>
  <c r="K247" i="8"/>
  <c r="I248" i="8"/>
  <c r="K248" i="8" s="1"/>
  <c r="J248" i="8"/>
  <c r="I249" i="8"/>
  <c r="K249" i="8" s="1"/>
  <c r="J249" i="8"/>
  <c r="I250" i="8"/>
  <c r="J250" i="8"/>
  <c r="K250" i="8"/>
  <c r="I251" i="8"/>
  <c r="J251" i="8"/>
  <c r="K251" i="8"/>
  <c r="I252" i="8"/>
  <c r="J252" i="8"/>
  <c r="K252" i="8"/>
  <c r="I253" i="8"/>
  <c r="K253" i="8" s="1"/>
  <c r="J253" i="8"/>
  <c r="I254" i="8"/>
  <c r="K254" i="8" s="1"/>
  <c r="J254" i="8"/>
  <c r="I255" i="8"/>
  <c r="J255" i="8"/>
  <c r="K255" i="8"/>
  <c r="I256" i="8"/>
  <c r="K256" i="8" s="1"/>
  <c r="J256" i="8"/>
  <c r="I257" i="8"/>
  <c r="K257" i="8" s="1"/>
  <c r="J257" i="8"/>
  <c r="I258" i="8"/>
  <c r="J258" i="8"/>
  <c r="K258" i="8"/>
  <c r="I259" i="8"/>
  <c r="J259" i="8"/>
  <c r="K259" i="8"/>
  <c r="I260" i="8"/>
  <c r="J260" i="8"/>
  <c r="K260" i="8"/>
  <c r="I261" i="8"/>
  <c r="K261" i="8" s="1"/>
  <c r="J261" i="8"/>
  <c r="I262" i="8"/>
  <c r="K262" i="8" s="1"/>
  <c r="J262" i="8"/>
  <c r="I263" i="8"/>
  <c r="J263" i="8"/>
  <c r="K263" i="8"/>
  <c r="I264" i="8"/>
  <c r="K264" i="8" s="1"/>
  <c r="J264" i="8"/>
  <c r="I265" i="8"/>
  <c r="K265" i="8" s="1"/>
  <c r="J265" i="8"/>
  <c r="I266" i="8"/>
  <c r="J266" i="8"/>
  <c r="K266" i="8"/>
  <c r="I267" i="8"/>
  <c r="J267" i="8"/>
  <c r="K267" i="8" s="1"/>
  <c r="I268" i="8"/>
  <c r="J268" i="8"/>
  <c r="K268" i="8"/>
  <c r="I269" i="8"/>
  <c r="K269" i="8" s="1"/>
  <c r="J269" i="8"/>
  <c r="I270" i="8"/>
  <c r="K270" i="8" s="1"/>
  <c r="J270" i="8"/>
  <c r="I271" i="8"/>
  <c r="J271" i="8"/>
  <c r="K271" i="8"/>
  <c r="I272" i="8"/>
  <c r="K272" i="8" s="1"/>
  <c r="J272" i="8"/>
  <c r="I273" i="8"/>
  <c r="K273" i="8" s="1"/>
  <c r="J273" i="8"/>
  <c r="I274" i="8"/>
  <c r="J274" i="8"/>
  <c r="K274" i="8"/>
  <c r="I275" i="8"/>
  <c r="J275" i="8"/>
  <c r="K275" i="8" s="1"/>
  <c r="I276" i="8"/>
  <c r="J276" i="8"/>
  <c r="K276" i="8"/>
  <c r="I277" i="8"/>
  <c r="K277" i="8" s="1"/>
  <c r="J277" i="8"/>
  <c r="I278" i="8"/>
  <c r="K278" i="8" s="1"/>
  <c r="J278" i="8"/>
  <c r="I279" i="8"/>
  <c r="J279" i="8"/>
  <c r="K279" i="8"/>
  <c r="I280" i="8"/>
  <c r="K280" i="8" s="1"/>
  <c r="J280" i="8"/>
  <c r="I281" i="8"/>
  <c r="K281" i="8" s="1"/>
  <c r="J281" i="8"/>
  <c r="I282" i="8"/>
  <c r="J282" i="8"/>
  <c r="K282" i="8"/>
  <c r="I283" i="8"/>
  <c r="J283" i="8"/>
  <c r="K283" i="8"/>
  <c r="I284" i="8"/>
  <c r="J284" i="8"/>
  <c r="K284" i="8"/>
  <c r="I285" i="8"/>
  <c r="K285" i="8" s="1"/>
  <c r="J285" i="8"/>
  <c r="I286" i="8"/>
  <c r="K286" i="8" s="1"/>
  <c r="J286" i="8"/>
  <c r="I287" i="8"/>
  <c r="J287" i="8"/>
  <c r="K287" i="8"/>
  <c r="I288" i="8"/>
  <c r="K288" i="8" s="1"/>
  <c r="J288" i="8"/>
  <c r="I289" i="8"/>
  <c r="K289" i="8" s="1"/>
  <c r="J289" i="8"/>
  <c r="I290" i="8"/>
  <c r="J290" i="8"/>
  <c r="K290" i="8"/>
  <c r="I291" i="8"/>
  <c r="J291" i="8"/>
  <c r="K291" i="8"/>
  <c r="I292" i="8"/>
  <c r="J292" i="8"/>
  <c r="K292" i="8"/>
  <c r="I293" i="8"/>
  <c r="K293" i="8" s="1"/>
  <c r="J293" i="8"/>
  <c r="I294" i="8"/>
  <c r="K294" i="8" s="1"/>
  <c r="J294" i="8"/>
  <c r="I295" i="8"/>
  <c r="J295" i="8"/>
  <c r="K295" i="8"/>
  <c r="I296" i="8"/>
  <c r="K296" i="8" s="1"/>
  <c r="J296" i="8"/>
  <c r="I297" i="8"/>
  <c r="K297" i="8" s="1"/>
  <c r="J297" i="8"/>
  <c r="I298" i="8"/>
  <c r="J298" i="8"/>
  <c r="K298" i="8"/>
  <c r="I299" i="8"/>
  <c r="J299" i="8"/>
  <c r="K299" i="8"/>
  <c r="I300" i="8"/>
  <c r="J300" i="8"/>
  <c r="K300" i="8"/>
  <c r="I301" i="8"/>
  <c r="K301" i="8" s="1"/>
  <c r="J301" i="8"/>
  <c r="I302" i="8"/>
  <c r="K302" i="8" s="1"/>
  <c r="J302" i="8"/>
  <c r="K10" i="8"/>
  <c r="J10" i="8"/>
  <c r="I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10" i="8"/>
  <c r="AS11" i="7"/>
  <c r="AT11" i="7"/>
  <c r="AS12" i="7"/>
  <c r="AT12" i="7"/>
  <c r="AS13" i="7"/>
  <c r="AT13" i="7"/>
  <c r="AS14" i="7"/>
  <c r="CG14" i="7" s="1"/>
  <c r="AT14" i="7"/>
  <c r="CH14" i="7" s="1"/>
  <c r="AS15" i="7"/>
  <c r="AT15" i="7"/>
  <c r="AS16" i="7"/>
  <c r="AT16" i="7"/>
  <c r="AS17" i="7"/>
  <c r="AT17" i="7"/>
  <c r="AS18" i="7"/>
  <c r="CG18" i="7" s="1"/>
  <c r="AT18" i="7"/>
  <c r="AS19" i="7"/>
  <c r="AT19" i="7"/>
  <c r="AS20" i="7"/>
  <c r="AT20" i="7"/>
  <c r="AS21" i="7"/>
  <c r="AT21" i="7"/>
  <c r="AS22" i="7"/>
  <c r="CG22" i="7" s="1"/>
  <c r="AT22" i="7"/>
  <c r="AS23" i="7"/>
  <c r="AT23" i="7"/>
  <c r="AS24" i="7"/>
  <c r="AT24" i="7"/>
  <c r="AS25" i="7"/>
  <c r="AT25" i="7"/>
  <c r="AS26" i="7"/>
  <c r="CG26" i="7" s="1"/>
  <c r="AT26" i="7"/>
  <c r="AS27" i="7"/>
  <c r="AT27" i="7"/>
  <c r="AS28" i="7"/>
  <c r="AT28" i="7"/>
  <c r="AS29" i="7"/>
  <c r="AT29" i="7"/>
  <c r="AS30" i="7"/>
  <c r="CG30" i="7" s="1"/>
  <c r="AT30" i="7"/>
  <c r="AS31" i="7"/>
  <c r="AT31" i="7"/>
  <c r="AS32" i="7"/>
  <c r="AT32" i="7"/>
  <c r="AS33" i="7"/>
  <c r="AT33" i="7"/>
  <c r="AS34" i="7"/>
  <c r="CG34" i="7" s="1"/>
  <c r="AT34" i="7"/>
  <c r="AS35" i="7"/>
  <c r="AT35" i="7"/>
  <c r="AS36" i="7"/>
  <c r="AT36" i="7"/>
  <c r="AS37" i="7"/>
  <c r="AT37" i="7"/>
  <c r="AS38" i="7"/>
  <c r="CG38" i="7" s="1"/>
  <c r="AT38" i="7"/>
  <c r="AS39" i="7"/>
  <c r="AT39" i="7"/>
  <c r="AS40" i="7"/>
  <c r="AT40" i="7"/>
  <c r="AS41" i="7"/>
  <c r="AT41" i="7"/>
  <c r="AS42" i="7"/>
  <c r="CG42" i="7" s="1"/>
  <c r="AT42" i="7"/>
  <c r="CH42" i="7" s="1"/>
  <c r="AS43" i="7"/>
  <c r="AT43" i="7"/>
  <c r="AS44" i="7"/>
  <c r="AT44" i="7"/>
  <c r="AS45" i="7"/>
  <c r="AT45" i="7"/>
  <c r="AS46" i="7"/>
  <c r="CG46" i="7" s="1"/>
  <c r="AT46" i="7"/>
  <c r="AS47" i="7"/>
  <c r="AT47" i="7"/>
  <c r="AS48" i="7"/>
  <c r="AT48" i="7"/>
  <c r="AS49" i="7"/>
  <c r="AT49" i="7"/>
  <c r="AS50" i="7"/>
  <c r="CG50" i="7" s="1"/>
  <c r="AT50" i="7"/>
  <c r="CH50" i="7" s="1"/>
  <c r="AS51" i="7"/>
  <c r="AT51" i="7"/>
  <c r="AS52" i="7"/>
  <c r="AT52" i="7"/>
  <c r="AS53" i="7"/>
  <c r="AT53" i="7"/>
  <c r="AS54" i="7"/>
  <c r="CG54" i="7" s="1"/>
  <c r="AT54" i="7"/>
  <c r="AS55" i="7"/>
  <c r="AT55" i="7"/>
  <c r="AS56" i="7"/>
  <c r="AT56" i="7"/>
  <c r="AS57" i="7"/>
  <c r="AT57" i="7"/>
  <c r="AS58" i="7"/>
  <c r="CG58" i="7" s="1"/>
  <c r="AT58" i="7"/>
  <c r="CH58" i="7" s="1"/>
  <c r="AS59" i="7"/>
  <c r="AT59" i="7"/>
  <c r="AS60" i="7"/>
  <c r="AT60" i="7"/>
  <c r="AS61" i="7"/>
  <c r="AT61" i="7"/>
  <c r="AS62" i="7"/>
  <c r="CG62" i="7" s="1"/>
  <c r="AT62" i="7"/>
  <c r="AS63" i="7"/>
  <c r="AT63" i="7"/>
  <c r="AS64" i="7"/>
  <c r="AT64" i="7"/>
  <c r="AS65" i="7"/>
  <c r="AT65" i="7"/>
  <c r="AS66" i="7"/>
  <c r="CG66" i="7" s="1"/>
  <c r="AT66" i="7"/>
  <c r="CH66" i="7" s="1"/>
  <c r="AS67" i="7"/>
  <c r="AT67" i="7"/>
  <c r="AS68" i="7"/>
  <c r="AT68" i="7"/>
  <c r="AS69" i="7"/>
  <c r="AT69" i="7"/>
  <c r="AS70" i="7"/>
  <c r="CG70" i="7" s="1"/>
  <c r="AT70" i="7"/>
  <c r="AS71" i="7"/>
  <c r="AT71" i="7"/>
  <c r="AS72" i="7"/>
  <c r="AT72" i="7"/>
  <c r="AS73" i="7"/>
  <c r="AT73" i="7"/>
  <c r="AS74" i="7"/>
  <c r="CG74" i="7" s="1"/>
  <c r="AT74" i="7"/>
  <c r="AS75" i="7"/>
  <c r="AT75" i="7"/>
  <c r="AS76" i="7"/>
  <c r="AT76" i="7"/>
  <c r="AS77" i="7"/>
  <c r="AT77" i="7"/>
  <c r="AS78" i="7"/>
  <c r="CG78" i="7" s="1"/>
  <c r="AT78" i="7"/>
  <c r="AS79" i="7"/>
  <c r="AT79" i="7"/>
  <c r="AS80" i="7"/>
  <c r="AT80" i="7"/>
  <c r="AS81" i="7"/>
  <c r="AT81" i="7"/>
  <c r="AS82" i="7"/>
  <c r="CG82" i="7" s="1"/>
  <c r="AT82" i="7"/>
  <c r="AS83" i="7"/>
  <c r="AT83" i="7"/>
  <c r="AS84" i="7"/>
  <c r="AT84" i="7"/>
  <c r="AS85" i="7"/>
  <c r="AT85" i="7"/>
  <c r="AS86" i="7"/>
  <c r="CG86" i="7" s="1"/>
  <c r="AT86" i="7"/>
  <c r="AS87" i="7"/>
  <c r="AT87" i="7"/>
  <c r="AS88" i="7"/>
  <c r="AT88" i="7"/>
  <c r="AS89" i="7"/>
  <c r="AT89" i="7"/>
  <c r="AS90" i="7"/>
  <c r="CG90" i="7" s="1"/>
  <c r="AT90" i="7"/>
  <c r="AS91" i="7"/>
  <c r="AT91" i="7"/>
  <c r="AS92" i="7"/>
  <c r="AT92" i="7"/>
  <c r="AS93" i="7"/>
  <c r="AT93" i="7"/>
  <c r="AS94" i="7"/>
  <c r="CG94" i="7" s="1"/>
  <c r="AT94" i="7"/>
  <c r="CH94" i="7" s="1"/>
  <c r="AS95" i="7"/>
  <c r="AT95" i="7"/>
  <c r="AS96" i="7"/>
  <c r="AT96" i="7"/>
  <c r="AS97" i="7"/>
  <c r="AT97" i="7"/>
  <c r="AS98" i="7"/>
  <c r="CG98" i="7" s="1"/>
  <c r="AT98" i="7"/>
  <c r="AS99" i="7"/>
  <c r="AT99" i="7"/>
  <c r="AS100" i="7"/>
  <c r="AT100" i="7"/>
  <c r="AS101" i="7"/>
  <c r="AT101" i="7"/>
  <c r="AS102" i="7"/>
  <c r="CG102" i="7" s="1"/>
  <c r="AT102" i="7"/>
  <c r="CH102" i="7" s="1"/>
  <c r="AS103" i="7"/>
  <c r="AT103" i="7"/>
  <c r="AS104" i="7"/>
  <c r="AT104" i="7"/>
  <c r="AS105" i="7"/>
  <c r="AT105" i="7"/>
  <c r="AS106" i="7"/>
  <c r="CG106" i="7" s="1"/>
  <c r="AT106" i="7"/>
  <c r="AS107" i="7"/>
  <c r="AT107" i="7"/>
  <c r="AS108" i="7"/>
  <c r="AT108" i="7"/>
  <c r="AS109" i="7"/>
  <c r="AT109" i="7"/>
  <c r="AS110" i="7"/>
  <c r="CG110" i="7" s="1"/>
  <c r="AT110" i="7"/>
  <c r="CH110" i="7" s="1"/>
  <c r="AS111" i="7"/>
  <c r="AT111" i="7"/>
  <c r="AS112" i="7"/>
  <c r="AT112" i="7"/>
  <c r="AS113" i="7"/>
  <c r="AT113" i="7"/>
  <c r="AS114" i="7"/>
  <c r="CG114" i="7" s="1"/>
  <c r="AT114" i="7"/>
  <c r="AS115" i="7"/>
  <c r="AT115" i="7"/>
  <c r="AS116" i="7"/>
  <c r="AT116" i="7"/>
  <c r="AS117" i="7"/>
  <c r="AT117" i="7"/>
  <c r="AS118" i="7"/>
  <c r="CG118" i="7" s="1"/>
  <c r="AT118" i="7"/>
  <c r="CH118" i="7" s="1"/>
  <c r="AS119" i="7"/>
  <c r="AT119" i="7"/>
  <c r="AS120" i="7"/>
  <c r="AT120" i="7"/>
  <c r="AS121" i="7"/>
  <c r="AT121" i="7"/>
  <c r="AS122" i="7"/>
  <c r="CG122" i="7" s="1"/>
  <c r="AT122" i="7"/>
  <c r="AS123" i="7"/>
  <c r="AT123" i="7"/>
  <c r="AS124" i="7"/>
  <c r="AT124" i="7"/>
  <c r="AS125" i="7"/>
  <c r="AT125" i="7"/>
  <c r="AS126" i="7"/>
  <c r="CG126" i="7" s="1"/>
  <c r="AT126" i="7"/>
  <c r="AS127" i="7"/>
  <c r="AT127" i="7"/>
  <c r="AS128" i="7"/>
  <c r="AT128" i="7"/>
  <c r="AS129" i="7"/>
  <c r="AT129" i="7"/>
  <c r="AS130" i="7"/>
  <c r="CG130" i="7" s="1"/>
  <c r="AT130" i="7"/>
  <c r="AS131" i="7"/>
  <c r="AT131" i="7"/>
  <c r="AS132" i="7"/>
  <c r="AT132" i="7"/>
  <c r="AS133" i="7"/>
  <c r="AT133" i="7"/>
  <c r="AS134" i="7"/>
  <c r="CG134" i="7" s="1"/>
  <c r="AT134" i="7"/>
  <c r="AS135" i="7"/>
  <c r="AT135" i="7"/>
  <c r="AS136" i="7"/>
  <c r="AT136" i="7"/>
  <c r="AS137" i="7"/>
  <c r="AT137" i="7"/>
  <c r="AS138" i="7"/>
  <c r="CG138" i="7" s="1"/>
  <c r="AT138" i="7"/>
  <c r="CH138" i="7" s="1"/>
  <c r="AS139" i="7"/>
  <c r="AT139" i="7"/>
  <c r="AS140" i="7"/>
  <c r="AT140" i="7"/>
  <c r="AS141" i="7"/>
  <c r="AT141" i="7"/>
  <c r="AS142" i="7"/>
  <c r="CG142" i="7" s="1"/>
  <c r="AT142" i="7"/>
  <c r="AS143" i="7"/>
  <c r="AT143" i="7"/>
  <c r="AS144" i="7"/>
  <c r="AT144" i="7"/>
  <c r="AS145" i="7"/>
  <c r="AT145" i="7"/>
  <c r="AS146" i="7"/>
  <c r="CG146" i="7" s="1"/>
  <c r="AT146" i="7"/>
  <c r="CH146" i="7" s="1"/>
  <c r="AS147" i="7"/>
  <c r="AT147" i="7"/>
  <c r="AS148" i="7"/>
  <c r="AT148" i="7"/>
  <c r="AS149" i="7"/>
  <c r="AT149" i="7"/>
  <c r="AS150" i="7"/>
  <c r="CG150" i="7" s="1"/>
  <c r="AT150" i="7"/>
  <c r="AS151" i="7"/>
  <c r="AT151" i="7"/>
  <c r="AS152" i="7"/>
  <c r="AT152" i="7"/>
  <c r="AS153" i="7"/>
  <c r="AT153" i="7"/>
  <c r="CH153" i="7" s="1"/>
  <c r="AS154" i="7"/>
  <c r="CG154" i="7" s="1"/>
  <c r="AT154" i="7"/>
  <c r="AS155" i="7"/>
  <c r="AT155" i="7"/>
  <c r="AS156" i="7"/>
  <c r="AT156" i="7"/>
  <c r="AS157" i="7"/>
  <c r="AT157" i="7"/>
  <c r="CH157" i="7" s="1"/>
  <c r="AS158" i="7"/>
  <c r="CG158" i="7" s="1"/>
  <c r="AT158" i="7"/>
  <c r="AS159" i="7"/>
  <c r="AT159" i="7"/>
  <c r="AS160" i="7"/>
  <c r="AT160" i="7"/>
  <c r="AS161" i="7"/>
  <c r="AT161" i="7"/>
  <c r="CH161" i="7" s="1"/>
  <c r="AS162" i="7"/>
  <c r="CG162" i="7" s="1"/>
  <c r="AT162" i="7"/>
  <c r="AS163" i="7"/>
  <c r="AT163" i="7"/>
  <c r="AS164" i="7"/>
  <c r="AT164" i="7"/>
  <c r="AS165" i="7"/>
  <c r="AT165" i="7"/>
  <c r="CH165" i="7" s="1"/>
  <c r="AS166" i="7"/>
  <c r="CG166" i="7" s="1"/>
  <c r="AT166" i="7"/>
  <c r="AS167" i="7"/>
  <c r="AT167" i="7"/>
  <c r="AS168" i="7"/>
  <c r="AT168" i="7"/>
  <c r="AS169" i="7"/>
  <c r="AT169" i="7"/>
  <c r="CH169" i="7" s="1"/>
  <c r="AS170" i="7"/>
  <c r="CG170" i="7" s="1"/>
  <c r="AT170" i="7"/>
  <c r="AS171" i="7"/>
  <c r="AT171" i="7"/>
  <c r="AS172" i="7"/>
  <c r="AT172" i="7"/>
  <c r="AS173" i="7"/>
  <c r="AT173" i="7"/>
  <c r="CH173" i="7" s="1"/>
  <c r="AS174" i="7"/>
  <c r="CG174" i="7" s="1"/>
  <c r="AT174" i="7"/>
  <c r="CH174" i="7" s="1"/>
  <c r="AS175" i="7"/>
  <c r="AT175" i="7"/>
  <c r="AS176" i="7"/>
  <c r="AT176" i="7"/>
  <c r="AS177" i="7"/>
  <c r="AT177" i="7"/>
  <c r="CH177" i="7" s="1"/>
  <c r="AS178" i="7"/>
  <c r="CG178" i="7" s="1"/>
  <c r="AT178" i="7"/>
  <c r="AS179" i="7"/>
  <c r="AT179" i="7"/>
  <c r="AS180" i="7"/>
  <c r="AT180" i="7"/>
  <c r="AS181" i="7"/>
  <c r="AT181" i="7"/>
  <c r="CH181" i="7" s="1"/>
  <c r="AS182" i="7"/>
  <c r="CG182" i="7" s="1"/>
  <c r="AT182" i="7"/>
  <c r="CH182" i="7" s="1"/>
  <c r="AS183" i="7"/>
  <c r="AT183" i="7"/>
  <c r="AS184" i="7"/>
  <c r="AT184" i="7"/>
  <c r="AS185" i="7"/>
  <c r="AT185" i="7"/>
  <c r="CH185" i="7" s="1"/>
  <c r="AS186" i="7"/>
  <c r="CG186" i="7" s="1"/>
  <c r="AT186" i="7"/>
  <c r="AS187" i="7"/>
  <c r="AT187" i="7"/>
  <c r="AS188" i="7"/>
  <c r="AT188" i="7"/>
  <c r="AS189" i="7"/>
  <c r="AT189" i="7"/>
  <c r="CH189" i="7" s="1"/>
  <c r="AS190" i="7"/>
  <c r="CG190" i="7" s="1"/>
  <c r="AT190" i="7"/>
  <c r="CH190" i="7" s="1"/>
  <c r="AS191" i="7"/>
  <c r="AT191" i="7"/>
  <c r="AS192" i="7"/>
  <c r="AT192" i="7"/>
  <c r="AS193" i="7"/>
  <c r="AT193" i="7"/>
  <c r="CH193" i="7" s="1"/>
  <c r="AS194" i="7"/>
  <c r="CG194" i="7" s="1"/>
  <c r="AT194" i="7"/>
  <c r="AS195" i="7"/>
  <c r="AT195" i="7"/>
  <c r="AS196" i="7"/>
  <c r="AT196" i="7"/>
  <c r="AS197" i="7"/>
  <c r="AT197" i="7"/>
  <c r="CH197" i="7" s="1"/>
  <c r="AS198" i="7"/>
  <c r="CG198" i="7" s="1"/>
  <c r="AT198" i="7"/>
  <c r="CH198" i="7" s="1"/>
  <c r="AS199" i="7"/>
  <c r="AT199" i="7"/>
  <c r="AS200" i="7"/>
  <c r="AT200" i="7"/>
  <c r="AS201" i="7"/>
  <c r="AT201" i="7"/>
  <c r="CH201" i="7" s="1"/>
  <c r="AS202" i="7"/>
  <c r="CG202" i="7" s="1"/>
  <c r="AT202" i="7"/>
  <c r="AS203" i="7"/>
  <c r="AT203" i="7"/>
  <c r="AS204" i="7"/>
  <c r="AT204" i="7"/>
  <c r="AS205" i="7"/>
  <c r="AT205" i="7"/>
  <c r="CH205" i="7" s="1"/>
  <c r="AS206" i="7"/>
  <c r="CG206" i="7" s="1"/>
  <c r="AT206" i="7"/>
  <c r="CH206" i="7" s="1"/>
  <c r="AS207" i="7"/>
  <c r="AT207" i="7"/>
  <c r="AS208" i="7"/>
  <c r="AT208" i="7"/>
  <c r="AS209" i="7"/>
  <c r="AT209" i="7"/>
  <c r="CH209" i="7" s="1"/>
  <c r="AS210" i="7"/>
  <c r="CG210" i="7" s="1"/>
  <c r="AT210" i="7"/>
  <c r="AS211" i="7"/>
  <c r="AT211" i="7"/>
  <c r="AS212" i="7"/>
  <c r="AT212" i="7"/>
  <c r="AS213" i="7"/>
  <c r="AT213" i="7"/>
  <c r="CH213" i="7" s="1"/>
  <c r="AS214" i="7"/>
  <c r="CG214" i="7" s="1"/>
  <c r="AT214" i="7"/>
  <c r="CH214" i="7" s="1"/>
  <c r="AS215" i="7"/>
  <c r="AT215" i="7"/>
  <c r="AS216" i="7"/>
  <c r="AT216" i="7"/>
  <c r="AS217" i="7"/>
  <c r="AT217" i="7"/>
  <c r="CH217" i="7" s="1"/>
  <c r="AS218" i="7"/>
  <c r="CG218" i="7" s="1"/>
  <c r="AT218" i="7"/>
  <c r="AS219" i="7"/>
  <c r="AT219" i="7"/>
  <c r="AS220" i="7"/>
  <c r="AT220" i="7"/>
  <c r="AS221" i="7"/>
  <c r="AT221" i="7"/>
  <c r="CH221" i="7" s="1"/>
  <c r="AS222" i="7"/>
  <c r="CG222" i="7" s="1"/>
  <c r="AT222" i="7"/>
  <c r="CH222" i="7" s="1"/>
  <c r="AS223" i="7"/>
  <c r="AT223" i="7"/>
  <c r="AS224" i="7"/>
  <c r="AT224" i="7"/>
  <c r="AS225" i="7"/>
  <c r="AT225" i="7"/>
  <c r="CH225" i="7" s="1"/>
  <c r="AS226" i="7"/>
  <c r="CG226" i="7" s="1"/>
  <c r="AT226" i="7"/>
  <c r="AS227" i="7"/>
  <c r="AT227" i="7"/>
  <c r="AS228" i="7"/>
  <c r="AT228" i="7"/>
  <c r="AS229" i="7"/>
  <c r="AT229" i="7"/>
  <c r="CH229" i="7" s="1"/>
  <c r="AS230" i="7"/>
  <c r="CG230" i="7" s="1"/>
  <c r="AT230" i="7"/>
  <c r="CH230" i="7" s="1"/>
  <c r="AS231" i="7"/>
  <c r="AT231" i="7"/>
  <c r="AS232" i="7"/>
  <c r="AT232" i="7"/>
  <c r="AS233" i="7"/>
  <c r="AT233" i="7"/>
  <c r="CH233" i="7" s="1"/>
  <c r="AS234" i="7"/>
  <c r="CG234" i="7" s="1"/>
  <c r="AT234" i="7"/>
  <c r="AS235" i="7"/>
  <c r="AT235" i="7"/>
  <c r="AS236" i="7"/>
  <c r="AT236" i="7"/>
  <c r="AS237" i="7"/>
  <c r="AT237" i="7"/>
  <c r="CH237" i="7" s="1"/>
  <c r="AS238" i="7"/>
  <c r="CG238" i="7" s="1"/>
  <c r="AT238" i="7"/>
  <c r="AS239" i="7"/>
  <c r="AT239" i="7"/>
  <c r="AS240" i="7"/>
  <c r="AT240" i="7"/>
  <c r="AS241" i="7"/>
  <c r="AT241" i="7"/>
  <c r="CH241" i="7" s="1"/>
  <c r="AS242" i="7"/>
  <c r="CG242" i="7" s="1"/>
  <c r="AT242" i="7"/>
  <c r="AS243" i="7"/>
  <c r="AT243" i="7"/>
  <c r="AS244" i="7"/>
  <c r="AT244" i="7"/>
  <c r="AS245" i="7"/>
  <c r="AT245" i="7"/>
  <c r="CH245" i="7" s="1"/>
  <c r="AS246" i="7"/>
  <c r="CG246" i="7" s="1"/>
  <c r="AT246" i="7"/>
  <c r="AS247" i="7"/>
  <c r="AT247" i="7"/>
  <c r="AS248" i="7"/>
  <c r="AT248" i="7"/>
  <c r="AS249" i="7"/>
  <c r="AT249" i="7"/>
  <c r="CH249" i="7" s="1"/>
  <c r="AS250" i="7"/>
  <c r="CG250" i="7" s="1"/>
  <c r="AT250" i="7"/>
  <c r="AS251" i="7"/>
  <c r="AT251" i="7"/>
  <c r="AS252" i="7"/>
  <c r="AT252" i="7"/>
  <c r="AS253" i="7"/>
  <c r="AT253" i="7"/>
  <c r="CH253" i="7" s="1"/>
  <c r="AS254" i="7"/>
  <c r="CG254" i="7" s="1"/>
  <c r="AT254" i="7"/>
  <c r="AS255" i="7"/>
  <c r="AT255" i="7"/>
  <c r="AS256" i="7"/>
  <c r="AT256" i="7"/>
  <c r="AS257" i="7"/>
  <c r="AT257" i="7"/>
  <c r="CH257" i="7" s="1"/>
  <c r="AS258" i="7"/>
  <c r="CG258" i="7" s="1"/>
  <c r="AT258" i="7"/>
  <c r="AS259" i="7"/>
  <c r="AT259" i="7"/>
  <c r="AS260" i="7"/>
  <c r="AT260" i="7"/>
  <c r="AS261" i="7"/>
  <c r="AT261" i="7"/>
  <c r="CH261" i="7" s="1"/>
  <c r="AS262" i="7"/>
  <c r="CG262" i="7" s="1"/>
  <c r="AT262" i="7"/>
  <c r="AS263" i="7"/>
  <c r="AT263" i="7"/>
  <c r="AS264" i="7"/>
  <c r="AT264" i="7"/>
  <c r="AS265" i="7"/>
  <c r="AT265" i="7"/>
  <c r="CH265" i="7" s="1"/>
  <c r="AS266" i="7"/>
  <c r="CG266" i="7" s="1"/>
  <c r="AT266" i="7"/>
  <c r="AS267" i="7"/>
  <c r="AT267" i="7"/>
  <c r="AS268" i="7"/>
  <c r="AT268" i="7"/>
  <c r="AS269" i="7"/>
  <c r="AT269" i="7"/>
  <c r="CH269" i="7" s="1"/>
  <c r="AS270" i="7"/>
  <c r="CG270" i="7" s="1"/>
  <c r="AT270" i="7"/>
  <c r="AS271" i="7"/>
  <c r="AT271" i="7"/>
  <c r="AS272" i="7"/>
  <c r="AT272" i="7"/>
  <c r="AS273" i="7"/>
  <c r="AT273" i="7"/>
  <c r="CH273" i="7" s="1"/>
  <c r="AS274" i="7"/>
  <c r="CG274" i="7" s="1"/>
  <c r="AT274" i="7"/>
  <c r="AS275" i="7"/>
  <c r="AT275" i="7"/>
  <c r="AS276" i="7"/>
  <c r="AT276" i="7"/>
  <c r="AS277" i="7"/>
  <c r="AT277" i="7"/>
  <c r="CH277" i="7" s="1"/>
  <c r="AS278" i="7"/>
  <c r="CG278" i="7" s="1"/>
  <c r="AT278" i="7"/>
  <c r="AS279" i="7"/>
  <c r="AT279" i="7"/>
  <c r="AS280" i="7"/>
  <c r="AT280" i="7"/>
  <c r="AS281" i="7"/>
  <c r="AT281" i="7"/>
  <c r="CH281" i="7" s="1"/>
  <c r="AS282" i="7"/>
  <c r="CG282" i="7" s="1"/>
  <c r="AT282" i="7"/>
  <c r="AS283" i="7"/>
  <c r="AT283" i="7"/>
  <c r="AS284" i="7"/>
  <c r="AT284" i="7"/>
  <c r="AS285" i="7"/>
  <c r="AT285" i="7"/>
  <c r="CH285" i="7" s="1"/>
  <c r="AS286" i="7"/>
  <c r="CG286" i="7" s="1"/>
  <c r="AT286" i="7"/>
  <c r="AS287" i="7"/>
  <c r="AT287" i="7"/>
  <c r="AS288" i="7"/>
  <c r="AT288" i="7"/>
  <c r="AS289" i="7"/>
  <c r="AT289" i="7"/>
  <c r="CH289" i="7" s="1"/>
  <c r="AS290" i="7"/>
  <c r="CG290" i="7" s="1"/>
  <c r="AT290" i="7"/>
  <c r="AS291" i="7"/>
  <c r="AT291" i="7"/>
  <c r="AS292" i="7"/>
  <c r="AT292" i="7"/>
  <c r="AS293" i="7"/>
  <c r="AT293" i="7"/>
  <c r="CH293" i="7" s="1"/>
  <c r="AS294" i="7"/>
  <c r="CG294" i="7" s="1"/>
  <c r="AT294" i="7"/>
  <c r="AS295" i="7"/>
  <c r="AT295" i="7"/>
  <c r="AS296" i="7"/>
  <c r="AT296" i="7"/>
  <c r="AS297" i="7"/>
  <c r="AT297" i="7"/>
  <c r="CH297" i="7" s="1"/>
  <c r="AS298" i="7"/>
  <c r="CG298" i="7" s="1"/>
  <c r="AT298" i="7"/>
  <c r="AS299" i="7"/>
  <c r="AT299" i="7"/>
  <c r="AS300" i="7"/>
  <c r="AT300" i="7"/>
  <c r="AS301" i="7"/>
  <c r="AT301" i="7"/>
  <c r="CH301" i="7" s="1"/>
  <c r="AS302" i="7"/>
  <c r="CG302" i="7" s="1"/>
  <c r="AT302" i="7"/>
  <c r="CH302" i="7" s="1"/>
  <c r="AT10" i="7"/>
  <c r="AS10" i="7"/>
  <c r="CD302" i="7"/>
  <c r="CE302" i="7" s="1"/>
  <c r="CD301" i="7"/>
  <c r="CE301" i="7" s="1"/>
  <c r="CE300" i="7"/>
  <c r="CD300" i="7"/>
  <c r="CD299" i="7"/>
  <c r="CE299" i="7" s="1"/>
  <c r="CD298" i="7"/>
  <c r="CE298" i="7" s="1"/>
  <c r="CD297" i="7"/>
  <c r="CE297" i="7" s="1"/>
  <c r="CE296" i="7"/>
  <c r="CD296" i="7"/>
  <c r="CD295" i="7"/>
  <c r="CE295" i="7" s="1"/>
  <c r="CD294" i="7"/>
  <c r="CE294" i="7" s="1"/>
  <c r="CD293" i="7"/>
  <c r="CE293" i="7" s="1"/>
  <c r="CE292" i="7"/>
  <c r="CD292" i="7"/>
  <c r="CD291" i="7"/>
  <c r="CE291" i="7" s="1"/>
  <c r="CD290" i="7"/>
  <c r="CE290" i="7" s="1"/>
  <c r="CD289" i="7"/>
  <c r="CE289" i="7" s="1"/>
  <c r="CE288" i="7"/>
  <c r="CD288" i="7"/>
  <c r="CD287" i="7"/>
  <c r="CE287" i="7" s="1"/>
  <c r="CD286" i="7"/>
  <c r="CE286" i="7" s="1"/>
  <c r="CD285" i="7"/>
  <c r="CE285" i="7" s="1"/>
  <c r="CE284" i="7"/>
  <c r="CD284" i="7"/>
  <c r="CD283" i="7"/>
  <c r="CE283" i="7" s="1"/>
  <c r="CD282" i="7"/>
  <c r="CE282" i="7" s="1"/>
  <c r="CD281" i="7"/>
  <c r="CE281" i="7" s="1"/>
  <c r="CE280" i="7"/>
  <c r="CD280" i="7"/>
  <c r="CD279" i="7"/>
  <c r="CE279" i="7" s="1"/>
  <c r="CD278" i="7"/>
  <c r="CE278" i="7" s="1"/>
  <c r="CD277" i="7"/>
  <c r="CE277" i="7" s="1"/>
  <c r="CE276" i="7"/>
  <c r="CD276" i="7"/>
  <c r="CD275" i="7"/>
  <c r="CE275" i="7" s="1"/>
  <c r="CD274" i="7"/>
  <c r="CE274" i="7" s="1"/>
  <c r="CD273" i="7"/>
  <c r="CE273" i="7" s="1"/>
  <c r="CE272" i="7"/>
  <c r="CD272" i="7"/>
  <c r="CD271" i="7"/>
  <c r="CE271" i="7" s="1"/>
  <c r="CD270" i="7"/>
  <c r="CE270" i="7" s="1"/>
  <c r="CD269" i="7"/>
  <c r="CE269" i="7" s="1"/>
  <c r="CE268" i="7"/>
  <c r="CD268" i="7"/>
  <c r="CD267" i="7"/>
  <c r="CE267" i="7" s="1"/>
  <c r="CD266" i="7"/>
  <c r="CE266" i="7" s="1"/>
  <c r="CD265" i="7"/>
  <c r="CE265" i="7" s="1"/>
  <c r="CE264" i="7"/>
  <c r="CD264" i="7"/>
  <c r="CD263" i="7"/>
  <c r="CE263" i="7" s="1"/>
  <c r="CD262" i="7"/>
  <c r="CE262" i="7" s="1"/>
  <c r="CD261" i="7"/>
  <c r="CE261" i="7" s="1"/>
  <c r="CE260" i="7"/>
  <c r="CD260" i="7"/>
  <c r="CD259" i="7"/>
  <c r="CE259" i="7" s="1"/>
  <c r="CD258" i="7"/>
  <c r="CE258" i="7" s="1"/>
  <c r="CD257" i="7"/>
  <c r="CE257" i="7" s="1"/>
  <c r="CE256" i="7"/>
  <c r="CD256" i="7"/>
  <c r="CD255" i="7"/>
  <c r="CE255" i="7" s="1"/>
  <c r="CD254" i="7"/>
  <c r="CE254" i="7" s="1"/>
  <c r="CD253" i="7"/>
  <c r="CE253" i="7" s="1"/>
  <c r="CE252" i="7"/>
  <c r="CD252" i="7"/>
  <c r="CD251" i="7"/>
  <c r="CE251" i="7" s="1"/>
  <c r="CD250" i="7"/>
  <c r="CE250" i="7" s="1"/>
  <c r="CD249" i="7"/>
  <c r="CE249" i="7" s="1"/>
  <c r="CE248" i="7"/>
  <c r="CD248" i="7"/>
  <c r="CD247" i="7"/>
  <c r="CE247" i="7" s="1"/>
  <c r="CD246" i="7"/>
  <c r="CE246" i="7" s="1"/>
  <c r="CD245" i="7"/>
  <c r="CE245" i="7" s="1"/>
  <c r="CD244" i="7"/>
  <c r="CE244" i="7" s="1"/>
  <c r="CD243" i="7"/>
  <c r="CE243" i="7" s="1"/>
  <c r="CD242" i="7"/>
  <c r="CE242" i="7" s="1"/>
  <c r="CD241" i="7"/>
  <c r="CE241" i="7" s="1"/>
  <c r="CE240" i="7"/>
  <c r="CD240" i="7"/>
  <c r="CD239" i="7"/>
  <c r="CE239" i="7" s="1"/>
  <c r="CD238" i="7"/>
  <c r="CE238" i="7" s="1"/>
  <c r="CD237" i="7"/>
  <c r="CE237" i="7" s="1"/>
  <c r="CE236" i="7"/>
  <c r="CD236" i="7"/>
  <c r="CD235" i="7"/>
  <c r="CE235" i="7" s="1"/>
  <c r="CD234" i="7"/>
  <c r="CE234" i="7" s="1"/>
  <c r="CD233" i="7"/>
  <c r="CE233" i="7" s="1"/>
  <c r="CE232" i="7"/>
  <c r="CD232" i="7"/>
  <c r="CD231" i="7"/>
  <c r="CE231" i="7" s="1"/>
  <c r="CD230" i="7"/>
  <c r="CE230" i="7" s="1"/>
  <c r="CD229" i="7"/>
  <c r="CE229" i="7" s="1"/>
  <c r="CD228" i="7"/>
  <c r="CE228" i="7" s="1"/>
  <c r="CD227" i="7"/>
  <c r="CE227" i="7" s="1"/>
  <c r="CD226" i="7"/>
  <c r="CE226" i="7" s="1"/>
  <c r="CD225" i="7"/>
  <c r="CE225" i="7" s="1"/>
  <c r="CD224" i="7"/>
  <c r="CE224" i="7" s="1"/>
  <c r="CD223" i="7"/>
  <c r="CE223" i="7" s="1"/>
  <c r="CD222" i="7"/>
  <c r="CE222" i="7" s="1"/>
  <c r="CD221" i="7"/>
  <c r="CE221" i="7" s="1"/>
  <c r="CD220" i="7"/>
  <c r="CE220" i="7" s="1"/>
  <c r="CD219" i="7"/>
  <c r="CE219" i="7" s="1"/>
  <c r="CD218" i="7"/>
  <c r="CE218" i="7" s="1"/>
  <c r="CD217" i="7"/>
  <c r="CE217" i="7" s="1"/>
  <c r="CD216" i="7"/>
  <c r="CE216" i="7" s="1"/>
  <c r="CD215" i="7"/>
  <c r="CE215" i="7" s="1"/>
  <c r="CD214" i="7"/>
  <c r="CE214" i="7" s="1"/>
  <c r="CD213" i="7"/>
  <c r="CE213" i="7" s="1"/>
  <c r="CD212" i="7"/>
  <c r="CE212" i="7" s="1"/>
  <c r="CD211" i="7"/>
  <c r="CE211" i="7" s="1"/>
  <c r="CD210" i="7"/>
  <c r="CE210" i="7" s="1"/>
  <c r="CD209" i="7"/>
  <c r="CE209" i="7" s="1"/>
  <c r="CD208" i="7"/>
  <c r="CE208" i="7" s="1"/>
  <c r="CD207" i="7"/>
  <c r="CE207" i="7" s="1"/>
  <c r="CD206" i="7"/>
  <c r="CE206" i="7" s="1"/>
  <c r="CD205" i="7"/>
  <c r="CE205" i="7" s="1"/>
  <c r="CD204" i="7"/>
  <c r="CE204" i="7" s="1"/>
  <c r="CD203" i="7"/>
  <c r="CE203" i="7" s="1"/>
  <c r="CD202" i="7"/>
  <c r="CE202" i="7" s="1"/>
  <c r="CD201" i="7"/>
  <c r="CE201" i="7" s="1"/>
  <c r="CD200" i="7"/>
  <c r="CE200" i="7" s="1"/>
  <c r="CD199" i="7"/>
  <c r="CE199" i="7" s="1"/>
  <c r="CD198" i="7"/>
  <c r="CE198" i="7" s="1"/>
  <c r="CD197" i="7"/>
  <c r="CE197" i="7" s="1"/>
  <c r="CD196" i="7"/>
  <c r="CE196" i="7" s="1"/>
  <c r="CD195" i="7"/>
  <c r="CE195" i="7" s="1"/>
  <c r="CD194" i="7"/>
  <c r="CE194" i="7" s="1"/>
  <c r="CD193" i="7"/>
  <c r="CE193" i="7" s="1"/>
  <c r="CD192" i="7"/>
  <c r="CE192" i="7" s="1"/>
  <c r="CD191" i="7"/>
  <c r="CE191" i="7" s="1"/>
  <c r="CD190" i="7"/>
  <c r="CE190" i="7" s="1"/>
  <c r="CD189" i="7"/>
  <c r="CE189" i="7" s="1"/>
  <c r="CD188" i="7"/>
  <c r="CE188" i="7" s="1"/>
  <c r="CD187" i="7"/>
  <c r="CE187" i="7" s="1"/>
  <c r="CD186" i="7"/>
  <c r="CE186" i="7" s="1"/>
  <c r="CD185" i="7"/>
  <c r="CE185" i="7" s="1"/>
  <c r="CD184" i="7"/>
  <c r="CE184" i="7" s="1"/>
  <c r="CD183" i="7"/>
  <c r="CE183" i="7" s="1"/>
  <c r="CD182" i="7"/>
  <c r="CE182" i="7" s="1"/>
  <c r="CD181" i="7"/>
  <c r="CE181" i="7" s="1"/>
  <c r="CD180" i="7"/>
  <c r="CE180" i="7" s="1"/>
  <c r="CD179" i="7"/>
  <c r="CE179" i="7" s="1"/>
  <c r="CD178" i="7"/>
  <c r="CE178" i="7" s="1"/>
  <c r="CD177" i="7"/>
  <c r="CE177" i="7" s="1"/>
  <c r="CD176" i="7"/>
  <c r="CE176" i="7" s="1"/>
  <c r="CD175" i="7"/>
  <c r="CE175" i="7" s="1"/>
  <c r="CD174" i="7"/>
  <c r="CE174" i="7" s="1"/>
  <c r="CD173" i="7"/>
  <c r="CE173" i="7" s="1"/>
  <c r="CD172" i="7"/>
  <c r="CE172" i="7" s="1"/>
  <c r="CD171" i="7"/>
  <c r="CE171" i="7" s="1"/>
  <c r="CD170" i="7"/>
  <c r="CE170" i="7" s="1"/>
  <c r="CD169" i="7"/>
  <c r="CE169" i="7" s="1"/>
  <c r="CD168" i="7"/>
  <c r="CE168" i="7" s="1"/>
  <c r="CD167" i="7"/>
  <c r="CE167" i="7" s="1"/>
  <c r="CD166" i="7"/>
  <c r="CE166" i="7" s="1"/>
  <c r="CD165" i="7"/>
  <c r="CE165" i="7" s="1"/>
  <c r="CD164" i="7"/>
  <c r="CE164" i="7" s="1"/>
  <c r="CD163" i="7"/>
  <c r="CE163" i="7" s="1"/>
  <c r="CD162" i="7"/>
  <c r="CE162" i="7" s="1"/>
  <c r="CD161" i="7"/>
  <c r="CE161" i="7" s="1"/>
  <c r="CD160" i="7"/>
  <c r="CE160" i="7" s="1"/>
  <c r="CD159" i="7"/>
  <c r="CE159" i="7" s="1"/>
  <c r="CD158" i="7"/>
  <c r="CE158" i="7" s="1"/>
  <c r="CD157" i="7"/>
  <c r="CE157" i="7" s="1"/>
  <c r="CD156" i="7"/>
  <c r="CE156" i="7" s="1"/>
  <c r="CD155" i="7"/>
  <c r="CE155" i="7" s="1"/>
  <c r="CD154" i="7"/>
  <c r="CE154" i="7" s="1"/>
  <c r="CD153" i="7"/>
  <c r="CE153" i="7" s="1"/>
  <c r="CD152" i="7"/>
  <c r="CE152" i="7" s="1"/>
  <c r="CD151" i="7"/>
  <c r="CE151" i="7" s="1"/>
  <c r="CD150" i="7"/>
  <c r="CE150" i="7" s="1"/>
  <c r="CD149" i="7"/>
  <c r="CE149" i="7" s="1"/>
  <c r="CD148" i="7"/>
  <c r="CE148" i="7" s="1"/>
  <c r="CD147" i="7"/>
  <c r="CE147" i="7" s="1"/>
  <c r="CD146" i="7"/>
  <c r="CE146" i="7" s="1"/>
  <c r="CD145" i="7"/>
  <c r="CE145" i="7" s="1"/>
  <c r="CD144" i="7"/>
  <c r="CE144" i="7" s="1"/>
  <c r="CD143" i="7"/>
  <c r="CE143" i="7" s="1"/>
  <c r="CD142" i="7"/>
  <c r="CE142" i="7" s="1"/>
  <c r="CD141" i="7"/>
  <c r="CE141" i="7" s="1"/>
  <c r="CD140" i="7"/>
  <c r="CE140" i="7" s="1"/>
  <c r="CD139" i="7"/>
  <c r="CE139" i="7" s="1"/>
  <c r="CD138" i="7"/>
  <c r="CE138" i="7" s="1"/>
  <c r="CD137" i="7"/>
  <c r="CE137" i="7" s="1"/>
  <c r="CD136" i="7"/>
  <c r="CE136" i="7" s="1"/>
  <c r="CD135" i="7"/>
  <c r="CE135" i="7" s="1"/>
  <c r="CD134" i="7"/>
  <c r="CE134" i="7" s="1"/>
  <c r="CD133" i="7"/>
  <c r="CE133" i="7" s="1"/>
  <c r="CD132" i="7"/>
  <c r="CE132" i="7" s="1"/>
  <c r="CD131" i="7"/>
  <c r="CE131" i="7" s="1"/>
  <c r="CD130" i="7"/>
  <c r="CE130" i="7" s="1"/>
  <c r="CD129" i="7"/>
  <c r="CE129" i="7" s="1"/>
  <c r="CD128" i="7"/>
  <c r="CE128" i="7" s="1"/>
  <c r="CD127" i="7"/>
  <c r="CE127" i="7" s="1"/>
  <c r="CD126" i="7"/>
  <c r="CE126" i="7" s="1"/>
  <c r="CD125" i="7"/>
  <c r="CE125" i="7" s="1"/>
  <c r="CD124" i="7"/>
  <c r="CE124" i="7" s="1"/>
  <c r="CD123" i="7"/>
  <c r="CE123" i="7" s="1"/>
  <c r="CD122" i="7"/>
  <c r="CE122" i="7" s="1"/>
  <c r="CD121" i="7"/>
  <c r="CE121" i="7" s="1"/>
  <c r="CD120" i="7"/>
  <c r="CE120" i="7" s="1"/>
  <c r="CD119" i="7"/>
  <c r="CE119" i="7" s="1"/>
  <c r="CD118" i="7"/>
  <c r="CE118" i="7" s="1"/>
  <c r="CD117" i="7"/>
  <c r="CE117" i="7" s="1"/>
  <c r="CD116" i="7"/>
  <c r="CE116" i="7" s="1"/>
  <c r="CD115" i="7"/>
  <c r="CE115" i="7" s="1"/>
  <c r="CD114" i="7"/>
  <c r="CE114" i="7" s="1"/>
  <c r="CD113" i="7"/>
  <c r="CE113" i="7" s="1"/>
  <c r="CD112" i="7"/>
  <c r="CE112" i="7" s="1"/>
  <c r="CD111" i="7"/>
  <c r="CE111" i="7" s="1"/>
  <c r="CD110" i="7"/>
  <c r="CE110" i="7" s="1"/>
  <c r="CD109" i="7"/>
  <c r="CE109" i="7" s="1"/>
  <c r="CD108" i="7"/>
  <c r="CE108" i="7" s="1"/>
  <c r="CD107" i="7"/>
  <c r="CE107" i="7" s="1"/>
  <c r="CD106" i="7"/>
  <c r="CE106" i="7" s="1"/>
  <c r="CD105" i="7"/>
  <c r="CE105" i="7" s="1"/>
  <c r="CD104" i="7"/>
  <c r="CE104" i="7" s="1"/>
  <c r="CD103" i="7"/>
  <c r="CE103" i="7" s="1"/>
  <c r="CD102" i="7"/>
  <c r="CE102" i="7" s="1"/>
  <c r="CD101" i="7"/>
  <c r="CE101" i="7" s="1"/>
  <c r="CD100" i="7"/>
  <c r="CE100" i="7" s="1"/>
  <c r="CD99" i="7"/>
  <c r="CE99" i="7" s="1"/>
  <c r="CD98" i="7"/>
  <c r="CE98" i="7" s="1"/>
  <c r="CD97" i="7"/>
  <c r="CE97" i="7" s="1"/>
  <c r="CD96" i="7"/>
  <c r="CE96" i="7" s="1"/>
  <c r="CD95" i="7"/>
  <c r="CE95" i="7" s="1"/>
  <c r="CD94" i="7"/>
  <c r="CE94" i="7" s="1"/>
  <c r="CD93" i="7"/>
  <c r="CE93" i="7" s="1"/>
  <c r="CD92" i="7"/>
  <c r="CE92" i="7" s="1"/>
  <c r="CD91" i="7"/>
  <c r="CE91" i="7" s="1"/>
  <c r="CD90" i="7"/>
  <c r="CE90" i="7" s="1"/>
  <c r="CD89" i="7"/>
  <c r="CE89" i="7" s="1"/>
  <c r="CD88" i="7"/>
  <c r="CE88" i="7" s="1"/>
  <c r="CD87" i="7"/>
  <c r="CE87" i="7" s="1"/>
  <c r="CD86" i="7"/>
  <c r="CE86" i="7" s="1"/>
  <c r="CD85" i="7"/>
  <c r="CE85" i="7" s="1"/>
  <c r="CD84" i="7"/>
  <c r="CE84" i="7" s="1"/>
  <c r="CD83" i="7"/>
  <c r="CE83" i="7" s="1"/>
  <c r="CD82" i="7"/>
  <c r="CE82" i="7" s="1"/>
  <c r="CD81" i="7"/>
  <c r="CE81" i="7" s="1"/>
  <c r="CD80" i="7"/>
  <c r="CE80" i="7" s="1"/>
  <c r="CD79" i="7"/>
  <c r="CE79" i="7" s="1"/>
  <c r="CD78" i="7"/>
  <c r="CE78" i="7" s="1"/>
  <c r="CD77" i="7"/>
  <c r="CE77" i="7" s="1"/>
  <c r="CD76" i="7"/>
  <c r="CE76" i="7" s="1"/>
  <c r="CD75" i="7"/>
  <c r="CE75" i="7" s="1"/>
  <c r="CD74" i="7"/>
  <c r="CE74" i="7" s="1"/>
  <c r="CD73" i="7"/>
  <c r="CE73" i="7" s="1"/>
  <c r="CD72" i="7"/>
  <c r="CE72" i="7" s="1"/>
  <c r="CD71" i="7"/>
  <c r="CE71" i="7" s="1"/>
  <c r="CD70" i="7"/>
  <c r="CE70" i="7" s="1"/>
  <c r="CD69" i="7"/>
  <c r="CE69" i="7" s="1"/>
  <c r="CD68" i="7"/>
  <c r="CE68" i="7" s="1"/>
  <c r="CD67" i="7"/>
  <c r="CE67" i="7" s="1"/>
  <c r="CD66" i="7"/>
  <c r="CE66" i="7" s="1"/>
  <c r="CD65" i="7"/>
  <c r="CE65" i="7" s="1"/>
  <c r="CD64" i="7"/>
  <c r="CE64" i="7" s="1"/>
  <c r="CD63" i="7"/>
  <c r="CE63" i="7" s="1"/>
  <c r="CD62" i="7"/>
  <c r="CE62" i="7" s="1"/>
  <c r="CD61" i="7"/>
  <c r="CE61" i="7" s="1"/>
  <c r="CD60" i="7"/>
  <c r="CE60" i="7" s="1"/>
  <c r="CD59" i="7"/>
  <c r="CE59" i="7" s="1"/>
  <c r="CD58" i="7"/>
  <c r="CE58" i="7" s="1"/>
  <c r="CD57" i="7"/>
  <c r="CE57" i="7" s="1"/>
  <c r="CD56" i="7"/>
  <c r="CE56" i="7" s="1"/>
  <c r="CD55" i="7"/>
  <c r="CE55" i="7" s="1"/>
  <c r="CD54" i="7"/>
  <c r="CE54" i="7" s="1"/>
  <c r="CD53" i="7"/>
  <c r="CE53" i="7" s="1"/>
  <c r="CD52" i="7"/>
  <c r="CE52" i="7" s="1"/>
  <c r="CD51" i="7"/>
  <c r="CE51" i="7" s="1"/>
  <c r="CD50" i="7"/>
  <c r="CE50" i="7" s="1"/>
  <c r="CD49" i="7"/>
  <c r="CE49" i="7" s="1"/>
  <c r="CD48" i="7"/>
  <c r="CE48" i="7" s="1"/>
  <c r="CD47" i="7"/>
  <c r="CE47" i="7" s="1"/>
  <c r="CD46" i="7"/>
  <c r="CE46" i="7" s="1"/>
  <c r="CD45" i="7"/>
  <c r="CE45" i="7" s="1"/>
  <c r="CD44" i="7"/>
  <c r="CE44" i="7" s="1"/>
  <c r="CD43" i="7"/>
  <c r="CE43" i="7" s="1"/>
  <c r="CD42" i="7"/>
  <c r="CE42" i="7" s="1"/>
  <c r="CD41" i="7"/>
  <c r="CE41" i="7" s="1"/>
  <c r="CD40" i="7"/>
  <c r="CE40" i="7" s="1"/>
  <c r="CD39" i="7"/>
  <c r="CE39" i="7" s="1"/>
  <c r="CD38" i="7"/>
  <c r="CE38" i="7" s="1"/>
  <c r="CD37" i="7"/>
  <c r="CE37" i="7" s="1"/>
  <c r="CD36" i="7"/>
  <c r="CE36" i="7" s="1"/>
  <c r="CD35" i="7"/>
  <c r="CE35" i="7" s="1"/>
  <c r="CD34" i="7"/>
  <c r="CE34" i="7" s="1"/>
  <c r="CD33" i="7"/>
  <c r="CE33" i="7" s="1"/>
  <c r="CD32" i="7"/>
  <c r="CE32" i="7" s="1"/>
  <c r="CD31" i="7"/>
  <c r="CE31" i="7" s="1"/>
  <c r="CD30" i="7"/>
  <c r="CE30" i="7" s="1"/>
  <c r="CD29" i="7"/>
  <c r="CE29" i="7" s="1"/>
  <c r="CD28" i="7"/>
  <c r="CE28" i="7" s="1"/>
  <c r="CD27" i="7"/>
  <c r="CE27" i="7" s="1"/>
  <c r="CD26" i="7"/>
  <c r="CE26" i="7" s="1"/>
  <c r="CD25" i="7"/>
  <c r="CE25" i="7" s="1"/>
  <c r="CD24" i="7"/>
  <c r="CE24" i="7" s="1"/>
  <c r="CD23" i="7"/>
  <c r="CE23" i="7" s="1"/>
  <c r="CD22" i="7"/>
  <c r="CE22" i="7" s="1"/>
  <c r="CD21" i="7"/>
  <c r="CE21" i="7" s="1"/>
  <c r="CD20" i="7"/>
  <c r="CE20" i="7" s="1"/>
  <c r="CD19" i="7"/>
  <c r="CE19" i="7" s="1"/>
  <c r="CD18" i="7"/>
  <c r="CE18" i="7" s="1"/>
  <c r="CD17" i="7"/>
  <c r="CE17" i="7" s="1"/>
  <c r="CD16" i="7"/>
  <c r="CE16" i="7" s="1"/>
  <c r="CD15" i="7"/>
  <c r="CE15" i="7" s="1"/>
  <c r="CD14" i="7"/>
  <c r="CE14" i="7" s="1"/>
  <c r="CD13" i="7"/>
  <c r="CE13" i="7" s="1"/>
  <c r="CD12" i="7"/>
  <c r="CE12" i="7" s="1"/>
  <c r="CD11" i="7"/>
  <c r="CE11" i="7" s="1"/>
  <c r="CD10" i="7"/>
  <c r="CE10" i="7" s="1"/>
  <c r="BY302" i="7"/>
  <c r="BZ302" i="7" s="1"/>
  <c r="BY301" i="7"/>
  <c r="BZ301" i="7" s="1"/>
  <c r="BY300" i="7"/>
  <c r="BZ300" i="7" s="1"/>
  <c r="BY299" i="7"/>
  <c r="BZ299" i="7" s="1"/>
  <c r="BY298" i="7"/>
  <c r="BZ298" i="7" s="1"/>
  <c r="BY297" i="7"/>
  <c r="BZ297" i="7" s="1"/>
  <c r="BY296" i="7"/>
  <c r="BZ296" i="7" s="1"/>
  <c r="BY295" i="7"/>
  <c r="BZ295" i="7" s="1"/>
  <c r="BY294" i="7"/>
  <c r="BZ294" i="7" s="1"/>
  <c r="BY293" i="7"/>
  <c r="BZ293" i="7" s="1"/>
  <c r="BY292" i="7"/>
  <c r="BZ292" i="7" s="1"/>
  <c r="BY291" i="7"/>
  <c r="BZ291" i="7" s="1"/>
  <c r="BY290" i="7"/>
  <c r="BZ290" i="7" s="1"/>
  <c r="BY289" i="7"/>
  <c r="BZ289" i="7" s="1"/>
  <c r="BY288" i="7"/>
  <c r="BZ288" i="7" s="1"/>
  <c r="BY287" i="7"/>
  <c r="BZ287" i="7" s="1"/>
  <c r="BY286" i="7"/>
  <c r="BZ286" i="7" s="1"/>
  <c r="BY285" i="7"/>
  <c r="BZ285" i="7" s="1"/>
  <c r="BY284" i="7"/>
  <c r="BZ284" i="7" s="1"/>
  <c r="BY283" i="7"/>
  <c r="BZ283" i="7" s="1"/>
  <c r="BY282" i="7"/>
  <c r="BZ282" i="7" s="1"/>
  <c r="BY281" i="7"/>
  <c r="BZ281" i="7" s="1"/>
  <c r="BY280" i="7"/>
  <c r="BZ280" i="7" s="1"/>
  <c r="BY279" i="7"/>
  <c r="BZ279" i="7" s="1"/>
  <c r="BY278" i="7"/>
  <c r="BZ278" i="7" s="1"/>
  <c r="BY277" i="7"/>
  <c r="BZ277" i="7" s="1"/>
  <c r="BY276" i="7"/>
  <c r="BZ276" i="7" s="1"/>
  <c r="BY275" i="7"/>
  <c r="BZ275" i="7" s="1"/>
  <c r="BY274" i="7"/>
  <c r="BZ274" i="7" s="1"/>
  <c r="BY273" i="7"/>
  <c r="BZ273" i="7" s="1"/>
  <c r="BY272" i="7"/>
  <c r="BZ272" i="7" s="1"/>
  <c r="BY271" i="7"/>
  <c r="BZ271" i="7" s="1"/>
  <c r="BY270" i="7"/>
  <c r="BZ270" i="7" s="1"/>
  <c r="BY269" i="7"/>
  <c r="BZ269" i="7" s="1"/>
  <c r="BY268" i="7"/>
  <c r="BZ268" i="7" s="1"/>
  <c r="BY267" i="7"/>
  <c r="BZ267" i="7" s="1"/>
  <c r="BY266" i="7"/>
  <c r="BZ266" i="7" s="1"/>
  <c r="BY265" i="7"/>
  <c r="BZ265" i="7" s="1"/>
  <c r="BY264" i="7"/>
  <c r="BZ264" i="7" s="1"/>
  <c r="BY263" i="7"/>
  <c r="BZ263" i="7" s="1"/>
  <c r="BY262" i="7"/>
  <c r="BZ262" i="7" s="1"/>
  <c r="BY261" i="7"/>
  <c r="BZ261" i="7" s="1"/>
  <c r="BY260" i="7"/>
  <c r="BZ260" i="7" s="1"/>
  <c r="BY259" i="7"/>
  <c r="BZ259" i="7" s="1"/>
  <c r="BY258" i="7"/>
  <c r="BZ258" i="7" s="1"/>
  <c r="BY257" i="7"/>
  <c r="BZ257" i="7" s="1"/>
  <c r="BY256" i="7"/>
  <c r="BZ256" i="7" s="1"/>
  <c r="BY255" i="7"/>
  <c r="BZ255" i="7" s="1"/>
  <c r="BY254" i="7"/>
  <c r="BZ254" i="7" s="1"/>
  <c r="BY253" i="7"/>
  <c r="BZ253" i="7" s="1"/>
  <c r="BY252" i="7"/>
  <c r="BZ252" i="7" s="1"/>
  <c r="BY251" i="7"/>
  <c r="BZ251" i="7" s="1"/>
  <c r="BY250" i="7"/>
  <c r="BZ250" i="7" s="1"/>
  <c r="BY249" i="7"/>
  <c r="BZ249" i="7" s="1"/>
  <c r="BY248" i="7"/>
  <c r="BZ248" i="7" s="1"/>
  <c r="BY247" i="7"/>
  <c r="BZ247" i="7" s="1"/>
  <c r="BY246" i="7"/>
  <c r="BZ246" i="7" s="1"/>
  <c r="BY245" i="7"/>
  <c r="BZ245" i="7" s="1"/>
  <c r="BY244" i="7"/>
  <c r="BZ244" i="7" s="1"/>
  <c r="BY243" i="7"/>
  <c r="BZ243" i="7" s="1"/>
  <c r="BY242" i="7"/>
  <c r="BZ242" i="7" s="1"/>
  <c r="BY241" i="7"/>
  <c r="BZ241" i="7" s="1"/>
  <c r="BY240" i="7"/>
  <c r="BZ240" i="7" s="1"/>
  <c r="BY239" i="7"/>
  <c r="BZ239" i="7" s="1"/>
  <c r="BY238" i="7"/>
  <c r="BZ238" i="7" s="1"/>
  <c r="BY237" i="7"/>
  <c r="BZ237" i="7" s="1"/>
  <c r="BY236" i="7"/>
  <c r="BZ236" i="7" s="1"/>
  <c r="BY235" i="7"/>
  <c r="BZ235" i="7" s="1"/>
  <c r="BY234" i="7"/>
  <c r="BZ234" i="7" s="1"/>
  <c r="BY233" i="7"/>
  <c r="BZ233" i="7" s="1"/>
  <c r="BY232" i="7"/>
  <c r="BZ232" i="7" s="1"/>
  <c r="BY231" i="7"/>
  <c r="BZ231" i="7" s="1"/>
  <c r="BY230" i="7"/>
  <c r="BZ230" i="7" s="1"/>
  <c r="BY229" i="7"/>
  <c r="BZ229" i="7" s="1"/>
  <c r="BY228" i="7"/>
  <c r="BZ228" i="7" s="1"/>
  <c r="BY227" i="7"/>
  <c r="BZ227" i="7" s="1"/>
  <c r="BY226" i="7"/>
  <c r="BZ226" i="7" s="1"/>
  <c r="BY225" i="7"/>
  <c r="BZ225" i="7" s="1"/>
  <c r="BY224" i="7"/>
  <c r="BZ224" i="7" s="1"/>
  <c r="BY223" i="7"/>
  <c r="BZ223" i="7" s="1"/>
  <c r="BY222" i="7"/>
  <c r="BZ222" i="7" s="1"/>
  <c r="BY221" i="7"/>
  <c r="BZ221" i="7" s="1"/>
  <c r="BY220" i="7"/>
  <c r="BZ220" i="7" s="1"/>
  <c r="BY219" i="7"/>
  <c r="BZ219" i="7" s="1"/>
  <c r="BY218" i="7"/>
  <c r="BZ218" i="7" s="1"/>
  <c r="BY217" i="7"/>
  <c r="BZ217" i="7" s="1"/>
  <c r="BY216" i="7"/>
  <c r="BZ216" i="7" s="1"/>
  <c r="BY215" i="7"/>
  <c r="BZ215" i="7" s="1"/>
  <c r="BY214" i="7"/>
  <c r="BZ214" i="7" s="1"/>
  <c r="BY213" i="7"/>
  <c r="BZ213" i="7" s="1"/>
  <c r="BY212" i="7"/>
  <c r="BZ212" i="7" s="1"/>
  <c r="BY211" i="7"/>
  <c r="BZ211" i="7" s="1"/>
  <c r="BY210" i="7"/>
  <c r="BZ210" i="7" s="1"/>
  <c r="BY209" i="7"/>
  <c r="BZ209" i="7" s="1"/>
  <c r="BY208" i="7"/>
  <c r="BZ208" i="7" s="1"/>
  <c r="BY207" i="7"/>
  <c r="BZ207" i="7" s="1"/>
  <c r="BY206" i="7"/>
  <c r="BZ206" i="7" s="1"/>
  <c r="BY205" i="7"/>
  <c r="BZ205" i="7" s="1"/>
  <c r="BY204" i="7"/>
  <c r="BZ204" i="7" s="1"/>
  <c r="BY203" i="7"/>
  <c r="BZ203" i="7" s="1"/>
  <c r="BY202" i="7"/>
  <c r="BZ202" i="7" s="1"/>
  <c r="BY201" i="7"/>
  <c r="BZ201" i="7" s="1"/>
  <c r="BY200" i="7"/>
  <c r="BZ200" i="7" s="1"/>
  <c r="BY199" i="7"/>
  <c r="BZ199" i="7" s="1"/>
  <c r="BY198" i="7"/>
  <c r="BZ198" i="7" s="1"/>
  <c r="BY197" i="7"/>
  <c r="BZ197" i="7" s="1"/>
  <c r="BY196" i="7"/>
  <c r="BZ196" i="7" s="1"/>
  <c r="BY195" i="7"/>
  <c r="BZ195" i="7" s="1"/>
  <c r="BY194" i="7"/>
  <c r="BZ194" i="7" s="1"/>
  <c r="BY193" i="7"/>
  <c r="BZ193" i="7" s="1"/>
  <c r="BY192" i="7"/>
  <c r="BZ192" i="7" s="1"/>
  <c r="BY191" i="7"/>
  <c r="BZ191" i="7" s="1"/>
  <c r="BY190" i="7"/>
  <c r="BZ190" i="7" s="1"/>
  <c r="BY189" i="7"/>
  <c r="BZ189" i="7" s="1"/>
  <c r="BY188" i="7"/>
  <c r="BZ188" i="7" s="1"/>
  <c r="BY187" i="7"/>
  <c r="BZ187" i="7" s="1"/>
  <c r="BY186" i="7"/>
  <c r="BZ186" i="7" s="1"/>
  <c r="BY185" i="7"/>
  <c r="BZ185" i="7" s="1"/>
  <c r="BY184" i="7"/>
  <c r="BZ184" i="7" s="1"/>
  <c r="BY183" i="7"/>
  <c r="BZ183" i="7" s="1"/>
  <c r="BY182" i="7"/>
  <c r="BZ182" i="7" s="1"/>
  <c r="BY181" i="7"/>
  <c r="BZ181" i="7" s="1"/>
  <c r="BY180" i="7"/>
  <c r="BZ180" i="7" s="1"/>
  <c r="BY179" i="7"/>
  <c r="BZ179" i="7" s="1"/>
  <c r="BY178" i="7"/>
  <c r="BZ178" i="7" s="1"/>
  <c r="BY177" i="7"/>
  <c r="BZ177" i="7" s="1"/>
  <c r="BY176" i="7"/>
  <c r="BZ176" i="7" s="1"/>
  <c r="BY175" i="7"/>
  <c r="BZ175" i="7" s="1"/>
  <c r="BY174" i="7"/>
  <c r="BZ174" i="7" s="1"/>
  <c r="BY173" i="7"/>
  <c r="BZ173" i="7" s="1"/>
  <c r="BY172" i="7"/>
  <c r="BZ172" i="7" s="1"/>
  <c r="BY171" i="7"/>
  <c r="BZ171" i="7" s="1"/>
  <c r="BY170" i="7"/>
  <c r="BZ170" i="7" s="1"/>
  <c r="BY169" i="7"/>
  <c r="BZ169" i="7" s="1"/>
  <c r="BY168" i="7"/>
  <c r="BZ168" i="7" s="1"/>
  <c r="BY167" i="7"/>
  <c r="BZ167" i="7" s="1"/>
  <c r="BY166" i="7"/>
  <c r="BZ166" i="7" s="1"/>
  <c r="BY165" i="7"/>
  <c r="BZ165" i="7" s="1"/>
  <c r="BY164" i="7"/>
  <c r="BZ164" i="7" s="1"/>
  <c r="BY163" i="7"/>
  <c r="BZ163" i="7" s="1"/>
  <c r="BY162" i="7"/>
  <c r="BZ162" i="7" s="1"/>
  <c r="BY161" i="7"/>
  <c r="BZ161" i="7" s="1"/>
  <c r="BY160" i="7"/>
  <c r="BZ160" i="7" s="1"/>
  <c r="BY159" i="7"/>
  <c r="BZ159" i="7" s="1"/>
  <c r="BY158" i="7"/>
  <c r="BZ158" i="7" s="1"/>
  <c r="BY157" i="7"/>
  <c r="BZ157" i="7" s="1"/>
  <c r="BY156" i="7"/>
  <c r="BZ156" i="7" s="1"/>
  <c r="BY155" i="7"/>
  <c r="BZ155" i="7" s="1"/>
  <c r="BY154" i="7"/>
  <c r="BZ154" i="7" s="1"/>
  <c r="BY153" i="7"/>
  <c r="BZ153" i="7" s="1"/>
  <c r="BY152" i="7"/>
  <c r="BZ152" i="7" s="1"/>
  <c r="BY151" i="7"/>
  <c r="BZ151" i="7" s="1"/>
  <c r="BY150" i="7"/>
  <c r="BZ150" i="7" s="1"/>
  <c r="BY149" i="7"/>
  <c r="BZ149" i="7" s="1"/>
  <c r="BY148" i="7"/>
  <c r="BZ148" i="7" s="1"/>
  <c r="BY147" i="7"/>
  <c r="BZ147" i="7" s="1"/>
  <c r="BY146" i="7"/>
  <c r="BZ146" i="7" s="1"/>
  <c r="BY145" i="7"/>
  <c r="BZ145" i="7" s="1"/>
  <c r="BY144" i="7"/>
  <c r="BZ144" i="7" s="1"/>
  <c r="BY143" i="7"/>
  <c r="BZ143" i="7" s="1"/>
  <c r="BY142" i="7"/>
  <c r="BZ142" i="7" s="1"/>
  <c r="BY141" i="7"/>
  <c r="BZ141" i="7" s="1"/>
  <c r="BY140" i="7"/>
  <c r="BZ140" i="7" s="1"/>
  <c r="BY139" i="7"/>
  <c r="BZ139" i="7" s="1"/>
  <c r="BY138" i="7"/>
  <c r="BZ138" i="7" s="1"/>
  <c r="BY137" i="7"/>
  <c r="BZ137" i="7" s="1"/>
  <c r="BY136" i="7"/>
  <c r="BZ136" i="7" s="1"/>
  <c r="BY135" i="7"/>
  <c r="BZ135" i="7" s="1"/>
  <c r="BY134" i="7"/>
  <c r="BZ134" i="7" s="1"/>
  <c r="BY133" i="7"/>
  <c r="BZ133" i="7" s="1"/>
  <c r="BY132" i="7"/>
  <c r="BZ132" i="7" s="1"/>
  <c r="BY131" i="7"/>
  <c r="BZ131" i="7" s="1"/>
  <c r="BY130" i="7"/>
  <c r="BZ130" i="7" s="1"/>
  <c r="BY129" i="7"/>
  <c r="BZ129" i="7" s="1"/>
  <c r="BY128" i="7"/>
  <c r="BZ128" i="7" s="1"/>
  <c r="BY127" i="7"/>
  <c r="BZ127" i="7" s="1"/>
  <c r="BY126" i="7"/>
  <c r="BZ126" i="7" s="1"/>
  <c r="BY125" i="7"/>
  <c r="BZ125" i="7" s="1"/>
  <c r="BY124" i="7"/>
  <c r="BZ124" i="7" s="1"/>
  <c r="BY123" i="7"/>
  <c r="BZ123" i="7" s="1"/>
  <c r="BY122" i="7"/>
  <c r="BZ122" i="7" s="1"/>
  <c r="BY121" i="7"/>
  <c r="BZ121" i="7" s="1"/>
  <c r="BY120" i="7"/>
  <c r="BZ120" i="7" s="1"/>
  <c r="BY119" i="7"/>
  <c r="BZ119" i="7" s="1"/>
  <c r="BY118" i="7"/>
  <c r="BZ118" i="7" s="1"/>
  <c r="BY117" i="7"/>
  <c r="BZ117" i="7" s="1"/>
  <c r="BY116" i="7"/>
  <c r="BZ116" i="7" s="1"/>
  <c r="BY115" i="7"/>
  <c r="BZ115" i="7" s="1"/>
  <c r="BY114" i="7"/>
  <c r="BZ114" i="7" s="1"/>
  <c r="BY113" i="7"/>
  <c r="BZ113" i="7" s="1"/>
  <c r="BY112" i="7"/>
  <c r="BZ112" i="7" s="1"/>
  <c r="BY111" i="7"/>
  <c r="BZ111" i="7" s="1"/>
  <c r="BY110" i="7"/>
  <c r="BZ110" i="7" s="1"/>
  <c r="BY109" i="7"/>
  <c r="BZ109" i="7" s="1"/>
  <c r="BY108" i="7"/>
  <c r="BZ108" i="7" s="1"/>
  <c r="BY107" i="7"/>
  <c r="BZ107" i="7" s="1"/>
  <c r="BY106" i="7"/>
  <c r="BZ106" i="7" s="1"/>
  <c r="BY105" i="7"/>
  <c r="BZ105" i="7" s="1"/>
  <c r="BY104" i="7"/>
  <c r="BZ104" i="7" s="1"/>
  <c r="BY103" i="7"/>
  <c r="BZ103" i="7" s="1"/>
  <c r="BY102" i="7"/>
  <c r="BZ102" i="7" s="1"/>
  <c r="BY101" i="7"/>
  <c r="BZ101" i="7" s="1"/>
  <c r="BY100" i="7"/>
  <c r="BZ100" i="7" s="1"/>
  <c r="BY99" i="7"/>
  <c r="BZ99" i="7" s="1"/>
  <c r="BY98" i="7"/>
  <c r="BZ98" i="7" s="1"/>
  <c r="BY97" i="7"/>
  <c r="BZ97" i="7" s="1"/>
  <c r="BY96" i="7"/>
  <c r="BZ96" i="7" s="1"/>
  <c r="BY95" i="7"/>
  <c r="BZ95" i="7" s="1"/>
  <c r="BY94" i="7"/>
  <c r="BZ94" i="7" s="1"/>
  <c r="BY93" i="7"/>
  <c r="BZ93" i="7" s="1"/>
  <c r="BY92" i="7"/>
  <c r="BZ92" i="7" s="1"/>
  <c r="BY91" i="7"/>
  <c r="BZ91" i="7" s="1"/>
  <c r="BY90" i="7"/>
  <c r="BZ90" i="7" s="1"/>
  <c r="BY89" i="7"/>
  <c r="BZ89" i="7" s="1"/>
  <c r="BY88" i="7"/>
  <c r="BZ88" i="7" s="1"/>
  <c r="BY87" i="7"/>
  <c r="BZ87" i="7" s="1"/>
  <c r="BY86" i="7"/>
  <c r="BZ86" i="7" s="1"/>
  <c r="BY85" i="7"/>
  <c r="BZ85" i="7" s="1"/>
  <c r="BY84" i="7"/>
  <c r="BZ84" i="7" s="1"/>
  <c r="BY83" i="7"/>
  <c r="BZ83" i="7" s="1"/>
  <c r="BY82" i="7"/>
  <c r="BZ82" i="7" s="1"/>
  <c r="BY81" i="7"/>
  <c r="BZ81" i="7" s="1"/>
  <c r="BY80" i="7"/>
  <c r="BZ80" i="7" s="1"/>
  <c r="BY79" i="7"/>
  <c r="BZ79" i="7" s="1"/>
  <c r="BY78" i="7"/>
  <c r="BZ78" i="7" s="1"/>
  <c r="BY77" i="7"/>
  <c r="BZ77" i="7" s="1"/>
  <c r="BY76" i="7"/>
  <c r="BZ76" i="7" s="1"/>
  <c r="BY75" i="7"/>
  <c r="BZ75" i="7" s="1"/>
  <c r="BY74" i="7"/>
  <c r="BZ74" i="7" s="1"/>
  <c r="BY73" i="7"/>
  <c r="BZ73" i="7" s="1"/>
  <c r="BY72" i="7"/>
  <c r="BZ72" i="7" s="1"/>
  <c r="BY71" i="7"/>
  <c r="BZ71" i="7" s="1"/>
  <c r="BY70" i="7"/>
  <c r="BZ70" i="7" s="1"/>
  <c r="BY69" i="7"/>
  <c r="BZ69" i="7" s="1"/>
  <c r="BY68" i="7"/>
  <c r="BZ68" i="7" s="1"/>
  <c r="BY67" i="7"/>
  <c r="BZ67" i="7" s="1"/>
  <c r="BY66" i="7"/>
  <c r="BZ66" i="7" s="1"/>
  <c r="BY65" i="7"/>
  <c r="BZ65" i="7" s="1"/>
  <c r="BY64" i="7"/>
  <c r="BZ64" i="7" s="1"/>
  <c r="BY63" i="7"/>
  <c r="BZ63" i="7" s="1"/>
  <c r="BY62" i="7"/>
  <c r="BZ62" i="7" s="1"/>
  <c r="BY61" i="7"/>
  <c r="BZ61" i="7" s="1"/>
  <c r="BY60" i="7"/>
  <c r="BZ60" i="7" s="1"/>
  <c r="BY59" i="7"/>
  <c r="BZ59" i="7" s="1"/>
  <c r="BY58" i="7"/>
  <c r="BZ58" i="7" s="1"/>
  <c r="BY57" i="7"/>
  <c r="BZ57" i="7" s="1"/>
  <c r="BY56" i="7"/>
  <c r="BZ56" i="7" s="1"/>
  <c r="BY55" i="7"/>
  <c r="BZ55" i="7" s="1"/>
  <c r="BY54" i="7"/>
  <c r="BZ54" i="7" s="1"/>
  <c r="BY53" i="7"/>
  <c r="BZ53" i="7" s="1"/>
  <c r="BY52" i="7"/>
  <c r="BZ52" i="7" s="1"/>
  <c r="BY51" i="7"/>
  <c r="BZ51" i="7" s="1"/>
  <c r="BY50" i="7"/>
  <c r="BZ50" i="7" s="1"/>
  <c r="BY49" i="7"/>
  <c r="BZ49" i="7" s="1"/>
  <c r="BY48" i="7"/>
  <c r="BZ48" i="7" s="1"/>
  <c r="BY47" i="7"/>
  <c r="BZ47" i="7" s="1"/>
  <c r="BY46" i="7"/>
  <c r="BZ46" i="7" s="1"/>
  <c r="BY45" i="7"/>
  <c r="BZ45" i="7" s="1"/>
  <c r="BY44" i="7"/>
  <c r="BZ44" i="7" s="1"/>
  <c r="BY43" i="7"/>
  <c r="BZ43" i="7" s="1"/>
  <c r="BY42" i="7"/>
  <c r="BZ42" i="7" s="1"/>
  <c r="BY41" i="7"/>
  <c r="BZ41" i="7" s="1"/>
  <c r="BY40" i="7"/>
  <c r="BZ40" i="7" s="1"/>
  <c r="BY39" i="7"/>
  <c r="BZ39" i="7" s="1"/>
  <c r="BY38" i="7"/>
  <c r="BZ38" i="7" s="1"/>
  <c r="BY37" i="7"/>
  <c r="BZ37" i="7" s="1"/>
  <c r="BY36" i="7"/>
  <c r="BZ36" i="7" s="1"/>
  <c r="BY35" i="7"/>
  <c r="BZ35" i="7" s="1"/>
  <c r="BY34" i="7"/>
  <c r="BZ34" i="7" s="1"/>
  <c r="BY33" i="7"/>
  <c r="BZ33" i="7" s="1"/>
  <c r="BY32" i="7"/>
  <c r="BZ32" i="7" s="1"/>
  <c r="BY31" i="7"/>
  <c r="BZ31" i="7" s="1"/>
  <c r="BY30" i="7"/>
  <c r="BZ30" i="7" s="1"/>
  <c r="BY29" i="7"/>
  <c r="BZ29" i="7" s="1"/>
  <c r="BY28" i="7"/>
  <c r="BZ28" i="7" s="1"/>
  <c r="BY27" i="7"/>
  <c r="BZ27" i="7" s="1"/>
  <c r="BY26" i="7"/>
  <c r="BZ26" i="7" s="1"/>
  <c r="BY25" i="7"/>
  <c r="BZ25" i="7" s="1"/>
  <c r="BY24" i="7"/>
  <c r="BZ24" i="7" s="1"/>
  <c r="BY23" i="7"/>
  <c r="BZ23" i="7" s="1"/>
  <c r="BY22" i="7"/>
  <c r="BZ22" i="7" s="1"/>
  <c r="BY21" i="7"/>
  <c r="BZ21" i="7" s="1"/>
  <c r="BY20" i="7"/>
  <c r="BZ20" i="7" s="1"/>
  <c r="BY19" i="7"/>
  <c r="BZ19" i="7" s="1"/>
  <c r="BY18" i="7"/>
  <c r="BZ18" i="7" s="1"/>
  <c r="BY17" i="7"/>
  <c r="BZ17" i="7" s="1"/>
  <c r="BY16" i="7"/>
  <c r="BZ16" i="7" s="1"/>
  <c r="BY15" i="7"/>
  <c r="BZ15" i="7" s="1"/>
  <c r="BY14" i="7"/>
  <c r="BZ14" i="7" s="1"/>
  <c r="BY13" i="7"/>
  <c r="BZ13" i="7" s="1"/>
  <c r="BY12" i="7"/>
  <c r="BZ12" i="7" s="1"/>
  <c r="BY11" i="7"/>
  <c r="BZ11" i="7" s="1"/>
  <c r="BY10" i="7"/>
  <c r="BZ10" i="7" s="1"/>
  <c r="BT302" i="7"/>
  <c r="BU302" i="7" s="1"/>
  <c r="BT301" i="7"/>
  <c r="BU301" i="7" s="1"/>
  <c r="BT300" i="7"/>
  <c r="BU300" i="7" s="1"/>
  <c r="BT299" i="7"/>
  <c r="BU299" i="7" s="1"/>
  <c r="BT298" i="7"/>
  <c r="BU298" i="7" s="1"/>
  <c r="BT297" i="7"/>
  <c r="BU297" i="7" s="1"/>
  <c r="BT296" i="7"/>
  <c r="BU296" i="7" s="1"/>
  <c r="BT295" i="7"/>
  <c r="BU295" i="7" s="1"/>
  <c r="BT294" i="7"/>
  <c r="BU294" i="7" s="1"/>
  <c r="BT293" i="7"/>
  <c r="BU293" i="7" s="1"/>
  <c r="BT292" i="7"/>
  <c r="BU292" i="7" s="1"/>
  <c r="BT291" i="7"/>
  <c r="BU291" i="7" s="1"/>
  <c r="BT290" i="7"/>
  <c r="BU290" i="7" s="1"/>
  <c r="BT289" i="7"/>
  <c r="BU289" i="7" s="1"/>
  <c r="BT288" i="7"/>
  <c r="BU288" i="7" s="1"/>
  <c r="BT287" i="7"/>
  <c r="BU287" i="7" s="1"/>
  <c r="BT286" i="7"/>
  <c r="BU286" i="7" s="1"/>
  <c r="BT285" i="7"/>
  <c r="BU285" i="7" s="1"/>
  <c r="BT284" i="7"/>
  <c r="BU284" i="7" s="1"/>
  <c r="BT283" i="7"/>
  <c r="BU283" i="7" s="1"/>
  <c r="BT282" i="7"/>
  <c r="BU282" i="7" s="1"/>
  <c r="BT281" i="7"/>
  <c r="BU281" i="7" s="1"/>
  <c r="BT280" i="7"/>
  <c r="BU280" i="7" s="1"/>
  <c r="BT279" i="7"/>
  <c r="BU279" i="7" s="1"/>
  <c r="BT278" i="7"/>
  <c r="BU278" i="7" s="1"/>
  <c r="BT277" i="7"/>
  <c r="BU277" i="7" s="1"/>
  <c r="BT276" i="7"/>
  <c r="BU276" i="7" s="1"/>
  <c r="BT275" i="7"/>
  <c r="BU275" i="7" s="1"/>
  <c r="BT274" i="7"/>
  <c r="BU274" i="7" s="1"/>
  <c r="BT273" i="7"/>
  <c r="BU273" i="7" s="1"/>
  <c r="BT272" i="7"/>
  <c r="BU272" i="7" s="1"/>
  <c r="BT271" i="7"/>
  <c r="BU271" i="7" s="1"/>
  <c r="BT270" i="7"/>
  <c r="BU270" i="7" s="1"/>
  <c r="BT269" i="7"/>
  <c r="BU269" i="7" s="1"/>
  <c r="BT268" i="7"/>
  <c r="BU268" i="7" s="1"/>
  <c r="BT267" i="7"/>
  <c r="BU267" i="7" s="1"/>
  <c r="BT266" i="7"/>
  <c r="BU266" i="7" s="1"/>
  <c r="BT265" i="7"/>
  <c r="BU265" i="7" s="1"/>
  <c r="BT264" i="7"/>
  <c r="BU264" i="7" s="1"/>
  <c r="BT263" i="7"/>
  <c r="BU263" i="7" s="1"/>
  <c r="BT262" i="7"/>
  <c r="BU262" i="7" s="1"/>
  <c r="BT261" i="7"/>
  <c r="BU261" i="7" s="1"/>
  <c r="BT260" i="7"/>
  <c r="BU260" i="7" s="1"/>
  <c r="BT259" i="7"/>
  <c r="BU259" i="7" s="1"/>
  <c r="BT258" i="7"/>
  <c r="BU258" i="7" s="1"/>
  <c r="BT257" i="7"/>
  <c r="BU257" i="7" s="1"/>
  <c r="BT256" i="7"/>
  <c r="BU256" i="7" s="1"/>
  <c r="BT255" i="7"/>
  <c r="BU255" i="7" s="1"/>
  <c r="BT254" i="7"/>
  <c r="BU254" i="7" s="1"/>
  <c r="BT253" i="7"/>
  <c r="BU253" i="7" s="1"/>
  <c r="BT252" i="7"/>
  <c r="BU252" i="7" s="1"/>
  <c r="BT251" i="7"/>
  <c r="BU251" i="7" s="1"/>
  <c r="BT250" i="7"/>
  <c r="BU250" i="7" s="1"/>
  <c r="BT249" i="7"/>
  <c r="BU249" i="7" s="1"/>
  <c r="BT248" i="7"/>
  <c r="BU248" i="7" s="1"/>
  <c r="BT247" i="7"/>
  <c r="BU247" i="7" s="1"/>
  <c r="BT246" i="7"/>
  <c r="BU246" i="7" s="1"/>
  <c r="BT245" i="7"/>
  <c r="BU245" i="7" s="1"/>
  <c r="BT244" i="7"/>
  <c r="BU244" i="7" s="1"/>
  <c r="BT243" i="7"/>
  <c r="BU243" i="7" s="1"/>
  <c r="BT242" i="7"/>
  <c r="BU242" i="7" s="1"/>
  <c r="BT241" i="7"/>
  <c r="BU241" i="7" s="1"/>
  <c r="BT240" i="7"/>
  <c r="BU240" i="7" s="1"/>
  <c r="BT239" i="7"/>
  <c r="BU239" i="7" s="1"/>
  <c r="BT238" i="7"/>
  <c r="BU238" i="7" s="1"/>
  <c r="BT237" i="7"/>
  <c r="BU237" i="7" s="1"/>
  <c r="BT236" i="7"/>
  <c r="BU236" i="7" s="1"/>
  <c r="BT235" i="7"/>
  <c r="BU235" i="7" s="1"/>
  <c r="BT234" i="7"/>
  <c r="BU234" i="7" s="1"/>
  <c r="BT233" i="7"/>
  <c r="BU233" i="7" s="1"/>
  <c r="BT232" i="7"/>
  <c r="BU232" i="7" s="1"/>
  <c r="BT231" i="7"/>
  <c r="BU231" i="7" s="1"/>
  <c r="BT230" i="7"/>
  <c r="BU230" i="7" s="1"/>
  <c r="BT229" i="7"/>
  <c r="BU229" i="7" s="1"/>
  <c r="BT228" i="7"/>
  <c r="BU228" i="7" s="1"/>
  <c r="BT227" i="7"/>
  <c r="BU227" i="7" s="1"/>
  <c r="BT226" i="7"/>
  <c r="BU226" i="7" s="1"/>
  <c r="BT225" i="7"/>
  <c r="BU225" i="7" s="1"/>
  <c r="BT224" i="7"/>
  <c r="BU224" i="7" s="1"/>
  <c r="BT223" i="7"/>
  <c r="BU223" i="7" s="1"/>
  <c r="BT222" i="7"/>
  <c r="BU222" i="7" s="1"/>
  <c r="BT221" i="7"/>
  <c r="BU221" i="7" s="1"/>
  <c r="BT220" i="7"/>
  <c r="BU220" i="7" s="1"/>
  <c r="BT219" i="7"/>
  <c r="BU219" i="7" s="1"/>
  <c r="BT218" i="7"/>
  <c r="BU218" i="7" s="1"/>
  <c r="BT217" i="7"/>
  <c r="BU217" i="7" s="1"/>
  <c r="BT216" i="7"/>
  <c r="BU216" i="7" s="1"/>
  <c r="BT215" i="7"/>
  <c r="BU215" i="7" s="1"/>
  <c r="BT214" i="7"/>
  <c r="BU214" i="7" s="1"/>
  <c r="BT213" i="7"/>
  <c r="BU213" i="7" s="1"/>
  <c r="BT212" i="7"/>
  <c r="BU212" i="7" s="1"/>
  <c r="BT211" i="7"/>
  <c r="BU211" i="7" s="1"/>
  <c r="BT210" i="7"/>
  <c r="BU210" i="7" s="1"/>
  <c r="BT209" i="7"/>
  <c r="BU209" i="7" s="1"/>
  <c r="BT208" i="7"/>
  <c r="BU208" i="7" s="1"/>
  <c r="BT207" i="7"/>
  <c r="BU207" i="7" s="1"/>
  <c r="BT206" i="7"/>
  <c r="BU206" i="7" s="1"/>
  <c r="BT205" i="7"/>
  <c r="BU205" i="7" s="1"/>
  <c r="BT204" i="7"/>
  <c r="BU204" i="7" s="1"/>
  <c r="BT203" i="7"/>
  <c r="BU203" i="7" s="1"/>
  <c r="BT202" i="7"/>
  <c r="BU202" i="7" s="1"/>
  <c r="BT201" i="7"/>
  <c r="BU201" i="7" s="1"/>
  <c r="BT200" i="7"/>
  <c r="BU200" i="7" s="1"/>
  <c r="BT199" i="7"/>
  <c r="BU199" i="7" s="1"/>
  <c r="BT198" i="7"/>
  <c r="BU198" i="7" s="1"/>
  <c r="BT197" i="7"/>
  <c r="BU197" i="7" s="1"/>
  <c r="BT196" i="7"/>
  <c r="BU196" i="7" s="1"/>
  <c r="BT195" i="7"/>
  <c r="BU195" i="7" s="1"/>
  <c r="BT194" i="7"/>
  <c r="BU194" i="7" s="1"/>
  <c r="BT193" i="7"/>
  <c r="BU193" i="7" s="1"/>
  <c r="BT192" i="7"/>
  <c r="BU192" i="7" s="1"/>
  <c r="BT191" i="7"/>
  <c r="BU191" i="7" s="1"/>
  <c r="BT190" i="7"/>
  <c r="BU190" i="7" s="1"/>
  <c r="BT189" i="7"/>
  <c r="BU189" i="7" s="1"/>
  <c r="BT188" i="7"/>
  <c r="BU188" i="7" s="1"/>
  <c r="BT187" i="7"/>
  <c r="BU187" i="7" s="1"/>
  <c r="BT186" i="7"/>
  <c r="BU186" i="7" s="1"/>
  <c r="BT185" i="7"/>
  <c r="BU185" i="7" s="1"/>
  <c r="BT184" i="7"/>
  <c r="BU184" i="7" s="1"/>
  <c r="BT183" i="7"/>
  <c r="BU183" i="7" s="1"/>
  <c r="BT182" i="7"/>
  <c r="BU182" i="7" s="1"/>
  <c r="BT181" i="7"/>
  <c r="BU181" i="7" s="1"/>
  <c r="BT180" i="7"/>
  <c r="BU180" i="7" s="1"/>
  <c r="BT179" i="7"/>
  <c r="BU179" i="7" s="1"/>
  <c r="BT178" i="7"/>
  <c r="BU178" i="7" s="1"/>
  <c r="BT177" i="7"/>
  <c r="BU177" i="7" s="1"/>
  <c r="BT176" i="7"/>
  <c r="BU176" i="7" s="1"/>
  <c r="BT175" i="7"/>
  <c r="BU175" i="7" s="1"/>
  <c r="BT174" i="7"/>
  <c r="BU174" i="7" s="1"/>
  <c r="BT173" i="7"/>
  <c r="BU173" i="7" s="1"/>
  <c r="BT172" i="7"/>
  <c r="BU172" i="7" s="1"/>
  <c r="BT171" i="7"/>
  <c r="BU171" i="7" s="1"/>
  <c r="BT170" i="7"/>
  <c r="BU170" i="7" s="1"/>
  <c r="BT169" i="7"/>
  <c r="BU169" i="7" s="1"/>
  <c r="BT168" i="7"/>
  <c r="BU168" i="7" s="1"/>
  <c r="BT167" i="7"/>
  <c r="BU167" i="7" s="1"/>
  <c r="BT166" i="7"/>
  <c r="BU166" i="7" s="1"/>
  <c r="BT165" i="7"/>
  <c r="BU165" i="7" s="1"/>
  <c r="BT164" i="7"/>
  <c r="BU164" i="7" s="1"/>
  <c r="BT163" i="7"/>
  <c r="BU163" i="7" s="1"/>
  <c r="BT162" i="7"/>
  <c r="BU162" i="7" s="1"/>
  <c r="BT161" i="7"/>
  <c r="BU161" i="7" s="1"/>
  <c r="BT160" i="7"/>
  <c r="BU160" i="7" s="1"/>
  <c r="BT159" i="7"/>
  <c r="BU159" i="7" s="1"/>
  <c r="BT158" i="7"/>
  <c r="BU158" i="7" s="1"/>
  <c r="BT157" i="7"/>
  <c r="BU157" i="7" s="1"/>
  <c r="BT156" i="7"/>
  <c r="BU156" i="7" s="1"/>
  <c r="BT155" i="7"/>
  <c r="BU155" i="7" s="1"/>
  <c r="BT154" i="7"/>
  <c r="BU154" i="7" s="1"/>
  <c r="BT153" i="7"/>
  <c r="BU153" i="7" s="1"/>
  <c r="BT152" i="7"/>
  <c r="BU152" i="7" s="1"/>
  <c r="BT151" i="7"/>
  <c r="BU151" i="7" s="1"/>
  <c r="BT150" i="7"/>
  <c r="BU150" i="7" s="1"/>
  <c r="BT149" i="7"/>
  <c r="BU149" i="7" s="1"/>
  <c r="BT148" i="7"/>
  <c r="BU148" i="7" s="1"/>
  <c r="BT147" i="7"/>
  <c r="BU147" i="7" s="1"/>
  <c r="BT146" i="7"/>
  <c r="BU146" i="7" s="1"/>
  <c r="BT145" i="7"/>
  <c r="BU145" i="7" s="1"/>
  <c r="BT144" i="7"/>
  <c r="BU144" i="7" s="1"/>
  <c r="BT143" i="7"/>
  <c r="BU143" i="7" s="1"/>
  <c r="BT142" i="7"/>
  <c r="BU142" i="7" s="1"/>
  <c r="BT141" i="7"/>
  <c r="BU141" i="7" s="1"/>
  <c r="BT140" i="7"/>
  <c r="BU140" i="7" s="1"/>
  <c r="BT139" i="7"/>
  <c r="BU139" i="7" s="1"/>
  <c r="BT138" i="7"/>
  <c r="BU138" i="7" s="1"/>
  <c r="BT137" i="7"/>
  <c r="BU137" i="7" s="1"/>
  <c r="BT136" i="7"/>
  <c r="BU136" i="7" s="1"/>
  <c r="BT135" i="7"/>
  <c r="BU135" i="7" s="1"/>
  <c r="BT134" i="7"/>
  <c r="BU134" i="7" s="1"/>
  <c r="BT133" i="7"/>
  <c r="BU133" i="7" s="1"/>
  <c r="BT132" i="7"/>
  <c r="BU132" i="7" s="1"/>
  <c r="BT131" i="7"/>
  <c r="BU131" i="7" s="1"/>
  <c r="BT130" i="7"/>
  <c r="BU130" i="7" s="1"/>
  <c r="BT129" i="7"/>
  <c r="BU129" i="7" s="1"/>
  <c r="BT128" i="7"/>
  <c r="BU128" i="7" s="1"/>
  <c r="BT127" i="7"/>
  <c r="BU127" i="7" s="1"/>
  <c r="BT126" i="7"/>
  <c r="BU126" i="7" s="1"/>
  <c r="BT125" i="7"/>
  <c r="BU125" i="7" s="1"/>
  <c r="BT124" i="7"/>
  <c r="BU124" i="7" s="1"/>
  <c r="BT123" i="7"/>
  <c r="BU123" i="7" s="1"/>
  <c r="BT122" i="7"/>
  <c r="BU122" i="7" s="1"/>
  <c r="BT121" i="7"/>
  <c r="BU121" i="7" s="1"/>
  <c r="BT120" i="7"/>
  <c r="BU120" i="7" s="1"/>
  <c r="BT119" i="7"/>
  <c r="BU119" i="7" s="1"/>
  <c r="BT118" i="7"/>
  <c r="BU118" i="7" s="1"/>
  <c r="BT117" i="7"/>
  <c r="BU117" i="7" s="1"/>
  <c r="BT116" i="7"/>
  <c r="BU116" i="7" s="1"/>
  <c r="BT115" i="7"/>
  <c r="BU115" i="7" s="1"/>
  <c r="BT114" i="7"/>
  <c r="BU114" i="7" s="1"/>
  <c r="BT113" i="7"/>
  <c r="BU113" i="7" s="1"/>
  <c r="BT112" i="7"/>
  <c r="BU112" i="7" s="1"/>
  <c r="BT111" i="7"/>
  <c r="BU111" i="7" s="1"/>
  <c r="BT110" i="7"/>
  <c r="BU110" i="7" s="1"/>
  <c r="BT109" i="7"/>
  <c r="BU109" i="7" s="1"/>
  <c r="BT108" i="7"/>
  <c r="BU108" i="7" s="1"/>
  <c r="BT107" i="7"/>
  <c r="BU107" i="7" s="1"/>
  <c r="BT106" i="7"/>
  <c r="BU106" i="7" s="1"/>
  <c r="BT105" i="7"/>
  <c r="BU105" i="7" s="1"/>
  <c r="BT104" i="7"/>
  <c r="BU104" i="7" s="1"/>
  <c r="BT103" i="7"/>
  <c r="BU103" i="7" s="1"/>
  <c r="BT102" i="7"/>
  <c r="BU102" i="7" s="1"/>
  <c r="BT101" i="7"/>
  <c r="BU101" i="7" s="1"/>
  <c r="BT100" i="7"/>
  <c r="BU100" i="7" s="1"/>
  <c r="BT99" i="7"/>
  <c r="BU99" i="7" s="1"/>
  <c r="BT98" i="7"/>
  <c r="BU98" i="7" s="1"/>
  <c r="BT97" i="7"/>
  <c r="BU97" i="7" s="1"/>
  <c r="BT96" i="7"/>
  <c r="BU96" i="7" s="1"/>
  <c r="BT95" i="7"/>
  <c r="BU95" i="7" s="1"/>
  <c r="BT94" i="7"/>
  <c r="BU94" i="7" s="1"/>
  <c r="BT93" i="7"/>
  <c r="BU93" i="7" s="1"/>
  <c r="BT92" i="7"/>
  <c r="BU92" i="7" s="1"/>
  <c r="BT91" i="7"/>
  <c r="BU91" i="7" s="1"/>
  <c r="BT90" i="7"/>
  <c r="BU90" i="7" s="1"/>
  <c r="BT89" i="7"/>
  <c r="BU89" i="7" s="1"/>
  <c r="BT88" i="7"/>
  <c r="BU88" i="7" s="1"/>
  <c r="BT87" i="7"/>
  <c r="BU87" i="7" s="1"/>
  <c r="BT86" i="7"/>
  <c r="BU86" i="7" s="1"/>
  <c r="BT85" i="7"/>
  <c r="BU85" i="7" s="1"/>
  <c r="BT84" i="7"/>
  <c r="BU84" i="7" s="1"/>
  <c r="BT83" i="7"/>
  <c r="BU83" i="7" s="1"/>
  <c r="BT82" i="7"/>
  <c r="BU82" i="7" s="1"/>
  <c r="BT81" i="7"/>
  <c r="BU81" i="7" s="1"/>
  <c r="BT80" i="7"/>
  <c r="BU80" i="7" s="1"/>
  <c r="BT79" i="7"/>
  <c r="BU79" i="7" s="1"/>
  <c r="BT78" i="7"/>
  <c r="BU78" i="7" s="1"/>
  <c r="BT77" i="7"/>
  <c r="BU77" i="7" s="1"/>
  <c r="BT76" i="7"/>
  <c r="BU76" i="7" s="1"/>
  <c r="BT75" i="7"/>
  <c r="BU75" i="7" s="1"/>
  <c r="BT74" i="7"/>
  <c r="BU74" i="7" s="1"/>
  <c r="BT73" i="7"/>
  <c r="BU73" i="7" s="1"/>
  <c r="BT72" i="7"/>
  <c r="BU72" i="7" s="1"/>
  <c r="BT71" i="7"/>
  <c r="BU71" i="7" s="1"/>
  <c r="BT70" i="7"/>
  <c r="BU70" i="7" s="1"/>
  <c r="BT69" i="7"/>
  <c r="BU69" i="7" s="1"/>
  <c r="BT68" i="7"/>
  <c r="BU68" i="7" s="1"/>
  <c r="BT67" i="7"/>
  <c r="BU67" i="7" s="1"/>
  <c r="BT66" i="7"/>
  <c r="BU66" i="7" s="1"/>
  <c r="BT65" i="7"/>
  <c r="BU65" i="7" s="1"/>
  <c r="BT64" i="7"/>
  <c r="BU64" i="7" s="1"/>
  <c r="BT63" i="7"/>
  <c r="BU63" i="7" s="1"/>
  <c r="BT62" i="7"/>
  <c r="BU62" i="7" s="1"/>
  <c r="BT61" i="7"/>
  <c r="BU61" i="7" s="1"/>
  <c r="BT60" i="7"/>
  <c r="BU60" i="7" s="1"/>
  <c r="BT59" i="7"/>
  <c r="BU59" i="7" s="1"/>
  <c r="BT58" i="7"/>
  <c r="BU58" i="7" s="1"/>
  <c r="BT57" i="7"/>
  <c r="BU57" i="7" s="1"/>
  <c r="BT56" i="7"/>
  <c r="BU56" i="7" s="1"/>
  <c r="BT55" i="7"/>
  <c r="BU55" i="7" s="1"/>
  <c r="BT54" i="7"/>
  <c r="BU54" i="7" s="1"/>
  <c r="BT53" i="7"/>
  <c r="BU53" i="7" s="1"/>
  <c r="BT52" i="7"/>
  <c r="BU52" i="7" s="1"/>
  <c r="BT51" i="7"/>
  <c r="BU51" i="7" s="1"/>
  <c r="BT50" i="7"/>
  <c r="BU50" i="7" s="1"/>
  <c r="BT49" i="7"/>
  <c r="BU49" i="7" s="1"/>
  <c r="BT48" i="7"/>
  <c r="BU48" i="7" s="1"/>
  <c r="BT47" i="7"/>
  <c r="BU47" i="7" s="1"/>
  <c r="BT46" i="7"/>
  <c r="BU46" i="7" s="1"/>
  <c r="BT45" i="7"/>
  <c r="BU45" i="7" s="1"/>
  <c r="BT44" i="7"/>
  <c r="BU44" i="7" s="1"/>
  <c r="BT43" i="7"/>
  <c r="BU43" i="7" s="1"/>
  <c r="BT42" i="7"/>
  <c r="BU42" i="7" s="1"/>
  <c r="BT41" i="7"/>
  <c r="BU41" i="7" s="1"/>
  <c r="BT40" i="7"/>
  <c r="BU40" i="7" s="1"/>
  <c r="BT39" i="7"/>
  <c r="BU39" i="7" s="1"/>
  <c r="BT38" i="7"/>
  <c r="BU38" i="7" s="1"/>
  <c r="BT37" i="7"/>
  <c r="BU37" i="7" s="1"/>
  <c r="BT36" i="7"/>
  <c r="BU36" i="7" s="1"/>
  <c r="BT35" i="7"/>
  <c r="BU35" i="7" s="1"/>
  <c r="BT34" i="7"/>
  <c r="BU34" i="7" s="1"/>
  <c r="BT33" i="7"/>
  <c r="BU33" i="7" s="1"/>
  <c r="BT32" i="7"/>
  <c r="BU32" i="7" s="1"/>
  <c r="BT31" i="7"/>
  <c r="BU31" i="7" s="1"/>
  <c r="BT30" i="7"/>
  <c r="BU30" i="7" s="1"/>
  <c r="BT29" i="7"/>
  <c r="BU29" i="7" s="1"/>
  <c r="BT28" i="7"/>
  <c r="BU28" i="7" s="1"/>
  <c r="BT27" i="7"/>
  <c r="BU27" i="7" s="1"/>
  <c r="BT26" i="7"/>
  <c r="BU26" i="7" s="1"/>
  <c r="BT25" i="7"/>
  <c r="BU25" i="7" s="1"/>
  <c r="BT24" i="7"/>
  <c r="BU24" i="7" s="1"/>
  <c r="BT23" i="7"/>
  <c r="BU23" i="7" s="1"/>
  <c r="BT22" i="7"/>
  <c r="BU22" i="7" s="1"/>
  <c r="BT21" i="7"/>
  <c r="BU21" i="7" s="1"/>
  <c r="BT20" i="7"/>
  <c r="BU20" i="7" s="1"/>
  <c r="BT19" i="7"/>
  <c r="BU19" i="7" s="1"/>
  <c r="BT18" i="7"/>
  <c r="BU18" i="7" s="1"/>
  <c r="BT17" i="7"/>
  <c r="BU17" i="7" s="1"/>
  <c r="BT16" i="7"/>
  <c r="BU16" i="7" s="1"/>
  <c r="BT15" i="7"/>
  <c r="BU15" i="7" s="1"/>
  <c r="BT14" i="7"/>
  <c r="BU14" i="7" s="1"/>
  <c r="BT13" i="7"/>
  <c r="BU13" i="7" s="1"/>
  <c r="BT12" i="7"/>
  <c r="BU12" i="7" s="1"/>
  <c r="BT11" i="7"/>
  <c r="BU11" i="7" s="1"/>
  <c r="BT10" i="7"/>
  <c r="BU10" i="7" s="1"/>
  <c r="BO302" i="7"/>
  <c r="BP302" i="7" s="1"/>
  <c r="BO301" i="7"/>
  <c r="BP301" i="7" s="1"/>
  <c r="BP300" i="7"/>
  <c r="BO300" i="7"/>
  <c r="BO299" i="7"/>
  <c r="BP299" i="7" s="1"/>
  <c r="BO298" i="7"/>
  <c r="BP298" i="7" s="1"/>
  <c r="BO297" i="7"/>
  <c r="BP297" i="7" s="1"/>
  <c r="BP296" i="7"/>
  <c r="BO296" i="7"/>
  <c r="BO295" i="7"/>
  <c r="BP295" i="7" s="1"/>
  <c r="BO294" i="7"/>
  <c r="BP294" i="7" s="1"/>
  <c r="BO293" i="7"/>
  <c r="BP293" i="7" s="1"/>
  <c r="BP292" i="7"/>
  <c r="BO292" i="7"/>
  <c r="BP291" i="7"/>
  <c r="BO291" i="7"/>
  <c r="BO290" i="7"/>
  <c r="BP290" i="7" s="1"/>
  <c r="BO289" i="7"/>
  <c r="BP289" i="7" s="1"/>
  <c r="BP288" i="7"/>
  <c r="BO288" i="7"/>
  <c r="BO287" i="7"/>
  <c r="BP287" i="7" s="1"/>
  <c r="BO286" i="7"/>
  <c r="BP286" i="7" s="1"/>
  <c r="BO285" i="7"/>
  <c r="BP285" i="7" s="1"/>
  <c r="BP284" i="7"/>
  <c r="BO284" i="7"/>
  <c r="BO283" i="7"/>
  <c r="BP283" i="7" s="1"/>
  <c r="BO282" i="7"/>
  <c r="BP282" i="7" s="1"/>
  <c r="BO281" i="7"/>
  <c r="BP281" i="7" s="1"/>
  <c r="BP280" i="7"/>
  <c r="BO280" i="7"/>
  <c r="BO279" i="7"/>
  <c r="BP279" i="7" s="1"/>
  <c r="BO278" i="7"/>
  <c r="BP278" i="7" s="1"/>
  <c r="BO277" i="7"/>
  <c r="BP277" i="7" s="1"/>
  <c r="BP276" i="7"/>
  <c r="BO276" i="7"/>
  <c r="BO275" i="7"/>
  <c r="BP275" i="7" s="1"/>
  <c r="BO274" i="7"/>
  <c r="BP274" i="7" s="1"/>
  <c r="BO273" i="7"/>
  <c r="BP273" i="7" s="1"/>
  <c r="BP272" i="7"/>
  <c r="BO272" i="7"/>
  <c r="BO271" i="7"/>
  <c r="BP271" i="7" s="1"/>
  <c r="BO270" i="7"/>
  <c r="BP270" i="7" s="1"/>
  <c r="BO269" i="7"/>
  <c r="BP269" i="7" s="1"/>
  <c r="BP268" i="7"/>
  <c r="BO268" i="7"/>
  <c r="BO267" i="7"/>
  <c r="BP267" i="7" s="1"/>
  <c r="BO266" i="7"/>
  <c r="BP266" i="7" s="1"/>
  <c r="BO265" i="7"/>
  <c r="BP265" i="7" s="1"/>
  <c r="BP264" i="7"/>
  <c r="BO264" i="7"/>
  <c r="BO263" i="7"/>
  <c r="BP263" i="7" s="1"/>
  <c r="BO262" i="7"/>
  <c r="BP262" i="7" s="1"/>
  <c r="BO261" i="7"/>
  <c r="BP261" i="7" s="1"/>
  <c r="BP260" i="7"/>
  <c r="BO260" i="7"/>
  <c r="BO259" i="7"/>
  <c r="BP259" i="7" s="1"/>
  <c r="BO258" i="7"/>
  <c r="BP258" i="7" s="1"/>
  <c r="BO257" i="7"/>
  <c r="BP257" i="7" s="1"/>
  <c r="BP256" i="7"/>
  <c r="BO256" i="7"/>
  <c r="BO255" i="7"/>
  <c r="BP255" i="7" s="1"/>
  <c r="BO254" i="7"/>
  <c r="BP254" i="7" s="1"/>
  <c r="BO253" i="7"/>
  <c r="BP253" i="7" s="1"/>
  <c r="BP252" i="7"/>
  <c r="BO252" i="7"/>
  <c r="BO251" i="7"/>
  <c r="BP251" i="7" s="1"/>
  <c r="BO250" i="7"/>
  <c r="BP250" i="7" s="1"/>
  <c r="BO249" i="7"/>
  <c r="BP249" i="7" s="1"/>
  <c r="BP248" i="7"/>
  <c r="BO248" i="7"/>
  <c r="BO247" i="7"/>
  <c r="BP247" i="7" s="1"/>
  <c r="BO246" i="7"/>
  <c r="BP246" i="7" s="1"/>
  <c r="BO245" i="7"/>
  <c r="BP245" i="7" s="1"/>
  <c r="BP244" i="7"/>
  <c r="BO244" i="7"/>
  <c r="BO243" i="7"/>
  <c r="BP243" i="7" s="1"/>
  <c r="BO242" i="7"/>
  <c r="BP242" i="7" s="1"/>
  <c r="BO241" i="7"/>
  <c r="BP241" i="7" s="1"/>
  <c r="BP240" i="7"/>
  <c r="BO240" i="7"/>
  <c r="BO239" i="7"/>
  <c r="BP239" i="7" s="1"/>
  <c r="BO238" i="7"/>
  <c r="BP238" i="7" s="1"/>
  <c r="BO237" i="7"/>
  <c r="BP237" i="7" s="1"/>
  <c r="BP236" i="7"/>
  <c r="BO236" i="7"/>
  <c r="BO235" i="7"/>
  <c r="BP235" i="7" s="1"/>
  <c r="BO234" i="7"/>
  <c r="BP234" i="7" s="1"/>
  <c r="BO233" i="7"/>
  <c r="BP233" i="7" s="1"/>
  <c r="BP232" i="7"/>
  <c r="BO232" i="7"/>
  <c r="BO231" i="7"/>
  <c r="BP231" i="7" s="1"/>
  <c r="BO230" i="7"/>
  <c r="BP230" i="7" s="1"/>
  <c r="BO229" i="7"/>
  <c r="BP229" i="7" s="1"/>
  <c r="BP228" i="7"/>
  <c r="BO228" i="7"/>
  <c r="BO227" i="7"/>
  <c r="BP227" i="7" s="1"/>
  <c r="BO226" i="7"/>
  <c r="BP226" i="7" s="1"/>
  <c r="BO225" i="7"/>
  <c r="BP225" i="7" s="1"/>
  <c r="BP224" i="7"/>
  <c r="BO224" i="7"/>
  <c r="BO223" i="7"/>
  <c r="BP223" i="7" s="1"/>
  <c r="BO222" i="7"/>
  <c r="BP222" i="7" s="1"/>
  <c r="BO221" i="7"/>
  <c r="BP221" i="7" s="1"/>
  <c r="BP220" i="7"/>
  <c r="BO220" i="7"/>
  <c r="BO219" i="7"/>
  <c r="BP219" i="7" s="1"/>
  <c r="BO218" i="7"/>
  <c r="BP218" i="7" s="1"/>
  <c r="BO217" i="7"/>
  <c r="BP217" i="7" s="1"/>
  <c r="BP216" i="7"/>
  <c r="BO216" i="7"/>
  <c r="BO215" i="7"/>
  <c r="BP215" i="7" s="1"/>
  <c r="BO214" i="7"/>
  <c r="BP214" i="7" s="1"/>
  <c r="BO213" i="7"/>
  <c r="BP213" i="7" s="1"/>
  <c r="BP212" i="7"/>
  <c r="BO212" i="7"/>
  <c r="BO211" i="7"/>
  <c r="BP211" i="7" s="1"/>
  <c r="BO210" i="7"/>
  <c r="BP210" i="7" s="1"/>
  <c r="BO209" i="7"/>
  <c r="BP209" i="7" s="1"/>
  <c r="BP208" i="7"/>
  <c r="BO208" i="7"/>
  <c r="BO207" i="7"/>
  <c r="BP207" i="7" s="1"/>
  <c r="BO206" i="7"/>
  <c r="BP206" i="7" s="1"/>
  <c r="BO205" i="7"/>
  <c r="BP205" i="7" s="1"/>
  <c r="BP204" i="7"/>
  <c r="BO204" i="7"/>
  <c r="BO203" i="7"/>
  <c r="BP203" i="7" s="1"/>
  <c r="BO202" i="7"/>
  <c r="BP202" i="7" s="1"/>
  <c r="BO201" i="7"/>
  <c r="BP201" i="7" s="1"/>
  <c r="BP200" i="7"/>
  <c r="BO200" i="7"/>
  <c r="BO199" i="7"/>
  <c r="BP199" i="7" s="1"/>
  <c r="BO198" i="7"/>
  <c r="BP198" i="7" s="1"/>
  <c r="BO197" i="7"/>
  <c r="BP197" i="7" s="1"/>
  <c r="BP196" i="7"/>
  <c r="BO196" i="7"/>
  <c r="BO195" i="7"/>
  <c r="BP195" i="7" s="1"/>
  <c r="BO194" i="7"/>
  <c r="BP194" i="7" s="1"/>
  <c r="BO193" i="7"/>
  <c r="BP193" i="7" s="1"/>
  <c r="BP192" i="7"/>
  <c r="BO192" i="7"/>
  <c r="BO191" i="7"/>
  <c r="BP191" i="7" s="1"/>
  <c r="BO190" i="7"/>
  <c r="BP190" i="7" s="1"/>
  <c r="BO189" i="7"/>
  <c r="BP189" i="7" s="1"/>
  <c r="BP188" i="7"/>
  <c r="BO188" i="7"/>
  <c r="BO187" i="7"/>
  <c r="BP187" i="7" s="1"/>
  <c r="BO186" i="7"/>
  <c r="BP186" i="7" s="1"/>
  <c r="BO185" i="7"/>
  <c r="BP185" i="7" s="1"/>
  <c r="BP184" i="7"/>
  <c r="BO184" i="7"/>
  <c r="BO183" i="7"/>
  <c r="BP183" i="7" s="1"/>
  <c r="BO182" i="7"/>
  <c r="BP182" i="7" s="1"/>
  <c r="BO181" i="7"/>
  <c r="BP181" i="7" s="1"/>
  <c r="BP180" i="7"/>
  <c r="BO180" i="7"/>
  <c r="BO179" i="7"/>
  <c r="BP179" i="7" s="1"/>
  <c r="BO178" i="7"/>
  <c r="BP178" i="7" s="1"/>
  <c r="BO177" i="7"/>
  <c r="BP177" i="7" s="1"/>
  <c r="BP176" i="7"/>
  <c r="BO176" i="7"/>
  <c r="BO175" i="7"/>
  <c r="BP175" i="7" s="1"/>
  <c r="BO174" i="7"/>
  <c r="BP174" i="7" s="1"/>
  <c r="BO173" i="7"/>
  <c r="BP173" i="7" s="1"/>
  <c r="BP172" i="7"/>
  <c r="BO172" i="7"/>
  <c r="BO171" i="7"/>
  <c r="BP171" i="7" s="1"/>
  <c r="BO170" i="7"/>
  <c r="BP170" i="7" s="1"/>
  <c r="BO169" i="7"/>
  <c r="BP169" i="7" s="1"/>
  <c r="BP168" i="7"/>
  <c r="BO168" i="7"/>
  <c r="BO167" i="7"/>
  <c r="BP167" i="7" s="1"/>
  <c r="BO166" i="7"/>
  <c r="BP166" i="7" s="1"/>
  <c r="BO165" i="7"/>
  <c r="BP165" i="7" s="1"/>
  <c r="BP164" i="7"/>
  <c r="BO164" i="7"/>
  <c r="BO163" i="7"/>
  <c r="BP163" i="7" s="1"/>
  <c r="BO162" i="7"/>
  <c r="BP162" i="7" s="1"/>
  <c r="BO161" i="7"/>
  <c r="BP161" i="7" s="1"/>
  <c r="BP160" i="7"/>
  <c r="BO160" i="7"/>
  <c r="BO159" i="7"/>
  <c r="BP159" i="7" s="1"/>
  <c r="BO158" i="7"/>
  <c r="BP158" i="7" s="1"/>
  <c r="BO157" i="7"/>
  <c r="BP157" i="7" s="1"/>
  <c r="BP156" i="7"/>
  <c r="BO156" i="7"/>
  <c r="BO155" i="7"/>
  <c r="BP155" i="7" s="1"/>
  <c r="BO154" i="7"/>
  <c r="BP154" i="7" s="1"/>
  <c r="BO153" i="7"/>
  <c r="BP153" i="7" s="1"/>
  <c r="BO152" i="7"/>
  <c r="BP152" i="7" s="1"/>
  <c r="BO151" i="7"/>
  <c r="BP151" i="7" s="1"/>
  <c r="BO150" i="7"/>
  <c r="BP150" i="7" s="1"/>
  <c r="BO149" i="7"/>
  <c r="BP149" i="7" s="1"/>
  <c r="BP148" i="7"/>
  <c r="BO148" i="7"/>
  <c r="BO147" i="7"/>
  <c r="BP147" i="7" s="1"/>
  <c r="BO146" i="7"/>
  <c r="BP146" i="7" s="1"/>
  <c r="BO145" i="7"/>
  <c r="BP145" i="7" s="1"/>
  <c r="BP144" i="7"/>
  <c r="BO144" i="7"/>
  <c r="BO143" i="7"/>
  <c r="BP143" i="7" s="1"/>
  <c r="BO142" i="7"/>
  <c r="BP142" i="7" s="1"/>
  <c r="BO141" i="7"/>
  <c r="BP141" i="7" s="1"/>
  <c r="BP140" i="7"/>
  <c r="BO140" i="7"/>
  <c r="BO139" i="7"/>
  <c r="BP139" i="7" s="1"/>
  <c r="BO138" i="7"/>
  <c r="BP138" i="7" s="1"/>
  <c r="BO137" i="7"/>
  <c r="BP137" i="7" s="1"/>
  <c r="BO136" i="7"/>
  <c r="BP136" i="7" s="1"/>
  <c r="BO135" i="7"/>
  <c r="BP135" i="7" s="1"/>
  <c r="BO134" i="7"/>
  <c r="BP134" i="7" s="1"/>
  <c r="BO133" i="7"/>
  <c r="BP133" i="7" s="1"/>
  <c r="BO132" i="7"/>
  <c r="BP132" i="7" s="1"/>
  <c r="BO131" i="7"/>
  <c r="BP131" i="7" s="1"/>
  <c r="BO130" i="7"/>
  <c r="BP130" i="7" s="1"/>
  <c r="BO129" i="7"/>
  <c r="BP129" i="7" s="1"/>
  <c r="BO128" i="7"/>
  <c r="BP128" i="7" s="1"/>
  <c r="BO127" i="7"/>
  <c r="BP127" i="7" s="1"/>
  <c r="BO126" i="7"/>
  <c r="BP126" i="7" s="1"/>
  <c r="BO125" i="7"/>
  <c r="BP125" i="7" s="1"/>
  <c r="BO124" i="7"/>
  <c r="BP124" i="7" s="1"/>
  <c r="BO123" i="7"/>
  <c r="BP123" i="7" s="1"/>
  <c r="BO122" i="7"/>
  <c r="BP122" i="7" s="1"/>
  <c r="BO121" i="7"/>
  <c r="BP121" i="7" s="1"/>
  <c r="BO120" i="7"/>
  <c r="BP120" i="7" s="1"/>
  <c r="BO119" i="7"/>
  <c r="BP119" i="7" s="1"/>
  <c r="BO118" i="7"/>
  <c r="BP118" i="7" s="1"/>
  <c r="BO117" i="7"/>
  <c r="BP117" i="7" s="1"/>
  <c r="BO116" i="7"/>
  <c r="BP116" i="7" s="1"/>
  <c r="BO115" i="7"/>
  <c r="BP115" i="7" s="1"/>
  <c r="BO114" i="7"/>
  <c r="BP114" i="7" s="1"/>
  <c r="BO113" i="7"/>
  <c r="BP113" i="7" s="1"/>
  <c r="BO112" i="7"/>
  <c r="BP112" i="7" s="1"/>
  <c r="BO111" i="7"/>
  <c r="BP111" i="7" s="1"/>
  <c r="BO110" i="7"/>
  <c r="BP110" i="7" s="1"/>
  <c r="BO109" i="7"/>
  <c r="BP109" i="7" s="1"/>
  <c r="BO108" i="7"/>
  <c r="BP108" i="7" s="1"/>
  <c r="BO107" i="7"/>
  <c r="BP107" i="7" s="1"/>
  <c r="BO106" i="7"/>
  <c r="BP106" i="7" s="1"/>
  <c r="BO105" i="7"/>
  <c r="BP105" i="7" s="1"/>
  <c r="BO104" i="7"/>
  <c r="BP104" i="7" s="1"/>
  <c r="BO103" i="7"/>
  <c r="BP103" i="7" s="1"/>
  <c r="BO102" i="7"/>
  <c r="BP102" i="7" s="1"/>
  <c r="BO101" i="7"/>
  <c r="BP101" i="7" s="1"/>
  <c r="BO100" i="7"/>
  <c r="BP100" i="7" s="1"/>
  <c r="BO99" i="7"/>
  <c r="BP99" i="7" s="1"/>
  <c r="BO98" i="7"/>
  <c r="BP98" i="7" s="1"/>
  <c r="BO97" i="7"/>
  <c r="BP97" i="7" s="1"/>
  <c r="BO96" i="7"/>
  <c r="BP96" i="7" s="1"/>
  <c r="BO95" i="7"/>
  <c r="BP95" i="7" s="1"/>
  <c r="BO94" i="7"/>
  <c r="BP94" i="7" s="1"/>
  <c r="BO93" i="7"/>
  <c r="BP93" i="7" s="1"/>
  <c r="BO92" i="7"/>
  <c r="BP92" i="7" s="1"/>
  <c r="BO91" i="7"/>
  <c r="BP91" i="7" s="1"/>
  <c r="BO90" i="7"/>
  <c r="BP90" i="7" s="1"/>
  <c r="BO89" i="7"/>
  <c r="BP89" i="7" s="1"/>
  <c r="BO88" i="7"/>
  <c r="BP88" i="7" s="1"/>
  <c r="BO87" i="7"/>
  <c r="BP87" i="7" s="1"/>
  <c r="BO86" i="7"/>
  <c r="BP86" i="7" s="1"/>
  <c r="BO85" i="7"/>
  <c r="BP85" i="7" s="1"/>
  <c r="BO84" i="7"/>
  <c r="BP84" i="7" s="1"/>
  <c r="BO83" i="7"/>
  <c r="BP83" i="7" s="1"/>
  <c r="BO82" i="7"/>
  <c r="BP82" i="7" s="1"/>
  <c r="BO81" i="7"/>
  <c r="BP81" i="7" s="1"/>
  <c r="BO80" i="7"/>
  <c r="BP80" i="7" s="1"/>
  <c r="BO79" i="7"/>
  <c r="BP79" i="7" s="1"/>
  <c r="BO78" i="7"/>
  <c r="BP78" i="7" s="1"/>
  <c r="BO77" i="7"/>
  <c r="BP77" i="7" s="1"/>
  <c r="BO76" i="7"/>
  <c r="BP76" i="7" s="1"/>
  <c r="BO75" i="7"/>
  <c r="BP75" i="7" s="1"/>
  <c r="BO74" i="7"/>
  <c r="BP74" i="7" s="1"/>
  <c r="BO73" i="7"/>
  <c r="BP73" i="7" s="1"/>
  <c r="BO72" i="7"/>
  <c r="BP72" i="7" s="1"/>
  <c r="BO71" i="7"/>
  <c r="BP71" i="7" s="1"/>
  <c r="BO70" i="7"/>
  <c r="BP70" i="7" s="1"/>
  <c r="BO69" i="7"/>
  <c r="BP69" i="7" s="1"/>
  <c r="BO68" i="7"/>
  <c r="BP68" i="7" s="1"/>
  <c r="BO67" i="7"/>
  <c r="BP67" i="7" s="1"/>
  <c r="BO66" i="7"/>
  <c r="BP66" i="7" s="1"/>
  <c r="BO65" i="7"/>
  <c r="BP65" i="7" s="1"/>
  <c r="BO64" i="7"/>
  <c r="BP64" i="7" s="1"/>
  <c r="BO63" i="7"/>
  <c r="BP63" i="7" s="1"/>
  <c r="BO62" i="7"/>
  <c r="BP62" i="7" s="1"/>
  <c r="BO61" i="7"/>
  <c r="BP61" i="7" s="1"/>
  <c r="BO60" i="7"/>
  <c r="BP60" i="7" s="1"/>
  <c r="BO59" i="7"/>
  <c r="BP59" i="7" s="1"/>
  <c r="BO58" i="7"/>
  <c r="BP58" i="7" s="1"/>
  <c r="BO57" i="7"/>
  <c r="BP57" i="7" s="1"/>
  <c r="BO56" i="7"/>
  <c r="BP56" i="7" s="1"/>
  <c r="BO55" i="7"/>
  <c r="BP55" i="7" s="1"/>
  <c r="BO54" i="7"/>
  <c r="BP54" i="7" s="1"/>
  <c r="BO53" i="7"/>
  <c r="BP53" i="7" s="1"/>
  <c r="BO52" i="7"/>
  <c r="BP52" i="7" s="1"/>
  <c r="BO51" i="7"/>
  <c r="BP51" i="7" s="1"/>
  <c r="BO50" i="7"/>
  <c r="BP50" i="7" s="1"/>
  <c r="BO49" i="7"/>
  <c r="BP49" i="7" s="1"/>
  <c r="BO48" i="7"/>
  <c r="BP48" i="7" s="1"/>
  <c r="BO47" i="7"/>
  <c r="BP47" i="7" s="1"/>
  <c r="BO46" i="7"/>
  <c r="BP46" i="7" s="1"/>
  <c r="BO45" i="7"/>
  <c r="BP45" i="7" s="1"/>
  <c r="BO44" i="7"/>
  <c r="BP44" i="7" s="1"/>
  <c r="BP43" i="7"/>
  <c r="BO43" i="7"/>
  <c r="BO42" i="7"/>
  <c r="BP42" i="7" s="1"/>
  <c r="BO41" i="7"/>
  <c r="BP41" i="7" s="1"/>
  <c r="BO40" i="7"/>
  <c r="BP40" i="7" s="1"/>
  <c r="BO39" i="7"/>
  <c r="BP39" i="7" s="1"/>
  <c r="BO38" i="7"/>
  <c r="BP38" i="7" s="1"/>
  <c r="BO37" i="7"/>
  <c r="BP37" i="7" s="1"/>
  <c r="BO36" i="7"/>
  <c r="BP36" i="7" s="1"/>
  <c r="BO35" i="7"/>
  <c r="BP35" i="7" s="1"/>
  <c r="BO34" i="7"/>
  <c r="BP34" i="7" s="1"/>
  <c r="BO33" i="7"/>
  <c r="BP33" i="7" s="1"/>
  <c r="BO32" i="7"/>
  <c r="BP32" i="7" s="1"/>
  <c r="BO31" i="7"/>
  <c r="BP31" i="7" s="1"/>
  <c r="BO30" i="7"/>
  <c r="BP30" i="7" s="1"/>
  <c r="BO29" i="7"/>
  <c r="BP29" i="7" s="1"/>
  <c r="BO28" i="7"/>
  <c r="BP28" i="7" s="1"/>
  <c r="BO27" i="7"/>
  <c r="BP27" i="7" s="1"/>
  <c r="BO26" i="7"/>
  <c r="BP26" i="7" s="1"/>
  <c r="BO25" i="7"/>
  <c r="BP25" i="7" s="1"/>
  <c r="BO24" i="7"/>
  <c r="BP24" i="7" s="1"/>
  <c r="BO23" i="7"/>
  <c r="BP23" i="7" s="1"/>
  <c r="BO22" i="7"/>
  <c r="BP22" i="7" s="1"/>
  <c r="BO21" i="7"/>
  <c r="BP21" i="7" s="1"/>
  <c r="BO20" i="7"/>
  <c r="BP20" i="7" s="1"/>
  <c r="BO19" i="7"/>
  <c r="BP19" i="7" s="1"/>
  <c r="BO18" i="7"/>
  <c r="BP18" i="7" s="1"/>
  <c r="BO17" i="7"/>
  <c r="BP17" i="7" s="1"/>
  <c r="BO16" i="7"/>
  <c r="BP16" i="7" s="1"/>
  <c r="BO15" i="7"/>
  <c r="BP15" i="7" s="1"/>
  <c r="BO14" i="7"/>
  <c r="BP14" i="7" s="1"/>
  <c r="BO13" i="7"/>
  <c r="BP13" i="7" s="1"/>
  <c r="BO12" i="7"/>
  <c r="BP12" i="7" s="1"/>
  <c r="BP11" i="7"/>
  <c r="BO11" i="7"/>
  <c r="BO10" i="7"/>
  <c r="BP10" i="7" s="1"/>
  <c r="BJ302" i="7"/>
  <c r="BK302" i="7" s="1"/>
  <c r="BJ301" i="7"/>
  <c r="BK301" i="7" s="1"/>
  <c r="BJ300" i="7"/>
  <c r="BK300" i="7" s="1"/>
  <c r="BJ299" i="7"/>
  <c r="BK299" i="7" s="1"/>
  <c r="BJ298" i="7"/>
  <c r="BK298" i="7" s="1"/>
  <c r="BJ297" i="7"/>
  <c r="BK297" i="7" s="1"/>
  <c r="BJ296" i="7"/>
  <c r="BK296" i="7" s="1"/>
  <c r="BJ295" i="7"/>
  <c r="BK295" i="7" s="1"/>
  <c r="BJ294" i="7"/>
  <c r="BK294" i="7" s="1"/>
  <c r="BJ293" i="7"/>
  <c r="BK293" i="7" s="1"/>
  <c r="BJ292" i="7"/>
  <c r="BK292" i="7" s="1"/>
  <c r="BJ291" i="7"/>
  <c r="BK291" i="7" s="1"/>
  <c r="BJ290" i="7"/>
  <c r="BK290" i="7" s="1"/>
  <c r="BJ289" i="7"/>
  <c r="BK289" i="7" s="1"/>
  <c r="BJ288" i="7"/>
  <c r="BK288" i="7" s="1"/>
  <c r="BJ287" i="7"/>
  <c r="BK287" i="7" s="1"/>
  <c r="BJ286" i="7"/>
  <c r="BK286" i="7" s="1"/>
  <c r="BJ285" i="7"/>
  <c r="BK285" i="7" s="1"/>
  <c r="BJ284" i="7"/>
  <c r="BK284" i="7" s="1"/>
  <c r="BJ283" i="7"/>
  <c r="BK283" i="7" s="1"/>
  <c r="BJ282" i="7"/>
  <c r="BK282" i="7" s="1"/>
  <c r="BJ281" i="7"/>
  <c r="BK281" i="7" s="1"/>
  <c r="BJ280" i="7"/>
  <c r="BK280" i="7" s="1"/>
  <c r="BJ279" i="7"/>
  <c r="BK279" i="7" s="1"/>
  <c r="BJ278" i="7"/>
  <c r="BK278" i="7" s="1"/>
  <c r="BJ277" i="7"/>
  <c r="BK277" i="7" s="1"/>
  <c r="BJ276" i="7"/>
  <c r="BK276" i="7" s="1"/>
  <c r="BJ275" i="7"/>
  <c r="BK275" i="7" s="1"/>
  <c r="BJ274" i="7"/>
  <c r="BK274" i="7" s="1"/>
  <c r="BJ273" i="7"/>
  <c r="BK273" i="7" s="1"/>
  <c r="BJ272" i="7"/>
  <c r="BK272" i="7" s="1"/>
  <c r="BJ271" i="7"/>
  <c r="BK271" i="7" s="1"/>
  <c r="BJ270" i="7"/>
  <c r="BK270" i="7" s="1"/>
  <c r="BJ269" i="7"/>
  <c r="BK269" i="7" s="1"/>
  <c r="BJ268" i="7"/>
  <c r="BK268" i="7" s="1"/>
  <c r="BJ267" i="7"/>
  <c r="BK267" i="7" s="1"/>
  <c r="BJ266" i="7"/>
  <c r="BK266" i="7" s="1"/>
  <c r="BJ265" i="7"/>
  <c r="BK265" i="7" s="1"/>
  <c r="BJ264" i="7"/>
  <c r="BK264" i="7" s="1"/>
  <c r="BJ263" i="7"/>
  <c r="BK263" i="7" s="1"/>
  <c r="BJ262" i="7"/>
  <c r="BK262" i="7" s="1"/>
  <c r="BJ261" i="7"/>
  <c r="BK261" i="7" s="1"/>
  <c r="BJ260" i="7"/>
  <c r="BK260" i="7" s="1"/>
  <c r="BJ259" i="7"/>
  <c r="BK259" i="7" s="1"/>
  <c r="BJ258" i="7"/>
  <c r="BK258" i="7" s="1"/>
  <c r="BJ257" i="7"/>
  <c r="BK257" i="7" s="1"/>
  <c r="BJ256" i="7"/>
  <c r="BK256" i="7" s="1"/>
  <c r="BJ255" i="7"/>
  <c r="BK255" i="7" s="1"/>
  <c r="BJ254" i="7"/>
  <c r="BK254" i="7" s="1"/>
  <c r="BJ253" i="7"/>
  <c r="BK253" i="7" s="1"/>
  <c r="BJ252" i="7"/>
  <c r="BK252" i="7" s="1"/>
  <c r="BJ251" i="7"/>
  <c r="BK251" i="7" s="1"/>
  <c r="BJ250" i="7"/>
  <c r="BK250" i="7" s="1"/>
  <c r="BJ249" i="7"/>
  <c r="BK249" i="7" s="1"/>
  <c r="BJ248" i="7"/>
  <c r="BK248" i="7" s="1"/>
  <c r="BJ247" i="7"/>
  <c r="BK247" i="7" s="1"/>
  <c r="BJ246" i="7"/>
  <c r="BK246" i="7" s="1"/>
  <c r="BJ245" i="7"/>
  <c r="BK245" i="7" s="1"/>
  <c r="BJ244" i="7"/>
  <c r="BK244" i="7" s="1"/>
  <c r="BJ243" i="7"/>
  <c r="BK243" i="7" s="1"/>
  <c r="BJ242" i="7"/>
  <c r="BK242" i="7" s="1"/>
  <c r="BJ241" i="7"/>
  <c r="BK241" i="7" s="1"/>
  <c r="BJ240" i="7"/>
  <c r="BK240" i="7" s="1"/>
  <c r="BJ239" i="7"/>
  <c r="BK239" i="7" s="1"/>
  <c r="BJ238" i="7"/>
  <c r="BK238" i="7" s="1"/>
  <c r="BJ237" i="7"/>
  <c r="BK237" i="7" s="1"/>
  <c r="BJ236" i="7"/>
  <c r="BK236" i="7" s="1"/>
  <c r="BJ235" i="7"/>
  <c r="BK235" i="7" s="1"/>
  <c r="BJ234" i="7"/>
  <c r="BK234" i="7" s="1"/>
  <c r="BJ233" i="7"/>
  <c r="BK233" i="7" s="1"/>
  <c r="BJ232" i="7"/>
  <c r="BK232" i="7" s="1"/>
  <c r="BJ231" i="7"/>
  <c r="BK231" i="7" s="1"/>
  <c r="BJ230" i="7"/>
  <c r="BK230" i="7" s="1"/>
  <c r="BJ229" i="7"/>
  <c r="BK229" i="7" s="1"/>
  <c r="BJ228" i="7"/>
  <c r="BK228" i="7" s="1"/>
  <c r="BJ227" i="7"/>
  <c r="BK227" i="7" s="1"/>
  <c r="BJ226" i="7"/>
  <c r="BK226" i="7" s="1"/>
  <c r="BJ225" i="7"/>
  <c r="BK225" i="7" s="1"/>
  <c r="BJ224" i="7"/>
  <c r="BK224" i="7" s="1"/>
  <c r="BJ223" i="7"/>
  <c r="BK223" i="7" s="1"/>
  <c r="BJ222" i="7"/>
  <c r="BK222" i="7" s="1"/>
  <c r="BJ221" i="7"/>
  <c r="BK221" i="7" s="1"/>
  <c r="BJ220" i="7"/>
  <c r="BK220" i="7" s="1"/>
  <c r="BJ219" i="7"/>
  <c r="BK219" i="7" s="1"/>
  <c r="BJ218" i="7"/>
  <c r="BK218" i="7" s="1"/>
  <c r="BJ217" i="7"/>
  <c r="BK217" i="7" s="1"/>
  <c r="BJ216" i="7"/>
  <c r="BK216" i="7" s="1"/>
  <c r="BJ215" i="7"/>
  <c r="BK215" i="7" s="1"/>
  <c r="BJ214" i="7"/>
  <c r="BK214" i="7" s="1"/>
  <c r="BJ213" i="7"/>
  <c r="BK213" i="7" s="1"/>
  <c r="BJ212" i="7"/>
  <c r="BK212" i="7" s="1"/>
  <c r="BJ211" i="7"/>
  <c r="BK211" i="7" s="1"/>
  <c r="BJ210" i="7"/>
  <c r="BK210" i="7" s="1"/>
  <c r="BJ209" i="7"/>
  <c r="BK209" i="7" s="1"/>
  <c r="BJ208" i="7"/>
  <c r="BK208" i="7" s="1"/>
  <c r="BJ207" i="7"/>
  <c r="BK207" i="7" s="1"/>
  <c r="BJ206" i="7"/>
  <c r="BK206" i="7" s="1"/>
  <c r="BJ205" i="7"/>
  <c r="BK205" i="7" s="1"/>
  <c r="BJ204" i="7"/>
  <c r="BK204" i="7" s="1"/>
  <c r="BJ203" i="7"/>
  <c r="BK203" i="7" s="1"/>
  <c r="BJ202" i="7"/>
  <c r="BK202" i="7" s="1"/>
  <c r="BJ201" i="7"/>
  <c r="BK201" i="7" s="1"/>
  <c r="BJ200" i="7"/>
  <c r="BK200" i="7" s="1"/>
  <c r="BJ199" i="7"/>
  <c r="BK199" i="7" s="1"/>
  <c r="BJ198" i="7"/>
  <c r="BK198" i="7" s="1"/>
  <c r="BJ197" i="7"/>
  <c r="BK197" i="7" s="1"/>
  <c r="BJ196" i="7"/>
  <c r="BK196" i="7" s="1"/>
  <c r="BJ195" i="7"/>
  <c r="BK195" i="7" s="1"/>
  <c r="BJ194" i="7"/>
  <c r="BK194" i="7" s="1"/>
  <c r="BJ193" i="7"/>
  <c r="BK193" i="7" s="1"/>
  <c r="BJ192" i="7"/>
  <c r="BK192" i="7" s="1"/>
  <c r="BJ191" i="7"/>
  <c r="BK191" i="7" s="1"/>
  <c r="BJ190" i="7"/>
  <c r="BK190" i="7" s="1"/>
  <c r="BJ189" i="7"/>
  <c r="BK189" i="7" s="1"/>
  <c r="BJ188" i="7"/>
  <c r="BK188" i="7" s="1"/>
  <c r="BJ187" i="7"/>
  <c r="BK187" i="7" s="1"/>
  <c r="BJ186" i="7"/>
  <c r="BK186" i="7" s="1"/>
  <c r="BJ185" i="7"/>
  <c r="BK185" i="7" s="1"/>
  <c r="BJ184" i="7"/>
  <c r="BK184" i="7" s="1"/>
  <c r="BJ183" i="7"/>
  <c r="BK183" i="7" s="1"/>
  <c r="BJ182" i="7"/>
  <c r="BK182" i="7" s="1"/>
  <c r="BJ181" i="7"/>
  <c r="BK181" i="7" s="1"/>
  <c r="BJ180" i="7"/>
  <c r="BK180" i="7" s="1"/>
  <c r="BJ179" i="7"/>
  <c r="BK179" i="7" s="1"/>
  <c r="BJ178" i="7"/>
  <c r="BK178" i="7" s="1"/>
  <c r="BJ177" i="7"/>
  <c r="BK177" i="7" s="1"/>
  <c r="BJ176" i="7"/>
  <c r="BK176" i="7" s="1"/>
  <c r="BJ175" i="7"/>
  <c r="BK175" i="7" s="1"/>
  <c r="BJ174" i="7"/>
  <c r="BK174" i="7" s="1"/>
  <c r="BJ173" i="7"/>
  <c r="BK173" i="7" s="1"/>
  <c r="BJ172" i="7"/>
  <c r="BK172" i="7" s="1"/>
  <c r="BJ171" i="7"/>
  <c r="BK171" i="7" s="1"/>
  <c r="BJ170" i="7"/>
  <c r="BK170" i="7" s="1"/>
  <c r="BJ169" i="7"/>
  <c r="BK169" i="7" s="1"/>
  <c r="BJ168" i="7"/>
  <c r="BK168" i="7" s="1"/>
  <c r="BJ167" i="7"/>
  <c r="BK167" i="7" s="1"/>
  <c r="BJ166" i="7"/>
  <c r="BK166" i="7" s="1"/>
  <c r="BJ165" i="7"/>
  <c r="BK165" i="7" s="1"/>
  <c r="BJ164" i="7"/>
  <c r="BK164" i="7" s="1"/>
  <c r="BJ163" i="7"/>
  <c r="BK163" i="7" s="1"/>
  <c r="BJ162" i="7"/>
  <c r="BK162" i="7" s="1"/>
  <c r="BJ161" i="7"/>
  <c r="BK161" i="7" s="1"/>
  <c r="BJ160" i="7"/>
  <c r="BK160" i="7" s="1"/>
  <c r="BJ159" i="7"/>
  <c r="BK159" i="7" s="1"/>
  <c r="BJ158" i="7"/>
  <c r="BK158" i="7" s="1"/>
  <c r="BJ157" i="7"/>
  <c r="BK157" i="7" s="1"/>
  <c r="BJ156" i="7"/>
  <c r="BK156" i="7" s="1"/>
  <c r="BJ155" i="7"/>
  <c r="BK155" i="7" s="1"/>
  <c r="BJ154" i="7"/>
  <c r="BK154" i="7" s="1"/>
  <c r="BJ153" i="7"/>
  <c r="BK153" i="7" s="1"/>
  <c r="BJ152" i="7"/>
  <c r="BK152" i="7" s="1"/>
  <c r="BJ151" i="7"/>
  <c r="BK151" i="7" s="1"/>
  <c r="BJ150" i="7"/>
  <c r="BK150" i="7" s="1"/>
  <c r="BJ149" i="7"/>
  <c r="BK149" i="7" s="1"/>
  <c r="BJ148" i="7"/>
  <c r="BK148" i="7" s="1"/>
  <c r="BJ147" i="7"/>
  <c r="BK147" i="7" s="1"/>
  <c r="BJ146" i="7"/>
  <c r="BK146" i="7" s="1"/>
  <c r="BJ145" i="7"/>
  <c r="BK145" i="7" s="1"/>
  <c r="BJ144" i="7"/>
  <c r="BK144" i="7" s="1"/>
  <c r="BJ143" i="7"/>
  <c r="BK143" i="7" s="1"/>
  <c r="BJ142" i="7"/>
  <c r="BK142" i="7" s="1"/>
  <c r="BJ141" i="7"/>
  <c r="BK141" i="7" s="1"/>
  <c r="BJ140" i="7"/>
  <c r="BK140" i="7" s="1"/>
  <c r="BJ139" i="7"/>
  <c r="BK139" i="7" s="1"/>
  <c r="BJ138" i="7"/>
  <c r="BK138" i="7" s="1"/>
  <c r="BJ137" i="7"/>
  <c r="BK137" i="7" s="1"/>
  <c r="BJ136" i="7"/>
  <c r="BK136" i="7" s="1"/>
  <c r="BJ135" i="7"/>
  <c r="BK135" i="7" s="1"/>
  <c r="BJ134" i="7"/>
  <c r="BK134" i="7" s="1"/>
  <c r="BJ133" i="7"/>
  <c r="BK133" i="7" s="1"/>
  <c r="BJ132" i="7"/>
  <c r="BK132" i="7" s="1"/>
  <c r="BJ131" i="7"/>
  <c r="BK131" i="7" s="1"/>
  <c r="BJ130" i="7"/>
  <c r="BK130" i="7" s="1"/>
  <c r="BJ129" i="7"/>
  <c r="BK129" i="7" s="1"/>
  <c r="BJ128" i="7"/>
  <c r="BK128" i="7" s="1"/>
  <c r="BJ127" i="7"/>
  <c r="BK127" i="7" s="1"/>
  <c r="BJ126" i="7"/>
  <c r="BK126" i="7" s="1"/>
  <c r="BJ125" i="7"/>
  <c r="BK125" i="7" s="1"/>
  <c r="BJ124" i="7"/>
  <c r="BK124" i="7" s="1"/>
  <c r="BJ123" i="7"/>
  <c r="BK123" i="7" s="1"/>
  <c r="BJ122" i="7"/>
  <c r="BK122" i="7" s="1"/>
  <c r="BJ121" i="7"/>
  <c r="BK121" i="7" s="1"/>
  <c r="BJ120" i="7"/>
  <c r="BK120" i="7" s="1"/>
  <c r="BJ119" i="7"/>
  <c r="BK119" i="7" s="1"/>
  <c r="BJ118" i="7"/>
  <c r="BK118" i="7" s="1"/>
  <c r="BJ117" i="7"/>
  <c r="BK117" i="7" s="1"/>
  <c r="BJ116" i="7"/>
  <c r="BK116" i="7" s="1"/>
  <c r="BJ115" i="7"/>
  <c r="BK115" i="7" s="1"/>
  <c r="BJ114" i="7"/>
  <c r="BK114" i="7" s="1"/>
  <c r="BJ113" i="7"/>
  <c r="BK113" i="7" s="1"/>
  <c r="BJ112" i="7"/>
  <c r="BK112" i="7" s="1"/>
  <c r="BJ111" i="7"/>
  <c r="BK111" i="7" s="1"/>
  <c r="BJ110" i="7"/>
  <c r="BK110" i="7" s="1"/>
  <c r="BJ109" i="7"/>
  <c r="BK109" i="7" s="1"/>
  <c r="BJ108" i="7"/>
  <c r="BK108" i="7" s="1"/>
  <c r="BJ107" i="7"/>
  <c r="BK107" i="7" s="1"/>
  <c r="BJ106" i="7"/>
  <c r="BK106" i="7" s="1"/>
  <c r="BJ105" i="7"/>
  <c r="BK105" i="7" s="1"/>
  <c r="BJ104" i="7"/>
  <c r="BK104" i="7" s="1"/>
  <c r="BJ103" i="7"/>
  <c r="BK103" i="7" s="1"/>
  <c r="BJ102" i="7"/>
  <c r="BK102" i="7" s="1"/>
  <c r="BJ101" i="7"/>
  <c r="BK101" i="7" s="1"/>
  <c r="BJ100" i="7"/>
  <c r="BK100" i="7" s="1"/>
  <c r="BJ99" i="7"/>
  <c r="BK99" i="7" s="1"/>
  <c r="BJ98" i="7"/>
  <c r="BK98" i="7" s="1"/>
  <c r="BJ97" i="7"/>
  <c r="BK97" i="7" s="1"/>
  <c r="BJ96" i="7"/>
  <c r="BK96" i="7" s="1"/>
  <c r="BJ95" i="7"/>
  <c r="BK95" i="7" s="1"/>
  <c r="BJ94" i="7"/>
  <c r="BK94" i="7" s="1"/>
  <c r="BJ93" i="7"/>
  <c r="BK93" i="7" s="1"/>
  <c r="BJ92" i="7"/>
  <c r="BK92" i="7" s="1"/>
  <c r="BJ91" i="7"/>
  <c r="BK91" i="7" s="1"/>
  <c r="BJ90" i="7"/>
  <c r="BK90" i="7" s="1"/>
  <c r="BJ89" i="7"/>
  <c r="BK89" i="7" s="1"/>
  <c r="BJ88" i="7"/>
  <c r="BK88" i="7" s="1"/>
  <c r="BJ87" i="7"/>
  <c r="BK87" i="7" s="1"/>
  <c r="BJ86" i="7"/>
  <c r="BK86" i="7" s="1"/>
  <c r="BJ85" i="7"/>
  <c r="BK85" i="7" s="1"/>
  <c r="BJ84" i="7"/>
  <c r="BK84" i="7" s="1"/>
  <c r="BJ83" i="7"/>
  <c r="BK83" i="7" s="1"/>
  <c r="BJ82" i="7"/>
  <c r="BK82" i="7" s="1"/>
  <c r="BJ81" i="7"/>
  <c r="BK81" i="7" s="1"/>
  <c r="BJ80" i="7"/>
  <c r="BK80" i="7" s="1"/>
  <c r="BJ79" i="7"/>
  <c r="BK79" i="7" s="1"/>
  <c r="BJ78" i="7"/>
  <c r="BK78" i="7" s="1"/>
  <c r="BJ77" i="7"/>
  <c r="BK77" i="7" s="1"/>
  <c r="BJ76" i="7"/>
  <c r="BK76" i="7" s="1"/>
  <c r="BJ75" i="7"/>
  <c r="BK75" i="7" s="1"/>
  <c r="BJ74" i="7"/>
  <c r="BK74" i="7" s="1"/>
  <c r="BJ73" i="7"/>
  <c r="BK73" i="7" s="1"/>
  <c r="BJ72" i="7"/>
  <c r="BK72" i="7" s="1"/>
  <c r="BJ71" i="7"/>
  <c r="BK71" i="7" s="1"/>
  <c r="BJ70" i="7"/>
  <c r="BK70" i="7" s="1"/>
  <c r="BJ69" i="7"/>
  <c r="BK69" i="7" s="1"/>
  <c r="BJ68" i="7"/>
  <c r="BK68" i="7" s="1"/>
  <c r="BJ67" i="7"/>
  <c r="BK67" i="7" s="1"/>
  <c r="BJ66" i="7"/>
  <c r="BK66" i="7" s="1"/>
  <c r="BJ65" i="7"/>
  <c r="BK65" i="7" s="1"/>
  <c r="BJ64" i="7"/>
  <c r="BK64" i="7" s="1"/>
  <c r="BJ63" i="7"/>
  <c r="BK63" i="7" s="1"/>
  <c r="BJ62" i="7"/>
  <c r="BK62" i="7" s="1"/>
  <c r="BJ61" i="7"/>
  <c r="BK61" i="7" s="1"/>
  <c r="BJ60" i="7"/>
  <c r="BK60" i="7" s="1"/>
  <c r="BJ59" i="7"/>
  <c r="BK59" i="7" s="1"/>
  <c r="BJ58" i="7"/>
  <c r="BK58" i="7" s="1"/>
  <c r="BJ57" i="7"/>
  <c r="BK57" i="7" s="1"/>
  <c r="BJ56" i="7"/>
  <c r="BK56" i="7" s="1"/>
  <c r="BJ55" i="7"/>
  <c r="BK55" i="7" s="1"/>
  <c r="BJ54" i="7"/>
  <c r="BK54" i="7" s="1"/>
  <c r="BJ53" i="7"/>
  <c r="BK53" i="7" s="1"/>
  <c r="BJ52" i="7"/>
  <c r="BK52" i="7" s="1"/>
  <c r="BJ51" i="7"/>
  <c r="BK51" i="7" s="1"/>
  <c r="BJ50" i="7"/>
  <c r="BK50" i="7" s="1"/>
  <c r="BJ49" i="7"/>
  <c r="BK49" i="7" s="1"/>
  <c r="BJ48" i="7"/>
  <c r="BK48" i="7" s="1"/>
  <c r="BJ47" i="7"/>
  <c r="BK47" i="7" s="1"/>
  <c r="BJ46" i="7"/>
  <c r="BK46" i="7" s="1"/>
  <c r="BJ45" i="7"/>
  <c r="BK45" i="7" s="1"/>
  <c r="BJ44" i="7"/>
  <c r="BK44" i="7" s="1"/>
  <c r="BJ43" i="7"/>
  <c r="BK43" i="7" s="1"/>
  <c r="BJ42" i="7"/>
  <c r="BK42" i="7" s="1"/>
  <c r="BJ41" i="7"/>
  <c r="BK41" i="7" s="1"/>
  <c r="BJ40" i="7"/>
  <c r="BK40" i="7" s="1"/>
  <c r="BJ39" i="7"/>
  <c r="BK39" i="7" s="1"/>
  <c r="BJ38" i="7"/>
  <c r="BK38" i="7" s="1"/>
  <c r="BJ37" i="7"/>
  <c r="BK37" i="7" s="1"/>
  <c r="BJ36" i="7"/>
  <c r="BK36" i="7" s="1"/>
  <c r="BJ35" i="7"/>
  <c r="BK35" i="7" s="1"/>
  <c r="BJ34" i="7"/>
  <c r="BK34" i="7" s="1"/>
  <c r="BJ33" i="7"/>
  <c r="BK33" i="7" s="1"/>
  <c r="BJ32" i="7"/>
  <c r="BK32" i="7" s="1"/>
  <c r="BJ31" i="7"/>
  <c r="BK31" i="7" s="1"/>
  <c r="BJ30" i="7"/>
  <c r="BK30" i="7" s="1"/>
  <c r="BJ29" i="7"/>
  <c r="BK29" i="7" s="1"/>
  <c r="BJ28" i="7"/>
  <c r="BK28" i="7" s="1"/>
  <c r="BJ27" i="7"/>
  <c r="BK27" i="7" s="1"/>
  <c r="BJ26" i="7"/>
  <c r="BK26" i="7" s="1"/>
  <c r="BJ25" i="7"/>
  <c r="BK25" i="7" s="1"/>
  <c r="BJ24" i="7"/>
  <c r="BK24" i="7" s="1"/>
  <c r="BJ23" i="7"/>
  <c r="BK23" i="7" s="1"/>
  <c r="BJ22" i="7"/>
  <c r="BK22" i="7" s="1"/>
  <c r="BJ21" i="7"/>
  <c r="BK21" i="7" s="1"/>
  <c r="BJ20" i="7"/>
  <c r="BK20" i="7" s="1"/>
  <c r="BJ19" i="7"/>
  <c r="BK19" i="7" s="1"/>
  <c r="BJ18" i="7"/>
  <c r="BK18" i="7" s="1"/>
  <c r="BJ17" i="7"/>
  <c r="BK17" i="7" s="1"/>
  <c r="BJ16" i="7"/>
  <c r="BK16" i="7" s="1"/>
  <c r="BJ15" i="7"/>
  <c r="BK15" i="7" s="1"/>
  <c r="BJ14" i="7"/>
  <c r="BK14" i="7" s="1"/>
  <c r="BJ13" i="7"/>
  <c r="BK13" i="7" s="1"/>
  <c r="BJ12" i="7"/>
  <c r="BK12" i="7" s="1"/>
  <c r="BJ11" i="7"/>
  <c r="BK11" i="7" s="1"/>
  <c r="BJ10" i="7"/>
  <c r="BK10" i="7" s="1"/>
  <c r="BE302" i="7"/>
  <c r="BF302" i="7" s="1"/>
  <c r="BE301" i="7"/>
  <c r="BF301" i="7" s="1"/>
  <c r="BE300" i="7"/>
  <c r="BF300" i="7" s="1"/>
  <c r="BE299" i="7"/>
  <c r="BF299" i="7" s="1"/>
  <c r="BE298" i="7"/>
  <c r="BF298" i="7" s="1"/>
  <c r="BE297" i="7"/>
  <c r="BF297" i="7" s="1"/>
  <c r="BE296" i="7"/>
  <c r="BF296" i="7" s="1"/>
  <c r="BE295" i="7"/>
  <c r="BF295" i="7" s="1"/>
  <c r="BE294" i="7"/>
  <c r="BF294" i="7" s="1"/>
  <c r="BE293" i="7"/>
  <c r="BF293" i="7" s="1"/>
  <c r="BE292" i="7"/>
  <c r="BF292" i="7" s="1"/>
  <c r="BF291" i="7"/>
  <c r="BE291" i="7"/>
  <c r="BE290" i="7"/>
  <c r="BF290" i="7" s="1"/>
  <c r="BE289" i="7"/>
  <c r="BF289" i="7" s="1"/>
  <c r="BE288" i="7"/>
  <c r="BF288" i="7" s="1"/>
  <c r="BE287" i="7"/>
  <c r="BF287" i="7" s="1"/>
  <c r="BE286" i="7"/>
  <c r="BF286" i="7" s="1"/>
  <c r="BE285" i="7"/>
  <c r="BF285" i="7" s="1"/>
  <c r="BE284" i="7"/>
  <c r="BF284" i="7" s="1"/>
  <c r="BE283" i="7"/>
  <c r="BF283" i="7" s="1"/>
  <c r="BE282" i="7"/>
  <c r="BF282" i="7" s="1"/>
  <c r="BE281" i="7"/>
  <c r="BF281" i="7" s="1"/>
  <c r="BE280" i="7"/>
  <c r="BF280" i="7" s="1"/>
  <c r="BE279" i="7"/>
  <c r="BF279" i="7" s="1"/>
  <c r="BE278" i="7"/>
  <c r="BF278" i="7" s="1"/>
  <c r="BE277" i="7"/>
  <c r="BF277" i="7" s="1"/>
  <c r="BE276" i="7"/>
  <c r="BF276" i="7" s="1"/>
  <c r="BE275" i="7"/>
  <c r="BF275" i="7" s="1"/>
  <c r="BE274" i="7"/>
  <c r="BF274" i="7" s="1"/>
  <c r="BE273" i="7"/>
  <c r="BF273" i="7" s="1"/>
  <c r="BE272" i="7"/>
  <c r="BF272" i="7" s="1"/>
  <c r="BE271" i="7"/>
  <c r="BF271" i="7" s="1"/>
  <c r="BE270" i="7"/>
  <c r="BF270" i="7" s="1"/>
  <c r="BE269" i="7"/>
  <c r="BF269" i="7" s="1"/>
  <c r="BE268" i="7"/>
  <c r="BF268" i="7" s="1"/>
  <c r="BE267" i="7"/>
  <c r="BF267" i="7" s="1"/>
  <c r="BE266" i="7"/>
  <c r="BF266" i="7" s="1"/>
  <c r="BE265" i="7"/>
  <c r="BF265" i="7" s="1"/>
  <c r="BE264" i="7"/>
  <c r="BF264" i="7" s="1"/>
  <c r="BE263" i="7"/>
  <c r="BF263" i="7" s="1"/>
  <c r="BE262" i="7"/>
  <c r="BF262" i="7" s="1"/>
  <c r="BE261" i="7"/>
  <c r="BF261" i="7" s="1"/>
  <c r="BE260" i="7"/>
  <c r="BF260" i="7" s="1"/>
  <c r="BE259" i="7"/>
  <c r="BF259" i="7" s="1"/>
  <c r="BE258" i="7"/>
  <c r="BF258" i="7" s="1"/>
  <c r="BE257" i="7"/>
  <c r="BF257" i="7" s="1"/>
  <c r="BE256" i="7"/>
  <c r="BF256" i="7" s="1"/>
  <c r="BE255" i="7"/>
  <c r="BF255" i="7" s="1"/>
  <c r="BE254" i="7"/>
  <c r="BF254" i="7" s="1"/>
  <c r="BE253" i="7"/>
  <c r="BF253" i="7" s="1"/>
  <c r="BE252" i="7"/>
  <c r="BF252" i="7" s="1"/>
  <c r="BE251" i="7"/>
  <c r="BF251" i="7" s="1"/>
  <c r="BE250" i="7"/>
  <c r="BF250" i="7" s="1"/>
  <c r="BE249" i="7"/>
  <c r="BF249" i="7" s="1"/>
  <c r="BE248" i="7"/>
  <c r="BF248" i="7" s="1"/>
  <c r="BE247" i="7"/>
  <c r="BF247" i="7" s="1"/>
  <c r="BE246" i="7"/>
  <c r="BF246" i="7" s="1"/>
  <c r="BE245" i="7"/>
  <c r="BF245" i="7" s="1"/>
  <c r="BE244" i="7"/>
  <c r="BF244" i="7" s="1"/>
  <c r="BE243" i="7"/>
  <c r="BF243" i="7" s="1"/>
  <c r="BE242" i="7"/>
  <c r="BF242" i="7" s="1"/>
  <c r="BE241" i="7"/>
  <c r="BF241" i="7" s="1"/>
  <c r="BE240" i="7"/>
  <c r="BF240" i="7" s="1"/>
  <c r="BE239" i="7"/>
  <c r="BF239" i="7" s="1"/>
  <c r="BE238" i="7"/>
  <c r="BF238" i="7" s="1"/>
  <c r="BE237" i="7"/>
  <c r="BF237" i="7" s="1"/>
  <c r="BE236" i="7"/>
  <c r="BF236" i="7" s="1"/>
  <c r="BE235" i="7"/>
  <c r="BF235" i="7" s="1"/>
  <c r="BE234" i="7"/>
  <c r="BF234" i="7" s="1"/>
  <c r="BE233" i="7"/>
  <c r="BF233" i="7" s="1"/>
  <c r="BE232" i="7"/>
  <c r="BF232" i="7" s="1"/>
  <c r="BE231" i="7"/>
  <c r="BF231" i="7" s="1"/>
  <c r="BE230" i="7"/>
  <c r="BF230" i="7" s="1"/>
  <c r="BE229" i="7"/>
  <c r="BF229" i="7" s="1"/>
  <c r="BE228" i="7"/>
  <c r="BF228" i="7" s="1"/>
  <c r="BE227" i="7"/>
  <c r="BF227" i="7" s="1"/>
  <c r="BE226" i="7"/>
  <c r="BF226" i="7" s="1"/>
  <c r="BE225" i="7"/>
  <c r="BF225" i="7" s="1"/>
  <c r="BE224" i="7"/>
  <c r="BF224" i="7" s="1"/>
  <c r="BE223" i="7"/>
  <c r="BF223" i="7" s="1"/>
  <c r="BE222" i="7"/>
  <c r="BF222" i="7" s="1"/>
  <c r="BE221" i="7"/>
  <c r="BF221" i="7" s="1"/>
  <c r="BE220" i="7"/>
  <c r="BF220" i="7" s="1"/>
  <c r="BE219" i="7"/>
  <c r="BF219" i="7" s="1"/>
  <c r="BE218" i="7"/>
  <c r="BF218" i="7" s="1"/>
  <c r="BE217" i="7"/>
  <c r="BF217" i="7" s="1"/>
  <c r="BE216" i="7"/>
  <c r="BF216" i="7" s="1"/>
  <c r="BE215" i="7"/>
  <c r="BF215" i="7" s="1"/>
  <c r="BE214" i="7"/>
  <c r="BF214" i="7" s="1"/>
  <c r="BE213" i="7"/>
  <c r="BF213" i="7" s="1"/>
  <c r="BE212" i="7"/>
  <c r="BF212" i="7" s="1"/>
  <c r="BE211" i="7"/>
  <c r="BF211" i="7" s="1"/>
  <c r="BE210" i="7"/>
  <c r="BF210" i="7" s="1"/>
  <c r="BE209" i="7"/>
  <c r="BF209" i="7" s="1"/>
  <c r="BE208" i="7"/>
  <c r="BF208" i="7" s="1"/>
  <c r="BE207" i="7"/>
  <c r="BF207" i="7" s="1"/>
  <c r="BE206" i="7"/>
  <c r="BF206" i="7" s="1"/>
  <c r="BE205" i="7"/>
  <c r="BF205" i="7" s="1"/>
  <c r="BE204" i="7"/>
  <c r="BF204" i="7" s="1"/>
  <c r="BE203" i="7"/>
  <c r="BF203" i="7" s="1"/>
  <c r="BE202" i="7"/>
  <c r="BF202" i="7" s="1"/>
  <c r="BE201" i="7"/>
  <c r="BF201" i="7" s="1"/>
  <c r="BE200" i="7"/>
  <c r="BF200" i="7" s="1"/>
  <c r="BE199" i="7"/>
  <c r="BF199" i="7" s="1"/>
  <c r="BE198" i="7"/>
  <c r="BF198" i="7" s="1"/>
  <c r="BE197" i="7"/>
  <c r="BF197" i="7" s="1"/>
  <c r="BE196" i="7"/>
  <c r="BF196" i="7" s="1"/>
  <c r="BE195" i="7"/>
  <c r="BF195" i="7" s="1"/>
  <c r="BE194" i="7"/>
  <c r="BF194" i="7" s="1"/>
  <c r="BE193" i="7"/>
  <c r="BF193" i="7" s="1"/>
  <c r="BE192" i="7"/>
  <c r="BF192" i="7" s="1"/>
  <c r="BE191" i="7"/>
  <c r="BF191" i="7" s="1"/>
  <c r="BE190" i="7"/>
  <c r="BF190" i="7" s="1"/>
  <c r="BE189" i="7"/>
  <c r="BF189" i="7" s="1"/>
  <c r="BE188" i="7"/>
  <c r="BF188" i="7" s="1"/>
  <c r="BE187" i="7"/>
  <c r="BF187" i="7" s="1"/>
  <c r="BE186" i="7"/>
  <c r="BF186" i="7" s="1"/>
  <c r="BE185" i="7"/>
  <c r="BF185" i="7" s="1"/>
  <c r="BE184" i="7"/>
  <c r="BF184" i="7" s="1"/>
  <c r="BF183" i="7"/>
  <c r="BE183" i="7"/>
  <c r="BE182" i="7"/>
  <c r="BF182" i="7" s="1"/>
  <c r="BE181" i="7"/>
  <c r="BF181" i="7" s="1"/>
  <c r="BE180" i="7"/>
  <c r="BF180" i="7" s="1"/>
  <c r="BE179" i="7"/>
  <c r="BF179" i="7" s="1"/>
  <c r="BE178" i="7"/>
  <c r="BF178" i="7" s="1"/>
  <c r="BE177" i="7"/>
  <c r="BF177" i="7" s="1"/>
  <c r="BE176" i="7"/>
  <c r="BF176" i="7" s="1"/>
  <c r="BE175" i="7"/>
  <c r="BF175" i="7" s="1"/>
  <c r="BE174" i="7"/>
  <c r="BF174" i="7" s="1"/>
  <c r="BE173" i="7"/>
  <c r="BF173" i="7" s="1"/>
  <c r="BE172" i="7"/>
  <c r="BF172" i="7" s="1"/>
  <c r="BE171" i="7"/>
  <c r="BF171" i="7" s="1"/>
  <c r="BE170" i="7"/>
  <c r="BF170" i="7" s="1"/>
  <c r="BE169" i="7"/>
  <c r="BF169" i="7" s="1"/>
  <c r="BE168" i="7"/>
  <c r="BF168" i="7" s="1"/>
  <c r="BE167" i="7"/>
  <c r="BF167" i="7" s="1"/>
  <c r="BE166" i="7"/>
  <c r="BF166" i="7" s="1"/>
  <c r="BE165" i="7"/>
  <c r="BF165" i="7" s="1"/>
  <c r="BE164" i="7"/>
  <c r="BF164" i="7" s="1"/>
  <c r="BE163" i="7"/>
  <c r="BF163" i="7" s="1"/>
  <c r="BE162" i="7"/>
  <c r="BF162" i="7" s="1"/>
  <c r="BE161" i="7"/>
  <c r="BF161" i="7" s="1"/>
  <c r="BE160" i="7"/>
  <c r="BF160" i="7" s="1"/>
  <c r="BE159" i="7"/>
  <c r="BF159" i="7" s="1"/>
  <c r="BE158" i="7"/>
  <c r="BF158" i="7" s="1"/>
  <c r="BE157" i="7"/>
  <c r="BF157" i="7" s="1"/>
  <c r="BE156" i="7"/>
  <c r="BF156" i="7" s="1"/>
  <c r="BF155" i="7"/>
  <c r="BE155" i="7"/>
  <c r="BE154" i="7"/>
  <c r="BF154" i="7" s="1"/>
  <c r="BE153" i="7"/>
  <c r="BF153" i="7" s="1"/>
  <c r="BE152" i="7"/>
  <c r="BF152" i="7" s="1"/>
  <c r="BE151" i="7"/>
  <c r="BF151" i="7" s="1"/>
  <c r="BE150" i="7"/>
  <c r="BF150" i="7" s="1"/>
  <c r="BE149" i="7"/>
  <c r="BF149" i="7" s="1"/>
  <c r="BE148" i="7"/>
  <c r="BF148" i="7" s="1"/>
  <c r="BE147" i="7"/>
  <c r="BF147" i="7" s="1"/>
  <c r="BE146" i="7"/>
  <c r="BF146" i="7" s="1"/>
  <c r="BE145" i="7"/>
  <c r="BF145" i="7" s="1"/>
  <c r="BE144" i="7"/>
  <c r="BF144" i="7" s="1"/>
  <c r="BE143" i="7"/>
  <c r="BF143" i="7" s="1"/>
  <c r="BE142" i="7"/>
  <c r="BF142" i="7" s="1"/>
  <c r="BE141" i="7"/>
  <c r="BF141" i="7" s="1"/>
  <c r="BE140" i="7"/>
  <c r="BF140" i="7" s="1"/>
  <c r="BE139" i="7"/>
  <c r="BF139" i="7" s="1"/>
  <c r="BE138" i="7"/>
  <c r="BF138" i="7" s="1"/>
  <c r="BE137" i="7"/>
  <c r="BF137" i="7" s="1"/>
  <c r="BE136" i="7"/>
  <c r="BF136" i="7" s="1"/>
  <c r="BF135" i="7"/>
  <c r="BE135" i="7"/>
  <c r="BE134" i="7"/>
  <c r="BF134" i="7" s="1"/>
  <c r="BE133" i="7"/>
  <c r="BF133" i="7" s="1"/>
  <c r="BE132" i="7"/>
  <c r="BF132" i="7" s="1"/>
  <c r="BE131" i="7"/>
  <c r="BF131" i="7" s="1"/>
  <c r="BE130" i="7"/>
  <c r="BF130" i="7" s="1"/>
  <c r="BE129" i="7"/>
  <c r="BF129" i="7" s="1"/>
  <c r="BE128" i="7"/>
  <c r="BF128" i="7" s="1"/>
  <c r="BE127" i="7"/>
  <c r="BF127" i="7" s="1"/>
  <c r="BE126" i="7"/>
  <c r="BF126" i="7" s="1"/>
  <c r="BE125" i="7"/>
  <c r="BF125" i="7" s="1"/>
  <c r="BE124" i="7"/>
  <c r="BF124" i="7" s="1"/>
  <c r="BF123" i="7"/>
  <c r="BE123" i="7"/>
  <c r="BE122" i="7"/>
  <c r="BF122" i="7" s="1"/>
  <c r="BE121" i="7"/>
  <c r="BF121" i="7" s="1"/>
  <c r="BE120" i="7"/>
  <c r="BF120" i="7" s="1"/>
  <c r="BE119" i="7"/>
  <c r="BF119" i="7" s="1"/>
  <c r="BE118" i="7"/>
  <c r="BF118" i="7" s="1"/>
  <c r="BE117" i="7"/>
  <c r="BF117" i="7" s="1"/>
  <c r="BE116" i="7"/>
  <c r="BF116" i="7" s="1"/>
  <c r="BE115" i="7"/>
  <c r="BF115" i="7" s="1"/>
  <c r="BE114" i="7"/>
  <c r="BF114" i="7" s="1"/>
  <c r="BE113" i="7"/>
  <c r="BF113" i="7" s="1"/>
  <c r="BE112" i="7"/>
  <c r="BF112" i="7" s="1"/>
  <c r="BE111" i="7"/>
  <c r="BF111" i="7" s="1"/>
  <c r="BE110" i="7"/>
  <c r="BF110" i="7" s="1"/>
  <c r="BE109" i="7"/>
  <c r="BF109" i="7" s="1"/>
  <c r="BE108" i="7"/>
  <c r="BF108" i="7" s="1"/>
  <c r="BF107" i="7"/>
  <c r="BE107" i="7"/>
  <c r="BE106" i="7"/>
  <c r="BF106" i="7" s="1"/>
  <c r="BE105" i="7"/>
  <c r="BF105" i="7" s="1"/>
  <c r="BE104" i="7"/>
  <c r="BF104" i="7" s="1"/>
  <c r="BF103" i="7"/>
  <c r="BE103" i="7"/>
  <c r="BE102" i="7"/>
  <c r="BF102" i="7" s="1"/>
  <c r="BE101" i="7"/>
  <c r="BF101" i="7" s="1"/>
  <c r="BE100" i="7"/>
  <c r="BF100" i="7" s="1"/>
  <c r="BE99" i="7"/>
  <c r="BF99" i="7" s="1"/>
  <c r="BE98" i="7"/>
  <c r="BF98" i="7" s="1"/>
  <c r="BE97" i="7"/>
  <c r="BF97" i="7" s="1"/>
  <c r="BE96" i="7"/>
  <c r="BF96" i="7" s="1"/>
  <c r="BE95" i="7"/>
  <c r="BF95" i="7" s="1"/>
  <c r="BE94" i="7"/>
  <c r="BF94" i="7" s="1"/>
  <c r="BE93" i="7"/>
  <c r="BF93" i="7" s="1"/>
  <c r="BE92" i="7"/>
  <c r="BF92" i="7" s="1"/>
  <c r="BF91" i="7"/>
  <c r="BE91" i="7"/>
  <c r="BE90" i="7"/>
  <c r="BF90" i="7" s="1"/>
  <c r="BE89" i="7"/>
  <c r="BF89" i="7" s="1"/>
  <c r="BE88" i="7"/>
  <c r="BF88" i="7" s="1"/>
  <c r="BE87" i="7"/>
  <c r="BF87" i="7" s="1"/>
  <c r="BE86" i="7"/>
  <c r="BF86" i="7" s="1"/>
  <c r="BE85" i="7"/>
  <c r="BF85" i="7" s="1"/>
  <c r="BE84" i="7"/>
  <c r="BF84" i="7" s="1"/>
  <c r="BE83" i="7"/>
  <c r="BF83" i="7" s="1"/>
  <c r="BE82" i="7"/>
  <c r="BF82" i="7" s="1"/>
  <c r="BE81" i="7"/>
  <c r="BF81" i="7" s="1"/>
  <c r="BE80" i="7"/>
  <c r="BF80" i="7" s="1"/>
  <c r="BE79" i="7"/>
  <c r="BF79" i="7" s="1"/>
  <c r="BE78" i="7"/>
  <c r="BF78" i="7" s="1"/>
  <c r="BE77" i="7"/>
  <c r="BF77" i="7" s="1"/>
  <c r="BE76" i="7"/>
  <c r="BF76" i="7" s="1"/>
  <c r="BF75" i="7"/>
  <c r="BE75" i="7"/>
  <c r="BE74" i="7"/>
  <c r="BF74" i="7" s="1"/>
  <c r="BE73" i="7"/>
  <c r="BF73" i="7" s="1"/>
  <c r="BE72" i="7"/>
  <c r="BF72" i="7" s="1"/>
  <c r="BF71" i="7"/>
  <c r="BE71" i="7"/>
  <c r="BE70" i="7"/>
  <c r="BF70" i="7" s="1"/>
  <c r="BE69" i="7"/>
  <c r="BF69" i="7" s="1"/>
  <c r="BE68" i="7"/>
  <c r="BF68" i="7" s="1"/>
  <c r="BE67" i="7"/>
  <c r="BF67" i="7" s="1"/>
  <c r="BE66" i="7"/>
  <c r="BF66" i="7" s="1"/>
  <c r="BE65" i="7"/>
  <c r="BF65" i="7" s="1"/>
  <c r="BE64" i="7"/>
  <c r="BF64" i="7" s="1"/>
  <c r="BE63" i="7"/>
  <c r="BF63" i="7" s="1"/>
  <c r="BE62" i="7"/>
  <c r="BF62" i="7" s="1"/>
  <c r="BE61" i="7"/>
  <c r="BF61" i="7" s="1"/>
  <c r="BE60" i="7"/>
  <c r="BF60" i="7" s="1"/>
  <c r="BF59" i="7"/>
  <c r="BE59" i="7"/>
  <c r="BE58" i="7"/>
  <c r="BF58" i="7" s="1"/>
  <c r="BE57" i="7"/>
  <c r="BF57" i="7" s="1"/>
  <c r="BE56" i="7"/>
  <c r="BF56" i="7" s="1"/>
  <c r="BE55" i="7"/>
  <c r="BF55" i="7" s="1"/>
  <c r="BE54" i="7"/>
  <c r="BF54" i="7" s="1"/>
  <c r="BE53" i="7"/>
  <c r="BF53" i="7" s="1"/>
  <c r="BE52" i="7"/>
  <c r="BF52" i="7" s="1"/>
  <c r="BE51" i="7"/>
  <c r="BF51" i="7" s="1"/>
  <c r="BE50" i="7"/>
  <c r="BF50" i="7" s="1"/>
  <c r="BE49" i="7"/>
  <c r="BF49" i="7" s="1"/>
  <c r="BE48" i="7"/>
  <c r="BF48" i="7" s="1"/>
  <c r="BE47" i="7"/>
  <c r="BF47" i="7" s="1"/>
  <c r="BE46" i="7"/>
  <c r="BF46" i="7" s="1"/>
  <c r="BE45" i="7"/>
  <c r="BF45" i="7" s="1"/>
  <c r="BE44" i="7"/>
  <c r="BF44" i="7" s="1"/>
  <c r="BE43" i="7"/>
  <c r="BF43" i="7" s="1"/>
  <c r="BE42" i="7"/>
  <c r="BF42" i="7" s="1"/>
  <c r="BE41" i="7"/>
  <c r="BF41" i="7" s="1"/>
  <c r="BE40" i="7"/>
  <c r="BF40" i="7" s="1"/>
  <c r="BF39" i="7"/>
  <c r="BE39" i="7"/>
  <c r="BE38" i="7"/>
  <c r="BF38" i="7" s="1"/>
  <c r="BE37" i="7"/>
  <c r="BF37" i="7" s="1"/>
  <c r="BE36" i="7"/>
  <c r="BF36" i="7" s="1"/>
  <c r="BE35" i="7"/>
  <c r="BF35" i="7" s="1"/>
  <c r="BE34" i="7"/>
  <c r="BF34" i="7" s="1"/>
  <c r="BE33" i="7"/>
  <c r="BF33" i="7" s="1"/>
  <c r="BE32" i="7"/>
  <c r="BF32" i="7" s="1"/>
  <c r="BE31" i="7"/>
  <c r="BF31" i="7" s="1"/>
  <c r="BE30" i="7"/>
  <c r="BF30" i="7" s="1"/>
  <c r="BE29" i="7"/>
  <c r="BF29" i="7" s="1"/>
  <c r="BE28" i="7"/>
  <c r="BF28" i="7" s="1"/>
  <c r="BF27" i="7"/>
  <c r="BE27" i="7"/>
  <c r="BE26" i="7"/>
  <c r="BF26" i="7" s="1"/>
  <c r="BE25" i="7"/>
  <c r="BF25" i="7" s="1"/>
  <c r="BE24" i="7"/>
  <c r="BF24" i="7" s="1"/>
  <c r="BE23" i="7"/>
  <c r="BF23" i="7" s="1"/>
  <c r="BE22" i="7"/>
  <c r="BF22" i="7" s="1"/>
  <c r="BE21" i="7"/>
  <c r="BF21" i="7" s="1"/>
  <c r="BE20" i="7"/>
  <c r="BF20" i="7" s="1"/>
  <c r="BE19" i="7"/>
  <c r="BF19" i="7" s="1"/>
  <c r="BE18" i="7"/>
  <c r="BF18" i="7" s="1"/>
  <c r="BE17" i="7"/>
  <c r="BF17" i="7" s="1"/>
  <c r="BE16" i="7"/>
  <c r="BF16" i="7" s="1"/>
  <c r="BE15" i="7"/>
  <c r="BF15" i="7" s="1"/>
  <c r="BE14" i="7"/>
  <c r="BF14" i="7" s="1"/>
  <c r="BE13" i="7"/>
  <c r="BF13" i="7" s="1"/>
  <c r="BE12" i="7"/>
  <c r="BF12" i="7" s="1"/>
  <c r="BE11" i="7"/>
  <c r="BF11" i="7" s="1"/>
  <c r="BE10" i="7"/>
  <c r="BF10" i="7" s="1"/>
  <c r="AZ11" i="7"/>
  <c r="BA11" i="7"/>
  <c r="AZ12" i="7"/>
  <c r="BA12" i="7"/>
  <c r="AZ13" i="7"/>
  <c r="BA13" i="7"/>
  <c r="AZ14" i="7"/>
  <c r="BA14" i="7"/>
  <c r="AZ15" i="7"/>
  <c r="BA15" i="7"/>
  <c r="AZ16" i="7"/>
  <c r="BA16" i="7"/>
  <c r="AZ17" i="7"/>
  <c r="BA17" i="7"/>
  <c r="AZ18" i="7"/>
  <c r="BA18" i="7"/>
  <c r="AZ19" i="7"/>
  <c r="BA19" i="7"/>
  <c r="AZ20" i="7"/>
  <c r="BA20" i="7"/>
  <c r="AZ21" i="7"/>
  <c r="BA21" i="7"/>
  <c r="AZ22" i="7"/>
  <c r="BA22" i="7"/>
  <c r="AZ23" i="7"/>
  <c r="BA23" i="7"/>
  <c r="AZ24" i="7"/>
  <c r="BA24" i="7"/>
  <c r="AZ25" i="7"/>
  <c r="BA25" i="7"/>
  <c r="AZ26" i="7"/>
  <c r="BA26" i="7"/>
  <c r="AZ27" i="7"/>
  <c r="BA27" i="7"/>
  <c r="AZ28" i="7"/>
  <c r="BA28" i="7"/>
  <c r="AZ29" i="7"/>
  <c r="BA29" i="7"/>
  <c r="AZ30" i="7"/>
  <c r="BA30" i="7"/>
  <c r="AZ31" i="7"/>
  <c r="BA31" i="7"/>
  <c r="AZ32" i="7"/>
  <c r="BA32" i="7"/>
  <c r="AZ33" i="7"/>
  <c r="BA33" i="7"/>
  <c r="AZ34" i="7"/>
  <c r="BA34" i="7"/>
  <c r="AZ35" i="7"/>
  <c r="BA35" i="7"/>
  <c r="AZ36" i="7"/>
  <c r="BA36" i="7"/>
  <c r="AZ37" i="7"/>
  <c r="BA37" i="7"/>
  <c r="AZ38" i="7"/>
  <c r="BA38" i="7"/>
  <c r="AZ39" i="7"/>
  <c r="BA39" i="7"/>
  <c r="AZ40" i="7"/>
  <c r="BA40" i="7"/>
  <c r="AZ41" i="7"/>
  <c r="BA41" i="7"/>
  <c r="AZ42" i="7"/>
  <c r="BA42" i="7"/>
  <c r="AZ43" i="7"/>
  <c r="BA43" i="7"/>
  <c r="AZ44" i="7"/>
  <c r="BA44" i="7"/>
  <c r="AZ45" i="7"/>
  <c r="BA45" i="7"/>
  <c r="AZ46" i="7"/>
  <c r="BA46" i="7"/>
  <c r="AZ47" i="7"/>
  <c r="BA47" i="7"/>
  <c r="AZ48" i="7"/>
  <c r="BA48" i="7"/>
  <c r="AZ49" i="7"/>
  <c r="BA49" i="7"/>
  <c r="AZ50" i="7"/>
  <c r="BA50" i="7"/>
  <c r="AZ51" i="7"/>
  <c r="BA51" i="7"/>
  <c r="AZ52" i="7"/>
  <c r="BA52" i="7"/>
  <c r="AZ53" i="7"/>
  <c r="BA53" i="7"/>
  <c r="AZ54" i="7"/>
  <c r="BA54" i="7"/>
  <c r="AZ55" i="7"/>
  <c r="BA55" i="7"/>
  <c r="AZ56" i="7"/>
  <c r="BA56" i="7"/>
  <c r="AZ57" i="7"/>
  <c r="BA57" i="7"/>
  <c r="AZ58" i="7"/>
  <c r="BA58" i="7"/>
  <c r="AZ59" i="7"/>
  <c r="BA59" i="7"/>
  <c r="AZ60" i="7"/>
  <c r="BA60" i="7"/>
  <c r="AZ61" i="7"/>
  <c r="BA61" i="7"/>
  <c r="AZ62" i="7"/>
  <c r="BA62" i="7"/>
  <c r="AZ63" i="7"/>
  <c r="BA63" i="7"/>
  <c r="AZ64" i="7"/>
  <c r="BA64" i="7"/>
  <c r="AZ65" i="7"/>
  <c r="BA65" i="7"/>
  <c r="AZ66" i="7"/>
  <c r="BA66" i="7"/>
  <c r="AZ67" i="7"/>
  <c r="BA67" i="7"/>
  <c r="AZ68" i="7"/>
  <c r="BA68" i="7"/>
  <c r="AZ69" i="7"/>
  <c r="BA69" i="7"/>
  <c r="AZ70" i="7"/>
  <c r="BA70" i="7"/>
  <c r="AZ71" i="7"/>
  <c r="BA71" i="7"/>
  <c r="AZ72" i="7"/>
  <c r="BA72" i="7"/>
  <c r="AZ73" i="7"/>
  <c r="BA73" i="7"/>
  <c r="AZ74" i="7"/>
  <c r="BA74" i="7"/>
  <c r="AZ75" i="7"/>
  <c r="BA75" i="7"/>
  <c r="AZ76" i="7"/>
  <c r="BA76" i="7"/>
  <c r="AZ77" i="7"/>
  <c r="BA77" i="7"/>
  <c r="AZ78" i="7"/>
  <c r="BA78" i="7"/>
  <c r="AZ79" i="7"/>
  <c r="BA79" i="7"/>
  <c r="AZ80" i="7"/>
  <c r="BA80" i="7"/>
  <c r="AZ81" i="7"/>
  <c r="BA81" i="7"/>
  <c r="AZ82" i="7"/>
  <c r="BA82" i="7"/>
  <c r="AZ83" i="7"/>
  <c r="BA83" i="7"/>
  <c r="AZ84" i="7"/>
  <c r="BA84" i="7"/>
  <c r="AZ85" i="7"/>
  <c r="BA85" i="7"/>
  <c r="AZ86" i="7"/>
  <c r="BA86" i="7"/>
  <c r="AZ87" i="7"/>
  <c r="BA87" i="7"/>
  <c r="AZ88" i="7"/>
  <c r="BA88" i="7"/>
  <c r="AZ89" i="7"/>
  <c r="BA89" i="7"/>
  <c r="AZ90" i="7"/>
  <c r="BA90" i="7"/>
  <c r="AZ91" i="7"/>
  <c r="BA91" i="7"/>
  <c r="AZ92" i="7"/>
  <c r="BA92" i="7"/>
  <c r="AZ93" i="7"/>
  <c r="BA93" i="7"/>
  <c r="AZ94" i="7"/>
  <c r="BA94" i="7"/>
  <c r="AZ95" i="7"/>
  <c r="BA95" i="7"/>
  <c r="AZ96" i="7"/>
  <c r="BA96" i="7"/>
  <c r="AZ97" i="7"/>
  <c r="BA97" i="7"/>
  <c r="AZ98" i="7"/>
  <c r="BA98" i="7"/>
  <c r="AZ99" i="7"/>
  <c r="BA99" i="7"/>
  <c r="AZ100" i="7"/>
  <c r="BA100" i="7"/>
  <c r="AZ101" i="7"/>
  <c r="BA101" i="7"/>
  <c r="AZ102" i="7"/>
  <c r="BA102" i="7"/>
  <c r="AZ103" i="7"/>
  <c r="BA103" i="7"/>
  <c r="AZ104" i="7"/>
  <c r="BA104" i="7"/>
  <c r="AZ105" i="7"/>
  <c r="BA105" i="7"/>
  <c r="AZ106" i="7"/>
  <c r="BA106" i="7"/>
  <c r="AZ107" i="7"/>
  <c r="BA107" i="7"/>
  <c r="AZ108" i="7"/>
  <c r="BA108" i="7"/>
  <c r="AZ109" i="7"/>
  <c r="BA109" i="7"/>
  <c r="AZ110" i="7"/>
  <c r="BA110" i="7"/>
  <c r="AZ111" i="7"/>
  <c r="BA111" i="7"/>
  <c r="AZ112" i="7"/>
  <c r="BA112" i="7"/>
  <c r="AZ113" i="7"/>
  <c r="BA113" i="7"/>
  <c r="AZ114" i="7"/>
  <c r="BA114" i="7"/>
  <c r="AZ115" i="7"/>
  <c r="BA115" i="7"/>
  <c r="AZ116" i="7"/>
  <c r="BA116" i="7"/>
  <c r="AZ117" i="7"/>
  <c r="BA117" i="7"/>
  <c r="AZ118" i="7"/>
  <c r="BA118" i="7"/>
  <c r="AZ119" i="7"/>
  <c r="BA119" i="7"/>
  <c r="AZ120" i="7"/>
  <c r="BA120" i="7"/>
  <c r="AZ121" i="7"/>
  <c r="BA121" i="7"/>
  <c r="AZ122" i="7"/>
  <c r="BA122" i="7"/>
  <c r="AZ123" i="7"/>
  <c r="BA123" i="7" s="1"/>
  <c r="AZ124" i="7"/>
  <c r="BA124" i="7"/>
  <c r="AZ125" i="7"/>
  <c r="BA125" i="7"/>
  <c r="AZ126" i="7"/>
  <c r="BA126" i="7"/>
  <c r="AZ127" i="7"/>
  <c r="BA127" i="7"/>
  <c r="AZ128" i="7"/>
  <c r="BA128" i="7"/>
  <c r="AZ129" i="7"/>
  <c r="BA129" i="7"/>
  <c r="AZ130" i="7"/>
  <c r="BA130" i="7"/>
  <c r="AZ131" i="7"/>
  <c r="BA131" i="7"/>
  <c r="AZ132" i="7"/>
  <c r="BA132" i="7"/>
  <c r="AZ133" i="7"/>
  <c r="BA133" i="7"/>
  <c r="AZ134" i="7"/>
  <c r="BA134" i="7"/>
  <c r="AZ135" i="7"/>
  <c r="BA135" i="7"/>
  <c r="AZ136" i="7"/>
  <c r="BA136" i="7"/>
  <c r="AZ137" i="7"/>
  <c r="BA137" i="7"/>
  <c r="AZ138" i="7"/>
  <c r="BA138" i="7"/>
  <c r="AZ139" i="7"/>
  <c r="BA139" i="7"/>
  <c r="AZ140" i="7"/>
  <c r="BA140" i="7"/>
  <c r="AZ141" i="7"/>
  <c r="BA141" i="7"/>
  <c r="AZ142" i="7"/>
  <c r="BA142" i="7"/>
  <c r="AZ143" i="7"/>
  <c r="BA143" i="7"/>
  <c r="AZ144" i="7"/>
  <c r="BA144" i="7"/>
  <c r="AZ145" i="7"/>
  <c r="BA145" i="7"/>
  <c r="AZ146" i="7"/>
  <c r="BA146" i="7"/>
  <c r="AZ147" i="7"/>
  <c r="BA147" i="7"/>
  <c r="AZ148" i="7"/>
  <c r="BA148" i="7"/>
  <c r="AZ149" i="7"/>
  <c r="BA149" i="7"/>
  <c r="AZ150" i="7"/>
  <c r="BA150" i="7"/>
  <c r="AZ151" i="7"/>
  <c r="BA151" i="7"/>
  <c r="AZ152" i="7"/>
  <c r="BA152" i="7"/>
  <c r="AZ153" i="7"/>
  <c r="BA153" i="7"/>
  <c r="AZ154" i="7"/>
  <c r="BA154" i="7"/>
  <c r="AZ155" i="7"/>
  <c r="BA155" i="7"/>
  <c r="AZ156" i="7"/>
  <c r="BA156" i="7"/>
  <c r="AZ157" i="7"/>
  <c r="BA157" i="7"/>
  <c r="AZ158" i="7"/>
  <c r="BA158" i="7"/>
  <c r="AZ159" i="7"/>
  <c r="BA159" i="7"/>
  <c r="AZ160" i="7"/>
  <c r="BA160" i="7"/>
  <c r="AZ161" i="7"/>
  <c r="BA161" i="7"/>
  <c r="AZ162" i="7"/>
  <c r="BA162" i="7"/>
  <c r="AZ163" i="7"/>
  <c r="BA163" i="7" s="1"/>
  <c r="AZ164" i="7"/>
  <c r="BA164" i="7"/>
  <c r="AZ165" i="7"/>
  <c r="BA165" i="7"/>
  <c r="AZ166" i="7"/>
  <c r="BA166" i="7"/>
  <c r="AZ167" i="7"/>
  <c r="BA167" i="7"/>
  <c r="AZ168" i="7"/>
  <c r="BA168" i="7"/>
  <c r="AZ169" i="7"/>
  <c r="BA169" i="7"/>
  <c r="AZ170" i="7"/>
  <c r="BA170" i="7"/>
  <c r="AZ171" i="7"/>
  <c r="BA171" i="7" s="1"/>
  <c r="AZ172" i="7"/>
  <c r="BA172" i="7"/>
  <c r="AZ173" i="7"/>
  <c r="BA173" i="7"/>
  <c r="AZ174" i="7"/>
  <c r="BA174" i="7"/>
  <c r="AZ175" i="7"/>
  <c r="BA175" i="7" s="1"/>
  <c r="AZ176" i="7"/>
  <c r="BA176" i="7"/>
  <c r="AZ177" i="7"/>
  <c r="BA177" i="7"/>
  <c r="AZ178" i="7"/>
  <c r="BA178" i="7"/>
  <c r="AZ179" i="7"/>
  <c r="BA179" i="7" s="1"/>
  <c r="AZ180" i="7"/>
  <c r="BA180" i="7"/>
  <c r="AZ181" i="7"/>
  <c r="BA181" i="7"/>
  <c r="AZ182" i="7"/>
  <c r="BA182" i="7"/>
  <c r="AZ183" i="7"/>
  <c r="BA183" i="7" s="1"/>
  <c r="AZ184" i="7"/>
  <c r="BA184" i="7"/>
  <c r="AZ185" i="7"/>
  <c r="BA185" i="7"/>
  <c r="AZ186" i="7"/>
  <c r="BA186" i="7"/>
  <c r="AZ187" i="7"/>
  <c r="BA187" i="7" s="1"/>
  <c r="AZ188" i="7"/>
  <c r="BA188" i="7"/>
  <c r="AZ189" i="7"/>
  <c r="BA189" i="7"/>
  <c r="AZ190" i="7"/>
  <c r="BA190" i="7"/>
  <c r="AZ191" i="7"/>
  <c r="BA191" i="7" s="1"/>
  <c r="AZ192" i="7"/>
  <c r="BA192" i="7"/>
  <c r="AZ193" i="7"/>
  <c r="BA193" i="7"/>
  <c r="AZ194" i="7"/>
  <c r="BA194" i="7"/>
  <c r="AZ195" i="7"/>
  <c r="BA195" i="7" s="1"/>
  <c r="AZ196" i="7"/>
  <c r="BA196" i="7"/>
  <c r="AZ197" i="7"/>
  <c r="BA197" i="7"/>
  <c r="AZ198" i="7"/>
  <c r="BA198" i="7"/>
  <c r="AZ199" i="7"/>
  <c r="BA199" i="7" s="1"/>
  <c r="AZ200" i="7"/>
  <c r="BA200" i="7"/>
  <c r="AZ201" i="7"/>
  <c r="BA201" i="7"/>
  <c r="AZ202" i="7"/>
  <c r="BA202" i="7"/>
  <c r="AZ203" i="7"/>
  <c r="BA203" i="7" s="1"/>
  <c r="AZ204" i="7"/>
  <c r="BA204" i="7"/>
  <c r="AZ205" i="7"/>
  <c r="BA205" i="7"/>
  <c r="AZ206" i="7"/>
  <c r="BA206" i="7"/>
  <c r="AZ207" i="7"/>
  <c r="BA207" i="7" s="1"/>
  <c r="AZ208" i="7"/>
  <c r="BA208" i="7"/>
  <c r="AZ209" i="7"/>
  <c r="BA209" i="7"/>
  <c r="AZ210" i="7"/>
  <c r="BA210" i="7"/>
  <c r="AZ211" i="7"/>
  <c r="BA211" i="7" s="1"/>
  <c r="AZ212" i="7"/>
  <c r="BA212" i="7"/>
  <c r="AZ213" i="7"/>
  <c r="BA213" i="7"/>
  <c r="AZ214" i="7"/>
  <c r="BA214" i="7"/>
  <c r="AZ215" i="7"/>
  <c r="BA215" i="7" s="1"/>
  <c r="AZ216" i="7"/>
  <c r="BA216" i="7"/>
  <c r="AZ217" i="7"/>
  <c r="BA217" i="7"/>
  <c r="AZ218" i="7"/>
  <c r="BA218" i="7"/>
  <c r="AZ219" i="7"/>
  <c r="BA219" i="7" s="1"/>
  <c r="AZ220" i="7"/>
  <c r="BA220" i="7"/>
  <c r="AZ221" i="7"/>
  <c r="BA221" i="7"/>
  <c r="AZ222" i="7"/>
  <c r="BA222" i="7"/>
  <c r="AZ223" i="7"/>
  <c r="BA223" i="7" s="1"/>
  <c r="AZ224" i="7"/>
  <c r="BA224" i="7"/>
  <c r="AZ225" i="7"/>
  <c r="BA225" i="7"/>
  <c r="AZ226" i="7"/>
  <c r="BA226" i="7"/>
  <c r="AZ227" i="7"/>
  <c r="BA227" i="7" s="1"/>
  <c r="AZ228" i="7"/>
  <c r="BA228" i="7"/>
  <c r="AZ229" i="7"/>
  <c r="BA229" i="7"/>
  <c r="AZ230" i="7"/>
  <c r="BA230" i="7"/>
  <c r="AZ231" i="7"/>
  <c r="BA231" i="7" s="1"/>
  <c r="AZ232" i="7"/>
  <c r="BA232" i="7"/>
  <c r="AZ233" i="7"/>
  <c r="BA233" i="7"/>
  <c r="AZ234" i="7"/>
  <c r="BA234" i="7"/>
  <c r="AZ235" i="7"/>
  <c r="BA235" i="7" s="1"/>
  <c r="AZ236" i="7"/>
  <c r="BA236" i="7"/>
  <c r="AZ237" i="7"/>
  <c r="BA237" i="7"/>
  <c r="AZ238" i="7"/>
  <c r="BA238" i="7"/>
  <c r="AZ239" i="7"/>
  <c r="BA239" i="7" s="1"/>
  <c r="AZ240" i="7"/>
  <c r="BA240" i="7"/>
  <c r="AZ241" i="7"/>
  <c r="BA241" i="7"/>
  <c r="AZ242" i="7"/>
  <c r="BA242" i="7"/>
  <c r="AZ243" i="7"/>
  <c r="BA243" i="7" s="1"/>
  <c r="AZ244" i="7"/>
  <c r="BA244" i="7"/>
  <c r="AZ245" i="7"/>
  <c r="BA245" i="7"/>
  <c r="AZ246" i="7"/>
  <c r="BA246" i="7"/>
  <c r="AZ247" i="7"/>
  <c r="BA247" i="7" s="1"/>
  <c r="AZ248" i="7"/>
  <c r="BA248" i="7"/>
  <c r="AZ249" i="7"/>
  <c r="BA249" i="7"/>
  <c r="AZ250" i="7"/>
  <c r="BA250" i="7"/>
  <c r="AZ251" i="7"/>
  <c r="BA251" i="7" s="1"/>
  <c r="AZ252" i="7"/>
  <c r="BA252" i="7"/>
  <c r="AZ253" i="7"/>
  <c r="BA253" i="7"/>
  <c r="AZ254" i="7"/>
  <c r="BA254" i="7"/>
  <c r="AZ255" i="7"/>
  <c r="BA255" i="7" s="1"/>
  <c r="AZ256" i="7"/>
  <c r="BA256" i="7"/>
  <c r="AZ257" i="7"/>
  <c r="BA257" i="7"/>
  <c r="AZ258" i="7"/>
  <c r="BA258" i="7"/>
  <c r="AZ259" i="7"/>
  <c r="BA259" i="7" s="1"/>
  <c r="AZ260" i="7"/>
  <c r="BA260" i="7"/>
  <c r="AZ261" i="7"/>
  <c r="BA261" i="7"/>
  <c r="AZ262" i="7"/>
  <c r="BA262" i="7"/>
  <c r="AZ263" i="7"/>
  <c r="BA263" i="7" s="1"/>
  <c r="AZ264" i="7"/>
  <c r="BA264" i="7"/>
  <c r="AZ265" i="7"/>
  <c r="BA265" i="7"/>
  <c r="AZ266" i="7"/>
  <c r="BA266" i="7"/>
  <c r="AZ267" i="7"/>
  <c r="BA267" i="7" s="1"/>
  <c r="AZ268" i="7"/>
  <c r="BA268" i="7"/>
  <c r="AZ269" i="7"/>
  <c r="BA269" i="7"/>
  <c r="AZ270" i="7"/>
  <c r="BA270" i="7"/>
  <c r="AZ271" i="7"/>
  <c r="BA271" i="7" s="1"/>
  <c r="AZ272" i="7"/>
  <c r="BA272" i="7"/>
  <c r="AZ273" i="7"/>
  <c r="BA273" i="7"/>
  <c r="AZ274" i="7"/>
  <c r="BA274" i="7"/>
  <c r="AZ275" i="7"/>
  <c r="BA275" i="7" s="1"/>
  <c r="AZ276" i="7"/>
  <c r="BA276" i="7"/>
  <c r="AZ277" i="7"/>
  <c r="BA277" i="7"/>
  <c r="AZ278" i="7"/>
  <c r="BA278" i="7"/>
  <c r="AZ279" i="7"/>
  <c r="BA279" i="7" s="1"/>
  <c r="AZ280" i="7"/>
  <c r="BA280" i="7"/>
  <c r="AZ281" i="7"/>
  <c r="BA281" i="7"/>
  <c r="AZ282" i="7"/>
  <c r="BA282" i="7"/>
  <c r="AZ283" i="7"/>
  <c r="BA283" i="7" s="1"/>
  <c r="AZ284" i="7"/>
  <c r="BA284" i="7"/>
  <c r="AZ285" i="7"/>
  <c r="BA285" i="7"/>
  <c r="AZ286" i="7"/>
  <c r="BA286" i="7"/>
  <c r="AZ287" i="7"/>
  <c r="BA287" i="7" s="1"/>
  <c r="AZ288" i="7"/>
  <c r="BA288" i="7"/>
  <c r="AZ289" i="7"/>
  <c r="BA289" i="7"/>
  <c r="AZ290" i="7"/>
  <c r="BA290" i="7"/>
  <c r="AZ291" i="7"/>
  <c r="BA291" i="7" s="1"/>
  <c r="AZ292" i="7"/>
  <c r="BA292" i="7"/>
  <c r="AZ293" i="7"/>
  <c r="BA293" i="7"/>
  <c r="AZ294" i="7"/>
  <c r="BA294" i="7"/>
  <c r="AZ295" i="7"/>
  <c r="BA295" i="7" s="1"/>
  <c r="AZ296" i="7"/>
  <c r="BA296" i="7"/>
  <c r="AZ297" i="7"/>
  <c r="BA297" i="7"/>
  <c r="AZ298" i="7"/>
  <c r="BA298" i="7"/>
  <c r="AZ299" i="7"/>
  <c r="BA299" i="7" s="1"/>
  <c r="AZ300" i="7"/>
  <c r="BA300" i="7"/>
  <c r="AZ301" i="7"/>
  <c r="BA301" i="7"/>
  <c r="AZ302" i="7"/>
  <c r="BA302" i="7"/>
  <c r="BA10" i="7"/>
  <c r="AZ10" i="7"/>
  <c r="CG301" i="7"/>
  <c r="CH300" i="7"/>
  <c r="CG300" i="7"/>
  <c r="CH299" i="7"/>
  <c r="CG299" i="7"/>
  <c r="CG297" i="7"/>
  <c r="CH296" i="7"/>
  <c r="CG296" i="7"/>
  <c r="CH295" i="7"/>
  <c r="CG295" i="7"/>
  <c r="CG293" i="7"/>
  <c r="CH292" i="7"/>
  <c r="CG292" i="7"/>
  <c r="CH291" i="7"/>
  <c r="CG291" i="7"/>
  <c r="CG289" i="7"/>
  <c r="CH288" i="7"/>
  <c r="CG288" i="7"/>
  <c r="CH287" i="7"/>
  <c r="CG287" i="7"/>
  <c r="CG285" i="7"/>
  <c r="CH284" i="7"/>
  <c r="CG284" i="7"/>
  <c r="CH283" i="7"/>
  <c r="CG283" i="7"/>
  <c r="CG281" i="7"/>
  <c r="CH280" i="7"/>
  <c r="CG280" i="7"/>
  <c r="CH279" i="7"/>
  <c r="CG279" i="7"/>
  <c r="CG277" i="7"/>
  <c r="CH276" i="7"/>
  <c r="CG276" i="7"/>
  <c r="CH275" i="7"/>
  <c r="CG275" i="7"/>
  <c r="CG273" i="7"/>
  <c r="CH272" i="7"/>
  <c r="CG272" i="7"/>
  <c r="CH271" i="7"/>
  <c r="CG271" i="7"/>
  <c r="CG269" i="7"/>
  <c r="CH268" i="7"/>
  <c r="CG268" i="7"/>
  <c r="CH267" i="7"/>
  <c r="CG267" i="7"/>
  <c r="CG265" i="7"/>
  <c r="CH264" i="7"/>
  <c r="CG264" i="7"/>
  <c r="CH263" i="7"/>
  <c r="CG263" i="7"/>
  <c r="CG261" i="7"/>
  <c r="CH260" i="7"/>
  <c r="CG260" i="7"/>
  <c r="CH259" i="7"/>
  <c r="CG259" i="7"/>
  <c r="CG257" i="7"/>
  <c r="CH256" i="7"/>
  <c r="CG256" i="7"/>
  <c r="CH255" i="7"/>
  <c r="CG255" i="7"/>
  <c r="CG253" i="7"/>
  <c r="CH252" i="7"/>
  <c r="CG252" i="7"/>
  <c r="CH251" i="7"/>
  <c r="CG251" i="7"/>
  <c r="CG249" i="7"/>
  <c r="CH248" i="7"/>
  <c r="CG248" i="7"/>
  <c r="CH247" i="7"/>
  <c r="CG247" i="7"/>
  <c r="CG245" i="7"/>
  <c r="CH244" i="7"/>
  <c r="CG244" i="7"/>
  <c r="CH243" i="7"/>
  <c r="CG243" i="7"/>
  <c r="CG241" i="7"/>
  <c r="CH240" i="7"/>
  <c r="CG240" i="7"/>
  <c r="CH239" i="7"/>
  <c r="CG239" i="7"/>
  <c r="CG237" i="7"/>
  <c r="CH236" i="7"/>
  <c r="CG236" i="7"/>
  <c r="CH235" i="7"/>
  <c r="CG235" i="7"/>
  <c r="CG233" i="7"/>
  <c r="CH232" i="7"/>
  <c r="CG232" i="7"/>
  <c r="CH231" i="7"/>
  <c r="CG231" i="7"/>
  <c r="CG229" i="7"/>
  <c r="CH228" i="7"/>
  <c r="CG228" i="7"/>
  <c r="CH227" i="7"/>
  <c r="CG227" i="7"/>
  <c r="CG225" i="7"/>
  <c r="CH224" i="7"/>
  <c r="CG224" i="7"/>
  <c r="CH223" i="7"/>
  <c r="CG223" i="7"/>
  <c r="CG221" i="7"/>
  <c r="CH220" i="7"/>
  <c r="CG220" i="7"/>
  <c r="CH219" i="7"/>
  <c r="CG219" i="7"/>
  <c r="CG217" i="7"/>
  <c r="CH216" i="7"/>
  <c r="CG216" i="7"/>
  <c r="CH215" i="7"/>
  <c r="CG215" i="7"/>
  <c r="CG213" i="7"/>
  <c r="CH212" i="7"/>
  <c r="CG212" i="7"/>
  <c r="CH211" i="7"/>
  <c r="CG211" i="7"/>
  <c r="CG209" i="7"/>
  <c r="CH208" i="7"/>
  <c r="CG208" i="7"/>
  <c r="CH207" i="7"/>
  <c r="CG207" i="7"/>
  <c r="CG205" i="7"/>
  <c r="CH204" i="7"/>
  <c r="CG204" i="7"/>
  <c r="CH203" i="7"/>
  <c r="CG203" i="7"/>
  <c r="CG201" i="7"/>
  <c r="CH200" i="7"/>
  <c r="CG200" i="7"/>
  <c r="CH199" i="7"/>
  <c r="CG199" i="7"/>
  <c r="CG197" i="7"/>
  <c r="CH196" i="7"/>
  <c r="CG196" i="7"/>
  <c r="CH195" i="7"/>
  <c r="CG195" i="7"/>
  <c r="CG193" i="7"/>
  <c r="CH192" i="7"/>
  <c r="CG192" i="7"/>
  <c r="CH191" i="7"/>
  <c r="CG191" i="7"/>
  <c r="CG189" i="7"/>
  <c r="CH188" i="7"/>
  <c r="CG188" i="7"/>
  <c r="CH187" i="7"/>
  <c r="CG187" i="7"/>
  <c r="CG185" i="7"/>
  <c r="CH184" i="7"/>
  <c r="CG184" i="7"/>
  <c r="CH183" i="7"/>
  <c r="CG183" i="7"/>
  <c r="CG181" i="7"/>
  <c r="CH180" i="7"/>
  <c r="CG180" i="7"/>
  <c r="CH179" i="7"/>
  <c r="CG179" i="7"/>
  <c r="CG177" i="7"/>
  <c r="CH176" i="7"/>
  <c r="CG176" i="7"/>
  <c r="CH175" i="7"/>
  <c r="CG175" i="7"/>
  <c r="CG173" i="7"/>
  <c r="CH172" i="7"/>
  <c r="CG172" i="7"/>
  <c r="CH171" i="7"/>
  <c r="CG171" i="7"/>
  <c r="CG169" i="7"/>
  <c r="CH168" i="7"/>
  <c r="CG168" i="7"/>
  <c r="CH167" i="7"/>
  <c r="CG167" i="7"/>
  <c r="CG165" i="7"/>
  <c r="CH164" i="7"/>
  <c r="CG164" i="7"/>
  <c r="CH163" i="7"/>
  <c r="CG163" i="7"/>
  <c r="CG161" i="7"/>
  <c r="CH160" i="7"/>
  <c r="CG160" i="7"/>
  <c r="CH159" i="7"/>
  <c r="CG159" i="7"/>
  <c r="CG157" i="7"/>
  <c r="CH156" i="7"/>
  <c r="CG156" i="7"/>
  <c r="CH155" i="7"/>
  <c r="CG155" i="7"/>
  <c r="CG153" i="7"/>
  <c r="CH152" i="7"/>
  <c r="CG152" i="7"/>
  <c r="CH151" i="7"/>
  <c r="CG151" i="7"/>
  <c r="CH149" i="7"/>
  <c r="CG149" i="7"/>
  <c r="CH148" i="7"/>
  <c r="CG148" i="7"/>
  <c r="CH147" i="7"/>
  <c r="CG147" i="7"/>
  <c r="CH145" i="7"/>
  <c r="CG145" i="7"/>
  <c r="CH144" i="7"/>
  <c r="CG144" i="7"/>
  <c r="CH143" i="7"/>
  <c r="CG143" i="7"/>
  <c r="CH141" i="7"/>
  <c r="CG141" i="7"/>
  <c r="CH140" i="7"/>
  <c r="CG140" i="7"/>
  <c r="CH139" i="7"/>
  <c r="CG139" i="7"/>
  <c r="CH137" i="7"/>
  <c r="CG137" i="7"/>
  <c r="CH136" i="7"/>
  <c r="CG136" i="7"/>
  <c r="CH135" i="7"/>
  <c r="CG135" i="7"/>
  <c r="CH133" i="7"/>
  <c r="CG133" i="7"/>
  <c r="CH132" i="7"/>
  <c r="CG132" i="7"/>
  <c r="CH131" i="7"/>
  <c r="CG131" i="7"/>
  <c r="CH129" i="7"/>
  <c r="CG129" i="7"/>
  <c r="CH128" i="7"/>
  <c r="CG128" i="7"/>
  <c r="CH127" i="7"/>
  <c r="CG127" i="7"/>
  <c r="CH125" i="7"/>
  <c r="CG125" i="7"/>
  <c r="CH124" i="7"/>
  <c r="CG124" i="7"/>
  <c r="CH123" i="7"/>
  <c r="CG123" i="7"/>
  <c r="CH121" i="7"/>
  <c r="CG121" i="7"/>
  <c r="CH120" i="7"/>
  <c r="CG120" i="7"/>
  <c r="CH119" i="7"/>
  <c r="CG119" i="7"/>
  <c r="CH117" i="7"/>
  <c r="CG117" i="7"/>
  <c r="CH116" i="7"/>
  <c r="CG116" i="7"/>
  <c r="CH115" i="7"/>
  <c r="CG115" i="7"/>
  <c r="CH113" i="7"/>
  <c r="CG113" i="7"/>
  <c r="CH112" i="7"/>
  <c r="CG112" i="7"/>
  <c r="CH111" i="7"/>
  <c r="CG111" i="7"/>
  <c r="CH109" i="7"/>
  <c r="CG109" i="7"/>
  <c r="CH108" i="7"/>
  <c r="CG108" i="7"/>
  <c r="CH107" i="7"/>
  <c r="CG107" i="7"/>
  <c r="CH105" i="7"/>
  <c r="CG105" i="7"/>
  <c r="CH104" i="7"/>
  <c r="CG104" i="7"/>
  <c r="CH103" i="7"/>
  <c r="CG103" i="7"/>
  <c r="CH101" i="7"/>
  <c r="CG101" i="7"/>
  <c r="CH100" i="7"/>
  <c r="CG100" i="7"/>
  <c r="CH99" i="7"/>
  <c r="CG99" i="7"/>
  <c r="CH97" i="7"/>
  <c r="CG97" i="7"/>
  <c r="CH96" i="7"/>
  <c r="CG96" i="7"/>
  <c r="CH95" i="7"/>
  <c r="CG95" i="7"/>
  <c r="CH93" i="7"/>
  <c r="CG93" i="7"/>
  <c r="CH92" i="7"/>
  <c r="CG92" i="7"/>
  <c r="CH91" i="7"/>
  <c r="CG91" i="7"/>
  <c r="CH89" i="7"/>
  <c r="CG89" i="7"/>
  <c r="CH88" i="7"/>
  <c r="CG88" i="7"/>
  <c r="CH87" i="7"/>
  <c r="CG87" i="7"/>
  <c r="CH85" i="7"/>
  <c r="CG85" i="7"/>
  <c r="CH84" i="7"/>
  <c r="CG84" i="7"/>
  <c r="CH83" i="7"/>
  <c r="CG83" i="7"/>
  <c r="CH81" i="7"/>
  <c r="CG81" i="7"/>
  <c r="CH80" i="7"/>
  <c r="CG80" i="7"/>
  <c r="CH79" i="7"/>
  <c r="CG79" i="7"/>
  <c r="CH77" i="7"/>
  <c r="CG77" i="7"/>
  <c r="CH76" i="7"/>
  <c r="CG76" i="7"/>
  <c r="CH75" i="7"/>
  <c r="CG75" i="7"/>
  <c r="CH73" i="7"/>
  <c r="CG73" i="7"/>
  <c r="CH72" i="7"/>
  <c r="CG72" i="7"/>
  <c r="CH71" i="7"/>
  <c r="CG71" i="7"/>
  <c r="CH69" i="7"/>
  <c r="CG69" i="7"/>
  <c r="CH68" i="7"/>
  <c r="CG68" i="7"/>
  <c r="CH67" i="7"/>
  <c r="CG67" i="7"/>
  <c r="CH65" i="7"/>
  <c r="CG65" i="7"/>
  <c r="CH64" i="7"/>
  <c r="CG64" i="7"/>
  <c r="CH63" i="7"/>
  <c r="CG63" i="7"/>
  <c r="CH61" i="7"/>
  <c r="CG61" i="7"/>
  <c r="CH60" i="7"/>
  <c r="CG60" i="7"/>
  <c r="CH59" i="7"/>
  <c r="CG59" i="7"/>
  <c r="CH57" i="7"/>
  <c r="CG57" i="7"/>
  <c r="CH56" i="7"/>
  <c r="CG56" i="7"/>
  <c r="CH55" i="7"/>
  <c r="CG55" i="7"/>
  <c r="CH53" i="7"/>
  <c r="CG53" i="7"/>
  <c r="CH52" i="7"/>
  <c r="CG52" i="7"/>
  <c r="CH51" i="7"/>
  <c r="CG51" i="7"/>
  <c r="CH49" i="7"/>
  <c r="CG49" i="7"/>
  <c r="CH48" i="7"/>
  <c r="CG48" i="7"/>
  <c r="CH47" i="7"/>
  <c r="CG47" i="7"/>
  <c r="CH45" i="7"/>
  <c r="CG45" i="7"/>
  <c r="CH44" i="7"/>
  <c r="CG44" i="7"/>
  <c r="CH43" i="7"/>
  <c r="CG43" i="7"/>
  <c r="CH41" i="7"/>
  <c r="CG41" i="7"/>
  <c r="CH40" i="7"/>
  <c r="CG40" i="7"/>
  <c r="CH39" i="7"/>
  <c r="CG39" i="7"/>
  <c r="CH37" i="7"/>
  <c r="CG37" i="7"/>
  <c r="CH36" i="7"/>
  <c r="CG36" i="7"/>
  <c r="CH35" i="7"/>
  <c r="CG35" i="7"/>
  <c r="CH33" i="7"/>
  <c r="CG33" i="7"/>
  <c r="CH32" i="7"/>
  <c r="CG32" i="7"/>
  <c r="CH31" i="7"/>
  <c r="CG31" i="7"/>
  <c r="CH29" i="7"/>
  <c r="CG29" i="7"/>
  <c r="CH28" i="7"/>
  <c r="CG28" i="7"/>
  <c r="CH27" i="7"/>
  <c r="CG27" i="7"/>
  <c r="CH25" i="7"/>
  <c r="CG25" i="7"/>
  <c r="CH24" i="7"/>
  <c r="CG24" i="7"/>
  <c r="CH23" i="7"/>
  <c r="CG23" i="7"/>
  <c r="CH21" i="7"/>
  <c r="CG21" i="7"/>
  <c r="CH20" i="7"/>
  <c r="CG20" i="7"/>
  <c r="CH19" i="7"/>
  <c r="CG19" i="7"/>
  <c r="CH17" i="7"/>
  <c r="CG17" i="7"/>
  <c r="CH16" i="7"/>
  <c r="CG16" i="7"/>
  <c r="CH15" i="7"/>
  <c r="CG15" i="7"/>
  <c r="CH13" i="7"/>
  <c r="CG13" i="7"/>
  <c r="CH12" i="7"/>
  <c r="CG12" i="7"/>
  <c r="CH11" i="7"/>
  <c r="CG11" i="7"/>
  <c r="CH10" i="7"/>
  <c r="CG10" i="7"/>
  <c r="CC302" i="7"/>
  <c r="CB302" i="7"/>
  <c r="CC301" i="7"/>
  <c r="CB301" i="7"/>
  <c r="CC300" i="7"/>
  <c r="CB300" i="7"/>
  <c r="CC299" i="7"/>
  <c r="CB299" i="7"/>
  <c r="CC298" i="7"/>
  <c r="CB298" i="7"/>
  <c r="CC297" i="7"/>
  <c r="CB297" i="7"/>
  <c r="CC296" i="7"/>
  <c r="CB296" i="7"/>
  <c r="CC295" i="7"/>
  <c r="CB295" i="7"/>
  <c r="CC294" i="7"/>
  <c r="CB294" i="7"/>
  <c r="CC293" i="7"/>
  <c r="CB293" i="7"/>
  <c r="CC292" i="7"/>
  <c r="CB292" i="7"/>
  <c r="CC291" i="7"/>
  <c r="CB291" i="7"/>
  <c r="CC290" i="7"/>
  <c r="CB290" i="7"/>
  <c r="CC289" i="7"/>
  <c r="CB289" i="7"/>
  <c r="CC288" i="7"/>
  <c r="CB288" i="7"/>
  <c r="CC287" i="7"/>
  <c r="CB287" i="7"/>
  <c r="CC286" i="7"/>
  <c r="CB286" i="7"/>
  <c r="CC285" i="7"/>
  <c r="CB285" i="7"/>
  <c r="CC284" i="7"/>
  <c r="CB284" i="7"/>
  <c r="CC283" i="7"/>
  <c r="CB283" i="7"/>
  <c r="CC282" i="7"/>
  <c r="CB282" i="7"/>
  <c r="CC281" i="7"/>
  <c r="CB281" i="7"/>
  <c r="CC280" i="7"/>
  <c r="CB280" i="7"/>
  <c r="CC279" i="7"/>
  <c r="CB279" i="7"/>
  <c r="CC278" i="7"/>
  <c r="CB278" i="7"/>
  <c r="CC277" i="7"/>
  <c r="CB277" i="7"/>
  <c r="CC276" i="7"/>
  <c r="CB276" i="7"/>
  <c r="CC275" i="7"/>
  <c r="CB275" i="7"/>
  <c r="CC274" i="7"/>
  <c r="CB274" i="7"/>
  <c r="CC273" i="7"/>
  <c r="CB273" i="7"/>
  <c r="CC272" i="7"/>
  <c r="CB272" i="7"/>
  <c r="CC271" i="7"/>
  <c r="CB271" i="7"/>
  <c r="CC270" i="7"/>
  <c r="CB270" i="7"/>
  <c r="CC269" i="7"/>
  <c r="CB269" i="7"/>
  <c r="CC268" i="7"/>
  <c r="CB268" i="7"/>
  <c r="CC267" i="7"/>
  <c r="CB267" i="7"/>
  <c r="CC266" i="7"/>
  <c r="CB266" i="7"/>
  <c r="CC265" i="7"/>
  <c r="CB265" i="7"/>
  <c r="CC264" i="7"/>
  <c r="CB264" i="7"/>
  <c r="CC263" i="7"/>
  <c r="CB263" i="7"/>
  <c r="CC262" i="7"/>
  <c r="CB262" i="7"/>
  <c r="CC261" i="7"/>
  <c r="CB261" i="7"/>
  <c r="CC260" i="7"/>
  <c r="CB260" i="7"/>
  <c r="CC259" i="7"/>
  <c r="CB259" i="7"/>
  <c r="CC258" i="7"/>
  <c r="CB258" i="7"/>
  <c r="CC257" i="7"/>
  <c r="CB257" i="7"/>
  <c r="CC256" i="7"/>
  <c r="CB256" i="7"/>
  <c r="CC255" i="7"/>
  <c r="CB255" i="7"/>
  <c r="CC254" i="7"/>
  <c r="CB254" i="7"/>
  <c r="CC253" i="7"/>
  <c r="CB253" i="7"/>
  <c r="CC252" i="7"/>
  <c r="CB252" i="7"/>
  <c r="CC251" i="7"/>
  <c r="CB251" i="7"/>
  <c r="CC250" i="7"/>
  <c r="CB250" i="7"/>
  <c r="CC249" i="7"/>
  <c r="CB249" i="7"/>
  <c r="CC248" i="7"/>
  <c r="CB248" i="7"/>
  <c r="CC247" i="7"/>
  <c r="CB247" i="7"/>
  <c r="CC246" i="7"/>
  <c r="CB246" i="7"/>
  <c r="CC245" i="7"/>
  <c r="CB245" i="7"/>
  <c r="CC244" i="7"/>
  <c r="CB244" i="7"/>
  <c r="CC243" i="7"/>
  <c r="CB243" i="7"/>
  <c r="CC242" i="7"/>
  <c r="CB242" i="7"/>
  <c r="CC241" i="7"/>
  <c r="CB241" i="7"/>
  <c r="CC240" i="7"/>
  <c r="CB240" i="7"/>
  <c r="CC239" i="7"/>
  <c r="CB239" i="7"/>
  <c r="CC238" i="7"/>
  <c r="CB238" i="7"/>
  <c r="CC237" i="7"/>
  <c r="CB237" i="7"/>
  <c r="CC236" i="7"/>
  <c r="CB236" i="7"/>
  <c r="CC235" i="7"/>
  <c r="CB235" i="7"/>
  <c r="CC234" i="7"/>
  <c r="CB234" i="7"/>
  <c r="CC233" i="7"/>
  <c r="CB233" i="7"/>
  <c r="CC232" i="7"/>
  <c r="CB232" i="7"/>
  <c r="CC231" i="7"/>
  <c r="CB231" i="7"/>
  <c r="CC230" i="7"/>
  <c r="CB230" i="7"/>
  <c r="CC229" i="7"/>
  <c r="CB229" i="7"/>
  <c r="CC228" i="7"/>
  <c r="CB228" i="7"/>
  <c r="CC227" i="7"/>
  <c r="CB227" i="7"/>
  <c r="CC226" i="7"/>
  <c r="CB226" i="7"/>
  <c r="CC225" i="7"/>
  <c r="CB225" i="7"/>
  <c r="CC224" i="7"/>
  <c r="CB224" i="7"/>
  <c r="CC223" i="7"/>
  <c r="CB223" i="7"/>
  <c r="CC222" i="7"/>
  <c r="CB222" i="7"/>
  <c r="CC221" i="7"/>
  <c r="CB221" i="7"/>
  <c r="CC220" i="7"/>
  <c r="CB220" i="7"/>
  <c r="CC219" i="7"/>
  <c r="CB219" i="7"/>
  <c r="CC218" i="7"/>
  <c r="CB218" i="7"/>
  <c r="CC217" i="7"/>
  <c r="CB217" i="7"/>
  <c r="CC216" i="7"/>
  <c r="CB216" i="7"/>
  <c r="CC215" i="7"/>
  <c r="CB215" i="7"/>
  <c r="CC214" i="7"/>
  <c r="CB214" i="7"/>
  <c r="CC213" i="7"/>
  <c r="CB213" i="7"/>
  <c r="CC212" i="7"/>
  <c r="CB212" i="7"/>
  <c r="CC211" i="7"/>
  <c r="CB211" i="7"/>
  <c r="CC210" i="7"/>
  <c r="CB210" i="7"/>
  <c r="CC209" i="7"/>
  <c r="CB209" i="7"/>
  <c r="CC208" i="7"/>
  <c r="CB208" i="7"/>
  <c r="CC207" i="7"/>
  <c r="CB207" i="7"/>
  <c r="CC206" i="7"/>
  <c r="CB206" i="7"/>
  <c r="CC205" i="7"/>
  <c r="CB205" i="7"/>
  <c r="CC204" i="7"/>
  <c r="CB204" i="7"/>
  <c r="CC203" i="7"/>
  <c r="CB203" i="7"/>
  <c r="CC202" i="7"/>
  <c r="CB202" i="7"/>
  <c r="CC201" i="7"/>
  <c r="CB201" i="7"/>
  <c r="CC200" i="7"/>
  <c r="CB200" i="7"/>
  <c r="CC199" i="7"/>
  <c r="CB199" i="7"/>
  <c r="CC198" i="7"/>
  <c r="CB198" i="7"/>
  <c r="CC197" i="7"/>
  <c r="CB197" i="7"/>
  <c r="CC196" i="7"/>
  <c r="CB196" i="7"/>
  <c r="CC195" i="7"/>
  <c r="CB195" i="7"/>
  <c r="CC194" i="7"/>
  <c r="CB194" i="7"/>
  <c r="CC193" i="7"/>
  <c r="CB193" i="7"/>
  <c r="CC192" i="7"/>
  <c r="CB192" i="7"/>
  <c r="CC191" i="7"/>
  <c r="CB191" i="7"/>
  <c r="CC190" i="7"/>
  <c r="CB190" i="7"/>
  <c r="CC189" i="7"/>
  <c r="CB189" i="7"/>
  <c r="CC188" i="7"/>
  <c r="CB188" i="7"/>
  <c r="CC187" i="7"/>
  <c r="CB187" i="7"/>
  <c r="CC186" i="7"/>
  <c r="CB186" i="7"/>
  <c r="CC185" i="7"/>
  <c r="CB185" i="7"/>
  <c r="CC184" i="7"/>
  <c r="CB184" i="7"/>
  <c r="CC183" i="7"/>
  <c r="CB183" i="7"/>
  <c r="CC182" i="7"/>
  <c r="CB182" i="7"/>
  <c r="CC181" i="7"/>
  <c r="CB181" i="7"/>
  <c r="CC180" i="7"/>
  <c r="CB180" i="7"/>
  <c r="CC179" i="7"/>
  <c r="CB179" i="7"/>
  <c r="CC178" i="7"/>
  <c r="CB178" i="7"/>
  <c r="CC177" i="7"/>
  <c r="CB177" i="7"/>
  <c r="CC176" i="7"/>
  <c r="CB176" i="7"/>
  <c r="CC175" i="7"/>
  <c r="CB175" i="7"/>
  <c r="CC174" i="7"/>
  <c r="CB174" i="7"/>
  <c r="CC173" i="7"/>
  <c r="CB173" i="7"/>
  <c r="CC172" i="7"/>
  <c r="CB172" i="7"/>
  <c r="CC171" i="7"/>
  <c r="CB171" i="7"/>
  <c r="CC170" i="7"/>
  <c r="CB170" i="7"/>
  <c r="CC169" i="7"/>
  <c r="CB169" i="7"/>
  <c r="CC168" i="7"/>
  <c r="CB168" i="7"/>
  <c r="CC167" i="7"/>
  <c r="CB167" i="7"/>
  <c r="CC166" i="7"/>
  <c r="CB166" i="7"/>
  <c r="CC165" i="7"/>
  <c r="CB165" i="7"/>
  <c r="CC164" i="7"/>
  <c r="CB164" i="7"/>
  <c r="CC163" i="7"/>
  <c r="CB163" i="7"/>
  <c r="CC162" i="7"/>
  <c r="CB162" i="7"/>
  <c r="CC161" i="7"/>
  <c r="CB161" i="7"/>
  <c r="CC160" i="7"/>
  <c r="CB160" i="7"/>
  <c r="CC159" i="7"/>
  <c r="CB159" i="7"/>
  <c r="CC158" i="7"/>
  <c r="CB158" i="7"/>
  <c r="CC157" i="7"/>
  <c r="CB157" i="7"/>
  <c r="CC156" i="7"/>
  <c r="CB156" i="7"/>
  <c r="CC155" i="7"/>
  <c r="CB155" i="7"/>
  <c r="CC154" i="7"/>
  <c r="CB154" i="7"/>
  <c r="CC153" i="7"/>
  <c r="CB153" i="7"/>
  <c r="CC152" i="7"/>
  <c r="CB152" i="7"/>
  <c r="CC151" i="7"/>
  <c r="CB151" i="7"/>
  <c r="CC150" i="7"/>
  <c r="CB150" i="7"/>
  <c r="CC149" i="7"/>
  <c r="CB149" i="7"/>
  <c r="CC148" i="7"/>
  <c r="CB148" i="7"/>
  <c r="CC147" i="7"/>
  <c r="CB147" i="7"/>
  <c r="CC146" i="7"/>
  <c r="CB146" i="7"/>
  <c r="CC145" i="7"/>
  <c r="CB145" i="7"/>
  <c r="CC144" i="7"/>
  <c r="CB144" i="7"/>
  <c r="CC143" i="7"/>
  <c r="CB143" i="7"/>
  <c r="CC142" i="7"/>
  <c r="CB142" i="7"/>
  <c r="CC141" i="7"/>
  <c r="CB141" i="7"/>
  <c r="CC140" i="7"/>
  <c r="CB140" i="7"/>
  <c r="CC139" i="7"/>
  <c r="CB139" i="7"/>
  <c r="CC138" i="7"/>
  <c r="CB138" i="7"/>
  <c r="CC137" i="7"/>
  <c r="CB137" i="7"/>
  <c r="CC136" i="7"/>
  <c r="CB136" i="7"/>
  <c r="CC135" i="7"/>
  <c r="CB135" i="7"/>
  <c r="CC134" i="7"/>
  <c r="CB134" i="7"/>
  <c r="CC133" i="7"/>
  <c r="CB133" i="7"/>
  <c r="CC132" i="7"/>
  <c r="CB132" i="7"/>
  <c r="CC131" i="7"/>
  <c r="CB131" i="7"/>
  <c r="CC130" i="7"/>
  <c r="CB130" i="7"/>
  <c r="CC129" i="7"/>
  <c r="CB129" i="7"/>
  <c r="CC128" i="7"/>
  <c r="CB128" i="7"/>
  <c r="CC127" i="7"/>
  <c r="CB127" i="7"/>
  <c r="CC126" i="7"/>
  <c r="CB126" i="7"/>
  <c r="CC125" i="7"/>
  <c r="CB125" i="7"/>
  <c r="CC124" i="7"/>
  <c r="CB124" i="7"/>
  <c r="CC123" i="7"/>
  <c r="CB123" i="7"/>
  <c r="CC122" i="7"/>
  <c r="CB122" i="7"/>
  <c r="CC121" i="7"/>
  <c r="CB121" i="7"/>
  <c r="CC120" i="7"/>
  <c r="CB120" i="7"/>
  <c r="CC119" i="7"/>
  <c r="CB119" i="7"/>
  <c r="CC118" i="7"/>
  <c r="CB118" i="7"/>
  <c r="CC117" i="7"/>
  <c r="CB117" i="7"/>
  <c r="CC116" i="7"/>
  <c r="CB116" i="7"/>
  <c r="CC115" i="7"/>
  <c r="CB115" i="7"/>
  <c r="CC114" i="7"/>
  <c r="CB114" i="7"/>
  <c r="CC113" i="7"/>
  <c r="CB113" i="7"/>
  <c r="CC112" i="7"/>
  <c r="CB112" i="7"/>
  <c r="CC111" i="7"/>
  <c r="CB111" i="7"/>
  <c r="CC110" i="7"/>
  <c r="CB110" i="7"/>
  <c r="CC109" i="7"/>
  <c r="CB109" i="7"/>
  <c r="CC108" i="7"/>
  <c r="CB108" i="7"/>
  <c r="CC107" i="7"/>
  <c r="CB107" i="7"/>
  <c r="CC106" i="7"/>
  <c r="CB106" i="7"/>
  <c r="CC105" i="7"/>
  <c r="CB105" i="7"/>
  <c r="CC104" i="7"/>
  <c r="CB104" i="7"/>
  <c r="CC103" i="7"/>
  <c r="CB103" i="7"/>
  <c r="CC102" i="7"/>
  <c r="CB102" i="7"/>
  <c r="CC101" i="7"/>
  <c r="CB101" i="7"/>
  <c r="CC100" i="7"/>
  <c r="CB100" i="7"/>
  <c r="CC99" i="7"/>
  <c r="CB99" i="7"/>
  <c r="CC98" i="7"/>
  <c r="CB98" i="7"/>
  <c r="CC97" i="7"/>
  <c r="CB97" i="7"/>
  <c r="CC96" i="7"/>
  <c r="CB96" i="7"/>
  <c r="CC95" i="7"/>
  <c r="CB95" i="7"/>
  <c r="CC94" i="7"/>
  <c r="CB94" i="7"/>
  <c r="CC93" i="7"/>
  <c r="CB93" i="7"/>
  <c r="CC92" i="7"/>
  <c r="CB92" i="7"/>
  <c r="CC91" i="7"/>
  <c r="CB91" i="7"/>
  <c r="CC90" i="7"/>
  <c r="CB90" i="7"/>
  <c r="CC89" i="7"/>
  <c r="CB89" i="7"/>
  <c r="CC88" i="7"/>
  <c r="CB88" i="7"/>
  <c r="CC87" i="7"/>
  <c r="CB87" i="7"/>
  <c r="CC86" i="7"/>
  <c r="CB86" i="7"/>
  <c r="CC85" i="7"/>
  <c r="CB85" i="7"/>
  <c r="CC84" i="7"/>
  <c r="CB84" i="7"/>
  <c r="CC83" i="7"/>
  <c r="CB83" i="7"/>
  <c r="CC82" i="7"/>
  <c r="CB82" i="7"/>
  <c r="CC81" i="7"/>
  <c r="CB81" i="7"/>
  <c r="CC80" i="7"/>
  <c r="CB80" i="7"/>
  <c r="CC79" i="7"/>
  <c r="CB79" i="7"/>
  <c r="CC78" i="7"/>
  <c r="CB78" i="7"/>
  <c r="CC77" i="7"/>
  <c r="CB77" i="7"/>
  <c r="CC76" i="7"/>
  <c r="CB76" i="7"/>
  <c r="CC75" i="7"/>
  <c r="CB75" i="7"/>
  <c r="CC74" i="7"/>
  <c r="CB74" i="7"/>
  <c r="CC73" i="7"/>
  <c r="CB73" i="7"/>
  <c r="CC72" i="7"/>
  <c r="CB72" i="7"/>
  <c r="CC71" i="7"/>
  <c r="CB71" i="7"/>
  <c r="CC70" i="7"/>
  <c r="CB70" i="7"/>
  <c r="CC69" i="7"/>
  <c r="CB69" i="7"/>
  <c r="CC68" i="7"/>
  <c r="CB68" i="7"/>
  <c r="CC67" i="7"/>
  <c r="CB67" i="7"/>
  <c r="CC66" i="7"/>
  <c r="CB66" i="7"/>
  <c r="CC65" i="7"/>
  <c r="CB65" i="7"/>
  <c r="CC64" i="7"/>
  <c r="CB64" i="7"/>
  <c r="CC63" i="7"/>
  <c r="CB63" i="7"/>
  <c r="CC62" i="7"/>
  <c r="CB62" i="7"/>
  <c r="CC61" i="7"/>
  <c r="CB61" i="7"/>
  <c r="CC60" i="7"/>
  <c r="CB60" i="7"/>
  <c r="CC59" i="7"/>
  <c r="CB59" i="7"/>
  <c r="CC58" i="7"/>
  <c r="CB58" i="7"/>
  <c r="CC57" i="7"/>
  <c r="CB57" i="7"/>
  <c r="CC56" i="7"/>
  <c r="CB56" i="7"/>
  <c r="CC55" i="7"/>
  <c r="CB55" i="7"/>
  <c r="CC54" i="7"/>
  <c r="CB54" i="7"/>
  <c r="CC53" i="7"/>
  <c r="CB53" i="7"/>
  <c r="CC52" i="7"/>
  <c r="CB52" i="7"/>
  <c r="CC51" i="7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C43" i="7"/>
  <c r="CB43" i="7"/>
  <c r="CC42" i="7"/>
  <c r="CB42" i="7"/>
  <c r="CC41" i="7"/>
  <c r="CB41" i="7"/>
  <c r="CC40" i="7"/>
  <c r="CB40" i="7"/>
  <c r="CC39" i="7"/>
  <c r="CB39" i="7"/>
  <c r="CC38" i="7"/>
  <c r="CB38" i="7"/>
  <c r="CC37" i="7"/>
  <c r="CB37" i="7"/>
  <c r="CC36" i="7"/>
  <c r="CB36" i="7"/>
  <c r="CC35" i="7"/>
  <c r="CB35" i="7"/>
  <c r="CC34" i="7"/>
  <c r="CB34" i="7"/>
  <c r="CC33" i="7"/>
  <c r="CB33" i="7"/>
  <c r="CC32" i="7"/>
  <c r="CB32" i="7"/>
  <c r="CC31" i="7"/>
  <c r="CB31" i="7"/>
  <c r="CC30" i="7"/>
  <c r="CB30" i="7"/>
  <c r="CC29" i="7"/>
  <c r="CB29" i="7"/>
  <c r="CC28" i="7"/>
  <c r="CB28" i="7"/>
  <c r="CC27" i="7"/>
  <c r="CB27" i="7"/>
  <c r="CC26" i="7"/>
  <c r="CB26" i="7"/>
  <c r="CC25" i="7"/>
  <c r="CB25" i="7"/>
  <c r="CC24" i="7"/>
  <c r="CB24" i="7"/>
  <c r="CC23" i="7"/>
  <c r="CB23" i="7"/>
  <c r="CC22" i="7"/>
  <c r="CB22" i="7"/>
  <c r="CC21" i="7"/>
  <c r="CB21" i="7"/>
  <c r="CC20" i="7"/>
  <c r="CB20" i="7"/>
  <c r="CC19" i="7"/>
  <c r="CB19" i="7"/>
  <c r="CC18" i="7"/>
  <c r="CB18" i="7"/>
  <c r="CC17" i="7"/>
  <c r="CB17" i="7"/>
  <c r="CC16" i="7"/>
  <c r="CB16" i="7"/>
  <c r="CC15" i="7"/>
  <c r="CB15" i="7"/>
  <c r="CC14" i="7"/>
  <c r="CB14" i="7"/>
  <c r="CC13" i="7"/>
  <c r="CB13" i="7"/>
  <c r="CC12" i="7"/>
  <c r="CB12" i="7"/>
  <c r="CC11" i="7"/>
  <c r="CB11" i="7"/>
  <c r="CC10" i="7"/>
  <c r="CB10" i="7"/>
  <c r="BX302" i="7"/>
  <c r="BW302" i="7"/>
  <c r="BX301" i="7"/>
  <c r="BW301" i="7"/>
  <c r="BX300" i="7"/>
  <c r="BW300" i="7"/>
  <c r="BX299" i="7"/>
  <c r="BW299" i="7"/>
  <c r="BX298" i="7"/>
  <c r="BW298" i="7"/>
  <c r="BX297" i="7"/>
  <c r="BW297" i="7"/>
  <c r="BX296" i="7"/>
  <c r="BW296" i="7"/>
  <c r="BX295" i="7"/>
  <c r="BW295" i="7"/>
  <c r="BX294" i="7"/>
  <c r="BW294" i="7"/>
  <c r="BX293" i="7"/>
  <c r="BW293" i="7"/>
  <c r="BX292" i="7"/>
  <c r="BW292" i="7"/>
  <c r="BX291" i="7"/>
  <c r="BW291" i="7"/>
  <c r="BX290" i="7"/>
  <c r="BW290" i="7"/>
  <c r="BX289" i="7"/>
  <c r="BW289" i="7"/>
  <c r="BX288" i="7"/>
  <c r="BW288" i="7"/>
  <c r="BX287" i="7"/>
  <c r="BW287" i="7"/>
  <c r="BX286" i="7"/>
  <c r="BW286" i="7"/>
  <c r="BX285" i="7"/>
  <c r="BW285" i="7"/>
  <c r="BX284" i="7"/>
  <c r="BW284" i="7"/>
  <c r="BX283" i="7"/>
  <c r="BW283" i="7"/>
  <c r="BX282" i="7"/>
  <c r="BW282" i="7"/>
  <c r="BX281" i="7"/>
  <c r="BW281" i="7"/>
  <c r="BX280" i="7"/>
  <c r="BW280" i="7"/>
  <c r="BX279" i="7"/>
  <c r="BW279" i="7"/>
  <c r="BX278" i="7"/>
  <c r="BW278" i="7"/>
  <c r="BX277" i="7"/>
  <c r="BW277" i="7"/>
  <c r="BX276" i="7"/>
  <c r="BW276" i="7"/>
  <c r="BX275" i="7"/>
  <c r="BW275" i="7"/>
  <c r="BX274" i="7"/>
  <c r="BW274" i="7"/>
  <c r="BX273" i="7"/>
  <c r="BW273" i="7"/>
  <c r="BX272" i="7"/>
  <c r="BW272" i="7"/>
  <c r="BX271" i="7"/>
  <c r="BW271" i="7"/>
  <c r="BX270" i="7"/>
  <c r="BW270" i="7"/>
  <c r="BX269" i="7"/>
  <c r="BW269" i="7"/>
  <c r="BX268" i="7"/>
  <c r="BW268" i="7"/>
  <c r="BX267" i="7"/>
  <c r="BW267" i="7"/>
  <c r="BX266" i="7"/>
  <c r="BW266" i="7"/>
  <c r="BX265" i="7"/>
  <c r="BW265" i="7"/>
  <c r="BX264" i="7"/>
  <c r="BW264" i="7"/>
  <c r="BX263" i="7"/>
  <c r="BW263" i="7"/>
  <c r="BX262" i="7"/>
  <c r="BW262" i="7"/>
  <c r="BX261" i="7"/>
  <c r="BW261" i="7"/>
  <c r="BX260" i="7"/>
  <c r="BW260" i="7"/>
  <c r="BX259" i="7"/>
  <c r="BW259" i="7"/>
  <c r="BX258" i="7"/>
  <c r="BW258" i="7"/>
  <c r="BX257" i="7"/>
  <c r="BW257" i="7"/>
  <c r="BX256" i="7"/>
  <c r="BW256" i="7"/>
  <c r="BX255" i="7"/>
  <c r="BW255" i="7"/>
  <c r="BX254" i="7"/>
  <c r="BW254" i="7"/>
  <c r="BX253" i="7"/>
  <c r="BW253" i="7"/>
  <c r="BX252" i="7"/>
  <c r="BW252" i="7"/>
  <c r="BX251" i="7"/>
  <c r="BW251" i="7"/>
  <c r="BX250" i="7"/>
  <c r="BW250" i="7"/>
  <c r="BX249" i="7"/>
  <c r="BW249" i="7"/>
  <c r="BX248" i="7"/>
  <c r="BW248" i="7"/>
  <c r="BX247" i="7"/>
  <c r="BW247" i="7"/>
  <c r="BX246" i="7"/>
  <c r="BW246" i="7"/>
  <c r="BX245" i="7"/>
  <c r="BW245" i="7"/>
  <c r="BX244" i="7"/>
  <c r="BW244" i="7"/>
  <c r="BX243" i="7"/>
  <c r="BW243" i="7"/>
  <c r="BX242" i="7"/>
  <c r="BW242" i="7"/>
  <c r="BX241" i="7"/>
  <c r="BW241" i="7"/>
  <c r="BX240" i="7"/>
  <c r="BW240" i="7"/>
  <c r="BX239" i="7"/>
  <c r="BW239" i="7"/>
  <c r="BX238" i="7"/>
  <c r="BW238" i="7"/>
  <c r="BX237" i="7"/>
  <c r="BW237" i="7"/>
  <c r="BX236" i="7"/>
  <c r="BW236" i="7"/>
  <c r="BX235" i="7"/>
  <c r="BW235" i="7"/>
  <c r="BX234" i="7"/>
  <c r="BW234" i="7"/>
  <c r="BX233" i="7"/>
  <c r="BW233" i="7"/>
  <c r="BX232" i="7"/>
  <c r="BW232" i="7"/>
  <c r="BX231" i="7"/>
  <c r="BW231" i="7"/>
  <c r="BX230" i="7"/>
  <c r="BW230" i="7"/>
  <c r="BX229" i="7"/>
  <c r="BW229" i="7"/>
  <c r="BX228" i="7"/>
  <c r="BW228" i="7"/>
  <c r="BX227" i="7"/>
  <c r="BW227" i="7"/>
  <c r="BX226" i="7"/>
  <c r="BW226" i="7"/>
  <c r="BX225" i="7"/>
  <c r="BW225" i="7"/>
  <c r="BX224" i="7"/>
  <c r="BW224" i="7"/>
  <c r="BX223" i="7"/>
  <c r="BW223" i="7"/>
  <c r="BX222" i="7"/>
  <c r="BW222" i="7"/>
  <c r="BX221" i="7"/>
  <c r="BW221" i="7"/>
  <c r="BX220" i="7"/>
  <c r="BW220" i="7"/>
  <c r="BX219" i="7"/>
  <c r="BW219" i="7"/>
  <c r="BX218" i="7"/>
  <c r="BW218" i="7"/>
  <c r="BX217" i="7"/>
  <c r="BW217" i="7"/>
  <c r="BX216" i="7"/>
  <c r="BW216" i="7"/>
  <c r="BX215" i="7"/>
  <c r="BW215" i="7"/>
  <c r="BX214" i="7"/>
  <c r="BW214" i="7"/>
  <c r="BX213" i="7"/>
  <c r="BW213" i="7"/>
  <c r="BX212" i="7"/>
  <c r="BW212" i="7"/>
  <c r="BX211" i="7"/>
  <c r="BW211" i="7"/>
  <c r="BX210" i="7"/>
  <c r="BW210" i="7"/>
  <c r="BX209" i="7"/>
  <c r="BW209" i="7"/>
  <c r="BX208" i="7"/>
  <c r="BW208" i="7"/>
  <c r="BX207" i="7"/>
  <c r="BW207" i="7"/>
  <c r="BX206" i="7"/>
  <c r="BW206" i="7"/>
  <c r="BX205" i="7"/>
  <c r="BW205" i="7"/>
  <c r="BX204" i="7"/>
  <c r="BW204" i="7"/>
  <c r="BX203" i="7"/>
  <c r="BW203" i="7"/>
  <c r="BX202" i="7"/>
  <c r="BW202" i="7"/>
  <c r="BX201" i="7"/>
  <c r="BW201" i="7"/>
  <c r="BX200" i="7"/>
  <c r="BW200" i="7"/>
  <c r="BX199" i="7"/>
  <c r="BW199" i="7"/>
  <c r="BX198" i="7"/>
  <c r="BW198" i="7"/>
  <c r="BX197" i="7"/>
  <c r="BW197" i="7"/>
  <c r="BX196" i="7"/>
  <c r="BW196" i="7"/>
  <c r="BX195" i="7"/>
  <c r="BW195" i="7"/>
  <c r="BX194" i="7"/>
  <c r="BW194" i="7"/>
  <c r="BX193" i="7"/>
  <c r="BW193" i="7"/>
  <c r="BX192" i="7"/>
  <c r="BW192" i="7"/>
  <c r="BX191" i="7"/>
  <c r="BW191" i="7"/>
  <c r="BX190" i="7"/>
  <c r="BW190" i="7"/>
  <c r="BX189" i="7"/>
  <c r="BW189" i="7"/>
  <c r="BX188" i="7"/>
  <c r="BW188" i="7"/>
  <c r="BX187" i="7"/>
  <c r="BW187" i="7"/>
  <c r="BX186" i="7"/>
  <c r="BW186" i="7"/>
  <c r="BX185" i="7"/>
  <c r="BW185" i="7"/>
  <c r="BX184" i="7"/>
  <c r="BW184" i="7"/>
  <c r="BX183" i="7"/>
  <c r="BW183" i="7"/>
  <c r="BX182" i="7"/>
  <c r="BW182" i="7"/>
  <c r="BX181" i="7"/>
  <c r="BW181" i="7"/>
  <c r="BX180" i="7"/>
  <c r="BW180" i="7"/>
  <c r="BX179" i="7"/>
  <c r="BW179" i="7"/>
  <c r="BX178" i="7"/>
  <c r="BW178" i="7"/>
  <c r="BX177" i="7"/>
  <c r="BW177" i="7"/>
  <c r="BX176" i="7"/>
  <c r="BW176" i="7"/>
  <c r="BX175" i="7"/>
  <c r="BW175" i="7"/>
  <c r="BX174" i="7"/>
  <c r="BW174" i="7"/>
  <c r="BX173" i="7"/>
  <c r="BW173" i="7"/>
  <c r="BX172" i="7"/>
  <c r="BW172" i="7"/>
  <c r="BX171" i="7"/>
  <c r="BW171" i="7"/>
  <c r="BX170" i="7"/>
  <c r="BW170" i="7"/>
  <c r="BX169" i="7"/>
  <c r="BW169" i="7"/>
  <c r="BX168" i="7"/>
  <c r="BW168" i="7"/>
  <c r="BX167" i="7"/>
  <c r="BW167" i="7"/>
  <c r="BX166" i="7"/>
  <c r="BW166" i="7"/>
  <c r="BX165" i="7"/>
  <c r="BW165" i="7"/>
  <c r="BX164" i="7"/>
  <c r="BW164" i="7"/>
  <c r="BX163" i="7"/>
  <c r="BW163" i="7"/>
  <c r="BX162" i="7"/>
  <c r="BW162" i="7"/>
  <c r="BX161" i="7"/>
  <c r="BW161" i="7"/>
  <c r="BX160" i="7"/>
  <c r="BW160" i="7"/>
  <c r="BX159" i="7"/>
  <c r="BW159" i="7"/>
  <c r="BX158" i="7"/>
  <c r="BW158" i="7"/>
  <c r="BX157" i="7"/>
  <c r="BW157" i="7"/>
  <c r="BX156" i="7"/>
  <c r="BW156" i="7"/>
  <c r="BX155" i="7"/>
  <c r="BW155" i="7"/>
  <c r="BX154" i="7"/>
  <c r="BW154" i="7"/>
  <c r="BX153" i="7"/>
  <c r="BW153" i="7"/>
  <c r="BX152" i="7"/>
  <c r="BW152" i="7"/>
  <c r="BX151" i="7"/>
  <c r="BW151" i="7"/>
  <c r="BX150" i="7"/>
  <c r="BW150" i="7"/>
  <c r="BX149" i="7"/>
  <c r="BW149" i="7"/>
  <c r="BX148" i="7"/>
  <c r="BW148" i="7"/>
  <c r="BX147" i="7"/>
  <c r="BW147" i="7"/>
  <c r="BX146" i="7"/>
  <c r="BW146" i="7"/>
  <c r="BX145" i="7"/>
  <c r="BW145" i="7"/>
  <c r="BX144" i="7"/>
  <c r="BW144" i="7"/>
  <c r="BX143" i="7"/>
  <c r="BW143" i="7"/>
  <c r="BX142" i="7"/>
  <c r="BW142" i="7"/>
  <c r="BX141" i="7"/>
  <c r="BW141" i="7"/>
  <c r="BX140" i="7"/>
  <c r="BW140" i="7"/>
  <c r="BX139" i="7"/>
  <c r="BW139" i="7"/>
  <c r="BX138" i="7"/>
  <c r="BW138" i="7"/>
  <c r="BX137" i="7"/>
  <c r="BW137" i="7"/>
  <c r="BX136" i="7"/>
  <c r="BW136" i="7"/>
  <c r="BX135" i="7"/>
  <c r="BW135" i="7"/>
  <c r="BX134" i="7"/>
  <c r="BW134" i="7"/>
  <c r="BX133" i="7"/>
  <c r="BW133" i="7"/>
  <c r="BX132" i="7"/>
  <c r="BW132" i="7"/>
  <c r="BX131" i="7"/>
  <c r="BW131" i="7"/>
  <c r="BX130" i="7"/>
  <c r="BW130" i="7"/>
  <c r="BX129" i="7"/>
  <c r="BW129" i="7"/>
  <c r="BX128" i="7"/>
  <c r="BW128" i="7"/>
  <c r="BX127" i="7"/>
  <c r="BW127" i="7"/>
  <c r="BX126" i="7"/>
  <c r="BW126" i="7"/>
  <c r="BX125" i="7"/>
  <c r="BW125" i="7"/>
  <c r="BX124" i="7"/>
  <c r="BW124" i="7"/>
  <c r="BX123" i="7"/>
  <c r="BW123" i="7"/>
  <c r="BX122" i="7"/>
  <c r="BW122" i="7"/>
  <c r="BX121" i="7"/>
  <c r="BW121" i="7"/>
  <c r="BX120" i="7"/>
  <c r="BW120" i="7"/>
  <c r="BX119" i="7"/>
  <c r="BW119" i="7"/>
  <c r="BX118" i="7"/>
  <c r="BW118" i="7"/>
  <c r="BX117" i="7"/>
  <c r="BW117" i="7"/>
  <c r="BX116" i="7"/>
  <c r="BW116" i="7"/>
  <c r="BX115" i="7"/>
  <c r="BW115" i="7"/>
  <c r="BX114" i="7"/>
  <c r="BW114" i="7"/>
  <c r="BX113" i="7"/>
  <c r="BW113" i="7"/>
  <c r="BX112" i="7"/>
  <c r="BW112" i="7"/>
  <c r="BX111" i="7"/>
  <c r="BW111" i="7"/>
  <c r="BX110" i="7"/>
  <c r="BW110" i="7"/>
  <c r="BX109" i="7"/>
  <c r="BW109" i="7"/>
  <c r="BX108" i="7"/>
  <c r="BW108" i="7"/>
  <c r="BX107" i="7"/>
  <c r="BW107" i="7"/>
  <c r="BX106" i="7"/>
  <c r="BW106" i="7"/>
  <c r="BX105" i="7"/>
  <c r="BW105" i="7"/>
  <c r="BX104" i="7"/>
  <c r="BW104" i="7"/>
  <c r="BX103" i="7"/>
  <c r="BW103" i="7"/>
  <c r="BX102" i="7"/>
  <c r="BW102" i="7"/>
  <c r="BX101" i="7"/>
  <c r="BW101" i="7"/>
  <c r="BX100" i="7"/>
  <c r="BW100" i="7"/>
  <c r="BX99" i="7"/>
  <c r="BW99" i="7"/>
  <c r="BX98" i="7"/>
  <c r="BW98" i="7"/>
  <c r="BX97" i="7"/>
  <c r="BW97" i="7"/>
  <c r="BX96" i="7"/>
  <c r="BW96" i="7"/>
  <c r="BX95" i="7"/>
  <c r="BW95" i="7"/>
  <c r="BX94" i="7"/>
  <c r="BW94" i="7"/>
  <c r="BX93" i="7"/>
  <c r="BW93" i="7"/>
  <c r="BX92" i="7"/>
  <c r="BW92" i="7"/>
  <c r="BX91" i="7"/>
  <c r="BW91" i="7"/>
  <c r="BX90" i="7"/>
  <c r="BW90" i="7"/>
  <c r="BX89" i="7"/>
  <c r="BW89" i="7"/>
  <c r="BX88" i="7"/>
  <c r="BW88" i="7"/>
  <c r="BX87" i="7"/>
  <c r="BW87" i="7"/>
  <c r="BX86" i="7"/>
  <c r="BW86" i="7"/>
  <c r="BX85" i="7"/>
  <c r="BW85" i="7"/>
  <c r="BX84" i="7"/>
  <c r="BW84" i="7"/>
  <c r="BX83" i="7"/>
  <c r="BW83" i="7"/>
  <c r="BX82" i="7"/>
  <c r="BW82" i="7"/>
  <c r="BX81" i="7"/>
  <c r="BW81" i="7"/>
  <c r="BX80" i="7"/>
  <c r="BW80" i="7"/>
  <c r="BX79" i="7"/>
  <c r="BW79" i="7"/>
  <c r="BX78" i="7"/>
  <c r="BW78" i="7"/>
  <c r="BX77" i="7"/>
  <c r="BW77" i="7"/>
  <c r="BX76" i="7"/>
  <c r="BW76" i="7"/>
  <c r="BX75" i="7"/>
  <c r="BW75" i="7"/>
  <c r="BX74" i="7"/>
  <c r="BW74" i="7"/>
  <c r="BX73" i="7"/>
  <c r="BW73" i="7"/>
  <c r="BX72" i="7"/>
  <c r="BW72" i="7"/>
  <c r="BX71" i="7"/>
  <c r="BW71" i="7"/>
  <c r="BX70" i="7"/>
  <c r="BW70" i="7"/>
  <c r="BX69" i="7"/>
  <c r="BW69" i="7"/>
  <c r="BX68" i="7"/>
  <c r="BW68" i="7"/>
  <c r="BX67" i="7"/>
  <c r="BW67" i="7"/>
  <c r="BX66" i="7"/>
  <c r="BW66" i="7"/>
  <c r="BX65" i="7"/>
  <c r="BW65" i="7"/>
  <c r="BX64" i="7"/>
  <c r="BW64" i="7"/>
  <c r="BX63" i="7"/>
  <c r="BW63" i="7"/>
  <c r="BX62" i="7"/>
  <c r="BW62" i="7"/>
  <c r="BX61" i="7"/>
  <c r="BW61" i="7"/>
  <c r="BX60" i="7"/>
  <c r="BW60" i="7"/>
  <c r="BX59" i="7"/>
  <c r="BW59" i="7"/>
  <c r="BX58" i="7"/>
  <c r="BW58" i="7"/>
  <c r="BX57" i="7"/>
  <c r="BW57" i="7"/>
  <c r="BX56" i="7"/>
  <c r="BW56" i="7"/>
  <c r="BX55" i="7"/>
  <c r="BW55" i="7"/>
  <c r="BX54" i="7"/>
  <c r="BW54" i="7"/>
  <c r="BX53" i="7"/>
  <c r="BW53" i="7"/>
  <c r="BX52" i="7"/>
  <c r="BW52" i="7"/>
  <c r="BX51" i="7"/>
  <c r="BW51" i="7"/>
  <c r="BX50" i="7"/>
  <c r="BW50" i="7"/>
  <c r="BX49" i="7"/>
  <c r="BW49" i="7"/>
  <c r="BX48" i="7"/>
  <c r="BW48" i="7"/>
  <c r="BX47" i="7"/>
  <c r="BW47" i="7"/>
  <c r="BX46" i="7"/>
  <c r="BW46" i="7"/>
  <c r="BX45" i="7"/>
  <c r="BW45" i="7"/>
  <c r="BX44" i="7"/>
  <c r="BW44" i="7"/>
  <c r="BX43" i="7"/>
  <c r="BW43" i="7"/>
  <c r="BX42" i="7"/>
  <c r="BW42" i="7"/>
  <c r="BX41" i="7"/>
  <c r="BW41" i="7"/>
  <c r="BX40" i="7"/>
  <c r="BW40" i="7"/>
  <c r="BX39" i="7"/>
  <c r="BW39" i="7"/>
  <c r="BX38" i="7"/>
  <c r="BW38" i="7"/>
  <c r="BX37" i="7"/>
  <c r="BW37" i="7"/>
  <c r="BX36" i="7"/>
  <c r="BW36" i="7"/>
  <c r="BX35" i="7"/>
  <c r="BW35" i="7"/>
  <c r="BX34" i="7"/>
  <c r="BW34" i="7"/>
  <c r="BX33" i="7"/>
  <c r="BW33" i="7"/>
  <c r="BX32" i="7"/>
  <c r="BW32" i="7"/>
  <c r="BX31" i="7"/>
  <c r="BW31" i="7"/>
  <c r="BX30" i="7"/>
  <c r="BW30" i="7"/>
  <c r="BX29" i="7"/>
  <c r="BW29" i="7"/>
  <c r="BX28" i="7"/>
  <c r="BW28" i="7"/>
  <c r="BX27" i="7"/>
  <c r="BW27" i="7"/>
  <c r="BX26" i="7"/>
  <c r="BW26" i="7"/>
  <c r="BX25" i="7"/>
  <c r="BW25" i="7"/>
  <c r="BX24" i="7"/>
  <c r="BW24" i="7"/>
  <c r="BX23" i="7"/>
  <c r="BW23" i="7"/>
  <c r="BX22" i="7"/>
  <c r="BW22" i="7"/>
  <c r="BX21" i="7"/>
  <c r="BW21" i="7"/>
  <c r="BX20" i="7"/>
  <c r="BW20" i="7"/>
  <c r="BX19" i="7"/>
  <c r="BW19" i="7"/>
  <c r="BX18" i="7"/>
  <c r="BW18" i="7"/>
  <c r="BX17" i="7"/>
  <c r="BW17" i="7"/>
  <c r="BX16" i="7"/>
  <c r="BW16" i="7"/>
  <c r="BX15" i="7"/>
  <c r="BW15" i="7"/>
  <c r="BX14" i="7"/>
  <c r="BW14" i="7"/>
  <c r="BX13" i="7"/>
  <c r="BW13" i="7"/>
  <c r="BX12" i="7"/>
  <c r="BW12" i="7"/>
  <c r="BX11" i="7"/>
  <c r="BW11" i="7"/>
  <c r="BX10" i="7"/>
  <c r="BW10" i="7"/>
  <c r="BS302" i="7"/>
  <c r="BR302" i="7"/>
  <c r="BS301" i="7"/>
  <c r="BR301" i="7"/>
  <c r="BS300" i="7"/>
  <c r="BR300" i="7"/>
  <c r="BS299" i="7"/>
  <c r="BR299" i="7"/>
  <c r="BS298" i="7"/>
  <c r="BR298" i="7"/>
  <c r="BS297" i="7"/>
  <c r="BR297" i="7"/>
  <c r="BS296" i="7"/>
  <c r="BR296" i="7"/>
  <c r="BS295" i="7"/>
  <c r="BR295" i="7"/>
  <c r="BS294" i="7"/>
  <c r="BR294" i="7"/>
  <c r="BS293" i="7"/>
  <c r="BR293" i="7"/>
  <c r="BS292" i="7"/>
  <c r="BR292" i="7"/>
  <c r="BS291" i="7"/>
  <c r="BR291" i="7"/>
  <c r="BS290" i="7"/>
  <c r="BR290" i="7"/>
  <c r="BS289" i="7"/>
  <c r="BR289" i="7"/>
  <c r="BS288" i="7"/>
  <c r="BR288" i="7"/>
  <c r="BS287" i="7"/>
  <c r="BR287" i="7"/>
  <c r="BS286" i="7"/>
  <c r="BR286" i="7"/>
  <c r="BS285" i="7"/>
  <c r="BR285" i="7"/>
  <c r="BS284" i="7"/>
  <c r="BR284" i="7"/>
  <c r="BS283" i="7"/>
  <c r="BR283" i="7"/>
  <c r="BS282" i="7"/>
  <c r="BR282" i="7"/>
  <c r="BS281" i="7"/>
  <c r="BR281" i="7"/>
  <c r="BS280" i="7"/>
  <c r="BR280" i="7"/>
  <c r="BS279" i="7"/>
  <c r="BR279" i="7"/>
  <c r="BS278" i="7"/>
  <c r="BR278" i="7"/>
  <c r="BS277" i="7"/>
  <c r="BR277" i="7"/>
  <c r="BS276" i="7"/>
  <c r="BR276" i="7"/>
  <c r="BS275" i="7"/>
  <c r="BR275" i="7"/>
  <c r="BS274" i="7"/>
  <c r="BR274" i="7"/>
  <c r="BS273" i="7"/>
  <c r="BR273" i="7"/>
  <c r="BS272" i="7"/>
  <c r="BR272" i="7"/>
  <c r="BS271" i="7"/>
  <c r="BR271" i="7"/>
  <c r="BS270" i="7"/>
  <c r="BR270" i="7"/>
  <c r="BS269" i="7"/>
  <c r="BR269" i="7"/>
  <c r="BS268" i="7"/>
  <c r="BR268" i="7"/>
  <c r="BS267" i="7"/>
  <c r="BR267" i="7"/>
  <c r="BS266" i="7"/>
  <c r="BR266" i="7"/>
  <c r="BS265" i="7"/>
  <c r="BR265" i="7"/>
  <c r="BS264" i="7"/>
  <c r="BR264" i="7"/>
  <c r="BS263" i="7"/>
  <c r="BR263" i="7"/>
  <c r="BS262" i="7"/>
  <c r="BR262" i="7"/>
  <c r="BS261" i="7"/>
  <c r="BR261" i="7"/>
  <c r="BS260" i="7"/>
  <c r="BR260" i="7"/>
  <c r="BS259" i="7"/>
  <c r="BR259" i="7"/>
  <c r="BS258" i="7"/>
  <c r="BR258" i="7"/>
  <c r="BS257" i="7"/>
  <c r="BR257" i="7"/>
  <c r="BS256" i="7"/>
  <c r="BR256" i="7"/>
  <c r="BS255" i="7"/>
  <c r="BR255" i="7"/>
  <c r="BS254" i="7"/>
  <c r="BR254" i="7"/>
  <c r="BS253" i="7"/>
  <c r="BR253" i="7"/>
  <c r="BS252" i="7"/>
  <c r="BR252" i="7"/>
  <c r="BS251" i="7"/>
  <c r="BR251" i="7"/>
  <c r="BS250" i="7"/>
  <c r="BR250" i="7"/>
  <c r="BS249" i="7"/>
  <c r="BR249" i="7"/>
  <c r="BS248" i="7"/>
  <c r="BR248" i="7"/>
  <c r="BS247" i="7"/>
  <c r="BR247" i="7"/>
  <c r="BS246" i="7"/>
  <c r="BR246" i="7"/>
  <c r="BS245" i="7"/>
  <c r="BR245" i="7"/>
  <c r="BS244" i="7"/>
  <c r="BR244" i="7"/>
  <c r="BS243" i="7"/>
  <c r="BR243" i="7"/>
  <c r="BS242" i="7"/>
  <c r="BR242" i="7"/>
  <c r="BS241" i="7"/>
  <c r="BR241" i="7"/>
  <c r="BS240" i="7"/>
  <c r="BR240" i="7"/>
  <c r="BS239" i="7"/>
  <c r="BR239" i="7"/>
  <c r="BS238" i="7"/>
  <c r="BR238" i="7"/>
  <c r="BS237" i="7"/>
  <c r="BR237" i="7"/>
  <c r="BS236" i="7"/>
  <c r="BR236" i="7"/>
  <c r="BS235" i="7"/>
  <c r="BR235" i="7"/>
  <c r="BS234" i="7"/>
  <c r="BR234" i="7"/>
  <c r="BS233" i="7"/>
  <c r="BR233" i="7"/>
  <c r="BS232" i="7"/>
  <c r="BR232" i="7"/>
  <c r="BS231" i="7"/>
  <c r="BR231" i="7"/>
  <c r="BS230" i="7"/>
  <c r="BR230" i="7"/>
  <c r="BS229" i="7"/>
  <c r="BR229" i="7"/>
  <c r="BS228" i="7"/>
  <c r="BR228" i="7"/>
  <c r="BS227" i="7"/>
  <c r="BR227" i="7"/>
  <c r="BS226" i="7"/>
  <c r="BR226" i="7"/>
  <c r="BS225" i="7"/>
  <c r="BR225" i="7"/>
  <c r="BS224" i="7"/>
  <c r="BR224" i="7"/>
  <c r="BS223" i="7"/>
  <c r="BR223" i="7"/>
  <c r="BS222" i="7"/>
  <c r="BR222" i="7"/>
  <c r="BS221" i="7"/>
  <c r="BR221" i="7"/>
  <c r="BS220" i="7"/>
  <c r="BR220" i="7"/>
  <c r="BS219" i="7"/>
  <c r="BR219" i="7"/>
  <c r="BS218" i="7"/>
  <c r="BR218" i="7"/>
  <c r="BS217" i="7"/>
  <c r="BR217" i="7"/>
  <c r="BS216" i="7"/>
  <c r="BR216" i="7"/>
  <c r="BS215" i="7"/>
  <c r="BR215" i="7"/>
  <c r="BS214" i="7"/>
  <c r="BR214" i="7"/>
  <c r="BS213" i="7"/>
  <c r="BR213" i="7"/>
  <c r="BS212" i="7"/>
  <c r="BR212" i="7"/>
  <c r="BS211" i="7"/>
  <c r="BR211" i="7"/>
  <c r="BS210" i="7"/>
  <c r="BR210" i="7"/>
  <c r="BS209" i="7"/>
  <c r="BR209" i="7"/>
  <c r="BS208" i="7"/>
  <c r="BR208" i="7"/>
  <c r="BS207" i="7"/>
  <c r="BR207" i="7"/>
  <c r="BS206" i="7"/>
  <c r="BR206" i="7"/>
  <c r="BS205" i="7"/>
  <c r="BR205" i="7"/>
  <c r="BS204" i="7"/>
  <c r="BR204" i="7"/>
  <c r="BS203" i="7"/>
  <c r="BR203" i="7"/>
  <c r="BS202" i="7"/>
  <c r="BR202" i="7"/>
  <c r="BS201" i="7"/>
  <c r="BR201" i="7"/>
  <c r="BS200" i="7"/>
  <c r="BR200" i="7"/>
  <c r="BS199" i="7"/>
  <c r="BR199" i="7"/>
  <c r="BS198" i="7"/>
  <c r="BR198" i="7"/>
  <c r="BS197" i="7"/>
  <c r="BR197" i="7"/>
  <c r="BS196" i="7"/>
  <c r="BR196" i="7"/>
  <c r="BS195" i="7"/>
  <c r="BR195" i="7"/>
  <c r="BS194" i="7"/>
  <c r="BR194" i="7"/>
  <c r="BS193" i="7"/>
  <c r="BR193" i="7"/>
  <c r="BS192" i="7"/>
  <c r="BR192" i="7"/>
  <c r="BS191" i="7"/>
  <c r="BR191" i="7"/>
  <c r="BS190" i="7"/>
  <c r="BR190" i="7"/>
  <c r="BS189" i="7"/>
  <c r="BR189" i="7"/>
  <c r="BS188" i="7"/>
  <c r="BR188" i="7"/>
  <c r="BS187" i="7"/>
  <c r="BR187" i="7"/>
  <c r="BS186" i="7"/>
  <c r="BR186" i="7"/>
  <c r="BS185" i="7"/>
  <c r="BR185" i="7"/>
  <c r="BS184" i="7"/>
  <c r="BR184" i="7"/>
  <c r="BS183" i="7"/>
  <c r="BR183" i="7"/>
  <c r="BS182" i="7"/>
  <c r="BR182" i="7"/>
  <c r="BS181" i="7"/>
  <c r="BR181" i="7"/>
  <c r="BS180" i="7"/>
  <c r="BR180" i="7"/>
  <c r="BS179" i="7"/>
  <c r="BR179" i="7"/>
  <c r="BS178" i="7"/>
  <c r="BR178" i="7"/>
  <c r="BS177" i="7"/>
  <c r="BR177" i="7"/>
  <c r="BS176" i="7"/>
  <c r="BR176" i="7"/>
  <c r="BS175" i="7"/>
  <c r="BR175" i="7"/>
  <c r="BS174" i="7"/>
  <c r="BR174" i="7"/>
  <c r="BS173" i="7"/>
  <c r="BR173" i="7"/>
  <c r="BS172" i="7"/>
  <c r="BR172" i="7"/>
  <c r="BS171" i="7"/>
  <c r="BR171" i="7"/>
  <c r="BS170" i="7"/>
  <c r="BR170" i="7"/>
  <c r="BS169" i="7"/>
  <c r="BR169" i="7"/>
  <c r="BS168" i="7"/>
  <c r="BR168" i="7"/>
  <c r="BS167" i="7"/>
  <c r="BR167" i="7"/>
  <c r="BS166" i="7"/>
  <c r="BR166" i="7"/>
  <c r="BS165" i="7"/>
  <c r="BR165" i="7"/>
  <c r="BS164" i="7"/>
  <c r="BR164" i="7"/>
  <c r="BS163" i="7"/>
  <c r="BR163" i="7"/>
  <c r="BS162" i="7"/>
  <c r="BR162" i="7"/>
  <c r="BS161" i="7"/>
  <c r="BR161" i="7"/>
  <c r="BS160" i="7"/>
  <c r="BR160" i="7"/>
  <c r="BS159" i="7"/>
  <c r="BR159" i="7"/>
  <c r="BS158" i="7"/>
  <c r="BR158" i="7"/>
  <c r="BS157" i="7"/>
  <c r="BR157" i="7"/>
  <c r="BS156" i="7"/>
  <c r="BR156" i="7"/>
  <c r="BS155" i="7"/>
  <c r="BR155" i="7"/>
  <c r="BS154" i="7"/>
  <c r="BR154" i="7"/>
  <c r="BS153" i="7"/>
  <c r="BR153" i="7"/>
  <c r="BS152" i="7"/>
  <c r="BR152" i="7"/>
  <c r="BS151" i="7"/>
  <c r="BR151" i="7"/>
  <c r="BS150" i="7"/>
  <c r="BR150" i="7"/>
  <c r="BS149" i="7"/>
  <c r="BR149" i="7"/>
  <c r="BS148" i="7"/>
  <c r="BR148" i="7"/>
  <c r="BS147" i="7"/>
  <c r="BR147" i="7"/>
  <c r="BS146" i="7"/>
  <c r="BR146" i="7"/>
  <c r="BS145" i="7"/>
  <c r="BR145" i="7"/>
  <c r="BS144" i="7"/>
  <c r="BR144" i="7"/>
  <c r="BS143" i="7"/>
  <c r="BR143" i="7"/>
  <c r="BS142" i="7"/>
  <c r="BR142" i="7"/>
  <c r="BS141" i="7"/>
  <c r="BR141" i="7"/>
  <c r="BS140" i="7"/>
  <c r="BR140" i="7"/>
  <c r="BS139" i="7"/>
  <c r="BR139" i="7"/>
  <c r="BS138" i="7"/>
  <c r="BR138" i="7"/>
  <c r="BS137" i="7"/>
  <c r="BR137" i="7"/>
  <c r="BS136" i="7"/>
  <c r="BR136" i="7"/>
  <c r="BS135" i="7"/>
  <c r="BR135" i="7"/>
  <c r="BS134" i="7"/>
  <c r="BR134" i="7"/>
  <c r="BS133" i="7"/>
  <c r="BR133" i="7"/>
  <c r="BS132" i="7"/>
  <c r="BR132" i="7"/>
  <c r="BS131" i="7"/>
  <c r="BR131" i="7"/>
  <c r="BS130" i="7"/>
  <c r="BR130" i="7"/>
  <c r="BS129" i="7"/>
  <c r="BR129" i="7"/>
  <c r="BS128" i="7"/>
  <c r="BR128" i="7"/>
  <c r="BS127" i="7"/>
  <c r="BR127" i="7"/>
  <c r="BS126" i="7"/>
  <c r="BR126" i="7"/>
  <c r="BS125" i="7"/>
  <c r="BR125" i="7"/>
  <c r="BS124" i="7"/>
  <c r="BR124" i="7"/>
  <c r="BS123" i="7"/>
  <c r="BR123" i="7"/>
  <c r="BS122" i="7"/>
  <c r="BR122" i="7"/>
  <c r="BS121" i="7"/>
  <c r="BR121" i="7"/>
  <c r="BS120" i="7"/>
  <c r="BR120" i="7"/>
  <c r="BS119" i="7"/>
  <c r="BR119" i="7"/>
  <c r="BS118" i="7"/>
  <c r="BR118" i="7"/>
  <c r="BS117" i="7"/>
  <c r="BR117" i="7"/>
  <c r="BS116" i="7"/>
  <c r="BR116" i="7"/>
  <c r="BS115" i="7"/>
  <c r="BR115" i="7"/>
  <c r="BS114" i="7"/>
  <c r="BR114" i="7"/>
  <c r="BS113" i="7"/>
  <c r="BR113" i="7"/>
  <c r="BS112" i="7"/>
  <c r="BR112" i="7"/>
  <c r="BS111" i="7"/>
  <c r="BR111" i="7"/>
  <c r="BS110" i="7"/>
  <c r="BR110" i="7"/>
  <c r="BS109" i="7"/>
  <c r="BR109" i="7"/>
  <c r="BS108" i="7"/>
  <c r="BR108" i="7"/>
  <c r="BS107" i="7"/>
  <c r="BR107" i="7"/>
  <c r="BS106" i="7"/>
  <c r="BR106" i="7"/>
  <c r="BS105" i="7"/>
  <c r="BR105" i="7"/>
  <c r="BS104" i="7"/>
  <c r="BR104" i="7"/>
  <c r="BS103" i="7"/>
  <c r="BR103" i="7"/>
  <c r="BS102" i="7"/>
  <c r="BR102" i="7"/>
  <c r="BS101" i="7"/>
  <c r="BR101" i="7"/>
  <c r="BS100" i="7"/>
  <c r="BR100" i="7"/>
  <c r="BS99" i="7"/>
  <c r="BR99" i="7"/>
  <c r="BS98" i="7"/>
  <c r="BR98" i="7"/>
  <c r="BS97" i="7"/>
  <c r="BR97" i="7"/>
  <c r="BS96" i="7"/>
  <c r="BR96" i="7"/>
  <c r="BS95" i="7"/>
  <c r="BR95" i="7"/>
  <c r="BS94" i="7"/>
  <c r="BR94" i="7"/>
  <c r="BS93" i="7"/>
  <c r="BR93" i="7"/>
  <c r="BS92" i="7"/>
  <c r="BR92" i="7"/>
  <c r="BS91" i="7"/>
  <c r="BR91" i="7"/>
  <c r="BS90" i="7"/>
  <c r="BR90" i="7"/>
  <c r="BS89" i="7"/>
  <c r="BR89" i="7"/>
  <c r="BS88" i="7"/>
  <c r="BR88" i="7"/>
  <c r="BS87" i="7"/>
  <c r="BR87" i="7"/>
  <c r="BS86" i="7"/>
  <c r="BR86" i="7"/>
  <c r="BS85" i="7"/>
  <c r="BR85" i="7"/>
  <c r="BS84" i="7"/>
  <c r="BR84" i="7"/>
  <c r="BS83" i="7"/>
  <c r="BR83" i="7"/>
  <c r="BS82" i="7"/>
  <c r="BR82" i="7"/>
  <c r="BS81" i="7"/>
  <c r="BR81" i="7"/>
  <c r="BS80" i="7"/>
  <c r="BR80" i="7"/>
  <c r="BS79" i="7"/>
  <c r="BR79" i="7"/>
  <c r="BS78" i="7"/>
  <c r="BR78" i="7"/>
  <c r="BS77" i="7"/>
  <c r="BR77" i="7"/>
  <c r="BS76" i="7"/>
  <c r="BR76" i="7"/>
  <c r="BS75" i="7"/>
  <c r="BR75" i="7"/>
  <c r="BS74" i="7"/>
  <c r="BR74" i="7"/>
  <c r="BS73" i="7"/>
  <c r="BR73" i="7"/>
  <c r="BS72" i="7"/>
  <c r="BR72" i="7"/>
  <c r="BS71" i="7"/>
  <c r="BR71" i="7"/>
  <c r="BS70" i="7"/>
  <c r="BR70" i="7"/>
  <c r="BS69" i="7"/>
  <c r="BR69" i="7"/>
  <c r="BS68" i="7"/>
  <c r="BR68" i="7"/>
  <c r="BS67" i="7"/>
  <c r="BR67" i="7"/>
  <c r="BS66" i="7"/>
  <c r="BR66" i="7"/>
  <c r="BS65" i="7"/>
  <c r="BR65" i="7"/>
  <c r="BS64" i="7"/>
  <c r="BR64" i="7"/>
  <c r="BS63" i="7"/>
  <c r="BR63" i="7"/>
  <c r="BS62" i="7"/>
  <c r="BR62" i="7"/>
  <c r="BS61" i="7"/>
  <c r="BR61" i="7"/>
  <c r="BS60" i="7"/>
  <c r="BR60" i="7"/>
  <c r="BS59" i="7"/>
  <c r="BR59" i="7"/>
  <c r="BS58" i="7"/>
  <c r="BR58" i="7"/>
  <c r="BS57" i="7"/>
  <c r="BR57" i="7"/>
  <c r="BS56" i="7"/>
  <c r="BR56" i="7"/>
  <c r="BS55" i="7"/>
  <c r="BR55" i="7"/>
  <c r="BS54" i="7"/>
  <c r="BR54" i="7"/>
  <c r="BS53" i="7"/>
  <c r="BR53" i="7"/>
  <c r="BS52" i="7"/>
  <c r="BR52" i="7"/>
  <c r="BS51" i="7"/>
  <c r="BR51" i="7"/>
  <c r="BS50" i="7"/>
  <c r="BR50" i="7"/>
  <c r="BS49" i="7"/>
  <c r="BR49" i="7"/>
  <c r="BS48" i="7"/>
  <c r="BR48" i="7"/>
  <c r="BS47" i="7"/>
  <c r="BR47" i="7"/>
  <c r="BS46" i="7"/>
  <c r="BR46" i="7"/>
  <c r="BS45" i="7"/>
  <c r="BR45" i="7"/>
  <c r="BS44" i="7"/>
  <c r="BR44" i="7"/>
  <c r="BS43" i="7"/>
  <c r="BR43" i="7"/>
  <c r="BS42" i="7"/>
  <c r="BR42" i="7"/>
  <c r="BS41" i="7"/>
  <c r="BR41" i="7"/>
  <c r="BS40" i="7"/>
  <c r="BR40" i="7"/>
  <c r="BS39" i="7"/>
  <c r="BR39" i="7"/>
  <c r="BS38" i="7"/>
  <c r="BR38" i="7"/>
  <c r="BS37" i="7"/>
  <c r="BR37" i="7"/>
  <c r="BS36" i="7"/>
  <c r="BR36" i="7"/>
  <c r="BS35" i="7"/>
  <c r="BR35" i="7"/>
  <c r="BS34" i="7"/>
  <c r="BR34" i="7"/>
  <c r="BS33" i="7"/>
  <c r="BR33" i="7"/>
  <c r="BS32" i="7"/>
  <c r="BR32" i="7"/>
  <c r="BS31" i="7"/>
  <c r="BR31" i="7"/>
  <c r="BS30" i="7"/>
  <c r="BR30" i="7"/>
  <c r="BS29" i="7"/>
  <c r="BR29" i="7"/>
  <c r="BS28" i="7"/>
  <c r="BR28" i="7"/>
  <c r="BS27" i="7"/>
  <c r="BR27" i="7"/>
  <c r="BS26" i="7"/>
  <c r="BR26" i="7"/>
  <c r="BS25" i="7"/>
  <c r="BR25" i="7"/>
  <c r="BS24" i="7"/>
  <c r="BR24" i="7"/>
  <c r="BS23" i="7"/>
  <c r="BR23" i="7"/>
  <c r="BS22" i="7"/>
  <c r="BR22" i="7"/>
  <c r="BS21" i="7"/>
  <c r="BR21" i="7"/>
  <c r="BS20" i="7"/>
  <c r="BR20" i="7"/>
  <c r="BS19" i="7"/>
  <c r="BR19" i="7"/>
  <c r="BS18" i="7"/>
  <c r="BR18" i="7"/>
  <c r="BS17" i="7"/>
  <c r="BR17" i="7"/>
  <c r="BS16" i="7"/>
  <c r="BR16" i="7"/>
  <c r="BS15" i="7"/>
  <c r="BR15" i="7"/>
  <c r="BS14" i="7"/>
  <c r="BR14" i="7"/>
  <c r="BS13" i="7"/>
  <c r="BR13" i="7"/>
  <c r="BS12" i="7"/>
  <c r="BR12" i="7"/>
  <c r="BS11" i="7"/>
  <c r="BR11" i="7"/>
  <c r="BS10" i="7"/>
  <c r="BR10" i="7"/>
  <c r="BN302" i="7"/>
  <c r="BM302" i="7"/>
  <c r="BN301" i="7"/>
  <c r="BM301" i="7"/>
  <c r="BN300" i="7"/>
  <c r="BM300" i="7"/>
  <c r="BN299" i="7"/>
  <c r="BM299" i="7"/>
  <c r="BN298" i="7"/>
  <c r="BM298" i="7"/>
  <c r="BN297" i="7"/>
  <c r="BM297" i="7"/>
  <c r="BN296" i="7"/>
  <c r="BM296" i="7"/>
  <c r="BN295" i="7"/>
  <c r="BM295" i="7"/>
  <c r="BN294" i="7"/>
  <c r="BM294" i="7"/>
  <c r="BN293" i="7"/>
  <c r="BM293" i="7"/>
  <c r="BN292" i="7"/>
  <c r="BM292" i="7"/>
  <c r="BN291" i="7"/>
  <c r="BM291" i="7"/>
  <c r="BN290" i="7"/>
  <c r="BM290" i="7"/>
  <c r="BN289" i="7"/>
  <c r="BM289" i="7"/>
  <c r="BN288" i="7"/>
  <c r="BM288" i="7"/>
  <c r="BN287" i="7"/>
  <c r="BM287" i="7"/>
  <c r="BN286" i="7"/>
  <c r="BM286" i="7"/>
  <c r="BN285" i="7"/>
  <c r="BM285" i="7"/>
  <c r="BN284" i="7"/>
  <c r="BM284" i="7"/>
  <c r="BN283" i="7"/>
  <c r="BM283" i="7"/>
  <c r="BN282" i="7"/>
  <c r="BM282" i="7"/>
  <c r="BN281" i="7"/>
  <c r="BM281" i="7"/>
  <c r="BN280" i="7"/>
  <c r="BM280" i="7"/>
  <c r="BN279" i="7"/>
  <c r="BM279" i="7"/>
  <c r="BN278" i="7"/>
  <c r="BM278" i="7"/>
  <c r="BN277" i="7"/>
  <c r="BM277" i="7"/>
  <c r="BN276" i="7"/>
  <c r="BM276" i="7"/>
  <c r="BN275" i="7"/>
  <c r="BM275" i="7"/>
  <c r="BN274" i="7"/>
  <c r="BM274" i="7"/>
  <c r="BN273" i="7"/>
  <c r="BM273" i="7"/>
  <c r="BN272" i="7"/>
  <c r="BM272" i="7"/>
  <c r="BN271" i="7"/>
  <c r="BM271" i="7"/>
  <c r="BN270" i="7"/>
  <c r="BM270" i="7"/>
  <c r="BN269" i="7"/>
  <c r="BM269" i="7"/>
  <c r="BN268" i="7"/>
  <c r="BM268" i="7"/>
  <c r="BN267" i="7"/>
  <c r="BM267" i="7"/>
  <c r="BN266" i="7"/>
  <c r="BM266" i="7"/>
  <c r="BN265" i="7"/>
  <c r="BM265" i="7"/>
  <c r="BN264" i="7"/>
  <c r="BM264" i="7"/>
  <c r="BN263" i="7"/>
  <c r="BM263" i="7"/>
  <c r="BN262" i="7"/>
  <c r="BM262" i="7"/>
  <c r="BN261" i="7"/>
  <c r="BM261" i="7"/>
  <c r="BN260" i="7"/>
  <c r="BM260" i="7"/>
  <c r="BN259" i="7"/>
  <c r="BM259" i="7"/>
  <c r="BN258" i="7"/>
  <c r="BM258" i="7"/>
  <c r="BN257" i="7"/>
  <c r="BM257" i="7"/>
  <c r="BN256" i="7"/>
  <c r="BM256" i="7"/>
  <c r="BN255" i="7"/>
  <c r="BM255" i="7"/>
  <c r="BN254" i="7"/>
  <c r="BM254" i="7"/>
  <c r="BN253" i="7"/>
  <c r="BM253" i="7"/>
  <c r="BN252" i="7"/>
  <c r="BM252" i="7"/>
  <c r="BN251" i="7"/>
  <c r="BM251" i="7"/>
  <c r="BN250" i="7"/>
  <c r="BM250" i="7"/>
  <c r="BN249" i="7"/>
  <c r="BM249" i="7"/>
  <c r="BN248" i="7"/>
  <c r="BM248" i="7"/>
  <c r="BN247" i="7"/>
  <c r="BM247" i="7"/>
  <c r="BN246" i="7"/>
  <c r="BM246" i="7"/>
  <c r="BN245" i="7"/>
  <c r="BM245" i="7"/>
  <c r="BN244" i="7"/>
  <c r="BM244" i="7"/>
  <c r="BN243" i="7"/>
  <c r="BM243" i="7"/>
  <c r="BN242" i="7"/>
  <c r="BM242" i="7"/>
  <c r="BN241" i="7"/>
  <c r="BM241" i="7"/>
  <c r="BN240" i="7"/>
  <c r="BM240" i="7"/>
  <c r="BN239" i="7"/>
  <c r="BM239" i="7"/>
  <c r="BN238" i="7"/>
  <c r="BM238" i="7"/>
  <c r="BN237" i="7"/>
  <c r="BM237" i="7"/>
  <c r="BN236" i="7"/>
  <c r="BM236" i="7"/>
  <c r="BN235" i="7"/>
  <c r="BM235" i="7"/>
  <c r="BN234" i="7"/>
  <c r="BM234" i="7"/>
  <c r="BN233" i="7"/>
  <c r="BM233" i="7"/>
  <c r="BN232" i="7"/>
  <c r="BM232" i="7"/>
  <c r="BN231" i="7"/>
  <c r="BM231" i="7"/>
  <c r="BN230" i="7"/>
  <c r="BM230" i="7"/>
  <c r="BN229" i="7"/>
  <c r="BM229" i="7"/>
  <c r="BN228" i="7"/>
  <c r="BM228" i="7"/>
  <c r="BN227" i="7"/>
  <c r="BM227" i="7"/>
  <c r="BN226" i="7"/>
  <c r="BM226" i="7"/>
  <c r="BN225" i="7"/>
  <c r="BM225" i="7"/>
  <c r="BN224" i="7"/>
  <c r="BM224" i="7"/>
  <c r="BN223" i="7"/>
  <c r="BM223" i="7"/>
  <c r="BN222" i="7"/>
  <c r="BM222" i="7"/>
  <c r="BN221" i="7"/>
  <c r="BM221" i="7"/>
  <c r="BN220" i="7"/>
  <c r="BM220" i="7"/>
  <c r="BN219" i="7"/>
  <c r="BM219" i="7"/>
  <c r="BN218" i="7"/>
  <c r="BM218" i="7"/>
  <c r="BN217" i="7"/>
  <c r="BM217" i="7"/>
  <c r="BN216" i="7"/>
  <c r="BM216" i="7"/>
  <c r="BN215" i="7"/>
  <c r="BM215" i="7"/>
  <c r="BN214" i="7"/>
  <c r="BM214" i="7"/>
  <c r="BN213" i="7"/>
  <c r="BM213" i="7"/>
  <c r="BN212" i="7"/>
  <c r="BM212" i="7"/>
  <c r="BN211" i="7"/>
  <c r="BM211" i="7"/>
  <c r="BN210" i="7"/>
  <c r="BM210" i="7"/>
  <c r="BN209" i="7"/>
  <c r="BM209" i="7"/>
  <c r="BN208" i="7"/>
  <c r="BM208" i="7"/>
  <c r="BN207" i="7"/>
  <c r="BM207" i="7"/>
  <c r="BN206" i="7"/>
  <c r="BM206" i="7"/>
  <c r="BN205" i="7"/>
  <c r="BM205" i="7"/>
  <c r="BN204" i="7"/>
  <c r="BM204" i="7"/>
  <c r="BN203" i="7"/>
  <c r="BM203" i="7"/>
  <c r="BN202" i="7"/>
  <c r="BM202" i="7"/>
  <c r="BN201" i="7"/>
  <c r="BM201" i="7"/>
  <c r="BN200" i="7"/>
  <c r="BM200" i="7"/>
  <c r="BN199" i="7"/>
  <c r="BM199" i="7"/>
  <c r="BN198" i="7"/>
  <c r="BM198" i="7"/>
  <c r="BN197" i="7"/>
  <c r="BM197" i="7"/>
  <c r="BN196" i="7"/>
  <c r="BM196" i="7"/>
  <c r="BN195" i="7"/>
  <c r="BM195" i="7"/>
  <c r="BN194" i="7"/>
  <c r="BM194" i="7"/>
  <c r="BN193" i="7"/>
  <c r="BM193" i="7"/>
  <c r="BN192" i="7"/>
  <c r="BM192" i="7"/>
  <c r="BN191" i="7"/>
  <c r="BM191" i="7"/>
  <c r="BN190" i="7"/>
  <c r="BM190" i="7"/>
  <c r="BN189" i="7"/>
  <c r="BM189" i="7"/>
  <c r="BN188" i="7"/>
  <c r="BM188" i="7"/>
  <c r="BN187" i="7"/>
  <c r="BM187" i="7"/>
  <c r="BN186" i="7"/>
  <c r="BM186" i="7"/>
  <c r="BN185" i="7"/>
  <c r="BM185" i="7"/>
  <c r="BN184" i="7"/>
  <c r="BM184" i="7"/>
  <c r="BN183" i="7"/>
  <c r="BM183" i="7"/>
  <c r="BN182" i="7"/>
  <c r="BM182" i="7"/>
  <c r="BN181" i="7"/>
  <c r="BM181" i="7"/>
  <c r="BN180" i="7"/>
  <c r="BM180" i="7"/>
  <c r="BN179" i="7"/>
  <c r="BM179" i="7"/>
  <c r="BN178" i="7"/>
  <c r="BM178" i="7"/>
  <c r="BN177" i="7"/>
  <c r="BM177" i="7"/>
  <c r="BN176" i="7"/>
  <c r="BM176" i="7"/>
  <c r="BN175" i="7"/>
  <c r="BM175" i="7"/>
  <c r="BN174" i="7"/>
  <c r="BM174" i="7"/>
  <c r="BN173" i="7"/>
  <c r="BM173" i="7"/>
  <c r="BN172" i="7"/>
  <c r="BM172" i="7"/>
  <c r="BN171" i="7"/>
  <c r="BM171" i="7"/>
  <c r="BN170" i="7"/>
  <c r="BM170" i="7"/>
  <c r="BN169" i="7"/>
  <c r="BM169" i="7"/>
  <c r="BN168" i="7"/>
  <c r="BM168" i="7"/>
  <c r="BN167" i="7"/>
  <c r="BM167" i="7"/>
  <c r="BN166" i="7"/>
  <c r="BM166" i="7"/>
  <c r="BN165" i="7"/>
  <c r="BM165" i="7"/>
  <c r="BN164" i="7"/>
  <c r="BM164" i="7"/>
  <c r="BN163" i="7"/>
  <c r="BM163" i="7"/>
  <c r="BN162" i="7"/>
  <c r="BM162" i="7"/>
  <c r="BN161" i="7"/>
  <c r="BM161" i="7"/>
  <c r="BN160" i="7"/>
  <c r="BM160" i="7"/>
  <c r="BN159" i="7"/>
  <c r="BM159" i="7"/>
  <c r="BN158" i="7"/>
  <c r="BM158" i="7"/>
  <c r="BN157" i="7"/>
  <c r="BM157" i="7"/>
  <c r="BN156" i="7"/>
  <c r="BM156" i="7"/>
  <c r="BN155" i="7"/>
  <c r="BM155" i="7"/>
  <c r="BN154" i="7"/>
  <c r="BM154" i="7"/>
  <c r="BN153" i="7"/>
  <c r="BM153" i="7"/>
  <c r="BN152" i="7"/>
  <c r="BM152" i="7"/>
  <c r="BN151" i="7"/>
  <c r="BM151" i="7"/>
  <c r="BN150" i="7"/>
  <c r="BM150" i="7"/>
  <c r="BN149" i="7"/>
  <c r="BM149" i="7"/>
  <c r="BN148" i="7"/>
  <c r="BM148" i="7"/>
  <c r="BN147" i="7"/>
  <c r="BM147" i="7"/>
  <c r="BN146" i="7"/>
  <c r="BM146" i="7"/>
  <c r="BN145" i="7"/>
  <c r="BM145" i="7"/>
  <c r="BN144" i="7"/>
  <c r="BM144" i="7"/>
  <c r="BN143" i="7"/>
  <c r="BM143" i="7"/>
  <c r="BN142" i="7"/>
  <c r="BM142" i="7"/>
  <c r="BN141" i="7"/>
  <c r="BM141" i="7"/>
  <c r="BN140" i="7"/>
  <c r="BM140" i="7"/>
  <c r="BN139" i="7"/>
  <c r="BM139" i="7"/>
  <c r="BN138" i="7"/>
  <c r="BM138" i="7"/>
  <c r="BN137" i="7"/>
  <c r="BM137" i="7"/>
  <c r="BN136" i="7"/>
  <c r="BM136" i="7"/>
  <c r="BN135" i="7"/>
  <c r="BM135" i="7"/>
  <c r="BN134" i="7"/>
  <c r="BM134" i="7"/>
  <c r="BN133" i="7"/>
  <c r="BM133" i="7"/>
  <c r="BN132" i="7"/>
  <c r="BM132" i="7"/>
  <c r="BN131" i="7"/>
  <c r="BM131" i="7"/>
  <c r="BN130" i="7"/>
  <c r="BM130" i="7"/>
  <c r="BN129" i="7"/>
  <c r="BM129" i="7"/>
  <c r="BN128" i="7"/>
  <c r="BM128" i="7"/>
  <c r="BN127" i="7"/>
  <c r="BM127" i="7"/>
  <c r="BN126" i="7"/>
  <c r="BM126" i="7"/>
  <c r="BN125" i="7"/>
  <c r="BM125" i="7"/>
  <c r="BN124" i="7"/>
  <c r="BM124" i="7"/>
  <c r="BN123" i="7"/>
  <c r="BM123" i="7"/>
  <c r="BN122" i="7"/>
  <c r="BM122" i="7"/>
  <c r="BN121" i="7"/>
  <c r="BM121" i="7"/>
  <c r="BN120" i="7"/>
  <c r="BM120" i="7"/>
  <c r="BN119" i="7"/>
  <c r="BM119" i="7"/>
  <c r="BN118" i="7"/>
  <c r="BM118" i="7"/>
  <c r="BN117" i="7"/>
  <c r="BM117" i="7"/>
  <c r="BN116" i="7"/>
  <c r="BM116" i="7"/>
  <c r="BN115" i="7"/>
  <c r="BM115" i="7"/>
  <c r="BN114" i="7"/>
  <c r="BM114" i="7"/>
  <c r="BN113" i="7"/>
  <c r="BM113" i="7"/>
  <c r="BN112" i="7"/>
  <c r="BM112" i="7"/>
  <c r="BN111" i="7"/>
  <c r="BM111" i="7"/>
  <c r="BN110" i="7"/>
  <c r="BM110" i="7"/>
  <c r="BN109" i="7"/>
  <c r="BM109" i="7"/>
  <c r="BN108" i="7"/>
  <c r="BM108" i="7"/>
  <c r="BN107" i="7"/>
  <c r="BM107" i="7"/>
  <c r="BN106" i="7"/>
  <c r="BM106" i="7"/>
  <c r="BN105" i="7"/>
  <c r="BM105" i="7"/>
  <c r="BN104" i="7"/>
  <c r="BM104" i="7"/>
  <c r="BN103" i="7"/>
  <c r="BM103" i="7"/>
  <c r="BN102" i="7"/>
  <c r="BM102" i="7"/>
  <c r="BN101" i="7"/>
  <c r="BM101" i="7"/>
  <c r="BN100" i="7"/>
  <c r="BM100" i="7"/>
  <c r="BN99" i="7"/>
  <c r="BM99" i="7"/>
  <c r="BN98" i="7"/>
  <c r="BM98" i="7"/>
  <c r="BN97" i="7"/>
  <c r="BM97" i="7"/>
  <c r="BN96" i="7"/>
  <c r="BM96" i="7"/>
  <c r="BN95" i="7"/>
  <c r="BM95" i="7"/>
  <c r="BN94" i="7"/>
  <c r="BM94" i="7"/>
  <c r="BN93" i="7"/>
  <c r="BM93" i="7"/>
  <c r="BN92" i="7"/>
  <c r="BM92" i="7"/>
  <c r="BN91" i="7"/>
  <c r="BM91" i="7"/>
  <c r="BN90" i="7"/>
  <c r="BM90" i="7"/>
  <c r="BN89" i="7"/>
  <c r="BM89" i="7"/>
  <c r="BN88" i="7"/>
  <c r="BM88" i="7"/>
  <c r="BN87" i="7"/>
  <c r="BM87" i="7"/>
  <c r="BN86" i="7"/>
  <c r="BM86" i="7"/>
  <c r="BN85" i="7"/>
  <c r="BM85" i="7"/>
  <c r="BN84" i="7"/>
  <c r="BM84" i="7"/>
  <c r="BN83" i="7"/>
  <c r="BM83" i="7"/>
  <c r="BN82" i="7"/>
  <c r="BM82" i="7"/>
  <c r="BN81" i="7"/>
  <c r="BM81" i="7"/>
  <c r="BN80" i="7"/>
  <c r="BM80" i="7"/>
  <c r="BN79" i="7"/>
  <c r="BM79" i="7"/>
  <c r="BN78" i="7"/>
  <c r="BM78" i="7"/>
  <c r="BN77" i="7"/>
  <c r="BM77" i="7"/>
  <c r="BN76" i="7"/>
  <c r="BM76" i="7"/>
  <c r="BN75" i="7"/>
  <c r="BM75" i="7"/>
  <c r="BN74" i="7"/>
  <c r="BM74" i="7"/>
  <c r="BN73" i="7"/>
  <c r="BM73" i="7"/>
  <c r="BN72" i="7"/>
  <c r="BM72" i="7"/>
  <c r="BN71" i="7"/>
  <c r="BM71" i="7"/>
  <c r="BN70" i="7"/>
  <c r="BM70" i="7"/>
  <c r="BN69" i="7"/>
  <c r="BM69" i="7"/>
  <c r="BN68" i="7"/>
  <c r="BM68" i="7"/>
  <c r="BN67" i="7"/>
  <c r="BM67" i="7"/>
  <c r="BN66" i="7"/>
  <c r="BM66" i="7"/>
  <c r="BN65" i="7"/>
  <c r="BM65" i="7"/>
  <c r="BN64" i="7"/>
  <c r="BM64" i="7"/>
  <c r="BN63" i="7"/>
  <c r="BM63" i="7"/>
  <c r="BN62" i="7"/>
  <c r="BM62" i="7"/>
  <c r="BN61" i="7"/>
  <c r="BM61" i="7"/>
  <c r="BN60" i="7"/>
  <c r="BM60" i="7"/>
  <c r="BN59" i="7"/>
  <c r="BM59" i="7"/>
  <c r="BN58" i="7"/>
  <c r="BM58" i="7"/>
  <c r="BN57" i="7"/>
  <c r="BM57" i="7"/>
  <c r="BN56" i="7"/>
  <c r="BM56" i="7"/>
  <c r="BN55" i="7"/>
  <c r="BM55" i="7"/>
  <c r="BN54" i="7"/>
  <c r="BM54" i="7"/>
  <c r="BN53" i="7"/>
  <c r="BM53" i="7"/>
  <c r="BN52" i="7"/>
  <c r="BM52" i="7"/>
  <c r="BN51" i="7"/>
  <c r="BM51" i="7"/>
  <c r="BN50" i="7"/>
  <c r="BM50" i="7"/>
  <c r="BN49" i="7"/>
  <c r="BM49" i="7"/>
  <c r="BN48" i="7"/>
  <c r="BM48" i="7"/>
  <c r="BN47" i="7"/>
  <c r="BM47" i="7"/>
  <c r="BN46" i="7"/>
  <c r="BM46" i="7"/>
  <c r="BN45" i="7"/>
  <c r="BM45" i="7"/>
  <c r="BN44" i="7"/>
  <c r="BM44" i="7"/>
  <c r="BN43" i="7"/>
  <c r="BM43" i="7"/>
  <c r="BN42" i="7"/>
  <c r="BM42" i="7"/>
  <c r="BN41" i="7"/>
  <c r="BM41" i="7"/>
  <c r="BN40" i="7"/>
  <c r="BM40" i="7"/>
  <c r="BN39" i="7"/>
  <c r="BM39" i="7"/>
  <c r="BN38" i="7"/>
  <c r="BM38" i="7"/>
  <c r="BN37" i="7"/>
  <c r="BM37" i="7"/>
  <c r="BN36" i="7"/>
  <c r="BM36" i="7"/>
  <c r="BN35" i="7"/>
  <c r="BM35" i="7"/>
  <c r="BN34" i="7"/>
  <c r="BM34" i="7"/>
  <c r="BN33" i="7"/>
  <c r="BM33" i="7"/>
  <c r="BN32" i="7"/>
  <c r="BM32" i="7"/>
  <c r="BN31" i="7"/>
  <c r="BM31" i="7"/>
  <c r="BN30" i="7"/>
  <c r="BM30" i="7"/>
  <c r="BN29" i="7"/>
  <c r="BM29" i="7"/>
  <c r="BN28" i="7"/>
  <c r="BM28" i="7"/>
  <c r="BN27" i="7"/>
  <c r="BM27" i="7"/>
  <c r="BN26" i="7"/>
  <c r="BM26" i="7"/>
  <c r="BN25" i="7"/>
  <c r="BM25" i="7"/>
  <c r="BN24" i="7"/>
  <c r="BM24" i="7"/>
  <c r="BN23" i="7"/>
  <c r="BM23" i="7"/>
  <c r="BN22" i="7"/>
  <c r="BM22" i="7"/>
  <c r="BN21" i="7"/>
  <c r="BM21" i="7"/>
  <c r="BN20" i="7"/>
  <c r="BM20" i="7"/>
  <c r="BN19" i="7"/>
  <c r="BM19" i="7"/>
  <c r="BN18" i="7"/>
  <c r="BM18" i="7"/>
  <c r="BN17" i="7"/>
  <c r="BM17" i="7"/>
  <c r="BN16" i="7"/>
  <c r="BM16" i="7"/>
  <c r="BN15" i="7"/>
  <c r="BM15" i="7"/>
  <c r="BN14" i="7"/>
  <c r="BM14" i="7"/>
  <c r="BN13" i="7"/>
  <c r="BM13" i="7"/>
  <c r="BN12" i="7"/>
  <c r="BM12" i="7"/>
  <c r="BN11" i="7"/>
  <c r="BM11" i="7"/>
  <c r="BN10" i="7"/>
  <c r="BM10" i="7"/>
  <c r="BH11" i="7"/>
  <c r="BI11" i="7"/>
  <c r="BH12" i="7"/>
  <c r="BI12" i="7"/>
  <c r="BH13" i="7"/>
  <c r="BI13" i="7"/>
  <c r="BH14" i="7"/>
  <c r="BI14" i="7"/>
  <c r="BH15" i="7"/>
  <c r="BI15" i="7"/>
  <c r="BH16" i="7"/>
  <c r="BI16" i="7"/>
  <c r="BH17" i="7"/>
  <c r="BI17" i="7"/>
  <c r="BH18" i="7"/>
  <c r="BI18" i="7"/>
  <c r="BH19" i="7"/>
  <c r="BI19" i="7"/>
  <c r="BH20" i="7"/>
  <c r="BI20" i="7"/>
  <c r="BH21" i="7"/>
  <c r="BI21" i="7"/>
  <c r="BH22" i="7"/>
  <c r="BI22" i="7"/>
  <c r="BH23" i="7"/>
  <c r="BI23" i="7"/>
  <c r="BH24" i="7"/>
  <c r="BI24" i="7"/>
  <c r="BH25" i="7"/>
  <c r="BI25" i="7"/>
  <c r="BH26" i="7"/>
  <c r="BI26" i="7"/>
  <c r="BH27" i="7"/>
  <c r="BI27" i="7"/>
  <c r="BH28" i="7"/>
  <c r="BI28" i="7"/>
  <c r="BH29" i="7"/>
  <c r="BI29" i="7"/>
  <c r="BH30" i="7"/>
  <c r="BI30" i="7"/>
  <c r="BH31" i="7"/>
  <c r="BI31" i="7"/>
  <c r="BH32" i="7"/>
  <c r="BI32" i="7"/>
  <c r="BH33" i="7"/>
  <c r="BI33" i="7"/>
  <c r="BH34" i="7"/>
  <c r="BI34" i="7"/>
  <c r="BH35" i="7"/>
  <c r="BI35" i="7"/>
  <c r="BH36" i="7"/>
  <c r="BI36" i="7"/>
  <c r="BH37" i="7"/>
  <c r="BI37" i="7"/>
  <c r="BH38" i="7"/>
  <c r="BI38" i="7"/>
  <c r="BH39" i="7"/>
  <c r="BI39" i="7"/>
  <c r="BH40" i="7"/>
  <c r="BI40" i="7"/>
  <c r="BH41" i="7"/>
  <c r="BI41" i="7"/>
  <c r="BH42" i="7"/>
  <c r="BI42" i="7"/>
  <c r="BH43" i="7"/>
  <c r="BI43" i="7"/>
  <c r="BH44" i="7"/>
  <c r="BI44" i="7"/>
  <c r="BH45" i="7"/>
  <c r="BI45" i="7"/>
  <c r="BH46" i="7"/>
  <c r="BI46" i="7"/>
  <c r="BH47" i="7"/>
  <c r="BI47" i="7"/>
  <c r="BH48" i="7"/>
  <c r="BI48" i="7"/>
  <c r="BH49" i="7"/>
  <c r="BI49" i="7"/>
  <c r="BH50" i="7"/>
  <c r="BI50" i="7"/>
  <c r="BH51" i="7"/>
  <c r="BI51" i="7"/>
  <c r="BH52" i="7"/>
  <c r="BI52" i="7"/>
  <c r="BH53" i="7"/>
  <c r="BI53" i="7"/>
  <c r="BH54" i="7"/>
  <c r="BI54" i="7"/>
  <c r="BH55" i="7"/>
  <c r="BI55" i="7"/>
  <c r="BH56" i="7"/>
  <c r="BI56" i="7"/>
  <c r="BH57" i="7"/>
  <c r="BI57" i="7"/>
  <c r="BH58" i="7"/>
  <c r="BI58" i="7"/>
  <c r="BH59" i="7"/>
  <c r="BI59" i="7"/>
  <c r="BH60" i="7"/>
  <c r="BI60" i="7"/>
  <c r="BH61" i="7"/>
  <c r="BI61" i="7"/>
  <c r="BH62" i="7"/>
  <c r="BI62" i="7"/>
  <c r="BH63" i="7"/>
  <c r="BI63" i="7"/>
  <c r="BH64" i="7"/>
  <c r="BI64" i="7"/>
  <c r="BH65" i="7"/>
  <c r="BI65" i="7"/>
  <c r="BH66" i="7"/>
  <c r="BI66" i="7"/>
  <c r="BH67" i="7"/>
  <c r="BI67" i="7"/>
  <c r="BH68" i="7"/>
  <c r="BI68" i="7"/>
  <c r="BH69" i="7"/>
  <c r="BI69" i="7"/>
  <c r="BH70" i="7"/>
  <c r="BI70" i="7"/>
  <c r="BH71" i="7"/>
  <c r="BI71" i="7"/>
  <c r="BH72" i="7"/>
  <c r="BI72" i="7"/>
  <c r="BH73" i="7"/>
  <c r="BI73" i="7"/>
  <c r="BH74" i="7"/>
  <c r="BI74" i="7"/>
  <c r="BH75" i="7"/>
  <c r="BI75" i="7"/>
  <c r="BH76" i="7"/>
  <c r="BI76" i="7"/>
  <c r="BH77" i="7"/>
  <c r="BI77" i="7"/>
  <c r="BH78" i="7"/>
  <c r="BI78" i="7"/>
  <c r="BH79" i="7"/>
  <c r="BI79" i="7"/>
  <c r="BH80" i="7"/>
  <c r="BI80" i="7"/>
  <c r="BH81" i="7"/>
  <c r="BI81" i="7"/>
  <c r="BH82" i="7"/>
  <c r="BI82" i="7"/>
  <c r="BH83" i="7"/>
  <c r="BI83" i="7"/>
  <c r="BH84" i="7"/>
  <c r="BI84" i="7"/>
  <c r="BH85" i="7"/>
  <c r="BI85" i="7"/>
  <c r="BH86" i="7"/>
  <c r="BI86" i="7"/>
  <c r="BH87" i="7"/>
  <c r="BI87" i="7"/>
  <c r="BH88" i="7"/>
  <c r="BI88" i="7"/>
  <c r="BH89" i="7"/>
  <c r="BI89" i="7"/>
  <c r="BH90" i="7"/>
  <c r="BI90" i="7"/>
  <c r="BH91" i="7"/>
  <c r="BI91" i="7"/>
  <c r="BH92" i="7"/>
  <c r="BI92" i="7"/>
  <c r="BH93" i="7"/>
  <c r="BI93" i="7"/>
  <c r="BH94" i="7"/>
  <c r="BI94" i="7"/>
  <c r="BH95" i="7"/>
  <c r="BI95" i="7"/>
  <c r="BH96" i="7"/>
  <c r="BI96" i="7"/>
  <c r="BH97" i="7"/>
  <c r="BI97" i="7"/>
  <c r="BH98" i="7"/>
  <c r="BI98" i="7"/>
  <c r="BH99" i="7"/>
  <c r="BI99" i="7"/>
  <c r="BH100" i="7"/>
  <c r="BI100" i="7"/>
  <c r="BH101" i="7"/>
  <c r="BI101" i="7"/>
  <c r="BH102" i="7"/>
  <c r="BI102" i="7"/>
  <c r="BH103" i="7"/>
  <c r="BI103" i="7"/>
  <c r="BH104" i="7"/>
  <c r="BI104" i="7"/>
  <c r="BH105" i="7"/>
  <c r="BI105" i="7"/>
  <c r="BH106" i="7"/>
  <c r="BI106" i="7"/>
  <c r="BH107" i="7"/>
  <c r="BI107" i="7"/>
  <c r="BH108" i="7"/>
  <c r="BI108" i="7"/>
  <c r="BH109" i="7"/>
  <c r="BI109" i="7"/>
  <c r="BH110" i="7"/>
  <c r="BI110" i="7"/>
  <c r="BH111" i="7"/>
  <c r="BI111" i="7"/>
  <c r="BH112" i="7"/>
  <c r="BI112" i="7"/>
  <c r="BH113" i="7"/>
  <c r="BI113" i="7"/>
  <c r="BH114" i="7"/>
  <c r="BI114" i="7"/>
  <c r="BH115" i="7"/>
  <c r="BI115" i="7"/>
  <c r="BH116" i="7"/>
  <c r="BI116" i="7"/>
  <c r="BH117" i="7"/>
  <c r="BI117" i="7"/>
  <c r="BH118" i="7"/>
  <c r="BI118" i="7"/>
  <c r="BH119" i="7"/>
  <c r="BI119" i="7"/>
  <c r="BH120" i="7"/>
  <c r="BI120" i="7"/>
  <c r="BH121" i="7"/>
  <c r="BI121" i="7"/>
  <c r="BH122" i="7"/>
  <c r="BI122" i="7"/>
  <c r="BH123" i="7"/>
  <c r="BI123" i="7"/>
  <c r="BH124" i="7"/>
  <c r="BI124" i="7"/>
  <c r="BH125" i="7"/>
  <c r="BI125" i="7"/>
  <c r="BH126" i="7"/>
  <c r="BI126" i="7"/>
  <c r="BH127" i="7"/>
  <c r="BI127" i="7"/>
  <c r="BH128" i="7"/>
  <c r="BI128" i="7"/>
  <c r="BH129" i="7"/>
  <c r="BI129" i="7"/>
  <c r="BH130" i="7"/>
  <c r="BI130" i="7"/>
  <c r="BH131" i="7"/>
  <c r="BI131" i="7"/>
  <c r="BH132" i="7"/>
  <c r="BI132" i="7"/>
  <c r="BH133" i="7"/>
  <c r="BI133" i="7"/>
  <c r="BH134" i="7"/>
  <c r="BI134" i="7"/>
  <c r="BH135" i="7"/>
  <c r="BI135" i="7"/>
  <c r="BH136" i="7"/>
  <c r="BI136" i="7"/>
  <c r="BH137" i="7"/>
  <c r="BI137" i="7"/>
  <c r="BH138" i="7"/>
  <c r="BI138" i="7"/>
  <c r="BH139" i="7"/>
  <c r="BI139" i="7"/>
  <c r="BH140" i="7"/>
  <c r="BI140" i="7"/>
  <c r="BH141" i="7"/>
  <c r="BI141" i="7"/>
  <c r="BH142" i="7"/>
  <c r="BI142" i="7"/>
  <c r="BH143" i="7"/>
  <c r="BI143" i="7"/>
  <c r="BH144" i="7"/>
  <c r="BI144" i="7"/>
  <c r="BH145" i="7"/>
  <c r="BI145" i="7"/>
  <c r="BH146" i="7"/>
  <c r="BI146" i="7"/>
  <c r="BH147" i="7"/>
  <c r="BI147" i="7"/>
  <c r="BH148" i="7"/>
  <c r="BI148" i="7"/>
  <c r="BH149" i="7"/>
  <c r="BI149" i="7"/>
  <c r="BH150" i="7"/>
  <c r="BI150" i="7"/>
  <c r="BH151" i="7"/>
  <c r="BI151" i="7"/>
  <c r="BH152" i="7"/>
  <c r="BI152" i="7"/>
  <c r="BH153" i="7"/>
  <c r="BI153" i="7"/>
  <c r="BH154" i="7"/>
  <c r="BI154" i="7"/>
  <c r="BH155" i="7"/>
  <c r="BI155" i="7"/>
  <c r="BH156" i="7"/>
  <c r="BI156" i="7"/>
  <c r="BH157" i="7"/>
  <c r="BI157" i="7"/>
  <c r="BH158" i="7"/>
  <c r="BI158" i="7"/>
  <c r="BH159" i="7"/>
  <c r="BI159" i="7"/>
  <c r="BH160" i="7"/>
  <c r="BI160" i="7"/>
  <c r="BH161" i="7"/>
  <c r="BI161" i="7"/>
  <c r="BH162" i="7"/>
  <c r="BI162" i="7"/>
  <c r="BH163" i="7"/>
  <c r="BI163" i="7"/>
  <c r="BH164" i="7"/>
  <c r="BI164" i="7"/>
  <c r="BH165" i="7"/>
  <c r="BI165" i="7"/>
  <c r="BH166" i="7"/>
  <c r="BI166" i="7"/>
  <c r="BH167" i="7"/>
  <c r="BI167" i="7"/>
  <c r="BH168" i="7"/>
  <c r="BI168" i="7"/>
  <c r="BH169" i="7"/>
  <c r="BI169" i="7"/>
  <c r="BH170" i="7"/>
  <c r="BI170" i="7"/>
  <c r="BH171" i="7"/>
  <c r="BI171" i="7"/>
  <c r="BH172" i="7"/>
  <c r="BI172" i="7"/>
  <c r="BH173" i="7"/>
  <c r="BI173" i="7"/>
  <c r="BH174" i="7"/>
  <c r="BI174" i="7"/>
  <c r="BH175" i="7"/>
  <c r="BI175" i="7"/>
  <c r="BH176" i="7"/>
  <c r="BI176" i="7"/>
  <c r="BH177" i="7"/>
  <c r="BI177" i="7"/>
  <c r="BH178" i="7"/>
  <c r="BI178" i="7"/>
  <c r="BH179" i="7"/>
  <c r="BI179" i="7"/>
  <c r="BH180" i="7"/>
  <c r="BI180" i="7"/>
  <c r="BH181" i="7"/>
  <c r="BI181" i="7"/>
  <c r="BH182" i="7"/>
  <c r="BI182" i="7"/>
  <c r="BH183" i="7"/>
  <c r="BI183" i="7"/>
  <c r="BH184" i="7"/>
  <c r="BI184" i="7"/>
  <c r="BH185" i="7"/>
  <c r="BI185" i="7"/>
  <c r="BH186" i="7"/>
  <c r="BI186" i="7"/>
  <c r="BH187" i="7"/>
  <c r="BI187" i="7"/>
  <c r="BH188" i="7"/>
  <c r="BI188" i="7"/>
  <c r="BH189" i="7"/>
  <c r="BI189" i="7"/>
  <c r="BH190" i="7"/>
  <c r="BI190" i="7"/>
  <c r="BH191" i="7"/>
  <c r="BI191" i="7"/>
  <c r="BH192" i="7"/>
  <c r="BI192" i="7"/>
  <c r="BH193" i="7"/>
  <c r="BI193" i="7"/>
  <c r="BH194" i="7"/>
  <c r="BI194" i="7"/>
  <c r="BH195" i="7"/>
  <c r="BI195" i="7"/>
  <c r="BH196" i="7"/>
  <c r="BI196" i="7"/>
  <c r="BH197" i="7"/>
  <c r="BI197" i="7"/>
  <c r="BH198" i="7"/>
  <c r="BI198" i="7"/>
  <c r="BH199" i="7"/>
  <c r="BI199" i="7"/>
  <c r="BH200" i="7"/>
  <c r="BI200" i="7"/>
  <c r="BH201" i="7"/>
  <c r="BI201" i="7"/>
  <c r="BH202" i="7"/>
  <c r="BI202" i="7"/>
  <c r="BH203" i="7"/>
  <c r="BI203" i="7"/>
  <c r="BH204" i="7"/>
  <c r="BI204" i="7"/>
  <c r="BH205" i="7"/>
  <c r="BI205" i="7"/>
  <c r="BH206" i="7"/>
  <c r="BI206" i="7"/>
  <c r="BH207" i="7"/>
  <c r="BI207" i="7"/>
  <c r="BH208" i="7"/>
  <c r="BI208" i="7"/>
  <c r="BH209" i="7"/>
  <c r="BI209" i="7"/>
  <c r="BH210" i="7"/>
  <c r="BI210" i="7"/>
  <c r="BH211" i="7"/>
  <c r="BI211" i="7"/>
  <c r="BH212" i="7"/>
  <c r="BI212" i="7"/>
  <c r="BH213" i="7"/>
  <c r="BI213" i="7"/>
  <c r="BH214" i="7"/>
  <c r="BI214" i="7"/>
  <c r="BH215" i="7"/>
  <c r="BI215" i="7"/>
  <c r="BH216" i="7"/>
  <c r="BI216" i="7"/>
  <c r="BH217" i="7"/>
  <c r="BI217" i="7"/>
  <c r="BH218" i="7"/>
  <c r="BI218" i="7"/>
  <c r="BH219" i="7"/>
  <c r="BI219" i="7"/>
  <c r="BH220" i="7"/>
  <c r="BI220" i="7"/>
  <c r="BH221" i="7"/>
  <c r="BI221" i="7"/>
  <c r="BH222" i="7"/>
  <c r="BI222" i="7"/>
  <c r="BH223" i="7"/>
  <c r="BI223" i="7"/>
  <c r="BH224" i="7"/>
  <c r="BI224" i="7"/>
  <c r="BH225" i="7"/>
  <c r="BI225" i="7"/>
  <c r="BH226" i="7"/>
  <c r="BI226" i="7"/>
  <c r="BH227" i="7"/>
  <c r="BI227" i="7"/>
  <c r="BH228" i="7"/>
  <c r="BI228" i="7"/>
  <c r="BH229" i="7"/>
  <c r="BI229" i="7"/>
  <c r="BH230" i="7"/>
  <c r="BI230" i="7"/>
  <c r="BH231" i="7"/>
  <c r="BI231" i="7"/>
  <c r="BH232" i="7"/>
  <c r="BI232" i="7"/>
  <c r="BH233" i="7"/>
  <c r="BI233" i="7"/>
  <c r="BH234" i="7"/>
  <c r="BI234" i="7"/>
  <c r="BH235" i="7"/>
  <c r="BI235" i="7"/>
  <c r="BH236" i="7"/>
  <c r="BI236" i="7"/>
  <c r="BH237" i="7"/>
  <c r="BI237" i="7"/>
  <c r="BH238" i="7"/>
  <c r="BI238" i="7"/>
  <c r="BH239" i="7"/>
  <c r="BI239" i="7"/>
  <c r="BH240" i="7"/>
  <c r="BI240" i="7"/>
  <c r="BH241" i="7"/>
  <c r="BI241" i="7"/>
  <c r="BH242" i="7"/>
  <c r="BI242" i="7"/>
  <c r="BH243" i="7"/>
  <c r="BI243" i="7"/>
  <c r="BH244" i="7"/>
  <c r="BI244" i="7"/>
  <c r="BH245" i="7"/>
  <c r="BI245" i="7"/>
  <c r="BH246" i="7"/>
  <c r="BI246" i="7"/>
  <c r="BH247" i="7"/>
  <c r="BI247" i="7"/>
  <c r="BH248" i="7"/>
  <c r="BI248" i="7"/>
  <c r="BH249" i="7"/>
  <c r="BI249" i="7"/>
  <c r="BH250" i="7"/>
  <c r="BI250" i="7"/>
  <c r="BH251" i="7"/>
  <c r="BI251" i="7"/>
  <c r="BH252" i="7"/>
  <c r="BI252" i="7"/>
  <c r="BH253" i="7"/>
  <c r="BI253" i="7"/>
  <c r="BH254" i="7"/>
  <c r="BI254" i="7"/>
  <c r="BH255" i="7"/>
  <c r="BI255" i="7"/>
  <c r="BH256" i="7"/>
  <c r="BI256" i="7"/>
  <c r="BH257" i="7"/>
  <c r="BI257" i="7"/>
  <c r="BH258" i="7"/>
  <c r="BI258" i="7"/>
  <c r="BH259" i="7"/>
  <c r="BI259" i="7"/>
  <c r="BH260" i="7"/>
  <c r="BI260" i="7"/>
  <c r="BH261" i="7"/>
  <c r="BI261" i="7"/>
  <c r="BH262" i="7"/>
  <c r="BI262" i="7"/>
  <c r="BH263" i="7"/>
  <c r="BI263" i="7"/>
  <c r="BH264" i="7"/>
  <c r="BI264" i="7"/>
  <c r="BH265" i="7"/>
  <c r="BI265" i="7"/>
  <c r="BH266" i="7"/>
  <c r="BI266" i="7"/>
  <c r="BH267" i="7"/>
  <c r="BI267" i="7"/>
  <c r="BH268" i="7"/>
  <c r="BI268" i="7"/>
  <c r="BH269" i="7"/>
  <c r="BI269" i="7"/>
  <c r="BH270" i="7"/>
  <c r="BI270" i="7"/>
  <c r="BH271" i="7"/>
  <c r="BI271" i="7"/>
  <c r="BH272" i="7"/>
  <c r="BI272" i="7"/>
  <c r="BH273" i="7"/>
  <c r="BI273" i="7"/>
  <c r="BH274" i="7"/>
  <c r="BI274" i="7"/>
  <c r="BH275" i="7"/>
  <c r="BI275" i="7"/>
  <c r="BH276" i="7"/>
  <c r="BI276" i="7"/>
  <c r="BH277" i="7"/>
  <c r="BI277" i="7"/>
  <c r="BH278" i="7"/>
  <c r="BI278" i="7"/>
  <c r="BH279" i="7"/>
  <c r="BI279" i="7"/>
  <c r="BH280" i="7"/>
  <c r="BI280" i="7"/>
  <c r="BH281" i="7"/>
  <c r="BI281" i="7"/>
  <c r="BH282" i="7"/>
  <c r="BI282" i="7"/>
  <c r="BH283" i="7"/>
  <c r="BI283" i="7"/>
  <c r="BH284" i="7"/>
  <c r="BI284" i="7"/>
  <c r="BH285" i="7"/>
  <c r="BI285" i="7"/>
  <c r="BH286" i="7"/>
  <c r="BI286" i="7"/>
  <c r="BH287" i="7"/>
  <c r="BI287" i="7"/>
  <c r="BH288" i="7"/>
  <c r="BI288" i="7"/>
  <c r="BH289" i="7"/>
  <c r="BI289" i="7"/>
  <c r="BH290" i="7"/>
  <c r="BI290" i="7"/>
  <c r="BH291" i="7"/>
  <c r="BI291" i="7"/>
  <c r="BH292" i="7"/>
  <c r="BI292" i="7"/>
  <c r="BH293" i="7"/>
  <c r="BI293" i="7"/>
  <c r="BH294" i="7"/>
  <c r="BI294" i="7"/>
  <c r="BH295" i="7"/>
  <c r="BI295" i="7"/>
  <c r="BH296" i="7"/>
  <c r="BI296" i="7"/>
  <c r="BH297" i="7"/>
  <c r="BI297" i="7"/>
  <c r="BH298" i="7"/>
  <c r="BI298" i="7"/>
  <c r="BH299" i="7"/>
  <c r="BI299" i="7"/>
  <c r="BH300" i="7"/>
  <c r="BI300" i="7"/>
  <c r="BH301" i="7"/>
  <c r="BI301" i="7"/>
  <c r="BH302" i="7"/>
  <c r="BI302" i="7"/>
  <c r="BI10" i="7"/>
  <c r="BH10" i="7"/>
  <c r="BC11" i="7"/>
  <c r="BD11" i="7"/>
  <c r="BC12" i="7"/>
  <c r="BD12" i="7"/>
  <c r="BC13" i="7"/>
  <c r="BD13" i="7"/>
  <c r="BC14" i="7"/>
  <c r="BD14" i="7"/>
  <c r="BC15" i="7"/>
  <c r="BD15" i="7"/>
  <c r="BC16" i="7"/>
  <c r="BD16" i="7"/>
  <c r="BC17" i="7"/>
  <c r="BD17" i="7"/>
  <c r="BC18" i="7"/>
  <c r="BD18" i="7"/>
  <c r="BC19" i="7"/>
  <c r="BD19" i="7"/>
  <c r="BC20" i="7"/>
  <c r="BD20" i="7"/>
  <c r="BC21" i="7"/>
  <c r="BD21" i="7"/>
  <c r="BC22" i="7"/>
  <c r="BD22" i="7"/>
  <c r="BC23" i="7"/>
  <c r="BD23" i="7"/>
  <c r="BC24" i="7"/>
  <c r="BD24" i="7"/>
  <c r="BC25" i="7"/>
  <c r="BD25" i="7"/>
  <c r="BC26" i="7"/>
  <c r="BD26" i="7"/>
  <c r="BC27" i="7"/>
  <c r="BD27" i="7"/>
  <c r="BC28" i="7"/>
  <c r="BD28" i="7"/>
  <c r="BC29" i="7"/>
  <c r="BD29" i="7"/>
  <c r="BC30" i="7"/>
  <c r="BD30" i="7"/>
  <c r="BC31" i="7"/>
  <c r="BD31" i="7"/>
  <c r="BC32" i="7"/>
  <c r="BD32" i="7"/>
  <c r="BC33" i="7"/>
  <c r="BD33" i="7"/>
  <c r="BC34" i="7"/>
  <c r="BD34" i="7"/>
  <c r="BC35" i="7"/>
  <c r="BD35" i="7"/>
  <c r="BC36" i="7"/>
  <c r="BD36" i="7"/>
  <c r="BC37" i="7"/>
  <c r="BD37" i="7"/>
  <c r="BC38" i="7"/>
  <c r="BD38" i="7"/>
  <c r="BC39" i="7"/>
  <c r="BD39" i="7"/>
  <c r="BC40" i="7"/>
  <c r="BD40" i="7"/>
  <c r="BC41" i="7"/>
  <c r="BD41" i="7"/>
  <c r="BC42" i="7"/>
  <c r="BD42" i="7"/>
  <c r="BC43" i="7"/>
  <c r="BD43" i="7"/>
  <c r="BC44" i="7"/>
  <c r="BD44" i="7"/>
  <c r="BC45" i="7"/>
  <c r="BD45" i="7"/>
  <c r="BC46" i="7"/>
  <c r="BD46" i="7"/>
  <c r="BC47" i="7"/>
  <c r="BD47" i="7"/>
  <c r="BC48" i="7"/>
  <c r="BD48" i="7"/>
  <c r="BC49" i="7"/>
  <c r="BD49" i="7"/>
  <c r="BC50" i="7"/>
  <c r="BD50" i="7"/>
  <c r="BC51" i="7"/>
  <c r="BD51" i="7"/>
  <c r="BC52" i="7"/>
  <c r="BD52" i="7"/>
  <c r="BC53" i="7"/>
  <c r="BD53" i="7"/>
  <c r="BC54" i="7"/>
  <c r="BD54" i="7"/>
  <c r="BC55" i="7"/>
  <c r="BD55" i="7"/>
  <c r="BC56" i="7"/>
  <c r="BD56" i="7"/>
  <c r="BC57" i="7"/>
  <c r="BD57" i="7"/>
  <c r="BC58" i="7"/>
  <c r="BD58" i="7"/>
  <c r="BC59" i="7"/>
  <c r="BD59" i="7"/>
  <c r="BC60" i="7"/>
  <c r="BD60" i="7"/>
  <c r="BC61" i="7"/>
  <c r="BD61" i="7"/>
  <c r="BC62" i="7"/>
  <c r="BD62" i="7"/>
  <c r="BC63" i="7"/>
  <c r="BD63" i="7"/>
  <c r="BC64" i="7"/>
  <c r="BD64" i="7"/>
  <c r="BC65" i="7"/>
  <c r="BD65" i="7"/>
  <c r="BC66" i="7"/>
  <c r="BD66" i="7"/>
  <c r="BC67" i="7"/>
  <c r="BD67" i="7"/>
  <c r="BC68" i="7"/>
  <c r="BD68" i="7"/>
  <c r="BC69" i="7"/>
  <c r="BD69" i="7"/>
  <c r="BC70" i="7"/>
  <c r="BD70" i="7"/>
  <c r="BC71" i="7"/>
  <c r="BD71" i="7"/>
  <c r="BC72" i="7"/>
  <c r="BD72" i="7"/>
  <c r="BC73" i="7"/>
  <c r="BD73" i="7"/>
  <c r="BC74" i="7"/>
  <c r="BD74" i="7"/>
  <c r="BC75" i="7"/>
  <c r="BD75" i="7"/>
  <c r="BC76" i="7"/>
  <c r="BD76" i="7"/>
  <c r="BC77" i="7"/>
  <c r="BD77" i="7"/>
  <c r="BC78" i="7"/>
  <c r="BD78" i="7"/>
  <c r="BC79" i="7"/>
  <c r="BD79" i="7"/>
  <c r="BC80" i="7"/>
  <c r="BD80" i="7"/>
  <c r="BC81" i="7"/>
  <c r="BD81" i="7"/>
  <c r="BC82" i="7"/>
  <c r="BD82" i="7"/>
  <c r="BC83" i="7"/>
  <c r="BD83" i="7"/>
  <c r="BC84" i="7"/>
  <c r="BD84" i="7"/>
  <c r="BC85" i="7"/>
  <c r="BD85" i="7"/>
  <c r="BC86" i="7"/>
  <c r="BD86" i="7"/>
  <c r="BC87" i="7"/>
  <c r="BD87" i="7"/>
  <c r="BC88" i="7"/>
  <c r="BD88" i="7"/>
  <c r="BC89" i="7"/>
  <c r="BD89" i="7"/>
  <c r="BC90" i="7"/>
  <c r="BD90" i="7"/>
  <c r="BC91" i="7"/>
  <c r="BD91" i="7"/>
  <c r="BC92" i="7"/>
  <c r="BD92" i="7"/>
  <c r="BC93" i="7"/>
  <c r="BD93" i="7"/>
  <c r="BC94" i="7"/>
  <c r="BD94" i="7"/>
  <c r="BC95" i="7"/>
  <c r="BD95" i="7"/>
  <c r="BC96" i="7"/>
  <c r="BD96" i="7"/>
  <c r="BC97" i="7"/>
  <c r="BD97" i="7"/>
  <c r="BC98" i="7"/>
  <c r="BD98" i="7"/>
  <c r="BC99" i="7"/>
  <c r="BD99" i="7"/>
  <c r="BC100" i="7"/>
  <c r="BD100" i="7"/>
  <c r="BC101" i="7"/>
  <c r="BD101" i="7"/>
  <c r="BC102" i="7"/>
  <c r="BD102" i="7"/>
  <c r="BC103" i="7"/>
  <c r="BD103" i="7"/>
  <c r="BC104" i="7"/>
  <c r="BD104" i="7"/>
  <c r="BC105" i="7"/>
  <c r="BD105" i="7"/>
  <c r="BC106" i="7"/>
  <c r="BD106" i="7"/>
  <c r="BC107" i="7"/>
  <c r="BD107" i="7"/>
  <c r="BC108" i="7"/>
  <c r="BD108" i="7"/>
  <c r="BC109" i="7"/>
  <c r="BD109" i="7"/>
  <c r="BC110" i="7"/>
  <c r="BD110" i="7"/>
  <c r="BC111" i="7"/>
  <c r="BD111" i="7"/>
  <c r="BC112" i="7"/>
  <c r="BD112" i="7"/>
  <c r="BC113" i="7"/>
  <c r="BD113" i="7"/>
  <c r="BC114" i="7"/>
  <c r="BD114" i="7"/>
  <c r="BC115" i="7"/>
  <c r="BD115" i="7"/>
  <c r="BC116" i="7"/>
  <c r="BD116" i="7"/>
  <c r="BC117" i="7"/>
  <c r="BD117" i="7"/>
  <c r="BC118" i="7"/>
  <c r="BD118" i="7"/>
  <c r="BC119" i="7"/>
  <c r="BD119" i="7"/>
  <c r="BC120" i="7"/>
  <c r="BD120" i="7"/>
  <c r="BC121" i="7"/>
  <c r="BD121" i="7"/>
  <c r="BC122" i="7"/>
  <c r="BD122" i="7"/>
  <c r="BC123" i="7"/>
  <c r="BD123" i="7"/>
  <c r="BC124" i="7"/>
  <c r="BD124" i="7"/>
  <c r="BC125" i="7"/>
  <c r="BD125" i="7"/>
  <c r="BC126" i="7"/>
  <c r="BD126" i="7"/>
  <c r="BC127" i="7"/>
  <c r="BD127" i="7"/>
  <c r="BC128" i="7"/>
  <c r="BD128" i="7"/>
  <c r="BC129" i="7"/>
  <c r="BD129" i="7"/>
  <c r="BC130" i="7"/>
  <c r="BD130" i="7"/>
  <c r="BC131" i="7"/>
  <c r="BD131" i="7"/>
  <c r="BC132" i="7"/>
  <c r="BD132" i="7"/>
  <c r="BC133" i="7"/>
  <c r="BD133" i="7"/>
  <c r="BC134" i="7"/>
  <c r="BD134" i="7"/>
  <c r="BC135" i="7"/>
  <c r="BD135" i="7"/>
  <c r="BC136" i="7"/>
  <c r="BD136" i="7"/>
  <c r="BC137" i="7"/>
  <c r="BD137" i="7"/>
  <c r="BC138" i="7"/>
  <c r="BD138" i="7"/>
  <c r="BC139" i="7"/>
  <c r="BD139" i="7"/>
  <c r="BC140" i="7"/>
  <c r="BD140" i="7"/>
  <c r="BC141" i="7"/>
  <c r="BD141" i="7"/>
  <c r="BC142" i="7"/>
  <c r="BD142" i="7"/>
  <c r="BC143" i="7"/>
  <c r="BD143" i="7"/>
  <c r="BC144" i="7"/>
  <c r="BD144" i="7"/>
  <c r="BC145" i="7"/>
  <c r="BD145" i="7"/>
  <c r="BC146" i="7"/>
  <c r="BD146" i="7"/>
  <c r="BC147" i="7"/>
  <c r="BD147" i="7"/>
  <c r="BC148" i="7"/>
  <c r="BD148" i="7"/>
  <c r="BC149" i="7"/>
  <c r="BD149" i="7"/>
  <c r="BC150" i="7"/>
  <c r="BD150" i="7"/>
  <c r="BC151" i="7"/>
  <c r="BD151" i="7"/>
  <c r="BC152" i="7"/>
  <c r="BD152" i="7"/>
  <c r="BC153" i="7"/>
  <c r="BD153" i="7"/>
  <c r="BC154" i="7"/>
  <c r="BD154" i="7"/>
  <c r="BC155" i="7"/>
  <c r="BD155" i="7"/>
  <c r="BC156" i="7"/>
  <c r="BD156" i="7"/>
  <c r="BC157" i="7"/>
  <c r="BD157" i="7"/>
  <c r="BC158" i="7"/>
  <c r="BD158" i="7"/>
  <c r="BC159" i="7"/>
  <c r="BD159" i="7"/>
  <c r="BC160" i="7"/>
  <c r="BD160" i="7"/>
  <c r="BC161" i="7"/>
  <c r="BD161" i="7"/>
  <c r="BC162" i="7"/>
  <c r="BD162" i="7"/>
  <c r="BC163" i="7"/>
  <c r="BD163" i="7"/>
  <c r="BC164" i="7"/>
  <c r="BD164" i="7"/>
  <c r="BC165" i="7"/>
  <c r="BD165" i="7"/>
  <c r="BC166" i="7"/>
  <c r="BD166" i="7"/>
  <c r="BC167" i="7"/>
  <c r="BD167" i="7"/>
  <c r="BC168" i="7"/>
  <c r="BD168" i="7"/>
  <c r="BC169" i="7"/>
  <c r="BD169" i="7"/>
  <c r="BC170" i="7"/>
  <c r="BD170" i="7"/>
  <c r="BC171" i="7"/>
  <c r="BD171" i="7"/>
  <c r="BC172" i="7"/>
  <c r="BD172" i="7"/>
  <c r="BC173" i="7"/>
  <c r="BD173" i="7"/>
  <c r="BC174" i="7"/>
  <c r="BD174" i="7"/>
  <c r="BC175" i="7"/>
  <c r="BD175" i="7"/>
  <c r="BC176" i="7"/>
  <c r="BD176" i="7"/>
  <c r="BC177" i="7"/>
  <c r="BD177" i="7"/>
  <c r="BC178" i="7"/>
  <c r="BD178" i="7"/>
  <c r="BC179" i="7"/>
  <c r="BD179" i="7"/>
  <c r="BC180" i="7"/>
  <c r="BD180" i="7"/>
  <c r="BC181" i="7"/>
  <c r="BD181" i="7"/>
  <c r="BC182" i="7"/>
  <c r="BD182" i="7"/>
  <c r="BC183" i="7"/>
  <c r="BD183" i="7"/>
  <c r="BC184" i="7"/>
  <c r="BD184" i="7"/>
  <c r="BC185" i="7"/>
  <c r="BD185" i="7"/>
  <c r="BC186" i="7"/>
  <c r="BD186" i="7"/>
  <c r="BC187" i="7"/>
  <c r="BD187" i="7"/>
  <c r="BC188" i="7"/>
  <c r="BD188" i="7"/>
  <c r="BC189" i="7"/>
  <c r="BD189" i="7"/>
  <c r="BC190" i="7"/>
  <c r="BD190" i="7"/>
  <c r="BC191" i="7"/>
  <c r="BD191" i="7"/>
  <c r="BC192" i="7"/>
  <c r="BD192" i="7"/>
  <c r="BC193" i="7"/>
  <c r="BD193" i="7"/>
  <c r="BC194" i="7"/>
  <c r="BD194" i="7"/>
  <c r="BC195" i="7"/>
  <c r="BD195" i="7"/>
  <c r="BC196" i="7"/>
  <c r="BD196" i="7"/>
  <c r="BC197" i="7"/>
  <c r="BD197" i="7"/>
  <c r="BC198" i="7"/>
  <c r="BD198" i="7"/>
  <c r="BC199" i="7"/>
  <c r="BD199" i="7"/>
  <c r="BC200" i="7"/>
  <c r="BD200" i="7"/>
  <c r="BC201" i="7"/>
  <c r="BD201" i="7"/>
  <c r="BC202" i="7"/>
  <c r="BD202" i="7"/>
  <c r="BC203" i="7"/>
  <c r="BD203" i="7"/>
  <c r="BC204" i="7"/>
  <c r="BD204" i="7"/>
  <c r="BC205" i="7"/>
  <c r="BD205" i="7"/>
  <c r="BC206" i="7"/>
  <c r="BD206" i="7"/>
  <c r="BC207" i="7"/>
  <c r="BD207" i="7"/>
  <c r="BC208" i="7"/>
  <c r="BD208" i="7"/>
  <c r="BC209" i="7"/>
  <c r="BD209" i="7"/>
  <c r="BC210" i="7"/>
  <c r="BD210" i="7"/>
  <c r="BC211" i="7"/>
  <c r="BD211" i="7"/>
  <c r="BC212" i="7"/>
  <c r="BD212" i="7"/>
  <c r="BC213" i="7"/>
  <c r="BD213" i="7"/>
  <c r="BC214" i="7"/>
  <c r="BD214" i="7"/>
  <c r="BC215" i="7"/>
  <c r="BD215" i="7"/>
  <c r="BC216" i="7"/>
  <c r="BD216" i="7"/>
  <c r="BC217" i="7"/>
  <c r="BD217" i="7"/>
  <c r="BC218" i="7"/>
  <c r="BD218" i="7"/>
  <c r="BC219" i="7"/>
  <c r="BD219" i="7"/>
  <c r="BC220" i="7"/>
  <c r="BD220" i="7"/>
  <c r="BC221" i="7"/>
  <c r="BD221" i="7"/>
  <c r="BC222" i="7"/>
  <c r="BD222" i="7"/>
  <c r="BC223" i="7"/>
  <c r="BD223" i="7"/>
  <c r="BC224" i="7"/>
  <c r="BD224" i="7"/>
  <c r="BC225" i="7"/>
  <c r="BD225" i="7"/>
  <c r="BC226" i="7"/>
  <c r="BD226" i="7"/>
  <c r="BC227" i="7"/>
  <c r="BD227" i="7"/>
  <c r="BC228" i="7"/>
  <c r="BD228" i="7"/>
  <c r="BC229" i="7"/>
  <c r="BD229" i="7"/>
  <c r="BC230" i="7"/>
  <c r="BD230" i="7"/>
  <c r="BC231" i="7"/>
  <c r="BD231" i="7"/>
  <c r="BC232" i="7"/>
  <c r="BD232" i="7"/>
  <c r="BC233" i="7"/>
  <c r="BD233" i="7"/>
  <c r="BC234" i="7"/>
  <c r="BD234" i="7"/>
  <c r="BC235" i="7"/>
  <c r="BD235" i="7"/>
  <c r="BC236" i="7"/>
  <c r="BD236" i="7"/>
  <c r="BC237" i="7"/>
  <c r="BD237" i="7"/>
  <c r="BC238" i="7"/>
  <c r="BD238" i="7"/>
  <c r="BC239" i="7"/>
  <c r="BD239" i="7"/>
  <c r="BC240" i="7"/>
  <c r="BD240" i="7"/>
  <c r="BC241" i="7"/>
  <c r="BD241" i="7"/>
  <c r="BC242" i="7"/>
  <c r="BD242" i="7"/>
  <c r="BC243" i="7"/>
  <c r="BD243" i="7"/>
  <c r="BC244" i="7"/>
  <c r="BD244" i="7"/>
  <c r="BC245" i="7"/>
  <c r="BD245" i="7"/>
  <c r="BC246" i="7"/>
  <c r="BD246" i="7"/>
  <c r="BC247" i="7"/>
  <c r="BD247" i="7"/>
  <c r="BC248" i="7"/>
  <c r="BD248" i="7"/>
  <c r="BC249" i="7"/>
  <c r="BD249" i="7"/>
  <c r="BC250" i="7"/>
  <c r="BD250" i="7"/>
  <c r="BC251" i="7"/>
  <c r="BD251" i="7"/>
  <c r="BC252" i="7"/>
  <c r="BD252" i="7"/>
  <c r="BC253" i="7"/>
  <c r="BD253" i="7"/>
  <c r="BC254" i="7"/>
  <c r="BD254" i="7"/>
  <c r="BC255" i="7"/>
  <c r="BD255" i="7"/>
  <c r="BC256" i="7"/>
  <c r="BD256" i="7"/>
  <c r="BC257" i="7"/>
  <c r="BD257" i="7"/>
  <c r="BC258" i="7"/>
  <c r="BD258" i="7"/>
  <c r="BC259" i="7"/>
  <c r="BD259" i="7"/>
  <c r="BC260" i="7"/>
  <c r="BD260" i="7"/>
  <c r="BC261" i="7"/>
  <c r="BD261" i="7"/>
  <c r="BC262" i="7"/>
  <c r="BD262" i="7"/>
  <c r="BC263" i="7"/>
  <c r="BD263" i="7"/>
  <c r="BC264" i="7"/>
  <c r="BD264" i="7"/>
  <c r="BC265" i="7"/>
  <c r="BD265" i="7"/>
  <c r="BC266" i="7"/>
  <c r="BD266" i="7"/>
  <c r="BC267" i="7"/>
  <c r="BD267" i="7"/>
  <c r="BC268" i="7"/>
  <c r="BD268" i="7"/>
  <c r="BC269" i="7"/>
  <c r="BD269" i="7"/>
  <c r="BC270" i="7"/>
  <c r="BD270" i="7"/>
  <c r="BC271" i="7"/>
  <c r="BD271" i="7"/>
  <c r="BC272" i="7"/>
  <c r="BD272" i="7"/>
  <c r="BC273" i="7"/>
  <c r="BD273" i="7"/>
  <c r="BC274" i="7"/>
  <c r="BD274" i="7"/>
  <c r="BC275" i="7"/>
  <c r="BD275" i="7"/>
  <c r="BC276" i="7"/>
  <c r="BD276" i="7"/>
  <c r="BC277" i="7"/>
  <c r="BD277" i="7"/>
  <c r="BC278" i="7"/>
  <c r="BD278" i="7"/>
  <c r="BC279" i="7"/>
  <c r="BD279" i="7"/>
  <c r="BC280" i="7"/>
  <c r="BD280" i="7"/>
  <c r="BC281" i="7"/>
  <c r="BD281" i="7"/>
  <c r="BC282" i="7"/>
  <c r="BD282" i="7"/>
  <c r="BC283" i="7"/>
  <c r="BD283" i="7"/>
  <c r="BC284" i="7"/>
  <c r="BD284" i="7"/>
  <c r="BC285" i="7"/>
  <c r="BD285" i="7"/>
  <c r="BC286" i="7"/>
  <c r="BD286" i="7"/>
  <c r="BC287" i="7"/>
  <c r="BD287" i="7"/>
  <c r="BC288" i="7"/>
  <c r="BD288" i="7"/>
  <c r="BC289" i="7"/>
  <c r="BD289" i="7"/>
  <c r="BC290" i="7"/>
  <c r="BD290" i="7"/>
  <c r="BC291" i="7"/>
  <c r="BD291" i="7"/>
  <c r="BC292" i="7"/>
  <c r="BD292" i="7"/>
  <c r="BC293" i="7"/>
  <c r="BD293" i="7"/>
  <c r="BC294" i="7"/>
  <c r="BD294" i="7"/>
  <c r="BC295" i="7"/>
  <c r="BD295" i="7"/>
  <c r="BC296" i="7"/>
  <c r="BD296" i="7"/>
  <c r="BC297" i="7"/>
  <c r="BD297" i="7"/>
  <c r="BC298" i="7"/>
  <c r="BD298" i="7"/>
  <c r="BC299" i="7"/>
  <c r="BD299" i="7"/>
  <c r="BC300" i="7"/>
  <c r="BD300" i="7"/>
  <c r="BC301" i="7"/>
  <c r="BD301" i="7"/>
  <c r="BC302" i="7"/>
  <c r="BD302" i="7"/>
  <c r="BD10" i="7"/>
  <c r="BC10" i="7"/>
  <c r="AX11" i="7"/>
  <c r="AY11" i="7"/>
  <c r="AX12" i="7"/>
  <c r="AY12" i="7"/>
  <c r="AX13" i="7"/>
  <c r="AY13" i="7"/>
  <c r="AX14" i="7"/>
  <c r="AY14" i="7"/>
  <c r="AX15" i="7"/>
  <c r="AY15" i="7"/>
  <c r="AX16" i="7"/>
  <c r="AY16" i="7"/>
  <c r="AX17" i="7"/>
  <c r="AY17" i="7"/>
  <c r="AX18" i="7"/>
  <c r="AY18" i="7"/>
  <c r="AX19" i="7"/>
  <c r="AY19" i="7"/>
  <c r="AX20" i="7"/>
  <c r="AY20" i="7"/>
  <c r="AX21" i="7"/>
  <c r="AY21" i="7"/>
  <c r="AX22" i="7"/>
  <c r="AY22" i="7"/>
  <c r="AX23" i="7"/>
  <c r="AY23" i="7"/>
  <c r="AX24" i="7"/>
  <c r="AY24" i="7"/>
  <c r="AX25" i="7"/>
  <c r="AY25" i="7"/>
  <c r="AX26" i="7"/>
  <c r="AY26" i="7"/>
  <c r="AX27" i="7"/>
  <c r="AY27" i="7"/>
  <c r="AX28" i="7"/>
  <c r="AY28" i="7"/>
  <c r="AX29" i="7"/>
  <c r="AY29" i="7"/>
  <c r="AX30" i="7"/>
  <c r="AY30" i="7"/>
  <c r="AX31" i="7"/>
  <c r="AY31" i="7"/>
  <c r="AX32" i="7"/>
  <c r="AY32" i="7"/>
  <c r="AX33" i="7"/>
  <c r="AY33" i="7"/>
  <c r="AX34" i="7"/>
  <c r="AY34" i="7"/>
  <c r="AX35" i="7"/>
  <c r="AY35" i="7"/>
  <c r="AX36" i="7"/>
  <c r="AY36" i="7"/>
  <c r="AX37" i="7"/>
  <c r="AY37" i="7"/>
  <c r="AX38" i="7"/>
  <c r="AY38" i="7"/>
  <c r="AX39" i="7"/>
  <c r="AY39" i="7"/>
  <c r="AX40" i="7"/>
  <c r="AY40" i="7"/>
  <c r="AX41" i="7"/>
  <c r="AY41" i="7"/>
  <c r="AX42" i="7"/>
  <c r="AY42" i="7"/>
  <c r="AX43" i="7"/>
  <c r="AY43" i="7"/>
  <c r="AX44" i="7"/>
  <c r="AY44" i="7"/>
  <c r="AX45" i="7"/>
  <c r="AY45" i="7"/>
  <c r="AX46" i="7"/>
  <c r="AY46" i="7"/>
  <c r="AX47" i="7"/>
  <c r="AY47" i="7"/>
  <c r="AX48" i="7"/>
  <c r="AY48" i="7"/>
  <c r="AX49" i="7"/>
  <c r="AY49" i="7"/>
  <c r="AX50" i="7"/>
  <c r="AY50" i="7"/>
  <c r="AX51" i="7"/>
  <c r="AY51" i="7"/>
  <c r="AX52" i="7"/>
  <c r="AY52" i="7"/>
  <c r="AX53" i="7"/>
  <c r="AY53" i="7"/>
  <c r="AX54" i="7"/>
  <c r="AY54" i="7"/>
  <c r="AX55" i="7"/>
  <c r="AY55" i="7"/>
  <c r="AX56" i="7"/>
  <c r="AY56" i="7"/>
  <c r="AX57" i="7"/>
  <c r="AY57" i="7"/>
  <c r="AX58" i="7"/>
  <c r="AY58" i="7"/>
  <c r="AX59" i="7"/>
  <c r="AY59" i="7"/>
  <c r="AX60" i="7"/>
  <c r="AY60" i="7"/>
  <c r="AX61" i="7"/>
  <c r="AY61" i="7"/>
  <c r="AX62" i="7"/>
  <c r="AY62" i="7"/>
  <c r="AX63" i="7"/>
  <c r="AY63" i="7"/>
  <c r="AX64" i="7"/>
  <c r="AY64" i="7"/>
  <c r="AX65" i="7"/>
  <c r="AY65" i="7"/>
  <c r="AX66" i="7"/>
  <c r="AY66" i="7"/>
  <c r="AX67" i="7"/>
  <c r="AY67" i="7"/>
  <c r="AX68" i="7"/>
  <c r="AY68" i="7"/>
  <c r="AX69" i="7"/>
  <c r="AY69" i="7"/>
  <c r="AX70" i="7"/>
  <c r="AY70" i="7"/>
  <c r="AX71" i="7"/>
  <c r="AY71" i="7"/>
  <c r="AX72" i="7"/>
  <c r="AY72" i="7"/>
  <c r="AX73" i="7"/>
  <c r="AY73" i="7"/>
  <c r="AX74" i="7"/>
  <c r="AY74" i="7"/>
  <c r="AX75" i="7"/>
  <c r="AY75" i="7"/>
  <c r="AX76" i="7"/>
  <c r="AY76" i="7"/>
  <c r="AX77" i="7"/>
  <c r="AY77" i="7"/>
  <c r="AX78" i="7"/>
  <c r="AY78" i="7"/>
  <c r="AX79" i="7"/>
  <c r="AY79" i="7"/>
  <c r="AX80" i="7"/>
  <c r="AY80" i="7"/>
  <c r="AX81" i="7"/>
  <c r="AY81" i="7"/>
  <c r="AX82" i="7"/>
  <c r="AY82" i="7"/>
  <c r="AX83" i="7"/>
  <c r="AY83" i="7"/>
  <c r="AX84" i="7"/>
  <c r="AY84" i="7"/>
  <c r="AX85" i="7"/>
  <c r="AY85" i="7"/>
  <c r="AX86" i="7"/>
  <c r="AY86" i="7"/>
  <c r="AX87" i="7"/>
  <c r="AY87" i="7"/>
  <c r="AX88" i="7"/>
  <c r="AY88" i="7"/>
  <c r="AX89" i="7"/>
  <c r="AY89" i="7"/>
  <c r="AX90" i="7"/>
  <c r="AY90" i="7"/>
  <c r="AX91" i="7"/>
  <c r="AY91" i="7"/>
  <c r="AX92" i="7"/>
  <c r="AY92" i="7"/>
  <c r="AX93" i="7"/>
  <c r="AY93" i="7"/>
  <c r="AX94" i="7"/>
  <c r="AY94" i="7"/>
  <c r="AX95" i="7"/>
  <c r="AY95" i="7"/>
  <c r="AX96" i="7"/>
  <c r="AY96" i="7"/>
  <c r="AX97" i="7"/>
  <c r="AY97" i="7"/>
  <c r="AX98" i="7"/>
  <c r="AY98" i="7"/>
  <c r="AX99" i="7"/>
  <c r="AY99" i="7"/>
  <c r="AX100" i="7"/>
  <c r="AY100" i="7"/>
  <c r="AX101" i="7"/>
  <c r="AY101" i="7"/>
  <c r="AX102" i="7"/>
  <c r="AY102" i="7"/>
  <c r="AX103" i="7"/>
  <c r="AY103" i="7"/>
  <c r="AX104" i="7"/>
  <c r="AY104" i="7"/>
  <c r="AX105" i="7"/>
  <c r="AY105" i="7"/>
  <c r="AX106" i="7"/>
  <c r="AY106" i="7"/>
  <c r="AX107" i="7"/>
  <c r="AY107" i="7"/>
  <c r="AX108" i="7"/>
  <c r="AY108" i="7"/>
  <c r="AX109" i="7"/>
  <c r="AY109" i="7"/>
  <c r="AX110" i="7"/>
  <c r="AY110" i="7"/>
  <c r="AX111" i="7"/>
  <c r="AY111" i="7"/>
  <c r="AX112" i="7"/>
  <c r="AY112" i="7"/>
  <c r="AX113" i="7"/>
  <c r="AY113" i="7"/>
  <c r="AX114" i="7"/>
  <c r="AY114" i="7"/>
  <c r="AX115" i="7"/>
  <c r="AY115" i="7"/>
  <c r="AX116" i="7"/>
  <c r="AY116" i="7"/>
  <c r="AX117" i="7"/>
  <c r="AY117" i="7"/>
  <c r="AX118" i="7"/>
  <c r="AY118" i="7"/>
  <c r="AX119" i="7"/>
  <c r="AY119" i="7"/>
  <c r="AX120" i="7"/>
  <c r="AY120" i="7"/>
  <c r="AX121" i="7"/>
  <c r="AY121" i="7"/>
  <c r="AX122" i="7"/>
  <c r="AY122" i="7"/>
  <c r="AX123" i="7"/>
  <c r="AY123" i="7"/>
  <c r="AX124" i="7"/>
  <c r="AY124" i="7"/>
  <c r="AX125" i="7"/>
  <c r="AY125" i="7"/>
  <c r="AX126" i="7"/>
  <c r="AY126" i="7"/>
  <c r="AX127" i="7"/>
  <c r="AY127" i="7"/>
  <c r="AX128" i="7"/>
  <c r="AY128" i="7"/>
  <c r="AX129" i="7"/>
  <c r="AY129" i="7"/>
  <c r="AX130" i="7"/>
  <c r="AY130" i="7"/>
  <c r="AX131" i="7"/>
  <c r="AY131" i="7"/>
  <c r="AX132" i="7"/>
  <c r="AY132" i="7"/>
  <c r="AX133" i="7"/>
  <c r="AY133" i="7"/>
  <c r="AX134" i="7"/>
  <c r="AY134" i="7"/>
  <c r="AX135" i="7"/>
  <c r="AY135" i="7"/>
  <c r="AX136" i="7"/>
  <c r="AY136" i="7"/>
  <c r="AX137" i="7"/>
  <c r="AY137" i="7"/>
  <c r="AX138" i="7"/>
  <c r="AY138" i="7"/>
  <c r="AX139" i="7"/>
  <c r="AY139" i="7"/>
  <c r="AX140" i="7"/>
  <c r="AY140" i="7"/>
  <c r="AX141" i="7"/>
  <c r="AY141" i="7"/>
  <c r="AX142" i="7"/>
  <c r="AY142" i="7"/>
  <c r="AX143" i="7"/>
  <c r="AY143" i="7"/>
  <c r="AX144" i="7"/>
  <c r="AY144" i="7"/>
  <c r="AX145" i="7"/>
  <c r="AY145" i="7"/>
  <c r="AX146" i="7"/>
  <c r="AY146" i="7"/>
  <c r="AX147" i="7"/>
  <c r="AY147" i="7"/>
  <c r="AX148" i="7"/>
  <c r="AY148" i="7"/>
  <c r="AX149" i="7"/>
  <c r="AY149" i="7"/>
  <c r="AX150" i="7"/>
  <c r="AY150" i="7"/>
  <c r="AX151" i="7"/>
  <c r="AY151" i="7"/>
  <c r="AX152" i="7"/>
  <c r="AY152" i="7"/>
  <c r="AX153" i="7"/>
  <c r="AY153" i="7"/>
  <c r="AX154" i="7"/>
  <c r="AY154" i="7"/>
  <c r="AX155" i="7"/>
  <c r="AY155" i="7"/>
  <c r="AX156" i="7"/>
  <c r="AY156" i="7"/>
  <c r="AX157" i="7"/>
  <c r="AY157" i="7"/>
  <c r="AX158" i="7"/>
  <c r="AY158" i="7"/>
  <c r="AX159" i="7"/>
  <c r="AY159" i="7"/>
  <c r="AX160" i="7"/>
  <c r="AY160" i="7"/>
  <c r="AX161" i="7"/>
  <c r="AY161" i="7"/>
  <c r="AX162" i="7"/>
  <c r="AY162" i="7"/>
  <c r="AX163" i="7"/>
  <c r="AY163" i="7"/>
  <c r="AX164" i="7"/>
  <c r="AY164" i="7"/>
  <c r="AX165" i="7"/>
  <c r="AY165" i="7"/>
  <c r="AX166" i="7"/>
  <c r="AY166" i="7"/>
  <c r="AX167" i="7"/>
  <c r="AY167" i="7"/>
  <c r="AX168" i="7"/>
  <c r="AY168" i="7"/>
  <c r="AX169" i="7"/>
  <c r="AY169" i="7"/>
  <c r="AX170" i="7"/>
  <c r="AY170" i="7"/>
  <c r="AX171" i="7"/>
  <c r="AY171" i="7"/>
  <c r="AX172" i="7"/>
  <c r="AY172" i="7"/>
  <c r="AX173" i="7"/>
  <c r="AY173" i="7"/>
  <c r="AX174" i="7"/>
  <c r="AY174" i="7"/>
  <c r="AX175" i="7"/>
  <c r="AY175" i="7"/>
  <c r="AX176" i="7"/>
  <c r="AY176" i="7"/>
  <c r="AX177" i="7"/>
  <c r="AY177" i="7"/>
  <c r="AX178" i="7"/>
  <c r="AY178" i="7"/>
  <c r="AX179" i="7"/>
  <c r="AY179" i="7"/>
  <c r="AX180" i="7"/>
  <c r="AY180" i="7"/>
  <c r="AX181" i="7"/>
  <c r="AY181" i="7"/>
  <c r="AX182" i="7"/>
  <c r="AY182" i="7"/>
  <c r="AX183" i="7"/>
  <c r="AY183" i="7"/>
  <c r="AX184" i="7"/>
  <c r="AY184" i="7"/>
  <c r="AX185" i="7"/>
  <c r="AY185" i="7"/>
  <c r="AX186" i="7"/>
  <c r="AY186" i="7"/>
  <c r="AX187" i="7"/>
  <c r="AY187" i="7"/>
  <c r="AX188" i="7"/>
  <c r="AY188" i="7"/>
  <c r="AX189" i="7"/>
  <c r="AY189" i="7"/>
  <c r="AX190" i="7"/>
  <c r="AY190" i="7"/>
  <c r="AX191" i="7"/>
  <c r="AY191" i="7"/>
  <c r="AX192" i="7"/>
  <c r="AY192" i="7"/>
  <c r="AX193" i="7"/>
  <c r="AY193" i="7"/>
  <c r="AX194" i="7"/>
  <c r="AY194" i="7"/>
  <c r="AX195" i="7"/>
  <c r="AY195" i="7"/>
  <c r="AX196" i="7"/>
  <c r="AY196" i="7"/>
  <c r="AX197" i="7"/>
  <c r="AY197" i="7"/>
  <c r="AX198" i="7"/>
  <c r="AY198" i="7"/>
  <c r="AX199" i="7"/>
  <c r="AY199" i="7"/>
  <c r="AX200" i="7"/>
  <c r="AY200" i="7"/>
  <c r="AX201" i="7"/>
  <c r="AY201" i="7"/>
  <c r="AX202" i="7"/>
  <c r="AY202" i="7"/>
  <c r="AX203" i="7"/>
  <c r="AY203" i="7"/>
  <c r="AX204" i="7"/>
  <c r="AY204" i="7"/>
  <c r="AX205" i="7"/>
  <c r="AY205" i="7"/>
  <c r="AX206" i="7"/>
  <c r="AY206" i="7"/>
  <c r="AX207" i="7"/>
  <c r="AY207" i="7"/>
  <c r="AX208" i="7"/>
  <c r="AY208" i="7"/>
  <c r="AX209" i="7"/>
  <c r="AY209" i="7"/>
  <c r="AX210" i="7"/>
  <c r="AY210" i="7"/>
  <c r="AX211" i="7"/>
  <c r="AY211" i="7"/>
  <c r="AX212" i="7"/>
  <c r="AY212" i="7"/>
  <c r="AX213" i="7"/>
  <c r="AY213" i="7"/>
  <c r="AX214" i="7"/>
  <c r="AY214" i="7"/>
  <c r="AX215" i="7"/>
  <c r="AY215" i="7"/>
  <c r="AX216" i="7"/>
  <c r="AY216" i="7"/>
  <c r="AX217" i="7"/>
  <c r="AY217" i="7"/>
  <c r="AX218" i="7"/>
  <c r="AY218" i="7"/>
  <c r="AX219" i="7"/>
  <c r="AY219" i="7"/>
  <c r="AX220" i="7"/>
  <c r="AY220" i="7"/>
  <c r="AX221" i="7"/>
  <c r="AY221" i="7"/>
  <c r="AX222" i="7"/>
  <c r="AY222" i="7"/>
  <c r="AX223" i="7"/>
  <c r="AY223" i="7"/>
  <c r="AX224" i="7"/>
  <c r="AY224" i="7"/>
  <c r="AX225" i="7"/>
  <c r="AY225" i="7"/>
  <c r="AX226" i="7"/>
  <c r="AY226" i="7"/>
  <c r="AX227" i="7"/>
  <c r="AY227" i="7"/>
  <c r="AX228" i="7"/>
  <c r="AY228" i="7"/>
  <c r="AX229" i="7"/>
  <c r="AY229" i="7"/>
  <c r="AX230" i="7"/>
  <c r="AY230" i="7"/>
  <c r="AX231" i="7"/>
  <c r="AY231" i="7"/>
  <c r="AX232" i="7"/>
  <c r="AY232" i="7"/>
  <c r="AX233" i="7"/>
  <c r="AY233" i="7"/>
  <c r="AX234" i="7"/>
  <c r="AY234" i="7"/>
  <c r="AX235" i="7"/>
  <c r="AY235" i="7"/>
  <c r="AX236" i="7"/>
  <c r="AY236" i="7"/>
  <c r="AX237" i="7"/>
  <c r="AY237" i="7"/>
  <c r="AX238" i="7"/>
  <c r="AY238" i="7"/>
  <c r="AX239" i="7"/>
  <c r="AY239" i="7"/>
  <c r="AX240" i="7"/>
  <c r="AY240" i="7"/>
  <c r="AX241" i="7"/>
  <c r="AY241" i="7"/>
  <c r="AX242" i="7"/>
  <c r="AY242" i="7"/>
  <c r="AX243" i="7"/>
  <c r="AY243" i="7"/>
  <c r="AX244" i="7"/>
  <c r="AY244" i="7"/>
  <c r="AX245" i="7"/>
  <c r="AY245" i="7"/>
  <c r="AX246" i="7"/>
  <c r="AY246" i="7"/>
  <c r="AX247" i="7"/>
  <c r="AY247" i="7"/>
  <c r="AX248" i="7"/>
  <c r="AY248" i="7"/>
  <c r="AX249" i="7"/>
  <c r="AY249" i="7"/>
  <c r="AX250" i="7"/>
  <c r="AY250" i="7"/>
  <c r="AX251" i="7"/>
  <c r="AY251" i="7"/>
  <c r="AX252" i="7"/>
  <c r="AY252" i="7"/>
  <c r="AX253" i="7"/>
  <c r="AY253" i="7"/>
  <c r="AX254" i="7"/>
  <c r="AY254" i="7"/>
  <c r="AX255" i="7"/>
  <c r="AY255" i="7"/>
  <c r="AX256" i="7"/>
  <c r="AY256" i="7"/>
  <c r="AX257" i="7"/>
  <c r="AY257" i="7"/>
  <c r="AX258" i="7"/>
  <c r="AY258" i="7"/>
  <c r="AX259" i="7"/>
  <c r="AY259" i="7"/>
  <c r="AX260" i="7"/>
  <c r="AY260" i="7"/>
  <c r="AX261" i="7"/>
  <c r="AY261" i="7"/>
  <c r="AX262" i="7"/>
  <c r="AY262" i="7"/>
  <c r="AX263" i="7"/>
  <c r="AY263" i="7"/>
  <c r="AX264" i="7"/>
  <c r="AY264" i="7"/>
  <c r="AX265" i="7"/>
  <c r="AY265" i="7"/>
  <c r="AX266" i="7"/>
  <c r="AY266" i="7"/>
  <c r="AX267" i="7"/>
  <c r="AY267" i="7"/>
  <c r="AX268" i="7"/>
  <c r="AY268" i="7"/>
  <c r="AX269" i="7"/>
  <c r="AY269" i="7"/>
  <c r="AX270" i="7"/>
  <c r="AY270" i="7"/>
  <c r="AX271" i="7"/>
  <c r="AY271" i="7"/>
  <c r="AX272" i="7"/>
  <c r="AY272" i="7"/>
  <c r="AX273" i="7"/>
  <c r="AY273" i="7"/>
  <c r="AX274" i="7"/>
  <c r="AY274" i="7"/>
  <c r="AX275" i="7"/>
  <c r="AY275" i="7"/>
  <c r="AX276" i="7"/>
  <c r="AY276" i="7"/>
  <c r="AX277" i="7"/>
  <c r="AY277" i="7"/>
  <c r="AX278" i="7"/>
  <c r="AY278" i="7"/>
  <c r="AX279" i="7"/>
  <c r="AY279" i="7"/>
  <c r="AX280" i="7"/>
  <c r="AY280" i="7"/>
  <c r="AX281" i="7"/>
  <c r="AY281" i="7"/>
  <c r="AX282" i="7"/>
  <c r="AY282" i="7"/>
  <c r="AX283" i="7"/>
  <c r="AY283" i="7"/>
  <c r="AX284" i="7"/>
  <c r="AY284" i="7"/>
  <c r="AX285" i="7"/>
  <c r="AY285" i="7"/>
  <c r="AX286" i="7"/>
  <c r="AY286" i="7"/>
  <c r="AX287" i="7"/>
  <c r="AY287" i="7"/>
  <c r="AX288" i="7"/>
  <c r="AY288" i="7"/>
  <c r="AX289" i="7"/>
  <c r="AY289" i="7"/>
  <c r="AX290" i="7"/>
  <c r="AY290" i="7"/>
  <c r="AX291" i="7"/>
  <c r="AY291" i="7"/>
  <c r="AX292" i="7"/>
  <c r="AY292" i="7"/>
  <c r="AX293" i="7"/>
  <c r="AY293" i="7"/>
  <c r="AX294" i="7"/>
  <c r="AY294" i="7"/>
  <c r="AX295" i="7"/>
  <c r="AY295" i="7"/>
  <c r="AX296" i="7"/>
  <c r="AY296" i="7"/>
  <c r="AX297" i="7"/>
  <c r="AY297" i="7"/>
  <c r="AX298" i="7"/>
  <c r="AY298" i="7"/>
  <c r="AX299" i="7"/>
  <c r="AY299" i="7"/>
  <c r="AX300" i="7"/>
  <c r="AY300" i="7"/>
  <c r="AX301" i="7"/>
  <c r="AY301" i="7"/>
  <c r="AX302" i="7"/>
  <c r="AY302" i="7"/>
  <c r="AY10" i="7"/>
  <c r="AX10" i="7"/>
  <c r="AJ11" i="7"/>
  <c r="AJ12" i="7"/>
  <c r="AJ13" i="7"/>
  <c r="AJ14" i="7"/>
  <c r="AJ15" i="7"/>
  <c r="AJ16" i="7"/>
  <c r="AK16" i="7" s="1"/>
  <c r="AL16" i="7" s="1"/>
  <c r="AJ17" i="7"/>
  <c r="AK17" i="7" s="1"/>
  <c r="AL17" i="7" s="1"/>
  <c r="AJ18" i="7"/>
  <c r="AK18" i="7" s="1"/>
  <c r="AL18" i="7" s="1"/>
  <c r="AJ19" i="7"/>
  <c r="AJ20" i="7"/>
  <c r="AJ21" i="7"/>
  <c r="AJ22" i="7"/>
  <c r="AJ23" i="7"/>
  <c r="AJ24" i="7"/>
  <c r="AJ25" i="7"/>
  <c r="AK25" i="7" s="1"/>
  <c r="AL25" i="7" s="1"/>
  <c r="AJ26" i="7"/>
  <c r="AK26" i="7" s="1"/>
  <c r="AL26" i="7" s="1"/>
  <c r="AJ27" i="7"/>
  <c r="AJ28" i="7"/>
  <c r="AJ29" i="7"/>
  <c r="AJ30" i="7"/>
  <c r="AJ31" i="7"/>
  <c r="AJ32" i="7"/>
  <c r="AJ33" i="7"/>
  <c r="AK33" i="7" s="1"/>
  <c r="AL33" i="7" s="1"/>
  <c r="AJ34" i="7"/>
  <c r="AK34" i="7" s="1"/>
  <c r="AL34" i="7" s="1"/>
  <c r="AJ35" i="7"/>
  <c r="AJ36" i="7"/>
  <c r="AJ37" i="7"/>
  <c r="AJ38" i="7"/>
  <c r="AJ39" i="7"/>
  <c r="AJ40" i="7"/>
  <c r="AJ41" i="7"/>
  <c r="AK41" i="7" s="1"/>
  <c r="AL41" i="7" s="1"/>
  <c r="AJ42" i="7"/>
  <c r="AK42" i="7" s="1"/>
  <c r="AL42" i="7" s="1"/>
  <c r="AJ43" i="7"/>
  <c r="AJ44" i="7"/>
  <c r="AJ45" i="7"/>
  <c r="AJ46" i="7"/>
  <c r="AJ47" i="7"/>
  <c r="AJ48" i="7"/>
  <c r="AJ49" i="7"/>
  <c r="AK49" i="7" s="1"/>
  <c r="AL49" i="7" s="1"/>
  <c r="AJ50" i="7"/>
  <c r="AK50" i="7" s="1"/>
  <c r="AL50" i="7" s="1"/>
  <c r="AJ51" i="7"/>
  <c r="AJ52" i="7"/>
  <c r="AJ53" i="7"/>
  <c r="AJ54" i="7"/>
  <c r="AJ55" i="7"/>
  <c r="AJ56" i="7"/>
  <c r="AJ57" i="7"/>
  <c r="AK57" i="7" s="1"/>
  <c r="AL57" i="7" s="1"/>
  <c r="AJ58" i="7"/>
  <c r="AK58" i="7" s="1"/>
  <c r="AL58" i="7" s="1"/>
  <c r="AJ59" i="7"/>
  <c r="AJ60" i="7"/>
  <c r="AJ61" i="7"/>
  <c r="AJ62" i="7"/>
  <c r="AJ63" i="7"/>
  <c r="AJ64" i="7"/>
  <c r="AJ65" i="7"/>
  <c r="AK65" i="7" s="1"/>
  <c r="AL65" i="7" s="1"/>
  <c r="AJ66" i="7"/>
  <c r="AK66" i="7" s="1"/>
  <c r="AL66" i="7" s="1"/>
  <c r="AJ67" i="7"/>
  <c r="AJ68" i="7"/>
  <c r="AJ69" i="7"/>
  <c r="AJ70" i="7"/>
  <c r="AJ71" i="7"/>
  <c r="AJ72" i="7"/>
  <c r="AJ73" i="7"/>
  <c r="AK73" i="7" s="1"/>
  <c r="AL73" i="7" s="1"/>
  <c r="AJ74" i="7"/>
  <c r="AK74" i="7" s="1"/>
  <c r="AL74" i="7" s="1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K90" i="7" s="1"/>
  <c r="AL90" i="7" s="1"/>
  <c r="AJ91" i="7"/>
  <c r="AJ92" i="7"/>
  <c r="AJ93" i="7"/>
  <c r="AJ94" i="7"/>
  <c r="AJ95" i="7"/>
  <c r="AJ96" i="7"/>
  <c r="AJ97" i="7"/>
  <c r="AK97" i="7" s="1"/>
  <c r="AL97" i="7" s="1"/>
  <c r="AJ98" i="7"/>
  <c r="AK98" i="7" s="1"/>
  <c r="AL98" i="7" s="1"/>
  <c r="AJ99" i="7"/>
  <c r="AJ100" i="7"/>
  <c r="AJ101" i="7"/>
  <c r="AJ102" i="7"/>
  <c r="AJ103" i="7"/>
  <c r="AJ104" i="7"/>
  <c r="AJ105" i="7"/>
  <c r="AK105" i="7" s="1"/>
  <c r="AL105" i="7" s="1"/>
  <c r="AJ106" i="7"/>
  <c r="AK106" i="7" s="1"/>
  <c r="AL106" i="7" s="1"/>
  <c r="AJ107" i="7"/>
  <c r="AJ108" i="7"/>
  <c r="AJ109" i="7"/>
  <c r="AJ110" i="7"/>
  <c r="AJ111" i="7"/>
  <c r="AJ112" i="7"/>
  <c r="AJ113" i="7"/>
  <c r="AK113" i="7" s="1"/>
  <c r="AL113" i="7" s="1"/>
  <c r="AJ114" i="7"/>
  <c r="AK114" i="7" s="1"/>
  <c r="AL114" i="7" s="1"/>
  <c r="AJ115" i="7"/>
  <c r="AJ116" i="7"/>
  <c r="AJ117" i="7"/>
  <c r="AJ118" i="7"/>
  <c r="AJ119" i="7"/>
  <c r="AJ120" i="7"/>
  <c r="AJ121" i="7"/>
  <c r="AK121" i="7" s="1"/>
  <c r="AL121" i="7" s="1"/>
  <c r="AJ122" i="7"/>
  <c r="AK122" i="7" s="1"/>
  <c r="AL122" i="7" s="1"/>
  <c r="AJ123" i="7"/>
  <c r="AJ124" i="7"/>
  <c r="AJ125" i="7"/>
  <c r="AJ126" i="7"/>
  <c r="AJ127" i="7"/>
  <c r="AJ128" i="7"/>
  <c r="AJ129" i="7"/>
  <c r="AK129" i="7" s="1"/>
  <c r="AL129" i="7" s="1"/>
  <c r="AJ130" i="7"/>
  <c r="AK130" i="7" s="1"/>
  <c r="AL130" i="7" s="1"/>
  <c r="AJ131" i="7"/>
  <c r="AJ132" i="7"/>
  <c r="AJ133" i="7"/>
  <c r="AJ134" i="7"/>
  <c r="AJ135" i="7"/>
  <c r="AJ136" i="7"/>
  <c r="AJ137" i="7"/>
  <c r="AK137" i="7" s="1"/>
  <c r="AL137" i="7" s="1"/>
  <c r="AJ138" i="7"/>
  <c r="AK138" i="7" s="1"/>
  <c r="AL138" i="7" s="1"/>
  <c r="AJ139" i="7"/>
  <c r="AJ140" i="7"/>
  <c r="AJ141" i="7"/>
  <c r="AJ142" i="7"/>
  <c r="AJ143" i="7"/>
  <c r="AJ144" i="7"/>
  <c r="AJ145" i="7"/>
  <c r="AK145" i="7" s="1"/>
  <c r="AL145" i="7" s="1"/>
  <c r="AJ146" i="7"/>
  <c r="AK146" i="7" s="1"/>
  <c r="AL146" i="7" s="1"/>
  <c r="AJ147" i="7"/>
  <c r="AJ148" i="7"/>
  <c r="AJ149" i="7"/>
  <c r="AJ150" i="7"/>
  <c r="AJ151" i="7"/>
  <c r="AJ152" i="7"/>
  <c r="AJ153" i="7"/>
  <c r="AK153" i="7" s="1"/>
  <c r="AL153" i="7" s="1"/>
  <c r="AJ154" i="7"/>
  <c r="AK154" i="7" s="1"/>
  <c r="AL154" i="7" s="1"/>
  <c r="AJ155" i="7"/>
  <c r="AJ156" i="7"/>
  <c r="AJ157" i="7"/>
  <c r="AJ158" i="7"/>
  <c r="AJ159" i="7"/>
  <c r="AJ160" i="7"/>
  <c r="AJ161" i="7"/>
  <c r="AK161" i="7" s="1"/>
  <c r="AL161" i="7" s="1"/>
  <c r="AJ162" i="7"/>
  <c r="AK162" i="7" s="1"/>
  <c r="AL162" i="7" s="1"/>
  <c r="AJ163" i="7"/>
  <c r="AJ164" i="7"/>
  <c r="AJ165" i="7"/>
  <c r="AJ166" i="7"/>
  <c r="AJ167" i="7"/>
  <c r="AJ168" i="7"/>
  <c r="AJ169" i="7"/>
  <c r="AK169" i="7" s="1"/>
  <c r="AL169" i="7" s="1"/>
  <c r="AJ170" i="7"/>
  <c r="AK170" i="7" s="1"/>
  <c r="AL170" i="7" s="1"/>
  <c r="AJ171" i="7"/>
  <c r="AJ172" i="7"/>
  <c r="AJ173" i="7"/>
  <c r="AJ174" i="7"/>
  <c r="AJ175" i="7"/>
  <c r="AJ176" i="7"/>
  <c r="AJ177" i="7"/>
  <c r="AK177" i="7" s="1"/>
  <c r="AL177" i="7" s="1"/>
  <c r="AJ178" i="7"/>
  <c r="AK178" i="7" s="1"/>
  <c r="AL178" i="7" s="1"/>
  <c r="AJ179" i="7"/>
  <c r="AJ180" i="7"/>
  <c r="AJ181" i="7"/>
  <c r="AJ182" i="7"/>
  <c r="AJ183" i="7"/>
  <c r="AJ184" i="7"/>
  <c r="AJ185" i="7"/>
  <c r="AJ186" i="7"/>
  <c r="AJ187" i="7"/>
  <c r="AJ188" i="7"/>
  <c r="AJ189" i="7"/>
  <c r="AJ190" i="7"/>
  <c r="AJ191" i="7"/>
  <c r="AJ192" i="7"/>
  <c r="AJ193" i="7"/>
  <c r="AJ194" i="7"/>
  <c r="AJ195" i="7"/>
  <c r="AJ196" i="7"/>
  <c r="AJ197" i="7"/>
  <c r="AJ198" i="7"/>
  <c r="AJ199" i="7"/>
  <c r="AJ200" i="7"/>
  <c r="AJ201" i="7"/>
  <c r="AJ202" i="7"/>
  <c r="AK202" i="7" s="1"/>
  <c r="AL202" i="7" s="1"/>
  <c r="AJ203" i="7"/>
  <c r="AJ204" i="7"/>
  <c r="AJ205" i="7"/>
  <c r="AJ206" i="7"/>
  <c r="AJ207" i="7"/>
  <c r="AJ208" i="7"/>
  <c r="AJ209" i="7"/>
  <c r="AK209" i="7" s="1"/>
  <c r="AL209" i="7" s="1"/>
  <c r="AJ210" i="7"/>
  <c r="AK210" i="7" s="1"/>
  <c r="AL210" i="7" s="1"/>
  <c r="AJ211" i="7"/>
  <c r="AJ212" i="7"/>
  <c r="AJ213" i="7"/>
  <c r="AJ214" i="7"/>
  <c r="AJ215" i="7"/>
  <c r="AJ216" i="7"/>
  <c r="AJ217" i="7"/>
  <c r="AK217" i="7" s="1"/>
  <c r="AL217" i="7" s="1"/>
  <c r="AJ218" i="7"/>
  <c r="AK218" i="7" s="1"/>
  <c r="AL218" i="7" s="1"/>
  <c r="AJ219" i="7"/>
  <c r="AJ220" i="7"/>
  <c r="AJ221" i="7"/>
  <c r="AJ222" i="7"/>
  <c r="AJ223" i="7"/>
  <c r="AJ224" i="7"/>
  <c r="AJ225" i="7"/>
  <c r="AK225" i="7" s="1"/>
  <c r="AL225" i="7" s="1"/>
  <c r="AJ226" i="7"/>
  <c r="AK226" i="7" s="1"/>
  <c r="AL226" i="7" s="1"/>
  <c r="AJ227" i="7"/>
  <c r="AJ228" i="7"/>
  <c r="AJ229" i="7"/>
  <c r="AJ230" i="7"/>
  <c r="AJ231" i="7"/>
  <c r="AJ232" i="7"/>
  <c r="AJ233" i="7"/>
  <c r="AK233" i="7" s="1"/>
  <c r="AL233" i="7" s="1"/>
  <c r="AJ234" i="7"/>
  <c r="AK234" i="7" s="1"/>
  <c r="AL234" i="7" s="1"/>
  <c r="AJ235" i="7"/>
  <c r="AJ236" i="7"/>
  <c r="AJ237" i="7"/>
  <c r="AJ238" i="7"/>
  <c r="AJ239" i="7"/>
  <c r="AJ240" i="7"/>
  <c r="AJ241" i="7"/>
  <c r="AK241" i="7" s="1"/>
  <c r="AL241" i="7" s="1"/>
  <c r="AJ242" i="7"/>
  <c r="AK242" i="7" s="1"/>
  <c r="AL242" i="7" s="1"/>
  <c r="AJ243" i="7"/>
  <c r="AJ244" i="7"/>
  <c r="AJ245" i="7"/>
  <c r="AJ246" i="7"/>
  <c r="AJ247" i="7"/>
  <c r="AJ248" i="7"/>
  <c r="AJ249" i="7"/>
  <c r="AK249" i="7" s="1"/>
  <c r="AL249" i="7" s="1"/>
  <c r="AJ250" i="7"/>
  <c r="AK250" i="7" s="1"/>
  <c r="AL250" i="7" s="1"/>
  <c r="AJ251" i="7"/>
  <c r="AJ252" i="7"/>
  <c r="AJ253" i="7"/>
  <c r="AJ254" i="7"/>
  <c r="AJ255" i="7"/>
  <c r="AJ256" i="7"/>
  <c r="AJ257" i="7"/>
  <c r="AK257" i="7" s="1"/>
  <c r="AL257" i="7" s="1"/>
  <c r="AJ258" i="7"/>
  <c r="AK258" i="7" s="1"/>
  <c r="AL258" i="7" s="1"/>
  <c r="AJ259" i="7"/>
  <c r="AJ260" i="7"/>
  <c r="AJ261" i="7"/>
  <c r="AJ262" i="7"/>
  <c r="AJ263" i="7"/>
  <c r="AJ264" i="7"/>
  <c r="AJ265" i="7"/>
  <c r="AK265" i="7" s="1"/>
  <c r="AL265" i="7" s="1"/>
  <c r="AJ266" i="7"/>
  <c r="AJ267" i="7"/>
  <c r="AJ268" i="7"/>
  <c r="AJ269" i="7"/>
  <c r="AJ270" i="7"/>
  <c r="AJ271" i="7"/>
  <c r="AJ272" i="7"/>
  <c r="AJ273" i="7"/>
  <c r="AJ274" i="7"/>
  <c r="AK274" i="7" s="1"/>
  <c r="AL274" i="7" s="1"/>
  <c r="AJ275" i="7"/>
  <c r="AJ276" i="7"/>
  <c r="AJ277" i="7"/>
  <c r="AJ278" i="7"/>
  <c r="AJ279" i="7"/>
  <c r="AJ280" i="7"/>
  <c r="AJ281" i="7"/>
  <c r="AJ282" i="7"/>
  <c r="AK282" i="7" s="1"/>
  <c r="AL282" i="7" s="1"/>
  <c r="AJ283" i="7"/>
  <c r="AJ284" i="7"/>
  <c r="AJ285" i="7"/>
  <c r="AJ286" i="7"/>
  <c r="AJ287" i="7"/>
  <c r="AJ288" i="7"/>
  <c r="AJ289" i="7"/>
  <c r="AK289" i="7" s="1"/>
  <c r="AL289" i="7" s="1"/>
  <c r="AJ290" i="7"/>
  <c r="AK290" i="7" s="1"/>
  <c r="AL290" i="7" s="1"/>
  <c r="AJ291" i="7"/>
  <c r="AJ292" i="7"/>
  <c r="AJ293" i="7"/>
  <c r="AJ294" i="7"/>
  <c r="AJ295" i="7"/>
  <c r="AJ296" i="7"/>
  <c r="AJ297" i="7"/>
  <c r="AK297" i="7" s="1"/>
  <c r="AL297" i="7" s="1"/>
  <c r="AJ298" i="7"/>
  <c r="AK298" i="7" s="1"/>
  <c r="AL298" i="7" s="1"/>
  <c r="AJ299" i="7"/>
  <c r="AJ300" i="7"/>
  <c r="AJ301" i="7"/>
  <c r="AJ302" i="7"/>
  <c r="Y11" i="4"/>
  <c r="Y12" i="4"/>
  <c r="Y13" i="4"/>
  <c r="Y14" i="4"/>
  <c r="Y15" i="4"/>
  <c r="Y16" i="4"/>
  <c r="Y17" i="4"/>
  <c r="Y17" i="5" s="1"/>
  <c r="Y18" i="4"/>
  <c r="Y18" i="5" s="1"/>
  <c r="Y19" i="4"/>
  <c r="Y20" i="4"/>
  <c r="Y21" i="4"/>
  <c r="Y22" i="4"/>
  <c r="Y23" i="4"/>
  <c r="Y24" i="4"/>
  <c r="Y25" i="4"/>
  <c r="Y25" i="5" s="1"/>
  <c r="Y26" i="4"/>
  <c r="Y26" i="5" s="1"/>
  <c r="Y27" i="4"/>
  <c r="Y28" i="4"/>
  <c r="Y29" i="4"/>
  <c r="Y30" i="4"/>
  <c r="Y31" i="4"/>
  <c r="Y32" i="4"/>
  <c r="Y33" i="4"/>
  <c r="Y33" i="5" s="1"/>
  <c r="Y34" i="4"/>
  <c r="Y34" i="5" s="1"/>
  <c r="Y35" i="4"/>
  <c r="Y36" i="4"/>
  <c r="Y37" i="4"/>
  <c r="Y38" i="4"/>
  <c r="Y39" i="4"/>
  <c r="Y40" i="4"/>
  <c r="Y41" i="4"/>
  <c r="Y41" i="5" s="1"/>
  <c r="Y42" i="4"/>
  <c r="Y42" i="5" s="1"/>
  <c r="Y43" i="4"/>
  <c r="Y44" i="4"/>
  <c r="Y45" i="4"/>
  <c r="Y46" i="4"/>
  <c r="Y47" i="4"/>
  <c r="Y48" i="4"/>
  <c r="Y49" i="4"/>
  <c r="Y49" i="5" s="1"/>
  <c r="Y50" i="4"/>
  <c r="Y50" i="5" s="1"/>
  <c r="Y51" i="4"/>
  <c r="Y52" i="4"/>
  <c r="Y53" i="4"/>
  <c r="Y54" i="4"/>
  <c r="Y55" i="4"/>
  <c r="Y56" i="4"/>
  <c r="Y57" i="4"/>
  <c r="Y57" i="5" s="1"/>
  <c r="Y58" i="4"/>
  <c r="Y58" i="5" s="1"/>
  <c r="Y59" i="4"/>
  <c r="Y60" i="4"/>
  <c r="Y61" i="4"/>
  <c r="Y62" i="4"/>
  <c r="Y63" i="4"/>
  <c r="Y64" i="4"/>
  <c r="Y65" i="4"/>
  <c r="Y65" i="5" s="1"/>
  <c r="Y66" i="4"/>
  <c r="Y66" i="5" s="1"/>
  <c r="Y67" i="4"/>
  <c r="Y68" i="4"/>
  <c r="Y69" i="4"/>
  <c r="Y70" i="4"/>
  <c r="Y71" i="4"/>
  <c r="Y72" i="4"/>
  <c r="Y73" i="4"/>
  <c r="Y73" i="5" s="1"/>
  <c r="Y74" i="4"/>
  <c r="Y74" i="5" s="1"/>
  <c r="Y75" i="4"/>
  <c r="Y76" i="4"/>
  <c r="Y77" i="4"/>
  <c r="Y78" i="4"/>
  <c r="Y79" i="4"/>
  <c r="Y80" i="4"/>
  <c r="Y81" i="4"/>
  <c r="Y81" i="5" s="1"/>
  <c r="Y82" i="4"/>
  <c r="Y82" i="5" s="1"/>
  <c r="Y83" i="4"/>
  <c r="Y84" i="4"/>
  <c r="Y85" i="4"/>
  <c r="Y86" i="4"/>
  <c r="Y87" i="4"/>
  <c r="Y88" i="4"/>
  <c r="Y89" i="4"/>
  <c r="Y89" i="5" s="1"/>
  <c r="Y90" i="4"/>
  <c r="Y90" i="5" s="1"/>
  <c r="Y91" i="4"/>
  <c r="Y92" i="4"/>
  <c r="Y93" i="4"/>
  <c r="Y94" i="4"/>
  <c r="Y95" i="4"/>
  <c r="Y96" i="4"/>
  <c r="Y97" i="4"/>
  <c r="Y97" i="5" s="1"/>
  <c r="Y98" i="4"/>
  <c r="Y98" i="5" s="1"/>
  <c r="Y99" i="4"/>
  <c r="Y100" i="4"/>
  <c r="Y101" i="4"/>
  <c r="Y102" i="4"/>
  <c r="Y103" i="4"/>
  <c r="Y104" i="4"/>
  <c r="Y105" i="4"/>
  <c r="Y105" i="5" s="1"/>
  <c r="Y106" i="4"/>
  <c r="Y106" i="5" s="1"/>
  <c r="Y107" i="4"/>
  <c r="Y108" i="4"/>
  <c r="Y109" i="4"/>
  <c r="Y110" i="4"/>
  <c r="Y111" i="4"/>
  <c r="Y112" i="4"/>
  <c r="Y113" i="4"/>
  <c r="Y113" i="5" s="1"/>
  <c r="Y114" i="4"/>
  <c r="Y114" i="5" s="1"/>
  <c r="Y115" i="4"/>
  <c r="Y116" i="4"/>
  <c r="Y117" i="4"/>
  <c r="Y118" i="4"/>
  <c r="Y119" i="4"/>
  <c r="Y120" i="4"/>
  <c r="Y121" i="4"/>
  <c r="Y121" i="5" s="1"/>
  <c r="Y122" i="4"/>
  <c r="Y122" i="5" s="1"/>
  <c r="Y123" i="4"/>
  <c r="Y124" i="4"/>
  <c r="Y125" i="4"/>
  <c r="Y126" i="4"/>
  <c r="Y127" i="4"/>
  <c r="Y128" i="4"/>
  <c r="Y129" i="4"/>
  <c r="Y129" i="5" s="1"/>
  <c r="Y130" i="4"/>
  <c r="Y130" i="5" s="1"/>
  <c r="Y131" i="4"/>
  <c r="Y132" i="4"/>
  <c r="Y133" i="4"/>
  <c r="Y134" i="4"/>
  <c r="Y135" i="4"/>
  <c r="Y136" i="4"/>
  <c r="Y137" i="4"/>
  <c r="Y137" i="5" s="1"/>
  <c r="Y138" i="4"/>
  <c r="Y138" i="5" s="1"/>
  <c r="Y139" i="4"/>
  <c r="Y140" i="4"/>
  <c r="Y141" i="4"/>
  <c r="Y142" i="4"/>
  <c r="Y143" i="4"/>
  <c r="Y144" i="4"/>
  <c r="Y145" i="4"/>
  <c r="Y145" i="5" s="1"/>
  <c r="Y146" i="4"/>
  <c r="Y146" i="5" s="1"/>
  <c r="Y147" i="4"/>
  <c r="Y148" i="4"/>
  <c r="Y149" i="4"/>
  <c r="Y150" i="4"/>
  <c r="Y151" i="4"/>
  <c r="Y152" i="4"/>
  <c r="Y153" i="4"/>
  <c r="Y153" i="5" s="1"/>
  <c r="Y154" i="4"/>
  <c r="Y154" i="5" s="1"/>
  <c r="Y155" i="4"/>
  <c r="Y156" i="4"/>
  <c r="Y157" i="4"/>
  <c r="Y158" i="4"/>
  <c r="Y159" i="4"/>
  <c r="Y160" i="4"/>
  <c r="Y161" i="4"/>
  <c r="Y161" i="5" s="1"/>
  <c r="Y162" i="4"/>
  <c r="Y162" i="5" s="1"/>
  <c r="Y163" i="4"/>
  <c r="Y164" i="4"/>
  <c r="Y165" i="4"/>
  <c r="Y166" i="4"/>
  <c r="Y167" i="4"/>
  <c r="Y168" i="4"/>
  <c r="Y169" i="4"/>
  <c r="Y169" i="5" s="1"/>
  <c r="Y170" i="4"/>
  <c r="Y170" i="5" s="1"/>
  <c r="Y171" i="4"/>
  <c r="Y172" i="4"/>
  <c r="Y173" i="4"/>
  <c r="Y174" i="4"/>
  <c r="Y175" i="4"/>
  <c r="Y176" i="4"/>
  <c r="Y177" i="4"/>
  <c r="Y177" i="5" s="1"/>
  <c r="Y178" i="4"/>
  <c r="Y178" i="5" s="1"/>
  <c r="Y179" i="4"/>
  <c r="Y180" i="4"/>
  <c r="Y181" i="4"/>
  <c r="Y182" i="4"/>
  <c r="Y183" i="4"/>
  <c r="Y184" i="4"/>
  <c r="Y185" i="4"/>
  <c r="Y185" i="5" s="1"/>
  <c r="Y186" i="4"/>
  <c r="Y186" i="5" s="1"/>
  <c r="Y187" i="4"/>
  <c r="Y188" i="4"/>
  <c r="Y189" i="4"/>
  <c r="Y190" i="4"/>
  <c r="Y191" i="4"/>
  <c r="Y192" i="4"/>
  <c r="Y193" i="4"/>
  <c r="Y193" i="5" s="1"/>
  <c r="Y194" i="4"/>
  <c r="Y194" i="5" s="1"/>
  <c r="Y195" i="4"/>
  <c r="Y196" i="4"/>
  <c r="Y197" i="4"/>
  <c r="Y198" i="4"/>
  <c r="Y199" i="4"/>
  <c r="Y200" i="4"/>
  <c r="Y201" i="4"/>
  <c r="Y201" i="5" s="1"/>
  <c r="Y202" i="4"/>
  <c r="Y202" i="5" s="1"/>
  <c r="Y203" i="4"/>
  <c r="Y204" i="4"/>
  <c r="Y205" i="4"/>
  <c r="Y206" i="4"/>
  <c r="Y207" i="4"/>
  <c r="Y208" i="4"/>
  <c r="Y209" i="4"/>
  <c r="Y209" i="5" s="1"/>
  <c r="Y210" i="4"/>
  <c r="Y210" i="5" s="1"/>
  <c r="Y211" i="4"/>
  <c r="Y212" i="4"/>
  <c r="Y213" i="4"/>
  <c r="Y214" i="4"/>
  <c r="Y215" i="4"/>
  <c r="Y216" i="4"/>
  <c r="Y217" i="4"/>
  <c r="Y217" i="5" s="1"/>
  <c r="Y218" i="4"/>
  <c r="Y218" i="5" s="1"/>
  <c r="Y219" i="4"/>
  <c r="Y220" i="4"/>
  <c r="Y221" i="4"/>
  <c r="Y222" i="4"/>
  <c r="Y223" i="4"/>
  <c r="Y224" i="4"/>
  <c r="Y225" i="4"/>
  <c r="Y225" i="5" s="1"/>
  <c r="Y226" i="4"/>
  <c r="Y226" i="5" s="1"/>
  <c r="Y227" i="4"/>
  <c r="Y228" i="4"/>
  <c r="Y229" i="4"/>
  <c r="Y230" i="4"/>
  <c r="Y231" i="4"/>
  <c r="Y232" i="4"/>
  <c r="Y233" i="4"/>
  <c r="Y233" i="5" s="1"/>
  <c r="Y234" i="4"/>
  <c r="Y234" i="5" s="1"/>
  <c r="Y235" i="4"/>
  <c r="Y236" i="4"/>
  <c r="Y237" i="4"/>
  <c r="Y238" i="4"/>
  <c r="Y239" i="4"/>
  <c r="Y240" i="4"/>
  <c r="Y241" i="4"/>
  <c r="Y241" i="5" s="1"/>
  <c r="Y242" i="4"/>
  <c r="Y242" i="5" s="1"/>
  <c r="Y243" i="4"/>
  <c r="Y244" i="4"/>
  <c r="Y245" i="4"/>
  <c r="Y246" i="4"/>
  <c r="Y247" i="4"/>
  <c r="Y248" i="4"/>
  <c r="Y249" i="4"/>
  <c r="Y249" i="5" s="1"/>
  <c r="Y250" i="4"/>
  <c r="Y250" i="5" s="1"/>
  <c r="Y251" i="4"/>
  <c r="Y252" i="4"/>
  <c r="Y253" i="4"/>
  <c r="Y254" i="4"/>
  <c r="Y255" i="4"/>
  <c r="Y256" i="4"/>
  <c r="Y257" i="4"/>
  <c r="Y257" i="5" s="1"/>
  <c r="Y258" i="4"/>
  <c r="Y258" i="5" s="1"/>
  <c r="Y259" i="4"/>
  <c r="Y260" i="4"/>
  <c r="Y261" i="4"/>
  <c r="Y262" i="4"/>
  <c r="Y263" i="4"/>
  <c r="Y264" i="4"/>
  <c r="Y265" i="4"/>
  <c r="Y265" i="5" s="1"/>
  <c r="Y266" i="4"/>
  <c r="Y266" i="5" s="1"/>
  <c r="Y267" i="4"/>
  <c r="Y268" i="4"/>
  <c r="Y269" i="4"/>
  <c r="Y270" i="4"/>
  <c r="Y271" i="4"/>
  <c r="Y272" i="4"/>
  <c r="Y273" i="4"/>
  <c r="Y273" i="5" s="1"/>
  <c r="Y274" i="4"/>
  <c r="Y274" i="5" s="1"/>
  <c r="Y275" i="4"/>
  <c r="Y276" i="4"/>
  <c r="Y277" i="4"/>
  <c r="Y278" i="4"/>
  <c r="Y279" i="4"/>
  <c r="Y280" i="4"/>
  <c r="Y281" i="4"/>
  <c r="Y281" i="5" s="1"/>
  <c r="Y282" i="4"/>
  <c r="Y282" i="5" s="1"/>
  <c r="Y283" i="4"/>
  <c r="Y284" i="4"/>
  <c r="Y285" i="4"/>
  <c r="Y286" i="4"/>
  <c r="Y287" i="4"/>
  <c r="Y288" i="4"/>
  <c r="Y289" i="4"/>
  <c r="Y289" i="5" s="1"/>
  <c r="Y290" i="4"/>
  <c r="Y290" i="5" s="1"/>
  <c r="Y291" i="4"/>
  <c r="Y292" i="4"/>
  <c r="Y293" i="4"/>
  <c r="Y294" i="4"/>
  <c r="Y295" i="4"/>
  <c r="Y296" i="4"/>
  <c r="Y297" i="4"/>
  <c r="Y297" i="5" s="1"/>
  <c r="Y298" i="4"/>
  <c r="Y298" i="5" s="1"/>
  <c r="Y299" i="4"/>
  <c r="Y300" i="4"/>
  <c r="Y301" i="4"/>
  <c r="Y302" i="4"/>
  <c r="Y10" i="4"/>
  <c r="AE11" i="7"/>
  <c r="AE12" i="7"/>
  <c r="AE13" i="7"/>
  <c r="AE14" i="7"/>
  <c r="AE15" i="7"/>
  <c r="AF15" i="7" s="1"/>
  <c r="AG15" i="7" s="1"/>
  <c r="AE16" i="7"/>
  <c r="AF16" i="7" s="1"/>
  <c r="AG16" i="7" s="1"/>
  <c r="AE17" i="7"/>
  <c r="AF17" i="7" s="1"/>
  <c r="AG17" i="7" s="1"/>
  <c r="AE18" i="7"/>
  <c r="AF18" i="7" s="1"/>
  <c r="AG18" i="7" s="1"/>
  <c r="AE19" i="7"/>
  <c r="AE20" i="7"/>
  <c r="AE21" i="7"/>
  <c r="AE22" i="7"/>
  <c r="AE23" i="7"/>
  <c r="AE24" i="7"/>
  <c r="AE25" i="7"/>
  <c r="AE26" i="7"/>
  <c r="AF26" i="7" s="1"/>
  <c r="AG26" i="7" s="1"/>
  <c r="AE27" i="7"/>
  <c r="AE28" i="7"/>
  <c r="AE29" i="7"/>
  <c r="AE30" i="7"/>
  <c r="AE31" i="7"/>
  <c r="AE32" i="7"/>
  <c r="AF32" i="7" s="1"/>
  <c r="AG32" i="7" s="1"/>
  <c r="AE33" i="7"/>
  <c r="AF33" i="7" s="1"/>
  <c r="AG33" i="7" s="1"/>
  <c r="AE34" i="7"/>
  <c r="AF34" i="7" s="1"/>
  <c r="AG34" i="7" s="1"/>
  <c r="AE35" i="7"/>
  <c r="AE36" i="7"/>
  <c r="AE37" i="7"/>
  <c r="AE38" i="7"/>
  <c r="AE39" i="7"/>
  <c r="AF39" i="7" s="1"/>
  <c r="AG39" i="7" s="1"/>
  <c r="AE40" i="7"/>
  <c r="AF40" i="7" s="1"/>
  <c r="AG40" i="7" s="1"/>
  <c r="AE41" i="7"/>
  <c r="AF41" i="7" s="1"/>
  <c r="AG41" i="7" s="1"/>
  <c r="AE42" i="7"/>
  <c r="AF42" i="7" s="1"/>
  <c r="AG42" i="7" s="1"/>
  <c r="AE43" i="7"/>
  <c r="AE44" i="7"/>
  <c r="AE45" i="7"/>
  <c r="AE46" i="7"/>
  <c r="AE47" i="7"/>
  <c r="AF47" i="7" s="1"/>
  <c r="AG47" i="7" s="1"/>
  <c r="AE48" i="7"/>
  <c r="AF48" i="7" s="1"/>
  <c r="AG48" i="7" s="1"/>
  <c r="AE49" i="7"/>
  <c r="AF49" i="7" s="1"/>
  <c r="AG49" i="7" s="1"/>
  <c r="AE50" i="7"/>
  <c r="AF50" i="7" s="1"/>
  <c r="AG50" i="7" s="1"/>
  <c r="AE51" i="7"/>
  <c r="AE52" i="7"/>
  <c r="AE53" i="7"/>
  <c r="AE54" i="7"/>
  <c r="AE55" i="7"/>
  <c r="AF55" i="7" s="1"/>
  <c r="AG55" i="7" s="1"/>
  <c r="AE56" i="7"/>
  <c r="AF56" i="7" s="1"/>
  <c r="AG56" i="7" s="1"/>
  <c r="AE57" i="7"/>
  <c r="AF57" i="7" s="1"/>
  <c r="AG57" i="7" s="1"/>
  <c r="AE58" i="7"/>
  <c r="AF58" i="7" s="1"/>
  <c r="AG58" i="7" s="1"/>
  <c r="AE59" i="7"/>
  <c r="AE60" i="7"/>
  <c r="AE61" i="7"/>
  <c r="AE62" i="7"/>
  <c r="AE63" i="7"/>
  <c r="AF63" i="7" s="1"/>
  <c r="AG63" i="7" s="1"/>
  <c r="AE64" i="7"/>
  <c r="AF64" i="7" s="1"/>
  <c r="AG64" i="7" s="1"/>
  <c r="AE65" i="7"/>
  <c r="AF65" i="7" s="1"/>
  <c r="AG65" i="7" s="1"/>
  <c r="AE66" i="7"/>
  <c r="AF66" i="7" s="1"/>
  <c r="AG66" i="7" s="1"/>
  <c r="AE67" i="7"/>
  <c r="AE68" i="7"/>
  <c r="AE69" i="7"/>
  <c r="AE70" i="7"/>
  <c r="AE71" i="7"/>
  <c r="AF71" i="7" s="1"/>
  <c r="AG71" i="7" s="1"/>
  <c r="AE72" i="7"/>
  <c r="AF72" i="7" s="1"/>
  <c r="AG72" i="7" s="1"/>
  <c r="AE73" i="7"/>
  <c r="AF73" i="7" s="1"/>
  <c r="AG73" i="7" s="1"/>
  <c r="AE74" i="7"/>
  <c r="AF74" i="7" s="1"/>
  <c r="AG74" i="7" s="1"/>
  <c r="AE75" i="7"/>
  <c r="AE76" i="7"/>
  <c r="AE77" i="7"/>
  <c r="AE78" i="7"/>
  <c r="AE79" i="7"/>
  <c r="AF79" i="7" s="1"/>
  <c r="AG79" i="7" s="1"/>
  <c r="AE80" i="7"/>
  <c r="AF80" i="7" s="1"/>
  <c r="AG80" i="7" s="1"/>
  <c r="AE81" i="7"/>
  <c r="AF81" i="7" s="1"/>
  <c r="AG81" i="7" s="1"/>
  <c r="AE82" i="7"/>
  <c r="AF82" i="7" s="1"/>
  <c r="AG82" i="7" s="1"/>
  <c r="AE83" i="7"/>
  <c r="AE84" i="7"/>
  <c r="AE85" i="7"/>
  <c r="AE86" i="7"/>
  <c r="AE87" i="7"/>
  <c r="AF87" i="7" s="1"/>
  <c r="AG87" i="7" s="1"/>
  <c r="AE88" i="7"/>
  <c r="AF88" i="7" s="1"/>
  <c r="AG88" i="7" s="1"/>
  <c r="AE89" i="7"/>
  <c r="AF89" i="7" s="1"/>
  <c r="AG89" i="7" s="1"/>
  <c r="AE90" i="7"/>
  <c r="AF90" i="7" s="1"/>
  <c r="AG90" i="7" s="1"/>
  <c r="AE91" i="7"/>
  <c r="AE92" i="7"/>
  <c r="AE93" i="7"/>
  <c r="AE94" i="7"/>
  <c r="AE95" i="7"/>
  <c r="AF95" i="7" s="1"/>
  <c r="AG95" i="7" s="1"/>
  <c r="AE96" i="7"/>
  <c r="AF96" i="7" s="1"/>
  <c r="AG96" i="7" s="1"/>
  <c r="AE97" i="7"/>
  <c r="AF97" i="7" s="1"/>
  <c r="AG97" i="7" s="1"/>
  <c r="AE98" i="7"/>
  <c r="AF98" i="7" s="1"/>
  <c r="AG98" i="7" s="1"/>
  <c r="AE99" i="7"/>
  <c r="AE100" i="7"/>
  <c r="AE101" i="7"/>
  <c r="AE102" i="7"/>
  <c r="AE103" i="7"/>
  <c r="AF103" i="7" s="1"/>
  <c r="AG103" i="7" s="1"/>
  <c r="AE104" i="7"/>
  <c r="AF104" i="7" s="1"/>
  <c r="AG104" i="7" s="1"/>
  <c r="AE105" i="7"/>
  <c r="AF105" i="7" s="1"/>
  <c r="AG105" i="7" s="1"/>
  <c r="AE106" i="7"/>
  <c r="AF106" i="7" s="1"/>
  <c r="AG106" i="7" s="1"/>
  <c r="AE107" i="7"/>
  <c r="AE108" i="7"/>
  <c r="AE109" i="7"/>
  <c r="AE110" i="7"/>
  <c r="AE111" i="7"/>
  <c r="AF111" i="7" s="1"/>
  <c r="AG111" i="7" s="1"/>
  <c r="AE112" i="7"/>
  <c r="AF112" i="7" s="1"/>
  <c r="AG112" i="7" s="1"/>
  <c r="AE113" i="7"/>
  <c r="AF113" i="7" s="1"/>
  <c r="AG113" i="7" s="1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F130" i="7" s="1"/>
  <c r="AG130" i="7" s="1"/>
  <c r="AE131" i="7"/>
  <c r="AE132" i="7"/>
  <c r="AE133" i="7"/>
  <c r="AE134" i="7"/>
  <c r="AE135" i="7"/>
  <c r="AE136" i="7"/>
  <c r="AE137" i="7"/>
  <c r="AE138" i="7"/>
  <c r="AF138" i="7" s="1"/>
  <c r="AG138" i="7" s="1"/>
  <c r="AE139" i="7"/>
  <c r="AE140" i="7"/>
  <c r="AE141" i="7"/>
  <c r="AE142" i="7"/>
  <c r="AE143" i="7"/>
  <c r="AE144" i="7"/>
  <c r="AE145" i="7"/>
  <c r="AE146" i="7"/>
  <c r="AF146" i="7" s="1"/>
  <c r="AG146" i="7" s="1"/>
  <c r="AE147" i="7"/>
  <c r="AE148" i="7"/>
  <c r="AE149" i="7"/>
  <c r="AE150" i="7"/>
  <c r="AE151" i="7"/>
  <c r="AE152" i="7"/>
  <c r="AE153" i="7"/>
  <c r="AE154" i="7"/>
  <c r="AF154" i="7" s="1"/>
  <c r="AG154" i="7" s="1"/>
  <c r="AE155" i="7"/>
  <c r="AE156" i="7"/>
  <c r="AE157" i="7"/>
  <c r="AE158" i="7"/>
  <c r="AE159" i="7"/>
  <c r="AE160" i="7"/>
  <c r="AE161" i="7"/>
  <c r="AE162" i="7"/>
  <c r="AF162" i="7" s="1"/>
  <c r="AG162" i="7" s="1"/>
  <c r="AE163" i="7"/>
  <c r="AE164" i="7"/>
  <c r="AE165" i="7"/>
  <c r="AE166" i="7"/>
  <c r="AE167" i="7"/>
  <c r="AE168" i="7"/>
  <c r="AE169" i="7"/>
  <c r="AF169" i="7" s="1"/>
  <c r="AG169" i="7" s="1"/>
  <c r="AE170" i="7"/>
  <c r="AF170" i="7" s="1"/>
  <c r="AG170" i="7" s="1"/>
  <c r="AE171" i="7"/>
  <c r="AE172" i="7"/>
  <c r="AE173" i="7"/>
  <c r="AE174" i="7"/>
  <c r="AE175" i="7"/>
  <c r="AE176" i="7"/>
  <c r="AE177" i="7"/>
  <c r="AF177" i="7" s="1"/>
  <c r="AG177" i="7" s="1"/>
  <c r="AE178" i="7"/>
  <c r="AF178" i="7" s="1"/>
  <c r="AG178" i="7" s="1"/>
  <c r="AE179" i="7"/>
  <c r="AE180" i="7"/>
  <c r="AE181" i="7"/>
  <c r="AE182" i="7"/>
  <c r="AE183" i="7"/>
  <c r="AE184" i="7"/>
  <c r="AE185" i="7"/>
  <c r="AF185" i="7" s="1"/>
  <c r="AG185" i="7" s="1"/>
  <c r="AE186" i="7"/>
  <c r="AF186" i="7" s="1"/>
  <c r="AG186" i="7" s="1"/>
  <c r="AE187" i="7"/>
  <c r="AE188" i="7"/>
  <c r="AE189" i="7"/>
  <c r="AE190" i="7"/>
  <c r="AE191" i="7"/>
  <c r="AE192" i="7"/>
  <c r="AE193" i="7"/>
  <c r="AF193" i="7" s="1"/>
  <c r="AG193" i="7" s="1"/>
  <c r="AE194" i="7"/>
  <c r="AF194" i="7" s="1"/>
  <c r="AG194" i="7" s="1"/>
  <c r="AE195" i="7"/>
  <c r="AE196" i="7"/>
  <c r="AE197" i="7"/>
  <c r="AE198" i="7"/>
  <c r="AE199" i="7"/>
  <c r="AF199" i="7" s="1"/>
  <c r="AG199" i="7" s="1"/>
  <c r="AE200" i="7"/>
  <c r="AF200" i="7" s="1"/>
  <c r="AG200" i="7" s="1"/>
  <c r="AE201" i="7"/>
  <c r="AF201" i="7" s="1"/>
  <c r="AG201" i="7" s="1"/>
  <c r="AE202" i="7"/>
  <c r="AF202" i="7" s="1"/>
  <c r="AG202" i="7" s="1"/>
  <c r="AE203" i="7"/>
  <c r="AE204" i="7"/>
  <c r="AE205" i="7"/>
  <c r="AE206" i="7"/>
  <c r="AE207" i="7"/>
  <c r="AF207" i="7" s="1"/>
  <c r="AG207" i="7" s="1"/>
  <c r="AE208" i="7"/>
  <c r="AF208" i="7" s="1"/>
  <c r="AG208" i="7" s="1"/>
  <c r="AE209" i="7"/>
  <c r="AF209" i="7" s="1"/>
  <c r="AG209" i="7" s="1"/>
  <c r="AE210" i="7"/>
  <c r="AF210" i="7" s="1"/>
  <c r="AG210" i="7" s="1"/>
  <c r="AE211" i="7"/>
  <c r="AE212" i="7"/>
  <c r="AE213" i="7"/>
  <c r="AE214" i="7"/>
  <c r="AE215" i="7"/>
  <c r="AF215" i="7" s="1"/>
  <c r="AG215" i="7" s="1"/>
  <c r="AE216" i="7"/>
  <c r="AF216" i="7" s="1"/>
  <c r="AG216" i="7" s="1"/>
  <c r="AE217" i="7"/>
  <c r="AF217" i="7" s="1"/>
  <c r="AG217" i="7" s="1"/>
  <c r="AE218" i="7"/>
  <c r="AF218" i="7" s="1"/>
  <c r="AG218" i="7" s="1"/>
  <c r="AE219" i="7"/>
  <c r="AE220" i="7"/>
  <c r="AE221" i="7"/>
  <c r="AE222" i="7"/>
  <c r="AE223" i="7"/>
  <c r="AF223" i="7" s="1"/>
  <c r="AG223" i="7" s="1"/>
  <c r="AE224" i="7"/>
  <c r="AF224" i="7" s="1"/>
  <c r="AG224" i="7" s="1"/>
  <c r="AE225" i="7"/>
  <c r="AF225" i="7" s="1"/>
  <c r="AG225" i="7" s="1"/>
  <c r="AE226" i="7"/>
  <c r="AF226" i="7" s="1"/>
  <c r="AG226" i="7" s="1"/>
  <c r="AE227" i="7"/>
  <c r="AE228" i="7"/>
  <c r="AE229" i="7"/>
  <c r="AE230" i="7"/>
  <c r="AE231" i="7"/>
  <c r="AF231" i="7" s="1"/>
  <c r="AG231" i="7" s="1"/>
  <c r="AE232" i="7"/>
  <c r="AF232" i="7" s="1"/>
  <c r="AG232" i="7" s="1"/>
  <c r="AE233" i="7"/>
  <c r="AF233" i="7" s="1"/>
  <c r="AG233" i="7" s="1"/>
  <c r="AE234" i="7"/>
  <c r="AF234" i="7" s="1"/>
  <c r="AG234" i="7" s="1"/>
  <c r="AE235" i="7"/>
  <c r="AE236" i="7"/>
  <c r="AE237" i="7"/>
  <c r="AE238" i="7"/>
  <c r="AE239" i="7"/>
  <c r="AF239" i="7" s="1"/>
  <c r="AG239" i="7" s="1"/>
  <c r="AE240" i="7"/>
  <c r="AF240" i="7" s="1"/>
  <c r="AG240" i="7" s="1"/>
  <c r="AE241" i="7"/>
  <c r="AF241" i="7" s="1"/>
  <c r="AG241" i="7" s="1"/>
  <c r="AE242" i="7"/>
  <c r="AF242" i="7" s="1"/>
  <c r="AG242" i="7" s="1"/>
  <c r="AE243" i="7"/>
  <c r="AE244" i="7"/>
  <c r="AE245" i="7"/>
  <c r="AE246" i="7"/>
  <c r="AE247" i="7"/>
  <c r="AF247" i="7" s="1"/>
  <c r="AG247" i="7" s="1"/>
  <c r="AE248" i="7"/>
  <c r="AF248" i="7" s="1"/>
  <c r="AG248" i="7" s="1"/>
  <c r="AE249" i="7"/>
  <c r="AF249" i="7" s="1"/>
  <c r="AG249" i="7" s="1"/>
  <c r="AE250" i="7"/>
  <c r="AF250" i="7" s="1"/>
  <c r="AG250" i="7" s="1"/>
  <c r="AE251" i="7"/>
  <c r="AE252" i="7"/>
  <c r="AE253" i="7"/>
  <c r="AE254" i="7"/>
  <c r="AE255" i="7"/>
  <c r="AF255" i="7" s="1"/>
  <c r="AG255" i="7" s="1"/>
  <c r="AE256" i="7"/>
  <c r="AF256" i="7" s="1"/>
  <c r="AG256" i="7" s="1"/>
  <c r="AE257" i="7"/>
  <c r="AF257" i="7" s="1"/>
  <c r="AG257" i="7" s="1"/>
  <c r="AE258" i="7"/>
  <c r="AF258" i="7" s="1"/>
  <c r="AG258" i="7" s="1"/>
  <c r="AE259" i="7"/>
  <c r="AE260" i="7"/>
  <c r="AE261" i="7"/>
  <c r="AE262" i="7"/>
  <c r="AE263" i="7"/>
  <c r="AF263" i="7" s="1"/>
  <c r="AG263" i="7" s="1"/>
  <c r="AE264" i="7"/>
  <c r="AF264" i="7" s="1"/>
  <c r="AG264" i="7" s="1"/>
  <c r="AE265" i="7"/>
  <c r="AF265" i="7" s="1"/>
  <c r="AG265" i="7" s="1"/>
  <c r="AE266" i="7"/>
  <c r="AF266" i="7" s="1"/>
  <c r="AG266" i="7" s="1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F290" i="7" s="1"/>
  <c r="AG290" i="7" s="1"/>
  <c r="AE291" i="7"/>
  <c r="AE292" i="7"/>
  <c r="AE293" i="7"/>
  <c r="AE294" i="7"/>
  <c r="AE295" i="7"/>
  <c r="AE296" i="7"/>
  <c r="AE297" i="7"/>
  <c r="AF297" i="7" s="1"/>
  <c r="AG297" i="7" s="1"/>
  <c r="AE298" i="7"/>
  <c r="AF298" i="7" s="1"/>
  <c r="AG298" i="7" s="1"/>
  <c r="AE299" i="7"/>
  <c r="AE300" i="7"/>
  <c r="AE301" i="7"/>
  <c r="AE302" i="7"/>
  <c r="AE10" i="7"/>
  <c r="AA28" i="7"/>
  <c r="AB28" i="7" s="1"/>
  <c r="AA29" i="7"/>
  <c r="AB29" i="7" s="1"/>
  <c r="AA32" i="7"/>
  <c r="AB32" i="7" s="1"/>
  <c r="AA33" i="7"/>
  <c r="AB33" i="7"/>
  <c r="AA37" i="7"/>
  <c r="AB37" i="7" s="1"/>
  <c r="AA56" i="7"/>
  <c r="AB56" i="7" s="1"/>
  <c r="AA60" i="7"/>
  <c r="AB60" i="7" s="1"/>
  <c r="AA61" i="7"/>
  <c r="AB61" i="7" s="1"/>
  <c r="AA69" i="7"/>
  <c r="AB69" i="7"/>
  <c r="AA83" i="7"/>
  <c r="AB83" i="7"/>
  <c r="AA84" i="7"/>
  <c r="AB84" i="7" s="1"/>
  <c r="AA93" i="7"/>
  <c r="AB93" i="7" s="1"/>
  <c r="AA109" i="7"/>
  <c r="AB109" i="7"/>
  <c r="AA110" i="7"/>
  <c r="AB110" i="7" s="1"/>
  <c r="AA114" i="7"/>
  <c r="AB114" i="7" s="1"/>
  <c r="AA125" i="7"/>
  <c r="AB125" i="7" s="1"/>
  <c r="AA141" i="7"/>
  <c r="AB141" i="7"/>
  <c r="AA152" i="7"/>
  <c r="AB152" i="7" s="1"/>
  <c r="AA153" i="7"/>
  <c r="AB153" i="7" s="1"/>
  <c r="AA157" i="7"/>
  <c r="AB157" i="7" s="1"/>
  <c r="AA168" i="7"/>
  <c r="AB168" i="7" s="1"/>
  <c r="AA173" i="7"/>
  <c r="AB173" i="7"/>
  <c r="AA179" i="7"/>
  <c r="AB179" i="7" s="1"/>
  <c r="AA183" i="7"/>
  <c r="AB183" i="7" s="1"/>
  <c r="AA184" i="7"/>
  <c r="AB184" i="7" s="1"/>
  <c r="AA189" i="7"/>
  <c r="AB189" i="7"/>
  <c r="AA195" i="7"/>
  <c r="AB195" i="7" s="1"/>
  <c r="AA205" i="7"/>
  <c r="AB205" i="7" s="1"/>
  <c r="AA210" i="7"/>
  <c r="AB210" i="7"/>
  <c r="AA211" i="7"/>
  <c r="AB211" i="7" s="1"/>
  <c r="AA221" i="7"/>
  <c r="AB221" i="7"/>
  <c r="AA237" i="7"/>
  <c r="AB237" i="7"/>
  <c r="AA253" i="7"/>
  <c r="AB253" i="7"/>
  <c r="AA254" i="7"/>
  <c r="AB254" i="7" s="1"/>
  <c r="AA265" i="7"/>
  <c r="AB265" i="7" s="1"/>
  <c r="AA269" i="7"/>
  <c r="AB269" i="7"/>
  <c r="AA280" i="7"/>
  <c r="AB280" i="7" s="1"/>
  <c r="AA285" i="7"/>
  <c r="AB285" i="7" s="1"/>
  <c r="AA296" i="7"/>
  <c r="AB296" i="7" s="1"/>
  <c r="AA297" i="7"/>
  <c r="AB297" i="7" s="1"/>
  <c r="AA301" i="7"/>
  <c r="AB301" i="7"/>
  <c r="Z11" i="7"/>
  <c r="Z12" i="7"/>
  <c r="AA12" i="7" s="1"/>
  <c r="AB12" i="7" s="1"/>
  <c r="Z13" i="7"/>
  <c r="AA13" i="7" s="1"/>
  <c r="AB13" i="7" s="1"/>
  <c r="Z14" i="7"/>
  <c r="AA14" i="7" s="1"/>
  <c r="AB14" i="7" s="1"/>
  <c r="Z15" i="7"/>
  <c r="AA15" i="7" s="1"/>
  <c r="AB15" i="7" s="1"/>
  <c r="Z16" i="7"/>
  <c r="AA16" i="7" s="1"/>
  <c r="AB16" i="7" s="1"/>
  <c r="Z17" i="7"/>
  <c r="Z18" i="7"/>
  <c r="Z19" i="7"/>
  <c r="Z20" i="7"/>
  <c r="AA20" i="7" s="1"/>
  <c r="AB20" i="7" s="1"/>
  <c r="Z21" i="7"/>
  <c r="AA21" i="7" s="1"/>
  <c r="AB21" i="7" s="1"/>
  <c r="Z22" i="7"/>
  <c r="AA22" i="7" s="1"/>
  <c r="AB22" i="7" s="1"/>
  <c r="Z23" i="7"/>
  <c r="AA23" i="7" s="1"/>
  <c r="AB23" i="7" s="1"/>
  <c r="Z24" i="7"/>
  <c r="AA24" i="7" s="1"/>
  <c r="AB24" i="7" s="1"/>
  <c r="Z25" i="7"/>
  <c r="Z26" i="7"/>
  <c r="Z27" i="7"/>
  <c r="Z28" i="7"/>
  <c r="Z29" i="7"/>
  <c r="Z30" i="7"/>
  <c r="AA30" i="7" s="1"/>
  <c r="AB30" i="7" s="1"/>
  <c r="Z31" i="7"/>
  <c r="AA31" i="7" s="1"/>
  <c r="AB31" i="7" s="1"/>
  <c r="Z32" i="7"/>
  <c r="Z33" i="7"/>
  <c r="Z34" i="7"/>
  <c r="Z35" i="7"/>
  <c r="Z36" i="7"/>
  <c r="AA36" i="7" s="1"/>
  <c r="AB36" i="7" s="1"/>
  <c r="Z37" i="7"/>
  <c r="Z38" i="7"/>
  <c r="AA38" i="7" s="1"/>
  <c r="AB38" i="7" s="1"/>
  <c r="Z39" i="7"/>
  <c r="AA39" i="7" s="1"/>
  <c r="AB39" i="7" s="1"/>
  <c r="Z40" i="7"/>
  <c r="AA40" i="7" s="1"/>
  <c r="AB40" i="7" s="1"/>
  <c r="Z41" i="7"/>
  <c r="Z42" i="7"/>
  <c r="Z43" i="7"/>
  <c r="Z44" i="7"/>
  <c r="AA44" i="7" s="1"/>
  <c r="AB44" i="7" s="1"/>
  <c r="Z45" i="7"/>
  <c r="AA45" i="7" s="1"/>
  <c r="AB45" i="7" s="1"/>
  <c r="Z46" i="7"/>
  <c r="AA46" i="7" s="1"/>
  <c r="AB46" i="7" s="1"/>
  <c r="Z47" i="7"/>
  <c r="AA47" i="7" s="1"/>
  <c r="AB47" i="7" s="1"/>
  <c r="Z48" i="7"/>
  <c r="AA48" i="7" s="1"/>
  <c r="AB48" i="7" s="1"/>
  <c r="Z49" i="7"/>
  <c r="Z50" i="7"/>
  <c r="Z51" i="7"/>
  <c r="Z52" i="7"/>
  <c r="AA52" i="7" s="1"/>
  <c r="AB52" i="7" s="1"/>
  <c r="Z53" i="7"/>
  <c r="AA53" i="7" s="1"/>
  <c r="AB53" i="7" s="1"/>
  <c r="Z54" i="7"/>
  <c r="AA54" i="7" s="1"/>
  <c r="AB54" i="7" s="1"/>
  <c r="Z55" i="7"/>
  <c r="AA55" i="7" s="1"/>
  <c r="AB55" i="7" s="1"/>
  <c r="Z56" i="7"/>
  <c r="Z57" i="7"/>
  <c r="Z58" i="7"/>
  <c r="Z59" i="7"/>
  <c r="Z60" i="7"/>
  <c r="Z61" i="7"/>
  <c r="Z62" i="7"/>
  <c r="AA62" i="7" s="1"/>
  <c r="AB62" i="7" s="1"/>
  <c r="Z63" i="7"/>
  <c r="AA63" i="7" s="1"/>
  <c r="AB63" i="7" s="1"/>
  <c r="Z64" i="7"/>
  <c r="AA64" i="7" s="1"/>
  <c r="AB64" i="7" s="1"/>
  <c r="Z65" i="7"/>
  <c r="Z66" i="7"/>
  <c r="Z67" i="7"/>
  <c r="Z68" i="7"/>
  <c r="AA68" i="7" s="1"/>
  <c r="AB68" i="7" s="1"/>
  <c r="Z69" i="7"/>
  <c r="Z70" i="7"/>
  <c r="AA70" i="7" s="1"/>
  <c r="AB70" i="7" s="1"/>
  <c r="Z71" i="7"/>
  <c r="AA71" i="7" s="1"/>
  <c r="AB71" i="7" s="1"/>
  <c r="Z72" i="7"/>
  <c r="AA72" i="7" s="1"/>
  <c r="AB72" i="7" s="1"/>
  <c r="Z73" i="7"/>
  <c r="Z74" i="7"/>
  <c r="Z75" i="7"/>
  <c r="Z76" i="7"/>
  <c r="AA76" i="7" s="1"/>
  <c r="AB76" i="7" s="1"/>
  <c r="Z77" i="7"/>
  <c r="AA77" i="7" s="1"/>
  <c r="AB77" i="7" s="1"/>
  <c r="Z78" i="7"/>
  <c r="AA78" i="7" s="1"/>
  <c r="AB78" i="7" s="1"/>
  <c r="Z79" i="7"/>
  <c r="AA79" i="7" s="1"/>
  <c r="AB79" i="7" s="1"/>
  <c r="Z80" i="7"/>
  <c r="AA80" i="7" s="1"/>
  <c r="AB80" i="7" s="1"/>
  <c r="Z81" i="7"/>
  <c r="Z82" i="7"/>
  <c r="Z83" i="7"/>
  <c r="Z84" i="7"/>
  <c r="Z85" i="7"/>
  <c r="AA85" i="7" s="1"/>
  <c r="AB85" i="7" s="1"/>
  <c r="Z86" i="7"/>
  <c r="AA86" i="7" s="1"/>
  <c r="AB86" i="7" s="1"/>
  <c r="Z87" i="7"/>
  <c r="AA87" i="7" s="1"/>
  <c r="AB87" i="7" s="1"/>
  <c r="Z88" i="7"/>
  <c r="AA88" i="7" s="1"/>
  <c r="AB88" i="7" s="1"/>
  <c r="Z89" i="7"/>
  <c r="Z90" i="7"/>
  <c r="Z91" i="7"/>
  <c r="Z92" i="7"/>
  <c r="AA92" i="7" s="1"/>
  <c r="AB92" i="7" s="1"/>
  <c r="Z93" i="7"/>
  <c r="Z94" i="7"/>
  <c r="AA94" i="7" s="1"/>
  <c r="AB94" i="7" s="1"/>
  <c r="Z95" i="7"/>
  <c r="AA95" i="7" s="1"/>
  <c r="AB95" i="7" s="1"/>
  <c r="Z96" i="7"/>
  <c r="AA96" i="7" s="1"/>
  <c r="AB96" i="7" s="1"/>
  <c r="Z97" i="7"/>
  <c r="Z98" i="7"/>
  <c r="Z99" i="7"/>
  <c r="Z100" i="7"/>
  <c r="AA100" i="7" s="1"/>
  <c r="AB100" i="7" s="1"/>
  <c r="Z101" i="7"/>
  <c r="AA101" i="7" s="1"/>
  <c r="AB101" i="7" s="1"/>
  <c r="Z102" i="7"/>
  <c r="AA102" i="7" s="1"/>
  <c r="AB102" i="7" s="1"/>
  <c r="Z103" i="7"/>
  <c r="AA103" i="7" s="1"/>
  <c r="AB103" i="7" s="1"/>
  <c r="Z104" i="7"/>
  <c r="AA104" i="7" s="1"/>
  <c r="AB104" i="7" s="1"/>
  <c r="Z105" i="7"/>
  <c r="Z106" i="7"/>
  <c r="Z107" i="7"/>
  <c r="Z108" i="7"/>
  <c r="AA108" i="7" s="1"/>
  <c r="AB108" i="7" s="1"/>
  <c r="Z109" i="7"/>
  <c r="Z110" i="7"/>
  <c r="Z111" i="7"/>
  <c r="AA111" i="7" s="1"/>
  <c r="AB111" i="7" s="1"/>
  <c r="Z112" i="7"/>
  <c r="AA112" i="7" s="1"/>
  <c r="AB112" i="7" s="1"/>
  <c r="Z113" i="7"/>
  <c r="Z114" i="7"/>
  <c r="Z115" i="7"/>
  <c r="Z116" i="7"/>
  <c r="AA116" i="7" s="1"/>
  <c r="AB116" i="7" s="1"/>
  <c r="Z117" i="7"/>
  <c r="AA117" i="7" s="1"/>
  <c r="AB117" i="7" s="1"/>
  <c r="Z118" i="7"/>
  <c r="AA118" i="7" s="1"/>
  <c r="AB118" i="7" s="1"/>
  <c r="Z119" i="7"/>
  <c r="AA119" i="7" s="1"/>
  <c r="AB119" i="7" s="1"/>
  <c r="Z120" i="7"/>
  <c r="AA120" i="7" s="1"/>
  <c r="AB120" i="7" s="1"/>
  <c r="Z121" i="7"/>
  <c r="Z122" i="7"/>
  <c r="Z123" i="7"/>
  <c r="Z124" i="7"/>
  <c r="AA124" i="7" s="1"/>
  <c r="AB124" i="7" s="1"/>
  <c r="Z125" i="7"/>
  <c r="Z126" i="7"/>
  <c r="AA126" i="7" s="1"/>
  <c r="AB126" i="7" s="1"/>
  <c r="Z127" i="7"/>
  <c r="AA127" i="7" s="1"/>
  <c r="AB127" i="7" s="1"/>
  <c r="Z128" i="7"/>
  <c r="AA128" i="7" s="1"/>
  <c r="AB128" i="7" s="1"/>
  <c r="Z129" i="7"/>
  <c r="Z130" i="7"/>
  <c r="Z131" i="7"/>
  <c r="Z132" i="7"/>
  <c r="AA132" i="7" s="1"/>
  <c r="AB132" i="7" s="1"/>
  <c r="Z133" i="7"/>
  <c r="AA133" i="7" s="1"/>
  <c r="AB133" i="7" s="1"/>
  <c r="Z134" i="7"/>
  <c r="AA134" i="7" s="1"/>
  <c r="AB134" i="7" s="1"/>
  <c r="Z135" i="7"/>
  <c r="AA135" i="7" s="1"/>
  <c r="AB135" i="7" s="1"/>
  <c r="Z136" i="7"/>
  <c r="AA136" i="7" s="1"/>
  <c r="AB136" i="7" s="1"/>
  <c r="Z137" i="7"/>
  <c r="Z138" i="7"/>
  <c r="Z139" i="7"/>
  <c r="Z140" i="7"/>
  <c r="AA140" i="7" s="1"/>
  <c r="AB140" i="7" s="1"/>
  <c r="Z141" i="7"/>
  <c r="Z142" i="7"/>
  <c r="AA142" i="7" s="1"/>
  <c r="AB142" i="7" s="1"/>
  <c r="Z143" i="7"/>
  <c r="AA143" i="7" s="1"/>
  <c r="AB143" i="7" s="1"/>
  <c r="Z144" i="7"/>
  <c r="AA144" i="7" s="1"/>
  <c r="AB144" i="7" s="1"/>
  <c r="Z145" i="7"/>
  <c r="Z146" i="7"/>
  <c r="Z147" i="7"/>
  <c r="Z148" i="7"/>
  <c r="AA148" i="7" s="1"/>
  <c r="AB148" i="7" s="1"/>
  <c r="Z149" i="7"/>
  <c r="AA149" i="7" s="1"/>
  <c r="AB149" i="7" s="1"/>
  <c r="Z150" i="7"/>
  <c r="AA150" i="7" s="1"/>
  <c r="AB150" i="7" s="1"/>
  <c r="Z151" i="7"/>
  <c r="AA151" i="7" s="1"/>
  <c r="AB151" i="7" s="1"/>
  <c r="Z152" i="7"/>
  <c r="Z153" i="7"/>
  <c r="Z154" i="7"/>
  <c r="Z155" i="7"/>
  <c r="Z156" i="7"/>
  <c r="AA156" i="7" s="1"/>
  <c r="AB156" i="7" s="1"/>
  <c r="Z157" i="7"/>
  <c r="Z158" i="7"/>
  <c r="AA158" i="7" s="1"/>
  <c r="AB158" i="7" s="1"/>
  <c r="Z159" i="7"/>
  <c r="AA159" i="7" s="1"/>
  <c r="AB159" i="7" s="1"/>
  <c r="Z160" i="7"/>
  <c r="AA160" i="7" s="1"/>
  <c r="AB160" i="7" s="1"/>
  <c r="Z161" i="7"/>
  <c r="Z162" i="7"/>
  <c r="Z163" i="7"/>
  <c r="Z164" i="7"/>
  <c r="AA164" i="7" s="1"/>
  <c r="AB164" i="7" s="1"/>
  <c r="Z165" i="7"/>
  <c r="AA165" i="7" s="1"/>
  <c r="AB165" i="7" s="1"/>
  <c r="Z166" i="7"/>
  <c r="AA166" i="7" s="1"/>
  <c r="AB166" i="7" s="1"/>
  <c r="Z167" i="7"/>
  <c r="AA167" i="7" s="1"/>
  <c r="AB167" i="7" s="1"/>
  <c r="Z168" i="7"/>
  <c r="Z169" i="7"/>
  <c r="Z170" i="7"/>
  <c r="Z171" i="7"/>
  <c r="Z172" i="7"/>
  <c r="AA172" i="7" s="1"/>
  <c r="AB172" i="7" s="1"/>
  <c r="Z173" i="7"/>
  <c r="Z174" i="7"/>
  <c r="AA174" i="7" s="1"/>
  <c r="AB174" i="7" s="1"/>
  <c r="Z175" i="7"/>
  <c r="AA175" i="7" s="1"/>
  <c r="AB175" i="7" s="1"/>
  <c r="Z176" i="7"/>
  <c r="AA176" i="7" s="1"/>
  <c r="AB176" i="7" s="1"/>
  <c r="Z177" i="7"/>
  <c r="Z178" i="7"/>
  <c r="Z179" i="7"/>
  <c r="Z180" i="7"/>
  <c r="AA180" i="7" s="1"/>
  <c r="AB180" i="7" s="1"/>
  <c r="Z181" i="7"/>
  <c r="AA181" i="7" s="1"/>
  <c r="AB181" i="7" s="1"/>
  <c r="Z182" i="7"/>
  <c r="AA182" i="7" s="1"/>
  <c r="AB182" i="7" s="1"/>
  <c r="Z183" i="7"/>
  <c r="Z184" i="7"/>
  <c r="Z185" i="7"/>
  <c r="Z186" i="7"/>
  <c r="Z187" i="7"/>
  <c r="Z188" i="7"/>
  <c r="AA188" i="7" s="1"/>
  <c r="AB188" i="7" s="1"/>
  <c r="Z189" i="7"/>
  <c r="Z190" i="7"/>
  <c r="AA190" i="7" s="1"/>
  <c r="AB190" i="7" s="1"/>
  <c r="Z191" i="7"/>
  <c r="AA191" i="7" s="1"/>
  <c r="AB191" i="7" s="1"/>
  <c r="Z192" i="7"/>
  <c r="AA192" i="7" s="1"/>
  <c r="AB192" i="7" s="1"/>
  <c r="Z193" i="7"/>
  <c r="Z194" i="7"/>
  <c r="Z195" i="7"/>
  <c r="Z196" i="7"/>
  <c r="AA196" i="7" s="1"/>
  <c r="AB196" i="7" s="1"/>
  <c r="Z197" i="7"/>
  <c r="AA197" i="7" s="1"/>
  <c r="AB197" i="7" s="1"/>
  <c r="Z198" i="7"/>
  <c r="AA198" i="7" s="1"/>
  <c r="AB198" i="7" s="1"/>
  <c r="Z199" i="7"/>
  <c r="AA199" i="7" s="1"/>
  <c r="AB199" i="7" s="1"/>
  <c r="Z200" i="7"/>
  <c r="AA200" i="7" s="1"/>
  <c r="AB200" i="7" s="1"/>
  <c r="Z201" i="7"/>
  <c r="Z202" i="7"/>
  <c r="Z203" i="7"/>
  <c r="Z204" i="7"/>
  <c r="AA204" i="7" s="1"/>
  <c r="AB204" i="7" s="1"/>
  <c r="Z205" i="7"/>
  <c r="Z206" i="7"/>
  <c r="AA206" i="7" s="1"/>
  <c r="AB206" i="7" s="1"/>
  <c r="Z207" i="7"/>
  <c r="AA207" i="7" s="1"/>
  <c r="AB207" i="7" s="1"/>
  <c r="Z208" i="7"/>
  <c r="AA208" i="7" s="1"/>
  <c r="AB208" i="7" s="1"/>
  <c r="Z209" i="7"/>
  <c r="Z210" i="7"/>
  <c r="Z211" i="7"/>
  <c r="Z212" i="7"/>
  <c r="AA212" i="7" s="1"/>
  <c r="AB212" i="7" s="1"/>
  <c r="Z213" i="7"/>
  <c r="AA213" i="7" s="1"/>
  <c r="AB213" i="7" s="1"/>
  <c r="Z214" i="7"/>
  <c r="AA214" i="7" s="1"/>
  <c r="AB214" i="7" s="1"/>
  <c r="Z215" i="7"/>
  <c r="AA215" i="7" s="1"/>
  <c r="AB215" i="7" s="1"/>
  <c r="Z216" i="7"/>
  <c r="AA216" i="7" s="1"/>
  <c r="AB216" i="7" s="1"/>
  <c r="Z217" i="7"/>
  <c r="Z218" i="7"/>
  <c r="Z219" i="7"/>
  <c r="Z220" i="7"/>
  <c r="AA220" i="7" s="1"/>
  <c r="AB220" i="7" s="1"/>
  <c r="Z221" i="7"/>
  <c r="Z222" i="7"/>
  <c r="AA222" i="7" s="1"/>
  <c r="AB222" i="7" s="1"/>
  <c r="Z223" i="7"/>
  <c r="AA223" i="7" s="1"/>
  <c r="AB223" i="7" s="1"/>
  <c r="Z224" i="7"/>
  <c r="AA224" i="7" s="1"/>
  <c r="AB224" i="7" s="1"/>
  <c r="Z225" i="7"/>
  <c r="Z226" i="7"/>
  <c r="Z227" i="7"/>
  <c r="Z228" i="7"/>
  <c r="AA228" i="7" s="1"/>
  <c r="AB228" i="7" s="1"/>
  <c r="Z229" i="7"/>
  <c r="AA229" i="7" s="1"/>
  <c r="AB229" i="7" s="1"/>
  <c r="Z230" i="7"/>
  <c r="AA230" i="7" s="1"/>
  <c r="AB230" i="7" s="1"/>
  <c r="Z231" i="7"/>
  <c r="AA231" i="7" s="1"/>
  <c r="AB231" i="7" s="1"/>
  <c r="Z232" i="7"/>
  <c r="AA232" i="7" s="1"/>
  <c r="AB232" i="7" s="1"/>
  <c r="Z233" i="7"/>
  <c r="Z234" i="7"/>
  <c r="Z235" i="7"/>
  <c r="Z236" i="7"/>
  <c r="AA236" i="7" s="1"/>
  <c r="AB236" i="7" s="1"/>
  <c r="Z237" i="7"/>
  <c r="Z238" i="7"/>
  <c r="AA238" i="7" s="1"/>
  <c r="AB238" i="7" s="1"/>
  <c r="Z239" i="7"/>
  <c r="AA239" i="7" s="1"/>
  <c r="AB239" i="7" s="1"/>
  <c r="Z240" i="7"/>
  <c r="AA240" i="7" s="1"/>
  <c r="AB240" i="7" s="1"/>
  <c r="Z241" i="7"/>
  <c r="Z242" i="7"/>
  <c r="Z243" i="7"/>
  <c r="Z244" i="7"/>
  <c r="AA244" i="7" s="1"/>
  <c r="AB244" i="7" s="1"/>
  <c r="Z245" i="7"/>
  <c r="AA245" i="7" s="1"/>
  <c r="AB245" i="7" s="1"/>
  <c r="Z246" i="7"/>
  <c r="AA246" i="7" s="1"/>
  <c r="AB246" i="7" s="1"/>
  <c r="Z247" i="7"/>
  <c r="AA247" i="7" s="1"/>
  <c r="AB247" i="7" s="1"/>
  <c r="Z248" i="7"/>
  <c r="AA248" i="7" s="1"/>
  <c r="AB248" i="7" s="1"/>
  <c r="Z249" i="7"/>
  <c r="Z250" i="7"/>
  <c r="Z251" i="7"/>
  <c r="Z252" i="7"/>
  <c r="AA252" i="7" s="1"/>
  <c r="AB252" i="7" s="1"/>
  <c r="Z253" i="7"/>
  <c r="Z254" i="7"/>
  <c r="Z255" i="7"/>
  <c r="AA255" i="7" s="1"/>
  <c r="AB255" i="7" s="1"/>
  <c r="Z256" i="7"/>
  <c r="AA256" i="7" s="1"/>
  <c r="AB256" i="7" s="1"/>
  <c r="Z257" i="7"/>
  <c r="Z258" i="7"/>
  <c r="Z259" i="7"/>
  <c r="Z260" i="7"/>
  <c r="AA260" i="7" s="1"/>
  <c r="AB260" i="7" s="1"/>
  <c r="Z261" i="7"/>
  <c r="AA261" i="7" s="1"/>
  <c r="AB261" i="7" s="1"/>
  <c r="Z262" i="7"/>
  <c r="AA262" i="7" s="1"/>
  <c r="AB262" i="7" s="1"/>
  <c r="Z263" i="7"/>
  <c r="AA263" i="7" s="1"/>
  <c r="AB263" i="7" s="1"/>
  <c r="Z264" i="7"/>
  <c r="AA264" i="7" s="1"/>
  <c r="AB264" i="7" s="1"/>
  <c r="Z265" i="7"/>
  <c r="Z266" i="7"/>
  <c r="Z267" i="7"/>
  <c r="Z268" i="7"/>
  <c r="AA268" i="7" s="1"/>
  <c r="AB268" i="7" s="1"/>
  <c r="Z269" i="7"/>
  <c r="Z270" i="7"/>
  <c r="AA270" i="7" s="1"/>
  <c r="AB270" i="7" s="1"/>
  <c r="Z271" i="7"/>
  <c r="AA271" i="7" s="1"/>
  <c r="AB271" i="7" s="1"/>
  <c r="Z272" i="7"/>
  <c r="AA272" i="7" s="1"/>
  <c r="AB272" i="7" s="1"/>
  <c r="Z273" i="7"/>
  <c r="Z274" i="7"/>
  <c r="Z275" i="7"/>
  <c r="Z276" i="7"/>
  <c r="AA276" i="7" s="1"/>
  <c r="AB276" i="7" s="1"/>
  <c r="Z277" i="7"/>
  <c r="AA277" i="7" s="1"/>
  <c r="AB277" i="7" s="1"/>
  <c r="Z278" i="7"/>
  <c r="AA278" i="7" s="1"/>
  <c r="AB278" i="7" s="1"/>
  <c r="Z279" i="7"/>
  <c r="AA279" i="7" s="1"/>
  <c r="AB279" i="7" s="1"/>
  <c r="Z280" i="7"/>
  <c r="Z281" i="7"/>
  <c r="Z282" i="7"/>
  <c r="Z283" i="7"/>
  <c r="Z284" i="7"/>
  <c r="AA284" i="7" s="1"/>
  <c r="AB284" i="7" s="1"/>
  <c r="Z285" i="7"/>
  <c r="Z286" i="7"/>
  <c r="AA286" i="7" s="1"/>
  <c r="AB286" i="7" s="1"/>
  <c r="Z287" i="7"/>
  <c r="AA287" i="7" s="1"/>
  <c r="AB287" i="7" s="1"/>
  <c r="Z288" i="7"/>
  <c r="AA288" i="7" s="1"/>
  <c r="AB288" i="7" s="1"/>
  <c r="Z289" i="7"/>
  <c r="Z290" i="7"/>
  <c r="Z291" i="7"/>
  <c r="Z292" i="7"/>
  <c r="AA292" i="7" s="1"/>
  <c r="AB292" i="7" s="1"/>
  <c r="Z293" i="7"/>
  <c r="AA293" i="7" s="1"/>
  <c r="AB293" i="7" s="1"/>
  <c r="Z294" i="7"/>
  <c r="AA294" i="7" s="1"/>
  <c r="AB294" i="7" s="1"/>
  <c r="Z295" i="7"/>
  <c r="AA295" i="7" s="1"/>
  <c r="AB295" i="7" s="1"/>
  <c r="Z296" i="7"/>
  <c r="Z297" i="7"/>
  <c r="Z298" i="7"/>
  <c r="Z299" i="7"/>
  <c r="Z300" i="7"/>
  <c r="AA300" i="7" s="1"/>
  <c r="AB300" i="7" s="1"/>
  <c r="Z301" i="7"/>
  <c r="Z302" i="7"/>
  <c r="AA302" i="7" s="1"/>
  <c r="AB302" i="7" s="1"/>
  <c r="Z10" i="7"/>
  <c r="AA10" i="7" s="1"/>
  <c r="AB10" i="7" s="1"/>
  <c r="Y11" i="7"/>
  <c r="Y12" i="7"/>
  <c r="Y13" i="7"/>
  <c r="Y14" i="7"/>
  <c r="Y15" i="7"/>
  <c r="Y16" i="7"/>
  <c r="Y17" i="7"/>
  <c r="Y18" i="7"/>
  <c r="Y19" i="7"/>
  <c r="AA19" i="7" s="1"/>
  <c r="AB19" i="7" s="1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AA42" i="7" s="1"/>
  <c r="AB42" i="7" s="1"/>
  <c r="Y43" i="7"/>
  <c r="Y44" i="7"/>
  <c r="Y45" i="7"/>
  <c r="Y46" i="7"/>
  <c r="Y47" i="7"/>
  <c r="Y48" i="7"/>
  <c r="Y49" i="7"/>
  <c r="Y50" i="7"/>
  <c r="Y51" i="7"/>
  <c r="AA51" i="7" s="1"/>
  <c r="AB51" i="7" s="1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AA65" i="7" s="1"/>
  <c r="AB65" i="7" s="1"/>
  <c r="Y66" i="7"/>
  <c r="Y67" i="7"/>
  <c r="Y68" i="7"/>
  <c r="Y69" i="7"/>
  <c r="Y70" i="7"/>
  <c r="Y71" i="7"/>
  <c r="Y72" i="7"/>
  <c r="Y73" i="7"/>
  <c r="Y74" i="7"/>
  <c r="AA74" i="7" s="1"/>
  <c r="AB74" i="7" s="1"/>
  <c r="Y75" i="7"/>
  <c r="AA75" i="7" s="1"/>
  <c r="AB75" i="7" s="1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AA89" i="7" s="1"/>
  <c r="AB89" i="7" s="1"/>
  <c r="Y90" i="7"/>
  <c r="Y91" i="7"/>
  <c r="Y92" i="7"/>
  <c r="Y93" i="7"/>
  <c r="Y94" i="7"/>
  <c r="Y95" i="7"/>
  <c r="Y96" i="7"/>
  <c r="Y97" i="7"/>
  <c r="Y98" i="7"/>
  <c r="AA98" i="7" s="1"/>
  <c r="AB98" i="7" s="1"/>
  <c r="Y99" i="7"/>
  <c r="AA99" i="7" s="1"/>
  <c r="AB99" i="7" s="1"/>
  <c r="Y100" i="7"/>
  <c r="Y101" i="7"/>
  <c r="Y102" i="7"/>
  <c r="Y103" i="7"/>
  <c r="Y104" i="7"/>
  <c r="Y105" i="7"/>
  <c r="AA105" i="7" s="1"/>
  <c r="AB105" i="7" s="1"/>
  <c r="Y106" i="7"/>
  <c r="Y107" i="7"/>
  <c r="Y108" i="7"/>
  <c r="Y109" i="7"/>
  <c r="Y110" i="7"/>
  <c r="Y111" i="7"/>
  <c r="Y112" i="7"/>
  <c r="Y113" i="7"/>
  <c r="Y114" i="7"/>
  <c r="Y115" i="7"/>
  <c r="AA115" i="7" s="1"/>
  <c r="AB115" i="7" s="1"/>
  <c r="Y116" i="7"/>
  <c r="Y117" i="7"/>
  <c r="Y118" i="7"/>
  <c r="Y119" i="7"/>
  <c r="Y120" i="7"/>
  <c r="Y121" i="7"/>
  <c r="AA121" i="7" s="1"/>
  <c r="AB121" i="7" s="1"/>
  <c r="Y122" i="7"/>
  <c r="Y123" i="7"/>
  <c r="Y124" i="7"/>
  <c r="Y125" i="7"/>
  <c r="Y126" i="7"/>
  <c r="Y127" i="7"/>
  <c r="Y128" i="7"/>
  <c r="Y129" i="7"/>
  <c r="Y130" i="7"/>
  <c r="AA130" i="7" s="1"/>
  <c r="AB130" i="7" s="1"/>
  <c r="Y131" i="7"/>
  <c r="AA131" i="7" s="1"/>
  <c r="AB131" i="7" s="1"/>
  <c r="Y132" i="7"/>
  <c r="Y133" i="7"/>
  <c r="Y134" i="7"/>
  <c r="Y135" i="7"/>
  <c r="Y136" i="7"/>
  <c r="Y137" i="7"/>
  <c r="AA137" i="7" s="1"/>
  <c r="AB137" i="7" s="1"/>
  <c r="Y138" i="7"/>
  <c r="Y139" i="7"/>
  <c r="Y140" i="7"/>
  <c r="Y141" i="7"/>
  <c r="Y142" i="7"/>
  <c r="Y143" i="7"/>
  <c r="Y144" i="7"/>
  <c r="Y145" i="7"/>
  <c r="Y146" i="7"/>
  <c r="AA146" i="7" s="1"/>
  <c r="AB146" i="7" s="1"/>
  <c r="Y147" i="7"/>
  <c r="AA147" i="7" s="1"/>
  <c r="AB147" i="7" s="1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AA162" i="7" s="1"/>
  <c r="AB162" i="7" s="1"/>
  <c r="Y163" i="7"/>
  <c r="AA163" i="7" s="1"/>
  <c r="AB163" i="7" s="1"/>
  <c r="Y164" i="7"/>
  <c r="Y165" i="7"/>
  <c r="Y166" i="7"/>
  <c r="Y167" i="7"/>
  <c r="Y168" i="7"/>
  <c r="Y169" i="7"/>
  <c r="AA169" i="7" s="1"/>
  <c r="AB169" i="7" s="1"/>
  <c r="Y170" i="7"/>
  <c r="Y171" i="7"/>
  <c r="Y172" i="7"/>
  <c r="Y173" i="7"/>
  <c r="Y174" i="7"/>
  <c r="Y175" i="7"/>
  <c r="Y176" i="7"/>
  <c r="Y177" i="7"/>
  <c r="Y178" i="7"/>
  <c r="AA178" i="7" s="1"/>
  <c r="AB178" i="7" s="1"/>
  <c r="Y179" i="7"/>
  <c r="Y180" i="7"/>
  <c r="Y181" i="7"/>
  <c r="Y182" i="7"/>
  <c r="Y183" i="7"/>
  <c r="Y184" i="7"/>
  <c r="Y185" i="7"/>
  <c r="AA185" i="7" s="1"/>
  <c r="AB185" i="7" s="1"/>
  <c r="Y186" i="7"/>
  <c r="Y187" i="7"/>
  <c r="Y188" i="7"/>
  <c r="Y189" i="7"/>
  <c r="Y190" i="7"/>
  <c r="Y191" i="7"/>
  <c r="Y192" i="7"/>
  <c r="Y193" i="7"/>
  <c r="Y194" i="7"/>
  <c r="AA194" i="7" s="1"/>
  <c r="AB194" i="7" s="1"/>
  <c r="Y195" i="7"/>
  <c r="Y196" i="7"/>
  <c r="Y197" i="7"/>
  <c r="Y198" i="7"/>
  <c r="Y199" i="7"/>
  <c r="Y200" i="7"/>
  <c r="Y201" i="7"/>
  <c r="AA201" i="7" s="1"/>
  <c r="AB201" i="7" s="1"/>
  <c r="Y202" i="7"/>
  <c r="Y203" i="7"/>
  <c r="Y204" i="7"/>
  <c r="Y205" i="7"/>
  <c r="Y206" i="7"/>
  <c r="Y207" i="7"/>
  <c r="Y208" i="7"/>
  <c r="Y209" i="7"/>
  <c r="Y210" i="7"/>
  <c r="Y211" i="7"/>
  <c r="Y212" i="7"/>
  <c r="Y213" i="7"/>
  <c r="Y214" i="7"/>
  <c r="Y215" i="7"/>
  <c r="Y216" i="7"/>
  <c r="Y217" i="7"/>
  <c r="AA217" i="7" s="1"/>
  <c r="AB217" i="7" s="1"/>
  <c r="Y218" i="7"/>
  <c r="Y219" i="7"/>
  <c r="Y220" i="7"/>
  <c r="Y221" i="7"/>
  <c r="Y222" i="7"/>
  <c r="Y223" i="7"/>
  <c r="Y224" i="7"/>
  <c r="Y225" i="7"/>
  <c r="Y226" i="7"/>
  <c r="AA226" i="7" s="1"/>
  <c r="AB226" i="7" s="1"/>
  <c r="Y227" i="7"/>
  <c r="AA227" i="7" s="1"/>
  <c r="AB227" i="7" s="1"/>
  <c r="Y228" i="7"/>
  <c r="Y229" i="7"/>
  <c r="Y230" i="7"/>
  <c r="Y231" i="7"/>
  <c r="Y232" i="7"/>
  <c r="Y233" i="7"/>
  <c r="AA233" i="7" s="1"/>
  <c r="AB233" i="7" s="1"/>
  <c r="Y234" i="7"/>
  <c r="Y235" i="7"/>
  <c r="Y236" i="7"/>
  <c r="Y237" i="7"/>
  <c r="Y238" i="7"/>
  <c r="Y239" i="7"/>
  <c r="Y240" i="7"/>
  <c r="Y241" i="7"/>
  <c r="Y242" i="7"/>
  <c r="AA242" i="7" s="1"/>
  <c r="AB242" i="7" s="1"/>
  <c r="Y243" i="7"/>
  <c r="AA243" i="7" s="1"/>
  <c r="AB243" i="7" s="1"/>
  <c r="Y244" i="7"/>
  <c r="Y245" i="7"/>
  <c r="Y246" i="7"/>
  <c r="Y247" i="7"/>
  <c r="Y248" i="7"/>
  <c r="Y249" i="7"/>
  <c r="AA249" i="7" s="1"/>
  <c r="AB249" i="7" s="1"/>
  <c r="Y250" i="7"/>
  <c r="Y251" i="7"/>
  <c r="Y252" i="7"/>
  <c r="Y253" i="7"/>
  <c r="Y254" i="7"/>
  <c r="Y255" i="7"/>
  <c r="Y256" i="7"/>
  <c r="Y257" i="7"/>
  <c r="Y258" i="7"/>
  <c r="AA258" i="7" s="1"/>
  <c r="AB258" i="7" s="1"/>
  <c r="Y259" i="7"/>
  <c r="AA259" i="7" s="1"/>
  <c r="AB259" i="7" s="1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AA274" i="7" s="1"/>
  <c r="AB274" i="7" s="1"/>
  <c r="Y275" i="7"/>
  <c r="AA275" i="7" s="1"/>
  <c r="AB275" i="7" s="1"/>
  <c r="Y276" i="7"/>
  <c r="Y277" i="7"/>
  <c r="Y278" i="7"/>
  <c r="Y279" i="7"/>
  <c r="Y280" i="7"/>
  <c r="Y281" i="7"/>
  <c r="AA281" i="7" s="1"/>
  <c r="AB281" i="7" s="1"/>
  <c r="Y282" i="7"/>
  <c r="Y283" i="7"/>
  <c r="Y284" i="7"/>
  <c r="Y285" i="7"/>
  <c r="Y286" i="7"/>
  <c r="Y287" i="7"/>
  <c r="Y288" i="7"/>
  <c r="Y289" i="7"/>
  <c r="Y290" i="7"/>
  <c r="AA290" i="7" s="1"/>
  <c r="AB290" i="7" s="1"/>
  <c r="Y291" i="7"/>
  <c r="AA291" i="7" s="1"/>
  <c r="AB291" i="7" s="1"/>
  <c r="Y292" i="7"/>
  <c r="Y293" i="7"/>
  <c r="Y294" i="7"/>
  <c r="Y295" i="7"/>
  <c r="Y296" i="7"/>
  <c r="Y297" i="7"/>
  <c r="Y298" i="7"/>
  <c r="Y299" i="7"/>
  <c r="Y300" i="7"/>
  <c r="Y301" i="7"/>
  <c r="Y302" i="7"/>
  <c r="Y10" i="7"/>
  <c r="K23" i="7"/>
  <c r="L23" i="7" s="1"/>
  <c r="M23" i="7" s="1"/>
  <c r="K170" i="7"/>
  <c r="L170" i="7" s="1"/>
  <c r="M170" i="7" s="1"/>
  <c r="K194" i="7"/>
  <c r="L194" i="7" s="1"/>
  <c r="M194" i="7" s="1"/>
  <c r="K202" i="7"/>
  <c r="L202" i="7" s="1"/>
  <c r="M202" i="7" s="1"/>
  <c r="K223" i="7"/>
  <c r="K229" i="7"/>
  <c r="L229" i="7" s="1"/>
  <c r="M229" i="7" s="1"/>
  <c r="K231" i="7"/>
  <c r="L231" i="7" s="1"/>
  <c r="M231" i="7" s="1"/>
  <c r="K287" i="7"/>
  <c r="L287" i="7" s="1"/>
  <c r="M287" i="7" s="1"/>
  <c r="K288" i="7"/>
  <c r="L288" i="7" s="1"/>
  <c r="M288" i="7" s="1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V25" i="7" s="1"/>
  <c r="W25" i="7" s="1"/>
  <c r="U26" i="7"/>
  <c r="U27" i="7"/>
  <c r="K27" i="7" s="1"/>
  <c r="U28" i="7"/>
  <c r="U29" i="7"/>
  <c r="U30" i="7"/>
  <c r="U31" i="7"/>
  <c r="U32" i="7"/>
  <c r="U33" i="7"/>
  <c r="U34" i="7"/>
  <c r="U35" i="7"/>
  <c r="K35" i="7" s="1"/>
  <c r="L35" i="7" s="1"/>
  <c r="M35" i="7" s="1"/>
  <c r="U36" i="7"/>
  <c r="U37" i="7"/>
  <c r="U38" i="7"/>
  <c r="U39" i="7"/>
  <c r="U40" i="7"/>
  <c r="U41" i="7"/>
  <c r="V41" i="7" s="1"/>
  <c r="W41" i="7" s="1"/>
  <c r="U42" i="7"/>
  <c r="U43" i="7"/>
  <c r="K43" i="7" s="1"/>
  <c r="U44" i="7"/>
  <c r="U45" i="7"/>
  <c r="U46" i="7"/>
  <c r="U47" i="7"/>
  <c r="U48" i="7"/>
  <c r="U49" i="7"/>
  <c r="U50" i="7"/>
  <c r="U51" i="7"/>
  <c r="K51" i="7" s="1"/>
  <c r="U52" i="7"/>
  <c r="U53" i="7"/>
  <c r="U54" i="7"/>
  <c r="U55" i="7"/>
  <c r="U56" i="7"/>
  <c r="U57" i="7"/>
  <c r="U58" i="7"/>
  <c r="U59" i="7"/>
  <c r="K59" i="7" s="1"/>
  <c r="U60" i="7"/>
  <c r="U61" i="7"/>
  <c r="U62" i="7"/>
  <c r="U63" i="7"/>
  <c r="U64" i="7"/>
  <c r="U65" i="7"/>
  <c r="V65" i="7" s="1"/>
  <c r="W65" i="7" s="1"/>
  <c r="U66" i="7"/>
  <c r="U67" i="7"/>
  <c r="U68" i="7"/>
  <c r="U69" i="7"/>
  <c r="U70" i="7"/>
  <c r="U71" i="7"/>
  <c r="U72" i="7"/>
  <c r="U73" i="7"/>
  <c r="U74" i="7"/>
  <c r="U75" i="7"/>
  <c r="K75" i="7" s="1"/>
  <c r="U76" i="7"/>
  <c r="U77" i="7"/>
  <c r="U78" i="7"/>
  <c r="U79" i="7"/>
  <c r="U80" i="7"/>
  <c r="U81" i="7"/>
  <c r="U82" i="7"/>
  <c r="U83" i="7"/>
  <c r="K83" i="7" s="1"/>
  <c r="U84" i="7"/>
  <c r="U85" i="7"/>
  <c r="U86" i="7"/>
  <c r="U87" i="7"/>
  <c r="U88" i="7"/>
  <c r="U89" i="7"/>
  <c r="V89" i="7" s="1"/>
  <c r="W89" i="7" s="1"/>
  <c r="U90" i="7"/>
  <c r="U91" i="7"/>
  <c r="K91" i="7" s="1"/>
  <c r="L91" i="7" s="1"/>
  <c r="M91" i="7" s="1"/>
  <c r="U92" i="7"/>
  <c r="U93" i="7"/>
  <c r="U94" i="7"/>
  <c r="U95" i="7"/>
  <c r="U96" i="7"/>
  <c r="U97" i="7"/>
  <c r="U98" i="7"/>
  <c r="U99" i="7"/>
  <c r="K99" i="7" s="1"/>
  <c r="L99" i="7" s="1"/>
  <c r="M99" i="7" s="1"/>
  <c r="U100" i="7"/>
  <c r="U101" i="7"/>
  <c r="U102" i="7"/>
  <c r="U103" i="7"/>
  <c r="U104" i="7"/>
  <c r="U105" i="7"/>
  <c r="V105" i="7" s="1"/>
  <c r="W105" i="7" s="1"/>
  <c r="U106" i="7"/>
  <c r="U107" i="7"/>
  <c r="K107" i="7" s="1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V129" i="7" s="1"/>
  <c r="W129" i="7" s="1"/>
  <c r="U130" i="7"/>
  <c r="U131" i="7"/>
  <c r="K131" i="7" s="1"/>
  <c r="L131" i="7" s="1"/>
  <c r="M131" i="7" s="1"/>
  <c r="U132" i="7"/>
  <c r="U133" i="7"/>
  <c r="U134" i="7"/>
  <c r="U135" i="7"/>
  <c r="K135" i="7" s="1"/>
  <c r="L135" i="7" s="1"/>
  <c r="M135" i="7" s="1"/>
  <c r="U136" i="7"/>
  <c r="U137" i="7"/>
  <c r="U138" i="7"/>
  <c r="U139" i="7"/>
  <c r="K139" i="7" s="1"/>
  <c r="U140" i="7"/>
  <c r="U141" i="7"/>
  <c r="U142" i="7"/>
  <c r="U143" i="7"/>
  <c r="U144" i="7"/>
  <c r="U145" i="7"/>
  <c r="U146" i="7"/>
  <c r="U147" i="7"/>
  <c r="K147" i="7" s="1"/>
  <c r="U148" i="7"/>
  <c r="U149" i="7"/>
  <c r="U150" i="7"/>
  <c r="U151" i="7"/>
  <c r="U152" i="7"/>
  <c r="U153" i="7"/>
  <c r="V153" i="7" s="1"/>
  <c r="W153" i="7" s="1"/>
  <c r="U154" i="7"/>
  <c r="K154" i="7" s="1"/>
  <c r="L154" i="7" s="1"/>
  <c r="M154" i="7" s="1"/>
  <c r="U155" i="7"/>
  <c r="K155" i="7" s="1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V169" i="7" s="1"/>
  <c r="W169" i="7" s="1"/>
  <c r="U170" i="7"/>
  <c r="V170" i="7" s="1"/>
  <c r="W170" i="7" s="1"/>
  <c r="U171" i="7"/>
  <c r="K171" i="7" s="1"/>
  <c r="L171" i="7" s="1"/>
  <c r="M171" i="7" s="1"/>
  <c r="U172" i="7"/>
  <c r="U173" i="7"/>
  <c r="U174" i="7"/>
  <c r="U175" i="7"/>
  <c r="U176" i="7"/>
  <c r="U177" i="7"/>
  <c r="U178" i="7"/>
  <c r="U179" i="7"/>
  <c r="K179" i="7" s="1"/>
  <c r="L179" i="7" s="1"/>
  <c r="M179" i="7" s="1"/>
  <c r="U180" i="7"/>
  <c r="U181" i="7"/>
  <c r="U182" i="7"/>
  <c r="U183" i="7"/>
  <c r="K183" i="7" s="1"/>
  <c r="L183" i="7" s="1"/>
  <c r="M183" i="7" s="1"/>
  <c r="U184" i="7"/>
  <c r="U185" i="7"/>
  <c r="U186" i="7"/>
  <c r="U187" i="7"/>
  <c r="K187" i="7" s="1"/>
  <c r="U188" i="7"/>
  <c r="K188" i="7" s="1"/>
  <c r="U189" i="7"/>
  <c r="U190" i="7"/>
  <c r="K190" i="7" s="1"/>
  <c r="U191" i="7"/>
  <c r="U192" i="7"/>
  <c r="U193" i="7"/>
  <c r="V193" i="7" s="1"/>
  <c r="W193" i="7" s="1"/>
  <c r="U194" i="7"/>
  <c r="V194" i="7" s="1"/>
  <c r="W194" i="7" s="1"/>
  <c r="U195" i="7"/>
  <c r="K195" i="7" s="1"/>
  <c r="U196" i="7"/>
  <c r="K196" i="7" s="1"/>
  <c r="U197" i="7"/>
  <c r="K197" i="7" s="1"/>
  <c r="U198" i="7"/>
  <c r="K198" i="7" s="1"/>
  <c r="L198" i="7" s="1"/>
  <c r="M198" i="7" s="1"/>
  <c r="U199" i="7"/>
  <c r="U200" i="7"/>
  <c r="U201" i="7"/>
  <c r="U202" i="7"/>
  <c r="V202" i="7" s="1"/>
  <c r="W202" i="7" s="1"/>
  <c r="U203" i="7"/>
  <c r="V203" i="7" s="1"/>
  <c r="W203" i="7" s="1"/>
  <c r="U204" i="7"/>
  <c r="K204" i="7" s="1"/>
  <c r="L204" i="7" s="1"/>
  <c r="M204" i="7" s="1"/>
  <c r="U205" i="7"/>
  <c r="K205" i="7" s="1"/>
  <c r="U206" i="7"/>
  <c r="K206" i="7" s="1"/>
  <c r="L206" i="7" s="1"/>
  <c r="M206" i="7" s="1"/>
  <c r="U207" i="7"/>
  <c r="U208" i="7"/>
  <c r="U209" i="7"/>
  <c r="U210" i="7"/>
  <c r="U211" i="7"/>
  <c r="U212" i="7"/>
  <c r="U213" i="7"/>
  <c r="U214" i="7"/>
  <c r="K214" i="7" s="1"/>
  <c r="U215" i="7"/>
  <c r="U216" i="7"/>
  <c r="U217" i="7"/>
  <c r="U218" i="7"/>
  <c r="U219" i="7"/>
  <c r="K219" i="7" s="1"/>
  <c r="U220" i="7"/>
  <c r="K220" i="7" s="1"/>
  <c r="U221" i="7"/>
  <c r="U222" i="7"/>
  <c r="U223" i="7"/>
  <c r="U224" i="7"/>
  <c r="U225" i="7"/>
  <c r="U226" i="7"/>
  <c r="U227" i="7"/>
  <c r="K227" i="7" s="1"/>
  <c r="U228" i="7"/>
  <c r="K228" i="7" s="1"/>
  <c r="U229" i="7"/>
  <c r="U230" i="7"/>
  <c r="K230" i="7" s="1"/>
  <c r="L230" i="7" s="1"/>
  <c r="M230" i="7" s="1"/>
  <c r="U231" i="7"/>
  <c r="U232" i="7"/>
  <c r="U233" i="7"/>
  <c r="U234" i="7"/>
  <c r="U235" i="7"/>
  <c r="U236" i="7"/>
  <c r="K236" i="7" s="1"/>
  <c r="U237" i="7"/>
  <c r="K237" i="7" s="1"/>
  <c r="L237" i="7" s="1"/>
  <c r="M237" i="7" s="1"/>
  <c r="U238" i="7"/>
  <c r="K238" i="7" s="1"/>
  <c r="L238" i="7" s="1"/>
  <c r="M238" i="7" s="1"/>
  <c r="U239" i="7"/>
  <c r="U240" i="7"/>
  <c r="U241" i="7"/>
  <c r="U242" i="7"/>
  <c r="U243" i="7"/>
  <c r="U244" i="7"/>
  <c r="U245" i="7"/>
  <c r="U246" i="7"/>
  <c r="K246" i="7" s="1"/>
  <c r="L246" i="7" s="1"/>
  <c r="M246" i="7" s="1"/>
  <c r="U247" i="7"/>
  <c r="U248" i="7"/>
  <c r="U249" i="7"/>
  <c r="U250" i="7"/>
  <c r="U251" i="7"/>
  <c r="K251" i="7" s="1"/>
  <c r="U252" i="7"/>
  <c r="U253" i="7"/>
  <c r="U254" i="7"/>
  <c r="V254" i="7" s="1"/>
  <c r="W254" i="7" s="1"/>
  <c r="U255" i="7"/>
  <c r="K255" i="7" s="1"/>
  <c r="U256" i="7"/>
  <c r="U257" i="7"/>
  <c r="U258" i="7"/>
  <c r="U259" i="7"/>
  <c r="K259" i="7" s="1"/>
  <c r="U260" i="7"/>
  <c r="K260" i="7" s="1"/>
  <c r="U261" i="7"/>
  <c r="K261" i="7" s="1"/>
  <c r="L261" i="7" s="1"/>
  <c r="M261" i="7" s="1"/>
  <c r="U262" i="7"/>
  <c r="U263" i="7"/>
  <c r="U264" i="7"/>
  <c r="U265" i="7"/>
  <c r="U266" i="7"/>
  <c r="U267" i="7"/>
  <c r="K267" i="7" s="1"/>
  <c r="U268" i="7"/>
  <c r="K268" i="7" s="1"/>
  <c r="U269" i="7"/>
  <c r="K269" i="7" s="1"/>
  <c r="U270" i="7"/>
  <c r="V270" i="7" s="1"/>
  <c r="W270" i="7" s="1"/>
  <c r="U271" i="7"/>
  <c r="U272" i="7"/>
  <c r="U273" i="7"/>
  <c r="U274" i="7"/>
  <c r="U275" i="7"/>
  <c r="U276" i="7"/>
  <c r="K276" i="7" s="1"/>
  <c r="U277" i="7"/>
  <c r="K277" i="7" s="1"/>
  <c r="U278" i="7"/>
  <c r="K278" i="7" s="1"/>
  <c r="L278" i="7" s="1"/>
  <c r="M278" i="7" s="1"/>
  <c r="U279" i="7"/>
  <c r="K279" i="7" s="1"/>
  <c r="L279" i="7" s="1"/>
  <c r="M279" i="7" s="1"/>
  <c r="U280" i="7"/>
  <c r="U281" i="7"/>
  <c r="U282" i="7"/>
  <c r="U283" i="7"/>
  <c r="U284" i="7"/>
  <c r="U285" i="7"/>
  <c r="K285" i="7" s="1"/>
  <c r="U286" i="7"/>
  <c r="K286" i="7" s="1"/>
  <c r="L286" i="7" s="1"/>
  <c r="M286" i="7" s="1"/>
  <c r="U287" i="7"/>
  <c r="U288" i="7"/>
  <c r="U289" i="7"/>
  <c r="U290" i="7"/>
  <c r="U291" i="7"/>
  <c r="U292" i="7"/>
  <c r="U293" i="7"/>
  <c r="U294" i="7"/>
  <c r="K294" i="7" s="1"/>
  <c r="L294" i="7" s="1"/>
  <c r="M294" i="7" s="1"/>
  <c r="U295" i="7"/>
  <c r="U296" i="7"/>
  <c r="U297" i="7"/>
  <c r="U298" i="7"/>
  <c r="U299" i="7"/>
  <c r="K299" i="7" s="1"/>
  <c r="U300" i="7"/>
  <c r="U301" i="7"/>
  <c r="U302" i="7"/>
  <c r="U10" i="7"/>
  <c r="P11" i="7"/>
  <c r="P12" i="7"/>
  <c r="P13" i="7"/>
  <c r="Q13" i="7" s="1"/>
  <c r="R13" i="7" s="1"/>
  <c r="P14" i="7"/>
  <c r="P15" i="7"/>
  <c r="Q15" i="7" s="1"/>
  <c r="R15" i="7" s="1"/>
  <c r="P16" i="7"/>
  <c r="Q16" i="7" s="1"/>
  <c r="R16" i="7" s="1"/>
  <c r="P17" i="7"/>
  <c r="Q17" i="7" s="1"/>
  <c r="R17" i="7" s="1"/>
  <c r="P18" i="7"/>
  <c r="P19" i="7"/>
  <c r="P20" i="7"/>
  <c r="P21" i="7"/>
  <c r="Q21" i="7" s="1"/>
  <c r="R21" i="7" s="1"/>
  <c r="P22" i="7"/>
  <c r="Q22" i="7" s="1"/>
  <c r="R22" i="7" s="1"/>
  <c r="P23" i="7"/>
  <c r="Q23" i="7" s="1"/>
  <c r="R23" i="7" s="1"/>
  <c r="P24" i="7"/>
  <c r="Q24" i="7" s="1"/>
  <c r="R24" i="7" s="1"/>
  <c r="P25" i="7"/>
  <c r="Q25" i="7" s="1"/>
  <c r="R25" i="7" s="1"/>
  <c r="P26" i="7"/>
  <c r="Q26" i="7" s="1"/>
  <c r="R26" i="7" s="1"/>
  <c r="P27" i="7"/>
  <c r="P28" i="7"/>
  <c r="P29" i="7"/>
  <c r="Q29" i="7" s="1"/>
  <c r="R29" i="7" s="1"/>
  <c r="P30" i="7"/>
  <c r="P31" i="7"/>
  <c r="P32" i="7"/>
  <c r="Q32" i="7" s="1"/>
  <c r="R32" i="7" s="1"/>
  <c r="P33" i="7"/>
  <c r="Q33" i="7" s="1"/>
  <c r="R33" i="7" s="1"/>
  <c r="P34" i="7"/>
  <c r="Q34" i="7" s="1"/>
  <c r="R34" i="7" s="1"/>
  <c r="P35" i="7"/>
  <c r="P36" i="7"/>
  <c r="Q36" i="7" s="1"/>
  <c r="R36" i="7" s="1"/>
  <c r="P37" i="7"/>
  <c r="Q37" i="7" s="1"/>
  <c r="R37" i="7" s="1"/>
  <c r="P38" i="7"/>
  <c r="Q38" i="7" s="1"/>
  <c r="R38" i="7" s="1"/>
  <c r="P39" i="7"/>
  <c r="P40" i="7"/>
  <c r="Q40" i="7" s="1"/>
  <c r="R40" i="7" s="1"/>
  <c r="P41" i="7"/>
  <c r="Q41" i="7" s="1"/>
  <c r="R41" i="7" s="1"/>
  <c r="P42" i="7"/>
  <c r="Q42" i="7" s="1"/>
  <c r="R42" i="7" s="1"/>
  <c r="P43" i="7"/>
  <c r="P44" i="7"/>
  <c r="P45" i="7"/>
  <c r="Q45" i="7" s="1"/>
  <c r="R45" i="7" s="1"/>
  <c r="P46" i="7"/>
  <c r="Q46" i="7" s="1"/>
  <c r="R46" i="7" s="1"/>
  <c r="P47" i="7"/>
  <c r="P48" i="7"/>
  <c r="P49" i="7"/>
  <c r="Q49" i="7" s="1"/>
  <c r="R49" i="7" s="1"/>
  <c r="P50" i="7"/>
  <c r="P51" i="7"/>
  <c r="P52" i="7"/>
  <c r="Q52" i="7" s="1"/>
  <c r="R52" i="7" s="1"/>
  <c r="P53" i="7"/>
  <c r="Q53" i="7" s="1"/>
  <c r="R53" i="7" s="1"/>
  <c r="P54" i="7"/>
  <c r="P55" i="7"/>
  <c r="Q55" i="7" s="1"/>
  <c r="R55" i="7" s="1"/>
  <c r="P56" i="7"/>
  <c r="Q56" i="7" s="1"/>
  <c r="R56" i="7" s="1"/>
  <c r="P57" i="7"/>
  <c r="Q57" i="7" s="1"/>
  <c r="R57" i="7" s="1"/>
  <c r="P58" i="7"/>
  <c r="Q58" i="7" s="1"/>
  <c r="R58" i="7" s="1"/>
  <c r="P59" i="7"/>
  <c r="P60" i="7"/>
  <c r="P61" i="7"/>
  <c r="Q61" i="7" s="1"/>
  <c r="R61" i="7" s="1"/>
  <c r="P62" i="7"/>
  <c r="P63" i="7"/>
  <c r="Q63" i="7" s="1"/>
  <c r="R63" i="7" s="1"/>
  <c r="P64" i="7"/>
  <c r="Q64" i="7" s="1"/>
  <c r="R64" i="7" s="1"/>
  <c r="P65" i="7"/>
  <c r="Q65" i="7" s="1"/>
  <c r="R65" i="7" s="1"/>
  <c r="P66" i="7"/>
  <c r="Q66" i="7" s="1"/>
  <c r="R66" i="7" s="1"/>
  <c r="P67" i="7"/>
  <c r="P68" i="7"/>
  <c r="Q68" i="7" s="1"/>
  <c r="R68" i="7" s="1"/>
  <c r="P69" i="7"/>
  <c r="Q69" i="7" s="1"/>
  <c r="R69" i="7" s="1"/>
  <c r="P70" i="7"/>
  <c r="P71" i="7"/>
  <c r="K71" i="7" s="1"/>
  <c r="L71" i="7" s="1"/>
  <c r="M71" i="7" s="1"/>
  <c r="P72" i="7"/>
  <c r="P73" i="7"/>
  <c r="P74" i="7"/>
  <c r="Q74" i="7" s="1"/>
  <c r="R74" i="7" s="1"/>
  <c r="P75" i="7"/>
  <c r="P76" i="7"/>
  <c r="Q76" i="7" s="1"/>
  <c r="R76" i="7" s="1"/>
  <c r="P77" i="7"/>
  <c r="Q77" i="7" s="1"/>
  <c r="R77" i="7" s="1"/>
  <c r="P78" i="7"/>
  <c r="Q78" i="7" s="1"/>
  <c r="R78" i="7" s="1"/>
  <c r="P79" i="7"/>
  <c r="Q79" i="7" s="1"/>
  <c r="R79" i="7" s="1"/>
  <c r="P80" i="7"/>
  <c r="Q80" i="7" s="1"/>
  <c r="R80" i="7" s="1"/>
  <c r="P81" i="7"/>
  <c r="Q81" i="7" s="1"/>
  <c r="R81" i="7" s="1"/>
  <c r="P82" i="7"/>
  <c r="P83" i="7"/>
  <c r="P84" i="7"/>
  <c r="Q84" i="7" s="1"/>
  <c r="R84" i="7" s="1"/>
  <c r="P85" i="7"/>
  <c r="Q85" i="7" s="1"/>
  <c r="R85" i="7" s="1"/>
  <c r="P86" i="7"/>
  <c r="P87" i="7"/>
  <c r="P88" i="7"/>
  <c r="Q88" i="7" s="1"/>
  <c r="R88" i="7" s="1"/>
  <c r="P89" i="7"/>
  <c r="Q89" i="7" s="1"/>
  <c r="R89" i="7" s="1"/>
  <c r="P90" i="7"/>
  <c r="Q90" i="7" s="1"/>
  <c r="R90" i="7" s="1"/>
  <c r="P91" i="7"/>
  <c r="P92" i="7"/>
  <c r="P93" i="7"/>
  <c r="Q93" i="7" s="1"/>
  <c r="R93" i="7" s="1"/>
  <c r="P94" i="7"/>
  <c r="P95" i="7"/>
  <c r="Q95" i="7" s="1"/>
  <c r="R95" i="7" s="1"/>
  <c r="P96" i="7"/>
  <c r="Q96" i="7" s="1"/>
  <c r="R96" i="7" s="1"/>
  <c r="P97" i="7"/>
  <c r="Q97" i="7" s="1"/>
  <c r="R97" i="7" s="1"/>
  <c r="P98" i="7"/>
  <c r="Q98" i="7" s="1"/>
  <c r="R98" i="7" s="1"/>
  <c r="P99" i="7"/>
  <c r="P100" i="7"/>
  <c r="Q100" i="7" s="1"/>
  <c r="R100" i="7" s="1"/>
  <c r="P101" i="7"/>
  <c r="Q101" i="7" s="1"/>
  <c r="R101" i="7" s="1"/>
  <c r="P102" i="7"/>
  <c r="P103" i="7"/>
  <c r="Q103" i="7" s="1"/>
  <c r="R103" i="7" s="1"/>
  <c r="P104" i="7"/>
  <c r="Q104" i="7" s="1"/>
  <c r="R104" i="7" s="1"/>
  <c r="P105" i="7"/>
  <c r="K105" i="7" s="1"/>
  <c r="L105" i="7" s="1"/>
  <c r="M105" i="7" s="1"/>
  <c r="P106" i="7"/>
  <c r="Q106" i="7" s="1"/>
  <c r="R106" i="7" s="1"/>
  <c r="P107" i="7"/>
  <c r="P108" i="7"/>
  <c r="Q108" i="7" s="1"/>
  <c r="R108" i="7" s="1"/>
  <c r="P109" i="7"/>
  <c r="Q109" i="7" s="1"/>
  <c r="R109" i="7" s="1"/>
  <c r="P110" i="7"/>
  <c r="P111" i="7"/>
  <c r="P112" i="7"/>
  <c r="Q112" i="7" s="1"/>
  <c r="R112" i="7" s="1"/>
  <c r="P113" i="7"/>
  <c r="Q113" i="7" s="1"/>
  <c r="R113" i="7" s="1"/>
  <c r="P114" i="7"/>
  <c r="Q114" i="7" s="1"/>
  <c r="R114" i="7" s="1"/>
  <c r="P115" i="7"/>
  <c r="P116" i="7"/>
  <c r="P117" i="7"/>
  <c r="Q117" i="7" s="1"/>
  <c r="R117" i="7" s="1"/>
  <c r="P118" i="7"/>
  <c r="Q118" i="7" s="1"/>
  <c r="R118" i="7" s="1"/>
  <c r="P119" i="7"/>
  <c r="P120" i="7"/>
  <c r="Q120" i="7" s="1"/>
  <c r="R120" i="7" s="1"/>
  <c r="P121" i="7"/>
  <c r="Q121" i="7" s="1"/>
  <c r="R121" i="7" s="1"/>
  <c r="P122" i="7"/>
  <c r="Q122" i="7" s="1"/>
  <c r="R122" i="7" s="1"/>
  <c r="P123" i="7"/>
  <c r="P124" i="7"/>
  <c r="Q124" i="7" s="1"/>
  <c r="R124" i="7" s="1"/>
  <c r="P125" i="7"/>
  <c r="Q125" i="7" s="1"/>
  <c r="R125" i="7" s="1"/>
  <c r="P126" i="7"/>
  <c r="P127" i="7"/>
  <c r="P128" i="7"/>
  <c r="K128" i="7" s="1"/>
  <c r="L128" i="7" s="1"/>
  <c r="M128" i="7" s="1"/>
  <c r="P129" i="7"/>
  <c r="Q129" i="7" s="1"/>
  <c r="R129" i="7" s="1"/>
  <c r="P130" i="7"/>
  <c r="Q130" i="7" s="1"/>
  <c r="R130" i="7" s="1"/>
  <c r="P131" i="7"/>
  <c r="P132" i="7"/>
  <c r="Q132" i="7" s="1"/>
  <c r="R132" i="7" s="1"/>
  <c r="P133" i="7"/>
  <c r="Q133" i="7" s="1"/>
  <c r="R133" i="7" s="1"/>
  <c r="P134" i="7"/>
  <c r="Q134" i="7" s="1"/>
  <c r="R134" i="7" s="1"/>
  <c r="P135" i="7"/>
  <c r="Q135" i="7" s="1"/>
  <c r="R135" i="7" s="1"/>
  <c r="P136" i="7"/>
  <c r="Q136" i="7" s="1"/>
  <c r="R136" i="7" s="1"/>
  <c r="P137" i="7"/>
  <c r="Q137" i="7" s="1"/>
  <c r="R137" i="7" s="1"/>
  <c r="P138" i="7"/>
  <c r="Q138" i="7" s="1"/>
  <c r="R138" i="7" s="1"/>
  <c r="P139" i="7"/>
  <c r="P140" i="7"/>
  <c r="Q140" i="7" s="1"/>
  <c r="R140" i="7" s="1"/>
  <c r="P141" i="7"/>
  <c r="Q141" i="7" s="1"/>
  <c r="R141" i="7" s="1"/>
  <c r="P142" i="7"/>
  <c r="P143" i="7"/>
  <c r="Q143" i="7" s="1"/>
  <c r="R143" i="7" s="1"/>
  <c r="P144" i="7"/>
  <c r="Q144" i="7" s="1"/>
  <c r="R144" i="7" s="1"/>
  <c r="P145" i="7"/>
  <c r="Q145" i="7" s="1"/>
  <c r="R145" i="7" s="1"/>
  <c r="P146" i="7"/>
  <c r="Q146" i="7" s="1"/>
  <c r="R146" i="7" s="1"/>
  <c r="P147" i="7"/>
  <c r="P148" i="7"/>
  <c r="P149" i="7"/>
  <c r="Q149" i="7" s="1"/>
  <c r="R149" i="7" s="1"/>
  <c r="P150" i="7"/>
  <c r="Q150" i="7" s="1"/>
  <c r="R150" i="7" s="1"/>
  <c r="P151" i="7"/>
  <c r="P152" i="7"/>
  <c r="Q152" i="7" s="1"/>
  <c r="R152" i="7" s="1"/>
  <c r="P153" i="7"/>
  <c r="P154" i="7"/>
  <c r="Q154" i="7" s="1"/>
  <c r="R154" i="7" s="1"/>
  <c r="P155" i="7"/>
  <c r="P156" i="7"/>
  <c r="Q156" i="7" s="1"/>
  <c r="R156" i="7" s="1"/>
  <c r="P157" i="7"/>
  <c r="Q157" i="7" s="1"/>
  <c r="R157" i="7" s="1"/>
  <c r="P158" i="7"/>
  <c r="P159" i="7"/>
  <c r="P160" i="7"/>
  <c r="P161" i="7"/>
  <c r="Q161" i="7" s="1"/>
  <c r="R161" i="7" s="1"/>
  <c r="P162" i="7"/>
  <c r="Q162" i="7" s="1"/>
  <c r="R162" i="7" s="1"/>
  <c r="P163" i="7"/>
  <c r="P164" i="7"/>
  <c r="Q164" i="7" s="1"/>
  <c r="R164" i="7" s="1"/>
  <c r="P165" i="7"/>
  <c r="Q165" i="7" s="1"/>
  <c r="R165" i="7" s="1"/>
  <c r="P166" i="7"/>
  <c r="Q166" i="7" s="1"/>
  <c r="R166" i="7" s="1"/>
  <c r="P167" i="7"/>
  <c r="Q167" i="7" s="1"/>
  <c r="R167" i="7" s="1"/>
  <c r="P168" i="7"/>
  <c r="P169" i="7"/>
  <c r="Q169" i="7" s="1"/>
  <c r="R169" i="7" s="1"/>
  <c r="P170" i="7"/>
  <c r="Q170" i="7" s="1"/>
  <c r="R170" i="7" s="1"/>
  <c r="P171" i="7"/>
  <c r="P172" i="7"/>
  <c r="P173" i="7"/>
  <c r="Q173" i="7" s="1"/>
  <c r="R173" i="7" s="1"/>
  <c r="P174" i="7"/>
  <c r="P175" i="7"/>
  <c r="P176" i="7"/>
  <c r="Q176" i="7" s="1"/>
  <c r="R176" i="7" s="1"/>
  <c r="P177" i="7"/>
  <c r="Q177" i="7" s="1"/>
  <c r="R177" i="7" s="1"/>
  <c r="P178" i="7"/>
  <c r="Q178" i="7" s="1"/>
  <c r="R178" i="7" s="1"/>
  <c r="P179" i="7"/>
  <c r="P180" i="7"/>
  <c r="Q180" i="7" s="1"/>
  <c r="R180" i="7" s="1"/>
  <c r="P181" i="7"/>
  <c r="Q181" i="7" s="1"/>
  <c r="R181" i="7" s="1"/>
  <c r="P182" i="7"/>
  <c r="P183" i="7"/>
  <c r="Q183" i="7" s="1"/>
  <c r="R183" i="7" s="1"/>
  <c r="P184" i="7"/>
  <c r="Q184" i="7" s="1"/>
  <c r="R184" i="7" s="1"/>
  <c r="P185" i="7"/>
  <c r="Q185" i="7" s="1"/>
  <c r="R185" i="7" s="1"/>
  <c r="P186" i="7"/>
  <c r="Q186" i="7" s="1"/>
  <c r="R186" i="7" s="1"/>
  <c r="P187" i="7"/>
  <c r="P188" i="7"/>
  <c r="P189" i="7"/>
  <c r="Q189" i="7" s="1"/>
  <c r="R189" i="7" s="1"/>
  <c r="P190" i="7"/>
  <c r="P191" i="7"/>
  <c r="P192" i="7"/>
  <c r="Q192" i="7" s="1"/>
  <c r="R192" i="7" s="1"/>
  <c r="P193" i="7"/>
  <c r="P194" i="7"/>
  <c r="Q194" i="7" s="1"/>
  <c r="R194" i="7" s="1"/>
  <c r="P195" i="7"/>
  <c r="P196" i="7"/>
  <c r="P197" i="7"/>
  <c r="Q197" i="7" s="1"/>
  <c r="R197" i="7" s="1"/>
  <c r="P198" i="7"/>
  <c r="P199" i="7"/>
  <c r="Q199" i="7" s="1"/>
  <c r="R199" i="7" s="1"/>
  <c r="P200" i="7"/>
  <c r="Q200" i="7" s="1"/>
  <c r="R200" i="7" s="1"/>
  <c r="P201" i="7"/>
  <c r="Q201" i="7" s="1"/>
  <c r="R201" i="7" s="1"/>
  <c r="P202" i="7"/>
  <c r="Q202" i="7" s="1"/>
  <c r="R202" i="7" s="1"/>
  <c r="P203" i="7"/>
  <c r="P204" i="7"/>
  <c r="P205" i="7"/>
  <c r="Q205" i="7" s="1"/>
  <c r="R205" i="7" s="1"/>
  <c r="P206" i="7"/>
  <c r="P207" i="7"/>
  <c r="Q207" i="7" s="1"/>
  <c r="R207" i="7" s="1"/>
  <c r="P208" i="7"/>
  <c r="Q208" i="7" s="1"/>
  <c r="R208" i="7" s="1"/>
  <c r="P209" i="7"/>
  <c r="Q209" i="7" s="1"/>
  <c r="R209" i="7" s="1"/>
  <c r="P210" i="7"/>
  <c r="Q210" i="7" s="1"/>
  <c r="R210" i="7" s="1"/>
  <c r="P211" i="7"/>
  <c r="P212" i="7"/>
  <c r="Q212" i="7" s="1"/>
  <c r="R212" i="7" s="1"/>
  <c r="P213" i="7"/>
  <c r="Q213" i="7" s="1"/>
  <c r="R213" i="7" s="1"/>
  <c r="P214" i="7"/>
  <c r="P215" i="7"/>
  <c r="Q215" i="7" s="1"/>
  <c r="R215" i="7" s="1"/>
  <c r="P216" i="7"/>
  <c r="Q216" i="7" s="1"/>
  <c r="R216" i="7" s="1"/>
  <c r="P217" i="7"/>
  <c r="Q217" i="7" s="1"/>
  <c r="R217" i="7" s="1"/>
  <c r="P218" i="7"/>
  <c r="Q218" i="7" s="1"/>
  <c r="R218" i="7" s="1"/>
  <c r="P219" i="7"/>
  <c r="P220" i="7"/>
  <c r="P221" i="7"/>
  <c r="Q221" i="7" s="1"/>
  <c r="R221" i="7" s="1"/>
  <c r="P222" i="7"/>
  <c r="P223" i="7"/>
  <c r="Q223" i="7" s="1"/>
  <c r="R223" i="7" s="1"/>
  <c r="P224" i="7"/>
  <c r="Q224" i="7" s="1"/>
  <c r="R224" i="7" s="1"/>
  <c r="P225" i="7"/>
  <c r="Q225" i="7" s="1"/>
  <c r="R225" i="7" s="1"/>
  <c r="P226" i="7"/>
  <c r="Q226" i="7" s="1"/>
  <c r="R226" i="7" s="1"/>
  <c r="P227" i="7"/>
  <c r="P228" i="7"/>
  <c r="P229" i="7"/>
  <c r="Q229" i="7" s="1"/>
  <c r="R229" i="7" s="1"/>
  <c r="P230" i="7"/>
  <c r="P231" i="7"/>
  <c r="Q231" i="7" s="1"/>
  <c r="R231" i="7" s="1"/>
  <c r="P232" i="7"/>
  <c r="Q232" i="7" s="1"/>
  <c r="R232" i="7" s="1"/>
  <c r="P233" i="7"/>
  <c r="Q233" i="7" s="1"/>
  <c r="R233" i="7" s="1"/>
  <c r="P234" i="7"/>
  <c r="Q234" i="7" s="1"/>
  <c r="R234" i="7" s="1"/>
  <c r="P235" i="7"/>
  <c r="P236" i="7"/>
  <c r="Q236" i="7" s="1"/>
  <c r="R236" i="7" s="1"/>
  <c r="P237" i="7"/>
  <c r="Q237" i="7" s="1"/>
  <c r="R237" i="7" s="1"/>
  <c r="P238" i="7"/>
  <c r="P239" i="7"/>
  <c r="P240" i="7"/>
  <c r="P241" i="7"/>
  <c r="Q241" i="7" s="1"/>
  <c r="R241" i="7" s="1"/>
  <c r="P242" i="7"/>
  <c r="Q242" i="7" s="1"/>
  <c r="R242" i="7" s="1"/>
  <c r="P243" i="7"/>
  <c r="P244" i="7"/>
  <c r="P245" i="7"/>
  <c r="Q245" i="7" s="1"/>
  <c r="R245" i="7" s="1"/>
  <c r="P246" i="7"/>
  <c r="P247" i="7"/>
  <c r="Q247" i="7" s="1"/>
  <c r="R247" i="7" s="1"/>
  <c r="P248" i="7"/>
  <c r="Q248" i="7" s="1"/>
  <c r="R248" i="7" s="1"/>
  <c r="P249" i="7"/>
  <c r="Q249" i="7" s="1"/>
  <c r="R249" i="7" s="1"/>
  <c r="P250" i="7"/>
  <c r="Q250" i="7" s="1"/>
  <c r="R250" i="7" s="1"/>
  <c r="P251" i="7"/>
  <c r="P252" i="7"/>
  <c r="Q252" i="7" s="1"/>
  <c r="R252" i="7" s="1"/>
  <c r="P253" i="7"/>
  <c r="Q253" i="7" s="1"/>
  <c r="R253" i="7" s="1"/>
  <c r="P254" i="7"/>
  <c r="P255" i="7"/>
  <c r="P256" i="7"/>
  <c r="Q256" i="7" s="1"/>
  <c r="R256" i="7" s="1"/>
  <c r="P257" i="7"/>
  <c r="Q257" i="7" s="1"/>
  <c r="R257" i="7" s="1"/>
  <c r="P258" i="7"/>
  <c r="Q258" i="7" s="1"/>
  <c r="R258" i="7" s="1"/>
  <c r="P259" i="7"/>
  <c r="P260" i="7"/>
  <c r="P261" i="7"/>
  <c r="Q261" i="7" s="1"/>
  <c r="R261" i="7" s="1"/>
  <c r="P262" i="7"/>
  <c r="P263" i="7"/>
  <c r="P264" i="7"/>
  <c r="P265" i="7"/>
  <c r="Q265" i="7" s="1"/>
  <c r="R265" i="7" s="1"/>
  <c r="P266" i="7"/>
  <c r="Q266" i="7" s="1"/>
  <c r="R266" i="7" s="1"/>
  <c r="P267" i="7"/>
  <c r="P268" i="7"/>
  <c r="Q268" i="7" s="1"/>
  <c r="R268" i="7" s="1"/>
  <c r="P269" i="7"/>
  <c r="Q269" i="7" s="1"/>
  <c r="R269" i="7" s="1"/>
  <c r="P270" i="7"/>
  <c r="P271" i="7"/>
  <c r="K271" i="7" s="1"/>
  <c r="L271" i="7" s="1"/>
  <c r="M271" i="7" s="1"/>
  <c r="P272" i="7"/>
  <c r="Q272" i="7" s="1"/>
  <c r="R272" i="7" s="1"/>
  <c r="P273" i="7"/>
  <c r="Q273" i="7" s="1"/>
  <c r="R273" i="7" s="1"/>
  <c r="P274" i="7"/>
  <c r="Q274" i="7" s="1"/>
  <c r="R274" i="7" s="1"/>
  <c r="P275" i="7"/>
  <c r="P276" i="7"/>
  <c r="P277" i="7"/>
  <c r="Q277" i="7" s="1"/>
  <c r="R277" i="7" s="1"/>
  <c r="P278" i="7"/>
  <c r="Q278" i="7" s="1"/>
  <c r="R278" i="7" s="1"/>
  <c r="P279" i="7"/>
  <c r="Q279" i="7" s="1"/>
  <c r="R279" i="7" s="1"/>
  <c r="P280" i="7"/>
  <c r="Q280" i="7" s="1"/>
  <c r="R280" i="7" s="1"/>
  <c r="P281" i="7"/>
  <c r="Q281" i="7" s="1"/>
  <c r="R281" i="7" s="1"/>
  <c r="P282" i="7"/>
  <c r="Q282" i="7" s="1"/>
  <c r="R282" i="7" s="1"/>
  <c r="P283" i="7"/>
  <c r="P284" i="7"/>
  <c r="Q284" i="7" s="1"/>
  <c r="R284" i="7" s="1"/>
  <c r="P285" i="7"/>
  <c r="Q285" i="7" s="1"/>
  <c r="R285" i="7" s="1"/>
  <c r="P286" i="7"/>
  <c r="P287" i="7"/>
  <c r="P288" i="7"/>
  <c r="P289" i="7"/>
  <c r="Q289" i="7" s="1"/>
  <c r="R289" i="7" s="1"/>
  <c r="P290" i="7"/>
  <c r="Q290" i="7" s="1"/>
  <c r="R290" i="7" s="1"/>
  <c r="P291" i="7"/>
  <c r="P292" i="7"/>
  <c r="P293" i="7"/>
  <c r="Q293" i="7" s="1"/>
  <c r="R293" i="7" s="1"/>
  <c r="P294" i="7"/>
  <c r="P295" i="7"/>
  <c r="Q295" i="7" s="1"/>
  <c r="R295" i="7" s="1"/>
  <c r="P296" i="7"/>
  <c r="Q296" i="7" s="1"/>
  <c r="R296" i="7" s="1"/>
  <c r="P297" i="7"/>
  <c r="Q297" i="7" s="1"/>
  <c r="R297" i="7" s="1"/>
  <c r="P298" i="7"/>
  <c r="Q298" i="7" s="1"/>
  <c r="R298" i="7" s="1"/>
  <c r="P299" i="7"/>
  <c r="P300" i="7"/>
  <c r="Q300" i="7" s="1"/>
  <c r="R300" i="7" s="1"/>
  <c r="P301" i="7"/>
  <c r="Q301" i="7" s="1"/>
  <c r="R301" i="7" s="1"/>
  <c r="P302" i="7"/>
  <c r="P10" i="7"/>
  <c r="K10" i="7" s="1"/>
  <c r="F11" i="7"/>
  <c r="G11" i="7" s="1"/>
  <c r="H11" i="7" s="1"/>
  <c r="F12" i="7"/>
  <c r="G12" i="7" s="1"/>
  <c r="H12" i="7" s="1"/>
  <c r="F13" i="7"/>
  <c r="F14" i="7"/>
  <c r="F15" i="7"/>
  <c r="F16" i="7"/>
  <c r="G16" i="7" s="1"/>
  <c r="H16" i="7" s="1"/>
  <c r="F17" i="7"/>
  <c r="F18" i="7"/>
  <c r="G18" i="7" s="1"/>
  <c r="H18" i="7" s="1"/>
  <c r="F19" i="7"/>
  <c r="G19" i="7" s="1"/>
  <c r="H19" i="7" s="1"/>
  <c r="F20" i="7"/>
  <c r="G20" i="7" s="1"/>
  <c r="H20" i="7" s="1"/>
  <c r="F21" i="7"/>
  <c r="F22" i="7"/>
  <c r="F23" i="7"/>
  <c r="F24" i="7"/>
  <c r="G24" i="7" s="1"/>
  <c r="H24" i="7" s="1"/>
  <c r="F25" i="7"/>
  <c r="F26" i="7"/>
  <c r="G26" i="7" s="1"/>
  <c r="H26" i="7" s="1"/>
  <c r="F27" i="7"/>
  <c r="G27" i="7" s="1"/>
  <c r="H27" i="7" s="1"/>
  <c r="F28" i="7"/>
  <c r="G28" i="7" s="1"/>
  <c r="H28" i="7" s="1"/>
  <c r="F29" i="7"/>
  <c r="F30" i="7"/>
  <c r="F31" i="7"/>
  <c r="F32" i="7"/>
  <c r="G32" i="7" s="1"/>
  <c r="H32" i="7" s="1"/>
  <c r="F33" i="7"/>
  <c r="F34" i="7"/>
  <c r="G34" i="7" s="1"/>
  <c r="H34" i="7" s="1"/>
  <c r="F35" i="7"/>
  <c r="F36" i="7"/>
  <c r="G36" i="7" s="1"/>
  <c r="H36" i="7" s="1"/>
  <c r="F37" i="7"/>
  <c r="F38" i="7"/>
  <c r="F39" i="7"/>
  <c r="F40" i="7"/>
  <c r="G40" i="7" s="1"/>
  <c r="H40" i="7" s="1"/>
  <c r="F41" i="7"/>
  <c r="F42" i="7"/>
  <c r="G42" i="7" s="1"/>
  <c r="H42" i="7" s="1"/>
  <c r="F43" i="7"/>
  <c r="F44" i="7"/>
  <c r="G44" i="7" s="1"/>
  <c r="H44" i="7" s="1"/>
  <c r="F45" i="7"/>
  <c r="F46" i="7"/>
  <c r="F47" i="7"/>
  <c r="F48" i="7"/>
  <c r="G48" i="7" s="1"/>
  <c r="H48" i="7" s="1"/>
  <c r="F49" i="7"/>
  <c r="F50" i="7"/>
  <c r="G50" i="7" s="1"/>
  <c r="H50" i="7" s="1"/>
  <c r="F51" i="7"/>
  <c r="F52" i="7"/>
  <c r="F53" i="7"/>
  <c r="F54" i="7"/>
  <c r="F55" i="7"/>
  <c r="F56" i="7"/>
  <c r="G56" i="7" s="1"/>
  <c r="H56" i="7" s="1"/>
  <c r="F57" i="7"/>
  <c r="F58" i="7"/>
  <c r="G58" i="7" s="1"/>
  <c r="H58" i="7" s="1"/>
  <c r="F59" i="7"/>
  <c r="F60" i="7"/>
  <c r="G60" i="7" s="1"/>
  <c r="H60" i="7" s="1"/>
  <c r="F61" i="7"/>
  <c r="F62" i="7"/>
  <c r="F63" i="7"/>
  <c r="F64" i="7"/>
  <c r="G64" i="7" s="1"/>
  <c r="H64" i="7" s="1"/>
  <c r="F65" i="7"/>
  <c r="F66" i="7"/>
  <c r="G66" i="7" s="1"/>
  <c r="H66" i="7" s="1"/>
  <c r="F67" i="7"/>
  <c r="G67" i="7" s="1"/>
  <c r="H67" i="7" s="1"/>
  <c r="F68" i="7"/>
  <c r="G68" i="7" s="1"/>
  <c r="H68" i="7" s="1"/>
  <c r="F69" i="7"/>
  <c r="F70" i="7"/>
  <c r="F71" i="7"/>
  <c r="F72" i="7"/>
  <c r="G72" i="7" s="1"/>
  <c r="H72" i="7" s="1"/>
  <c r="F73" i="7"/>
  <c r="F74" i="7"/>
  <c r="G74" i="7" s="1"/>
  <c r="H74" i="7" s="1"/>
  <c r="F75" i="7"/>
  <c r="G75" i="7" s="1"/>
  <c r="H75" i="7" s="1"/>
  <c r="F76" i="7"/>
  <c r="G76" i="7" s="1"/>
  <c r="H76" i="7" s="1"/>
  <c r="F77" i="7"/>
  <c r="F78" i="7"/>
  <c r="F79" i="7"/>
  <c r="F80" i="7"/>
  <c r="G80" i="7" s="1"/>
  <c r="H80" i="7" s="1"/>
  <c r="F81" i="7"/>
  <c r="F82" i="7"/>
  <c r="G82" i="7" s="1"/>
  <c r="H82" i="7" s="1"/>
  <c r="F83" i="7"/>
  <c r="F84" i="7"/>
  <c r="G84" i="7" s="1"/>
  <c r="H84" i="7" s="1"/>
  <c r="F85" i="7"/>
  <c r="F86" i="7"/>
  <c r="F87" i="7"/>
  <c r="F88" i="7"/>
  <c r="G88" i="7" s="1"/>
  <c r="H88" i="7" s="1"/>
  <c r="F89" i="7"/>
  <c r="F90" i="7"/>
  <c r="G90" i="7" s="1"/>
  <c r="H90" i="7" s="1"/>
  <c r="F91" i="7"/>
  <c r="F92" i="7"/>
  <c r="F93" i="7"/>
  <c r="F94" i="7"/>
  <c r="F95" i="7"/>
  <c r="F96" i="7"/>
  <c r="G96" i="7" s="1"/>
  <c r="H96" i="7" s="1"/>
  <c r="F97" i="7"/>
  <c r="F98" i="7"/>
  <c r="G98" i="7" s="1"/>
  <c r="H98" i="7" s="1"/>
  <c r="F99" i="7"/>
  <c r="F100" i="7"/>
  <c r="F101" i="7"/>
  <c r="F102" i="7"/>
  <c r="F103" i="7"/>
  <c r="F104" i="7"/>
  <c r="F105" i="7"/>
  <c r="F106" i="7"/>
  <c r="G106" i="7" s="1"/>
  <c r="H106" i="7" s="1"/>
  <c r="F107" i="7"/>
  <c r="F108" i="7"/>
  <c r="F109" i="7"/>
  <c r="F110" i="7"/>
  <c r="F111" i="7"/>
  <c r="F112" i="7"/>
  <c r="G112" i="7" s="1"/>
  <c r="H112" i="7" s="1"/>
  <c r="F113" i="7"/>
  <c r="F114" i="7"/>
  <c r="G114" i="7" s="1"/>
  <c r="H114" i="7" s="1"/>
  <c r="F115" i="7"/>
  <c r="F116" i="7"/>
  <c r="G116" i="7" s="1"/>
  <c r="H116" i="7" s="1"/>
  <c r="F117" i="7"/>
  <c r="F118" i="7"/>
  <c r="F119" i="7"/>
  <c r="F120" i="7"/>
  <c r="G120" i="7" s="1"/>
  <c r="H120" i="7" s="1"/>
  <c r="F121" i="7"/>
  <c r="F122" i="7"/>
  <c r="G122" i="7" s="1"/>
  <c r="H122" i="7" s="1"/>
  <c r="F123" i="7"/>
  <c r="G123" i="7" s="1"/>
  <c r="H123" i="7" s="1"/>
  <c r="F124" i="7"/>
  <c r="G124" i="7" s="1"/>
  <c r="H124" i="7" s="1"/>
  <c r="F125" i="7"/>
  <c r="F126" i="7"/>
  <c r="F127" i="7"/>
  <c r="F128" i="7"/>
  <c r="G128" i="7" s="1"/>
  <c r="H128" i="7" s="1"/>
  <c r="F129" i="7"/>
  <c r="F130" i="7"/>
  <c r="G130" i="7" s="1"/>
  <c r="H130" i="7" s="1"/>
  <c r="F131" i="7"/>
  <c r="G131" i="7" s="1"/>
  <c r="H131" i="7" s="1"/>
  <c r="F132" i="7"/>
  <c r="G132" i="7" s="1"/>
  <c r="H132" i="7" s="1"/>
  <c r="F133" i="7"/>
  <c r="F134" i="7"/>
  <c r="F135" i="7"/>
  <c r="F136" i="7"/>
  <c r="G136" i="7" s="1"/>
  <c r="H136" i="7" s="1"/>
  <c r="F137" i="7"/>
  <c r="F138" i="7"/>
  <c r="G138" i="7" s="1"/>
  <c r="H138" i="7" s="1"/>
  <c r="F139" i="7"/>
  <c r="F140" i="7"/>
  <c r="F141" i="7"/>
  <c r="F142" i="7"/>
  <c r="F143" i="7"/>
  <c r="F144" i="7"/>
  <c r="G144" i="7" s="1"/>
  <c r="H144" i="7" s="1"/>
  <c r="F145" i="7"/>
  <c r="F146" i="7"/>
  <c r="G146" i="7" s="1"/>
  <c r="H146" i="7" s="1"/>
  <c r="F147" i="7"/>
  <c r="F148" i="7"/>
  <c r="G148" i="7" s="1"/>
  <c r="H148" i="7" s="1"/>
  <c r="F149" i="7"/>
  <c r="F150" i="7"/>
  <c r="F151" i="7"/>
  <c r="F152" i="7"/>
  <c r="G152" i="7" s="1"/>
  <c r="H152" i="7" s="1"/>
  <c r="F153" i="7"/>
  <c r="F154" i="7"/>
  <c r="G154" i="7" s="1"/>
  <c r="H154" i="7" s="1"/>
  <c r="F155" i="7"/>
  <c r="G155" i="7" s="1"/>
  <c r="H155" i="7" s="1"/>
  <c r="F156" i="7"/>
  <c r="G156" i="7" s="1"/>
  <c r="H156" i="7" s="1"/>
  <c r="F157" i="7"/>
  <c r="F158" i="7"/>
  <c r="F159" i="7"/>
  <c r="F160" i="7"/>
  <c r="G160" i="7" s="1"/>
  <c r="H160" i="7" s="1"/>
  <c r="F161" i="7"/>
  <c r="F162" i="7"/>
  <c r="G162" i="7" s="1"/>
  <c r="H162" i="7" s="1"/>
  <c r="F163" i="7"/>
  <c r="G163" i="7" s="1"/>
  <c r="H163" i="7" s="1"/>
  <c r="F164" i="7"/>
  <c r="G164" i="7" s="1"/>
  <c r="H164" i="7" s="1"/>
  <c r="F165" i="7"/>
  <c r="F166" i="7"/>
  <c r="F167" i="7"/>
  <c r="F168" i="7"/>
  <c r="F169" i="7"/>
  <c r="F170" i="7"/>
  <c r="G170" i="7" s="1"/>
  <c r="H170" i="7" s="1"/>
  <c r="F171" i="7"/>
  <c r="G171" i="7" s="1"/>
  <c r="H171" i="7" s="1"/>
  <c r="F172" i="7"/>
  <c r="G172" i="7" s="1"/>
  <c r="H172" i="7" s="1"/>
  <c r="F173" i="7"/>
  <c r="F174" i="7"/>
  <c r="F175" i="7"/>
  <c r="F176" i="7"/>
  <c r="G176" i="7" s="1"/>
  <c r="H176" i="7" s="1"/>
  <c r="F177" i="7"/>
  <c r="F178" i="7"/>
  <c r="G178" i="7" s="1"/>
  <c r="H178" i="7" s="1"/>
  <c r="F179" i="7"/>
  <c r="F180" i="7"/>
  <c r="F181" i="7"/>
  <c r="F182" i="7"/>
  <c r="F183" i="7"/>
  <c r="F184" i="7"/>
  <c r="G184" i="7" s="1"/>
  <c r="H184" i="7" s="1"/>
  <c r="F185" i="7"/>
  <c r="F186" i="7"/>
  <c r="G186" i="7" s="1"/>
  <c r="H186" i="7" s="1"/>
  <c r="F187" i="7"/>
  <c r="F188" i="7"/>
  <c r="G188" i="7" s="1"/>
  <c r="H188" i="7" s="1"/>
  <c r="F189" i="7"/>
  <c r="F190" i="7"/>
  <c r="F191" i="7"/>
  <c r="F192" i="7"/>
  <c r="G192" i="7" s="1"/>
  <c r="H192" i="7" s="1"/>
  <c r="F193" i="7"/>
  <c r="F194" i="7"/>
  <c r="G194" i="7" s="1"/>
  <c r="H194" i="7" s="1"/>
  <c r="F195" i="7"/>
  <c r="F196" i="7"/>
  <c r="G196" i="7" s="1"/>
  <c r="H196" i="7" s="1"/>
  <c r="F197" i="7"/>
  <c r="F198" i="7"/>
  <c r="F199" i="7"/>
  <c r="F200" i="7"/>
  <c r="G200" i="7" s="1"/>
  <c r="H200" i="7" s="1"/>
  <c r="F201" i="7"/>
  <c r="F202" i="7"/>
  <c r="G202" i="7" s="1"/>
  <c r="H202" i="7" s="1"/>
  <c r="F203" i="7"/>
  <c r="G203" i="7" s="1"/>
  <c r="H203" i="7" s="1"/>
  <c r="F204" i="7"/>
  <c r="G204" i="7" s="1"/>
  <c r="H204" i="7" s="1"/>
  <c r="F205" i="7"/>
  <c r="F206" i="7"/>
  <c r="F207" i="7"/>
  <c r="F208" i="7"/>
  <c r="G208" i="7" s="1"/>
  <c r="H208" i="7" s="1"/>
  <c r="F209" i="7"/>
  <c r="F210" i="7"/>
  <c r="G210" i="7" s="1"/>
  <c r="H210" i="7" s="1"/>
  <c r="F211" i="7"/>
  <c r="F212" i="7"/>
  <c r="G212" i="7" s="1"/>
  <c r="H212" i="7" s="1"/>
  <c r="F213" i="7"/>
  <c r="F214" i="7"/>
  <c r="F215" i="7"/>
  <c r="F216" i="7"/>
  <c r="G216" i="7" s="1"/>
  <c r="H216" i="7" s="1"/>
  <c r="F217" i="7"/>
  <c r="F218" i="7"/>
  <c r="G218" i="7" s="1"/>
  <c r="H218" i="7" s="1"/>
  <c r="F219" i="7"/>
  <c r="F220" i="7"/>
  <c r="F221" i="7"/>
  <c r="F222" i="7"/>
  <c r="F223" i="7"/>
  <c r="F224" i="7"/>
  <c r="G224" i="7" s="1"/>
  <c r="H224" i="7" s="1"/>
  <c r="F225" i="7"/>
  <c r="F226" i="7"/>
  <c r="G226" i="7" s="1"/>
  <c r="H226" i="7" s="1"/>
  <c r="F227" i="7"/>
  <c r="F228" i="7"/>
  <c r="G228" i="7" s="1"/>
  <c r="H228" i="7" s="1"/>
  <c r="F229" i="7"/>
  <c r="F230" i="7"/>
  <c r="F231" i="7"/>
  <c r="F232" i="7"/>
  <c r="G232" i="7" s="1"/>
  <c r="H232" i="7" s="1"/>
  <c r="F233" i="7"/>
  <c r="F234" i="7"/>
  <c r="G234" i="7" s="1"/>
  <c r="H234" i="7" s="1"/>
  <c r="F235" i="7"/>
  <c r="G235" i="7" s="1"/>
  <c r="H235" i="7" s="1"/>
  <c r="F236" i="7"/>
  <c r="G236" i="7" s="1"/>
  <c r="H236" i="7" s="1"/>
  <c r="F237" i="7"/>
  <c r="F238" i="7"/>
  <c r="F239" i="7"/>
  <c r="F240" i="7"/>
  <c r="G240" i="7" s="1"/>
  <c r="H240" i="7" s="1"/>
  <c r="F241" i="7"/>
  <c r="F242" i="7"/>
  <c r="G242" i="7" s="1"/>
  <c r="H242" i="7" s="1"/>
  <c r="F243" i="7"/>
  <c r="F244" i="7"/>
  <c r="G244" i="7" s="1"/>
  <c r="H244" i="7" s="1"/>
  <c r="F245" i="7"/>
  <c r="F246" i="7"/>
  <c r="F247" i="7"/>
  <c r="F248" i="7"/>
  <c r="G248" i="7" s="1"/>
  <c r="H248" i="7" s="1"/>
  <c r="F249" i="7"/>
  <c r="F250" i="7"/>
  <c r="G250" i="7" s="1"/>
  <c r="H250" i="7" s="1"/>
  <c r="F251" i="7"/>
  <c r="F252" i="7"/>
  <c r="F253" i="7"/>
  <c r="F254" i="7"/>
  <c r="F255" i="7"/>
  <c r="F256" i="7"/>
  <c r="G256" i="7" s="1"/>
  <c r="H256" i="7" s="1"/>
  <c r="F257" i="7"/>
  <c r="F258" i="7"/>
  <c r="G258" i="7" s="1"/>
  <c r="H258" i="7" s="1"/>
  <c r="F259" i="7"/>
  <c r="F260" i="7"/>
  <c r="G260" i="7" s="1"/>
  <c r="H260" i="7" s="1"/>
  <c r="F261" i="7"/>
  <c r="F262" i="7"/>
  <c r="F263" i="7"/>
  <c r="F264" i="7"/>
  <c r="G264" i="7" s="1"/>
  <c r="H264" i="7" s="1"/>
  <c r="F265" i="7"/>
  <c r="F266" i="7"/>
  <c r="G266" i="7" s="1"/>
  <c r="H266" i="7" s="1"/>
  <c r="F267" i="7"/>
  <c r="G267" i="7" s="1"/>
  <c r="H267" i="7" s="1"/>
  <c r="F268" i="7"/>
  <c r="G268" i="7" s="1"/>
  <c r="H268" i="7" s="1"/>
  <c r="F269" i="7"/>
  <c r="F270" i="7"/>
  <c r="F271" i="7"/>
  <c r="F272" i="7"/>
  <c r="G272" i="7" s="1"/>
  <c r="H272" i="7" s="1"/>
  <c r="F273" i="7"/>
  <c r="F274" i="7"/>
  <c r="G274" i="7" s="1"/>
  <c r="H274" i="7" s="1"/>
  <c r="F275" i="7"/>
  <c r="G275" i="7" s="1"/>
  <c r="H275" i="7" s="1"/>
  <c r="F276" i="7"/>
  <c r="G276" i="7" s="1"/>
  <c r="H276" i="7" s="1"/>
  <c r="F277" i="7"/>
  <c r="F278" i="7"/>
  <c r="F279" i="7"/>
  <c r="F280" i="7"/>
  <c r="G280" i="7" s="1"/>
  <c r="H280" i="7" s="1"/>
  <c r="F281" i="7"/>
  <c r="F282" i="7"/>
  <c r="G282" i="7" s="1"/>
  <c r="H282" i="7" s="1"/>
  <c r="F283" i="7"/>
  <c r="F284" i="7"/>
  <c r="F285" i="7"/>
  <c r="F286" i="7"/>
  <c r="F287" i="7"/>
  <c r="F288" i="7"/>
  <c r="G288" i="7" s="1"/>
  <c r="H288" i="7" s="1"/>
  <c r="F289" i="7"/>
  <c r="F290" i="7"/>
  <c r="G290" i="7" s="1"/>
  <c r="H290" i="7" s="1"/>
  <c r="F291" i="7"/>
  <c r="F292" i="7"/>
  <c r="F293" i="7"/>
  <c r="F294" i="7"/>
  <c r="F295" i="7"/>
  <c r="F296" i="7"/>
  <c r="G296" i="7" s="1"/>
  <c r="H296" i="7" s="1"/>
  <c r="F297" i="7"/>
  <c r="F298" i="7"/>
  <c r="G298" i="7" s="1"/>
  <c r="H298" i="7" s="1"/>
  <c r="F299" i="7"/>
  <c r="F300" i="7"/>
  <c r="G300" i="7" s="1"/>
  <c r="H300" i="7" s="1"/>
  <c r="F301" i="7"/>
  <c r="F302" i="7"/>
  <c r="F10" i="7"/>
  <c r="AK11" i="7"/>
  <c r="AL11" i="7" s="1"/>
  <c r="AK12" i="7"/>
  <c r="AL12" i="7" s="1"/>
  <c r="AK13" i="7"/>
  <c r="AL13" i="7" s="1"/>
  <c r="AK14" i="7"/>
  <c r="AL14" i="7" s="1"/>
  <c r="AK15" i="7"/>
  <c r="AL15" i="7" s="1"/>
  <c r="AK19" i="7"/>
  <c r="AL19" i="7" s="1"/>
  <c r="AK20" i="7"/>
  <c r="AL20" i="7" s="1"/>
  <c r="AK21" i="7"/>
  <c r="AL21" i="7"/>
  <c r="AK22" i="7"/>
  <c r="AL22" i="7" s="1"/>
  <c r="AK23" i="7"/>
  <c r="AL23" i="7" s="1"/>
  <c r="AK24" i="7"/>
  <c r="AL24" i="7" s="1"/>
  <c r="AK27" i="7"/>
  <c r="AL27" i="7" s="1"/>
  <c r="AK28" i="7"/>
  <c r="AL28" i="7" s="1"/>
  <c r="AK29" i="7"/>
  <c r="AL29" i="7" s="1"/>
  <c r="AK30" i="7"/>
  <c r="AL30" i="7" s="1"/>
  <c r="AK31" i="7"/>
  <c r="AL31" i="7" s="1"/>
  <c r="AK32" i="7"/>
  <c r="AL32" i="7" s="1"/>
  <c r="AK35" i="7"/>
  <c r="AL35" i="7" s="1"/>
  <c r="AK36" i="7"/>
  <c r="AL36" i="7" s="1"/>
  <c r="AK37" i="7"/>
  <c r="AL37" i="7" s="1"/>
  <c r="AK38" i="7"/>
  <c r="AL38" i="7" s="1"/>
  <c r="AK39" i="7"/>
  <c r="AL39" i="7" s="1"/>
  <c r="AK40" i="7"/>
  <c r="AL40" i="7" s="1"/>
  <c r="AK43" i="7"/>
  <c r="AL43" i="7" s="1"/>
  <c r="AK44" i="7"/>
  <c r="AL44" i="7" s="1"/>
  <c r="AK45" i="7"/>
  <c r="AL45" i="7" s="1"/>
  <c r="AK46" i="7"/>
  <c r="AL46" i="7" s="1"/>
  <c r="AK47" i="7"/>
  <c r="AL47" i="7" s="1"/>
  <c r="AK48" i="7"/>
  <c r="AL48" i="7" s="1"/>
  <c r="AK51" i="7"/>
  <c r="AL51" i="7" s="1"/>
  <c r="AK52" i="7"/>
  <c r="AL52" i="7" s="1"/>
  <c r="AK53" i="7"/>
  <c r="AL53" i="7" s="1"/>
  <c r="AK54" i="7"/>
  <c r="AL54" i="7" s="1"/>
  <c r="AK55" i="7"/>
  <c r="AL55" i="7" s="1"/>
  <c r="AK56" i="7"/>
  <c r="AL56" i="7" s="1"/>
  <c r="AK59" i="7"/>
  <c r="AL59" i="7" s="1"/>
  <c r="AK60" i="7"/>
  <c r="AL60" i="7" s="1"/>
  <c r="AK61" i="7"/>
  <c r="AL61" i="7" s="1"/>
  <c r="AK62" i="7"/>
  <c r="AL62" i="7" s="1"/>
  <c r="AK63" i="7"/>
  <c r="AL63" i="7" s="1"/>
  <c r="AK64" i="7"/>
  <c r="AL64" i="7" s="1"/>
  <c r="AK67" i="7"/>
  <c r="AL67" i="7" s="1"/>
  <c r="AK68" i="7"/>
  <c r="AL68" i="7" s="1"/>
  <c r="AK69" i="7"/>
  <c r="AL69" i="7" s="1"/>
  <c r="AK70" i="7"/>
  <c r="AL70" i="7" s="1"/>
  <c r="AK71" i="7"/>
  <c r="AL71" i="7" s="1"/>
  <c r="AK72" i="7"/>
  <c r="AL72" i="7" s="1"/>
  <c r="AK75" i="7"/>
  <c r="AL75" i="7" s="1"/>
  <c r="AK76" i="7"/>
  <c r="AL76" i="7" s="1"/>
  <c r="AK77" i="7"/>
  <c r="AL77" i="7" s="1"/>
  <c r="AK78" i="7"/>
  <c r="AL78" i="7" s="1"/>
  <c r="AK79" i="7"/>
  <c r="AL79" i="7" s="1"/>
  <c r="AK80" i="7"/>
  <c r="AL80" i="7" s="1"/>
  <c r="AK81" i="7"/>
  <c r="AL81" i="7" s="1"/>
  <c r="AK82" i="7"/>
  <c r="AL82" i="7" s="1"/>
  <c r="AK83" i="7"/>
  <c r="AL83" i="7" s="1"/>
  <c r="AK84" i="7"/>
  <c r="AL84" i="7" s="1"/>
  <c r="AK85" i="7"/>
  <c r="AL85" i="7" s="1"/>
  <c r="AK86" i="7"/>
  <c r="AL86" i="7" s="1"/>
  <c r="AK87" i="7"/>
  <c r="AL87" i="7" s="1"/>
  <c r="AK88" i="7"/>
  <c r="AL88" i="7" s="1"/>
  <c r="AK89" i="7"/>
  <c r="AL89" i="7" s="1"/>
  <c r="AK91" i="7"/>
  <c r="AL91" i="7" s="1"/>
  <c r="AK92" i="7"/>
  <c r="AL92" i="7" s="1"/>
  <c r="AK93" i="7"/>
  <c r="AL93" i="7" s="1"/>
  <c r="AK94" i="7"/>
  <c r="AL94" i="7" s="1"/>
  <c r="AK95" i="7"/>
  <c r="AL95" i="7" s="1"/>
  <c r="AK96" i="7"/>
  <c r="AL96" i="7" s="1"/>
  <c r="AK99" i="7"/>
  <c r="AL99" i="7" s="1"/>
  <c r="AK100" i="7"/>
  <c r="AL100" i="7" s="1"/>
  <c r="AK101" i="7"/>
  <c r="AL101" i="7" s="1"/>
  <c r="AK102" i="7"/>
  <c r="AL102" i="7" s="1"/>
  <c r="AK103" i="7"/>
  <c r="AL103" i="7" s="1"/>
  <c r="AK104" i="7"/>
  <c r="AL104" i="7" s="1"/>
  <c r="AK107" i="7"/>
  <c r="AL107" i="7" s="1"/>
  <c r="AK108" i="7"/>
  <c r="AL108" i="7" s="1"/>
  <c r="AK109" i="7"/>
  <c r="AL109" i="7" s="1"/>
  <c r="AK110" i="7"/>
  <c r="AL110" i="7" s="1"/>
  <c r="AK111" i="7"/>
  <c r="AL111" i="7" s="1"/>
  <c r="AK112" i="7"/>
  <c r="AL112" i="7" s="1"/>
  <c r="AK115" i="7"/>
  <c r="AL115" i="7" s="1"/>
  <c r="AK116" i="7"/>
  <c r="AL116" i="7" s="1"/>
  <c r="AK117" i="7"/>
  <c r="AL117" i="7"/>
  <c r="AK118" i="7"/>
  <c r="AL118" i="7" s="1"/>
  <c r="AK119" i="7"/>
  <c r="AL119" i="7" s="1"/>
  <c r="AK120" i="7"/>
  <c r="AL120" i="7" s="1"/>
  <c r="AK123" i="7"/>
  <c r="AL123" i="7" s="1"/>
  <c r="AK124" i="7"/>
  <c r="AL124" i="7" s="1"/>
  <c r="AK125" i="7"/>
  <c r="AL125" i="7" s="1"/>
  <c r="AK126" i="7"/>
  <c r="AL126" i="7" s="1"/>
  <c r="AK127" i="7"/>
  <c r="AL127" i="7" s="1"/>
  <c r="AK128" i="7"/>
  <c r="AL128" i="7" s="1"/>
  <c r="AK131" i="7"/>
  <c r="AL131" i="7" s="1"/>
  <c r="AK132" i="7"/>
  <c r="AL132" i="7" s="1"/>
  <c r="AK133" i="7"/>
  <c r="AL133" i="7"/>
  <c r="AK134" i="7"/>
  <c r="AL134" i="7" s="1"/>
  <c r="AK135" i="7"/>
  <c r="AL135" i="7" s="1"/>
  <c r="AK136" i="7"/>
  <c r="AL136" i="7" s="1"/>
  <c r="AK139" i="7"/>
  <c r="AL139" i="7" s="1"/>
  <c r="AK140" i="7"/>
  <c r="AL140" i="7" s="1"/>
  <c r="AK141" i="7"/>
  <c r="AL141" i="7" s="1"/>
  <c r="AK142" i="7"/>
  <c r="AL142" i="7" s="1"/>
  <c r="AK143" i="7"/>
  <c r="AL143" i="7" s="1"/>
  <c r="AK144" i="7"/>
  <c r="AL144" i="7" s="1"/>
  <c r="AK147" i="7"/>
  <c r="AL147" i="7" s="1"/>
  <c r="AK148" i="7"/>
  <c r="AL148" i="7" s="1"/>
  <c r="AK149" i="7"/>
  <c r="AL149" i="7" s="1"/>
  <c r="AK150" i="7"/>
  <c r="AL150" i="7" s="1"/>
  <c r="AK151" i="7"/>
  <c r="AL151" i="7" s="1"/>
  <c r="AK152" i="7"/>
  <c r="AL152" i="7" s="1"/>
  <c r="AK155" i="7"/>
  <c r="AL155" i="7" s="1"/>
  <c r="AK156" i="7"/>
  <c r="AL156" i="7" s="1"/>
  <c r="AK157" i="7"/>
  <c r="AL157" i="7" s="1"/>
  <c r="AK158" i="7"/>
  <c r="AL158" i="7" s="1"/>
  <c r="AK159" i="7"/>
  <c r="AL159" i="7" s="1"/>
  <c r="AK160" i="7"/>
  <c r="AL160" i="7" s="1"/>
  <c r="AK163" i="7"/>
  <c r="AL163" i="7" s="1"/>
  <c r="AK164" i="7"/>
  <c r="AL164" i="7" s="1"/>
  <c r="AK165" i="7"/>
  <c r="AL165" i="7" s="1"/>
  <c r="AK166" i="7"/>
  <c r="AL166" i="7" s="1"/>
  <c r="AK167" i="7"/>
  <c r="AL167" i="7" s="1"/>
  <c r="AK168" i="7"/>
  <c r="AL168" i="7" s="1"/>
  <c r="AK171" i="7"/>
  <c r="AL171" i="7" s="1"/>
  <c r="AK172" i="7"/>
  <c r="AL172" i="7" s="1"/>
  <c r="AK173" i="7"/>
  <c r="AL173" i="7" s="1"/>
  <c r="AK174" i="7"/>
  <c r="AL174" i="7" s="1"/>
  <c r="AK175" i="7"/>
  <c r="AL175" i="7" s="1"/>
  <c r="AK176" i="7"/>
  <c r="AL176" i="7" s="1"/>
  <c r="AK179" i="7"/>
  <c r="AL179" i="7" s="1"/>
  <c r="AK180" i="7"/>
  <c r="AL180" i="7" s="1"/>
  <c r="AK181" i="7"/>
  <c r="AL181" i="7" s="1"/>
  <c r="AK182" i="7"/>
  <c r="AL182" i="7" s="1"/>
  <c r="AK183" i="7"/>
  <c r="AL183" i="7" s="1"/>
  <c r="AK184" i="7"/>
  <c r="AL184" i="7" s="1"/>
  <c r="AK185" i="7"/>
  <c r="AL185" i="7" s="1"/>
  <c r="AK186" i="7"/>
  <c r="AL186" i="7" s="1"/>
  <c r="AK187" i="7"/>
  <c r="AL187" i="7" s="1"/>
  <c r="AK188" i="7"/>
  <c r="AL188" i="7" s="1"/>
  <c r="AK189" i="7"/>
  <c r="AL189" i="7" s="1"/>
  <c r="AK190" i="7"/>
  <c r="AL190" i="7" s="1"/>
  <c r="AK191" i="7"/>
  <c r="AL191" i="7" s="1"/>
  <c r="AK192" i="7"/>
  <c r="AL192" i="7" s="1"/>
  <c r="AK193" i="7"/>
  <c r="AL193" i="7" s="1"/>
  <c r="AK194" i="7"/>
  <c r="AL194" i="7" s="1"/>
  <c r="AK195" i="7"/>
  <c r="AL195" i="7" s="1"/>
  <c r="AK196" i="7"/>
  <c r="AL196" i="7" s="1"/>
  <c r="AK197" i="7"/>
  <c r="AL197" i="7" s="1"/>
  <c r="AK198" i="7"/>
  <c r="AL198" i="7" s="1"/>
  <c r="AK199" i="7"/>
  <c r="AL199" i="7" s="1"/>
  <c r="AK200" i="7"/>
  <c r="AL200" i="7" s="1"/>
  <c r="AK201" i="7"/>
  <c r="AL201" i="7" s="1"/>
  <c r="AK203" i="7"/>
  <c r="AL203" i="7" s="1"/>
  <c r="AK204" i="7"/>
  <c r="AL204" i="7"/>
  <c r="AK205" i="7"/>
  <c r="AL205" i="7" s="1"/>
  <c r="AK206" i="7"/>
  <c r="AL206" i="7" s="1"/>
  <c r="AK207" i="7"/>
  <c r="AL207" i="7" s="1"/>
  <c r="AK208" i="7"/>
  <c r="AL208" i="7" s="1"/>
  <c r="AK211" i="7"/>
  <c r="AL211" i="7" s="1"/>
  <c r="AK212" i="7"/>
  <c r="AL212" i="7" s="1"/>
  <c r="AK213" i="7"/>
  <c r="AL213" i="7" s="1"/>
  <c r="AK214" i="7"/>
  <c r="AL214" i="7" s="1"/>
  <c r="AK215" i="7"/>
  <c r="AL215" i="7" s="1"/>
  <c r="AK216" i="7"/>
  <c r="AL216" i="7" s="1"/>
  <c r="AK219" i="7"/>
  <c r="AL219" i="7" s="1"/>
  <c r="AK220" i="7"/>
  <c r="AL220" i="7" s="1"/>
  <c r="AK221" i="7"/>
  <c r="AL221" i="7" s="1"/>
  <c r="AK222" i="7"/>
  <c r="AL222" i="7" s="1"/>
  <c r="AK223" i="7"/>
  <c r="AL223" i="7" s="1"/>
  <c r="AK224" i="7"/>
  <c r="AL224" i="7" s="1"/>
  <c r="AK227" i="7"/>
  <c r="AL227" i="7" s="1"/>
  <c r="AK228" i="7"/>
  <c r="AL228" i="7" s="1"/>
  <c r="AK229" i="7"/>
  <c r="AL229" i="7" s="1"/>
  <c r="AK230" i="7"/>
  <c r="AL230" i="7" s="1"/>
  <c r="AK231" i="7"/>
  <c r="AL231" i="7" s="1"/>
  <c r="AK232" i="7"/>
  <c r="AL232" i="7" s="1"/>
  <c r="AK235" i="7"/>
  <c r="AL235" i="7" s="1"/>
  <c r="AK236" i="7"/>
  <c r="AL236" i="7"/>
  <c r="AK237" i="7"/>
  <c r="AL237" i="7" s="1"/>
  <c r="AK238" i="7"/>
  <c r="AL238" i="7" s="1"/>
  <c r="AK239" i="7"/>
  <c r="AL239" i="7" s="1"/>
  <c r="AK240" i="7"/>
  <c r="AL240" i="7" s="1"/>
  <c r="AK243" i="7"/>
  <c r="AL243" i="7" s="1"/>
  <c r="AK244" i="7"/>
  <c r="AL244" i="7" s="1"/>
  <c r="AK245" i="7"/>
  <c r="AL245" i="7" s="1"/>
  <c r="AK246" i="7"/>
  <c r="AL246" i="7" s="1"/>
  <c r="AK247" i="7"/>
  <c r="AL247" i="7" s="1"/>
  <c r="AK248" i="7"/>
  <c r="AL248" i="7" s="1"/>
  <c r="AK251" i="7"/>
  <c r="AL251" i="7" s="1"/>
  <c r="AK252" i="7"/>
  <c r="AL252" i="7" s="1"/>
  <c r="AK253" i="7"/>
  <c r="AL253" i="7" s="1"/>
  <c r="AK254" i="7"/>
  <c r="AL254" i="7" s="1"/>
  <c r="AK255" i="7"/>
  <c r="AL255" i="7" s="1"/>
  <c r="AK256" i="7"/>
  <c r="AL256" i="7" s="1"/>
  <c r="AK259" i="7"/>
  <c r="AL259" i="7" s="1"/>
  <c r="AK260" i="7"/>
  <c r="AL260" i="7" s="1"/>
  <c r="AK261" i="7"/>
  <c r="AL261" i="7" s="1"/>
  <c r="AK262" i="7"/>
  <c r="AL262" i="7" s="1"/>
  <c r="AK263" i="7"/>
  <c r="AL263" i="7" s="1"/>
  <c r="AK264" i="7"/>
  <c r="AL264" i="7" s="1"/>
  <c r="AK266" i="7"/>
  <c r="AL266" i="7" s="1"/>
  <c r="AK267" i="7"/>
  <c r="AL267" i="7" s="1"/>
  <c r="AK268" i="7"/>
  <c r="AL268" i="7" s="1"/>
  <c r="AK269" i="7"/>
  <c r="AL269" i="7" s="1"/>
  <c r="AK270" i="7"/>
  <c r="AL270" i="7" s="1"/>
  <c r="AK271" i="7"/>
  <c r="AL271" i="7" s="1"/>
  <c r="AK272" i="7"/>
  <c r="AL272" i="7" s="1"/>
  <c r="AK273" i="7"/>
  <c r="AL273" i="7"/>
  <c r="AK275" i="7"/>
  <c r="AL275" i="7" s="1"/>
  <c r="AK276" i="7"/>
  <c r="AL276" i="7" s="1"/>
  <c r="AK277" i="7"/>
  <c r="AL277" i="7" s="1"/>
  <c r="AK278" i="7"/>
  <c r="AL278" i="7" s="1"/>
  <c r="AK279" i="7"/>
  <c r="AL279" i="7" s="1"/>
  <c r="AK280" i="7"/>
  <c r="AL280" i="7" s="1"/>
  <c r="AK281" i="7"/>
  <c r="AL281" i="7" s="1"/>
  <c r="AK283" i="7"/>
  <c r="AL283" i="7" s="1"/>
  <c r="AK284" i="7"/>
  <c r="AL284" i="7" s="1"/>
  <c r="AK285" i="7"/>
  <c r="AL285" i="7"/>
  <c r="AK286" i="7"/>
  <c r="AL286" i="7" s="1"/>
  <c r="AK287" i="7"/>
  <c r="AL287" i="7" s="1"/>
  <c r="AK288" i="7"/>
  <c r="AL288" i="7" s="1"/>
  <c r="AK291" i="7"/>
  <c r="AL291" i="7" s="1"/>
  <c r="AK292" i="7"/>
  <c r="AL292" i="7" s="1"/>
  <c r="AK293" i="7"/>
  <c r="AL293" i="7" s="1"/>
  <c r="AK294" i="7"/>
  <c r="AL294" i="7" s="1"/>
  <c r="AK295" i="7"/>
  <c r="AL295" i="7" s="1"/>
  <c r="AK296" i="7"/>
  <c r="AL296" i="7" s="1"/>
  <c r="AK299" i="7"/>
  <c r="AL299" i="7" s="1"/>
  <c r="AK300" i="7"/>
  <c r="AL300" i="7"/>
  <c r="AK301" i="7"/>
  <c r="AL301" i="7" s="1"/>
  <c r="AK302" i="7"/>
  <c r="AL302" i="7" s="1"/>
  <c r="AF11" i="7"/>
  <c r="AG11" i="7" s="1"/>
  <c r="AF12" i="7"/>
  <c r="AG12" i="7" s="1"/>
  <c r="AF13" i="7"/>
  <c r="AG13" i="7" s="1"/>
  <c r="AF14" i="7"/>
  <c r="AG14" i="7" s="1"/>
  <c r="AF19" i="7"/>
  <c r="AG19" i="7" s="1"/>
  <c r="AF20" i="7"/>
  <c r="AG20" i="7" s="1"/>
  <c r="AF21" i="7"/>
  <c r="AG21" i="7" s="1"/>
  <c r="AF22" i="7"/>
  <c r="AG22" i="7" s="1"/>
  <c r="AF23" i="7"/>
  <c r="AG23" i="7" s="1"/>
  <c r="AF24" i="7"/>
  <c r="AG24" i="7" s="1"/>
  <c r="AF25" i="7"/>
  <c r="AG25" i="7"/>
  <c r="AF27" i="7"/>
  <c r="AG27" i="7" s="1"/>
  <c r="AF28" i="7"/>
  <c r="AG28" i="7" s="1"/>
  <c r="AF29" i="7"/>
  <c r="AG29" i="7" s="1"/>
  <c r="AF30" i="7"/>
  <c r="AG30" i="7" s="1"/>
  <c r="AF31" i="7"/>
  <c r="AG31" i="7"/>
  <c r="AF35" i="7"/>
  <c r="AG35" i="7"/>
  <c r="AF36" i="7"/>
  <c r="AG36" i="7" s="1"/>
  <c r="AF37" i="7"/>
  <c r="AG37" i="7" s="1"/>
  <c r="AF38" i="7"/>
  <c r="AG38" i="7" s="1"/>
  <c r="AF43" i="7"/>
  <c r="AG43" i="7"/>
  <c r="AF44" i="7"/>
  <c r="AG44" i="7" s="1"/>
  <c r="AF45" i="7"/>
  <c r="AG45" i="7" s="1"/>
  <c r="AF46" i="7"/>
  <c r="AG46" i="7" s="1"/>
  <c r="AF51" i="7"/>
  <c r="AG51" i="7" s="1"/>
  <c r="AF52" i="7"/>
  <c r="AG52" i="7" s="1"/>
  <c r="AF53" i="7"/>
  <c r="AG53" i="7" s="1"/>
  <c r="AF54" i="7"/>
  <c r="AG54" i="7" s="1"/>
  <c r="AF59" i="7"/>
  <c r="AG59" i="7" s="1"/>
  <c r="AF60" i="7"/>
  <c r="AG60" i="7" s="1"/>
  <c r="AF61" i="7"/>
  <c r="AG61" i="7" s="1"/>
  <c r="AF62" i="7"/>
  <c r="AG62" i="7" s="1"/>
  <c r="AF67" i="7"/>
  <c r="AG67" i="7" s="1"/>
  <c r="AF68" i="7"/>
  <c r="AG68" i="7" s="1"/>
  <c r="AF69" i="7"/>
  <c r="AG69" i="7" s="1"/>
  <c r="AF70" i="7"/>
  <c r="AG70" i="7" s="1"/>
  <c r="AF75" i="7"/>
  <c r="AG75" i="7" s="1"/>
  <c r="AF76" i="7"/>
  <c r="AG76" i="7" s="1"/>
  <c r="AF77" i="7"/>
  <c r="AG77" i="7" s="1"/>
  <c r="AF78" i="7"/>
  <c r="AG78" i="7" s="1"/>
  <c r="AF83" i="7"/>
  <c r="AG83" i="7" s="1"/>
  <c r="AF84" i="7"/>
  <c r="AG84" i="7" s="1"/>
  <c r="AF85" i="7"/>
  <c r="AG85" i="7" s="1"/>
  <c r="AF86" i="7"/>
  <c r="AG86" i="7" s="1"/>
  <c r="AF91" i="7"/>
  <c r="AG91" i="7" s="1"/>
  <c r="AF92" i="7"/>
  <c r="AG92" i="7" s="1"/>
  <c r="AF93" i="7"/>
  <c r="AG93" i="7" s="1"/>
  <c r="AF94" i="7"/>
  <c r="AG94" i="7" s="1"/>
  <c r="AF99" i="7"/>
  <c r="AG99" i="7" s="1"/>
  <c r="AF100" i="7"/>
  <c r="AG100" i="7" s="1"/>
  <c r="AF101" i="7"/>
  <c r="AG101" i="7" s="1"/>
  <c r="AF102" i="7"/>
  <c r="AG102" i="7" s="1"/>
  <c r="AF107" i="7"/>
  <c r="AG107" i="7" s="1"/>
  <c r="AF108" i="7"/>
  <c r="AG108" i="7" s="1"/>
  <c r="AF109" i="7"/>
  <c r="AG109" i="7" s="1"/>
  <c r="AF110" i="7"/>
  <c r="AG110" i="7" s="1"/>
  <c r="AF114" i="7"/>
  <c r="AG114" i="7" s="1"/>
  <c r="AF115" i="7"/>
  <c r="AG115" i="7" s="1"/>
  <c r="AF116" i="7"/>
  <c r="AG116" i="7" s="1"/>
  <c r="AF117" i="7"/>
  <c r="AG117" i="7" s="1"/>
  <c r="AF118" i="7"/>
  <c r="AG118" i="7" s="1"/>
  <c r="AF119" i="7"/>
  <c r="AG119" i="7" s="1"/>
  <c r="AF120" i="7"/>
  <c r="AG120" i="7" s="1"/>
  <c r="AF121" i="7"/>
  <c r="AG121" i="7" s="1"/>
  <c r="AF122" i="7"/>
  <c r="AG122" i="7" s="1"/>
  <c r="AF123" i="7"/>
  <c r="AG123" i="7" s="1"/>
  <c r="AF124" i="7"/>
  <c r="AG124" i="7" s="1"/>
  <c r="AF125" i="7"/>
  <c r="AG125" i="7" s="1"/>
  <c r="AF126" i="7"/>
  <c r="AG126" i="7" s="1"/>
  <c r="AF127" i="7"/>
  <c r="AG127" i="7" s="1"/>
  <c r="AF128" i="7"/>
  <c r="AG128" i="7" s="1"/>
  <c r="AF129" i="7"/>
  <c r="AG129" i="7"/>
  <c r="AF131" i="7"/>
  <c r="AG131" i="7" s="1"/>
  <c r="AF132" i="7"/>
  <c r="AG132" i="7" s="1"/>
  <c r="AF133" i="7"/>
  <c r="AG133" i="7" s="1"/>
  <c r="AF134" i="7"/>
  <c r="AG134" i="7" s="1"/>
  <c r="AF135" i="7"/>
  <c r="AG135" i="7" s="1"/>
  <c r="AF136" i="7"/>
  <c r="AG136" i="7" s="1"/>
  <c r="AF137" i="7"/>
  <c r="AG137" i="7" s="1"/>
  <c r="AF139" i="7"/>
  <c r="AG139" i="7" s="1"/>
  <c r="AF140" i="7"/>
  <c r="AG140" i="7" s="1"/>
  <c r="AF141" i="7"/>
  <c r="AG141" i="7" s="1"/>
  <c r="AF142" i="7"/>
  <c r="AG142" i="7" s="1"/>
  <c r="AF143" i="7"/>
  <c r="AG143" i="7" s="1"/>
  <c r="AF144" i="7"/>
  <c r="AG144" i="7" s="1"/>
  <c r="AF145" i="7"/>
  <c r="AG145" i="7" s="1"/>
  <c r="AF147" i="7"/>
  <c r="AG147" i="7" s="1"/>
  <c r="AF148" i="7"/>
  <c r="AG148" i="7" s="1"/>
  <c r="AF149" i="7"/>
  <c r="AG149" i="7" s="1"/>
  <c r="AF150" i="7"/>
  <c r="AG150" i="7" s="1"/>
  <c r="AF151" i="7"/>
  <c r="AG151" i="7" s="1"/>
  <c r="AF152" i="7"/>
  <c r="AG152" i="7" s="1"/>
  <c r="AF153" i="7"/>
  <c r="AG153" i="7" s="1"/>
  <c r="AF155" i="7"/>
  <c r="AG155" i="7" s="1"/>
  <c r="AF156" i="7"/>
  <c r="AG156" i="7" s="1"/>
  <c r="AF157" i="7"/>
  <c r="AG157" i="7" s="1"/>
  <c r="AF158" i="7"/>
  <c r="AG158" i="7" s="1"/>
  <c r="AF159" i="7"/>
  <c r="AG159" i="7" s="1"/>
  <c r="AF160" i="7"/>
  <c r="AG160" i="7" s="1"/>
  <c r="AF161" i="7"/>
  <c r="AG161" i="7" s="1"/>
  <c r="AF163" i="7"/>
  <c r="AG163" i="7" s="1"/>
  <c r="AF164" i="7"/>
  <c r="AG164" i="7" s="1"/>
  <c r="AF165" i="7"/>
  <c r="AG165" i="7" s="1"/>
  <c r="AF166" i="7"/>
  <c r="AG166" i="7" s="1"/>
  <c r="AF167" i="7"/>
  <c r="AG167" i="7" s="1"/>
  <c r="AF168" i="7"/>
  <c r="AG168" i="7" s="1"/>
  <c r="AF171" i="7"/>
  <c r="AG171" i="7" s="1"/>
  <c r="AF172" i="7"/>
  <c r="AG172" i="7" s="1"/>
  <c r="AF173" i="7"/>
  <c r="AG173" i="7" s="1"/>
  <c r="AF174" i="7"/>
  <c r="AG174" i="7" s="1"/>
  <c r="AF175" i="7"/>
  <c r="AG175" i="7" s="1"/>
  <c r="AF176" i="7"/>
  <c r="AG176" i="7" s="1"/>
  <c r="AF179" i="7"/>
  <c r="AG179" i="7" s="1"/>
  <c r="AF180" i="7"/>
  <c r="AG180" i="7" s="1"/>
  <c r="AF181" i="7"/>
  <c r="AG181" i="7" s="1"/>
  <c r="AF182" i="7"/>
  <c r="AG182" i="7" s="1"/>
  <c r="AF183" i="7"/>
  <c r="AG183" i="7" s="1"/>
  <c r="AF184" i="7"/>
  <c r="AG184" i="7" s="1"/>
  <c r="AF187" i="7"/>
  <c r="AG187" i="7" s="1"/>
  <c r="AF188" i="7"/>
  <c r="AG188" i="7" s="1"/>
  <c r="AF189" i="7"/>
  <c r="AG189" i="7" s="1"/>
  <c r="AF190" i="7"/>
  <c r="AG190" i="7" s="1"/>
  <c r="AF191" i="7"/>
  <c r="AG191" i="7" s="1"/>
  <c r="AF192" i="7"/>
  <c r="AG192" i="7" s="1"/>
  <c r="AF195" i="7"/>
  <c r="AG195" i="7" s="1"/>
  <c r="AF196" i="7"/>
  <c r="AG196" i="7" s="1"/>
  <c r="AF197" i="7"/>
  <c r="AG197" i="7" s="1"/>
  <c r="AF198" i="7"/>
  <c r="AG198" i="7" s="1"/>
  <c r="AF203" i="7"/>
  <c r="AG203" i="7" s="1"/>
  <c r="AF204" i="7"/>
  <c r="AG204" i="7" s="1"/>
  <c r="AF205" i="7"/>
  <c r="AG205" i="7" s="1"/>
  <c r="AF206" i="7"/>
  <c r="AG206" i="7" s="1"/>
  <c r="AF211" i="7"/>
  <c r="AG211" i="7" s="1"/>
  <c r="AF212" i="7"/>
  <c r="AG212" i="7" s="1"/>
  <c r="AF213" i="7"/>
  <c r="AG213" i="7" s="1"/>
  <c r="AF214" i="7"/>
  <c r="AG214" i="7" s="1"/>
  <c r="AF219" i="7"/>
  <c r="AG219" i="7" s="1"/>
  <c r="AF220" i="7"/>
  <c r="AG220" i="7" s="1"/>
  <c r="AF221" i="7"/>
  <c r="AG221" i="7" s="1"/>
  <c r="AF222" i="7"/>
  <c r="AG222" i="7" s="1"/>
  <c r="AF227" i="7"/>
  <c r="AG227" i="7" s="1"/>
  <c r="AF228" i="7"/>
  <c r="AG228" i="7" s="1"/>
  <c r="AF229" i="7"/>
  <c r="AG229" i="7" s="1"/>
  <c r="AF230" i="7"/>
  <c r="AG230" i="7" s="1"/>
  <c r="AF235" i="7"/>
  <c r="AG235" i="7" s="1"/>
  <c r="AF236" i="7"/>
  <c r="AG236" i="7" s="1"/>
  <c r="AF237" i="7"/>
  <c r="AG237" i="7" s="1"/>
  <c r="AF238" i="7"/>
  <c r="AG238" i="7" s="1"/>
  <c r="AF243" i="7"/>
  <c r="AG243" i="7" s="1"/>
  <c r="AF244" i="7"/>
  <c r="AG244" i="7" s="1"/>
  <c r="AF245" i="7"/>
  <c r="AG245" i="7" s="1"/>
  <c r="AF246" i="7"/>
  <c r="AG246" i="7" s="1"/>
  <c r="AF251" i="7"/>
  <c r="AG251" i="7" s="1"/>
  <c r="AF252" i="7"/>
  <c r="AG252" i="7" s="1"/>
  <c r="AF253" i="7"/>
  <c r="AG253" i="7" s="1"/>
  <c r="AF254" i="7"/>
  <c r="AG254" i="7" s="1"/>
  <c r="AF259" i="7"/>
  <c r="AG259" i="7" s="1"/>
  <c r="AF260" i="7"/>
  <c r="AG260" i="7" s="1"/>
  <c r="AF261" i="7"/>
  <c r="AG261" i="7" s="1"/>
  <c r="AF262" i="7"/>
  <c r="AG262" i="7" s="1"/>
  <c r="AF267" i="7"/>
  <c r="AG267" i="7" s="1"/>
  <c r="AF268" i="7"/>
  <c r="AG268" i="7" s="1"/>
  <c r="AF269" i="7"/>
  <c r="AG269" i="7" s="1"/>
  <c r="AF270" i="7"/>
  <c r="AG270" i="7" s="1"/>
  <c r="AF271" i="7"/>
  <c r="AG271" i="7" s="1"/>
  <c r="AF272" i="7"/>
  <c r="AG272" i="7" s="1"/>
  <c r="AF273" i="7"/>
  <c r="AG273" i="7" s="1"/>
  <c r="AF274" i="7"/>
  <c r="AG274" i="7" s="1"/>
  <c r="AF275" i="7"/>
  <c r="AG275" i="7" s="1"/>
  <c r="AF276" i="7"/>
  <c r="AG276" i="7" s="1"/>
  <c r="AF277" i="7"/>
  <c r="AG277" i="7" s="1"/>
  <c r="AF278" i="7"/>
  <c r="AG278" i="7" s="1"/>
  <c r="AF279" i="7"/>
  <c r="AG279" i="7" s="1"/>
  <c r="AF280" i="7"/>
  <c r="AG280" i="7" s="1"/>
  <c r="AF281" i="7"/>
  <c r="AG281" i="7" s="1"/>
  <c r="AF282" i="7"/>
  <c r="AG282" i="7" s="1"/>
  <c r="AF283" i="7"/>
  <c r="AG283" i="7" s="1"/>
  <c r="AF284" i="7"/>
  <c r="AG284" i="7" s="1"/>
  <c r="AF285" i="7"/>
  <c r="AG285" i="7" s="1"/>
  <c r="AF286" i="7"/>
  <c r="AG286" i="7" s="1"/>
  <c r="AF287" i="7"/>
  <c r="AG287" i="7" s="1"/>
  <c r="AF288" i="7"/>
  <c r="AG288" i="7" s="1"/>
  <c r="AF289" i="7"/>
  <c r="AG289" i="7" s="1"/>
  <c r="AF291" i="7"/>
  <c r="AG291" i="7" s="1"/>
  <c r="AF292" i="7"/>
  <c r="AG292" i="7" s="1"/>
  <c r="AF293" i="7"/>
  <c r="AG293" i="7" s="1"/>
  <c r="AF294" i="7"/>
  <c r="AG294" i="7" s="1"/>
  <c r="AF295" i="7"/>
  <c r="AG295" i="7" s="1"/>
  <c r="AF296" i="7"/>
  <c r="AG296" i="7" s="1"/>
  <c r="AF299" i="7"/>
  <c r="AG299" i="7" s="1"/>
  <c r="AF300" i="7"/>
  <c r="AG300" i="7" s="1"/>
  <c r="AF301" i="7"/>
  <c r="AG301" i="7" s="1"/>
  <c r="AF302" i="7"/>
  <c r="AG302" i="7" s="1"/>
  <c r="V12" i="7"/>
  <c r="W12" i="7" s="1"/>
  <c r="V13" i="7"/>
  <c r="W13" i="7" s="1"/>
  <c r="V14" i="7"/>
  <c r="W14" i="7" s="1"/>
  <c r="V15" i="7"/>
  <c r="W15" i="7" s="1"/>
  <c r="V16" i="7"/>
  <c r="W16" i="7" s="1"/>
  <c r="V20" i="7"/>
  <c r="W20" i="7" s="1"/>
  <c r="V21" i="7"/>
  <c r="W21" i="7"/>
  <c r="V22" i="7"/>
  <c r="W22" i="7" s="1"/>
  <c r="V23" i="7"/>
  <c r="W23" i="7" s="1"/>
  <c r="V24" i="7"/>
  <c r="W24" i="7" s="1"/>
  <c r="V27" i="7"/>
  <c r="W27" i="7" s="1"/>
  <c r="V28" i="7"/>
  <c r="W28" i="7" s="1"/>
  <c r="V29" i="7"/>
  <c r="W29" i="7" s="1"/>
  <c r="V30" i="7"/>
  <c r="W30" i="7"/>
  <c r="V31" i="7"/>
  <c r="W31" i="7" s="1"/>
  <c r="V32" i="7"/>
  <c r="W32" i="7" s="1"/>
  <c r="V35" i="7"/>
  <c r="W35" i="7" s="1"/>
  <c r="V36" i="7"/>
  <c r="W36" i="7" s="1"/>
  <c r="V37" i="7"/>
  <c r="W37" i="7" s="1"/>
  <c r="V38" i="7"/>
  <c r="W38" i="7" s="1"/>
  <c r="V39" i="7"/>
  <c r="W39" i="7"/>
  <c r="V40" i="7"/>
  <c r="W40" i="7" s="1"/>
  <c r="V43" i="7"/>
  <c r="W43" i="7" s="1"/>
  <c r="V44" i="7"/>
  <c r="W44" i="7" s="1"/>
  <c r="V45" i="7"/>
  <c r="W45" i="7" s="1"/>
  <c r="V46" i="7"/>
  <c r="W46" i="7" s="1"/>
  <c r="V47" i="7"/>
  <c r="W47" i="7" s="1"/>
  <c r="V48" i="7"/>
  <c r="W48" i="7" s="1"/>
  <c r="V49" i="7"/>
  <c r="W49" i="7" s="1"/>
  <c r="V51" i="7"/>
  <c r="W51" i="7" s="1"/>
  <c r="V52" i="7"/>
  <c r="W52" i="7" s="1"/>
  <c r="V53" i="7"/>
  <c r="W53" i="7" s="1"/>
  <c r="V54" i="7"/>
  <c r="W54" i="7" s="1"/>
  <c r="V55" i="7"/>
  <c r="W55" i="7" s="1"/>
  <c r="V56" i="7"/>
  <c r="W56" i="7" s="1"/>
  <c r="V59" i="7"/>
  <c r="W59" i="7" s="1"/>
  <c r="V60" i="7"/>
  <c r="W60" i="7" s="1"/>
  <c r="V61" i="7"/>
  <c r="W61" i="7" s="1"/>
  <c r="V62" i="7"/>
  <c r="W62" i="7" s="1"/>
  <c r="V63" i="7"/>
  <c r="W63" i="7" s="1"/>
  <c r="V64" i="7"/>
  <c r="W64" i="7" s="1"/>
  <c r="V68" i="7"/>
  <c r="W68" i="7" s="1"/>
  <c r="V69" i="7"/>
  <c r="W69" i="7" s="1"/>
  <c r="V70" i="7"/>
  <c r="W70" i="7" s="1"/>
  <c r="V71" i="7"/>
  <c r="W71" i="7" s="1"/>
  <c r="V72" i="7"/>
  <c r="W72" i="7" s="1"/>
  <c r="V75" i="7"/>
  <c r="W75" i="7" s="1"/>
  <c r="V76" i="7"/>
  <c r="W76" i="7" s="1"/>
  <c r="V77" i="7"/>
  <c r="W77" i="7" s="1"/>
  <c r="V78" i="7"/>
  <c r="W78" i="7" s="1"/>
  <c r="V79" i="7"/>
  <c r="W79" i="7" s="1"/>
  <c r="V80" i="7"/>
  <c r="W80" i="7" s="1"/>
  <c r="V83" i="7"/>
  <c r="W83" i="7" s="1"/>
  <c r="V84" i="7"/>
  <c r="W84" i="7" s="1"/>
  <c r="V85" i="7"/>
  <c r="W85" i="7" s="1"/>
  <c r="V86" i="7"/>
  <c r="W86" i="7" s="1"/>
  <c r="V87" i="7"/>
  <c r="W87" i="7" s="1"/>
  <c r="V88" i="7"/>
  <c r="W88" i="7" s="1"/>
  <c r="V91" i="7"/>
  <c r="W91" i="7" s="1"/>
  <c r="V92" i="7"/>
  <c r="W92" i="7" s="1"/>
  <c r="V93" i="7"/>
  <c r="W93" i="7" s="1"/>
  <c r="V94" i="7"/>
  <c r="W94" i="7"/>
  <c r="V95" i="7"/>
  <c r="W95" i="7" s="1"/>
  <c r="V96" i="7"/>
  <c r="W96" i="7" s="1"/>
  <c r="V99" i="7"/>
  <c r="W99" i="7" s="1"/>
  <c r="V100" i="7"/>
  <c r="W100" i="7" s="1"/>
  <c r="V101" i="7"/>
  <c r="W101" i="7" s="1"/>
  <c r="V102" i="7"/>
  <c r="W102" i="7" s="1"/>
  <c r="V103" i="7"/>
  <c r="W103" i="7"/>
  <c r="V104" i="7"/>
  <c r="W104" i="7" s="1"/>
  <c r="V107" i="7"/>
  <c r="W107" i="7" s="1"/>
  <c r="V108" i="7"/>
  <c r="W108" i="7" s="1"/>
  <c r="V109" i="7"/>
  <c r="W109" i="7" s="1"/>
  <c r="V110" i="7"/>
  <c r="W110" i="7" s="1"/>
  <c r="V111" i="7"/>
  <c r="W111" i="7" s="1"/>
  <c r="V112" i="7"/>
  <c r="W112" i="7" s="1"/>
  <c r="V113" i="7"/>
  <c r="W113" i="7" s="1"/>
  <c r="V116" i="7"/>
  <c r="W116" i="7" s="1"/>
  <c r="V117" i="7"/>
  <c r="W117" i="7" s="1"/>
  <c r="V118" i="7"/>
  <c r="W118" i="7" s="1"/>
  <c r="V119" i="7"/>
  <c r="W119" i="7" s="1"/>
  <c r="V120" i="7"/>
  <c r="W120" i="7" s="1"/>
  <c r="V124" i="7"/>
  <c r="W124" i="7" s="1"/>
  <c r="V125" i="7"/>
  <c r="W125" i="7" s="1"/>
  <c r="V126" i="7"/>
  <c r="W126" i="7" s="1"/>
  <c r="V127" i="7"/>
  <c r="W127" i="7" s="1"/>
  <c r="V128" i="7"/>
  <c r="W128" i="7" s="1"/>
  <c r="V131" i="7"/>
  <c r="W131" i="7" s="1"/>
  <c r="V132" i="7"/>
  <c r="W132" i="7" s="1"/>
  <c r="V133" i="7"/>
  <c r="W133" i="7" s="1"/>
  <c r="V134" i="7"/>
  <c r="W134" i="7" s="1"/>
  <c r="V135" i="7"/>
  <c r="W135" i="7" s="1"/>
  <c r="V136" i="7"/>
  <c r="W136" i="7" s="1"/>
  <c r="V139" i="7"/>
  <c r="W139" i="7" s="1"/>
  <c r="V140" i="7"/>
  <c r="W140" i="7" s="1"/>
  <c r="V141" i="7"/>
  <c r="W141" i="7" s="1"/>
  <c r="V142" i="7"/>
  <c r="W142" i="7" s="1"/>
  <c r="V143" i="7"/>
  <c r="W143" i="7" s="1"/>
  <c r="V144" i="7"/>
  <c r="W144" i="7" s="1"/>
  <c r="V145" i="7"/>
  <c r="W145" i="7" s="1"/>
  <c r="V147" i="7"/>
  <c r="W147" i="7" s="1"/>
  <c r="V148" i="7"/>
  <c r="W148" i="7" s="1"/>
  <c r="V149" i="7"/>
  <c r="W149" i="7" s="1"/>
  <c r="V150" i="7"/>
  <c r="W150" i="7" s="1"/>
  <c r="V151" i="7"/>
  <c r="W151" i="7" s="1"/>
  <c r="V152" i="7"/>
  <c r="W152" i="7" s="1"/>
  <c r="V154" i="7"/>
  <c r="W154" i="7" s="1"/>
  <c r="V155" i="7"/>
  <c r="W155" i="7" s="1"/>
  <c r="V156" i="7"/>
  <c r="W156" i="7" s="1"/>
  <c r="V157" i="7"/>
  <c r="W157" i="7" s="1"/>
  <c r="V158" i="7"/>
  <c r="W158" i="7" s="1"/>
  <c r="V159" i="7"/>
  <c r="W159" i="7" s="1"/>
  <c r="V160" i="7"/>
  <c r="W160" i="7" s="1"/>
  <c r="V164" i="7"/>
  <c r="W164" i="7" s="1"/>
  <c r="V165" i="7"/>
  <c r="W165" i="7" s="1"/>
  <c r="V166" i="7"/>
  <c r="W166" i="7" s="1"/>
  <c r="V167" i="7"/>
  <c r="W167" i="7" s="1"/>
  <c r="V168" i="7"/>
  <c r="W168" i="7" s="1"/>
  <c r="V171" i="7"/>
  <c r="W171" i="7" s="1"/>
  <c r="V172" i="7"/>
  <c r="W172" i="7" s="1"/>
  <c r="V173" i="7"/>
  <c r="W173" i="7" s="1"/>
  <c r="V174" i="7"/>
  <c r="W174" i="7" s="1"/>
  <c r="V175" i="7"/>
  <c r="W175" i="7" s="1"/>
  <c r="V176" i="7"/>
  <c r="W176" i="7" s="1"/>
  <c r="V177" i="7"/>
  <c r="W177" i="7" s="1"/>
  <c r="V179" i="7"/>
  <c r="W179" i="7" s="1"/>
  <c r="V180" i="7"/>
  <c r="W180" i="7" s="1"/>
  <c r="V181" i="7"/>
  <c r="W181" i="7" s="1"/>
  <c r="V182" i="7"/>
  <c r="W182" i="7" s="1"/>
  <c r="V183" i="7"/>
  <c r="W183" i="7" s="1"/>
  <c r="V184" i="7"/>
  <c r="W184" i="7" s="1"/>
  <c r="V187" i="7"/>
  <c r="W187" i="7"/>
  <c r="V188" i="7"/>
  <c r="W188" i="7" s="1"/>
  <c r="V190" i="7"/>
  <c r="W190" i="7" s="1"/>
  <c r="V191" i="7"/>
  <c r="W191" i="7" s="1"/>
  <c r="V192" i="7"/>
  <c r="W192" i="7" s="1"/>
  <c r="V195" i="7"/>
  <c r="W195" i="7" s="1"/>
  <c r="V196" i="7"/>
  <c r="W196" i="7" s="1"/>
  <c r="V197" i="7"/>
  <c r="W197" i="7" s="1"/>
  <c r="V198" i="7"/>
  <c r="W198" i="7" s="1"/>
  <c r="V199" i="7"/>
  <c r="W199" i="7" s="1"/>
  <c r="V200" i="7"/>
  <c r="W200" i="7" s="1"/>
  <c r="V204" i="7"/>
  <c r="W204" i="7" s="1"/>
  <c r="V207" i="7"/>
  <c r="W207" i="7" s="1"/>
  <c r="V208" i="7"/>
  <c r="W208" i="7" s="1"/>
  <c r="V214" i="7"/>
  <c r="W214" i="7" s="1"/>
  <c r="V215" i="7"/>
  <c r="W215" i="7" s="1"/>
  <c r="V216" i="7"/>
  <c r="W216" i="7" s="1"/>
  <c r="V219" i="7"/>
  <c r="W219" i="7" s="1"/>
  <c r="V220" i="7"/>
  <c r="W220" i="7" s="1"/>
  <c r="V223" i="7"/>
  <c r="W223" i="7" s="1"/>
  <c r="V224" i="7"/>
  <c r="W224" i="7" s="1"/>
  <c r="V227" i="7"/>
  <c r="W227" i="7" s="1"/>
  <c r="V228" i="7"/>
  <c r="W228" i="7" s="1"/>
  <c r="V229" i="7"/>
  <c r="W229" i="7" s="1"/>
  <c r="V231" i="7"/>
  <c r="W231" i="7" s="1"/>
  <c r="V232" i="7"/>
  <c r="W232" i="7" s="1"/>
  <c r="V236" i="7"/>
  <c r="W236" i="7" s="1"/>
  <c r="V237" i="7"/>
  <c r="W237" i="7" s="1"/>
  <c r="V239" i="7"/>
  <c r="W239" i="7" s="1"/>
  <c r="V240" i="7"/>
  <c r="W240" i="7" s="1"/>
  <c r="V247" i="7"/>
  <c r="W247" i="7" s="1"/>
  <c r="V248" i="7"/>
  <c r="W248" i="7" s="1"/>
  <c r="V251" i="7"/>
  <c r="W251" i="7" s="1"/>
  <c r="V255" i="7"/>
  <c r="W255" i="7" s="1"/>
  <c r="V256" i="7"/>
  <c r="W256" i="7" s="1"/>
  <c r="V259" i="7"/>
  <c r="W259" i="7" s="1"/>
  <c r="V260" i="7"/>
  <c r="W260" i="7" s="1"/>
  <c r="V263" i="7"/>
  <c r="W263" i="7" s="1"/>
  <c r="V264" i="7"/>
  <c r="W264" i="7" s="1"/>
  <c r="V267" i="7"/>
  <c r="W267" i="7" s="1"/>
  <c r="V268" i="7"/>
  <c r="W268" i="7" s="1"/>
  <c r="V269" i="7"/>
  <c r="W269" i="7"/>
  <c r="V271" i="7"/>
  <c r="W271" i="7" s="1"/>
  <c r="V272" i="7"/>
  <c r="W272" i="7" s="1"/>
  <c r="V276" i="7"/>
  <c r="W276" i="7" s="1"/>
  <c r="V277" i="7"/>
  <c r="W277" i="7"/>
  <c r="V278" i="7"/>
  <c r="W278" i="7" s="1"/>
  <c r="V279" i="7"/>
  <c r="W279" i="7" s="1"/>
  <c r="V280" i="7"/>
  <c r="W280" i="7" s="1"/>
  <c r="V287" i="7"/>
  <c r="W287" i="7" s="1"/>
  <c r="V288" i="7"/>
  <c r="W288" i="7" s="1"/>
  <c r="V294" i="7"/>
  <c r="W294" i="7" s="1"/>
  <c r="V295" i="7"/>
  <c r="W295" i="7" s="1"/>
  <c r="V296" i="7"/>
  <c r="W296" i="7" s="1"/>
  <c r="V297" i="7"/>
  <c r="W297" i="7" s="1"/>
  <c r="V299" i="7"/>
  <c r="W299" i="7" s="1"/>
  <c r="Q11" i="7"/>
  <c r="R11" i="7"/>
  <c r="Q12" i="7"/>
  <c r="R12" i="7" s="1"/>
  <c r="Q14" i="7"/>
  <c r="R14" i="7" s="1"/>
  <c r="Q18" i="7"/>
  <c r="R18" i="7" s="1"/>
  <c r="Q19" i="7"/>
  <c r="R19" i="7" s="1"/>
  <c r="Q20" i="7"/>
  <c r="R20" i="7" s="1"/>
  <c r="Q27" i="7"/>
  <c r="R27" i="7" s="1"/>
  <c r="Q28" i="7"/>
  <c r="R28" i="7" s="1"/>
  <c r="Q30" i="7"/>
  <c r="R30" i="7" s="1"/>
  <c r="Q31" i="7"/>
  <c r="R31" i="7" s="1"/>
  <c r="Q35" i="7"/>
  <c r="R35" i="7" s="1"/>
  <c r="Q39" i="7"/>
  <c r="R39" i="7" s="1"/>
  <c r="Q43" i="7"/>
  <c r="R43" i="7" s="1"/>
  <c r="Q44" i="7"/>
  <c r="R44" i="7" s="1"/>
  <c r="Q50" i="7"/>
  <c r="R50" i="7" s="1"/>
  <c r="Q51" i="7"/>
  <c r="R51" i="7" s="1"/>
  <c r="Q54" i="7"/>
  <c r="R54" i="7" s="1"/>
  <c r="Q59" i="7"/>
  <c r="R59" i="7" s="1"/>
  <c r="Q60" i="7"/>
  <c r="R60" i="7" s="1"/>
  <c r="Q62" i="7"/>
  <c r="R62" i="7" s="1"/>
  <c r="Q67" i="7"/>
  <c r="R67" i="7" s="1"/>
  <c r="Q70" i="7"/>
  <c r="R70" i="7"/>
  <c r="Q71" i="7"/>
  <c r="R71" i="7" s="1"/>
  <c r="Q72" i="7"/>
  <c r="R72" i="7" s="1"/>
  <c r="Q73" i="7"/>
  <c r="R73" i="7" s="1"/>
  <c r="Q75" i="7"/>
  <c r="R75" i="7" s="1"/>
  <c r="Q82" i="7"/>
  <c r="R82" i="7" s="1"/>
  <c r="Q83" i="7"/>
  <c r="R83" i="7" s="1"/>
  <c r="Q86" i="7"/>
  <c r="R86" i="7" s="1"/>
  <c r="Q91" i="7"/>
  <c r="R91" i="7" s="1"/>
  <c r="Q92" i="7"/>
  <c r="R92" i="7" s="1"/>
  <c r="Q94" i="7"/>
  <c r="R94" i="7" s="1"/>
  <c r="Q99" i="7"/>
  <c r="R99" i="7" s="1"/>
  <c r="Q102" i="7"/>
  <c r="R102" i="7" s="1"/>
  <c r="Q107" i="7"/>
  <c r="R107" i="7" s="1"/>
  <c r="Q110" i="7"/>
  <c r="R110" i="7" s="1"/>
  <c r="Q115" i="7"/>
  <c r="R115" i="7" s="1"/>
  <c r="Q116" i="7"/>
  <c r="R116" i="7" s="1"/>
  <c r="Q119" i="7"/>
  <c r="R119" i="7" s="1"/>
  <c r="Q123" i="7"/>
  <c r="R123" i="7" s="1"/>
  <c r="Q126" i="7"/>
  <c r="R126" i="7" s="1"/>
  <c r="Q127" i="7"/>
  <c r="R127" i="7" s="1"/>
  <c r="Q128" i="7"/>
  <c r="R128" i="7" s="1"/>
  <c r="Q131" i="7"/>
  <c r="R131" i="7" s="1"/>
  <c r="Q139" i="7"/>
  <c r="R139" i="7" s="1"/>
  <c r="Q142" i="7"/>
  <c r="R142" i="7" s="1"/>
  <c r="Q147" i="7"/>
  <c r="R147" i="7" s="1"/>
  <c r="Q148" i="7"/>
  <c r="R148" i="7" s="1"/>
  <c r="Q155" i="7"/>
  <c r="R155" i="7" s="1"/>
  <c r="Q158" i="7"/>
  <c r="R158" i="7" s="1"/>
  <c r="Q159" i="7"/>
  <c r="R159" i="7" s="1"/>
  <c r="Q160" i="7"/>
  <c r="R160" i="7" s="1"/>
  <c r="Q163" i="7"/>
  <c r="R163" i="7" s="1"/>
  <c r="Q171" i="7"/>
  <c r="R171" i="7" s="1"/>
  <c r="Q172" i="7"/>
  <c r="R172" i="7" s="1"/>
  <c r="Q174" i="7"/>
  <c r="R174" i="7"/>
  <c r="Q175" i="7"/>
  <c r="R175" i="7" s="1"/>
  <c r="Q179" i="7"/>
  <c r="R179" i="7" s="1"/>
  <c r="Q182" i="7"/>
  <c r="R182" i="7" s="1"/>
  <c r="Q187" i="7"/>
  <c r="R187" i="7" s="1"/>
  <c r="Q188" i="7"/>
  <c r="R188" i="7" s="1"/>
  <c r="Q190" i="7"/>
  <c r="R190" i="7" s="1"/>
  <c r="Q191" i="7"/>
  <c r="R191" i="7" s="1"/>
  <c r="Q195" i="7"/>
  <c r="R195" i="7" s="1"/>
  <c r="Q196" i="7"/>
  <c r="R196" i="7" s="1"/>
  <c r="Q198" i="7"/>
  <c r="R198" i="7" s="1"/>
  <c r="Q203" i="7"/>
  <c r="R203" i="7" s="1"/>
  <c r="Q204" i="7"/>
  <c r="R204" i="7" s="1"/>
  <c r="Q206" i="7"/>
  <c r="R206" i="7" s="1"/>
  <c r="Q211" i="7"/>
  <c r="R211" i="7" s="1"/>
  <c r="Q214" i="7"/>
  <c r="R214" i="7" s="1"/>
  <c r="Q219" i="7"/>
  <c r="R219" i="7" s="1"/>
  <c r="Q220" i="7"/>
  <c r="R220" i="7" s="1"/>
  <c r="Q222" i="7"/>
  <c r="R222" i="7" s="1"/>
  <c r="Q227" i="7"/>
  <c r="R227" i="7" s="1"/>
  <c r="Q228" i="7"/>
  <c r="R228" i="7" s="1"/>
  <c r="Q230" i="7"/>
  <c r="R230" i="7" s="1"/>
  <c r="Q235" i="7"/>
  <c r="R235" i="7" s="1"/>
  <c r="Q238" i="7"/>
  <c r="R238" i="7" s="1"/>
  <c r="Q243" i="7"/>
  <c r="R243" i="7" s="1"/>
  <c r="Q244" i="7"/>
  <c r="R244" i="7" s="1"/>
  <c r="Q246" i="7"/>
  <c r="R246" i="7" s="1"/>
  <c r="Q251" i="7"/>
  <c r="R251" i="7" s="1"/>
  <c r="Q254" i="7"/>
  <c r="R254" i="7" s="1"/>
  <c r="Q255" i="7"/>
  <c r="R255" i="7" s="1"/>
  <c r="Q259" i="7"/>
  <c r="R259" i="7" s="1"/>
  <c r="Q260" i="7"/>
  <c r="R260" i="7" s="1"/>
  <c r="Q262" i="7"/>
  <c r="R262" i="7" s="1"/>
  <c r="Q267" i="7"/>
  <c r="R267" i="7" s="1"/>
  <c r="Q270" i="7"/>
  <c r="R270" i="7" s="1"/>
  <c r="Q271" i="7"/>
  <c r="R271" i="7" s="1"/>
  <c r="Q275" i="7"/>
  <c r="R275" i="7" s="1"/>
  <c r="Q276" i="7"/>
  <c r="R276" i="7" s="1"/>
  <c r="Q283" i="7"/>
  <c r="R283" i="7" s="1"/>
  <c r="Q286" i="7"/>
  <c r="R286" i="7" s="1"/>
  <c r="Q287" i="7"/>
  <c r="R287" i="7" s="1"/>
  <c r="Q288" i="7"/>
  <c r="R288" i="7" s="1"/>
  <c r="Q291" i="7"/>
  <c r="R291" i="7" s="1"/>
  <c r="Q292" i="7"/>
  <c r="R292" i="7" s="1"/>
  <c r="Q294" i="7"/>
  <c r="R294" i="7" s="1"/>
  <c r="Q299" i="7"/>
  <c r="R299" i="7" s="1"/>
  <c r="Q302" i="7"/>
  <c r="R302" i="7" s="1"/>
  <c r="L27" i="7"/>
  <c r="M27" i="7" s="1"/>
  <c r="L43" i="7"/>
  <c r="M43" i="7" s="1"/>
  <c r="L51" i="7"/>
  <c r="M51" i="7" s="1"/>
  <c r="L59" i="7"/>
  <c r="M59" i="7" s="1"/>
  <c r="L75" i="7"/>
  <c r="M75" i="7" s="1"/>
  <c r="L83" i="7"/>
  <c r="M83" i="7" s="1"/>
  <c r="L107" i="7"/>
  <c r="M107" i="7" s="1"/>
  <c r="L139" i="7"/>
  <c r="M139" i="7"/>
  <c r="L147" i="7"/>
  <c r="M147" i="7" s="1"/>
  <c r="L155" i="7"/>
  <c r="M155" i="7" s="1"/>
  <c r="L187" i="7"/>
  <c r="M187" i="7" s="1"/>
  <c r="L188" i="7"/>
  <c r="M188" i="7" s="1"/>
  <c r="L190" i="7"/>
  <c r="M190" i="7" s="1"/>
  <c r="L195" i="7"/>
  <c r="M195" i="7" s="1"/>
  <c r="L196" i="7"/>
  <c r="M196" i="7" s="1"/>
  <c r="L197" i="7"/>
  <c r="M197" i="7" s="1"/>
  <c r="L205" i="7"/>
  <c r="M205" i="7" s="1"/>
  <c r="L214" i="7"/>
  <c r="M214" i="7" s="1"/>
  <c r="L219" i="7"/>
  <c r="M219" i="7" s="1"/>
  <c r="L220" i="7"/>
  <c r="M220" i="7" s="1"/>
  <c r="L223" i="7"/>
  <c r="M223" i="7" s="1"/>
  <c r="L227" i="7"/>
  <c r="M227" i="7" s="1"/>
  <c r="L228" i="7"/>
  <c r="M228" i="7" s="1"/>
  <c r="L236" i="7"/>
  <c r="M236" i="7" s="1"/>
  <c r="L251" i="7"/>
  <c r="M251" i="7" s="1"/>
  <c r="L255" i="7"/>
  <c r="M255" i="7" s="1"/>
  <c r="L259" i="7"/>
  <c r="M259" i="7" s="1"/>
  <c r="L260" i="7"/>
  <c r="M260" i="7" s="1"/>
  <c r="L267" i="7"/>
  <c r="M267" i="7" s="1"/>
  <c r="L268" i="7"/>
  <c r="M268" i="7" s="1"/>
  <c r="L269" i="7"/>
  <c r="M269" i="7" s="1"/>
  <c r="L276" i="7"/>
  <c r="M276" i="7" s="1"/>
  <c r="L277" i="7"/>
  <c r="M277" i="7" s="1"/>
  <c r="L285" i="7"/>
  <c r="M285" i="7" s="1"/>
  <c r="L299" i="7"/>
  <c r="M299" i="7" s="1"/>
  <c r="G13" i="7"/>
  <c r="H13" i="7" s="1"/>
  <c r="G14" i="7"/>
  <c r="H14" i="7" s="1"/>
  <c r="G15" i="7"/>
  <c r="H15" i="7"/>
  <c r="G17" i="7"/>
  <c r="H17" i="7" s="1"/>
  <c r="G21" i="7"/>
  <c r="H21" i="7"/>
  <c r="G22" i="7"/>
  <c r="H22" i="7" s="1"/>
  <c r="G23" i="7"/>
  <c r="H23" i="7" s="1"/>
  <c r="G25" i="7"/>
  <c r="H25" i="7" s="1"/>
  <c r="G29" i="7"/>
  <c r="H29" i="7" s="1"/>
  <c r="G30" i="7"/>
  <c r="H30" i="7" s="1"/>
  <c r="G31" i="7"/>
  <c r="H31" i="7" s="1"/>
  <c r="G33" i="7"/>
  <c r="H33" i="7" s="1"/>
  <c r="G35" i="7"/>
  <c r="H35" i="7"/>
  <c r="G37" i="7"/>
  <c r="H37" i="7" s="1"/>
  <c r="G38" i="7"/>
  <c r="H38" i="7" s="1"/>
  <c r="G39" i="7"/>
  <c r="H39" i="7" s="1"/>
  <c r="G41" i="7"/>
  <c r="H41" i="7" s="1"/>
  <c r="G43" i="7"/>
  <c r="H43" i="7"/>
  <c r="G45" i="7"/>
  <c r="H45" i="7" s="1"/>
  <c r="G46" i="7"/>
  <c r="H46" i="7" s="1"/>
  <c r="G47" i="7"/>
  <c r="H47" i="7" s="1"/>
  <c r="G49" i="7"/>
  <c r="H49" i="7" s="1"/>
  <c r="G51" i="7"/>
  <c r="H51" i="7" s="1"/>
  <c r="G52" i="7"/>
  <c r="H52" i="7" s="1"/>
  <c r="G53" i="7"/>
  <c r="H53" i="7" s="1"/>
  <c r="G54" i="7"/>
  <c r="H54" i="7" s="1"/>
  <c r="G55" i="7"/>
  <c r="H55" i="7" s="1"/>
  <c r="G57" i="7"/>
  <c r="H57" i="7" s="1"/>
  <c r="G59" i="7"/>
  <c r="H59" i="7" s="1"/>
  <c r="G61" i="7"/>
  <c r="H61" i="7" s="1"/>
  <c r="G62" i="7"/>
  <c r="H62" i="7" s="1"/>
  <c r="G63" i="7"/>
  <c r="H63" i="7" s="1"/>
  <c r="G65" i="7"/>
  <c r="H65" i="7" s="1"/>
  <c r="G69" i="7"/>
  <c r="H69" i="7" s="1"/>
  <c r="G70" i="7"/>
  <c r="H70" i="7" s="1"/>
  <c r="G71" i="7"/>
  <c r="H71" i="7" s="1"/>
  <c r="G73" i="7"/>
  <c r="H73" i="7" s="1"/>
  <c r="G77" i="7"/>
  <c r="H77" i="7" s="1"/>
  <c r="G78" i="7"/>
  <c r="H78" i="7" s="1"/>
  <c r="G79" i="7"/>
  <c r="H79" i="7" s="1"/>
  <c r="G81" i="7"/>
  <c r="H81" i="7"/>
  <c r="G83" i="7"/>
  <c r="H83" i="7" s="1"/>
  <c r="G85" i="7"/>
  <c r="H85" i="7" s="1"/>
  <c r="G86" i="7"/>
  <c r="H86" i="7" s="1"/>
  <c r="G87" i="7"/>
  <c r="H87" i="7" s="1"/>
  <c r="G89" i="7"/>
  <c r="H89" i="7" s="1"/>
  <c r="G91" i="7"/>
  <c r="H91" i="7"/>
  <c r="G92" i="7"/>
  <c r="H92" i="7" s="1"/>
  <c r="G93" i="7"/>
  <c r="H93" i="7" s="1"/>
  <c r="G94" i="7"/>
  <c r="H94" i="7" s="1"/>
  <c r="G95" i="7"/>
  <c r="H95" i="7"/>
  <c r="G97" i="7"/>
  <c r="H97" i="7" s="1"/>
  <c r="G99" i="7"/>
  <c r="H99" i="7" s="1"/>
  <c r="G100" i="7"/>
  <c r="H100" i="7" s="1"/>
  <c r="G101" i="7"/>
  <c r="H101" i="7" s="1"/>
  <c r="G102" i="7"/>
  <c r="H102" i="7" s="1"/>
  <c r="G103" i="7"/>
  <c r="H103" i="7" s="1"/>
  <c r="G104" i="7"/>
  <c r="H104" i="7" s="1"/>
  <c r="G105" i="7"/>
  <c r="H105" i="7" s="1"/>
  <c r="G107" i="7"/>
  <c r="H107" i="7"/>
  <c r="G108" i="7"/>
  <c r="H108" i="7" s="1"/>
  <c r="G109" i="7"/>
  <c r="H109" i="7" s="1"/>
  <c r="G110" i="7"/>
  <c r="H110" i="7" s="1"/>
  <c r="G111" i="7"/>
  <c r="H111" i="7" s="1"/>
  <c r="G113" i="7"/>
  <c r="H113" i="7" s="1"/>
  <c r="G115" i="7"/>
  <c r="H115" i="7" s="1"/>
  <c r="G117" i="7"/>
  <c r="H117" i="7" s="1"/>
  <c r="G118" i="7"/>
  <c r="H118" i="7" s="1"/>
  <c r="G119" i="7"/>
  <c r="H119" i="7" s="1"/>
  <c r="G121" i="7"/>
  <c r="H121" i="7" s="1"/>
  <c r="G125" i="7"/>
  <c r="H125" i="7" s="1"/>
  <c r="G126" i="7"/>
  <c r="H126" i="7" s="1"/>
  <c r="G127" i="7"/>
  <c r="H127" i="7" s="1"/>
  <c r="G129" i="7"/>
  <c r="H129" i="7" s="1"/>
  <c r="G133" i="7"/>
  <c r="H133" i="7" s="1"/>
  <c r="G134" i="7"/>
  <c r="H134" i="7" s="1"/>
  <c r="G135" i="7"/>
  <c r="H135" i="7" s="1"/>
  <c r="G137" i="7"/>
  <c r="H137" i="7" s="1"/>
  <c r="G139" i="7"/>
  <c r="H139" i="7" s="1"/>
  <c r="G140" i="7"/>
  <c r="H140" i="7" s="1"/>
  <c r="G141" i="7"/>
  <c r="H141" i="7" s="1"/>
  <c r="G142" i="7"/>
  <c r="H142" i="7" s="1"/>
  <c r="G143" i="7"/>
  <c r="H143" i="7" s="1"/>
  <c r="G145" i="7"/>
  <c r="H145" i="7" s="1"/>
  <c r="G147" i="7"/>
  <c r="H147" i="7" s="1"/>
  <c r="G149" i="7"/>
  <c r="H149" i="7" s="1"/>
  <c r="G150" i="7"/>
  <c r="H150" i="7" s="1"/>
  <c r="G151" i="7"/>
  <c r="H151" i="7" s="1"/>
  <c r="G153" i="7"/>
  <c r="H153" i="7" s="1"/>
  <c r="G157" i="7"/>
  <c r="H157" i="7" s="1"/>
  <c r="G158" i="7"/>
  <c r="H158" i="7" s="1"/>
  <c r="G159" i="7"/>
  <c r="H159" i="7" s="1"/>
  <c r="G161" i="7"/>
  <c r="H161" i="7" s="1"/>
  <c r="G165" i="7"/>
  <c r="H165" i="7" s="1"/>
  <c r="G166" i="7"/>
  <c r="H166" i="7" s="1"/>
  <c r="G167" i="7"/>
  <c r="H167" i="7" s="1"/>
  <c r="G168" i="7"/>
  <c r="H168" i="7" s="1"/>
  <c r="G169" i="7"/>
  <c r="H169" i="7" s="1"/>
  <c r="G173" i="7"/>
  <c r="H173" i="7" s="1"/>
  <c r="G174" i="7"/>
  <c r="H174" i="7" s="1"/>
  <c r="G175" i="7"/>
  <c r="H175" i="7" s="1"/>
  <c r="G177" i="7"/>
  <c r="H177" i="7" s="1"/>
  <c r="G179" i="7"/>
  <c r="H179" i="7" s="1"/>
  <c r="G180" i="7"/>
  <c r="H180" i="7" s="1"/>
  <c r="G181" i="7"/>
  <c r="H181" i="7" s="1"/>
  <c r="G182" i="7"/>
  <c r="H182" i="7" s="1"/>
  <c r="G183" i="7"/>
  <c r="H183" i="7" s="1"/>
  <c r="G185" i="7"/>
  <c r="H185" i="7" s="1"/>
  <c r="G187" i="7"/>
  <c r="H187" i="7" s="1"/>
  <c r="G189" i="7"/>
  <c r="H189" i="7" s="1"/>
  <c r="G190" i="7"/>
  <c r="H190" i="7" s="1"/>
  <c r="G191" i="7"/>
  <c r="H191" i="7" s="1"/>
  <c r="G193" i="7"/>
  <c r="H193" i="7" s="1"/>
  <c r="G195" i="7"/>
  <c r="H195" i="7" s="1"/>
  <c r="G197" i="7"/>
  <c r="H197" i="7" s="1"/>
  <c r="G198" i="7"/>
  <c r="H198" i="7" s="1"/>
  <c r="G199" i="7"/>
  <c r="H199" i="7" s="1"/>
  <c r="G201" i="7"/>
  <c r="H201" i="7" s="1"/>
  <c r="G205" i="7"/>
  <c r="H205" i="7" s="1"/>
  <c r="G206" i="7"/>
  <c r="H206" i="7" s="1"/>
  <c r="G207" i="7"/>
  <c r="H207" i="7" s="1"/>
  <c r="G209" i="7"/>
  <c r="H209" i="7" s="1"/>
  <c r="G211" i="7"/>
  <c r="H211" i="7" s="1"/>
  <c r="G213" i="7"/>
  <c r="H213" i="7" s="1"/>
  <c r="G214" i="7"/>
  <c r="H214" i="7" s="1"/>
  <c r="G215" i="7"/>
  <c r="H215" i="7" s="1"/>
  <c r="G217" i="7"/>
  <c r="H217" i="7" s="1"/>
  <c r="G219" i="7"/>
  <c r="H219" i="7" s="1"/>
  <c r="G220" i="7"/>
  <c r="H220" i="7" s="1"/>
  <c r="G221" i="7"/>
  <c r="H221" i="7" s="1"/>
  <c r="G222" i="7"/>
  <c r="H222" i="7" s="1"/>
  <c r="G223" i="7"/>
  <c r="H223" i="7" s="1"/>
  <c r="G225" i="7"/>
  <c r="H225" i="7" s="1"/>
  <c r="G227" i="7"/>
  <c r="H227" i="7" s="1"/>
  <c r="G229" i="7"/>
  <c r="H229" i="7" s="1"/>
  <c r="G230" i="7"/>
  <c r="H230" i="7" s="1"/>
  <c r="G231" i="7"/>
  <c r="H231" i="7" s="1"/>
  <c r="G233" i="7"/>
  <c r="H233" i="7" s="1"/>
  <c r="G237" i="7"/>
  <c r="H237" i="7" s="1"/>
  <c r="G238" i="7"/>
  <c r="H238" i="7" s="1"/>
  <c r="G239" i="7"/>
  <c r="H239" i="7" s="1"/>
  <c r="G241" i="7"/>
  <c r="H241" i="7" s="1"/>
  <c r="G243" i="7"/>
  <c r="H243" i="7" s="1"/>
  <c r="G245" i="7"/>
  <c r="H245" i="7" s="1"/>
  <c r="G246" i="7"/>
  <c r="H246" i="7" s="1"/>
  <c r="G247" i="7"/>
  <c r="H247" i="7" s="1"/>
  <c r="G249" i="7"/>
  <c r="H249" i="7" s="1"/>
  <c r="G251" i="7"/>
  <c r="H251" i="7" s="1"/>
  <c r="G252" i="7"/>
  <c r="H252" i="7" s="1"/>
  <c r="G253" i="7"/>
  <c r="H253" i="7" s="1"/>
  <c r="G254" i="7"/>
  <c r="H254" i="7" s="1"/>
  <c r="G255" i="7"/>
  <c r="H255" i="7" s="1"/>
  <c r="G257" i="7"/>
  <c r="H257" i="7" s="1"/>
  <c r="G259" i="7"/>
  <c r="H259" i="7" s="1"/>
  <c r="G261" i="7"/>
  <c r="H261" i="7" s="1"/>
  <c r="G262" i="7"/>
  <c r="H262" i="7" s="1"/>
  <c r="G263" i="7"/>
  <c r="H263" i="7" s="1"/>
  <c r="G265" i="7"/>
  <c r="H265" i="7" s="1"/>
  <c r="G269" i="7"/>
  <c r="H269" i="7" s="1"/>
  <c r="G270" i="7"/>
  <c r="H270" i="7" s="1"/>
  <c r="G271" i="7"/>
  <c r="H271" i="7" s="1"/>
  <c r="G273" i="7"/>
  <c r="H273" i="7" s="1"/>
  <c r="G277" i="7"/>
  <c r="H277" i="7" s="1"/>
  <c r="G278" i="7"/>
  <c r="H278" i="7" s="1"/>
  <c r="G279" i="7"/>
  <c r="H279" i="7" s="1"/>
  <c r="G281" i="7"/>
  <c r="H281" i="7" s="1"/>
  <c r="G283" i="7"/>
  <c r="H283" i="7" s="1"/>
  <c r="G284" i="7"/>
  <c r="H284" i="7" s="1"/>
  <c r="G285" i="7"/>
  <c r="H285" i="7" s="1"/>
  <c r="G286" i="7"/>
  <c r="H286" i="7" s="1"/>
  <c r="G287" i="7"/>
  <c r="H287" i="7" s="1"/>
  <c r="G289" i="7"/>
  <c r="H289" i="7" s="1"/>
  <c r="G291" i="7"/>
  <c r="H291" i="7" s="1"/>
  <c r="G292" i="7"/>
  <c r="H292" i="7" s="1"/>
  <c r="G293" i="7"/>
  <c r="H293" i="7" s="1"/>
  <c r="G294" i="7"/>
  <c r="H294" i="7" s="1"/>
  <c r="G295" i="7"/>
  <c r="H295" i="7" s="1"/>
  <c r="G297" i="7"/>
  <c r="H297" i="7" s="1"/>
  <c r="G299" i="7"/>
  <c r="H299" i="7" s="1"/>
  <c r="G301" i="7"/>
  <c r="H301" i="7" s="1"/>
  <c r="G302" i="7"/>
  <c r="H302" i="7" s="1"/>
  <c r="AU11" i="7"/>
  <c r="AV11" i="7" s="1"/>
  <c r="AU12" i="7"/>
  <c r="AV12" i="7" s="1"/>
  <c r="AU13" i="7"/>
  <c r="AV13" i="7" s="1"/>
  <c r="AU14" i="7"/>
  <c r="AV14" i="7" s="1"/>
  <c r="AU15" i="7"/>
  <c r="AV15" i="7" s="1"/>
  <c r="AU16" i="7"/>
  <c r="AV16" i="7" s="1"/>
  <c r="AU17" i="7"/>
  <c r="AV17" i="7" s="1"/>
  <c r="AU19" i="7"/>
  <c r="AV19" i="7" s="1"/>
  <c r="AU20" i="7"/>
  <c r="AV20" i="7" s="1"/>
  <c r="AU21" i="7"/>
  <c r="AV21" i="7" s="1"/>
  <c r="AU23" i="7"/>
  <c r="AV23" i="7" s="1"/>
  <c r="AU24" i="7"/>
  <c r="AV24" i="7" s="1"/>
  <c r="AU25" i="7"/>
  <c r="AV25" i="7" s="1"/>
  <c r="AU27" i="7"/>
  <c r="AV27" i="7" s="1"/>
  <c r="AU28" i="7"/>
  <c r="AV28" i="7" s="1"/>
  <c r="AU29" i="7"/>
  <c r="AV29" i="7" s="1"/>
  <c r="AU31" i="7"/>
  <c r="AV31" i="7" s="1"/>
  <c r="AU32" i="7"/>
  <c r="AV32" i="7" s="1"/>
  <c r="AU33" i="7"/>
  <c r="AV33" i="7" s="1"/>
  <c r="AU35" i="7"/>
  <c r="AV35" i="7" s="1"/>
  <c r="AU36" i="7"/>
  <c r="AV36" i="7" s="1"/>
  <c r="AU37" i="7"/>
  <c r="AV37" i="7" s="1"/>
  <c r="AU39" i="7"/>
  <c r="AV39" i="7" s="1"/>
  <c r="AU40" i="7"/>
  <c r="AV40" i="7"/>
  <c r="AU41" i="7"/>
  <c r="AV41" i="7" s="1"/>
  <c r="AU43" i="7"/>
  <c r="AV43" i="7" s="1"/>
  <c r="AU44" i="7"/>
  <c r="AV44" i="7" s="1"/>
  <c r="AU45" i="7"/>
  <c r="AV45" i="7" s="1"/>
  <c r="AU47" i="7"/>
  <c r="AV47" i="7" s="1"/>
  <c r="AU48" i="7"/>
  <c r="AV48" i="7" s="1"/>
  <c r="AU49" i="7"/>
  <c r="AV49" i="7" s="1"/>
  <c r="AU51" i="7"/>
  <c r="AV51" i="7" s="1"/>
  <c r="AU52" i="7"/>
  <c r="AV52" i="7" s="1"/>
  <c r="AU53" i="7"/>
  <c r="AV53" i="7" s="1"/>
  <c r="AU55" i="7"/>
  <c r="AV55" i="7" s="1"/>
  <c r="AU56" i="7"/>
  <c r="AV56" i="7" s="1"/>
  <c r="AU57" i="7"/>
  <c r="AV57" i="7" s="1"/>
  <c r="AU59" i="7"/>
  <c r="AV59" i="7" s="1"/>
  <c r="AU60" i="7"/>
  <c r="AV60" i="7" s="1"/>
  <c r="AU61" i="7"/>
  <c r="AV61" i="7" s="1"/>
  <c r="AU63" i="7"/>
  <c r="AV63" i="7" s="1"/>
  <c r="AU64" i="7"/>
  <c r="AV64" i="7" s="1"/>
  <c r="AU65" i="7"/>
  <c r="AV65" i="7" s="1"/>
  <c r="AU67" i="7"/>
  <c r="AV67" i="7" s="1"/>
  <c r="AU68" i="7"/>
  <c r="AV68" i="7" s="1"/>
  <c r="AU69" i="7"/>
  <c r="AV69" i="7" s="1"/>
  <c r="AU71" i="7"/>
  <c r="AV71" i="7" s="1"/>
  <c r="AU72" i="7"/>
  <c r="AV72" i="7"/>
  <c r="AU73" i="7"/>
  <c r="AV73" i="7" s="1"/>
  <c r="AU75" i="7"/>
  <c r="AV75" i="7" s="1"/>
  <c r="AU76" i="7"/>
  <c r="AV76" i="7" s="1"/>
  <c r="AU77" i="7"/>
  <c r="AV77" i="7" s="1"/>
  <c r="AU79" i="7"/>
  <c r="AV79" i="7" s="1"/>
  <c r="AU80" i="7"/>
  <c r="AV80" i="7" s="1"/>
  <c r="AU81" i="7"/>
  <c r="AV81" i="7" s="1"/>
  <c r="AU83" i="7"/>
  <c r="AV83" i="7" s="1"/>
  <c r="AU84" i="7"/>
  <c r="AV84" i="7" s="1"/>
  <c r="AU85" i="7"/>
  <c r="AV85" i="7" s="1"/>
  <c r="AU87" i="7"/>
  <c r="AV87" i="7" s="1"/>
  <c r="AU88" i="7"/>
  <c r="AV88" i="7" s="1"/>
  <c r="AU89" i="7"/>
  <c r="AV89" i="7" s="1"/>
  <c r="AU91" i="7"/>
  <c r="AV91" i="7" s="1"/>
  <c r="AU92" i="7"/>
  <c r="AV92" i="7" s="1"/>
  <c r="AU93" i="7"/>
  <c r="AV93" i="7" s="1"/>
  <c r="AU95" i="7"/>
  <c r="AV95" i="7" s="1"/>
  <c r="AU96" i="7"/>
  <c r="AV96" i="7" s="1"/>
  <c r="AU97" i="7"/>
  <c r="AV97" i="7" s="1"/>
  <c r="AU99" i="7"/>
  <c r="AV99" i="7" s="1"/>
  <c r="AU100" i="7"/>
  <c r="AV100" i="7" s="1"/>
  <c r="AU101" i="7"/>
  <c r="AV101" i="7" s="1"/>
  <c r="AU103" i="7"/>
  <c r="AV103" i="7" s="1"/>
  <c r="AU104" i="7"/>
  <c r="AV104" i="7" s="1"/>
  <c r="AU105" i="7"/>
  <c r="AV105" i="7" s="1"/>
  <c r="AU107" i="7"/>
  <c r="AV107" i="7" s="1"/>
  <c r="AU108" i="7"/>
  <c r="AV108" i="7" s="1"/>
  <c r="AU109" i="7"/>
  <c r="AV109" i="7" s="1"/>
  <c r="AU111" i="7"/>
  <c r="AV111" i="7" s="1"/>
  <c r="AU112" i="7"/>
  <c r="AV112" i="7" s="1"/>
  <c r="AU113" i="7"/>
  <c r="AV113" i="7" s="1"/>
  <c r="AU115" i="7"/>
  <c r="AV115" i="7" s="1"/>
  <c r="AU116" i="7"/>
  <c r="AV116" i="7" s="1"/>
  <c r="AU117" i="7"/>
  <c r="AV117" i="7" s="1"/>
  <c r="AU119" i="7"/>
  <c r="AV119" i="7" s="1"/>
  <c r="AU120" i="7"/>
  <c r="AV120" i="7" s="1"/>
  <c r="AU121" i="7"/>
  <c r="AV121" i="7" s="1"/>
  <c r="AU123" i="7"/>
  <c r="AV123" i="7" s="1"/>
  <c r="AU124" i="7"/>
  <c r="AV124" i="7" s="1"/>
  <c r="AU125" i="7"/>
  <c r="AV125" i="7" s="1"/>
  <c r="AU127" i="7"/>
  <c r="AV127" i="7" s="1"/>
  <c r="AU128" i="7"/>
  <c r="AV128" i="7" s="1"/>
  <c r="AU129" i="7"/>
  <c r="AV129" i="7" s="1"/>
  <c r="AU131" i="7"/>
  <c r="AV131" i="7" s="1"/>
  <c r="AU132" i="7"/>
  <c r="AV132" i="7" s="1"/>
  <c r="AU133" i="7"/>
  <c r="AV133" i="7" s="1"/>
  <c r="AU135" i="7"/>
  <c r="AV135" i="7" s="1"/>
  <c r="AU136" i="7"/>
  <c r="AV136" i="7" s="1"/>
  <c r="AU137" i="7"/>
  <c r="AV137" i="7" s="1"/>
  <c r="AU139" i="7"/>
  <c r="AV139" i="7" s="1"/>
  <c r="AU140" i="7"/>
  <c r="AV140" i="7" s="1"/>
  <c r="AU141" i="7"/>
  <c r="AV141" i="7" s="1"/>
  <c r="AU143" i="7"/>
  <c r="AV143" i="7" s="1"/>
  <c r="AU144" i="7"/>
  <c r="AV144" i="7" s="1"/>
  <c r="AU145" i="7"/>
  <c r="AV145" i="7" s="1"/>
  <c r="AU146" i="7"/>
  <c r="AV146" i="7" s="1"/>
  <c r="AU147" i="7"/>
  <c r="AV147" i="7" s="1"/>
  <c r="AU148" i="7"/>
  <c r="AV148" i="7" s="1"/>
  <c r="AU149" i="7"/>
  <c r="AV149" i="7" s="1"/>
  <c r="AU151" i="7"/>
  <c r="AV151" i="7" s="1"/>
  <c r="AU152" i="7"/>
  <c r="AV152" i="7"/>
  <c r="AU153" i="7"/>
  <c r="AV153" i="7" s="1"/>
  <c r="AU155" i="7"/>
  <c r="AV155" i="7" s="1"/>
  <c r="AU156" i="7"/>
  <c r="AV156" i="7" s="1"/>
  <c r="AU157" i="7"/>
  <c r="AV157" i="7" s="1"/>
  <c r="AU159" i="7"/>
  <c r="AV159" i="7" s="1"/>
  <c r="AU160" i="7"/>
  <c r="AV160" i="7" s="1"/>
  <c r="AU161" i="7"/>
  <c r="AV161" i="7" s="1"/>
  <c r="AU163" i="7"/>
  <c r="AV163" i="7" s="1"/>
  <c r="AU164" i="7"/>
  <c r="AV164" i="7" s="1"/>
  <c r="AU165" i="7"/>
  <c r="AV165" i="7" s="1"/>
  <c r="AU167" i="7"/>
  <c r="AV167" i="7" s="1"/>
  <c r="AU168" i="7"/>
  <c r="AV168" i="7" s="1"/>
  <c r="AU169" i="7"/>
  <c r="AV169" i="7" s="1"/>
  <c r="AU171" i="7"/>
  <c r="AV171" i="7" s="1"/>
  <c r="AU172" i="7"/>
  <c r="AV172" i="7" s="1"/>
  <c r="AU173" i="7"/>
  <c r="AV173" i="7" s="1"/>
  <c r="AU174" i="7"/>
  <c r="AV174" i="7" s="1"/>
  <c r="AU175" i="7"/>
  <c r="AV175" i="7" s="1"/>
  <c r="AU176" i="7"/>
  <c r="AV176" i="7" s="1"/>
  <c r="AU177" i="7"/>
  <c r="AV177" i="7" s="1"/>
  <c r="AU179" i="7"/>
  <c r="AV179" i="7" s="1"/>
  <c r="AU180" i="7"/>
  <c r="AV180" i="7" s="1"/>
  <c r="AU181" i="7"/>
  <c r="AV181" i="7" s="1"/>
  <c r="AU183" i="7"/>
  <c r="AV183" i="7" s="1"/>
  <c r="AU184" i="7"/>
  <c r="AV184" i="7" s="1"/>
  <c r="AU185" i="7"/>
  <c r="AV185" i="7" s="1"/>
  <c r="AU187" i="7"/>
  <c r="AV187" i="7" s="1"/>
  <c r="AU188" i="7"/>
  <c r="AV188" i="7" s="1"/>
  <c r="AU189" i="7"/>
  <c r="AV189" i="7" s="1"/>
  <c r="AU191" i="7"/>
  <c r="AV191" i="7" s="1"/>
  <c r="AU192" i="7"/>
  <c r="AV192" i="7" s="1"/>
  <c r="AU193" i="7"/>
  <c r="AV193" i="7" s="1"/>
  <c r="AU195" i="7"/>
  <c r="AV195" i="7" s="1"/>
  <c r="AU196" i="7"/>
  <c r="AV196" i="7" s="1"/>
  <c r="AU197" i="7"/>
  <c r="AV197" i="7" s="1"/>
  <c r="AU199" i="7"/>
  <c r="AV199" i="7" s="1"/>
  <c r="AU200" i="7"/>
  <c r="AV200" i="7" s="1"/>
  <c r="AU201" i="7"/>
  <c r="AV201" i="7" s="1"/>
  <c r="AU203" i="7"/>
  <c r="AV203" i="7" s="1"/>
  <c r="AU204" i="7"/>
  <c r="AV204" i="7" s="1"/>
  <c r="AU205" i="7"/>
  <c r="AV205" i="7" s="1"/>
  <c r="AU207" i="7"/>
  <c r="AV207" i="7" s="1"/>
  <c r="AU208" i="7"/>
  <c r="AV208" i="7" s="1"/>
  <c r="AU209" i="7"/>
  <c r="AV209" i="7" s="1"/>
  <c r="AU211" i="7"/>
  <c r="AV211" i="7" s="1"/>
  <c r="AU212" i="7"/>
  <c r="AV212" i="7" s="1"/>
  <c r="AU213" i="7"/>
  <c r="AV213" i="7" s="1"/>
  <c r="AU215" i="7"/>
  <c r="AV215" i="7" s="1"/>
  <c r="AU216" i="7"/>
  <c r="AV216" i="7" s="1"/>
  <c r="AU217" i="7"/>
  <c r="AV217" i="7" s="1"/>
  <c r="AU219" i="7"/>
  <c r="AV219" i="7" s="1"/>
  <c r="AU220" i="7"/>
  <c r="AV220" i="7" s="1"/>
  <c r="AU221" i="7"/>
  <c r="AV221" i="7" s="1"/>
  <c r="AU223" i="7"/>
  <c r="AV223" i="7" s="1"/>
  <c r="AU224" i="7"/>
  <c r="AV224" i="7" s="1"/>
  <c r="AU225" i="7"/>
  <c r="AV225" i="7" s="1"/>
  <c r="AU227" i="7"/>
  <c r="AV227" i="7" s="1"/>
  <c r="AU228" i="7"/>
  <c r="AV228" i="7" s="1"/>
  <c r="AU229" i="7"/>
  <c r="AV229" i="7" s="1"/>
  <c r="AU231" i="7"/>
  <c r="AV231" i="7" s="1"/>
  <c r="AU232" i="7"/>
  <c r="AV232" i="7" s="1"/>
  <c r="AU233" i="7"/>
  <c r="AV233" i="7" s="1"/>
  <c r="AU235" i="7"/>
  <c r="AV235" i="7" s="1"/>
  <c r="AU236" i="7"/>
  <c r="AV236" i="7" s="1"/>
  <c r="AU237" i="7"/>
  <c r="AV237" i="7" s="1"/>
  <c r="AU239" i="7"/>
  <c r="AV239" i="7" s="1"/>
  <c r="AU240" i="7"/>
  <c r="AV240" i="7" s="1"/>
  <c r="AU241" i="7"/>
  <c r="AV241" i="7" s="1"/>
  <c r="AU243" i="7"/>
  <c r="AV243" i="7" s="1"/>
  <c r="AU244" i="7"/>
  <c r="AV244" i="7" s="1"/>
  <c r="AU245" i="7"/>
  <c r="AV245" i="7" s="1"/>
  <c r="AU247" i="7"/>
  <c r="AV247" i="7" s="1"/>
  <c r="AU248" i="7"/>
  <c r="AV248" i="7" s="1"/>
  <c r="AU249" i="7"/>
  <c r="AV249" i="7" s="1"/>
  <c r="AU251" i="7"/>
  <c r="AV251" i="7" s="1"/>
  <c r="AU252" i="7"/>
  <c r="AV252" i="7" s="1"/>
  <c r="AU253" i="7"/>
  <c r="AV253" i="7" s="1"/>
  <c r="AU255" i="7"/>
  <c r="AV255" i="7" s="1"/>
  <c r="AU256" i="7"/>
  <c r="AV256" i="7" s="1"/>
  <c r="AU257" i="7"/>
  <c r="AV257" i="7" s="1"/>
  <c r="AU259" i="7"/>
  <c r="AV259" i="7" s="1"/>
  <c r="AU260" i="7"/>
  <c r="AV260" i="7" s="1"/>
  <c r="AU261" i="7"/>
  <c r="AV261" i="7" s="1"/>
  <c r="AU263" i="7"/>
  <c r="AV263" i="7" s="1"/>
  <c r="AU264" i="7"/>
  <c r="AV264" i="7" s="1"/>
  <c r="AU265" i="7"/>
  <c r="AV265" i="7" s="1"/>
  <c r="AU267" i="7"/>
  <c r="AV267" i="7" s="1"/>
  <c r="AU268" i="7"/>
  <c r="AV268" i="7" s="1"/>
  <c r="AU269" i="7"/>
  <c r="AV269" i="7" s="1"/>
  <c r="AU271" i="7"/>
  <c r="AV271" i="7" s="1"/>
  <c r="AU272" i="7"/>
  <c r="AV272" i="7" s="1"/>
  <c r="AU273" i="7"/>
  <c r="AV273" i="7" s="1"/>
  <c r="AU275" i="7"/>
  <c r="AV275" i="7" s="1"/>
  <c r="AU276" i="7"/>
  <c r="AV276" i="7" s="1"/>
  <c r="AU277" i="7"/>
  <c r="AV277" i="7" s="1"/>
  <c r="AU279" i="7"/>
  <c r="AV279" i="7" s="1"/>
  <c r="AU280" i="7"/>
  <c r="AV280" i="7" s="1"/>
  <c r="AU281" i="7"/>
  <c r="AV281" i="7" s="1"/>
  <c r="AU283" i="7"/>
  <c r="AV283" i="7" s="1"/>
  <c r="AU284" i="7"/>
  <c r="AV284" i="7" s="1"/>
  <c r="AU285" i="7"/>
  <c r="AV285" i="7" s="1"/>
  <c r="AU287" i="7"/>
  <c r="AV287" i="7" s="1"/>
  <c r="AU288" i="7"/>
  <c r="AV288" i="7" s="1"/>
  <c r="AU289" i="7"/>
  <c r="AV289" i="7" s="1"/>
  <c r="AU291" i="7"/>
  <c r="AV291" i="7" s="1"/>
  <c r="AU292" i="7"/>
  <c r="AV292" i="7" s="1"/>
  <c r="AU293" i="7"/>
  <c r="AV293" i="7" s="1"/>
  <c r="AU295" i="7"/>
  <c r="AV295" i="7" s="1"/>
  <c r="AU296" i="7"/>
  <c r="AV296" i="7" s="1"/>
  <c r="AU297" i="7"/>
  <c r="AV297" i="7" s="1"/>
  <c r="AU299" i="7"/>
  <c r="AV299" i="7" s="1"/>
  <c r="AU300" i="7"/>
  <c r="AV300" i="7" s="1"/>
  <c r="AU301" i="7"/>
  <c r="AV301" i="7" s="1"/>
  <c r="AU10" i="7"/>
  <c r="AV10" i="7" s="1"/>
  <c r="AP27" i="7"/>
  <c r="AQ27" i="7" s="1"/>
  <c r="AP28" i="7"/>
  <c r="AQ28" i="7" s="1"/>
  <c r="AP29" i="7"/>
  <c r="AQ29" i="7" s="1"/>
  <c r="AP30" i="7"/>
  <c r="AQ30" i="7" s="1"/>
  <c r="AP31" i="7"/>
  <c r="AQ31" i="7"/>
  <c r="AP32" i="7"/>
  <c r="AQ32" i="7" s="1"/>
  <c r="AP33" i="7"/>
  <c r="AQ33" i="7" s="1"/>
  <c r="AP34" i="7"/>
  <c r="AQ34" i="7" s="1"/>
  <c r="AP35" i="7"/>
  <c r="AQ35" i="7" s="1"/>
  <c r="AP36" i="7"/>
  <c r="AQ36" i="7" s="1"/>
  <c r="AP37" i="7"/>
  <c r="AQ37" i="7"/>
  <c r="AP38" i="7"/>
  <c r="AQ38" i="7"/>
  <c r="AP39" i="7"/>
  <c r="AQ39" i="7" s="1"/>
  <c r="AP40" i="7"/>
  <c r="AQ40" i="7" s="1"/>
  <c r="AP41" i="7"/>
  <c r="AQ41" i="7" s="1"/>
  <c r="AP42" i="7"/>
  <c r="AQ42" i="7" s="1"/>
  <c r="AP43" i="7"/>
  <c r="AQ43" i="7" s="1"/>
  <c r="AP44" i="7"/>
  <c r="AQ44" i="7" s="1"/>
  <c r="AP45" i="7"/>
  <c r="AQ45" i="7" s="1"/>
  <c r="AP46" i="7"/>
  <c r="AQ46" i="7" s="1"/>
  <c r="AP47" i="7"/>
  <c r="AQ47" i="7" s="1"/>
  <c r="AP48" i="7"/>
  <c r="AQ48" i="7" s="1"/>
  <c r="AP49" i="7"/>
  <c r="AQ49" i="7" s="1"/>
  <c r="AP50" i="7"/>
  <c r="AQ50" i="7" s="1"/>
  <c r="AP51" i="7"/>
  <c r="AQ51" i="7" s="1"/>
  <c r="AP52" i="7"/>
  <c r="AQ52" i="7" s="1"/>
  <c r="AP53" i="7"/>
  <c r="AQ53" i="7" s="1"/>
  <c r="AP54" i="7"/>
  <c r="AQ54" i="7" s="1"/>
  <c r="AP55" i="7"/>
  <c r="AQ55" i="7" s="1"/>
  <c r="AP56" i="7"/>
  <c r="AQ56" i="7" s="1"/>
  <c r="AP57" i="7"/>
  <c r="AQ57" i="7" s="1"/>
  <c r="AP58" i="7"/>
  <c r="AQ58" i="7" s="1"/>
  <c r="AP59" i="7"/>
  <c r="AQ59" i="7" s="1"/>
  <c r="AP60" i="7"/>
  <c r="AQ60" i="7" s="1"/>
  <c r="AP61" i="7"/>
  <c r="AQ61" i="7" s="1"/>
  <c r="AP62" i="7"/>
  <c r="AQ62" i="7" s="1"/>
  <c r="AP63" i="7"/>
  <c r="AQ63" i="7" s="1"/>
  <c r="AP64" i="7"/>
  <c r="AQ64" i="7" s="1"/>
  <c r="AP65" i="7"/>
  <c r="AQ65" i="7" s="1"/>
  <c r="AP66" i="7"/>
  <c r="AQ66" i="7"/>
  <c r="AP67" i="7"/>
  <c r="AQ67" i="7" s="1"/>
  <c r="AP68" i="7"/>
  <c r="AQ68" i="7" s="1"/>
  <c r="AP69" i="7"/>
  <c r="AQ69" i="7" s="1"/>
  <c r="AP70" i="7"/>
  <c r="AQ70" i="7" s="1"/>
  <c r="AP71" i="7"/>
  <c r="AQ71" i="7" s="1"/>
  <c r="AP72" i="7"/>
  <c r="AQ72" i="7" s="1"/>
  <c r="AP73" i="7"/>
  <c r="AQ73" i="7"/>
  <c r="AP74" i="7"/>
  <c r="AQ74" i="7" s="1"/>
  <c r="AP75" i="7"/>
  <c r="AQ75" i="7" s="1"/>
  <c r="AP76" i="7"/>
  <c r="AQ76" i="7" s="1"/>
  <c r="AP77" i="7"/>
  <c r="AQ77" i="7" s="1"/>
  <c r="AP78" i="7"/>
  <c r="AQ78" i="7" s="1"/>
  <c r="AP79" i="7"/>
  <c r="AQ79" i="7" s="1"/>
  <c r="AP80" i="7"/>
  <c r="AQ80" i="7" s="1"/>
  <c r="AP81" i="7"/>
  <c r="AQ81" i="7" s="1"/>
  <c r="AP82" i="7"/>
  <c r="AQ82" i="7" s="1"/>
  <c r="AP83" i="7"/>
  <c r="AQ83" i="7" s="1"/>
  <c r="AP84" i="7"/>
  <c r="AQ84" i="7" s="1"/>
  <c r="AP85" i="7"/>
  <c r="AQ85" i="7" s="1"/>
  <c r="AP86" i="7"/>
  <c r="AQ86" i="7" s="1"/>
  <c r="AP87" i="7"/>
  <c r="AQ87" i="7" s="1"/>
  <c r="AP88" i="7"/>
  <c r="AQ88" i="7" s="1"/>
  <c r="AP89" i="7"/>
  <c r="AQ89" i="7" s="1"/>
  <c r="AP90" i="7"/>
  <c r="AQ90" i="7" s="1"/>
  <c r="AP91" i="7"/>
  <c r="AQ91" i="7" s="1"/>
  <c r="AP92" i="7"/>
  <c r="AQ92" i="7" s="1"/>
  <c r="AP93" i="7"/>
  <c r="AQ93" i="7" s="1"/>
  <c r="AP94" i="7"/>
  <c r="AQ94" i="7" s="1"/>
  <c r="AP95" i="7"/>
  <c r="AQ95" i="7" s="1"/>
  <c r="AP96" i="7"/>
  <c r="AQ96" i="7" s="1"/>
  <c r="AP97" i="7"/>
  <c r="AQ97" i="7" s="1"/>
  <c r="AP98" i="7"/>
  <c r="AQ98" i="7" s="1"/>
  <c r="AP99" i="7"/>
  <c r="AQ99" i="7" s="1"/>
  <c r="AP100" i="7"/>
  <c r="AQ100" i="7" s="1"/>
  <c r="AP101" i="7"/>
  <c r="AQ101" i="7" s="1"/>
  <c r="AP102" i="7"/>
  <c r="AQ102" i="7" s="1"/>
  <c r="AP103" i="7"/>
  <c r="AQ103" i="7"/>
  <c r="AP104" i="7"/>
  <c r="AQ104" i="7" s="1"/>
  <c r="AP105" i="7"/>
  <c r="AQ105" i="7" s="1"/>
  <c r="AP106" i="7"/>
  <c r="AQ106" i="7" s="1"/>
  <c r="AP107" i="7"/>
  <c r="AQ107" i="7" s="1"/>
  <c r="AP108" i="7"/>
  <c r="AQ108" i="7" s="1"/>
  <c r="AP109" i="7"/>
  <c r="AQ109" i="7" s="1"/>
  <c r="AP110" i="7"/>
  <c r="AQ110" i="7"/>
  <c r="AP111" i="7"/>
  <c r="AQ111" i="7" s="1"/>
  <c r="AP112" i="7"/>
  <c r="AQ112" i="7" s="1"/>
  <c r="AP113" i="7"/>
  <c r="AQ113" i="7" s="1"/>
  <c r="AP114" i="7"/>
  <c r="AQ114" i="7"/>
  <c r="AP115" i="7"/>
  <c r="AQ115" i="7" s="1"/>
  <c r="AP116" i="7"/>
  <c r="AQ116" i="7" s="1"/>
  <c r="AP117" i="7"/>
  <c r="AQ117" i="7" s="1"/>
  <c r="AP118" i="7"/>
  <c r="AQ118" i="7" s="1"/>
  <c r="AP119" i="7"/>
  <c r="AQ119" i="7" s="1"/>
  <c r="AP120" i="7"/>
  <c r="AQ120" i="7" s="1"/>
  <c r="AP121" i="7"/>
  <c r="AQ121" i="7" s="1"/>
  <c r="AP122" i="7"/>
  <c r="AQ122" i="7"/>
  <c r="AP123" i="7"/>
  <c r="AQ123" i="7" s="1"/>
  <c r="AP124" i="7"/>
  <c r="AQ124" i="7" s="1"/>
  <c r="AP125" i="7"/>
  <c r="AQ125" i="7" s="1"/>
  <c r="AP126" i="7"/>
  <c r="AQ126" i="7"/>
  <c r="AP127" i="7"/>
  <c r="AQ127" i="7" s="1"/>
  <c r="AP128" i="7"/>
  <c r="AQ128" i="7" s="1"/>
  <c r="AP129" i="7"/>
  <c r="AQ129" i="7" s="1"/>
  <c r="AP130" i="7"/>
  <c r="AQ130" i="7" s="1"/>
  <c r="AP131" i="7"/>
  <c r="AQ131" i="7"/>
  <c r="AP132" i="7"/>
  <c r="AQ132" i="7" s="1"/>
  <c r="AP133" i="7"/>
  <c r="AQ133" i="7" s="1"/>
  <c r="AP134" i="7"/>
  <c r="AQ134" i="7" s="1"/>
  <c r="AP135" i="7"/>
  <c r="AQ135" i="7" s="1"/>
  <c r="AP136" i="7"/>
  <c r="AQ136" i="7" s="1"/>
  <c r="AP137" i="7"/>
  <c r="AQ137" i="7" s="1"/>
  <c r="AP138" i="7"/>
  <c r="AQ138" i="7" s="1"/>
  <c r="AP139" i="7"/>
  <c r="AQ139" i="7" s="1"/>
  <c r="AP140" i="7"/>
  <c r="AQ140" i="7" s="1"/>
  <c r="AP141" i="7"/>
  <c r="AQ141" i="7" s="1"/>
  <c r="AP142" i="7"/>
  <c r="AQ142" i="7" s="1"/>
  <c r="AP143" i="7"/>
  <c r="AQ143" i="7" s="1"/>
  <c r="AP144" i="7"/>
  <c r="AQ144" i="7" s="1"/>
  <c r="AP145" i="7"/>
  <c r="AQ145" i="7"/>
  <c r="AP146" i="7"/>
  <c r="AQ146" i="7" s="1"/>
  <c r="AP147" i="7"/>
  <c r="AQ147" i="7" s="1"/>
  <c r="AP148" i="7"/>
  <c r="AQ148" i="7" s="1"/>
  <c r="AP149" i="7"/>
  <c r="AQ149" i="7" s="1"/>
  <c r="AP150" i="7"/>
  <c r="AQ150" i="7"/>
  <c r="AP151" i="7"/>
  <c r="AQ151" i="7" s="1"/>
  <c r="AP152" i="7"/>
  <c r="AQ152" i="7" s="1"/>
  <c r="AP153" i="7"/>
  <c r="AQ153" i="7" s="1"/>
  <c r="AP154" i="7"/>
  <c r="AQ154" i="7" s="1"/>
  <c r="AP155" i="7"/>
  <c r="AQ155" i="7" s="1"/>
  <c r="AP156" i="7"/>
  <c r="AQ156" i="7" s="1"/>
  <c r="AP157" i="7"/>
  <c r="AQ157" i="7" s="1"/>
  <c r="AP158" i="7"/>
  <c r="AQ158" i="7" s="1"/>
  <c r="AP159" i="7"/>
  <c r="AQ159" i="7" s="1"/>
  <c r="AP160" i="7"/>
  <c r="AQ160" i="7" s="1"/>
  <c r="AP161" i="7"/>
  <c r="AQ161" i="7"/>
  <c r="AP162" i="7"/>
  <c r="AQ162" i="7" s="1"/>
  <c r="AP163" i="7"/>
  <c r="AQ163" i="7" s="1"/>
  <c r="AP164" i="7"/>
  <c r="AQ164" i="7" s="1"/>
  <c r="AP165" i="7"/>
  <c r="AQ165" i="7" s="1"/>
  <c r="AP166" i="7"/>
  <c r="AQ166" i="7" s="1"/>
  <c r="AP167" i="7"/>
  <c r="AQ167" i="7" s="1"/>
  <c r="AP168" i="7"/>
  <c r="AQ168" i="7" s="1"/>
  <c r="AP169" i="7"/>
  <c r="AQ169" i="7" s="1"/>
  <c r="AP170" i="7"/>
  <c r="AQ170" i="7" s="1"/>
  <c r="AP171" i="7"/>
  <c r="AQ171" i="7" s="1"/>
  <c r="AP172" i="7"/>
  <c r="AQ172" i="7" s="1"/>
  <c r="AP173" i="7"/>
  <c r="AQ173" i="7" s="1"/>
  <c r="AP174" i="7"/>
  <c r="AQ174" i="7" s="1"/>
  <c r="AP175" i="7"/>
  <c r="AQ175" i="7" s="1"/>
  <c r="AP176" i="7"/>
  <c r="AQ176" i="7" s="1"/>
  <c r="AP177" i="7"/>
  <c r="AQ177" i="7"/>
  <c r="AP178" i="7"/>
  <c r="AQ178" i="7" s="1"/>
  <c r="AP179" i="7"/>
  <c r="AQ179" i="7" s="1"/>
  <c r="AP180" i="7"/>
  <c r="AQ180" i="7" s="1"/>
  <c r="AP181" i="7"/>
  <c r="AQ181" i="7" s="1"/>
  <c r="AP182" i="7"/>
  <c r="AQ182" i="7" s="1"/>
  <c r="AP183" i="7"/>
  <c r="AQ183" i="7" s="1"/>
  <c r="AP184" i="7"/>
  <c r="AQ184" i="7" s="1"/>
  <c r="AP185" i="7"/>
  <c r="AQ185" i="7" s="1"/>
  <c r="AP186" i="7"/>
  <c r="AQ186" i="7" s="1"/>
  <c r="AP187" i="7"/>
  <c r="AQ187" i="7" s="1"/>
  <c r="AP188" i="7"/>
  <c r="AQ188" i="7" s="1"/>
  <c r="AP189" i="7"/>
  <c r="AQ189" i="7" s="1"/>
  <c r="AP190" i="7"/>
  <c r="AQ190" i="7"/>
  <c r="AP191" i="7"/>
  <c r="AQ191" i="7" s="1"/>
  <c r="AP192" i="7"/>
  <c r="AQ192" i="7" s="1"/>
  <c r="AP193" i="7"/>
  <c r="AQ193" i="7" s="1"/>
  <c r="AP194" i="7"/>
  <c r="AQ194" i="7" s="1"/>
  <c r="AP195" i="7"/>
  <c r="AQ195" i="7" s="1"/>
  <c r="AP196" i="7"/>
  <c r="AQ196" i="7" s="1"/>
  <c r="AP197" i="7"/>
  <c r="AQ197" i="7" s="1"/>
  <c r="AP198" i="7"/>
  <c r="AQ198" i="7"/>
  <c r="AP199" i="7"/>
  <c r="AQ199" i="7" s="1"/>
  <c r="AP200" i="7"/>
  <c r="AQ200" i="7" s="1"/>
  <c r="AP201" i="7"/>
  <c r="AQ201" i="7" s="1"/>
  <c r="AP202" i="7"/>
  <c r="AQ202" i="7" s="1"/>
  <c r="AP203" i="7"/>
  <c r="AQ203" i="7" s="1"/>
  <c r="AP204" i="7"/>
  <c r="AQ204" i="7" s="1"/>
  <c r="AP205" i="7"/>
  <c r="AQ205" i="7" s="1"/>
  <c r="AP206" i="7"/>
  <c r="AQ206" i="7" s="1"/>
  <c r="AP207" i="7"/>
  <c r="AQ207" i="7" s="1"/>
  <c r="AP208" i="7"/>
  <c r="AQ208" i="7" s="1"/>
  <c r="AP209" i="7"/>
  <c r="AQ209" i="7"/>
  <c r="AP210" i="7"/>
  <c r="AQ210" i="7" s="1"/>
  <c r="AP211" i="7"/>
  <c r="AQ211" i="7" s="1"/>
  <c r="AP212" i="7"/>
  <c r="AQ212" i="7" s="1"/>
  <c r="AP213" i="7"/>
  <c r="AQ213" i="7"/>
  <c r="AP214" i="7"/>
  <c r="AQ214" i="7" s="1"/>
  <c r="AP215" i="7"/>
  <c r="AQ215" i="7" s="1"/>
  <c r="AP216" i="7"/>
  <c r="AQ216" i="7" s="1"/>
  <c r="AP217" i="7"/>
  <c r="AQ217" i="7"/>
  <c r="AP218" i="7"/>
  <c r="AQ218" i="7"/>
  <c r="AP219" i="7"/>
  <c r="AQ219" i="7" s="1"/>
  <c r="AP220" i="7"/>
  <c r="AQ220" i="7" s="1"/>
  <c r="AP221" i="7"/>
  <c r="AQ221" i="7" s="1"/>
  <c r="AP222" i="7"/>
  <c r="AQ222" i="7" s="1"/>
  <c r="AP223" i="7"/>
  <c r="AQ223" i="7" s="1"/>
  <c r="AP224" i="7"/>
  <c r="AQ224" i="7" s="1"/>
  <c r="AP225" i="7"/>
  <c r="AQ225" i="7"/>
  <c r="AP226" i="7"/>
  <c r="AQ226" i="7" s="1"/>
  <c r="AP227" i="7"/>
  <c r="AQ227" i="7" s="1"/>
  <c r="AP228" i="7"/>
  <c r="AQ228" i="7" s="1"/>
  <c r="AP229" i="7"/>
  <c r="AQ229" i="7" s="1"/>
  <c r="AP230" i="7"/>
  <c r="AQ230" i="7" s="1"/>
  <c r="AP231" i="7"/>
  <c r="AQ231" i="7" s="1"/>
  <c r="AP232" i="7"/>
  <c r="AQ232" i="7" s="1"/>
  <c r="AP233" i="7"/>
  <c r="AQ233" i="7" s="1"/>
  <c r="AP234" i="7"/>
  <c r="AQ234" i="7" s="1"/>
  <c r="AP235" i="7"/>
  <c r="AQ235" i="7" s="1"/>
  <c r="AP236" i="7"/>
  <c r="AQ236" i="7" s="1"/>
  <c r="AP237" i="7"/>
  <c r="AQ237" i="7" s="1"/>
  <c r="AP238" i="7"/>
  <c r="AQ238" i="7"/>
  <c r="AP239" i="7"/>
  <c r="AQ239" i="7" s="1"/>
  <c r="AP240" i="7"/>
  <c r="AQ240" i="7" s="1"/>
  <c r="AP241" i="7"/>
  <c r="AQ241" i="7" s="1"/>
  <c r="AP242" i="7"/>
  <c r="AQ242" i="7" s="1"/>
  <c r="AP243" i="7"/>
  <c r="AQ243" i="7" s="1"/>
  <c r="AP244" i="7"/>
  <c r="AQ244" i="7" s="1"/>
  <c r="AP245" i="7"/>
  <c r="AQ245" i="7"/>
  <c r="AP246" i="7"/>
  <c r="AQ246" i="7" s="1"/>
  <c r="AP247" i="7"/>
  <c r="AQ247" i="7" s="1"/>
  <c r="AP248" i="7"/>
  <c r="AQ248" i="7" s="1"/>
  <c r="AP249" i="7"/>
  <c r="AQ249" i="7"/>
  <c r="AP250" i="7"/>
  <c r="AQ250" i="7"/>
  <c r="AP251" i="7"/>
  <c r="AQ251" i="7" s="1"/>
  <c r="AP252" i="7"/>
  <c r="AQ252" i="7" s="1"/>
  <c r="AP253" i="7"/>
  <c r="AQ253" i="7" s="1"/>
  <c r="AP254" i="7"/>
  <c r="AQ254" i="7" s="1"/>
  <c r="AP255" i="7"/>
  <c r="AQ255" i="7" s="1"/>
  <c r="AP256" i="7"/>
  <c r="AQ256" i="7" s="1"/>
  <c r="AP257" i="7"/>
  <c r="AQ257" i="7" s="1"/>
  <c r="AP258" i="7"/>
  <c r="AQ258" i="7" s="1"/>
  <c r="AP259" i="7"/>
  <c r="AQ259" i="7" s="1"/>
  <c r="AP260" i="7"/>
  <c r="AQ260" i="7" s="1"/>
  <c r="AP261" i="7"/>
  <c r="AQ261" i="7" s="1"/>
  <c r="AP262" i="7"/>
  <c r="AQ262" i="7"/>
  <c r="AP263" i="7"/>
  <c r="AQ263" i="7" s="1"/>
  <c r="AP264" i="7"/>
  <c r="AQ264" i="7" s="1"/>
  <c r="AP265" i="7"/>
  <c r="AQ265" i="7" s="1"/>
  <c r="AP266" i="7"/>
  <c r="AQ266" i="7" s="1"/>
  <c r="AP267" i="7"/>
  <c r="AQ267" i="7" s="1"/>
  <c r="AP268" i="7"/>
  <c r="AQ268" i="7" s="1"/>
  <c r="AP269" i="7"/>
  <c r="AQ269" i="7" s="1"/>
  <c r="AP270" i="7"/>
  <c r="AQ270" i="7"/>
  <c r="AP271" i="7"/>
  <c r="AQ271" i="7" s="1"/>
  <c r="AP272" i="7"/>
  <c r="AQ272" i="7" s="1"/>
  <c r="AP273" i="7"/>
  <c r="AQ273" i="7"/>
  <c r="AP274" i="7"/>
  <c r="AQ274" i="7" s="1"/>
  <c r="AP275" i="7"/>
  <c r="AQ275" i="7" s="1"/>
  <c r="AP276" i="7"/>
  <c r="AQ276" i="7" s="1"/>
  <c r="AP277" i="7"/>
  <c r="AQ277" i="7" s="1"/>
  <c r="AP278" i="7"/>
  <c r="AQ278" i="7" s="1"/>
  <c r="AP279" i="7"/>
  <c r="AQ279" i="7" s="1"/>
  <c r="AP280" i="7"/>
  <c r="AQ280" i="7" s="1"/>
  <c r="AP281" i="7"/>
  <c r="AQ281" i="7"/>
  <c r="AP282" i="7"/>
  <c r="AQ282" i="7"/>
  <c r="AP283" i="7"/>
  <c r="AQ283" i="7" s="1"/>
  <c r="AP284" i="7"/>
  <c r="AQ284" i="7" s="1"/>
  <c r="AP285" i="7"/>
  <c r="AQ285" i="7" s="1"/>
  <c r="AP286" i="7"/>
  <c r="AQ286" i="7" s="1"/>
  <c r="AP287" i="7"/>
  <c r="AQ287" i="7" s="1"/>
  <c r="AP288" i="7"/>
  <c r="AQ288" i="7" s="1"/>
  <c r="AP289" i="7"/>
  <c r="AQ289" i="7" s="1"/>
  <c r="AP290" i="7"/>
  <c r="AQ290" i="7" s="1"/>
  <c r="AP291" i="7"/>
  <c r="AQ291" i="7" s="1"/>
  <c r="AP292" i="7"/>
  <c r="AQ292" i="7" s="1"/>
  <c r="AP293" i="7"/>
  <c r="AQ293" i="7" s="1"/>
  <c r="AP294" i="7"/>
  <c r="AQ294" i="7"/>
  <c r="AP295" i="7"/>
  <c r="AQ295" i="7" s="1"/>
  <c r="AP296" i="7"/>
  <c r="AQ296" i="7" s="1"/>
  <c r="AP297" i="7"/>
  <c r="AQ297" i="7" s="1"/>
  <c r="AP298" i="7"/>
  <c r="AQ298" i="7" s="1"/>
  <c r="AP299" i="7"/>
  <c r="AQ299" i="7" s="1"/>
  <c r="AP300" i="7"/>
  <c r="AQ300" i="7" s="1"/>
  <c r="AP301" i="7"/>
  <c r="AQ301" i="7"/>
  <c r="AP302" i="7"/>
  <c r="AQ302" i="7" s="1"/>
  <c r="AP11" i="7"/>
  <c r="AQ11" i="7" s="1"/>
  <c r="AP12" i="7"/>
  <c r="AQ12" i="7" s="1"/>
  <c r="AP13" i="7"/>
  <c r="AQ13" i="7" s="1"/>
  <c r="AP14" i="7"/>
  <c r="AQ14" i="7"/>
  <c r="AP15" i="7"/>
  <c r="AQ15" i="7" s="1"/>
  <c r="AP16" i="7"/>
  <c r="AQ16" i="7" s="1"/>
  <c r="AP17" i="7"/>
  <c r="AQ17" i="7" s="1"/>
  <c r="AP18" i="7"/>
  <c r="AQ18" i="7" s="1"/>
  <c r="AP19" i="7"/>
  <c r="AQ19" i="7" s="1"/>
  <c r="AP20" i="7"/>
  <c r="AQ20" i="7" s="1"/>
  <c r="AP21" i="7"/>
  <c r="AQ21" i="7" s="1"/>
  <c r="AP22" i="7"/>
  <c r="AQ22" i="7" s="1"/>
  <c r="AP23" i="7"/>
  <c r="AQ23" i="7" s="1"/>
  <c r="AP24" i="7"/>
  <c r="AQ24" i="7" s="1"/>
  <c r="AP25" i="7"/>
  <c r="AQ25" i="7" s="1"/>
  <c r="AP26" i="7"/>
  <c r="AQ26" i="7" s="1"/>
  <c r="AP10" i="7"/>
  <c r="AQ10" i="7" s="1"/>
  <c r="AF10" i="7"/>
  <c r="AG10" i="7" s="1"/>
  <c r="V10" i="7"/>
  <c r="W10" i="7" s="1"/>
  <c r="Q10" i="7"/>
  <c r="R10" i="7" s="1"/>
  <c r="L10" i="7"/>
  <c r="M10" i="7" s="1"/>
  <c r="G10" i="7"/>
  <c r="H10" i="7" s="1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Z17" i="5"/>
  <c r="AA17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Z18" i="5"/>
  <c r="AA18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Z25" i="5"/>
  <c r="AA25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Z26" i="5"/>
  <c r="AA26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Z49" i="5"/>
  <c r="AA49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Z50" i="5"/>
  <c r="AA50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Z57" i="5"/>
  <c r="AA57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Z58" i="5"/>
  <c r="AA58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Z65" i="5"/>
  <c r="AA65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Z66" i="5"/>
  <c r="AA66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Z73" i="5"/>
  <c r="AA73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Z74" i="5"/>
  <c r="AA74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Z81" i="5"/>
  <c r="AA81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Z82" i="5"/>
  <c r="AA82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Z89" i="5"/>
  <c r="AA89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Z90" i="5"/>
  <c r="AA90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Z97" i="5"/>
  <c r="AA97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Z98" i="5"/>
  <c r="AA98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Z105" i="5"/>
  <c r="AA105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Z106" i="5"/>
  <c r="AA106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Z113" i="5"/>
  <c r="AA113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Z114" i="5"/>
  <c r="AA114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Z121" i="5"/>
  <c r="AA121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Z122" i="5"/>
  <c r="AA122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Z129" i="5"/>
  <c r="AA129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Z130" i="5"/>
  <c r="AA130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Z137" i="5"/>
  <c r="AA137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Z138" i="5"/>
  <c r="AA138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Z145" i="5"/>
  <c r="AA145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Z146" i="5"/>
  <c r="AA146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Z153" i="5"/>
  <c r="AA153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Z154" i="5"/>
  <c r="AA154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Z161" i="5"/>
  <c r="AA161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Z162" i="5"/>
  <c r="AA162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Z169" i="5"/>
  <c r="AA169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Z170" i="5"/>
  <c r="AA170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Z177" i="5"/>
  <c r="AA177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Z178" i="5"/>
  <c r="AA178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Z185" i="5"/>
  <c r="AA185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Z186" i="5"/>
  <c r="AA186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Z193" i="5"/>
  <c r="AA193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Z194" i="5"/>
  <c r="AA194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Z201" i="5"/>
  <c r="AA201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Z202" i="5"/>
  <c r="AA202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Z209" i="5"/>
  <c r="AA209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Z210" i="5"/>
  <c r="AA210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Z217" i="5"/>
  <c r="AA217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Z218" i="5"/>
  <c r="AA218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Z225" i="5"/>
  <c r="AA225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Z226" i="5"/>
  <c r="AA226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Z233" i="5"/>
  <c r="AA233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Z234" i="5"/>
  <c r="AA234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Z241" i="5"/>
  <c r="AA241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Z242" i="5"/>
  <c r="AA242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Z249" i="5"/>
  <c r="AA249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Z250" i="5"/>
  <c r="AA250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Z257" i="5"/>
  <c r="AA257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Z258" i="5"/>
  <c r="AA258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Z265" i="5"/>
  <c r="AA265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Z266" i="5"/>
  <c r="AA266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Z273" i="5"/>
  <c r="AA273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Z274" i="5"/>
  <c r="AA274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Z281" i="5"/>
  <c r="AA281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Z282" i="5"/>
  <c r="AA282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Z289" i="5"/>
  <c r="AA289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Z290" i="5"/>
  <c r="AA290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Z297" i="5"/>
  <c r="AA297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Z298" i="5"/>
  <c r="AA298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Z10" i="5"/>
  <c r="AA10" i="5"/>
  <c r="F10" i="5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K10" i="4"/>
  <c r="T10" i="4" s="1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10" i="4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11" i="6"/>
  <c r="J12" i="6"/>
  <c r="J13" i="6"/>
  <c r="J14" i="6"/>
  <c r="J15" i="6"/>
  <c r="J16" i="6"/>
  <c r="J17" i="6"/>
  <c r="J18" i="6"/>
  <c r="J19" i="6"/>
  <c r="J20" i="6"/>
  <c r="J21" i="6"/>
  <c r="J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10" i="6"/>
  <c r="M11" i="6"/>
  <c r="M12" i="6"/>
  <c r="K12" i="6" s="1"/>
  <c r="M13" i="6"/>
  <c r="M14" i="6"/>
  <c r="M15" i="6"/>
  <c r="M16" i="6"/>
  <c r="M17" i="6"/>
  <c r="K17" i="6" s="1"/>
  <c r="M18" i="6"/>
  <c r="M19" i="6"/>
  <c r="M20" i="6"/>
  <c r="K20" i="6" s="1"/>
  <c r="M21" i="6"/>
  <c r="M22" i="6"/>
  <c r="M23" i="6"/>
  <c r="M24" i="6"/>
  <c r="M25" i="6"/>
  <c r="K25" i="6" s="1"/>
  <c r="M26" i="6"/>
  <c r="M27" i="6"/>
  <c r="M28" i="6"/>
  <c r="K28" i="6" s="1"/>
  <c r="M29" i="6"/>
  <c r="M30" i="6"/>
  <c r="M31" i="6"/>
  <c r="M32" i="6"/>
  <c r="M33" i="6"/>
  <c r="K33" i="6" s="1"/>
  <c r="M34" i="6"/>
  <c r="M35" i="6"/>
  <c r="M36" i="6"/>
  <c r="K36" i="6" s="1"/>
  <c r="M37" i="6"/>
  <c r="M38" i="6"/>
  <c r="M39" i="6"/>
  <c r="M40" i="6"/>
  <c r="M41" i="6"/>
  <c r="K41" i="6" s="1"/>
  <c r="M42" i="6"/>
  <c r="M43" i="6"/>
  <c r="M44" i="6"/>
  <c r="K44" i="6" s="1"/>
  <c r="M45" i="6"/>
  <c r="M46" i="6"/>
  <c r="M47" i="6"/>
  <c r="M48" i="6"/>
  <c r="M49" i="6"/>
  <c r="K49" i="6" s="1"/>
  <c r="M50" i="6"/>
  <c r="M51" i="6"/>
  <c r="M52" i="6"/>
  <c r="K52" i="6" s="1"/>
  <c r="M53" i="6"/>
  <c r="M54" i="6"/>
  <c r="M55" i="6"/>
  <c r="M56" i="6"/>
  <c r="M57" i="6"/>
  <c r="K57" i="6" s="1"/>
  <c r="M58" i="6"/>
  <c r="M59" i="6"/>
  <c r="M60" i="6"/>
  <c r="K60" i="6" s="1"/>
  <c r="M61" i="6"/>
  <c r="M62" i="6"/>
  <c r="M63" i="6"/>
  <c r="M64" i="6"/>
  <c r="M65" i="6"/>
  <c r="K65" i="6" s="1"/>
  <c r="M66" i="6"/>
  <c r="M67" i="6"/>
  <c r="M68" i="6"/>
  <c r="K68" i="6" s="1"/>
  <c r="M69" i="6"/>
  <c r="M70" i="6"/>
  <c r="M71" i="6"/>
  <c r="M72" i="6"/>
  <c r="M73" i="6"/>
  <c r="K73" i="6" s="1"/>
  <c r="M74" i="6"/>
  <c r="M75" i="6"/>
  <c r="M76" i="6"/>
  <c r="K76" i="6" s="1"/>
  <c r="M77" i="6"/>
  <c r="M78" i="6"/>
  <c r="M79" i="6"/>
  <c r="M80" i="6"/>
  <c r="M81" i="6"/>
  <c r="K81" i="6" s="1"/>
  <c r="M82" i="6"/>
  <c r="M83" i="6"/>
  <c r="M84" i="6"/>
  <c r="K84" i="6" s="1"/>
  <c r="M85" i="6"/>
  <c r="M86" i="6"/>
  <c r="M87" i="6"/>
  <c r="M88" i="6"/>
  <c r="M89" i="6"/>
  <c r="K89" i="6" s="1"/>
  <c r="M90" i="6"/>
  <c r="M91" i="6"/>
  <c r="M92" i="6"/>
  <c r="K92" i="6" s="1"/>
  <c r="M93" i="6"/>
  <c r="M94" i="6"/>
  <c r="M95" i="6"/>
  <c r="M96" i="6"/>
  <c r="M97" i="6"/>
  <c r="K97" i="6" s="1"/>
  <c r="M98" i="6"/>
  <c r="M99" i="6"/>
  <c r="M100" i="6"/>
  <c r="K100" i="6" s="1"/>
  <c r="M101" i="6"/>
  <c r="M102" i="6"/>
  <c r="M103" i="6"/>
  <c r="M104" i="6"/>
  <c r="M105" i="6"/>
  <c r="K105" i="6" s="1"/>
  <c r="M106" i="6"/>
  <c r="M107" i="6"/>
  <c r="M108" i="6"/>
  <c r="K108" i="6" s="1"/>
  <c r="M109" i="6"/>
  <c r="M110" i="6"/>
  <c r="M111" i="6"/>
  <c r="M112" i="6"/>
  <c r="M113" i="6"/>
  <c r="K113" i="6" s="1"/>
  <c r="M114" i="6"/>
  <c r="M115" i="6"/>
  <c r="M116" i="6"/>
  <c r="K116" i="6" s="1"/>
  <c r="M117" i="6"/>
  <c r="M118" i="6"/>
  <c r="M119" i="6"/>
  <c r="M120" i="6"/>
  <c r="M121" i="6"/>
  <c r="K121" i="6" s="1"/>
  <c r="M122" i="6"/>
  <c r="M123" i="6"/>
  <c r="M124" i="6"/>
  <c r="K124" i="6" s="1"/>
  <c r="M125" i="6"/>
  <c r="M126" i="6"/>
  <c r="M127" i="6"/>
  <c r="M128" i="6"/>
  <c r="M129" i="6"/>
  <c r="K129" i="6" s="1"/>
  <c r="M130" i="6"/>
  <c r="M131" i="6"/>
  <c r="M132" i="6"/>
  <c r="K132" i="6" s="1"/>
  <c r="M133" i="6"/>
  <c r="M134" i="6"/>
  <c r="M135" i="6"/>
  <c r="M136" i="6"/>
  <c r="M137" i="6"/>
  <c r="K137" i="6" s="1"/>
  <c r="M138" i="6"/>
  <c r="M139" i="6"/>
  <c r="M140" i="6"/>
  <c r="K140" i="6" s="1"/>
  <c r="M141" i="6"/>
  <c r="M142" i="6"/>
  <c r="M143" i="6"/>
  <c r="M144" i="6"/>
  <c r="M145" i="6"/>
  <c r="K145" i="6" s="1"/>
  <c r="M146" i="6"/>
  <c r="M147" i="6"/>
  <c r="M148" i="6"/>
  <c r="K148" i="6" s="1"/>
  <c r="M149" i="6"/>
  <c r="M150" i="6"/>
  <c r="M151" i="6"/>
  <c r="M152" i="6"/>
  <c r="M153" i="6"/>
  <c r="K153" i="6" s="1"/>
  <c r="M154" i="6"/>
  <c r="M155" i="6"/>
  <c r="M156" i="6"/>
  <c r="K156" i="6" s="1"/>
  <c r="M157" i="6"/>
  <c r="M158" i="6"/>
  <c r="M159" i="6"/>
  <c r="M160" i="6"/>
  <c r="M161" i="6"/>
  <c r="K161" i="6" s="1"/>
  <c r="M162" i="6"/>
  <c r="M163" i="6"/>
  <c r="M164" i="6"/>
  <c r="K164" i="6" s="1"/>
  <c r="M165" i="6"/>
  <c r="M166" i="6"/>
  <c r="M167" i="6"/>
  <c r="M168" i="6"/>
  <c r="M169" i="6"/>
  <c r="K169" i="6" s="1"/>
  <c r="M170" i="6"/>
  <c r="M171" i="6"/>
  <c r="M172" i="6"/>
  <c r="K172" i="6" s="1"/>
  <c r="M173" i="6"/>
  <c r="M174" i="6"/>
  <c r="M175" i="6"/>
  <c r="M176" i="6"/>
  <c r="M177" i="6"/>
  <c r="K177" i="6" s="1"/>
  <c r="M178" i="6"/>
  <c r="M179" i="6"/>
  <c r="M180" i="6"/>
  <c r="K180" i="6" s="1"/>
  <c r="M181" i="6"/>
  <c r="M182" i="6"/>
  <c r="M183" i="6"/>
  <c r="M184" i="6"/>
  <c r="M185" i="6"/>
  <c r="K185" i="6" s="1"/>
  <c r="M186" i="6"/>
  <c r="M187" i="6"/>
  <c r="M188" i="6"/>
  <c r="K188" i="6" s="1"/>
  <c r="M189" i="6"/>
  <c r="M190" i="6"/>
  <c r="M191" i="6"/>
  <c r="M192" i="6"/>
  <c r="M193" i="6"/>
  <c r="K193" i="6" s="1"/>
  <c r="M194" i="6"/>
  <c r="M195" i="6"/>
  <c r="M196" i="6"/>
  <c r="K196" i="6" s="1"/>
  <c r="M197" i="6"/>
  <c r="M198" i="6"/>
  <c r="M199" i="6"/>
  <c r="M200" i="6"/>
  <c r="M201" i="6"/>
  <c r="K201" i="6" s="1"/>
  <c r="M202" i="6"/>
  <c r="M203" i="6"/>
  <c r="M204" i="6"/>
  <c r="K204" i="6" s="1"/>
  <c r="M205" i="6"/>
  <c r="M206" i="6"/>
  <c r="M207" i="6"/>
  <c r="M208" i="6"/>
  <c r="M209" i="6"/>
  <c r="K209" i="6" s="1"/>
  <c r="M210" i="6"/>
  <c r="M211" i="6"/>
  <c r="M212" i="6"/>
  <c r="K212" i="6" s="1"/>
  <c r="M213" i="6"/>
  <c r="M214" i="6"/>
  <c r="M215" i="6"/>
  <c r="M216" i="6"/>
  <c r="M217" i="6"/>
  <c r="K217" i="6" s="1"/>
  <c r="M218" i="6"/>
  <c r="M219" i="6"/>
  <c r="M220" i="6"/>
  <c r="K220" i="6" s="1"/>
  <c r="M221" i="6"/>
  <c r="M222" i="6"/>
  <c r="M223" i="6"/>
  <c r="M224" i="6"/>
  <c r="M225" i="6"/>
  <c r="K225" i="6" s="1"/>
  <c r="M226" i="6"/>
  <c r="M227" i="6"/>
  <c r="M228" i="6"/>
  <c r="K228" i="6" s="1"/>
  <c r="M229" i="6"/>
  <c r="M230" i="6"/>
  <c r="M231" i="6"/>
  <c r="M232" i="6"/>
  <c r="M233" i="6"/>
  <c r="K233" i="6" s="1"/>
  <c r="M234" i="6"/>
  <c r="M235" i="6"/>
  <c r="M236" i="6"/>
  <c r="K236" i="6" s="1"/>
  <c r="M237" i="6"/>
  <c r="M238" i="6"/>
  <c r="M239" i="6"/>
  <c r="M240" i="6"/>
  <c r="M241" i="6"/>
  <c r="K241" i="6" s="1"/>
  <c r="M242" i="6"/>
  <c r="M243" i="6"/>
  <c r="M244" i="6"/>
  <c r="K244" i="6" s="1"/>
  <c r="M245" i="6"/>
  <c r="M246" i="6"/>
  <c r="M247" i="6"/>
  <c r="M248" i="6"/>
  <c r="M249" i="6"/>
  <c r="K249" i="6" s="1"/>
  <c r="M250" i="6"/>
  <c r="M251" i="6"/>
  <c r="M252" i="6"/>
  <c r="K252" i="6" s="1"/>
  <c r="M253" i="6"/>
  <c r="M254" i="6"/>
  <c r="M255" i="6"/>
  <c r="M256" i="6"/>
  <c r="M257" i="6"/>
  <c r="K257" i="6" s="1"/>
  <c r="M258" i="6"/>
  <c r="M259" i="6"/>
  <c r="M260" i="6"/>
  <c r="K260" i="6" s="1"/>
  <c r="M261" i="6"/>
  <c r="M262" i="6"/>
  <c r="M263" i="6"/>
  <c r="M264" i="6"/>
  <c r="M265" i="6"/>
  <c r="K265" i="6" s="1"/>
  <c r="M266" i="6"/>
  <c r="M267" i="6"/>
  <c r="M268" i="6"/>
  <c r="K268" i="6" s="1"/>
  <c r="M269" i="6"/>
  <c r="M270" i="6"/>
  <c r="M271" i="6"/>
  <c r="M272" i="6"/>
  <c r="M273" i="6"/>
  <c r="K273" i="6" s="1"/>
  <c r="M274" i="6"/>
  <c r="M275" i="6"/>
  <c r="M276" i="6"/>
  <c r="K276" i="6" s="1"/>
  <c r="M277" i="6"/>
  <c r="M278" i="6"/>
  <c r="M279" i="6"/>
  <c r="M280" i="6"/>
  <c r="M281" i="6"/>
  <c r="K281" i="6" s="1"/>
  <c r="M282" i="6"/>
  <c r="M283" i="6"/>
  <c r="M284" i="6"/>
  <c r="K284" i="6" s="1"/>
  <c r="M285" i="6"/>
  <c r="M286" i="6"/>
  <c r="M287" i="6"/>
  <c r="M288" i="6"/>
  <c r="M289" i="6"/>
  <c r="K289" i="6" s="1"/>
  <c r="M290" i="6"/>
  <c r="M291" i="6"/>
  <c r="M292" i="6"/>
  <c r="K292" i="6" s="1"/>
  <c r="M293" i="6"/>
  <c r="M294" i="6"/>
  <c r="M295" i="6"/>
  <c r="M296" i="6"/>
  <c r="M297" i="6"/>
  <c r="K297" i="6" s="1"/>
  <c r="M298" i="6"/>
  <c r="M299" i="6"/>
  <c r="M300" i="6"/>
  <c r="K300" i="6" s="1"/>
  <c r="M301" i="6"/>
  <c r="M302" i="6"/>
  <c r="M10" i="6"/>
  <c r="K10" i="6" s="1"/>
  <c r="D11" i="6"/>
  <c r="D12" i="6"/>
  <c r="E12" i="6" s="1"/>
  <c r="F12" i="6" s="1"/>
  <c r="D13" i="6"/>
  <c r="H13" i="6" s="1"/>
  <c r="I13" i="6" s="1"/>
  <c r="D14" i="6"/>
  <c r="D15" i="6"/>
  <c r="H15" i="6" s="1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E35" i="6" s="1"/>
  <c r="F35" i="6" s="1"/>
  <c r="D36" i="6"/>
  <c r="D37" i="6"/>
  <c r="E37" i="6" s="1"/>
  <c r="F37" i="6" s="1"/>
  <c r="D38" i="6"/>
  <c r="D39" i="6"/>
  <c r="D40" i="6"/>
  <c r="E40" i="6" s="1"/>
  <c r="F40" i="6" s="1"/>
  <c r="D41" i="6"/>
  <c r="D42" i="6"/>
  <c r="D43" i="6"/>
  <c r="D44" i="6"/>
  <c r="D45" i="6"/>
  <c r="D46" i="6"/>
  <c r="D47" i="6"/>
  <c r="E47" i="6" s="1"/>
  <c r="F47" i="6" s="1"/>
  <c r="D48" i="6"/>
  <c r="D49" i="6"/>
  <c r="E49" i="6" s="1"/>
  <c r="F49" i="6" s="1"/>
  <c r="D50" i="6"/>
  <c r="D51" i="6"/>
  <c r="D52" i="6"/>
  <c r="D53" i="6"/>
  <c r="E53" i="6" s="1"/>
  <c r="F53" i="6" s="1"/>
  <c r="D54" i="6"/>
  <c r="D55" i="6"/>
  <c r="D56" i="6"/>
  <c r="D57" i="6"/>
  <c r="D58" i="6"/>
  <c r="D59" i="6"/>
  <c r="D60" i="6"/>
  <c r="D61" i="6"/>
  <c r="D62" i="6"/>
  <c r="H62" i="6" s="1"/>
  <c r="D63" i="6"/>
  <c r="D64" i="6"/>
  <c r="D65" i="6"/>
  <c r="D66" i="6"/>
  <c r="D67" i="6"/>
  <c r="D68" i="6"/>
  <c r="D69" i="6"/>
  <c r="H69" i="6" s="1"/>
  <c r="I69" i="6" s="1"/>
  <c r="D70" i="6"/>
  <c r="D71" i="6"/>
  <c r="E71" i="6" s="1"/>
  <c r="F71" i="6" s="1"/>
  <c r="D72" i="6"/>
  <c r="D73" i="6"/>
  <c r="D74" i="6"/>
  <c r="D75" i="6"/>
  <c r="E75" i="6" s="1"/>
  <c r="F75" i="6" s="1"/>
  <c r="D76" i="6"/>
  <c r="D77" i="6"/>
  <c r="D78" i="6"/>
  <c r="E78" i="6" s="1"/>
  <c r="F78" i="6" s="1"/>
  <c r="D79" i="6"/>
  <c r="D80" i="6"/>
  <c r="D81" i="6"/>
  <c r="D82" i="6"/>
  <c r="D83" i="6"/>
  <c r="D84" i="6"/>
  <c r="E84" i="6" s="1"/>
  <c r="F84" i="6" s="1"/>
  <c r="D85" i="6"/>
  <c r="H85" i="6" s="1"/>
  <c r="I85" i="6" s="1"/>
  <c r="D86" i="6"/>
  <c r="D87" i="6"/>
  <c r="H87" i="6" s="1"/>
  <c r="D88" i="6"/>
  <c r="D89" i="6"/>
  <c r="D90" i="6"/>
  <c r="D91" i="6"/>
  <c r="E91" i="6" s="1"/>
  <c r="F91" i="6" s="1"/>
  <c r="D92" i="6"/>
  <c r="D93" i="6"/>
  <c r="E93" i="6" s="1"/>
  <c r="F93" i="6" s="1"/>
  <c r="D94" i="6"/>
  <c r="H94" i="6" s="1"/>
  <c r="D95" i="6"/>
  <c r="D96" i="6"/>
  <c r="D97" i="6"/>
  <c r="D98" i="6"/>
  <c r="E98" i="6" s="1"/>
  <c r="F98" i="6" s="1"/>
  <c r="D99" i="6"/>
  <c r="E99" i="6" s="1"/>
  <c r="F99" i="6" s="1"/>
  <c r="D100" i="6"/>
  <c r="E100" i="6" s="1"/>
  <c r="F100" i="6" s="1"/>
  <c r="D101" i="6"/>
  <c r="D102" i="6"/>
  <c r="E102" i="6" s="1"/>
  <c r="F102" i="6" s="1"/>
  <c r="D103" i="6"/>
  <c r="E103" i="6" s="1"/>
  <c r="F103" i="6" s="1"/>
  <c r="D104" i="6"/>
  <c r="D105" i="6"/>
  <c r="E105" i="6" s="1"/>
  <c r="F105" i="6" s="1"/>
  <c r="D106" i="6"/>
  <c r="D107" i="6"/>
  <c r="D108" i="6"/>
  <c r="E108" i="6" s="1"/>
  <c r="F108" i="6" s="1"/>
  <c r="D109" i="6"/>
  <c r="E109" i="6" s="1"/>
  <c r="F109" i="6" s="1"/>
  <c r="D110" i="6"/>
  <c r="D111" i="6"/>
  <c r="E111" i="6" s="1"/>
  <c r="F111" i="6" s="1"/>
  <c r="D112" i="6"/>
  <c r="D113" i="6"/>
  <c r="D114" i="6"/>
  <c r="D115" i="6"/>
  <c r="E115" i="6" s="1"/>
  <c r="F115" i="6" s="1"/>
  <c r="D116" i="6"/>
  <c r="D117" i="6"/>
  <c r="E117" i="6" s="1"/>
  <c r="F117" i="6" s="1"/>
  <c r="D118" i="6"/>
  <c r="E118" i="6" s="1"/>
  <c r="F118" i="6" s="1"/>
  <c r="D119" i="6"/>
  <c r="D120" i="6"/>
  <c r="D121" i="6"/>
  <c r="E121" i="6" s="1"/>
  <c r="F121" i="6" s="1"/>
  <c r="D122" i="6"/>
  <c r="D123" i="6"/>
  <c r="D124" i="6"/>
  <c r="D125" i="6"/>
  <c r="H125" i="6" s="1"/>
  <c r="I125" i="6" s="1"/>
  <c r="D126" i="6"/>
  <c r="D127" i="6"/>
  <c r="E127" i="6" s="1"/>
  <c r="F127" i="6" s="1"/>
  <c r="D128" i="6"/>
  <c r="D129" i="6"/>
  <c r="E129" i="6" s="1"/>
  <c r="F129" i="6" s="1"/>
  <c r="D130" i="6"/>
  <c r="D131" i="6"/>
  <c r="D132" i="6"/>
  <c r="E132" i="6" s="1"/>
  <c r="F132" i="6" s="1"/>
  <c r="D133" i="6"/>
  <c r="H133" i="6" s="1"/>
  <c r="I133" i="6" s="1"/>
  <c r="D134" i="6"/>
  <c r="D135" i="6"/>
  <c r="E135" i="6" s="1"/>
  <c r="F135" i="6" s="1"/>
  <c r="D136" i="6"/>
  <c r="D137" i="6"/>
  <c r="D138" i="6"/>
  <c r="D139" i="6"/>
  <c r="E139" i="6" s="1"/>
  <c r="F139" i="6" s="1"/>
  <c r="D140" i="6"/>
  <c r="D141" i="6"/>
  <c r="E141" i="6" s="1"/>
  <c r="F141" i="6" s="1"/>
  <c r="D142" i="6"/>
  <c r="H142" i="6" s="1"/>
  <c r="D143" i="6"/>
  <c r="D144" i="6"/>
  <c r="D145" i="6"/>
  <c r="E145" i="6" s="1"/>
  <c r="F145" i="6" s="1"/>
  <c r="D146" i="6"/>
  <c r="D147" i="6"/>
  <c r="D148" i="6"/>
  <c r="D149" i="6"/>
  <c r="D150" i="6"/>
  <c r="E150" i="6" s="1"/>
  <c r="F150" i="6" s="1"/>
  <c r="D151" i="6"/>
  <c r="E151" i="6" s="1"/>
  <c r="F151" i="6" s="1"/>
  <c r="D152" i="6"/>
  <c r="H152" i="6" s="1"/>
  <c r="D153" i="6"/>
  <c r="D154" i="6"/>
  <c r="D155" i="6"/>
  <c r="D156" i="6"/>
  <c r="D157" i="6"/>
  <c r="H157" i="6" s="1"/>
  <c r="I157" i="6" s="1"/>
  <c r="D158" i="6"/>
  <c r="D159" i="6"/>
  <c r="E159" i="6" s="1"/>
  <c r="F159" i="6" s="1"/>
  <c r="D160" i="6"/>
  <c r="D161" i="6"/>
  <c r="D162" i="6"/>
  <c r="D163" i="6"/>
  <c r="E163" i="6" s="1"/>
  <c r="F163" i="6" s="1"/>
  <c r="D164" i="6"/>
  <c r="D165" i="6"/>
  <c r="E165" i="6" s="1"/>
  <c r="F165" i="6" s="1"/>
  <c r="D166" i="6"/>
  <c r="D167" i="6"/>
  <c r="D168" i="6"/>
  <c r="D169" i="6"/>
  <c r="D170" i="6"/>
  <c r="E170" i="6" s="1"/>
  <c r="F170" i="6" s="1"/>
  <c r="D171" i="6"/>
  <c r="E171" i="6" s="1"/>
  <c r="F171" i="6" s="1"/>
  <c r="D172" i="6"/>
  <c r="E172" i="6" s="1"/>
  <c r="F172" i="6" s="1"/>
  <c r="D173" i="6"/>
  <c r="D174" i="6"/>
  <c r="E174" i="6" s="1"/>
  <c r="F174" i="6" s="1"/>
  <c r="D175" i="6"/>
  <c r="E175" i="6" s="1"/>
  <c r="F175" i="6" s="1"/>
  <c r="D176" i="6"/>
  <c r="D177" i="6"/>
  <c r="E177" i="6" s="1"/>
  <c r="F177" i="6" s="1"/>
  <c r="D178" i="6"/>
  <c r="D179" i="6"/>
  <c r="D180" i="6"/>
  <c r="E180" i="6" s="1"/>
  <c r="F180" i="6" s="1"/>
  <c r="D181" i="6"/>
  <c r="H181" i="6" s="1"/>
  <c r="I181" i="6" s="1"/>
  <c r="D182" i="6"/>
  <c r="E182" i="6" s="1"/>
  <c r="F182" i="6" s="1"/>
  <c r="D183" i="6"/>
  <c r="D184" i="6"/>
  <c r="D185" i="6"/>
  <c r="D186" i="6"/>
  <c r="D187" i="6"/>
  <c r="D188" i="6"/>
  <c r="D189" i="6"/>
  <c r="E189" i="6" s="1"/>
  <c r="F189" i="6" s="1"/>
  <c r="D190" i="6"/>
  <c r="D191" i="6"/>
  <c r="H191" i="6" s="1"/>
  <c r="D192" i="6"/>
  <c r="D193" i="6"/>
  <c r="D194" i="6"/>
  <c r="D195" i="6"/>
  <c r="D196" i="6"/>
  <c r="E196" i="6" s="1"/>
  <c r="F196" i="6" s="1"/>
  <c r="D197" i="6"/>
  <c r="D198" i="6"/>
  <c r="E198" i="6" s="1"/>
  <c r="F198" i="6" s="1"/>
  <c r="D199" i="6"/>
  <c r="D200" i="6"/>
  <c r="H200" i="6" s="1"/>
  <c r="D201" i="6"/>
  <c r="D202" i="6"/>
  <c r="D203" i="6"/>
  <c r="E203" i="6" s="1"/>
  <c r="F203" i="6" s="1"/>
  <c r="D204" i="6"/>
  <c r="D205" i="6"/>
  <c r="E205" i="6" s="1"/>
  <c r="F205" i="6" s="1"/>
  <c r="D206" i="6"/>
  <c r="D207" i="6"/>
  <c r="E207" i="6" s="1"/>
  <c r="F207" i="6" s="1"/>
  <c r="D208" i="6"/>
  <c r="D209" i="6"/>
  <c r="D210" i="6"/>
  <c r="D211" i="6"/>
  <c r="D212" i="6"/>
  <c r="E212" i="6" s="1"/>
  <c r="F212" i="6" s="1"/>
  <c r="D213" i="6"/>
  <c r="D214" i="6"/>
  <c r="E214" i="6" s="1"/>
  <c r="F214" i="6" s="1"/>
  <c r="D215" i="6"/>
  <c r="D216" i="6"/>
  <c r="E216" i="6" s="1"/>
  <c r="F216" i="6" s="1"/>
  <c r="D217" i="6"/>
  <c r="D218" i="6"/>
  <c r="D219" i="6"/>
  <c r="D220" i="6"/>
  <c r="E220" i="6" s="1"/>
  <c r="F220" i="6" s="1"/>
  <c r="D221" i="6"/>
  <c r="H221" i="6" s="1"/>
  <c r="I221" i="6" s="1"/>
  <c r="D222" i="6"/>
  <c r="E222" i="6" s="1"/>
  <c r="F222" i="6" s="1"/>
  <c r="D223" i="6"/>
  <c r="D224" i="6"/>
  <c r="E224" i="6" s="1"/>
  <c r="F224" i="6" s="1"/>
  <c r="D225" i="6"/>
  <c r="D226" i="6"/>
  <c r="D227" i="6"/>
  <c r="D228" i="6"/>
  <c r="D229" i="6"/>
  <c r="H229" i="6" s="1"/>
  <c r="I229" i="6" s="1"/>
  <c r="D230" i="6"/>
  <c r="H230" i="6" s="1"/>
  <c r="D231" i="6"/>
  <c r="H231" i="6" s="1"/>
  <c r="D232" i="6"/>
  <c r="H232" i="6" s="1"/>
  <c r="D233" i="6"/>
  <c r="D234" i="6"/>
  <c r="D235" i="6"/>
  <c r="E235" i="6" s="1"/>
  <c r="F235" i="6" s="1"/>
  <c r="D236" i="6"/>
  <c r="D237" i="6"/>
  <c r="H237" i="6" s="1"/>
  <c r="I237" i="6" s="1"/>
  <c r="D238" i="6"/>
  <c r="E238" i="6" s="1"/>
  <c r="F238" i="6" s="1"/>
  <c r="D239" i="6"/>
  <c r="E239" i="6" s="1"/>
  <c r="F239" i="6" s="1"/>
  <c r="D240" i="6"/>
  <c r="D241" i="6"/>
  <c r="D242" i="6"/>
  <c r="D243" i="6"/>
  <c r="D244" i="6"/>
  <c r="D245" i="6"/>
  <c r="E245" i="6" s="1"/>
  <c r="F245" i="6" s="1"/>
  <c r="D246" i="6"/>
  <c r="H246" i="6" s="1"/>
  <c r="I246" i="6" s="1"/>
  <c r="D247" i="6"/>
  <c r="E247" i="6" s="1"/>
  <c r="F247" i="6" s="1"/>
  <c r="D248" i="6"/>
  <c r="D249" i="6"/>
  <c r="D250" i="6"/>
  <c r="D251" i="6"/>
  <c r="D252" i="6"/>
  <c r="E252" i="6" s="1"/>
  <c r="F252" i="6" s="1"/>
  <c r="D253" i="6"/>
  <c r="E253" i="6" s="1"/>
  <c r="F253" i="6" s="1"/>
  <c r="D254" i="6"/>
  <c r="E254" i="6" s="1"/>
  <c r="F254" i="6" s="1"/>
  <c r="D255" i="6"/>
  <c r="E255" i="6" s="1"/>
  <c r="F255" i="6" s="1"/>
  <c r="D256" i="6"/>
  <c r="D257" i="6"/>
  <c r="D258" i="6"/>
  <c r="E258" i="6" s="1"/>
  <c r="F258" i="6" s="1"/>
  <c r="D259" i="6"/>
  <c r="D260" i="6"/>
  <c r="E260" i="6" s="1"/>
  <c r="F260" i="6" s="1"/>
  <c r="D261" i="6"/>
  <c r="H261" i="6" s="1"/>
  <c r="I261" i="6" s="1"/>
  <c r="D262" i="6"/>
  <c r="E262" i="6" s="1"/>
  <c r="F262" i="6" s="1"/>
  <c r="D263" i="6"/>
  <c r="E263" i="6" s="1"/>
  <c r="F263" i="6" s="1"/>
  <c r="D264" i="6"/>
  <c r="E264" i="6" s="1"/>
  <c r="F264" i="6" s="1"/>
  <c r="D265" i="6"/>
  <c r="D266" i="6"/>
  <c r="D267" i="6"/>
  <c r="E267" i="6" s="1"/>
  <c r="F267" i="6" s="1"/>
  <c r="D268" i="6"/>
  <c r="E268" i="6" s="1"/>
  <c r="F268" i="6" s="1"/>
  <c r="D269" i="6"/>
  <c r="E269" i="6" s="1"/>
  <c r="F269" i="6" s="1"/>
  <c r="D270" i="6"/>
  <c r="H270" i="6" s="1"/>
  <c r="D271" i="6"/>
  <c r="E271" i="6" s="1"/>
  <c r="F271" i="6" s="1"/>
  <c r="D272" i="6"/>
  <c r="E272" i="6" s="1"/>
  <c r="F272" i="6" s="1"/>
  <c r="D273" i="6"/>
  <c r="D274" i="6"/>
  <c r="D275" i="6"/>
  <c r="E275" i="6" s="1"/>
  <c r="F275" i="6" s="1"/>
  <c r="D276" i="6"/>
  <c r="E276" i="6" s="1"/>
  <c r="F276" i="6" s="1"/>
  <c r="D277" i="6"/>
  <c r="E277" i="6" s="1"/>
  <c r="F277" i="6" s="1"/>
  <c r="D278" i="6"/>
  <c r="E278" i="6" s="1"/>
  <c r="F278" i="6" s="1"/>
  <c r="D279" i="6"/>
  <c r="H279" i="6" s="1"/>
  <c r="D280" i="6"/>
  <c r="D281" i="6"/>
  <c r="E281" i="6" s="1"/>
  <c r="F281" i="6" s="1"/>
  <c r="D282" i="6"/>
  <c r="E282" i="6" s="1"/>
  <c r="F282" i="6" s="1"/>
  <c r="D283" i="6"/>
  <c r="D284" i="6"/>
  <c r="D285" i="6"/>
  <c r="E285" i="6" s="1"/>
  <c r="F285" i="6" s="1"/>
  <c r="D286" i="6"/>
  <c r="H286" i="6" s="1"/>
  <c r="D287" i="6"/>
  <c r="E287" i="6" s="1"/>
  <c r="F287" i="6" s="1"/>
  <c r="D288" i="6"/>
  <c r="H288" i="6" s="1"/>
  <c r="D289" i="6"/>
  <c r="D290" i="6"/>
  <c r="E290" i="6" s="1"/>
  <c r="F290" i="6" s="1"/>
  <c r="D291" i="6"/>
  <c r="D292" i="6"/>
  <c r="E292" i="6" s="1"/>
  <c r="F292" i="6" s="1"/>
  <c r="D293" i="6"/>
  <c r="H293" i="6" s="1"/>
  <c r="I293" i="6" s="1"/>
  <c r="D294" i="6"/>
  <c r="H294" i="6" s="1"/>
  <c r="D295" i="6"/>
  <c r="D296" i="6"/>
  <c r="E296" i="6" s="1"/>
  <c r="F296" i="6" s="1"/>
  <c r="D297" i="6"/>
  <c r="D298" i="6"/>
  <c r="D299" i="6"/>
  <c r="E299" i="6" s="1"/>
  <c r="F299" i="6" s="1"/>
  <c r="D300" i="6"/>
  <c r="D301" i="6"/>
  <c r="E301" i="6" s="1"/>
  <c r="F301" i="6" s="1"/>
  <c r="D302" i="6"/>
  <c r="H302" i="6" s="1"/>
  <c r="I302" i="6" s="1"/>
  <c r="D10" i="6"/>
  <c r="H10" i="6" s="1"/>
  <c r="I10" i="6" s="1"/>
  <c r="AR10" i="16"/>
  <c r="I169" i="3"/>
  <c r="H175" i="3"/>
  <c r="I175" i="3"/>
  <c r="F196" i="3"/>
  <c r="F200" i="3"/>
  <c r="G215" i="3"/>
  <c r="G222" i="3"/>
  <c r="H237" i="3"/>
  <c r="I237" i="3"/>
  <c r="F239" i="3"/>
  <c r="G246" i="3"/>
  <c r="H246" i="3"/>
  <c r="J247" i="3"/>
  <c r="G253" i="3"/>
  <c r="F254" i="3"/>
  <c r="G254" i="3"/>
  <c r="F255" i="3"/>
  <c r="G261" i="3"/>
  <c r="H261" i="3"/>
  <c r="G262" i="3"/>
  <c r="I264" i="3"/>
  <c r="H268" i="3"/>
  <c r="H269" i="3"/>
  <c r="J271" i="3"/>
  <c r="I272" i="3"/>
  <c r="J272" i="3"/>
  <c r="K278" i="3"/>
  <c r="J279" i="3"/>
  <c r="K279" i="3"/>
  <c r="J280" i="3"/>
  <c r="J285" i="3"/>
  <c r="L285" i="3"/>
  <c r="I286" i="3"/>
  <c r="K286" i="3"/>
  <c r="K291" i="3"/>
  <c r="K294" i="3"/>
  <c r="L294" i="3"/>
  <c r="D295" i="3"/>
  <c r="K295" i="3"/>
  <c r="E300" i="3"/>
  <c r="D302" i="3"/>
  <c r="E302" i="3"/>
  <c r="F302" i="3"/>
  <c r="K302" i="3"/>
  <c r="L10" i="3"/>
  <c r="D10" i="3"/>
  <c r="C11" i="3"/>
  <c r="E11" i="3" s="1"/>
  <c r="C12" i="3"/>
  <c r="C13" i="3"/>
  <c r="C14" i="3"/>
  <c r="E14" i="3" s="1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E101" i="3" s="1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G119" i="3" s="1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F140" i="3" s="1"/>
  <c r="C141" i="3"/>
  <c r="C142" i="3"/>
  <c r="C143" i="3"/>
  <c r="C144" i="3"/>
  <c r="C145" i="3"/>
  <c r="C146" i="3"/>
  <c r="C147" i="3"/>
  <c r="C148" i="3"/>
  <c r="C149" i="3"/>
  <c r="C150" i="3"/>
  <c r="C151" i="3"/>
  <c r="K151" i="3" s="1"/>
  <c r="C152" i="3"/>
  <c r="C153" i="3"/>
  <c r="C154" i="3"/>
  <c r="C155" i="3"/>
  <c r="D155" i="3" s="1"/>
  <c r="C156" i="3"/>
  <c r="C157" i="3"/>
  <c r="C158" i="3"/>
  <c r="C159" i="3"/>
  <c r="C160" i="3"/>
  <c r="C161" i="3"/>
  <c r="C162" i="3"/>
  <c r="C163" i="3"/>
  <c r="D163" i="3" s="1"/>
  <c r="C164" i="3"/>
  <c r="C165" i="3"/>
  <c r="C166" i="3"/>
  <c r="H166" i="3" s="1"/>
  <c r="C167" i="3"/>
  <c r="C168" i="3"/>
  <c r="C169" i="3"/>
  <c r="H169" i="3" s="1"/>
  <c r="C170" i="3"/>
  <c r="C171" i="3"/>
  <c r="C172" i="3"/>
  <c r="J172" i="3" s="1"/>
  <c r="C173" i="3"/>
  <c r="E173" i="3" s="1"/>
  <c r="C174" i="3"/>
  <c r="F174" i="3" s="1"/>
  <c r="C175" i="3"/>
  <c r="C176" i="3"/>
  <c r="C177" i="3"/>
  <c r="C178" i="3"/>
  <c r="C179" i="3"/>
  <c r="C180" i="3"/>
  <c r="D180" i="3" s="1"/>
  <c r="C181" i="3"/>
  <c r="C182" i="3"/>
  <c r="E182" i="3" s="1"/>
  <c r="C183" i="3"/>
  <c r="D183" i="3" s="1"/>
  <c r="C184" i="3"/>
  <c r="D184" i="3" s="1"/>
  <c r="C185" i="3"/>
  <c r="C186" i="3"/>
  <c r="C187" i="3"/>
  <c r="C188" i="3"/>
  <c r="E188" i="3" s="1"/>
  <c r="C189" i="3"/>
  <c r="C190" i="3"/>
  <c r="F190" i="3" s="1"/>
  <c r="C191" i="3"/>
  <c r="E191" i="3" s="1"/>
  <c r="C192" i="3"/>
  <c r="C193" i="3"/>
  <c r="C194" i="3"/>
  <c r="C195" i="3"/>
  <c r="C196" i="3"/>
  <c r="G196" i="3" s="1"/>
  <c r="C197" i="3"/>
  <c r="C198" i="3"/>
  <c r="G198" i="3" s="1"/>
  <c r="C199" i="3"/>
  <c r="F199" i="3" s="1"/>
  <c r="C200" i="3"/>
  <c r="H200" i="3" s="1"/>
  <c r="C201" i="3"/>
  <c r="C202" i="3"/>
  <c r="C203" i="3"/>
  <c r="C204" i="3"/>
  <c r="G204" i="3" s="1"/>
  <c r="C205" i="3"/>
  <c r="C206" i="3"/>
  <c r="H206" i="3" s="1"/>
  <c r="C207" i="3"/>
  <c r="F207" i="3" s="1"/>
  <c r="C208" i="3"/>
  <c r="C209" i="3"/>
  <c r="C210" i="3"/>
  <c r="C211" i="3"/>
  <c r="K211" i="3" s="1"/>
  <c r="C212" i="3"/>
  <c r="J212" i="3" s="1"/>
  <c r="C213" i="3"/>
  <c r="H213" i="3" s="1"/>
  <c r="C214" i="3"/>
  <c r="G214" i="3" s="1"/>
  <c r="C215" i="3"/>
  <c r="F215" i="3" s="1"/>
  <c r="C216" i="3"/>
  <c r="C217" i="3"/>
  <c r="C218" i="3"/>
  <c r="L218" i="3" s="1"/>
  <c r="C219" i="3"/>
  <c r="C220" i="3"/>
  <c r="I220" i="3" s="1"/>
  <c r="C221" i="3"/>
  <c r="H221" i="3" s="1"/>
  <c r="C222" i="3"/>
  <c r="H222" i="3" s="1"/>
  <c r="C223" i="3"/>
  <c r="C224" i="3"/>
  <c r="C225" i="3"/>
  <c r="C226" i="3"/>
  <c r="C227" i="3"/>
  <c r="C228" i="3"/>
  <c r="I228" i="3" s="1"/>
  <c r="C229" i="3"/>
  <c r="H229" i="3" s="1"/>
  <c r="C230" i="3"/>
  <c r="C231" i="3"/>
  <c r="C232" i="3"/>
  <c r="K232" i="3" s="1"/>
  <c r="C233" i="3"/>
  <c r="D233" i="3" s="1"/>
  <c r="C234" i="3"/>
  <c r="C235" i="3"/>
  <c r="C236" i="3"/>
  <c r="G236" i="3" s="1"/>
  <c r="C237" i="3"/>
  <c r="F237" i="3" s="1"/>
  <c r="C238" i="3"/>
  <c r="H238" i="3" s="1"/>
  <c r="C239" i="3"/>
  <c r="D239" i="3" s="1"/>
  <c r="C240" i="3"/>
  <c r="C241" i="3"/>
  <c r="D241" i="3" s="1"/>
  <c r="C242" i="3"/>
  <c r="C243" i="3"/>
  <c r="C244" i="3"/>
  <c r="F244" i="3" s="1"/>
  <c r="C245" i="3"/>
  <c r="H245" i="3" s="1"/>
  <c r="C246" i="3"/>
  <c r="D246" i="3" s="1"/>
  <c r="C247" i="3"/>
  <c r="G247" i="3" s="1"/>
  <c r="C248" i="3"/>
  <c r="C249" i="3"/>
  <c r="C250" i="3"/>
  <c r="C251" i="3"/>
  <c r="F251" i="3" s="1"/>
  <c r="C252" i="3"/>
  <c r="I252" i="3" s="1"/>
  <c r="C253" i="3"/>
  <c r="K253" i="3" s="1"/>
  <c r="C254" i="3"/>
  <c r="J254" i="3" s="1"/>
  <c r="C255" i="3"/>
  <c r="I255" i="3" s="1"/>
  <c r="C256" i="3"/>
  <c r="F256" i="3" s="1"/>
  <c r="C257" i="3"/>
  <c r="C258" i="3"/>
  <c r="C259" i="3"/>
  <c r="H259" i="3" s="1"/>
  <c r="C260" i="3"/>
  <c r="J260" i="3" s="1"/>
  <c r="C261" i="3"/>
  <c r="K261" i="3" s="1"/>
  <c r="C262" i="3"/>
  <c r="J262" i="3" s="1"/>
  <c r="C263" i="3"/>
  <c r="I263" i="3" s="1"/>
  <c r="C264" i="3"/>
  <c r="G264" i="3" s="1"/>
  <c r="C265" i="3"/>
  <c r="C266" i="3"/>
  <c r="C267" i="3"/>
  <c r="H267" i="3" s="1"/>
  <c r="C268" i="3"/>
  <c r="K268" i="3" s="1"/>
  <c r="C269" i="3"/>
  <c r="K269" i="3" s="1"/>
  <c r="C270" i="3"/>
  <c r="J270" i="3" s="1"/>
  <c r="C271" i="3"/>
  <c r="I271" i="3" s="1"/>
  <c r="C272" i="3"/>
  <c r="C273" i="3"/>
  <c r="C274" i="3"/>
  <c r="C275" i="3"/>
  <c r="I275" i="3" s="1"/>
  <c r="C276" i="3"/>
  <c r="E276" i="3" s="1"/>
  <c r="C277" i="3"/>
  <c r="K277" i="3" s="1"/>
  <c r="C278" i="3"/>
  <c r="J278" i="3" s="1"/>
  <c r="C279" i="3"/>
  <c r="I279" i="3" s="1"/>
  <c r="C280" i="3"/>
  <c r="K280" i="3" s="1"/>
  <c r="C281" i="3"/>
  <c r="C282" i="3"/>
  <c r="C283" i="3"/>
  <c r="J283" i="3" s="1"/>
  <c r="C284" i="3"/>
  <c r="E284" i="3" s="1"/>
  <c r="C285" i="3"/>
  <c r="K285" i="3" s="1"/>
  <c r="C286" i="3"/>
  <c r="J286" i="3" s="1"/>
  <c r="C287" i="3"/>
  <c r="I287" i="3" s="1"/>
  <c r="C288" i="3"/>
  <c r="C289" i="3"/>
  <c r="L289" i="3" s="1"/>
  <c r="C290" i="3"/>
  <c r="L290" i="3" s="1"/>
  <c r="C291" i="3"/>
  <c r="L291" i="3" s="1"/>
  <c r="C292" i="3"/>
  <c r="F292" i="3" s="1"/>
  <c r="C293" i="3"/>
  <c r="K293" i="3" s="1"/>
  <c r="C294" i="3"/>
  <c r="J294" i="3" s="1"/>
  <c r="C295" i="3"/>
  <c r="I295" i="3" s="1"/>
  <c r="C296" i="3"/>
  <c r="D296" i="3" s="1"/>
  <c r="C297" i="3"/>
  <c r="J297" i="3" s="1"/>
  <c r="C298" i="3"/>
  <c r="I298" i="3" s="1"/>
  <c r="C299" i="3"/>
  <c r="C300" i="3"/>
  <c r="I300" i="3" s="1"/>
  <c r="C301" i="3"/>
  <c r="H301" i="3" s="1"/>
  <c r="C302" i="3"/>
  <c r="G302" i="3" s="1"/>
  <c r="C10" i="3"/>
  <c r="G10" i="3" s="1"/>
  <c r="A1" i="17"/>
  <c r="E21" i="19"/>
  <c r="E22" i="19"/>
  <c r="E23" i="19"/>
  <c r="E24" i="19"/>
  <c r="E25" i="19"/>
  <c r="E26" i="19"/>
  <c r="E27" i="19"/>
  <c r="E28" i="19"/>
  <c r="E29" i="19"/>
  <c r="E30" i="19"/>
  <c r="E31" i="19"/>
  <c r="E32" i="19"/>
  <c r="E34" i="19"/>
  <c r="E36" i="19"/>
  <c r="E37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4" i="19"/>
  <c r="E55" i="19"/>
  <c r="E57" i="19"/>
  <c r="E59" i="19"/>
  <c r="E60" i="19"/>
  <c r="E61" i="19"/>
  <c r="E63" i="19"/>
  <c r="E65" i="19"/>
  <c r="E66" i="19"/>
  <c r="E71" i="19"/>
  <c r="E72" i="19"/>
  <c r="E73" i="19"/>
  <c r="E74" i="19"/>
  <c r="E76" i="19"/>
  <c r="E77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2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2" i="19"/>
  <c r="E113" i="19"/>
  <c r="E115" i="19"/>
  <c r="E117" i="19"/>
  <c r="E118" i="19"/>
  <c r="E119" i="19"/>
  <c r="E121" i="19"/>
  <c r="E123" i="19"/>
  <c r="E124" i="19"/>
  <c r="E13" i="19"/>
  <c r="E14" i="19"/>
  <c r="E15" i="19"/>
  <c r="E16" i="19"/>
  <c r="E18" i="19"/>
  <c r="E19" i="19"/>
  <c r="E11" i="19"/>
  <c r="D13" i="19"/>
  <c r="D14" i="19"/>
  <c r="D15" i="19"/>
  <c r="D16" i="19"/>
  <c r="D18" i="19"/>
  <c r="D19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4" i="19"/>
  <c r="D36" i="19"/>
  <c r="D37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4" i="19"/>
  <c r="D55" i="19"/>
  <c r="D57" i="19"/>
  <c r="D59" i="19"/>
  <c r="D60" i="19"/>
  <c r="D61" i="19"/>
  <c r="D63" i="19"/>
  <c r="D65" i="19"/>
  <c r="D66" i="19"/>
  <c r="D71" i="19"/>
  <c r="D72" i="19"/>
  <c r="D73" i="19"/>
  <c r="D74" i="19"/>
  <c r="D76" i="19"/>
  <c r="D77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2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2" i="19"/>
  <c r="D113" i="19"/>
  <c r="D115" i="19"/>
  <c r="D117" i="19"/>
  <c r="D118" i="19"/>
  <c r="D119" i="19"/>
  <c r="D121" i="19"/>
  <c r="D123" i="19"/>
  <c r="D124" i="19"/>
  <c r="D11" i="19"/>
  <c r="CH26" i="7" l="1"/>
  <c r="AU26" i="7"/>
  <c r="AV26" i="7" s="1"/>
  <c r="AU182" i="7"/>
  <c r="AV182" i="7" s="1"/>
  <c r="AU42" i="7"/>
  <c r="AV42" i="7" s="1"/>
  <c r="CH290" i="7"/>
  <c r="AU290" i="7"/>
  <c r="AV290" i="7" s="1"/>
  <c r="CH278" i="7"/>
  <c r="AU278" i="7"/>
  <c r="AV278" i="7" s="1"/>
  <c r="CH266" i="7"/>
  <c r="AU266" i="7"/>
  <c r="AV266" i="7" s="1"/>
  <c r="CH254" i="7"/>
  <c r="AU254" i="7"/>
  <c r="AV254" i="7" s="1"/>
  <c r="CH242" i="7"/>
  <c r="AU242" i="7"/>
  <c r="AV242" i="7" s="1"/>
  <c r="CH218" i="7"/>
  <c r="AU218" i="7"/>
  <c r="AV218" i="7" s="1"/>
  <c r="CH210" i="7"/>
  <c r="AU210" i="7"/>
  <c r="AV210" i="7" s="1"/>
  <c r="CH186" i="7"/>
  <c r="AU186" i="7"/>
  <c r="AV186" i="7" s="1"/>
  <c r="CH162" i="7"/>
  <c r="AU162" i="7"/>
  <c r="AV162" i="7" s="1"/>
  <c r="CH154" i="7"/>
  <c r="AU154" i="7"/>
  <c r="AV154" i="7" s="1"/>
  <c r="CH142" i="7"/>
  <c r="AU142" i="7"/>
  <c r="AV142" i="7" s="1"/>
  <c r="CH134" i="7"/>
  <c r="AU134" i="7"/>
  <c r="AV134" i="7" s="1"/>
  <c r="CH106" i="7"/>
  <c r="AU106" i="7"/>
  <c r="AV106" i="7" s="1"/>
  <c r="CH98" i="7"/>
  <c r="AU98" i="7"/>
  <c r="AV98" i="7" s="1"/>
  <c r="CH90" i="7"/>
  <c r="AU90" i="7"/>
  <c r="AV90" i="7" s="1"/>
  <c r="CH78" i="7"/>
  <c r="AU78" i="7"/>
  <c r="AV78" i="7" s="1"/>
  <c r="CH70" i="7"/>
  <c r="AU70" i="7"/>
  <c r="AV70" i="7" s="1"/>
  <c r="CH62" i="7"/>
  <c r="AU62" i="7"/>
  <c r="AV62" i="7" s="1"/>
  <c r="CH18" i="7"/>
  <c r="AU18" i="7"/>
  <c r="AV18" i="7" s="1"/>
  <c r="AU198" i="7"/>
  <c r="AV198" i="7" s="1"/>
  <c r="AU190" i="7"/>
  <c r="AV190" i="7" s="1"/>
  <c r="AU50" i="7"/>
  <c r="AV50" i="7" s="1"/>
  <c r="CH30" i="7"/>
  <c r="AU30" i="7"/>
  <c r="AV30" i="7" s="1"/>
  <c r="AU206" i="7"/>
  <c r="AV206" i="7" s="1"/>
  <c r="AU58" i="7"/>
  <c r="AV58" i="7" s="1"/>
  <c r="CH34" i="7"/>
  <c r="AU34" i="7"/>
  <c r="AV34" i="7" s="1"/>
  <c r="AU214" i="7"/>
  <c r="AV214" i="7" s="1"/>
  <c r="AU66" i="7"/>
  <c r="AV66" i="7" s="1"/>
  <c r="CH298" i="7"/>
  <c r="AU298" i="7"/>
  <c r="AV298" i="7" s="1"/>
  <c r="CH286" i="7"/>
  <c r="AU286" i="7"/>
  <c r="AV286" i="7" s="1"/>
  <c r="CH274" i="7"/>
  <c r="AU274" i="7"/>
  <c r="AV274" i="7" s="1"/>
  <c r="CH262" i="7"/>
  <c r="AU262" i="7"/>
  <c r="AV262" i="7" s="1"/>
  <c r="CH250" i="7"/>
  <c r="AU250" i="7"/>
  <c r="AV250" i="7" s="1"/>
  <c r="CH234" i="7"/>
  <c r="AU234" i="7"/>
  <c r="AV234" i="7" s="1"/>
  <c r="CH194" i="7"/>
  <c r="AU194" i="7"/>
  <c r="AV194" i="7" s="1"/>
  <c r="CH170" i="7"/>
  <c r="AU170" i="7"/>
  <c r="AV170" i="7" s="1"/>
  <c r="CH158" i="7"/>
  <c r="AU158" i="7"/>
  <c r="AV158" i="7" s="1"/>
  <c r="CH130" i="7"/>
  <c r="AU130" i="7"/>
  <c r="AV130" i="7" s="1"/>
  <c r="CH122" i="7"/>
  <c r="AU122" i="7"/>
  <c r="AV122" i="7" s="1"/>
  <c r="CH114" i="7"/>
  <c r="AU114" i="7"/>
  <c r="AV114" i="7" s="1"/>
  <c r="CH86" i="7"/>
  <c r="AU86" i="7"/>
  <c r="AV86" i="7" s="1"/>
  <c r="CH74" i="7"/>
  <c r="AU74" i="7"/>
  <c r="AV74" i="7" s="1"/>
  <c r="CH46" i="7"/>
  <c r="AU46" i="7"/>
  <c r="AV46" i="7" s="1"/>
  <c r="AU222" i="7"/>
  <c r="AV222" i="7" s="1"/>
  <c r="AU102" i="7"/>
  <c r="AV102" i="7" s="1"/>
  <c r="AU94" i="7"/>
  <c r="AV94" i="7" s="1"/>
  <c r="CH294" i="7"/>
  <c r="AU294" i="7"/>
  <c r="AV294" i="7" s="1"/>
  <c r="CH282" i="7"/>
  <c r="AU282" i="7"/>
  <c r="AV282" i="7" s="1"/>
  <c r="CH270" i="7"/>
  <c r="AU270" i="7"/>
  <c r="AV270" i="7" s="1"/>
  <c r="CH258" i="7"/>
  <c r="AU258" i="7"/>
  <c r="AV258" i="7" s="1"/>
  <c r="CH246" i="7"/>
  <c r="AU246" i="7"/>
  <c r="AV246" i="7" s="1"/>
  <c r="CH238" i="7"/>
  <c r="AU238" i="7"/>
  <c r="AV238" i="7" s="1"/>
  <c r="CH226" i="7"/>
  <c r="AU226" i="7"/>
  <c r="AV226" i="7" s="1"/>
  <c r="CH202" i="7"/>
  <c r="AU202" i="7"/>
  <c r="AV202" i="7" s="1"/>
  <c r="CH178" i="7"/>
  <c r="AU178" i="7"/>
  <c r="AV178" i="7" s="1"/>
  <c r="CH166" i="7"/>
  <c r="AU166" i="7"/>
  <c r="AV166" i="7" s="1"/>
  <c r="CH150" i="7"/>
  <c r="AU150" i="7"/>
  <c r="AV150" i="7" s="1"/>
  <c r="CH126" i="7"/>
  <c r="AU126" i="7"/>
  <c r="AV126" i="7" s="1"/>
  <c r="CH82" i="7"/>
  <c r="AU82" i="7"/>
  <c r="AV82" i="7" s="1"/>
  <c r="CH54" i="7"/>
  <c r="AU54" i="7"/>
  <c r="AV54" i="7" s="1"/>
  <c r="CH22" i="7"/>
  <c r="AU22" i="7"/>
  <c r="AV22" i="7" s="1"/>
  <c r="AU230" i="7"/>
  <c r="AV230" i="7" s="1"/>
  <c r="AU110" i="7"/>
  <c r="AV110" i="7" s="1"/>
  <c r="CH38" i="7"/>
  <c r="AU38" i="7"/>
  <c r="AV38" i="7" s="1"/>
  <c r="AU302" i="7"/>
  <c r="AV302" i="7" s="1"/>
  <c r="AU138" i="7"/>
  <c r="AV138" i="7" s="1"/>
  <c r="AU118" i="7"/>
  <c r="AV118" i="7" s="1"/>
  <c r="AJ10" i="7"/>
  <c r="AK10" i="7" s="1"/>
  <c r="AL10" i="7" s="1"/>
  <c r="Y10" i="5"/>
  <c r="V238" i="7"/>
  <c r="W238" i="7" s="1"/>
  <c r="Q264" i="7"/>
  <c r="R264" i="7" s="1"/>
  <c r="K264" i="7"/>
  <c r="L264" i="7" s="1"/>
  <c r="M264" i="7" s="1"/>
  <c r="Q240" i="7"/>
  <c r="R240" i="7" s="1"/>
  <c r="K240" i="7"/>
  <c r="L240" i="7" s="1"/>
  <c r="M240" i="7" s="1"/>
  <c r="Q168" i="7"/>
  <c r="R168" i="7" s="1"/>
  <c r="K168" i="7"/>
  <c r="L168" i="7" s="1"/>
  <c r="M168" i="7" s="1"/>
  <c r="Q48" i="7"/>
  <c r="R48" i="7" s="1"/>
  <c r="K48" i="7"/>
  <c r="L48" i="7" s="1"/>
  <c r="M48" i="7" s="1"/>
  <c r="K301" i="7"/>
  <c r="L301" i="7" s="1"/>
  <c r="M301" i="7" s="1"/>
  <c r="V301" i="7"/>
  <c r="W301" i="7" s="1"/>
  <c r="K293" i="7"/>
  <c r="L293" i="7" s="1"/>
  <c r="M293" i="7" s="1"/>
  <c r="V293" i="7"/>
  <c r="W293" i="7" s="1"/>
  <c r="K253" i="7"/>
  <c r="L253" i="7" s="1"/>
  <c r="M253" i="7" s="1"/>
  <c r="V253" i="7"/>
  <c r="W253" i="7" s="1"/>
  <c r="K245" i="7"/>
  <c r="L245" i="7" s="1"/>
  <c r="M245" i="7" s="1"/>
  <c r="V245" i="7"/>
  <c r="W245" i="7" s="1"/>
  <c r="V221" i="7"/>
  <c r="W221" i="7" s="1"/>
  <c r="K221" i="7"/>
  <c r="L221" i="7" s="1"/>
  <c r="M221" i="7" s="1"/>
  <c r="K213" i="7"/>
  <c r="L213" i="7" s="1"/>
  <c r="M213" i="7" s="1"/>
  <c r="V213" i="7"/>
  <c r="W213" i="7" s="1"/>
  <c r="K189" i="7"/>
  <c r="L189" i="7" s="1"/>
  <c r="M189" i="7" s="1"/>
  <c r="V189" i="7"/>
  <c r="W189" i="7" s="1"/>
  <c r="K272" i="7"/>
  <c r="L272" i="7" s="1"/>
  <c r="M272" i="7" s="1"/>
  <c r="K129" i="7"/>
  <c r="L129" i="7" s="1"/>
  <c r="M129" i="7" s="1"/>
  <c r="Q263" i="7"/>
  <c r="R263" i="7" s="1"/>
  <c r="K263" i="7"/>
  <c r="L263" i="7" s="1"/>
  <c r="M263" i="7" s="1"/>
  <c r="Q239" i="7"/>
  <c r="R239" i="7" s="1"/>
  <c r="K239" i="7"/>
  <c r="L239" i="7" s="1"/>
  <c r="M239" i="7" s="1"/>
  <c r="K151" i="7"/>
  <c r="L151" i="7" s="1"/>
  <c r="M151" i="7" s="1"/>
  <c r="Q151" i="7"/>
  <c r="R151" i="7" s="1"/>
  <c r="Q111" i="7"/>
  <c r="R111" i="7" s="1"/>
  <c r="K111" i="7"/>
  <c r="L111" i="7" s="1"/>
  <c r="M111" i="7" s="1"/>
  <c r="Q87" i="7"/>
  <c r="R87" i="7" s="1"/>
  <c r="K87" i="7"/>
  <c r="L87" i="7" s="1"/>
  <c r="M87" i="7" s="1"/>
  <c r="Q47" i="7"/>
  <c r="R47" i="7" s="1"/>
  <c r="K47" i="7"/>
  <c r="L47" i="7" s="1"/>
  <c r="M47" i="7" s="1"/>
  <c r="K300" i="7"/>
  <c r="L300" i="7" s="1"/>
  <c r="M300" i="7" s="1"/>
  <c r="V300" i="7"/>
  <c r="W300" i="7" s="1"/>
  <c r="K292" i="7"/>
  <c r="L292" i="7" s="1"/>
  <c r="M292" i="7" s="1"/>
  <c r="V292" i="7"/>
  <c r="W292" i="7" s="1"/>
  <c r="K284" i="7"/>
  <c r="L284" i="7" s="1"/>
  <c r="M284" i="7" s="1"/>
  <c r="V284" i="7"/>
  <c r="W284" i="7" s="1"/>
  <c r="K252" i="7"/>
  <c r="L252" i="7" s="1"/>
  <c r="M252" i="7" s="1"/>
  <c r="V252" i="7"/>
  <c r="W252" i="7" s="1"/>
  <c r="K244" i="7"/>
  <c r="L244" i="7" s="1"/>
  <c r="M244" i="7" s="1"/>
  <c r="V244" i="7"/>
  <c r="W244" i="7" s="1"/>
  <c r="K212" i="7"/>
  <c r="L212" i="7" s="1"/>
  <c r="M212" i="7" s="1"/>
  <c r="V212" i="7"/>
  <c r="W212" i="7" s="1"/>
  <c r="V206" i="7"/>
  <c r="W206" i="7" s="1"/>
  <c r="K291" i="7"/>
  <c r="L291" i="7" s="1"/>
  <c r="M291" i="7" s="1"/>
  <c r="V291" i="7"/>
  <c r="W291" i="7" s="1"/>
  <c r="K283" i="7"/>
  <c r="L283" i="7" s="1"/>
  <c r="M283" i="7" s="1"/>
  <c r="V283" i="7"/>
  <c r="W283" i="7" s="1"/>
  <c r="K275" i="7"/>
  <c r="L275" i="7" s="1"/>
  <c r="M275" i="7" s="1"/>
  <c r="V275" i="7"/>
  <c r="W275" i="7" s="1"/>
  <c r="K243" i="7"/>
  <c r="L243" i="7" s="1"/>
  <c r="M243" i="7" s="1"/>
  <c r="V243" i="7"/>
  <c r="W243" i="7" s="1"/>
  <c r="K235" i="7"/>
  <c r="L235" i="7" s="1"/>
  <c r="M235" i="7" s="1"/>
  <c r="V235" i="7"/>
  <c r="W235" i="7" s="1"/>
  <c r="K211" i="7"/>
  <c r="L211" i="7" s="1"/>
  <c r="M211" i="7" s="1"/>
  <c r="V211" i="7"/>
  <c r="W211" i="7" s="1"/>
  <c r="K163" i="7"/>
  <c r="L163" i="7" s="1"/>
  <c r="M163" i="7" s="1"/>
  <c r="V163" i="7"/>
  <c r="W163" i="7" s="1"/>
  <c r="K123" i="7"/>
  <c r="L123" i="7" s="1"/>
  <c r="M123" i="7" s="1"/>
  <c r="V123" i="7"/>
  <c r="W123" i="7" s="1"/>
  <c r="K115" i="7"/>
  <c r="L115" i="7" s="1"/>
  <c r="M115" i="7" s="1"/>
  <c r="V115" i="7"/>
  <c r="W115" i="7" s="1"/>
  <c r="K67" i="7"/>
  <c r="L67" i="7" s="1"/>
  <c r="M67" i="7" s="1"/>
  <c r="V67" i="7"/>
  <c r="W67" i="7" s="1"/>
  <c r="K19" i="7"/>
  <c r="L19" i="7" s="1"/>
  <c r="M19" i="7" s="1"/>
  <c r="V19" i="7"/>
  <c r="W19" i="7" s="1"/>
  <c r="K11" i="7"/>
  <c r="L11" i="7" s="1"/>
  <c r="M11" i="7" s="1"/>
  <c r="V11" i="7"/>
  <c r="W11" i="7" s="1"/>
  <c r="K270" i="7"/>
  <c r="L270" i="7" s="1"/>
  <c r="M270" i="7" s="1"/>
  <c r="K203" i="7"/>
  <c r="L203" i="7" s="1"/>
  <c r="M203" i="7" s="1"/>
  <c r="K112" i="7"/>
  <c r="L112" i="7" s="1"/>
  <c r="M112" i="7" s="1"/>
  <c r="Q193" i="7"/>
  <c r="R193" i="7" s="1"/>
  <c r="K193" i="7"/>
  <c r="L193" i="7" s="1"/>
  <c r="M193" i="7" s="1"/>
  <c r="Q153" i="7"/>
  <c r="R153" i="7" s="1"/>
  <c r="K153" i="7"/>
  <c r="L153" i="7" s="1"/>
  <c r="M153" i="7" s="1"/>
  <c r="K302" i="7"/>
  <c r="L302" i="7" s="1"/>
  <c r="M302" i="7" s="1"/>
  <c r="V302" i="7"/>
  <c r="W302" i="7" s="1"/>
  <c r="V262" i="7"/>
  <c r="W262" i="7" s="1"/>
  <c r="K262" i="7"/>
  <c r="L262" i="7" s="1"/>
  <c r="M262" i="7" s="1"/>
  <c r="K222" i="7"/>
  <c r="L222" i="7" s="1"/>
  <c r="M222" i="7" s="1"/>
  <c r="V222" i="7"/>
  <c r="W222" i="7" s="1"/>
  <c r="K169" i="7"/>
  <c r="L169" i="7" s="1"/>
  <c r="M169" i="7" s="1"/>
  <c r="Q105" i="7"/>
  <c r="R105" i="7" s="1"/>
  <c r="V286" i="7"/>
  <c r="W286" i="7" s="1"/>
  <c r="V205" i="7"/>
  <c r="W205" i="7" s="1"/>
  <c r="K254" i="7"/>
  <c r="L254" i="7" s="1"/>
  <c r="M254" i="7" s="1"/>
  <c r="V285" i="7"/>
  <c r="W285" i="7" s="1"/>
  <c r="V261" i="7"/>
  <c r="W261" i="7" s="1"/>
  <c r="K295" i="7"/>
  <c r="L295" i="7" s="1"/>
  <c r="M295" i="7" s="1"/>
  <c r="K248" i="7"/>
  <c r="L248" i="7" s="1"/>
  <c r="M248" i="7" s="1"/>
  <c r="K65" i="7"/>
  <c r="L65" i="7" s="1"/>
  <c r="M65" i="7" s="1"/>
  <c r="V246" i="7"/>
  <c r="W246" i="7" s="1"/>
  <c r="V230" i="7"/>
  <c r="W230" i="7" s="1"/>
  <c r="K296" i="7"/>
  <c r="L296" i="7" s="1"/>
  <c r="M296" i="7" s="1"/>
  <c r="K280" i="7"/>
  <c r="L280" i="7" s="1"/>
  <c r="M280" i="7" s="1"/>
  <c r="K256" i="7"/>
  <c r="L256" i="7" s="1"/>
  <c r="M256" i="7" s="1"/>
  <c r="K232" i="7"/>
  <c r="L232" i="7" s="1"/>
  <c r="M232" i="7" s="1"/>
  <c r="K192" i="7"/>
  <c r="L192" i="7" s="1"/>
  <c r="M192" i="7" s="1"/>
  <c r="K184" i="7"/>
  <c r="L184" i="7" s="1"/>
  <c r="M184" i="7" s="1"/>
  <c r="K152" i="7"/>
  <c r="L152" i="7" s="1"/>
  <c r="M152" i="7" s="1"/>
  <c r="K88" i="7"/>
  <c r="L88" i="7" s="1"/>
  <c r="M88" i="7" s="1"/>
  <c r="K24" i="7"/>
  <c r="L24" i="7" s="1"/>
  <c r="M24" i="7" s="1"/>
  <c r="K247" i="7"/>
  <c r="L247" i="7" s="1"/>
  <c r="M247" i="7" s="1"/>
  <c r="K64" i="7"/>
  <c r="L64" i="7" s="1"/>
  <c r="M64" i="7" s="1"/>
  <c r="V298" i="7"/>
  <c r="W298" i="7" s="1"/>
  <c r="K298" i="7"/>
  <c r="L298" i="7" s="1"/>
  <c r="M298" i="7" s="1"/>
  <c r="V290" i="7"/>
  <c r="W290" i="7" s="1"/>
  <c r="K290" i="7"/>
  <c r="L290" i="7" s="1"/>
  <c r="M290" i="7" s="1"/>
  <c r="V282" i="7"/>
  <c r="W282" i="7" s="1"/>
  <c r="K282" i="7"/>
  <c r="L282" i="7" s="1"/>
  <c r="M282" i="7" s="1"/>
  <c r="V274" i="7"/>
  <c r="W274" i="7" s="1"/>
  <c r="K274" i="7"/>
  <c r="L274" i="7" s="1"/>
  <c r="M274" i="7" s="1"/>
  <c r="V266" i="7"/>
  <c r="W266" i="7" s="1"/>
  <c r="K266" i="7"/>
  <c r="L266" i="7" s="1"/>
  <c r="M266" i="7" s="1"/>
  <c r="V258" i="7"/>
  <c r="W258" i="7" s="1"/>
  <c r="K258" i="7"/>
  <c r="L258" i="7" s="1"/>
  <c r="M258" i="7" s="1"/>
  <c r="V250" i="7"/>
  <c r="W250" i="7" s="1"/>
  <c r="K250" i="7"/>
  <c r="L250" i="7" s="1"/>
  <c r="M250" i="7" s="1"/>
  <c r="V242" i="7"/>
  <c r="W242" i="7" s="1"/>
  <c r="K242" i="7"/>
  <c r="L242" i="7" s="1"/>
  <c r="M242" i="7" s="1"/>
  <c r="V234" i="7"/>
  <c r="W234" i="7" s="1"/>
  <c r="K234" i="7"/>
  <c r="L234" i="7" s="1"/>
  <c r="M234" i="7" s="1"/>
  <c r="V226" i="7"/>
  <c r="W226" i="7" s="1"/>
  <c r="K226" i="7"/>
  <c r="L226" i="7" s="1"/>
  <c r="M226" i="7" s="1"/>
  <c r="V218" i="7"/>
  <c r="W218" i="7" s="1"/>
  <c r="K218" i="7"/>
  <c r="L218" i="7" s="1"/>
  <c r="M218" i="7" s="1"/>
  <c r="V210" i="7"/>
  <c r="W210" i="7" s="1"/>
  <c r="K210" i="7"/>
  <c r="L210" i="7" s="1"/>
  <c r="M210" i="7" s="1"/>
  <c r="V186" i="7"/>
  <c r="W186" i="7" s="1"/>
  <c r="K186" i="7"/>
  <c r="L186" i="7" s="1"/>
  <c r="M186" i="7" s="1"/>
  <c r="V178" i="7"/>
  <c r="W178" i="7" s="1"/>
  <c r="K178" i="7"/>
  <c r="L178" i="7" s="1"/>
  <c r="M178" i="7" s="1"/>
  <c r="V162" i="7"/>
  <c r="W162" i="7" s="1"/>
  <c r="K162" i="7"/>
  <c r="L162" i="7" s="1"/>
  <c r="M162" i="7" s="1"/>
  <c r="V146" i="7"/>
  <c r="W146" i="7" s="1"/>
  <c r="K146" i="7"/>
  <c r="L146" i="7" s="1"/>
  <c r="M146" i="7" s="1"/>
  <c r="V138" i="7"/>
  <c r="W138" i="7" s="1"/>
  <c r="K138" i="7"/>
  <c r="L138" i="7" s="1"/>
  <c r="M138" i="7" s="1"/>
  <c r="V130" i="7"/>
  <c r="W130" i="7" s="1"/>
  <c r="K130" i="7"/>
  <c r="L130" i="7" s="1"/>
  <c r="M130" i="7" s="1"/>
  <c r="V122" i="7"/>
  <c r="W122" i="7" s="1"/>
  <c r="K122" i="7"/>
  <c r="L122" i="7" s="1"/>
  <c r="M122" i="7" s="1"/>
  <c r="V114" i="7"/>
  <c r="W114" i="7" s="1"/>
  <c r="K114" i="7"/>
  <c r="L114" i="7" s="1"/>
  <c r="M114" i="7" s="1"/>
  <c r="V106" i="7"/>
  <c r="W106" i="7" s="1"/>
  <c r="K106" i="7"/>
  <c r="L106" i="7" s="1"/>
  <c r="M106" i="7" s="1"/>
  <c r="V98" i="7"/>
  <c r="W98" i="7" s="1"/>
  <c r="K98" i="7"/>
  <c r="L98" i="7" s="1"/>
  <c r="M98" i="7" s="1"/>
  <c r="V90" i="7"/>
  <c r="W90" i="7" s="1"/>
  <c r="K90" i="7"/>
  <c r="L90" i="7" s="1"/>
  <c r="M90" i="7" s="1"/>
  <c r="V82" i="7"/>
  <c r="W82" i="7" s="1"/>
  <c r="K82" i="7"/>
  <c r="L82" i="7" s="1"/>
  <c r="M82" i="7" s="1"/>
  <c r="V74" i="7"/>
  <c r="W74" i="7" s="1"/>
  <c r="K74" i="7"/>
  <c r="L74" i="7" s="1"/>
  <c r="M74" i="7" s="1"/>
  <c r="V66" i="7"/>
  <c r="W66" i="7" s="1"/>
  <c r="K66" i="7"/>
  <c r="L66" i="7" s="1"/>
  <c r="M66" i="7" s="1"/>
  <c r="V58" i="7"/>
  <c r="W58" i="7" s="1"/>
  <c r="K58" i="7"/>
  <c r="L58" i="7" s="1"/>
  <c r="M58" i="7" s="1"/>
  <c r="V50" i="7"/>
  <c r="W50" i="7" s="1"/>
  <c r="K50" i="7"/>
  <c r="L50" i="7" s="1"/>
  <c r="M50" i="7" s="1"/>
  <c r="V42" i="7"/>
  <c r="W42" i="7" s="1"/>
  <c r="K42" i="7"/>
  <c r="L42" i="7" s="1"/>
  <c r="M42" i="7" s="1"/>
  <c r="V34" i="7"/>
  <c r="W34" i="7" s="1"/>
  <c r="K34" i="7"/>
  <c r="L34" i="7" s="1"/>
  <c r="M34" i="7" s="1"/>
  <c r="V26" i="7"/>
  <c r="W26" i="7" s="1"/>
  <c r="K26" i="7"/>
  <c r="L26" i="7" s="1"/>
  <c r="M26" i="7" s="1"/>
  <c r="V18" i="7"/>
  <c r="W18" i="7" s="1"/>
  <c r="K18" i="7"/>
  <c r="L18" i="7" s="1"/>
  <c r="M18" i="7" s="1"/>
  <c r="K297" i="7"/>
  <c r="L297" i="7" s="1"/>
  <c r="M297" i="7" s="1"/>
  <c r="V289" i="7"/>
  <c r="W289" i="7" s="1"/>
  <c r="K289" i="7"/>
  <c r="L289" i="7" s="1"/>
  <c r="M289" i="7" s="1"/>
  <c r="V281" i="7"/>
  <c r="W281" i="7" s="1"/>
  <c r="K281" i="7"/>
  <c r="L281" i="7" s="1"/>
  <c r="M281" i="7" s="1"/>
  <c r="V273" i="7"/>
  <c r="W273" i="7" s="1"/>
  <c r="K273" i="7"/>
  <c r="L273" i="7" s="1"/>
  <c r="M273" i="7" s="1"/>
  <c r="V265" i="7"/>
  <c r="W265" i="7" s="1"/>
  <c r="K265" i="7"/>
  <c r="L265" i="7" s="1"/>
  <c r="M265" i="7" s="1"/>
  <c r="V257" i="7"/>
  <c r="W257" i="7" s="1"/>
  <c r="K257" i="7"/>
  <c r="L257" i="7" s="1"/>
  <c r="M257" i="7" s="1"/>
  <c r="V249" i="7"/>
  <c r="W249" i="7" s="1"/>
  <c r="K249" i="7"/>
  <c r="L249" i="7" s="1"/>
  <c r="M249" i="7" s="1"/>
  <c r="V241" i="7"/>
  <c r="W241" i="7" s="1"/>
  <c r="K241" i="7"/>
  <c r="L241" i="7" s="1"/>
  <c r="M241" i="7" s="1"/>
  <c r="V233" i="7"/>
  <c r="W233" i="7" s="1"/>
  <c r="K233" i="7"/>
  <c r="L233" i="7" s="1"/>
  <c r="M233" i="7" s="1"/>
  <c r="V225" i="7"/>
  <c r="W225" i="7" s="1"/>
  <c r="K225" i="7"/>
  <c r="L225" i="7" s="1"/>
  <c r="M225" i="7" s="1"/>
  <c r="V217" i="7"/>
  <c r="W217" i="7" s="1"/>
  <c r="K217" i="7"/>
  <c r="L217" i="7" s="1"/>
  <c r="M217" i="7" s="1"/>
  <c r="V209" i="7"/>
  <c r="W209" i="7" s="1"/>
  <c r="K209" i="7"/>
  <c r="L209" i="7" s="1"/>
  <c r="M209" i="7" s="1"/>
  <c r="V201" i="7"/>
  <c r="W201" i="7" s="1"/>
  <c r="K201" i="7"/>
  <c r="L201" i="7" s="1"/>
  <c r="M201" i="7" s="1"/>
  <c r="V185" i="7"/>
  <c r="W185" i="7" s="1"/>
  <c r="K185" i="7"/>
  <c r="L185" i="7" s="1"/>
  <c r="M185" i="7" s="1"/>
  <c r="K177" i="7"/>
  <c r="L177" i="7" s="1"/>
  <c r="M177" i="7" s="1"/>
  <c r="V161" i="7"/>
  <c r="W161" i="7" s="1"/>
  <c r="K161" i="7"/>
  <c r="L161" i="7" s="1"/>
  <c r="M161" i="7" s="1"/>
  <c r="K145" i="7"/>
  <c r="L145" i="7" s="1"/>
  <c r="M145" i="7" s="1"/>
  <c r="V137" i="7"/>
  <c r="W137" i="7" s="1"/>
  <c r="K137" i="7"/>
  <c r="L137" i="7" s="1"/>
  <c r="M137" i="7" s="1"/>
  <c r="V121" i="7"/>
  <c r="W121" i="7" s="1"/>
  <c r="K121" i="7"/>
  <c r="L121" i="7" s="1"/>
  <c r="M121" i="7" s="1"/>
  <c r="K113" i="7"/>
  <c r="L113" i="7" s="1"/>
  <c r="M113" i="7" s="1"/>
  <c r="V97" i="7"/>
  <c r="W97" i="7" s="1"/>
  <c r="K97" i="7"/>
  <c r="L97" i="7" s="1"/>
  <c r="M97" i="7" s="1"/>
  <c r="V81" i="7"/>
  <c r="W81" i="7" s="1"/>
  <c r="K81" i="7"/>
  <c r="L81" i="7" s="1"/>
  <c r="M81" i="7" s="1"/>
  <c r="V73" i="7"/>
  <c r="W73" i="7" s="1"/>
  <c r="K73" i="7"/>
  <c r="L73" i="7" s="1"/>
  <c r="M73" i="7" s="1"/>
  <c r="V57" i="7"/>
  <c r="W57" i="7" s="1"/>
  <c r="K57" i="7"/>
  <c r="L57" i="7" s="1"/>
  <c r="M57" i="7" s="1"/>
  <c r="K49" i="7"/>
  <c r="L49" i="7" s="1"/>
  <c r="M49" i="7" s="1"/>
  <c r="V33" i="7"/>
  <c r="W33" i="7" s="1"/>
  <c r="K33" i="7"/>
  <c r="L33" i="7" s="1"/>
  <c r="M33" i="7" s="1"/>
  <c r="V17" i="7"/>
  <c r="W17" i="7" s="1"/>
  <c r="K17" i="7"/>
  <c r="L17" i="7" s="1"/>
  <c r="M17" i="7" s="1"/>
  <c r="K89" i="7"/>
  <c r="L89" i="7" s="1"/>
  <c r="M89" i="7" s="1"/>
  <c r="K41" i="7"/>
  <c r="L41" i="7" s="1"/>
  <c r="M41" i="7" s="1"/>
  <c r="K224" i="7"/>
  <c r="L224" i="7" s="1"/>
  <c r="M224" i="7" s="1"/>
  <c r="K216" i="7"/>
  <c r="L216" i="7" s="1"/>
  <c r="M216" i="7" s="1"/>
  <c r="K208" i="7"/>
  <c r="L208" i="7" s="1"/>
  <c r="M208" i="7" s="1"/>
  <c r="K200" i="7"/>
  <c r="L200" i="7" s="1"/>
  <c r="M200" i="7" s="1"/>
  <c r="K176" i="7"/>
  <c r="L176" i="7" s="1"/>
  <c r="M176" i="7" s="1"/>
  <c r="K160" i="7"/>
  <c r="L160" i="7" s="1"/>
  <c r="M160" i="7" s="1"/>
  <c r="K144" i="7"/>
  <c r="L144" i="7" s="1"/>
  <c r="M144" i="7" s="1"/>
  <c r="K136" i="7"/>
  <c r="L136" i="7" s="1"/>
  <c r="M136" i="7" s="1"/>
  <c r="K120" i="7"/>
  <c r="L120" i="7" s="1"/>
  <c r="M120" i="7" s="1"/>
  <c r="K104" i="7"/>
  <c r="L104" i="7" s="1"/>
  <c r="M104" i="7" s="1"/>
  <c r="K96" i="7"/>
  <c r="L96" i="7" s="1"/>
  <c r="M96" i="7" s="1"/>
  <c r="K80" i="7"/>
  <c r="L80" i="7" s="1"/>
  <c r="M80" i="7" s="1"/>
  <c r="K72" i="7"/>
  <c r="L72" i="7" s="1"/>
  <c r="M72" i="7" s="1"/>
  <c r="K56" i="7"/>
  <c r="L56" i="7" s="1"/>
  <c r="M56" i="7" s="1"/>
  <c r="K40" i="7"/>
  <c r="L40" i="7" s="1"/>
  <c r="M40" i="7" s="1"/>
  <c r="K32" i="7"/>
  <c r="L32" i="7" s="1"/>
  <c r="M32" i="7" s="1"/>
  <c r="K16" i="7"/>
  <c r="L16" i="7" s="1"/>
  <c r="M16" i="7" s="1"/>
  <c r="K25" i="7"/>
  <c r="L25" i="7" s="1"/>
  <c r="M25" i="7" s="1"/>
  <c r="K215" i="7"/>
  <c r="L215" i="7" s="1"/>
  <c r="M215" i="7" s="1"/>
  <c r="K207" i="7"/>
  <c r="L207" i="7" s="1"/>
  <c r="M207" i="7" s="1"/>
  <c r="K199" i="7"/>
  <c r="L199" i="7" s="1"/>
  <c r="M199" i="7" s="1"/>
  <c r="K191" i="7"/>
  <c r="L191" i="7" s="1"/>
  <c r="M191" i="7" s="1"/>
  <c r="K175" i="7"/>
  <c r="L175" i="7" s="1"/>
  <c r="M175" i="7" s="1"/>
  <c r="K167" i="7"/>
  <c r="L167" i="7" s="1"/>
  <c r="M167" i="7" s="1"/>
  <c r="K159" i="7"/>
  <c r="L159" i="7" s="1"/>
  <c r="M159" i="7" s="1"/>
  <c r="K143" i="7"/>
  <c r="L143" i="7" s="1"/>
  <c r="M143" i="7" s="1"/>
  <c r="K127" i="7"/>
  <c r="L127" i="7" s="1"/>
  <c r="M127" i="7" s="1"/>
  <c r="K119" i="7"/>
  <c r="L119" i="7" s="1"/>
  <c r="M119" i="7" s="1"/>
  <c r="K103" i="7"/>
  <c r="L103" i="7" s="1"/>
  <c r="M103" i="7" s="1"/>
  <c r="K95" i="7"/>
  <c r="L95" i="7" s="1"/>
  <c r="M95" i="7" s="1"/>
  <c r="K79" i="7"/>
  <c r="L79" i="7" s="1"/>
  <c r="M79" i="7" s="1"/>
  <c r="K63" i="7"/>
  <c r="L63" i="7" s="1"/>
  <c r="M63" i="7" s="1"/>
  <c r="K55" i="7"/>
  <c r="L55" i="7" s="1"/>
  <c r="M55" i="7" s="1"/>
  <c r="K39" i="7"/>
  <c r="L39" i="7" s="1"/>
  <c r="M39" i="7" s="1"/>
  <c r="K31" i="7"/>
  <c r="L31" i="7" s="1"/>
  <c r="M31" i="7" s="1"/>
  <c r="K15" i="7"/>
  <c r="L15" i="7" s="1"/>
  <c r="M15" i="7" s="1"/>
  <c r="K182" i="7"/>
  <c r="L182" i="7" s="1"/>
  <c r="M182" i="7" s="1"/>
  <c r="K174" i="7"/>
  <c r="L174" i="7" s="1"/>
  <c r="M174" i="7" s="1"/>
  <c r="K166" i="7"/>
  <c r="L166" i="7" s="1"/>
  <c r="M166" i="7" s="1"/>
  <c r="K158" i="7"/>
  <c r="L158" i="7" s="1"/>
  <c r="M158" i="7" s="1"/>
  <c r="K150" i="7"/>
  <c r="L150" i="7" s="1"/>
  <c r="M150" i="7" s="1"/>
  <c r="K142" i="7"/>
  <c r="L142" i="7" s="1"/>
  <c r="M142" i="7" s="1"/>
  <c r="K134" i="7"/>
  <c r="L134" i="7" s="1"/>
  <c r="M134" i="7" s="1"/>
  <c r="K126" i="7"/>
  <c r="L126" i="7" s="1"/>
  <c r="M126" i="7" s="1"/>
  <c r="K118" i="7"/>
  <c r="L118" i="7" s="1"/>
  <c r="M118" i="7" s="1"/>
  <c r="K110" i="7"/>
  <c r="L110" i="7" s="1"/>
  <c r="M110" i="7" s="1"/>
  <c r="K102" i="7"/>
  <c r="L102" i="7" s="1"/>
  <c r="M102" i="7" s="1"/>
  <c r="K94" i="7"/>
  <c r="L94" i="7" s="1"/>
  <c r="M94" i="7" s="1"/>
  <c r="K86" i="7"/>
  <c r="L86" i="7" s="1"/>
  <c r="M86" i="7" s="1"/>
  <c r="K78" i="7"/>
  <c r="L78" i="7" s="1"/>
  <c r="M78" i="7" s="1"/>
  <c r="K70" i="7"/>
  <c r="L70" i="7" s="1"/>
  <c r="M70" i="7" s="1"/>
  <c r="K62" i="7"/>
  <c r="L62" i="7" s="1"/>
  <c r="M62" i="7" s="1"/>
  <c r="K54" i="7"/>
  <c r="L54" i="7" s="1"/>
  <c r="M54" i="7" s="1"/>
  <c r="K46" i="7"/>
  <c r="L46" i="7" s="1"/>
  <c r="M46" i="7" s="1"/>
  <c r="K38" i="7"/>
  <c r="L38" i="7" s="1"/>
  <c r="M38" i="7" s="1"/>
  <c r="K30" i="7"/>
  <c r="L30" i="7" s="1"/>
  <c r="M30" i="7" s="1"/>
  <c r="K22" i="7"/>
  <c r="L22" i="7" s="1"/>
  <c r="M22" i="7" s="1"/>
  <c r="K14" i="7"/>
  <c r="L14" i="7" s="1"/>
  <c r="M14" i="7" s="1"/>
  <c r="AA299" i="7"/>
  <c r="AB299" i="7" s="1"/>
  <c r="AA283" i="7"/>
  <c r="AB283" i="7" s="1"/>
  <c r="AA267" i="7"/>
  <c r="AB267" i="7" s="1"/>
  <c r="AA251" i="7"/>
  <c r="AB251" i="7" s="1"/>
  <c r="AA235" i="7"/>
  <c r="AB235" i="7" s="1"/>
  <c r="AA219" i="7"/>
  <c r="AB219" i="7" s="1"/>
  <c r="AA203" i="7"/>
  <c r="AB203" i="7" s="1"/>
  <c r="AA187" i="7"/>
  <c r="AB187" i="7" s="1"/>
  <c r="AA171" i="7"/>
  <c r="AB171" i="7" s="1"/>
  <c r="AA155" i="7"/>
  <c r="AB155" i="7" s="1"/>
  <c r="AA139" i="7"/>
  <c r="AB139" i="7" s="1"/>
  <c r="AA123" i="7"/>
  <c r="AB123" i="7" s="1"/>
  <c r="AA107" i="7"/>
  <c r="AB107" i="7" s="1"/>
  <c r="AA91" i="7"/>
  <c r="AB91" i="7" s="1"/>
  <c r="AA67" i="7"/>
  <c r="AB67" i="7" s="1"/>
  <c r="AA59" i="7"/>
  <c r="AB59" i="7" s="1"/>
  <c r="AA43" i="7"/>
  <c r="AB43" i="7" s="1"/>
  <c r="AA35" i="7"/>
  <c r="AB35" i="7" s="1"/>
  <c r="AA27" i="7"/>
  <c r="AB27" i="7" s="1"/>
  <c r="AA11" i="7"/>
  <c r="AB11" i="7" s="1"/>
  <c r="K181" i="7"/>
  <c r="L181" i="7" s="1"/>
  <c r="M181" i="7" s="1"/>
  <c r="K173" i="7"/>
  <c r="L173" i="7" s="1"/>
  <c r="M173" i="7" s="1"/>
  <c r="K165" i="7"/>
  <c r="L165" i="7" s="1"/>
  <c r="M165" i="7" s="1"/>
  <c r="K157" i="7"/>
  <c r="L157" i="7" s="1"/>
  <c r="M157" i="7" s="1"/>
  <c r="K149" i="7"/>
  <c r="L149" i="7" s="1"/>
  <c r="M149" i="7" s="1"/>
  <c r="K141" i="7"/>
  <c r="L141" i="7" s="1"/>
  <c r="M141" i="7" s="1"/>
  <c r="K133" i="7"/>
  <c r="L133" i="7" s="1"/>
  <c r="M133" i="7" s="1"/>
  <c r="K125" i="7"/>
  <c r="L125" i="7" s="1"/>
  <c r="M125" i="7" s="1"/>
  <c r="K117" i="7"/>
  <c r="L117" i="7" s="1"/>
  <c r="M117" i="7" s="1"/>
  <c r="K109" i="7"/>
  <c r="L109" i="7" s="1"/>
  <c r="M109" i="7" s="1"/>
  <c r="K101" i="7"/>
  <c r="L101" i="7" s="1"/>
  <c r="M101" i="7" s="1"/>
  <c r="K93" i="7"/>
  <c r="L93" i="7" s="1"/>
  <c r="M93" i="7" s="1"/>
  <c r="K85" i="7"/>
  <c r="L85" i="7" s="1"/>
  <c r="M85" i="7" s="1"/>
  <c r="K77" i="7"/>
  <c r="L77" i="7" s="1"/>
  <c r="M77" i="7" s="1"/>
  <c r="K69" i="7"/>
  <c r="L69" i="7" s="1"/>
  <c r="M69" i="7" s="1"/>
  <c r="K61" i="7"/>
  <c r="L61" i="7" s="1"/>
  <c r="M61" i="7" s="1"/>
  <c r="K53" i="7"/>
  <c r="L53" i="7" s="1"/>
  <c r="M53" i="7" s="1"/>
  <c r="K45" i="7"/>
  <c r="L45" i="7" s="1"/>
  <c r="M45" i="7" s="1"/>
  <c r="K37" i="7"/>
  <c r="L37" i="7" s="1"/>
  <c r="M37" i="7" s="1"/>
  <c r="K29" i="7"/>
  <c r="L29" i="7" s="1"/>
  <c r="M29" i="7" s="1"/>
  <c r="K21" i="7"/>
  <c r="L21" i="7" s="1"/>
  <c r="M21" i="7" s="1"/>
  <c r="K13" i="7"/>
  <c r="L13" i="7" s="1"/>
  <c r="M13" i="7" s="1"/>
  <c r="AA298" i="7"/>
  <c r="AB298" i="7" s="1"/>
  <c r="AA282" i="7"/>
  <c r="AB282" i="7" s="1"/>
  <c r="AA266" i="7"/>
  <c r="AB266" i="7" s="1"/>
  <c r="AA250" i="7"/>
  <c r="AB250" i="7" s="1"/>
  <c r="AA234" i="7"/>
  <c r="AB234" i="7" s="1"/>
  <c r="AA218" i="7"/>
  <c r="AB218" i="7" s="1"/>
  <c r="AA202" i="7"/>
  <c r="AB202" i="7" s="1"/>
  <c r="AA186" i="7"/>
  <c r="AB186" i="7" s="1"/>
  <c r="AA170" i="7"/>
  <c r="AB170" i="7" s="1"/>
  <c r="AA154" i="7"/>
  <c r="AB154" i="7" s="1"/>
  <c r="AA138" i="7"/>
  <c r="AB138" i="7" s="1"/>
  <c r="AA122" i="7"/>
  <c r="AB122" i="7" s="1"/>
  <c r="AA106" i="7"/>
  <c r="AB106" i="7" s="1"/>
  <c r="AA90" i="7"/>
  <c r="AB90" i="7" s="1"/>
  <c r="AA82" i="7"/>
  <c r="AB82" i="7" s="1"/>
  <c r="AA66" i="7"/>
  <c r="AB66" i="7" s="1"/>
  <c r="AA58" i="7"/>
  <c r="AB58" i="7" s="1"/>
  <c r="AA50" i="7"/>
  <c r="AB50" i="7" s="1"/>
  <c r="AA34" i="7"/>
  <c r="AB34" i="7" s="1"/>
  <c r="AA26" i="7"/>
  <c r="AB26" i="7" s="1"/>
  <c r="AA18" i="7"/>
  <c r="AB18" i="7" s="1"/>
  <c r="K180" i="7"/>
  <c r="L180" i="7" s="1"/>
  <c r="M180" i="7" s="1"/>
  <c r="K172" i="7"/>
  <c r="L172" i="7" s="1"/>
  <c r="M172" i="7" s="1"/>
  <c r="K164" i="7"/>
  <c r="L164" i="7" s="1"/>
  <c r="M164" i="7" s="1"/>
  <c r="K156" i="7"/>
  <c r="L156" i="7" s="1"/>
  <c r="M156" i="7" s="1"/>
  <c r="K148" i="7"/>
  <c r="L148" i="7" s="1"/>
  <c r="M148" i="7" s="1"/>
  <c r="K140" i="7"/>
  <c r="L140" i="7" s="1"/>
  <c r="M140" i="7" s="1"/>
  <c r="K132" i="7"/>
  <c r="L132" i="7" s="1"/>
  <c r="M132" i="7" s="1"/>
  <c r="K124" i="7"/>
  <c r="L124" i="7" s="1"/>
  <c r="M124" i="7" s="1"/>
  <c r="K116" i="7"/>
  <c r="L116" i="7" s="1"/>
  <c r="M116" i="7" s="1"/>
  <c r="K108" i="7"/>
  <c r="L108" i="7" s="1"/>
  <c r="M108" i="7" s="1"/>
  <c r="K100" i="7"/>
  <c r="L100" i="7" s="1"/>
  <c r="M100" i="7" s="1"/>
  <c r="K92" i="7"/>
  <c r="L92" i="7" s="1"/>
  <c r="M92" i="7" s="1"/>
  <c r="K84" i="7"/>
  <c r="L84" i="7" s="1"/>
  <c r="M84" i="7" s="1"/>
  <c r="K76" i="7"/>
  <c r="L76" i="7" s="1"/>
  <c r="M76" i="7" s="1"/>
  <c r="K68" i="7"/>
  <c r="L68" i="7" s="1"/>
  <c r="M68" i="7" s="1"/>
  <c r="K60" i="7"/>
  <c r="L60" i="7" s="1"/>
  <c r="M60" i="7" s="1"/>
  <c r="K52" i="7"/>
  <c r="L52" i="7" s="1"/>
  <c r="M52" i="7" s="1"/>
  <c r="K44" i="7"/>
  <c r="L44" i="7" s="1"/>
  <c r="M44" i="7" s="1"/>
  <c r="K36" i="7"/>
  <c r="L36" i="7" s="1"/>
  <c r="M36" i="7" s="1"/>
  <c r="K28" i="7"/>
  <c r="L28" i="7" s="1"/>
  <c r="M28" i="7" s="1"/>
  <c r="K20" i="7"/>
  <c r="L20" i="7" s="1"/>
  <c r="M20" i="7" s="1"/>
  <c r="K12" i="7"/>
  <c r="L12" i="7" s="1"/>
  <c r="M12" i="7" s="1"/>
  <c r="AA289" i="7"/>
  <c r="AB289" i="7" s="1"/>
  <c r="AA273" i="7"/>
  <c r="AB273" i="7" s="1"/>
  <c r="AA257" i="7"/>
  <c r="AB257" i="7" s="1"/>
  <c r="AA241" i="7"/>
  <c r="AB241" i="7" s="1"/>
  <c r="AA225" i="7"/>
  <c r="AB225" i="7" s="1"/>
  <c r="AA209" i="7"/>
  <c r="AB209" i="7" s="1"/>
  <c r="AA193" i="7"/>
  <c r="AB193" i="7" s="1"/>
  <c r="AA177" i="7"/>
  <c r="AB177" i="7" s="1"/>
  <c r="AA161" i="7"/>
  <c r="AB161" i="7" s="1"/>
  <c r="AA145" i="7"/>
  <c r="AB145" i="7" s="1"/>
  <c r="AA129" i="7"/>
  <c r="AB129" i="7" s="1"/>
  <c r="AA113" i="7"/>
  <c r="AB113" i="7" s="1"/>
  <c r="AA97" i="7"/>
  <c r="AB97" i="7" s="1"/>
  <c r="AA81" i="7"/>
  <c r="AB81" i="7" s="1"/>
  <c r="AA73" i="7"/>
  <c r="AB73" i="7" s="1"/>
  <c r="AA57" i="7"/>
  <c r="AB57" i="7" s="1"/>
  <c r="AA49" i="7"/>
  <c r="AB49" i="7" s="1"/>
  <c r="AA41" i="7"/>
  <c r="AB41" i="7" s="1"/>
  <c r="AA25" i="7"/>
  <c r="AB25" i="7" s="1"/>
  <c r="AA17" i="7"/>
  <c r="AB17" i="7" s="1"/>
  <c r="H260" i="3"/>
  <c r="J244" i="3"/>
  <c r="F188" i="3"/>
  <c r="K10" i="3"/>
  <c r="G301" i="3"/>
  <c r="K297" i="3"/>
  <c r="D294" i="3"/>
  <c r="K290" i="3"/>
  <c r="K284" i="3"/>
  <c r="I278" i="3"/>
  <c r="H271" i="3"/>
  <c r="G260" i="3"/>
  <c r="F253" i="3"/>
  <c r="I244" i="3"/>
  <c r="E10" i="6"/>
  <c r="F10" i="6" s="1"/>
  <c r="K218" i="3"/>
  <c r="F10" i="3"/>
  <c r="F301" i="3"/>
  <c r="L293" i="3"/>
  <c r="L287" i="3"/>
  <c r="J284" i="3"/>
  <c r="J277" i="3"/>
  <c r="I270" i="3"/>
  <c r="H263" i="3"/>
  <c r="G256" i="3"/>
  <c r="G252" i="3"/>
  <c r="E241" i="3"/>
  <c r="I229" i="3"/>
  <c r="H204" i="3"/>
  <c r="E184" i="3"/>
  <c r="E10" i="3"/>
  <c r="E301" i="3"/>
  <c r="L296" i="3"/>
  <c r="D293" i="3"/>
  <c r="K287" i="3"/>
  <c r="I284" i="3"/>
  <c r="I277" i="3"/>
  <c r="H270" i="3"/>
  <c r="G263" i="3"/>
  <c r="F252" i="3"/>
  <c r="E180" i="3"/>
  <c r="L302" i="3"/>
  <c r="H300" i="3"/>
  <c r="L295" i="3"/>
  <c r="K292" i="3"/>
  <c r="L286" i="3"/>
  <c r="J276" i="3"/>
  <c r="I269" i="3"/>
  <c r="H262" i="3"/>
  <c r="G255" i="3"/>
  <c r="K247" i="3"/>
  <c r="G239" i="3"/>
  <c r="G300" i="3"/>
  <c r="J292" i="3"/>
  <c r="I276" i="3"/>
  <c r="F300" i="3"/>
  <c r="I268" i="3"/>
  <c r="K283" i="3"/>
  <c r="J275" i="3"/>
  <c r="I267" i="3"/>
  <c r="G251" i="3"/>
  <c r="E163" i="3"/>
  <c r="J299" i="3"/>
  <c r="K299" i="3"/>
  <c r="D299" i="3"/>
  <c r="L299" i="3"/>
  <c r="E299" i="3"/>
  <c r="F299" i="3"/>
  <c r="G299" i="3"/>
  <c r="E259" i="3"/>
  <c r="I259" i="3"/>
  <c r="J259" i="3"/>
  <c r="K259" i="3"/>
  <c r="L259" i="3"/>
  <c r="D259" i="3"/>
  <c r="F259" i="3"/>
  <c r="D219" i="3"/>
  <c r="L219" i="3"/>
  <c r="E219" i="3"/>
  <c r="F219" i="3"/>
  <c r="G219" i="3"/>
  <c r="H219" i="3"/>
  <c r="I219" i="3"/>
  <c r="J219" i="3"/>
  <c r="K219" i="3"/>
  <c r="D187" i="3"/>
  <c r="L187" i="3"/>
  <c r="G187" i="3"/>
  <c r="H187" i="3"/>
  <c r="I187" i="3"/>
  <c r="J187" i="3"/>
  <c r="K187" i="3"/>
  <c r="E187" i="3"/>
  <c r="F187" i="3"/>
  <c r="H147" i="3"/>
  <c r="J147" i="3"/>
  <c r="E147" i="3"/>
  <c r="I147" i="3"/>
  <c r="K147" i="3"/>
  <c r="L147" i="3"/>
  <c r="D147" i="3"/>
  <c r="F147" i="3"/>
  <c r="G147" i="3"/>
  <c r="H123" i="3"/>
  <c r="I123" i="3"/>
  <c r="J123" i="3"/>
  <c r="K123" i="3"/>
  <c r="D123" i="3"/>
  <c r="L123" i="3"/>
  <c r="E123" i="3"/>
  <c r="F123" i="3"/>
  <c r="G123" i="3"/>
  <c r="K107" i="3"/>
  <c r="F107" i="3"/>
  <c r="G107" i="3"/>
  <c r="H107" i="3"/>
  <c r="I107" i="3"/>
  <c r="J107" i="3"/>
  <c r="L107" i="3"/>
  <c r="D107" i="3"/>
  <c r="E107" i="3"/>
  <c r="K91" i="3"/>
  <c r="F91" i="3"/>
  <c r="L91" i="3"/>
  <c r="D91" i="3"/>
  <c r="E91" i="3"/>
  <c r="G91" i="3"/>
  <c r="H91" i="3"/>
  <c r="I91" i="3"/>
  <c r="J91" i="3"/>
  <c r="I83" i="3"/>
  <c r="J83" i="3"/>
  <c r="K83" i="3"/>
  <c r="F83" i="3"/>
  <c r="L83" i="3"/>
  <c r="D83" i="3"/>
  <c r="E83" i="3"/>
  <c r="G83" i="3"/>
  <c r="H83" i="3"/>
  <c r="I75" i="3"/>
  <c r="J75" i="3"/>
  <c r="K75" i="3"/>
  <c r="F75" i="3"/>
  <c r="D75" i="3"/>
  <c r="E75" i="3"/>
  <c r="G75" i="3"/>
  <c r="H75" i="3"/>
  <c r="L75" i="3"/>
  <c r="I67" i="3"/>
  <c r="J67" i="3"/>
  <c r="K67" i="3"/>
  <c r="E67" i="3"/>
  <c r="F67" i="3"/>
  <c r="L67" i="3"/>
  <c r="D67" i="3"/>
  <c r="G67" i="3"/>
  <c r="H67" i="3"/>
  <c r="I59" i="3"/>
  <c r="J59" i="3"/>
  <c r="K59" i="3"/>
  <c r="E59" i="3"/>
  <c r="F59" i="3"/>
  <c r="D59" i="3"/>
  <c r="G59" i="3"/>
  <c r="H59" i="3"/>
  <c r="L59" i="3"/>
  <c r="K51" i="3"/>
  <c r="D51" i="3"/>
  <c r="L51" i="3"/>
  <c r="F51" i="3"/>
  <c r="E51" i="3"/>
  <c r="G51" i="3"/>
  <c r="H51" i="3"/>
  <c r="I51" i="3"/>
  <c r="J51" i="3"/>
  <c r="G43" i="3"/>
  <c r="I43" i="3"/>
  <c r="J43" i="3"/>
  <c r="K43" i="3"/>
  <c r="D43" i="3"/>
  <c r="L43" i="3"/>
  <c r="F43" i="3"/>
  <c r="H43" i="3"/>
  <c r="E43" i="3"/>
  <c r="G35" i="3"/>
  <c r="I35" i="3"/>
  <c r="J35" i="3"/>
  <c r="K35" i="3"/>
  <c r="D35" i="3"/>
  <c r="L35" i="3"/>
  <c r="F35" i="3"/>
  <c r="E35" i="3"/>
  <c r="H35" i="3"/>
  <c r="G27" i="3"/>
  <c r="I27" i="3"/>
  <c r="J27" i="3"/>
  <c r="K27" i="3"/>
  <c r="D27" i="3"/>
  <c r="L27" i="3"/>
  <c r="F27" i="3"/>
  <c r="E27" i="3"/>
  <c r="H27" i="3"/>
  <c r="G259" i="3"/>
  <c r="E291" i="3"/>
  <c r="D291" i="3"/>
  <c r="F291" i="3"/>
  <c r="G291" i="3"/>
  <c r="H291" i="3"/>
  <c r="I291" i="3"/>
  <c r="J291" i="3"/>
  <c r="E251" i="3"/>
  <c r="H251" i="3"/>
  <c r="I251" i="3"/>
  <c r="J251" i="3"/>
  <c r="K251" i="3"/>
  <c r="L251" i="3"/>
  <c r="D251" i="3"/>
  <c r="D203" i="3"/>
  <c r="L203" i="3"/>
  <c r="I203" i="3"/>
  <c r="J203" i="3"/>
  <c r="K203" i="3"/>
  <c r="E203" i="3"/>
  <c r="F203" i="3"/>
  <c r="G203" i="3"/>
  <c r="H203" i="3"/>
  <c r="J171" i="3"/>
  <c r="K171" i="3"/>
  <c r="L171" i="3"/>
  <c r="D171" i="3"/>
  <c r="H171" i="3"/>
  <c r="I171" i="3"/>
  <c r="E171" i="3"/>
  <c r="F171" i="3"/>
  <c r="G171" i="3"/>
  <c r="H139" i="3"/>
  <c r="I139" i="3"/>
  <c r="J139" i="3"/>
  <c r="E139" i="3"/>
  <c r="D139" i="3"/>
  <c r="F139" i="3"/>
  <c r="G139" i="3"/>
  <c r="K139" i="3"/>
  <c r="L139" i="3"/>
  <c r="F115" i="3"/>
  <c r="I115" i="3"/>
  <c r="J115" i="3"/>
  <c r="K115" i="3"/>
  <c r="L115" i="3"/>
  <c r="D115" i="3"/>
  <c r="E115" i="3"/>
  <c r="G115" i="3"/>
  <c r="H115" i="3"/>
  <c r="K298" i="3"/>
  <c r="D298" i="3"/>
  <c r="L298" i="3"/>
  <c r="E298" i="3"/>
  <c r="F298" i="3"/>
  <c r="G298" i="3"/>
  <c r="H298" i="3"/>
  <c r="F290" i="3"/>
  <c r="D290" i="3"/>
  <c r="E290" i="3"/>
  <c r="G290" i="3"/>
  <c r="H290" i="3"/>
  <c r="I290" i="3"/>
  <c r="J290" i="3"/>
  <c r="F282" i="3"/>
  <c r="L282" i="3"/>
  <c r="D282" i="3"/>
  <c r="E282" i="3"/>
  <c r="G282" i="3"/>
  <c r="H282" i="3"/>
  <c r="I282" i="3"/>
  <c r="F274" i="3"/>
  <c r="K274" i="3"/>
  <c r="L274" i="3"/>
  <c r="D274" i="3"/>
  <c r="E274" i="3"/>
  <c r="G274" i="3"/>
  <c r="H274" i="3"/>
  <c r="F266" i="3"/>
  <c r="J266" i="3"/>
  <c r="K266" i="3"/>
  <c r="L266" i="3"/>
  <c r="D266" i="3"/>
  <c r="E266" i="3"/>
  <c r="G266" i="3"/>
  <c r="F258" i="3"/>
  <c r="I258" i="3"/>
  <c r="J258" i="3"/>
  <c r="K258" i="3"/>
  <c r="L258" i="3"/>
  <c r="D258" i="3"/>
  <c r="E258" i="3"/>
  <c r="F250" i="3"/>
  <c r="J250" i="3"/>
  <c r="G250" i="3"/>
  <c r="H250" i="3"/>
  <c r="I250" i="3"/>
  <c r="K250" i="3"/>
  <c r="L250" i="3"/>
  <c r="E242" i="3"/>
  <c r="F242" i="3"/>
  <c r="G242" i="3"/>
  <c r="J242" i="3"/>
  <c r="D242" i="3"/>
  <c r="H242" i="3"/>
  <c r="I242" i="3"/>
  <c r="E234" i="3"/>
  <c r="F234" i="3"/>
  <c r="G234" i="3"/>
  <c r="H234" i="3"/>
  <c r="J234" i="3"/>
  <c r="D234" i="3"/>
  <c r="I234" i="3"/>
  <c r="K234" i="3"/>
  <c r="E226" i="3"/>
  <c r="F226" i="3"/>
  <c r="G226" i="3"/>
  <c r="H226" i="3"/>
  <c r="I226" i="3"/>
  <c r="J226" i="3"/>
  <c r="K226" i="3"/>
  <c r="L226" i="3"/>
  <c r="E218" i="3"/>
  <c r="F218" i="3"/>
  <c r="G218" i="3"/>
  <c r="H218" i="3"/>
  <c r="I218" i="3"/>
  <c r="J218" i="3"/>
  <c r="D218" i="3"/>
  <c r="E210" i="3"/>
  <c r="F210" i="3"/>
  <c r="G210" i="3"/>
  <c r="H210" i="3"/>
  <c r="I210" i="3"/>
  <c r="J210" i="3"/>
  <c r="D210" i="3"/>
  <c r="K210" i="3"/>
  <c r="L210" i="3"/>
  <c r="E202" i="3"/>
  <c r="I202" i="3"/>
  <c r="J202" i="3"/>
  <c r="K202" i="3"/>
  <c r="L202" i="3"/>
  <c r="D202" i="3"/>
  <c r="F202" i="3"/>
  <c r="G202" i="3"/>
  <c r="H202" i="3"/>
  <c r="E194" i="3"/>
  <c r="H194" i="3"/>
  <c r="I194" i="3"/>
  <c r="J194" i="3"/>
  <c r="K194" i="3"/>
  <c r="L194" i="3"/>
  <c r="D194" i="3"/>
  <c r="F194" i="3"/>
  <c r="G194" i="3"/>
  <c r="E186" i="3"/>
  <c r="G186" i="3"/>
  <c r="H186" i="3"/>
  <c r="I186" i="3"/>
  <c r="J186" i="3"/>
  <c r="K186" i="3"/>
  <c r="L186" i="3"/>
  <c r="D186" i="3"/>
  <c r="F186" i="3"/>
  <c r="K178" i="3"/>
  <c r="D178" i="3"/>
  <c r="E178" i="3"/>
  <c r="F178" i="3"/>
  <c r="G178" i="3"/>
  <c r="H178" i="3"/>
  <c r="I178" i="3"/>
  <c r="J178" i="3"/>
  <c r="L178" i="3"/>
  <c r="K170" i="3"/>
  <c r="J170" i="3"/>
  <c r="L170" i="3"/>
  <c r="D170" i="3"/>
  <c r="E170" i="3"/>
  <c r="F170" i="3"/>
  <c r="G170" i="3"/>
  <c r="H170" i="3"/>
  <c r="I170" i="3"/>
  <c r="K162" i="3"/>
  <c r="I162" i="3"/>
  <c r="J162" i="3"/>
  <c r="L162" i="3"/>
  <c r="F162" i="3"/>
  <c r="D162" i="3"/>
  <c r="E162" i="3"/>
  <c r="G162" i="3"/>
  <c r="H162" i="3"/>
  <c r="K154" i="3"/>
  <c r="H154" i="3"/>
  <c r="I154" i="3"/>
  <c r="J154" i="3"/>
  <c r="L154" i="3"/>
  <c r="E154" i="3"/>
  <c r="D154" i="3"/>
  <c r="F154" i="3"/>
  <c r="I146" i="3"/>
  <c r="J146" i="3"/>
  <c r="K146" i="3"/>
  <c r="F146" i="3"/>
  <c r="D146" i="3"/>
  <c r="E146" i="3"/>
  <c r="G146" i="3"/>
  <c r="H146" i="3"/>
  <c r="L146" i="3"/>
  <c r="I138" i="3"/>
  <c r="J138" i="3"/>
  <c r="K138" i="3"/>
  <c r="D138" i="3"/>
  <c r="L138" i="3"/>
  <c r="F138" i="3"/>
  <c r="H138" i="3"/>
  <c r="E138" i="3"/>
  <c r="G138" i="3"/>
  <c r="I130" i="3"/>
  <c r="J130" i="3"/>
  <c r="K130" i="3"/>
  <c r="D130" i="3"/>
  <c r="L130" i="3"/>
  <c r="F130" i="3"/>
  <c r="E130" i="3"/>
  <c r="G130" i="3"/>
  <c r="H130" i="3"/>
  <c r="I122" i="3"/>
  <c r="J122" i="3"/>
  <c r="K122" i="3"/>
  <c r="D122" i="3"/>
  <c r="L122" i="3"/>
  <c r="E122" i="3"/>
  <c r="F122" i="3"/>
  <c r="G122" i="3"/>
  <c r="H122" i="3"/>
  <c r="D114" i="3"/>
  <c r="L114" i="3"/>
  <c r="G114" i="3"/>
  <c r="H114" i="3"/>
  <c r="I114" i="3"/>
  <c r="J114" i="3"/>
  <c r="K114" i="3"/>
  <c r="E114" i="3"/>
  <c r="F114" i="3"/>
  <c r="D106" i="3"/>
  <c r="L106" i="3"/>
  <c r="G106" i="3"/>
  <c r="E106" i="3"/>
  <c r="F106" i="3"/>
  <c r="H106" i="3"/>
  <c r="I106" i="3"/>
  <c r="J106" i="3"/>
  <c r="K106" i="3"/>
  <c r="D98" i="3"/>
  <c r="L98" i="3"/>
  <c r="G98" i="3"/>
  <c r="E98" i="3"/>
  <c r="F98" i="3"/>
  <c r="H98" i="3"/>
  <c r="I98" i="3"/>
  <c r="J98" i="3"/>
  <c r="K98" i="3"/>
  <c r="D90" i="3"/>
  <c r="L90" i="3"/>
  <c r="G90" i="3"/>
  <c r="J90" i="3"/>
  <c r="K90" i="3"/>
  <c r="E90" i="3"/>
  <c r="F90" i="3"/>
  <c r="H90" i="3"/>
  <c r="I90" i="3"/>
  <c r="J82" i="3"/>
  <c r="K82" i="3"/>
  <c r="D82" i="3"/>
  <c r="L82" i="3"/>
  <c r="G82" i="3"/>
  <c r="E82" i="3"/>
  <c r="F82" i="3"/>
  <c r="H82" i="3"/>
  <c r="I82" i="3"/>
  <c r="J74" i="3"/>
  <c r="K74" i="3"/>
  <c r="D74" i="3"/>
  <c r="L74" i="3"/>
  <c r="G74" i="3"/>
  <c r="E74" i="3"/>
  <c r="F74" i="3"/>
  <c r="H74" i="3"/>
  <c r="I74" i="3"/>
  <c r="J66" i="3"/>
  <c r="K66" i="3"/>
  <c r="D66" i="3"/>
  <c r="L66" i="3"/>
  <c r="F66" i="3"/>
  <c r="G66" i="3"/>
  <c r="E66" i="3"/>
  <c r="H66" i="3"/>
  <c r="I66" i="3"/>
  <c r="J58" i="3"/>
  <c r="K58" i="3"/>
  <c r="D58" i="3"/>
  <c r="L58" i="3"/>
  <c r="F58" i="3"/>
  <c r="G58" i="3"/>
  <c r="H58" i="3"/>
  <c r="I58" i="3"/>
  <c r="E58" i="3"/>
  <c r="D50" i="3"/>
  <c r="L50" i="3"/>
  <c r="E50" i="3"/>
  <c r="G50" i="3"/>
  <c r="J50" i="3"/>
  <c r="K50" i="3"/>
  <c r="F50" i="3"/>
  <c r="H50" i="3"/>
  <c r="I50" i="3"/>
  <c r="H42" i="3"/>
  <c r="J42" i="3"/>
  <c r="K42" i="3"/>
  <c r="D42" i="3"/>
  <c r="L42" i="3"/>
  <c r="E42" i="3"/>
  <c r="G42" i="3"/>
  <c r="F42" i="3"/>
  <c r="I42" i="3"/>
  <c r="H34" i="3"/>
  <c r="J34" i="3"/>
  <c r="K34" i="3"/>
  <c r="D34" i="3"/>
  <c r="L34" i="3"/>
  <c r="E34" i="3"/>
  <c r="G34" i="3"/>
  <c r="F34" i="3"/>
  <c r="I34" i="3"/>
  <c r="H26" i="3"/>
  <c r="J26" i="3"/>
  <c r="K26" i="3"/>
  <c r="D26" i="3"/>
  <c r="L26" i="3"/>
  <c r="E26" i="3"/>
  <c r="G26" i="3"/>
  <c r="F26" i="3"/>
  <c r="I26" i="3"/>
  <c r="H18" i="3"/>
  <c r="J18" i="3"/>
  <c r="K18" i="3"/>
  <c r="D18" i="3"/>
  <c r="L18" i="3"/>
  <c r="E18" i="3"/>
  <c r="G18" i="3"/>
  <c r="I18" i="3"/>
  <c r="F18" i="3"/>
  <c r="K296" i="3"/>
  <c r="K282" i="3"/>
  <c r="J274" i="3"/>
  <c r="I266" i="3"/>
  <c r="H258" i="3"/>
  <c r="E250" i="3"/>
  <c r="D226" i="3"/>
  <c r="E275" i="3"/>
  <c r="K275" i="3"/>
  <c r="L275" i="3"/>
  <c r="D275" i="3"/>
  <c r="F275" i="3"/>
  <c r="G275" i="3"/>
  <c r="H275" i="3"/>
  <c r="D243" i="3"/>
  <c r="L243" i="3"/>
  <c r="E243" i="3"/>
  <c r="F243" i="3"/>
  <c r="I243" i="3"/>
  <c r="G243" i="3"/>
  <c r="H243" i="3"/>
  <c r="J243" i="3"/>
  <c r="K243" i="3"/>
  <c r="D211" i="3"/>
  <c r="L211" i="3"/>
  <c r="E211" i="3"/>
  <c r="F211" i="3"/>
  <c r="G211" i="3"/>
  <c r="H211" i="3"/>
  <c r="I211" i="3"/>
  <c r="D195" i="3"/>
  <c r="L195" i="3"/>
  <c r="H195" i="3"/>
  <c r="I195" i="3"/>
  <c r="J195" i="3"/>
  <c r="K195" i="3"/>
  <c r="E195" i="3"/>
  <c r="F195" i="3"/>
  <c r="G195" i="3"/>
  <c r="J155" i="3"/>
  <c r="H155" i="3"/>
  <c r="I155" i="3"/>
  <c r="K155" i="3"/>
  <c r="E155" i="3"/>
  <c r="F155" i="3"/>
  <c r="G155" i="3"/>
  <c r="L155" i="3"/>
  <c r="H131" i="3"/>
  <c r="I131" i="3"/>
  <c r="J131" i="3"/>
  <c r="K131" i="3"/>
  <c r="E131" i="3"/>
  <c r="G131" i="3"/>
  <c r="L131" i="3"/>
  <c r="K99" i="3"/>
  <c r="F99" i="3"/>
  <c r="D99" i="3"/>
  <c r="E99" i="3"/>
  <c r="G99" i="3"/>
  <c r="H99" i="3"/>
  <c r="I99" i="3"/>
  <c r="J99" i="3"/>
  <c r="L99" i="3"/>
  <c r="G11" i="3"/>
  <c r="I11" i="3"/>
  <c r="J11" i="3"/>
  <c r="K11" i="3"/>
  <c r="D11" i="3"/>
  <c r="L11" i="3"/>
  <c r="F11" i="3"/>
  <c r="H11" i="3"/>
  <c r="D297" i="3"/>
  <c r="L297" i="3"/>
  <c r="E297" i="3"/>
  <c r="F297" i="3"/>
  <c r="G297" i="3"/>
  <c r="H297" i="3"/>
  <c r="I297" i="3"/>
  <c r="G289" i="3"/>
  <c r="D289" i="3"/>
  <c r="E289" i="3"/>
  <c r="F289" i="3"/>
  <c r="H289" i="3"/>
  <c r="I289" i="3"/>
  <c r="J289" i="3"/>
  <c r="G281" i="3"/>
  <c r="L281" i="3"/>
  <c r="D281" i="3"/>
  <c r="E281" i="3"/>
  <c r="F281" i="3"/>
  <c r="H281" i="3"/>
  <c r="I281" i="3"/>
  <c r="G273" i="3"/>
  <c r="K273" i="3"/>
  <c r="L273" i="3"/>
  <c r="D273" i="3"/>
  <c r="E273" i="3"/>
  <c r="F273" i="3"/>
  <c r="H273" i="3"/>
  <c r="G265" i="3"/>
  <c r="J265" i="3"/>
  <c r="K265" i="3"/>
  <c r="L265" i="3"/>
  <c r="D265" i="3"/>
  <c r="E265" i="3"/>
  <c r="F265" i="3"/>
  <c r="G257" i="3"/>
  <c r="I257" i="3"/>
  <c r="J257" i="3"/>
  <c r="K257" i="3"/>
  <c r="L257" i="3"/>
  <c r="D257" i="3"/>
  <c r="E257" i="3"/>
  <c r="G249" i="3"/>
  <c r="K249" i="3"/>
  <c r="E249" i="3"/>
  <c r="F249" i="3"/>
  <c r="H249" i="3"/>
  <c r="I249" i="3"/>
  <c r="J249" i="3"/>
  <c r="L249" i="3"/>
  <c r="F241" i="3"/>
  <c r="G241" i="3"/>
  <c r="H241" i="3"/>
  <c r="K241" i="3"/>
  <c r="I241" i="3"/>
  <c r="J241" i="3"/>
  <c r="L241" i="3"/>
  <c r="F233" i="3"/>
  <c r="G233" i="3"/>
  <c r="H233" i="3"/>
  <c r="I233" i="3"/>
  <c r="K233" i="3"/>
  <c r="E233" i="3"/>
  <c r="J233" i="3"/>
  <c r="L233" i="3"/>
  <c r="F225" i="3"/>
  <c r="G225" i="3"/>
  <c r="H225" i="3"/>
  <c r="I225" i="3"/>
  <c r="J225" i="3"/>
  <c r="K225" i="3"/>
  <c r="D225" i="3"/>
  <c r="E225" i="3"/>
  <c r="F217" i="3"/>
  <c r="G217" i="3"/>
  <c r="H217" i="3"/>
  <c r="I217" i="3"/>
  <c r="J217" i="3"/>
  <c r="K217" i="3"/>
  <c r="D217" i="3"/>
  <c r="E217" i="3"/>
  <c r="L217" i="3"/>
  <c r="F209" i="3"/>
  <c r="G209" i="3"/>
  <c r="H209" i="3"/>
  <c r="I209" i="3"/>
  <c r="J209" i="3"/>
  <c r="K209" i="3"/>
  <c r="D209" i="3"/>
  <c r="E209" i="3"/>
  <c r="L209" i="3"/>
  <c r="F201" i="3"/>
  <c r="I201" i="3"/>
  <c r="J201" i="3"/>
  <c r="K201" i="3"/>
  <c r="L201" i="3"/>
  <c r="D201" i="3"/>
  <c r="E201" i="3"/>
  <c r="G201" i="3"/>
  <c r="H201" i="3"/>
  <c r="F193" i="3"/>
  <c r="H193" i="3"/>
  <c r="I193" i="3"/>
  <c r="J193" i="3"/>
  <c r="K193" i="3"/>
  <c r="L193" i="3"/>
  <c r="D193" i="3"/>
  <c r="E193" i="3"/>
  <c r="G193" i="3"/>
  <c r="F185" i="3"/>
  <c r="G185" i="3"/>
  <c r="H185" i="3"/>
  <c r="I185" i="3"/>
  <c r="J185" i="3"/>
  <c r="K185" i="3"/>
  <c r="L185" i="3"/>
  <c r="D185" i="3"/>
  <c r="E185" i="3"/>
  <c r="D177" i="3"/>
  <c r="L177" i="3"/>
  <c r="E177" i="3"/>
  <c r="F177" i="3"/>
  <c r="G177" i="3"/>
  <c r="H177" i="3"/>
  <c r="I177" i="3"/>
  <c r="J177" i="3"/>
  <c r="K177" i="3"/>
  <c r="D169" i="3"/>
  <c r="L169" i="3"/>
  <c r="J169" i="3"/>
  <c r="K169" i="3"/>
  <c r="E169" i="3"/>
  <c r="F169" i="3"/>
  <c r="G169" i="3"/>
  <c r="D161" i="3"/>
  <c r="L161" i="3"/>
  <c r="I161" i="3"/>
  <c r="J161" i="3"/>
  <c r="K161" i="3"/>
  <c r="F161" i="3"/>
  <c r="G161" i="3"/>
  <c r="H161" i="3"/>
  <c r="E161" i="3"/>
  <c r="D153" i="3"/>
  <c r="L153" i="3"/>
  <c r="H153" i="3"/>
  <c r="I153" i="3"/>
  <c r="J153" i="3"/>
  <c r="K153" i="3"/>
  <c r="E153" i="3"/>
  <c r="F153" i="3"/>
  <c r="G153" i="3"/>
  <c r="J145" i="3"/>
  <c r="K145" i="3"/>
  <c r="D145" i="3"/>
  <c r="L145" i="3"/>
  <c r="G145" i="3"/>
  <c r="E145" i="3"/>
  <c r="F145" i="3"/>
  <c r="H145" i="3"/>
  <c r="I145" i="3"/>
  <c r="J137" i="3"/>
  <c r="K137" i="3"/>
  <c r="D137" i="3"/>
  <c r="L137" i="3"/>
  <c r="E137" i="3"/>
  <c r="G137" i="3"/>
  <c r="F137" i="3"/>
  <c r="H137" i="3"/>
  <c r="I137" i="3"/>
  <c r="J129" i="3"/>
  <c r="K129" i="3"/>
  <c r="D129" i="3"/>
  <c r="L129" i="3"/>
  <c r="E129" i="3"/>
  <c r="G129" i="3"/>
  <c r="F129" i="3"/>
  <c r="H129" i="3"/>
  <c r="I129" i="3"/>
  <c r="H121" i="3"/>
  <c r="J121" i="3"/>
  <c r="K121" i="3"/>
  <c r="L121" i="3"/>
  <c r="D121" i="3"/>
  <c r="E121" i="3"/>
  <c r="F121" i="3"/>
  <c r="G121" i="3"/>
  <c r="I121" i="3"/>
  <c r="E113" i="3"/>
  <c r="H113" i="3"/>
  <c r="F113" i="3"/>
  <c r="G113" i="3"/>
  <c r="I113" i="3"/>
  <c r="J113" i="3"/>
  <c r="K113" i="3"/>
  <c r="L113" i="3"/>
  <c r="D113" i="3"/>
  <c r="E105" i="3"/>
  <c r="H105" i="3"/>
  <c r="D105" i="3"/>
  <c r="F105" i="3"/>
  <c r="G105" i="3"/>
  <c r="I105" i="3"/>
  <c r="J105" i="3"/>
  <c r="K105" i="3"/>
  <c r="L105" i="3"/>
  <c r="E97" i="3"/>
  <c r="H97" i="3"/>
  <c r="K97" i="3"/>
  <c r="L97" i="3"/>
  <c r="D97" i="3"/>
  <c r="F97" i="3"/>
  <c r="G97" i="3"/>
  <c r="I97" i="3"/>
  <c r="J97" i="3"/>
  <c r="E89" i="3"/>
  <c r="H89" i="3"/>
  <c r="I89" i="3"/>
  <c r="J89" i="3"/>
  <c r="K89" i="3"/>
  <c r="L89" i="3"/>
  <c r="D89" i="3"/>
  <c r="F89" i="3"/>
  <c r="G89" i="3"/>
  <c r="K81" i="3"/>
  <c r="D81" i="3"/>
  <c r="L81" i="3"/>
  <c r="E81" i="3"/>
  <c r="H81" i="3"/>
  <c r="F81" i="3"/>
  <c r="G81" i="3"/>
  <c r="I81" i="3"/>
  <c r="J81" i="3"/>
  <c r="K73" i="3"/>
  <c r="D73" i="3"/>
  <c r="L73" i="3"/>
  <c r="E73" i="3"/>
  <c r="H73" i="3"/>
  <c r="F73" i="3"/>
  <c r="G73" i="3"/>
  <c r="I73" i="3"/>
  <c r="J73" i="3"/>
  <c r="K65" i="3"/>
  <c r="D65" i="3"/>
  <c r="L65" i="3"/>
  <c r="E65" i="3"/>
  <c r="G65" i="3"/>
  <c r="H65" i="3"/>
  <c r="I65" i="3"/>
  <c r="J65" i="3"/>
  <c r="F65" i="3"/>
  <c r="K57" i="3"/>
  <c r="D57" i="3"/>
  <c r="L57" i="3"/>
  <c r="E57" i="3"/>
  <c r="G57" i="3"/>
  <c r="H57" i="3"/>
  <c r="F57" i="3"/>
  <c r="I57" i="3"/>
  <c r="J57" i="3"/>
  <c r="D49" i="3"/>
  <c r="E49" i="3"/>
  <c r="F49" i="3"/>
  <c r="H49" i="3"/>
  <c r="G49" i="3"/>
  <c r="I49" i="3"/>
  <c r="J49" i="3"/>
  <c r="K49" i="3"/>
  <c r="L49" i="3"/>
  <c r="I41" i="3"/>
  <c r="K41" i="3"/>
  <c r="D41" i="3"/>
  <c r="L41" i="3"/>
  <c r="E41" i="3"/>
  <c r="F41" i="3"/>
  <c r="H41" i="3"/>
  <c r="G41" i="3"/>
  <c r="J41" i="3"/>
  <c r="I33" i="3"/>
  <c r="K33" i="3"/>
  <c r="D33" i="3"/>
  <c r="L33" i="3"/>
  <c r="E33" i="3"/>
  <c r="F33" i="3"/>
  <c r="H33" i="3"/>
  <c r="G33" i="3"/>
  <c r="J33" i="3"/>
  <c r="I25" i="3"/>
  <c r="K25" i="3"/>
  <c r="D25" i="3"/>
  <c r="L25" i="3"/>
  <c r="E25" i="3"/>
  <c r="F25" i="3"/>
  <c r="H25" i="3"/>
  <c r="J25" i="3"/>
  <c r="G25" i="3"/>
  <c r="I17" i="3"/>
  <c r="K17" i="3"/>
  <c r="D17" i="3"/>
  <c r="L17" i="3"/>
  <c r="E17" i="3"/>
  <c r="F17" i="3"/>
  <c r="H17" i="3"/>
  <c r="G17" i="3"/>
  <c r="J17" i="3"/>
  <c r="I299" i="3"/>
  <c r="K289" i="3"/>
  <c r="J282" i="3"/>
  <c r="I274" i="3"/>
  <c r="H266" i="3"/>
  <c r="G258" i="3"/>
  <c r="D250" i="3"/>
  <c r="L225" i="3"/>
  <c r="J211" i="3"/>
  <c r="G154" i="3"/>
  <c r="E283" i="3"/>
  <c r="L283" i="3"/>
  <c r="D283" i="3"/>
  <c r="F283" i="3"/>
  <c r="G283" i="3"/>
  <c r="H283" i="3"/>
  <c r="I283" i="3"/>
  <c r="D235" i="3"/>
  <c r="L235" i="3"/>
  <c r="E235" i="3"/>
  <c r="F235" i="3"/>
  <c r="G235" i="3"/>
  <c r="I235" i="3"/>
  <c r="J235" i="3"/>
  <c r="K235" i="3"/>
  <c r="D179" i="3"/>
  <c r="L179" i="3"/>
  <c r="F179" i="3"/>
  <c r="G179" i="3"/>
  <c r="H179" i="3"/>
  <c r="I179" i="3"/>
  <c r="J179" i="3"/>
  <c r="K179" i="3"/>
  <c r="E179" i="3"/>
  <c r="G19" i="3"/>
  <c r="I19" i="3"/>
  <c r="J19" i="3"/>
  <c r="K19" i="3"/>
  <c r="D19" i="3"/>
  <c r="L19" i="3"/>
  <c r="F19" i="3"/>
  <c r="E19" i="3"/>
  <c r="H19" i="3"/>
  <c r="E296" i="3"/>
  <c r="F296" i="3"/>
  <c r="G296" i="3"/>
  <c r="H296" i="3"/>
  <c r="I296" i="3"/>
  <c r="J296" i="3"/>
  <c r="H288" i="3"/>
  <c r="D288" i="3"/>
  <c r="E288" i="3"/>
  <c r="F288" i="3"/>
  <c r="G288" i="3"/>
  <c r="I288" i="3"/>
  <c r="J288" i="3"/>
  <c r="H280" i="3"/>
  <c r="L280" i="3"/>
  <c r="D280" i="3"/>
  <c r="E280" i="3"/>
  <c r="F280" i="3"/>
  <c r="G280" i="3"/>
  <c r="I280" i="3"/>
  <c r="H272" i="3"/>
  <c r="K272" i="3"/>
  <c r="L272" i="3"/>
  <c r="D272" i="3"/>
  <c r="E272" i="3"/>
  <c r="F272" i="3"/>
  <c r="G272" i="3"/>
  <c r="H264" i="3"/>
  <c r="J264" i="3"/>
  <c r="K264" i="3"/>
  <c r="L264" i="3"/>
  <c r="D264" i="3"/>
  <c r="E264" i="3"/>
  <c r="F264" i="3"/>
  <c r="H256" i="3"/>
  <c r="I256" i="3"/>
  <c r="J256" i="3"/>
  <c r="K256" i="3"/>
  <c r="L256" i="3"/>
  <c r="D256" i="3"/>
  <c r="E256" i="3"/>
  <c r="H248" i="3"/>
  <c r="D248" i="3"/>
  <c r="L248" i="3"/>
  <c r="E248" i="3"/>
  <c r="F248" i="3"/>
  <c r="G248" i="3"/>
  <c r="I248" i="3"/>
  <c r="J248" i="3"/>
  <c r="G240" i="3"/>
  <c r="H240" i="3"/>
  <c r="I240" i="3"/>
  <c r="D240" i="3"/>
  <c r="L240" i="3"/>
  <c r="E240" i="3"/>
  <c r="F240" i="3"/>
  <c r="J240" i="3"/>
  <c r="K240" i="3"/>
  <c r="G232" i="3"/>
  <c r="H232" i="3"/>
  <c r="I232" i="3"/>
  <c r="J232" i="3"/>
  <c r="D232" i="3"/>
  <c r="L232" i="3"/>
  <c r="E232" i="3"/>
  <c r="F232" i="3"/>
  <c r="G224" i="3"/>
  <c r="H224" i="3"/>
  <c r="I224" i="3"/>
  <c r="J224" i="3"/>
  <c r="K224" i="3"/>
  <c r="D224" i="3"/>
  <c r="L224" i="3"/>
  <c r="E224" i="3"/>
  <c r="F224" i="3"/>
  <c r="G216" i="3"/>
  <c r="H216" i="3"/>
  <c r="I216" i="3"/>
  <c r="J216" i="3"/>
  <c r="K216" i="3"/>
  <c r="D216" i="3"/>
  <c r="L216" i="3"/>
  <c r="E216" i="3"/>
  <c r="F216" i="3"/>
  <c r="G208" i="3"/>
  <c r="H208" i="3"/>
  <c r="I208" i="3"/>
  <c r="J208" i="3"/>
  <c r="K208" i="3"/>
  <c r="D208" i="3"/>
  <c r="L208" i="3"/>
  <c r="G200" i="3"/>
  <c r="I200" i="3"/>
  <c r="J200" i="3"/>
  <c r="K200" i="3"/>
  <c r="L200" i="3"/>
  <c r="D200" i="3"/>
  <c r="E200" i="3"/>
  <c r="G192" i="3"/>
  <c r="H192" i="3"/>
  <c r="I192" i="3"/>
  <c r="J192" i="3"/>
  <c r="K192" i="3"/>
  <c r="L192" i="3"/>
  <c r="D192" i="3"/>
  <c r="G184" i="3"/>
  <c r="F184" i="3"/>
  <c r="H184" i="3"/>
  <c r="I184" i="3"/>
  <c r="J184" i="3"/>
  <c r="K184" i="3"/>
  <c r="L184" i="3"/>
  <c r="E176" i="3"/>
  <c r="L176" i="3"/>
  <c r="K176" i="3"/>
  <c r="D176" i="3"/>
  <c r="F176" i="3"/>
  <c r="G176" i="3"/>
  <c r="H176" i="3"/>
  <c r="I176" i="3"/>
  <c r="J176" i="3"/>
  <c r="E168" i="3"/>
  <c r="J168" i="3"/>
  <c r="K168" i="3"/>
  <c r="L168" i="3"/>
  <c r="G168" i="3"/>
  <c r="H168" i="3"/>
  <c r="I168" i="3"/>
  <c r="D168" i="3"/>
  <c r="F168" i="3"/>
  <c r="E160" i="3"/>
  <c r="I160" i="3"/>
  <c r="J160" i="3"/>
  <c r="K160" i="3"/>
  <c r="F160" i="3"/>
  <c r="D160" i="3"/>
  <c r="G160" i="3"/>
  <c r="H160" i="3"/>
  <c r="L160" i="3"/>
  <c r="E152" i="3"/>
  <c r="H152" i="3"/>
  <c r="I152" i="3"/>
  <c r="J152" i="3"/>
  <c r="K152" i="3"/>
  <c r="D152" i="3"/>
  <c r="G152" i="3"/>
  <c r="L152" i="3"/>
  <c r="F152" i="3"/>
  <c r="K144" i="3"/>
  <c r="D144" i="3"/>
  <c r="L144" i="3"/>
  <c r="E144" i="3"/>
  <c r="H144" i="3"/>
  <c r="F144" i="3"/>
  <c r="G144" i="3"/>
  <c r="I144" i="3"/>
  <c r="J144" i="3"/>
  <c r="K136" i="3"/>
  <c r="D136" i="3"/>
  <c r="L136" i="3"/>
  <c r="E136" i="3"/>
  <c r="F136" i="3"/>
  <c r="H136" i="3"/>
  <c r="G136" i="3"/>
  <c r="I136" i="3"/>
  <c r="J136" i="3"/>
  <c r="K128" i="3"/>
  <c r="D128" i="3"/>
  <c r="L128" i="3"/>
  <c r="E128" i="3"/>
  <c r="F128" i="3"/>
  <c r="H128" i="3"/>
  <c r="G128" i="3"/>
  <c r="I128" i="3"/>
  <c r="J128" i="3"/>
  <c r="I120" i="3"/>
  <c r="J120" i="3"/>
  <c r="K120" i="3"/>
  <c r="L120" i="3"/>
  <c r="D120" i="3"/>
  <c r="E120" i="3"/>
  <c r="F120" i="3"/>
  <c r="G120" i="3"/>
  <c r="H120" i="3"/>
  <c r="F112" i="3"/>
  <c r="I112" i="3"/>
  <c r="D112" i="3"/>
  <c r="E112" i="3"/>
  <c r="G112" i="3"/>
  <c r="H112" i="3"/>
  <c r="J112" i="3"/>
  <c r="K112" i="3"/>
  <c r="L112" i="3"/>
  <c r="F104" i="3"/>
  <c r="I104" i="3"/>
  <c r="L104" i="3"/>
  <c r="D104" i="3"/>
  <c r="E104" i="3"/>
  <c r="G104" i="3"/>
  <c r="H104" i="3"/>
  <c r="J104" i="3"/>
  <c r="K104" i="3"/>
  <c r="H299" i="3"/>
  <c r="L288" i="3"/>
  <c r="K281" i="3"/>
  <c r="J273" i="3"/>
  <c r="I265" i="3"/>
  <c r="H257" i="3"/>
  <c r="D249" i="3"/>
  <c r="L242" i="3"/>
  <c r="H235" i="3"/>
  <c r="F208" i="3"/>
  <c r="F192" i="3"/>
  <c r="F131" i="3"/>
  <c r="E267" i="3"/>
  <c r="J267" i="3"/>
  <c r="K267" i="3"/>
  <c r="L267" i="3"/>
  <c r="D267" i="3"/>
  <c r="F267" i="3"/>
  <c r="G267" i="3"/>
  <c r="D227" i="3"/>
  <c r="L227" i="3"/>
  <c r="E227" i="3"/>
  <c r="F227" i="3"/>
  <c r="G227" i="3"/>
  <c r="H227" i="3"/>
  <c r="I227" i="3"/>
  <c r="J227" i="3"/>
  <c r="K227" i="3"/>
  <c r="J163" i="3"/>
  <c r="I163" i="3"/>
  <c r="K163" i="3"/>
  <c r="L163" i="3"/>
  <c r="F163" i="3"/>
  <c r="G163" i="3"/>
  <c r="H163" i="3"/>
  <c r="J298" i="3"/>
  <c r="K288" i="3"/>
  <c r="J281" i="3"/>
  <c r="I273" i="3"/>
  <c r="H265" i="3"/>
  <c r="F257" i="3"/>
  <c r="K248" i="3"/>
  <c r="K242" i="3"/>
  <c r="L234" i="3"/>
  <c r="E208" i="3"/>
  <c r="E192" i="3"/>
  <c r="D131" i="3"/>
  <c r="J293" i="3"/>
  <c r="J287" i="3"/>
  <c r="I285" i="3"/>
  <c r="H279" i="3"/>
  <c r="H278" i="3"/>
  <c r="H277" i="3"/>
  <c r="H276" i="3"/>
  <c r="G271" i="3"/>
  <c r="G270" i="3"/>
  <c r="G269" i="3"/>
  <c r="G268" i="3"/>
  <c r="F263" i="3"/>
  <c r="F262" i="3"/>
  <c r="F261" i="3"/>
  <c r="F260" i="3"/>
  <c r="E255" i="3"/>
  <c r="E254" i="3"/>
  <c r="E253" i="3"/>
  <c r="E252" i="3"/>
  <c r="H247" i="3"/>
  <c r="E246" i="3"/>
  <c r="G244" i="3"/>
  <c r="J228" i="3"/>
  <c r="I221" i="3"/>
  <c r="H214" i="3"/>
  <c r="G207" i="3"/>
  <c r="G199" i="3"/>
  <c r="F191" i="3"/>
  <c r="E183" i="3"/>
  <c r="H174" i="3"/>
  <c r="H119" i="3"/>
  <c r="F96" i="3"/>
  <c r="I96" i="3"/>
  <c r="J96" i="3"/>
  <c r="K96" i="3"/>
  <c r="L96" i="3"/>
  <c r="D96" i="3"/>
  <c r="E96" i="3"/>
  <c r="G96" i="3"/>
  <c r="H96" i="3"/>
  <c r="E88" i="3"/>
  <c r="F88" i="3"/>
  <c r="I88" i="3"/>
  <c r="G88" i="3"/>
  <c r="H88" i="3"/>
  <c r="J88" i="3"/>
  <c r="K88" i="3"/>
  <c r="L88" i="3"/>
  <c r="D88" i="3"/>
  <c r="D80" i="3"/>
  <c r="L80" i="3"/>
  <c r="E80" i="3"/>
  <c r="F80" i="3"/>
  <c r="I80" i="3"/>
  <c r="G80" i="3"/>
  <c r="H80" i="3"/>
  <c r="J80" i="3"/>
  <c r="K80" i="3"/>
  <c r="D72" i="3"/>
  <c r="L72" i="3"/>
  <c r="E72" i="3"/>
  <c r="F72" i="3"/>
  <c r="I72" i="3"/>
  <c r="G72" i="3"/>
  <c r="H72" i="3"/>
  <c r="J72" i="3"/>
  <c r="K72" i="3"/>
  <c r="D64" i="3"/>
  <c r="L64" i="3"/>
  <c r="E64" i="3"/>
  <c r="F64" i="3"/>
  <c r="H64" i="3"/>
  <c r="I64" i="3"/>
  <c r="G64" i="3"/>
  <c r="J64" i="3"/>
  <c r="K64" i="3"/>
  <c r="D56" i="3"/>
  <c r="L56" i="3"/>
  <c r="E56" i="3"/>
  <c r="F56" i="3"/>
  <c r="H56" i="3"/>
  <c r="I56" i="3"/>
  <c r="G56" i="3"/>
  <c r="J56" i="3"/>
  <c r="K56" i="3"/>
  <c r="D48" i="3"/>
  <c r="E48" i="3"/>
  <c r="F48" i="3"/>
  <c r="G48" i="3"/>
  <c r="I48" i="3"/>
  <c r="H48" i="3"/>
  <c r="J48" i="3"/>
  <c r="K48" i="3"/>
  <c r="L48" i="3"/>
  <c r="J40" i="3"/>
  <c r="D40" i="3"/>
  <c r="L40" i="3"/>
  <c r="E40" i="3"/>
  <c r="F40" i="3"/>
  <c r="G40" i="3"/>
  <c r="I40" i="3"/>
  <c r="H40" i="3"/>
  <c r="K40" i="3"/>
  <c r="J32" i="3"/>
  <c r="D32" i="3"/>
  <c r="L32" i="3"/>
  <c r="E32" i="3"/>
  <c r="F32" i="3"/>
  <c r="G32" i="3"/>
  <c r="I32" i="3"/>
  <c r="K32" i="3"/>
  <c r="H32" i="3"/>
  <c r="J24" i="3"/>
  <c r="D24" i="3"/>
  <c r="L24" i="3"/>
  <c r="E24" i="3"/>
  <c r="F24" i="3"/>
  <c r="G24" i="3"/>
  <c r="I24" i="3"/>
  <c r="H24" i="3"/>
  <c r="K24" i="3"/>
  <c r="J16" i="3"/>
  <c r="D16" i="3"/>
  <c r="L16" i="3"/>
  <c r="E16" i="3"/>
  <c r="F16" i="3"/>
  <c r="G16" i="3"/>
  <c r="I16" i="3"/>
  <c r="H16" i="3"/>
  <c r="K16" i="3"/>
  <c r="L301" i="3"/>
  <c r="D301" i="3"/>
  <c r="J295" i="3"/>
  <c r="I294" i="3"/>
  <c r="I293" i="3"/>
  <c r="I292" i="3"/>
  <c r="H287" i="3"/>
  <c r="H286" i="3"/>
  <c r="H285" i="3"/>
  <c r="H284" i="3"/>
  <c r="G279" i="3"/>
  <c r="G278" i="3"/>
  <c r="G277" i="3"/>
  <c r="G276" i="3"/>
  <c r="F271" i="3"/>
  <c r="F270" i="3"/>
  <c r="F269" i="3"/>
  <c r="F268" i="3"/>
  <c r="E263" i="3"/>
  <c r="E262" i="3"/>
  <c r="E261" i="3"/>
  <c r="E260" i="3"/>
  <c r="D255" i="3"/>
  <c r="D254" i="3"/>
  <c r="D253" i="3"/>
  <c r="L238" i="3"/>
  <c r="J236" i="3"/>
  <c r="I247" i="3"/>
  <c r="E247" i="3"/>
  <c r="H239" i="3"/>
  <c r="I239" i="3"/>
  <c r="J239" i="3"/>
  <c r="E239" i="3"/>
  <c r="H231" i="3"/>
  <c r="I231" i="3"/>
  <c r="J231" i="3"/>
  <c r="K231" i="3"/>
  <c r="D231" i="3"/>
  <c r="L231" i="3"/>
  <c r="E231" i="3"/>
  <c r="H223" i="3"/>
  <c r="I223" i="3"/>
  <c r="J223" i="3"/>
  <c r="K223" i="3"/>
  <c r="D223" i="3"/>
  <c r="L223" i="3"/>
  <c r="E223" i="3"/>
  <c r="H215" i="3"/>
  <c r="I215" i="3"/>
  <c r="J215" i="3"/>
  <c r="K215" i="3"/>
  <c r="D215" i="3"/>
  <c r="L215" i="3"/>
  <c r="E215" i="3"/>
  <c r="H207" i="3"/>
  <c r="I207" i="3"/>
  <c r="J207" i="3"/>
  <c r="K207" i="3"/>
  <c r="D207" i="3"/>
  <c r="L207" i="3"/>
  <c r="E207" i="3"/>
  <c r="H199" i="3"/>
  <c r="I199" i="3"/>
  <c r="J199" i="3"/>
  <c r="K199" i="3"/>
  <c r="L199" i="3"/>
  <c r="D199" i="3"/>
  <c r="E199" i="3"/>
  <c r="H191" i="3"/>
  <c r="G191" i="3"/>
  <c r="I191" i="3"/>
  <c r="J191" i="3"/>
  <c r="K191" i="3"/>
  <c r="L191" i="3"/>
  <c r="D191" i="3"/>
  <c r="H183" i="3"/>
  <c r="F183" i="3"/>
  <c r="G183" i="3"/>
  <c r="I183" i="3"/>
  <c r="J183" i="3"/>
  <c r="K183" i="3"/>
  <c r="L183" i="3"/>
  <c r="F175" i="3"/>
  <c r="L175" i="3"/>
  <c r="J175" i="3"/>
  <c r="K175" i="3"/>
  <c r="D175" i="3"/>
  <c r="E175" i="3"/>
  <c r="G175" i="3"/>
  <c r="F167" i="3"/>
  <c r="J167" i="3"/>
  <c r="K167" i="3"/>
  <c r="L167" i="3"/>
  <c r="D167" i="3"/>
  <c r="E167" i="3"/>
  <c r="G167" i="3"/>
  <c r="H167" i="3"/>
  <c r="I167" i="3"/>
  <c r="F159" i="3"/>
  <c r="I159" i="3"/>
  <c r="J159" i="3"/>
  <c r="K159" i="3"/>
  <c r="E159" i="3"/>
  <c r="G159" i="3"/>
  <c r="H159" i="3"/>
  <c r="L159" i="3"/>
  <c r="D151" i="3"/>
  <c r="L151" i="3"/>
  <c r="F151" i="3"/>
  <c r="G151" i="3"/>
  <c r="H151" i="3"/>
  <c r="I151" i="3"/>
  <c r="J151" i="3"/>
  <c r="E151" i="3"/>
  <c r="D143" i="3"/>
  <c r="L143" i="3"/>
  <c r="E143" i="3"/>
  <c r="F143" i="3"/>
  <c r="I143" i="3"/>
  <c r="G143" i="3"/>
  <c r="H143" i="3"/>
  <c r="J143" i="3"/>
  <c r="K143" i="3"/>
  <c r="D135" i="3"/>
  <c r="L135" i="3"/>
  <c r="E135" i="3"/>
  <c r="F135" i="3"/>
  <c r="G135" i="3"/>
  <c r="I135" i="3"/>
  <c r="H135" i="3"/>
  <c r="J135" i="3"/>
  <c r="K135" i="3"/>
  <c r="D127" i="3"/>
  <c r="L127" i="3"/>
  <c r="E127" i="3"/>
  <c r="F127" i="3"/>
  <c r="G127" i="3"/>
  <c r="I127" i="3"/>
  <c r="H127" i="3"/>
  <c r="J127" i="3"/>
  <c r="K127" i="3"/>
  <c r="J119" i="3"/>
  <c r="I119" i="3"/>
  <c r="K119" i="3"/>
  <c r="L119" i="3"/>
  <c r="D119" i="3"/>
  <c r="E119" i="3"/>
  <c r="F119" i="3"/>
  <c r="G111" i="3"/>
  <c r="J111" i="3"/>
  <c r="D111" i="3"/>
  <c r="E111" i="3"/>
  <c r="F111" i="3"/>
  <c r="H111" i="3"/>
  <c r="I111" i="3"/>
  <c r="K111" i="3"/>
  <c r="L111" i="3"/>
  <c r="G103" i="3"/>
  <c r="J103" i="3"/>
  <c r="K103" i="3"/>
  <c r="L103" i="3"/>
  <c r="D103" i="3"/>
  <c r="E103" i="3"/>
  <c r="F103" i="3"/>
  <c r="H103" i="3"/>
  <c r="I103" i="3"/>
  <c r="G95" i="3"/>
  <c r="J95" i="3"/>
  <c r="H95" i="3"/>
  <c r="I95" i="3"/>
  <c r="K95" i="3"/>
  <c r="L95" i="3"/>
  <c r="D95" i="3"/>
  <c r="E95" i="3"/>
  <c r="F95" i="3"/>
  <c r="F87" i="3"/>
  <c r="G87" i="3"/>
  <c r="J87" i="3"/>
  <c r="D87" i="3"/>
  <c r="E87" i="3"/>
  <c r="H87" i="3"/>
  <c r="I87" i="3"/>
  <c r="K87" i="3"/>
  <c r="L87" i="3"/>
  <c r="E79" i="3"/>
  <c r="F79" i="3"/>
  <c r="G79" i="3"/>
  <c r="J79" i="3"/>
  <c r="D79" i="3"/>
  <c r="H79" i="3"/>
  <c r="I79" i="3"/>
  <c r="E71" i="3"/>
  <c r="F71" i="3"/>
  <c r="G71" i="3"/>
  <c r="J71" i="3"/>
  <c r="H71" i="3"/>
  <c r="I71" i="3"/>
  <c r="K71" i="3"/>
  <c r="L71" i="3"/>
  <c r="D71" i="3"/>
  <c r="E63" i="3"/>
  <c r="F63" i="3"/>
  <c r="G63" i="3"/>
  <c r="I63" i="3"/>
  <c r="J63" i="3"/>
  <c r="D63" i="3"/>
  <c r="H63" i="3"/>
  <c r="K63" i="3"/>
  <c r="L63" i="3"/>
  <c r="E55" i="3"/>
  <c r="F55" i="3"/>
  <c r="G55" i="3"/>
  <c r="H55" i="3"/>
  <c r="I55" i="3"/>
  <c r="J55" i="3"/>
  <c r="L55" i="3"/>
  <c r="D55" i="3"/>
  <c r="K55" i="3"/>
  <c r="E47" i="3"/>
  <c r="F47" i="3"/>
  <c r="G47" i="3"/>
  <c r="H47" i="3"/>
  <c r="J47" i="3"/>
  <c r="D47" i="3"/>
  <c r="I47" i="3"/>
  <c r="K47" i="3"/>
  <c r="L47" i="3"/>
  <c r="K39" i="3"/>
  <c r="E39" i="3"/>
  <c r="F39" i="3"/>
  <c r="G39" i="3"/>
  <c r="H39" i="3"/>
  <c r="J39" i="3"/>
  <c r="L39" i="3"/>
  <c r="D39" i="3"/>
  <c r="I39" i="3"/>
  <c r="K31" i="3"/>
  <c r="E31" i="3"/>
  <c r="F31" i="3"/>
  <c r="G31" i="3"/>
  <c r="H31" i="3"/>
  <c r="J31" i="3"/>
  <c r="D31" i="3"/>
  <c r="I31" i="3"/>
  <c r="L31" i="3"/>
  <c r="K23" i="3"/>
  <c r="E23" i="3"/>
  <c r="F23" i="3"/>
  <c r="G23" i="3"/>
  <c r="H23" i="3"/>
  <c r="J23" i="3"/>
  <c r="D23" i="3"/>
  <c r="I23" i="3"/>
  <c r="L23" i="3"/>
  <c r="K15" i="3"/>
  <c r="E15" i="3"/>
  <c r="F15" i="3"/>
  <c r="G15" i="3"/>
  <c r="H15" i="3"/>
  <c r="J15" i="3"/>
  <c r="D15" i="3"/>
  <c r="I15" i="3"/>
  <c r="L15" i="3"/>
  <c r="J10" i="3"/>
  <c r="J302" i="3"/>
  <c r="K301" i="3"/>
  <c r="L300" i="3"/>
  <c r="D300" i="3"/>
  <c r="H295" i="3"/>
  <c r="H294" i="3"/>
  <c r="H293" i="3"/>
  <c r="H292" i="3"/>
  <c r="G287" i="3"/>
  <c r="G286" i="3"/>
  <c r="G285" i="3"/>
  <c r="G284" i="3"/>
  <c r="F279" i="3"/>
  <c r="F278" i="3"/>
  <c r="F277" i="3"/>
  <c r="F276" i="3"/>
  <c r="E271" i="3"/>
  <c r="E270" i="3"/>
  <c r="E269" i="3"/>
  <c r="E268" i="3"/>
  <c r="D263" i="3"/>
  <c r="D262" i="3"/>
  <c r="D261" i="3"/>
  <c r="L255" i="3"/>
  <c r="L254" i="3"/>
  <c r="L253" i="3"/>
  <c r="K252" i="3"/>
  <c r="F247" i="3"/>
  <c r="I245" i="3"/>
  <c r="I236" i="3"/>
  <c r="G231" i="3"/>
  <c r="J220" i="3"/>
  <c r="I213" i="3"/>
  <c r="D159" i="3"/>
  <c r="F101" i="3"/>
  <c r="I246" i="3"/>
  <c r="J246" i="3"/>
  <c r="F246" i="3"/>
  <c r="I238" i="3"/>
  <c r="J238" i="3"/>
  <c r="K238" i="3"/>
  <c r="F238" i="3"/>
  <c r="I230" i="3"/>
  <c r="J230" i="3"/>
  <c r="K230" i="3"/>
  <c r="D230" i="3"/>
  <c r="L230" i="3"/>
  <c r="E230" i="3"/>
  <c r="F230" i="3"/>
  <c r="I222" i="3"/>
  <c r="J222" i="3"/>
  <c r="K222" i="3"/>
  <c r="D222" i="3"/>
  <c r="L222" i="3"/>
  <c r="E222" i="3"/>
  <c r="F222" i="3"/>
  <c r="I214" i="3"/>
  <c r="J214" i="3"/>
  <c r="K214" i="3"/>
  <c r="D214" i="3"/>
  <c r="L214" i="3"/>
  <c r="E214" i="3"/>
  <c r="F214" i="3"/>
  <c r="I206" i="3"/>
  <c r="J206" i="3"/>
  <c r="K206" i="3"/>
  <c r="D206" i="3"/>
  <c r="L206" i="3"/>
  <c r="E206" i="3"/>
  <c r="F206" i="3"/>
  <c r="I198" i="3"/>
  <c r="H198" i="3"/>
  <c r="J198" i="3"/>
  <c r="K198" i="3"/>
  <c r="L198" i="3"/>
  <c r="D198" i="3"/>
  <c r="E198" i="3"/>
  <c r="I190" i="3"/>
  <c r="G190" i="3"/>
  <c r="H190" i="3"/>
  <c r="J190" i="3"/>
  <c r="K190" i="3"/>
  <c r="L190" i="3"/>
  <c r="D190" i="3"/>
  <c r="I182" i="3"/>
  <c r="F182" i="3"/>
  <c r="G182" i="3"/>
  <c r="H182" i="3"/>
  <c r="J182" i="3"/>
  <c r="K182" i="3"/>
  <c r="L182" i="3"/>
  <c r="G174" i="3"/>
  <c r="L174" i="3"/>
  <c r="I174" i="3"/>
  <c r="J174" i="3"/>
  <c r="K174" i="3"/>
  <c r="D174" i="3"/>
  <c r="E174" i="3"/>
  <c r="G166" i="3"/>
  <c r="J166" i="3"/>
  <c r="K166" i="3"/>
  <c r="L166" i="3"/>
  <c r="I166" i="3"/>
  <c r="D166" i="3"/>
  <c r="E166" i="3"/>
  <c r="G158" i="3"/>
  <c r="I158" i="3"/>
  <c r="J158" i="3"/>
  <c r="K158" i="3"/>
  <c r="E158" i="3"/>
  <c r="D158" i="3"/>
  <c r="F158" i="3"/>
  <c r="H158" i="3"/>
  <c r="E150" i="3"/>
  <c r="G150" i="3"/>
  <c r="D150" i="3"/>
  <c r="F150" i="3"/>
  <c r="H150" i="3"/>
  <c r="I150" i="3"/>
  <c r="J150" i="3"/>
  <c r="K150" i="3"/>
  <c r="L150" i="3"/>
  <c r="E142" i="3"/>
  <c r="F142" i="3"/>
  <c r="G142" i="3"/>
  <c r="J142" i="3"/>
  <c r="H142" i="3"/>
  <c r="I142" i="3"/>
  <c r="K142" i="3"/>
  <c r="L142" i="3"/>
  <c r="D142" i="3"/>
  <c r="E134" i="3"/>
  <c r="F134" i="3"/>
  <c r="G134" i="3"/>
  <c r="H134" i="3"/>
  <c r="J134" i="3"/>
  <c r="D134" i="3"/>
  <c r="I134" i="3"/>
  <c r="K134" i="3"/>
  <c r="L134" i="3"/>
  <c r="E126" i="3"/>
  <c r="F126" i="3"/>
  <c r="G126" i="3"/>
  <c r="H126" i="3"/>
  <c r="J126" i="3"/>
  <c r="K126" i="3"/>
  <c r="L126" i="3"/>
  <c r="D126" i="3"/>
  <c r="I126" i="3"/>
  <c r="K118" i="3"/>
  <c r="I118" i="3"/>
  <c r="J118" i="3"/>
  <c r="L118" i="3"/>
  <c r="D118" i="3"/>
  <c r="E118" i="3"/>
  <c r="F118" i="3"/>
  <c r="G118" i="3"/>
  <c r="H118" i="3"/>
  <c r="H110" i="3"/>
  <c r="K110" i="3"/>
  <c r="L110" i="3"/>
  <c r="D110" i="3"/>
  <c r="E110" i="3"/>
  <c r="F110" i="3"/>
  <c r="G110" i="3"/>
  <c r="I110" i="3"/>
  <c r="J110" i="3"/>
  <c r="H102" i="3"/>
  <c r="K102" i="3"/>
  <c r="I102" i="3"/>
  <c r="J102" i="3"/>
  <c r="L102" i="3"/>
  <c r="D102" i="3"/>
  <c r="E102" i="3"/>
  <c r="F102" i="3"/>
  <c r="G102" i="3"/>
  <c r="H94" i="3"/>
  <c r="K94" i="3"/>
  <c r="F94" i="3"/>
  <c r="G94" i="3"/>
  <c r="I94" i="3"/>
  <c r="J94" i="3"/>
  <c r="L94" i="3"/>
  <c r="D94" i="3"/>
  <c r="E94" i="3"/>
  <c r="G86" i="3"/>
  <c r="H86" i="3"/>
  <c r="K86" i="3"/>
  <c r="L86" i="3"/>
  <c r="D86" i="3"/>
  <c r="E86" i="3"/>
  <c r="F86" i="3"/>
  <c r="I86" i="3"/>
  <c r="J86" i="3"/>
  <c r="F78" i="3"/>
  <c r="G78" i="3"/>
  <c r="H78" i="3"/>
  <c r="K78" i="3"/>
  <c r="I78" i="3"/>
  <c r="J78" i="3"/>
  <c r="L78" i="3"/>
  <c r="D78" i="3"/>
  <c r="E78" i="3"/>
  <c r="F70" i="3"/>
  <c r="G70" i="3"/>
  <c r="H70" i="3"/>
  <c r="K70" i="3"/>
  <c r="D70" i="3"/>
  <c r="E70" i="3"/>
  <c r="I70" i="3"/>
  <c r="J70" i="3"/>
  <c r="L70" i="3"/>
  <c r="F62" i="3"/>
  <c r="G62" i="3"/>
  <c r="H62" i="3"/>
  <c r="J62" i="3"/>
  <c r="K62" i="3"/>
  <c r="D62" i="3"/>
  <c r="E62" i="3"/>
  <c r="I62" i="3"/>
  <c r="L62" i="3"/>
  <c r="F54" i="3"/>
  <c r="G54" i="3"/>
  <c r="H54" i="3"/>
  <c r="I54" i="3"/>
  <c r="J54" i="3"/>
  <c r="K54" i="3"/>
  <c r="D54" i="3"/>
  <c r="E54" i="3"/>
  <c r="L54" i="3"/>
  <c r="D46" i="3"/>
  <c r="L46" i="3"/>
  <c r="F46" i="3"/>
  <c r="G46" i="3"/>
  <c r="H46" i="3"/>
  <c r="I46" i="3"/>
  <c r="K46" i="3"/>
  <c r="E46" i="3"/>
  <c r="J46" i="3"/>
  <c r="D38" i="3"/>
  <c r="L38" i="3"/>
  <c r="F38" i="3"/>
  <c r="G38" i="3"/>
  <c r="H38" i="3"/>
  <c r="I38" i="3"/>
  <c r="K38" i="3"/>
  <c r="E38" i="3"/>
  <c r="J38" i="3"/>
  <c r="D30" i="3"/>
  <c r="L30" i="3"/>
  <c r="F30" i="3"/>
  <c r="G30" i="3"/>
  <c r="H30" i="3"/>
  <c r="I30" i="3"/>
  <c r="K30" i="3"/>
  <c r="E30" i="3"/>
  <c r="J30" i="3"/>
  <c r="D22" i="3"/>
  <c r="L22" i="3"/>
  <c r="F22" i="3"/>
  <c r="G22" i="3"/>
  <c r="H22" i="3"/>
  <c r="I22" i="3"/>
  <c r="K22" i="3"/>
  <c r="E22" i="3"/>
  <c r="J22" i="3"/>
  <c r="D14" i="3"/>
  <c r="L14" i="3"/>
  <c r="F14" i="3"/>
  <c r="G14" i="3"/>
  <c r="H14" i="3"/>
  <c r="I14" i="3"/>
  <c r="K14" i="3"/>
  <c r="J14" i="3"/>
  <c r="I10" i="3"/>
  <c r="I302" i="3"/>
  <c r="J301" i="3"/>
  <c r="K300" i="3"/>
  <c r="G295" i="3"/>
  <c r="G294" i="3"/>
  <c r="G293" i="3"/>
  <c r="G292" i="3"/>
  <c r="F287" i="3"/>
  <c r="F286" i="3"/>
  <c r="F285" i="3"/>
  <c r="F284" i="3"/>
  <c r="E279" i="3"/>
  <c r="E278" i="3"/>
  <c r="E277" i="3"/>
  <c r="D271" i="3"/>
  <c r="D270" i="3"/>
  <c r="D269" i="3"/>
  <c r="L263" i="3"/>
  <c r="L262" i="3"/>
  <c r="L261" i="3"/>
  <c r="K260" i="3"/>
  <c r="K255" i="3"/>
  <c r="K254" i="3"/>
  <c r="J253" i="3"/>
  <c r="J252" i="3"/>
  <c r="D247" i="3"/>
  <c r="G238" i="3"/>
  <c r="F231" i="3"/>
  <c r="G206" i="3"/>
  <c r="F198" i="3"/>
  <c r="E190" i="3"/>
  <c r="D182" i="3"/>
  <c r="F166" i="3"/>
  <c r="L158" i="3"/>
  <c r="J245" i="3"/>
  <c r="K245" i="3"/>
  <c r="D245" i="3"/>
  <c r="L245" i="3"/>
  <c r="G245" i="3"/>
  <c r="J237" i="3"/>
  <c r="K237" i="3"/>
  <c r="D237" i="3"/>
  <c r="L237" i="3"/>
  <c r="E237" i="3"/>
  <c r="G237" i="3"/>
  <c r="J229" i="3"/>
  <c r="K229" i="3"/>
  <c r="D229" i="3"/>
  <c r="L229" i="3"/>
  <c r="E229" i="3"/>
  <c r="F229" i="3"/>
  <c r="G229" i="3"/>
  <c r="J221" i="3"/>
  <c r="K221" i="3"/>
  <c r="D221" i="3"/>
  <c r="L221" i="3"/>
  <c r="E221" i="3"/>
  <c r="F221" i="3"/>
  <c r="G221" i="3"/>
  <c r="J213" i="3"/>
  <c r="K213" i="3"/>
  <c r="D213" i="3"/>
  <c r="L213" i="3"/>
  <c r="E213" i="3"/>
  <c r="F213" i="3"/>
  <c r="G213" i="3"/>
  <c r="J205" i="3"/>
  <c r="I205" i="3"/>
  <c r="K205" i="3"/>
  <c r="L205" i="3"/>
  <c r="D205" i="3"/>
  <c r="E205" i="3"/>
  <c r="F205" i="3"/>
  <c r="J197" i="3"/>
  <c r="H197" i="3"/>
  <c r="I197" i="3"/>
  <c r="K197" i="3"/>
  <c r="L197" i="3"/>
  <c r="D197" i="3"/>
  <c r="E197" i="3"/>
  <c r="J189" i="3"/>
  <c r="G189" i="3"/>
  <c r="H189" i="3"/>
  <c r="I189" i="3"/>
  <c r="K189" i="3"/>
  <c r="L189" i="3"/>
  <c r="D189" i="3"/>
  <c r="J181" i="3"/>
  <c r="F181" i="3"/>
  <c r="G181" i="3"/>
  <c r="H181" i="3"/>
  <c r="I181" i="3"/>
  <c r="K181" i="3"/>
  <c r="L181" i="3"/>
  <c r="H173" i="3"/>
  <c r="K173" i="3"/>
  <c r="L173" i="3"/>
  <c r="D173" i="3"/>
  <c r="F173" i="3"/>
  <c r="G173" i="3"/>
  <c r="I173" i="3"/>
  <c r="J173" i="3"/>
  <c r="H165" i="3"/>
  <c r="J165" i="3"/>
  <c r="K165" i="3"/>
  <c r="L165" i="3"/>
  <c r="E165" i="3"/>
  <c r="F165" i="3"/>
  <c r="G165" i="3"/>
  <c r="I165" i="3"/>
  <c r="H157" i="3"/>
  <c r="I157" i="3"/>
  <c r="J157" i="3"/>
  <c r="K157" i="3"/>
  <c r="E157" i="3"/>
  <c r="F157" i="3"/>
  <c r="G157" i="3"/>
  <c r="L157" i="3"/>
  <c r="F149" i="3"/>
  <c r="H149" i="3"/>
  <c r="D149" i="3"/>
  <c r="E149" i="3"/>
  <c r="G149" i="3"/>
  <c r="I149" i="3"/>
  <c r="J149" i="3"/>
  <c r="K149" i="3"/>
  <c r="L149" i="3"/>
  <c r="F141" i="3"/>
  <c r="G141" i="3"/>
  <c r="H141" i="3"/>
  <c r="K141" i="3"/>
  <c r="D141" i="3"/>
  <c r="E141" i="3"/>
  <c r="I141" i="3"/>
  <c r="J141" i="3"/>
  <c r="L141" i="3"/>
  <c r="F133" i="3"/>
  <c r="G133" i="3"/>
  <c r="H133" i="3"/>
  <c r="I133" i="3"/>
  <c r="K133" i="3"/>
  <c r="L133" i="3"/>
  <c r="D133" i="3"/>
  <c r="E133" i="3"/>
  <c r="J133" i="3"/>
  <c r="F125" i="3"/>
  <c r="G125" i="3"/>
  <c r="H125" i="3"/>
  <c r="I125" i="3"/>
  <c r="K125" i="3"/>
  <c r="D125" i="3"/>
  <c r="E125" i="3"/>
  <c r="J125" i="3"/>
  <c r="L125" i="3"/>
  <c r="D117" i="3"/>
  <c r="L117" i="3"/>
  <c r="I117" i="3"/>
  <c r="J117" i="3"/>
  <c r="K117" i="3"/>
  <c r="E117" i="3"/>
  <c r="F117" i="3"/>
  <c r="G117" i="3"/>
  <c r="H117" i="3"/>
  <c r="I109" i="3"/>
  <c r="D109" i="3"/>
  <c r="L109" i="3"/>
  <c r="J109" i="3"/>
  <c r="K109" i="3"/>
  <c r="E109" i="3"/>
  <c r="F109" i="3"/>
  <c r="G109" i="3"/>
  <c r="H109" i="3"/>
  <c r="I101" i="3"/>
  <c r="D101" i="3"/>
  <c r="L101" i="3"/>
  <c r="G101" i="3"/>
  <c r="H101" i="3"/>
  <c r="J101" i="3"/>
  <c r="K101" i="3"/>
  <c r="I93" i="3"/>
  <c r="D93" i="3"/>
  <c r="L93" i="3"/>
  <c r="E93" i="3"/>
  <c r="F93" i="3"/>
  <c r="G93" i="3"/>
  <c r="H93" i="3"/>
  <c r="J93" i="3"/>
  <c r="K93" i="3"/>
  <c r="H85" i="3"/>
  <c r="I85" i="3"/>
  <c r="D85" i="3"/>
  <c r="L85" i="3"/>
  <c r="G85" i="3"/>
  <c r="J85" i="3"/>
  <c r="K85" i="3"/>
  <c r="E85" i="3"/>
  <c r="F85" i="3"/>
  <c r="G77" i="3"/>
  <c r="H77" i="3"/>
  <c r="I77" i="3"/>
  <c r="D77" i="3"/>
  <c r="L77" i="3"/>
  <c r="E77" i="3"/>
  <c r="F77" i="3"/>
  <c r="J77" i="3"/>
  <c r="K77" i="3"/>
  <c r="G69" i="3"/>
  <c r="H69" i="3"/>
  <c r="I69" i="3"/>
  <c r="D69" i="3"/>
  <c r="L69" i="3"/>
  <c r="J69" i="3"/>
  <c r="K69" i="3"/>
  <c r="E69" i="3"/>
  <c r="F69" i="3"/>
  <c r="G61" i="3"/>
  <c r="H61" i="3"/>
  <c r="I61" i="3"/>
  <c r="K61" i="3"/>
  <c r="D61" i="3"/>
  <c r="L61" i="3"/>
  <c r="E61" i="3"/>
  <c r="F61" i="3"/>
  <c r="J61" i="3"/>
  <c r="D53" i="3"/>
  <c r="G53" i="3"/>
  <c r="H53" i="3"/>
  <c r="I53" i="3"/>
  <c r="J53" i="3"/>
  <c r="K53" i="3"/>
  <c r="L53" i="3"/>
  <c r="E53" i="3"/>
  <c r="F53" i="3"/>
  <c r="E45" i="3"/>
  <c r="G45" i="3"/>
  <c r="H45" i="3"/>
  <c r="I45" i="3"/>
  <c r="J45" i="3"/>
  <c r="D45" i="3"/>
  <c r="L45" i="3"/>
  <c r="F45" i="3"/>
  <c r="K45" i="3"/>
  <c r="E37" i="3"/>
  <c r="G37" i="3"/>
  <c r="H37" i="3"/>
  <c r="I37" i="3"/>
  <c r="J37" i="3"/>
  <c r="D37" i="3"/>
  <c r="L37" i="3"/>
  <c r="F37" i="3"/>
  <c r="K37" i="3"/>
  <c r="E29" i="3"/>
  <c r="G29" i="3"/>
  <c r="H29" i="3"/>
  <c r="I29" i="3"/>
  <c r="J29" i="3"/>
  <c r="D29" i="3"/>
  <c r="L29" i="3"/>
  <c r="F29" i="3"/>
  <c r="K29" i="3"/>
  <c r="E21" i="3"/>
  <c r="G21" i="3"/>
  <c r="H21" i="3"/>
  <c r="I21" i="3"/>
  <c r="J21" i="3"/>
  <c r="D21" i="3"/>
  <c r="L21" i="3"/>
  <c r="F21" i="3"/>
  <c r="K21" i="3"/>
  <c r="E13" i="3"/>
  <c r="G13" i="3"/>
  <c r="H13" i="3"/>
  <c r="I13" i="3"/>
  <c r="J13" i="3"/>
  <c r="D13" i="3"/>
  <c r="L13" i="3"/>
  <c r="F13" i="3"/>
  <c r="K13" i="3"/>
  <c r="H10" i="3"/>
  <c r="H302" i="3"/>
  <c r="I301" i="3"/>
  <c r="J300" i="3"/>
  <c r="F295" i="3"/>
  <c r="F294" i="3"/>
  <c r="F293" i="3"/>
  <c r="E287" i="3"/>
  <c r="E286" i="3"/>
  <c r="E285" i="3"/>
  <c r="D279" i="3"/>
  <c r="D278" i="3"/>
  <c r="D277" i="3"/>
  <c r="L271" i="3"/>
  <c r="L270" i="3"/>
  <c r="L269" i="3"/>
  <c r="K263" i="3"/>
  <c r="K262" i="3"/>
  <c r="J261" i="3"/>
  <c r="J255" i="3"/>
  <c r="I254" i="3"/>
  <c r="I253" i="3"/>
  <c r="L246" i="3"/>
  <c r="F245" i="3"/>
  <c r="L239" i="3"/>
  <c r="E238" i="3"/>
  <c r="H230" i="3"/>
  <c r="G223" i="3"/>
  <c r="H205" i="3"/>
  <c r="G197" i="3"/>
  <c r="F189" i="3"/>
  <c r="E181" i="3"/>
  <c r="D165" i="3"/>
  <c r="D157" i="3"/>
  <c r="L79" i="3"/>
  <c r="D292" i="3"/>
  <c r="L292" i="3"/>
  <c r="D284" i="3"/>
  <c r="L284" i="3"/>
  <c r="D276" i="3"/>
  <c r="L276" i="3"/>
  <c r="D268" i="3"/>
  <c r="L268" i="3"/>
  <c r="D260" i="3"/>
  <c r="L260" i="3"/>
  <c r="D252" i="3"/>
  <c r="L252" i="3"/>
  <c r="K244" i="3"/>
  <c r="D244" i="3"/>
  <c r="L244" i="3"/>
  <c r="E244" i="3"/>
  <c r="H244" i="3"/>
  <c r="K236" i="3"/>
  <c r="D236" i="3"/>
  <c r="L236" i="3"/>
  <c r="E236" i="3"/>
  <c r="F236" i="3"/>
  <c r="H236" i="3"/>
  <c r="K228" i="3"/>
  <c r="D228" i="3"/>
  <c r="L228" i="3"/>
  <c r="E228" i="3"/>
  <c r="F228" i="3"/>
  <c r="G228" i="3"/>
  <c r="H228" i="3"/>
  <c r="K220" i="3"/>
  <c r="D220" i="3"/>
  <c r="L220" i="3"/>
  <c r="E220" i="3"/>
  <c r="F220" i="3"/>
  <c r="G220" i="3"/>
  <c r="H220" i="3"/>
  <c r="K212" i="3"/>
  <c r="D212" i="3"/>
  <c r="L212" i="3"/>
  <c r="E212" i="3"/>
  <c r="F212" i="3"/>
  <c r="G212" i="3"/>
  <c r="H212" i="3"/>
  <c r="K204" i="3"/>
  <c r="I204" i="3"/>
  <c r="J204" i="3"/>
  <c r="L204" i="3"/>
  <c r="D204" i="3"/>
  <c r="E204" i="3"/>
  <c r="F204" i="3"/>
  <c r="K196" i="3"/>
  <c r="H196" i="3"/>
  <c r="I196" i="3"/>
  <c r="J196" i="3"/>
  <c r="L196" i="3"/>
  <c r="D196" i="3"/>
  <c r="E196" i="3"/>
  <c r="K188" i="3"/>
  <c r="G188" i="3"/>
  <c r="H188" i="3"/>
  <c r="I188" i="3"/>
  <c r="J188" i="3"/>
  <c r="L188" i="3"/>
  <c r="D188" i="3"/>
  <c r="K180" i="3"/>
  <c r="F180" i="3"/>
  <c r="G180" i="3"/>
  <c r="H180" i="3"/>
  <c r="I180" i="3"/>
  <c r="J180" i="3"/>
  <c r="L180" i="3"/>
  <c r="I172" i="3"/>
  <c r="K172" i="3"/>
  <c r="L172" i="3"/>
  <c r="D172" i="3"/>
  <c r="E172" i="3"/>
  <c r="F172" i="3"/>
  <c r="G172" i="3"/>
  <c r="H172" i="3"/>
  <c r="I164" i="3"/>
  <c r="J164" i="3"/>
  <c r="K164" i="3"/>
  <c r="L164" i="3"/>
  <c r="D164" i="3"/>
  <c r="E164" i="3"/>
  <c r="F164" i="3"/>
  <c r="G164" i="3"/>
  <c r="I156" i="3"/>
  <c r="H156" i="3"/>
  <c r="J156" i="3"/>
  <c r="K156" i="3"/>
  <c r="E156" i="3"/>
  <c r="D156" i="3"/>
  <c r="F156" i="3"/>
  <c r="G156" i="3"/>
  <c r="G148" i="3"/>
  <c r="I148" i="3"/>
  <c r="D148" i="3"/>
  <c r="L148" i="3"/>
  <c r="E148" i="3"/>
  <c r="F148" i="3"/>
  <c r="H148" i="3"/>
  <c r="J148" i="3"/>
  <c r="K148" i="3"/>
  <c r="G140" i="3"/>
  <c r="H140" i="3"/>
  <c r="I140" i="3"/>
  <c r="D140" i="3"/>
  <c r="L140" i="3"/>
  <c r="J140" i="3"/>
  <c r="K140" i="3"/>
  <c r="G132" i="3"/>
  <c r="H132" i="3"/>
  <c r="I132" i="3"/>
  <c r="J132" i="3"/>
  <c r="D132" i="3"/>
  <c r="L132" i="3"/>
  <c r="E132" i="3"/>
  <c r="F132" i="3"/>
  <c r="K132" i="3"/>
  <c r="G124" i="3"/>
  <c r="H124" i="3"/>
  <c r="I124" i="3"/>
  <c r="J124" i="3"/>
  <c r="K124" i="3"/>
  <c r="D124" i="3"/>
  <c r="L124" i="3"/>
  <c r="E124" i="3"/>
  <c r="F124" i="3"/>
  <c r="E116" i="3"/>
  <c r="I116" i="3"/>
  <c r="J116" i="3"/>
  <c r="K116" i="3"/>
  <c r="L116" i="3"/>
  <c r="D116" i="3"/>
  <c r="F116" i="3"/>
  <c r="G116" i="3"/>
  <c r="H116" i="3"/>
  <c r="J108" i="3"/>
  <c r="E108" i="3"/>
  <c r="H108" i="3"/>
  <c r="I108" i="3"/>
  <c r="K108" i="3"/>
  <c r="L108" i="3"/>
  <c r="D108" i="3"/>
  <c r="F108" i="3"/>
  <c r="G108" i="3"/>
  <c r="J100" i="3"/>
  <c r="E100" i="3"/>
  <c r="F100" i="3"/>
  <c r="G100" i="3"/>
  <c r="H100" i="3"/>
  <c r="I100" i="3"/>
  <c r="K100" i="3"/>
  <c r="L100" i="3"/>
  <c r="D100" i="3"/>
  <c r="J92" i="3"/>
  <c r="E92" i="3"/>
  <c r="D92" i="3"/>
  <c r="F92" i="3"/>
  <c r="G92" i="3"/>
  <c r="H92" i="3"/>
  <c r="I92" i="3"/>
  <c r="K92" i="3"/>
  <c r="L92" i="3"/>
  <c r="H84" i="3"/>
  <c r="I84" i="3"/>
  <c r="J84" i="3"/>
  <c r="E84" i="3"/>
  <c r="D84" i="3"/>
  <c r="F84" i="3"/>
  <c r="G84" i="3"/>
  <c r="K84" i="3"/>
  <c r="L84" i="3"/>
  <c r="H76" i="3"/>
  <c r="I76" i="3"/>
  <c r="J76" i="3"/>
  <c r="E76" i="3"/>
  <c r="K76" i="3"/>
  <c r="L76" i="3"/>
  <c r="D76" i="3"/>
  <c r="F76" i="3"/>
  <c r="G76" i="3"/>
  <c r="H68" i="3"/>
  <c r="I68" i="3"/>
  <c r="J68" i="3"/>
  <c r="E68" i="3"/>
  <c r="D68" i="3"/>
  <c r="F68" i="3"/>
  <c r="G68" i="3"/>
  <c r="K68" i="3"/>
  <c r="L68" i="3"/>
  <c r="H60" i="3"/>
  <c r="I60" i="3"/>
  <c r="J60" i="3"/>
  <c r="D60" i="3"/>
  <c r="L60" i="3"/>
  <c r="E60" i="3"/>
  <c r="K60" i="3"/>
  <c r="F60" i="3"/>
  <c r="G60" i="3"/>
  <c r="J52" i="3"/>
  <c r="E52" i="3"/>
  <c r="F52" i="3"/>
  <c r="G52" i="3"/>
  <c r="H52" i="3"/>
  <c r="I52" i="3"/>
  <c r="K52" i="3"/>
  <c r="L52" i="3"/>
  <c r="D52" i="3"/>
  <c r="F44" i="3"/>
  <c r="H44" i="3"/>
  <c r="I44" i="3"/>
  <c r="J44" i="3"/>
  <c r="K44" i="3"/>
  <c r="E44" i="3"/>
  <c r="D44" i="3"/>
  <c r="G44" i="3"/>
  <c r="L44" i="3"/>
  <c r="F36" i="3"/>
  <c r="H36" i="3"/>
  <c r="I36" i="3"/>
  <c r="J36" i="3"/>
  <c r="K36" i="3"/>
  <c r="E36" i="3"/>
  <c r="G36" i="3"/>
  <c r="L36" i="3"/>
  <c r="D36" i="3"/>
  <c r="F28" i="3"/>
  <c r="H28" i="3"/>
  <c r="I28" i="3"/>
  <c r="J28" i="3"/>
  <c r="K28" i="3"/>
  <c r="E28" i="3"/>
  <c r="D28" i="3"/>
  <c r="L28" i="3"/>
  <c r="G28" i="3"/>
  <c r="F20" i="3"/>
  <c r="H20" i="3"/>
  <c r="I20" i="3"/>
  <c r="J20" i="3"/>
  <c r="K20" i="3"/>
  <c r="E20" i="3"/>
  <c r="D20" i="3"/>
  <c r="G20" i="3"/>
  <c r="L20" i="3"/>
  <c r="F12" i="3"/>
  <c r="H12" i="3"/>
  <c r="I12" i="3"/>
  <c r="J12" i="3"/>
  <c r="K12" i="3"/>
  <c r="E12" i="3"/>
  <c r="D12" i="3"/>
  <c r="G12" i="3"/>
  <c r="L12" i="3"/>
  <c r="E295" i="3"/>
  <c r="E294" i="3"/>
  <c r="E293" i="3"/>
  <c r="E292" i="3"/>
  <c r="D287" i="3"/>
  <c r="D286" i="3"/>
  <c r="D285" i="3"/>
  <c r="L279" i="3"/>
  <c r="L278" i="3"/>
  <c r="L277" i="3"/>
  <c r="K276" i="3"/>
  <c r="K271" i="3"/>
  <c r="K270" i="3"/>
  <c r="J269" i="3"/>
  <c r="J268" i="3"/>
  <c r="J263" i="3"/>
  <c r="I262" i="3"/>
  <c r="I261" i="3"/>
  <c r="I260" i="3"/>
  <c r="H255" i="3"/>
  <c r="H254" i="3"/>
  <c r="H253" i="3"/>
  <c r="H252" i="3"/>
  <c r="L247" i="3"/>
  <c r="K246" i="3"/>
  <c r="E245" i="3"/>
  <c r="K239" i="3"/>
  <c r="D238" i="3"/>
  <c r="G230" i="3"/>
  <c r="F223" i="3"/>
  <c r="I212" i="3"/>
  <c r="G205" i="3"/>
  <c r="F197" i="3"/>
  <c r="E189" i="3"/>
  <c r="D181" i="3"/>
  <c r="H164" i="3"/>
  <c r="L156" i="3"/>
  <c r="E140" i="3"/>
  <c r="K79" i="3"/>
  <c r="K298" i="6"/>
  <c r="K290" i="6"/>
  <c r="K282" i="6"/>
  <c r="K274" i="6"/>
  <c r="K266" i="6"/>
  <c r="K258" i="6"/>
  <c r="K250" i="6"/>
  <c r="K242" i="6"/>
  <c r="K234" i="6"/>
  <c r="K226" i="6"/>
  <c r="K218" i="6"/>
  <c r="K210" i="6"/>
  <c r="K202" i="6"/>
  <c r="K194" i="6"/>
  <c r="K186" i="6"/>
  <c r="K178" i="6"/>
  <c r="K170" i="6"/>
  <c r="K162" i="6"/>
  <c r="K154" i="6"/>
  <c r="K146" i="6"/>
  <c r="K138" i="6"/>
  <c r="K130" i="6"/>
  <c r="K122" i="6"/>
  <c r="K114" i="6"/>
  <c r="K106" i="6"/>
  <c r="K98" i="6"/>
  <c r="K90" i="6"/>
  <c r="K82" i="6"/>
  <c r="K74" i="6"/>
  <c r="K66" i="6"/>
  <c r="K58" i="6"/>
  <c r="K50" i="6"/>
  <c r="K42" i="6"/>
  <c r="K34" i="6"/>
  <c r="K26" i="6"/>
  <c r="K18" i="6"/>
  <c r="K296" i="6"/>
  <c r="K288" i="6"/>
  <c r="K280" i="6"/>
  <c r="K272" i="6"/>
  <c r="K264" i="6"/>
  <c r="K256" i="6"/>
  <c r="K248" i="6"/>
  <c r="K240" i="6"/>
  <c r="K232" i="6"/>
  <c r="K224" i="6"/>
  <c r="K216" i="6"/>
  <c r="K208" i="6"/>
  <c r="K200" i="6"/>
  <c r="K192" i="6"/>
  <c r="K184" i="6"/>
  <c r="K176" i="6"/>
  <c r="K168" i="6"/>
  <c r="K160" i="6"/>
  <c r="K152" i="6"/>
  <c r="K144" i="6"/>
  <c r="K136" i="6"/>
  <c r="K128" i="6"/>
  <c r="K120" i="6"/>
  <c r="K112" i="6"/>
  <c r="K104" i="6"/>
  <c r="K96" i="6"/>
  <c r="K88" i="6"/>
  <c r="K80" i="6"/>
  <c r="K72" i="6"/>
  <c r="K64" i="6"/>
  <c r="K56" i="6"/>
  <c r="K48" i="6"/>
  <c r="K40" i="6"/>
  <c r="K32" i="6"/>
  <c r="K24" i="6"/>
  <c r="K16" i="6"/>
  <c r="E191" i="6"/>
  <c r="F191" i="6" s="1"/>
  <c r="K295" i="6"/>
  <c r="K287" i="6"/>
  <c r="K279" i="6"/>
  <c r="K271" i="6"/>
  <c r="K263" i="6"/>
  <c r="K255" i="6"/>
  <c r="K247" i="6"/>
  <c r="K239" i="6"/>
  <c r="K231" i="6"/>
  <c r="K223" i="6"/>
  <c r="K215" i="6"/>
  <c r="K207" i="6"/>
  <c r="K199" i="6"/>
  <c r="K191" i="6"/>
  <c r="K183" i="6"/>
  <c r="K175" i="6"/>
  <c r="K167" i="6"/>
  <c r="K159" i="6"/>
  <c r="K151" i="6"/>
  <c r="K143" i="6"/>
  <c r="K135" i="6"/>
  <c r="K127" i="6"/>
  <c r="K119" i="6"/>
  <c r="K111" i="6"/>
  <c r="K103" i="6"/>
  <c r="K95" i="6"/>
  <c r="K87" i="6"/>
  <c r="K79" i="6"/>
  <c r="K71" i="6"/>
  <c r="K63" i="6"/>
  <c r="K55" i="6"/>
  <c r="K47" i="6"/>
  <c r="K39" i="6"/>
  <c r="K31" i="6"/>
  <c r="K23" i="6"/>
  <c r="K15" i="6"/>
  <c r="K302" i="6"/>
  <c r="K294" i="6"/>
  <c r="K286" i="6"/>
  <c r="K278" i="6"/>
  <c r="K270" i="6"/>
  <c r="K262" i="6"/>
  <c r="K254" i="6"/>
  <c r="K246" i="6"/>
  <c r="K238" i="6"/>
  <c r="K230" i="6"/>
  <c r="K222" i="6"/>
  <c r="K214" i="6"/>
  <c r="K206" i="6"/>
  <c r="K198" i="6"/>
  <c r="K190" i="6"/>
  <c r="K182" i="6"/>
  <c r="K174" i="6"/>
  <c r="K166" i="6"/>
  <c r="K158" i="6"/>
  <c r="K150" i="6"/>
  <c r="K142" i="6"/>
  <c r="K134" i="6"/>
  <c r="K126" i="6"/>
  <c r="K118" i="6"/>
  <c r="K110" i="6"/>
  <c r="K102" i="6"/>
  <c r="K94" i="6"/>
  <c r="K86" i="6"/>
  <c r="K78" i="6"/>
  <c r="K70" i="6"/>
  <c r="K62" i="6"/>
  <c r="K54" i="6"/>
  <c r="K46" i="6"/>
  <c r="K38" i="6"/>
  <c r="K30" i="6"/>
  <c r="K22" i="6"/>
  <c r="K14" i="6"/>
  <c r="K301" i="6"/>
  <c r="K293" i="6"/>
  <c r="K285" i="6"/>
  <c r="K277" i="6"/>
  <c r="K269" i="6"/>
  <c r="K261" i="6"/>
  <c r="K253" i="6"/>
  <c r="K245" i="6"/>
  <c r="K237" i="6"/>
  <c r="K229" i="6"/>
  <c r="K221" i="6"/>
  <c r="K213" i="6"/>
  <c r="K205" i="6"/>
  <c r="K197" i="6"/>
  <c r="K189" i="6"/>
  <c r="K181" i="6"/>
  <c r="K173" i="6"/>
  <c r="K165" i="6"/>
  <c r="K157" i="6"/>
  <c r="K149" i="6"/>
  <c r="K141" i="6"/>
  <c r="K133" i="6"/>
  <c r="K125" i="6"/>
  <c r="K117" i="6"/>
  <c r="K109" i="6"/>
  <c r="K101" i="6"/>
  <c r="K93" i="6"/>
  <c r="K85" i="6"/>
  <c r="K77" i="6"/>
  <c r="K69" i="6"/>
  <c r="K61" i="6"/>
  <c r="K53" i="6"/>
  <c r="K45" i="6"/>
  <c r="K37" i="6"/>
  <c r="K29" i="6"/>
  <c r="K21" i="6"/>
  <c r="K13" i="6"/>
  <c r="K299" i="6"/>
  <c r="K291" i="6"/>
  <c r="K283" i="6"/>
  <c r="K275" i="6"/>
  <c r="K267" i="6"/>
  <c r="K259" i="6"/>
  <c r="K251" i="6"/>
  <c r="K243" i="6"/>
  <c r="K235" i="6"/>
  <c r="K227" i="6"/>
  <c r="K219" i="6"/>
  <c r="K211" i="6"/>
  <c r="K203" i="6"/>
  <c r="K195" i="6"/>
  <c r="K187" i="6"/>
  <c r="K179" i="6"/>
  <c r="K171" i="6"/>
  <c r="K163" i="6"/>
  <c r="K155" i="6"/>
  <c r="K147" i="6"/>
  <c r="K139" i="6"/>
  <c r="K131" i="6"/>
  <c r="K123" i="6"/>
  <c r="K115" i="6"/>
  <c r="K107" i="6"/>
  <c r="K99" i="6"/>
  <c r="K91" i="6"/>
  <c r="K83" i="6"/>
  <c r="K75" i="6"/>
  <c r="K67" i="6"/>
  <c r="K59" i="6"/>
  <c r="K51" i="6"/>
  <c r="K43" i="6"/>
  <c r="K35" i="6"/>
  <c r="K27" i="6"/>
  <c r="K19" i="6"/>
  <c r="K11" i="6"/>
  <c r="H249" i="6"/>
  <c r="H278" i="6"/>
  <c r="I278" i="6" s="1"/>
  <c r="E87" i="6"/>
  <c r="F87" i="6" s="1"/>
  <c r="E249" i="6"/>
  <c r="F249" i="6" s="1"/>
  <c r="E62" i="6"/>
  <c r="F62" i="6" s="1"/>
  <c r="H300" i="6"/>
  <c r="I300" i="6" s="1"/>
  <c r="H228" i="6"/>
  <c r="I228" i="6" s="1"/>
  <c r="H148" i="6"/>
  <c r="I148" i="6" s="1"/>
  <c r="H243" i="6"/>
  <c r="I243" i="6" s="1"/>
  <c r="E243" i="6"/>
  <c r="F243" i="6" s="1"/>
  <c r="H263" i="6"/>
  <c r="I263" i="6" s="1"/>
  <c r="E133" i="6"/>
  <c r="F133" i="6" s="1"/>
  <c r="H236" i="6"/>
  <c r="I236" i="6" s="1"/>
  <c r="H124" i="6"/>
  <c r="I124" i="6" s="1"/>
  <c r="H76" i="6"/>
  <c r="I76" i="6" s="1"/>
  <c r="H269" i="6"/>
  <c r="I269" i="6" s="1"/>
  <c r="H189" i="6"/>
  <c r="I189" i="6" s="1"/>
  <c r="H111" i="6"/>
  <c r="H284" i="6"/>
  <c r="I284" i="6" s="1"/>
  <c r="H244" i="6"/>
  <c r="I244" i="6" s="1"/>
  <c r="E85" i="6"/>
  <c r="F85" i="6" s="1"/>
  <c r="E294" i="6"/>
  <c r="F294" i="6" s="1"/>
  <c r="E231" i="6"/>
  <c r="F231" i="6" s="1"/>
  <c r="H285" i="6"/>
  <c r="I285" i="6" s="1"/>
  <c r="H255" i="6"/>
  <c r="E229" i="6"/>
  <c r="F229" i="6" s="1"/>
  <c r="H109" i="6"/>
  <c r="I109" i="6" s="1"/>
  <c r="H20" i="6"/>
  <c r="I20" i="6" s="1"/>
  <c r="H166" i="6"/>
  <c r="I166" i="6" s="1"/>
  <c r="E221" i="6"/>
  <c r="F221" i="6" s="1"/>
  <c r="E157" i="6"/>
  <c r="F157" i="6" s="1"/>
  <c r="H93" i="6"/>
  <c r="I93" i="6" s="1"/>
  <c r="H180" i="6"/>
  <c r="I180" i="6" s="1"/>
  <c r="H283" i="6"/>
  <c r="I283" i="6" s="1"/>
  <c r="H67" i="6"/>
  <c r="I67" i="6" s="1"/>
  <c r="H274" i="6"/>
  <c r="I274" i="6" s="1"/>
  <c r="H220" i="6"/>
  <c r="I220" i="6" s="1"/>
  <c r="H297" i="6"/>
  <c r="I297" i="6" s="1"/>
  <c r="H273" i="6"/>
  <c r="I273" i="6" s="1"/>
  <c r="H225" i="6"/>
  <c r="I225" i="6" s="1"/>
  <c r="H185" i="6"/>
  <c r="H169" i="6"/>
  <c r="H97" i="6"/>
  <c r="I97" i="6" s="1"/>
  <c r="H81" i="6"/>
  <c r="H73" i="6"/>
  <c r="I73" i="6" s="1"/>
  <c r="E283" i="6"/>
  <c r="F283" i="6" s="1"/>
  <c r="E246" i="6"/>
  <c r="F246" i="6" s="1"/>
  <c r="H238" i="6"/>
  <c r="I238" i="6" s="1"/>
  <c r="E228" i="6"/>
  <c r="F228" i="6" s="1"/>
  <c r="H198" i="6"/>
  <c r="I198" i="6" s="1"/>
  <c r="E148" i="6"/>
  <c r="F148" i="6" s="1"/>
  <c r="H127" i="6"/>
  <c r="I127" i="6" s="1"/>
  <c r="E81" i="6"/>
  <c r="F81" i="6" s="1"/>
  <c r="H40" i="6"/>
  <c r="I40" i="6" s="1"/>
  <c r="H171" i="6"/>
  <c r="I171" i="6" s="1"/>
  <c r="I288" i="6"/>
  <c r="I152" i="6"/>
  <c r="E302" i="6"/>
  <c r="F302" i="6" s="1"/>
  <c r="E293" i="6"/>
  <c r="F293" i="6" s="1"/>
  <c r="H275" i="6"/>
  <c r="I275" i="6" s="1"/>
  <c r="H254" i="6"/>
  <c r="I254" i="6" s="1"/>
  <c r="E236" i="6"/>
  <c r="F236" i="6" s="1"/>
  <c r="E225" i="6"/>
  <c r="F225" i="6" s="1"/>
  <c r="H216" i="6"/>
  <c r="I216" i="6" s="1"/>
  <c r="E185" i="6"/>
  <c r="F185" i="6" s="1"/>
  <c r="E169" i="6"/>
  <c r="F169" i="6" s="1"/>
  <c r="H145" i="6"/>
  <c r="I145" i="6" s="1"/>
  <c r="H78" i="6"/>
  <c r="I78" i="6" s="1"/>
  <c r="H37" i="6"/>
  <c r="I37" i="6" s="1"/>
  <c r="H291" i="6"/>
  <c r="I291" i="6" s="1"/>
  <c r="H27" i="6"/>
  <c r="I27" i="6" s="1"/>
  <c r="H282" i="6"/>
  <c r="I282" i="6" s="1"/>
  <c r="H146" i="6"/>
  <c r="H276" i="6"/>
  <c r="I276" i="6" s="1"/>
  <c r="H281" i="6"/>
  <c r="I281" i="6" s="1"/>
  <c r="E261" i="6"/>
  <c r="F261" i="6" s="1"/>
  <c r="H252" i="6"/>
  <c r="I252" i="6" s="1"/>
  <c r="H245" i="6"/>
  <c r="I245" i="6" s="1"/>
  <c r="H212" i="6"/>
  <c r="I212" i="6" s="1"/>
  <c r="H165" i="6"/>
  <c r="I165" i="6" s="1"/>
  <c r="H141" i="6"/>
  <c r="I141" i="6" s="1"/>
  <c r="H99" i="6"/>
  <c r="I99" i="6" s="1"/>
  <c r="E69" i="6"/>
  <c r="F69" i="6" s="1"/>
  <c r="H35" i="6"/>
  <c r="I35" i="6" s="1"/>
  <c r="H170" i="6"/>
  <c r="I170" i="6" s="1"/>
  <c r="I294" i="6"/>
  <c r="I286" i="6"/>
  <c r="I270" i="6"/>
  <c r="I230" i="6"/>
  <c r="I142" i="6"/>
  <c r="I94" i="6"/>
  <c r="I62" i="6"/>
  <c r="E300" i="6"/>
  <c r="F300" i="6" s="1"/>
  <c r="E288" i="6"/>
  <c r="F288" i="6" s="1"/>
  <c r="E270" i="6"/>
  <c r="F270" i="6" s="1"/>
  <c r="E232" i="6"/>
  <c r="F232" i="6" s="1"/>
  <c r="H224" i="6"/>
  <c r="I224" i="6" s="1"/>
  <c r="E181" i="6"/>
  <c r="F181" i="6" s="1"/>
  <c r="H117" i="6"/>
  <c r="I117" i="6" s="1"/>
  <c r="H299" i="6"/>
  <c r="I299" i="6" s="1"/>
  <c r="H12" i="6"/>
  <c r="I12" i="6" s="1"/>
  <c r="H235" i="6"/>
  <c r="I235" i="6" s="1"/>
  <c r="H187" i="6"/>
  <c r="I187" i="6" s="1"/>
  <c r="H258" i="6"/>
  <c r="I258" i="6" s="1"/>
  <c r="H194" i="6"/>
  <c r="H98" i="6"/>
  <c r="I98" i="6" s="1"/>
  <c r="H203" i="6"/>
  <c r="I203" i="6" s="1"/>
  <c r="H287" i="6"/>
  <c r="I287" i="6" s="1"/>
  <c r="E279" i="6"/>
  <c r="F279" i="6" s="1"/>
  <c r="H260" i="6"/>
  <c r="I260" i="6" s="1"/>
  <c r="E194" i="6"/>
  <c r="F194" i="6" s="1"/>
  <c r="H139" i="6"/>
  <c r="I139" i="6" s="1"/>
  <c r="H115" i="6"/>
  <c r="I115" i="6" s="1"/>
  <c r="E97" i="6"/>
  <c r="F97" i="6" s="1"/>
  <c r="E67" i="6"/>
  <c r="F67" i="6" s="1"/>
  <c r="E20" i="6"/>
  <c r="F20" i="6" s="1"/>
  <c r="E259" i="6"/>
  <c r="F259" i="6" s="1"/>
  <c r="H259" i="6"/>
  <c r="I259" i="6" s="1"/>
  <c r="E251" i="6"/>
  <c r="F251" i="6" s="1"/>
  <c r="H251" i="6"/>
  <c r="I251" i="6" s="1"/>
  <c r="E227" i="6"/>
  <c r="F227" i="6" s="1"/>
  <c r="H227" i="6"/>
  <c r="I227" i="6" s="1"/>
  <c r="H219" i="6"/>
  <c r="I219" i="6" s="1"/>
  <c r="E219" i="6"/>
  <c r="F219" i="6" s="1"/>
  <c r="E211" i="6"/>
  <c r="F211" i="6" s="1"/>
  <c r="H211" i="6"/>
  <c r="I211" i="6" s="1"/>
  <c r="E195" i="6"/>
  <c r="F195" i="6" s="1"/>
  <c r="H195" i="6"/>
  <c r="I195" i="6" s="1"/>
  <c r="E179" i="6"/>
  <c r="F179" i="6" s="1"/>
  <c r="H179" i="6"/>
  <c r="I179" i="6" s="1"/>
  <c r="H155" i="6"/>
  <c r="I155" i="6" s="1"/>
  <c r="E155" i="6"/>
  <c r="F155" i="6" s="1"/>
  <c r="H147" i="6"/>
  <c r="I147" i="6" s="1"/>
  <c r="E147" i="6"/>
  <c r="F147" i="6" s="1"/>
  <c r="H131" i="6"/>
  <c r="I131" i="6" s="1"/>
  <c r="E131" i="6"/>
  <c r="F131" i="6" s="1"/>
  <c r="E123" i="6"/>
  <c r="F123" i="6" s="1"/>
  <c r="H123" i="6"/>
  <c r="I123" i="6" s="1"/>
  <c r="E107" i="6"/>
  <c r="F107" i="6" s="1"/>
  <c r="H107" i="6"/>
  <c r="I107" i="6" s="1"/>
  <c r="E83" i="6"/>
  <c r="F83" i="6" s="1"/>
  <c r="H83" i="6"/>
  <c r="I83" i="6" s="1"/>
  <c r="E59" i="6"/>
  <c r="F59" i="6" s="1"/>
  <c r="H59" i="6"/>
  <c r="I59" i="6" s="1"/>
  <c r="E51" i="6"/>
  <c r="F51" i="6" s="1"/>
  <c r="H51" i="6"/>
  <c r="I51" i="6" s="1"/>
  <c r="E43" i="6"/>
  <c r="F43" i="6" s="1"/>
  <c r="H43" i="6"/>
  <c r="I43" i="6" s="1"/>
  <c r="E19" i="6"/>
  <c r="F19" i="6" s="1"/>
  <c r="H19" i="6"/>
  <c r="I19" i="6" s="1"/>
  <c r="H11" i="6"/>
  <c r="I11" i="6" s="1"/>
  <c r="E11" i="6"/>
  <c r="F11" i="6" s="1"/>
  <c r="E274" i="6"/>
  <c r="F274" i="6" s="1"/>
  <c r="E152" i="6"/>
  <c r="F152" i="6" s="1"/>
  <c r="H121" i="6"/>
  <c r="I121" i="6" s="1"/>
  <c r="H75" i="6"/>
  <c r="I75" i="6" s="1"/>
  <c r="E27" i="6"/>
  <c r="F27" i="6" s="1"/>
  <c r="E298" i="6"/>
  <c r="F298" i="6" s="1"/>
  <c r="H298" i="6"/>
  <c r="I298" i="6" s="1"/>
  <c r="H266" i="6"/>
  <c r="I266" i="6" s="1"/>
  <c r="E266" i="6"/>
  <c r="F266" i="6" s="1"/>
  <c r="E250" i="6"/>
  <c r="F250" i="6" s="1"/>
  <c r="H250" i="6"/>
  <c r="E242" i="6"/>
  <c r="F242" i="6" s="1"/>
  <c r="H242" i="6"/>
  <c r="I242" i="6" s="1"/>
  <c r="H234" i="6"/>
  <c r="I234" i="6" s="1"/>
  <c r="E234" i="6"/>
  <c r="F234" i="6" s="1"/>
  <c r="E226" i="6"/>
  <c r="F226" i="6" s="1"/>
  <c r="H226" i="6"/>
  <c r="I226" i="6" s="1"/>
  <c r="E218" i="6"/>
  <c r="F218" i="6" s="1"/>
  <c r="H218" i="6"/>
  <c r="I218" i="6" s="1"/>
  <c r="H210" i="6"/>
  <c r="I210" i="6" s="1"/>
  <c r="E210" i="6"/>
  <c r="F210" i="6" s="1"/>
  <c r="E202" i="6"/>
  <c r="F202" i="6" s="1"/>
  <c r="H202" i="6"/>
  <c r="I202" i="6" s="1"/>
  <c r="E186" i="6"/>
  <c r="F186" i="6" s="1"/>
  <c r="H186" i="6"/>
  <c r="E178" i="6"/>
  <c r="F178" i="6" s="1"/>
  <c r="H178" i="6"/>
  <c r="I178" i="6" s="1"/>
  <c r="H162" i="6"/>
  <c r="I162" i="6" s="1"/>
  <c r="E162" i="6"/>
  <c r="F162" i="6" s="1"/>
  <c r="E154" i="6"/>
  <c r="F154" i="6" s="1"/>
  <c r="H154" i="6"/>
  <c r="I154" i="6" s="1"/>
  <c r="E138" i="6"/>
  <c r="F138" i="6" s="1"/>
  <c r="H138" i="6"/>
  <c r="E130" i="6"/>
  <c r="F130" i="6" s="1"/>
  <c r="H130" i="6"/>
  <c r="I130" i="6" s="1"/>
  <c r="H122" i="6"/>
  <c r="I122" i="6" s="1"/>
  <c r="E122" i="6"/>
  <c r="F122" i="6" s="1"/>
  <c r="E114" i="6"/>
  <c r="F114" i="6" s="1"/>
  <c r="H114" i="6"/>
  <c r="I114" i="6" s="1"/>
  <c r="H106" i="6"/>
  <c r="I106" i="6" s="1"/>
  <c r="E106" i="6"/>
  <c r="F106" i="6" s="1"/>
  <c r="H90" i="6"/>
  <c r="I90" i="6" s="1"/>
  <c r="E90" i="6"/>
  <c r="F90" i="6" s="1"/>
  <c r="E82" i="6"/>
  <c r="F82" i="6" s="1"/>
  <c r="H82" i="6"/>
  <c r="H74" i="6"/>
  <c r="I74" i="6" s="1"/>
  <c r="E74" i="6"/>
  <c r="F74" i="6" s="1"/>
  <c r="E66" i="6"/>
  <c r="F66" i="6" s="1"/>
  <c r="H66" i="6"/>
  <c r="H58" i="6"/>
  <c r="I58" i="6" s="1"/>
  <c r="E58" i="6"/>
  <c r="F58" i="6" s="1"/>
  <c r="H50" i="6"/>
  <c r="I50" i="6" s="1"/>
  <c r="E50" i="6"/>
  <c r="F50" i="6" s="1"/>
  <c r="H42" i="6"/>
  <c r="I42" i="6" s="1"/>
  <c r="E42" i="6"/>
  <c r="F42" i="6" s="1"/>
  <c r="H34" i="6"/>
  <c r="I34" i="6" s="1"/>
  <c r="E34" i="6"/>
  <c r="F34" i="6" s="1"/>
  <c r="E26" i="6"/>
  <c r="F26" i="6" s="1"/>
  <c r="H26" i="6"/>
  <c r="I26" i="6" s="1"/>
  <c r="H18" i="6"/>
  <c r="I18" i="6" s="1"/>
  <c r="E18" i="6"/>
  <c r="F18" i="6" s="1"/>
  <c r="E297" i="6"/>
  <c r="F297" i="6" s="1"/>
  <c r="E291" i="6"/>
  <c r="F291" i="6" s="1"/>
  <c r="E273" i="6"/>
  <c r="F273" i="6" s="1"/>
  <c r="H267" i="6"/>
  <c r="I267" i="6" s="1"/>
  <c r="E200" i="6"/>
  <c r="F200" i="6" s="1"/>
  <c r="H105" i="6"/>
  <c r="I105" i="6" s="1"/>
  <c r="H91" i="6"/>
  <c r="I91" i="6" s="1"/>
  <c r="E289" i="6"/>
  <c r="F289" i="6" s="1"/>
  <c r="H289" i="6"/>
  <c r="I289" i="6" s="1"/>
  <c r="E265" i="6"/>
  <c r="F265" i="6" s="1"/>
  <c r="H265" i="6"/>
  <c r="I265" i="6" s="1"/>
  <c r="H257" i="6"/>
  <c r="I257" i="6" s="1"/>
  <c r="E257" i="6"/>
  <c r="F257" i="6" s="1"/>
  <c r="E241" i="6"/>
  <c r="F241" i="6" s="1"/>
  <c r="H241" i="6"/>
  <c r="I241" i="6" s="1"/>
  <c r="E233" i="6"/>
  <c r="F233" i="6" s="1"/>
  <c r="H233" i="6"/>
  <c r="I233" i="6" s="1"/>
  <c r="E217" i="6"/>
  <c r="F217" i="6" s="1"/>
  <c r="H217" i="6"/>
  <c r="I217" i="6" s="1"/>
  <c r="E209" i="6"/>
  <c r="F209" i="6" s="1"/>
  <c r="H209" i="6"/>
  <c r="I209" i="6" s="1"/>
  <c r="H201" i="6"/>
  <c r="I201" i="6" s="1"/>
  <c r="E201" i="6"/>
  <c r="F201" i="6" s="1"/>
  <c r="E193" i="6"/>
  <c r="F193" i="6" s="1"/>
  <c r="H193" i="6"/>
  <c r="I193" i="6" s="1"/>
  <c r="E161" i="6"/>
  <c r="F161" i="6" s="1"/>
  <c r="H161" i="6"/>
  <c r="I161" i="6" s="1"/>
  <c r="H153" i="6"/>
  <c r="E153" i="6"/>
  <c r="F153" i="6" s="1"/>
  <c r="E137" i="6"/>
  <c r="F137" i="6" s="1"/>
  <c r="H137" i="6"/>
  <c r="I137" i="6" s="1"/>
  <c r="H113" i="6"/>
  <c r="I113" i="6" s="1"/>
  <c r="E113" i="6"/>
  <c r="F113" i="6" s="1"/>
  <c r="E89" i="6"/>
  <c r="F89" i="6" s="1"/>
  <c r="H89" i="6"/>
  <c r="I89" i="6" s="1"/>
  <c r="H65" i="6"/>
  <c r="I65" i="6" s="1"/>
  <c r="E65" i="6"/>
  <c r="F65" i="6" s="1"/>
  <c r="E57" i="6"/>
  <c r="F57" i="6" s="1"/>
  <c r="H57" i="6"/>
  <c r="I57" i="6" s="1"/>
  <c r="H41" i="6"/>
  <c r="I41" i="6" s="1"/>
  <c r="E41" i="6"/>
  <c r="F41" i="6" s="1"/>
  <c r="E33" i="6"/>
  <c r="F33" i="6" s="1"/>
  <c r="H33" i="6"/>
  <c r="I33" i="6" s="1"/>
  <c r="E25" i="6"/>
  <c r="F25" i="6" s="1"/>
  <c r="H25" i="6"/>
  <c r="I25" i="6" s="1"/>
  <c r="H17" i="6"/>
  <c r="I17" i="6" s="1"/>
  <c r="E17" i="6"/>
  <c r="F17" i="6" s="1"/>
  <c r="H296" i="6"/>
  <c r="I296" i="6" s="1"/>
  <c r="H290" i="6"/>
  <c r="I290" i="6" s="1"/>
  <c r="H272" i="6"/>
  <c r="I272" i="6" s="1"/>
  <c r="H177" i="6"/>
  <c r="I177" i="6" s="1"/>
  <c r="H163" i="6"/>
  <c r="I163" i="6" s="1"/>
  <c r="E73" i="6"/>
  <c r="F73" i="6" s="1"/>
  <c r="H49" i="6"/>
  <c r="I49" i="6" s="1"/>
  <c r="E280" i="6"/>
  <c r="F280" i="6" s="1"/>
  <c r="H280" i="6"/>
  <c r="I280" i="6" s="1"/>
  <c r="E256" i="6"/>
  <c r="F256" i="6" s="1"/>
  <c r="H256" i="6"/>
  <c r="I256" i="6" s="1"/>
  <c r="H248" i="6"/>
  <c r="I248" i="6" s="1"/>
  <c r="E248" i="6"/>
  <c r="F248" i="6" s="1"/>
  <c r="E240" i="6"/>
  <c r="F240" i="6" s="1"/>
  <c r="H240" i="6"/>
  <c r="I240" i="6" s="1"/>
  <c r="E208" i="6"/>
  <c r="F208" i="6" s="1"/>
  <c r="H208" i="6"/>
  <c r="I208" i="6" s="1"/>
  <c r="H192" i="6"/>
  <c r="I192" i="6" s="1"/>
  <c r="E192" i="6"/>
  <c r="F192" i="6" s="1"/>
  <c r="E184" i="6"/>
  <c r="F184" i="6" s="1"/>
  <c r="H184" i="6"/>
  <c r="I184" i="6" s="1"/>
  <c r="E176" i="6"/>
  <c r="F176" i="6" s="1"/>
  <c r="H176" i="6"/>
  <c r="I176" i="6" s="1"/>
  <c r="E168" i="6"/>
  <c r="F168" i="6" s="1"/>
  <c r="H168" i="6"/>
  <c r="I168" i="6" s="1"/>
  <c r="H160" i="6"/>
  <c r="I160" i="6" s="1"/>
  <c r="E160" i="6"/>
  <c r="F160" i="6" s="1"/>
  <c r="H144" i="6"/>
  <c r="I144" i="6" s="1"/>
  <c r="E144" i="6"/>
  <c r="F144" i="6" s="1"/>
  <c r="E136" i="6"/>
  <c r="F136" i="6" s="1"/>
  <c r="H136" i="6"/>
  <c r="I136" i="6" s="1"/>
  <c r="E128" i="6"/>
  <c r="F128" i="6" s="1"/>
  <c r="H128" i="6"/>
  <c r="I128" i="6" s="1"/>
  <c r="E120" i="6"/>
  <c r="F120" i="6" s="1"/>
  <c r="H120" i="6"/>
  <c r="I120" i="6" s="1"/>
  <c r="E112" i="6"/>
  <c r="F112" i="6" s="1"/>
  <c r="H112" i="6"/>
  <c r="I112" i="6" s="1"/>
  <c r="E104" i="6"/>
  <c r="F104" i="6" s="1"/>
  <c r="H104" i="6"/>
  <c r="I104" i="6" s="1"/>
  <c r="E96" i="6"/>
  <c r="F96" i="6" s="1"/>
  <c r="H96" i="6"/>
  <c r="I96" i="6" s="1"/>
  <c r="E88" i="6"/>
  <c r="F88" i="6" s="1"/>
  <c r="H88" i="6"/>
  <c r="I88" i="6" s="1"/>
  <c r="E80" i="6"/>
  <c r="F80" i="6" s="1"/>
  <c r="H80" i="6"/>
  <c r="I80" i="6" s="1"/>
  <c r="E72" i="6"/>
  <c r="F72" i="6" s="1"/>
  <c r="H72" i="6"/>
  <c r="I72" i="6" s="1"/>
  <c r="H64" i="6"/>
  <c r="I64" i="6" s="1"/>
  <c r="E64" i="6"/>
  <c r="F64" i="6" s="1"/>
  <c r="E56" i="6"/>
  <c r="F56" i="6" s="1"/>
  <c r="H56" i="6"/>
  <c r="I56" i="6" s="1"/>
  <c r="E48" i="6"/>
  <c r="F48" i="6" s="1"/>
  <c r="H48" i="6"/>
  <c r="E32" i="6"/>
  <c r="F32" i="6" s="1"/>
  <c r="H32" i="6"/>
  <c r="I32" i="6" s="1"/>
  <c r="H24" i="6"/>
  <c r="I24" i="6" s="1"/>
  <c r="E24" i="6"/>
  <c r="F24" i="6" s="1"/>
  <c r="E16" i="6"/>
  <c r="F16" i="6" s="1"/>
  <c r="H16" i="6"/>
  <c r="I16" i="6" s="1"/>
  <c r="H264" i="6"/>
  <c r="I264" i="6" s="1"/>
  <c r="H207" i="6"/>
  <c r="I207" i="6" s="1"/>
  <c r="E187" i="6"/>
  <c r="F187" i="6" s="1"/>
  <c r="E146" i="6"/>
  <c r="F146" i="6" s="1"/>
  <c r="H129" i="6"/>
  <c r="I129" i="6" s="1"/>
  <c r="H295" i="6"/>
  <c r="I295" i="6" s="1"/>
  <c r="H239" i="6"/>
  <c r="I239" i="6" s="1"/>
  <c r="H223" i="6"/>
  <c r="I223" i="6" s="1"/>
  <c r="E215" i="6"/>
  <c r="F215" i="6" s="1"/>
  <c r="H215" i="6"/>
  <c r="E199" i="6"/>
  <c r="F199" i="6" s="1"/>
  <c r="H199" i="6"/>
  <c r="I199" i="6" s="1"/>
  <c r="H183" i="6"/>
  <c r="I183" i="6" s="1"/>
  <c r="H175" i="6"/>
  <c r="I175" i="6" s="1"/>
  <c r="E167" i="6"/>
  <c r="F167" i="6" s="1"/>
  <c r="H167" i="6"/>
  <c r="I167" i="6" s="1"/>
  <c r="H151" i="6"/>
  <c r="I151" i="6" s="1"/>
  <c r="E143" i="6"/>
  <c r="F143" i="6" s="1"/>
  <c r="H143" i="6"/>
  <c r="I143" i="6" s="1"/>
  <c r="H135" i="6"/>
  <c r="I135" i="6" s="1"/>
  <c r="E119" i="6"/>
  <c r="F119" i="6" s="1"/>
  <c r="H119" i="6"/>
  <c r="I119" i="6" s="1"/>
  <c r="H103" i="6"/>
  <c r="I103" i="6" s="1"/>
  <c r="E95" i="6"/>
  <c r="F95" i="6" s="1"/>
  <c r="H95" i="6"/>
  <c r="I95" i="6" s="1"/>
  <c r="E79" i="6"/>
  <c r="F79" i="6" s="1"/>
  <c r="H79" i="6"/>
  <c r="E63" i="6"/>
  <c r="F63" i="6" s="1"/>
  <c r="H63" i="6"/>
  <c r="I63" i="6" s="1"/>
  <c r="E55" i="6"/>
  <c r="F55" i="6" s="1"/>
  <c r="H55" i="6"/>
  <c r="I55" i="6" s="1"/>
  <c r="H47" i="6"/>
  <c r="I47" i="6" s="1"/>
  <c r="E39" i="6"/>
  <c r="F39" i="6" s="1"/>
  <c r="H39" i="6"/>
  <c r="I39" i="6" s="1"/>
  <c r="H31" i="6"/>
  <c r="I31" i="6" s="1"/>
  <c r="E31" i="6"/>
  <c r="F31" i="6" s="1"/>
  <c r="E23" i="6"/>
  <c r="F23" i="6" s="1"/>
  <c r="H23" i="6"/>
  <c r="I23" i="6" s="1"/>
  <c r="E284" i="6"/>
  <c r="F284" i="6" s="1"/>
  <c r="E230" i="6"/>
  <c r="F230" i="6" s="1"/>
  <c r="E223" i="6"/>
  <c r="F223" i="6" s="1"/>
  <c r="H174" i="6"/>
  <c r="I174" i="6" s="1"/>
  <c r="H150" i="6"/>
  <c r="I150" i="6" s="1"/>
  <c r="H132" i="6"/>
  <c r="I132" i="6" s="1"/>
  <c r="H108" i="6"/>
  <c r="I108" i="6" s="1"/>
  <c r="H102" i="6"/>
  <c r="I102" i="6" s="1"/>
  <c r="H84" i="6"/>
  <c r="I84" i="6" s="1"/>
  <c r="H71" i="6"/>
  <c r="I71" i="6" s="1"/>
  <c r="E206" i="6"/>
  <c r="F206" i="6" s="1"/>
  <c r="H206" i="6"/>
  <c r="I206" i="6" s="1"/>
  <c r="E190" i="6"/>
  <c r="F190" i="6" s="1"/>
  <c r="H190" i="6"/>
  <c r="I190" i="6" s="1"/>
  <c r="E158" i="6"/>
  <c r="F158" i="6" s="1"/>
  <c r="H158" i="6"/>
  <c r="I158" i="6" s="1"/>
  <c r="E134" i="6"/>
  <c r="F134" i="6" s="1"/>
  <c r="H134" i="6"/>
  <c r="I134" i="6" s="1"/>
  <c r="H126" i="6"/>
  <c r="I126" i="6" s="1"/>
  <c r="E126" i="6"/>
  <c r="F126" i="6" s="1"/>
  <c r="E110" i="6"/>
  <c r="F110" i="6" s="1"/>
  <c r="H110" i="6"/>
  <c r="I110" i="6" s="1"/>
  <c r="E86" i="6"/>
  <c r="F86" i="6" s="1"/>
  <c r="H86" i="6"/>
  <c r="I86" i="6" s="1"/>
  <c r="E70" i="6"/>
  <c r="F70" i="6" s="1"/>
  <c r="H70" i="6"/>
  <c r="I70" i="6" s="1"/>
  <c r="E54" i="6"/>
  <c r="F54" i="6" s="1"/>
  <c r="H54" i="6"/>
  <c r="I54" i="6" s="1"/>
  <c r="E46" i="6"/>
  <c r="F46" i="6" s="1"/>
  <c r="H46" i="6"/>
  <c r="I46" i="6" s="1"/>
  <c r="H38" i="6"/>
  <c r="I38" i="6" s="1"/>
  <c r="E38" i="6"/>
  <c r="F38" i="6" s="1"/>
  <c r="E30" i="6"/>
  <c r="F30" i="6" s="1"/>
  <c r="H30" i="6"/>
  <c r="I30" i="6" s="1"/>
  <c r="H22" i="6"/>
  <c r="I22" i="6" s="1"/>
  <c r="E22" i="6"/>
  <c r="F22" i="6" s="1"/>
  <c r="E14" i="6"/>
  <c r="F14" i="6" s="1"/>
  <c r="H14" i="6"/>
  <c r="I14" i="6" s="1"/>
  <c r="H301" i="6"/>
  <c r="I301" i="6" s="1"/>
  <c r="E295" i="6"/>
  <c r="F295" i="6" s="1"/>
  <c r="H292" i="6"/>
  <c r="I292" i="6" s="1"/>
  <c r="H277" i="6"/>
  <c r="I277" i="6" s="1"/>
  <c r="H271" i="6"/>
  <c r="I271" i="6" s="1"/>
  <c r="H268" i="6"/>
  <c r="I268" i="6" s="1"/>
  <c r="H262" i="6"/>
  <c r="I262" i="6" s="1"/>
  <c r="H247" i="6"/>
  <c r="I247" i="6" s="1"/>
  <c r="E237" i="6"/>
  <c r="F237" i="6" s="1"/>
  <c r="H214" i="6"/>
  <c r="I214" i="6" s="1"/>
  <c r="H205" i="6"/>
  <c r="I205" i="6" s="1"/>
  <c r="H196" i="6"/>
  <c r="I196" i="6" s="1"/>
  <c r="E183" i="6"/>
  <c r="F183" i="6" s="1"/>
  <c r="E125" i="6"/>
  <c r="F125" i="6" s="1"/>
  <c r="E15" i="6"/>
  <c r="F15" i="6" s="1"/>
  <c r="E213" i="6"/>
  <c r="F213" i="6" s="1"/>
  <c r="H213" i="6"/>
  <c r="I213" i="6" s="1"/>
  <c r="E197" i="6"/>
  <c r="F197" i="6" s="1"/>
  <c r="H197" i="6"/>
  <c r="I197" i="6" s="1"/>
  <c r="E173" i="6"/>
  <c r="F173" i="6" s="1"/>
  <c r="H173" i="6"/>
  <c r="I173" i="6" s="1"/>
  <c r="H149" i="6"/>
  <c r="I149" i="6" s="1"/>
  <c r="E149" i="6"/>
  <c r="F149" i="6" s="1"/>
  <c r="E101" i="6"/>
  <c r="F101" i="6" s="1"/>
  <c r="H101" i="6"/>
  <c r="I101" i="6" s="1"/>
  <c r="E77" i="6"/>
  <c r="F77" i="6" s="1"/>
  <c r="H77" i="6"/>
  <c r="I77" i="6" s="1"/>
  <c r="E61" i="6"/>
  <c r="F61" i="6" s="1"/>
  <c r="H61" i="6"/>
  <c r="I61" i="6" s="1"/>
  <c r="E45" i="6"/>
  <c r="F45" i="6" s="1"/>
  <c r="H45" i="6"/>
  <c r="I45" i="6" s="1"/>
  <c r="H29" i="6"/>
  <c r="I29" i="6" s="1"/>
  <c r="E29" i="6"/>
  <c r="F29" i="6" s="1"/>
  <c r="E21" i="6"/>
  <c r="F21" i="6" s="1"/>
  <c r="H21" i="6"/>
  <c r="I21" i="6" s="1"/>
  <c r="E286" i="6"/>
  <c r="F286" i="6" s="1"/>
  <c r="H253" i="6"/>
  <c r="I253" i="6" s="1"/>
  <c r="E244" i="6"/>
  <c r="F244" i="6" s="1"/>
  <c r="H222" i="6"/>
  <c r="I222" i="6" s="1"/>
  <c r="H172" i="6"/>
  <c r="I172" i="6" s="1"/>
  <c r="E166" i="6"/>
  <c r="F166" i="6" s="1"/>
  <c r="E142" i="6"/>
  <c r="F142" i="6" s="1"/>
  <c r="H118" i="6"/>
  <c r="I118" i="6" s="1"/>
  <c r="H100" i="6"/>
  <c r="I100" i="6" s="1"/>
  <c r="E94" i="6"/>
  <c r="F94" i="6" s="1"/>
  <c r="E76" i="6"/>
  <c r="F76" i="6" s="1"/>
  <c r="H53" i="6"/>
  <c r="I53" i="6" s="1"/>
  <c r="E13" i="6"/>
  <c r="F13" i="6" s="1"/>
  <c r="E204" i="6"/>
  <c r="F204" i="6" s="1"/>
  <c r="H204" i="6"/>
  <c r="I204" i="6" s="1"/>
  <c r="E188" i="6"/>
  <c r="F188" i="6" s="1"/>
  <c r="H188" i="6"/>
  <c r="I188" i="6" s="1"/>
  <c r="E164" i="6"/>
  <c r="F164" i="6" s="1"/>
  <c r="H164" i="6"/>
  <c r="I164" i="6" s="1"/>
  <c r="E156" i="6"/>
  <c r="F156" i="6" s="1"/>
  <c r="H156" i="6"/>
  <c r="I156" i="6" s="1"/>
  <c r="H140" i="6"/>
  <c r="I140" i="6" s="1"/>
  <c r="E140" i="6"/>
  <c r="F140" i="6" s="1"/>
  <c r="E116" i="6"/>
  <c r="F116" i="6" s="1"/>
  <c r="H116" i="6"/>
  <c r="I116" i="6" s="1"/>
  <c r="E92" i="6"/>
  <c r="F92" i="6" s="1"/>
  <c r="H92" i="6"/>
  <c r="I92" i="6" s="1"/>
  <c r="E68" i="6"/>
  <c r="F68" i="6" s="1"/>
  <c r="H68" i="6"/>
  <c r="I68" i="6" s="1"/>
  <c r="E60" i="6"/>
  <c r="F60" i="6" s="1"/>
  <c r="H60" i="6"/>
  <c r="I60" i="6" s="1"/>
  <c r="E52" i="6"/>
  <c r="F52" i="6" s="1"/>
  <c r="H52" i="6"/>
  <c r="I52" i="6" s="1"/>
  <c r="E44" i="6"/>
  <c r="F44" i="6" s="1"/>
  <c r="H44" i="6"/>
  <c r="I44" i="6" s="1"/>
  <c r="H36" i="6"/>
  <c r="I36" i="6" s="1"/>
  <c r="E36" i="6"/>
  <c r="F36" i="6" s="1"/>
  <c r="E28" i="6"/>
  <c r="F28" i="6" s="1"/>
  <c r="H28" i="6"/>
  <c r="I28" i="6" s="1"/>
  <c r="H182" i="6"/>
  <c r="I182" i="6" s="1"/>
  <c r="H159" i="6"/>
  <c r="I159" i="6" s="1"/>
  <c r="E124" i="6"/>
  <c r="F124" i="6" s="1"/>
  <c r="I232" i="6"/>
  <c r="I200" i="6"/>
  <c r="I48" i="6"/>
  <c r="I279" i="6"/>
  <c r="I255" i="6"/>
  <c r="I231" i="6"/>
  <c r="I215" i="6"/>
  <c r="I191" i="6"/>
  <c r="I111" i="6"/>
  <c r="I87" i="6"/>
  <c r="I79" i="6"/>
  <c r="I15" i="6"/>
  <c r="I250" i="6"/>
  <c r="I194" i="6"/>
  <c r="I186" i="6"/>
  <c r="I146" i="6"/>
  <c r="I138" i="6"/>
  <c r="I82" i="6"/>
  <c r="I66" i="6"/>
  <c r="I249" i="6"/>
  <c r="I185" i="6"/>
  <c r="I169" i="6"/>
  <c r="I153" i="6"/>
  <c r="I81" i="6"/>
</calcChain>
</file>

<file path=xl/sharedStrings.xml><?xml version="1.0" encoding="utf-8"?>
<sst xmlns="http://schemas.openxmlformats.org/spreadsheetml/2006/main" count="6679" uniqueCount="786">
  <si>
    <t xml:space="preserve">Aineiston nimi: 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</si>
  <si>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</si>
  <si>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</si>
  <si>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</si>
  <si>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</si>
  <si>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</si>
  <si>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</si>
  <si>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</si>
  <si>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</si>
  <si>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</si>
  <si>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</si>
  <si>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</si>
  <si>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2026, yhteenveto</t>
  </si>
  <si>
    <t>Lähteet:</t>
  </si>
  <si>
    <t>Valtionosuuksien laskentatiedot vuodelle 2026 / VM, joulukuu 2025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</si>
  <si>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</si>
  <si>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</si>
  <si>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</si>
  <si>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</si>
  <si>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31.12.2024</t>
  </si>
  <si>
    <t>5501 Peruspalvelujen valtionosuus ilman tasausta</t>
  </si>
  <si>
    <t>5502   Verotuloihin perustuva valtionosuuden tasaus</t>
  </si>
  <si>
    <t xml:space="preserve">Kunnan  peruspalvelujen valtionosuus yhteensä (D+E) </t>
  </si>
  <si>
    <t xml:space="preserve">5890 Verotulo-menetysten korvaus        </t>
  </si>
  <si>
    <t>VM:n valtionosuudet ja verotulo-menetysten korvaus yhteensä</t>
  </si>
  <si>
    <t>5701 Opetus- ja kulttuuritoimen valtionosuus (ns. OKM-vos) v. 2026</t>
  </si>
  <si>
    <t>Kunnan valtionosuudet yhteensä (H+I)</t>
  </si>
  <si>
    <t>Kunnan valtionosuudet yhteensä €/as.</t>
  </si>
  <si>
    <t>Kotikunta-korvaus, netto</t>
  </si>
  <si>
    <t>Valtionosuus-maksatus (valtionosuudet + kotikunta-korvaukset)</t>
  </si>
  <si>
    <t>Mk-nro</t>
  </si>
  <si>
    <t>Hva-nro</t>
  </si>
  <si>
    <t>Muutos yhteensä %</t>
  </si>
  <si>
    <t>Muutos yhteensä €/as.</t>
  </si>
  <si>
    <t>Asukasluku 31.12.2023</t>
  </si>
  <si>
    <t>Kunnan  peruspalvelujen valtionosuus yhteensä</t>
  </si>
  <si>
    <t>VM:n valtionosuudet ja veromenetysten korvaus yhteensä</t>
  </si>
  <si>
    <t>Kunnan valtionosuudet yhteensä</t>
  </si>
  <si>
    <t>Kotikunta-korvaukset, netto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</si>
  <si>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</si>
  <si>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</si>
  <si>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</si>
  <si>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</si>
  <si>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</si>
  <si>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</si>
  <si>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</si>
  <si>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</si>
  <si>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</si>
  <si>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</si>
  <si>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</si>
  <si>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</si>
  <si>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</si>
  <si>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</si>
  <si>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</si>
  <si>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</si>
  <si>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</si>
  <si>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</si>
  <si>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</si>
  <si>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</si>
  <si>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</si>
  <si>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</si>
  <si>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</si>
  <si>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</si>
  <si>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</si>
  <si>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</si>
  <si>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</si>
  <si>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</si>
  <si>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</si>
  <si>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</si>
  <si>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</si>
  <si>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</si>
  <si>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</si>
  <si>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</si>
  <si>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</si>
  <si>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</si>
  <si>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</si>
  <si>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</si>
  <si>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</si>
  <si>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</si>
  <si>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</si>
  <si>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</si>
  <si>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</si>
  <si>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</si>
  <si>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</si>
  <si>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</si>
  <si>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</si>
  <si>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</si>
  <si>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</si>
  <si>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</si>
  <si>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</si>
  <si>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</si>
  <si>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</si>
  <si>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</si>
  <si>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</si>
  <si>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</si>
  <si>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</si>
  <si>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</si>
  <si>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</si>
  <si>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</si>
  <si>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</si>
  <si>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</si>
  <si>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</si>
  <si>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</si>
  <si>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</si>
  <si>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</si>
  <si>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</si>
  <si>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</si>
  <si>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</si>
  <si>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</si>
  <si>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</si>
  <si>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</si>
  <si>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</si>
  <si>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</si>
  <si>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</si>
  <si>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</si>
  <si>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</si>
  <si>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</si>
  <si>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</si>
  <si>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</si>
  <si>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</si>
  <si>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</si>
  <si>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</si>
  <si>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</si>
  <si>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</si>
  <si>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</si>
  <si>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</si>
  <si>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</si>
  <si>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</si>
  <si>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</si>
  <si>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</si>
  <si>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</si>
  <si>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</si>
  <si>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</si>
  <si>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</si>
  <si>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</si>
  <si>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</si>
  <si>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</si>
  <si>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</si>
  <si>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</si>
  <si>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</si>
  <si>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</si>
  <si>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</si>
  <si>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</si>
  <si>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</si>
  <si>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</si>
  <si>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</si>
  <si>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</si>
  <si>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</si>
  <si>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</si>
  <si>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</si>
  <si>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</si>
  <si>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</si>
  <si>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</si>
  <si>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</si>
  <si>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</si>
  <si>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</si>
  <si>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</si>
  <si>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</si>
  <si>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</si>
  <si>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</si>
  <si>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</si>
  <si>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</si>
  <si>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</si>
  <si>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</si>
  <si>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</si>
  <si>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</si>
  <si>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</si>
  <si>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</si>
  <si>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</si>
  <si>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</si>
  <si>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</si>
  <si>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</si>
  <si>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</si>
  <si>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</si>
  <si>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</si>
  <si>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</si>
  <si>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</si>
  <si>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</si>
  <si>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</si>
  <si>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</si>
  <si>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</si>
  <si>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</si>
  <si>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</si>
  <si>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</si>
  <si>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</si>
  <si>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</si>
  <si>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</si>
  <si>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</si>
  <si>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</si>
  <si>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</si>
  <si>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</si>
  <si>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</si>
  <si>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</si>
  <si>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</si>
  <si>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</si>
  <si>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</si>
  <si>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</si>
  <si>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</si>
  <si>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Mäntyharju*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</si>
  <si>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</si>
  <si>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</si>
  <si>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</si>
  <si>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</si>
  <si>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</si>
  <si>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</si>
  <si>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</si>
  <si>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</si>
  <si>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</si>
  <si>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</si>
  <si>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</si>
  <si>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</si>
  <si>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</si>
  <si>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</si>
  <si>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</si>
  <si>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</si>
  <si>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</si>
  <si>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</si>
  <si>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</si>
  <si>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</si>
  <si>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</si>
  <si>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</si>
  <si>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</si>
  <si>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</si>
  <si>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</si>
  <si>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</si>
  <si>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</si>
  <si>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</si>
  <si>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</si>
  <si>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</si>
  <si>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</si>
  <si>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</si>
  <si>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</si>
  <si>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</si>
  <si>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</si>
  <si>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</si>
  <si>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</si>
  <si>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</si>
  <si>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</si>
  <si>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</si>
  <si>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</si>
  <si>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</si>
  <si>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</si>
  <si>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</si>
  <si>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</si>
  <si>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</si>
  <si>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</si>
  <si>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</si>
  <si>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</si>
  <si>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</si>
  <si>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</si>
  <si>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</si>
  <si>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</si>
  <si>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</si>
  <si>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</si>
  <si>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</si>
  <si>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</si>
  <si>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</si>
  <si>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</si>
  <si>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</si>
  <si>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</si>
  <si>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</si>
  <si>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</si>
  <si>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</si>
  <si>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</si>
  <si>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</si>
  <si>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</si>
  <si>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</si>
  <si>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</si>
  <si>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</si>
  <si>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</si>
  <si>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</si>
  <si>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</si>
  <si>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</si>
  <si>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</si>
  <si>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</si>
  <si>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</si>
  <si>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</si>
  <si>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</si>
  <si>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</si>
  <si>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</si>
  <si>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</si>
  <si>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</si>
  <si>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</si>
  <si>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</si>
  <si>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</si>
  <si>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</si>
  <si>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</si>
  <si>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</si>
  <si>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</si>
  <si>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</si>
  <si>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</si>
  <si>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</si>
  <si>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</si>
  <si>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</si>
  <si>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</si>
  <si>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</si>
  <si>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</si>
  <si>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</si>
  <si>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</si>
  <si>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</si>
  <si>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</si>
  <si>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</si>
  <si>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</si>
  <si>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</si>
  <si>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</si>
  <si>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</si>
  <si>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</si>
  <si>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</si>
  <si>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</si>
  <si>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</si>
  <si>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</si>
  <si>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</si>
  <si>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</si>
  <si>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</si>
  <si>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</si>
  <si>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</si>
  <si>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</si>
  <si>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</si>
  <si>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</si>
  <si>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</si>
  <si>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</si>
  <si>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</si>
  <si>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</si>
  <si>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</si>
  <si>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</si>
  <si>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</si>
  <si>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</si>
  <si>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</si>
  <si>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</si>
  <si>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</si>
  <si>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</si>
  <si>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</si>
  <si>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</si>
  <si>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</si>
  <si>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Valtionosuuksien muutos 2025-26</t>
  </si>
  <si>
    <t>5701 Opetus- ja kulttuuritoimen valtionosuus (ns. OKM-vos)</t>
  </si>
  <si>
    <t>Mäntyharju</t>
  </si>
  <si>
    <t>Tällä sivulla on avattu VM:n peruspalvelujen valtionosuuden osatekijöitä laajemmin näkyväksi kuin 1.a. Vos-laskelma -välilehdellä (tämän taulukon sarake Q = sarake D välilehdellä 1.a.)</t>
  </si>
  <si>
    <t>1.</t>
  </si>
  <si>
    <t>2.</t>
  </si>
  <si>
    <t>3.</t>
  </si>
  <si>
    <t>Valtionosuuteen tehtävät vähennykset ja lisäykset</t>
  </si>
  <si>
    <t>1+2+3</t>
  </si>
  <si>
    <t>4.</t>
  </si>
  <si>
    <t>5.</t>
  </si>
  <si>
    <t>6.</t>
  </si>
  <si>
    <t>Laskennalliset kustannukset yhteensä</t>
  </si>
  <si>
    <t>Valtionosuus-% kunnan laskennallisista kustannuksista</t>
  </si>
  <si>
    <t>Lisäosat yhteensä</t>
  </si>
  <si>
    <t>Valtionosuuteen tehtävät vähennykset ja lisäykset yhteensä</t>
  </si>
  <si>
    <t>Kunnan rahoitusosuus perustoimeentulotuesta</t>
  </si>
  <si>
    <t>Valtionosuusjärjestelmän säästö (Lisätoimet 2025), -2%</t>
  </si>
  <si>
    <t>TE25: Kunnan työttömyysetuuksien rahoitusvastuun laajentamisen korvaus</t>
  </si>
  <si>
    <t>Valtionosuus ennen verotuloihin perustuvaa valtionosuuden tasausta (G+I+J)</t>
  </si>
  <si>
    <t>Verotuloihin perustuva valtionosuuden tasaus</t>
  </si>
  <si>
    <t>Veroperustemuutoksista johtuvien veromenetysten korvaus</t>
  </si>
  <si>
    <t>VM-vos = Peruspalvelujen valtionosuus ja veromenetysten korvaus YHTEENSÄ</t>
  </si>
  <si>
    <t>OKM-vos 2026 YHTEENSÄ</t>
  </si>
  <si>
    <t>VM+OKM -vos YHTEENSÄ</t>
  </si>
  <si>
    <t>Kunnat yhteensä</t>
  </si>
  <si>
    <t>Vos 2026 yhteensä</t>
  </si>
  <si>
    <t>Muutos 2025-26</t>
  </si>
  <si>
    <t>Muutos, %</t>
  </si>
  <si>
    <t>Vos 2026 €/as.</t>
  </si>
  <si>
    <t xml:space="preserve">Muutos €/as. </t>
  </si>
  <si>
    <t>% väestöstä -25</t>
  </si>
  <si>
    <t>Väestö 31.12.2024</t>
  </si>
  <si>
    <t>Mk</t>
  </si>
  <si>
    <t>Hva</t>
  </si>
  <si>
    <t>Nro</t>
  </si>
  <si>
    <t>Manner-Suomi</t>
  </si>
  <si>
    <t>Valtionosuuden osatekijöiden muutos 2025-26, €/asukas ja %-muutos/asukas</t>
  </si>
  <si>
    <t>Muutosvertailut KL / Olli Riikonen</t>
  </si>
  <si>
    <t>Huom! %-muutos ei ole käyttökelpoinen jos negatiivista verrataan positiiviseen tai päinvastoin tai jos negatiivinen luku muuttuu</t>
  </si>
  <si>
    <t>Huom! %-muutos on eri kuin absoluuttisilla euroilla väestömäärän muutoksen takia</t>
  </si>
  <si>
    <t>Vierittämällä sivua oikealle laskelma löytyy myös €/asukas -muodossa</t>
  </si>
  <si>
    <t>Maa-kunta-nro</t>
  </si>
  <si>
    <t>Muutos</t>
  </si>
  <si>
    <t>Peruspalvelujen valtionosuus ilman verotuloihin perustuvaa tasausta ja kuntakohtaisia sote-eriä 2026</t>
  </si>
  <si>
    <t>Muutos, €</t>
  </si>
  <si>
    <t>Kuntakohtaiset sote-erät yhteensä 2026</t>
  </si>
  <si>
    <t>5502 Peruspalvelujen valtionosuus (sis. kuntakohtaiset sote-erät) ilman tasausta 2026</t>
  </si>
  <si>
    <t>5891 Verotulo-menetysten korvaus 2026</t>
  </si>
  <si>
    <t>VM:n valtionosuudet ja veromenetysten korvaus yhteensä 2026</t>
  </si>
  <si>
    <t>5701 Opetus- ja kulttuuritoimen valtionosuus 2026</t>
  </si>
  <si>
    <t>"Säästö"-sarakkeen luvut löytyvät VM:n laskelman välilehdeltä "Lisäykset ja vähennykset"</t>
  </si>
  <si>
    <t>Kunta-numero</t>
  </si>
  <si>
    <t>Vos-leikkaus €/as.)</t>
  </si>
  <si>
    <t>Kunnan peruspalvelujen valtionosuus yht. €/as.</t>
  </si>
  <si>
    <t>Peruspalvelujen valtionosuus yht. ilman vos-leikkausta €/as.</t>
  </si>
  <si>
    <t>Peruspalvejen valtionosuus yhteensä ilman vos-leikkausta</t>
  </si>
  <si>
    <t>Leikkaus-%</t>
  </si>
  <si>
    <t>Ikä 0–5</t>
  </si>
  <si>
    <t>Ikä 6</t>
  </si>
  <si>
    <t>Ikä 7–12</t>
  </si>
  <si>
    <t>Ikä 13–15</t>
  </si>
  <si>
    <t>Ikä 16+</t>
  </si>
  <si>
    <t>Ikä 18-64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</si>
  <si>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</si>
  <si>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</si>
  <si>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</si>
  <si>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</si>
  <si>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Perushinta:</t>
  </si>
  <si>
    <t>Vuosi:</t>
  </si>
  <si>
    <t>Ikäryhmä:</t>
  </si>
  <si>
    <t>Yhteensä</t>
  </si>
  <si>
    <t>0–5-vuotiaat</t>
  </si>
  <si>
    <t>6-vuotiaat</t>
  </si>
  <si>
    <t>7–12-vuotiaat</t>
  </si>
  <si>
    <t>13–15-vuotiaat</t>
  </si>
  <si>
    <t>0-15-vuotiaat yhteensä</t>
  </si>
  <si>
    <t>16 vuotta täyttäneet</t>
  </si>
  <si>
    <t>18–64-vuotiaat</t>
  </si>
  <si>
    <t>Laskennalliset kustannukset 0-15 v. yhteensä</t>
  </si>
  <si>
    <t>Laskennalliset kustannukset, IKÄRAKENNE yhteensä, €</t>
  </si>
  <si>
    <t>Koko maa</t>
  </si>
  <si>
    <t>€/asukas</t>
  </si>
  <si>
    <t>Asukasluku 31.12.2021</t>
  </si>
  <si>
    <t>Asukasluku 31.12.2022</t>
  </si>
  <si>
    <t>Sote-uudistuksen muutosrajoitin 2023</t>
  </si>
  <si>
    <t>Sote-uudistuksen järjestelmä-muutoksen tasaus vuodelle 2023</t>
  </si>
  <si>
    <t>Sote-erät yhteensä 2023</t>
  </si>
  <si>
    <t>Sote-uudistuksen muutosrajoitin 2024</t>
  </si>
  <si>
    <t>Sote-uudistuksen järjestelmä-muutoksen tasaus vuodelle 2024</t>
  </si>
  <si>
    <t>Jälkikäteis-tarkistuksesta johtuva valtionosuuden pysyvä lisäsiirtotarve 2024</t>
  </si>
  <si>
    <t>Määräaikainen lisäys kompensoimaan lisäsiirtotarpeen muutosta 2024</t>
  </si>
  <si>
    <t>Sote-uudistuksen muutosrajoitin 2025</t>
  </si>
  <si>
    <t>Sote-uudistuksen järjestelmämuutoksen tasaus vuodelle 2025</t>
  </si>
  <si>
    <t>Jälkikäteistarkistuksesta johtuva valtionosuuden  lisäsiirtotarve vuodelta 2023, 501 milj. € (1/3) 2025</t>
  </si>
  <si>
    <t>Määräaikaisen v. 2024 tehdyn lisäyksen takaisinperintä (1/3) 2025</t>
  </si>
  <si>
    <t>Sote-uudistuksen muutosrajoitin 2026</t>
  </si>
  <si>
    <t>Sote-uudistuksen järjestelmämuutoksen tasaus vuodelle 2026</t>
  </si>
  <si>
    <t>Jälkikäteistarkistuksesta johtuva valtionosuuden  lisäsiirtotarve vuodelta 2023, 501 milj. € (1/3) 2026</t>
  </si>
  <si>
    <t>Määräaikaisen v 2024 tehdyn lisäyksen takaisinperintä (1/3) 2026</t>
  </si>
  <si>
    <t>Kotikuntakorvaustulot ja -menot vuonna 2026</t>
  </si>
  <si>
    <t>Oppilastiedot 15.12.2024 mukaisia (VM 15.12.2025)</t>
  </si>
  <si>
    <t>Perusosa vuodelle 2026 on 8833,75 €/oppilas</t>
  </si>
  <si>
    <t>Kuntanro</t>
  </si>
  <si>
    <t>Tulot</t>
  </si>
  <si>
    <t>Alv</t>
  </si>
  <si>
    <t>Menot</t>
  </si>
  <si>
    <t>Netto</t>
  </si>
  <si>
    <t>(valtio / kotikuntaa vailla olevien menot)</t>
  </si>
  <si>
    <t>Opetuksen järjestäjä nro</t>
  </si>
  <si>
    <t>Muut opetuksen järjestäjät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</si>
  <si>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</si>
  <si>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</si>
  <si>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</si>
  <si>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</si>
  <si>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</si>
  <si>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</si>
  <si>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</si>
  <si>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</si>
  <si>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</si>
  <si>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</si>
  <si>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</si>
  <si>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</si>
  <si>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</si>
  <si>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</si>
  <si>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</si>
  <si>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</si>
  <si>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</si>
  <si>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</si>
  <si>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</si>
  <si>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</si>
  <si>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</si>
  <si>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</si>
  <si>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</si>
  <si>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</si>
  <si>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</si>
  <si>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</si>
  <si>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</si>
  <si>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</si>
  <si>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</si>
  <si>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</si>
  <si>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</si>
  <si>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</si>
  <si>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</si>
  <si>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</si>
  <si>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</si>
  <si>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</si>
  <si>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</si>
  <si>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</si>
  <si>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</si>
  <si>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</si>
  <si>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</si>
  <si>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</si>
  <si>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</si>
  <si>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</si>
  <si>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</si>
  <si>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</si>
  <si>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</si>
  <si>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</si>
  <si>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</si>
  <si>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</si>
  <si>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</si>
  <si>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</si>
  <si>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</si>
  <si>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</si>
  <si>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</si>
  <si>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</si>
  <si>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</si>
  <si>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</si>
  <si>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</si>
  <si>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</si>
  <si>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</si>
  <si>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</si>
  <si>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</si>
  <si>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HELSINGIN EUROOPPALAINEN KOU</t>
  </si>
  <si>
    <t>VALTERI-KOULU</t>
  </si>
  <si>
    <t>VALTION KOULUKODIT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</si>
  <si>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</si>
  <si>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</si>
  <si>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</si>
  <si>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</si>
  <si>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</si>
  <si>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</si>
  <si>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</si>
  <si>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</si>
  <si>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</si>
  <si>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Muut opetuksen järjestäjät 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</si>
  <si>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</si>
  <si>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</si>
  <si>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</si>
  <si>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</si>
  <si>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</si>
  <si>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</si>
  <si>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</si>
  <si>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</si>
  <si>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</si>
  <si>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18-64 (TE-kriteeri)</t>
  </si>
  <si>
    <t>ikä 16-18</t>
  </si>
  <si>
    <t>poistui sote-uudistuksen myötä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</si>
  <si>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</si>
  <si>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</si>
  <si>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</si>
  <si>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</si>
  <si>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</si>
  <si>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</si>
  <si>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</si>
  <si>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</si>
  <si>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</si>
  <si>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</si>
  <si>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</si>
  <si>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</si>
  <si>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</si>
  <si>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Työttömät ja palveluissa olevat (TE-kriteeri)</t>
  </si>
  <si>
    <t>Lisäosat</t>
  </si>
  <si>
    <t>Syrjäisyys</t>
  </si>
  <si>
    <t>Saamen kotiseutu</t>
  </si>
  <si>
    <t>Työpaikkaomavaraisuus</t>
  </si>
  <si>
    <t>Hyvinvoinnin ja terveyden edistäminen (HYTE-kerroin)</t>
  </si>
  <si>
    <t>Väestön kasvu</t>
  </si>
  <si>
    <t>Kotikuntakorvaus</t>
  </si>
  <si>
    <t>Perusosa</t>
  </si>
  <si>
    <t>Yksikköhinta perusosaan tehtävän vähennyksen jälkeen</t>
  </si>
  <si>
    <t>Opetus- ja kulttuuritoimen valtinosuuden keskimääräiset yksikköhinnat 2015-26*</t>
  </si>
  <si>
    <t>Lukiokoulutus (€/oppilas)</t>
  </si>
  <si>
    <t>Ammatillinen koulutus</t>
  </si>
  <si>
    <t>ammatillinen keskihinnassa 2017 asti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</si>
  <si>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</si>
  <si>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</si>
  <si>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</si>
  <si>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</si>
  <si>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</si>
  <si>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</si>
  <si>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</si>
  <si>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</si>
  <si>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nimi oli teatterit 2022 asti</t>
  </si>
  <si>
    <t>Musiikki (€/htv)</t>
  </si>
  <si>
    <t>nimi oli orkesterit 2022 asti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</si>
  <si>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</si>
  <si>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</si>
  <si>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</si>
  <si>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</si>
  <si>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</si>
  <si>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</si>
  <si>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valtionosuus vuonna 2026 (VM joulukuu 2025)</t>
  </si>
  <si>
    <t>Sisältää kaikki VM:n valtionosuuslaskelman laskentatekijät eriteltynä (ei OKM-vos)</t>
  </si>
  <si>
    <t>Luvut €/asukas -muodossa löytyvät vierittämällä sivua alaspäin</t>
  </si>
  <si>
    <t>Taulukon muotoilu KL/Olli Riikonen</t>
  </si>
  <si>
    <t>Sama taulukko transponoituna (kunnat riveillä) seuraavalla välilehdellä</t>
  </si>
  <si>
    <t>Kuntanumero:</t>
  </si>
  <si>
    <t>Maakuntanumero:</t>
  </si>
  <si>
    <t>Asukasluku 31.12.2024:</t>
  </si>
  <si>
    <t>Perushinta</t>
  </si>
  <si>
    <t>Valtionosuusperuste</t>
  </si>
  <si>
    <t>Minimi</t>
  </si>
  <si>
    <t>Maksimi</t>
  </si>
  <si>
    <t>Laskennalliset kustannukset, IKÄRAKENNE yhteensä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</si>
  <si>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</si>
  <si>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</si>
  <si>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</si>
  <si>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</si>
  <si>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</si>
  <si>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</si>
  <si>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laskennalliset kustannukset yhteensä</t>
  </si>
  <si>
    <t>Omarahoitusosuus (asukasluku x -1548,79 €)</t>
  </si>
  <si>
    <t>Valtionosuus omarahoitusosuuden jälkeen (välisumma)</t>
  </si>
  <si>
    <t>Valtionosuus % laskennallisiin kustannuksiin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</si>
  <si>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</si>
  <si>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</si>
  <si>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</si>
  <si>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</si>
  <si>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</si>
  <si>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Aloittavien koulujen rahoitukseen liittyvä vähennys (-0,01 €/as)</t>
  </si>
  <si>
    <t>Kumulatiivinen verotuloihin perustuvan tasauksen muutoksen neutralisointi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</si>
  <si>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</si>
  <si>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</si>
  <si>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</si>
  <si>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Määräaikainen vähennys tehtävien vähentämiseen liittyen</t>
  </si>
  <si>
    <t>TE25: Uudistuksen rahoituksen siirtymäajan porrastus (25 % kustannusperusteinen / 75 % vos-kriteerit)</t>
  </si>
  <si>
    <t>Lisäykset ja vähennykset nettosumma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</si>
  <si>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</si>
  <si>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</si>
  <si>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</si>
  <si>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</si>
  <si>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</si>
  <si>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Laskelma €/asukas -muodossa</t>
  </si>
  <si>
    <t>Omarahoitusosuus</t>
  </si>
  <si>
    <t>Luvut €/asukas -muodossa löytyvät vierittämällä sivua oikealle</t>
  </si>
  <si>
    <t>Maakunta</t>
  </si>
  <si>
    <t>Valtionosuusperuste:</t>
  </si>
  <si>
    <t>Vos-%</t>
  </si>
  <si>
    <t>Taulukosta näkee, miten laskelmat ovat muuttuneet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</si>
  <si>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</si>
  <si>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</si>
  <si>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</si>
  <si>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</si>
  <si>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Marraskuu 2025</t>
  </si>
  <si>
    <t>Joulukuu 2025</t>
  </si>
  <si>
    <t xml:space="preserve">Sis. VM:n ja OKM:n valtionosuudet </t>
  </si>
  <si>
    <t>Ei kotikuntakorvauksia</t>
  </si>
  <si>
    <t>Lähteet: VM ja OKM/OPH</t>
  </si>
  <si>
    <t>Valtionosuudet yhteensä (VM + OKM ilman harkinnanvaraisia)</t>
  </si>
  <si>
    <t xml:space="preserve"> - laskettu kahta vuotta aiemman (t-2) vuoden väkiluvulla</t>
  </si>
  <si>
    <t>€/as.</t>
  </si>
  <si>
    <t>Asukasluku</t>
  </si>
  <si>
    <t>Asukasluku 31.12.2020</t>
  </si>
  <si>
    <t>OKM:n valtionosuusrahoitus 2026, päätös 30.12.2025 / OPH 18.12.2025</t>
  </si>
  <si>
    <t>Opetus- ja kulttuuritoimen valtionosuudet 2026</t>
  </si>
  <si>
    <t>Tiedot ryhmitelty sarakkeisiin rahoitettavien palveluiden mukaan: Ensin lasten ja nuorten palvelukokonaisuudet ja kukin kokonaisuus rahoituksen suuruuden mukaan (esim. perusopetus).</t>
  </si>
  <si>
    <t>OKM:n valtionosuusrahoituksen määräytymisperusteisiin tutustut parhaiten OPH:n julkaisemaan rahoitusoppaaseen perehtymällä</t>
  </si>
  <si>
    <t>Opetus- ja kulttuuritoimen rahoitus - Yksikköhintojen ja rahoituksen määräytyminen vuonna 2025 | Opetushallitus</t>
  </si>
  <si>
    <t>Laki opetus- ja kulttuuritoimen rahoituksesta 1705/2009 - Ajantasainen lainsäädäntö - FINLEX ®</t>
  </si>
  <si>
    <t>Esiopetus</t>
  </si>
  <si>
    <t>Perusopetus</t>
  </si>
  <si>
    <t>Ap-ip</t>
  </si>
  <si>
    <t>Kansalaisopistot</t>
  </si>
  <si>
    <t>Kansanopistot</t>
  </si>
  <si>
    <t>Kulttuurilaitokset</t>
  </si>
  <si>
    <t>Liikunta</t>
  </si>
  <si>
    <t>Museot</t>
  </si>
  <si>
    <t>Nuoriso</t>
  </si>
  <si>
    <t>Taiteen perusopetus</t>
  </si>
  <si>
    <t>OKM:n valtionosuus yhteensä ennen kunnan rahoitusosuutta</t>
  </si>
  <si>
    <t>Kunnan rahoitusosuus ammatilliseen koulutukseen</t>
  </si>
  <si>
    <t>Kunnan rahoitusosuus lukiokoulutukseen</t>
  </si>
  <si>
    <t>OKM-vos kunnan rahoitusosuuksien jälkeen, netto</t>
  </si>
  <si>
    <t>Esiopetus: pidennetty oppivelvollisuus, 5-vuotiaat</t>
  </si>
  <si>
    <t>Esiopetus: varhennettu oppivelvollisuus</t>
  </si>
  <si>
    <t>Perusopetus: muun pidennetyn oppivelvollisuuden rahoitus</t>
  </si>
  <si>
    <t>Perusopetus: vamma, sairaus, rajoite</t>
  </si>
  <si>
    <t>Perusopetus: valmistava opetus</t>
  </si>
  <si>
    <t>Perusopetus: pidennetty, vaikeasti kehitysvammaiset</t>
  </si>
  <si>
    <t>Perusopetus: toiminta-alueitt. op.</t>
  </si>
  <si>
    <t>Perusopetus: aikuisten perusopetus</t>
  </si>
  <si>
    <t>Perusopetus: valmistavan opetuksen arviokorjaus</t>
  </si>
  <si>
    <t>Perusopetus: aikuisten perusopetuksen arviokorjaus</t>
  </si>
  <si>
    <t>Perusopetuksen aineopetus</t>
  </si>
  <si>
    <t>Perusopetuksen yhteydessä TUVA</t>
  </si>
  <si>
    <t>Perusopetus: sisäoppilaitoslisä</t>
  </si>
  <si>
    <t>Aamu- ja iltapäivätoiminta</t>
  </si>
  <si>
    <t>Ammatillisen koulutuksen laskennallinen rahoitus</t>
  </si>
  <si>
    <t>Ammatillisen koulutuksen harkinnanvarainen rahoitus</t>
  </si>
  <si>
    <t>Lukiokoulutus, aikuisten oppimäärä</t>
  </si>
  <si>
    <t>Lukiokoulutus, erityiset koulutustehtävät</t>
  </si>
  <si>
    <t>Lukiokoulutuksen yhteydessä TUVA</t>
  </si>
  <si>
    <t>Lukiokoulutus, valtakunnalliset kehittämistehtävät</t>
  </si>
  <si>
    <t>Lukiokoulutus, sisäoppilaitos</t>
  </si>
  <si>
    <t>Kansalaisopistot, kotoutuminen</t>
  </si>
  <si>
    <t>Kansanopistot: oppiv. oppimat.</t>
  </si>
  <si>
    <t>Kansanopistot: kotoutumis</t>
  </si>
  <si>
    <t>Kansanopistot: oppivelv.l</t>
  </si>
  <si>
    <t>Kansanopistot: vapaa sivistystyö</t>
  </si>
  <si>
    <t>Kulttuurilaitosten korotettu vos</t>
  </si>
  <si>
    <t>Liikuntatoiminta</t>
  </si>
  <si>
    <t>Museot: alueellinen vastuumuseo</t>
  </si>
  <si>
    <t>Museot: valtak. vastuumuseo</t>
  </si>
  <si>
    <t>Nuorisotyö</t>
  </si>
  <si>
    <t>Taiteen perusopetus: musiikki</t>
  </si>
  <si>
    <t>Hailuodo</t>
  </si>
  <si>
    <t>Muurami</t>
  </si>
  <si>
    <t>Outokummu</t>
  </si>
  <si>
    <t>Pihtiputaa</t>
  </si>
  <si>
    <t>Taiteen perusopetus: muu kuin musiikki</t>
  </si>
  <si>
    <t>Perusopetus: joustavan perusopetuksen lisä</t>
  </si>
  <si>
    <t>OKM:n valtionosuudet 2022-26</t>
  </si>
  <si>
    <t>VM:n valtionosuudet 2022-26 ilman harkkinanvaraista korotusta</t>
  </si>
  <si>
    <t>Kuntien valtionosuudet 2022-26</t>
  </si>
  <si>
    <t>VM:n valtionosuuksissa mukana veromenetysten korvaukset</t>
  </si>
  <si>
    <t>Valtionosuudet yhteensä €/as.</t>
  </si>
  <si>
    <t>Harkinnanvarainen valtionosuuden korotus (VM)</t>
  </si>
  <si>
    <t>OKM-vos €/asukas -muodossa</t>
  </si>
  <si>
    <t xml:space="preserve">Tilanne 19.1.2026 / Opetushallitus </t>
  </si>
  <si>
    <t>OPETUSTOIMEN VALTIONOSUUS/RAHOITUSSOVELLUS 2026 OPETUS- JA KULTTUURITOIMI raportti VOP6OS26</t>
  </si>
  <si>
    <t>VM:n ennakolliset valtionosuuslaskelmat vuodelle 2026 huhti-, kesä- ja syyskuu sekä lopullinen laskelma joulukuu</t>
  </si>
  <si>
    <t>Julkaisu kuvaa vuoden 2026 rahoituksen muodostumista. Rahoitus on muuttunut mm. ammatillisen ja lukiokoulutuksen osalta ja sitä on leikattu aamu- ja iltapäivätoiminnan osalta.</t>
  </si>
  <si>
    <t>Kuntaliiton julkaisu 7.1.2026, täydennys 20.1.2026 (OKM-vos-erittelyt välilehdillä 11.a. ja 11.b. ja niiden jalostus 26.1.2026)</t>
  </si>
  <si>
    <t>Ennakollinen valtionosuuslaskelma vuodelle 2027, yhteenveto</t>
  </si>
  <si>
    <t>Tiivistelmä VM:n ennakollisesta valtionosuuslaskelmasta vuodelle 2027 + OKM:n valtionosuus vuoden 2026 vos-päätöksen mukaisesti</t>
  </si>
  <si>
    <t>Kuntaliiton julkaisu 4.5.2026</t>
  </si>
  <si>
    <t>Ennakolliset valtionosuuksien laskentatiedot vuodelle 2027 / VM, 30.4.2025</t>
  </si>
  <si>
    <t>Asukasluku 31.12.2025</t>
  </si>
  <si>
    <t>Valtionosuuksien muutos yhteensä € 2026-27</t>
  </si>
  <si>
    <t>Tiivistelmä VM:n lopullisesta valtionosuuslaskelmasta vuodelle 2026 ilman harkinnanvaraisia korotuksia + OKM:n valtionosuus vuoden 2026 vos-päätöksen mukaisesti</t>
  </si>
  <si>
    <t>Ennakolliset kuntien valtionosuudet vuodelle 2027, kevät 2026</t>
  </si>
  <si>
    <t>VM:n ennakollinen valtionosuuslaskelma 30.4.2026 ja OKM:n päätös 30.12.2025 vuoden 2026 valtionosuuksista</t>
  </si>
  <si>
    <t>4.5.2026</t>
  </si>
  <si>
    <t>Kuntien valtionosuudet yhteensä 2026-27, muutosvertailu</t>
  </si>
  <si>
    <t>Vos 2027 yhteensä</t>
  </si>
  <si>
    <t>Väestö 31.12.2025</t>
  </si>
  <si>
    <t>% vos:sta -27</t>
  </si>
  <si>
    <t>Vos 2027 €/as.</t>
  </si>
  <si>
    <t>Kuntien valtionosuudet ja veromenetysten korvaukset 2027, yhteenveto</t>
  </si>
  <si>
    <t xml:space="preserve">Laajempi tiivistelmä VM:n ennakollisesta vos-laskelmasta 2027 </t>
  </si>
  <si>
    <t>Valtionosuus laskennallisiin kustannuksiin kunnan omarahoitusosuuden (-1625,87 €/as.) jälkeen</t>
  </si>
  <si>
    <t>Muut lisäykset ja vähennykset yhteensä</t>
  </si>
  <si>
    <t>Kunnan  peruspalvelujen valtionosuus yhteensä (U+V)</t>
  </si>
  <si>
    <t>Veroperuste-muutoksista johtuvien veromenetysten korvaus</t>
  </si>
  <si>
    <t>Peruspalvelujen valtionosuus ilman verotuloihin perustuvaa tasausta ja kuntakohtaisia sote-eriä 2027</t>
  </si>
  <si>
    <t>Kuntakohtaiset sote-erät yhteensä 2027</t>
  </si>
  <si>
    <t>5502 Peruspalvelujen valtionosuus (sis. kuntakohtaiset sote-erät) ilman tasausta 2027</t>
  </si>
  <si>
    <t>5891 Verotulo-menetysten korvaus 2027</t>
  </si>
  <si>
    <t>Verotuloihin perustuva valtionosuuden tasaus 2026</t>
  </si>
  <si>
    <t>Verotuloihin perustuva valtionosuuden tasaus 2027</t>
  </si>
  <si>
    <t>VM:n valtionosuudet ja veromenetysten korvaus yhteensä 2027</t>
  </si>
  <si>
    <t>4.5..2027</t>
  </si>
  <si>
    <t>VM+OKM-vos 2026 yhteensä</t>
  </si>
  <si>
    <t>VM-vos 2027 + OKM-vos 2026 yhteensä</t>
  </si>
  <si>
    <t>Valtionosuusjärjestelmän säästö -2%</t>
  </si>
  <si>
    <t>Valtionosuuteen tehtävän 75 miljoonan euron leikkauksen vaikutus</t>
  </si>
  <si>
    <t>Lähde: Valtionosuuksien laskentatiedot vuodelle 2027 / VM 30.4.2026</t>
  </si>
  <si>
    <t>Valtionosuuden osatekijöiden muutos 2026-27, € ja %</t>
  </si>
  <si>
    <t>Ikärakenne 2023-2025 ja ikärakenteen mukaiset laskennalliset kustannukset valtionosuuksissa 2025-27</t>
  </si>
  <si>
    <t>0-15-vuotiaat MUUTOS 2024-25</t>
  </si>
  <si>
    <t>0-15-vuotiaat MUUTOS 2024-25, %</t>
  </si>
  <si>
    <t>Lähde: VM:n valtionosuuslaskelmat 2025 - 2027</t>
  </si>
  <si>
    <t>Vuoden 2027 valtionosuudet määräytyvät 31.12.2025 väestötiedon perusteella. Väestötiedot ikäluokittain ovat tässä alapuolella.</t>
  </si>
  <si>
    <t>Ikä 7-12</t>
  </si>
  <si>
    <t>Ikä 13-15</t>
  </si>
  <si>
    <t>Ikä 0-5</t>
  </si>
  <si>
    <t>Muutos 0-15 v. 2026-27, €</t>
  </si>
  <si>
    <t>Muutos 0-15 v. 2026-27, €/as.</t>
  </si>
  <si>
    <t>Muutos 2026-27, €</t>
  </si>
  <si>
    <t>Muutos 2026-27, €/as.</t>
  </si>
  <si>
    <t>Kunnan peruspalvelujen valtionosuuden perushinnat 2015-27</t>
  </si>
  <si>
    <t>Muutos % 2026-27</t>
  </si>
  <si>
    <t>Sote-erät vuosien 2023-27 valtionosuuksissa*</t>
  </si>
  <si>
    <t>Sote-uudistuksen muutosrajoitin 2027</t>
  </si>
  <si>
    <t>Sote-uudistuksen järjestelmämuutoksen tasaus vuodelle 2027</t>
  </si>
  <si>
    <t>Jälkikäteistarkistuksesta johtuva valtionosuuden  lisäsiirtotarve vuodelta 2023, 501 milj. € (1/3) 2027</t>
  </si>
  <si>
    <t>Määräaikaisen v 2024 tehdyn lisäyksen takaisinperintä (1/3) 2027</t>
  </si>
  <si>
    <t>Sote-erät vuosien 2023-27 valtionosuuksissa</t>
  </si>
  <si>
    <t>Kuntakohtaiset sote-erät (muutosrajoitin ja järjestelmämuutoksen tasaus) yhteensä 2024</t>
  </si>
  <si>
    <t>Kuntakohtaiset sote-erät (muutosrajoitin ja järjestelmämuutoksen tasaus) yhteensä 2025</t>
  </si>
  <si>
    <t>Kuntakohtaiset sote-erät (muutosrajoitin ja järjestelmämuutoksen tasaus) yhteensä 2026</t>
  </si>
  <si>
    <t>Kuntakohtaiset sote-erät (muutosrajoitin ja järjestelmämuutoksen tasaus) yhteensä 2027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</si>
  <si>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vähennyksiin.</t>
  </si>
  <si>
    <t>* Sote-erät ei ole virallinen valtionosuustermi, mutta käytetään tässä yleisnimityksenä ja kuvaavat sekä kuntakohtaisia että kaikille kunnille yhteisiä sote-uudistuksen seurauksena tulleita valtionosuuden osatekijöitä.</t>
  </si>
  <si>
    <t>Vuonna 2024 mukaan tuli kaikille kunnille asukasta kohti yhtä suuri jälkitarkistuksesta johtuva valtionosuuden pysyvä lisäsiirtotarve (-501 milj.€ /-90 €/as.) sekä määräaikainen lisäys kompensoimaan lisäsiirtotarpeen muutosta (+192 milj. € / +35 €/as.)</t>
  </si>
  <si>
    <t xml:space="preserve">Koska tuo sote-siirtolaskelman jälkitarkistus valmistui vasta vuonna 2023, kunnat saivat sinä vuonna tuon 501 miljoonaa euroa liikaa valtionosuuksia. Tuo summa vähennetään kunnilta kolmanneksen osuuksina vuosina 2025-27 eli n. -167 milj. €/vuosi. </t>
  </si>
  <si>
    <t>Jälkitarkistuksesta johtuva pysyvä lisäsiirtotarve (-501 milj. €) on pysyvä. Tämä erä kuitenkin poistettiin vuonna 2025 VM:n vos-laskelman lisäyksistä ja vähennyksistä ja ns. siirrettiin valtionosuusprosenttiin eli leikkaa valtionosuutta kasvattamalla kunnan omarahoitusosuutta 90 €/as.</t>
  </si>
  <si>
    <t>Lisäksi kunnilta peritään takaisin vuonna 2024 saatu määräaikainen 192 milj. € lisäys kolmanneksen osuuksina vuosina 2025-27 eli -64 milj. €/vuosi. Tämäkin erä näkyy VM:n valtionosuuslaskelman lisäyksissä ja vähennyksissä vuodesta 2025 alkaen.</t>
  </si>
  <si>
    <t>Kaikille kunnille €/as. tasasuuruiset sote-erät yhteensä 2024</t>
  </si>
  <si>
    <t>Omarahoitusosuuteen viety pysyvä vähennys (-90 €/as.) ja vos-lisäys (+50 €/as.)</t>
  </si>
  <si>
    <t>Tätä pysyvän lisäsiirtotarpeen vaikutusta tasattiin korottamalla kuntien valtionosuuksia 277 milj. € vuodesta 2025 alkaen. Myös tämä vietiin valtionosuusprosenttiin ja se vastaavasti pienentää kunnan omarahoitusosuutta 50 €/asukas. Pysyvän vähennyksen ja tämän lisäyksen nettovaikutus (-501 milj. € +277 milj.€) vuodesta 2025 alkaen on siten -224 milj.€ eli vuonna 2025 noin 40 €/asukas.</t>
  </si>
  <si>
    <t>Kaikille kunnille €/as. tasasuuruiset sote-erät ja vos-vaikutus yhteensä 2025</t>
  </si>
  <si>
    <t>Kaikille kunnille €/as. tasasuuruiset sote-erät (ei vos-vaikutusta) yhteensä 2026</t>
  </si>
  <si>
    <t>Kaikille kunnille €/as. tasasuuruiset sote-erät (ei vos-vaikutusta) yhteensä 2027</t>
  </si>
  <si>
    <t>HUOM!!!</t>
  </si>
  <si>
    <t>Ks. Välilehdet 2.a. ja 2.b.</t>
  </si>
  <si>
    <t xml:space="preserve">Valtionosuus laskennallisiin kustannuksiin saadaan vasta, kun ikärakenteen mukaisista </t>
  </si>
  <si>
    <t>Tässä näytetään vain laskennalliset kustannukset ikärakenteen perusteella.</t>
  </si>
  <si>
    <t>ja muista laskennallisista kustannuksista vähennetään kunnan omarahoitusosuus.</t>
  </si>
  <si>
    <t>8.5.2026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</si>
</sst>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_ ;\-#,##0\ "/>
    <numFmt numFmtId="166" formatCode="#,##0.00_ ;[Red]\-#,##0.00\ "/>
    <numFmt numFmtId="167" formatCode="0.0\ %"/>
    <numFmt numFmtId="168" formatCode="#,##0.00\ &quot;€&quot;"/>
    <numFmt numFmtId="169" formatCode="0_ ;[Red]\-0\ "/>
    <numFmt numFmtId="170" formatCode="0.000\ %"/>
    <numFmt numFmtId="171" formatCode="0.00_ ;[Red]\-0.00\ "/>
    <numFmt numFmtId="172" formatCode="#,##0.00000"/>
    <numFmt numFmtId="173" formatCode="d\.m\.yyyy;@"/>
    <numFmt numFmtId="174" formatCode="0.00000"/>
    <numFmt numFmtId="175" formatCode="0.0"/>
    <numFmt numFmtId="176" formatCode="_-* #,##0.00\ _€_-;\-* #,##0.00\ _€_-;_-* &quot;-&quot;??\ _€_-;_-@_-"/>
  </numFmts>
  <fonts count="212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36"/>
      <color rgb="FF000000"/>
      <name val="Work Sans"/>
    </font>
    <font>
      <sz val="28"/>
      <name val="Arial Narrow"/>
      <family val="2"/>
    </font>
    <font>
      <sz val="11"/>
      <color rgb="FF000000"/>
      <name val="Work Sans"/>
    </font>
    <font>
      <b/>
      <sz val="11"/>
      <color rgb="FF000000"/>
      <name val="Work Sans"/>
    </font>
    <font>
      <b/>
      <i/>
      <sz val="11"/>
      <color rgb="FFFFFFFF"/>
      <name val="Work Sans"/>
    </font>
    <font>
      <b/>
      <sz val="11"/>
      <color rgb="FFFFFFFF"/>
      <name val="Work Sans"/>
    </font>
    <font>
      <b/>
      <i/>
      <sz val="11"/>
      <name val="Work Sans"/>
    </font>
    <font>
      <sz val="11"/>
      <name val="Work Sans"/>
    </font>
    <font>
      <b/>
      <sz val="11"/>
      <name val="Work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4"/>
      <name val="Work Sans"/>
      <scheme val="minor"/>
    </font>
    <font>
      <i/>
      <sz val="36"/>
      <color rgb="FF000000"/>
      <name val="Work Sans"/>
    </font>
    <font>
      <b/>
      <u/>
      <sz val="11"/>
      <color rgb="FF0563C1"/>
      <name val="Work Sans"/>
      <scheme val="minor"/>
    </font>
    <font>
      <b/>
      <sz val="9"/>
      <name val="Work Sans"/>
      <scheme val="minor"/>
    </font>
    <font>
      <i/>
      <sz val="11"/>
      <color rgb="FF000000"/>
      <name val="Work Sans"/>
    </font>
    <font>
      <i/>
      <sz val="9"/>
      <name val="Work Sans"/>
      <family val="2"/>
      <scheme val="minor"/>
    </font>
    <font>
      <i/>
      <sz val="11"/>
      <color theme="1"/>
      <name val="Arial"/>
      <family val="2"/>
    </font>
    <font>
      <b/>
      <i/>
      <sz val="16"/>
      <name val="Arial"/>
      <family val="2"/>
    </font>
    <font>
      <sz val="10"/>
      <name val="Work Sans"/>
    </font>
    <font>
      <b/>
      <sz val="10"/>
      <name val="Work Sans"/>
    </font>
    <font>
      <sz val="10"/>
      <color rgb="FF000000"/>
      <name val="Work Sans"/>
    </font>
    <font>
      <sz val="10"/>
      <color rgb="FF000000"/>
      <name val="Arial Narrow"/>
      <family val="2"/>
    </font>
    <font>
      <sz val="10"/>
      <color rgb="FF000000"/>
      <name val="Calibri"/>
      <family val="2"/>
    </font>
    <font>
      <b/>
      <sz val="10"/>
      <color rgb="FF000000"/>
      <name val="Arial Narrow"/>
      <family val="2"/>
    </font>
    <font>
      <u/>
      <sz val="10"/>
      <color theme="10"/>
      <name val="Work Sans"/>
      <family val="2"/>
      <scheme val="minor"/>
    </font>
    <font>
      <i/>
      <u/>
      <sz val="10"/>
      <color rgb="FF1F497D"/>
      <name val="Work Sans"/>
    </font>
    <font>
      <b/>
      <sz val="10"/>
      <color rgb="FF000000"/>
      <name val="Work Sans"/>
    </font>
    <font>
      <u/>
      <sz val="10"/>
      <color rgb="FF0563C1"/>
      <name val="Work Sans"/>
    </font>
    <font>
      <i/>
      <sz val="10"/>
      <color rgb="FF000000"/>
      <name val="Work Sans"/>
    </font>
    <font>
      <u/>
      <sz val="10"/>
      <color rgb="FF0000FF"/>
      <name val="Calibri"/>
      <family val="2"/>
    </font>
    <font>
      <u/>
      <sz val="10"/>
      <color rgb="FF0563C1"/>
      <name val="Calibri"/>
      <family val="2"/>
    </font>
    <font>
      <u/>
      <sz val="10"/>
      <color rgb="FF1F497D"/>
      <name val="Work Sans"/>
    </font>
    <font>
      <sz val="10"/>
      <name val="Work Sans"/>
      <family val="2"/>
      <scheme val="minor"/>
    </font>
    <font>
      <i/>
      <sz val="10"/>
      <name val="Work Sans"/>
      <family val="2"/>
      <scheme val="minor"/>
    </font>
    <font>
      <i/>
      <sz val="36"/>
      <color theme="4"/>
      <name val="Work Sans"/>
    </font>
    <font>
      <sz val="18"/>
      <name val="Work Sans"/>
      <scheme val="minor"/>
    </font>
    <font>
      <b/>
      <sz val="14"/>
      <color theme="7"/>
      <name val="Work Sans"/>
      <scheme val="minor"/>
    </font>
    <font>
      <sz val="8"/>
      <name val="Work Sans"/>
      <family val="2"/>
      <scheme val="minor"/>
    </font>
    <font>
      <b/>
      <sz val="28"/>
      <color theme="7"/>
      <name val="Work Sans"/>
      <scheme val="minor"/>
    </font>
    <font>
      <sz val="28"/>
      <color theme="7"/>
      <name val="Work Sans ExtraBold"/>
      <scheme val="major"/>
    </font>
    <font>
      <sz val="12"/>
      <color theme="5" tint="-0.499984740745262"/>
      <name val="Arial Narrow"/>
      <family val="2"/>
    </font>
    <font>
      <b/>
      <sz val="10"/>
      <name val="Work Sans"/>
      <scheme val="minor"/>
    </font>
    <font>
      <b/>
      <sz val="10"/>
      <color rgb="FFFF0000"/>
      <name val="Work Sans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974706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9BBB59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8" tint="0.79998168889431442"/>
        <bgColor theme="8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8"/>
      </top>
      <bottom style="thin">
        <color theme="8"/>
      </bottom>
      <diagonal/>
    </border>
  </borders>
  <cellStyleXfs count="87">
    <xf numFmtId="0" fontId="0" fillId="0" borderId="0"/>
    <xf numFmtId="0" fontId="7" fillId="0" borderId="0"/>
    <xf numFmtId="0" fontId="8" fillId="0" borderId="0"/>
    <xf numFmtId="0" fontId="3" fillId="0" borderId="1"/>
    <xf numFmtId="0" fontId="9" fillId="0" borderId="8"/>
    <xf numFmtId="0" fontId="12" fillId="0" borderId="6"/>
    <xf numFmtId="2" fontId="9" fillId="0" borderId="2"/>
    <xf numFmtId="0" fontId="9" fillId="0" borderId="4"/>
    <xf numFmtId="0" fontId="4" fillId="0" borderId="3"/>
    <xf numFmtId="0" fontId="4" fillId="0" borderId="10"/>
    <xf numFmtId="0" fontId="11" fillId="0" borderId="7"/>
    <xf numFmtId="176" fontId="4" fillId="0" borderId="0"/>
    <xf numFmtId="9" fontId="4" fillId="0" borderId="0"/>
    <xf numFmtId="0" fontId="13" fillId="0" borderId="5"/>
    <xf numFmtId="0" fontId="13" fillId="0" borderId="9"/>
    <xf numFmtId="0" fontId="24" fillId="0" borderId="0"/>
    <xf numFmtId="0" fontId="30" fillId="0" borderId="0"/>
    <xf numFmtId="44" fontId="4" fillId="0" borderId="0"/>
    <xf numFmtId="42" fontId="4" fillId="0" borderId="0"/>
    <xf numFmtId="0" fontId="42" fillId="0" borderId="0"/>
    <xf numFmtId="0" fontId="2" fillId="0" borderId="0"/>
    <xf numFmtId="176" fontId="2" fillId="0" borderId="0"/>
    <xf numFmtId="0" fontId="43" fillId="0" borderId="0"/>
    <xf numFmtId="43" fontId="2" fillId="0" borderId="0"/>
    <xf numFmtId="9" fontId="2" fillId="0" borderId="0"/>
    <xf numFmtId="0" fontId="44" fillId="0" borderId="0"/>
    <xf numFmtId="176" fontId="44" fillId="0" borderId="0"/>
    <xf numFmtId="9" fontId="44" fillId="0" borderId="0"/>
    <xf numFmtId="0" fontId="45" fillId="0" borderId="0"/>
    <xf numFmtId="0" fontId="1" fillId="0" borderId="0"/>
    <xf numFmtId="0" fontId="57" fillId="0" borderId="0"/>
    <xf numFmtId="0" fontId="58" fillId="0" borderId="15"/>
    <xf numFmtId="43" fontId="2" fillId="0" borderId="0"/>
    <xf numFmtId="0" fontId="59" fillId="0" borderId="16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</cellStyleXfs>
  <cellXfs count="840">
    <xf numFmtId="0" fontId="0" fillId="0" borderId="0" xfId="0"/>
    <xf numFmtId="0" fontId="4" fillId="0" borderId="0" xfId="0" applyFont="1"/>
    <xf numFmtId="0" fontId="9" fillId="0" borderId="8" xfId="4"/>
    <xf numFmtId="0" fontId="8" fillId="0" borderId="0" xfId="2" applyAlignment="1">
      <alignment vertical="top"/>
    </xf>
    <xf numFmtId="0" fontId="8" fillId="0" borderId="0" xfId="2"/>
    <xf numFmtId="0" fontId="10" fillId="0" borderId="8" xfId="4" applyFont="1"/>
    <xf numFmtId="0" fontId="14" fillId="0" borderId="0" xfId="0" applyFont="1"/>
    <xf numFmtId="3" fontId="15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64" fontId="17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164" fontId="19" fillId="0" borderId="0" xfId="0" applyNumberFormat="1" applyFont="1"/>
    <xf numFmtId="3" fontId="17" fillId="0" borderId="0" xfId="0" applyNumberFormat="1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5" fillId="0" borderId="0" xfId="0" applyFont="1"/>
    <xf numFmtId="3" fontId="19" fillId="0" borderId="0" xfId="0" applyNumberFormat="1" applyFont="1"/>
    <xf numFmtId="164" fontId="19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0" applyFont="1"/>
    <xf numFmtId="3" fontId="21" fillId="0" borderId="0" xfId="0" applyNumberFormat="1" applyFont="1" applyAlignment="1">
      <alignment horizontal="right"/>
    </xf>
    <xf numFmtId="3" fontId="23" fillId="5" borderId="0" xfId="0" applyNumberFormat="1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31" fillId="0" borderId="0" xfId="0" applyFont="1"/>
    <xf numFmtId="0" fontId="17" fillId="0" borderId="0" xfId="0" applyFont="1" applyAlignment="1">
      <alignment horizontal="left" vertical="center" wrapText="1"/>
    </xf>
    <xf numFmtId="0" fontId="33" fillId="0" borderId="0" xfId="0" applyFont="1"/>
    <xf numFmtId="0" fontId="17" fillId="11" borderId="0" xfId="0" applyFont="1" applyFill="1" applyAlignment="1">
      <alignment horizontal="center" vertical="center" wrapText="1"/>
    </xf>
    <xf numFmtId="0" fontId="32" fillId="0" borderId="0" xfId="0" applyFont="1"/>
    <xf numFmtId="0" fontId="39" fillId="0" borderId="0" xfId="0" applyFont="1"/>
    <xf numFmtId="0" fontId="29" fillId="0" borderId="0" xfId="15" applyFont="1"/>
    <xf numFmtId="0" fontId="5" fillId="0" borderId="0" xfId="0" applyFont="1"/>
    <xf numFmtId="164" fontId="19" fillId="0" borderId="11" xfId="0" applyNumberFormat="1" applyFont="1" applyBorder="1"/>
    <xf numFmtId="164" fontId="17" fillId="0" borderId="11" xfId="0" applyNumberFormat="1" applyFont="1" applyBorder="1"/>
    <xf numFmtId="3" fontId="20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24" fillId="0" borderId="0" xfId="15"/>
    <xf numFmtId="0" fontId="50" fillId="0" borderId="0" xfId="0" applyFont="1"/>
    <xf numFmtId="0" fontId="19" fillId="0" borderId="0" xfId="19" applyFont="1" applyProtection="1">
      <protection locked="0"/>
    </xf>
    <xf numFmtId="14" fontId="33" fillId="0" borderId="0" xfId="0" applyNumberFormat="1" applyFont="1" applyAlignment="1">
      <alignment horizontal="left"/>
    </xf>
    <xf numFmtId="4" fontId="31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 applyAlignment="1">
      <alignment horizontal="center" wrapText="1"/>
    </xf>
    <xf numFmtId="0" fontId="50" fillId="0" borderId="12" xfId="0" applyFont="1" applyBorder="1"/>
    <xf numFmtId="4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12" xfId="0" applyFont="1" applyBorder="1" applyAlignment="1">
      <alignment horizontal="right"/>
    </xf>
    <xf numFmtId="4" fontId="49" fillId="0" borderId="0" xfId="0" applyNumberFormat="1" applyFont="1"/>
    <xf numFmtId="166" fontId="49" fillId="0" borderId="0" xfId="0" applyNumberFormat="1" applyFont="1" applyAlignment="1">
      <alignment horizontal="right"/>
    </xf>
    <xf numFmtId="0" fontId="49" fillId="0" borderId="0" xfId="0" applyFont="1"/>
    <xf numFmtId="4" fontId="49" fillId="0" borderId="12" xfId="0" applyNumberFormat="1" applyFont="1" applyBorder="1" applyAlignment="1">
      <alignment horizontal="right"/>
    </xf>
    <xf numFmtId="0" fontId="49" fillId="0" borderId="12" xfId="0" applyFont="1" applyBorder="1"/>
    <xf numFmtId="4" fontId="49" fillId="0" borderId="0" xfId="16" applyNumberFormat="1" applyFont="1" applyAlignment="1">
      <alignment horizontal="right"/>
    </xf>
    <xf numFmtId="4" fontId="49" fillId="0" borderId="12" xfId="11" applyNumberFormat="1" applyFont="1" applyBorder="1" applyAlignment="1">
      <alignment horizontal="right"/>
    </xf>
    <xf numFmtId="4" fontId="49" fillId="0" borderId="12" xfId="0" applyNumberFormat="1" applyFont="1" applyBorder="1"/>
    <xf numFmtId="0" fontId="36" fillId="0" borderId="0" xfId="0" applyFont="1" applyAlignment="1">
      <alignment horizontal="right"/>
    </xf>
    <xf numFmtId="4" fontId="49" fillId="0" borderId="12" xfId="0" applyNumberFormat="1" applyFont="1" applyBorder="1" applyAlignment="1">
      <alignment wrapText="1"/>
    </xf>
    <xf numFmtId="0" fontId="49" fillId="0" borderId="0" xfId="16" applyFont="1"/>
    <xf numFmtId="4" fontId="49" fillId="0" borderId="0" xfId="20" applyNumberFormat="1" applyFont="1" applyProtection="1">
      <protection locked="0"/>
    </xf>
    <xf numFmtId="4" fontId="49" fillId="0" borderId="0" xfId="20" applyNumberFormat="1" applyFont="1"/>
    <xf numFmtId="0" fontId="23" fillId="4" borderId="0" xfId="0" applyFont="1" applyFill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/>
    </xf>
    <xf numFmtId="3" fontId="56" fillId="9" borderId="0" xfId="0" applyNumberFormat="1" applyFont="1" applyFill="1" applyAlignment="1">
      <alignment horizontal="center" vertical="center" wrapText="1"/>
    </xf>
    <xf numFmtId="0" fontId="47" fillId="0" borderId="0" xfId="1" applyFont="1" applyAlignment="1">
      <alignment horizontal="left"/>
    </xf>
    <xf numFmtId="3" fontId="20" fillId="0" borderId="11" xfId="0" applyNumberFormat="1" applyFont="1" applyBorder="1" applyAlignment="1">
      <alignment horizontal="right"/>
    </xf>
    <xf numFmtId="0" fontId="17" fillId="0" borderId="11" xfId="0" applyFont="1" applyBorder="1"/>
    <xf numFmtId="164" fontId="19" fillId="0" borderId="11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7" fillId="0" borderId="14" xfId="0" applyFont="1" applyBorder="1"/>
    <xf numFmtId="164" fontId="19" fillId="0" borderId="14" xfId="0" applyNumberFormat="1" applyFont="1" applyBorder="1"/>
    <xf numFmtId="164" fontId="19" fillId="0" borderId="14" xfId="0" applyNumberFormat="1" applyFont="1" applyBorder="1" applyAlignment="1">
      <alignment horizontal="right" vertical="top"/>
    </xf>
    <xf numFmtId="164" fontId="19" fillId="0" borderId="14" xfId="0" applyNumberFormat="1" applyFont="1" applyBorder="1" applyAlignment="1">
      <alignment horizontal="right"/>
    </xf>
    <xf numFmtId="164" fontId="17" fillId="12" borderId="11" xfId="0" applyNumberFormat="1" applyFont="1" applyFill="1" applyBorder="1" applyAlignment="1">
      <alignment horizontal="right" vertical="top"/>
    </xf>
    <xf numFmtId="164" fontId="19" fillId="0" borderId="11" xfId="19" applyNumberFormat="1" applyFont="1" applyBorder="1" applyProtection="1">
      <protection locked="0"/>
    </xf>
    <xf numFmtId="164" fontId="19" fillId="0" borderId="11" xfId="19" applyNumberFormat="1" applyFont="1" applyBorder="1" applyAlignment="1" applyProtection="1">
      <alignment horizontal="right"/>
      <protection locked="0"/>
    </xf>
    <xf numFmtId="164" fontId="17" fillId="12" borderId="14" xfId="0" applyNumberFormat="1" applyFont="1" applyFill="1" applyBorder="1" applyAlignment="1">
      <alignment horizontal="right" vertical="top"/>
    </xf>
    <xf numFmtId="164" fontId="19" fillId="0" borderId="14" xfId="19" applyNumberFormat="1" applyFont="1" applyBorder="1" applyProtection="1">
      <protection locked="0"/>
    </xf>
    <xf numFmtId="0" fontId="52" fillId="0" borderId="0" xfId="0" applyFont="1"/>
    <xf numFmtId="0" fontId="47" fillId="0" borderId="0" xfId="0" applyFont="1" applyAlignment="1">
      <alignment horizontal="left"/>
    </xf>
    <xf numFmtId="164" fontId="20" fillId="0" borderId="11" xfId="0" applyNumberFormat="1" applyFont="1" applyBorder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0" fontId="60" fillId="0" borderId="0" xfId="1" applyFont="1" applyAlignment="1">
      <alignment horizontal="left"/>
    </xf>
    <xf numFmtId="164" fontId="19" fillId="0" borderId="18" xfId="0" applyNumberFormat="1" applyFont="1" applyBorder="1" applyAlignment="1">
      <alignment horizontal="right"/>
    </xf>
    <xf numFmtId="164" fontId="19" fillId="0" borderId="19" xfId="0" applyNumberFormat="1" applyFont="1" applyBorder="1" applyAlignment="1">
      <alignment horizontal="right" vertical="top"/>
    </xf>
    <xf numFmtId="164" fontId="19" fillId="0" borderId="17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vertical="top"/>
    </xf>
    <xf numFmtId="14" fontId="61" fillId="0" borderId="0" xfId="15" quotePrefix="1" applyNumberFormat="1" applyFont="1" applyAlignment="1">
      <alignment horizontal="left"/>
    </xf>
    <xf numFmtId="10" fontId="19" fillId="0" borderId="11" xfId="0" applyNumberFormat="1" applyFont="1" applyBorder="1" applyAlignment="1">
      <alignment vertical="top"/>
    </xf>
    <xf numFmtId="0" fontId="17" fillId="0" borderId="11" xfId="0" applyFont="1" applyBorder="1" applyAlignment="1">
      <alignment horizontal="right" vertical="top"/>
    </xf>
    <xf numFmtId="0" fontId="17" fillId="0" borderId="11" xfId="0" applyFont="1" applyBorder="1" applyAlignment="1">
      <alignment vertical="top"/>
    </xf>
    <xf numFmtId="164" fontId="17" fillId="0" borderId="11" xfId="0" applyNumberFormat="1" applyFont="1" applyBorder="1" applyAlignment="1">
      <alignment vertical="top"/>
    </xf>
    <xf numFmtId="164" fontId="17" fillId="0" borderId="11" xfId="0" applyNumberFormat="1" applyFont="1" applyBorder="1" applyAlignment="1">
      <alignment horizontal="right" vertical="top"/>
    </xf>
    <xf numFmtId="164" fontId="17" fillId="9" borderId="11" xfId="0" applyNumberFormat="1" applyFont="1" applyFill="1" applyBorder="1" applyAlignment="1">
      <alignment vertical="top"/>
    </xf>
    <xf numFmtId="0" fontId="17" fillId="0" borderId="0" xfId="0" applyFont="1" applyAlignment="1">
      <alignment vertical="top"/>
    </xf>
    <xf numFmtId="164" fontId="17" fillId="11" borderId="11" xfId="0" applyNumberFormat="1" applyFont="1" applyFill="1" applyBorder="1" applyAlignment="1">
      <alignment vertical="top"/>
    </xf>
    <xf numFmtId="167" fontId="17" fillId="11" borderId="11" xfId="0" applyNumberFormat="1" applyFont="1" applyFill="1" applyBorder="1" applyAlignment="1">
      <alignment vertical="top"/>
    </xf>
    <xf numFmtId="3" fontId="17" fillId="11" borderId="11" xfId="0" applyNumberFormat="1" applyFont="1" applyFill="1" applyBorder="1" applyAlignment="1">
      <alignment vertical="top"/>
    </xf>
    <xf numFmtId="0" fontId="51" fillId="0" borderId="20" xfId="0" applyFont="1" applyBorder="1" applyAlignment="1">
      <alignment horizontal="center" vertical="center" wrapText="1"/>
    </xf>
    <xf numFmtId="0" fontId="51" fillId="12" borderId="20" xfId="0" applyFont="1" applyFill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top"/>
    </xf>
    <xf numFmtId="10" fontId="17" fillId="0" borderId="11" xfId="0" applyNumberFormat="1" applyFont="1" applyBorder="1" applyAlignment="1">
      <alignment vertical="top"/>
    </xf>
    <xf numFmtId="0" fontId="62" fillId="0" borderId="0" xfId="0" applyFont="1"/>
    <xf numFmtId="164" fontId="19" fillId="0" borderId="0" xfId="0" applyNumberFormat="1" applyFont="1" applyAlignment="1">
      <alignment horizontal="center" wrapText="1"/>
    </xf>
    <xf numFmtId="3" fontId="19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vertical="top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/>
    </xf>
    <xf numFmtId="164" fontId="19" fillId="0" borderId="0" xfId="0" applyNumberFormat="1" applyFont="1" applyAlignment="1">
      <alignment horizontal="right" vertical="top"/>
    </xf>
    <xf numFmtId="0" fontId="19" fillId="0" borderId="0" xfId="19" applyFont="1" applyAlignment="1" applyProtection="1">
      <alignment horizontal="right"/>
      <protection locked="0"/>
    </xf>
    <xf numFmtId="0" fontId="66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63" fillId="0" borderId="0" xfId="0" applyNumberFormat="1" applyFont="1" applyAlignment="1">
      <alignment horizontal="left"/>
    </xf>
    <xf numFmtId="10" fontId="18" fillId="0" borderId="0" xfId="0" applyNumberFormat="1" applyFont="1" applyAlignment="1">
      <alignment horizontal="center" vertical="center"/>
    </xf>
    <xf numFmtId="0" fontId="65" fillId="0" borderId="0" xfId="0" applyFont="1" applyAlignment="1">
      <alignment horizontal="center"/>
    </xf>
    <xf numFmtId="164" fontId="19" fillId="0" borderId="0" xfId="0" applyNumberFormat="1" applyFont="1" applyAlignment="1">
      <alignment vertical="top"/>
    </xf>
    <xf numFmtId="164" fontId="19" fillId="7" borderId="0" xfId="0" applyNumberFormat="1" applyFont="1" applyFill="1" applyAlignment="1">
      <alignment horizontal="center" wrapText="1"/>
    </xf>
    <xf numFmtId="164" fontId="17" fillId="7" borderId="0" xfId="0" applyNumberFormat="1" applyFont="1" applyFill="1" applyAlignment="1">
      <alignment horizontal="center" wrapText="1"/>
    </xf>
    <xf numFmtId="3" fontId="19" fillId="11" borderId="0" xfId="0" applyNumberFormat="1" applyFont="1" applyFill="1" applyAlignment="1">
      <alignment horizontal="center" wrapText="1"/>
    </xf>
    <xf numFmtId="164" fontId="19" fillId="11" borderId="0" xfId="0" applyNumberFormat="1" applyFont="1" applyFill="1" applyAlignment="1">
      <alignment horizontal="center" wrapText="1"/>
    </xf>
    <xf numFmtId="164" fontId="17" fillId="11" borderId="0" xfId="0" applyNumberFormat="1" applyFont="1" applyFill="1" applyAlignment="1">
      <alignment horizontal="center" wrapText="1"/>
    </xf>
    <xf numFmtId="0" fontId="67" fillId="0" borderId="0" xfId="0" applyFont="1"/>
    <xf numFmtId="164" fontId="19" fillId="6" borderId="0" xfId="0" applyNumberFormat="1" applyFont="1" applyFill="1" applyAlignment="1">
      <alignment horizontal="center" wrapText="1"/>
    </xf>
    <xf numFmtId="164" fontId="64" fillId="6" borderId="0" xfId="0" applyNumberFormat="1" applyFont="1" applyFill="1" applyAlignment="1">
      <alignment horizontal="center" wrapText="1"/>
    </xf>
    <xf numFmtId="0" fontId="68" fillId="0" borderId="0" xfId="0" applyFont="1"/>
    <xf numFmtId="0" fontId="37" fillId="0" borderId="0" xfId="0" applyFont="1"/>
    <xf numFmtId="167" fontId="37" fillId="0" borderId="11" xfId="0" applyNumberFormat="1" applyFont="1" applyBorder="1" applyAlignment="1">
      <alignment vertical="top"/>
    </xf>
    <xf numFmtId="10" fontId="37" fillId="0" borderId="11" xfId="0" applyNumberFormat="1" applyFont="1" applyBorder="1" applyAlignment="1">
      <alignment vertical="top"/>
    </xf>
    <xf numFmtId="0" fontId="69" fillId="0" borderId="0" xfId="1" applyFont="1" applyAlignment="1">
      <alignment horizontal="left"/>
    </xf>
    <xf numFmtId="0" fontId="6" fillId="0" borderId="0" xfId="0" applyFont="1"/>
    <xf numFmtId="0" fontId="70" fillId="0" borderId="0" xfId="0" applyFont="1"/>
    <xf numFmtId="0" fontId="19" fillId="5" borderId="0" xfId="0" applyFont="1" applyFill="1"/>
    <xf numFmtId="0" fontId="19" fillId="5" borderId="0" xfId="0" applyFont="1" applyFill="1" applyAlignment="1">
      <alignment vertical="top"/>
    </xf>
    <xf numFmtId="0" fontId="0" fillId="0" borderId="0" xfId="0" applyAlignment="1">
      <alignment vertical="top"/>
    </xf>
    <xf numFmtId="164" fontId="17" fillId="12" borderId="11" xfId="0" applyNumberFormat="1" applyFont="1" applyFill="1" applyBorder="1" applyAlignment="1">
      <alignment vertical="top"/>
    </xf>
    <xf numFmtId="167" fontId="17" fillId="0" borderId="11" xfId="0" applyNumberFormat="1" applyFont="1" applyBorder="1" applyAlignment="1">
      <alignment vertical="top"/>
    </xf>
    <xf numFmtId="0" fontId="71" fillId="0" borderId="0" xfId="1" applyFont="1" applyAlignment="1">
      <alignment horizontal="left"/>
    </xf>
    <xf numFmtId="0" fontId="72" fillId="0" borderId="0" xfId="0" applyFont="1"/>
    <xf numFmtId="0" fontId="73" fillId="0" borderId="0" xfId="0" applyFont="1"/>
    <xf numFmtId="0" fontId="40" fillId="0" borderId="0" xfId="0" applyFont="1"/>
    <xf numFmtId="164" fontId="17" fillId="0" borderId="0" xfId="0" applyNumberFormat="1" applyFont="1" applyAlignment="1">
      <alignment horizontal="right"/>
    </xf>
    <xf numFmtId="3" fontId="22" fillId="0" borderId="0" xfId="0" applyNumberFormat="1" applyFont="1"/>
    <xf numFmtId="3" fontId="74" fillId="0" borderId="0" xfId="0" applyNumberFormat="1" applyFont="1"/>
    <xf numFmtId="0" fontId="17" fillId="0" borderId="0" xfId="0" applyFont="1" applyAlignment="1">
      <alignment horizontal="left" wrapText="1"/>
    </xf>
    <xf numFmtId="3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4" fillId="13" borderId="0" xfId="0" applyFont="1" applyFill="1"/>
    <xf numFmtId="167" fontId="19" fillId="0" borderId="11" xfId="0" applyNumberFormat="1" applyFont="1" applyBorder="1" applyAlignment="1">
      <alignment vertical="top"/>
    </xf>
    <xf numFmtId="164" fontId="19" fillId="0" borderId="18" xfId="0" applyNumberFormat="1" applyFont="1" applyBorder="1"/>
    <xf numFmtId="4" fontId="0" fillId="0" borderId="0" xfId="0" applyNumberFormat="1"/>
    <xf numFmtId="14" fontId="54" fillId="0" borderId="0" xfId="0" applyNumberFormat="1" applyFont="1" applyAlignment="1">
      <alignment horizontal="left"/>
    </xf>
    <xf numFmtId="0" fontId="76" fillId="0" borderId="0" xfId="0" applyFont="1"/>
    <xf numFmtId="3" fontId="49" fillId="0" borderId="0" xfId="0" applyNumberFormat="1" applyFont="1"/>
    <xf numFmtId="0" fontId="0" fillId="0" borderId="0" xfId="0" applyAlignment="1">
      <alignment horizontal="right"/>
    </xf>
    <xf numFmtId="166" fontId="49" fillId="0" borderId="0" xfId="0" applyNumberFormat="1" applyFont="1"/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0" fontId="0" fillId="2" borderId="0" xfId="0" applyFill="1"/>
    <xf numFmtId="4" fontId="75" fillId="0" borderId="0" xfId="0" applyNumberFormat="1" applyFont="1"/>
    <xf numFmtId="0" fontId="75" fillId="0" borderId="0" xfId="0" applyFont="1" applyAlignment="1">
      <alignment horizontal="left"/>
    </xf>
    <xf numFmtId="0" fontId="50" fillId="0" borderId="0" xfId="0" applyFont="1" applyAlignment="1">
      <alignment horizontal="right"/>
    </xf>
    <xf numFmtId="10" fontId="4" fillId="0" borderId="0" xfId="0" applyNumberFormat="1" applyFont="1"/>
    <xf numFmtId="167" fontId="37" fillId="0" borderId="14" xfId="0" applyNumberFormat="1" applyFont="1" applyBorder="1" applyAlignment="1">
      <alignment vertical="top"/>
    </xf>
    <xf numFmtId="0" fontId="77" fillId="0" borderId="0" xfId="0" applyFont="1"/>
    <xf numFmtId="3" fontId="78" fillId="0" borderId="0" xfId="0" applyNumberFormat="1" applyFont="1" applyAlignment="1">
      <alignment horizontal="right"/>
    </xf>
    <xf numFmtId="0" fontId="78" fillId="0" borderId="0" xfId="0" applyFont="1" applyAlignment="1">
      <alignment horizontal="right"/>
    </xf>
    <xf numFmtId="3" fontId="79" fillId="0" borderId="0" xfId="0" applyNumberFormat="1" applyFont="1" applyAlignment="1">
      <alignment horizontal="right"/>
    </xf>
    <xf numFmtId="0" fontId="80" fillId="0" borderId="0" xfId="0" applyFont="1"/>
    <xf numFmtId="0" fontId="80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3" fontId="83" fillId="0" borderId="0" xfId="0" applyNumberFormat="1" applyFont="1" applyAlignment="1">
      <alignment horizontal="right"/>
    </xf>
    <xf numFmtId="0" fontId="83" fillId="0" borderId="0" xfId="0" applyFont="1" applyAlignment="1">
      <alignment horizontal="right"/>
    </xf>
    <xf numFmtId="0" fontId="79" fillId="0" borderId="0" xfId="0" applyFont="1" applyAlignment="1">
      <alignment horizontal="right"/>
    </xf>
    <xf numFmtId="10" fontId="82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/>
    </xf>
    <xf numFmtId="0" fontId="79" fillId="0" borderId="0" xfId="0" applyFont="1"/>
    <xf numFmtId="0" fontId="17" fillId="0" borderId="11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164" fontId="19" fillId="12" borderId="11" xfId="0" applyNumberFormat="1" applyFont="1" applyFill="1" applyBorder="1" applyAlignment="1">
      <alignment horizontal="right" vertical="top"/>
    </xf>
    <xf numFmtId="0" fontId="85" fillId="0" borderId="0" xfId="0" applyFont="1"/>
    <xf numFmtId="3" fontId="19" fillId="0" borderId="11" xfId="0" applyNumberFormat="1" applyFont="1" applyBorder="1" applyAlignment="1">
      <alignment vertical="top"/>
    </xf>
    <xf numFmtId="2" fontId="32" fillId="0" borderId="0" xfId="0" applyNumberFormat="1" applyFont="1"/>
    <xf numFmtId="164" fontId="33" fillId="0" borderId="0" xfId="0" applyNumberFormat="1" applyFont="1"/>
    <xf numFmtId="0" fontId="26" fillId="0" borderId="0" xfId="0" applyFont="1" applyAlignment="1">
      <alignment horizontal="center"/>
    </xf>
    <xf numFmtId="0" fontId="86" fillId="0" borderId="0" xfId="0" applyFont="1"/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4" fontId="37" fillId="0" borderId="13" xfId="0" applyNumberFormat="1" applyFont="1" applyBorder="1" applyAlignment="1">
      <alignment vertical="top"/>
    </xf>
    <xf numFmtId="0" fontId="4" fillId="3" borderId="0" xfId="0" applyFont="1" applyFill="1"/>
    <xf numFmtId="0" fontId="5" fillId="3" borderId="11" xfId="0" applyFont="1" applyFill="1" applyBorder="1" applyAlignment="1">
      <alignment horizontal="center" vertical="center"/>
    </xf>
    <xf numFmtId="0" fontId="34" fillId="0" borderId="0" xfId="0" applyFont="1"/>
    <xf numFmtId="164" fontId="19" fillId="10" borderId="0" xfId="0" applyNumberFormat="1" applyFont="1" applyFill="1" applyAlignment="1">
      <alignment horizontal="center" wrapText="1"/>
    </xf>
    <xf numFmtId="0" fontId="40" fillId="0" borderId="0" xfId="0" applyFont="1" applyAlignment="1">
      <alignment horizontal="left"/>
    </xf>
    <xf numFmtId="0" fontId="26" fillId="0" borderId="0" xfId="15" applyFont="1"/>
    <xf numFmtId="164" fontId="19" fillId="0" borderId="14" xfId="0" applyNumberFormat="1" applyFont="1" applyBorder="1" applyAlignment="1">
      <alignment vertical="top"/>
    </xf>
    <xf numFmtId="164" fontId="37" fillId="0" borderId="14" xfId="0" applyNumberFormat="1" applyFont="1" applyBorder="1" applyAlignment="1">
      <alignment vertical="top"/>
    </xf>
    <xf numFmtId="0" fontId="19" fillId="0" borderId="11" xfId="0" applyFont="1" applyBorder="1"/>
    <xf numFmtId="0" fontId="19" fillId="0" borderId="11" xfId="0" applyFont="1" applyBorder="1" applyAlignment="1">
      <alignment vertical="top"/>
    </xf>
    <xf numFmtId="4" fontId="88" fillId="0" borderId="0" xfId="0" applyNumberFormat="1" applyFont="1" applyAlignment="1">
      <alignment wrapText="1"/>
    </xf>
    <xf numFmtId="168" fontId="89" fillId="0" borderId="0" xfId="0" applyNumberFormat="1" applyFont="1" applyAlignment="1">
      <alignment horizontal="right"/>
    </xf>
    <xf numFmtId="0" fontId="23" fillId="5" borderId="11" xfId="0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6" fillId="9" borderId="1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right"/>
    </xf>
    <xf numFmtId="0" fontId="90" fillId="0" borderId="0" xfId="0" applyFont="1"/>
    <xf numFmtId="0" fontId="90" fillId="0" borderId="0" xfId="0" applyFont="1" applyAlignment="1">
      <alignment horizontal="center"/>
    </xf>
    <xf numFmtId="0" fontId="92" fillId="0" borderId="0" xfId="22" applyFont="1"/>
    <xf numFmtId="0" fontId="93" fillId="0" borderId="0" xfId="0" applyFont="1"/>
    <xf numFmtId="3" fontId="94" fillId="0" borderId="0" xfId="0" applyNumberFormat="1" applyFont="1" applyAlignment="1">
      <alignment horizontal="right"/>
    </xf>
    <xf numFmtId="0" fontId="94" fillId="0" borderId="0" xfId="0" applyFont="1" applyAlignment="1">
      <alignment horizontal="right"/>
    </xf>
    <xf numFmtId="3" fontId="93" fillId="0" borderId="0" xfId="0" applyNumberFormat="1" applyFont="1" applyAlignment="1">
      <alignment horizontal="right"/>
    </xf>
    <xf numFmtId="0" fontId="95" fillId="0" borderId="0" xfId="0" applyFont="1"/>
    <xf numFmtId="0" fontId="95" fillId="0" borderId="0" xfId="0" applyFont="1" applyAlignment="1">
      <alignment horizontal="center"/>
    </xf>
    <xf numFmtId="0" fontId="96" fillId="0" borderId="0" xfId="0" applyFont="1"/>
    <xf numFmtId="0" fontId="97" fillId="0" borderId="0" xfId="0" applyFont="1"/>
    <xf numFmtId="164" fontId="51" fillId="0" borderId="17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horizontal="right" vertical="top"/>
    </xf>
    <xf numFmtId="164" fontId="52" fillId="0" borderId="14" xfId="19" applyNumberFormat="1" applyFont="1" applyBorder="1" applyProtection="1">
      <protection locked="0"/>
    </xf>
    <xf numFmtId="164" fontId="52" fillId="0" borderId="11" xfId="19" applyNumberFormat="1" applyFont="1" applyBorder="1" applyProtection="1">
      <protection locked="0"/>
    </xf>
    <xf numFmtId="164" fontId="52" fillId="0" borderId="11" xfId="19" applyNumberFormat="1" applyFont="1" applyBorder="1" applyAlignment="1" applyProtection="1">
      <alignment horizontal="right"/>
      <protection locked="0"/>
    </xf>
    <xf numFmtId="169" fontId="51" fillId="0" borderId="17" xfId="0" applyNumberFormat="1" applyFont="1" applyBorder="1" applyAlignment="1">
      <alignment vertical="top"/>
    </xf>
    <xf numFmtId="3" fontId="51" fillId="0" borderId="11" xfId="0" applyNumberFormat="1" applyFont="1" applyBorder="1" applyAlignment="1">
      <alignment vertical="top"/>
    </xf>
    <xf numFmtId="170" fontId="51" fillId="0" borderId="11" xfId="0" applyNumberFormat="1" applyFont="1" applyBorder="1" applyAlignment="1">
      <alignment vertical="top"/>
    </xf>
    <xf numFmtId="164" fontId="52" fillId="0" borderId="11" xfId="0" applyNumberFormat="1" applyFont="1" applyBorder="1"/>
    <xf numFmtId="169" fontId="52" fillId="0" borderId="17" xfId="0" applyNumberFormat="1" applyFont="1" applyBorder="1" applyAlignment="1">
      <alignment vertical="top"/>
    </xf>
    <xf numFmtId="169" fontId="52" fillId="0" borderId="19" xfId="0" applyNumberFormat="1" applyFont="1" applyBorder="1" applyAlignment="1">
      <alignment vertical="top"/>
    </xf>
    <xf numFmtId="0" fontId="98" fillId="5" borderId="0" xfId="0" applyFont="1" applyFill="1" applyAlignment="1">
      <alignment horizontal="center" vertical="center" wrapText="1"/>
    </xf>
    <xf numFmtId="0" fontId="98" fillId="4" borderId="0" xfId="0" applyFont="1" applyFill="1" applyAlignment="1">
      <alignment horizontal="center" vertical="center" wrapText="1"/>
    </xf>
    <xf numFmtId="3" fontId="98" fillId="4" borderId="0" xfId="0" applyNumberFormat="1" applyFont="1" applyFill="1" applyAlignment="1">
      <alignment horizontal="center" vertical="center" wrapText="1"/>
    </xf>
    <xf numFmtId="164" fontId="51" fillId="8" borderId="11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1" xfId="0" applyFont="1" applyBorder="1" applyAlignment="1">
      <alignment vertical="top"/>
    </xf>
    <xf numFmtId="0" fontId="52" fillId="0" borderId="11" xfId="0" applyFont="1" applyBorder="1"/>
    <xf numFmtId="0" fontId="51" fillId="0" borderId="14" xfId="0" applyFont="1" applyBorder="1"/>
    <xf numFmtId="0" fontId="51" fillId="0" borderId="11" xfId="0" applyFont="1" applyBorder="1"/>
    <xf numFmtId="164" fontId="51" fillId="8" borderId="11" xfId="0" applyNumberFormat="1" applyFont="1" applyFill="1" applyBorder="1" applyAlignment="1">
      <alignment horizontal="left" vertical="center" wrapText="1"/>
    </xf>
    <xf numFmtId="0" fontId="99" fillId="0" borderId="0" xfId="0" applyFont="1"/>
    <xf numFmtId="0" fontId="100" fillId="0" borderId="0" xfId="0" applyFont="1"/>
    <xf numFmtId="3" fontId="47" fillId="0" borderId="0" xfId="0" applyNumberFormat="1" applyFont="1" applyAlignment="1">
      <alignment horizontal="right"/>
    </xf>
    <xf numFmtId="0" fontId="73" fillId="0" borderId="0" xfId="0" applyFont="1" applyAlignment="1">
      <alignment horizontal="left"/>
    </xf>
    <xf numFmtId="0" fontId="102" fillId="0" borderId="0" xfId="0" applyFont="1"/>
    <xf numFmtId="3" fontId="103" fillId="0" borderId="0" xfId="0" applyNumberFormat="1" applyFont="1" applyAlignment="1">
      <alignment horizontal="right"/>
    </xf>
    <xf numFmtId="0" fontId="103" fillId="0" borderId="0" xfId="0" applyFont="1" applyAlignment="1">
      <alignment horizontal="right"/>
    </xf>
    <xf numFmtId="0" fontId="102" fillId="0" borderId="0" xfId="0" applyFont="1" applyAlignment="1">
      <alignment horizontal="right"/>
    </xf>
    <xf numFmtId="0" fontId="103" fillId="0" borderId="0" xfId="0" applyFont="1"/>
    <xf numFmtId="0" fontId="103" fillId="0" borderId="0" xfId="0" applyFont="1" applyAlignment="1">
      <alignment horizontal="center"/>
    </xf>
    <xf numFmtId="0" fontId="48" fillId="0" borderId="0" xfId="15" applyFont="1"/>
    <xf numFmtId="10" fontId="102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3" fontId="102" fillId="0" borderId="0" xfId="0" applyNumberFormat="1" applyFont="1" applyAlignment="1">
      <alignment horizontal="center" vertical="center" wrapText="1"/>
    </xf>
    <xf numFmtId="0" fontId="104" fillId="0" borderId="0" xfId="0" applyFont="1" applyAlignment="1">
      <alignment horizontal="center"/>
    </xf>
    <xf numFmtId="164" fontId="103" fillId="0" borderId="0" xfId="0" applyNumberFormat="1" applyFont="1" applyAlignment="1">
      <alignment horizontal="right"/>
    </xf>
    <xf numFmtId="164" fontId="103" fillId="0" borderId="0" xfId="0" applyNumberFormat="1" applyFont="1" applyAlignment="1">
      <alignment vertical="top"/>
    </xf>
    <xf numFmtId="164" fontId="103" fillId="0" borderId="0" xfId="0" applyNumberFormat="1" applyFont="1"/>
    <xf numFmtId="164" fontId="103" fillId="0" borderId="0" xfId="0" applyNumberFormat="1" applyFont="1" applyAlignment="1">
      <alignment horizontal="right" vertical="top"/>
    </xf>
    <xf numFmtId="164" fontId="102" fillId="0" borderId="0" xfId="0" applyNumberFormat="1" applyFont="1" applyAlignment="1">
      <alignment horizontal="right" vertical="top"/>
    </xf>
    <xf numFmtId="0" fontId="105" fillId="0" borderId="0" xfId="0" applyFont="1"/>
    <xf numFmtId="4" fontId="107" fillId="0" borderId="0" xfId="0" applyNumberFormat="1" applyFont="1"/>
    <xf numFmtId="4" fontId="107" fillId="0" borderId="12" xfId="0" applyNumberFormat="1" applyFont="1" applyBorder="1" applyAlignment="1">
      <alignment horizontal="right"/>
    </xf>
    <xf numFmtId="171" fontId="51" fillId="0" borderId="11" xfId="0" applyNumberFormat="1" applyFont="1" applyBorder="1" applyAlignment="1">
      <alignment vertical="top"/>
    </xf>
    <xf numFmtId="164" fontId="52" fillId="0" borderId="17" xfId="0" applyNumberFormat="1" applyFont="1" applyBorder="1" applyAlignment="1">
      <alignment vertical="top"/>
    </xf>
    <xf numFmtId="168" fontId="32" fillId="0" borderId="0" xfId="0" applyNumberFormat="1" applyFont="1" applyAlignment="1">
      <alignment horizontal="center"/>
    </xf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21" fillId="0" borderId="0" xfId="0" quotePrefix="1" applyFont="1"/>
    <xf numFmtId="3" fontId="95" fillId="0" borderId="0" xfId="0" applyNumberFormat="1" applyFont="1"/>
    <xf numFmtId="3" fontId="80" fillId="0" borderId="0" xfId="0" applyNumberFormat="1" applyFont="1"/>
    <xf numFmtId="3" fontId="103" fillId="0" borderId="0" xfId="0" applyNumberFormat="1" applyFont="1"/>
    <xf numFmtId="3" fontId="5" fillId="0" borderId="0" xfId="0" applyNumberFormat="1" applyFont="1"/>
    <xf numFmtId="3" fontId="5" fillId="0" borderId="0" xfId="0" applyNumberFormat="1" applyFont="1" applyAlignment="1">
      <alignment vertical="top"/>
    </xf>
    <xf numFmtId="3" fontId="4" fillId="0" borderId="0" xfId="0" applyNumberFormat="1" applyFont="1"/>
    <xf numFmtId="0" fontId="19" fillId="0" borderId="11" xfId="0" applyFont="1" applyBorder="1" applyAlignment="1">
      <alignment horizontal="center" vertical="center" wrapText="1"/>
    </xf>
    <xf numFmtId="14" fontId="21" fillId="0" borderId="0" xfId="0" quotePrefix="1" applyNumberFormat="1" applyFont="1" applyAlignment="1">
      <alignment horizontal="left"/>
    </xf>
    <xf numFmtId="14" fontId="6" fillId="0" borderId="0" xfId="0" quotePrefix="1" applyNumberFormat="1" applyFont="1"/>
    <xf numFmtId="3" fontId="100" fillId="0" borderId="0" xfId="0" applyNumberFormat="1" applyFont="1" applyAlignment="1">
      <alignment horizontal="right"/>
    </xf>
    <xf numFmtId="0" fontId="109" fillId="0" borderId="0" xfId="0" applyFont="1" applyAlignment="1">
      <alignment horizontal="center"/>
    </xf>
    <xf numFmtId="0" fontId="109" fillId="0" borderId="0" xfId="0" applyFont="1" applyAlignment="1">
      <alignment horizontal="left"/>
    </xf>
    <xf numFmtId="14" fontId="108" fillId="0" borderId="0" xfId="0" applyNumberFormat="1" applyFont="1" applyAlignment="1">
      <alignment horizontal="left"/>
    </xf>
    <xf numFmtId="14" fontId="110" fillId="0" borderId="0" xfId="0" applyNumberFormat="1" applyFont="1" applyAlignment="1">
      <alignment horizontal="left"/>
    </xf>
    <xf numFmtId="0" fontId="100" fillId="5" borderId="0" xfId="0" applyFont="1" applyFill="1"/>
    <xf numFmtId="0" fontId="28" fillId="0" borderId="0" xfId="0" applyFont="1" applyAlignment="1">
      <alignment horizontal="left"/>
    </xf>
    <xf numFmtId="0" fontId="30" fillId="14" borderId="21" xfId="0" applyFont="1" applyFill="1" applyBorder="1" applyAlignment="1">
      <alignment horizontal="right" wrapText="1"/>
    </xf>
    <xf numFmtId="167" fontId="34" fillId="0" borderId="0" xfId="0" applyNumberFormat="1" applyFont="1"/>
    <xf numFmtId="4" fontId="107" fillId="0" borderId="12" xfId="11" applyNumberFormat="1" applyFont="1" applyBorder="1" applyAlignment="1">
      <alignment horizontal="left"/>
    </xf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Alignment="1">
      <alignment horizontal="right"/>
    </xf>
    <xf numFmtId="164" fontId="41" fillId="0" borderId="0" xfId="0" applyNumberFormat="1" applyFont="1"/>
    <xf numFmtId="164" fontId="89" fillId="0" borderId="0" xfId="0" applyNumberFormat="1" applyFont="1"/>
    <xf numFmtId="164" fontId="19" fillId="0" borderId="0" xfId="28" applyNumberFormat="1" applyFont="1" applyProtection="1">
      <protection locked="0"/>
    </xf>
    <xf numFmtId="164" fontId="32" fillId="0" borderId="0" xfId="0" applyNumberFormat="1" applyFont="1"/>
    <xf numFmtId="3" fontId="33" fillId="0" borderId="0" xfId="0" applyNumberFormat="1" applyFont="1" applyAlignment="1">
      <alignment horizontal="right"/>
    </xf>
    <xf numFmtId="164" fontId="72" fillId="0" borderId="0" xfId="0" applyNumberFormat="1" applyFont="1"/>
    <xf numFmtId="166" fontId="32" fillId="0" borderId="0" xfId="23" applyNumberFormat="1" applyFont="1" applyAlignment="1">
      <alignment horizontal="right"/>
    </xf>
    <xf numFmtId="164" fontId="89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28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164" fontId="5" fillId="0" borderId="0" xfId="0" applyNumberFormat="1" applyFont="1"/>
    <xf numFmtId="164" fontId="49" fillId="0" borderId="0" xfId="0" applyNumberFormat="1" applyFont="1"/>
    <xf numFmtId="164" fontId="50" fillId="0" borderId="0" xfId="0" applyNumberFormat="1" applyFont="1"/>
    <xf numFmtId="164" fontId="21" fillId="0" borderId="0" xfId="0" applyNumberFormat="1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 wrapText="1"/>
    </xf>
    <xf numFmtId="164" fontId="21" fillId="0" borderId="0" xfId="0" applyNumberFormat="1" applyFont="1"/>
    <xf numFmtId="164" fontId="28" fillId="0" borderId="0" xfId="0" applyNumberFormat="1" applyFont="1"/>
    <xf numFmtId="164" fontId="111" fillId="0" borderId="0" xfId="0" applyNumberFormat="1" applyFont="1"/>
    <xf numFmtId="164" fontId="112" fillId="0" borderId="0" xfId="0" applyNumberFormat="1" applyFont="1"/>
    <xf numFmtId="0" fontId="113" fillId="0" borderId="0" xfId="0" applyFont="1"/>
    <xf numFmtId="1" fontId="116" fillId="0" borderId="0" xfId="0" applyNumberFormat="1" applyFont="1"/>
    <xf numFmtId="3" fontId="116" fillId="0" borderId="0" xfId="0" applyNumberFormat="1" applyFont="1"/>
    <xf numFmtId="1" fontId="117" fillId="0" borderId="0" xfId="0" applyNumberFormat="1" applyFont="1"/>
    <xf numFmtId="0" fontId="118" fillId="0" borderId="0" xfId="0" applyFont="1"/>
    <xf numFmtId="1" fontId="119" fillId="0" borderId="0" xfId="0" applyNumberFormat="1" applyFont="1"/>
    <xf numFmtId="49" fontId="0" fillId="0" borderId="0" xfId="0" applyNumberFormat="1"/>
    <xf numFmtId="0" fontId="35" fillId="0" borderId="0" xfId="0" applyFont="1"/>
    <xf numFmtId="10" fontId="114" fillId="0" borderId="0" xfId="0" applyNumberFormat="1" applyFont="1" applyAlignment="1">
      <alignment horizontal="center" vertical="center"/>
    </xf>
    <xf numFmtId="0" fontId="115" fillId="0" borderId="0" xfId="0" applyFont="1" applyAlignment="1">
      <alignment horizontal="center"/>
    </xf>
    <xf numFmtId="0" fontId="91" fillId="0" borderId="0" xfId="0" applyFont="1"/>
    <xf numFmtId="0" fontId="120" fillId="0" borderId="0" xfId="0" applyFont="1"/>
    <xf numFmtId="0" fontId="121" fillId="0" borderId="0" xfId="22" applyFont="1" applyAlignment="1">
      <alignment horizontal="left"/>
    </xf>
    <xf numFmtId="0" fontId="122" fillId="0" borderId="0" xfId="0" applyFont="1"/>
    <xf numFmtId="164" fontId="19" fillId="0" borderId="0" xfId="19" applyNumberFormat="1" applyFont="1" applyProtection="1">
      <protection locked="0"/>
    </xf>
    <xf numFmtId="167" fontId="37" fillId="0" borderId="0" xfId="0" applyNumberFormat="1" applyFont="1" applyAlignment="1">
      <alignment vertical="top"/>
    </xf>
    <xf numFmtId="0" fontId="123" fillId="0" borderId="0" xfId="0" applyFont="1"/>
    <xf numFmtId="0" fontId="20" fillId="0" borderId="0" xfId="0" applyFont="1"/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wrapText="1"/>
    </xf>
    <xf numFmtId="0" fontId="22" fillId="0" borderId="0" xfId="0" applyFont="1"/>
    <xf numFmtId="3" fontId="86" fillId="0" borderId="0" xfId="0" applyNumberFormat="1" applyFont="1" applyAlignment="1">
      <alignment horizontal="right"/>
    </xf>
    <xf numFmtId="172" fontId="17" fillId="0" borderId="0" xfId="0" applyNumberFormat="1" applyFont="1"/>
    <xf numFmtId="172" fontId="19" fillId="0" borderId="0" xfId="0" applyNumberFormat="1" applyFont="1"/>
    <xf numFmtId="164" fontId="124" fillId="0" borderId="0" xfId="0" applyNumberFormat="1" applyFont="1"/>
    <xf numFmtId="164" fontId="65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20" fillId="0" borderId="0" xfId="0" applyNumberFormat="1" applyFont="1"/>
    <xf numFmtId="10" fontId="125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/>
    </xf>
    <xf numFmtId="3" fontId="86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0" applyNumberFormat="1" applyFont="1" applyAlignment="1">
      <alignment horizontal="right"/>
    </xf>
    <xf numFmtId="164" fontId="37" fillId="15" borderId="0" xfId="0" applyNumberFormat="1" applyFont="1" applyFill="1" applyAlignment="1">
      <alignment horizontal="left" wrapText="1"/>
    </xf>
    <xf numFmtId="164" fontId="37" fillId="15" borderId="0" xfId="0" applyNumberFormat="1" applyFont="1" applyFill="1" applyAlignment="1">
      <alignment wrapText="1"/>
    </xf>
    <xf numFmtId="164" fontId="37" fillId="15" borderId="0" xfId="0" applyNumberFormat="1" applyFont="1" applyFill="1"/>
    <xf numFmtId="164" fontId="37" fillId="15" borderId="0" xfId="0" applyNumberFormat="1" applyFont="1" applyFill="1" applyAlignment="1">
      <alignment horizontal="right"/>
    </xf>
    <xf numFmtId="3" fontId="37" fillId="15" borderId="0" xfId="0" applyNumberFormat="1" applyFont="1" applyFill="1" applyAlignment="1">
      <alignment horizontal="right"/>
    </xf>
    <xf numFmtId="164" fontId="17" fillId="15" borderId="0" xfId="0" applyNumberFormat="1" applyFont="1" applyFill="1" applyAlignment="1">
      <alignment horizontal="right"/>
    </xf>
    <xf numFmtId="164" fontId="17" fillId="9" borderId="0" xfId="0" applyNumberFormat="1" applyFont="1" applyFill="1" applyAlignment="1">
      <alignment vertical="top"/>
    </xf>
    <xf numFmtId="0" fontId="126" fillId="0" borderId="0" xfId="1" applyFont="1" applyAlignment="1">
      <alignment horizontal="left"/>
    </xf>
    <xf numFmtId="0" fontId="127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1" fontId="19" fillId="0" borderId="0" xfId="0" applyNumberFormat="1" applyFont="1"/>
    <xf numFmtId="1" fontId="130" fillId="0" borderId="0" xfId="0" applyNumberFormat="1" applyFont="1"/>
    <xf numFmtId="0" fontId="129" fillId="0" borderId="0" xfId="0" applyFont="1"/>
    <xf numFmtId="0" fontId="129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19" fillId="0" borderId="0" xfId="19" applyNumberFormat="1" applyFont="1" applyAlignment="1" applyProtection="1">
      <alignment horizontal="right"/>
      <protection locked="0"/>
    </xf>
    <xf numFmtId="0" fontId="19" fillId="0" borderId="0" xfId="0" applyFont="1" applyAlignment="1">
      <alignment horizontal="center"/>
    </xf>
    <xf numFmtId="164" fontId="17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horizontal="right" vertical="top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3" fontId="51" fillId="16" borderId="0" xfId="0" applyNumberFormat="1" applyFont="1" applyFill="1" applyAlignment="1">
      <alignment horizontal="center"/>
    </xf>
    <xf numFmtId="0" fontId="101" fillId="16" borderId="0" xfId="0" applyFont="1" applyFill="1" applyAlignment="1">
      <alignment horizontal="center"/>
    </xf>
    <xf numFmtId="3" fontId="133" fillId="16" borderId="0" xfId="0" applyNumberFormat="1" applyFont="1" applyFill="1" applyAlignment="1">
      <alignment horizontal="center" vertical="center"/>
    </xf>
    <xf numFmtId="172" fontId="37" fillId="0" borderId="0" xfId="0" applyNumberFormat="1" applyFont="1"/>
    <xf numFmtId="0" fontId="133" fillId="0" borderId="0" xfId="0" applyFont="1" applyAlignment="1">
      <alignment horizontal="center"/>
    </xf>
    <xf numFmtId="4" fontId="37" fillId="0" borderId="0" xfId="0" applyNumberFormat="1" applyFont="1" applyAlignment="1">
      <alignment horizontal="left" vertical="center" wrapText="1"/>
    </xf>
    <xf numFmtId="10" fontId="38" fillId="0" borderId="0" xfId="12" applyNumberFormat="1" applyFont="1" applyAlignment="1">
      <alignment vertical="top"/>
    </xf>
    <xf numFmtId="0" fontId="52" fillId="0" borderId="0" xfId="0" applyFont="1" applyAlignment="1">
      <alignment horizontal="center"/>
    </xf>
    <xf numFmtId="3" fontId="17" fillId="15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64" fontId="37" fillId="15" borderId="0" xfId="0" applyNumberFormat="1" applyFont="1" applyFill="1" applyAlignment="1">
      <alignment vertical="top"/>
    </xf>
    <xf numFmtId="3" fontId="86" fillId="0" borderId="0" xfId="0" applyNumberFormat="1" applyFont="1"/>
    <xf numFmtId="3" fontId="125" fillId="0" borderId="0" xfId="0" applyNumberFormat="1" applyFont="1" applyAlignment="1">
      <alignment horizontal="center" vertical="center"/>
    </xf>
    <xf numFmtId="3" fontId="132" fillId="0" borderId="0" xfId="0" applyNumberFormat="1" applyFont="1" applyAlignment="1">
      <alignment horizontal="center"/>
    </xf>
    <xf numFmtId="3" fontId="17" fillId="0" borderId="0" xfId="0" applyNumberFormat="1" applyFont="1" applyAlignment="1">
      <alignment vertical="top"/>
    </xf>
    <xf numFmtId="3" fontId="17" fillId="9" borderId="0" xfId="0" applyNumberFormat="1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/>
    </xf>
    <xf numFmtId="3" fontId="128" fillId="16" borderId="0" xfId="0" applyNumberFormat="1" applyFont="1" applyFill="1" applyAlignment="1">
      <alignment horizontal="center" vertical="center"/>
    </xf>
    <xf numFmtId="167" fontId="19" fillId="0" borderId="14" xfId="0" applyNumberFormat="1" applyFont="1" applyBorder="1" applyAlignment="1">
      <alignment vertical="top"/>
    </xf>
    <xf numFmtId="164" fontId="19" fillId="15" borderId="0" xfId="0" applyNumberFormat="1" applyFont="1" applyFill="1" applyAlignment="1">
      <alignment vertical="top"/>
    </xf>
    <xf numFmtId="164" fontId="19" fillId="9" borderId="0" xfId="0" applyNumberFormat="1" applyFont="1" applyFill="1" applyAlignment="1">
      <alignment vertical="top"/>
    </xf>
    <xf numFmtId="3" fontId="123" fillId="0" borderId="0" xfId="0" applyNumberFormat="1" applyFont="1" applyAlignment="1">
      <alignment horizontal="left"/>
    </xf>
    <xf numFmtId="173" fontId="70" fillId="0" borderId="0" xfId="15" quotePrefix="1" applyNumberFormat="1" applyFont="1" applyAlignment="1">
      <alignment horizontal="left"/>
    </xf>
    <xf numFmtId="14" fontId="21" fillId="0" borderId="0" xfId="1" quotePrefix="1" applyNumberFormat="1" applyFont="1" applyAlignment="1">
      <alignment horizontal="left"/>
    </xf>
    <xf numFmtId="0" fontId="134" fillId="0" borderId="0" xfId="0" applyFont="1"/>
    <xf numFmtId="0" fontId="135" fillId="0" borderId="0" xfId="0" applyFont="1"/>
    <xf numFmtId="0" fontId="136" fillId="0" borderId="0" xfId="0" applyFont="1"/>
    <xf numFmtId="0" fontId="112" fillId="0" borderId="0" xfId="0" applyFont="1"/>
    <xf numFmtId="164" fontId="87" fillId="0" borderId="0" xfId="0" applyNumberFormat="1" applyFont="1"/>
    <xf numFmtId="164" fontId="37" fillId="0" borderId="0" xfId="0" applyNumberFormat="1" applyFont="1"/>
    <xf numFmtId="164" fontId="137" fillId="0" borderId="0" xfId="0" applyNumberFormat="1" applyFont="1"/>
    <xf numFmtId="0" fontId="22" fillId="0" borderId="0" xfId="0" applyFont="1" applyAlignment="1">
      <alignment horizontal="left"/>
    </xf>
    <xf numFmtId="168" fontId="19" fillId="0" borderId="0" xfId="11" applyNumberFormat="1" applyFont="1" applyAlignment="1">
      <alignment horizontal="right"/>
    </xf>
    <xf numFmtId="168" fontId="17" fillId="0" borderId="0" xfId="11" applyNumberFormat="1" applyFont="1" applyAlignment="1">
      <alignment horizontal="right"/>
    </xf>
    <xf numFmtId="167" fontId="17" fillId="0" borderId="0" xfId="11" applyNumberFormat="1" applyFont="1" applyAlignment="1">
      <alignment horizontal="right"/>
    </xf>
    <xf numFmtId="168" fontId="37" fillId="0" borderId="0" xfId="11" applyNumberFormat="1" applyFont="1" applyAlignment="1">
      <alignment horizontal="right"/>
    </xf>
    <xf numFmtId="0" fontId="86" fillId="0" borderId="0" xfId="0" applyFont="1" applyAlignment="1">
      <alignment horizontal="right"/>
    </xf>
    <xf numFmtId="0" fontId="123" fillId="0" borderId="0" xfId="0" applyFont="1" applyAlignment="1">
      <alignment horizontal="right"/>
    </xf>
    <xf numFmtId="1" fontId="19" fillId="0" borderId="0" xfId="11" applyNumberFormat="1" applyFont="1" applyAlignment="1">
      <alignment horizontal="center"/>
    </xf>
    <xf numFmtId="1" fontId="17" fillId="0" borderId="0" xfId="11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0" fontId="22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164" fontId="38" fillId="0" borderId="0" xfId="0" applyNumberFormat="1" applyFont="1" applyAlignment="1">
      <alignment vertical="top" wrapText="1"/>
    </xf>
    <xf numFmtId="164" fontId="37" fillId="0" borderId="0" xfId="0" applyNumberFormat="1" applyFont="1" applyAlignment="1">
      <alignment vertical="top" wrapText="1"/>
    </xf>
    <xf numFmtId="0" fontId="137" fillId="0" borderId="0" xfId="0" applyFont="1"/>
    <xf numFmtId="3" fontId="136" fillId="0" borderId="0" xfId="0" applyNumberFormat="1" applyFont="1"/>
    <xf numFmtId="2" fontId="28" fillId="0" borderId="0" xfId="0" applyNumberFormat="1" applyFont="1"/>
    <xf numFmtId="2" fontId="21" fillId="0" borderId="0" xfId="0" applyNumberFormat="1" applyFont="1"/>
    <xf numFmtId="3" fontId="138" fillId="0" borderId="0" xfId="0" applyNumberFormat="1" applyFont="1" applyAlignment="1">
      <alignment horizontal="right"/>
    </xf>
    <xf numFmtId="3" fontId="139" fillId="0" borderId="0" xfId="0" applyNumberFormat="1" applyFont="1" applyAlignment="1">
      <alignment horizontal="right"/>
    </xf>
    <xf numFmtId="3" fontId="21" fillId="0" borderId="0" xfId="0" applyNumberFormat="1" applyFont="1"/>
    <xf numFmtId="3" fontId="28" fillId="0" borderId="0" xfId="0" applyNumberFormat="1" applyFont="1"/>
    <xf numFmtId="164" fontId="40" fillId="0" borderId="0" xfId="0" applyNumberFormat="1" applyFont="1"/>
    <xf numFmtId="174" fontId="21" fillId="0" borderId="0" xfId="0" applyNumberFormat="1" applyFont="1"/>
    <xf numFmtId="0" fontId="140" fillId="0" borderId="0" xfId="0" applyFont="1" applyAlignment="1">
      <alignment horizontal="left" vertical="center" wrapText="1"/>
    </xf>
    <xf numFmtId="0" fontId="141" fillId="0" borderId="0" xfId="0" applyFont="1" applyAlignment="1">
      <alignment horizontal="left" vertical="center" wrapText="1"/>
    </xf>
    <xf numFmtId="0" fontId="142" fillId="0" borderId="0" xfId="0" applyFont="1" applyAlignment="1">
      <alignment horizontal="left" vertical="center" wrapText="1"/>
    </xf>
    <xf numFmtId="164" fontId="39" fillId="0" borderId="0" xfId="0" applyNumberFormat="1" applyFont="1"/>
    <xf numFmtId="164" fontId="136" fillId="0" borderId="0" xfId="0" applyNumberFormat="1" applyFont="1"/>
    <xf numFmtId="0" fontId="143" fillId="0" borderId="0" xfId="0" applyFont="1"/>
    <xf numFmtId="0" fontId="21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left" vertical="center" wrapText="1"/>
    </xf>
    <xf numFmtId="3" fontId="21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0" fontId="138" fillId="0" borderId="0" xfId="0" applyFont="1"/>
    <xf numFmtId="0" fontId="144" fillId="0" borderId="0" xfId="0" applyFont="1"/>
    <xf numFmtId="2" fontId="138" fillId="0" borderId="0" xfId="0" applyNumberFormat="1" applyFont="1"/>
    <xf numFmtId="164" fontId="144" fillId="0" borderId="0" xfId="0" applyNumberFormat="1" applyFont="1"/>
    <xf numFmtId="164" fontId="138" fillId="0" borderId="0" xfId="0" applyNumberFormat="1" applyFont="1"/>
    <xf numFmtId="168" fontId="21" fillId="0" borderId="0" xfId="0" applyNumberFormat="1" applyFont="1" applyAlignment="1">
      <alignment horizontal="left" vertical="center"/>
    </xf>
    <xf numFmtId="168" fontId="144" fillId="0" borderId="0" xfId="0" applyNumberFormat="1" applyFont="1" applyAlignment="1">
      <alignment horizontal="left" vertical="center" wrapText="1"/>
    </xf>
    <xf numFmtId="0" fontId="138" fillId="0" borderId="0" xfId="0" applyFont="1" applyAlignment="1">
      <alignment horizontal="left" vertical="center" wrapText="1"/>
    </xf>
    <xf numFmtId="0" fontId="144" fillId="0" borderId="0" xfId="0" applyFont="1" applyAlignment="1">
      <alignment horizontal="left" vertical="center" wrapText="1"/>
    </xf>
    <xf numFmtId="0" fontId="139" fillId="0" borderId="0" xfId="0" applyFont="1" applyAlignment="1">
      <alignment horizontal="left" vertical="center" wrapText="1"/>
    </xf>
    <xf numFmtId="164" fontId="139" fillId="0" borderId="0" xfId="0" applyNumberFormat="1" applyFont="1"/>
    <xf numFmtId="0" fontId="139" fillId="0" borderId="0" xfId="0" applyFont="1"/>
    <xf numFmtId="0" fontId="145" fillId="0" borderId="0" xfId="1" applyFont="1"/>
    <xf numFmtId="0" fontId="17" fillId="15" borderId="11" xfId="0" applyFont="1" applyFill="1" applyBorder="1" applyAlignment="1">
      <alignment horizontal="left" vertical="center" wrapText="1"/>
    </xf>
    <xf numFmtId="164" fontId="17" fillId="15" borderId="11" xfId="0" applyNumberFormat="1" applyFont="1" applyFill="1" applyBorder="1" applyAlignment="1">
      <alignment vertical="top"/>
    </xf>
    <xf numFmtId="1" fontId="37" fillId="15" borderId="0" xfId="11" applyNumberFormat="1" applyFont="1" applyFill="1" applyAlignment="1">
      <alignment horizontal="center"/>
    </xf>
    <xf numFmtId="0" fontId="38" fillId="15" borderId="0" xfId="0" applyFont="1" applyFill="1" applyAlignment="1">
      <alignment horizontal="left" vertical="center" wrapText="1"/>
    </xf>
    <xf numFmtId="167" fontId="19" fillId="15" borderId="11" xfId="12" applyNumberFormat="1" applyFont="1" applyFill="1" applyBorder="1" applyAlignment="1">
      <alignment vertical="top"/>
    </xf>
    <xf numFmtId="3" fontId="146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left" wrapText="1"/>
    </xf>
    <xf numFmtId="49" fontId="19" fillId="0" borderId="0" xfId="0" applyNumberFormat="1" applyFont="1"/>
    <xf numFmtId="2" fontId="32" fillId="0" borderId="0" xfId="23" applyNumberFormat="1" applyFont="1" applyAlignment="1">
      <alignment horizontal="right"/>
    </xf>
    <xf numFmtId="2" fontId="89" fillId="0" borderId="0" xfId="0" applyNumberFormat="1" applyFont="1" applyAlignment="1">
      <alignment horizontal="right"/>
    </xf>
    <xf numFmtId="2" fontId="89" fillId="0" borderId="0" xfId="0" applyNumberFormat="1" applyFont="1"/>
    <xf numFmtId="166" fontId="33" fillId="0" borderId="0" xfId="23" applyNumberFormat="1" applyFont="1" applyAlignment="1">
      <alignment horizontal="right"/>
    </xf>
    <xf numFmtId="3" fontId="41" fillId="0" borderId="0" xfId="0" applyNumberFormat="1" applyFont="1"/>
    <xf numFmtId="2" fontId="32" fillId="6" borderId="0" xfId="0" applyNumberFormat="1" applyFont="1" applyFill="1"/>
    <xf numFmtId="164" fontId="28" fillId="6" borderId="0" xfId="0" applyNumberFormat="1" applyFont="1" applyFill="1" applyAlignment="1">
      <alignment horizontal="left" vertical="center" wrapText="1"/>
    </xf>
    <xf numFmtId="3" fontId="32" fillId="6" borderId="0" xfId="0" applyNumberFormat="1" applyFont="1" applyFill="1"/>
    <xf numFmtId="164" fontId="32" fillId="6" borderId="0" xfId="0" applyNumberFormat="1" applyFont="1" applyFill="1"/>
    <xf numFmtId="3" fontId="89" fillId="6" borderId="0" xfId="0" applyNumberFormat="1" applyFont="1" applyFill="1"/>
    <xf numFmtId="3" fontId="41" fillId="0" borderId="0" xfId="0" applyNumberFormat="1" applyFont="1" applyAlignment="1">
      <alignment horizontal="right"/>
    </xf>
    <xf numFmtId="2" fontId="89" fillId="6" borderId="0" xfId="0" applyNumberFormat="1" applyFont="1" applyFill="1"/>
    <xf numFmtId="3" fontId="89" fillId="6" borderId="0" xfId="0" applyNumberFormat="1" applyFont="1" applyFill="1" applyAlignment="1">
      <alignment horizontal="right"/>
    </xf>
    <xf numFmtId="171" fontId="32" fillId="0" borderId="0" xfId="0" applyNumberFormat="1" applyFont="1"/>
    <xf numFmtId="3" fontId="33" fillId="0" borderId="0" xfId="0" applyNumberFormat="1" applyFont="1"/>
    <xf numFmtId="2" fontId="32" fillId="17" borderId="22" xfId="0" applyNumberFormat="1" applyFont="1" applyFill="1" applyBorder="1"/>
    <xf numFmtId="164" fontId="28" fillId="17" borderId="22" xfId="0" applyNumberFormat="1" applyFont="1" applyFill="1" applyBorder="1" applyAlignment="1">
      <alignment horizontal="left" vertical="center" wrapText="1"/>
    </xf>
    <xf numFmtId="164" fontId="32" fillId="17" borderId="22" xfId="0" applyNumberFormat="1" applyFont="1" applyFill="1" applyBorder="1"/>
    <xf numFmtId="164" fontId="32" fillId="12" borderId="0" xfId="0" applyNumberFormat="1" applyFont="1" applyFill="1"/>
    <xf numFmtId="164" fontId="28" fillId="12" borderId="0" xfId="0" applyNumberFormat="1" applyFont="1" applyFill="1" applyAlignment="1">
      <alignment horizontal="left" vertical="center" wrapText="1"/>
    </xf>
    <xf numFmtId="164" fontId="5" fillId="12" borderId="0" xfId="0" applyNumberFormat="1" applyFont="1" applyFill="1"/>
    <xf numFmtId="164" fontId="28" fillId="12" borderId="0" xfId="0" applyNumberFormat="1" applyFont="1" applyFill="1"/>
    <xf numFmtId="166" fontId="32" fillId="12" borderId="0" xfId="23" applyNumberFormat="1" applyFont="1" applyFill="1" applyAlignment="1">
      <alignment horizontal="right"/>
    </xf>
    <xf numFmtId="164" fontId="0" fillId="12" borderId="0" xfId="0" applyNumberFormat="1" applyFill="1"/>
    <xf numFmtId="164" fontId="33" fillId="0" borderId="0" xfId="0" applyNumberFormat="1" applyFont="1" applyAlignment="1">
      <alignment horizontal="right"/>
    </xf>
    <xf numFmtId="164" fontId="32" fillId="12" borderId="0" xfId="0" applyNumberFormat="1" applyFont="1" applyFill="1" applyAlignment="1">
      <alignment horizontal="right"/>
    </xf>
    <xf numFmtId="164" fontId="46" fillId="12" borderId="0" xfId="0" applyNumberFormat="1" applyFont="1" applyFill="1"/>
    <xf numFmtId="164" fontId="89" fillId="12" borderId="0" xfId="0" applyNumberFormat="1" applyFont="1" applyFill="1" applyAlignment="1">
      <alignment horizontal="right"/>
    </xf>
    <xf numFmtId="166" fontId="32" fillId="17" borderId="23" xfId="23" applyNumberFormat="1" applyFont="1" applyFill="1" applyBorder="1" applyAlignment="1">
      <alignment horizontal="right"/>
    </xf>
    <xf numFmtId="164" fontId="32" fillId="17" borderId="23" xfId="0" applyNumberFormat="1" applyFont="1" applyFill="1" applyBorder="1"/>
    <xf numFmtId="164" fontId="32" fillId="17" borderId="23" xfId="0" applyNumberFormat="1" applyFont="1" applyFill="1" applyBorder="1" applyAlignment="1">
      <alignment horizontal="right"/>
    </xf>
    <xf numFmtId="0" fontId="147" fillId="0" borderId="0" xfId="22" applyFont="1" applyAlignment="1">
      <alignment horizontal="left"/>
    </xf>
    <xf numFmtId="164" fontId="5" fillId="12" borderId="22" xfId="0" applyNumberFormat="1" applyFont="1" applyFill="1" applyBorder="1"/>
    <xf numFmtId="164" fontId="28" fillId="12" borderId="22" xfId="0" applyNumberFormat="1" applyFont="1" applyFill="1" applyBorder="1" applyAlignment="1">
      <alignment horizontal="left" vertical="center" wrapText="1"/>
    </xf>
    <xf numFmtId="164" fontId="150" fillId="6" borderId="23" xfId="0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/>
    <xf numFmtId="164" fontId="50" fillId="12" borderId="0" xfId="0" applyNumberFormat="1" applyFont="1" applyFill="1"/>
    <xf numFmtId="164" fontId="151" fillId="6" borderId="23" xfId="0" applyNumberFormat="1" applyFont="1" applyFill="1" applyBorder="1"/>
    <xf numFmtId="166" fontId="32" fillId="0" borderId="24" xfId="0" applyNumberFormat="1" applyFont="1" applyBorder="1"/>
    <xf numFmtId="171" fontId="32" fillId="12" borderId="0" xfId="0" applyNumberFormat="1" applyFont="1" applyFill="1"/>
    <xf numFmtId="164" fontId="149" fillId="6" borderId="23" xfId="0" applyNumberFormat="1" applyFont="1" applyFill="1" applyBorder="1"/>
    <xf numFmtId="164" fontId="72" fillId="17" borderId="23" xfId="0" applyNumberFormat="1" applyFont="1" applyFill="1" applyBorder="1"/>
    <xf numFmtId="2" fontId="89" fillId="12" borderId="0" xfId="0" applyNumberFormat="1" applyFont="1" applyFill="1"/>
    <xf numFmtId="2" fontId="32" fillId="12" borderId="22" xfId="0" applyNumberFormat="1" applyFont="1" applyFill="1" applyBorder="1"/>
    <xf numFmtId="164" fontId="152" fillId="17" borderId="23" xfId="0" applyNumberFormat="1" applyFont="1" applyFill="1" applyBorder="1" applyAlignment="1">
      <alignment horizontal="left" vertical="center" wrapText="1"/>
    </xf>
    <xf numFmtId="164" fontId="50" fillId="12" borderId="22" xfId="0" applyNumberFormat="1" applyFont="1" applyFill="1" applyBorder="1"/>
    <xf numFmtId="164" fontId="148" fillId="0" borderId="24" xfId="0" applyNumberFormat="1" applyFont="1" applyBorder="1"/>
    <xf numFmtId="164" fontId="0" fillId="0" borderId="24" xfId="0" applyNumberFormat="1" applyBorder="1"/>
    <xf numFmtId="164" fontId="19" fillId="0" borderId="13" xfId="0" applyNumberFormat="1" applyFont="1" applyBorder="1"/>
    <xf numFmtId="0" fontId="83" fillId="0" borderId="0" xfId="0" applyFont="1"/>
    <xf numFmtId="0" fontId="83" fillId="0" borderId="0" xfId="15" applyFont="1"/>
    <xf numFmtId="0" fontId="17" fillId="0" borderId="11" xfId="0" applyFont="1" applyBorder="1" applyAlignment="1">
      <alignment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/>
    </xf>
    <xf numFmtId="0" fontId="4" fillId="0" borderId="11" xfId="0" applyFont="1" applyBorder="1"/>
    <xf numFmtId="0" fontId="106" fillId="7" borderId="0" xfId="0" applyFont="1" applyFill="1"/>
    <xf numFmtId="0" fontId="153" fillId="0" borderId="0" xfId="0" applyFont="1"/>
    <xf numFmtId="0" fontId="154" fillId="7" borderId="0" xfId="0" applyFont="1" applyFill="1"/>
    <xf numFmtId="4" fontId="154" fillId="7" borderId="0" xfId="0" applyNumberFormat="1" applyFont="1" applyFill="1" applyAlignment="1">
      <alignment horizontal="right"/>
    </xf>
    <xf numFmtId="4" fontId="106" fillId="7" borderId="0" xfId="0" applyNumberFormat="1" applyFont="1" applyFill="1"/>
    <xf numFmtId="166" fontId="155" fillId="7" borderId="0" xfId="0" applyNumberFormat="1" applyFont="1" applyFill="1"/>
    <xf numFmtId="4" fontId="106" fillId="7" borderId="0" xfId="0" applyNumberFormat="1" applyFont="1" applyFill="1" applyAlignment="1">
      <alignment horizontal="right"/>
    </xf>
    <xf numFmtId="49" fontId="17" fillId="0" borderId="0" xfId="0" applyNumberFormat="1" applyFont="1"/>
    <xf numFmtId="4" fontId="106" fillId="2" borderId="0" xfId="0" applyNumberFormat="1" applyFont="1" applyFill="1"/>
    <xf numFmtId="167" fontId="34" fillId="2" borderId="0" xfId="0" applyNumberFormat="1" applyFont="1" applyFill="1"/>
    <xf numFmtId="4" fontId="106" fillId="0" borderId="0" xfId="0" applyNumberFormat="1" applyFont="1"/>
    <xf numFmtId="0" fontId="106" fillId="9" borderId="0" xfId="0" applyFont="1" applyFill="1" applyAlignment="1">
      <alignment horizontal="right"/>
    </xf>
    <xf numFmtId="4" fontId="106" fillId="9" borderId="0" xfId="0" applyNumberFormat="1" applyFont="1" applyFill="1"/>
    <xf numFmtId="3" fontId="106" fillId="9" borderId="0" xfId="0" applyNumberFormat="1" applyFont="1" applyFill="1"/>
    <xf numFmtId="2" fontId="106" fillId="9" borderId="0" xfId="0" applyNumberFormat="1" applyFont="1" applyFill="1"/>
    <xf numFmtId="0" fontId="153" fillId="9" borderId="0" xfId="0" applyFont="1" applyFill="1"/>
    <xf numFmtId="0" fontId="34" fillId="0" borderId="0" xfId="0" applyFont="1" applyAlignment="1">
      <alignment wrapText="1"/>
    </xf>
    <xf numFmtId="164" fontId="158" fillId="0" borderId="0" xfId="0" applyNumberFormat="1" applyFont="1"/>
    <xf numFmtId="164" fontId="159" fillId="0" borderId="0" xfId="0" applyNumberFormat="1" applyFont="1"/>
    <xf numFmtId="2" fontId="160" fillId="0" borderId="0" xfId="23" applyNumberFormat="1" applyFont="1" applyAlignment="1">
      <alignment horizontal="right"/>
    </xf>
    <xf numFmtId="2" fontId="160" fillId="6" borderId="0" xfId="0" applyNumberFormat="1" applyFont="1" applyFill="1"/>
    <xf numFmtId="2" fontId="160" fillId="0" borderId="0" xfId="0" applyNumberFormat="1" applyFont="1"/>
    <xf numFmtId="2" fontId="159" fillId="0" borderId="0" xfId="0" applyNumberFormat="1" applyFont="1" applyAlignment="1">
      <alignment horizontal="right"/>
    </xf>
    <xf numFmtId="2" fontId="159" fillId="6" borderId="0" xfId="0" applyNumberFormat="1" applyFont="1" applyFill="1"/>
    <xf numFmtId="171" fontId="160" fillId="0" borderId="0" xfId="0" applyNumberFormat="1" applyFont="1"/>
    <xf numFmtId="2" fontId="159" fillId="0" borderId="0" xfId="0" applyNumberFormat="1" applyFont="1"/>
    <xf numFmtId="164" fontId="160" fillId="6" borderId="0" xfId="0" applyNumberFormat="1" applyFont="1" applyFill="1"/>
    <xf numFmtId="164" fontId="160" fillId="0" borderId="0" xfId="0" applyNumberFormat="1" applyFont="1"/>
    <xf numFmtId="164" fontId="160" fillId="12" borderId="0" xfId="0" applyNumberFormat="1" applyFont="1" applyFill="1"/>
    <xf numFmtId="166" fontId="160" fillId="12" borderId="0" xfId="23" applyNumberFormat="1" applyFont="1" applyFill="1" applyAlignment="1">
      <alignment horizontal="right"/>
    </xf>
    <xf numFmtId="166" fontId="160" fillId="0" borderId="0" xfId="23" applyNumberFormat="1" applyFont="1" applyAlignment="1">
      <alignment horizontal="right"/>
    </xf>
    <xf numFmtId="166" fontId="158" fillId="0" borderId="0" xfId="23" applyNumberFormat="1" applyFont="1" applyAlignment="1">
      <alignment horizontal="right"/>
    </xf>
    <xf numFmtId="2" fontId="160" fillId="12" borderId="0" xfId="0" applyNumberFormat="1" applyFont="1" applyFill="1"/>
    <xf numFmtId="2" fontId="159" fillId="12" borderId="0" xfId="0" applyNumberFormat="1" applyFont="1" applyFill="1"/>
    <xf numFmtId="0" fontId="158" fillId="0" borderId="0" xfId="0" applyFont="1"/>
    <xf numFmtId="164" fontId="158" fillId="0" borderId="0" xfId="0" applyNumberFormat="1" applyFont="1" applyAlignment="1">
      <alignment horizontal="right"/>
    </xf>
    <xf numFmtId="164" fontId="158" fillId="0" borderId="0" xfId="0" applyNumberFormat="1" applyFont="1" applyAlignment="1">
      <alignment horizontal="left" vertical="center" wrapText="1"/>
    </xf>
    <xf numFmtId="164" fontId="160" fillId="6" borderId="0" xfId="0" applyNumberFormat="1" applyFont="1" applyFill="1" applyAlignment="1">
      <alignment horizontal="left" vertical="center" wrapText="1"/>
    </xf>
    <xf numFmtId="164" fontId="160" fillId="0" borderId="0" xfId="0" applyNumberFormat="1" applyFont="1" applyAlignment="1">
      <alignment horizontal="left" vertical="center" wrapText="1"/>
    </xf>
    <xf numFmtId="164" fontId="160" fillId="12" borderId="0" xfId="0" applyNumberFormat="1" applyFont="1" applyFill="1" applyAlignment="1">
      <alignment horizontal="left" vertical="center" wrapText="1"/>
    </xf>
    <xf numFmtId="164" fontId="161" fillId="0" borderId="0" xfId="0" applyNumberFormat="1" applyFont="1"/>
    <xf numFmtId="3" fontId="158" fillId="0" borderId="0" xfId="0" applyNumberFormat="1" applyFont="1"/>
    <xf numFmtId="3" fontId="160" fillId="6" borderId="0" xfId="0" applyNumberFormat="1" applyFont="1" applyFill="1"/>
    <xf numFmtId="3" fontId="161" fillId="0" borderId="0" xfId="0" applyNumberFormat="1" applyFont="1" applyAlignment="1">
      <alignment horizontal="right"/>
    </xf>
    <xf numFmtId="3" fontId="159" fillId="6" borderId="0" xfId="0" applyNumberFormat="1" applyFont="1" applyFill="1" applyAlignment="1">
      <alignment horizontal="right"/>
    </xf>
    <xf numFmtId="164" fontId="159" fillId="0" borderId="0" xfId="0" applyNumberFormat="1" applyFont="1" applyAlignment="1">
      <alignment horizontal="right"/>
    </xf>
    <xf numFmtId="164" fontId="160" fillId="0" borderId="0" xfId="0" applyNumberFormat="1" applyFont="1" applyAlignment="1">
      <alignment horizontal="right"/>
    </xf>
    <xf numFmtId="164" fontId="158" fillId="12" borderId="0" xfId="0" applyNumberFormat="1" applyFont="1" applyFill="1"/>
    <xf numFmtId="164" fontId="158" fillId="0" borderId="0" xfId="28" applyNumberFormat="1" applyFont="1" applyProtection="1">
      <protection locked="0"/>
    </xf>
    <xf numFmtId="3" fontId="158" fillId="0" borderId="0" xfId="0" applyNumberFormat="1" applyFont="1" applyAlignment="1">
      <alignment horizontal="right"/>
    </xf>
    <xf numFmtId="3" fontId="161" fillId="0" borderId="0" xfId="0" applyNumberFormat="1" applyFont="1"/>
    <xf numFmtId="3" fontId="159" fillId="6" borderId="0" xfId="0" applyNumberFormat="1" applyFont="1" applyFill="1"/>
    <xf numFmtId="164" fontId="160" fillId="12" borderId="0" xfId="0" applyNumberFormat="1" applyFont="1" applyFill="1" applyAlignment="1">
      <alignment horizontal="right"/>
    </xf>
    <xf numFmtId="164" fontId="159" fillId="12" borderId="0" xfId="0" applyNumberFormat="1" applyFont="1" applyFill="1" applyAlignment="1">
      <alignment horizontal="right"/>
    </xf>
    <xf numFmtId="166" fontId="160" fillId="17" borderId="0" xfId="23" applyNumberFormat="1" applyFont="1" applyFill="1" applyAlignment="1">
      <alignment horizontal="right"/>
    </xf>
    <xf numFmtId="164" fontId="160" fillId="17" borderId="0" xfId="0" applyNumberFormat="1" applyFont="1" applyFill="1" applyAlignment="1">
      <alignment horizontal="left" vertical="center" wrapText="1"/>
    </xf>
    <xf numFmtId="164" fontId="160" fillId="17" borderId="0" xfId="0" applyNumberFormat="1" applyFont="1" applyFill="1"/>
    <xf numFmtId="164" fontId="160" fillId="17" borderId="0" xfId="0" applyNumberFormat="1" applyFont="1" applyFill="1" applyAlignment="1">
      <alignment horizontal="right"/>
    </xf>
    <xf numFmtId="164" fontId="158" fillId="0" borderId="0" xfId="0" applyNumberFormat="1" applyFont="1" applyAlignment="1">
      <alignment wrapText="1"/>
    </xf>
    <xf numFmtId="171" fontId="160" fillId="12" borderId="0" xfId="0" applyNumberFormat="1" applyFont="1" applyFill="1"/>
    <xf numFmtId="164" fontId="160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top"/>
    </xf>
    <xf numFmtId="164" fontId="158" fillId="0" borderId="0" xfId="0" applyNumberFormat="1" applyFont="1" applyAlignment="1">
      <alignment horizontal="left" wrapText="1"/>
    </xf>
    <xf numFmtId="2" fontId="160" fillId="17" borderId="0" xfId="0" applyNumberFormat="1" applyFont="1" applyFill="1"/>
    <xf numFmtId="0" fontId="158" fillId="3" borderId="0" xfId="0" applyFont="1" applyFill="1"/>
    <xf numFmtId="166" fontId="160" fillId="3" borderId="0" xfId="23" applyNumberFormat="1" applyFont="1" applyFill="1" applyAlignment="1">
      <alignment horizontal="right"/>
    </xf>
    <xf numFmtId="164" fontId="158" fillId="3" borderId="0" xfId="0" applyNumberFormat="1" applyFont="1" applyFill="1"/>
    <xf numFmtId="164" fontId="162" fillId="0" borderId="0" xfId="0" applyNumberFormat="1" applyFont="1"/>
    <xf numFmtId="2" fontId="154" fillId="0" borderId="0" xfId="0" applyNumberFormat="1" applyFont="1"/>
    <xf numFmtId="164" fontId="163" fillId="0" borderId="0" xfId="0" applyNumberFormat="1" applyFont="1" applyAlignment="1">
      <alignment horizontal="left" vertical="center" wrapText="1"/>
    </xf>
    <xf numFmtId="10" fontId="34" fillId="0" borderId="0" xfId="12" applyNumberFormat="1" applyFont="1"/>
    <xf numFmtId="164" fontId="164" fillId="0" borderId="0" xfId="0" applyNumberFormat="1" applyFont="1"/>
    <xf numFmtId="10" fontId="158" fillId="0" borderId="0" xfId="12" applyNumberFormat="1" applyFont="1"/>
    <xf numFmtId="164" fontId="160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left" wrapText="1"/>
    </xf>
    <xf numFmtId="3" fontId="165" fillId="0" borderId="0" xfId="0" applyNumberFormat="1" applyFont="1"/>
    <xf numFmtId="0" fontId="28" fillId="0" borderId="0" xfId="0" applyFont="1" applyAlignment="1">
      <alignment vertical="top"/>
    </xf>
    <xf numFmtId="0" fontId="166" fillId="0" borderId="0" xfId="0" applyFont="1"/>
    <xf numFmtId="1" fontId="166" fillId="0" borderId="0" xfId="0" applyNumberFormat="1" applyFont="1"/>
    <xf numFmtId="164" fontId="166" fillId="0" borderId="0" xfId="0" applyNumberFormat="1" applyFont="1"/>
    <xf numFmtId="0" fontId="166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167" fillId="0" borderId="0" xfId="0" applyFont="1"/>
    <xf numFmtId="3" fontId="76" fillId="0" borderId="0" xfId="0" applyNumberFormat="1" applyFont="1" applyAlignment="1">
      <alignment horizontal="right" vertical="top"/>
    </xf>
    <xf numFmtId="3" fontId="156" fillId="0" borderId="0" xfId="0" applyNumberFormat="1" applyFont="1" applyAlignment="1">
      <alignment horizontal="right" vertical="top"/>
    </xf>
    <xf numFmtId="0" fontId="157" fillId="0" borderId="0" xfId="0" applyFont="1" applyAlignment="1">
      <alignment horizontal="right"/>
    </xf>
    <xf numFmtId="3" fontId="157" fillId="0" borderId="0" xfId="0" applyNumberFormat="1" applyFont="1" applyAlignment="1">
      <alignment horizontal="right"/>
    </xf>
    <xf numFmtId="0" fontId="156" fillId="0" borderId="0" xfId="0" applyFont="1" applyAlignment="1">
      <alignment horizontal="center" vertical="center"/>
    </xf>
    <xf numFmtId="0" fontId="157" fillId="0" borderId="0" xfId="0" applyFont="1"/>
    <xf numFmtId="164" fontId="157" fillId="0" borderId="0" xfId="0" applyNumberFormat="1" applyFont="1"/>
    <xf numFmtId="1" fontId="157" fillId="0" borderId="0" xfId="0" applyNumberFormat="1" applyFont="1"/>
    <xf numFmtId="3" fontId="79" fillId="0" borderId="0" xfId="0" applyNumberFormat="1" applyFont="1" applyAlignment="1">
      <alignment horizontal="center" vertical="center" wrapText="1"/>
    </xf>
    <xf numFmtId="164" fontId="129" fillId="0" borderId="0" xfId="0" applyNumberFormat="1" applyFont="1" applyAlignment="1">
      <alignment horizontal="right" vertical="top"/>
    </xf>
    <xf numFmtId="0" fontId="156" fillId="0" borderId="0" xfId="0" applyFont="1"/>
    <xf numFmtId="175" fontId="111" fillId="0" borderId="0" xfId="0" applyNumberFormat="1" applyFont="1"/>
    <xf numFmtId="164" fontId="82" fillId="0" borderId="0" xfId="0" applyNumberFormat="1" applyFont="1"/>
    <xf numFmtId="0" fontId="17" fillId="0" borderId="0" xfId="0" applyFont="1" applyAlignment="1">
      <alignment horizontal="center" vertical="center"/>
    </xf>
    <xf numFmtId="0" fontId="47" fillId="0" borderId="0" xfId="15" applyFont="1"/>
    <xf numFmtId="0" fontId="47" fillId="0" borderId="0" xfId="15" quotePrefix="1" applyFont="1"/>
    <xf numFmtId="164" fontId="157" fillId="9" borderId="11" xfId="0" applyNumberFormat="1" applyFont="1" applyFill="1" applyBorder="1"/>
    <xf numFmtId="0" fontId="61" fillId="0" borderId="0" xfId="15" applyFont="1"/>
    <xf numFmtId="0" fontId="170" fillId="0" borderId="0" xfId="0" applyFont="1"/>
    <xf numFmtId="0" fontId="171" fillId="0" borderId="0" xfId="0" applyFont="1"/>
    <xf numFmtId="0" fontId="171" fillId="0" borderId="0" xfId="0" applyFont="1" applyAlignment="1">
      <alignment vertical="center"/>
    </xf>
    <xf numFmtId="0" fontId="170" fillId="0" borderId="0" xfId="0" applyFont="1" applyAlignment="1">
      <alignment vertical="center"/>
    </xf>
    <xf numFmtId="0" fontId="176" fillId="0" borderId="0" xfId="0" applyFont="1" applyAlignment="1">
      <alignment horizontal="center" wrapText="1"/>
    </xf>
    <xf numFmtId="0" fontId="175" fillId="0" borderId="0" xfId="0" applyFont="1" applyAlignment="1">
      <alignment horizontal="center" wrapText="1"/>
    </xf>
    <xf numFmtId="0" fontId="176" fillId="18" borderId="0" xfId="0" applyFont="1" applyFill="1" applyAlignment="1">
      <alignment horizontal="center" wrapText="1"/>
    </xf>
    <xf numFmtId="164" fontId="20" fillId="0" borderId="0" xfId="0" applyNumberFormat="1" applyFont="1" applyAlignment="1">
      <alignment horizontal="right"/>
    </xf>
    <xf numFmtId="0" fontId="177" fillId="0" borderId="0" xfId="0" applyFont="1"/>
    <xf numFmtId="164" fontId="22" fillId="0" borderId="0" xfId="0" applyNumberFormat="1" applyFont="1" applyAlignment="1">
      <alignment horizontal="right" vertical="top"/>
    </xf>
    <xf numFmtId="164" fontId="20" fillId="0" borderId="0" xfId="0" applyNumberFormat="1" applyFont="1" applyAlignment="1">
      <alignment horizontal="right" vertical="top"/>
    </xf>
    <xf numFmtId="0" fontId="178" fillId="0" borderId="0" xfId="0" applyFont="1"/>
    <xf numFmtId="164" fontId="20" fillId="0" borderId="0" xfId="0" applyNumberFormat="1" applyFont="1"/>
    <xf numFmtId="164" fontId="22" fillId="0" borderId="0" xfId="0" applyNumberFormat="1" applyFont="1" applyAlignment="1">
      <alignment vertical="top"/>
    </xf>
    <xf numFmtId="0" fontId="179" fillId="0" borderId="0" xfId="0" applyFont="1"/>
    <xf numFmtId="0" fontId="170" fillId="31" borderId="0" xfId="0" applyFont="1" applyFill="1" applyAlignment="1">
      <alignment vertical="center"/>
    </xf>
    <xf numFmtId="164" fontId="20" fillId="31" borderId="0" xfId="0" applyNumberFormat="1" applyFont="1" applyFill="1" applyAlignment="1">
      <alignment horizontal="right"/>
    </xf>
    <xf numFmtId="0" fontId="177" fillId="31" borderId="0" xfId="0" applyFont="1" applyFill="1"/>
    <xf numFmtId="0" fontId="168" fillId="0" borderId="0" xfId="0" applyFont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horizontal="right" vertical="center"/>
    </xf>
    <xf numFmtId="0" fontId="180" fillId="0" borderId="0" xfId="0" applyFont="1" applyAlignment="1">
      <alignment vertical="center"/>
    </xf>
    <xf numFmtId="164" fontId="22" fillId="0" borderId="0" xfId="0" applyNumberFormat="1" applyFont="1" applyAlignment="1">
      <alignment horizontal="right"/>
    </xf>
    <xf numFmtId="0" fontId="171" fillId="18" borderId="0" xfId="0" applyFont="1" applyFill="1"/>
    <xf numFmtId="164" fontId="17" fillId="18" borderId="0" xfId="0" applyNumberFormat="1" applyFont="1" applyFill="1" applyAlignment="1">
      <alignment horizontal="right"/>
    </xf>
    <xf numFmtId="0" fontId="172" fillId="19" borderId="0" xfId="0" applyFont="1" applyFill="1"/>
    <xf numFmtId="0" fontId="173" fillId="19" borderId="0" xfId="0" applyFont="1" applyFill="1"/>
    <xf numFmtId="0" fontId="173" fillId="0" borderId="0" xfId="0" applyFont="1"/>
    <xf numFmtId="0" fontId="172" fillId="20" borderId="0" xfId="0" applyFont="1" applyFill="1"/>
    <xf numFmtId="0" fontId="173" fillId="20" borderId="0" xfId="0" applyFont="1" applyFill="1"/>
    <xf numFmtId="0" fontId="173" fillId="20" borderId="0" xfId="0" applyFont="1" applyFill="1" applyAlignment="1">
      <alignment horizontal="right"/>
    </xf>
    <xf numFmtId="0" fontId="174" fillId="21" borderId="0" xfId="0" applyFont="1" applyFill="1"/>
    <xf numFmtId="0" fontId="172" fillId="22" borderId="0" xfId="0" applyFont="1" applyFill="1"/>
    <xf numFmtId="0" fontId="170" fillId="22" borderId="0" xfId="0" applyFont="1" applyFill="1"/>
    <xf numFmtId="0" fontId="172" fillId="23" borderId="0" xfId="0" applyFont="1" applyFill="1"/>
    <xf numFmtId="0" fontId="170" fillId="23" borderId="0" xfId="0" applyFont="1" applyFill="1"/>
    <xf numFmtId="0" fontId="172" fillId="24" borderId="0" xfId="0" applyFont="1" applyFill="1"/>
    <xf numFmtId="0" fontId="170" fillId="24" borderId="0" xfId="0" applyFont="1" applyFill="1"/>
    <xf numFmtId="0" fontId="172" fillId="25" borderId="0" xfId="0" applyFont="1" applyFill="1"/>
    <xf numFmtId="0" fontId="172" fillId="0" borderId="0" xfId="0" applyFont="1"/>
    <xf numFmtId="0" fontId="172" fillId="26" borderId="0" xfId="0" applyFont="1" applyFill="1"/>
    <xf numFmtId="0" fontId="172" fillId="27" borderId="0" xfId="0" applyFont="1" applyFill="1"/>
    <xf numFmtId="0" fontId="172" fillId="28" borderId="0" xfId="0" applyFont="1" applyFill="1"/>
    <xf numFmtId="0" fontId="172" fillId="29" borderId="0" xfId="0" applyFont="1" applyFill="1"/>
    <xf numFmtId="0" fontId="172" fillId="30" borderId="0" xfId="0" applyFont="1" applyFill="1"/>
    <xf numFmtId="0" fontId="170" fillId="30" borderId="0" xfId="0" applyFont="1" applyFill="1"/>
    <xf numFmtId="166" fontId="17" fillId="0" borderId="0" xfId="0" applyNumberFormat="1" applyFont="1" applyAlignment="1">
      <alignment horizontal="right"/>
    </xf>
    <xf numFmtId="3" fontId="112" fillId="0" borderId="0" xfId="0" applyNumberFormat="1" applyFont="1" applyAlignment="1">
      <alignment horizontal="right"/>
    </xf>
    <xf numFmtId="0" fontId="181" fillId="0" borderId="0" xfId="15" applyFont="1"/>
    <xf numFmtId="164" fontId="28" fillId="0" borderId="0" xfId="0" applyNumberFormat="1" applyFont="1" applyAlignment="1">
      <alignment horizontal="left"/>
    </xf>
    <xf numFmtId="0" fontId="182" fillId="0" borderId="0" xfId="0" applyFont="1"/>
    <xf numFmtId="0" fontId="170" fillId="0" borderId="24" xfId="0" applyFont="1" applyBorder="1"/>
    <xf numFmtId="164" fontId="20" fillId="0" borderId="24" xfId="0" applyNumberFormat="1" applyFont="1" applyBorder="1" applyAlignment="1">
      <alignment horizontal="right"/>
    </xf>
    <xf numFmtId="0" fontId="177" fillId="0" borderId="24" xfId="0" applyFont="1" applyBorder="1"/>
    <xf numFmtId="0" fontId="0" fillId="0" borderId="24" xfId="0" applyBorder="1"/>
    <xf numFmtId="0" fontId="183" fillId="0" borderId="0" xfId="0" applyFont="1" applyAlignment="1">
      <alignment vertical="center"/>
    </xf>
    <xf numFmtId="164" fontId="163" fillId="0" borderId="0" xfId="0" applyNumberFormat="1" applyFont="1" applyAlignment="1">
      <alignment horizontal="left"/>
    </xf>
    <xf numFmtId="0" fontId="184" fillId="0" borderId="0" xfId="0" applyFont="1"/>
    <xf numFmtId="164" fontId="184" fillId="0" borderId="0" xfId="0" applyNumberFormat="1" applyFont="1"/>
    <xf numFmtId="164" fontId="185" fillId="0" borderId="0" xfId="0" applyNumberFormat="1" applyFont="1"/>
    <xf numFmtId="164" fontId="34" fillId="0" borderId="0" xfId="0" applyNumberFormat="1" applyFont="1"/>
    <xf numFmtId="164" fontId="155" fillId="0" borderId="0" xfId="0" applyNumberFormat="1" applyFont="1"/>
    <xf numFmtId="164" fontId="154" fillId="6" borderId="0" xfId="0" applyNumberFormat="1" applyFont="1" applyFill="1"/>
    <xf numFmtId="164" fontId="154" fillId="0" borderId="0" xfId="0" applyNumberFormat="1" applyFont="1"/>
    <xf numFmtId="164" fontId="154" fillId="17" borderId="22" xfId="0" applyNumberFormat="1" applyFont="1" applyFill="1" applyBorder="1"/>
    <xf numFmtId="164" fontId="154" fillId="12" borderId="0" xfId="0" applyNumberFormat="1" applyFont="1" applyFill="1"/>
    <xf numFmtId="164" fontId="34" fillId="12" borderId="0" xfId="0" applyNumberFormat="1" applyFont="1" applyFill="1"/>
    <xf numFmtId="164" fontId="154" fillId="17" borderId="23" xfId="0" applyNumberFormat="1" applyFont="1" applyFill="1" applyBorder="1"/>
    <xf numFmtId="164" fontId="184" fillId="0" borderId="24" xfId="0" applyNumberFormat="1" applyFont="1" applyBorder="1"/>
    <xf numFmtId="164" fontId="154" fillId="12" borderId="22" xfId="0" applyNumberFormat="1" applyFont="1" applyFill="1" applyBorder="1"/>
    <xf numFmtId="164" fontId="186" fillId="6" borderId="23" xfId="0" applyNumberFormat="1" applyFont="1" applyFill="1" applyBorder="1"/>
    <xf numFmtId="3" fontId="34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154" fillId="0" borderId="0" xfId="0" applyNumberFormat="1" applyFont="1" applyAlignment="1">
      <alignment horizontal="right"/>
    </xf>
    <xf numFmtId="3" fontId="33" fillId="0" borderId="0" xfId="19" applyNumberFormat="1" applyFont="1" applyAlignment="1" applyProtection="1">
      <alignment horizontal="right"/>
      <protection locked="0"/>
    </xf>
    <xf numFmtId="0" fontId="171" fillId="18" borderId="23" xfId="0" applyFont="1" applyFill="1" applyBorder="1"/>
    <xf numFmtId="0" fontId="176" fillId="18" borderId="23" xfId="0" applyFont="1" applyFill="1" applyBorder="1" applyAlignment="1">
      <alignment horizontal="center" wrapText="1"/>
    </xf>
    <xf numFmtId="164" fontId="17" fillId="18" borderId="23" xfId="0" applyNumberFormat="1" applyFont="1" applyFill="1" applyBorder="1" applyAlignment="1">
      <alignment horizontal="right"/>
    </xf>
    <xf numFmtId="164" fontId="22" fillId="18" borderId="23" xfId="0" applyNumberFormat="1" applyFont="1" applyFill="1" applyBorder="1" applyAlignment="1">
      <alignment horizontal="right"/>
    </xf>
    <xf numFmtId="164" fontId="37" fillId="0" borderId="24" xfId="0" applyNumberFormat="1" applyFont="1" applyBorder="1"/>
    <xf numFmtId="164" fontId="38" fillId="13" borderId="0" xfId="0" applyNumberFormat="1" applyFont="1" applyFill="1"/>
    <xf numFmtId="164" fontId="38" fillId="13" borderId="23" xfId="0" applyNumberFormat="1" applyFont="1" applyFill="1" applyBorder="1"/>
    <xf numFmtId="0" fontId="158" fillId="0" borderId="0" xfId="0" applyFont="1" applyAlignment="1">
      <alignment horizontal="left" wrapText="1"/>
    </xf>
    <xf numFmtId="0" fontId="187" fillId="0" borderId="0" xfId="0" applyFont="1" applyAlignment="1">
      <alignment horizontal="center"/>
    </xf>
    <xf numFmtId="0" fontId="187" fillId="0" borderId="0" xfId="0" applyFont="1" applyAlignment="1">
      <alignment wrapText="1"/>
    </xf>
    <xf numFmtId="0" fontId="188" fillId="0" borderId="0" xfId="0" applyFont="1" applyAlignment="1">
      <alignment horizontal="center" wrapText="1"/>
    </xf>
    <xf numFmtId="0" fontId="187" fillId="0" borderId="0" xfId="0" applyFont="1" applyAlignment="1">
      <alignment horizontal="center" wrapText="1"/>
    </xf>
    <xf numFmtId="0" fontId="188" fillId="18" borderId="11" xfId="0" applyFont="1" applyFill="1" applyBorder="1" applyAlignment="1">
      <alignment horizontal="center" wrapText="1"/>
    </xf>
    <xf numFmtId="0" fontId="189" fillId="0" borderId="0" xfId="0" applyFont="1"/>
    <xf numFmtId="0" fontId="189" fillId="31" borderId="0" xfId="0" applyFont="1" applyFill="1"/>
    <xf numFmtId="0" fontId="188" fillId="18" borderId="0" xfId="0" applyFont="1" applyFill="1" applyAlignment="1">
      <alignment horizontal="center" wrapText="1"/>
    </xf>
    <xf numFmtId="164" fontId="158" fillId="0" borderId="24" xfId="0" applyNumberFormat="1" applyFont="1" applyBorder="1" applyAlignment="1">
      <alignment horizontal="right"/>
    </xf>
    <xf numFmtId="164" fontId="160" fillId="0" borderId="24" xfId="0" applyNumberFormat="1" applyFont="1" applyBorder="1" applyAlignment="1">
      <alignment vertical="top"/>
    </xf>
    <xf numFmtId="164" fontId="160" fillId="0" borderId="24" xfId="0" applyNumberFormat="1" applyFont="1" applyBorder="1" applyAlignment="1">
      <alignment horizontal="left" vertical="top"/>
    </xf>
    <xf numFmtId="164" fontId="160" fillId="0" borderId="24" xfId="0" applyNumberFormat="1" applyFont="1" applyBorder="1" applyAlignment="1">
      <alignment horizontal="right" vertical="top"/>
    </xf>
    <xf numFmtId="164" fontId="160" fillId="18" borderId="11" xfId="0" applyNumberFormat="1" applyFont="1" applyFill="1" applyBorder="1" applyAlignment="1">
      <alignment horizontal="right" vertical="top"/>
    </xf>
    <xf numFmtId="164" fontId="190" fillId="0" borderId="24" xfId="0" applyNumberFormat="1" applyFont="1" applyBorder="1" applyAlignment="1">
      <alignment horizontal="right" vertical="top"/>
    </xf>
    <xf numFmtId="164" fontId="190" fillId="31" borderId="0" xfId="0" applyNumberFormat="1" applyFont="1" applyFill="1" applyAlignment="1">
      <alignment horizontal="right"/>
    </xf>
    <xf numFmtId="166" fontId="160" fillId="0" borderId="24" xfId="0" applyNumberFormat="1" applyFont="1" applyBorder="1" applyAlignment="1">
      <alignment horizontal="right" vertical="top"/>
    </xf>
    <xf numFmtId="164" fontId="160" fillId="18" borderId="24" xfId="0" applyNumberFormat="1" applyFont="1" applyFill="1" applyBorder="1" applyAlignment="1">
      <alignment horizontal="right" vertical="top"/>
    </xf>
    <xf numFmtId="164" fontId="190" fillId="0" borderId="0" xfId="0" applyNumberFormat="1" applyFont="1" applyAlignment="1">
      <alignment horizontal="right"/>
    </xf>
    <xf numFmtId="164" fontId="158" fillId="0" borderId="0" xfId="19" applyNumberFormat="1" applyFont="1" applyProtection="1">
      <protection locked="0"/>
    </xf>
    <xf numFmtId="0" fontId="191" fillId="0" borderId="0" xfId="0" applyFont="1"/>
    <xf numFmtId="164" fontId="192" fillId="0" borderId="0" xfId="0" applyNumberFormat="1" applyFont="1" applyAlignment="1">
      <alignment horizontal="right" vertical="top"/>
    </xf>
    <xf numFmtId="164" fontId="190" fillId="0" borderId="0" xfId="0" applyNumberFormat="1" applyFont="1" applyAlignment="1">
      <alignment horizontal="right" vertical="top"/>
    </xf>
    <xf numFmtId="164" fontId="192" fillId="18" borderId="11" xfId="0" applyNumberFormat="1" applyFont="1" applyFill="1" applyBorder="1" applyAlignment="1">
      <alignment horizontal="right" vertical="top"/>
    </xf>
    <xf numFmtId="0" fontId="191" fillId="31" borderId="0" xfId="0" applyFont="1" applyFill="1"/>
    <xf numFmtId="164" fontId="160" fillId="0" borderId="0" xfId="0" applyNumberFormat="1" applyFont="1" applyAlignment="1">
      <alignment horizontal="right" vertical="top"/>
    </xf>
    <xf numFmtId="166" fontId="160" fillId="0" borderId="0" xfId="0" applyNumberFormat="1" applyFont="1" applyAlignment="1">
      <alignment horizontal="right" vertical="top"/>
    </xf>
    <xf numFmtId="164" fontId="160" fillId="18" borderId="0" xfId="0" applyNumberFormat="1" applyFont="1" applyFill="1" applyAlignment="1">
      <alignment horizontal="right" vertical="top"/>
    </xf>
    <xf numFmtId="164" fontId="158" fillId="0" borderId="0" xfId="0" applyNumberFormat="1" applyFont="1" applyAlignment="1">
      <alignment horizontal="right" vertical="top"/>
    </xf>
    <xf numFmtId="0" fontId="134" fillId="0" borderId="0" xfId="15" applyFont="1"/>
    <xf numFmtId="0" fontId="193" fillId="0" borderId="0" xfId="15" applyFont="1"/>
    <xf numFmtId="0" fontId="194" fillId="0" borderId="0" xfId="15" applyFont="1"/>
    <xf numFmtId="0" fontId="195" fillId="0" borderId="0" xfId="0" applyFont="1"/>
    <xf numFmtId="0" fontId="196" fillId="0" borderId="0" xfId="15" applyFont="1" applyAlignment="1">
      <alignment vertical="top"/>
    </xf>
    <xf numFmtId="0" fontId="195" fillId="0" borderId="0" xfId="0" applyFont="1" applyAlignment="1">
      <alignment horizontal="right"/>
    </xf>
    <xf numFmtId="0" fontId="187" fillId="0" borderId="0" xfId="0" applyFont="1" applyAlignment="1">
      <alignment vertical="top"/>
    </xf>
    <xf numFmtId="0" fontId="197" fillId="0" borderId="0" xfId="0" applyFont="1"/>
    <xf numFmtId="0" fontId="198" fillId="0" borderId="0" xfId="15" applyFont="1"/>
    <xf numFmtId="0" fontId="196" fillId="0" borderId="0" xfId="15" applyFont="1"/>
    <xf numFmtId="0" fontId="199" fillId="0" borderId="0" xfId="15" applyFont="1"/>
    <xf numFmtId="0" fontId="200" fillId="0" borderId="0" xfId="15" applyFont="1"/>
    <xf numFmtId="0" fontId="201" fillId="0" borderId="0" xfId="0" applyFont="1"/>
    <xf numFmtId="0" fontId="202" fillId="0" borderId="0" xfId="0" applyFont="1"/>
    <xf numFmtId="0" fontId="203" fillId="0" borderId="0" xfId="0" applyFont="1" applyAlignment="1">
      <alignment vertical="center"/>
    </xf>
    <xf numFmtId="0" fontId="204" fillId="0" borderId="0" xfId="0" applyFont="1"/>
    <xf numFmtId="0" fontId="205" fillId="0" borderId="0" xfId="0" applyFont="1" applyAlignment="1">
      <alignment horizontal="left"/>
    </xf>
    <xf numFmtId="0" fontId="207" fillId="0" borderId="0" xfId="0" applyFont="1"/>
    <xf numFmtId="10" fontId="37" fillId="0" borderId="0" xfId="12" applyNumberFormat="1" applyFont="1" applyAlignment="1">
      <alignment vertical="top"/>
    </xf>
    <xf numFmtId="3" fontId="19" fillId="15" borderId="0" xfId="0" applyNumberFormat="1" applyFont="1" applyFill="1" applyAlignment="1">
      <alignment horizontal="left" wrapText="1"/>
    </xf>
    <xf numFmtId="164" fontId="19" fillId="15" borderId="0" xfId="0" applyNumberFormat="1" applyFont="1" applyFill="1" applyAlignment="1">
      <alignment wrapText="1"/>
    </xf>
    <xf numFmtId="164" fontId="17" fillId="15" borderId="0" xfId="0" applyNumberFormat="1" applyFont="1" applyFill="1" applyAlignment="1">
      <alignment horizontal="right" vertical="top"/>
    </xf>
    <xf numFmtId="164" fontId="19" fillId="15" borderId="0" xfId="0" applyNumberFormat="1" applyFont="1" applyFill="1" applyAlignment="1">
      <alignment horizontal="right"/>
    </xf>
    <xf numFmtId="164" fontId="19" fillId="15" borderId="25" xfId="0" applyNumberFormat="1" applyFont="1" applyFill="1" applyBorder="1"/>
    <xf numFmtId="164" fontId="19" fillId="15" borderId="26" xfId="0" applyNumberFormat="1" applyFont="1" applyFill="1" applyBorder="1"/>
    <xf numFmtId="164" fontId="17" fillId="15" borderId="25" xfId="0" applyNumberFormat="1" applyFont="1" applyFill="1" applyBorder="1" applyAlignment="1">
      <alignment vertical="top"/>
    </xf>
    <xf numFmtId="164" fontId="19" fillId="32" borderId="25" xfId="0" applyNumberFormat="1" applyFont="1" applyFill="1" applyBorder="1" applyAlignment="1">
      <alignment horizontal="left" wrapText="1"/>
    </xf>
    <xf numFmtId="0" fontId="19" fillId="0" borderId="14" xfId="0" applyFont="1" applyBorder="1" applyAlignment="1">
      <alignment horizontal="right" vertical="top"/>
    </xf>
    <xf numFmtId="0" fontId="19" fillId="0" borderId="14" xfId="0" applyFont="1" applyBorder="1" applyAlignment="1">
      <alignment vertical="top"/>
    </xf>
    <xf numFmtId="10" fontId="37" fillId="0" borderId="14" xfId="0" applyNumberFormat="1" applyFont="1" applyBorder="1" applyAlignment="1">
      <alignment vertical="top"/>
    </xf>
    <xf numFmtId="0" fontId="0" fillId="3" borderId="0" xfId="0" applyFill="1" applyAlignment="1">
      <alignment vertical="top"/>
    </xf>
    <xf numFmtId="0" fontId="0" fillId="0" borderId="11" xfId="0" applyBorder="1" applyAlignment="1">
      <alignment vertical="top"/>
    </xf>
    <xf numFmtId="164" fontId="37" fillId="0" borderId="18" xfId="0" applyNumberFormat="1" applyFont="1" applyBorder="1" applyAlignment="1">
      <alignment vertical="top"/>
    </xf>
    <xf numFmtId="171" fontId="52" fillId="0" borderId="11" xfId="0" applyNumberFormat="1" applyFont="1" applyBorder="1" applyAlignment="1">
      <alignment vertical="top"/>
    </xf>
    <xf numFmtId="3" fontId="52" fillId="0" borderId="11" xfId="0" applyNumberFormat="1" applyFont="1" applyBorder="1" applyAlignment="1">
      <alignment vertical="top"/>
    </xf>
    <xf numFmtId="0" fontId="208" fillId="0" borderId="0" xfId="1" applyFont="1" applyAlignment="1">
      <alignment horizontal="left"/>
    </xf>
    <xf numFmtId="0" fontId="209" fillId="0" borderId="0" xfId="0" applyFont="1" applyAlignment="1">
      <alignment horizontal="center"/>
    </xf>
    <xf numFmtId="0" fontId="19" fillId="15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17" fillId="0" borderId="0" xfId="0" applyNumberFormat="1" applyFont="1"/>
    <xf numFmtId="2" fontId="19" fillId="0" borderId="0" xfId="0" applyNumberFormat="1" applyFont="1"/>
    <xf numFmtId="2" fontId="86" fillId="0" borderId="0" xfId="0" applyNumberFormat="1" applyFont="1"/>
    <xf numFmtId="164" fontId="19" fillId="0" borderId="12" xfId="0" applyNumberFormat="1" applyFont="1" applyBorder="1"/>
    <xf numFmtId="0" fontId="19" fillId="0" borderId="0" xfId="0" applyFont="1" applyAlignment="1">
      <alignment vertical="center"/>
    </xf>
    <xf numFmtId="164" fontId="38" fillId="0" borderId="0" xfId="0" applyNumberFormat="1" applyFont="1" applyAlignment="1">
      <alignment vertical="center" wrapText="1"/>
    </xf>
    <xf numFmtId="0" fontId="38" fillId="0" borderId="0" xfId="0" applyFont="1" applyAlignment="1">
      <alignment vertical="center" wrapText="1"/>
    </xf>
    <xf numFmtId="174" fontId="138" fillId="0" borderId="0" xfId="0" applyNumberFormat="1" applyFont="1"/>
    <xf numFmtId="0" fontId="152" fillId="0" borderId="0" xfId="0" applyFont="1"/>
    <xf numFmtId="0" fontId="210" fillId="0" borderId="0" xfId="0" applyFont="1"/>
    <xf numFmtId="0" fontId="211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168" fontId="138" fillId="0" borderId="0" xfId="0" applyNumberFormat="1" applyFont="1" applyAlignment="1">
      <alignment horizontal="left" vertical="center" wrapText="1"/>
    </xf>
    <xf numFmtId="167" fontId="19" fillId="0" borderId="0" xfId="11" applyNumberFormat="1" applyFont="1" applyAlignment="1">
      <alignment horizontal="right"/>
    </xf>
    <xf numFmtId="0" fontId="46" fillId="0" borderId="0" xfId="0" applyFont="1" applyAlignment="1">
      <alignment horizontal="left" vertical="top"/>
    </xf>
    <xf numFmtId="0" fontId="0" fillId="0" borderId="0" xfId="0"/>
    <xf numFmtId="4" fontId="49" fillId="2" borderId="0" xfId="0" applyNumberFormat="1" applyFont="1" applyFill="1"/>
    <xf numFmtId="0" fontId="0" fillId="0" borderId="0" xfId="0" applyFont="1" applyFill="1"/>
    <xf numFmtId="0" fontId="49" fillId="0" borderId="0" xfId="0" applyFont="1" applyFill="1"/>
    <xf numFmtId="0" fontId="33" fillId="0" borderId="0" xfId="0" applyFont="1" applyFill="1"/>
    <xf numFmtId="4" fontId="33" fillId="0" borderId="0" xfId="0" applyNumberFormat="1" applyFont="1" applyFill="1" applyAlignment="1">
      <alignment horizontal="right"/>
    </xf>
    <xf numFmtId="4" fontId="49" fillId="0" borderId="0" xfId="0" applyNumberFormat="1" applyFont="1" applyFill="1"/>
    <xf numFmtId="166" fontId="41" fillId="0" borderId="0" xfId="0" applyNumberFormat="1" applyFont="1" applyFill="1"/>
    <xf numFmtId="4" fontId="49" fillId="0" borderId="0" xfId="0" applyNumberFormat="1" applyFont="1" applyFill="1" applyAlignment="1">
      <alignment horizontal="right"/>
    </xf>
    <xf numFmtId="0" fontId="49" fillId="0" borderId="0" xfId="0" applyFont="1" applyFill="1" applyAlignment="1">
      <alignment horizontal="right"/>
    </xf>
    <xf numFmtId="3" fontId="49" fillId="0" borderId="0" xfId="0" applyNumberFormat="1" applyFont="1" applyFill="1"/>
    <xf numFmtId="2" fontId="49" fillId="0" borderId="0" xfId="0" applyNumberFormat="1" applyFont="1" applyFill="1"/>
    <xf numFmtId="0" fontId="50" fillId="0" borderId="0" xfId="0" applyFont="1" applyFill="1"/>
    <xf numFmtId="0" fontId="17" fillId="0" borderId="0" xfId="0" applyFont="1" applyFill="1"/>
    <xf numFmtId="0" fontId="100" fillId="0" borderId="0" xfId="0" applyFont="1" applyFill="1"/>
    <xf numFmtId="0" fontId="17" fillId="0" borderId="0" xfId="0" applyFont="1" applyFill="1" applyAlignment="1">
      <alignment horizontal="center" wrapText="1"/>
    </xf>
    <xf numFmtId="164" fontId="17" fillId="0" borderId="0" xfId="0" applyNumberFormat="1" applyFont="1" applyFill="1" applyAlignment="1">
      <alignment vertical="top"/>
    </xf>
    <xf numFmtId="164" fontId="17" fillId="0" borderId="0" xfId="0" applyNumberFormat="1" applyFont="1" applyFill="1"/>
    <xf numFmtId="164" fontId="19" fillId="33" borderId="0" xfId="0" applyNumberFormat="1" applyFont="1" applyFill="1" applyAlignment="1">
      <alignment horizontal="center" wrapText="1"/>
    </xf>
    <xf numFmtId="164" fontId="17" fillId="33" borderId="0" xfId="0" applyNumberFormat="1" applyFont="1" applyFill="1" applyAlignment="1">
      <alignment horizontal="center" wrapText="1"/>
    </xf>
    <xf numFmtId="0" fontId="17" fillId="5" borderId="0" xfId="0" applyFont="1" applyFill="1" applyAlignment="1">
      <alignment vertical="top"/>
    </xf>
    <xf numFmtId="164" fontId="17" fillId="6" borderId="0" xfId="0" applyNumberFormat="1" applyFont="1" applyFill="1" applyAlignment="1">
      <alignment horizontal="center" wrapText="1"/>
    </xf>
    <xf numFmtId="2" fontId="63" fillId="0" borderId="0" xfId="0" applyNumberFormat="1" applyFont="1" applyAlignment="1">
      <alignment horizontal="left"/>
    </xf>
    <xf numFmtId="164" fontId="17" fillId="10" borderId="0" xfId="0" applyNumberFormat="1" applyFont="1" applyFill="1" applyAlignment="1">
      <alignment horizontal="center" wrapText="1"/>
    </xf>
    <xf numFmtId="0" fontId="28" fillId="33" borderId="0" xfId="0" applyFont="1" applyFill="1" applyAlignment="1">
      <alignment horizontal="right"/>
    </xf>
    <xf numFmtId="0" fontId="144" fillId="33" borderId="0" xfId="0" applyFont="1" applyFill="1" applyAlignment="1">
      <alignment horizontal="right"/>
    </xf>
    <xf numFmtId="0" fontId="17" fillId="33" borderId="0" xfId="0" applyFont="1" applyFill="1" applyAlignment="1">
      <alignment horizontal="right"/>
    </xf>
    <xf numFmtId="0" fontId="19" fillId="33" borderId="0" xfId="0" applyFont="1" applyFill="1" applyAlignment="1">
      <alignment horizontal="right"/>
    </xf>
    <xf numFmtId="0" fontId="17" fillId="33" borderId="0" xfId="0" applyFont="1" applyFill="1" applyAlignment="1">
      <alignment horizontal="right" vertical="center"/>
    </xf>
    <xf numFmtId="0" fontId="17" fillId="33" borderId="0" xfId="0" applyFont="1" applyFill="1" applyAlignment="1">
      <alignment horizontal="right" vertical="top"/>
    </xf>
    <xf numFmtId="3" fontId="139" fillId="0" borderId="0" xfId="0" applyNumberFormat="1" applyFont="1" applyFill="1" applyAlignment="1">
      <alignment horizontal="right"/>
    </xf>
    <xf numFmtId="0" fontId="142" fillId="0" borderId="0" xfId="0" applyFont="1" applyFill="1" applyAlignment="1">
      <alignment horizontal="left" vertical="center" wrapText="1"/>
    </xf>
    <xf numFmtId="3" fontId="40" fillId="0" borderId="0" xfId="0" applyNumberFormat="1" applyFont="1" applyFill="1" applyAlignment="1">
      <alignment horizontal="left" vertical="center" wrapText="1"/>
    </xf>
    <xf numFmtId="0" fontId="139" fillId="0" borderId="0" xfId="0" applyFont="1" applyFill="1" applyAlignment="1">
      <alignment horizontal="left" vertical="center" wrapText="1"/>
    </xf>
    <xf numFmtId="0" fontId="40" fillId="0" borderId="0" xfId="0" applyFont="1" applyFill="1"/>
    <xf numFmtId="168" fontId="37" fillId="0" borderId="0" xfId="11" applyNumberFormat="1" applyFont="1" applyFill="1" applyAlignment="1">
      <alignment horizontal="right"/>
    </xf>
    <xf numFmtId="1" fontId="37" fillId="0" borderId="0" xfId="11" applyNumberFormat="1" applyFont="1" applyFill="1" applyAlignment="1">
      <alignment horizontal="center"/>
    </xf>
    <xf numFmtId="0" fontId="38" fillId="0" borderId="0" xfId="0" applyFont="1" applyFill="1" applyAlignment="1">
      <alignment horizontal="left" vertical="center" wrapText="1"/>
    </xf>
    <xf numFmtId="164" fontId="38" fillId="0" borderId="0" xfId="0" applyNumberFormat="1" applyFont="1" applyFill="1" applyAlignment="1">
      <alignment vertical="top"/>
    </xf>
    <xf numFmtId="0" fontId="137" fillId="0" borderId="0" xfId="0" applyFont="1" applyFill="1"/>
    <xf numFmtId="0" fontId="37" fillId="0" borderId="0" xfId="0" applyFont="1" applyFill="1"/>
    <xf numFmtId="0" fontId="87" fillId="0" borderId="0" xfId="0" applyFont="1"/>
    <xf numFmtId="3" fontId="17" fillId="0" borderId="0" xfId="0" applyNumberFormat="1" applyFont="1" applyAlignment="1">
      <alignment horizontal="left" vertical="center" wrapText="1"/>
    </xf>
    <xf numFmtId="164" fontId="19" fillId="0" borderId="0" xfId="0" applyNumberFormat="1" applyFont="1" applyBorder="1"/>
    <xf numFmtId="0" fontId="47" fillId="0" borderId="0" xfId="0" quotePrefix="1" applyFont="1"/>
  </cellXfs>
  <cellStyles count="87">
    <cellStyle name="Erotin 2" xfId="21" xr:uid="{00000000-0005-0000-0000-000029000000}"/>
    <cellStyle name="Hyperlinkki" xfId="15" builtinId="8"/>
    <cellStyle name="Normaali" xfId="0" builtinId="0"/>
    <cellStyle name="Normaali 2" xfId="16" xr:uid="{00000000-0005-0000-0000-000024000000}"/>
    <cellStyle name="Normaali 2 2" xfId="25" xr:uid="{00000000-0005-0000-0000-00002D000000}"/>
    <cellStyle name="Normaali 2 3" xfId="30" xr:uid="{00000000-0005-0000-0000-000032000000}"/>
    <cellStyle name="Normaali 3" xfId="19" xr:uid="{00000000-0005-0000-0000-000027000000}"/>
    <cellStyle name="Normaali 3 2" xfId="28" xr:uid="{00000000-0005-0000-0000-000030000000}"/>
    <cellStyle name="Normaali 4" xfId="20" xr:uid="{00000000-0005-0000-0000-000028000000}"/>
    <cellStyle name="Normaali 5" xfId="29" xr:uid="{00000000-0005-0000-0000-000031000000}"/>
    <cellStyle name="Normaali 5 2" xfId="39" xr:uid="{00000000-0005-0000-0000-00003B000000}"/>
    <cellStyle name="Normaali 5 2 2" xfId="69" xr:uid="{00000000-0005-0000-0000-000059000000}"/>
    <cellStyle name="Normaali 5 3" xfId="46" xr:uid="{00000000-0005-0000-0000-000042000000}"/>
    <cellStyle name="Normaali 5 3 2" xfId="76" xr:uid="{00000000-0005-0000-0000-000060000000}"/>
    <cellStyle name="Normaali 5 4" xfId="54" xr:uid="{00000000-0005-0000-0000-00004A000000}"/>
    <cellStyle name="Normaali 5 4 2" xfId="84" xr:uid="{00000000-0005-0000-0000-000068000000}"/>
    <cellStyle name="Normaali 5 5" xfId="62" xr:uid="{00000000-0005-0000-0000-000052000000}"/>
    <cellStyle name="Otsikko" xfId="1" builtinId="15"/>
    <cellStyle name="Otsikko 2" xfId="2" builtinId="17"/>
    <cellStyle name="Otsikko 2 2" xfId="31" xr:uid="{00000000-0005-0000-0000-000033000000}"/>
    <cellStyle name="Otsikko 3 2" xfId="33" xr:uid="{00000000-0005-0000-0000-000035000000}"/>
    <cellStyle name="Otsikko 5" xfId="22" xr:uid="{00000000-0005-0000-0000-00002A000000}"/>
    <cellStyle name="Pilkku" xfId="11" builtinId="3"/>
    <cellStyle name="Pilkku 2" xfId="26" xr:uid="{00000000-0005-0000-0000-00002E000000}"/>
    <cellStyle name="Pilkku 3" xfId="23" xr:uid="{00000000-0005-0000-0000-00002B000000}"/>
    <cellStyle name="Pilkku 3 2" xfId="38" xr:uid="{00000000-0005-0000-0000-00003A000000}"/>
    <cellStyle name="Pilkku 3 2 2" xfId="68" xr:uid="{00000000-0005-0000-0000-000058000000}"/>
    <cellStyle name="Pilkku 3 3" xfId="45" xr:uid="{00000000-0005-0000-0000-000041000000}"/>
    <cellStyle name="Pilkku 3 3 2" xfId="75" xr:uid="{00000000-0005-0000-0000-00005F000000}"/>
    <cellStyle name="Pilkku 3 4" xfId="52" xr:uid="{00000000-0005-0000-0000-000048000000}"/>
    <cellStyle name="Pilkku 3 4 2" xfId="82" xr:uid="{00000000-0005-0000-0000-000066000000}"/>
    <cellStyle name="Pilkku 3 5" xfId="61" xr:uid="{00000000-0005-0000-0000-000051000000}"/>
    <cellStyle name="Pilkku 4" xfId="32" xr:uid="{00000000-0005-0000-0000-000034000000}"/>
    <cellStyle name="Pilkku 4 2" xfId="40" xr:uid="{00000000-0005-0000-0000-00003C000000}"/>
    <cellStyle name="Pilkku 4 2 2" xfId="70" xr:uid="{00000000-0005-0000-0000-00005A000000}"/>
    <cellStyle name="Pilkku 4 3" xfId="55" xr:uid="{00000000-0005-0000-0000-00004B000000}"/>
    <cellStyle name="Pilkku 4 3 2" xfId="85" xr:uid="{00000000-0005-0000-0000-000069000000}"/>
    <cellStyle name="Pilkku 4 4" xfId="63" xr:uid="{00000000-0005-0000-0000-000053000000}"/>
    <cellStyle name="Prosenttia" xfId="12" builtinId="5"/>
    <cellStyle name="Prosenttia 2" xfId="27" xr:uid="{00000000-0005-0000-0000-00002F000000}"/>
    <cellStyle name="Prosenttia 3" xfId="24" xr:uid="{00000000-0005-0000-0000-00002C000000}"/>
    <cellStyle name="Summa" xfId="3" builtinId="25" hidden="1"/>
    <cellStyle name="Table Fill" xfId="9" xr:uid="{00000000-0005-0000-0000-000019000000}"/>
    <cellStyle name="Table Heading" xfId="4" xr:uid="{00000000-0005-0000-0000-000014000000}"/>
    <cellStyle name="Table Heading 2" xfId="10" xr:uid="{00000000-0005-0000-0000-00001A000000}"/>
    <cellStyle name="Table heading 3" xfId="5" xr:uid="{00000000-0005-0000-0000-000015000000}"/>
    <cellStyle name="Table heading 4" xfId="13" xr:uid="{00000000-0005-0000-0000-000021000000}"/>
    <cellStyle name="Table Highlight" xfId="6" xr:uid="{00000000-0005-0000-0000-000016000000}"/>
    <cellStyle name="Table Section Break" xfId="8" xr:uid="{00000000-0005-0000-0000-000018000000}"/>
    <cellStyle name="Table Total" xfId="7" xr:uid="{00000000-0005-0000-0000-000017000000}"/>
    <cellStyle name="Table Total 2" xfId="14" xr:uid="{00000000-0005-0000-0000-000022000000}"/>
    <cellStyle name="Valuutta [0] 2" xfId="18" xr:uid="{00000000-0005-0000-0000-000026000000}"/>
    <cellStyle name="Valuutta [0] 2 2" xfId="37" xr:uid="{00000000-0005-0000-0000-000039000000}"/>
    <cellStyle name="Valuutta [0] 2 2 2" xfId="67" xr:uid="{00000000-0005-0000-0000-000057000000}"/>
    <cellStyle name="Valuutta [0] 2 3" xfId="44" xr:uid="{00000000-0005-0000-0000-000040000000}"/>
    <cellStyle name="Valuutta [0] 2 3 2" xfId="74" xr:uid="{00000000-0005-0000-0000-00005E000000}"/>
    <cellStyle name="Valuutta [0] 2 4" xfId="51" xr:uid="{00000000-0005-0000-0000-000047000000}"/>
    <cellStyle name="Valuutta [0] 2 4 2" xfId="81" xr:uid="{00000000-0005-0000-0000-000065000000}"/>
    <cellStyle name="Valuutta [0] 2 5" xfId="60" xr:uid="{00000000-0005-0000-0000-000050000000}"/>
    <cellStyle name="Valuutta [0] 3" xfId="35" xr:uid="{00000000-0005-0000-0000-000037000000}"/>
    <cellStyle name="Valuutta [0] 3 2" xfId="65" xr:uid="{00000000-0005-0000-0000-000055000000}"/>
    <cellStyle name="Valuutta [0] 4" xfId="42" xr:uid="{00000000-0005-0000-0000-00003E000000}"/>
    <cellStyle name="Valuutta [0] 4 2" xfId="72" xr:uid="{00000000-0005-0000-0000-00005C000000}"/>
    <cellStyle name="Valuutta [0] 5" xfId="49" xr:uid="{00000000-0005-0000-0000-000045000000}"/>
    <cellStyle name="Valuutta [0] 5 2" xfId="79" xr:uid="{00000000-0005-0000-0000-000063000000}"/>
    <cellStyle name="Valuutta [0] 6" xfId="58" xr:uid="{00000000-0005-0000-0000-00004E000000}"/>
    <cellStyle name="Valuutta 2" xfId="17" xr:uid="{00000000-0005-0000-0000-000025000000}"/>
    <cellStyle name="Valuutta 2 2" xfId="36" xr:uid="{00000000-0005-0000-0000-000038000000}"/>
    <cellStyle name="Valuutta 2 2 2" xfId="66" xr:uid="{00000000-0005-0000-0000-000056000000}"/>
    <cellStyle name="Valuutta 2 3" xfId="43" xr:uid="{00000000-0005-0000-0000-00003F000000}"/>
    <cellStyle name="Valuutta 2 3 2" xfId="73" xr:uid="{00000000-0005-0000-0000-00005D000000}"/>
    <cellStyle name="Valuutta 2 4" xfId="50" xr:uid="{00000000-0005-0000-0000-000046000000}"/>
    <cellStyle name="Valuutta 2 4 2" xfId="80" xr:uid="{00000000-0005-0000-0000-000064000000}"/>
    <cellStyle name="Valuutta 2 5" xfId="59" xr:uid="{00000000-0005-0000-0000-00004F000000}"/>
    <cellStyle name="Valuutta 3" xfId="34" xr:uid="{00000000-0005-0000-0000-000036000000}"/>
    <cellStyle name="Valuutta 3 2" xfId="64" xr:uid="{00000000-0005-0000-0000-000054000000}"/>
    <cellStyle name="Valuutta 4" xfId="41" xr:uid="{00000000-0005-0000-0000-00003D000000}"/>
    <cellStyle name="Valuutta 4 2" xfId="71" xr:uid="{00000000-0005-0000-0000-00005B000000}"/>
    <cellStyle name="Valuutta 5" xfId="48" xr:uid="{00000000-0005-0000-0000-000044000000}"/>
    <cellStyle name="Valuutta 5 2" xfId="78" xr:uid="{00000000-0005-0000-0000-000062000000}"/>
    <cellStyle name="Valuutta 6" xfId="53" xr:uid="{00000000-0005-0000-0000-000049000000}"/>
    <cellStyle name="Valuutta 6 2" xfId="83" xr:uid="{00000000-0005-0000-0000-000067000000}"/>
    <cellStyle name="Valuutta 7" xfId="56" xr:uid="{00000000-0005-0000-0000-00004C000000}"/>
    <cellStyle name="Valuutta 7 2" xfId="86" xr:uid="{00000000-0005-0000-0000-00006A000000}"/>
    <cellStyle name="Valuutta 8" xfId="47" xr:uid="{00000000-0005-0000-0000-000043000000}"/>
    <cellStyle name="Valuutta 8 2" xfId="77" xr:uid="{00000000-0005-0000-0000-000061000000}"/>
    <cellStyle name="Valuutta 9" xfId="57" xr:uid="{00000000-0005-0000-0000-00004D000000}"/>
  </cellStyles>
  <dxfs count="11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  <border>
        <left/>
        <right/>
        <top style="thin">
          <color theme="6"/>
        </top>
        <bottom/>
        <vertical/>
        <horizontal/>
      </border>
    </dxf>
    <dxf>
      <font>
        <b/>
        <color theme="6"/>
      </font>
      <fill>
        <patternFill>
          <fgColor indexed="64"/>
          <bgColor auto="1"/>
        </patternFill>
      </fill>
      <border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>
          <fgColor auto="1"/>
          <bgColor auto="1"/>
        </patternFill>
      </fill>
      <border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3"/>
      <tableStyleElement type="headerRow" dxfId="112"/>
      <tableStyleElement type="totalRow" dxfId="111"/>
      <tableStyleElement type="firstColumn" dxfId="110"/>
      <tableStyleElement type="lastColumn" dxfId="109"/>
      <tableStyleElement type="firstRowStripe" dxfId="108"/>
      <tableStyleElement type="secondRowStripe" dxfId="107"/>
      <tableStyleElement type="firstColumnStripe" dxfId="106"/>
      <tableStyleElement type="secondColumnStripe" dxfId="105"/>
    </tableStyle>
    <tableStyle name="TableStyleLight11 2" pivot="0" count="9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secondRowStripe" dxfId="98"/>
      <tableStyleElement type="firstColumnStripe" dxfId="97"/>
      <tableStyleElement type="secondColumnStripe" dxfId="96"/>
    </tableStyle>
    <tableStyle name="TableStyleLight11 3" pivot="0" count="9" xr9:uid="{00000000-0011-0000-FFFF-FFFF02000000}">
      <tableStyleElement type="wholeTable" dxfId="95"/>
      <tableStyleElement type="headerRow" dxfId="94"/>
      <tableStyleElement type="totalRow" dxfId="93"/>
      <tableStyleElement type="firstColumn" dxfId="92"/>
      <tableStyleElement type="lastColumn" dxfId="91"/>
      <tableStyleElement type="firstRowStripe" dxfId="90"/>
      <tableStyleElement type="secondRowStripe" dxfId="89"/>
      <tableStyleElement type="firstColumnStripe" dxfId="88"/>
      <tableStyleElement type="secondColumnStripe" dxfId="87"/>
    </tableStyle>
    <tableStyle name="TableStyleLight13 2" pivot="0" count="9" xr9:uid="{00000000-0011-0000-FFFF-FFFF03000000}">
      <tableStyleElement type="wholeTable" dxfId="86"/>
      <tableStyleElement type="headerRow" dxfId="85"/>
      <tableStyleElement type="totalRow" dxfId="84"/>
      <tableStyleElement type="firstColumn" dxfId="83"/>
      <tableStyleElement type="lastColumn" dxfId="82"/>
      <tableStyleElement type="firstRowStripe" dxfId="81"/>
      <tableStyleElement type="secondRowStripe" dxfId="80"/>
      <tableStyleElement type="firstColumnStripe" dxfId="79"/>
      <tableStyleElement type="secondColumnStripe" dxfId="78"/>
    </tableStyle>
    <tableStyle name="TableStyleLight13 3" pivot="0" count="9" xr9:uid="{00000000-0011-0000-FFFF-FFFF04000000}">
      <tableStyleElement type="wholeTable" dxfId="77"/>
      <tableStyleElement type="headerRow" dxfId="76"/>
      <tableStyleElement type="totalRow" dxfId="75"/>
      <tableStyleElement type="firstColumn" dxfId="74"/>
      <tableStyleElement type="lastColumn" dxfId="73"/>
      <tableStyleElement type="firstRowStripe" dxfId="72"/>
      <tableStyleElement type="secondRowStripe" dxfId="71"/>
      <tableStyleElement type="firstColumnStripe" dxfId="70"/>
      <tableStyleElement type="secondColumnStripe" dxfId="69"/>
    </tableStyle>
    <tableStyle name="TableStyleLight13 4" pivot="0" count="9" xr9:uid="{00000000-0011-0000-FFFF-FFFF05000000}">
      <tableStyleElement type="wholeTable" dxfId="68"/>
      <tableStyleElement type="headerRow" dxfId="67"/>
      <tableStyleElement type="totalRow" dxfId="66"/>
      <tableStyleElement type="firstColumn" dxfId="65"/>
      <tableStyleElement type="lastColumn" dxfId="64"/>
      <tableStyleElement type="firstRowStripe" dxfId="63"/>
      <tableStyleElement type="secondRowStripe" dxfId="62"/>
      <tableStyleElement type="firstColumnStripe" dxfId="61"/>
      <tableStyleElement type="secondColumnStripe" dxfId="60"/>
    </tableStyle>
    <tableStyle name="TableStyleLight13 5" pivot="0" count="9" xr9:uid="{00000000-0011-0000-FFFF-FFFF06000000}">
      <tableStyleElement type="wholeTable" dxfId="59"/>
      <tableStyleElement type="headerRow" dxfId="58"/>
      <tableStyleElement type="totalRow" dxfId="57"/>
      <tableStyleElement type="firstColumn" dxfId="56"/>
      <tableStyleElement type="lastColumn" dxfId="55"/>
      <tableStyleElement type="firstRowStripe" dxfId="54"/>
      <tableStyleElement type="secondRowStripe" dxfId="53"/>
      <tableStyleElement type="firstColumnStripe" dxfId="52"/>
      <tableStyleElement type="secondColumnStripe" dxfId="51"/>
    </tableStyle>
    <tableStyle name="TableStyleMedium2 2" pivot="0" count="7" xr9:uid="{00000000-0011-0000-FFFF-FFFF07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firstColumnStripe" dxfId="44"/>
    </tableStyle>
    <tableStyle name="TableStyleMedium2 3" pivot="0" count="7" xr9:uid="{00000000-0011-0000-FFFF-FFFF08000000}">
      <tableStyleElement type="wholeTable" dxfId="43"/>
      <tableStyleElement type="headerRow" dxfId="42"/>
      <tableStyleElement type="totalRow" dxfId="41"/>
      <tableStyleElement type="firstColumn" dxfId="40"/>
      <tableStyleElement type="lastColumn" dxfId="39"/>
      <tableStyleElement type="firstRowStripe" dxfId="38"/>
      <tableStyleElement type="firstColumnStripe" dxfId="37"/>
    </tableStyle>
    <tableStyle name="TableStyleMedium2 4" pivot="0" count="7" xr9:uid="{00000000-0011-0000-FFFF-FFFF09000000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firstColumnStripe" dxfId="30"/>
    </tableStyle>
    <tableStyle name="TableStyleMedium2 5" pivot="0" count="7" xr9:uid="{00000000-0011-0000-FFFF-FFFF0A000000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firstColumnStripe" dxfId="23"/>
    </tableStyle>
    <tableStyle name="TableStyleMedium2 6" pivot="0" count="7" xr9:uid="{00000000-0011-0000-FFFF-FFFF0B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J22"/>
  <sheetViews>
    <sheetView workbookViewId="0">
      <selection activeCell="D8" sqref="D8"/>
    </sheetView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1" width="9.140625" style="1" customWidth="1"/>
    <col min="12" max="16384" width="9.140625" style="1"/>
  </cols>
  <sheetData>
    <row r="4" spans="2:10" ht="15" customHeight="1">
      <c r="B4" s="3" t="s">
        <v>0</v>
      </c>
      <c r="D4" s="145" t="s">
        <v>716</v>
      </c>
    </row>
    <row r="5" spans="2:10" ht="15" customHeight="1">
      <c r="B5" s="3" t="s">
        <v>1</v>
      </c>
      <c r="D5" s="145" t="s">
        <v>717</v>
      </c>
    </row>
    <row r="6" spans="2:10" ht="15" customHeight="1">
      <c r="B6" s="3" t="s">
        <v>2</v>
      </c>
      <c r="D6" s="145" t="s">
        <v>3</v>
      </c>
    </row>
    <row r="7" spans="2:10" ht="15" customHeight="1">
      <c r="B7" s="3" t="s">
        <v>4</v>
      </c>
      <c r="D7" s="295">
        <v>46150</v>
      </c>
    </row>
    <row r="8" spans="2:10" ht="15" customHeight="1">
      <c r="B8" s="3" t="s">
        <v>5</v>
      </c>
    </row>
    <row r="9" spans="2:10" ht="21" customHeight="1" thickBot="1">
      <c r="B9" s="5" t="s">
        <v>6</v>
      </c>
      <c r="C9" s="2"/>
      <c r="D9" s="2"/>
      <c r="E9" s="2"/>
      <c r="F9" s="2"/>
      <c r="G9" s="2"/>
      <c r="H9" s="2"/>
      <c r="I9" s="2"/>
      <c r="J9" s="2"/>
    </row>
    <row r="11" spans="2:10" ht="15" customHeight="1">
      <c r="D11" s="4" t="s">
        <v>7</v>
      </c>
    </row>
    <row r="12" spans="2:10">
      <c r="D12" t="s">
        <v>8</v>
      </c>
    </row>
    <row r="14" spans="2:10" ht="15" customHeight="1">
      <c r="D14" s="4" t="s">
        <v>9</v>
      </c>
    </row>
    <row r="15" spans="2:10">
      <c r="D15" t="s">
        <v>10</v>
      </c>
    </row>
    <row r="16" spans="2:10">
      <c r="D16" t="s">
        <v>11</v>
      </c>
    </row>
    <row r="22" spans="4:4" ht="15" customHeight="1">
      <c r="D22" s="4"/>
    </row>
  </sheetData>
  <printOptions horizontalCentered="1"/>
  <pageMargins left="0.39370078740157483" right="0.39370078740157483" top="1.5748031496062991" bottom="0.78740157480314965" header="0.39370078740157483" footer="0.39370078740157483"/>
  <pageSetup paperSize="9" scale="91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325"/>
  <sheetViews>
    <sheetView zoomScale="96" zoomScaleNormal="96" workbookViewId="0">
      <pane xSplit="4" ySplit="10" topLeftCell="E11" activePane="bottomRight" state="frozen"/>
      <selection pane="topRight"/>
      <selection pane="bottomLeft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9" width="11" style="7" customWidth="1"/>
    <col min="10" max="10" width="4.28515625" style="14" customWidth="1"/>
    <col min="11" max="12" width="14.140625" style="9" customWidth="1"/>
    <col min="13" max="13" width="14.140625" style="11" customWidth="1"/>
    <col min="14" max="14" width="4.85546875" style="9" customWidth="1"/>
    <col min="15" max="16" width="14.140625" style="9" customWidth="1"/>
    <col min="17" max="17" width="14.85546875" style="9" customWidth="1"/>
    <col min="18" max="18" width="4.85546875" style="9" customWidth="1"/>
    <col min="19" max="20" width="14.140625" style="9" customWidth="1"/>
    <col min="21" max="21" width="14.140625" style="11" customWidth="1"/>
    <col min="22" max="22" width="4.7109375" style="9" customWidth="1"/>
    <col min="23" max="23" width="12.140625" style="9" bestFit="1" customWidth="1"/>
    <col min="24" max="24" width="10.85546875" style="9" bestFit="1" customWidth="1"/>
    <col min="25" max="25" width="14" style="9" customWidth="1"/>
    <col min="26" max="26" width="4" style="9" customWidth="1"/>
    <col min="27" max="28" width="17" style="9" customWidth="1"/>
    <col min="29" max="29" width="13.28515625" style="9" customWidth="1"/>
    <col min="30" max="30" width="12.28515625" style="11" bestFit="1" customWidth="1"/>
    <col min="31" max="31" width="5.28515625" style="11" customWidth="1"/>
    <col min="32" max="32" width="11.28515625" style="9" bestFit="1" customWidth="1"/>
    <col min="33" max="33" width="13.42578125" style="9" customWidth="1"/>
    <col min="34" max="34" width="12.7109375" style="9" customWidth="1"/>
    <col min="35" max="35" width="4.42578125" style="9" customWidth="1"/>
    <col min="36" max="37" width="12.140625" style="9" customWidth="1"/>
    <col min="38" max="38" width="12.140625" style="11" customWidth="1"/>
    <col min="39" max="39" width="5.5703125" style="808" customWidth="1"/>
    <col min="40" max="42" width="14.28515625" style="11" customWidth="1"/>
    <col min="43" max="43" width="4.140625" style="11" customWidth="1"/>
    <col min="44" max="46" width="14.28515625" style="11" customWidth="1"/>
    <col min="47" max="47" width="3.7109375" style="147" customWidth="1"/>
    <col min="48" max="48" width="12.140625" customWidth="1"/>
    <col min="49" max="49" width="14.42578125" customWidth="1"/>
    <col min="50" max="50" width="12.140625" style="9" customWidth="1"/>
    <col min="51" max="51" width="5.85546875" style="9" customWidth="1"/>
    <col min="52" max="52" width="12.140625" style="9" customWidth="1"/>
    <col min="53" max="53" width="15" style="9" customWidth="1"/>
    <col min="54" max="54" width="16.85546875" style="11" customWidth="1"/>
    <col min="55" max="55" width="4.7109375" style="9" customWidth="1"/>
    <col min="56" max="56" width="12.140625" style="9" customWidth="1"/>
    <col min="57" max="57" width="10.42578125" style="9" customWidth="1"/>
    <col min="58" max="58" width="12.140625" style="11" customWidth="1"/>
    <col min="59" max="59" width="6.28515625" style="9" customWidth="1"/>
    <col min="60" max="60" width="13.140625" style="9" customWidth="1"/>
    <col min="61" max="61" width="13.42578125" style="9" customWidth="1"/>
    <col min="62" max="62" width="13.7109375" style="11" customWidth="1"/>
    <col min="63" max="63" width="4.85546875" style="9" customWidth="1"/>
    <col min="64" max="64" width="12.140625" style="9" customWidth="1"/>
    <col min="65" max="65" width="7" style="9" customWidth="1"/>
    <col min="66" max="66" width="12.140625" style="9" customWidth="1"/>
    <col min="67" max="67" width="11.85546875" style="11" customWidth="1"/>
    <col min="68" max="68" width="5.85546875" style="9" customWidth="1"/>
    <col min="69" max="70" width="12.140625" style="9" customWidth="1"/>
    <col min="71" max="71" width="13.28515625" style="11" customWidth="1"/>
    <col min="72" max="72" width="2.140625" style="9" customWidth="1"/>
    <col min="73" max="74" width="13" style="9" customWidth="1"/>
    <col min="75" max="75" width="13" style="11" customWidth="1"/>
    <col min="76" max="76" width="4.7109375" style="9" customWidth="1"/>
    <col min="77" max="79" width="15.28515625" style="9" customWidth="1"/>
    <col min="80" max="80" width="4.28515625" style="9" customWidth="1"/>
    <col min="81" max="83" width="15.28515625" style="9" customWidth="1"/>
    <col min="84" max="16384" width="9.140625" style="9"/>
  </cols>
  <sheetData>
    <row r="1" spans="1:83" ht="45.75" customHeight="1">
      <c r="A1" s="140" t="s">
        <v>758</v>
      </c>
      <c r="H1" s="181"/>
      <c r="I1" s="181"/>
      <c r="K1" s="126"/>
      <c r="L1" s="126"/>
      <c r="M1" s="127"/>
      <c r="N1" s="126"/>
      <c r="O1" s="126"/>
      <c r="P1" s="126"/>
      <c r="Q1" s="126"/>
      <c r="R1" s="126"/>
      <c r="S1" s="126"/>
      <c r="T1" s="126"/>
      <c r="V1" s="20"/>
      <c r="W1" s="20"/>
      <c r="X1" s="20"/>
      <c r="Y1" s="20"/>
      <c r="Z1" s="20"/>
      <c r="AA1" s="20"/>
      <c r="AB1" s="20"/>
      <c r="AC1" s="20"/>
      <c r="AF1" s="20"/>
      <c r="AG1" s="20"/>
      <c r="AH1" s="20"/>
      <c r="AI1" s="20"/>
      <c r="AJ1" s="20"/>
      <c r="AK1" s="20"/>
      <c r="AV1" s="125" t="s">
        <v>763</v>
      </c>
    </row>
    <row r="2" spans="1:83" s="257" customFormat="1" ht="19.5" customHeight="1">
      <c r="A2" s="839" t="s">
        <v>785</v>
      </c>
      <c r="E2" s="298" t="s">
        <v>769</v>
      </c>
      <c r="F2" s="296"/>
      <c r="G2" s="296"/>
      <c r="I2" s="261"/>
      <c r="J2" s="296"/>
      <c r="K2" s="297"/>
      <c r="N2" s="297"/>
      <c r="O2" s="297"/>
      <c r="P2" s="297"/>
      <c r="Q2" s="297"/>
      <c r="R2" s="297"/>
      <c r="S2" s="297"/>
      <c r="V2" s="299"/>
      <c r="W2" s="299"/>
      <c r="X2" s="299"/>
      <c r="Y2" s="299"/>
      <c r="Z2" s="299"/>
      <c r="AA2" s="299"/>
      <c r="AB2" s="299"/>
      <c r="AC2" s="299"/>
      <c r="AF2" s="300"/>
      <c r="AG2" s="300"/>
      <c r="AH2" s="300"/>
      <c r="AI2" s="300"/>
      <c r="AJ2" s="300"/>
      <c r="AK2" s="300"/>
      <c r="AM2" s="809"/>
      <c r="AU2" s="301"/>
      <c r="AV2" s="257" t="s">
        <v>416</v>
      </c>
      <c r="AZ2" s="282"/>
      <c r="BA2" s="282"/>
      <c r="BC2" s="282"/>
      <c r="BD2" s="282"/>
      <c r="BE2" s="282"/>
    </row>
    <row r="3" spans="1:83">
      <c r="A3" s="137" t="s">
        <v>768</v>
      </c>
      <c r="H3" s="181"/>
      <c r="I3" s="181"/>
      <c r="K3" s="126"/>
      <c r="L3" s="126"/>
      <c r="M3" s="127"/>
      <c r="N3" s="126"/>
      <c r="O3" s="126"/>
      <c r="P3" s="126"/>
      <c r="Q3" s="126"/>
      <c r="R3" s="126"/>
      <c r="S3" s="126"/>
      <c r="T3" s="126"/>
      <c r="V3" s="128"/>
      <c r="W3" s="128"/>
      <c r="X3" s="128"/>
      <c r="Y3" s="128"/>
      <c r="Z3" s="128"/>
      <c r="AA3" s="128"/>
      <c r="AB3" s="128"/>
      <c r="AC3" s="128"/>
      <c r="AF3" s="128"/>
      <c r="AG3" s="128"/>
      <c r="AH3" s="128"/>
      <c r="AI3" s="128"/>
      <c r="AJ3" s="128"/>
      <c r="AK3" s="128"/>
    </row>
    <row r="4" spans="1:83">
      <c r="A4" s="137" t="s">
        <v>770</v>
      </c>
      <c r="H4" s="181"/>
      <c r="I4" s="181"/>
      <c r="K4" s="126"/>
      <c r="L4" s="126"/>
      <c r="M4" s="127"/>
      <c r="N4" s="126"/>
      <c r="O4" s="126"/>
      <c r="P4" s="126"/>
      <c r="Q4" s="126"/>
      <c r="R4" s="126"/>
      <c r="S4" s="126"/>
      <c r="T4" s="126"/>
      <c r="V4" s="128"/>
      <c r="W4" s="128"/>
      <c r="X4" s="128"/>
      <c r="Y4" s="128"/>
      <c r="Z4" s="128"/>
      <c r="AA4" s="128"/>
      <c r="AB4" s="128"/>
      <c r="AC4" s="817"/>
      <c r="AF4" s="128"/>
      <c r="AG4" s="128"/>
      <c r="AH4" s="128"/>
      <c r="AI4" s="128"/>
      <c r="AJ4" s="128"/>
      <c r="AK4" s="128"/>
    </row>
    <row r="5" spans="1:83" ht="16.5" customHeight="1">
      <c r="A5" s="137" t="s">
        <v>771</v>
      </c>
      <c r="G5" s="130"/>
      <c r="H5" s="192"/>
      <c r="I5" s="192"/>
      <c r="J5" s="130"/>
      <c r="K5" s="126"/>
      <c r="L5" s="126"/>
      <c r="M5" s="127"/>
      <c r="N5" s="126"/>
      <c r="O5" s="126"/>
      <c r="P5" s="126"/>
      <c r="Q5" s="126"/>
      <c r="R5" s="126"/>
      <c r="S5" s="126"/>
      <c r="T5" s="126"/>
      <c r="V5" s="128"/>
      <c r="W5" s="128"/>
      <c r="X5" s="128"/>
      <c r="Y5" s="128"/>
      <c r="Z5" s="128"/>
      <c r="AA5" s="128"/>
      <c r="AB5" s="128"/>
      <c r="AC5" s="128"/>
      <c r="AF5" s="128"/>
      <c r="AG5" s="128"/>
      <c r="AH5" s="128"/>
      <c r="AI5" s="128"/>
      <c r="AJ5" s="128"/>
      <c r="AK5" s="128"/>
    </row>
    <row r="6" spans="1:83">
      <c r="A6" s="137" t="s">
        <v>772</v>
      </c>
      <c r="G6" s="129"/>
      <c r="H6" s="191"/>
      <c r="I6" s="191"/>
      <c r="J6" s="129"/>
      <c r="K6" s="126"/>
      <c r="L6" s="126"/>
      <c r="M6" s="127"/>
      <c r="N6" s="126"/>
      <c r="O6" s="126"/>
      <c r="P6" s="126"/>
      <c r="Q6" s="126"/>
      <c r="R6" s="126"/>
      <c r="S6" s="126"/>
      <c r="T6" s="126"/>
      <c r="V6" s="128"/>
      <c r="W6" s="128"/>
      <c r="X6" s="128"/>
      <c r="Y6" s="128"/>
      <c r="Z6" s="128"/>
      <c r="AA6" s="128"/>
      <c r="AB6" s="128"/>
      <c r="AC6" s="128"/>
      <c r="AF6" s="128"/>
      <c r="AG6" s="128"/>
      <c r="AH6" s="128"/>
      <c r="AI6" s="128"/>
      <c r="AJ6" s="128"/>
      <c r="AK6" s="128"/>
    </row>
    <row r="7" spans="1:83">
      <c r="A7" s="137" t="s">
        <v>776</v>
      </c>
      <c r="G7" s="130"/>
      <c r="H7" s="192"/>
      <c r="I7" s="192"/>
      <c r="J7" s="130"/>
      <c r="K7" s="126"/>
      <c r="L7" s="126"/>
      <c r="M7" s="127"/>
      <c r="N7" s="126"/>
      <c r="O7" s="126"/>
      <c r="P7" s="126"/>
      <c r="Q7" s="126"/>
      <c r="R7" s="126"/>
      <c r="S7" s="126"/>
      <c r="T7" s="126"/>
      <c r="V7" s="128"/>
      <c r="W7" s="128"/>
      <c r="X7" s="128"/>
      <c r="Y7" s="128"/>
      <c r="Z7" s="128"/>
      <c r="AA7" s="128"/>
      <c r="AB7" s="128"/>
      <c r="AC7" s="128"/>
      <c r="AF7" s="128"/>
      <c r="AG7" s="128"/>
      <c r="AH7" s="128"/>
      <c r="AI7" s="128"/>
      <c r="AJ7" s="128"/>
      <c r="AK7" s="128"/>
    </row>
    <row r="8" spans="1:83" ht="16.5" customHeight="1">
      <c r="A8" s="137" t="s">
        <v>773</v>
      </c>
      <c r="G8" s="130"/>
      <c r="H8" s="192"/>
      <c r="I8" s="192"/>
      <c r="J8" s="130"/>
      <c r="K8" s="126"/>
      <c r="L8" s="126"/>
      <c r="M8" s="127"/>
      <c r="N8" s="126"/>
      <c r="O8" s="126"/>
      <c r="P8" s="126"/>
      <c r="Q8" s="126"/>
      <c r="R8" s="126"/>
      <c r="S8" s="126"/>
      <c r="T8" s="126"/>
      <c r="V8" s="128"/>
      <c r="W8" s="128"/>
      <c r="X8" s="128"/>
      <c r="Y8" s="128"/>
      <c r="Z8" s="128"/>
      <c r="AA8" s="128"/>
      <c r="AB8" s="128"/>
      <c r="AC8" s="128"/>
      <c r="AF8" s="128"/>
      <c r="AG8" s="128"/>
      <c r="AH8" s="128"/>
      <c r="AI8" s="128"/>
      <c r="AJ8" s="128"/>
      <c r="AK8" s="128"/>
    </row>
    <row r="9" spans="1:83" ht="115.5" customHeight="1">
      <c r="A9" s="119" t="s">
        <v>17</v>
      </c>
      <c r="B9" s="119" t="s">
        <v>39</v>
      </c>
      <c r="C9" s="119" t="s">
        <v>40</v>
      </c>
      <c r="D9" s="119" t="s">
        <v>18</v>
      </c>
      <c r="E9" s="117" t="s">
        <v>417</v>
      </c>
      <c r="F9" s="117" t="s">
        <v>418</v>
      </c>
      <c r="G9" s="117" t="s">
        <v>34</v>
      </c>
      <c r="H9" s="117" t="s">
        <v>19</v>
      </c>
      <c r="I9" s="117" t="s">
        <v>713</v>
      </c>
      <c r="J9" s="117"/>
      <c r="K9" s="132" t="s">
        <v>419</v>
      </c>
      <c r="L9" s="132" t="s">
        <v>420</v>
      </c>
      <c r="M9" s="133" t="s">
        <v>421</v>
      </c>
      <c r="N9" s="116"/>
      <c r="O9" s="134" t="s">
        <v>422</v>
      </c>
      <c r="P9" s="135" t="s">
        <v>423</v>
      </c>
      <c r="Q9" s="136" t="s">
        <v>764</v>
      </c>
      <c r="R9" s="135"/>
      <c r="S9" s="135" t="s">
        <v>424</v>
      </c>
      <c r="T9" s="135" t="s">
        <v>425</v>
      </c>
      <c r="U9" s="136" t="s">
        <v>774</v>
      </c>
      <c r="V9" s="116"/>
      <c r="W9" s="138" t="s">
        <v>426</v>
      </c>
      <c r="X9" s="138" t="s">
        <v>427</v>
      </c>
      <c r="Y9" s="816" t="s">
        <v>765</v>
      </c>
      <c r="Z9" s="138"/>
      <c r="AA9" s="139" t="s">
        <v>428</v>
      </c>
      <c r="AB9" s="139" t="s">
        <v>429</v>
      </c>
      <c r="AC9" s="139" t="s">
        <v>775</v>
      </c>
      <c r="AD9" s="816" t="s">
        <v>777</v>
      </c>
      <c r="AE9" s="30"/>
      <c r="AF9" s="210" t="s">
        <v>430</v>
      </c>
      <c r="AG9" s="210" t="s">
        <v>431</v>
      </c>
      <c r="AH9" s="210" t="s">
        <v>766</v>
      </c>
      <c r="AI9" s="210"/>
      <c r="AJ9" s="210" t="s">
        <v>432</v>
      </c>
      <c r="AK9" s="210" t="s">
        <v>433</v>
      </c>
      <c r="AL9" s="818" t="s">
        <v>778</v>
      </c>
      <c r="AM9" s="810"/>
      <c r="AN9" s="813" t="s">
        <v>759</v>
      </c>
      <c r="AO9" s="813" t="s">
        <v>760</v>
      </c>
      <c r="AP9" s="814" t="s">
        <v>767</v>
      </c>
      <c r="AQ9" s="813"/>
      <c r="AR9" s="813" t="s">
        <v>761</v>
      </c>
      <c r="AS9" s="813" t="s">
        <v>762</v>
      </c>
      <c r="AT9" s="814" t="s">
        <v>779</v>
      </c>
      <c r="AV9" s="132" t="s">
        <v>419</v>
      </c>
      <c r="AW9" s="132" t="s">
        <v>420</v>
      </c>
      <c r="AX9" s="133" t="s">
        <v>421</v>
      </c>
      <c r="AY9" s="116"/>
      <c r="AZ9" s="134" t="s">
        <v>422</v>
      </c>
      <c r="BA9" s="135" t="s">
        <v>423</v>
      </c>
      <c r="BB9" s="136" t="s">
        <v>764</v>
      </c>
      <c r="BC9" s="135"/>
      <c r="BD9" s="135" t="s">
        <v>424</v>
      </c>
      <c r="BE9" s="135" t="s">
        <v>425</v>
      </c>
      <c r="BF9" s="136" t="s">
        <v>774</v>
      </c>
      <c r="BG9" s="116"/>
      <c r="BH9" s="138" t="s">
        <v>426</v>
      </c>
      <c r="BI9" s="138" t="s">
        <v>427</v>
      </c>
      <c r="BJ9" s="816" t="s">
        <v>765</v>
      </c>
      <c r="BK9" s="138"/>
      <c r="BL9" s="139" t="s">
        <v>428</v>
      </c>
      <c r="BM9" s="139" t="s">
        <v>429</v>
      </c>
      <c r="BN9" s="139" t="s">
        <v>775</v>
      </c>
      <c r="BO9" s="816" t="s">
        <v>777</v>
      </c>
      <c r="BP9" s="30"/>
      <c r="BQ9" s="210" t="s">
        <v>430</v>
      </c>
      <c r="BR9" s="210" t="s">
        <v>431</v>
      </c>
      <c r="BS9" s="818" t="s">
        <v>766</v>
      </c>
      <c r="BT9" s="210"/>
      <c r="BU9" s="210" t="s">
        <v>432</v>
      </c>
      <c r="BV9" s="210" t="s">
        <v>433</v>
      </c>
      <c r="BW9" s="818" t="s">
        <v>778</v>
      </c>
      <c r="BX9" s="810"/>
      <c r="BY9" s="813" t="s">
        <v>759</v>
      </c>
      <c r="BZ9" s="813" t="s">
        <v>760</v>
      </c>
      <c r="CA9" s="814" t="s">
        <v>767</v>
      </c>
      <c r="CB9" s="813"/>
      <c r="CC9" s="813" t="s">
        <v>761</v>
      </c>
      <c r="CD9" s="813" t="s">
        <v>762</v>
      </c>
      <c r="CE9" s="814" t="s">
        <v>779</v>
      </c>
    </row>
    <row r="10" spans="1:83" s="105" customFormat="1" ht="34.5" customHeight="1">
      <c r="A10" s="120"/>
      <c r="B10" s="105">
        <v>0</v>
      </c>
      <c r="C10" s="121">
        <v>0</v>
      </c>
      <c r="D10" s="105" t="s">
        <v>41</v>
      </c>
      <c r="E10" s="121">
        <v>5517897</v>
      </c>
      <c r="F10" s="118">
        <v>5533611</v>
      </c>
      <c r="G10" s="118">
        <v>5573310</v>
      </c>
      <c r="H10" s="118">
        <v>5605317</v>
      </c>
      <c r="I10" s="118">
        <v>5622045</v>
      </c>
      <c r="J10" s="118"/>
      <c r="K10" s="118">
        <v>-1081400.9573035131</v>
      </c>
      <c r="L10" s="118">
        <v>1673009.2263127549</v>
      </c>
      <c r="M10" s="118">
        <v>591608.2690092423</v>
      </c>
      <c r="N10" s="118"/>
      <c r="O10" s="118">
        <v>0.1680094916082453</v>
      </c>
      <c r="P10" s="118">
        <v>349323.86217126029</v>
      </c>
      <c r="Q10" s="118">
        <f>SUM(O10:P10)</f>
        <v>349324.03018075193</v>
      </c>
      <c r="R10" s="118"/>
      <c r="S10" s="118">
        <v>-501184768.01953149</v>
      </c>
      <c r="T10" s="118">
        <v>192000000</v>
      </c>
      <c r="U10" s="118">
        <f>SUM(S10:T10)</f>
        <v>-309184768.01953149</v>
      </c>
      <c r="V10" s="118"/>
      <c r="W10" s="118">
        <v>0.27999701583758002</v>
      </c>
      <c r="X10" s="118">
        <v>-5.948822945356369E-8</v>
      </c>
      <c r="Y10" s="118">
        <f>SUM(W10:X10)</f>
        <v>0.27999695634935057</v>
      </c>
      <c r="Z10" s="118"/>
      <c r="AA10" s="118">
        <v>-167087833.8000001</v>
      </c>
      <c r="AB10" s="118">
        <v>-63981598.800000072</v>
      </c>
      <c r="AC10" s="118">
        <f>S10+277000000</f>
        <v>-224184768.01953149</v>
      </c>
      <c r="AD10" s="118">
        <v>-455254200.71462828</v>
      </c>
      <c r="AE10" s="118"/>
      <c r="AF10" s="118">
        <v>0.27999701583758002</v>
      </c>
      <c r="AG10" s="118">
        <v>9.2732079792767763E-9</v>
      </c>
      <c r="AH10" s="118">
        <f>SUM(AF10:AG10)</f>
        <v>0.279997025110788</v>
      </c>
      <c r="AI10" s="118"/>
      <c r="AJ10" s="118">
        <v>-167038446.60000011</v>
      </c>
      <c r="AK10" s="118">
        <v>-64012720.140000023</v>
      </c>
      <c r="AL10" s="118">
        <f>SUM(AJ10:AK10)</f>
        <v>-231051166.74000013</v>
      </c>
      <c r="AM10" s="811"/>
      <c r="AN10" s="118">
        <v>0.27999701583757997</v>
      </c>
      <c r="AO10" s="118">
        <v>1.5657860785722733E-8</v>
      </c>
      <c r="AP10" s="118">
        <f>SUM(AN10:AO10)</f>
        <v>0.27999703149544075</v>
      </c>
      <c r="AQ10" s="118"/>
      <c r="AR10" s="118">
        <v>-167087177.39999983</v>
      </c>
      <c r="AS10" s="118">
        <v>-63978872.099999957</v>
      </c>
      <c r="AT10" s="118">
        <f>SUM(AR10:AS10)</f>
        <v>-231066049.49999979</v>
      </c>
      <c r="AU10" s="815"/>
      <c r="AV10" s="118">
        <f>K10/$E10</f>
        <v>-0.19598063488744227</v>
      </c>
      <c r="AW10" s="118">
        <f t="shared" ref="AW10:AX10" si="0">L10/$E10</f>
        <v>0.30319689300339514</v>
      </c>
      <c r="AX10" s="118">
        <f t="shared" si="0"/>
        <v>0.10721625811595292</v>
      </c>
      <c r="AY10" s="118"/>
      <c r="AZ10" s="131">
        <f>O10/$F10</f>
        <v>3.0361637565099047E-8</v>
      </c>
      <c r="BA10" s="131">
        <f t="shared" ref="BA10:BF25" si="1">P10/$F10</f>
        <v>6.3127650673540356E-2</v>
      </c>
      <c r="BB10" s="118">
        <f t="shared" si="1"/>
        <v>6.3127681035177921E-2</v>
      </c>
      <c r="BC10" s="131"/>
      <c r="BD10" s="131">
        <f t="shared" si="1"/>
        <v>-90.571015566423355</v>
      </c>
      <c r="BE10" s="131">
        <f t="shared" si="1"/>
        <v>34.69705405746808</v>
      </c>
      <c r="BF10" s="118">
        <f t="shared" si="1"/>
        <v>-55.873961508955269</v>
      </c>
      <c r="BG10" s="118"/>
      <c r="BH10" s="131">
        <f>W10/$G10</f>
        <v>5.0238909344281946E-8</v>
      </c>
      <c r="BI10" s="131">
        <f t="shared" ref="BI10:BN10" si="2">X10/$G10</f>
        <v>-1.0673770067260513E-14</v>
      </c>
      <c r="BJ10" s="118">
        <f>SUM(BH10:BI10)</f>
        <v>5.0238898670511881E-8</v>
      </c>
      <c r="BK10" s="131"/>
      <c r="BL10" s="131">
        <f t="shared" si="2"/>
        <v>-29.980000000000018</v>
      </c>
      <c r="BM10" s="131">
        <f t="shared" si="2"/>
        <v>-11.480000000000013</v>
      </c>
      <c r="BN10" s="131">
        <f t="shared" si="2"/>
        <v>-40.22470812130161</v>
      </c>
      <c r="BO10" s="118">
        <f>SUM(BL10:BN10)</f>
        <v>-81.684708121301639</v>
      </c>
      <c r="BP10" s="118"/>
      <c r="BQ10" s="131">
        <f>AF10/$H10</f>
        <v>4.9952039436410114E-8</v>
      </c>
      <c r="BR10" s="131">
        <f t="shared" ref="BR10:BW10" si="3">AG10/$H10</f>
        <v>1.6543592412840838E-15</v>
      </c>
      <c r="BS10" s="118">
        <f>SUM(BQ10:BR10)</f>
        <v>4.9952041090769354E-8</v>
      </c>
      <c r="BT10" s="131"/>
      <c r="BU10" s="131">
        <f t="shared" si="3"/>
        <v>-29.800000000000018</v>
      </c>
      <c r="BV10" s="131">
        <f t="shared" si="3"/>
        <v>-11.420000000000003</v>
      </c>
      <c r="BW10" s="118">
        <f>SUM(BU10:BV10)</f>
        <v>-41.22000000000002</v>
      </c>
      <c r="BX10" s="118"/>
      <c r="BY10" s="118">
        <f>AN10/$I10</f>
        <v>4.9803410651743265E-8</v>
      </c>
      <c r="BZ10" s="118">
        <f>AO10/$I10</f>
        <v>2.7850827920663625E-15</v>
      </c>
      <c r="CA10" s="118">
        <f>SUM(BY10:BZ10)</f>
        <v>4.9803413436826056E-8</v>
      </c>
      <c r="CC10" s="118">
        <f>AR10/$I10</f>
        <v>-29.71999999999997</v>
      </c>
      <c r="CD10" s="118">
        <f>AS10/$I10</f>
        <v>-11.379999999999992</v>
      </c>
      <c r="CE10" s="118">
        <f>SUM(CC10:CD10)</f>
        <v>-41.099999999999966</v>
      </c>
    </row>
    <row r="11" spans="1:83">
      <c r="A11" s="41">
        <v>5</v>
      </c>
      <c r="B11" s="45">
        <v>14</v>
      </c>
      <c r="C11" s="45">
        <v>14</v>
      </c>
      <c r="D11" s="11" t="s">
        <v>42</v>
      </c>
      <c r="E11" s="14">
        <v>9311</v>
      </c>
      <c r="F11" s="14">
        <v>9183</v>
      </c>
      <c r="G11" s="21">
        <v>9113</v>
      </c>
      <c r="H11" s="21">
        <v>9078</v>
      </c>
      <c r="I11" s="21">
        <v>8982</v>
      </c>
      <c r="J11" s="21"/>
      <c r="K11" s="15">
        <v>1357610.106746292</v>
      </c>
      <c r="L11" s="21">
        <v>156590.91069951281</v>
      </c>
      <c r="M11" s="118">
        <v>1514201.017445805</v>
      </c>
      <c r="N11" s="118"/>
      <c r="O11" s="21">
        <v>1109106.1207811569</v>
      </c>
      <c r="P11" s="21">
        <v>4221.0550767005807</v>
      </c>
      <c r="Q11" s="118">
        <f t="shared" ref="Q11:Q74" si="4">SUM(O11:P11)</f>
        <v>1113327.1758578576</v>
      </c>
      <c r="R11" s="118"/>
      <c r="S11" s="21">
        <v>-831713.63594646531</v>
      </c>
      <c r="T11" s="15">
        <v>318623.04740972939</v>
      </c>
      <c r="U11" s="118">
        <f t="shared" ref="U11:U74" si="5">SUM(S11:T11)</f>
        <v>-513090.58853673592</v>
      </c>
      <c r="V11" s="15"/>
      <c r="W11" s="15">
        <v>1109106.1207811569</v>
      </c>
      <c r="X11" s="21">
        <v>-18749.159008462138</v>
      </c>
      <c r="Y11" s="118">
        <f t="shared" ref="Y11:Y74" si="6">SUM(W11:X11)</f>
        <v>1090356.9617726947</v>
      </c>
      <c r="Z11" s="21"/>
      <c r="AA11" s="21">
        <v>-273207.74</v>
      </c>
      <c r="AB11" s="21">
        <v>-104617.24</v>
      </c>
      <c r="AC11" s="131">
        <f>-40.22*G11</f>
        <v>-366524.86</v>
      </c>
      <c r="AD11" s="12">
        <v>333745.06262468541</v>
      </c>
      <c r="AE11" s="12"/>
      <c r="AF11" s="15">
        <v>1109106.1207811569</v>
      </c>
      <c r="AG11" s="21">
        <v>-38813.889167024558</v>
      </c>
      <c r="AH11" s="118">
        <f t="shared" ref="AH11:AH74" si="7">SUM(AF11:AG11)</f>
        <v>1070292.2316141324</v>
      </c>
      <c r="AI11" s="21"/>
      <c r="AJ11" s="21">
        <v>-270524.40000000002</v>
      </c>
      <c r="AK11" s="21">
        <v>-103670.76</v>
      </c>
      <c r="AL11" s="118">
        <f t="shared" ref="AL11:AL74" si="8">SUM(AJ11:AK11)</f>
        <v>-374195.16000000003</v>
      </c>
      <c r="AM11" s="811"/>
      <c r="AN11" s="131">
        <v>1109106.1207811574</v>
      </c>
      <c r="AO11" s="131">
        <v>-51725.025239937248</v>
      </c>
      <c r="AP11" s="118">
        <f t="shared" ref="AP11:AP74" si="9">SUM(AN11:AO11)</f>
        <v>1057381.0955412202</v>
      </c>
      <c r="AQ11" s="131"/>
      <c r="AR11" s="131">
        <v>-266945.03999999998</v>
      </c>
      <c r="AS11" s="131">
        <v>-102215.16</v>
      </c>
      <c r="AT11" s="118">
        <f t="shared" ref="AT11:AT74" si="10">SUM(AR11:AS11)</f>
        <v>-369160.19999999995</v>
      </c>
      <c r="AU11" s="148"/>
      <c r="AV11" s="131">
        <f t="shared" ref="AV11:AV74" si="11">K11/$E11</f>
        <v>145.80712133458189</v>
      </c>
      <c r="AW11" s="131">
        <f t="shared" ref="AW11:AW74" si="12">L11/$E11</f>
        <v>16.817840264151307</v>
      </c>
      <c r="AX11" s="131">
        <f t="shared" ref="AX11:AX74" si="13">M11/$E11</f>
        <v>162.62496159873322</v>
      </c>
      <c r="AZ11" s="131">
        <f t="shared" ref="AZ11:AZ74" si="14">O11/$F11</f>
        <v>120.77819021900871</v>
      </c>
      <c r="BA11" s="131">
        <f t="shared" ref="BA11:BA74" si="15">P11/$F11</f>
        <v>0.45965970561914199</v>
      </c>
      <c r="BB11" s="118">
        <f t="shared" ref="BB11:BB74" si="16">Q11/$F11</f>
        <v>121.23784992462785</v>
      </c>
      <c r="BC11" s="131"/>
      <c r="BD11" s="131">
        <f t="shared" si="1"/>
        <v>-90.571015566423313</v>
      </c>
      <c r="BE11" s="131">
        <f t="shared" ref="BE11:BE74" si="17">T11/$F11</f>
        <v>34.69705405746808</v>
      </c>
      <c r="BF11" s="118">
        <f t="shared" ref="BF11:BF74" si="18">U11/$F11</f>
        <v>-55.873961508955233</v>
      </c>
      <c r="BG11" s="131"/>
      <c r="BH11" s="131">
        <f t="shared" ref="BH11:BH74" si="19">W11/$G11</f>
        <v>121.70592788117601</v>
      </c>
      <c r="BI11" s="131">
        <f t="shared" ref="BI11:BI74" si="20">X11/$G11</f>
        <v>-2.0574079895163107</v>
      </c>
      <c r="BJ11" s="118">
        <f t="shared" ref="BJ11:BJ74" si="21">SUM(BH11:BI11)</f>
        <v>119.6485198916597</v>
      </c>
      <c r="BK11" s="131"/>
      <c r="BL11" s="131">
        <f t="shared" ref="BL11:BL74" si="22">AA11/$G11</f>
        <v>-29.98</v>
      </c>
      <c r="BM11" s="131">
        <f t="shared" ref="BM11:BM74" si="23">AB11/$G11</f>
        <v>-11.48</v>
      </c>
      <c r="BN11" s="131">
        <f t="shared" ref="BN11:BN74" si="24">AC11/$G11</f>
        <v>-40.22</v>
      </c>
      <c r="BO11" s="118">
        <f t="shared" ref="BO11:BO74" si="25">SUM(BL11:BN11)</f>
        <v>-81.680000000000007</v>
      </c>
      <c r="BP11" s="15"/>
      <c r="BQ11" s="131">
        <f t="shared" ref="BQ11:BQ74" si="26">AF11/$H11</f>
        <v>122.17516201598997</v>
      </c>
      <c r="BR11" s="131">
        <f t="shared" ref="BR11:BR74" si="27">AG11/$H11</f>
        <v>-4.2755991591787348</v>
      </c>
      <c r="BS11" s="118">
        <f t="shared" ref="BS11:BS74" si="28">SUM(BQ11:BR11)</f>
        <v>117.89956285681123</v>
      </c>
      <c r="BT11" s="131"/>
      <c r="BU11" s="131">
        <f t="shared" ref="BU11:BU74" si="29">AJ11/$H11</f>
        <v>-29.800000000000004</v>
      </c>
      <c r="BV11" s="131">
        <f t="shared" ref="BV11:BV74" si="30">AK11/$H11</f>
        <v>-11.42</v>
      </c>
      <c r="BW11" s="118">
        <f t="shared" ref="BW11:BW74" si="31">SUM(BU11:BV11)</f>
        <v>-41.220000000000006</v>
      </c>
      <c r="BX11" s="15"/>
      <c r="BY11" s="118">
        <f t="shared" ref="BY11:BY74" si="32">AN11/$I11</f>
        <v>123.48097537087034</v>
      </c>
      <c r="BZ11" s="118">
        <f t="shared" ref="BZ11:BZ74" si="33">AO11/$I11</f>
        <v>-5.7587425116830602</v>
      </c>
      <c r="CA11" s="118">
        <f t="shared" ref="CA11:CA74" si="34">SUM(BY11:BZ11)</f>
        <v>117.72223285918727</v>
      </c>
      <c r="CB11" s="105"/>
      <c r="CC11" s="118">
        <f t="shared" ref="CC11:CC74" si="35">AR11/$I11</f>
        <v>-29.72</v>
      </c>
      <c r="CD11" s="118">
        <f t="shared" ref="CD11:CD74" si="36">AS11/$I11</f>
        <v>-11.38</v>
      </c>
      <c r="CE11" s="118">
        <f t="shared" ref="CE11:CE74" si="37">SUM(CC11:CD11)</f>
        <v>-41.1</v>
      </c>
    </row>
    <row r="12" spans="1:83">
      <c r="A12" s="41">
        <v>9</v>
      </c>
      <c r="B12" s="45">
        <v>17</v>
      </c>
      <c r="C12" s="45">
        <v>17</v>
      </c>
      <c r="D12" s="11" t="s">
        <v>43</v>
      </c>
      <c r="E12" s="14">
        <v>2491</v>
      </c>
      <c r="F12" s="14">
        <v>2447</v>
      </c>
      <c r="G12" s="21">
        <v>2437</v>
      </c>
      <c r="H12" s="21">
        <v>2410</v>
      </c>
      <c r="I12" s="21">
        <v>2384</v>
      </c>
      <c r="J12" s="21"/>
      <c r="K12" s="15">
        <v>413751.29628251819</v>
      </c>
      <c r="L12" s="21">
        <v>30410.714416795221</v>
      </c>
      <c r="M12" s="118">
        <v>444162.01069931342</v>
      </c>
      <c r="N12" s="118"/>
      <c r="O12" s="21">
        <v>507818.30530274397</v>
      </c>
      <c r="P12" s="21">
        <v>46084.804396585911</v>
      </c>
      <c r="Q12" s="118">
        <f t="shared" si="4"/>
        <v>553903.10969932983</v>
      </c>
      <c r="R12" s="118"/>
      <c r="S12" s="21">
        <v>-221627.27509103785</v>
      </c>
      <c r="T12" s="15">
        <v>84903.691278624392</v>
      </c>
      <c r="U12" s="118">
        <f t="shared" si="5"/>
        <v>-136723.58381241345</v>
      </c>
      <c r="V12" s="15"/>
      <c r="W12" s="15">
        <v>507818.30530274397</v>
      </c>
      <c r="X12" s="21">
        <v>3258.9164660193019</v>
      </c>
      <c r="Y12" s="118">
        <f t="shared" si="6"/>
        <v>511077.22176876327</v>
      </c>
      <c r="Z12" s="21"/>
      <c r="AA12" s="21">
        <v>-73061.259999999995</v>
      </c>
      <c r="AB12" s="21">
        <v>-27976.76</v>
      </c>
      <c r="AC12" s="131">
        <f t="shared" ref="AC12:AC75" si="38">-40.22*G12</f>
        <v>-98016.14</v>
      </c>
      <c r="AD12" s="12">
        <v>309533.66582376248</v>
      </c>
      <c r="AE12" s="12"/>
      <c r="AF12" s="15">
        <v>507818.30530274397</v>
      </c>
      <c r="AG12" s="21">
        <v>-10342.762364337261</v>
      </c>
      <c r="AH12" s="118">
        <f t="shared" si="7"/>
        <v>497475.5429384067</v>
      </c>
      <c r="AI12" s="21"/>
      <c r="AJ12" s="21">
        <v>-71818</v>
      </c>
      <c r="AK12" s="21">
        <v>-27522.2</v>
      </c>
      <c r="AL12" s="118">
        <f t="shared" si="8"/>
        <v>-99340.2</v>
      </c>
      <c r="AM12" s="811"/>
      <c r="AN12" s="131">
        <v>507818.30530274403</v>
      </c>
      <c r="AO12" s="131">
        <v>-13783.201215520685</v>
      </c>
      <c r="AP12" s="118">
        <f t="shared" si="9"/>
        <v>494035.10408722336</v>
      </c>
      <c r="AQ12" s="131"/>
      <c r="AR12" s="131">
        <v>-70852.479999999996</v>
      </c>
      <c r="AS12" s="131">
        <v>-27129.920000000002</v>
      </c>
      <c r="AT12" s="118">
        <f t="shared" si="10"/>
        <v>-97982.399999999994</v>
      </c>
      <c r="AU12" s="148"/>
      <c r="AV12" s="131">
        <f t="shared" si="11"/>
        <v>166.09847301586439</v>
      </c>
      <c r="AW12" s="131">
        <f t="shared" si="12"/>
        <v>12.208235414209241</v>
      </c>
      <c r="AX12" s="131">
        <f t="shared" si="13"/>
        <v>178.30670843007363</v>
      </c>
      <c r="AZ12" s="131">
        <f t="shared" si="14"/>
        <v>207.52689223651163</v>
      </c>
      <c r="BA12" s="131">
        <f t="shared" si="15"/>
        <v>18.833185286712673</v>
      </c>
      <c r="BB12" s="118">
        <f t="shared" si="16"/>
        <v>226.36007752322428</v>
      </c>
      <c r="BC12" s="131"/>
      <c r="BD12" s="131">
        <f t="shared" si="1"/>
        <v>-90.571015566423313</v>
      </c>
      <c r="BE12" s="131">
        <f t="shared" si="17"/>
        <v>34.69705405746808</v>
      </c>
      <c r="BF12" s="118">
        <f t="shared" si="18"/>
        <v>-55.873961508955226</v>
      </c>
      <c r="BG12" s="131"/>
      <c r="BH12" s="131">
        <f t="shared" si="19"/>
        <v>208.37845929534015</v>
      </c>
      <c r="BI12" s="131">
        <f t="shared" si="20"/>
        <v>1.3372656815836281</v>
      </c>
      <c r="BJ12" s="118">
        <f t="shared" si="21"/>
        <v>209.71572497692378</v>
      </c>
      <c r="BK12" s="131"/>
      <c r="BL12" s="131">
        <f t="shared" si="22"/>
        <v>-29.979999999999997</v>
      </c>
      <c r="BM12" s="131">
        <f t="shared" si="23"/>
        <v>-11.479999999999999</v>
      </c>
      <c r="BN12" s="131">
        <f t="shared" si="24"/>
        <v>-40.22</v>
      </c>
      <c r="BO12" s="118">
        <f t="shared" si="25"/>
        <v>-81.679999999999993</v>
      </c>
      <c r="BP12" s="15"/>
      <c r="BQ12" s="131">
        <f t="shared" si="26"/>
        <v>210.71298975217593</v>
      </c>
      <c r="BR12" s="131">
        <f t="shared" si="27"/>
        <v>-4.291602640803843</v>
      </c>
      <c r="BS12" s="118">
        <f t="shared" si="28"/>
        <v>206.4213871113721</v>
      </c>
      <c r="BT12" s="131"/>
      <c r="BU12" s="131">
        <f t="shared" si="29"/>
        <v>-29.8</v>
      </c>
      <c r="BV12" s="131">
        <f t="shared" si="30"/>
        <v>-11.42</v>
      </c>
      <c r="BW12" s="118">
        <f t="shared" si="31"/>
        <v>-41.22</v>
      </c>
      <c r="BX12" s="15"/>
      <c r="BY12" s="118">
        <f t="shared" si="32"/>
        <v>213.01103410350001</v>
      </c>
      <c r="BZ12" s="118">
        <f t="shared" si="33"/>
        <v>-5.7815441340271327</v>
      </c>
      <c r="CA12" s="118">
        <f t="shared" si="34"/>
        <v>207.22948996947287</v>
      </c>
      <c r="CB12" s="105"/>
      <c r="CC12" s="118">
        <f t="shared" si="35"/>
        <v>-29.72</v>
      </c>
      <c r="CD12" s="118">
        <f t="shared" si="36"/>
        <v>-11.38</v>
      </c>
      <c r="CE12" s="118">
        <f t="shared" si="37"/>
        <v>-41.1</v>
      </c>
    </row>
    <row r="13" spans="1:83">
      <c r="A13" s="41">
        <v>10</v>
      </c>
      <c r="B13" s="45">
        <v>14</v>
      </c>
      <c r="C13" s="45">
        <v>14</v>
      </c>
      <c r="D13" s="11" t="s">
        <v>44</v>
      </c>
      <c r="E13" s="14">
        <v>11197</v>
      </c>
      <c r="F13" s="14">
        <v>11102</v>
      </c>
      <c r="G13" s="21">
        <v>10933</v>
      </c>
      <c r="H13" s="21">
        <v>10780</v>
      </c>
      <c r="I13" s="21">
        <v>10634</v>
      </c>
      <c r="J13" s="21"/>
      <c r="K13" s="15">
        <v>449394.50858596608</v>
      </c>
      <c r="L13" s="21">
        <v>-604146.33963847859</v>
      </c>
      <c r="M13" s="118">
        <v>-154751.83105251251</v>
      </c>
      <c r="N13" s="118"/>
      <c r="O13" s="21">
        <v>-338822.04824569111</v>
      </c>
      <c r="P13" s="21">
        <v>-1009490.774971767</v>
      </c>
      <c r="Q13" s="118">
        <f t="shared" si="4"/>
        <v>-1348312.8232174581</v>
      </c>
      <c r="R13" s="118"/>
      <c r="S13" s="21">
        <v>-1005519.4148184316</v>
      </c>
      <c r="T13" s="15">
        <v>385206.69414601062</v>
      </c>
      <c r="U13" s="118">
        <f t="shared" si="5"/>
        <v>-620312.72067242092</v>
      </c>
      <c r="V13" s="15"/>
      <c r="W13" s="15">
        <v>-338822.04824569111</v>
      </c>
      <c r="X13" s="21">
        <v>-870731.14595875132</v>
      </c>
      <c r="Y13" s="118">
        <f t="shared" si="6"/>
        <v>-1209553.1942044424</v>
      </c>
      <c r="Z13" s="21"/>
      <c r="AA13" s="21">
        <v>-327771.34000000003</v>
      </c>
      <c r="AB13" s="21">
        <v>-125510.84</v>
      </c>
      <c r="AC13" s="131">
        <f t="shared" si="38"/>
        <v>-439725.26</v>
      </c>
      <c r="AD13" s="12">
        <v>-2124971.9518937711</v>
      </c>
      <c r="AE13" s="12"/>
      <c r="AF13" s="15">
        <v>-338822.04824569111</v>
      </c>
      <c r="AG13" s="21">
        <v>-728458.86502881115</v>
      </c>
      <c r="AH13" s="118">
        <f t="shared" si="7"/>
        <v>-1067280.9132745024</v>
      </c>
      <c r="AI13" s="21"/>
      <c r="AJ13" s="21">
        <v>-321244</v>
      </c>
      <c r="AK13" s="21">
        <v>-123107.6</v>
      </c>
      <c r="AL13" s="118">
        <f t="shared" si="8"/>
        <v>-444351.6</v>
      </c>
      <c r="AM13" s="811"/>
      <c r="AN13" s="131">
        <v>-338822.04824569105</v>
      </c>
      <c r="AO13" s="131">
        <v>-577538.08126331808</v>
      </c>
      <c r="AP13" s="118">
        <f t="shared" si="9"/>
        <v>-916360.12950900919</v>
      </c>
      <c r="AQ13" s="131"/>
      <c r="AR13" s="131">
        <v>-316042.48</v>
      </c>
      <c r="AS13" s="131">
        <v>-121014.92000000001</v>
      </c>
      <c r="AT13" s="118">
        <f t="shared" si="10"/>
        <v>-437057.4</v>
      </c>
      <c r="AU13" s="148"/>
      <c r="AV13" s="131">
        <f t="shared" si="11"/>
        <v>40.135260211303567</v>
      </c>
      <c r="AW13" s="131">
        <f t="shared" si="12"/>
        <v>-53.956089991826254</v>
      </c>
      <c r="AX13" s="131">
        <f t="shared" si="13"/>
        <v>-13.820829780522686</v>
      </c>
      <c r="AZ13" s="131">
        <f t="shared" si="14"/>
        <v>-30.51900993025501</v>
      </c>
      <c r="BA13" s="131">
        <f t="shared" si="15"/>
        <v>-90.928731307130874</v>
      </c>
      <c r="BB13" s="118">
        <f t="shared" si="16"/>
        <v>-121.44774123738588</v>
      </c>
      <c r="BC13" s="131"/>
      <c r="BD13" s="131">
        <f t="shared" si="1"/>
        <v>-90.571015566423313</v>
      </c>
      <c r="BE13" s="131">
        <f t="shared" si="17"/>
        <v>34.69705405746808</v>
      </c>
      <c r="BF13" s="118">
        <f t="shared" si="18"/>
        <v>-55.873961508955226</v>
      </c>
      <c r="BG13" s="131"/>
      <c r="BH13" s="131">
        <f t="shared" si="19"/>
        <v>-30.990766326323161</v>
      </c>
      <c r="BI13" s="131">
        <f t="shared" si="20"/>
        <v>-79.642471961835852</v>
      </c>
      <c r="BJ13" s="118">
        <f t="shared" si="21"/>
        <v>-110.63323828815902</v>
      </c>
      <c r="BK13" s="131"/>
      <c r="BL13" s="131">
        <f t="shared" si="22"/>
        <v>-29.980000000000004</v>
      </c>
      <c r="BM13" s="131">
        <f t="shared" si="23"/>
        <v>-11.48</v>
      </c>
      <c r="BN13" s="131">
        <f t="shared" si="24"/>
        <v>-40.22</v>
      </c>
      <c r="BO13" s="118">
        <f t="shared" si="25"/>
        <v>-81.680000000000007</v>
      </c>
      <c r="BP13" s="15"/>
      <c r="BQ13" s="131">
        <f t="shared" si="26"/>
        <v>-31.430616720379508</v>
      </c>
      <c r="BR13" s="131">
        <f t="shared" si="27"/>
        <v>-67.575033861670789</v>
      </c>
      <c r="BS13" s="118">
        <f t="shared" si="28"/>
        <v>-99.005650582050293</v>
      </c>
      <c r="BT13" s="131"/>
      <c r="BU13" s="131">
        <f t="shared" si="29"/>
        <v>-29.8</v>
      </c>
      <c r="BV13" s="131">
        <f t="shared" si="30"/>
        <v>-11.42</v>
      </c>
      <c r="BW13" s="118">
        <f t="shared" si="31"/>
        <v>-41.22</v>
      </c>
      <c r="BX13" s="15"/>
      <c r="BY13" s="118">
        <f t="shared" si="32"/>
        <v>-31.86214484161097</v>
      </c>
      <c r="BZ13" s="118">
        <f t="shared" si="33"/>
        <v>-54.310521089271965</v>
      </c>
      <c r="CA13" s="118">
        <f t="shared" si="34"/>
        <v>-86.172665930882943</v>
      </c>
      <c r="CB13" s="105"/>
      <c r="CC13" s="118">
        <f t="shared" si="35"/>
        <v>-29.72</v>
      </c>
      <c r="CD13" s="118">
        <f t="shared" si="36"/>
        <v>-11.38</v>
      </c>
      <c r="CE13" s="118">
        <f t="shared" si="37"/>
        <v>-41.1</v>
      </c>
    </row>
    <row r="14" spans="1:83">
      <c r="A14" s="41">
        <v>16</v>
      </c>
      <c r="B14" s="45">
        <v>7</v>
      </c>
      <c r="C14" s="45">
        <v>7</v>
      </c>
      <c r="D14" s="11" t="s">
        <v>45</v>
      </c>
      <c r="E14" s="14">
        <v>8033</v>
      </c>
      <c r="F14" s="14">
        <v>8014</v>
      </c>
      <c r="G14" s="21">
        <v>7968</v>
      </c>
      <c r="H14" s="21">
        <v>7889</v>
      </c>
      <c r="I14" s="21">
        <v>7841</v>
      </c>
      <c r="J14" s="21"/>
      <c r="K14" s="15">
        <v>3305207.0963274739</v>
      </c>
      <c r="L14" s="21">
        <v>2894068.920832519</v>
      </c>
      <c r="M14" s="118">
        <v>6199276.0171599928</v>
      </c>
      <c r="N14" s="118"/>
      <c r="O14" s="21">
        <v>2193579.711165017</v>
      </c>
      <c r="P14" s="21">
        <v>1999510.3462257241</v>
      </c>
      <c r="Q14" s="118">
        <f t="shared" si="4"/>
        <v>4193090.0573907411</v>
      </c>
      <c r="R14" s="118"/>
      <c r="S14" s="21">
        <v>-725836.11874931643</v>
      </c>
      <c r="T14" s="15">
        <v>278062.1912165492</v>
      </c>
      <c r="U14" s="118">
        <f t="shared" si="5"/>
        <v>-447773.92753276724</v>
      </c>
      <c r="V14" s="15"/>
      <c r="W14" s="15">
        <v>2193579.711165017</v>
      </c>
      <c r="X14" s="21">
        <v>1859254.250649279</v>
      </c>
      <c r="Y14" s="118">
        <f t="shared" si="6"/>
        <v>4052833.961814296</v>
      </c>
      <c r="Z14" s="21"/>
      <c r="AA14" s="21">
        <v>-238880.64000000001</v>
      </c>
      <c r="AB14" s="21">
        <v>-91472.639999999999</v>
      </c>
      <c r="AC14" s="131">
        <f t="shared" si="38"/>
        <v>-320472.95999999996</v>
      </c>
      <c r="AD14" s="12">
        <v>3392663.4459191542</v>
      </c>
      <c r="AE14" s="12"/>
      <c r="AF14" s="15">
        <v>2193579.711165017</v>
      </c>
      <c r="AG14" s="21">
        <v>1721533.769598346</v>
      </c>
      <c r="AH14" s="118">
        <f t="shared" si="7"/>
        <v>3915113.4807633627</v>
      </c>
      <c r="AI14" s="21"/>
      <c r="AJ14" s="21">
        <v>-235092.2</v>
      </c>
      <c r="AK14" s="21">
        <v>-90092.38</v>
      </c>
      <c r="AL14" s="118">
        <f t="shared" si="8"/>
        <v>-325184.58</v>
      </c>
      <c r="AM14" s="811"/>
      <c r="AN14" s="131">
        <v>2193579.711165017</v>
      </c>
      <c r="AO14" s="131">
        <v>1590056.2269120428</v>
      </c>
      <c r="AP14" s="118">
        <f t="shared" si="9"/>
        <v>3783635.9380770596</v>
      </c>
      <c r="AQ14" s="131"/>
      <c r="AR14" s="131">
        <v>-233034.52</v>
      </c>
      <c r="AS14" s="131">
        <v>-89230.58</v>
      </c>
      <c r="AT14" s="118">
        <f t="shared" si="10"/>
        <v>-322265.09999999998</v>
      </c>
      <c r="AU14" s="148"/>
      <c r="AV14" s="131">
        <f t="shared" si="11"/>
        <v>411.45364077274667</v>
      </c>
      <c r="AW14" s="131">
        <f t="shared" si="12"/>
        <v>360.27249107836661</v>
      </c>
      <c r="AX14" s="131">
        <f t="shared" si="13"/>
        <v>771.72613185111322</v>
      </c>
      <c r="AZ14" s="131">
        <f t="shared" si="14"/>
        <v>273.71845659658311</v>
      </c>
      <c r="BA14" s="131">
        <f t="shared" si="15"/>
        <v>249.50216449035739</v>
      </c>
      <c r="BB14" s="118">
        <f t="shared" si="16"/>
        <v>523.22062108694047</v>
      </c>
      <c r="BC14" s="131"/>
      <c r="BD14" s="131">
        <f t="shared" si="1"/>
        <v>-90.571015566423313</v>
      </c>
      <c r="BE14" s="131">
        <f t="shared" si="17"/>
        <v>34.69705405746808</v>
      </c>
      <c r="BF14" s="118">
        <f t="shared" si="18"/>
        <v>-55.873961508955233</v>
      </c>
      <c r="BG14" s="131"/>
      <c r="BH14" s="131">
        <f t="shared" si="19"/>
        <v>275.29865852974609</v>
      </c>
      <c r="BI14" s="131">
        <f t="shared" si="20"/>
        <v>233.34014189875489</v>
      </c>
      <c r="BJ14" s="118">
        <f t="shared" si="21"/>
        <v>508.63880042850099</v>
      </c>
      <c r="BK14" s="131"/>
      <c r="BL14" s="131">
        <f t="shared" si="22"/>
        <v>-29.98</v>
      </c>
      <c r="BM14" s="131">
        <f t="shared" si="23"/>
        <v>-11.48</v>
      </c>
      <c r="BN14" s="131">
        <f t="shared" si="24"/>
        <v>-40.22</v>
      </c>
      <c r="BO14" s="118">
        <f t="shared" si="25"/>
        <v>-81.680000000000007</v>
      </c>
      <c r="BP14" s="15"/>
      <c r="BQ14" s="131">
        <f t="shared" si="26"/>
        <v>278.05548373241436</v>
      </c>
      <c r="BR14" s="131">
        <f t="shared" si="27"/>
        <v>218.21951699814247</v>
      </c>
      <c r="BS14" s="118">
        <f t="shared" si="28"/>
        <v>496.27500073055683</v>
      </c>
      <c r="BT14" s="131"/>
      <c r="BU14" s="131">
        <f t="shared" si="29"/>
        <v>-29.8</v>
      </c>
      <c r="BV14" s="131">
        <f t="shared" si="30"/>
        <v>-11.42</v>
      </c>
      <c r="BW14" s="118">
        <f t="shared" si="31"/>
        <v>-41.22</v>
      </c>
      <c r="BX14" s="15"/>
      <c r="BY14" s="118">
        <f t="shared" si="32"/>
        <v>279.75764713238323</v>
      </c>
      <c r="BZ14" s="118">
        <f t="shared" si="33"/>
        <v>202.78742850555324</v>
      </c>
      <c r="CA14" s="118">
        <f t="shared" si="34"/>
        <v>482.54507563793646</v>
      </c>
      <c r="CB14" s="105"/>
      <c r="CC14" s="118">
        <f t="shared" si="35"/>
        <v>-29.72</v>
      </c>
      <c r="CD14" s="118">
        <f t="shared" si="36"/>
        <v>-11.38</v>
      </c>
      <c r="CE14" s="118">
        <f t="shared" si="37"/>
        <v>-41.1</v>
      </c>
    </row>
    <row r="15" spans="1:83">
      <c r="A15" s="41">
        <v>18</v>
      </c>
      <c r="B15" s="45">
        <v>1</v>
      </c>
      <c r="C15" s="124">
        <v>32</v>
      </c>
      <c r="D15" s="11" t="s">
        <v>46</v>
      </c>
      <c r="E15" s="14">
        <v>4847</v>
      </c>
      <c r="F15" s="14">
        <v>4763</v>
      </c>
      <c r="G15" s="21">
        <v>4700</v>
      </c>
      <c r="H15" s="21">
        <v>4651</v>
      </c>
      <c r="I15" s="21">
        <v>4677</v>
      </c>
      <c r="J15" s="21"/>
      <c r="K15" s="15">
        <v>-455199.6460995652</v>
      </c>
      <c r="L15" s="21">
        <v>-328307.6518825799</v>
      </c>
      <c r="M15" s="118">
        <v>-783507.2979821451</v>
      </c>
      <c r="N15" s="118"/>
      <c r="O15" s="21">
        <v>-455651.56277451658</v>
      </c>
      <c r="P15" s="21">
        <v>-277267.71167041099</v>
      </c>
      <c r="Q15" s="118">
        <f t="shared" si="4"/>
        <v>-732919.27444492758</v>
      </c>
      <c r="R15" s="118"/>
      <c r="S15" s="21">
        <v>-431389.74714287423</v>
      </c>
      <c r="T15" s="15">
        <v>165262.0684757205</v>
      </c>
      <c r="U15" s="118">
        <f t="shared" si="5"/>
        <v>-266127.6786671537</v>
      </c>
      <c r="V15" s="15"/>
      <c r="W15" s="15">
        <v>-455651.56277451658</v>
      </c>
      <c r="X15" s="21">
        <v>-217736.8061588821</v>
      </c>
      <c r="Y15" s="118">
        <f t="shared" si="6"/>
        <v>-673388.36893339874</v>
      </c>
      <c r="Z15" s="21"/>
      <c r="AA15" s="21">
        <v>-140906</v>
      </c>
      <c r="AB15" s="21">
        <v>-53956</v>
      </c>
      <c r="AC15" s="131">
        <f t="shared" si="38"/>
        <v>-189034</v>
      </c>
      <c r="AD15" s="12">
        <v>-1066044.6404971289</v>
      </c>
      <c r="AE15" s="12"/>
      <c r="AF15" s="15">
        <v>-455651.56277451658</v>
      </c>
      <c r="AG15" s="21">
        <v>-156698.89640664781</v>
      </c>
      <c r="AH15" s="118">
        <f t="shared" si="7"/>
        <v>-612350.45918116439</v>
      </c>
      <c r="AI15" s="21"/>
      <c r="AJ15" s="21">
        <v>-138599.79999999999</v>
      </c>
      <c r="AK15" s="21">
        <v>-53114.42</v>
      </c>
      <c r="AL15" s="118">
        <f t="shared" si="8"/>
        <v>-191714.21999999997</v>
      </c>
      <c r="AM15" s="811"/>
      <c r="AN15" s="131">
        <v>-455651.56277451664</v>
      </c>
      <c r="AO15" s="131">
        <v>-91950.590418984008</v>
      </c>
      <c r="AP15" s="118">
        <f t="shared" si="9"/>
        <v>-547602.15319350059</v>
      </c>
      <c r="AQ15" s="131"/>
      <c r="AR15" s="131">
        <v>-139000.44</v>
      </c>
      <c r="AS15" s="131">
        <v>-53224.26</v>
      </c>
      <c r="AT15" s="118">
        <f t="shared" si="10"/>
        <v>-192224.7</v>
      </c>
      <c r="AU15" s="148"/>
      <c r="AV15" s="131">
        <f t="shared" si="11"/>
        <v>-93.913688075008295</v>
      </c>
      <c r="AW15" s="131">
        <f t="shared" si="12"/>
        <v>-67.734196798551665</v>
      </c>
      <c r="AX15" s="131">
        <f t="shared" si="13"/>
        <v>-161.64788487355995</v>
      </c>
      <c r="AZ15" s="131">
        <f t="shared" si="14"/>
        <v>-95.664825272835728</v>
      </c>
      <c r="BA15" s="131">
        <f t="shared" si="15"/>
        <v>-58.212830499771364</v>
      </c>
      <c r="BB15" s="118">
        <f t="shared" si="16"/>
        <v>-153.87765577260708</v>
      </c>
      <c r="BC15" s="131"/>
      <c r="BD15" s="131">
        <f t="shared" si="1"/>
        <v>-90.571015566423313</v>
      </c>
      <c r="BE15" s="131">
        <f t="shared" si="17"/>
        <v>34.697054057468087</v>
      </c>
      <c r="BF15" s="118">
        <f t="shared" si="18"/>
        <v>-55.873961508955219</v>
      </c>
      <c r="BG15" s="131"/>
      <c r="BH15" s="131">
        <f t="shared" si="19"/>
        <v>-96.947141015854598</v>
      </c>
      <c r="BI15" s="131">
        <f t="shared" si="20"/>
        <v>-46.326980033804702</v>
      </c>
      <c r="BJ15" s="118">
        <f t="shared" si="21"/>
        <v>-143.2741210496593</v>
      </c>
      <c r="BK15" s="131"/>
      <c r="BL15" s="131">
        <f t="shared" si="22"/>
        <v>-29.98</v>
      </c>
      <c r="BM15" s="131">
        <f t="shared" si="23"/>
        <v>-11.48</v>
      </c>
      <c r="BN15" s="131">
        <f t="shared" si="24"/>
        <v>-40.22</v>
      </c>
      <c r="BO15" s="118">
        <f t="shared" si="25"/>
        <v>-81.680000000000007</v>
      </c>
      <c r="BP15" s="15"/>
      <c r="BQ15" s="131">
        <f t="shared" si="26"/>
        <v>-97.96851489454238</v>
      </c>
      <c r="BR15" s="131">
        <f t="shared" si="27"/>
        <v>-33.691441927896754</v>
      </c>
      <c r="BS15" s="118">
        <f t="shared" si="28"/>
        <v>-131.65995682243914</v>
      </c>
      <c r="BT15" s="131"/>
      <c r="BU15" s="131">
        <f t="shared" si="29"/>
        <v>-29.799999999999997</v>
      </c>
      <c r="BV15" s="131">
        <f t="shared" si="30"/>
        <v>-11.42</v>
      </c>
      <c r="BW15" s="118">
        <f t="shared" si="31"/>
        <v>-41.22</v>
      </c>
      <c r="BX15" s="15"/>
      <c r="BY15" s="118">
        <f t="shared" si="32"/>
        <v>-97.42389625283657</v>
      </c>
      <c r="BZ15" s="118">
        <f t="shared" si="33"/>
        <v>-19.660164725033997</v>
      </c>
      <c r="CA15" s="118">
        <f t="shared" si="34"/>
        <v>-117.08406097787056</v>
      </c>
      <c r="CB15" s="105"/>
      <c r="CC15" s="118">
        <f t="shared" si="35"/>
        <v>-29.72</v>
      </c>
      <c r="CD15" s="118">
        <f t="shared" si="36"/>
        <v>-11.38</v>
      </c>
      <c r="CE15" s="118">
        <f t="shared" si="37"/>
        <v>-41.1</v>
      </c>
    </row>
    <row r="16" spans="1:83">
      <c r="A16" s="41">
        <v>19</v>
      </c>
      <c r="B16" s="45">
        <v>2</v>
      </c>
      <c r="C16" s="45">
        <v>2</v>
      </c>
      <c r="D16" s="11" t="s">
        <v>47</v>
      </c>
      <c r="E16" s="14">
        <v>3955</v>
      </c>
      <c r="F16" s="14">
        <v>3965</v>
      </c>
      <c r="G16" s="21">
        <v>3961</v>
      </c>
      <c r="H16" s="21">
        <v>3966</v>
      </c>
      <c r="I16" s="21">
        <v>3937</v>
      </c>
      <c r="J16" s="21"/>
      <c r="K16" s="15">
        <v>-90275.155369053187</v>
      </c>
      <c r="L16" s="21">
        <v>-365058.11083873111</v>
      </c>
      <c r="M16" s="118">
        <v>-455333.2662077843</v>
      </c>
      <c r="N16" s="118"/>
      <c r="O16" s="21">
        <v>-363181.43061748438</v>
      </c>
      <c r="P16" s="21">
        <v>-503888.6657739862</v>
      </c>
      <c r="Q16" s="118">
        <f t="shared" si="4"/>
        <v>-867070.09639147064</v>
      </c>
      <c r="R16" s="118"/>
      <c r="S16" s="21">
        <v>-359114.07672086841</v>
      </c>
      <c r="T16" s="15">
        <v>137573.81933786091</v>
      </c>
      <c r="U16" s="118">
        <f t="shared" si="5"/>
        <v>-221540.2573830075</v>
      </c>
      <c r="V16" s="15"/>
      <c r="W16" s="15">
        <v>-363181.43061748438</v>
      </c>
      <c r="X16" s="21">
        <v>-454331.6554121949</v>
      </c>
      <c r="Y16" s="118">
        <f t="shared" si="6"/>
        <v>-817513.08602967928</v>
      </c>
      <c r="Z16" s="21"/>
      <c r="AA16" s="21">
        <v>-118750.78</v>
      </c>
      <c r="AB16" s="21">
        <v>-45472.28</v>
      </c>
      <c r="AC16" s="131">
        <f t="shared" si="38"/>
        <v>-159311.41999999998</v>
      </c>
      <c r="AD16" s="12">
        <v>-1143983.908118848</v>
      </c>
      <c r="AE16" s="12"/>
      <c r="AF16" s="15">
        <v>-363181.43061748438</v>
      </c>
      <c r="AG16" s="21">
        <v>-403520.12650864478</v>
      </c>
      <c r="AH16" s="118">
        <f t="shared" si="7"/>
        <v>-766701.55712612916</v>
      </c>
      <c r="AI16" s="21"/>
      <c r="AJ16" s="21">
        <v>-118186.8</v>
      </c>
      <c r="AK16" s="21">
        <v>-45291.72</v>
      </c>
      <c r="AL16" s="118">
        <f t="shared" si="8"/>
        <v>-163478.52000000002</v>
      </c>
      <c r="AM16" s="811"/>
      <c r="AN16" s="131">
        <v>-363181.43061748438</v>
      </c>
      <c r="AO16" s="131">
        <v>-349619.84659239731</v>
      </c>
      <c r="AP16" s="118">
        <f t="shared" si="9"/>
        <v>-712801.27720988169</v>
      </c>
      <c r="AQ16" s="131"/>
      <c r="AR16" s="131">
        <v>-117007.64</v>
      </c>
      <c r="AS16" s="131">
        <v>-44803.060000000005</v>
      </c>
      <c r="AT16" s="118">
        <f t="shared" si="10"/>
        <v>-161810.70000000001</v>
      </c>
      <c r="AU16" s="148"/>
      <c r="AV16" s="131">
        <f t="shared" si="11"/>
        <v>-22.825576578774509</v>
      </c>
      <c r="AW16" s="131">
        <f t="shared" si="12"/>
        <v>-92.302935736720883</v>
      </c>
      <c r="AX16" s="131">
        <f t="shared" si="13"/>
        <v>-115.1285123154954</v>
      </c>
      <c r="AZ16" s="131">
        <f t="shared" si="14"/>
        <v>-91.596829916137295</v>
      </c>
      <c r="BA16" s="131">
        <f t="shared" si="15"/>
        <v>-127.08415278032439</v>
      </c>
      <c r="BB16" s="118">
        <f t="shared" si="16"/>
        <v>-218.68098269646171</v>
      </c>
      <c r="BC16" s="131"/>
      <c r="BD16" s="131">
        <f t="shared" si="1"/>
        <v>-90.571015566423313</v>
      </c>
      <c r="BE16" s="131">
        <f t="shared" si="17"/>
        <v>34.697054057468073</v>
      </c>
      <c r="BF16" s="118">
        <f t="shared" si="18"/>
        <v>-55.873961508955233</v>
      </c>
      <c r="BG16" s="131"/>
      <c r="BH16" s="131">
        <f t="shared" si="19"/>
        <v>-91.689328608302034</v>
      </c>
      <c r="BI16" s="131">
        <f t="shared" si="20"/>
        <v>-114.70125105079397</v>
      </c>
      <c r="BJ16" s="118">
        <f t="shared" si="21"/>
        <v>-206.39057965909601</v>
      </c>
      <c r="BK16" s="131"/>
      <c r="BL16" s="131">
        <f t="shared" si="22"/>
        <v>-29.98</v>
      </c>
      <c r="BM16" s="131">
        <f t="shared" si="23"/>
        <v>-11.48</v>
      </c>
      <c r="BN16" s="131">
        <f t="shared" si="24"/>
        <v>-40.22</v>
      </c>
      <c r="BO16" s="118">
        <f t="shared" si="25"/>
        <v>-81.680000000000007</v>
      </c>
      <c r="BP16" s="15"/>
      <c r="BQ16" s="131">
        <f t="shared" si="26"/>
        <v>-91.573734396743419</v>
      </c>
      <c r="BR16" s="131">
        <f t="shared" si="27"/>
        <v>-101.74486296234109</v>
      </c>
      <c r="BS16" s="118">
        <f t="shared" si="28"/>
        <v>-193.31859735908449</v>
      </c>
      <c r="BT16" s="131"/>
      <c r="BU16" s="131">
        <f t="shared" si="29"/>
        <v>-29.8</v>
      </c>
      <c r="BV16" s="131">
        <f t="shared" si="30"/>
        <v>-11.42</v>
      </c>
      <c r="BW16" s="118">
        <f t="shared" si="31"/>
        <v>-41.22</v>
      </c>
      <c r="BX16" s="15"/>
      <c r="BY16" s="118">
        <f t="shared" si="32"/>
        <v>-92.248267873376776</v>
      </c>
      <c r="BZ16" s="118">
        <f t="shared" si="33"/>
        <v>-88.803618641706194</v>
      </c>
      <c r="CA16" s="118">
        <f t="shared" si="34"/>
        <v>-181.05188651508297</v>
      </c>
      <c r="CB16" s="105"/>
      <c r="CC16" s="118">
        <f t="shared" si="35"/>
        <v>-29.72</v>
      </c>
      <c r="CD16" s="118">
        <f t="shared" si="36"/>
        <v>-11.38</v>
      </c>
      <c r="CE16" s="118">
        <f t="shared" si="37"/>
        <v>-41.1</v>
      </c>
    </row>
    <row r="17" spans="1:83">
      <c r="A17" s="41">
        <v>20</v>
      </c>
      <c r="B17" s="45">
        <v>6</v>
      </c>
      <c r="C17" s="45">
        <v>6</v>
      </c>
      <c r="D17" s="11" t="s">
        <v>48</v>
      </c>
      <c r="E17" s="14">
        <v>16467</v>
      </c>
      <c r="F17" s="14">
        <v>16473</v>
      </c>
      <c r="G17" s="21">
        <v>16405</v>
      </c>
      <c r="H17" s="21">
        <v>16387</v>
      </c>
      <c r="I17" s="21">
        <v>16429</v>
      </c>
      <c r="J17" s="21"/>
      <c r="K17" s="15">
        <v>-1559634.294953597</v>
      </c>
      <c r="L17" s="21">
        <v>-1707264.5085644319</v>
      </c>
      <c r="M17" s="118">
        <v>-3266898.8035180289</v>
      </c>
      <c r="N17" s="118"/>
      <c r="O17" s="21">
        <v>-2785117.332246474</v>
      </c>
      <c r="P17" s="21">
        <v>-2345324.6050697188</v>
      </c>
      <c r="Q17" s="118">
        <f t="shared" si="4"/>
        <v>-5130441.9373161923</v>
      </c>
      <c r="R17" s="118"/>
      <c r="S17" s="21">
        <v>-1491976.3394256912</v>
      </c>
      <c r="T17" s="15">
        <v>571564.5714886717</v>
      </c>
      <c r="U17" s="118">
        <f t="shared" si="5"/>
        <v>-920411.76793701947</v>
      </c>
      <c r="V17" s="15"/>
      <c r="W17" s="15">
        <v>-2785117.332246474</v>
      </c>
      <c r="X17" s="21">
        <v>-2139434.9123358498</v>
      </c>
      <c r="Y17" s="118">
        <f t="shared" si="6"/>
        <v>-4924552.2445823234</v>
      </c>
      <c r="Z17" s="21"/>
      <c r="AA17" s="21">
        <v>-491821.9</v>
      </c>
      <c r="AB17" s="21">
        <v>-188329.4</v>
      </c>
      <c r="AC17" s="131">
        <f t="shared" si="38"/>
        <v>-659809.1</v>
      </c>
      <c r="AD17" s="12">
        <v>-6281332.2719067708</v>
      </c>
      <c r="AE17" s="12"/>
      <c r="AF17" s="15">
        <v>-2785117.332246474</v>
      </c>
      <c r="AG17" s="21">
        <v>-1928333.193388012</v>
      </c>
      <c r="AH17" s="118">
        <f t="shared" si="7"/>
        <v>-4713450.5256344862</v>
      </c>
      <c r="AI17" s="21"/>
      <c r="AJ17" s="21">
        <v>-488332.6</v>
      </c>
      <c r="AK17" s="21">
        <v>-187139.54</v>
      </c>
      <c r="AL17" s="118">
        <f t="shared" si="8"/>
        <v>-675472.14</v>
      </c>
      <c r="AM17" s="811"/>
      <c r="AN17" s="131">
        <v>-2785117.3322464745</v>
      </c>
      <c r="AO17" s="131">
        <v>-1704398.9409137759</v>
      </c>
      <c r="AP17" s="118">
        <f t="shared" si="9"/>
        <v>-4489516.2731602509</v>
      </c>
      <c r="AQ17" s="131"/>
      <c r="AR17" s="131">
        <v>-488269.88</v>
      </c>
      <c r="AS17" s="131">
        <v>-186962.02000000002</v>
      </c>
      <c r="AT17" s="118">
        <f t="shared" si="10"/>
        <v>-675231.9</v>
      </c>
      <c r="AU17" s="148"/>
      <c r="AV17" s="131">
        <f t="shared" si="11"/>
        <v>-94.712716035318948</v>
      </c>
      <c r="AW17" s="131">
        <f t="shared" si="12"/>
        <v>-103.67793214091407</v>
      </c>
      <c r="AX17" s="131">
        <f t="shared" si="13"/>
        <v>-198.39064817623301</v>
      </c>
      <c r="AZ17" s="131">
        <f t="shared" si="14"/>
        <v>-169.07165253727155</v>
      </c>
      <c r="BA17" s="131">
        <f t="shared" si="15"/>
        <v>-142.37386056393606</v>
      </c>
      <c r="BB17" s="118">
        <f t="shared" si="16"/>
        <v>-311.44551310120755</v>
      </c>
      <c r="BC17" s="131"/>
      <c r="BD17" s="131">
        <f t="shared" si="1"/>
        <v>-90.571015566423313</v>
      </c>
      <c r="BE17" s="131">
        <f t="shared" si="17"/>
        <v>34.69705405746808</v>
      </c>
      <c r="BF17" s="118">
        <f t="shared" si="18"/>
        <v>-55.873961508955226</v>
      </c>
      <c r="BG17" s="131"/>
      <c r="BH17" s="131">
        <f t="shared" si="19"/>
        <v>-169.7724676773224</v>
      </c>
      <c r="BI17" s="131">
        <f t="shared" si="20"/>
        <v>-130.41358807289544</v>
      </c>
      <c r="BJ17" s="118">
        <f t="shared" si="21"/>
        <v>-300.18605575021786</v>
      </c>
      <c r="BK17" s="131"/>
      <c r="BL17" s="131">
        <f t="shared" si="22"/>
        <v>-29.98</v>
      </c>
      <c r="BM17" s="131">
        <f t="shared" si="23"/>
        <v>-11.48</v>
      </c>
      <c r="BN17" s="131">
        <f t="shared" si="24"/>
        <v>-40.22</v>
      </c>
      <c r="BO17" s="118">
        <f t="shared" si="25"/>
        <v>-81.680000000000007</v>
      </c>
      <c r="BP17" s="15"/>
      <c r="BQ17" s="131">
        <f t="shared" si="26"/>
        <v>-169.9589511348309</v>
      </c>
      <c r="BR17" s="131">
        <f t="shared" si="27"/>
        <v>-117.67457090303363</v>
      </c>
      <c r="BS17" s="118">
        <f t="shared" si="28"/>
        <v>-287.63352203786451</v>
      </c>
      <c r="BT17" s="131"/>
      <c r="BU17" s="131">
        <f t="shared" si="29"/>
        <v>-29.799999999999997</v>
      </c>
      <c r="BV17" s="131">
        <f t="shared" si="30"/>
        <v>-11.42</v>
      </c>
      <c r="BW17" s="118">
        <f t="shared" si="31"/>
        <v>-41.22</v>
      </c>
      <c r="BX17" s="15"/>
      <c r="BY17" s="118">
        <f t="shared" si="32"/>
        <v>-169.52445871607978</v>
      </c>
      <c r="BZ17" s="118">
        <f t="shared" si="33"/>
        <v>-103.74331614302611</v>
      </c>
      <c r="CA17" s="118">
        <f t="shared" si="34"/>
        <v>-273.26777485910588</v>
      </c>
      <c r="CB17" s="105"/>
      <c r="CC17" s="118">
        <f t="shared" si="35"/>
        <v>-29.72</v>
      </c>
      <c r="CD17" s="118">
        <f t="shared" si="36"/>
        <v>-11.38</v>
      </c>
      <c r="CE17" s="118">
        <f t="shared" si="37"/>
        <v>-41.1</v>
      </c>
    </row>
    <row r="18" spans="1:83">
      <c r="A18" s="41">
        <v>46</v>
      </c>
      <c r="B18" s="45">
        <v>10</v>
      </c>
      <c r="C18" s="45">
        <v>10</v>
      </c>
      <c r="D18" s="11" t="s">
        <v>49</v>
      </c>
      <c r="E18" s="14">
        <v>1362</v>
      </c>
      <c r="F18" s="14">
        <v>1341</v>
      </c>
      <c r="G18" s="21">
        <v>1320</v>
      </c>
      <c r="H18" s="21">
        <v>1288</v>
      </c>
      <c r="I18" s="21">
        <v>1273</v>
      </c>
      <c r="J18" s="21"/>
      <c r="K18" s="15">
        <v>423169.38777901919</v>
      </c>
      <c r="L18" s="21">
        <v>341345.80526720308</v>
      </c>
      <c r="M18" s="118">
        <v>764515.19304622221</v>
      </c>
      <c r="N18" s="118"/>
      <c r="O18" s="21">
        <v>386486.75930091698</v>
      </c>
      <c r="P18" s="21">
        <v>291127.66319946008</v>
      </c>
      <c r="Q18" s="118">
        <f t="shared" si="4"/>
        <v>677614.42250037706</v>
      </c>
      <c r="R18" s="118"/>
      <c r="S18" s="21">
        <v>-121455.73187457366</v>
      </c>
      <c r="T18" s="15">
        <v>46528.749491064693</v>
      </c>
      <c r="U18" s="118">
        <f t="shared" si="5"/>
        <v>-74926.982383508963</v>
      </c>
      <c r="V18" s="15"/>
      <c r="W18" s="15">
        <v>386486.75930091698</v>
      </c>
      <c r="X18" s="21">
        <v>267658.30655259063</v>
      </c>
      <c r="Y18" s="118">
        <f t="shared" si="6"/>
        <v>654145.06585350761</v>
      </c>
      <c r="Z18" s="21"/>
      <c r="AA18" s="21">
        <v>-39573.599999999999</v>
      </c>
      <c r="AB18" s="21">
        <v>-15153.6</v>
      </c>
      <c r="AC18" s="131">
        <f t="shared" si="38"/>
        <v>-53090.400000000001</v>
      </c>
      <c r="AD18" s="12">
        <v>543567.6718011616</v>
      </c>
      <c r="AE18" s="12"/>
      <c r="AF18" s="15">
        <v>386486.75930091698</v>
      </c>
      <c r="AG18" s="21">
        <v>244613.23978327421</v>
      </c>
      <c r="AH18" s="118">
        <f t="shared" si="7"/>
        <v>631099.99908419116</v>
      </c>
      <c r="AI18" s="21"/>
      <c r="AJ18" s="21">
        <v>-38382.400000000001</v>
      </c>
      <c r="AK18" s="21">
        <v>-14708.96</v>
      </c>
      <c r="AL18" s="118">
        <f t="shared" si="8"/>
        <v>-53091.360000000001</v>
      </c>
      <c r="AM18" s="811"/>
      <c r="AN18" s="131">
        <v>386486.75930091698</v>
      </c>
      <c r="AO18" s="131">
        <v>222612.81742960156</v>
      </c>
      <c r="AP18" s="118">
        <f t="shared" si="9"/>
        <v>609099.5767305186</v>
      </c>
      <c r="AQ18" s="131"/>
      <c r="AR18" s="131">
        <v>-37833.56</v>
      </c>
      <c r="AS18" s="131">
        <v>-14486.740000000002</v>
      </c>
      <c r="AT18" s="118">
        <f t="shared" si="10"/>
        <v>-52320.3</v>
      </c>
      <c r="AU18" s="148"/>
      <c r="AV18" s="131">
        <f t="shared" si="11"/>
        <v>310.69705416961762</v>
      </c>
      <c r="AW18" s="131">
        <f t="shared" si="12"/>
        <v>250.62100239882753</v>
      </c>
      <c r="AX18" s="131">
        <f t="shared" si="13"/>
        <v>561.31805656844506</v>
      </c>
      <c r="AZ18" s="131">
        <f t="shared" si="14"/>
        <v>288.20787419904326</v>
      </c>
      <c r="BA18" s="131">
        <f t="shared" si="15"/>
        <v>217.09743713606269</v>
      </c>
      <c r="BB18" s="118">
        <f t="shared" si="16"/>
        <v>505.30531133510596</v>
      </c>
      <c r="BC18" s="131"/>
      <c r="BD18" s="131">
        <f t="shared" si="1"/>
        <v>-90.571015566423313</v>
      </c>
      <c r="BE18" s="131">
        <f t="shared" si="17"/>
        <v>34.69705405746808</v>
      </c>
      <c r="BF18" s="118">
        <f t="shared" si="18"/>
        <v>-55.873961508955233</v>
      </c>
      <c r="BG18" s="131"/>
      <c r="BH18" s="131">
        <f t="shared" si="19"/>
        <v>292.79299947039163</v>
      </c>
      <c r="BI18" s="131">
        <f t="shared" si="20"/>
        <v>202.77144435802319</v>
      </c>
      <c r="BJ18" s="118">
        <f t="shared" si="21"/>
        <v>495.56444382841482</v>
      </c>
      <c r="BK18" s="131"/>
      <c r="BL18" s="131">
        <f t="shared" si="22"/>
        <v>-29.98</v>
      </c>
      <c r="BM18" s="131">
        <f t="shared" si="23"/>
        <v>-11.48</v>
      </c>
      <c r="BN18" s="131">
        <f t="shared" si="24"/>
        <v>-40.22</v>
      </c>
      <c r="BO18" s="118">
        <f t="shared" si="25"/>
        <v>-81.680000000000007</v>
      </c>
      <c r="BP18" s="15"/>
      <c r="BQ18" s="131">
        <f t="shared" si="26"/>
        <v>300.06735970568087</v>
      </c>
      <c r="BR18" s="131">
        <f t="shared" si="27"/>
        <v>189.91711163297688</v>
      </c>
      <c r="BS18" s="118">
        <f t="shared" si="28"/>
        <v>489.98447133865773</v>
      </c>
      <c r="BT18" s="131"/>
      <c r="BU18" s="131">
        <f t="shared" si="29"/>
        <v>-29.8</v>
      </c>
      <c r="BV18" s="131">
        <f t="shared" si="30"/>
        <v>-11.42</v>
      </c>
      <c r="BW18" s="118">
        <f t="shared" si="31"/>
        <v>-41.22</v>
      </c>
      <c r="BX18" s="15"/>
      <c r="BY18" s="118">
        <f t="shared" si="32"/>
        <v>303.60311021281774</v>
      </c>
      <c r="BZ18" s="118">
        <f t="shared" si="33"/>
        <v>174.8725981379431</v>
      </c>
      <c r="CA18" s="118">
        <f t="shared" si="34"/>
        <v>478.47570835076084</v>
      </c>
      <c r="CB18" s="105"/>
      <c r="CC18" s="118">
        <f t="shared" si="35"/>
        <v>-29.72</v>
      </c>
      <c r="CD18" s="118">
        <f t="shared" si="36"/>
        <v>-11.38</v>
      </c>
      <c r="CE18" s="118">
        <f t="shared" si="37"/>
        <v>-41.1</v>
      </c>
    </row>
    <row r="19" spans="1:83">
      <c r="A19" s="41">
        <v>47</v>
      </c>
      <c r="B19" s="45">
        <v>19</v>
      </c>
      <c r="C19" s="45">
        <v>19</v>
      </c>
      <c r="D19" s="11" t="s">
        <v>50</v>
      </c>
      <c r="E19" s="14">
        <v>1789</v>
      </c>
      <c r="F19" s="14">
        <v>1811</v>
      </c>
      <c r="G19" s="21">
        <v>1771</v>
      </c>
      <c r="H19" s="21">
        <v>1762</v>
      </c>
      <c r="I19" s="21">
        <v>1769</v>
      </c>
      <c r="J19" s="21"/>
      <c r="K19" s="15">
        <v>-40129.627860742439</v>
      </c>
      <c r="L19" s="21">
        <v>668980.33645591384</v>
      </c>
      <c r="M19" s="118">
        <v>628850.70859517145</v>
      </c>
      <c r="N19" s="118"/>
      <c r="O19" s="21">
        <v>-127873.5837149814</v>
      </c>
      <c r="P19" s="21">
        <v>575923.39356324403</v>
      </c>
      <c r="Q19" s="118">
        <f t="shared" si="4"/>
        <v>448049.80984826264</v>
      </c>
      <c r="R19" s="118"/>
      <c r="S19" s="21">
        <v>-164024.10919079263</v>
      </c>
      <c r="T19" s="15">
        <v>62836.364898074688</v>
      </c>
      <c r="U19" s="118">
        <f t="shared" si="5"/>
        <v>-101187.74429271795</v>
      </c>
      <c r="V19" s="15"/>
      <c r="W19" s="15">
        <v>-127873.5837149814</v>
      </c>
      <c r="X19" s="21">
        <v>544228.38619002944</v>
      </c>
      <c r="Y19" s="118">
        <f t="shared" si="6"/>
        <v>416354.80247504805</v>
      </c>
      <c r="Z19" s="21"/>
      <c r="AA19" s="21">
        <v>-53094.58</v>
      </c>
      <c r="AB19" s="21">
        <v>-20331.080000000002</v>
      </c>
      <c r="AC19" s="131">
        <f t="shared" si="38"/>
        <v>-71229.62</v>
      </c>
      <c r="AD19" s="12">
        <v>266925.79652907752</v>
      </c>
      <c r="AE19" s="12"/>
      <c r="AF19" s="15">
        <v>-127873.5837149814</v>
      </c>
      <c r="AG19" s="21">
        <v>513106.37581028912</v>
      </c>
      <c r="AH19" s="118">
        <f t="shared" si="7"/>
        <v>385232.79209530773</v>
      </c>
      <c r="AI19" s="21"/>
      <c r="AJ19" s="21">
        <v>-52507.6</v>
      </c>
      <c r="AK19" s="21">
        <v>-20122.04</v>
      </c>
      <c r="AL19" s="118">
        <f t="shared" si="8"/>
        <v>-72629.64</v>
      </c>
      <c r="AM19" s="811"/>
      <c r="AN19" s="131">
        <v>-127873.58371498143</v>
      </c>
      <c r="AO19" s="131">
        <v>483395.14174429263</v>
      </c>
      <c r="AP19" s="118">
        <f t="shared" si="9"/>
        <v>355521.55802931119</v>
      </c>
      <c r="AQ19" s="131"/>
      <c r="AR19" s="131">
        <v>-52574.68</v>
      </c>
      <c r="AS19" s="131">
        <v>-20131.22</v>
      </c>
      <c r="AT19" s="118">
        <f t="shared" si="10"/>
        <v>-72705.899999999994</v>
      </c>
      <c r="AU19" s="148"/>
      <c r="AV19" s="131">
        <f t="shared" si="11"/>
        <v>-22.4313179769382</v>
      </c>
      <c r="AW19" s="131">
        <f t="shared" si="12"/>
        <v>373.9409370910642</v>
      </c>
      <c r="AX19" s="131">
        <f t="shared" si="13"/>
        <v>351.509619114126</v>
      </c>
      <c r="AZ19" s="131">
        <f t="shared" si="14"/>
        <v>-70.60937808668217</v>
      </c>
      <c r="BA19" s="131">
        <f t="shared" si="15"/>
        <v>318.01402184607622</v>
      </c>
      <c r="BB19" s="118">
        <f t="shared" si="16"/>
        <v>247.40464375939405</v>
      </c>
      <c r="BC19" s="131"/>
      <c r="BD19" s="131">
        <f t="shared" si="1"/>
        <v>-90.571015566423313</v>
      </c>
      <c r="BE19" s="131">
        <f t="shared" si="17"/>
        <v>34.69705405746808</v>
      </c>
      <c r="BF19" s="118">
        <f t="shared" si="18"/>
        <v>-55.873961508955247</v>
      </c>
      <c r="BG19" s="131"/>
      <c r="BH19" s="131">
        <f t="shared" si="19"/>
        <v>-72.204169234885043</v>
      </c>
      <c r="BI19" s="131">
        <f t="shared" si="20"/>
        <v>307.30004866743616</v>
      </c>
      <c r="BJ19" s="118">
        <f t="shared" si="21"/>
        <v>235.0958794325511</v>
      </c>
      <c r="BK19" s="131"/>
      <c r="BL19" s="131">
        <f t="shared" si="22"/>
        <v>-29.98</v>
      </c>
      <c r="BM19" s="131">
        <f t="shared" si="23"/>
        <v>-11.48</v>
      </c>
      <c r="BN19" s="131">
        <f t="shared" si="24"/>
        <v>-40.22</v>
      </c>
      <c r="BO19" s="118">
        <f t="shared" si="25"/>
        <v>-81.680000000000007</v>
      </c>
      <c r="BP19" s="15"/>
      <c r="BQ19" s="131">
        <f t="shared" si="26"/>
        <v>-72.572976001692055</v>
      </c>
      <c r="BR19" s="131">
        <f t="shared" si="27"/>
        <v>291.20679671412552</v>
      </c>
      <c r="BS19" s="118">
        <f t="shared" si="28"/>
        <v>218.63382071243348</v>
      </c>
      <c r="BT19" s="131"/>
      <c r="BU19" s="131">
        <f t="shared" si="29"/>
        <v>-29.8</v>
      </c>
      <c r="BV19" s="131">
        <f t="shared" si="30"/>
        <v>-11.42</v>
      </c>
      <c r="BW19" s="118">
        <f t="shared" si="31"/>
        <v>-41.22</v>
      </c>
      <c r="BX19" s="15"/>
      <c r="BY19" s="118">
        <f t="shared" si="32"/>
        <v>-72.285801986987806</v>
      </c>
      <c r="BZ19" s="118">
        <f t="shared" si="33"/>
        <v>273.25898346200825</v>
      </c>
      <c r="CA19" s="118">
        <f t="shared" si="34"/>
        <v>200.97318147502045</v>
      </c>
      <c r="CB19" s="105"/>
      <c r="CC19" s="118">
        <f t="shared" si="35"/>
        <v>-29.72</v>
      </c>
      <c r="CD19" s="118">
        <f t="shared" si="36"/>
        <v>-11.38</v>
      </c>
      <c r="CE19" s="118">
        <f t="shared" si="37"/>
        <v>-41.1</v>
      </c>
    </row>
    <row r="20" spans="1:83">
      <c r="A20" s="41">
        <v>49</v>
      </c>
      <c r="B20" s="45">
        <v>1</v>
      </c>
      <c r="C20" s="124">
        <v>34</v>
      </c>
      <c r="D20" s="11" t="s">
        <v>51</v>
      </c>
      <c r="E20" s="14">
        <v>297132</v>
      </c>
      <c r="F20" s="14">
        <v>305274</v>
      </c>
      <c r="G20" s="21">
        <v>314024</v>
      </c>
      <c r="H20" s="21">
        <v>320931</v>
      </c>
      <c r="I20" s="21">
        <v>325716</v>
      </c>
      <c r="J20" s="21"/>
      <c r="K20" s="15">
        <v>85654835.328998104</v>
      </c>
      <c r="L20" s="21">
        <v>30661654.44133902</v>
      </c>
      <c r="M20" s="118">
        <v>116316489.7703371</v>
      </c>
      <c r="N20" s="118"/>
      <c r="O20" s="21">
        <v>116403180.4676113</v>
      </c>
      <c r="P20" s="21">
        <v>45355131.461668067</v>
      </c>
      <c r="Q20" s="118">
        <f t="shared" si="4"/>
        <v>161758311.92927936</v>
      </c>
      <c r="R20" s="118"/>
      <c r="S20" s="21">
        <v>-27648976.206024311</v>
      </c>
      <c r="T20" s="15">
        <v>10592108.48033951</v>
      </c>
      <c r="U20" s="118">
        <f t="shared" si="5"/>
        <v>-17056867.725684799</v>
      </c>
      <c r="V20" s="15"/>
      <c r="W20" s="15">
        <v>116403180.4676113</v>
      </c>
      <c r="X20" s="21">
        <v>40012413.802446254</v>
      </c>
      <c r="Y20" s="118">
        <f t="shared" si="6"/>
        <v>156415594.27005756</v>
      </c>
      <c r="Z20" s="21"/>
      <c r="AA20" s="21">
        <v>-9414439.5199999996</v>
      </c>
      <c r="AB20" s="21">
        <v>-3604995.52</v>
      </c>
      <c r="AC20" s="131">
        <f t="shared" si="38"/>
        <v>-12630045.279999999</v>
      </c>
      <c r="AD20" s="12">
        <v>131354541.66728111</v>
      </c>
      <c r="AE20" s="12"/>
      <c r="AF20" s="15">
        <v>116403180.4676113</v>
      </c>
      <c r="AG20" s="21">
        <v>34766284.262598157</v>
      </c>
      <c r="AH20" s="118">
        <f t="shared" si="7"/>
        <v>151169464.73020947</v>
      </c>
      <c r="AI20" s="21"/>
      <c r="AJ20" s="21">
        <v>-9563743.8000000007</v>
      </c>
      <c r="AK20" s="21">
        <v>-3665032.02</v>
      </c>
      <c r="AL20" s="118">
        <f t="shared" si="8"/>
        <v>-13228775.82</v>
      </c>
      <c r="AM20" s="811"/>
      <c r="AN20" s="131">
        <v>116403180.46761133</v>
      </c>
      <c r="AO20" s="131">
        <v>29757964.401602585</v>
      </c>
      <c r="AP20" s="118">
        <f t="shared" si="9"/>
        <v>146161144.86921391</v>
      </c>
      <c r="AQ20" s="131"/>
      <c r="AR20" s="131">
        <v>-9680279.5199999996</v>
      </c>
      <c r="AS20" s="131">
        <v>-3706648.08</v>
      </c>
      <c r="AT20" s="118">
        <f t="shared" si="10"/>
        <v>-13386927.6</v>
      </c>
      <c r="AU20" s="148"/>
      <c r="AV20" s="131">
        <f t="shared" si="11"/>
        <v>288.27199806482673</v>
      </c>
      <c r="AW20" s="131">
        <f t="shared" si="12"/>
        <v>103.19203061716348</v>
      </c>
      <c r="AX20" s="131">
        <f t="shared" si="13"/>
        <v>391.46402868199016</v>
      </c>
      <c r="AZ20" s="131">
        <f t="shared" si="14"/>
        <v>381.30722062020118</v>
      </c>
      <c r="BA20" s="131">
        <f t="shared" si="15"/>
        <v>148.57187792497254</v>
      </c>
      <c r="BB20" s="118">
        <f t="shared" si="16"/>
        <v>529.87909854517375</v>
      </c>
      <c r="BC20" s="131"/>
      <c r="BD20" s="131">
        <f t="shared" si="1"/>
        <v>-90.571015566423313</v>
      </c>
      <c r="BE20" s="131">
        <f t="shared" si="17"/>
        <v>34.69705405746808</v>
      </c>
      <c r="BF20" s="118">
        <f t="shared" si="18"/>
        <v>-55.873961508955233</v>
      </c>
      <c r="BG20" s="131"/>
      <c r="BH20" s="131">
        <f t="shared" si="19"/>
        <v>370.68243340512606</v>
      </c>
      <c r="BI20" s="131">
        <f t="shared" si="20"/>
        <v>127.41833045387058</v>
      </c>
      <c r="BJ20" s="118">
        <f t="shared" si="21"/>
        <v>498.10076385899663</v>
      </c>
      <c r="BK20" s="131"/>
      <c r="BL20" s="131">
        <f t="shared" si="22"/>
        <v>-29.979999999999997</v>
      </c>
      <c r="BM20" s="131">
        <f t="shared" si="23"/>
        <v>-11.48</v>
      </c>
      <c r="BN20" s="131">
        <f t="shared" si="24"/>
        <v>-40.22</v>
      </c>
      <c r="BO20" s="118">
        <f t="shared" si="25"/>
        <v>-81.679999999999993</v>
      </c>
      <c r="BP20" s="15"/>
      <c r="BQ20" s="131">
        <f t="shared" si="26"/>
        <v>362.70469498930083</v>
      </c>
      <c r="BR20" s="131">
        <f t="shared" si="27"/>
        <v>108.32946727676091</v>
      </c>
      <c r="BS20" s="118">
        <f t="shared" si="28"/>
        <v>471.03416226606174</v>
      </c>
      <c r="BT20" s="131"/>
      <c r="BU20" s="131">
        <f t="shared" si="29"/>
        <v>-29.8</v>
      </c>
      <c r="BV20" s="131">
        <f t="shared" si="30"/>
        <v>-11.42</v>
      </c>
      <c r="BW20" s="118">
        <f t="shared" si="31"/>
        <v>-41.22</v>
      </c>
      <c r="BX20" s="15"/>
      <c r="BY20" s="118">
        <f t="shared" si="32"/>
        <v>357.37630471825554</v>
      </c>
      <c r="BZ20" s="118">
        <f t="shared" si="33"/>
        <v>91.361690557426058</v>
      </c>
      <c r="CA20" s="118">
        <f t="shared" si="34"/>
        <v>448.73799527568161</v>
      </c>
      <c r="CB20" s="105"/>
      <c r="CC20" s="118">
        <f t="shared" si="35"/>
        <v>-29.72</v>
      </c>
      <c r="CD20" s="118">
        <f t="shared" si="36"/>
        <v>-11.38</v>
      </c>
      <c r="CE20" s="118">
        <f t="shared" si="37"/>
        <v>-41.1</v>
      </c>
    </row>
    <row r="21" spans="1:83">
      <c r="A21" s="41">
        <v>50</v>
      </c>
      <c r="B21" s="45">
        <v>4</v>
      </c>
      <c r="C21" s="45">
        <v>4</v>
      </c>
      <c r="D21" s="11" t="s">
        <v>52</v>
      </c>
      <c r="E21" s="14">
        <v>11417</v>
      </c>
      <c r="F21" s="14">
        <v>11276</v>
      </c>
      <c r="G21" s="21">
        <v>11184</v>
      </c>
      <c r="H21" s="21">
        <v>11084</v>
      </c>
      <c r="I21" s="21">
        <v>11005</v>
      </c>
      <c r="J21" s="21"/>
      <c r="K21" s="15">
        <v>92375.646514763721</v>
      </c>
      <c r="L21" s="21">
        <v>60286.297986327292</v>
      </c>
      <c r="M21" s="118">
        <v>152661.944501091</v>
      </c>
      <c r="N21" s="118"/>
      <c r="O21" s="21">
        <v>-901823.83140918578</v>
      </c>
      <c r="P21" s="21">
        <v>-480701.99319359229</v>
      </c>
      <c r="Q21" s="118">
        <f t="shared" si="4"/>
        <v>-1382525.8246027781</v>
      </c>
      <c r="R21" s="118"/>
      <c r="S21" s="21">
        <v>-1021278.7715269893</v>
      </c>
      <c r="T21" s="15">
        <v>391243.98155201011</v>
      </c>
      <c r="U21" s="118">
        <f t="shared" si="5"/>
        <v>-630034.78997497912</v>
      </c>
      <c r="V21" s="15"/>
      <c r="W21" s="15">
        <v>-901823.83140918578</v>
      </c>
      <c r="X21" s="21">
        <v>-339767.60508777661</v>
      </c>
      <c r="Y21" s="118">
        <f t="shared" si="6"/>
        <v>-1241591.4364969623</v>
      </c>
      <c r="Z21" s="21"/>
      <c r="AA21" s="21">
        <v>-335296.32</v>
      </c>
      <c r="AB21" s="21">
        <v>-128392.32000000001</v>
      </c>
      <c r="AC21" s="131">
        <f t="shared" si="38"/>
        <v>-449820.48</v>
      </c>
      <c r="AD21" s="12">
        <v>-2170701.0184756219</v>
      </c>
      <c r="AE21" s="12"/>
      <c r="AF21" s="15">
        <v>-901823.83140918578</v>
      </c>
      <c r="AG21" s="21">
        <v>-195265.51179233391</v>
      </c>
      <c r="AH21" s="118">
        <f t="shared" si="7"/>
        <v>-1097089.3432015197</v>
      </c>
      <c r="AI21" s="21"/>
      <c r="AJ21" s="21">
        <v>-330303.2</v>
      </c>
      <c r="AK21" s="21">
        <v>-126579.28</v>
      </c>
      <c r="AL21" s="118">
        <f t="shared" si="8"/>
        <v>-456882.48</v>
      </c>
      <c r="AM21" s="811"/>
      <c r="AN21" s="131">
        <v>-901823.83140918578</v>
      </c>
      <c r="AO21" s="131">
        <v>-63514.252924483553</v>
      </c>
      <c r="AP21" s="118">
        <f t="shared" si="9"/>
        <v>-965338.08433366928</v>
      </c>
      <c r="AQ21" s="131"/>
      <c r="AR21" s="131">
        <v>-327068.59999999998</v>
      </c>
      <c r="AS21" s="131">
        <v>-125236.90000000001</v>
      </c>
      <c r="AT21" s="118">
        <f t="shared" si="10"/>
        <v>-452305.5</v>
      </c>
      <c r="AU21" s="148"/>
      <c r="AV21" s="131">
        <f t="shared" si="11"/>
        <v>8.0910612695772723</v>
      </c>
      <c r="AW21" s="131">
        <f t="shared" si="12"/>
        <v>5.2803974762483392</v>
      </c>
      <c r="AX21" s="131">
        <f t="shared" si="13"/>
        <v>13.371458745825612</v>
      </c>
      <c r="AZ21" s="131">
        <f t="shared" si="14"/>
        <v>-79.97728196250317</v>
      </c>
      <c r="BA21" s="131">
        <f t="shared" si="15"/>
        <v>-42.630542142035502</v>
      </c>
      <c r="BB21" s="118">
        <f t="shared" si="16"/>
        <v>-122.60782410453868</v>
      </c>
      <c r="BC21" s="131"/>
      <c r="BD21" s="131">
        <f t="shared" si="1"/>
        <v>-90.571015566423313</v>
      </c>
      <c r="BE21" s="131">
        <f t="shared" si="17"/>
        <v>34.697054057468087</v>
      </c>
      <c r="BF21" s="118">
        <f t="shared" si="18"/>
        <v>-55.873961508955226</v>
      </c>
      <c r="BG21" s="131"/>
      <c r="BH21" s="131">
        <f t="shared" si="19"/>
        <v>-80.635178058761241</v>
      </c>
      <c r="BI21" s="131">
        <f t="shared" si="20"/>
        <v>-30.379793015716793</v>
      </c>
      <c r="BJ21" s="118">
        <f t="shared" si="21"/>
        <v>-111.01497107447804</v>
      </c>
      <c r="BK21" s="131"/>
      <c r="BL21" s="131">
        <f t="shared" si="22"/>
        <v>-29.98</v>
      </c>
      <c r="BM21" s="131">
        <f t="shared" si="23"/>
        <v>-11.48</v>
      </c>
      <c r="BN21" s="131">
        <f t="shared" si="24"/>
        <v>-40.22</v>
      </c>
      <c r="BO21" s="118">
        <f t="shared" si="25"/>
        <v>-81.680000000000007</v>
      </c>
      <c r="BP21" s="15"/>
      <c r="BQ21" s="131">
        <f t="shared" si="26"/>
        <v>-81.362669740994747</v>
      </c>
      <c r="BR21" s="131">
        <f t="shared" si="27"/>
        <v>-17.616881251563868</v>
      </c>
      <c r="BS21" s="118">
        <f t="shared" si="28"/>
        <v>-98.979550992558615</v>
      </c>
      <c r="BT21" s="131"/>
      <c r="BU21" s="131">
        <f t="shared" si="29"/>
        <v>-29.8</v>
      </c>
      <c r="BV21" s="131">
        <f t="shared" si="30"/>
        <v>-11.42</v>
      </c>
      <c r="BW21" s="118">
        <f t="shared" si="31"/>
        <v>-41.22</v>
      </c>
      <c r="BX21" s="15"/>
      <c r="BY21" s="118">
        <f t="shared" si="32"/>
        <v>-81.94673615712729</v>
      </c>
      <c r="BZ21" s="118">
        <f t="shared" si="33"/>
        <v>-5.7713996296668384</v>
      </c>
      <c r="CA21" s="118">
        <f t="shared" si="34"/>
        <v>-87.718135786794136</v>
      </c>
      <c r="CB21" s="105"/>
      <c r="CC21" s="118">
        <f t="shared" si="35"/>
        <v>-29.72</v>
      </c>
      <c r="CD21" s="118">
        <f t="shared" si="36"/>
        <v>-11.38</v>
      </c>
      <c r="CE21" s="118">
        <f t="shared" si="37"/>
        <v>-41.1</v>
      </c>
    </row>
    <row r="22" spans="1:83">
      <c r="A22" s="41">
        <v>51</v>
      </c>
      <c r="B22" s="45">
        <v>4</v>
      </c>
      <c r="C22" s="45">
        <v>4</v>
      </c>
      <c r="D22" s="11" t="s">
        <v>53</v>
      </c>
      <c r="E22" s="14">
        <v>9334</v>
      </c>
      <c r="F22" s="14">
        <v>9211</v>
      </c>
      <c r="G22" s="21">
        <v>9143</v>
      </c>
      <c r="H22" s="21">
        <v>9052</v>
      </c>
      <c r="I22" s="21">
        <v>8920</v>
      </c>
      <c r="J22" s="21"/>
      <c r="K22" s="15">
        <v>-3965481.1848943899</v>
      </c>
      <c r="L22" s="15">
        <v>-4472680.0518201273</v>
      </c>
      <c r="M22" s="118">
        <v>-8438161.2367145177</v>
      </c>
      <c r="N22" s="118"/>
      <c r="O22" s="21">
        <v>-4094168.4345235908</v>
      </c>
      <c r="P22" s="15">
        <v>-4459003.5600646278</v>
      </c>
      <c r="Q22" s="118">
        <f t="shared" si="4"/>
        <v>-8553171.9945882186</v>
      </c>
      <c r="R22" s="118"/>
      <c r="S22" s="15">
        <v>-834249.6243823251</v>
      </c>
      <c r="T22" s="15">
        <v>319594.56492333848</v>
      </c>
      <c r="U22" s="118">
        <f t="shared" si="5"/>
        <v>-514655.05945898662</v>
      </c>
      <c r="V22" s="15"/>
      <c r="W22" s="15">
        <v>-4094168.4345235908</v>
      </c>
      <c r="X22" s="15">
        <v>-4343878.812916466</v>
      </c>
      <c r="Y22" s="118">
        <f t="shared" si="6"/>
        <v>-8438047.2474400569</v>
      </c>
      <c r="Z22" s="15"/>
      <c r="AA22" s="15">
        <v>-274107.14</v>
      </c>
      <c r="AB22" s="15">
        <v>-104961.64</v>
      </c>
      <c r="AC22" s="131">
        <f t="shared" si="38"/>
        <v>-367731.45999999996</v>
      </c>
      <c r="AD22" s="12">
        <v>-9196947.9000734221</v>
      </c>
      <c r="AE22" s="12"/>
      <c r="AF22" s="15">
        <v>-4094168.4345235908</v>
      </c>
      <c r="AG22" s="15">
        <v>-4225839.7226943728</v>
      </c>
      <c r="AH22" s="118">
        <f t="shared" si="7"/>
        <v>-8320008.1572179636</v>
      </c>
      <c r="AI22" s="15"/>
      <c r="AJ22" s="15">
        <v>-269749.59999999998</v>
      </c>
      <c r="AK22" s="15">
        <v>-103373.84</v>
      </c>
      <c r="AL22" s="118">
        <f t="shared" si="8"/>
        <v>-373123.43999999994</v>
      </c>
      <c r="AM22" s="811"/>
      <c r="AN22" s="131">
        <v>-4094168.4345235913</v>
      </c>
      <c r="AO22" s="131">
        <v>-4100625.226273552</v>
      </c>
      <c r="AP22" s="118">
        <f t="shared" si="9"/>
        <v>-8194793.6607971434</v>
      </c>
      <c r="AQ22" s="131"/>
      <c r="AR22" s="131">
        <v>-265102.39999999997</v>
      </c>
      <c r="AS22" s="131">
        <v>-101509.6</v>
      </c>
      <c r="AT22" s="118">
        <f t="shared" si="10"/>
        <v>-366612</v>
      </c>
      <c r="AU22" s="148"/>
      <c r="AV22" s="131">
        <f t="shared" si="11"/>
        <v>-424.84263819309939</v>
      </c>
      <c r="AW22" s="131">
        <f t="shared" si="12"/>
        <v>-479.1814925884002</v>
      </c>
      <c r="AX22" s="131">
        <f t="shared" si="13"/>
        <v>-904.02413078149959</v>
      </c>
      <c r="AZ22" s="131">
        <f t="shared" si="14"/>
        <v>-444.48685642423089</v>
      </c>
      <c r="BA22" s="131">
        <f t="shared" si="15"/>
        <v>-484.09549018180741</v>
      </c>
      <c r="BB22" s="118">
        <f t="shared" si="16"/>
        <v>-928.5823466060383</v>
      </c>
      <c r="BC22" s="131"/>
      <c r="BD22" s="131">
        <f t="shared" si="1"/>
        <v>-90.571015566423313</v>
      </c>
      <c r="BE22" s="131">
        <f t="shared" si="17"/>
        <v>34.69705405746808</v>
      </c>
      <c r="BF22" s="118">
        <f t="shared" si="18"/>
        <v>-55.873961508955233</v>
      </c>
      <c r="BG22" s="131"/>
      <c r="BH22" s="131">
        <f t="shared" si="19"/>
        <v>-447.79267576545891</v>
      </c>
      <c r="BI22" s="131">
        <f t="shared" si="20"/>
        <v>-475.10432165771255</v>
      </c>
      <c r="BJ22" s="118">
        <f t="shared" si="21"/>
        <v>-922.89699742317146</v>
      </c>
      <c r="BK22" s="131"/>
      <c r="BL22" s="131">
        <f t="shared" si="22"/>
        <v>-29.98</v>
      </c>
      <c r="BM22" s="131">
        <f t="shared" si="23"/>
        <v>-11.48</v>
      </c>
      <c r="BN22" s="131">
        <f t="shared" si="24"/>
        <v>-40.22</v>
      </c>
      <c r="BO22" s="118">
        <f t="shared" si="25"/>
        <v>-81.680000000000007</v>
      </c>
      <c r="BP22" s="15"/>
      <c r="BQ22" s="131">
        <f t="shared" si="26"/>
        <v>-452.29434760534588</v>
      </c>
      <c r="BR22" s="131">
        <f t="shared" si="27"/>
        <v>-466.84044660786265</v>
      </c>
      <c r="BS22" s="118">
        <f t="shared" si="28"/>
        <v>-919.13479421320858</v>
      </c>
      <c r="BT22" s="131"/>
      <c r="BU22" s="131">
        <f t="shared" si="29"/>
        <v>-29.799999999999997</v>
      </c>
      <c r="BV22" s="131">
        <f t="shared" si="30"/>
        <v>-11.42</v>
      </c>
      <c r="BW22" s="118">
        <f t="shared" si="31"/>
        <v>-41.22</v>
      </c>
      <c r="BX22" s="15"/>
      <c r="BY22" s="118">
        <f t="shared" si="32"/>
        <v>-458.98749265959543</v>
      </c>
      <c r="BZ22" s="118">
        <f t="shared" si="33"/>
        <v>-459.7113482369453</v>
      </c>
      <c r="CA22" s="118">
        <f t="shared" si="34"/>
        <v>-918.69884089654079</v>
      </c>
      <c r="CB22" s="105"/>
      <c r="CC22" s="118">
        <f t="shared" si="35"/>
        <v>-29.719999999999995</v>
      </c>
      <c r="CD22" s="118">
        <f t="shared" si="36"/>
        <v>-11.38</v>
      </c>
      <c r="CE22" s="118">
        <f t="shared" si="37"/>
        <v>-41.099999999999994</v>
      </c>
    </row>
    <row r="23" spans="1:83">
      <c r="A23" s="41">
        <v>52</v>
      </c>
      <c r="B23" s="45">
        <v>14</v>
      </c>
      <c r="C23" s="45">
        <v>14</v>
      </c>
      <c r="D23" s="11" t="s">
        <v>54</v>
      </c>
      <c r="E23" s="14">
        <v>2404</v>
      </c>
      <c r="F23" s="14">
        <v>2346</v>
      </c>
      <c r="G23" s="21">
        <v>2292</v>
      </c>
      <c r="H23" s="21">
        <v>2272</v>
      </c>
      <c r="I23" s="21">
        <v>2267</v>
      </c>
      <c r="J23" s="21"/>
      <c r="K23" s="15">
        <v>586767.76662889076</v>
      </c>
      <c r="L23" s="21">
        <v>293419.35851192143</v>
      </c>
      <c r="M23" s="118">
        <v>880187.12514081213</v>
      </c>
      <c r="N23" s="118"/>
      <c r="O23" s="21">
        <v>435938.46574912098</v>
      </c>
      <c r="P23" s="21">
        <v>147697.88432769061</v>
      </c>
      <c r="Q23" s="118">
        <f t="shared" si="4"/>
        <v>583636.35007681162</v>
      </c>
      <c r="R23" s="118"/>
      <c r="S23" s="21">
        <v>-212479.60251882908</v>
      </c>
      <c r="T23" s="15">
        <v>81399.288818820118</v>
      </c>
      <c r="U23" s="118">
        <f t="shared" si="5"/>
        <v>-131080.31370000896</v>
      </c>
      <c r="V23" s="15"/>
      <c r="W23" s="15">
        <v>435938.46574912098</v>
      </c>
      <c r="X23" s="21">
        <v>106639.63623406189</v>
      </c>
      <c r="Y23" s="118">
        <f t="shared" si="6"/>
        <v>542578.10198318283</v>
      </c>
      <c r="Z23" s="21"/>
      <c r="AA23" s="21">
        <v>-68714.16</v>
      </c>
      <c r="AB23" s="21">
        <v>-26312.16</v>
      </c>
      <c r="AC23" s="131">
        <f t="shared" si="38"/>
        <v>-92184.239999999991</v>
      </c>
      <c r="AD23" s="12">
        <v>348987.24968294927</v>
      </c>
      <c r="AE23" s="12"/>
      <c r="AF23" s="15">
        <v>435938.46574912098</v>
      </c>
      <c r="AG23" s="21">
        <v>66323.658127562143</v>
      </c>
      <c r="AH23" s="118">
        <f t="shared" si="7"/>
        <v>502262.12387668312</v>
      </c>
      <c r="AI23" s="21"/>
      <c r="AJ23" s="21">
        <v>-67705.600000000006</v>
      </c>
      <c r="AK23" s="21">
        <v>-25946.240000000002</v>
      </c>
      <c r="AL23" s="118">
        <f t="shared" si="8"/>
        <v>-93651.840000000011</v>
      </c>
      <c r="AM23" s="811"/>
      <c r="AN23" s="131">
        <v>435938.46574912104</v>
      </c>
      <c r="AO23" s="131">
        <v>27835.223495409999</v>
      </c>
      <c r="AP23" s="118">
        <f t="shared" si="9"/>
        <v>463773.68924453104</v>
      </c>
      <c r="AQ23" s="131"/>
      <c r="AR23" s="131">
        <v>-67375.239999999991</v>
      </c>
      <c r="AS23" s="131">
        <v>-25798.460000000003</v>
      </c>
      <c r="AT23" s="118">
        <f t="shared" si="10"/>
        <v>-93173.7</v>
      </c>
      <c r="AU23" s="148"/>
      <c r="AV23" s="131">
        <f t="shared" si="11"/>
        <v>244.07976981235058</v>
      </c>
      <c r="AW23" s="131">
        <f t="shared" si="12"/>
        <v>122.0546416438941</v>
      </c>
      <c r="AX23" s="131">
        <f t="shared" si="13"/>
        <v>366.13441145624466</v>
      </c>
      <c r="AZ23" s="131">
        <f t="shared" si="14"/>
        <v>185.82202291096377</v>
      </c>
      <c r="BA23" s="131">
        <f t="shared" si="15"/>
        <v>62.957324947864713</v>
      </c>
      <c r="BB23" s="118">
        <f t="shared" si="16"/>
        <v>248.77934785882849</v>
      </c>
      <c r="BC23" s="131"/>
      <c r="BD23" s="131">
        <f t="shared" si="1"/>
        <v>-90.571015566423313</v>
      </c>
      <c r="BE23" s="131">
        <f t="shared" si="17"/>
        <v>34.69705405746808</v>
      </c>
      <c r="BF23" s="118">
        <f t="shared" si="18"/>
        <v>-55.873961508955226</v>
      </c>
      <c r="BG23" s="131"/>
      <c r="BH23" s="131">
        <f t="shared" si="19"/>
        <v>190.20002868635297</v>
      </c>
      <c r="BI23" s="131">
        <f t="shared" si="20"/>
        <v>46.526891899677963</v>
      </c>
      <c r="BJ23" s="118">
        <f t="shared" si="21"/>
        <v>236.72692058603093</v>
      </c>
      <c r="BK23" s="131"/>
      <c r="BL23" s="131">
        <f t="shared" si="22"/>
        <v>-29.98</v>
      </c>
      <c r="BM23" s="131">
        <f t="shared" si="23"/>
        <v>-11.48</v>
      </c>
      <c r="BN23" s="131">
        <f t="shared" si="24"/>
        <v>-40.22</v>
      </c>
      <c r="BO23" s="118">
        <f t="shared" si="25"/>
        <v>-81.680000000000007</v>
      </c>
      <c r="BP23" s="15"/>
      <c r="BQ23" s="131">
        <f t="shared" si="26"/>
        <v>191.87432471352156</v>
      </c>
      <c r="BR23" s="131">
        <f t="shared" si="27"/>
        <v>29.191750936426999</v>
      </c>
      <c r="BS23" s="118">
        <f t="shared" si="28"/>
        <v>221.06607564994857</v>
      </c>
      <c r="BT23" s="131"/>
      <c r="BU23" s="131">
        <f t="shared" si="29"/>
        <v>-29.800000000000004</v>
      </c>
      <c r="BV23" s="131">
        <f t="shared" si="30"/>
        <v>-11.42</v>
      </c>
      <c r="BW23" s="118">
        <f t="shared" si="31"/>
        <v>-41.220000000000006</v>
      </c>
      <c r="BX23" s="15"/>
      <c r="BY23" s="118">
        <f t="shared" si="32"/>
        <v>192.29751466657302</v>
      </c>
      <c r="BZ23" s="118">
        <f t="shared" si="33"/>
        <v>12.278440006797529</v>
      </c>
      <c r="CA23" s="118">
        <f t="shared" si="34"/>
        <v>204.57595467337055</v>
      </c>
      <c r="CB23" s="105"/>
      <c r="CC23" s="118">
        <f t="shared" si="35"/>
        <v>-29.719999999999995</v>
      </c>
      <c r="CD23" s="118">
        <f t="shared" si="36"/>
        <v>-11.38</v>
      </c>
      <c r="CE23" s="118">
        <f t="shared" si="37"/>
        <v>-41.099999999999994</v>
      </c>
    </row>
    <row r="24" spans="1:83">
      <c r="A24" s="41">
        <v>61</v>
      </c>
      <c r="B24" s="45">
        <v>5</v>
      </c>
      <c r="C24" s="45">
        <v>5</v>
      </c>
      <c r="D24" s="11" t="s">
        <v>55</v>
      </c>
      <c r="E24" s="14">
        <v>16573</v>
      </c>
      <c r="F24" s="14">
        <v>16459</v>
      </c>
      <c r="G24" s="21">
        <v>16469</v>
      </c>
      <c r="H24" s="21">
        <v>16478</v>
      </c>
      <c r="I24" s="21">
        <v>16307</v>
      </c>
      <c r="J24" s="21"/>
      <c r="K24" s="15">
        <v>1336798.4277311841</v>
      </c>
      <c r="L24" s="21">
        <v>1992799.1365088171</v>
      </c>
      <c r="M24" s="118">
        <v>3329597.5642400011</v>
      </c>
      <c r="N24" s="118"/>
      <c r="O24" s="21">
        <v>680225.8650918114</v>
      </c>
      <c r="P24" s="21">
        <v>1239537.1438395099</v>
      </c>
      <c r="Q24" s="118">
        <f t="shared" si="4"/>
        <v>1919763.0089313213</v>
      </c>
      <c r="R24" s="118"/>
      <c r="S24" s="21">
        <v>-1490708.3452077613</v>
      </c>
      <c r="T24" s="15">
        <v>571078.81273186707</v>
      </c>
      <c r="U24" s="118">
        <f t="shared" si="5"/>
        <v>-919629.5324758942</v>
      </c>
      <c r="V24" s="15"/>
      <c r="W24" s="15">
        <v>680225.8650918114</v>
      </c>
      <c r="X24" s="21">
        <v>951481.85595671693</v>
      </c>
      <c r="Y24" s="118">
        <f t="shared" si="6"/>
        <v>1631707.7210485283</v>
      </c>
      <c r="Z24" s="21"/>
      <c r="AA24" s="21">
        <v>-493740.62</v>
      </c>
      <c r="AB24" s="21">
        <v>-189064.12</v>
      </c>
      <c r="AC24" s="131">
        <f t="shared" si="38"/>
        <v>-662383.17999999993</v>
      </c>
      <c r="AD24" s="12">
        <v>276723.12250309152</v>
      </c>
      <c r="AE24" s="12"/>
      <c r="AF24" s="15">
        <v>680225.8650918114</v>
      </c>
      <c r="AG24" s="21">
        <v>668634.16471422755</v>
      </c>
      <c r="AH24" s="118">
        <f t="shared" si="7"/>
        <v>1348860.0298060388</v>
      </c>
      <c r="AI24" s="21"/>
      <c r="AJ24" s="21">
        <v>-491044.4</v>
      </c>
      <c r="AK24" s="21">
        <v>-188178.76</v>
      </c>
      <c r="AL24" s="118">
        <f t="shared" si="8"/>
        <v>-679223.16</v>
      </c>
      <c r="AM24" s="811"/>
      <c r="AN24" s="131">
        <v>680225.8650918114</v>
      </c>
      <c r="AO24" s="131">
        <v>398608.10094159667</v>
      </c>
      <c r="AP24" s="118">
        <f t="shared" si="9"/>
        <v>1078833.966033408</v>
      </c>
      <c r="AQ24" s="131"/>
      <c r="AR24" s="131">
        <v>-484644.04</v>
      </c>
      <c r="AS24" s="131">
        <v>-185573.66</v>
      </c>
      <c r="AT24" s="118">
        <f t="shared" si="10"/>
        <v>-670217.69999999995</v>
      </c>
      <c r="AU24" s="148"/>
      <c r="AV24" s="131">
        <f t="shared" si="11"/>
        <v>80.661221729993613</v>
      </c>
      <c r="AW24" s="131">
        <f t="shared" si="12"/>
        <v>120.24371788504297</v>
      </c>
      <c r="AX24" s="131">
        <f t="shared" si="13"/>
        <v>200.90493961503657</v>
      </c>
      <c r="AZ24" s="131">
        <f t="shared" si="14"/>
        <v>41.328505078790414</v>
      </c>
      <c r="BA24" s="131">
        <f t="shared" si="15"/>
        <v>75.310598690048607</v>
      </c>
      <c r="BB24" s="118">
        <f t="shared" si="16"/>
        <v>116.63910376883901</v>
      </c>
      <c r="BC24" s="131"/>
      <c r="BD24" s="131">
        <f t="shared" si="1"/>
        <v>-90.571015566423313</v>
      </c>
      <c r="BE24" s="131">
        <f t="shared" si="17"/>
        <v>34.69705405746808</v>
      </c>
      <c r="BF24" s="118">
        <f t="shared" si="18"/>
        <v>-55.873961508955233</v>
      </c>
      <c r="BG24" s="131"/>
      <c r="BH24" s="131">
        <f t="shared" si="19"/>
        <v>41.303410352286804</v>
      </c>
      <c r="BI24" s="131">
        <f t="shared" si="20"/>
        <v>57.774112329632459</v>
      </c>
      <c r="BJ24" s="118">
        <f t="shared" si="21"/>
        <v>99.077522681919262</v>
      </c>
      <c r="BK24" s="131"/>
      <c r="BL24" s="131">
        <f t="shared" si="22"/>
        <v>-29.98</v>
      </c>
      <c r="BM24" s="131">
        <f t="shared" si="23"/>
        <v>-11.48</v>
      </c>
      <c r="BN24" s="131">
        <f t="shared" si="24"/>
        <v>-40.22</v>
      </c>
      <c r="BO24" s="118">
        <f t="shared" si="25"/>
        <v>-81.680000000000007</v>
      </c>
      <c r="BP24" s="15"/>
      <c r="BQ24" s="131">
        <f t="shared" si="26"/>
        <v>41.280851140418221</v>
      </c>
      <c r="BR24" s="131">
        <f t="shared" si="27"/>
        <v>40.577385891141375</v>
      </c>
      <c r="BS24" s="118">
        <f t="shared" si="28"/>
        <v>81.858237031559597</v>
      </c>
      <c r="BT24" s="131"/>
      <c r="BU24" s="131">
        <f t="shared" si="29"/>
        <v>-29.8</v>
      </c>
      <c r="BV24" s="131">
        <f t="shared" si="30"/>
        <v>-11.42</v>
      </c>
      <c r="BW24" s="118">
        <f t="shared" si="31"/>
        <v>-41.22</v>
      </c>
      <c r="BX24" s="15"/>
      <c r="BY24" s="118">
        <f t="shared" si="32"/>
        <v>41.713734291519678</v>
      </c>
      <c r="BZ24" s="118">
        <f t="shared" si="33"/>
        <v>24.443987302483393</v>
      </c>
      <c r="CA24" s="118">
        <f t="shared" si="34"/>
        <v>66.157721594003078</v>
      </c>
      <c r="CB24" s="105"/>
      <c r="CC24" s="118">
        <f t="shared" si="35"/>
        <v>-29.72</v>
      </c>
      <c r="CD24" s="118">
        <f t="shared" si="36"/>
        <v>-11.38</v>
      </c>
      <c r="CE24" s="118">
        <f t="shared" si="37"/>
        <v>-41.1</v>
      </c>
    </row>
    <row r="25" spans="1:83">
      <c r="A25" s="41">
        <v>69</v>
      </c>
      <c r="B25" s="45">
        <v>17</v>
      </c>
      <c r="C25" s="45">
        <v>17</v>
      </c>
      <c r="D25" s="11" t="s">
        <v>56</v>
      </c>
      <c r="E25" s="14">
        <v>6802</v>
      </c>
      <c r="F25" s="14">
        <v>6687</v>
      </c>
      <c r="G25" s="21">
        <v>6558</v>
      </c>
      <c r="H25" s="21">
        <v>6492</v>
      </c>
      <c r="I25" s="21">
        <v>6441</v>
      </c>
      <c r="J25" s="21"/>
      <c r="K25" s="15">
        <v>-1346132.726317612</v>
      </c>
      <c r="L25" s="21">
        <v>-1618806.7812533181</v>
      </c>
      <c r="M25" s="118">
        <v>-2964939.5075709298</v>
      </c>
      <c r="N25" s="118"/>
      <c r="O25" s="21">
        <v>-1819379.055137845</v>
      </c>
      <c r="P25" s="21">
        <v>-1862210.843142882</v>
      </c>
      <c r="Q25" s="118">
        <f t="shared" si="4"/>
        <v>-3681589.8982807267</v>
      </c>
      <c r="R25" s="118"/>
      <c r="S25" s="21">
        <v>-605648.3810926727</v>
      </c>
      <c r="T25" s="15">
        <v>232019.20048228899</v>
      </c>
      <c r="U25" s="118">
        <f t="shared" si="5"/>
        <v>-373629.18061038374</v>
      </c>
      <c r="V25" s="15"/>
      <c r="W25" s="15">
        <v>-1819379.055137845</v>
      </c>
      <c r="X25" s="21">
        <v>-1778632.6014557951</v>
      </c>
      <c r="Y25" s="118">
        <f t="shared" si="6"/>
        <v>-3598011.6565936403</v>
      </c>
      <c r="Z25" s="21"/>
      <c r="AA25" s="21">
        <v>-196608.84</v>
      </c>
      <c r="AB25" s="21">
        <v>-75285.84</v>
      </c>
      <c r="AC25" s="131">
        <f t="shared" si="38"/>
        <v>-263762.76</v>
      </c>
      <c r="AD25" s="12">
        <v>-4149614.4775058809</v>
      </c>
      <c r="AE25" s="12"/>
      <c r="AF25" s="15">
        <v>-1819379.055137845</v>
      </c>
      <c r="AG25" s="21">
        <v>-1692938.605547084</v>
      </c>
      <c r="AH25" s="118">
        <f t="shared" si="7"/>
        <v>-3512317.6606849292</v>
      </c>
      <c r="AI25" s="21"/>
      <c r="AJ25" s="21">
        <v>-193461.6</v>
      </c>
      <c r="AK25" s="21">
        <v>-74138.64</v>
      </c>
      <c r="AL25" s="118">
        <f t="shared" si="8"/>
        <v>-267600.24</v>
      </c>
      <c r="AM25" s="811"/>
      <c r="AN25" s="131">
        <v>-1819379.0551378445</v>
      </c>
      <c r="AO25" s="131">
        <v>-1602035.4096328472</v>
      </c>
      <c r="AP25" s="118">
        <f t="shared" si="9"/>
        <v>-3421414.4647706915</v>
      </c>
      <c r="AQ25" s="131"/>
      <c r="AR25" s="131">
        <v>-191426.52</v>
      </c>
      <c r="AS25" s="131">
        <v>-73298.58</v>
      </c>
      <c r="AT25" s="118">
        <f t="shared" si="10"/>
        <v>-264725.09999999998</v>
      </c>
      <c r="AU25" s="148"/>
      <c r="AV25" s="131">
        <f t="shared" si="11"/>
        <v>-197.9024884324628</v>
      </c>
      <c r="AW25" s="131">
        <f t="shared" si="12"/>
        <v>-237.98982376555691</v>
      </c>
      <c r="AX25" s="131">
        <f t="shared" si="13"/>
        <v>-435.89231219801968</v>
      </c>
      <c r="AZ25" s="131">
        <f t="shared" si="14"/>
        <v>-272.07702334946089</v>
      </c>
      <c r="BA25" s="131">
        <f t="shared" si="15"/>
        <v>-278.48225559187705</v>
      </c>
      <c r="BB25" s="118">
        <f t="shared" si="16"/>
        <v>-550.55927894133788</v>
      </c>
      <c r="BC25" s="131"/>
      <c r="BD25" s="131">
        <f t="shared" si="1"/>
        <v>-90.571015566423313</v>
      </c>
      <c r="BE25" s="131">
        <f t="shared" si="17"/>
        <v>34.697054057468073</v>
      </c>
      <c r="BF25" s="118">
        <f t="shared" si="18"/>
        <v>-55.873961508955247</v>
      </c>
      <c r="BG25" s="131"/>
      <c r="BH25" s="131">
        <f t="shared" si="19"/>
        <v>-277.42895015825633</v>
      </c>
      <c r="BI25" s="131">
        <f t="shared" si="20"/>
        <v>-271.21570622991692</v>
      </c>
      <c r="BJ25" s="118">
        <f t="shared" si="21"/>
        <v>-548.64465638817319</v>
      </c>
      <c r="BK25" s="131"/>
      <c r="BL25" s="131">
        <f t="shared" si="22"/>
        <v>-29.98</v>
      </c>
      <c r="BM25" s="131">
        <f t="shared" si="23"/>
        <v>-11.479999999999999</v>
      </c>
      <c r="BN25" s="131">
        <f t="shared" si="24"/>
        <v>-40.22</v>
      </c>
      <c r="BO25" s="118">
        <f t="shared" si="25"/>
        <v>-81.680000000000007</v>
      </c>
      <c r="BP25" s="15"/>
      <c r="BQ25" s="131">
        <f t="shared" si="26"/>
        <v>-280.2493923502534</v>
      </c>
      <c r="BR25" s="131">
        <f t="shared" si="27"/>
        <v>-260.77304460059827</v>
      </c>
      <c r="BS25" s="118">
        <f t="shared" si="28"/>
        <v>-541.02243695085167</v>
      </c>
      <c r="BT25" s="131"/>
      <c r="BU25" s="131">
        <f t="shared" si="29"/>
        <v>-29.8</v>
      </c>
      <c r="BV25" s="131">
        <f t="shared" si="30"/>
        <v>-11.42</v>
      </c>
      <c r="BW25" s="118">
        <f t="shared" si="31"/>
        <v>-41.22</v>
      </c>
      <c r="BX25" s="15"/>
      <c r="BY25" s="118">
        <f t="shared" si="32"/>
        <v>-282.46841408753988</v>
      </c>
      <c r="BZ25" s="118">
        <f t="shared" si="33"/>
        <v>-248.72464052675784</v>
      </c>
      <c r="CA25" s="118">
        <f t="shared" si="34"/>
        <v>-531.19305461429769</v>
      </c>
      <c r="CB25" s="105"/>
      <c r="CC25" s="118">
        <f t="shared" si="35"/>
        <v>-29.72</v>
      </c>
      <c r="CD25" s="118">
        <f t="shared" si="36"/>
        <v>-11.38</v>
      </c>
      <c r="CE25" s="118">
        <f t="shared" si="37"/>
        <v>-41.1</v>
      </c>
    </row>
    <row r="26" spans="1:83">
      <c r="A26" s="41">
        <v>71</v>
      </c>
      <c r="B26" s="45">
        <v>17</v>
      </c>
      <c r="C26" s="45">
        <v>17</v>
      </c>
      <c r="D26" s="11" t="s">
        <v>57</v>
      </c>
      <c r="E26" s="14">
        <v>6613</v>
      </c>
      <c r="F26" s="14">
        <v>6591</v>
      </c>
      <c r="G26" s="21">
        <v>6473</v>
      </c>
      <c r="H26" s="21">
        <v>6365</v>
      </c>
      <c r="I26" s="21">
        <v>6298</v>
      </c>
      <c r="J26" s="21"/>
      <c r="K26" s="15">
        <v>116196.85905073929</v>
      </c>
      <c r="L26" s="21">
        <v>-570776.7071980047</v>
      </c>
      <c r="M26" s="118">
        <v>-454579.84814726538</v>
      </c>
      <c r="N26" s="118"/>
      <c r="O26" s="21">
        <v>-306682.04770555958</v>
      </c>
      <c r="P26" s="21">
        <v>-781217.16302816314</v>
      </c>
      <c r="Q26" s="118">
        <f t="shared" si="4"/>
        <v>-1087899.2107337227</v>
      </c>
      <c r="R26" s="118"/>
      <c r="S26" s="21">
        <v>-596953.56359829602</v>
      </c>
      <c r="T26" s="15">
        <v>228688.2832927721</v>
      </c>
      <c r="U26" s="118">
        <f t="shared" si="5"/>
        <v>-368265.28030552389</v>
      </c>
      <c r="V26" s="15"/>
      <c r="W26" s="15">
        <v>-306682.04770555958</v>
      </c>
      <c r="X26" s="21">
        <v>-698838.7884267593</v>
      </c>
      <c r="Y26" s="118">
        <f t="shared" si="6"/>
        <v>-1005520.8361323189</v>
      </c>
      <c r="Z26" s="21"/>
      <c r="AA26" s="21">
        <v>-194060.54</v>
      </c>
      <c r="AB26" s="21">
        <v>-74310.040000000008</v>
      </c>
      <c r="AC26" s="131">
        <f t="shared" si="38"/>
        <v>-260344.06</v>
      </c>
      <c r="AD26" s="12">
        <v>-1549129.3385766151</v>
      </c>
      <c r="AE26" s="12"/>
      <c r="AF26" s="15">
        <v>-306682.04770555958</v>
      </c>
      <c r="AG26" s="21">
        <v>-614375.03382315312</v>
      </c>
      <c r="AH26" s="118">
        <f t="shared" si="7"/>
        <v>-921057.08152871276</v>
      </c>
      <c r="AI26" s="21"/>
      <c r="AJ26" s="21">
        <v>-189677</v>
      </c>
      <c r="AK26" s="21">
        <v>-72688.3</v>
      </c>
      <c r="AL26" s="118">
        <f t="shared" si="8"/>
        <v>-262365.3</v>
      </c>
      <c r="AM26" s="811"/>
      <c r="AN26" s="131">
        <v>-306682.04770555964</v>
      </c>
      <c r="AO26" s="131">
        <v>-524776.86360171868</v>
      </c>
      <c r="AP26" s="118">
        <f t="shared" si="9"/>
        <v>-831458.91130727832</v>
      </c>
      <c r="AQ26" s="131"/>
      <c r="AR26" s="131">
        <v>-187176.56</v>
      </c>
      <c r="AS26" s="131">
        <v>-71671.240000000005</v>
      </c>
      <c r="AT26" s="118">
        <f t="shared" si="10"/>
        <v>-258847.8</v>
      </c>
      <c r="AU26" s="148"/>
      <c r="AV26" s="131">
        <f t="shared" si="11"/>
        <v>17.570975208035581</v>
      </c>
      <c r="AW26" s="131">
        <f t="shared" si="12"/>
        <v>-86.311312142447406</v>
      </c>
      <c r="AX26" s="131">
        <f t="shared" si="13"/>
        <v>-68.740336934411829</v>
      </c>
      <c r="AZ26" s="131">
        <f t="shared" si="14"/>
        <v>-46.530427508050309</v>
      </c>
      <c r="BA26" s="131">
        <f t="shared" si="15"/>
        <v>-118.52786573026296</v>
      </c>
      <c r="BB26" s="118">
        <f t="shared" si="16"/>
        <v>-165.05829323831327</v>
      </c>
      <c r="BC26" s="131"/>
      <c r="BD26" s="131">
        <f t="shared" ref="BD26:BD89" si="39">S26/$F26</f>
        <v>-90.571015566423313</v>
      </c>
      <c r="BE26" s="131">
        <f t="shared" si="17"/>
        <v>34.69705405746808</v>
      </c>
      <c r="BF26" s="118">
        <f t="shared" si="18"/>
        <v>-55.873961508955226</v>
      </c>
      <c r="BG26" s="131"/>
      <c r="BH26" s="131">
        <f t="shared" si="19"/>
        <v>-47.378657145923</v>
      </c>
      <c r="BI26" s="131">
        <f t="shared" si="20"/>
        <v>-107.96211778568814</v>
      </c>
      <c r="BJ26" s="118">
        <f t="shared" si="21"/>
        <v>-155.34077493161112</v>
      </c>
      <c r="BK26" s="131"/>
      <c r="BL26" s="131">
        <f t="shared" si="22"/>
        <v>-29.98</v>
      </c>
      <c r="BM26" s="131">
        <f t="shared" si="23"/>
        <v>-11.48</v>
      </c>
      <c r="BN26" s="131">
        <f t="shared" si="24"/>
        <v>-40.22</v>
      </c>
      <c r="BO26" s="118">
        <f t="shared" si="25"/>
        <v>-81.680000000000007</v>
      </c>
      <c r="BP26" s="15"/>
      <c r="BQ26" s="131">
        <f t="shared" si="26"/>
        <v>-48.182568374793334</v>
      </c>
      <c r="BR26" s="131">
        <f t="shared" si="27"/>
        <v>-96.523964465538583</v>
      </c>
      <c r="BS26" s="118">
        <f t="shared" si="28"/>
        <v>-144.70653284033193</v>
      </c>
      <c r="BT26" s="131"/>
      <c r="BU26" s="131">
        <f t="shared" si="29"/>
        <v>-29.8</v>
      </c>
      <c r="BV26" s="131">
        <f t="shared" si="30"/>
        <v>-11.42</v>
      </c>
      <c r="BW26" s="118">
        <f t="shared" si="31"/>
        <v>-41.22</v>
      </c>
      <c r="BX26" s="15"/>
      <c r="BY26" s="118">
        <f t="shared" si="32"/>
        <v>-48.695148889418803</v>
      </c>
      <c r="BZ26" s="118">
        <f t="shared" si="33"/>
        <v>-83.32436703742755</v>
      </c>
      <c r="CA26" s="118">
        <f t="shared" si="34"/>
        <v>-132.01951592684634</v>
      </c>
      <c r="CB26" s="105"/>
      <c r="CC26" s="118">
        <f t="shared" si="35"/>
        <v>-29.72</v>
      </c>
      <c r="CD26" s="118">
        <f t="shared" si="36"/>
        <v>-11.38</v>
      </c>
      <c r="CE26" s="118">
        <f t="shared" si="37"/>
        <v>-41.1</v>
      </c>
    </row>
    <row r="27" spans="1:83">
      <c r="A27" s="41">
        <v>72</v>
      </c>
      <c r="B27" s="45">
        <v>17</v>
      </c>
      <c r="C27" s="45">
        <v>17</v>
      </c>
      <c r="D27" s="11" t="s">
        <v>58</v>
      </c>
      <c r="E27" s="14">
        <v>950</v>
      </c>
      <c r="F27" s="14">
        <v>960</v>
      </c>
      <c r="G27" s="21">
        <v>948</v>
      </c>
      <c r="H27" s="21">
        <v>927</v>
      </c>
      <c r="I27" s="21">
        <v>912</v>
      </c>
      <c r="J27" s="21"/>
      <c r="K27" s="15">
        <v>-18543.602143970569</v>
      </c>
      <c r="L27" s="21">
        <v>20153.898237397829</v>
      </c>
      <c r="M27" s="118">
        <v>1610.2960934272669</v>
      </c>
      <c r="N27" s="118"/>
      <c r="O27" s="21">
        <v>-171618.28273126911</v>
      </c>
      <c r="P27" s="21">
        <v>-71424.096609672939</v>
      </c>
      <c r="Q27" s="118">
        <f t="shared" si="4"/>
        <v>-243042.37934094205</v>
      </c>
      <c r="R27" s="118"/>
      <c r="S27" s="21">
        <v>-86948.174943766382</v>
      </c>
      <c r="T27" s="15">
        <v>33309.171895169347</v>
      </c>
      <c r="U27" s="118">
        <f t="shared" si="5"/>
        <v>-53639.003048597035</v>
      </c>
      <c r="V27" s="15"/>
      <c r="W27" s="15">
        <v>-171618.28273126911</v>
      </c>
      <c r="X27" s="21">
        <v>-59425.425752845782</v>
      </c>
      <c r="Y27" s="118">
        <f t="shared" si="6"/>
        <v>-231043.7084841149</v>
      </c>
      <c r="Z27" s="21"/>
      <c r="AA27" s="21">
        <v>-28421.040000000001</v>
      </c>
      <c r="AB27" s="21">
        <v>-10883.04</v>
      </c>
      <c r="AC27" s="131">
        <f t="shared" si="38"/>
        <v>-38128.559999999998</v>
      </c>
      <c r="AD27" s="12">
        <v>-310179.25899191783</v>
      </c>
      <c r="AE27" s="12"/>
      <c r="AF27" s="15">
        <v>-171618.28273126911</v>
      </c>
      <c r="AG27" s="21">
        <v>-47123.012701797103</v>
      </c>
      <c r="AH27" s="118">
        <f t="shared" si="7"/>
        <v>-218741.2954330662</v>
      </c>
      <c r="AI27" s="21"/>
      <c r="AJ27" s="21">
        <v>-27624.6</v>
      </c>
      <c r="AK27" s="21">
        <v>-10586.34</v>
      </c>
      <c r="AL27" s="118">
        <f t="shared" si="8"/>
        <v>-38210.94</v>
      </c>
      <c r="AM27" s="811"/>
      <c r="AN27" s="131">
        <v>-171618.28273126914</v>
      </c>
      <c r="AO27" s="131">
        <v>-34072.755773777513</v>
      </c>
      <c r="AP27" s="118">
        <f t="shared" si="9"/>
        <v>-205691.03850504666</v>
      </c>
      <c r="AQ27" s="131"/>
      <c r="AR27" s="131">
        <v>-27104.639999999999</v>
      </c>
      <c r="AS27" s="131">
        <v>-10378.560000000001</v>
      </c>
      <c r="AT27" s="118">
        <f t="shared" si="10"/>
        <v>-37483.199999999997</v>
      </c>
      <c r="AU27" s="148"/>
      <c r="AV27" s="131">
        <f t="shared" si="11"/>
        <v>-19.519581204179545</v>
      </c>
      <c r="AW27" s="131">
        <f t="shared" si="12"/>
        <v>21.21462972357666</v>
      </c>
      <c r="AX27" s="131">
        <f t="shared" si="13"/>
        <v>1.695048519397123</v>
      </c>
      <c r="AZ27" s="131">
        <f t="shared" si="14"/>
        <v>-178.76904451173866</v>
      </c>
      <c r="BA27" s="131">
        <f t="shared" si="15"/>
        <v>-74.400100635075972</v>
      </c>
      <c r="BB27" s="118">
        <f t="shared" si="16"/>
        <v>-253.16914514681463</v>
      </c>
      <c r="BC27" s="131"/>
      <c r="BD27" s="131">
        <f t="shared" si="39"/>
        <v>-90.571015566423313</v>
      </c>
      <c r="BE27" s="131">
        <f t="shared" si="17"/>
        <v>34.697054057468073</v>
      </c>
      <c r="BF27" s="118">
        <f t="shared" si="18"/>
        <v>-55.873961508955247</v>
      </c>
      <c r="BG27" s="131"/>
      <c r="BH27" s="131">
        <f t="shared" si="19"/>
        <v>-181.0319438093556</v>
      </c>
      <c r="BI27" s="131">
        <f t="shared" si="20"/>
        <v>-62.685048262495549</v>
      </c>
      <c r="BJ27" s="118">
        <f t="shared" si="21"/>
        <v>-243.71699207185114</v>
      </c>
      <c r="BK27" s="131"/>
      <c r="BL27" s="131">
        <f t="shared" si="22"/>
        <v>-29.98</v>
      </c>
      <c r="BM27" s="131">
        <f t="shared" si="23"/>
        <v>-11.48</v>
      </c>
      <c r="BN27" s="131">
        <f t="shared" si="24"/>
        <v>-40.22</v>
      </c>
      <c r="BO27" s="118">
        <f t="shared" si="25"/>
        <v>-81.680000000000007</v>
      </c>
      <c r="BP27" s="15"/>
      <c r="BQ27" s="131">
        <f t="shared" si="26"/>
        <v>-185.1329910801177</v>
      </c>
      <c r="BR27" s="131">
        <f t="shared" si="27"/>
        <v>-50.833886409705613</v>
      </c>
      <c r="BS27" s="118">
        <f t="shared" si="28"/>
        <v>-235.96687748982333</v>
      </c>
      <c r="BT27" s="131"/>
      <c r="BU27" s="131">
        <f t="shared" si="29"/>
        <v>-29.799999999999997</v>
      </c>
      <c r="BV27" s="131">
        <f t="shared" si="30"/>
        <v>-11.42</v>
      </c>
      <c r="BW27" s="118">
        <f t="shared" si="31"/>
        <v>-41.22</v>
      </c>
      <c r="BX27" s="15"/>
      <c r="BY27" s="118">
        <f t="shared" si="32"/>
        <v>-188.17794159130389</v>
      </c>
      <c r="BZ27" s="118">
        <f t="shared" si="33"/>
        <v>-37.360477822124466</v>
      </c>
      <c r="CA27" s="118">
        <f t="shared" si="34"/>
        <v>-225.53841941342836</v>
      </c>
      <c r="CB27" s="105"/>
      <c r="CC27" s="118">
        <f t="shared" si="35"/>
        <v>-29.72</v>
      </c>
      <c r="CD27" s="118">
        <f t="shared" si="36"/>
        <v>-11.38</v>
      </c>
      <c r="CE27" s="118">
        <f t="shared" si="37"/>
        <v>-41.1</v>
      </c>
    </row>
    <row r="28" spans="1:83">
      <c r="A28" s="41">
        <v>74</v>
      </c>
      <c r="B28" s="45">
        <v>16</v>
      </c>
      <c r="C28" s="45">
        <v>16</v>
      </c>
      <c r="D28" s="11" t="s">
        <v>59</v>
      </c>
      <c r="E28" s="14">
        <v>1083</v>
      </c>
      <c r="F28" s="14">
        <v>1052</v>
      </c>
      <c r="G28" s="21">
        <v>1013</v>
      </c>
      <c r="H28" s="21">
        <v>985</v>
      </c>
      <c r="I28" s="21">
        <v>975</v>
      </c>
      <c r="J28" s="21"/>
      <c r="K28" s="15">
        <v>124876.8382520084</v>
      </c>
      <c r="L28" s="21">
        <v>28154.534898044589</v>
      </c>
      <c r="M28" s="118">
        <v>153031.373150053</v>
      </c>
      <c r="N28" s="118"/>
      <c r="O28" s="21">
        <v>202287.86616323749</v>
      </c>
      <c r="P28" s="21">
        <v>59484.223678137503</v>
      </c>
      <c r="Q28" s="118">
        <f t="shared" si="4"/>
        <v>261772.08984137498</v>
      </c>
      <c r="R28" s="118"/>
      <c r="S28" s="21">
        <v>-95280.708375877322</v>
      </c>
      <c r="T28" s="15">
        <v>36501.300868456419</v>
      </c>
      <c r="U28" s="118">
        <f t="shared" si="5"/>
        <v>-58779.407507420903</v>
      </c>
      <c r="V28" s="15"/>
      <c r="W28" s="15">
        <v>202287.86616323749</v>
      </c>
      <c r="X28" s="21">
        <v>41072.767158743933</v>
      </c>
      <c r="Y28" s="118">
        <f t="shared" si="6"/>
        <v>243360.63332198141</v>
      </c>
      <c r="Z28" s="21"/>
      <c r="AA28" s="21">
        <v>-30369.74</v>
      </c>
      <c r="AB28" s="21">
        <v>-11629.24</v>
      </c>
      <c r="AC28" s="131">
        <f t="shared" si="38"/>
        <v>-40742.86</v>
      </c>
      <c r="AD28" s="12">
        <v>156428.22510816221</v>
      </c>
      <c r="AE28" s="12"/>
      <c r="AF28" s="15">
        <v>202287.86616323749</v>
      </c>
      <c r="AG28" s="21">
        <v>22994.161460518109</v>
      </c>
      <c r="AH28" s="118">
        <f t="shared" si="7"/>
        <v>225282.0276237556</v>
      </c>
      <c r="AI28" s="21"/>
      <c r="AJ28" s="21">
        <v>-29353</v>
      </c>
      <c r="AK28" s="21">
        <v>-11248.7</v>
      </c>
      <c r="AL28" s="118">
        <f t="shared" si="8"/>
        <v>-40601.699999999997</v>
      </c>
      <c r="AM28" s="811"/>
      <c r="AN28" s="131">
        <v>202287.86616323752</v>
      </c>
      <c r="AO28" s="131">
        <v>5735.0680108062379</v>
      </c>
      <c r="AP28" s="118">
        <f t="shared" si="9"/>
        <v>208022.93417404377</v>
      </c>
      <c r="AQ28" s="131"/>
      <c r="AR28" s="131">
        <v>-28977</v>
      </c>
      <c r="AS28" s="131">
        <v>-11095.5</v>
      </c>
      <c r="AT28" s="118">
        <f t="shared" si="10"/>
        <v>-40072.5</v>
      </c>
      <c r="AU28" s="148"/>
      <c r="AV28" s="131">
        <f t="shared" si="11"/>
        <v>115.30640651154977</v>
      </c>
      <c r="AW28" s="131">
        <f t="shared" si="12"/>
        <v>25.996800459874965</v>
      </c>
      <c r="AX28" s="131">
        <f t="shared" si="13"/>
        <v>141.30320697142474</v>
      </c>
      <c r="AZ28" s="131">
        <f t="shared" si="14"/>
        <v>192.28884616277327</v>
      </c>
      <c r="BA28" s="131">
        <f t="shared" si="15"/>
        <v>56.543938857545157</v>
      </c>
      <c r="BB28" s="118">
        <f t="shared" si="16"/>
        <v>248.83278502031843</v>
      </c>
      <c r="BC28" s="131"/>
      <c r="BD28" s="131">
        <f t="shared" si="39"/>
        <v>-90.571015566423313</v>
      </c>
      <c r="BE28" s="131">
        <f t="shared" si="17"/>
        <v>34.69705405746808</v>
      </c>
      <c r="BF28" s="118">
        <f t="shared" si="18"/>
        <v>-55.873961508955233</v>
      </c>
      <c r="BG28" s="131"/>
      <c r="BH28" s="131">
        <f t="shared" si="19"/>
        <v>199.69187182945458</v>
      </c>
      <c r="BI28" s="131">
        <f t="shared" si="20"/>
        <v>40.545673404485619</v>
      </c>
      <c r="BJ28" s="118">
        <f t="shared" si="21"/>
        <v>240.23754523394021</v>
      </c>
      <c r="BK28" s="131"/>
      <c r="BL28" s="131">
        <f t="shared" si="22"/>
        <v>-29.98</v>
      </c>
      <c r="BM28" s="131">
        <f t="shared" si="23"/>
        <v>-11.48</v>
      </c>
      <c r="BN28" s="131">
        <f t="shared" si="24"/>
        <v>-40.22</v>
      </c>
      <c r="BO28" s="118">
        <f t="shared" si="25"/>
        <v>-81.680000000000007</v>
      </c>
      <c r="BP28" s="15"/>
      <c r="BQ28" s="131">
        <f t="shared" si="26"/>
        <v>205.36839204389594</v>
      </c>
      <c r="BR28" s="131">
        <f t="shared" si="27"/>
        <v>23.344326355855948</v>
      </c>
      <c r="BS28" s="118">
        <f t="shared" si="28"/>
        <v>228.71271839975188</v>
      </c>
      <c r="BT28" s="131"/>
      <c r="BU28" s="131">
        <f t="shared" si="29"/>
        <v>-29.8</v>
      </c>
      <c r="BV28" s="131">
        <f t="shared" si="30"/>
        <v>-11.42</v>
      </c>
      <c r="BW28" s="118">
        <f t="shared" si="31"/>
        <v>-41.22</v>
      </c>
      <c r="BX28" s="15"/>
      <c r="BY28" s="118">
        <f t="shared" si="32"/>
        <v>207.47473452639744</v>
      </c>
      <c r="BZ28" s="118">
        <f t="shared" si="33"/>
        <v>5.8821210367243468</v>
      </c>
      <c r="CA28" s="118">
        <f t="shared" si="34"/>
        <v>213.3568555631218</v>
      </c>
      <c r="CB28" s="105"/>
      <c r="CC28" s="118">
        <f t="shared" si="35"/>
        <v>-29.72</v>
      </c>
      <c r="CD28" s="118">
        <f t="shared" si="36"/>
        <v>-11.38</v>
      </c>
      <c r="CE28" s="118">
        <f t="shared" si="37"/>
        <v>-41.1</v>
      </c>
    </row>
    <row r="29" spans="1:83">
      <c r="A29" s="41">
        <v>75</v>
      </c>
      <c r="B29" s="45">
        <v>8</v>
      </c>
      <c r="C29" s="45">
        <v>8</v>
      </c>
      <c r="D29" s="11" t="s">
        <v>60</v>
      </c>
      <c r="E29" s="14">
        <v>19702</v>
      </c>
      <c r="F29" s="14">
        <v>19549</v>
      </c>
      <c r="G29" s="21">
        <v>19534</v>
      </c>
      <c r="H29" s="21">
        <v>19311</v>
      </c>
      <c r="I29" s="21">
        <v>19113</v>
      </c>
      <c r="J29" s="21"/>
      <c r="K29" s="15">
        <v>-1014078.494076492</v>
      </c>
      <c r="L29" s="21">
        <v>986290.50451448536</v>
      </c>
      <c r="M29" s="118">
        <v>-27787.989562006671</v>
      </c>
      <c r="N29" s="118"/>
      <c r="O29" s="21">
        <v>-4035140.9718102282</v>
      </c>
      <c r="P29" s="21">
        <v>-816148.77348764963</v>
      </c>
      <c r="Q29" s="118">
        <f t="shared" si="4"/>
        <v>-4851289.745297878</v>
      </c>
      <c r="R29" s="118"/>
      <c r="S29" s="21">
        <v>-1770572.7833080094</v>
      </c>
      <c r="T29" s="15">
        <v>678292.70976944349</v>
      </c>
      <c r="U29" s="118">
        <f t="shared" si="5"/>
        <v>-1092280.073538566</v>
      </c>
      <c r="V29" s="15"/>
      <c r="W29" s="15">
        <v>-4035140.9718102282</v>
      </c>
      <c r="X29" s="21">
        <v>-571813.33955003065</v>
      </c>
      <c r="Y29" s="118">
        <f t="shared" si="6"/>
        <v>-4606954.3113602586</v>
      </c>
      <c r="Z29" s="21"/>
      <c r="AA29" s="21">
        <v>-585629.32000000007</v>
      </c>
      <c r="AB29" s="21">
        <v>-224250.32</v>
      </c>
      <c r="AC29" s="131">
        <f t="shared" si="38"/>
        <v>-785657.48</v>
      </c>
      <c r="AD29" s="12">
        <v>-6216544.1772293318</v>
      </c>
      <c r="AE29" s="12"/>
      <c r="AF29" s="15">
        <v>-4035140.9718102282</v>
      </c>
      <c r="AG29" s="21">
        <v>-321292.63878445688</v>
      </c>
      <c r="AH29" s="118">
        <f t="shared" si="7"/>
        <v>-4356433.6105946852</v>
      </c>
      <c r="AI29" s="21"/>
      <c r="AJ29" s="21">
        <v>-575467.80000000005</v>
      </c>
      <c r="AK29" s="21">
        <v>-220531.62</v>
      </c>
      <c r="AL29" s="118">
        <f t="shared" si="8"/>
        <v>-795999.42</v>
      </c>
      <c r="AM29" s="811"/>
      <c r="AN29" s="131">
        <v>-4035140.9718102282</v>
      </c>
      <c r="AO29" s="131">
        <v>-110113.52699722676</v>
      </c>
      <c r="AP29" s="118">
        <f t="shared" si="9"/>
        <v>-4145254.4988074549</v>
      </c>
      <c r="AQ29" s="131"/>
      <c r="AR29" s="131">
        <v>-568038.36</v>
      </c>
      <c r="AS29" s="131">
        <v>-217505.94</v>
      </c>
      <c r="AT29" s="118">
        <f t="shared" si="10"/>
        <v>-785544.3</v>
      </c>
      <c r="AU29" s="148"/>
      <c r="AV29" s="131">
        <f t="shared" si="11"/>
        <v>-51.47084022314953</v>
      </c>
      <c r="AW29" s="131">
        <f t="shared" si="12"/>
        <v>50.060425566667618</v>
      </c>
      <c r="AX29" s="131">
        <f t="shared" si="13"/>
        <v>-1.410414656481914</v>
      </c>
      <c r="AZ29" s="131">
        <f t="shared" si="14"/>
        <v>-206.41163086655217</v>
      </c>
      <c r="BA29" s="131">
        <f t="shared" si="15"/>
        <v>-41.748875824218608</v>
      </c>
      <c r="BB29" s="118">
        <f t="shared" si="16"/>
        <v>-248.16050669077077</v>
      </c>
      <c r="BC29" s="131"/>
      <c r="BD29" s="131">
        <f t="shared" si="39"/>
        <v>-90.571015566423313</v>
      </c>
      <c r="BE29" s="131">
        <f t="shared" si="17"/>
        <v>34.69705405746808</v>
      </c>
      <c r="BF29" s="118">
        <f t="shared" si="18"/>
        <v>-55.87396150895524</v>
      </c>
      <c r="BG29" s="131"/>
      <c r="BH29" s="131">
        <f t="shared" si="19"/>
        <v>-206.57013268200205</v>
      </c>
      <c r="BI29" s="131">
        <f t="shared" si="20"/>
        <v>-29.272721385790451</v>
      </c>
      <c r="BJ29" s="118">
        <f t="shared" si="21"/>
        <v>-235.8428540677925</v>
      </c>
      <c r="BK29" s="131"/>
      <c r="BL29" s="131">
        <f t="shared" si="22"/>
        <v>-29.980000000000004</v>
      </c>
      <c r="BM29" s="131">
        <f t="shared" si="23"/>
        <v>-11.48</v>
      </c>
      <c r="BN29" s="131">
        <f t="shared" si="24"/>
        <v>-40.22</v>
      </c>
      <c r="BO29" s="118">
        <f t="shared" si="25"/>
        <v>-81.680000000000007</v>
      </c>
      <c r="BP29" s="15"/>
      <c r="BQ29" s="131">
        <f t="shared" si="26"/>
        <v>-208.95556790483289</v>
      </c>
      <c r="BR29" s="131">
        <f t="shared" si="27"/>
        <v>-16.637804297263575</v>
      </c>
      <c r="BS29" s="118">
        <f t="shared" si="28"/>
        <v>-225.59337220209648</v>
      </c>
      <c r="BT29" s="131"/>
      <c r="BU29" s="131">
        <f t="shared" si="29"/>
        <v>-29.8</v>
      </c>
      <c r="BV29" s="131">
        <f t="shared" si="30"/>
        <v>-11.42</v>
      </c>
      <c r="BW29" s="118">
        <f t="shared" si="31"/>
        <v>-41.22</v>
      </c>
      <c r="BX29" s="15"/>
      <c r="BY29" s="118">
        <f t="shared" si="32"/>
        <v>-211.12023082772083</v>
      </c>
      <c r="BZ29" s="118">
        <f t="shared" si="33"/>
        <v>-5.7611849001845217</v>
      </c>
      <c r="CA29" s="118">
        <f t="shared" si="34"/>
        <v>-216.88141572790536</v>
      </c>
      <c r="CB29" s="105"/>
      <c r="CC29" s="118">
        <f t="shared" si="35"/>
        <v>-29.72</v>
      </c>
      <c r="CD29" s="118">
        <f t="shared" si="36"/>
        <v>-11.38</v>
      </c>
      <c r="CE29" s="118">
        <f t="shared" si="37"/>
        <v>-41.1</v>
      </c>
    </row>
    <row r="30" spans="1:83">
      <c r="A30" s="41">
        <v>77</v>
      </c>
      <c r="B30" s="45">
        <v>13</v>
      </c>
      <c r="C30" s="45">
        <v>13</v>
      </c>
      <c r="D30" s="11" t="s">
        <v>61</v>
      </c>
      <c r="E30" s="14">
        <v>4683</v>
      </c>
      <c r="F30" s="14">
        <v>4601</v>
      </c>
      <c r="G30" s="21">
        <v>4549</v>
      </c>
      <c r="H30" s="21">
        <v>4509</v>
      </c>
      <c r="I30" s="21">
        <v>4436</v>
      </c>
      <c r="J30" s="21"/>
      <c r="K30" s="15">
        <v>62638.926461373107</v>
      </c>
      <c r="L30" s="21">
        <v>44096.0499229294</v>
      </c>
      <c r="M30" s="118">
        <v>106734.9763843025</v>
      </c>
      <c r="N30" s="118"/>
      <c r="O30" s="21">
        <v>-411774.1259344237</v>
      </c>
      <c r="P30" s="21">
        <v>-222588.5103502307</v>
      </c>
      <c r="Q30" s="118">
        <f t="shared" si="4"/>
        <v>-634362.63628465438</v>
      </c>
      <c r="R30" s="118"/>
      <c r="S30" s="21">
        <v>-416717.24262111366</v>
      </c>
      <c r="T30" s="15">
        <v>159641.14571841061</v>
      </c>
      <c r="U30" s="118">
        <f t="shared" si="5"/>
        <v>-257076.09690270305</v>
      </c>
      <c r="V30" s="15"/>
      <c r="W30" s="15">
        <v>-411774.1259344237</v>
      </c>
      <c r="X30" s="21">
        <v>-165082.38054579141</v>
      </c>
      <c r="Y30" s="118">
        <f t="shared" si="6"/>
        <v>-576856.50648021512</v>
      </c>
      <c r="Z30" s="21"/>
      <c r="AA30" s="21">
        <v>-136379.01999999999</v>
      </c>
      <c r="AB30" s="21">
        <v>-52222.52</v>
      </c>
      <c r="AC30" s="131">
        <f t="shared" si="38"/>
        <v>-182960.78</v>
      </c>
      <c r="AD30" s="12">
        <v>-956084.68943972723</v>
      </c>
      <c r="AE30" s="12"/>
      <c r="AF30" s="15">
        <v>-411774.1259344237</v>
      </c>
      <c r="AG30" s="21">
        <v>-106120.5029959216</v>
      </c>
      <c r="AH30" s="118">
        <f t="shared" si="7"/>
        <v>-517894.62893034529</v>
      </c>
      <c r="AI30" s="21"/>
      <c r="AJ30" s="21">
        <v>-134368.20000000001</v>
      </c>
      <c r="AK30" s="21">
        <v>-51492.78</v>
      </c>
      <c r="AL30" s="118">
        <f t="shared" si="8"/>
        <v>-185860.98</v>
      </c>
      <c r="AM30" s="811"/>
      <c r="AN30" s="131">
        <v>-411774.1259344237</v>
      </c>
      <c r="AO30" s="131">
        <v>-43574.427864861049</v>
      </c>
      <c r="AP30" s="118">
        <f t="shared" si="9"/>
        <v>-455348.55379928474</v>
      </c>
      <c r="AQ30" s="131"/>
      <c r="AR30" s="131">
        <v>-131837.91999999998</v>
      </c>
      <c r="AS30" s="131">
        <v>-50481.68</v>
      </c>
      <c r="AT30" s="118">
        <f t="shared" si="10"/>
        <v>-182319.59999999998</v>
      </c>
      <c r="AU30" s="148"/>
      <c r="AV30" s="131">
        <f t="shared" si="11"/>
        <v>13.375811757713668</v>
      </c>
      <c r="AW30" s="131">
        <f t="shared" si="12"/>
        <v>9.4161968658828528</v>
      </c>
      <c r="AX30" s="131">
        <f t="shared" si="13"/>
        <v>22.792008623596519</v>
      </c>
      <c r="AZ30" s="131">
        <f t="shared" si="14"/>
        <v>-89.496658538235977</v>
      </c>
      <c r="BA30" s="131">
        <f t="shared" si="15"/>
        <v>-48.378289578402672</v>
      </c>
      <c r="BB30" s="118">
        <f t="shared" si="16"/>
        <v>-137.87494811663865</v>
      </c>
      <c r="BC30" s="131"/>
      <c r="BD30" s="131">
        <f t="shared" si="39"/>
        <v>-90.571015566423313</v>
      </c>
      <c r="BE30" s="131">
        <f t="shared" si="17"/>
        <v>34.697054057468073</v>
      </c>
      <c r="BF30" s="118">
        <f t="shared" si="18"/>
        <v>-55.87396150895524</v>
      </c>
      <c r="BG30" s="131"/>
      <c r="BH30" s="131">
        <f t="shared" si="19"/>
        <v>-90.519702337749777</v>
      </c>
      <c r="BI30" s="131">
        <f t="shared" si="20"/>
        <v>-36.289817662297516</v>
      </c>
      <c r="BJ30" s="118">
        <f t="shared" si="21"/>
        <v>-126.80952000004729</v>
      </c>
      <c r="BK30" s="131"/>
      <c r="BL30" s="131">
        <f t="shared" si="22"/>
        <v>-29.979999999999997</v>
      </c>
      <c r="BM30" s="131">
        <f t="shared" si="23"/>
        <v>-11.479999999999999</v>
      </c>
      <c r="BN30" s="131">
        <f t="shared" si="24"/>
        <v>-40.22</v>
      </c>
      <c r="BO30" s="118">
        <f t="shared" si="25"/>
        <v>-81.679999999999993</v>
      </c>
      <c r="BP30" s="15"/>
      <c r="BQ30" s="131">
        <f t="shared" si="26"/>
        <v>-91.322715886986856</v>
      </c>
      <c r="BR30" s="131">
        <f t="shared" si="27"/>
        <v>-23.535263472149392</v>
      </c>
      <c r="BS30" s="118">
        <f t="shared" si="28"/>
        <v>-114.85797935913625</v>
      </c>
      <c r="BT30" s="131"/>
      <c r="BU30" s="131">
        <f t="shared" si="29"/>
        <v>-29.800000000000004</v>
      </c>
      <c r="BV30" s="131">
        <f t="shared" si="30"/>
        <v>-11.42</v>
      </c>
      <c r="BW30" s="118">
        <f t="shared" si="31"/>
        <v>-41.220000000000006</v>
      </c>
      <c r="BX30" s="15"/>
      <c r="BY30" s="118">
        <f t="shared" si="32"/>
        <v>-92.825546874306511</v>
      </c>
      <c r="BZ30" s="118">
        <f t="shared" si="33"/>
        <v>-9.8229097982103362</v>
      </c>
      <c r="CA30" s="118">
        <f t="shared" si="34"/>
        <v>-102.64845667251684</v>
      </c>
      <c r="CB30" s="105"/>
      <c r="CC30" s="118">
        <f t="shared" si="35"/>
        <v>-29.719999999999995</v>
      </c>
      <c r="CD30" s="118">
        <f t="shared" si="36"/>
        <v>-11.38</v>
      </c>
      <c r="CE30" s="118">
        <f t="shared" si="37"/>
        <v>-41.099999999999994</v>
      </c>
    </row>
    <row r="31" spans="1:83">
      <c r="A31" s="41">
        <v>78</v>
      </c>
      <c r="B31" s="45">
        <v>1</v>
      </c>
      <c r="C31" s="124">
        <v>34</v>
      </c>
      <c r="D31" s="11" t="s">
        <v>62</v>
      </c>
      <c r="E31" s="14">
        <v>7979</v>
      </c>
      <c r="F31" s="14">
        <v>7832</v>
      </c>
      <c r="G31" s="21">
        <v>7721</v>
      </c>
      <c r="H31" s="21">
        <v>7702</v>
      </c>
      <c r="I31" s="21">
        <v>7620</v>
      </c>
      <c r="J31" s="21"/>
      <c r="K31" s="15">
        <v>-1543134.504124898</v>
      </c>
      <c r="L31" s="21">
        <v>-347526.20240419992</v>
      </c>
      <c r="M31" s="118">
        <v>-1890660.7065290981</v>
      </c>
      <c r="N31" s="118"/>
      <c r="O31" s="21">
        <v>-2245375.218129517</v>
      </c>
      <c r="P31" s="21">
        <v>-731305.84070142033</v>
      </c>
      <c r="Q31" s="118">
        <f t="shared" si="4"/>
        <v>-2976681.0588309374</v>
      </c>
      <c r="R31" s="118"/>
      <c r="S31" s="21">
        <v>-709352.19391622744</v>
      </c>
      <c r="T31" s="15">
        <v>271747.32737809001</v>
      </c>
      <c r="U31" s="118">
        <f t="shared" si="5"/>
        <v>-437604.86653813743</v>
      </c>
      <c r="V31" s="15"/>
      <c r="W31" s="15">
        <v>-2245375.218129517</v>
      </c>
      <c r="X31" s="21">
        <v>-633416.68429447222</v>
      </c>
      <c r="Y31" s="118">
        <f t="shared" si="6"/>
        <v>-2878791.902423989</v>
      </c>
      <c r="Z31" s="21"/>
      <c r="AA31" s="21">
        <v>-231475.58</v>
      </c>
      <c r="AB31" s="21">
        <v>-88637.08</v>
      </c>
      <c r="AC31" s="131">
        <f t="shared" si="38"/>
        <v>-310538.62</v>
      </c>
      <c r="AD31" s="12">
        <v>-3524514.0612452021</v>
      </c>
      <c r="AE31" s="12"/>
      <c r="AF31" s="15">
        <v>-2245375.218129517</v>
      </c>
      <c r="AG31" s="21">
        <v>-533049.49781966663</v>
      </c>
      <c r="AH31" s="118">
        <f t="shared" si="7"/>
        <v>-2778424.7159491838</v>
      </c>
      <c r="AI31" s="21"/>
      <c r="AJ31" s="21">
        <v>-229519.6</v>
      </c>
      <c r="AK31" s="21">
        <v>-87956.84</v>
      </c>
      <c r="AL31" s="118">
        <f t="shared" si="8"/>
        <v>-317476.44</v>
      </c>
      <c r="AM31" s="811"/>
      <c r="AN31" s="131">
        <v>-2245375.2181295166</v>
      </c>
      <c r="AO31" s="131">
        <v>-426581.15171524015</v>
      </c>
      <c r="AP31" s="118">
        <f t="shared" si="9"/>
        <v>-2671956.3698447566</v>
      </c>
      <c r="AQ31" s="131"/>
      <c r="AR31" s="131">
        <v>-226466.4</v>
      </c>
      <c r="AS31" s="131">
        <v>-86715.6</v>
      </c>
      <c r="AT31" s="118">
        <f t="shared" si="10"/>
        <v>-313182</v>
      </c>
      <c r="AU31" s="148"/>
      <c r="AV31" s="131">
        <f t="shared" si="11"/>
        <v>-193.39948666811605</v>
      </c>
      <c r="AW31" s="131">
        <f t="shared" si="12"/>
        <v>-43.555107457601196</v>
      </c>
      <c r="AX31" s="131">
        <f t="shared" si="13"/>
        <v>-236.95459412571728</v>
      </c>
      <c r="AZ31" s="131">
        <f t="shared" si="14"/>
        <v>-286.692443581399</v>
      </c>
      <c r="BA31" s="131">
        <f t="shared" si="15"/>
        <v>-93.374085891396874</v>
      </c>
      <c r="BB31" s="118">
        <f t="shared" si="16"/>
        <v>-380.06652947279588</v>
      </c>
      <c r="BC31" s="131"/>
      <c r="BD31" s="131">
        <f t="shared" si="39"/>
        <v>-90.571015566423313</v>
      </c>
      <c r="BE31" s="131">
        <f t="shared" si="17"/>
        <v>34.69705405746808</v>
      </c>
      <c r="BF31" s="118">
        <f t="shared" si="18"/>
        <v>-55.87396150895524</v>
      </c>
      <c r="BG31" s="131"/>
      <c r="BH31" s="131">
        <f t="shared" si="19"/>
        <v>-290.81404198025086</v>
      </c>
      <c r="BI31" s="131">
        <f t="shared" si="20"/>
        <v>-82.038166596875044</v>
      </c>
      <c r="BJ31" s="118">
        <f t="shared" si="21"/>
        <v>-372.85220857712591</v>
      </c>
      <c r="BK31" s="131"/>
      <c r="BL31" s="131">
        <f t="shared" si="22"/>
        <v>-29.979999999999997</v>
      </c>
      <c r="BM31" s="131">
        <f t="shared" si="23"/>
        <v>-11.48</v>
      </c>
      <c r="BN31" s="131">
        <f t="shared" si="24"/>
        <v>-40.22</v>
      </c>
      <c r="BO31" s="118">
        <f t="shared" si="25"/>
        <v>-81.679999999999993</v>
      </c>
      <c r="BP31" s="15"/>
      <c r="BQ31" s="131">
        <f t="shared" si="26"/>
        <v>-291.5314487314356</v>
      </c>
      <c r="BR31" s="131">
        <f t="shared" si="27"/>
        <v>-69.209231085389078</v>
      </c>
      <c r="BS31" s="118">
        <f t="shared" si="28"/>
        <v>-360.7406798168247</v>
      </c>
      <c r="BT31" s="131"/>
      <c r="BU31" s="131">
        <f t="shared" si="29"/>
        <v>-29.8</v>
      </c>
      <c r="BV31" s="131">
        <f t="shared" si="30"/>
        <v>-11.42</v>
      </c>
      <c r="BW31" s="118">
        <f t="shared" si="31"/>
        <v>-41.22</v>
      </c>
      <c r="BX31" s="15"/>
      <c r="BY31" s="118">
        <f t="shared" si="32"/>
        <v>-294.66866379652447</v>
      </c>
      <c r="BZ31" s="118">
        <f t="shared" si="33"/>
        <v>-55.981778440320227</v>
      </c>
      <c r="CA31" s="118">
        <f t="shared" si="34"/>
        <v>-350.6504422368447</v>
      </c>
      <c r="CB31" s="105"/>
      <c r="CC31" s="118">
        <f t="shared" si="35"/>
        <v>-29.72</v>
      </c>
      <c r="CD31" s="118">
        <f t="shared" si="36"/>
        <v>-11.38</v>
      </c>
      <c r="CE31" s="118">
        <f t="shared" si="37"/>
        <v>-41.1</v>
      </c>
    </row>
    <row r="32" spans="1:83">
      <c r="A32" s="41">
        <v>79</v>
      </c>
      <c r="B32" s="45">
        <v>4</v>
      </c>
      <c r="C32" s="45">
        <v>4</v>
      </c>
      <c r="D32" s="11" t="s">
        <v>63</v>
      </c>
      <c r="E32" s="14">
        <v>6785</v>
      </c>
      <c r="F32" s="14">
        <v>6753</v>
      </c>
      <c r="G32" s="21">
        <v>6703</v>
      </c>
      <c r="H32" s="21">
        <v>6647</v>
      </c>
      <c r="I32" s="21">
        <v>6565</v>
      </c>
      <c r="J32" s="21"/>
      <c r="K32" s="15">
        <v>-870011.97962409223</v>
      </c>
      <c r="L32" s="21">
        <v>-833475.17045262607</v>
      </c>
      <c r="M32" s="118">
        <v>-1703487.1500767181</v>
      </c>
      <c r="N32" s="118"/>
      <c r="O32" s="21">
        <v>-1053593.895862841</v>
      </c>
      <c r="P32" s="21">
        <v>-882671.57430666231</v>
      </c>
      <c r="Q32" s="118">
        <f t="shared" si="4"/>
        <v>-1936265.4701695032</v>
      </c>
      <c r="R32" s="118"/>
      <c r="S32" s="21">
        <v>-611626.06812005665</v>
      </c>
      <c r="T32" s="15">
        <v>234309.20605008191</v>
      </c>
      <c r="U32" s="118">
        <f t="shared" si="5"/>
        <v>-377316.86206997477</v>
      </c>
      <c r="V32" s="15"/>
      <c r="W32" s="15">
        <v>-1053593.895862841</v>
      </c>
      <c r="X32" s="21">
        <v>-798268.42399816879</v>
      </c>
      <c r="Y32" s="118">
        <f t="shared" si="6"/>
        <v>-1851862.3198610097</v>
      </c>
      <c r="Z32" s="21"/>
      <c r="AA32" s="21">
        <v>-200955.94</v>
      </c>
      <c r="AB32" s="21">
        <v>-76950.44</v>
      </c>
      <c r="AC32" s="131">
        <f t="shared" si="38"/>
        <v>-269594.65999999997</v>
      </c>
      <c r="AD32" s="12">
        <v>-2408247.8588731941</v>
      </c>
      <c r="AE32" s="12"/>
      <c r="AF32" s="15">
        <v>-1053593.895862841</v>
      </c>
      <c r="AG32" s="21">
        <v>-711728.63719219819</v>
      </c>
      <c r="AH32" s="118">
        <f t="shared" si="7"/>
        <v>-1765322.5330550391</v>
      </c>
      <c r="AI32" s="21"/>
      <c r="AJ32" s="21">
        <v>-198080.6</v>
      </c>
      <c r="AK32" s="21">
        <v>-75908.740000000005</v>
      </c>
      <c r="AL32" s="118">
        <f t="shared" si="8"/>
        <v>-273989.34000000003</v>
      </c>
      <c r="AM32" s="811"/>
      <c r="AN32" s="131">
        <v>-1053593.8958628413</v>
      </c>
      <c r="AO32" s="131">
        <v>-619928.23611416039</v>
      </c>
      <c r="AP32" s="118">
        <f t="shared" si="9"/>
        <v>-1673522.1319770017</v>
      </c>
      <c r="AQ32" s="131"/>
      <c r="AR32" s="131">
        <v>-195111.8</v>
      </c>
      <c r="AS32" s="131">
        <v>-74709.700000000012</v>
      </c>
      <c r="AT32" s="118">
        <f t="shared" si="10"/>
        <v>-269821.5</v>
      </c>
      <c r="AU32" s="148"/>
      <c r="AV32" s="131">
        <f t="shared" si="11"/>
        <v>-128.22578918556997</v>
      </c>
      <c r="AW32" s="131">
        <f t="shared" si="12"/>
        <v>-122.84085047201563</v>
      </c>
      <c r="AX32" s="131">
        <f t="shared" si="13"/>
        <v>-251.06663965758557</v>
      </c>
      <c r="AZ32" s="131">
        <f t="shared" si="14"/>
        <v>-156.01864295318245</v>
      </c>
      <c r="BA32" s="131">
        <f t="shared" si="15"/>
        <v>-130.70806668246146</v>
      </c>
      <c r="BB32" s="118">
        <f t="shared" si="16"/>
        <v>-286.72670963564389</v>
      </c>
      <c r="BC32" s="131"/>
      <c r="BD32" s="131">
        <f t="shared" si="39"/>
        <v>-90.571015566423313</v>
      </c>
      <c r="BE32" s="131">
        <f t="shared" si="17"/>
        <v>34.697054057468073</v>
      </c>
      <c r="BF32" s="118">
        <f t="shared" si="18"/>
        <v>-55.873961508955247</v>
      </c>
      <c r="BG32" s="131"/>
      <c r="BH32" s="131">
        <f t="shared" si="19"/>
        <v>-157.18244008098478</v>
      </c>
      <c r="BI32" s="131">
        <f t="shared" si="20"/>
        <v>-119.09121646996401</v>
      </c>
      <c r="BJ32" s="118">
        <f t="shared" si="21"/>
        <v>-276.27365655094877</v>
      </c>
      <c r="BK32" s="131"/>
      <c r="BL32" s="131">
        <f t="shared" si="22"/>
        <v>-29.98</v>
      </c>
      <c r="BM32" s="131">
        <f t="shared" si="23"/>
        <v>-11.48</v>
      </c>
      <c r="BN32" s="131">
        <f t="shared" si="24"/>
        <v>-40.22</v>
      </c>
      <c r="BO32" s="118">
        <f t="shared" si="25"/>
        <v>-81.680000000000007</v>
      </c>
      <c r="BP32" s="15"/>
      <c r="BQ32" s="131">
        <f t="shared" si="26"/>
        <v>-158.50667908272018</v>
      </c>
      <c r="BR32" s="131">
        <f t="shared" si="27"/>
        <v>-107.0751673224309</v>
      </c>
      <c r="BS32" s="118">
        <f t="shared" si="28"/>
        <v>-265.58184640515105</v>
      </c>
      <c r="BT32" s="131"/>
      <c r="BU32" s="131">
        <f t="shared" si="29"/>
        <v>-29.8</v>
      </c>
      <c r="BV32" s="131">
        <f t="shared" si="30"/>
        <v>-11.42</v>
      </c>
      <c r="BW32" s="118">
        <f t="shared" si="31"/>
        <v>-41.22</v>
      </c>
      <c r="BX32" s="15"/>
      <c r="BY32" s="118">
        <f t="shared" si="32"/>
        <v>-160.48650355869631</v>
      </c>
      <c r="BZ32" s="118">
        <f t="shared" si="33"/>
        <v>-94.429281967122677</v>
      </c>
      <c r="CA32" s="118">
        <f t="shared" si="34"/>
        <v>-254.91578552581899</v>
      </c>
      <c r="CB32" s="105"/>
      <c r="CC32" s="118">
        <f t="shared" si="35"/>
        <v>-29.72</v>
      </c>
      <c r="CD32" s="118">
        <f t="shared" si="36"/>
        <v>-11.380000000000003</v>
      </c>
      <c r="CE32" s="118">
        <f t="shared" si="37"/>
        <v>-41.1</v>
      </c>
    </row>
    <row r="33" spans="1:83">
      <c r="A33" s="41">
        <v>81</v>
      </c>
      <c r="B33" s="45">
        <v>7</v>
      </c>
      <c r="C33" s="45">
        <v>7</v>
      </c>
      <c r="D33" s="11" t="s">
        <v>64</v>
      </c>
      <c r="E33" s="14">
        <v>2621</v>
      </c>
      <c r="F33" s="14">
        <v>2574</v>
      </c>
      <c r="G33" s="21">
        <v>2531</v>
      </c>
      <c r="H33" s="21">
        <v>2482</v>
      </c>
      <c r="I33" s="21">
        <v>2401</v>
      </c>
      <c r="J33" s="21"/>
      <c r="K33" s="15">
        <v>290115.99736029241</v>
      </c>
      <c r="L33" s="21">
        <v>412654.12146636541</v>
      </c>
      <c r="M33" s="118">
        <v>702770.11882665777</v>
      </c>
      <c r="N33" s="118"/>
      <c r="O33" s="21">
        <v>-140682.24961389371</v>
      </c>
      <c r="P33" s="21">
        <v>75973.076748560328</v>
      </c>
      <c r="Q33" s="118">
        <f t="shared" si="4"/>
        <v>-64709.172865333385</v>
      </c>
      <c r="R33" s="118"/>
      <c r="S33" s="21">
        <v>-233129.79406797362</v>
      </c>
      <c r="T33" s="15">
        <v>89310.21714392284</v>
      </c>
      <c r="U33" s="118">
        <f t="shared" si="5"/>
        <v>-143819.57692405078</v>
      </c>
      <c r="V33" s="15"/>
      <c r="W33" s="15">
        <v>-140682.24961389371</v>
      </c>
      <c r="X33" s="21">
        <v>30924.512983428151</v>
      </c>
      <c r="Y33" s="118">
        <f t="shared" si="6"/>
        <v>-109757.73663046556</v>
      </c>
      <c r="Z33" s="21"/>
      <c r="AA33" s="21">
        <v>-75879.38</v>
      </c>
      <c r="AB33" s="21">
        <v>-29055.88</v>
      </c>
      <c r="AC33" s="131">
        <f t="shared" si="38"/>
        <v>-101796.81999999999</v>
      </c>
      <c r="AD33" s="12">
        <v>-322029.14204081928</v>
      </c>
      <c r="AE33" s="12"/>
      <c r="AF33" s="15">
        <v>-140682.24961389371</v>
      </c>
      <c r="AG33" s="21">
        <v>-10879.55468974422</v>
      </c>
      <c r="AH33" s="118">
        <f t="shared" si="7"/>
        <v>-151561.80430363794</v>
      </c>
      <c r="AI33" s="21"/>
      <c r="AJ33" s="21">
        <v>-73963.600000000006</v>
      </c>
      <c r="AK33" s="21">
        <v>-28344.44</v>
      </c>
      <c r="AL33" s="118">
        <f t="shared" si="8"/>
        <v>-102308.04000000001</v>
      </c>
      <c r="AM33" s="811"/>
      <c r="AN33" s="131">
        <v>-140682.24961389371</v>
      </c>
      <c r="AO33" s="131">
        <v>-14498.553301491722</v>
      </c>
      <c r="AP33" s="118">
        <f t="shared" si="9"/>
        <v>-155180.80291538543</v>
      </c>
      <c r="AQ33" s="131"/>
      <c r="AR33" s="131">
        <v>-71357.72</v>
      </c>
      <c r="AS33" s="131">
        <v>-27323.38</v>
      </c>
      <c r="AT33" s="118">
        <f t="shared" si="10"/>
        <v>-98681.1</v>
      </c>
      <c r="AU33" s="148"/>
      <c r="AV33" s="131">
        <f t="shared" si="11"/>
        <v>110.68904897378573</v>
      </c>
      <c r="AW33" s="131">
        <f t="shared" si="12"/>
        <v>157.44148091047899</v>
      </c>
      <c r="AX33" s="131">
        <f t="shared" si="13"/>
        <v>268.13052988426472</v>
      </c>
      <c r="AZ33" s="131">
        <f t="shared" si="14"/>
        <v>-54.655108630106341</v>
      </c>
      <c r="BA33" s="131">
        <f t="shared" si="15"/>
        <v>29.51556983238552</v>
      </c>
      <c r="BB33" s="118">
        <f t="shared" si="16"/>
        <v>-25.139538797720817</v>
      </c>
      <c r="BC33" s="131"/>
      <c r="BD33" s="131">
        <f t="shared" si="39"/>
        <v>-90.571015566423313</v>
      </c>
      <c r="BE33" s="131">
        <f t="shared" si="17"/>
        <v>34.69705405746808</v>
      </c>
      <c r="BF33" s="118">
        <f t="shared" si="18"/>
        <v>-55.87396150895524</v>
      </c>
      <c r="BG33" s="131"/>
      <c r="BH33" s="131">
        <f t="shared" si="19"/>
        <v>-55.583662431408023</v>
      </c>
      <c r="BI33" s="131">
        <f t="shared" si="20"/>
        <v>12.218298294519222</v>
      </c>
      <c r="BJ33" s="118">
        <f t="shared" si="21"/>
        <v>-43.3653641368888</v>
      </c>
      <c r="BK33" s="131"/>
      <c r="BL33" s="131">
        <f t="shared" si="22"/>
        <v>-29.98</v>
      </c>
      <c r="BM33" s="131">
        <f t="shared" si="23"/>
        <v>-11.48</v>
      </c>
      <c r="BN33" s="131">
        <f t="shared" si="24"/>
        <v>-40.22</v>
      </c>
      <c r="BO33" s="118">
        <f t="shared" si="25"/>
        <v>-81.680000000000007</v>
      </c>
      <c r="BP33" s="15"/>
      <c r="BQ33" s="131">
        <f t="shared" si="26"/>
        <v>-56.681003067644525</v>
      </c>
      <c r="BR33" s="131">
        <f t="shared" si="27"/>
        <v>-4.3833822279388475</v>
      </c>
      <c r="BS33" s="118">
        <f t="shared" si="28"/>
        <v>-61.064385295583371</v>
      </c>
      <c r="BT33" s="131"/>
      <c r="BU33" s="131">
        <f t="shared" si="29"/>
        <v>-29.8</v>
      </c>
      <c r="BV33" s="131">
        <f t="shared" si="30"/>
        <v>-11.42</v>
      </c>
      <c r="BW33" s="118">
        <f t="shared" si="31"/>
        <v>-41.22</v>
      </c>
      <c r="BX33" s="15"/>
      <c r="BY33" s="118">
        <f t="shared" si="32"/>
        <v>-58.593190176548816</v>
      </c>
      <c r="BZ33" s="118">
        <f t="shared" si="33"/>
        <v>-6.0385478140323707</v>
      </c>
      <c r="CA33" s="118">
        <f t="shared" si="34"/>
        <v>-64.631737990581186</v>
      </c>
      <c r="CB33" s="105"/>
      <c r="CC33" s="118">
        <f t="shared" si="35"/>
        <v>-29.72</v>
      </c>
      <c r="CD33" s="118">
        <f t="shared" si="36"/>
        <v>-11.38</v>
      </c>
      <c r="CE33" s="118">
        <f t="shared" si="37"/>
        <v>-41.1</v>
      </c>
    </row>
    <row r="34" spans="1:83">
      <c r="A34" s="41">
        <v>82</v>
      </c>
      <c r="B34" s="45">
        <v>5</v>
      </c>
      <c r="C34" s="45">
        <v>5</v>
      </c>
      <c r="D34" s="11" t="s">
        <v>65</v>
      </c>
      <c r="E34" s="14">
        <v>9405</v>
      </c>
      <c r="F34" s="14">
        <v>9359</v>
      </c>
      <c r="G34" s="21">
        <v>9371</v>
      </c>
      <c r="H34" s="21">
        <v>9361</v>
      </c>
      <c r="I34" s="21">
        <v>9346</v>
      </c>
      <c r="J34" s="21"/>
      <c r="K34" s="15">
        <v>348473.04083571001</v>
      </c>
      <c r="L34" s="21">
        <v>97994.88333825834</v>
      </c>
      <c r="M34" s="118">
        <v>446467.92417396838</v>
      </c>
      <c r="N34" s="118"/>
      <c r="O34" s="21">
        <v>146175.49532770691</v>
      </c>
      <c r="P34" s="21">
        <v>4301.9551848895499</v>
      </c>
      <c r="Q34" s="118">
        <f t="shared" si="4"/>
        <v>150477.45051259646</v>
      </c>
      <c r="R34" s="118"/>
      <c r="S34" s="21">
        <v>-847654.13468615583</v>
      </c>
      <c r="T34" s="15">
        <v>324729.72892384382</v>
      </c>
      <c r="U34" s="118">
        <f t="shared" si="5"/>
        <v>-522924.405762312</v>
      </c>
      <c r="V34" s="15"/>
      <c r="W34" s="15">
        <v>146175.49532770691</v>
      </c>
      <c r="X34" s="21">
        <v>-19108.502576521529</v>
      </c>
      <c r="Y34" s="118">
        <f t="shared" si="6"/>
        <v>127066.99275118539</v>
      </c>
      <c r="Z34" s="21"/>
      <c r="AA34" s="21">
        <v>-280942.58</v>
      </c>
      <c r="AB34" s="21">
        <v>-107579.08</v>
      </c>
      <c r="AC34" s="131">
        <f t="shared" si="38"/>
        <v>-376901.62</v>
      </c>
      <c r="AD34" s="12">
        <v>-643359.18456217053</v>
      </c>
      <c r="AE34" s="12"/>
      <c r="AF34" s="15">
        <v>146175.49532770691</v>
      </c>
      <c r="AG34" s="21">
        <v>-39557.79034239168</v>
      </c>
      <c r="AH34" s="118">
        <f t="shared" si="7"/>
        <v>106617.70498531524</v>
      </c>
      <c r="AI34" s="21"/>
      <c r="AJ34" s="21">
        <v>-278957.8</v>
      </c>
      <c r="AK34" s="21">
        <v>-106902.62</v>
      </c>
      <c r="AL34" s="118">
        <f t="shared" si="8"/>
        <v>-385860.42</v>
      </c>
      <c r="AM34" s="811"/>
      <c r="AN34" s="131">
        <v>146175.49532770694</v>
      </c>
      <c r="AO34" s="131">
        <v>-52716.37931183412</v>
      </c>
      <c r="AP34" s="118">
        <f t="shared" si="9"/>
        <v>93459.116015872831</v>
      </c>
      <c r="AQ34" s="131"/>
      <c r="AR34" s="131">
        <v>-277763.12</v>
      </c>
      <c r="AS34" s="131">
        <v>-106357.48000000001</v>
      </c>
      <c r="AT34" s="118">
        <f t="shared" si="10"/>
        <v>-384120.6</v>
      </c>
      <c r="AU34" s="148"/>
      <c r="AV34" s="131">
        <f t="shared" si="11"/>
        <v>37.051891635907495</v>
      </c>
      <c r="AW34" s="131">
        <f t="shared" si="12"/>
        <v>10.41944533102162</v>
      </c>
      <c r="AX34" s="131">
        <f t="shared" si="13"/>
        <v>47.471336966929123</v>
      </c>
      <c r="AZ34" s="131">
        <f t="shared" si="14"/>
        <v>15.618708764580289</v>
      </c>
      <c r="BA34" s="131">
        <f t="shared" si="15"/>
        <v>0.45965970561914199</v>
      </c>
      <c r="BB34" s="118">
        <f t="shared" si="16"/>
        <v>16.078368470199429</v>
      </c>
      <c r="BC34" s="131"/>
      <c r="BD34" s="131">
        <f t="shared" si="39"/>
        <v>-90.571015566423313</v>
      </c>
      <c r="BE34" s="131">
        <f t="shared" si="17"/>
        <v>34.697054057468087</v>
      </c>
      <c r="BF34" s="118">
        <f t="shared" si="18"/>
        <v>-55.873961508955233</v>
      </c>
      <c r="BG34" s="131"/>
      <c r="BH34" s="131">
        <f t="shared" si="19"/>
        <v>15.598708283823168</v>
      </c>
      <c r="BI34" s="131">
        <f t="shared" si="20"/>
        <v>-2.0391102952215912</v>
      </c>
      <c r="BJ34" s="118">
        <f t="shared" si="21"/>
        <v>13.559597988601578</v>
      </c>
      <c r="BK34" s="131"/>
      <c r="BL34" s="131">
        <f t="shared" si="22"/>
        <v>-29.98</v>
      </c>
      <c r="BM34" s="131">
        <f t="shared" si="23"/>
        <v>-11.48</v>
      </c>
      <c r="BN34" s="131">
        <f t="shared" si="24"/>
        <v>-40.22</v>
      </c>
      <c r="BO34" s="118">
        <f t="shared" si="25"/>
        <v>-81.680000000000007</v>
      </c>
      <c r="BP34" s="15"/>
      <c r="BQ34" s="131">
        <f t="shared" si="26"/>
        <v>15.615371790162046</v>
      </c>
      <c r="BR34" s="131">
        <f t="shared" si="27"/>
        <v>-4.2258081767323663</v>
      </c>
      <c r="BS34" s="118">
        <f t="shared" si="28"/>
        <v>11.389563613429679</v>
      </c>
      <c r="BT34" s="131"/>
      <c r="BU34" s="131">
        <f t="shared" si="29"/>
        <v>-29.799999999999997</v>
      </c>
      <c r="BV34" s="131">
        <f t="shared" si="30"/>
        <v>-11.42</v>
      </c>
      <c r="BW34" s="118">
        <f t="shared" si="31"/>
        <v>-41.22</v>
      </c>
      <c r="BX34" s="15"/>
      <c r="BY34" s="118">
        <f t="shared" si="32"/>
        <v>15.640433910518611</v>
      </c>
      <c r="BZ34" s="118">
        <f t="shared" si="33"/>
        <v>-5.6405284947393666</v>
      </c>
      <c r="CA34" s="118">
        <f t="shared" si="34"/>
        <v>9.9999054157792457</v>
      </c>
      <c r="CB34" s="105"/>
      <c r="CC34" s="118">
        <f t="shared" si="35"/>
        <v>-29.72</v>
      </c>
      <c r="CD34" s="118">
        <f t="shared" si="36"/>
        <v>-11.38</v>
      </c>
      <c r="CE34" s="118">
        <f t="shared" si="37"/>
        <v>-41.1</v>
      </c>
    </row>
    <row r="35" spans="1:83">
      <c r="A35" s="41">
        <v>86</v>
      </c>
      <c r="B35" s="45">
        <v>5</v>
      </c>
      <c r="C35" s="45">
        <v>5</v>
      </c>
      <c r="D35" s="11" t="s">
        <v>66</v>
      </c>
      <c r="E35" s="14">
        <v>8143</v>
      </c>
      <c r="F35" s="14">
        <v>8031</v>
      </c>
      <c r="G35" s="21">
        <v>7998</v>
      </c>
      <c r="H35" s="21">
        <v>7901</v>
      </c>
      <c r="I35" s="21">
        <v>7862</v>
      </c>
      <c r="J35" s="21"/>
      <c r="K35" s="15">
        <v>246262.3839463238</v>
      </c>
      <c r="L35" s="21">
        <v>-45427.468053555327</v>
      </c>
      <c r="M35" s="118">
        <v>200834.91589276851</v>
      </c>
      <c r="N35" s="118"/>
      <c r="O35" s="21">
        <v>-402318.4142881424</v>
      </c>
      <c r="P35" s="21">
        <v>-391110.87515942467</v>
      </c>
      <c r="Q35" s="118">
        <f t="shared" si="4"/>
        <v>-793429.28944756708</v>
      </c>
      <c r="R35" s="118"/>
      <c r="S35" s="21">
        <v>-727375.82601394563</v>
      </c>
      <c r="T35" s="15">
        <v>278652.04113552609</v>
      </c>
      <c r="U35" s="118">
        <f t="shared" si="5"/>
        <v>-448723.78487841954</v>
      </c>
      <c r="V35" s="15"/>
      <c r="W35" s="15">
        <v>-402318.4142881424</v>
      </c>
      <c r="X35" s="21">
        <v>-290734.49427277991</v>
      </c>
      <c r="Y35" s="118">
        <f t="shared" si="6"/>
        <v>-693052.90856092237</v>
      </c>
      <c r="Z35" s="21"/>
      <c r="AA35" s="21">
        <v>-239780.04</v>
      </c>
      <c r="AB35" s="21">
        <v>-91817.040000000008</v>
      </c>
      <c r="AC35" s="131">
        <f t="shared" si="38"/>
        <v>-321679.56</v>
      </c>
      <c r="AD35" s="12">
        <v>-1354515.8967701879</v>
      </c>
      <c r="AE35" s="12"/>
      <c r="AF35" s="15">
        <v>-402318.4142881424</v>
      </c>
      <c r="AG35" s="21">
        <v>-187817.12009260079</v>
      </c>
      <c r="AH35" s="118">
        <f t="shared" si="7"/>
        <v>-590135.53438074316</v>
      </c>
      <c r="AI35" s="21"/>
      <c r="AJ35" s="21">
        <v>-235449.8</v>
      </c>
      <c r="AK35" s="21">
        <v>-90229.42</v>
      </c>
      <c r="AL35" s="118">
        <f t="shared" si="8"/>
        <v>-325679.21999999997</v>
      </c>
      <c r="AM35" s="811"/>
      <c r="AN35" s="131">
        <v>-402318.4142881424</v>
      </c>
      <c r="AO35" s="131">
        <v>-78643.56447913697</v>
      </c>
      <c r="AP35" s="118">
        <f t="shared" si="9"/>
        <v>-480961.97876727936</v>
      </c>
      <c r="AQ35" s="131"/>
      <c r="AR35" s="131">
        <v>-233658.63999999998</v>
      </c>
      <c r="AS35" s="131">
        <v>-89469.560000000012</v>
      </c>
      <c r="AT35" s="118">
        <f t="shared" si="10"/>
        <v>-323128.2</v>
      </c>
      <c r="AU35" s="148"/>
      <c r="AV35" s="131">
        <f t="shared" si="11"/>
        <v>30.242218340454844</v>
      </c>
      <c r="AW35" s="131">
        <f t="shared" si="12"/>
        <v>-5.5787139940507586</v>
      </c>
      <c r="AX35" s="131">
        <f t="shared" si="13"/>
        <v>24.663504346404089</v>
      </c>
      <c r="AZ35" s="131">
        <f t="shared" si="14"/>
        <v>-50.095681022057327</v>
      </c>
      <c r="BA35" s="131">
        <f t="shared" si="15"/>
        <v>-48.70014632790744</v>
      </c>
      <c r="BB35" s="118">
        <f t="shared" si="16"/>
        <v>-98.795827349964767</v>
      </c>
      <c r="BC35" s="131"/>
      <c r="BD35" s="131">
        <f t="shared" si="39"/>
        <v>-90.571015566423313</v>
      </c>
      <c r="BE35" s="131">
        <f t="shared" si="17"/>
        <v>34.697054057468073</v>
      </c>
      <c r="BF35" s="118">
        <f t="shared" si="18"/>
        <v>-55.87396150895524</v>
      </c>
      <c r="BG35" s="131"/>
      <c r="BH35" s="131">
        <f t="shared" si="19"/>
        <v>-50.302377380362891</v>
      </c>
      <c r="BI35" s="131">
        <f t="shared" si="20"/>
        <v>-36.350899508974734</v>
      </c>
      <c r="BJ35" s="118">
        <f t="shared" si="21"/>
        <v>-86.653276889337633</v>
      </c>
      <c r="BK35" s="131"/>
      <c r="BL35" s="131">
        <f t="shared" si="22"/>
        <v>-29.98</v>
      </c>
      <c r="BM35" s="131">
        <f t="shared" si="23"/>
        <v>-11.48</v>
      </c>
      <c r="BN35" s="131">
        <f t="shared" si="24"/>
        <v>-40.22</v>
      </c>
      <c r="BO35" s="118">
        <f t="shared" si="25"/>
        <v>-81.680000000000007</v>
      </c>
      <c r="BP35" s="15"/>
      <c r="BQ35" s="131">
        <f t="shared" si="26"/>
        <v>-50.919935993942843</v>
      </c>
      <c r="BR35" s="131">
        <f t="shared" si="27"/>
        <v>-23.771309972484595</v>
      </c>
      <c r="BS35" s="118">
        <f t="shared" si="28"/>
        <v>-74.691245966427431</v>
      </c>
      <c r="BT35" s="131"/>
      <c r="BU35" s="131">
        <f t="shared" si="29"/>
        <v>-29.799999999999997</v>
      </c>
      <c r="BV35" s="131">
        <f t="shared" si="30"/>
        <v>-11.42</v>
      </c>
      <c r="BW35" s="118">
        <f t="shared" si="31"/>
        <v>-41.22</v>
      </c>
      <c r="BX35" s="15"/>
      <c r="BY35" s="118">
        <f t="shared" si="32"/>
        <v>-51.172527892157518</v>
      </c>
      <c r="BZ35" s="118">
        <f t="shared" si="33"/>
        <v>-10.002997262673235</v>
      </c>
      <c r="CA35" s="118">
        <f t="shared" si="34"/>
        <v>-61.175525154830751</v>
      </c>
      <c r="CB35" s="105"/>
      <c r="CC35" s="118">
        <f t="shared" si="35"/>
        <v>-29.72</v>
      </c>
      <c r="CD35" s="118">
        <f t="shared" si="36"/>
        <v>-11.38</v>
      </c>
      <c r="CE35" s="118">
        <f t="shared" si="37"/>
        <v>-41.1</v>
      </c>
    </row>
    <row r="36" spans="1:83">
      <c r="A36" s="41">
        <v>90</v>
      </c>
      <c r="B36" s="45">
        <v>12</v>
      </c>
      <c r="C36" s="45">
        <v>12</v>
      </c>
      <c r="D36" s="11" t="s">
        <v>67</v>
      </c>
      <c r="E36" s="14">
        <v>3136</v>
      </c>
      <c r="F36" s="14">
        <v>3061</v>
      </c>
      <c r="G36" s="21">
        <v>3001</v>
      </c>
      <c r="H36" s="21">
        <v>2929</v>
      </c>
      <c r="I36" s="21">
        <v>2888</v>
      </c>
      <c r="J36" s="21"/>
      <c r="K36" s="15">
        <v>94114.218245721509</v>
      </c>
      <c r="L36" s="21">
        <v>-675256.10001324408</v>
      </c>
      <c r="M36" s="118">
        <v>-581141.88176752254</v>
      </c>
      <c r="N36" s="118"/>
      <c r="O36" s="21">
        <v>-485495.99844049948</v>
      </c>
      <c r="P36" s="21">
        <v>-1028764.866066805</v>
      </c>
      <c r="Q36" s="118">
        <f t="shared" si="4"/>
        <v>-1514260.8645073045</v>
      </c>
      <c r="R36" s="118"/>
      <c r="S36" s="21">
        <v>-277237.87864882179</v>
      </c>
      <c r="T36" s="15">
        <v>106207.68246990981</v>
      </c>
      <c r="U36" s="118">
        <f t="shared" si="5"/>
        <v>-171030.19617891198</v>
      </c>
      <c r="V36" s="15"/>
      <c r="W36" s="15">
        <v>-485495.99844049948</v>
      </c>
      <c r="X36" s="21">
        <v>-990506.60409519274</v>
      </c>
      <c r="Y36" s="118">
        <f t="shared" si="6"/>
        <v>-1476002.6025356923</v>
      </c>
      <c r="Z36" s="21"/>
      <c r="AA36" s="21">
        <v>-89969.98</v>
      </c>
      <c r="AB36" s="21">
        <v>-34451.480000000003</v>
      </c>
      <c r="AC36" s="131">
        <f t="shared" si="38"/>
        <v>-120700.22</v>
      </c>
      <c r="AD36" s="12">
        <v>-1728508.7449689801</v>
      </c>
      <c r="AE36" s="12"/>
      <c r="AF36" s="15">
        <v>-485495.99844049948</v>
      </c>
      <c r="AG36" s="21">
        <v>-951279.8474813801</v>
      </c>
      <c r="AH36" s="118">
        <f t="shared" si="7"/>
        <v>-1436775.8459218796</v>
      </c>
      <c r="AI36" s="21"/>
      <c r="AJ36" s="21">
        <v>-87284.2</v>
      </c>
      <c r="AK36" s="21">
        <v>-33449.18</v>
      </c>
      <c r="AL36" s="118">
        <f t="shared" si="8"/>
        <v>-120733.38</v>
      </c>
      <c r="AM36" s="811"/>
      <c r="AN36" s="131">
        <v>-485495.99844049948</v>
      </c>
      <c r="AO36" s="131">
        <v>-909668.55950568442</v>
      </c>
      <c r="AP36" s="118">
        <f t="shared" si="9"/>
        <v>-1395164.557946184</v>
      </c>
      <c r="AQ36" s="131"/>
      <c r="AR36" s="131">
        <v>-85831.360000000001</v>
      </c>
      <c r="AS36" s="131">
        <v>-32865.440000000002</v>
      </c>
      <c r="AT36" s="118">
        <f t="shared" si="10"/>
        <v>-118696.8</v>
      </c>
      <c r="AU36" s="148"/>
      <c r="AV36" s="131">
        <f t="shared" si="11"/>
        <v>30.01091143039589</v>
      </c>
      <c r="AW36" s="131">
        <f t="shared" si="12"/>
        <v>-215.32401148381507</v>
      </c>
      <c r="AX36" s="131">
        <f t="shared" si="13"/>
        <v>-185.31310005341919</v>
      </c>
      <c r="AZ36" s="131">
        <f t="shared" si="14"/>
        <v>-158.60699066987894</v>
      </c>
      <c r="BA36" s="131">
        <f t="shared" si="15"/>
        <v>-336.08783602313133</v>
      </c>
      <c r="BB36" s="118">
        <f t="shared" si="16"/>
        <v>-494.69482669301027</v>
      </c>
      <c r="BC36" s="131"/>
      <c r="BD36" s="131">
        <f t="shared" si="39"/>
        <v>-90.571015566423327</v>
      </c>
      <c r="BE36" s="131">
        <f t="shared" si="17"/>
        <v>34.697054057468087</v>
      </c>
      <c r="BF36" s="118">
        <f t="shared" si="18"/>
        <v>-55.87396150895524</v>
      </c>
      <c r="BG36" s="131"/>
      <c r="BH36" s="131">
        <f t="shared" si="19"/>
        <v>-161.77807345568127</v>
      </c>
      <c r="BI36" s="131">
        <f t="shared" si="20"/>
        <v>-330.05884841559237</v>
      </c>
      <c r="BJ36" s="118">
        <f t="shared" si="21"/>
        <v>-491.8369218712736</v>
      </c>
      <c r="BK36" s="131"/>
      <c r="BL36" s="131">
        <f t="shared" si="22"/>
        <v>-29.979999999999997</v>
      </c>
      <c r="BM36" s="131">
        <f t="shared" si="23"/>
        <v>-11.48</v>
      </c>
      <c r="BN36" s="131">
        <f t="shared" si="24"/>
        <v>-40.22</v>
      </c>
      <c r="BO36" s="118">
        <f t="shared" si="25"/>
        <v>-81.679999999999993</v>
      </c>
      <c r="BP36" s="15"/>
      <c r="BQ36" s="131">
        <f t="shared" si="26"/>
        <v>-165.75486460925214</v>
      </c>
      <c r="BR36" s="131">
        <f t="shared" si="27"/>
        <v>-324.7797362517515</v>
      </c>
      <c r="BS36" s="118">
        <f t="shared" si="28"/>
        <v>-490.53460086100364</v>
      </c>
      <c r="BT36" s="131"/>
      <c r="BU36" s="131">
        <f t="shared" si="29"/>
        <v>-29.8</v>
      </c>
      <c r="BV36" s="131">
        <f t="shared" si="30"/>
        <v>-11.42</v>
      </c>
      <c r="BW36" s="118">
        <f t="shared" si="31"/>
        <v>-41.22</v>
      </c>
      <c r="BX36" s="15"/>
      <c r="BY36" s="118">
        <f t="shared" si="32"/>
        <v>-168.10803270100396</v>
      </c>
      <c r="BZ36" s="118">
        <f t="shared" si="33"/>
        <v>-314.98218819448908</v>
      </c>
      <c r="CA36" s="118">
        <f t="shared" si="34"/>
        <v>-483.09022089549308</v>
      </c>
      <c r="CB36" s="105"/>
      <c r="CC36" s="118">
        <f t="shared" si="35"/>
        <v>-29.72</v>
      </c>
      <c r="CD36" s="118">
        <f t="shared" si="36"/>
        <v>-11.38</v>
      </c>
      <c r="CE36" s="118">
        <f t="shared" si="37"/>
        <v>-41.1</v>
      </c>
    </row>
    <row r="37" spans="1:83">
      <c r="A37" s="41">
        <v>91</v>
      </c>
      <c r="B37" s="45">
        <v>1</v>
      </c>
      <c r="C37" s="124">
        <v>31</v>
      </c>
      <c r="D37" s="11" t="s">
        <v>68</v>
      </c>
      <c r="E37" s="14">
        <v>658457</v>
      </c>
      <c r="F37" s="14">
        <v>664028</v>
      </c>
      <c r="G37" s="21">
        <v>674500</v>
      </c>
      <c r="H37" s="21">
        <v>684018</v>
      </c>
      <c r="I37" s="21">
        <v>694392</v>
      </c>
      <c r="J37" s="21"/>
      <c r="K37" s="15">
        <v>-6980980.3654889707</v>
      </c>
      <c r="L37" s="21">
        <v>-76687612.739061773</v>
      </c>
      <c r="M37" s="118">
        <v>-83668593.104550749</v>
      </c>
      <c r="N37" s="118"/>
      <c r="O37" s="21">
        <v>55076117.060363501</v>
      </c>
      <c r="P37" s="21">
        <v>-28079132.17258618</v>
      </c>
      <c r="Q37" s="118">
        <f t="shared" si="4"/>
        <v>26996984.887777321</v>
      </c>
      <c r="R37" s="118"/>
      <c r="S37" s="21">
        <v>-60141690.324540943</v>
      </c>
      <c r="T37" s="15">
        <v>23039815.41167241</v>
      </c>
      <c r="U37" s="118">
        <f t="shared" si="5"/>
        <v>-37101874.91286853</v>
      </c>
      <c r="V37" s="15"/>
      <c r="W37" s="15">
        <v>55076117.060363501</v>
      </c>
      <c r="X37" s="21">
        <v>-19779701.53538074</v>
      </c>
      <c r="Y37" s="118">
        <f t="shared" si="6"/>
        <v>35296415.524982765</v>
      </c>
      <c r="Z37" s="21"/>
      <c r="AA37" s="21">
        <v>-20221510</v>
      </c>
      <c r="AB37" s="21">
        <v>-7743260</v>
      </c>
      <c r="AC37" s="131">
        <f t="shared" si="38"/>
        <v>-27128390</v>
      </c>
      <c r="AD37" s="12">
        <v>-19286608.995700151</v>
      </c>
      <c r="AE37" s="12"/>
      <c r="AF37" s="15">
        <v>55076117.060363501</v>
      </c>
      <c r="AG37" s="21">
        <v>-11270173.688024741</v>
      </c>
      <c r="AH37" s="118">
        <f t="shared" si="7"/>
        <v>43805943.372338757</v>
      </c>
      <c r="AI37" s="21"/>
      <c r="AJ37" s="21">
        <v>-20383736.399999999</v>
      </c>
      <c r="AK37" s="21">
        <v>-7811485.5599999996</v>
      </c>
      <c r="AL37" s="118">
        <f t="shared" si="8"/>
        <v>-28195221.959999997</v>
      </c>
      <c r="AM37" s="811"/>
      <c r="AN37" s="131">
        <v>55076117.060363501</v>
      </c>
      <c r="AO37" s="131">
        <v>-3740266.2593950834</v>
      </c>
      <c r="AP37" s="118">
        <f t="shared" si="9"/>
        <v>51335850.800968416</v>
      </c>
      <c r="AQ37" s="131"/>
      <c r="AR37" s="131">
        <v>-20637330.239999998</v>
      </c>
      <c r="AS37" s="131">
        <v>-7902180.9600000009</v>
      </c>
      <c r="AT37" s="118">
        <f t="shared" si="10"/>
        <v>-28539511.199999999</v>
      </c>
      <c r="AU37" s="148"/>
      <c r="AV37" s="131">
        <f t="shared" si="11"/>
        <v>-10.60202923727589</v>
      </c>
      <c r="AW37" s="131">
        <f t="shared" si="12"/>
        <v>-116.46563517292971</v>
      </c>
      <c r="AX37" s="131">
        <f t="shared" si="13"/>
        <v>-127.06766441020559</v>
      </c>
      <c r="AZ37" s="131">
        <f t="shared" si="14"/>
        <v>82.942461854565622</v>
      </c>
      <c r="BA37" s="131">
        <f t="shared" si="15"/>
        <v>-42.286066510126354</v>
      </c>
      <c r="BB37" s="118">
        <f t="shared" si="16"/>
        <v>40.656395344439275</v>
      </c>
      <c r="BC37" s="131"/>
      <c r="BD37" s="131">
        <f t="shared" si="39"/>
        <v>-90.571015566423313</v>
      </c>
      <c r="BE37" s="131">
        <f t="shared" si="17"/>
        <v>34.697054057468073</v>
      </c>
      <c r="BF37" s="118">
        <f t="shared" si="18"/>
        <v>-55.87396150895524</v>
      </c>
      <c r="BG37" s="131"/>
      <c r="BH37" s="131">
        <f t="shared" si="19"/>
        <v>81.654732483859902</v>
      </c>
      <c r="BI37" s="131">
        <f t="shared" si="20"/>
        <v>-29.324983744078192</v>
      </c>
      <c r="BJ37" s="118">
        <f t="shared" si="21"/>
        <v>52.329748739781706</v>
      </c>
      <c r="BK37" s="131"/>
      <c r="BL37" s="131">
        <f t="shared" si="22"/>
        <v>-29.98</v>
      </c>
      <c r="BM37" s="131">
        <f t="shared" si="23"/>
        <v>-11.48</v>
      </c>
      <c r="BN37" s="131">
        <f t="shared" si="24"/>
        <v>-40.22</v>
      </c>
      <c r="BO37" s="118">
        <f t="shared" si="25"/>
        <v>-81.680000000000007</v>
      </c>
      <c r="BP37" s="15"/>
      <c r="BQ37" s="131">
        <f t="shared" si="26"/>
        <v>80.518520068716768</v>
      </c>
      <c r="BR37" s="131">
        <f t="shared" si="27"/>
        <v>-16.476428526770846</v>
      </c>
      <c r="BS37" s="118">
        <f t="shared" si="28"/>
        <v>64.042091541945922</v>
      </c>
      <c r="BT37" s="131"/>
      <c r="BU37" s="131">
        <f t="shared" si="29"/>
        <v>-29.799999999999997</v>
      </c>
      <c r="BV37" s="131">
        <f t="shared" si="30"/>
        <v>-11.42</v>
      </c>
      <c r="BW37" s="118">
        <f t="shared" si="31"/>
        <v>-41.22</v>
      </c>
      <c r="BX37" s="15"/>
      <c r="BY37" s="118">
        <f t="shared" si="32"/>
        <v>79.315598480920727</v>
      </c>
      <c r="BZ37" s="118">
        <f t="shared" si="33"/>
        <v>-5.3863901937163492</v>
      </c>
      <c r="CA37" s="118">
        <f t="shared" si="34"/>
        <v>73.929208287204375</v>
      </c>
      <c r="CB37" s="105"/>
      <c r="CC37" s="118">
        <f t="shared" si="35"/>
        <v>-29.72</v>
      </c>
      <c r="CD37" s="118">
        <f t="shared" si="36"/>
        <v>-11.38</v>
      </c>
      <c r="CE37" s="118">
        <f t="shared" si="37"/>
        <v>-41.1</v>
      </c>
    </row>
    <row r="38" spans="1:83">
      <c r="A38" s="41">
        <v>92</v>
      </c>
      <c r="B38" s="45">
        <v>1</v>
      </c>
      <c r="C38" s="124">
        <v>35</v>
      </c>
      <c r="D38" s="11" t="s">
        <v>69</v>
      </c>
      <c r="E38" s="14">
        <v>239206</v>
      </c>
      <c r="F38" s="14">
        <v>242819</v>
      </c>
      <c r="G38" s="21">
        <v>247443</v>
      </c>
      <c r="H38" s="21">
        <v>251269</v>
      </c>
      <c r="I38" s="21">
        <v>252956</v>
      </c>
      <c r="J38" s="21"/>
      <c r="K38" s="15">
        <v>-27694606.953011639</v>
      </c>
      <c r="L38" s="21">
        <v>-3093860.6356005622</v>
      </c>
      <c r="M38" s="118">
        <v>-30788467.588612199</v>
      </c>
      <c r="N38" s="118"/>
      <c r="O38" s="21">
        <v>-26465622.019977588</v>
      </c>
      <c r="P38" s="21">
        <v>111614.1100587344</v>
      </c>
      <c r="Q38" s="118">
        <f t="shared" si="4"/>
        <v>-26354007.909918852</v>
      </c>
      <c r="R38" s="118"/>
      <c r="S38" s="21">
        <v>-21992363.428823341</v>
      </c>
      <c r="T38" s="15">
        <v>8425103.9691803418</v>
      </c>
      <c r="U38" s="118">
        <f t="shared" si="5"/>
        <v>-13567259.459642999</v>
      </c>
      <c r="V38" s="15"/>
      <c r="W38" s="15">
        <v>-26465622.019977588</v>
      </c>
      <c r="X38" s="21">
        <v>-495769.57870802219</v>
      </c>
      <c r="Y38" s="118">
        <f t="shared" si="6"/>
        <v>-26961391.598685611</v>
      </c>
      <c r="Z38" s="21"/>
      <c r="AA38" s="21">
        <v>-7418341.1399999997</v>
      </c>
      <c r="AB38" s="21">
        <v>-2840645.64</v>
      </c>
      <c r="AC38" s="131">
        <f t="shared" si="38"/>
        <v>-9952157.459999999</v>
      </c>
      <c r="AD38" s="12">
        <v>-46914536.432247207</v>
      </c>
      <c r="AE38" s="12"/>
      <c r="AF38" s="15">
        <v>-26465622.019977588</v>
      </c>
      <c r="AG38" s="21">
        <v>-1026325.79262199</v>
      </c>
      <c r="AH38" s="118">
        <f t="shared" si="7"/>
        <v>-27491947.812599577</v>
      </c>
      <c r="AI38" s="21"/>
      <c r="AJ38" s="21">
        <v>-7487816.2000000002</v>
      </c>
      <c r="AK38" s="21">
        <v>-2869491.98</v>
      </c>
      <c r="AL38" s="118">
        <f t="shared" si="8"/>
        <v>-10357308.18</v>
      </c>
      <c r="AM38" s="811"/>
      <c r="AN38" s="131">
        <v>-26465622.019977588</v>
      </c>
      <c r="AO38" s="131">
        <v>-1367725.0249086707</v>
      </c>
      <c r="AP38" s="118">
        <f t="shared" si="9"/>
        <v>-27833347.044886257</v>
      </c>
      <c r="AQ38" s="131"/>
      <c r="AR38" s="131">
        <v>-7517852.3199999994</v>
      </c>
      <c r="AS38" s="131">
        <v>-2878639.2800000003</v>
      </c>
      <c r="AT38" s="118">
        <f t="shared" si="10"/>
        <v>-10396491.6</v>
      </c>
      <c r="AU38" s="148"/>
      <c r="AV38" s="131">
        <f t="shared" si="11"/>
        <v>-115.77722529122029</v>
      </c>
      <c r="AW38" s="131">
        <f t="shared" si="12"/>
        <v>-12.933875553291147</v>
      </c>
      <c r="AX38" s="131">
        <f t="shared" si="13"/>
        <v>-128.71110084451141</v>
      </c>
      <c r="AZ38" s="131">
        <f t="shared" si="14"/>
        <v>-108.99320901567665</v>
      </c>
      <c r="BA38" s="131">
        <f t="shared" si="15"/>
        <v>0.45965970561914182</v>
      </c>
      <c r="BB38" s="118">
        <f t="shared" si="16"/>
        <v>-108.5335493100575</v>
      </c>
      <c r="BC38" s="131"/>
      <c r="BD38" s="131">
        <f t="shared" si="39"/>
        <v>-90.571015566423313</v>
      </c>
      <c r="BE38" s="131">
        <f t="shared" si="17"/>
        <v>34.69705405746808</v>
      </c>
      <c r="BF38" s="118">
        <f t="shared" si="18"/>
        <v>-55.873961508955226</v>
      </c>
      <c r="BG38" s="131"/>
      <c r="BH38" s="131">
        <f t="shared" si="19"/>
        <v>-106.95643853322821</v>
      </c>
      <c r="BI38" s="131">
        <f t="shared" si="20"/>
        <v>-2.0035708373565719</v>
      </c>
      <c r="BJ38" s="118">
        <f t="shared" si="21"/>
        <v>-108.96000937058479</v>
      </c>
      <c r="BK38" s="131"/>
      <c r="BL38" s="131">
        <f t="shared" si="22"/>
        <v>-29.979999999999997</v>
      </c>
      <c r="BM38" s="131">
        <f t="shared" si="23"/>
        <v>-11.48</v>
      </c>
      <c r="BN38" s="131">
        <f t="shared" si="24"/>
        <v>-40.22</v>
      </c>
      <c r="BO38" s="118">
        <f t="shared" si="25"/>
        <v>-81.679999999999993</v>
      </c>
      <c r="BP38" s="15"/>
      <c r="BQ38" s="131">
        <f t="shared" si="26"/>
        <v>-105.32784394405036</v>
      </c>
      <c r="BR38" s="131">
        <f t="shared" si="27"/>
        <v>-4.084569893707501</v>
      </c>
      <c r="BS38" s="118">
        <f t="shared" si="28"/>
        <v>-109.41241383775785</v>
      </c>
      <c r="BT38" s="131"/>
      <c r="BU38" s="131">
        <f t="shared" si="29"/>
        <v>-29.8</v>
      </c>
      <c r="BV38" s="131">
        <f t="shared" si="30"/>
        <v>-11.42</v>
      </c>
      <c r="BW38" s="118">
        <f t="shared" si="31"/>
        <v>-41.22</v>
      </c>
      <c r="BX38" s="15"/>
      <c r="BY38" s="118">
        <f t="shared" si="32"/>
        <v>-104.62539738127417</v>
      </c>
      <c r="BZ38" s="118">
        <f t="shared" si="33"/>
        <v>-5.4069681087172103</v>
      </c>
      <c r="CA38" s="118">
        <f t="shared" si="34"/>
        <v>-110.03236548999138</v>
      </c>
      <c r="CB38" s="105"/>
      <c r="CC38" s="118">
        <f t="shared" si="35"/>
        <v>-29.72</v>
      </c>
      <c r="CD38" s="118">
        <f t="shared" si="36"/>
        <v>-11.38</v>
      </c>
      <c r="CE38" s="118">
        <f t="shared" si="37"/>
        <v>-41.1</v>
      </c>
    </row>
    <row r="39" spans="1:83">
      <c r="A39" s="41">
        <v>97</v>
      </c>
      <c r="B39" s="45">
        <v>10</v>
      </c>
      <c r="C39" s="45">
        <v>10</v>
      </c>
      <c r="D39" s="11" t="s">
        <v>70</v>
      </c>
      <c r="E39" s="14">
        <v>2131</v>
      </c>
      <c r="F39" s="14">
        <v>2091</v>
      </c>
      <c r="G39" s="21">
        <v>2062</v>
      </c>
      <c r="H39" s="21">
        <v>2059</v>
      </c>
      <c r="I39" s="21">
        <v>2023</v>
      </c>
      <c r="J39" s="21"/>
      <c r="K39" s="15">
        <v>-317202.09788532183</v>
      </c>
      <c r="L39" s="21">
        <v>271315.2243055604</v>
      </c>
      <c r="M39" s="118">
        <v>-45886.873579761363</v>
      </c>
      <c r="N39" s="118"/>
      <c r="O39" s="21">
        <v>-405409.91501179541</v>
      </c>
      <c r="P39" s="21">
        <v>172304.6567042415</v>
      </c>
      <c r="Q39" s="118">
        <f t="shared" si="4"/>
        <v>-233105.25830755392</v>
      </c>
      <c r="R39" s="118"/>
      <c r="S39" s="21">
        <v>-189383.99354939113</v>
      </c>
      <c r="T39" s="15">
        <v>72551.540034165751</v>
      </c>
      <c r="U39" s="118">
        <f t="shared" si="5"/>
        <v>-116832.45351522538</v>
      </c>
      <c r="V39" s="15"/>
      <c r="W39" s="15">
        <v>-405409.91501179541</v>
      </c>
      <c r="X39" s="21">
        <v>135709.26166426821</v>
      </c>
      <c r="Y39" s="118">
        <f t="shared" si="6"/>
        <v>-269700.6533475272</v>
      </c>
      <c r="Z39" s="21"/>
      <c r="AA39" s="21">
        <v>-61818.76</v>
      </c>
      <c r="AB39" s="21">
        <v>-23671.759999999998</v>
      </c>
      <c r="AC39" s="131">
        <f t="shared" si="38"/>
        <v>-82933.64</v>
      </c>
      <c r="AD39" s="12">
        <v>-442091.36463219603</v>
      </c>
      <c r="AE39" s="12"/>
      <c r="AF39" s="15">
        <v>-405409.91501179541</v>
      </c>
      <c r="AG39" s="21">
        <v>99775.455091083597</v>
      </c>
      <c r="AH39" s="118">
        <f t="shared" si="7"/>
        <v>-305634.45992071182</v>
      </c>
      <c r="AI39" s="21"/>
      <c r="AJ39" s="21">
        <v>-61358.2</v>
      </c>
      <c r="AK39" s="21">
        <v>-23513.78</v>
      </c>
      <c r="AL39" s="118">
        <f t="shared" si="8"/>
        <v>-84871.98</v>
      </c>
      <c r="AM39" s="811"/>
      <c r="AN39" s="131">
        <v>-405409.91501179541</v>
      </c>
      <c r="AO39" s="131">
        <v>65470.545962426251</v>
      </c>
      <c r="AP39" s="118">
        <f t="shared" si="9"/>
        <v>-339939.36904936918</v>
      </c>
      <c r="AQ39" s="131"/>
      <c r="AR39" s="131">
        <v>-60123.56</v>
      </c>
      <c r="AS39" s="131">
        <v>-23021.74</v>
      </c>
      <c r="AT39" s="118">
        <f t="shared" si="10"/>
        <v>-83145.3</v>
      </c>
      <c r="AU39" s="148"/>
      <c r="AV39" s="131">
        <f t="shared" si="11"/>
        <v>-148.85128948161511</v>
      </c>
      <c r="AW39" s="131">
        <f t="shared" si="12"/>
        <v>127.31826574639156</v>
      </c>
      <c r="AX39" s="131">
        <f t="shared" si="13"/>
        <v>-21.533023735223541</v>
      </c>
      <c r="AZ39" s="131">
        <f t="shared" si="14"/>
        <v>-193.88326877656405</v>
      </c>
      <c r="BA39" s="131">
        <f t="shared" si="15"/>
        <v>82.402992206715211</v>
      </c>
      <c r="BB39" s="118">
        <f t="shared" si="16"/>
        <v>-111.48027656984884</v>
      </c>
      <c r="BC39" s="131"/>
      <c r="BD39" s="131">
        <f t="shared" si="39"/>
        <v>-90.571015566423313</v>
      </c>
      <c r="BE39" s="131">
        <f t="shared" si="17"/>
        <v>34.69705405746808</v>
      </c>
      <c r="BF39" s="118">
        <f t="shared" si="18"/>
        <v>-55.873961508955226</v>
      </c>
      <c r="BG39" s="131"/>
      <c r="BH39" s="131">
        <f t="shared" si="19"/>
        <v>-196.61004607749535</v>
      </c>
      <c r="BI39" s="131">
        <f t="shared" si="20"/>
        <v>65.814384900227068</v>
      </c>
      <c r="BJ39" s="118">
        <f t="shared" si="21"/>
        <v>-130.7956611772683</v>
      </c>
      <c r="BK39" s="131"/>
      <c r="BL39" s="131">
        <f t="shared" si="22"/>
        <v>-29.98</v>
      </c>
      <c r="BM39" s="131">
        <f t="shared" si="23"/>
        <v>-11.479999999999999</v>
      </c>
      <c r="BN39" s="131">
        <f t="shared" si="24"/>
        <v>-40.22</v>
      </c>
      <c r="BO39" s="118">
        <f t="shared" si="25"/>
        <v>-81.680000000000007</v>
      </c>
      <c r="BP39" s="15"/>
      <c r="BQ39" s="131">
        <f t="shared" si="26"/>
        <v>-196.89651044769082</v>
      </c>
      <c r="BR39" s="131">
        <f t="shared" si="27"/>
        <v>48.458210340497132</v>
      </c>
      <c r="BS39" s="118">
        <f t="shared" si="28"/>
        <v>-148.4383001071937</v>
      </c>
      <c r="BT39" s="131"/>
      <c r="BU39" s="131">
        <f t="shared" si="29"/>
        <v>-29.799999999999997</v>
      </c>
      <c r="BV39" s="131">
        <f t="shared" si="30"/>
        <v>-11.42</v>
      </c>
      <c r="BW39" s="118">
        <f t="shared" si="31"/>
        <v>-41.22</v>
      </c>
      <c r="BX39" s="15"/>
      <c r="BY39" s="118">
        <f t="shared" si="32"/>
        <v>-200.40035344132249</v>
      </c>
      <c r="BZ39" s="118">
        <f t="shared" si="33"/>
        <v>32.363097361555241</v>
      </c>
      <c r="CA39" s="118">
        <f t="shared" si="34"/>
        <v>-168.03725607976725</v>
      </c>
      <c r="CB39" s="105"/>
      <c r="CC39" s="118">
        <f t="shared" si="35"/>
        <v>-29.72</v>
      </c>
      <c r="CD39" s="118">
        <f t="shared" si="36"/>
        <v>-11.38</v>
      </c>
      <c r="CE39" s="118">
        <f t="shared" si="37"/>
        <v>-41.1</v>
      </c>
    </row>
    <row r="40" spans="1:83">
      <c r="A40" s="41">
        <v>98</v>
      </c>
      <c r="B40" s="45">
        <v>7</v>
      </c>
      <c r="C40" s="45">
        <v>7</v>
      </c>
      <c r="D40" s="11" t="s">
        <v>71</v>
      </c>
      <c r="E40" s="14">
        <v>23090</v>
      </c>
      <c r="F40" s="14">
        <v>22943</v>
      </c>
      <c r="G40" s="21">
        <v>22885</v>
      </c>
      <c r="H40" s="21">
        <v>22849</v>
      </c>
      <c r="I40" s="21">
        <v>22775</v>
      </c>
      <c r="J40" s="21"/>
      <c r="K40" s="15">
        <v>4335426.4234630624</v>
      </c>
      <c r="L40" s="15">
        <v>3029037.0495852558</v>
      </c>
      <c r="M40" s="118">
        <v>7364463.4730483182</v>
      </c>
      <c r="N40" s="118"/>
      <c r="O40" s="21">
        <v>4495154.9679005193</v>
      </c>
      <c r="P40" s="15">
        <v>2695723.616341006</v>
      </c>
      <c r="Q40" s="118">
        <f t="shared" si="4"/>
        <v>7190878.5842415253</v>
      </c>
      <c r="R40" s="118"/>
      <c r="S40" s="15">
        <v>-2077970.81014045</v>
      </c>
      <c r="T40" s="15">
        <v>796054.51124049013</v>
      </c>
      <c r="U40" s="118">
        <f t="shared" si="5"/>
        <v>-1281916.2988999598</v>
      </c>
      <c r="V40" s="15"/>
      <c r="W40" s="15">
        <v>4495154.9679005193</v>
      </c>
      <c r="X40" s="15">
        <v>2294189.3512037001</v>
      </c>
      <c r="Y40" s="118">
        <f t="shared" si="6"/>
        <v>6789344.3191042189</v>
      </c>
      <c r="Z40" s="15"/>
      <c r="AA40" s="15">
        <v>-686092.3</v>
      </c>
      <c r="AB40" s="15">
        <v>-262719.8</v>
      </c>
      <c r="AC40" s="131">
        <f t="shared" si="38"/>
        <v>-920434.7</v>
      </c>
      <c r="AD40" s="12">
        <v>4899972.570374134</v>
      </c>
      <c r="AE40" s="12"/>
      <c r="AF40" s="15">
        <v>4495154.9679005193</v>
      </c>
      <c r="AG40" s="15">
        <v>1899914.2081101681</v>
      </c>
      <c r="AH40" s="118">
        <f t="shared" si="7"/>
        <v>6395069.1760106869</v>
      </c>
      <c r="AI40" s="15"/>
      <c r="AJ40" s="15">
        <v>-680900.20000000007</v>
      </c>
      <c r="AK40" s="15">
        <v>-260935.58</v>
      </c>
      <c r="AL40" s="118">
        <f t="shared" si="8"/>
        <v>-941835.78</v>
      </c>
      <c r="AM40" s="811"/>
      <c r="AN40" s="131">
        <v>4495154.9679005193</v>
      </c>
      <c r="AO40" s="131">
        <v>1523511.754672203</v>
      </c>
      <c r="AP40" s="118">
        <f t="shared" si="9"/>
        <v>6018666.7225727225</v>
      </c>
      <c r="AQ40" s="131"/>
      <c r="AR40" s="131">
        <v>-676873</v>
      </c>
      <c r="AS40" s="131">
        <v>-259179.50000000003</v>
      </c>
      <c r="AT40" s="118">
        <f t="shared" si="10"/>
        <v>-936052.5</v>
      </c>
      <c r="AU40" s="148"/>
      <c r="AV40" s="131">
        <f t="shared" si="11"/>
        <v>187.76207983815775</v>
      </c>
      <c r="AW40" s="131">
        <f t="shared" si="12"/>
        <v>131.18393458576247</v>
      </c>
      <c r="AX40" s="131">
        <f t="shared" si="13"/>
        <v>318.94601442392025</v>
      </c>
      <c r="AZ40" s="131">
        <f t="shared" si="14"/>
        <v>195.92707875607022</v>
      </c>
      <c r="BA40" s="131">
        <f t="shared" si="15"/>
        <v>117.49656175482744</v>
      </c>
      <c r="BB40" s="118">
        <f t="shared" si="16"/>
        <v>313.42364051089766</v>
      </c>
      <c r="BC40" s="131"/>
      <c r="BD40" s="131">
        <f t="shared" si="39"/>
        <v>-90.571015566423313</v>
      </c>
      <c r="BE40" s="131">
        <f t="shared" si="17"/>
        <v>34.69705405746808</v>
      </c>
      <c r="BF40" s="118">
        <f t="shared" si="18"/>
        <v>-55.873961508955226</v>
      </c>
      <c r="BG40" s="131"/>
      <c r="BH40" s="131">
        <f t="shared" si="19"/>
        <v>196.42363853618176</v>
      </c>
      <c r="BI40" s="131">
        <f t="shared" si="20"/>
        <v>100.24860612644527</v>
      </c>
      <c r="BJ40" s="118">
        <f t="shared" si="21"/>
        <v>296.67224466262701</v>
      </c>
      <c r="BK40" s="131"/>
      <c r="BL40" s="131">
        <f t="shared" si="22"/>
        <v>-29.98</v>
      </c>
      <c r="BM40" s="131">
        <f t="shared" si="23"/>
        <v>-11.479999999999999</v>
      </c>
      <c r="BN40" s="131">
        <f t="shared" si="24"/>
        <v>-40.22</v>
      </c>
      <c r="BO40" s="118">
        <f t="shared" si="25"/>
        <v>-81.680000000000007</v>
      </c>
      <c r="BP40" s="15"/>
      <c r="BQ40" s="131">
        <f t="shared" si="26"/>
        <v>196.73311601822923</v>
      </c>
      <c r="BR40" s="131">
        <f t="shared" si="27"/>
        <v>83.150869101937417</v>
      </c>
      <c r="BS40" s="118">
        <f t="shared" si="28"/>
        <v>279.88398512016664</v>
      </c>
      <c r="BT40" s="131"/>
      <c r="BU40" s="131">
        <f t="shared" si="29"/>
        <v>-29.800000000000004</v>
      </c>
      <c r="BV40" s="131">
        <f t="shared" si="30"/>
        <v>-11.42</v>
      </c>
      <c r="BW40" s="118">
        <f t="shared" si="31"/>
        <v>-41.220000000000006</v>
      </c>
      <c r="BX40" s="15"/>
      <c r="BY40" s="118">
        <f t="shared" si="32"/>
        <v>197.37233668059361</v>
      </c>
      <c r="BZ40" s="118">
        <f t="shared" si="33"/>
        <v>66.8940397221604</v>
      </c>
      <c r="CA40" s="118">
        <f t="shared" si="34"/>
        <v>264.26637640275402</v>
      </c>
      <c r="CB40" s="105"/>
      <c r="CC40" s="118">
        <f t="shared" si="35"/>
        <v>-29.72</v>
      </c>
      <c r="CD40" s="118">
        <f t="shared" si="36"/>
        <v>-11.38</v>
      </c>
      <c r="CE40" s="118">
        <f t="shared" si="37"/>
        <v>-41.1</v>
      </c>
    </row>
    <row r="41" spans="1:83">
      <c r="A41" s="41">
        <v>102</v>
      </c>
      <c r="B41" s="45">
        <v>4</v>
      </c>
      <c r="C41" s="45">
        <v>4</v>
      </c>
      <c r="D41" s="11" t="s">
        <v>72</v>
      </c>
      <c r="E41" s="14">
        <v>9870</v>
      </c>
      <c r="F41" s="14">
        <v>9745</v>
      </c>
      <c r="G41" s="21">
        <v>9646</v>
      </c>
      <c r="H41" s="21">
        <v>9555</v>
      </c>
      <c r="I41" s="21">
        <v>9546</v>
      </c>
      <c r="J41" s="21"/>
      <c r="K41" s="15">
        <v>1048170.565400083</v>
      </c>
      <c r="L41" s="21">
        <v>660474.0562988912</v>
      </c>
      <c r="M41" s="118">
        <v>1708644.6216989751</v>
      </c>
      <c r="N41" s="118"/>
      <c r="O41" s="21">
        <v>310285.04827605048</v>
      </c>
      <c r="P41" s="21">
        <v>4479.3838312585394</v>
      </c>
      <c r="Q41" s="118">
        <f t="shared" si="4"/>
        <v>314764.432107309</v>
      </c>
      <c r="R41" s="118"/>
      <c r="S41" s="21">
        <v>-882614.54669479514</v>
      </c>
      <c r="T41" s="15">
        <v>338122.79179002641</v>
      </c>
      <c r="U41" s="118">
        <f t="shared" si="5"/>
        <v>-544491.75490476866</v>
      </c>
      <c r="V41" s="15"/>
      <c r="W41" s="15">
        <v>310285.04827605048</v>
      </c>
      <c r="X41" s="21">
        <v>-19896.608356469951</v>
      </c>
      <c r="Y41" s="118">
        <f t="shared" si="6"/>
        <v>290388.43991958053</v>
      </c>
      <c r="Z41" s="21"/>
      <c r="AA41" s="21">
        <v>-289187.08</v>
      </c>
      <c r="AB41" s="21">
        <v>-110736.08</v>
      </c>
      <c r="AC41" s="131">
        <f t="shared" si="38"/>
        <v>-387962.12</v>
      </c>
      <c r="AD41" s="12">
        <v>-512731.82902278379</v>
      </c>
      <c r="AE41" s="12"/>
      <c r="AF41" s="15">
        <v>310285.04827605048</v>
      </c>
      <c r="AG41" s="21">
        <v>-41189.30087473095</v>
      </c>
      <c r="AH41" s="118">
        <f t="shared" si="7"/>
        <v>269095.74740131956</v>
      </c>
      <c r="AI41" s="21"/>
      <c r="AJ41" s="21">
        <v>-284739</v>
      </c>
      <c r="AK41" s="21">
        <v>-109118.1</v>
      </c>
      <c r="AL41" s="118">
        <f t="shared" si="8"/>
        <v>-393857.1</v>
      </c>
      <c r="AM41" s="811"/>
      <c r="AN41" s="131">
        <v>310285.04827605054</v>
      </c>
      <c r="AO41" s="131">
        <v>-54890.599037698848</v>
      </c>
      <c r="AP41" s="118">
        <f t="shared" si="9"/>
        <v>255394.44923835169</v>
      </c>
      <c r="AQ41" s="131"/>
      <c r="AR41" s="131">
        <v>-283707.12</v>
      </c>
      <c r="AS41" s="131">
        <v>-108633.48000000001</v>
      </c>
      <c r="AT41" s="118">
        <f t="shared" si="10"/>
        <v>-392340.6</v>
      </c>
      <c r="AU41" s="148"/>
      <c r="AV41" s="131">
        <f t="shared" si="11"/>
        <v>106.19762567376728</v>
      </c>
      <c r="AW41" s="131">
        <f t="shared" si="12"/>
        <v>66.917330932005186</v>
      </c>
      <c r="AX41" s="131">
        <f t="shared" si="13"/>
        <v>173.11495660577256</v>
      </c>
      <c r="AZ41" s="131">
        <f t="shared" si="14"/>
        <v>31.840435944181682</v>
      </c>
      <c r="BA41" s="131">
        <f t="shared" si="15"/>
        <v>0.45965970561914204</v>
      </c>
      <c r="BB41" s="118">
        <f t="shared" si="16"/>
        <v>32.300095649800824</v>
      </c>
      <c r="BC41" s="131"/>
      <c r="BD41" s="131">
        <f t="shared" si="39"/>
        <v>-90.571015566423313</v>
      </c>
      <c r="BE41" s="131">
        <f t="shared" si="17"/>
        <v>34.69705405746808</v>
      </c>
      <c r="BF41" s="118">
        <f t="shared" si="18"/>
        <v>-55.873961508955226</v>
      </c>
      <c r="BG41" s="131"/>
      <c r="BH41" s="131">
        <f t="shared" si="19"/>
        <v>32.167224577653997</v>
      </c>
      <c r="BI41" s="131">
        <f t="shared" si="20"/>
        <v>-2.0626796969178884</v>
      </c>
      <c r="BJ41" s="118">
        <f t="shared" si="21"/>
        <v>30.104544880736107</v>
      </c>
      <c r="BK41" s="131"/>
      <c r="BL41" s="131">
        <f t="shared" si="22"/>
        <v>-29.98</v>
      </c>
      <c r="BM41" s="131">
        <f t="shared" si="23"/>
        <v>-11.48</v>
      </c>
      <c r="BN41" s="131">
        <f t="shared" si="24"/>
        <v>-40.22</v>
      </c>
      <c r="BO41" s="118">
        <f t="shared" si="25"/>
        <v>-81.680000000000007</v>
      </c>
      <c r="BP41" s="15"/>
      <c r="BQ41" s="131">
        <f t="shared" si="26"/>
        <v>32.473579097441181</v>
      </c>
      <c r="BR41" s="131">
        <f t="shared" si="27"/>
        <v>-4.3107588565914128</v>
      </c>
      <c r="BS41" s="118">
        <f t="shared" si="28"/>
        <v>28.162820240849769</v>
      </c>
      <c r="BT41" s="131"/>
      <c r="BU41" s="131">
        <f t="shared" si="29"/>
        <v>-29.8</v>
      </c>
      <c r="BV41" s="131">
        <f t="shared" si="30"/>
        <v>-11.42</v>
      </c>
      <c r="BW41" s="118">
        <f t="shared" si="31"/>
        <v>-41.22</v>
      </c>
      <c r="BX41" s="15"/>
      <c r="BY41" s="118">
        <f t="shared" si="32"/>
        <v>32.504195293950403</v>
      </c>
      <c r="BZ41" s="118">
        <f t="shared" si="33"/>
        <v>-5.750115130703839</v>
      </c>
      <c r="CA41" s="118">
        <f t="shared" si="34"/>
        <v>26.754080163246563</v>
      </c>
      <c r="CB41" s="105"/>
      <c r="CC41" s="118">
        <f t="shared" si="35"/>
        <v>-29.72</v>
      </c>
      <c r="CD41" s="118">
        <f t="shared" si="36"/>
        <v>-11.38</v>
      </c>
      <c r="CE41" s="118">
        <f t="shared" si="37"/>
        <v>-41.1</v>
      </c>
    </row>
    <row r="42" spans="1:83">
      <c r="A42" s="41">
        <v>103</v>
      </c>
      <c r="B42" s="45">
        <v>5</v>
      </c>
      <c r="C42" s="45">
        <v>5</v>
      </c>
      <c r="D42" s="11" t="s">
        <v>73</v>
      </c>
      <c r="E42" s="14">
        <v>2166</v>
      </c>
      <c r="F42" s="14">
        <v>2161</v>
      </c>
      <c r="G42" s="21">
        <v>2125</v>
      </c>
      <c r="H42" s="21">
        <v>2094</v>
      </c>
      <c r="I42" s="21">
        <v>2074</v>
      </c>
      <c r="J42" s="21"/>
      <c r="K42" s="15">
        <v>205163.7192756577</v>
      </c>
      <c r="L42" s="21">
        <v>123638.49758452929</v>
      </c>
      <c r="M42" s="118">
        <v>328802.21686018701</v>
      </c>
      <c r="N42" s="118"/>
      <c r="O42" s="21">
        <v>142099.67890654001</v>
      </c>
      <c r="P42" s="21">
        <v>40211.771044527421</v>
      </c>
      <c r="Q42" s="118">
        <f t="shared" si="4"/>
        <v>182311.44995106742</v>
      </c>
      <c r="R42" s="118"/>
      <c r="S42" s="21">
        <v>-195723.96463904079</v>
      </c>
      <c r="T42" s="15">
        <v>74980.333818188519</v>
      </c>
      <c r="U42" s="118">
        <f t="shared" si="5"/>
        <v>-120743.63082085227</v>
      </c>
      <c r="V42" s="15"/>
      <c r="W42" s="15">
        <v>142099.67890654001</v>
      </c>
      <c r="X42" s="21">
        <v>2391.2790878643859</v>
      </c>
      <c r="Y42" s="118">
        <f t="shared" si="6"/>
        <v>144490.95799440439</v>
      </c>
      <c r="Z42" s="21"/>
      <c r="AA42" s="21">
        <v>-63707.5</v>
      </c>
      <c r="AB42" s="21">
        <v>-24395</v>
      </c>
      <c r="AC42" s="131">
        <f t="shared" si="38"/>
        <v>-85467.5</v>
      </c>
      <c r="AD42" s="12">
        <v>-33720.530983853103</v>
      </c>
      <c r="AE42" s="12"/>
      <c r="AF42" s="15">
        <v>142099.67890654001</v>
      </c>
      <c r="AG42" s="21">
        <v>-9133.9229543656838</v>
      </c>
      <c r="AH42" s="118">
        <f t="shared" si="7"/>
        <v>132965.75595217431</v>
      </c>
      <c r="AI42" s="21"/>
      <c r="AJ42" s="21">
        <v>-62401.2</v>
      </c>
      <c r="AK42" s="21">
        <v>-23913.48</v>
      </c>
      <c r="AL42" s="118">
        <f t="shared" si="8"/>
        <v>-86314.68</v>
      </c>
      <c r="AM42" s="811"/>
      <c r="AN42" s="131">
        <v>142099.67890654004</v>
      </c>
      <c r="AO42" s="131">
        <v>-12172.250848688273</v>
      </c>
      <c r="AP42" s="118">
        <f t="shared" si="9"/>
        <v>129927.42805785176</v>
      </c>
      <c r="AQ42" s="131"/>
      <c r="AR42" s="131">
        <v>-61639.28</v>
      </c>
      <c r="AS42" s="131">
        <v>-23602.120000000003</v>
      </c>
      <c r="AT42" s="118">
        <f t="shared" si="10"/>
        <v>-85241.4</v>
      </c>
      <c r="AU42" s="148"/>
      <c r="AV42" s="131">
        <f t="shared" si="11"/>
        <v>94.720092001688684</v>
      </c>
      <c r="AW42" s="131">
        <f t="shared" si="12"/>
        <v>57.081485496089243</v>
      </c>
      <c r="AX42" s="131">
        <f t="shared" si="13"/>
        <v>151.80157749777794</v>
      </c>
      <c r="AZ42" s="131">
        <f t="shared" si="14"/>
        <v>65.756445583776028</v>
      </c>
      <c r="BA42" s="131">
        <f t="shared" si="15"/>
        <v>18.607945879003896</v>
      </c>
      <c r="BB42" s="118">
        <f t="shared" si="16"/>
        <v>84.364391462779921</v>
      </c>
      <c r="BC42" s="131"/>
      <c r="BD42" s="131">
        <f t="shared" si="39"/>
        <v>-90.571015566423313</v>
      </c>
      <c r="BE42" s="131">
        <f t="shared" si="17"/>
        <v>34.69705405746808</v>
      </c>
      <c r="BF42" s="118">
        <f t="shared" si="18"/>
        <v>-55.87396150895524</v>
      </c>
      <c r="BG42" s="131"/>
      <c r="BH42" s="131">
        <f t="shared" si="19"/>
        <v>66.870437132489414</v>
      </c>
      <c r="BI42" s="131">
        <f t="shared" si="20"/>
        <v>1.1253078060538286</v>
      </c>
      <c r="BJ42" s="118">
        <f t="shared" si="21"/>
        <v>67.99574493854324</v>
      </c>
      <c r="BK42" s="131"/>
      <c r="BL42" s="131">
        <f t="shared" si="22"/>
        <v>-29.98</v>
      </c>
      <c r="BM42" s="131">
        <f t="shared" si="23"/>
        <v>-11.48</v>
      </c>
      <c r="BN42" s="131">
        <f t="shared" si="24"/>
        <v>-40.22</v>
      </c>
      <c r="BO42" s="118">
        <f t="shared" si="25"/>
        <v>-81.680000000000007</v>
      </c>
      <c r="BP42" s="15"/>
      <c r="BQ42" s="131">
        <f t="shared" si="26"/>
        <v>67.860400623944614</v>
      </c>
      <c r="BR42" s="131">
        <f t="shared" si="27"/>
        <v>-4.3619498349406323</v>
      </c>
      <c r="BS42" s="118">
        <f t="shared" si="28"/>
        <v>63.498450789003982</v>
      </c>
      <c r="BT42" s="131"/>
      <c r="BU42" s="131">
        <f t="shared" si="29"/>
        <v>-29.799999999999997</v>
      </c>
      <c r="BV42" s="131">
        <f t="shared" si="30"/>
        <v>-11.42</v>
      </c>
      <c r="BW42" s="118">
        <f t="shared" si="31"/>
        <v>-41.22</v>
      </c>
      <c r="BX42" s="15"/>
      <c r="BY42" s="118">
        <f t="shared" si="32"/>
        <v>68.514792143944092</v>
      </c>
      <c r="BZ42" s="118">
        <f t="shared" si="33"/>
        <v>-5.8689734082392828</v>
      </c>
      <c r="CA42" s="118">
        <f t="shared" si="34"/>
        <v>62.645818735704808</v>
      </c>
      <c r="CB42" s="105"/>
      <c r="CC42" s="118">
        <f t="shared" si="35"/>
        <v>-29.72</v>
      </c>
      <c r="CD42" s="118">
        <f t="shared" si="36"/>
        <v>-11.38</v>
      </c>
      <c r="CE42" s="118">
        <f t="shared" si="37"/>
        <v>-41.1</v>
      </c>
    </row>
    <row r="43" spans="1:83">
      <c r="A43" s="41">
        <v>105</v>
      </c>
      <c r="B43" s="45">
        <v>18</v>
      </c>
      <c r="C43" s="45">
        <v>18</v>
      </c>
      <c r="D43" s="11" t="s">
        <v>74</v>
      </c>
      <c r="E43" s="14">
        <v>2139</v>
      </c>
      <c r="F43" s="14">
        <v>2094</v>
      </c>
      <c r="G43" s="21">
        <v>2063</v>
      </c>
      <c r="H43" s="21">
        <v>2002</v>
      </c>
      <c r="I43" s="21">
        <v>1984</v>
      </c>
      <c r="J43" s="21"/>
      <c r="K43" s="15">
        <v>338605.69872906728</v>
      </c>
      <c r="L43" s="21">
        <v>353435.51227285567</v>
      </c>
      <c r="M43" s="118">
        <v>692041.21100192307</v>
      </c>
      <c r="N43" s="118"/>
      <c r="O43" s="21">
        <v>416536.76124356821</v>
      </c>
      <c r="P43" s="21">
        <v>365103.72918725049</v>
      </c>
      <c r="Q43" s="118">
        <f t="shared" si="4"/>
        <v>781640.49043081864</v>
      </c>
      <c r="R43" s="118"/>
      <c r="S43" s="21">
        <v>-189655.70659609043</v>
      </c>
      <c r="T43" s="15">
        <v>72655.631196338159</v>
      </c>
      <c r="U43" s="118">
        <f t="shared" si="5"/>
        <v>-117000.07539975227</v>
      </c>
      <c r="V43" s="15"/>
      <c r="W43" s="15">
        <v>416536.76124356821</v>
      </c>
      <c r="X43" s="21">
        <v>328455.82999370468</v>
      </c>
      <c r="Y43" s="118">
        <f t="shared" si="6"/>
        <v>744992.59123727283</v>
      </c>
      <c r="Z43" s="21"/>
      <c r="AA43" s="21">
        <v>-61848.74</v>
      </c>
      <c r="AB43" s="21">
        <v>-23683.24</v>
      </c>
      <c r="AC43" s="131">
        <f t="shared" si="38"/>
        <v>-82973.86</v>
      </c>
      <c r="AD43" s="12">
        <v>572338.40807092167</v>
      </c>
      <c r="AE43" s="12"/>
      <c r="AF43" s="15">
        <v>416536.76124356821</v>
      </c>
      <c r="AG43" s="21">
        <v>292470.46846130473</v>
      </c>
      <c r="AH43" s="118">
        <f t="shared" si="7"/>
        <v>709007.22970487294</v>
      </c>
      <c r="AI43" s="21"/>
      <c r="AJ43" s="21">
        <v>-59659.6</v>
      </c>
      <c r="AK43" s="21">
        <v>-22862.84</v>
      </c>
      <c r="AL43" s="118">
        <f t="shared" si="8"/>
        <v>-82522.44</v>
      </c>
      <c r="AM43" s="811"/>
      <c r="AN43" s="131">
        <v>416536.76124356815</v>
      </c>
      <c r="AO43" s="131">
        <v>258116.34138554742</v>
      </c>
      <c r="AP43" s="118">
        <f t="shared" si="9"/>
        <v>674653.10262911557</v>
      </c>
      <c r="AQ43" s="131"/>
      <c r="AR43" s="131">
        <v>-58964.479999999996</v>
      </c>
      <c r="AS43" s="131">
        <v>-22577.920000000002</v>
      </c>
      <c r="AT43" s="118">
        <f t="shared" si="10"/>
        <v>-81542.399999999994</v>
      </c>
      <c r="AU43" s="148"/>
      <c r="AV43" s="131">
        <f t="shared" si="11"/>
        <v>158.30093442219135</v>
      </c>
      <c r="AW43" s="131">
        <f t="shared" si="12"/>
        <v>165.23399358244771</v>
      </c>
      <c r="AX43" s="131">
        <f t="shared" si="13"/>
        <v>323.53492800463914</v>
      </c>
      <c r="AZ43" s="131">
        <f t="shared" si="14"/>
        <v>198.91917919941176</v>
      </c>
      <c r="BA43" s="131">
        <f t="shared" si="15"/>
        <v>174.3570817513135</v>
      </c>
      <c r="BB43" s="118">
        <f t="shared" si="16"/>
        <v>373.27626095072526</v>
      </c>
      <c r="BC43" s="131"/>
      <c r="BD43" s="131">
        <f t="shared" si="39"/>
        <v>-90.571015566423313</v>
      </c>
      <c r="BE43" s="131">
        <f t="shared" si="17"/>
        <v>34.69705405746808</v>
      </c>
      <c r="BF43" s="118">
        <f t="shared" si="18"/>
        <v>-55.87396150895524</v>
      </c>
      <c r="BG43" s="131"/>
      <c r="BH43" s="131">
        <f t="shared" si="19"/>
        <v>201.90827011321775</v>
      </c>
      <c r="BI43" s="131">
        <f t="shared" si="20"/>
        <v>159.21271449040461</v>
      </c>
      <c r="BJ43" s="118">
        <f t="shared" si="21"/>
        <v>361.12098460362233</v>
      </c>
      <c r="BK43" s="131"/>
      <c r="BL43" s="131">
        <f t="shared" si="22"/>
        <v>-29.98</v>
      </c>
      <c r="BM43" s="131">
        <f t="shared" si="23"/>
        <v>-11.48</v>
      </c>
      <c r="BN43" s="131">
        <f t="shared" si="24"/>
        <v>-40.22</v>
      </c>
      <c r="BO43" s="118">
        <f t="shared" si="25"/>
        <v>-81.680000000000007</v>
      </c>
      <c r="BP43" s="15"/>
      <c r="BQ43" s="131">
        <f t="shared" si="26"/>
        <v>208.06032030148262</v>
      </c>
      <c r="BR43" s="131">
        <f t="shared" si="27"/>
        <v>146.0891450855668</v>
      </c>
      <c r="BS43" s="118">
        <f t="shared" si="28"/>
        <v>354.14946538704942</v>
      </c>
      <c r="BT43" s="131"/>
      <c r="BU43" s="131">
        <f t="shared" si="29"/>
        <v>-29.8</v>
      </c>
      <c r="BV43" s="131">
        <f t="shared" si="30"/>
        <v>-11.42</v>
      </c>
      <c r="BW43" s="118">
        <f t="shared" si="31"/>
        <v>-41.22</v>
      </c>
      <c r="BX43" s="15"/>
      <c r="BY43" s="118">
        <f t="shared" si="32"/>
        <v>209.94796433647588</v>
      </c>
      <c r="BZ43" s="118">
        <f t="shared" si="33"/>
        <v>130.09896239190897</v>
      </c>
      <c r="CA43" s="118">
        <f t="shared" si="34"/>
        <v>340.04692672838485</v>
      </c>
      <c r="CB43" s="105"/>
      <c r="CC43" s="118">
        <f t="shared" si="35"/>
        <v>-29.72</v>
      </c>
      <c r="CD43" s="118">
        <f t="shared" si="36"/>
        <v>-11.38</v>
      </c>
      <c r="CE43" s="118">
        <f t="shared" si="37"/>
        <v>-41.1</v>
      </c>
    </row>
    <row r="44" spans="1:83">
      <c r="A44" s="41">
        <v>106</v>
      </c>
      <c r="B44" s="45">
        <v>1</v>
      </c>
      <c r="C44" s="124">
        <v>33</v>
      </c>
      <c r="D44" s="11" t="s">
        <v>75</v>
      </c>
      <c r="E44" s="14">
        <v>46880</v>
      </c>
      <c r="F44" s="14">
        <v>46797</v>
      </c>
      <c r="G44" s="21">
        <v>46901</v>
      </c>
      <c r="H44" s="21">
        <v>47031</v>
      </c>
      <c r="I44" s="21">
        <v>47015</v>
      </c>
      <c r="J44" s="21"/>
      <c r="K44" s="15">
        <v>1749488.254855741</v>
      </c>
      <c r="L44" s="21">
        <v>3681008.419814487</v>
      </c>
      <c r="M44" s="118">
        <v>5430496.6746702287</v>
      </c>
      <c r="N44" s="118"/>
      <c r="O44" s="21">
        <v>-1346101.226526421</v>
      </c>
      <c r="P44" s="21">
        <v>721215.86000360036</v>
      </c>
      <c r="Q44" s="118">
        <f t="shared" si="4"/>
        <v>-624885.36652282067</v>
      </c>
      <c r="R44" s="118"/>
      <c r="S44" s="21">
        <v>-4238451.8154619122</v>
      </c>
      <c r="T44" s="15">
        <v>1623718.038727334</v>
      </c>
      <c r="U44" s="118">
        <f t="shared" si="5"/>
        <v>-2614733.7767345784</v>
      </c>
      <c r="V44" s="15"/>
      <c r="W44" s="15">
        <v>-1346101.226526421</v>
      </c>
      <c r="X44" s="21">
        <v>-95546.596332244662</v>
      </c>
      <c r="Y44" s="118">
        <f t="shared" si="6"/>
        <v>-1441647.8228586656</v>
      </c>
      <c r="Z44" s="21"/>
      <c r="AA44" s="21">
        <v>-1406091.98</v>
      </c>
      <c r="AB44" s="21">
        <v>-538423.48</v>
      </c>
      <c r="AC44" s="131">
        <f t="shared" si="38"/>
        <v>-1886358.22</v>
      </c>
      <c r="AD44" s="12">
        <v>-5293580.7578658024</v>
      </c>
      <c r="AE44" s="12"/>
      <c r="AF44" s="15">
        <v>-1346101.226526421</v>
      </c>
      <c r="AG44" s="21">
        <v>-197797.4051344058</v>
      </c>
      <c r="AH44" s="118">
        <f t="shared" si="7"/>
        <v>-1543898.6316608267</v>
      </c>
      <c r="AI44" s="21"/>
      <c r="AJ44" s="21">
        <v>-1401523.8</v>
      </c>
      <c r="AK44" s="21">
        <v>-537094.02</v>
      </c>
      <c r="AL44" s="118">
        <f t="shared" si="8"/>
        <v>-1938617.82</v>
      </c>
      <c r="AM44" s="811"/>
      <c r="AN44" s="131">
        <v>-1346101.2265264208</v>
      </c>
      <c r="AO44" s="131">
        <v>-263593.16194635123</v>
      </c>
      <c r="AP44" s="118">
        <f t="shared" si="9"/>
        <v>-1609694.388472772</v>
      </c>
      <c r="AQ44" s="131"/>
      <c r="AR44" s="131">
        <v>-1397285.8</v>
      </c>
      <c r="AS44" s="131">
        <v>-535030.70000000007</v>
      </c>
      <c r="AT44" s="118">
        <f t="shared" si="10"/>
        <v>-1932316.5</v>
      </c>
      <c r="AU44" s="148"/>
      <c r="AV44" s="131">
        <f t="shared" si="11"/>
        <v>37.318435470472295</v>
      </c>
      <c r="AW44" s="131">
        <f t="shared" si="12"/>
        <v>78.51980417693018</v>
      </c>
      <c r="AX44" s="131">
        <f t="shared" si="13"/>
        <v>115.83823964740249</v>
      </c>
      <c r="AZ44" s="131">
        <f t="shared" si="14"/>
        <v>-28.76469061107381</v>
      </c>
      <c r="BA44" s="131">
        <f t="shared" si="15"/>
        <v>15.411583221223591</v>
      </c>
      <c r="BB44" s="118">
        <f t="shared" si="16"/>
        <v>-13.353107389850218</v>
      </c>
      <c r="BC44" s="131"/>
      <c r="BD44" s="131">
        <f t="shared" si="39"/>
        <v>-90.571015566423327</v>
      </c>
      <c r="BE44" s="131">
        <f t="shared" si="17"/>
        <v>34.697054057468087</v>
      </c>
      <c r="BF44" s="118">
        <f t="shared" si="18"/>
        <v>-55.87396150895524</v>
      </c>
      <c r="BG44" s="131"/>
      <c r="BH44" s="131">
        <f t="shared" si="19"/>
        <v>-28.700906729630947</v>
      </c>
      <c r="BI44" s="131">
        <f t="shared" si="20"/>
        <v>-2.0371974229173082</v>
      </c>
      <c r="BJ44" s="118">
        <f t="shared" si="21"/>
        <v>-30.738104152548257</v>
      </c>
      <c r="BK44" s="131"/>
      <c r="BL44" s="131">
        <f t="shared" si="22"/>
        <v>-29.98</v>
      </c>
      <c r="BM44" s="131">
        <f t="shared" si="23"/>
        <v>-11.48</v>
      </c>
      <c r="BN44" s="131">
        <f t="shared" si="24"/>
        <v>-40.22</v>
      </c>
      <c r="BO44" s="118">
        <f t="shared" si="25"/>
        <v>-81.680000000000007</v>
      </c>
      <c r="BP44" s="15"/>
      <c r="BQ44" s="131">
        <f t="shared" si="26"/>
        <v>-28.621573569059152</v>
      </c>
      <c r="BR44" s="131">
        <f t="shared" si="27"/>
        <v>-4.2056814682742401</v>
      </c>
      <c r="BS44" s="118">
        <f t="shared" si="28"/>
        <v>-32.827255037333394</v>
      </c>
      <c r="BT44" s="131"/>
      <c r="BU44" s="131">
        <f t="shared" si="29"/>
        <v>-29.8</v>
      </c>
      <c r="BV44" s="131">
        <f t="shared" si="30"/>
        <v>-11.42</v>
      </c>
      <c r="BW44" s="118">
        <f t="shared" si="31"/>
        <v>-41.22</v>
      </c>
      <c r="BX44" s="15"/>
      <c r="BY44" s="118">
        <f t="shared" si="32"/>
        <v>-28.631313974825499</v>
      </c>
      <c r="BZ44" s="118">
        <f t="shared" si="33"/>
        <v>-5.6065758150877638</v>
      </c>
      <c r="CA44" s="118">
        <f t="shared" si="34"/>
        <v>-34.237889789913261</v>
      </c>
      <c r="CB44" s="105"/>
      <c r="CC44" s="118">
        <f t="shared" si="35"/>
        <v>-29.720000000000002</v>
      </c>
      <c r="CD44" s="118">
        <f t="shared" si="36"/>
        <v>-11.38</v>
      </c>
      <c r="CE44" s="118">
        <f t="shared" si="37"/>
        <v>-41.1</v>
      </c>
    </row>
    <row r="45" spans="1:83">
      <c r="A45" s="41">
        <v>108</v>
      </c>
      <c r="B45" s="45">
        <v>6</v>
      </c>
      <c r="C45" s="45">
        <v>6</v>
      </c>
      <c r="D45" s="11" t="s">
        <v>76</v>
      </c>
      <c r="E45" s="14">
        <v>10337</v>
      </c>
      <c r="F45" s="14">
        <v>10257</v>
      </c>
      <c r="G45" s="21">
        <v>10319</v>
      </c>
      <c r="H45" s="21">
        <v>10348</v>
      </c>
      <c r="I45" s="21">
        <v>10249</v>
      </c>
      <c r="J45" s="21"/>
      <c r="K45" s="15">
        <v>632336.26354080834</v>
      </c>
      <c r="L45" s="21">
        <v>90917.135641304398</v>
      </c>
      <c r="M45" s="118">
        <v>723253.39918211277</v>
      </c>
      <c r="N45" s="118"/>
      <c r="O45" s="21">
        <v>874673.67666952522</v>
      </c>
      <c r="P45" s="21">
        <v>55791.027299867907</v>
      </c>
      <c r="Q45" s="118">
        <f t="shared" si="4"/>
        <v>930464.70396939316</v>
      </c>
      <c r="R45" s="118"/>
      <c r="S45" s="21">
        <v>-928986.90666480397</v>
      </c>
      <c r="T45" s="15">
        <v>355887.68346745009</v>
      </c>
      <c r="U45" s="118">
        <f t="shared" si="5"/>
        <v>-573099.22319735389</v>
      </c>
      <c r="V45" s="15"/>
      <c r="W45" s="15">
        <v>874673.67666952522</v>
      </c>
      <c r="X45" s="21">
        <v>-20941.971463551799</v>
      </c>
      <c r="Y45" s="118">
        <f t="shared" si="6"/>
        <v>853731.70520597347</v>
      </c>
      <c r="Z45" s="21"/>
      <c r="AA45" s="21">
        <v>-309363.62</v>
      </c>
      <c r="AB45" s="21">
        <v>-118462.12</v>
      </c>
      <c r="AC45" s="131">
        <f t="shared" si="38"/>
        <v>-415030.18</v>
      </c>
      <c r="AD45" s="12">
        <v>9785.3803499331116</v>
      </c>
      <c r="AE45" s="12"/>
      <c r="AF45" s="15">
        <v>874673.67666952522</v>
      </c>
      <c r="AG45" s="21">
        <v>-43353.377021253502</v>
      </c>
      <c r="AH45" s="118">
        <f t="shared" si="7"/>
        <v>831320.29964827176</v>
      </c>
      <c r="AI45" s="21"/>
      <c r="AJ45" s="21">
        <v>-308370.40000000002</v>
      </c>
      <c r="AK45" s="21">
        <v>-118174.16</v>
      </c>
      <c r="AL45" s="118">
        <f t="shared" si="8"/>
        <v>-426544.56000000006</v>
      </c>
      <c r="AM45" s="811"/>
      <c r="AN45" s="131">
        <v>874673.67666952522</v>
      </c>
      <c r="AO45" s="131">
        <v>-57774.538155944283</v>
      </c>
      <c r="AP45" s="118">
        <f t="shared" si="9"/>
        <v>816899.1385135809</v>
      </c>
      <c r="AQ45" s="131"/>
      <c r="AR45" s="131">
        <v>-304600.27999999997</v>
      </c>
      <c r="AS45" s="131">
        <v>-116633.62000000001</v>
      </c>
      <c r="AT45" s="118">
        <f t="shared" si="10"/>
        <v>-421233.89999999997</v>
      </c>
      <c r="AU45" s="148"/>
      <c r="AV45" s="131">
        <f t="shared" si="11"/>
        <v>61.172125717404306</v>
      </c>
      <c r="AW45" s="131">
        <f t="shared" si="12"/>
        <v>8.795311564409829</v>
      </c>
      <c r="AX45" s="131">
        <f t="shared" si="13"/>
        <v>69.967437281814142</v>
      </c>
      <c r="AZ45" s="131">
        <f t="shared" si="14"/>
        <v>85.275780117921926</v>
      </c>
      <c r="BA45" s="131">
        <f t="shared" si="15"/>
        <v>5.4393124012740479</v>
      </c>
      <c r="BB45" s="118">
        <f t="shared" si="16"/>
        <v>90.715092519195977</v>
      </c>
      <c r="BC45" s="131"/>
      <c r="BD45" s="131">
        <f t="shared" si="39"/>
        <v>-90.571015566423313</v>
      </c>
      <c r="BE45" s="131">
        <f t="shared" si="17"/>
        <v>34.69705405746808</v>
      </c>
      <c r="BF45" s="118">
        <f t="shared" si="18"/>
        <v>-55.87396150895524</v>
      </c>
      <c r="BG45" s="131"/>
      <c r="BH45" s="131">
        <f t="shared" si="19"/>
        <v>84.763414736847096</v>
      </c>
      <c r="BI45" s="131">
        <f t="shared" si="20"/>
        <v>-2.0294574535857932</v>
      </c>
      <c r="BJ45" s="118">
        <f t="shared" si="21"/>
        <v>82.733957283261304</v>
      </c>
      <c r="BK45" s="131"/>
      <c r="BL45" s="131">
        <f t="shared" si="22"/>
        <v>-29.98</v>
      </c>
      <c r="BM45" s="131">
        <f t="shared" si="23"/>
        <v>-11.48</v>
      </c>
      <c r="BN45" s="131">
        <f t="shared" si="24"/>
        <v>-40.22</v>
      </c>
      <c r="BO45" s="118">
        <f t="shared" si="25"/>
        <v>-81.680000000000007</v>
      </c>
      <c r="BP45" s="15"/>
      <c r="BQ45" s="131">
        <f t="shared" si="26"/>
        <v>84.525867478693968</v>
      </c>
      <c r="BR45" s="131">
        <f t="shared" si="27"/>
        <v>-4.1895416526143698</v>
      </c>
      <c r="BS45" s="118">
        <f t="shared" si="28"/>
        <v>80.336325826079602</v>
      </c>
      <c r="BT45" s="131"/>
      <c r="BU45" s="131">
        <f t="shared" si="29"/>
        <v>-29.8</v>
      </c>
      <c r="BV45" s="131">
        <f t="shared" si="30"/>
        <v>-11.42</v>
      </c>
      <c r="BW45" s="118">
        <f t="shared" si="31"/>
        <v>-41.22</v>
      </c>
      <c r="BX45" s="15"/>
      <c r="BY45" s="118">
        <f t="shared" si="32"/>
        <v>85.342343318326201</v>
      </c>
      <c r="BZ45" s="118">
        <f t="shared" si="33"/>
        <v>-5.6370902679231421</v>
      </c>
      <c r="CA45" s="118">
        <f t="shared" si="34"/>
        <v>79.705253050403059</v>
      </c>
      <c r="CB45" s="105"/>
      <c r="CC45" s="118">
        <f t="shared" si="35"/>
        <v>-29.719999999999995</v>
      </c>
      <c r="CD45" s="118">
        <f t="shared" si="36"/>
        <v>-11.38</v>
      </c>
      <c r="CE45" s="118">
        <f t="shared" si="37"/>
        <v>-41.099999999999994</v>
      </c>
    </row>
    <row r="46" spans="1:83">
      <c r="A46" s="41">
        <v>109</v>
      </c>
      <c r="B46" s="45">
        <v>5</v>
      </c>
      <c r="C46" s="45">
        <v>5</v>
      </c>
      <c r="D46" s="11" t="s">
        <v>77</v>
      </c>
      <c r="E46" s="14">
        <v>67971</v>
      </c>
      <c r="F46" s="14">
        <v>68043</v>
      </c>
      <c r="G46" s="21">
        <v>68319</v>
      </c>
      <c r="H46" s="21">
        <v>68433</v>
      </c>
      <c r="I46" s="21">
        <v>68614</v>
      </c>
      <c r="J46" s="21"/>
      <c r="K46" s="15">
        <v>-1056323.821490908</v>
      </c>
      <c r="L46" s="21">
        <v>2251283.1293844269</v>
      </c>
      <c r="M46" s="118">
        <v>1194959.3078935191</v>
      </c>
      <c r="N46" s="118"/>
      <c r="O46" s="21">
        <v>804310.22624768852</v>
      </c>
      <c r="P46" s="21">
        <v>2189707.6726485011</v>
      </c>
      <c r="Q46" s="118">
        <f t="shared" si="4"/>
        <v>2994017.8988961894</v>
      </c>
      <c r="R46" s="118"/>
      <c r="S46" s="21">
        <v>-6162723.6121861413</v>
      </c>
      <c r="T46" s="15">
        <v>2360891.6492323</v>
      </c>
      <c r="U46" s="118">
        <f t="shared" si="5"/>
        <v>-3801831.9629538413</v>
      </c>
      <c r="V46" s="15"/>
      <c r="W46" s="15">
        <v>804310.22624768852</v>
      </c>
      <c r="X46" s="21">
        <v>998860.96547255316</v>
      </c>
      <c r="Y46" s="118">
        <f t="shared" si="6"/>
        <v>1803171.1917202417</v>
      </c>
      <c r="Z46" s="21"/>
      <c r="AA46" s="21">
        <v>-2048203.62</v>
      </c>
      <c r="AB46" s="21">
        <v>-784302.12</v>
      </c>
      <c r="AC46" s="131">
        <f t="shared" si="38"/>
        <v>-2747790.1799999997</v>
      </c>
      <c r="AD46" s="12">
        <v>-3796524.2676804629</v>
      </c>
      <c r="AE46" s="12"/>
      <c r="AF46" s="15">
        <v>804310.22624768852</v>
      </c>
      <c r="AG46" s="21">
        <v>-170457.06449358669</v>
      </c>
      <c r="AH46" s="118">
        <f t="shared" si="7"/>
        <v>633853.16175410186</v>
      </c>
      <c r="AI46" s="21"/>
      <c r="AJ46" s="21">
        <v>-2039303.4</v>
      </c>
      <c r="AK46" s="21">
        <v>-781504.86</v>
      </c>
      <c r="AL46" s="118">
        <f t="shared" si="8"/>
        <v>-2820808.26</v>
      </c>
      <c r="AM46" s="811"/>
      <c r="AN46" s="131">
        <v>804310.22624768852</v>
      </c>
      <c r="AO46" s="131">
        <v>-383265.36996635637</v>
      </c>
      <c r="AP46" s="118">
        <f t="shared" si="9"/>
        <v>421044.85628133215</v>
      </c>
      <c r="AQ46" s="131"/>
      <c r="AR46" s="131">
        <v>-2039208.0799999998</v>
      </c>
      <c r="AS46" s="131">
        <v>-780827.32000000007</v>
      </c>
      <c r="AT46" s="118">
        <f t="shared" si="10"/>
        <v>-2820035.4</v>
      </c>
      <c r="AU46" s="148"/>
      <c r="AV46" s="131">
        <f t="shared" si="11"/>
        <v>-15.54080154022904</v>
      </c>
      <c r="AW46" s="131">
        <f t="shared" si="12"/>
        <v>33.12123007436152</v>
      </c>
      <c r="AX46" s="131">
        <f t="shared" si="13"/>
        <v>17.580428534132484</v>
      </c>
      <c r="AZ46" s="131">
        <f t="shared" si="14"/>
        <v>11.820616760690864</v>
      </c>
      <c r="BA46" s="131">
        <f t="shared" si="15"/>
        <v>32.18123352363213</v>
      </c>
      <c r="BB46" s="118">
        <f t="shared" si="16"/>
        <v>44.001850284322991</v>
      </c>
      <c r="BC46" s="131"/>
      <c r="BD46" s="131">
        <f t="shared" si="39"/>
        <v>-90.571015566423313</v>
      </c>
      <c r="BE46" s="131">
        <f t="shared" si="17"/>
        <v>34.697054057468073</v>
      </c>
      <c r="BF46" s="118">
        <f t="shared" si="18"/>
        <v>-55.87396150895524</v>
      </c>
      <c r="BG46" s="131"/>
      <c r="BH46" s="131">
        <f t="shared" si="19"/>
        <v>11.772862984641</v>
      </c>
      <c r="BI46" s="131">
        <f t="shared" si="20"/>
        <v>14.620544291815646</v>
      </c>
      <c r="BJ46" s="118">
        <f t="shared" si="21"/>
        <v>26.393407276456646</v>
      </c>
      <c r="BK46" s="131"/>
      <c r="BL46" s="131">
        <f t="shared" si="22"/>
        <v>-29.98</v>
      </c>
      <c r="BM46" s="131">
        <f t="shared" si="23"/>
        <v>-11.48</v>
      </c>
      <c r="BN46" s="131">
        <f t="shared" si="24"/>
        <v>-40.22</v>
      </c>
      <c r="BO46" s="118">
        <f t="shared" si="25"/>
        <v>-81.680000000000007</v>
      </c>
      <c r="BP46" s="15"/>
      <c r="BQ46" s="131">
        <f t="shared" si="26"/>
        <v>11.753251008251699</v>
      </c>
      <c r="BR46" s="131">
        <f t="shared" si="27"/>
        <v>-2.4908606153988089</v>
      </c>
      <c r="BS46" s="118">
        <f t="shared" si="28"/>
        <v>9.2623903928528897</v>
      </c>
      <c r="BT46" s="131"/>
      <c r="BU46" s="131">
        <f t="shared" si="29"/>
        <v>-29.799999999999997</v>
      </c>
      <c r="BV46" s="131">
        <f t="shared" si="30"/>
        <v>-11.42</v>
      </c>
      <c r="BW46" s="118">
        <f t="shared" si="31"/>
        <v>-41.22</v>
      </c>
      <c r="BX46" s="15"/>
      <c r="BY46" s="118">
        <f t="shared" si="32"/>
        <v>11.722246571365735</v>
      </c>
      <c r="BZ46" s="118">
        <f t="shared" si="33"/>
        <v>-5.5858187828483459</v>
      </c>
      <c r="CA46" s="118">
        <f t="shared" si="34"/>
        <v>6.1364277885173895</v>
      </c>
      <c r="CB46" s="105"/>
      <c r="CC46" s="118">
        <f t="shared" si="35"/>
        <v>-29.72</v>
      </c>
      <c r="CD46" s="118">
        <f t="shared" si="36"/>
        <v>-11.38</v>
      </c>
      <c r="CE46" s="118">
        <f t="shared" si="37"/>
        <v>-41.1</v>
      </c>
    </row>
    <row r="47" spans="1:83">
      <c r="A47" s="41">
        <v>111</v>
      </c>
      <c r="B47" s="45">
        <v>7</v>
      </c>
      <c r="C47" s="45">
        <v>7</v>
      </c>
      <c r="D47" s="11" t="s">
        <v>78</v>
      </c>
      <c r="E47" s="14">
        <v>18344</v>
      </c>
      <c r="F47" s="14">
        <v>18131</v>
      </c>
      <c r="G47" s="21">
        <v>17953</v>
      </c>
      <c r="H47" s="21">
        <v>17829</v>
      </c>
      <c r="I47" s="21">
        <v>17694</v>
      </c>
      <c r="J47" s="21"/>
      <c r="K47" s="15">
        <v>4154602.9293716201</v>
      </c>
      <c r="L47" s="21">
        <v>4471601.8892766926</v>
      </c>
      <c r="M47" s="118">
        <v>8626204.8186483122</v>
      </c>
      <c r="N47" s="118"/>
      <c r="O47" s="21">
        <v>3283324.5640364131</v>
      </c>
      <c r="P47" s="21">
        <v>3542745.7105385</v>
      </c>
      <c r="Q47" s="118">
        <f t="shared" si="4"/>
        <v>6826070.2745749131</v>
      </c>
      <c r="R47" s="118"/>
      <c r="S47" s="21">
        <v>-1642143.083234821</v>
      </c>
      <c r="T47" s="15">
        <v>629092.28711595375</v>
      </c>
      <c r="U47" s="118">
        <f t="shared" si="5"/>
        <v>-1013050.7961188672</v>
      </c>
      <c r="V47" s="15"/>
      <c r="W47" s="15">
        <v>3283324.5640364131</v>
      </c>
      <c r="X47" s="21">
        <v>3225428.107731347</v>
      </c>
      <c r="Y47" s="118">
        <f t="shared" si="6"/>
        <v>6508752.6717677601</v>
      </c>
      <c r="Z47" s="21"/>
      <c r="AA47" s="21">
        <v>-538230.94000000006</v>
      </c>
      <c r="AB47" s="21">
        <v>-206100.44</v>
      </c>
      <c r="AC47" s="131">
        <f t="shared" si="38"/>
        <v>-722069.66</v>
      </c>
      <c r="AD47" s="12">
        <v>5014563.2240802525</v>
      </c>
      <c r="AE47" s="12"/>
      <c r="AF47" s="15">
        <v>3283324.5640364131</v>
      </c>
      <c r="AG47" s="21">
        <v>2913847.119219434</v>
      </c>
      <c r="AH47" s="118">
        <f t="shared" si="7"/>
        <v>6197171.6832558475</v>
      </c>
      <c r="AI47" s="21"/>
      <c r="AJ47" s="21">
        <v>-531304.20000000007</v>
      </c>
      <c r="AK47" s="21">
        <v>-203607.18</v>
      </c>
      <c r="AL47" s="118">
        <f t="shared" si="8"/>
        <v>-734911.38000000012</v>
      </c>
      <c r="AM47" s="811"/>
      <c r="AN47" s="131">
        <v>3283324.5640364131</v>
      </c>
      <c r="AO47" s="131">
        <v>2616390.2529297704</v>
      </c>
      <c r="AP47" s="118">
        <f t="shared" si="9"/>
        <v>5899714.8169661835</v>
      </c>
      <c r="AQ47" s="131"/>
      <c r="AR47" s="131">
        <v>-525865.67999999993</v>
      </c>
      <c r="AS47" s="131">
        <v>-201357.72</v>
      </c>
      <c r="AT47" s="118">
        <f t="shared" si="10"/>
        <v>-727223.39999999991</v>
      </c>
      <c r="AU47" s="148"/>
      <c r="AV47" s="131">
        <f t="shared" si="11"/>
        <v>226.48293334995748</v>
      </c>
      <c r="AW47" s="131">
        <f t="shared" si="12"/>
        <v>243.76373142589907</v>
      </c>
      <c r="AX47" s="131">
        <f t="shared" si="13"/>
        <v>470.24666477585652</v>
      </c>
      <c r="AZ47" s="131">
        <f t="shared" si="14"/>
        <v>181.08899476236351</v>
      </c>
      <c r="BA47" s="131">
        <f t="shared" si="15"/>
        <v>195.39714911138381</v>
      </c>
      <c r="BB47" s="118">
        <f t="shared" si="16"/>
        <v>376.48614387374732</v>
      </c>
      <c r="BC47" s="131"/>
      <c r="BD47" s="131">
        <f t="shared" si="39"/>
        <v>-90.571015566423313</v>
      </c>
      <c r="BE47" s="131">
        <f t="shared" si="17"/>
        <v>34.69705405746808</v>
      </c>
      <c r="BF47" s="118">
        <f t="shared" si="18"/>
        <v>-55.873961508955226</v>
      </c>
      <c r="BG47" s="131"/>
      <c r="BH47" s="131">
        <f t="shared" si="19"/>
        <v>182.88445184851631</v>
      </c>
      <c r="BI47" s="131">
        <f t="shared" si="20"/>
        <v>179.65956150678699</v>
      </c>
      <c r="BJ47" s="118">
        <f t="shared" si="21"/>
        <v>362.54401335530326</v>
      </c>
      <c r="BK47" s="131"/>
      <c r="BL47" s="131">
        <f t="shared" si="22"/>
        <v>-29.980000000000004</v>
      </c>
      <c r="BM47" s="131">
        <f t="shared" si="23"/>
        <v>-11.48</v>
      </c>
      <c r="BN47" s="131">
        <f t="shared" si="24"/>
        <v>-40.22</v>
      </c>
      <c r="BO47" s="118">
        <f t="shared" si="25"/>
        <v>-81.680000000000007</v>
      </c>
      <c r="BP47" s="15"/>
      <c r="BQ47" s="131">
        <f t="shared" si="26"/>
        <v>184.1564060820244</v>
      </c>
      <c r="BR47" s="131">
        <f t="shared" si="27"/>
        <v>163.43300909862774</v>
      </c>
      <c r="BS47" s="118">
        <f t="shared" si="28"/>
        <v>347.58941518065217</v>
      </c>
      <c r="BT47" s="131"/>
      <c r="BU47" s="131">
        <f t="shared" si="29"/>
        <v>-29.800000000000004</v>
      </c>
      <c r="BV47" s="131">
        <f t="shared" si="30"/>
        <v>-11.42</v>
      </c>
      <c r="BW47" s="118">
        <f t="shared" si="31"/>
        <v>-41.220000000000006</v>
      </c>
      <c r="BX47" s="15"/>
      <c r="BY47" s="118">
        <f t="shared" si="32"/>
        <v>185.56146513148033</v>
      </c>
      <c r="BZ47" s="118">
        <f t="shared" si="33"/>
        <v>147.86878336892565</v>
      </c>
      <c r="CA47" s="118">
        <f t="shared" si="34"/>
        <v>333.43024850040598</v>
      </c>
      <c r="CB47" s="105"/>
      <c r="CC47" s="118">
        <f t="shared" si="35"/>
        <v>-29.719999999999995</v>
      </c>
      <c r="CD47" s="118">
        <f t="shared" si="36"/>
        <v>-11.38</v>
      </c>
      <c r="CE47" s="118">
        <f t="shared" si="37"/>
        <v>-41.099999999999994</v>
      </c>
    </row>
    <row r="48" spans="1:83">
      <c r="A48" s="41">
        <v>139</v>
      </c>
      <c r="B48" s="45">
        <v>17</v>
      </c>
      <c r="C48" s="45">
        <v>17</v>
      </c>
      <c r="D48" s="11" t="s">
        <v>79</v>
      </c>
      <c r="E48" s="14">
        <v>9912</v>
      </c>
      <c r="F48" s="14">
        <v>9853</v>
      </c>
      <c r="G48" s="21">
        <v>9766</v>
      </c>
      <c r="H48" s="21">
        <v>9806</v>
      </c>
      <c r="I48" s="21">
        <v>9755</v>
      </c>
      <c r="J48" s="21"/>
      <c r="K48" s="15">
        <v>-534634.40564460063</v>
      </c>
      <c r="L48" s="21">
        <v>-955570.43802996131</v>
      </c>
      <c r="M48" s="118">
        <v>-1490204.8436745619</v>
      </c>
      <c r="N48" s="118"/>
      <c r="O48" s="21">
        <v>-910061.4245212822</v>
      </c>
      <c r="P48" s="21">
        <v>-1099119.8085925479</v>
      </c>
      <c r="Q48" s="118">
        <f t="shared" si="4"/>
        <v>-2009181.23311383</v>
      </c>
      <c r="R48" s="118"/>
      <c r="S48" s="21">
        <v>-892396.21637596888</v>
      </c>
      <c r="T48" s="15">
        <v>341870.07362823299</v>
      </c>
      <c r="U48" s="118">
        <f t="shared" si="5"/>
        <v>-550526.14274773584</v>
      </c>
      <c r="V48" s="15"/>
      <c r="W48" s="15">
        <v>-910061.4245212822</v>
      </c>
      <c r="X48" s="21">
        <v>-975970.95030888345</v>
      </c>
      <c r="Y48" s="118">
        <f t="shared" si="6"/>
        <v>-1886032.3748301656</v>
      </c>
      <c r="Z48" s="21"/>
      <c r="AA48" s="21">
        <v>-292784.68</v>
      </c>
      <c r="AB48" s="21">
        <v>-112113.68</v>
      </c>
      <c r="AC48" s="131">
        <f t="shared" si="38"/>
        <v>-392788.51999999996</v>
      </c>
      <c r="AD48" s="12">
        <v>-2697945.3736516829</v>
      </c>
      <c r="AE48" s="12"/>
      <c r="AF48" s="15">
        <v>-910061.4245212822</v>
      </c>
      <c r="AG48" s="21">
        <v>-849704.6213589015</v>
      </c>
      <c r="AH48" s="118">
        <f t="shared" si="7"/>
        <v>-1759766.0458801836</v>
      </c>
      <c r="AI48" s="21"/>
      <c r="AJ48" s="21">
        <v>-292218.8</v>
      </c>
      <c r="AK48" s="21">
        <v>-111984.52</v>
      </c>
      <c r="AL48" s="118">
        <f t="shared" si="8"/>
        <v>-404203.32</v>
      </c>
      <c r="AM48" s="811"/>
      <c r="AN48" s="131">
        <v>-910061.4245212822</v>
      </c>
      <c r="AO48" s="131">
        <v>-715762.76561746711</v>
      </c>
      <c r="AP48" s="118">
        <f t="shared" si="9"/>
        <v>-1625824.1901387493</v>
      </c>
      <c r="AQ48" s="131"/>
      <c r="AR48" s="131">
        <v>-289918.59999999998</v>
      </c>
      <c r="AS48" s="131">
        <v>-111011.90000000001</v>
      </c>
      <c r="AT48" s="118">
        <f t="shared" si="10"/>
        <v>-400930.5</v>
      </c>
      <c r="AU48" s="148"/>
      <c r="AV48" s="131">
        <f t="shared" si="11"/>
        <v>-53.938095807566647</v>
      </c>
      <c r="AW48" s="131">
        <f t="shared" si="12"/>
        <v>-96.405411423523134</v>
      </c>
      <c r="AX48" s="131">
        <f t="shared" si="13"/>
        <v>-150.34350723108977</v>
      </c>
      <c r="AZ48" s="131">
        <f t="shared" si="14"/>
        <v>-92.363891659523205</v>
      </c>
      <c r="BA48" s="131">
        <f t="shared" si="15"/>
        <v>-111.55179220466334</v>
      </c>
      <c r="BB48" s="118">
        <f t="shared" si="16"/>
        <v>-203.91568386418655</v>
      </c>
      <c r="BC48" s="131"/>
      <c r="BD48" s="131">
        <f t="shared" si="39"/>
        <v>-90.571015566423313</v>
      </c>
      <c r="BE48" s="131">
        <f t="shared" si="17"/>
        <v>34.69705405746808</v>
      </c>
      <c r="BF48" s="118">
        <f t="shared" si="18"/>
        <v>-55.873961508955226</v>
      </c>
      <c r="BG48" s="131"/>
      <c r="BH48" s="131">
        <f t="shared" si="19"/>
        <v>-93.186711501257648</v>
      </c>
      <c r="BI48" s="131">
        <f t="shared" si="20"/>
        <v>-99.935587785058715</v>
      </c>
      <c r="BJ48" s="118">
        <f t="shared" si="21"/>
        <v>-193.12229928631638</v>
      </c>
      <c r="BK48" s="131"/>
      <c r="BL48" s="131">
        <f t="shared" si="22"/>
        <v>-29.98</v>
      </c>
      <c r="BM48" s="131">
        <f t="shared" si="23"/>
        <v>-11.479999999999999</v>
      </c>
      <c r="BN48" s="131">
        <f t="shared" si="24"/>
        <v>-40.22</v>
      </c>
      <c r="BO48" s="118">
        <f t="shared" si="25"/>
        <v>-81.680000000000007</v>
      </c>
      <c r="BP48" s="15"/>
      <c r="BQ48" s="131">
        <f t="shared" si="26"/>
        <v>-92.806590304026329</v>
      </c>
      <c r="BR48" s="131">
        <f t="shared" si="27"/>
        <v>-86.651501260340765</v>
      </c>
      <c r="BS48" s="118">
        <f t="shared" si="28"/>
        <v>-179.45809156436709</v>
      </c>
      <c r="BT48" s="131"/>
      <c r="BU48" s="131">
        <f t="shared" si="29"/>
        <v>-29.799999999999997</v>
      </c>
      <c r="BV48" s="131">
        <f t="shared" si="30"/>
        <v>-11.42</v>
      </c>
      <c r="BW48" s="118">
        <f t="shared" si="31"/>
        <v>-41.22</v>
      </c>
      <c r="BX48" s="15"/>
      <c r="BY48" s="118">
        <f t="shared" si="32"/>
        <v>-93.291791339957172</v>
      </c>
      <c r="BZ48" s="118">
        <f t="shared" si="33"/>
        <v>-73.373938043820303</v>
      </c>
      <c r="CA48" s="118">
        <f t="shared" si="34"/>
        <v>-166.66572938377749</v>
      </c>
      <c r="CB48" s="105"/>
      <c r="CC48" s="118">
        <f t="shared" si="35"/>
        <v>-29.72</v>
      </c>
      <c r="CD48" s="118">
        <f t="shared" si="36"/>
        <v>-11.38</v>
      </c>
      <c r="CE48" s="118">
        <f t="shared" si="37"/>
        <v>-41.1</v>
      </c>
    </row>
    <row r="49" spans="1:83">
      <c r="A49" s="41">
        <v>140</v>
      </c>
      <c r="B49" s="45">
        <v>11</v>
      </c>
      <c r="C49" s="45">
        <v>11</v>
      </c>
      <c r="D49" s="11" t="s">
        <v>80</v>
      </c>
      <c r="E49" s="14">
        <v>20958</v>
      </c>
      <c r="F49" s="14">
        <v>20801</v>
      </c>
      <c r="G49" s="21">
        <v>20618</v>
      </c>
      <c r="H49" s="21">
        <v>20463</v>
      </c>
      <c r="I49" s="21">
        <v>20205</v>
      </c>
      <c r="J49" s="21"/>
      <c r="K49" s="15">
        <v>6270362.2196530169</v>
      </c>
      <c r="L49" s="21">
        <v>3747967.527669345</v>
      </c>
      <c r="M49" s="118">
        <v>10018329.74732236</v>
      </c>
      <c r="N49" s="118"/>
      <c r="O49" s="21">
        <v>5687944.3897173544</v>
      </c>
      <c r="P49" s="21">
        <v>2960840.0346355471</v>
      </c>
      <c r="Q49" s="118">
        <f t="shared" si="4"/>
        <v>8648784.4243529011</v>
      </c>
      <c r="R49" s="118"/>
      <c r="S49" s="21">
        <v>-1883967.6947971713</v>
      </c>
      <c r="T49" s="15">
        <v>721733.4214493935</v>
      </c>
      <c r="U49" s="118">
        <f t="shared" si="5"/>
        <v>-1162234.2733477778</v>
      </c>
      <c r="V49" s="15"/>
      <c r="W49" s="15">
        <v>5687944.3897173544</v>
      </c>
      <c r="X49" s="21">
        <v>2596793.735148944</v>
      </c>
      <c r="Y49" s="118">
        <f t="shared" si="6"/>
        <v>8284738.1248662984</v>
      </c>
      <c r="Z49" s="21"/>
      <c r="AA49" s="21">
        <v>-618127.64</v>
      </c>
      <c r="AB49" s="21">
        <v>-236694.64</v>
      </c>
      <c r="AC49" s="131">
        <f t="shared" si="38"/>
        <v>-829255.96</v>
      </c>
      <c r="AD49" s="12">
        <v>6570686.7703863168</v>
      </c>
      <c r="AE49" s="12"/>
      <c r="AF49" s="15">
        <v>5687944.3897173544</v>
      </c>
      <c r="AG49" s="21">
        <v>2239328.8329352611</v>
      </c>
      <c r="AH49" s="118">
        <f t="shared" si="7"/>
        <v>7927273.222652616</v>
      </c>
      <c r="AI49" s="21"/>
      <c r="AJ49" s="21">
        <v>-609797.4</v>
      </c>
      <c r="AK49" s="21">
        <v>-233687.46</v>
      </c>
      <c r="AL49" s="118">
        <f t="shared" si="8"/>
        <v>-843484.86</v>
      </c>
      <c r="AM49" s="811"/>
      <c r="AN49" s="131">
        <v>5687944.3897173535</v>
      </c>
      <c r="AO49" s="131">
        <v>1898067.9937266516</v>
      </c>
      <c r="AP49" s="118">
        <f t="shared" si="9"/>
        <v>7586012.3834440056</v>
      </c>
      <c r="AQ49" s="131"/>
      <c r="AR49" s="131">
        <v>-600492.6</v>
      </c>
      <c r="AS49" s="131">
        <v>-229932.90000000002</v>
      </c>
      <c r="AT49" s="118">
        <f t="shared" si="10"/>
        <v>-830425.5</v>
      </c>
      <c r="AU49" s="148"/>
      <c r="AV49" s="131">
        <f t="shared" si="11"/>
        <v>299.18705122879174</v>
      </c>
      <c r="AW49" s="131">
        <f t="shared" si="12"/>
        <v>178.83230879231536</v>
      </c>
      <c r="AX49" s="131">
        <f t="shared" si="13"/>
        <v>478.01936002110699</v>
      </c>
      <c r="AZ49" s="131">
        <f t="shared" si="14"/>
        <v>273.44571846148523</v>
      </c>
      <c r="BA49" s="131">
        <f t="shared" si="15"/>
        <v>142.3412352596292</v>
      </c>
      <c r="BB49" s="118">
        <f t="shared" si="16"/>
        <v>415.7869537211144</v>
      </c>
      <c r="BC49" s="131"/>
      <c r="BD49" s="131">
        <f t="shared" si="39"/>
        <v>-90.571015566423313</v>
      </c>
      <c r="BE49" s="131">
        <f t="shared" si="17"/>
        <v>34.69705405746808</v>
      </c>
      <c r="BF49" s="118">
        <f t="shared" si="18"/>
        <v>-55.873961508955233</v>
      </c>
      <c r="BG49" s="131"/>
      <c r="BH49" s="131">
        <f t="shared" si="19"/>
        <v>275.87275146558125</v>
      </c>
      <c r="BI49" s="131">
        <f t="shared" si="20"/>
        <v>125.94789674793597</v>
      </c>
      <c r="BJ49" s="118">
        <f t="shared" si="21"/>
        <v>401.82064821351719</v>
      </c>
      <c r="BK49" s="131"/>
      <c r="BL49" s="131">
        <f t="shared" si="22"/>
        <v>-29.98</v>
      </c>
      <c r="BM49" s="131">
        <f t="shared" si="23"/>
        <v>-11.48</v>
      </c>
      <c r="BN49" s="131">
        <f t="shared" si="24"/>
        <v>-40.22</v>
      </c>
      <c r="BO49" s="118">
        <f t="shared" si="25"/>
        <v>-81.680000000000007</v>
      </c>
      <c r="BP49" s="15"/>
      <c r="BQ49" s="131">
        <f t="shared" si="26"/>
        <v>277.96239015380706</v>
      </c>
      <c r="BR49" s="131">
        <f t="shared" si="27"/>
        <v>109.43306616504232</v>
      </c>
      <c r="BS49" s="118">
        <f t="shared" si="28"/>
        <v>387.39545631884937</v>
      </c>
      <c r="BT49" s="131"/>
      <c r="BU49" s="131">
        <f t="shared" si="29"/>
        <v>-29.8</v>
      </c>
      <c r="BV49" s="131">
        <f t="shared" si="30"/>
        <v>-11.42</v>
      </c>
      <c r="BW49" s="118">
        <f t="shared" si="31"/>
        <v>-41.22</v>
      </c>
      <c r="BX49" s="15"/>
      <c r="BY49" s="118">
        <f t="shared" si="32"/>
        <v>281.51172431167305</v>
      </c>
      <c r="BZ49" s="118">
        <f t="shared" si="33"/>
        <v>93.94050946432327</v>
      </c>
      <c r="CA49" s="118">
        <f t="shared" si="34"/>
        <v>375.45223377599632</v>
      </c>
      <c r="CB49" s="105"/>
      <c r="CC49" s="118">
        <f t="shared" si="35"/>
        <v>-29.72</v>
      </c>
      <c r="CD49" s="118">
        <f t="shared" si="36"/>
        <v>-11.38</v>
      </c>
      <c r="CE49" s="118">
        <f t="shared" si="37"/>
        <v>-41.1</v>
      </c>
    </row>
    <row r="50" spans="1:83">
      <c r="A50" s="41">
        <v>142</v>
      </c>
      <c r="B50" s="45">
        <v>7</v>
      </c>
      <c r="C50" s="45">
        <v>7</v>
      </c>
      <c r="D50" s="11" t="s">
        <v>81</v>
      </c>
      <c r="E50" s="14">
        <v>6559</v>
      </c>
      <c r="F50" s="14">
        <v>6504</v>
      </c>
      <c r="G50" s="21">
        <v>6444</v>
      </c>
      <c r="H50" s="21">
        <v>6401</v>
      </c>
      <c r="I50" s="21">
        <v>6329</v>
      </c>
      <c r="J50" s="21"/>
      <c r="K50" s="15">
        <v>-71566.627596771534</v>
      </c>
      <c r="L50" s="21">
        <v>140890.71835605169</v>
      </c>
      <c r="M50" s="118">
        <v>69324.090759280123</v>
      </c>
      <c r="N50" s="118"/>
      <c r="O50" s="21">
        <v>302401.4120114441</v>
      </c>
      <c r="P50" s="21">
        <v>265464.53475643421</v>
      </c>
      <c r="Q50" s="118">
        <f t="shared" si="4"/>
        <v>567865.94676787825</v>
      </c>
      <c r="R50" s="118"/>
      <c r="S50" s="21">
        <v>-589073.88524401723</v>
      </c>
      <c r="T50" s="15">
        <v>225669.63958977241</v>
      </c>
      <c r="U50" s="118">
        <f t="shared" si="5"/>
        <v>-363404.24565424479</v>
      </c>
      <c r="V50" s="15"/>
      <c r="W50" s="15">
        <v>302401.4120114441</v>
      </c>
      <c r="X50" s="21">
        <v>151635.5298114382</v>
      </c>
      <c r="Y50" s="118">
        <f t="shared" si="6"/>
        <v>454036.94182288228</v>
      </c>
      <c r="Z50" s="21"/>
      <c r="AA50" s="21">
        <v>-193191.12</v>
      </c>
      <c r="AB50" s="21">
        <v>-73977.12000000001</v>
      </c>
      <c r="AC50" s="131">
        <f t="shared" si="38"/>
        <v>-259177.68</v>
      </c>
      <c r="AD50" s="12">
        <v>-81930.876052623207</v>
      </c>
      <c r="AE50" s="12"/>
      <c r="AF50" s="15">
        <v>302401.4120114441</v>
      </c>
      <c r="AG50" s="21">
        <v>39864.378232293013</v>
      </c>
      <c r="AH50" s="118">
        <f t="shared" si="7"/>
        <v>342265.79024373711</v>
      </c>
      <c r="AI50" s="21"/>
      <c r="AJ50" s="21">
        <v>-190749.8</v>
      </c>
      <c r="AK50" s="21">
        <v>-73099.42</v>
      </c>
      <c r="AL50" s="118">
        <f t="shared" si="8"/>
        <v>-263849.21999999997</v>
      </c>
      <c r="AM50" s="811"/>
      <c r="AN50" s="131">
        <v>302401.4120114441</v>
      </c>
      <c r="AO50" s="131">
        <v>-36635.0391114616</v>
      </c>
      <c r="AP50" s="118">
        <f t="shared" si="9"/>
        <v>265766.3728999825</v>
      </c>
      <c r="AQ50" s="131"/>
      <c r="AR50" s="131">
        <v>-188097.88</v>
      </c>
      <c r="AS50" s="131">
        <v>-72024.02</v>
      </c>
      <c r="AT50" s="118">
        <f t="shared" si="10"/>
        <v>-260121.90000000002</v>
      </c>
      <c r="AU50" s="148"/>
      <c r="AV50" s="131">
        <f t="shared" si="11"/>
        <v>-10.911210183987123</v>
      </c>
      <c r="AW50" s="131">
        <f t="shared" si="12"/>
        <v>21.480518121062918</v>
      </c>
      <c r="AX50" s="131">
        <f t="shared" si="13"/>
        <v>10.569307937075793</v>
      </c>
      <c r="AZ50" s="131">
        <f t="shared" si="14"/>
        <v>46.494682043579964</v>
      </c>
      <c r="BA50" s="131">
        <f t="shared" si="15"/>
        <v>40.815580374605503</v>
      </c>
      <c r="BB50" s="118">
        <f t="shared" si="16"/>
        <v>87.310262418185459</v>
      </c>
      <c r="BC50" s="131"/>
      <c r="BD50" s="131">
        <f t="shared" si="39"/>
        <v>-90.571015566423313</v>
      </c>
      <c r="BE50" s="131">
        <f t="shared" si="17"/>
        <v>34.697054057468087</v>
      </c>
      <c r="BF50" s="118">
        <f t="shared" si="18"/>
        <v>-55.873961508955226</v>
      </c>
      <c r="BG50" s="131"/>
      <c r="BH50" s="131">
        <f t="shared" si="19"/>
        <v>46.92759342201181</v>
      </c>
      <c r="BI50" s="131">
        <f t="shared" si="20"/>
        <v>23.531274024121384</v>
      </c>
      <c r="BJ50" s="118">
        <f t="shared" si="21"/>
        <v>70.458867446133198</v>
      </c>
      <c r="BK50" s="131"/>
      <c r="BL50" s="131">
        <f t="shared" si="22"/>
        <v>-29.98</v>
      </c>
      <c r="BM50" s="131">
        <f t="shared" si="23"/>
        <v>-11.480000000000002</v>
      </c>
      <c r="BN50" s="131">
        <f t="shared" si="24"/>
        <v>-40.22</v>
      </c>
      <c r="BO50" s="118">
        <f t="shared" si="25"/>
        <v>-81.680000000000007</v>
      </c>
      <c r="BP50" s="15"/>
      <c r="BQ50" s="131">
        <f t="shared" si="26"/>
        <v>47.24283893320483</v>
      </c>
      <c r="BR50" s="131">
        <f t="shared" si="27"/>
        <v>6.2278359994208738</v>
      </c>
      <c r="BS50" s="118">
        <f t="shared" si="28"/>
        <v>53.470674932625705</v>
      </c>
      <c r="BT50" s="131"/>
      <c r="BU50" s="131">
        <f t="shared" si="29"/>
        <v>-29.799999999999997</v>
      </c>
      <c r="BV50" s="131">
        <f t="shared" si="30"/>
        <v>-11.42</v>
      </c>
      <c r="BW50" s="118">
        <f t="shared" si="31"/>
        <v>-41.22</v>
      </c>
      <c r="BX50" s="15"/>
      <c r="BY50" s="118">
        <f t="shared" si="32"/>
        <v>47.780283142904743</v>
      </c>
      <c r="BZ50" s="118">
        <f t="shared" si="33"/>
        <v>-5.7884403715376207</v>
      </c>
      <c r="CA50" s="118">
        <f t="shared" si="34"/>
        <v>41.991842771367125</v>
      </c>
      <c r="CB50" s="105"/>
      <c r="CC50" s="118">
        <f t="shared" si="35"/>
        <v>-29.720000000000002</v>
      </c>
      <c r="CD50" s="118">
        <f t="shared" si="36"/>
        <v>-11.38</v>
      </c>
      <c r="CE50" s="118">
        <f t="shared" si="37"/>
        <v>-41.1</v>
      </c>
    </row>
    <row r="51" spans="1:83">
      <c r="A51" s="41">
        <v>143</v>
      </c>
      <c r="B51" s="45">
        <v>6</v>
      </c>
      <c r="C51" s="45">
        <v>6</v>
      </c>
      <c r="D51" s="11" t="s">
        <v>82</v>
      </c>
      <c r="E51" s="14">
        <v>6877</v>
      </c>
      <c r="F51" s="14">
        <v>6804</v>
      </c>
      <c r="G51" s="21">
        <v>6850</v>
      </c>
      <c r="H51" s="21">
        <v>6758</v>
      </c>
      <c r="I51" s="21">
        <v>6704</v>
      </c>
      <c r="J51" s="21"/>
      <c r="K51" s="15">
        <v>-176703.40341126439</v>
      </c>
      <c r="L51" s="21">
        <v>251739.65739487219</v>
      </c>
      <c r="M51" s="118">
        <v>75036.253983607836</v>
      </c>
      <c r="N51" s="118"/>
      <c r="O51" s="21">
        <v>-569157.69478586689</v>
      </c>
      <c r="P51" s="21">
        <v>3127.5246370326422</v>
      </c>
      <c r="Q51" s="118">
        <f t="shared" si="4"/>
        <v>-566030.17014883424</v>
      </c>
      <c r="R51" s="118"/>
      <c r="S51" s="21">
        <v>-616245.18991394422</v>
      </c>
      <c r="T51" s="15">
        <v>236078.75580701281</v>
      </c>
      <c r="U51" s="118">
        <f t="shared" si="5"/>
        <v>-380166.43410693144</v>
      </c>
      <c r="V51" s="15"/>
      <c r="W51" s="15">
        <v>-569157.69478586689</v>
      </c>
      <c r="X51" s="21">
        <v>-13891.89566520488</v>
      </c>
      <c r="Y51" s="118">
        <f t="shared" si="6"/>
        <v>-583049.59045107174</v>
      </c>
      <c r="Z51" s="21"/>
      <c r="AA51" s="21">
        <v>-205363</v>
      </c>
      <c r="AB51" s="21">
        <v>-78638</v>
      </c>
      <c r="AC51" s="131">
        <f t="shared" si="38"/>
        <v>-275507</v>
      </c>
      <c r="AD51" s="12">
        <v>-1142842.7999996671</v>
      </c>
      <c r="AE51" s="12"/>
      <c r="AF51" s="15">
        <v>-569157.69478586689</v>
      </c>
      <c r="AG51" s="21">
        <v>-28758.543165897321</v>
      </c>
      <c r="AH51" s="118">
        <f t="shared" si="7"/>
        <v>-597916.23795176425</v>
      </c>
      <c r="AI51" s="21"/>
      <c r="AJ51" s="21">
        <v>-201388.4</v>
      </c>
      <c r="AK51" s="21">
        <v>-77176.36</v>
      </c>
      <c r="AL51" s="118">
        <f t="shared" si="8"/>
        <v>-278564.76</v>
      </c>
      <c r="AM51" s="811"/>
      <c r="AN51" s="131">
        <v>-569157.69478586689</v>
      </c>
      <c r="AO51" s="131">
        <v>-38324.847188558539</v>
      </c>
      <c r="AP51" s="118">
        <f t="shared" si="9"/>
        <v>-607482.54197442543</v>
      </c>
      <c r="AQ51" s="131"/>
      <c r="AR51" s="131">
        <v>-199242.88</v>
      </c>
      <c r="AS51" s="131">
        <v>-76291.520000000004</v>
      </c>
      <c r="AT51" s="118">
        <f t="shared" si="10"/>
        <v>-275534.40000000002</v>
      </c>
      <c r="AU51" s="148"/>
      <c r="AV51" s="131">
        <f t="shared" si="11"/>
        <v>-25.69483836138787</v>
      </c>
      <c r="AW51" s="131">
        <f t="shared" si="12"/>
        <v>36.606028412806772</v>
      </c>
      <c r="AX51" s="131">
        <f t="shared" si="13"/>
        <v>10.91119005141891</v>
      </c>
      <c r="AZ51" s="131">
        <f t="shared" si="14"/>
        <v>-83.650454848011009</v>
      </c>
      <c r="BA51" s="131">
        <f t="shared" si="15"/>
        <v>0.45965970561914199</v>
      </c>
      <c r="BB51" s="118">
        <f t="shared" si="16"/>
        <v>-83.190795142391863</v>
      </c>
      <c r="BC51" s="131"/>
      <c r="BD51" s="131">
        <f t="shared" si="39"/>
        <v>-90.571015566423313</v>
      </c>
      <c r="BE51" s="131">
        <f t="shared" si="17"/>
        <v>34.69705405746808</v>
      </c>
      <c r="BF51" s="118">
        <f t="shared" si="18"/>
        <v>-55.87396150895524</v>
      </c>
      <c r="BG51" s="131"/>
      <c r="BH51" s="131">
        <f t="shared" si="19"/>
        <v>-83.088714567279837</v>
      </c>
      <c r="BI51" s="131">
        <f t="shared" si="20"/>
        <v>-2.02801396572334</v>
      </c>
      <c r="BJ51" s="118">
        <f t="shared" si="21"/>
        <v>-85.116728533003183</v>
      </c>
      <c r="BK51" s="131"/>
      <c r="BL51" s="131">
        <f t="shared" si="22"/>
        <v>-29.98</v>
      </c>
      <c r="BM51" s="131">
        <f t="shared" si="23"/>
        <v>-11.48</v>
      </c>
      <c r="BN51" s="131">
        <f t="shared" si="24"/>
        <v>-40.22</v>
      </c>
      <c r="BO51" s="118">
        <f t="shared" si="25"/>
        <v>-81.680000000000007</v>
      </c>
      <c r="BP51" s="15"/>
      <c r="BQ51" s="131">
        <f t="shared" si="26"/>
        <v>-84.219842377310869</v>
      </c>
      <c r="BR51" s="131">
        <f t="shared" si="27"/>
        <v>-4.2554813799788871</v>
      </c>
      <c r="BS51" s="118">
        <f t="shared" si="28"/>
        <v>-88.475323757289758</v>
      </c>
      <c r="BT51" s="131"/>
      <c r="BU51" s="131">
        <f t="shared" si="29"/>
        <v>-29.8</v>
      </c>
      <c r="BV51" s="131">
        <f t="shared" si="30"/>
        <v>-11.42</v>
      </c>
      <c r="BW51" s="118">
        <f t="shared" si="31"/>
        <v>-41.22</v>
      </c>
      <c r="BX51" s="15"/>
      <c r="BY51" s="118">
        <f t="shared" si="32"/>
        <v>-84.898224162569647</v>
      </c>
      <c r="BZ51" s="118">
        <f t="shared" si="33"/>
        <v>-5.7167134827802117</v>
      </c>
      <c r="CA51" s="118">
        <f t="shared" si="34"/>
        <v>-90.614937645349855</v>
      </c>
      <c r="CB51" s="105"/>
      <c r="CC51" s="118">
        <f t="shared" si="35"/>
        <v>-29.720000000000002</v>
      </c>
      <c r="CD51" s="118">
        <f t="shared" si="36"/>
        <v>-11.38</v>
      </c>
      <c r="CE51" s="118">
        <f t="shared" si="37"/>
        <v>-41.1</v>
      </c>
    </row>
    <row r="52" spans="1:83">
      <c r="A52" s="41">
        <v>145</v>
      </c>
      <c r="B52" s="45">
        <v>14</v>
      </c>
      <c r="C52" s="45">
        <v>14</v>
      </c>
      <c r="D52" s="11" t="s">
        <v>83</v>
      </c>
      <c r="E52" s="14">
        <v>12366</v>
      </c>
      <c r="F52" s="14">
        <v>12369</v>
      </c>
      <c r="G52" s="21">
        <v>12343</v>
      </c>
      <c r="H52" s="21">
        <v>12429</v>
      </c>
      <c r="I52" s="21">
        <v>12405</v>
      </c>
      <c r="J52" s="21"/>
      <c r="K52" s="15">
        <v>1593397.383234692</v>
      </c>
      <c r="L52" s="21">
        <v>27999.957431392661</v>
      </c>
      <c r="M52" s="118">
        <v>1621397.3406660841</v>
      </c>
      <c r="N52" s="118"/>
      <c r="O52" s="21">
        <v>918783.69266658579</v>
      </c>
      <c r="P52" s="21">
        <v>-287397.89555781212</v>
      </c>
      <c r="Q52" s="118">
        <f t="shared" si="4"/>
        <v>631385.79710877361</v>
      </c>
      <c r="R52" s="118"/>
      <c r="S52" s="21">
        <v>-1120272.8915410899</v>
      </c>
      <c r="T52" s="15">
        <v>429167.86163682269</v>
      </c>
      <c r="U52" s="118">
        <f t="shared" si="5"/>
        <v>-691105.02990426717</v>
      </c>
      <c r="V52" s="15"/>
      <c r="W52" s="15">
        <v>918783.69266658579</v>
      </c>
      <c r="X52" s="21">
        <v>-132802.5207368797</v>
      </c>
      <c r="Y52" s="118">
        <f t="shared" si="6"/>
        <v>785981.17192970612</v>
      </c>
      <c r="Z52" s="21"/>
      <c r="AA52" s="21">
        <v>-370043.14</v>
      </c>
      <c r="AB52" s="21">
        <v>-141697.64000000001</v>
      </c>
      <c r="AC52" s="131">
        <f t="shared" si="38"/>
        <v>-496435.45999999996</v>
      </c>
      <c r="AD52" s="12">
        <v>-232571.01980853771</v>
      </c>
      <c r="AE52" s="12"/>
      <c r="AF52" s="15">
        <v>918783.69266658579</v>
      </c>
      <c r="AG52" s="21">
        <v>-52280.191125659017</v>
      </c>
      <c r="AH52" s="118">
        <f t="shared" si="7"/>
        <v>866503.50154092675</v>
      </c>
      <c r="AI52" s="21"/>
      <c r="AJ52" s="21">
        <v>-370384.2</v>
      </c>
      <c r="AK52" s="21">
        <v>-141939.18</v>
      </c>
      <c r="AL52" s="118">
        <f t="shared" si="8"/>
        <v>-512323.38</v>
      </c>
      <c r="AM52" s="811"/>
      <c r="AN52" s="131">
        <v>918783.69266658579</v>
      </c>
      <c r="AO52" s="131">
        <v>-69670.787018706731</v>
      </c>
      <c r="AP52" s="118">
        <f t="shared" si="9"/>
        <v>849112.905647879</v>
      </c>
      <c r="AQ52" s="131"/>
      <c r="AR52" s="131">
        <v>-368676.6</v>
      </c>
      <c r="AS52" s="131">
        <v>-141168.90000000002</v>
      </c>
      <c r="AT52" s="118">
        <f t="shared" si="10"/>
        <v>-509845.5</v>
      </c>
      <c r="AU52" s="148"/>
      <c r="AV52" s="131">
        <f t="shared" si="11"/>
        <v>128.85309584624713</v>
      </c>
      <c r="AW52" s="131">
        <f t="shared" si="12"/>
        <v>2.2642695642400663</v>
      </c>
      <c r="AX52" s="131">
        <f t="shared" si="13"/>
        <v>131.11736541048714</v>
      </c>
      <c r="AZ52" s="131">
        <f t="shared" si="14"/>
        <v>74.281161990992459</v>
      </c>
      <c r="BA52" s="131">
        <f t="shared" si="15"/>
        <v>-23.235337986725856</v>
      </c>
      <c r="BB52" s="118">
        <f t="shared" si="16"/>
        <v>51.045824004266599</v>
      </c>
      <c r="BC52" s="131"/>
      <c r="BD52" s="131">
        <f t="shared" si="39"/>
        <v>-90.571015566423299</v>
      </c>
      <c r="BE52" s="131">
        <f t="shared" si="17"/>
        <v>34.69705405746808</v>
      </c>
      <c r="BF52" s="118">
        <f t="shared" si="18"/>
        <v>-55.873961508955226</v>
      </c>
      <c r="BG52" s="131"/>
      <c r="BH52" s="131">
        <f t="shared" si="19"/>
        <v>74.437632072153107</v>
      </c>
      <c r="BI52" s="131">
        <f t="shared" si="20"/>
        <v>-10.759338956240759</v>
      </c>
      <c r="BJ52" s="118">
        <f t="shared" si="21"/>
        <v>63.678293115912346</v>
      </c>
      <c r="BK52" s="131"/>
      <c r="BL52" s="131">
        <f t="shared" si="22"/>
        <v>-29.98</v>
      </c>
      <c r="BM52" s="131">
        <f t="shared" si="23"/>
        <v>-11.48</v>
      </c>
      <c r="BN52" s="131">
        <f t="shared" si="24"/>
        <v>-40.22</v>
      </c>
      <c r="BO52" s="118">
        <f t="shared" si="25"/>
        <v>-81.680000000000007</v>
      </c>
      <c r="BP52" s="15"/>
      <c r="BQ52" s="131">
        <f t="shared" si="26"/>
        <v>73.922575642978984</v>
      </c>
      <c r="BR52" s="131">
        <f t="shared" si="27"/>
        <v>-4.2063071144628701</v>
      </c>
      <c r="BS52" s="118">
        <f t="shared" si="28"/>
        <v>69.71626852851611</v>
      </c>
      <c r="BT52" s="131"/>
      <c r="BU52" s="131">
        <f t="shared" si="29"/>
        <v>-29.8</v>
      </c>
      <c r="BV52" s="131">
        <f t="shared" si="30"/>
        <v>-11.42</v>
      </c>
      <c r="BW52" s="118">
        <f t="shared" si="31"/>
        <v>-41.22</v>
      </c>
      <c r="BX52" s="15"/>
      <c r="BY52" s="118">
        <f t="shared" si="32"/>
        <v>74.065593927173381</v>
      </c>
      <c r="BZ52" s="118">
        <f t="shared" si="33"/>
        <v>-5.6163472002181969</v>
      </c>
      <c r="CA52" s="118">
        <f t="shared" si="34"/>
        <v>68.449246726955181</v>
      </c>
      <c r="CB52" s="105"/>
      <c r="CC52" s="118">
        <f t="shared" si="35"/>
        <v>-29.72</v>
      </c>
      <c r="CD52" s="118">
        <f t="shared" si="36"/>
        <v>-11.380000000000003</v>
      </c>
      <c r="CE52" s="118">
        <f t="shared" si="37"/>
        <v>-41.1</v>
      </c>
    </row>
    <row r="53" spans="1:83">
      <c r="A53" s="41">
        <v>146</v>
      </c>
      <c r="B53" s="45">
        <v>12</v>
      </c>
      <c r="C53" s="45">
        <v>12</v>
      </c>
      <c r="D53" s="11" t="s">
        <v>84</v>
      </c>
      <c r="E53" s="14">
        <v>4643</v>
      </c>
      <c r="F53" s="14">
        <v>4492</v>
      </c>
      <c r="G53" s="21">
        <v>4406</v>
      </c>
      <c r="H53" s="21">
        <v>4382</v>
      </c>
      <c r="I53" s="21">
        <v>4293</v>
      </c>
      <c r="J53" s="21"/>
      <c r="K53" s="15">
        <v>1279545.062394036</v>
      </c>
      <c r="L53" s="21">
        <v>597398.68318906007</v>
      </c>
      <c r="M53" s="118">
        <v>1876943.7455830961</v>
      </c>
      <c r="N53" s="118"/>
      <c r="O53" s="21">
        <v>304573.67127162189</v>
      </c>
      <c r="P53" s="21">
        <v>-4492.9769673992296</v>
      </c>
      <c r="Q53" s="118">
        <f t="shared" si="4"/>
        <v>300080.69430422265</v>
      </c>
      <c r="R53" s="118"/>
      <c r="S53" s="21">
        <v>-406845.0019243735</v>
      </c>
      <c r="T53" s="15">
        <v>155859.1668261466</v>
      </c>
      <c r="U53" s="118">
        <f t="shared" si="5"/>
        <v>-250985.8350982269</v>
      </c>
      <c r="V53" s="15"/>
      <c r="W53" s="15">
        <v>304573.67127162189</v>
      </c>
      <c r="X53" s="21">
        <v>-9171.4278847884052</v>
      </c>
      <c r="Y53" s="118">
        <f t="shared" si="6"/>
        <v>295402.24338683346</v>
      </c>
      <c r="Z53" s="21"/>
      <c r="AA53" s="21">
        <v>-132091.88</v>
      </c>
      <c r="AB53" s="21">
        <v>-50580.88</v>
      </c>
      <c r="AC53" s="131">
        <f t="shared" si="38"/>
        <v>-177209.32</v>
      </c>
      <c r="AD53" s="12">
        <v>-75132.18547334653</v>
      </c>
      <c r="AE53" s="12"/>
      <c r="AF53" s="15">
        <v>304573.67127162189</v>
      </c>
      <c r="AG53" s="21">
        <v>-18986.386816756429</v>
      </c>
      <c r="AH53" s="118">
        <f t="shared" si="7"/>
        <v>285587.28445486544</v>
      </c>
      <c r="AI53" s="21"/>
      <c r="AJ53" s="21">
        <v>-130583.6</v>
      </c>
      <c r="AK53" s="21">
        <v>-50042.44</v>
      </c>
      <c r="AL53" s="118">
        <f t="shared" si="8"/>
        <v>-180626.04</v>
      </c>
      <c r="AM53" s="811"/>
      <c r="AN53" s="131">
        <v>304573.67127162195</v>
      </c>
      <c r="AO53" s="131">
        <v>-25302.059607731473</v>
      </c>
      <c r="AP53" s="118">
        <f t="shared" si="9"/>
        <v>279271.61166389048</v>
      </c>
      <c r="AQ53" s="131"/>
      <c r="AR53" s="131">
        <v>-127587.95999999999</v>
      </c>
      <c r="AS53" s="131">
        <v>-48854.340000000004</v>
      </c>
      <c r="AT53" s="118">
        <f t="shared" si="10"/>
        <v>-176442.3</v>
      </c>
      <c r="AU53" s="148"/>
      <c r="AV53" s="131">
        <f t="shared" si="11"/>
        <v>275.58584156666723</v>
      </c>
      <c r="AW53" s="131">
        <f t="shared" si="12"/>
        <v>128.66652663990095</v>
      </c>
      <c r="AX53" s="131">
        <f t="shared" si="13"/>
        <v>404.25236820656818</v>
      </c>
      <c r="AZ53" s="131">
        <f t="shared" si="14"/>
        <v>67.803577754145564</v>
      </c>
      <c r="BA53" s="131">
        <f t="shared" si="15"/>
        <v>-1.0002174905163022</v>
      </c>
      <c r="BB53" s="118">
        <f t="shared" si="16"/>
        <v>66.803360263629258</v>
      </c>
      <c r="BC53" s="131"/>
      <c r="BD53" s="131">
        <f t="shared" si="39"/>
        <v>-90.571015566423313</v>
      </c>
      <c r="BE53" s="131">
        <f t="shared" si="17"/>
        <v>34.697054057468073</v>
      </c>
      <c r="BF53" s="118">
        <f t="shared" si="18"/>
        <v>-55.873961508955233</v>
      </c>
      <c r="BG53" s="131"/>
      <c r="BH53" s="131">
        <f t="shared" si="19"/>
        <v>69.12702480064047</v>
      </c>
      <c r="BI53" s="131">
        <f t="shared" si="20"/>
        <v>-2.0815769143868375</v>
      </c>
      <c r="BJ53" s="118">
        <f t="shared" si="21"/>
        <v>67.045447886253626</v>
      </c>
      <c r="BK53" s="131"/>
      <c r="BL53" s="131">
        <f t="shared" si="22"/>
        <v>-29.98</v>
      </c>
      <c r="BM53" s="131">
        <f t="shared" si="23"/>
        <v>-11.479999999999999</v>
      </c>
      <c r="BN53" s="131">
        <f t="shared" si="24"/>
        <v>-40.22</v>
      </c>
      <c r="BO53" s="118">
        <f t="shared" si="25"/>
        <v>-81.680000000000007</v>
      </c>
      <c r="BP53" s="15"/>
      <c r="BQ53" s="131">
        <f t="shared" si="26"/>
        <v>69.50563013957597</v>
      </c>
      <c r="BR53" s="131">
        <f t="shared" si="27"/>
        <v>-4.3328130572241967</v>
      </c>
      <c r="BS53" s="118">
        <f t="shared" si="28"/>
        <v>65.17281708235177</v>
      </c>
      <c r="BT53" s="131"/>
      <c r="BU53" s="131">
        <f t="shared" si="29"/>
        <v>-29.8</v>
      </c>
      <c r="BV53" s="131">
        <f t="shared" si="30"/>
        <v>-11.42</v>
      </c>
      <c r="BW53" s="118">
        <f t="shared" si="31"/>
        <v>-41.22</v>
      </c>
      <c r="BX53" s="15"/>
      <c r="BY53" s="118">
        <f t="shared" si="32"/>
        <v>70.94658077605915</v>
      </c>
      <c r="BZ53" s="118">
        <f t="shared" si="33"/>
        <v>-5.8937944578922599</v>
      </c>
      <c r="CA53" s="118">
        <f t="shared" si="34"/>
        <v>65.052786318166895</v>
      </c>
      <c r="CB53" s="105"/>
      <c r="CC53" s="118">
        <f t="shared" si="35"/>
        <v>-29.72</v>
      </c>
      <c r="CD53" s="118">
        <f t="shared" si="36"/>
        <v>-11.38</v>
      </c>
      <c r="CE53" s="118">
        <f t="shared" si="37"/>
        <v>-41.1</v>
      </c>
    </row>
    <row r="54" spans="1:83">
      <c r="A54" s="41">
        <v>148</v>
      </c>
      <c r="B54" s="45">
        <v>19</v>
      </c>
      <c r="C54" s="45">
        <v>19</v>
      </c>
      <c r="D54" s="11" t="s">
        <v>85</v>
      </c>
      <c r="E54" s="14">
        <v>7008</v>
      </c>
      <c r="F54" s="14">
        <v>7047</v>
      </c>
      <c r="G54" s="21">
        <v>7127</v>
      </c>
      <c r="H54" s="21">
        <v>7224</v>
      </c>
      <c r="I54" s="21">
        <v>7244</v>
      </c>
      <c r="J54" s="21"/>
      <c r="K54" s="15">
        <v>-56517.299530779419</v>
      </c>
      <c r="L54" s="21">
        <v>1965943.615133693</v>
      </c>
      <c r="M54" s="118">
        <v>1909426.315602914</v>
      </c>
      <c r="N54" s="118"/>
      <c r="O54" s="21">
        <v>804492.87175756262</v>
      </c>
      <c r="P54" s="21">
        <v>2405251.422472476</v>
      </c>
      <c r="Q54" s="118">
        <f t="shared" si="4"/>
        <v>3209744.2942300388</v>
      </c>
      <c r="R54" s="118"/>
      <c r="S54" s="21">
        <v>-638253.94669658504</v>
      </c>
      <c r="T54" s="15">
        <v>244510.13994297749</v>
      </c>
      <c r="U54" s="118">
        <f t="shared" si="5"/>
        <v>-393743.80675360758</v>
      </c>
      <c r="V54" s="15"/>
      <c r="W54" s="15">
        <v>804492.87175756262</v>
      </c>
      <c r="X54" s="21">
        <v>2281919.1657308741</v>
      </c>
      <c r="Y54" s="118">
        <f t="shared" si="6"/>
        <v>3086412.0374884368</v>
      </c>
      <c r="Z54" s="21"/>
      <c r="AA54" s="21">
        <v>-213667.46</v>
      </c>
      <c r="AB54" s="21">
        <v>-81817.960000000006</v>
      </c>
      <c r="AC54" s="131">
        <f t="shared" si="38"/>
        <v>-286647.94</v>
      </c>
      <c r="AD54" s="12">
        <v>2506892.873866864</v>
      </c>
      <c r="AE54" s="12"/>
      <c r="AF54" s="15">
        <v>804492.87175756262</v>
      </c>
      <c r="AG54" s="21">
        <v>2160816.566533728</v>
      </c>
      <c r="AH54" s="118">
        <f t="shared" si="7"/>
        <v>2965309.4382912908</v>
      </c>
      <c r="AI54" s="21"/>
      <c r="AJ54" s="21">
        <v>-215275.2</v>
      </c>
      <c r="AK54" s="21">
        <v>-82498.080000000002</v>
      </c>
      <c r="AL54" s="118">
        <f t="shared" si="8"/>
        <v>-297773.28000000003</v>
      </c>
      <c r="AM54" s="811"/>
      <c r="AN54" s="131">
        <v>804492.87175756262</v>
      </c>
      <c r="AO54" s="131">
        <v>2045203.6087959716</v>
      </c>
      <c r="AP54" s="118">
        <f t="shared" si="9"/>
        <v>2849696.4805535343</v>
      </c>
      <c r="AQ54" s="131"/>
      <c r="AR54" s="131">
        <v>-215291.68</v>
      </c>
      <c r="AS54" s="131">
        <v>-82436.72</v>
      </c>
      <c r="AT54" s="118">
        <f t="shared" si="10"/>
        <v>-297728.40000000002</v>
      </c>
      <c r="AU54" s="148"/>
      <c r="AV54" s="131">
        <f t="shared" si="11"/>
        <v>-8.0646831522230897</v>
      </c>
      <c r="AW54" s="131">
        <f t="shared" si="12"/>
        <v>280.52848389464799</v>
      </c>
      <c r="AX54" s="131">
        <f t="shared" si="13"/>
        <v>272.46380074242495</v>
      </c>
      <c r="AZ54" s="131">
        <f t="shared" si="14"/>
        <v>114.16104324642581</v>
      </c>
      <c r="BA54" s="131">
        <f t="shared" si="15"/>
        <v>341.31565523946023</v>
      </c>
      <c r="BB54" s="118">
        <f t="shared" si="16"/>
        <v>455.476698485886</v>
      </c>
      <c r="BC54" s="131"/>
      <c r="BD54" s="131">
        <f t="shared" si="39"/>
        <v>-90.571015566423313</v>
      </c>
      <c r="BE54" s="131">
        <f t="shared" si="17"/>
        <v>34.697054057468073</v>
      </c>
      <c r="BF54" s="118">
        <f t="shared" si="18"/>
        <v>-55.87396150895524</v>
      </c>
      <c r="BG54" s="131"/>
      <c r="BH54" s="131">
        <f t="shared" si="19"/>
        <v>112.87959474639577</v>
      </c>
      <c r="BI54" s="131">
        <f t="shared" si="20"/>
        <v>320.1794816515889</v>
      </c>
      <c r="BJ54" s="118">
        <f t="shared" si="21"/>
        <v>433.05907639798465</v>
      </c>
      <c r="BK54" s="131"/>
      <c r="BL54" s="131">
        <f t="shared" si="22"/>
        <v>-29.98</v>
      </c>
      <c r="BM54" s="131">
        <f t="shared" si="23"/>
        <v>-11.48</v>
      </c>
      <c r="BN54" s="131">
        <f t="shared" si="24"/>
        <v>-40.22</v>
      </c>
      <c r="BO54" s="118">
        <f t="shared" si="25"/>
        <v>-81.680000000000007</v>
      </c>
      <c r="BP54" s="15"/>
      <c r="BQ54" s="131">
        <f t="shared" si="26"/>
        <v>111.36390805060391</v>
      </c>
      <c r="BR54" s="131">
        <f t="shared" si="27"/>
        <v>299.11635749359471</v>
      </c>
      <c r="BS54" s="118">
        <f t="shared" si="28"/>
        <v>410.48026554419863</v>
      </c>
      <c r="BT54" s="131"/>
      <c r="BU54" s="131">
        <f t="shared" si="29"/>
        <v>-29.8</v>
      </c>
      <c r="BV54" s="131">
        <f t="shared" si="30"/>
        <v>-11.42</v>
      </c>
      <c r="BW54" s="118">
        <f t="shared" si="31"/>
        <v>-41.22</v>
      </c>
      <c r="BX54" s="15"/>
      <c r="BY54" s="118">
        <f t="shared" si="32"/>
        <v>111.05644281578722</v>
      </c>
      <c r="BZ54" s="118">
        <f t="shared" si="33"/>
        <v>282.33070248425889</v>
      </c>
      <c r="CA54" s="118">
        <f t="shared" si="34"/>
        <v>393.38714530004609</v>
      </c>
      <c r="CB54" s="105"/>
      <c r="CC54" s="118">
        <f t="shared" si="35"/>
        <v>-29.72</v>
      </c>
      <c r="CD54" s="118">
        <f t="shared" si="36"/>
        <v>-11.38</v>
      </c>
      <c r="CE54" s="118">
        <f t="shared" si="37"/>
        <v>-41.1</v>
      </c>
    </row>
    <row r="55" spans="1:83">
      <c r="A55" s="41">
        <v>149</v>
      </c>
      <c r="B55" s="45">
        <v>1</v>
      </c>
      <c r="C55" s="124">
        <v>34</v>
      </c>
      <c r="D55" s="11" t="s">
        <v>86</v>
      </c>
      <c r="E55" s="14">
        <v>5353</v>
      </c>
      <c r="F55" s="14">
        <v>5384</v>
      </c>
      <c r="G55" s="21">
        <v>5379</v>
      </c>
      <c r="H55" s="21">
        <v>5402</v>
      </c>
      <c r="I55" s="21">
        <v>5391</v>
      </c>
      <c r="J55" s="21"/>
      <c r="K55" s="15">
        <v>283177.42182702589</v>
      </c>
      <c r="L55" s="21">
        <v>264334.85681748338</v>
      </c>
      <c r="M55" s="118">
        <v>547512.27864450938</v>
      </c>
      <c r="N55" s="118"/>
      <c r="O55" s="21">
        <v>653747.95431239984</v>
      </c>
      <c r="P55" s="21">
        <v>408476.08550515643</v>
      </c>
      <c r="Q55" s="118">
        <f t="shared" si="4"/>
        <v>1062224.0398175563</v>
      </c>
      <c r="R55" s="118"/>
      <c r="S55" s="21">
        <v>-487634.34780962311</v>
      </c>
      <c r="T55" s="15">
        <v>186808.9390454081</v>
      </c>
      <c r="U55" s="118">
        <f t="shared" si="5"/>
        <v>-300825.40876421501</v>
      </c>
      <c r="V55" s="15"/>
      <c r="W55" s="15">
        <v>653747.95431239984</v>
      </c>
      <c r="X55" s="21">
        <v>314248.63122719532</v>
      </c>
      <c r="Y55" s="118">
        <f t="shared" si="6"/>
        <v>967996.58553959522</v>
      </c>
      <c r="Z55" s="21"/>
      <c r="AA55" s="21">
        <v>-161262.42000000001</v>
      </c>
      <c r="AB55" s="21">
        <v>-61750.920000000013</v>
      </c>
      <c r="AC55" s="131">
        <f t="shared" si="38"/>
        <v>-216343.38</v>
      </c>
      <c r="AD55" s="12">
        <v>524691.46435555001</v>
      </c>
      <c r="AE55" s="12"/>
      <c r="AF55" s="15">
        <v>653747.95431239984</v>
      </c>
      <c r="AG55" s="21">
        <v>221724.66442182669</v>
      </c>
      <c r="AH55" s="118">
        <f t="shared" si="7"/>
        <v>875472.61873422656</v>
      </c>
      <c r="AI55" s="21"/>
      <c r="AJ55" s="21">
        <v>-160979.6</v>
      </c>
      <c r="AK55" s="21">
        <v>-61690.84</v>
      </c>
      <c r="AL55" s="118">
        <f t="shared" si="8"/>
        <v>-222670.44</v>
      </c>
      <c r="AM55" s="811"/>
      <c r="AN55" s="131">
        <v>653747.95431239984</v>
      </c>
      <c r="AO55" s="131">
        <v>133394.85535980319</v>
      </c>
      <c r="AP55" s="118">
        <f t="shared" si="9"/>
        <v>787142.80967220303</v>
      </c>
      <c r="AQ55" s="131"/>
      <c r="AR55" s="131">
        <v>-160220.51999999999</v>
      </c>
      <c r="AS55" s="131">
        <v>-61349.58</v>
      </c>
      <c r="AT55" s="118">
        <f t="shared" si="10"/>
        <v>-221570.09999999998</v>
      </c>
      <c r="AU55" s="148"/>
      <c r="AV55" s="131">
        <f t="shared" si="11"/>
        <v>52.900695278727049</v>
      </c>
      <c r="AW55" s="131">
        <f t="shared" si="12"/>
        <v>49.380694342888731</v>
      </c>
      <c r="AX55" s="131">
        <f t="shared" si="13"/>
        <v>102.2813896216158</v>
      </c>
      <c r="AZ55" s="131">
        <f t="shared" si="14"/>
        <v>121.42421142503711</v>
      </c>
      <c r="BA55" s="131">
        <f t="shared" si="15"/>
        <v>75.868515138402017</v>
      </c>
      <c r="BB55" s="118">
        <f t="shared" si="16"/>
        <v>197.29272656343912</v>
      </c>
      <c r="BC55" s="131"/>
      <c r="BD55" s="131">
        <f t="shared" si="39"/>
        <v>-90.571015566423313</v>
      </c>
      <c r="BE55" s="131">
        <f t="shared" si="17"/>
        <v>34.697054057468073</v>
      </c>
      <c r="BF55" s="118">
        <f t="shared" si="18"/>
        <v>-55.87396150895524</v>
      </c>
      <c r="BG55" s="131"/>
      <c r="BH55" s="131">
        <f t="shared" si="19"/>
        <v>121.53708018449522</v>
      </c>
      <c r="BI55" s="131">
        <f t="shared" si="20"/>
        <v>58.421385243947817</v>
      </c>
      <c r="BJ55" s="118">
        <f t="shared" si="21"/>
        <v>179.95846542844305</v>
      </c>
      <c r="BK55" s="131"/>
      <c r="BL55" s="131">
        <f t="shared" si="22"/>
        <v>-29.980000000000004</v>
      </c>
      <c r="BM55" s="131">
        <f t="shared" si="23"/>
        <v>-11.480000000000002</v>
      </c>
      <c r="BN55" s="131">
        <f t="shared" si="24"/>
        <v>-40.22</v>
      </c>
      <c r="BO55" s="118">
        <f t="shared" si="25"/>
        <v>-81.680000000000007</v>
      </c>
      <c r="BP55" s="15"/>
      <c r="BQ55" s="131">
        <f t="shared" si="26"/>
        <v>121.01961390455384</v>
      </c>
      <c r="BR55" s="131">
        <f t="shared" si="27"/>
        <v>41.044921218405534</v>
      </c>
      <c r="BS55" s="118">
        <f t="shared" si="28"/>
        <v>162.06453512295937</v>
      </c>
      <c r="BT55" s="131"/>
      <c r="BU55" s="131">
        <f t="shared" si="29"/>
        <v>-29.8</v>
      </c>
      <c r="BV55" s="131">
        <f t="shared" si="30"/>
        <v>-11.42</v>
      </c>
      <c r="BW55" s="118">
        <f t="shared" si="31"/>
        <v>-41.22</v>
      </c>
      <c r="BX55" s="15"/>
      <c r="BY55" s="118">
        <f t="shared" si="32"/>
        <v>121.26654689526987</v>
      </c>
      <c r="BZ55" s="118">
        <f t="shared" si="33"/>
        <v>24.743990977518678</v>
      </c>
      <c r="CA55" s="118">
        <f t="shared" si="34"/>
        <v>146.01053787278855</v>
      </c>
      <c r="CB55" s="105"/>
      <c r="CC55" s="118">
        <f t="shared" si="35"/>
        <v>-29.72</v>
      </c>
      <c r="CD55" s="118">
        <f t="shared" si="36"/>
        <v>-11.38</v>
      </c>
      <c r="CE55" s="118">
        <f t="shared" si="37"/>
        <v>-41.1</v>
      </c>
    </row>
    <row r="56" spans="1:83">
      <c r="A56" s="41">
        <v>151</v>
      </c>
      <c r="B56" s="45">
        <v>14</v>
      </c>
      <c r="C56" s="45">
        <v>14</v>
      </c>
      <c r="D56" s="11" t="s">
        <v>87</v>
      </c>
      <c r="E56" s="14">
        <v>1891</v>
      </c>
      <c r="F56" s="14">
        <v>1852</v>
      </c>
      <c r="G56" s="21">
        <v>1814</v>
      </c>
      <c r="H56" s="21">
        <v>1794</v>
      </c>
      <c r="I56" s="21">
        <v>1771</v>
      </c>
      <c r="J56" s="21"/>
      <c r="K56" s="15">
        <v>35097.668524151108</v>
      </c>
      <c r="L56" s="21">
        <v>-123810.9968588597</v>
      </c>
      <c r="M56" s="118">
        <v>-88713.328334708611</v>
      </c>
      <c r="N56" s="118"/>
      <c r="O56" s="21">
        <v>-213180.22948828331</v>
      </c>
      <c r="P56" s="21">
        <v>-269395.92316733173</v>
      </c>
      <c r="Q56" s="118">
        <f t="shared" si="4"/>
        <v>-482576.15265561501</v>
      </c>
      <c r="R56" s="118"/>
      <c r="S56" s="21">
        <v>-167737.52082901596</v>
      </c>
      <c r="T56" s="15">
        <v>64258.94411443088</v>
      </c>
      <c r="U56" s="118">
        <f t="shared" si="5"/>
        <v>-103478.57671458508</v>
      </c>
      <c r="V56" s="15"/>
      <c r="W56" s="15">
        <v>-213180.22948828331</v>
      </c>
      <c r="X56" s="21">
        <v>-246248.487306036</v>
      </c>
      <c r="Y56" s="118">
        <f t="shared" si="6"/>
        <v>-459428.71679431933</v>
      </c>
      <c r="Z56" s="21"/>
      <c r="AA56" s="21">
        <v>-54383.72</v>
      </c>
      <c r="AB56" s="21">
        <v>-20824.72</v>
      </c>
      <c r="AC56" s="131">
        <f t="shared" si="38"/>
        <v>-72959.08</v>
      </c>
      <c r="AD56" s="12">
        <v>-612216.76428278885</v>
      </c>
      <c r="AE56" s="12"/>
      <c r="AF56" s="15">
        <v>-213180.22948828331</v>
      </c>
      <c r="AG56" s="21">
        <v>-222515.0821283879</v>
      </c>
      <c r="AH56" s="118">
        <f t="shared" si="7"/>
        <v>-435695.31161667121</v>
      </c>
      <c r="AI56" s="21"/>
      <c r="AJ56" s="21">
        <v>-53461.2</v>
      </c>
      <c r="AK56" s="21">
        <v>-20487.48</v>
      </c>
      <c r="AL56" s="118">
        <f t="shared" si="8"/>
        <v>-73948.679999999993</v>
      </c>
      <c r="AM56" s="811"/>
      <c r="AN56" s="131">
        <v>-213180.22948828325</v>
      </c>
      <c r="AO56" s="131">
        <v>-197338.96147141678</v>
      </c>
      <c r="AP56" s="118">
        <f t="shared" si="9"/>
        <v>-410519.19095970003</v>
      </c>
      <c r="AQ56" s="131"/>
      <c r="AR56" s="131">
        <v>-52634.119999999995</v>
      </c>
      <c r="AS56" s="131">
        <v>-20153.980000000003</v>
      </c>
      <c r="AT56" s="118">
        <f t="shared" si="10"/>
        <v>-72788.100000000006</v>
      </c>
      <c r="AU56" s="148"/>
      <c r="AV56" s="131">
        <f t="shared" si="11"/>
        <v>18.560374682258651</v>
      </c>
      <c r="AW56" s="131">
        <f t="shared" si="12"/>
        <v>-65.473821712776143</v>
      </c>
      <c r="AX56" s="131">
        <f t="shared" si="13"/>
        <v>-46.91344703051751</v>
      </c>
      <c r="AZ56" s="131">
        <f t="shared" si="14"/>
        <v>-115.10811527445102</v>
      </c>
      <c r="BA56" s="131">
        <f t="shared" si="15"/>
        <v>-145.46216153743615</v>
      </c>
      <c r="BB56" s="118">
        <f t="shared" si="16"/>
        <v>-260.57027681188714</v>
      </c>
      <c r="BC56" s="131"/>
      <c r="BD56" s="131">
        <f t="shared" si="39"/>
        <v>-90.571015566423313</v>
      </c>
      <c r="BE56" s="131">
        <f t="shared" si="17"/>
        <v>34.69705405746808</v>
      </c>
      <c r="BF56" s="118">
        <f t="shared" si="18"/>
        <v>-55.873961508955226</v>
      </c>
      <c r="BG56" s="131"/>
      <c r="BH56" s="131">
        <f t="shared" si="19"/>
        <v>-117.51942088659499</v>
      </c>
      <c r="BI56" s="131">
        <f t="shared" si="20"/>
        <v>-135.74889046639251</v>
      </c>
      <c r="BJ56" s="118">
        <f t="shared" si="21"/>
        <v>-253.2683113529875</v>
      </c>
      <c r="BK56" s="131"/>
      <c r="BL56" s="131">
        <f t="shared" si="22"/>
        <v>-29.98</v>
      </c>
      <c r="BM56" s="131">
        <f t="shared" si="23"/>
        <v>-11.48</v>
      </c>
      <c r="BN56" s="131">
        <f t="shared" si="24"/>
        <v>-40.22</v>
      </c>
      <c r="BO56" s="118">
        <f t="shared" si="25"/>
        <v>-81.680000000000007</v>
      </c>
      <c r="BP56" s="15"/>
      <c r="BQ56" s="131">
        <f t="shared" si="26"/>
        <v>-118.82955935801745</v>
      </c>
      <c r="BR56" s="131">
        <f t="shared" si="27"/>
        <v>-124.03293318193306</v>
      </c>
      <c r="BS56" s="118">
        <f t="shared" si="28"/>
        <v>-242.86249253995049</v>
      </c>
      <c r="BT56" s="131"/>
      <c r="BU56" s="131">
        <f t="shared" si="29"/>
        <v>-29.799999999999997</v>
      </c>
      <c r="BV56" s="131">
        <f t="shared" si="30"/>
        <v>-11.42</v>
      </c>
      <c r="BW56" s="118">
        <f t="shared" si="31"/>
        <v>-41.22</v>
      </c>
      <c r="BX56" s="15"/>
      <c r="BY56" s="118">
        <f t="shared" si="32"/>
        <v>-120.37280038864102</v>
      </c>
      <c r="BZ56" s="118">
        <f t="shared" si="33"/>
        <v>-111.42798502056284</v>
      </c>
      <c r="CA56" s="118">
        <f t="shared" si="34"/>
        <v>-231.80078540920385</v>
      </c>
      <c r="CB56" s="105"/>
      <c r="CC56" s="118">
        <f t="shared" si="35"/>
        <v>-29.72</v>
      </c>
      <c r="CD56" s="118">
        <f t="shared" si="36"/>
        <v>-11.380000000000003</v>
      </c>
      <c r="CE56" s="118">
        <f t="shared" si="37"/>
        <v>-41.1</v>
      </c>
    </row>
    <row r="57" spans="1:83">
      <c r="A57" s="41">
        <v>152</v>
      </c>
      <c r="B57" s="45">
        <v>14</v>
      </c>
      <c r="C57" s="45">
        <v>14</v>
      </c>
      <c r="D57" s="11" t="s">
        <v>88</v>
      </c>
      <c r="E57" s="14">
        <v>4480</v>
      </c>
      <c r="F57" s="14">
        <v>4406</v>
      </c>
      <c r="G57" s="21">
        <v>4357</v>
      </c>
      <c r="H57" s="21">
        <v>4319</v>
      </c>
      <c r="I57" s="21">
        <v>4261</v>
      </c>
      <c r="J57" s="21"/>
      <c r="K57" s="15">
        <v>291295.78330893622</v>
      </c>
      <c r="L57" s="21">
        <v>-178928.3183962343</v>
      </c>
      <c r="M57" s="118">
        <v>112367.46491270189</v>
      </c>
      <c r="N57" s="118"/>
      <c r="O57" s="21">
        <v>225339.632080223</v>
      </c>
      <c r="P57" s="21">
        <v>-175389.19659341511</v>
      </c>
      <c r="Q57" s="118">
        <f t="shared" si="4"/>
        <v>49950.435486807895</v>
      </c>
      <c r="R57" s="118"/>
      <c r="S57" s="21">
        <v>-399055.89458566112</v>
      </c>
      <c r="T57" s="15">
        <v>152875.22017720429</v>
      </c>
      <c r="U57" s="118">
        <f t="shared" si="5"/>
        <v>-246180.67440845683</v>
      </c>
      <c r="V57" s="15"/>
      <c r="W57" s="15">
        <v>225339.632080223</v>
      </c>
      <c r="X57" s="21">
        <v>-120320.29680676881</v>
      </c>
      <c r="Y57" s="118">
        <f t="shared" si="6"/>
        <v>105019.3352734542</v>
      </c>
      <c r="Z57" s="21"/>
      <c r="AA57" s="21">
        <v>-130622.86</v>
      </c>
      <c r="AB57" s="21">
        <v>-50018.36</v>
      </c>
      <c r="AC57" s="131">
        <f t="shared" si="38"/>
        <v>-175238.54</v>
      </c>
      <c r="AD57" s="12">
        <v>-258129.80333383859</v>
      </c>
      <c r="AE57" s="12"/>
      <c r="AF57" s="15">
        <v>225339.632080223</v>
      </c>
      <c r="AG57" s="21">
        <v>-63857.346907893247</v>
      </c>
      <c r="AH57" s="118">
        <f t="shared" si="7"/>
        <v>161482.28517232975</v>
      </c>
      <c r="AI57" s="21"/>
      <c r="AJ57" s="21">
        <v>-128706.2</v>
      </c>
      <c r="AK57" s="21">
        <v>-49322.98</v>
      </c>
      <c r="AL57" s="118">
        <f t="shared" si="8"/>
        <v>-178029.18</v>
      </c>
      <c r="AM57" s="811"/>
      <c r="AN57" s="131">
        <v>225339.63208022303</v>
      </c>
      <c r="AO57" s="131">
        <v>-24817.647958963687</v>
      </c>
      <c r="AP57" s="118">
        <f t="shared" si="9"/>
        <v>200521.98412125936</v>
      </c>
      <c r="AQ57" s="131"/>
      <c r="AR57" s="131">
        <v>-126636.92</v>
      </c>
      <c r="AS57" s="131">
        <v>-48490.18</v>
      </c>
      <c r="AT57" s="118">
        <f t="shared" si="10"/>
        <v>-175127.1</v>
      </c>
      <c r="AU57" s="148"/>
      <c r="AV57" s="131">
        <f t="shared" si="11"/>
        <v>65.021380202887556</v>
      </c>
      <c r="AW57" s="131">
        <f t="shared" si="12"/>
        <v>-39.939356784873731</v>
      </c>
      <c r="AX57" s="131">
        <f t="shared" si="13"/>
        <v>25.082023418013815</v>
      </c>
      <c r="AZ57" s="131">
        <f t="shared" si="14"/>
        <v>51.143811184798686</v>
      </c>
      <c r="BA57" s="131">
        <f t="shared" si="15"/>
        <v>-39.806898909081958</v>
      </c>
      <c r="BB57" s="118">
        <f t="shared" si="16"/>
        <v>11.336912275716726</v>
      </c>
      <c r="BC57" s="131"/>
      <c r="BD57" s="131">
        <f t="shared" si="39"/>
        <v>-90.571015566423313</v>
      </c>
      <c r="BE57" s="131">
        <f t="shared" si="17"/>
        <v>34.697054057468065</v>
      </c>
      <c r="BF57" s="118">
        <f t="shared" si="18"/>
        <v>-55.873961508955247</v>
      </c>
      <c r="BG57" s="131"/>
      <c r="BH57" s="131">
        <f t="shared" si="19"/>
        <v>51.718988313110628</v>
      </c>
      <c r="BI57" s="131">
        <f t="shared" si="20"/>
        <v>-27.615399772037826</v>
      </c>
      <c r="BJ57" s="118">
        <f t="shared" si="21"/>
        <v>24.103588541072803</v>
      </c>
      <c r="BK57" s="131"/>
      <c r="BL57" s="131">
        <f t="shared" si="22"/>
        <v>-29.98</v>
      </c>
      <c r="BM57" s="131">
        <f t="shared" si="23"/>
        <v>-11.48</v>
      </c>
      <c r="BN57" s="131">
        <f t="shared" si="24"/>
        <v>-40.22</v>
      </c>
      <c r="BO57" s="118">
        <f t="shared" si="25"/>
        <v>-81.680000000000007</v>
      </c>
      <c r="BP57" s="15"/>
      <c r="BQ57" s="131">
        <f t="shared" si="26"/>
        <v>52.174029191994215</v>
      </c>
      <c r="BR57" s="131">
        <f t="shared" si="27"/>
        <v>-14.785215769366346</v>
      </c>
      <c r="BS57" s="118">
        <f t="shared" si="28"/>
        <v>37.388813422627869</v>
      </c>
      <c r="BT57" s="131"/>
      <c r="BU57" s="131">
        <f t="shared" si="29"/>
        <v>-29.8</v>
      </c>
      <c r="BV57" s="131">
        <f t="shared" si="30"/>
        <v>-11.42</v>
      </c>
      <c r="BW57" s="118">
        <f t="shared" si="31"/>
        <v>-41.22</v>
      </c>
      <c r="BX57" s="15"/>
      <c r="BY57" s="118">
        <f t="shared" si="32"/>
        <v>52.88421311434476</v>
      </c>
      <c r="BZ57" s="118">
        <f t="shared" si="33"/>
        <v>-5.8243717340914545</v>
      </c>
      <c r="CA57" s="118">
        <f t="shared" si="34"/>
        <v>47.059841380253303</v>
      </c>
      <c r="CB57" s="105"/>
      <c r="CC57" s="118">
        <f t="shared" si="35"/>
        <v>-29.72</v>
      </c>
      <c r="CD57" s="118">
        <f t="shared" si="36"/>
        <v>-11.38</v>
      </c>
      <c r="CE57" s="118">
        <f t="shared" si="37"/>
        <v>-41.1</v>
      </c>
    </row>
    <row r="58" spans="1:83">
      <c r="A58" s="41">
        <v>153</v>
      </c>
      <c r="B58" s="45">
        <v>9</v>
      </c>
      <c r="C58" s="45">
        <v>9</v>
      </c>
      <c r="D58" s="11" t="s">
        <v>89</v>
      </c>
      <c r="E58" s="14">
        <v>25655</v>
      </c>
      <c r="F58" s="14">
        <v>25208</v>
      </c>
      <c r="G58" s="21">
        <v>24919</v>
      </c>
      <c r="H58" s="21">
        <v>24724</v>
      </c>
      <c r="I58" s="21">
        <v>24345</v>
      </c>
      <c r="J58" s="21"/>
      <c r="K58" s="15">
        <v>7596460.1907860134</v>
      </c>
      <c r="L58" s="21">
        <v>6033095.1624867953</v>
      </c>
      <c r="M58" s="118">
        <v>13629555.353272811</v>
      </c>
      <c r="N58" s="118"/>
      <c r="O58" s="21">
        <v>5223923.2469535852</v>
      </c>
      <c r="P58" s="21">
        <v>3966871.2202217709</v>
      </c>
      <c r="Q58" s="118">
        <f t="shared" si="4"/>
        <v>9190794.467175357</v>
      </c>
      <c r="R58" s="118"/>
      <c r="S58" s="21">
        <v>-2283114.160398399</v>
      </c>
      <c r="T58" s="15">
        <v>874643.33868065535</v>
      </c>
      <c r="U58" s="118">
        <f t="shared" si="5"/>
        <v>-1408470.8217177438</v>
      </c>
      <c r="V58" s="15"/>
      <c r="W58" s="15">
        <v>5223923.2469535852</v>
      </c>
      <c r="X58" s="21">
        <v>3525696.3191372911</v>
      </c>
      <c r="Y58" s="118">
        <f t="shared" si="6"/>
        <v>8749619.5660908762</v>
      </c>
      <c r="Z58" s="21"/>
      <c r="AA58" s="21">
        <v>-747071.62</v>
      </c>
      <c r="AB58" s="21">
        <v>-286070.12</v>
      </c>
      <c r="AC58" s="131">
        <f t="shared" si="38"/>
        <v>-1002242.1799999999</v>
      </c>
      <c r="AD58" s="12">
        <v>6671866.9967470923</v>
      </c>
      <c r="AE58" s="12"/>
      <c r="AF58" s="15">
        <v>5223923.2469535852</v>
      </c>
      <c r="AG58" s="21">
        <v>3092497.1818360779</v>
      </c>
      <c r="AH58" s="118">
        <f t="shared" si="7"/>
        <v>8316420.4287896631</v>
      </c>
      <c r="AI58" s="21"/>
      <c r="AJ58" s="21">
        <v>-736775.20000000007</v>
      </c>
      <c r="AK58" s="21">
        <v>-282348.08</v>
      </c>
      <c r="AL58" s="118">
        <f t="shared" si="8"/>
        <v>-1019123.28</v>
      </c>
      <c r="AM58" s="811"/>
      <c r="AN58" s="131">
        <v>5223923.2469535852</v>
      </c>
      <c r="AO58" s="131">
        <v>2678935.1783376588</v>
      </c>
      <c r="AP58" s="118">
        <f t="shared" si="9"/>
        <v>7902858.4252912439</v>
      </c>
      <c r="AQ58" s="131"/>
      <c r="AR58" s="131">
        <v>-723533.4</v>
      </c>
      <c r="AS58" s="131">
        <v>-277046.10000000003</v>
      </c>
      <c r="AT58" s="118">
        <f t="shared" si="10"/>
        <v>-1000579.5</v>
      </c>
      <c r="AU58" s="148"/>
      <c r="AV58" s="131">
        <f t="shared" si="11"/>
        <v>296.10057262857197</v>
      </c>
      <c r="AW58" s="131">
        <f t="shared" si="12"/>
        <v>235.16254774846212</v>
      </c>
      <c r="AX58" s="131">
        <f t="shared" si="13"/>
        <v>531.26312037703417</v>
      </c>
      <c r="AZ58" s="131">
        <f t="shared" si="14"/>
        <v>207.23275337010415</v>
      </c>
      <c r="BA58" s="131">
        <f t="shared" si="15"/>
        <v>157.36556728902613</v>
      </c>
      <c r="BB58" s="118">
        <f t="shared" si="16"/>
        <v>364.59832065913031</v>
      </c>
      <c r="BC58" s="131"/>
      <c r="BD58" s="131">
        <f t="shared" si="39"/>
        <v>-90.571015566423313</v>
      </c>
      <c r="BE58" s="131">
        <f t="shared" si="17"/>
        <v>34.69705405746808</v>
      </c>
      <c r="BF58" s="118">
        <f t="shared" si="18"/>
        <v>-55.87396150895524</v>
      </c>
      <c r="BG58" s="131"/>
      <c r="BH58" s="131">
        <f t="shared" si="19"/>
        <v>209.63615100740742</v>
      </c>
      <c r="BI58" s="131">
        <f t="shared" si="20"/>
        <v>141.48626827470167</v>
      </c>
      <c r="BJ58" s="118">
        <f t="shared" si="21"/>
        <v>351.12241928210909</v>
      </c>
      <c r="BK58" s="131"/>
      <c r="BL58" s="131">
        <f t="shared" si="22"/>
        <v>-29.98</v>
      </c>
      <c r="BM58" s="131">
        <f t="shared" si="23"/>
        <v>-11.48</v>
      </c>
      <c r="BN58" s="131">
        <f t="shared" si="24"/>
        <v>-40.22</v>
      </c>
      <c r="BO58" s="118">
        <f t="shared" si="25"/>
        <v>-81.680000000000007</v>
      </c>
      <c r="BP58" s="15"/>
      <c r="BQ58" s="131">
        <f t="shared" si="26"/>
        <v>211.28956669445014</v>
      </c>
      <c r="BR58" s="131">
        <f t="shared" si="27"/>
        <v>125.08077907442477</v>
      </c>
      <c r="BS58" s="118">
        <f t="shared" si="28"/>
        <v>336.37034576887493</v>
      </c>
      <c r="BT58" s="131"/>
      <c r="BU58" s="131">
        <f t="shared" si="29"/>
        <v>-29.800000000000004</v>
      </c>
      <c r="BV58" s="131">
        <f t="shared" si="30"/>
        <v>-11.42</v>
      </c>
      <c r="BW58" s="118">
        <f t="shared" si="31"/>
        <v>-41.220000000000006</v>
      </c>
      <c r="BX58" s="15"/>
      <c r="BY58" s="118">
        <f t="shared" si="32"/>
        <v>214.57889697899301</v>
      </c>
      <c r="BZ58" s="118">
        <f t="shared" si="33"/>
        <v>110.04046737883174</v>
      </c>
      <c r="CA58" s="118">
        <f t="shared" si="34"/>
        <v>324.61936435782474</v>
      </c>
      <c r="CB58" s="105"/>
      <c r="CC58" s="118">
        <f t="shared" si="35"/>
        <v>-29.720000000000002</v>
      </c>
      <c r="CD58" s="118">
        <f t="shared" si="36"/>
        <v>-11.38</v>
      </c>
      <c r="CE58" s="118">
        <f t="shared" si="37"/>
        <v>-41.1</v>
      </c>
    </row>
    <row r="59" spans="1:83">
      <c r="A59" s="41">
        <v>165</v>
      </c>
      <c r="B59" s="45">
        <v>5</v>
      </c>
      <c r="C59" s="45">
        <v>5</v>
      </c>
      <c r="D59" s="11" t="s">
        <v>90</v>
      </c>
      <c r="E59" s="14">
        <v>16340</v>
      </c>
      <c r="F59" s="14">
        <v>16280</v>
      </c>
      <c r="G59" s="21">
        <v>16123</v>
      </c>
      <c r="H59" s="21">
        <v>16015</v>
      </c>
      <c r="I59" s="21">
        <v>15867</v>
      </c>
      <c r="J59" s="21"/>
      <c r="K59" s="15">
        <v>1551576.285701941</v>
      </c>
      <c r="L59" s="21">
        <v>605166.81359396363</v>
      </c>
      <c r="M59" s="118">
        <v>2156743.0992959039</v>
      </c>
      <c r="N59" s="118"/>
      <c r="O59" s="21">
        <v>696649.80188388797</v>
      </c>
      <c r="P59" s="21">
        <v>7483.2600074796319</v>
      </c>
      <c r="Q59" s="118">
        <f t="shared" si="4"/>
        <v>704133.06189136754</v>
      </c>
      <c r="R59" s="118"/>
      <c r="S59" s="21">
        <v>-1474496.1334213715</v>
      </c>
      <c r="T59" s="15">
        <v>564868.04005558032</v>
      </c>
      <c r="U59" s="118">
        <f t="shared" si="5"/>
        <v>-909628.09336579114</v>
      </c>
      <c r="V59" s="15"/>
      <c r="W59" s="15">
        <v>696649.80188388797</v>
      </c>
      <c r="X59" s="21">
        <v>-33239.280045493149</v>
      </c>
      <c r="Y59" s="118">
        <f t="shared" si="6"/>
        <v>663410.52183839481</v>
      </c>
      <c r="Z59" s="21"/>
      <c r="AA59" s="21">
        <v>-483367.54</v>
      </c>
      <c r="AB59" s="21">
        <v>-185092.04</v>
      </c>
      <c r="AC59" s="131">
        <f t="shared" si="38"/>
        <v>-648467.05999999994</v>
      </c>
      <c r="AD59" s="12">
        <v>-678213.30801647832</v>
      </c>
      <c r="AE59" s="12"/>
      <c r="AF59" s="15">
        <v>696649.80188388797</v>
      </c>
      <c r="AG59" s="21">
        <v>-68810.858721459197</v>
      </c>
      <c r="AH59" s="118">
        <f t="shared" si="7"/>
        <v>627838.9431624288</v>
      </c>
      <c r="AI59" s="21"/>
      <c r="AJ59" s="21">
        <v>-477247</v>
      </c>
      <c r="AK59" s="21">
        <v>-182891.3</v>
      </c>
      <c r="AL59" s="118">
        <f t="shared" si="8"/>
        <v>-660138.30000000005</v>
      </c>
      <c r="AM59" s="811"/>
      <c r="AN59" s="131">
        <v>696649.80188388797</v>
      </c>
      <c r="AO59" s="131">
        <v>-91700.251650460457</v>
      </c>
      <c r="AP59" s="118">
        <f t="shared" si="9"/>
        <v>604949.55023342755</v>
      </c>
      <c r="AQ59" s="131"/>
      <c r="AR59" s="131">
        <v>-471567.24</v>
      </c>
      <c r="AS59" s="131">
        <v>-180566.46000000002</v>
      </c>
      <c r="AT59" s="118">
        <f t="shared" si="10"/>
        <v>-652133.69999999995</v>
      </c>
      <c r="AU59" s="148"/>
      <c r="AV59" s="131">
        <f t="shared" si="11"/>
        <v>94.955709039286475</v>
      </c>
      <c r="AW59" s="131">
        <f t="shared" si="12"/>
        <v>37.035912704648936</v>
      </c>
      <c r="AX59" s="131">
        <f t="shared" si="13"/>
        <v>131.99162174393538</v>
      </c>
      <c r="AZ59" s="131">
        <f t="shared" si="14"/>
        <v>42.791756872474693</v>
      </c>
      <c r="BA59" s="131">
        <f t="shared" si="15"/>
        <v>0.45965970561914199</v>
      </c>
      <c r="BB59" s="118">
        <f t="shared" si="16"/>
        <v>43.251416578093831</v>
      </c>
      <c r="BC59" s="131"/>
      <c r="BD59" s="131">
        <f t="shared" si="39"/>
        <v>-90.571015566423313</v>
      </c>
      <c r="BE59" s="131">
        <f t="shared" si="17"/>
        <v>34.69705405746808</v>
      </c>
      <c r="BF59" s="118">
        <f t="shared" si="18"/>
        <v>-55.873961508955233</v>
      </c>
      <c r="BG59" s="131"/>
      <c r="BH59" s="131">
        <f t="shared" si="19"/>
        <v>43.208447676231962</v>
      </c>
      <c r="BI59" s="131">
        <f t="shared" si="20"/>
        <v>-2.0616064036155275</v>
      </c>
      <c r="BJ59" s="118">
        <f t="shared" si="21"/>
        <v>41.146841272616435</v>
      </c>
      <c r="BK59" s="131"/>
      <c r="BL59" s="131">
        <f t="shared" si="22"/>
        <v>-29.98</v>
      </c>
      <c r="BM59" s="131">
        <f t="shared" si="23"/>
        <v>-11.48</v>
      </c>
      <c r="BN59" s="131">
        <f t="shared" si="24"/>
        <v>-40.22</v>
      </c>
      <c r="BO59" s="118">
        <f t="shared" si="25"/>
        <v>-81.680000000000007</v>
      </c>
      <c r="BP59" s="15"/>
      <c r="BQ59" s="131">
        <f t="shared" si="26"/>
        <v>43.499831525687668</v>
      </c>
      <c r="BR59" s="131">
        <f t="shared" si="27"/>
        <v>-4.2966505601910203</v>
      </c>
      <c r="BS59" s="118">
        <f t="shared" si="28"/>
        <v>39.203180965496649</v>
      </c>
      <c r="BT59" s="131"/>
      <c r="BU59" s="131">
        <f t="shared" si="29"/>
        <v>-29.8</v>
      </c>
      <c r="BV59" s="131">
        <f t="shared" si="30"/>
        <v>-11.42</v>
      </c>
      <c r="BW59" s="118">
        <f t="shared" si="31"/>
        <v>-41.22</v>
      </c>
      <c r="BX59" s="15"/>
      <c r="BY59" s="118">
        <f t="shared" si="32"/>
        <v>43.905577732645618</v>
      </c>
      <c r="BZ59" s="118">
        <f t="shared" si="33"/>
        <v>-5.7793062110329902</v>
      </c>
      <c r="CA59" s="118">
        <f t="shared" si="34"/>
        <v>38.12627152161263</v>
      </c>
      <c r="CB59" s="105"/>
      <c r="CC59" s="118">
        <f t="shared" si="35"/>
        <v>-29.72</v>
      </c>
      <c r="CD59" s="118">
        <f t="shared" si="36"/>
        <v>-11.38</v>
      </c>
      <c r="CE59" s="118">
        <f t="shared" si="37"/>
        <v>-41.1</v>
      </c>
    </row>
    <row r="60" spans="1:83">
      <c r="A60" s="41">
        <v>167</v>
      </c>
      <c r="B60" s="45">
        <v>12</v>
      </c>
      <c r="C60" s="45">
        <v>12</v>
      </c>
      <c r="D60" s="11" t="s">
        <v>91</v>
      </c>
      <c r="E60" s="14">
        <v>77261</v>
      </c>
      <c r="F60" s="14">
        <v>77513</v>
      </c>
      <c r="G60" s="21">
        <v>78062</v>
      </c>
      <c r="H60" s="21">
        <v>78741</v>
      </c>
      <c r="I60" s="21">
        <v>79129</v>
      </c>
      <c r="J60" s="21"/>
      <c r="K60" s="15">
        <v>7212540.3294365508</v>
      </c>
      <c r="L60" s="21">
        <v>7102223.0924413912</v>
      </c>
      <c r="M60" s="118">
        <v>14314763.421877939</v>
      </c>
      <c r="N60" s="118"/>
      <c r="O60" s="21">
        <v>1010348.549727025</v>
      </c>
      <c r="P60" s="21">
        <v>1485002.6978478441</v>
      </c>
      <c r="Q60" s="118">
        <f t="shared" si="4"/>
        <v>2495351.2475748691</v>
      </c>
      <c r="R60" s="118"/>
      <c r="S60" s="21">
        <v>-7020431.1296001701</v>
      </c>
      <c r="T60" s="15">
        <v>2689472.7511565229</v>
      </c>
      <c r="U60" s="118">
        <f t="shared" si="5"/>
        <v>-4330958.3784436472</v>
      </c>
      <c r="V60" s="15"/>
      <c r="W60" s="15">
        <v>1010348.549727025</v>
      </c>
      <c r="X60" s="21">
        <v>128417.8792283061</v>
      </c>
      <c r="Y60" s="118">
        <f t="shared" si="6"/>
        <v>1138766.428955331</v>
      </c>
      <c r="Z60" s="21"/>
      <c r="AA60" s="21">
        <v>-2340298.7599999998</v>
      </c>
      <c r="AB60" s="21">
        <v>-896151.76</v>
      </c>
      <c r="AC60" s="131">
        <f t="shared" si="38"/>
        <v>-3139653.64</v>
      </c>
      <c r="AD60" s="12">
        <v>-5238342.8771003392</v>
      </c>
      <c r="AE60" s="12"/>
      <c r="AF60" s="15">
        <v>1010348.549727025</v>
      </c>
      <c r="AG60" s="21">
        <v>-327625.06708086398</v>
      </c>
      <c r="AH60" s="118">
        <f t="shared" si="7"/>
        <v>682723.48264616099</v>
      </c>
      <c r="AI60" s="21"/>
      <c r="AJ60" s="21">
        <v>-2346481.7999999998</v>
      </c>
      <c r="AK60" s="21">
        <v>-899222.22</v>
      </c>
      <c r="AL60" s="118">
        <f t="shared" si="8"/>
        <v>-3245704.0199999996</v>
      </c>
      <c r="AM60" s="811"/>
      <c r="AN60" s="131">
        <v>1010348.5497270249</v>
      </c>
      <c r="AO60" s="131">
        <v>-436606.97826671635</v>
      </c>
      <c r="AP60" s="118">
        <f t="shared" si="9"/>
        <v>573741.57146030851</v>
      </c>
      <c r="AQ60" s="131"/>
      <c r="AR60" s="131">
        <v>-2351713.88</v>
      </c>
      <c r="AS60" s="131">
        <v>-900488.02</v>
      </c>
      <c r="AT60" s="118">
        <f t="shared" si="10"/>
        <v>-3252201.9</v>
      </c>
      <c r="AU60" s="148"/>
      <c r="AV60" s="131">
        <f t="shared" si="11"/>
        <v>93.352924883661231</v>
      </c>
      <c r="AW60" s="131">
        <f t="shared" si="12"/>
        <v>91.925073354491801</v>
      </c>
      <c r="AX60" s="131">
        <f t="shared" si="13"/>
        <v>185.277998238153</v>
      </c>
      <c r="AZ60" s="131">
        <f t="shared" si="14"/>
        <v>13.034569036510327</v>
      </c>
      <c r="BA60" s="131">
        <f t="shared" si="15"/>
        <v>19.158111514814859</v>
      </c>
      <c r="BB60" s="118">
        <f t="shared" si="16"/>
        <v>32.192680551325182</v>
      </c>
      <c r="BC60" s="131"/>
      <c r="BD60" s="131">
        <f t="shared" si="39"/>
        <v>-90.571015566423313</v>
      </c>
      <c r="BE60" s="131">
        <f t="shared" si="17"/>
        <v>34.697054057468073</v>
      </c>
      <c r="BF60" s="118">
        <f t="shared" si="18"/>
        <v>-55.873961508955233</v>
      </c>
      <c r="BG60" s="131"/>
      <c r="BH60" s="131">
        <f t="shared" si="19"/>
        <v>12.942898589928838</v>
      </c>
      <c r="BI60" s="131">
        <f t="shared" si="20"/>
        <v>1.6450754429595207</v>
      </c>
      <c r="BJ60" s="118">
        <f t="shared" si="21"/>
        <v>14.587974032888358</v>
      </c>
      <c r="BK60" s="131"/>
      <c r="BL60" s="131">
        <f t="shared" si="22"/>
        <v>-29.979999999999997</v>
      </c>
      <c r="BM60" s="131">
        <f t="shared" si="23"/>
        <v>-11.48</v>
      </c>
      <c r="BN60" s="131">
        <f t="shared" si="24"/>
        <v>-40.22</v>
      </c>
      <c r="BO60" s="118">
        <f t="shared" si="25"/>
        <v>-81.679999999999993</v>
      </c>
      <c r="BP60" s="15"/>
      <c r="BQ60" s="131">
        <f t="shared" si="26"/>
        <v>12.831289286737849</v>
      </c>
      <c r="BR60" s="131">
        <f t="shared" si="27"/>
        <v>-4.1607938314329767</v>
      </c>
      <c r="BS60" s="118">
        <f t="shared" si="28"/>
        <v>8.6704954553048736</v>
      </c>
      <c r="BT60" s="131"/>
      <c r="BU60" s="131">
        <f t="shared" si="29"/>
        <v>-29.799999999999997</v>
      </c>
      <c r="BV60" s="131">
        <f t="shared" si="30"/>
        <v>-11.42</v>
      </c>
      <c r="BW60" s="118">
        <f t="shared" si="31"/>
        <v>-41.22</v>
      </c>
      <c r="BX60" s="15"/>
      <c r="BY60" s="118">
        <f t="shared" si="32"/>
        <v>12.768372527480757</v>
      </c>
      <c r="BZ60" s="118">
        <f t="shared" si="33"/>
        <v>-5.5176607598568967</v>
      </c>
      <c r="CA60" s="118">
        <f t="shared" si="34"/>
        <v>7.2507117676238604</v>
      </c>
      <c r="CB60" s="105"/>
      <c r="CC60" s="118">
        <f t="shared" si="35"/>
        <v>-29.72</v>
      </c>
      <c r="CD60" s="118">
        <f t="shared" si="36"/>
        <v>-11.38</v>
      </c>
      <c r="CE60" s="118">
        <f t="shared" si="37"/>
        <v>-41.1</v>
      </c>
    </row>
    <row r="61" spans="1:83">
      <c r="A61" s="41">
        <v>169</v>
      </c>
      <c r="B61" s="45">
        <v>5</v>
      </c>
      <c r="C61" s="45">
        <v>5</v>
      </c>
      <c r="D61" s="11" t="s">
        <v>92</v>
      </c>
      <c r="E61" s="14">
        <v>5046</v>
      </c>
      <c r="F61" s="14">
        <v>4990</v>
      </c>
      <c r="G61" s="21">
        <v>4916</v>
      </c>
      <c r="H61" s="21">
        <v>4848</v>
      </c>
      <c r="I61" s="21">
        <v>4795</v>
      </c>
      <c r="J61" s="21"/>
      <c r="K61" s="15">
        <v>294662.53420430381</v>
      </c>
      <c r="L61" s="21">
        <v>243093.74100410691</v>
      </c>
      <c r="M61" s="118">
        <v>537756.27520841057</v>
      </c>
      <c r="N61" s="118"/>
      <c r="O61" s="21">
        <v>348419.59021290689</v>
      </c>
      <c r="P61" s="21">
        <v>183166.7618658866</v>
      </c>
      <c r="Q61" s="118">
        <f t="shared" si="4"/>
        <v>531586.35207879345</v>
      </c>
      <c r="R61" s="118"/>
      <c r="S61" s="21">
        <v>-451949.36767645233</v>
      </c>
      <c r="T61" s="15">
        <v>173138.2997467657</v>
      </c>
      <c r="U61" s="118">
        <f t="shared" si="5"/>
        <v>-278811.06792968663</v>
      </c>
      <c r="V61" s="15"/>
      <c r="W61" s="15">
        <v>348419.59021290689</v>
      </c>
      <c r="X61" s="21">
        <v>95834.853090436067</v>
      </c>
      <c r="Y61" s="118">
        <f t="shared" si="6"/>
        <v>444254.44330334297</v>
      </c>
      <c r="Z61" s="21"/>
      <c r="AA61" s="21">
        <v>-147381.68</v>
      </c>
      <c r="AB61" s="21">
        <v>-56435.68</v>
      </c>
      <c r="AC61" s="131">
        <f t="shared" si="38"/>
        <v>-197721.52</v>
      </c>
      <c r="AD61" s="12">
        <v>32818.642849672149</v>
      </c>
      <c r="AE61" s="12"/>
      <c r="AF61" s="15">
        <v>348419.59021290689</v>
      </c>
      <c r="AG61" s="21">
        <v>10081.77092869955</v>
      </c>
      <c r="AH61" s="118">
        <f t="shared" si="7"/>
        <v>358501.36114160641</v>
      </c>
      <c r="AI61" s="21"/>
      <c r="AJ61" s="21">
        <v>-144470.39999999999</v>
      </c>
      <c r="AK61" s="21">
        <v>-55364.160000000003</v>
      </c>
      <c r="AL61" s="118">
        <f t="shared" si="8"/>
        <v>-199834.56</v>
      </c>
      <c r="AM61" s="811"/>
      <c r="AN61" s="131">
        <v>348419.59021290694</v>
      </c>
      <c r="AO61" s="131">
        <v>-28107.14101571239</v>
      </c>
      <c r="AP61" s="118">
        <f t="shared" si="9"/>
        <v>320312.44919719454</v>
      </c>
      <c r="AQ61" s="131"/>
      <c r="AR61" s="131">
        <v>-142507.4</v>
      </c>
      <c r="AS61" s="131">
        <v>-54567.100000000006</v>
      </c>
      <c r="AT61" s="118">
        <f t="shared" si="10"/>
        <v>-197074.5</v>
      </c>
      <c r="AU61" s="148"/>
      <c r="AV61" s="131">
        <f t="shared" si="11"/>
        <v>58.395270353607572</v>
      </c>
      <c r="AW61" s="131">
        <f t="shared" si="12"/>
        <v>48.175533294511872</v>
      </c>
      <c r="AX61" s="131">
        <f t="shared" si="13"/>
        <v>106.57080364811942</v>
      </c>
      <c r="AZ61" s="131">
        <f t="shared" si="14"/>
        <v>69.823565172927232</v>
      </c>
      <c r="BA61" s="131">
        <f t="shared" si="15"/>
        <v>36.706765904987293</v>
      </c>
      <c r="BB61" s="118">
        <f t="shared" si="16"/>
        <v>106.53033107791452</v>
      </c>
      <c r="BC61" s="131"/>
      <c r="BD61" s="131">
        <f t="shared" si="39"/>
        <v>-90.571015566423313</v>
      </c>
      <c r="BE61" s="131">
        <f t="shared" si="17"/>
        <v>34.697054057468073</v>
      </c>
      <c r="BF61" s="118">
        <f t="shared" si="18"/>
        <v>-55.873961508955233</v>
      </c>
      <c r="BG61" s="131"/>
      <c r="BH61" s="131">
        <f t="shared" si="19"/>
        <v>70.874611516051033</v>
      </c>
      <c r="BI61" s="131">
        <f t="shared" si="20"/>
        <v>19.494477845898306</v>
      </c>
      <c r="BJ61" s="118">
        <f t="shared" si="21"/>
        <v>90.369089361949335</v>
      </c>
      <c r="BK61" s="131"/>
      <c r="BL61" s="131">
        <f t="shared" si="22"/>
        <v>-29.979999999999997</v>
      </c>
      <c r="BM61" s="131">
        <f t="shared" si="23"/>
        <v>-11.48</v>
      </c>
      <c r="BN61" s="131">
        <f t="shared" si="24"/>
        <v>-40.22</v>
      </c>
      <c r="BO61" s="118">
        <f t="shared" si="25"/>
        <v>-81.679999999999993</v>
      </c>
      <c r="BP61" s="15"/>
      <c r="BQ61" s="131">
        <f t="shared" si="26"/>
        <v>71.868727354147467</v>
      </c>
      <c r="BR61" s="131">
        <f t="shared" si="27"/>
        <v>2.0795732113654188</v>
      </c>
      <c r="BS61" s="118">
        <f t="shared" si="28"/>
        <v>73.948300565512881</v>
      </c>
      <c r="BT61" s="131"/>
      <c r="BU61" s="131">
        <f t="shared" si="29"/>
        <v>-29.799999999999997</v>
      </c>
      <c r="BV61" s="131">
        <f t="shared" si="30"/>
        <v>-11.42</v>
      </c>
      <c r="BW61" s="118">
        <f t="shared" si="31"/>
        <v>-41.22</v>
      </c>
      <c r="BX61" s="15"/>
      <c r="BY61" s="118">
        <f t="shared" si="32"/>
        <v>72.663105362441485</v>
      </c>
      <c r="BZ61" s="118">
        <f t="shared" si="33"/>
        <v>-5.86176037866786</v>
      </c>
      <c r="CA61" s="118">
        <f t="shared" si="34"/>
        <v>66.801344983773618</v>
      </c>
      <c r="CB61" s="105"/>
      <c r="CC61" s="118">
        <f t="shared" si="35"/>
        <v>-29.72</v>
      </c>
      <c r="CD61" s="118">
        <f t="shared" si="36"/>
        <v>-11.38</v>
      </c>
      <c r="CE61" s="118">
        <f t="shared" si="37"/>
        <v>-41.1</v>
      </c>
    </row>
    <row r="62" spans="1:83">
      <c r="A62" s="41">
        <v>171</v>
      </c>
      <c r="B62" s="45">
        <v>11</v>
      </c>
      <c r="C62" s="45">
        <v>11</v>
      </c>
      <c r="D62" s="11" t="s">
        <v>93</v>
      </c>
      <c r="E62" s="14">
        <v>4624</v>
      </c>
      <c r="F62" s="14">
        <v>4540</v>
      </c>
      <c r="G62" s="21">
        <v>4590</v>
      </c>
      <c r="H62" s="21">
        <v>4552</v>
      </c>
      <c r="I62" s="21">
        <v>4494</v>
      </c>
      <c r="J62" s="21"/>
      <c r="K62" s="15">
        <v>236815.91370217779</v>
      </c>
      <c r="L62" s="21">
        <v>-21394.773749381369</v>
      </c>
      <c r="M62" s="118">
        <v>215421.13995279639</v>
      </c>
      <c r="N62" s="118"/>
      <c r="O62" s="21">
        <v>-11485.531544051581</v>
      </c>
      <c r="P62" s="21">
        <v>-138010.04351563021</v>
      </c>
      <c r="Q62" s="118">
        <f t="shared" si="4"/>
        <v>-149495.57505968178</v>
      </c>
      <c r="R62" s="118"/>
      <c r="S62" s="21">
        <v>-411192.41067156184</v>
      </c>
      <c r="T62" s="15">
        <v>157524.6254209051</v>
      </c>
      <c r="U62" s="118">
        <f t="shared" si="5"/>
        <v>-253667.78525065674</v>
      </c>
      <c r="V62" s="15"/>
      <c r="W62" s="15">
        <v>-11485.531544051581</v>
      </c>
      <c r="X62" s="21">
        <v>-81266.329255218458</v>
      </c>
      <c r="Y62" s="118">
        <f t="shared" si="6"/>
        <v>-92751.860799270042</v>
      </c>
      <c r="Z62" s="21"/>
      <c r="AA62" s="21">
        <v>-137608.20000000001</v>
      </c>
      <c r="AB62" s="21">
        <v>-52693.2</v>
      </c>
      <c r="AC62" s="131">
        <f t="shared" si="38"/>
        <v>-184609.8</v>
      </c>
      <c r="AD62" s="12">
        <v>-466117.32404353999</v>
      </c>
      <c r="AE62" s="12"/>
      <c r="AF62" s="15">
        <v>-11485.531544051581</v>
      </c>
      <c r="AG62" s="21">
        <v>-23086.167534634049</v>
      </c>
      <c r="AH62" s="118">
        <f t="shared" si="7"/>
        <v>-34571.699078685633</v>
      </c>
      <c r="AI62" s="21"/>
      <c r="AJ62" s="21">
        <v>-135649.60000000001</v>
      </c>
      <c r="AK62" s="21">
        <v>-51983.839999999997</v>
      </c>
      <c r="AL62" s="118">
        <f t="shared" si="8"/>
        <v>-187633.44</v>
      </c>
      <c r="AM62" s="811"/>
      <c r="AN62" s="131">
        <v>-11485.531544051584</v>
      </c>
      <c r="AO62" s="131">
        <v>-25572.428900066985</v>
      </c>
      <c r="AP62" s="118">
        <f t="shared" si="9"/>
        <v>-37057.960444118566</v>
      </c>
      <c r="AQ62" s="131"/>
      <c r="AR62" s="131">
        <v>-133561.68</v>
      </c>
      <c r="AS62" s="131">
        <v>-51141.72</v>
      </c>
      <c r="AT62" s="118">
        <f t="shared" si="10"/>
        <v>-184703.4</v>
      </c>
      <c r="AU62" s="148"/>
      <c r="AV62" s="131">
        <f t="shared" si="11"/>
        <v>51.214514208948486</v>
      </c>
      <c r="AW62" s="131">
        <f t="shared" si="12"/>
        <v>-4.6268974371499505</v>
      </c>
      <c r="AX62" s="131">
        <f t="shared" si="13"/>
        <v>46.58761677179853</v>
      </c>
      <c r="AZ62" s="131">
        <f t="shared" si="14"/>
        <v>-2.5298527630069563</v>
      </c>
      <c r="BA62" s="131">
        <f t="shared" si="15"/>
        <v>-30.398687999037492</v>
      </c>
      <c r="BB62" s="118">
        <f t="shared" si="16"/>
        <v>-32.928540762044449</v>
      </c>
      <c r="BC62" s="131"/>
      <c r="BD62" s="131">
        <f t="shared" si="39"/>
        <v>-90.571015566423313</v>
      </c>
      <c r="BE62" s="131">
        <f t="shared" si="17"/>
        <v>34.69705405746808</v>
      </c>
      <c r="BF62" s="118">
        <f t="shared" si="18"/>
        <v>-55.873961508955233</v>
      </c>
      <c r="BG62" s="131"/>
      <c r="BH62" s="131">
        <f t="shared" si="19"/>
        <v>-2.5022944540417389</v>
      </c>
      <c r="BI62" s="131">
        <f t="shared" si="20"/>
        <v>-17.705082626409251</v>
      </c>
      <c r="BJ62" s="118">
        <f t="shared" si="21"/>
        <v>-20.207377080450989</v>
      </c>
      <c r="BK62" s="131"/>
      <c r="BL62" s="131">
        <f t="shared" si="22"/>
        <v>-29.980000000000004</v>
      </c>
      <c r="BM62" s="131">
        <f t="shared" si="23"/>
        <v>-11.479999999999999</v>
      </c>
      <c r="BN62" s="131">
        <f t="shared" si="24"/>
        <v>-40.22</v>
      </c>
      <c r="BO62" s="118">
        <f t="shared" si="25"/>
        <v>-81.680000000000007</v>
      </c>
      <c r="BP62" s="15"/>
      <c r="BQ62" s="131">
        <f t="shared" si="26"/>
        <v>-2.5231835553716127</v>
      </c>
      <c r="BR62" s="131">
        <f t="shared" si="27"/>
        <v>-5.0716536763255817</v>
      </c>
      <c r="BS62" s="118">
        <f t="shared" si="28"/>
        <v>-7.5948372316971948</v>
      </c>
      <c r="BT62" s="131"/>
      <c r="BU62" s="131">
        <f t="shared" si="29"/>
        <v>-29.8</v>
      </c>
      <c r="BV62" s="131">
        <f t="shared" si="30"/>
        <v>-11.42</v>
      </c>
      <c r="BW62" s="118">
        <f t="shared" si="31"/>
        <v>-41.22</v>
      </c>
      <c r="BX62" s="15"/>
      <c r="BY62" s="118">
        <f t="shared" si="32"/>
        <v>-2.5557480071320837</v>
      </c>
      <c r="BZ62" s="118">
        <f t="shared" si="33"/>
        <v>-5.6903491099392491</v>
      </c>
      <c r="CA62" s="118">
        <f t="shared" si="34"/>
        <v>-8.2460971170713329</v>
      </c>
      <c r="CB62" s="105"/>
      <c r="CC62" s="118">
        <f t="shared" si="35"/>
        <v>-29.72</v>
      </c>
      <c r="CD62" s="118">
        <f t="shared" si="36"/>
        <v>-11.38</v>
      </c>
      <c r="CE62" s="118">
        <f t="shared" si="37"/>
        <v>-41.1</v>
      </c>
    </row>
    <row r="63" spans="1:83">
      <c r="A63" s="41">
        <v>172</v>
      </c>
      <c r="B63" s="45">
        <v>13</v>
      </c>
      <c r="C63" s="45">
        <v>13</v>
      </c>
      <c r="D63" s="11" t="s">
        <v>94</v>
      </c>
      <c r="E63" s="14">
        <v>4263</v>
      </c>
      <c r="F63" s="14">
        <v>4171</v>
      </c>
      <c r="G63" s="21">
        <v>4079</v>
      </c>
      <c r="H63" s="21">
        <v>4099</v>
      </c>
      <c r="I63" s="21">
        <v>4079</v>
      </c>
      <c r="J63" s="21"/>
      <c r="K63" s="15">
        <v>-193304.1060517905</v>
      </c>
      <c r="L63" s="21">
        <v>-294504.81534340768</v>
      </c>
      <c r="M63" s="118">
        <v>-487808.92139519821</v>
      </c>
      <c r="N63" s="118"/>
      <c r="O63" s="21">
        <v>50478.673624909403</v>
      </c>
      <c r="P63" s="21">
        <v>-87108.356121454301</v>
      </c>
      <c r="Q63" s="118">
        <f t="shared" si="4"/>
        <v>-36629.682496544898</v>
      </c>
      <c r="R63" s="118"/>
      <c r="S63" s="21">
        <v>-377771.70592755167</v>
      </c>
      <c r="T63" s="15">
        <v>144721.4124736994</v>
      </c>
      <c r="U63" s="118">
        <f t="shared" si="5"/>
        <v>-233050.29345385227</v>
      </c>
      <c r="V63" s="15"/>
      <c r="W63" s="15">
        <v>50478.673624909403</v>
      </c>
      <c r="X63" s="21">
        <v>-34976.630971635474</v>
      </c>
      <c r="Y63" s="118">
        <f t="shared" si="6"/>
        <v>15502.042653273929</v>
      </c>
      <c r="Z63" s="21"/>
      <c r="AA63" s="21">
        <v>-122288.42</v>
      </c>
      <c r="AB63" s="21">
        <v>-46826.92</v>
      </c>
      <c r="AC63" s="131">
        <f t="shared" si="38"/>
        <v>-164057.38</v>
      </c>
      <c r="AD63" s="12">
        <v>-328653.95117059071</v>
      </c>
      <c r="AE63" s="12"/>
      <c r="AF63" s="15">
        <v>50478.673624909403</v>
      </c>
      <c r="AG63" s="21">
        <v>-17629.612513956159</v>
      </c>
      <c r="AH63" s="118">
        <f t="shared" si="7"/>
        <v>32849.061110953247</v>
      </c>
      <c r="AI63" s="21"/>
      <c r="AJ63" s="21">
        <v>-122150.2</v>
      </c>
      <c r="AK63" s="21">
        <v>-46810.58</v>
      </c>
      <c r="AL63" s="118">
        <f t="shared" si="8"/>
        <v>-168960.78</v>
      </c>
      <c r="AM63" s="811"/>
      <c r="AN63" s="131">
        <v>50478.673624909396</v>
      </c>
      <c r="AO63" s="131">
        <v>-23493.964965237752</v>
      </c>
      <c r="AP63" s="118">
        <f t="shared" si="9"/>
        <v>26984.708659671644</v>
      </c>
      <c r="AQ63" s="131"/>
      <c r="AR63" s="131">
        <v>-121227.87999999999</v>
      </c>
      <c r="AS63" s="131">
        <v>-46419.020000000004</v>
      </c>
      <c r="AT63" s="118">
        <f t="shared" si="10"/>
        <v>-167646.9</v>
      </c>
      <c r="AU63" s="148"/>
      <c r="AV63" s="131">
        <f t="shared" si="11"/>
        <v>-45.34461788688494</v>
      </c>
      <c r="AW63" s="131">
        <f t="shared" si="12"/>
        <v>-69.083935102840172</v>
      </c>
      <c r="AX63" s="131">
        <f t="shared" si="13"/>
        <v>-114.42855298972512</v>
      </c>
      <c r="AZ63" s="131">
        <f t="shared" si="14"/>
        <v>12.102295282884057</v>
      </c>
      <c r="BA63" s="131">
        <f t="shared" si="15"/>
        <v>-20.88428581190465</v>
      </c>
      <c r="BB63" s="118">
        <f t="shared" si="16"/>
        <v>-8.7819905290205948</v>
      </c>
      <c r="BC63" s="131"/>
      <c r="BD63" s="131">
        <f t="shared" si="39"/>
        <v>-90.571015566423313</v>
      </c>
      <c r="BE63" s="131">
        <f t="shared" si="17"/>
        <v>34.697054057468087</v>
      </c>
      <c r="BF63" s="118">
        <f t="shared" si="18"/>
        <v>-55.873961508955233</v>
      </c>
      <c r="BG63" s="131"/>
      <c r="BH63" s="131">
        <f t="shared" si="19"/>
        <v>12.375257078918706</v>
      </c>
      <c r="BI63" s="131">
        <f t="shared" si="20"/>
        <v>-8.574805337493375</v>
      </c>
      <c r="BJ63" s="118">
        <f t="shared" si="21"/>
        <v>3.8004517414253307</v>
      </c>
      <c r="BK63" s="131"/>
      <c r="BL63" s="131">
        <f t="shared" si="22"/>
        <v>-29.98</v>
      </c>
      <c r="BM63" s="131">
        <f t="shared" si="23"/>
        <v>-11.48</v>
      </c>
      <c r="BN63" s="131">
        <f t="shared" si="24"/>
        <v>-40.22</v>
      </c>
      <c r="BO63" s="118">
        <f t="shared" si="25"/>
        <v>-81.680000000000007</v>
      </c>
      <c r="BP63" s="15"/>
      <c r="BQ63" s="131">
        <f t="shared" si="26"/>
        <v>12.31487524393984</v>
      </c>
      <c r="BR63" s="131">
        <f t="shared" si="27"/>
        <v>-4.3009545045026005</v>
      </c>
      <c r="BS63" s="118">
        <f t="shared" si="28"/>
        <v>8.0139207394372391</v>
      </c>
      <c r="BT63" s="131"/>
      <c r="BU63" s="131">
        <f t="shared" si="29"/>
        <v>-29.8</v>
      </c>
      <c r="BV63" s="131">
        <f t="shared" si="30"/>
        <v>-11.42</v>
      </c>
      <c r="BW63" s="118">
        <f t="shared" si="31"/>
        <v>-41.22</v>
      </c>
      <c r="BX63" s="15"/>
      <c r="BY63" s="118">
        <f t="shared" si="32"/>
        <v>12.375257078918704</v>
      </c>
      <c r="BZ63" s="118">
        <f t="shared" si="33"/>
        <v>-5.7597364464912362</v>
      </c>
      <c r="CA63" s="118">
        <f t="shared" si="34"/>
        <v>6.6155206324274678</v>
      </c>
      <c r="CB63" s="105"/>
      <c r="CC63" s="118">
        <f t="shared" si="35"/>
        <v>-29.72</v>
      </c>
      <c r="CD63" s="118">
        <f t="shared" si="36"/>
        <v>-11.38</v>
      </c>
      <c r="CE63" s="118">
        <f t="shared" si="37"/>
        <v>-41.1</v>
      </c>
    </row>
    <row r="64" spans="1:83">
      <c r="A64" s="41">
        <v>176</v>
      </c>
      <c r="B64" s="45">
        <v>12</v>
      </c>
      <c r="C64" s="45">
        <v>12</v>
      </c>
      <c r="D64" s="11" t="s">
        <v>95</v>
      </c>
      <c r="E64" s="14">
        <v>4444</v>
      </c>
      <c r="F64" s="14">
        <v>4352</v>
      </c>
      <c r="G64" s="21">
        <v>4259</v>
      </c>
      <c r="H64" s="21">
        <v>4160</v>
      </c>
      <c r="I64" s="21">
        <v>4059</v>
      </c>
      <c r="J64" s="21"/>
      <c r="K64" s="15">
        <v>-381170.26784384908</v>
      </c>
      <c r="L64" s="21">
        <v>-359656.37924106268</v>
      </c>
      <c r="M64" s="118">
        <v>-740826.64708491182</v>
      </c>
      <c r="N64" s="118"/>
      <c r="O64" s="21">
        <v>-1211231.1006262579</v>
      </c>
      <c r="P64" s="21">
        <v>-866190.05898060987</v>
      </c>
      <c r="Q64" s="118">
        <f t="shared" si="4"/>
        <v>-2077421.1596068679</v>
      </c>
      <c r="R64" s="118"/>
      <c r="S64" s="21">
        <v>-394165.05974507425</v>
      </c>
      <c r="T64" s="15">
        <v>151001.57925810109</v>
      </c>
      <c r="U64" s="118">
        <f t="shared" si="5"/>
        <v>-243163.48048697316</v>
      </c>
      <c r="V64" s="15"/>
      <c r="W64" s="15">
        <v>-1211231.1006262579</v>
      </c>
      <c r="X64" s="21">
        <v>-811796.08442966011</v>
      </c>
      <c r="Y64" s="118">
        <f t="shared" si="6"/>
        <v>-2023027.1850559181</v>
      </c>
      <c r="Z64" s="21"/>
      <c r="AA64" s="21">
        <v>-127684.82</v>
      </c>
      <c r="AB64" s="21">
        <v>-48893.32</v>
      </c>
      <c r="AC64" s="131">
        <f t="shared" si="38"/>
        <v>-171296.97999999998</v>
      </c>
      <c r="AD64" s="12">
        <v>-2382093.1229942739</v>
      </c>
      <c r="AE64" s="12"/>
      <c r="AF64" s="15">
        <v>-1211231.1006262579</v>
      </c>
      <c r="AG64" s="21">
        <v>-756025.14526490611</v>
      </c>
      <c r="AH64" s="118">
        <f t="shared" si="7"/>
        <v>-1967256.2458911641</v>
      </c>
      <c r="AI64" s="21"/>
      <c r="AJ64" s="21">
        <v>-123968</v>
      </c>
      <c r="AK64" s="21">
        <v>-47507.199999999997</v>
      </c>
      <c r="AL64" s="118">
        <f t="shared" si="8"/>
        <v>-171475.20000000001</v>
      </c>
      <c r="AM64" s="811"/>
      <c r="AN64" s="131">
        <v>-1211231.1006262582</v>
      </c>
      <c r="AO64" s="131">
        <v>-696863.98052455066</v>
      </c>
      <c r="AP64" s="118">
        <f t="shared" si="9"/>
        <v>-1908095.0811508088</v>
      </c>
      <c r="AQ64" s="131"/>
      <c r="AR64" s="131">
        <v>-120633.48</v>
      </c>
      <c r="AS64" s="131">
        <v>-46191.420000000006</v>
      </c>
      <c r="AT64" s="118">
        <f t="shared" si="10"/>
        <v>-166824.9</v>
      </c>
      <c r="AU64" s="148"/>
      <c r="AV64" s="131">
        <f t="shared" si="11"/>
        <v>-85.771887453611399</v>
      </c>
      <c r="AW64" s="131">
        <f t="shared" si="12"/>
        <v>-80.930778407079814</v>
      </c>
      <c r="AX64" s="131">
        <f t="shared" si="13"/>
        <v>-166.70266586069124</v>
      </c>
      <c r="AZ64" s="131">
        <f t="shared" si="14"/>
        <v>-278.31596981301885</v>
      </c>
      <c r="BA64" s="131">
        <f t="shared" si="15"/>
        <v>-199.03264222900043</v>
      </c>
      <c r="BB64" s="118">
        <f t="shared" si="16"/>
        <v>-477.34861204201928</v>
      </c>
      <c r="BC64" s="131"/>
      <c r="BD64" s="131">
        <f t="shared" si="39"/>
        <v>-90.571015566423313</v>
      </c>
      <c r="BE64" s="131">
        <f t="shared" si="17"/>
        <v>34.69705405746808</v>
      </c>
      <c r="BF64" s="118">
        <f t="shared" si="18"/>
        <v>-55.873961508955233</v>
      </c>
      <c r="BG64" s="131"/>
      <c r="BH64" s="131">
        <f t="shared" si="19"/>
        <v>-284.39330843537402</v>
      </c>
      <c r="BI64" s="131">
        <f t="shared" si="20"/>
        <v>-190.60720460898335</v>
      </c>
      <c r="BJ64" s="118">
        <f t="shared" si="21"/>
        <v>-475.00051304435738</v>
      </c>
      <c r="BK64" s="131"/>
      <c r="BL64" s="131">
        <f t="shared" si="22"/>
        <v>-29.98</v>
      </c>
      <c r="BM64" s="131">
        <f t="shared" si="23"/>
        <v>-11.48</v>
      </c>
      <c r="BN64" s="131">
        <f t="shared" si="24"/>
        <v>-40.22</v>
      </c>
      <c r="BO64" s="118">
        <f t="shared" si="25"/>
        <v>-81.680000000000007</v>
      </c>
      <c r="BP64" s="15"/>
      <c r="BQ64" s="131">
        <f t="shared" si="26"/>
        <v>-291.16132226592737</v>
      </c>
      <c r="BR64" s="131">
        <f t="shared" si="27"/>
        <v>-181.73681376560242</v>
      </c>
      <c r="BS64" s="118">
        <f t="shared" si="28"/>
        <v>-472.89813603152982</v>
      </c>
      <c r="BT64" s="131"/>
      <c r="BU64" s="131">
        <f t="shared" si="29"/>
        <v>-29.8</v>
      </c>
      <c r="BV64" s="131">
        <f t="shared" si="30"/>
        <v>-11.42</v>
      </c>
      <c r="BW64" s="118">
        <f t="shared" si="31"/>
        <v>-41.22</v>
      </c>
      <c r="BX64" s="15"/>
      <c r="BY64" s="118">
        <f t="shared" si="32"/>
        <v>-298.40628248983944</v>
      </c>
      <c r="BZ64" s="118">
        <f t="shared" si="33"/>
        <v>-171.68366112947785</v>
      </c>
      <c r="CA64" s="118">
        <f t="shared" si="34"/>
        <v>-470.0899436193173</v>
      </c>
      <c r="CB64" s="105"/>
      <c r="CC64" s="118">
        <f t="shared" si="35"/>
        <v>-29.72</v>
      </c>
      <c r="CD64" s="118">
        <f t="shared" si="36"/>
        <v>-11.38</v>
      </c>
      <c r="CE64" s="118">
        <f t="shared" si="37"/>
        <v>-41.1</v>
      </c>
    </row>
    <row r="65" spans="1:83">
      <c r="A65" s="41">
        <v>177</v>
      </c>
      <c r="B65" s="45">
        <v>6</v>
      </c>
      <c r="C65" s="45">
        <v>6</v>
      </c>
      <c r="D65" s="11" t="s">
        <v>96</v>
      </c>
      <c r="E65" s="14">
        <v>1786</v>
      </c>
      <c r="F65" s="14">
        <v>1768</v>
      </c>
      <c r="G65" s="21">
        <v>1708</v>
      </c>
      <c r="H65" s="21">
        <v>1668</v>
      </c>
      <c r="I65" s="21">
        <v>1663</v>
      </c>
      <c r="J65" s="21"/>
      <c r="K65" s="15">
        <v>357873.34609830112</v>
      </c>
      <c r="L65" s="21">
        <v>363469.13644535549</v>
      </c>
      <c r="M65" s="118">
        <v>721342.4825436566</v>
      </c>
      <c r="N65" s="118"/>
      <c r="O65" s="21">
        <v>360287.54861490428</v>
      </c>
      <c r="P65" s="21">
        <v>331156.68834590359</v>
      </c>
      <c r="Q65" s="118">
        <f t="shared" si="4"/>
        <v>691444.23696080782</v>
      </c>
      <c r="R65" s="118"/>
      <c r="S65" s="21">
        <v>-160129.55552143641</v>
      </c>
      <c r="T65" s="15">
        <v>61344.391573603563</v>
      </c>
      <c r="U65" s="118">
        <f t="shared" si="5"/>
        <v>-98785.163947832858</v>
      </c>
      <c r="V65" s="15"/>
      <c r="W65" s="15">
        <v>360287.54861490428</v>
      </c>
      <c r="X65" s="21">
        <v>300214.24050722702</v>
      </c>
      <c r="Y65" s="118">
        <f t="shared" si="6"/>
        <v>660501.7891221313</v>
      </c>
      <c r="Z65" s="21"/>
      <c r="AA65" s="21">
        <v>-51205.84</v>
      </c>
      <c r="AB65" s="21">
        <v>-19607.84</v>
      </c>
      <c r="AC65" s="131">
        <f t="shared" si="38"/>
        <v>-68695.759999999995</v>
      </c>
      <c r="AD65" s="12">
        <v>514448.14344945631</v>
      </c>
      <c r="AE65" s="12"/>
      <c r="AF65" s="15">
        <v>360287.54861490428</v>
      </c>
      <c r="AG65" s="21">
        <v>269831.18454290828</v>
      </c>
      <c r="AH65" s="118">
        <f t="shared" si="7"/>
        <v>630118.73315781262</v>
      </c>
      <c r="AI65" s="21"/>
      <c r="AJ65" s="21">
        <v>-49706.400000000001</v>
      </c>
      <c r="AK65" s="21">
        <v>-19048.560000000001</v>
      </c>
      <c r="AL65" s="118">
        <f t="shared" si="8"/>
        <v>-68754.960000000006</v>
      </c>
      <c r="AM65" s="811"/>
      <c r="AN65" s="131">
        <v>360287.54861490434</v>
      </c>
      <c r="AO65" s="131">
        <v>240825.40771867766</v>
      </c>
      <c r="AP65" s="118">
        <f t="shared" si="9"/>
        <v>601112.95633358206</v>
      </c>
      <c r="AQ65" s="131"/>
      <c r="AR65" s="131">
        <v>-49424.36</v>
      </c>
      <c r="AS65" s="131">
        <v>-18924.940000000002</v>
      </c>
      <c r="AT65" s="118">
        <f t="shared" si="10"/>
        <v>-68349.3</v>
      </c>
      <c r="AU65" s="148"/>
      <c r="AV65" s="131">
        <f t="shared" si="11"/>
        <v>200.37701349288977</v>
      </c>
      <c r="AW65" s="131">
        <f t="shared" si="12"/>
        <v>203.51015478463353</v>
      </c>
      <c r="AX65" s="131">
        <f t="shared" si="13"/>
        <v>403.8871682775233</v>
      </c>
      <c r="AZ65" s="131">
        <f t="shared" si="14"/>
        <v>203.78255012155219</v>
      </c>
      <c r="BA65" s="131">
        <f t="shared" si="15"/>
        <v>187.30581920017173</v>
      </c>
      <c r="BB65" s="118">
        <f t="shared" si="16"/>
        <v>391.08836932172386</v>
      </c>
      <c r="BC65" s="131"/>
      <c r="BD65" s="131">
        <f t="shared" si="39"/>
        <v>-90.571015566423313</v>
      </c>
      <c r="BE65" s="131">
        <f t="shared" si="17"/>
        <v>34.69705405746808</v>
      </c>
      <c r="BF65" s="118">
        <f t="shared" si="18"/>
        <v>-55.873961508955233</v>
      </c>
      <c r="BG65" s="131"/>
      <c r="BH65" s="131">
        <f t="shared" si="19"/>
        <v>210.94118771364418</v>
      </c>
      <c r="BI65" s="131">
        <f t="shared" si="20"/>
        <v>175.76946165528514</v>
      </c>
      <c r="BJ65" s="118">
        <f t="shared" si="21"/>
        <v>386.71064936892935</v>
      </c>
      <c r="BK65" s="131"/>
      <c r="BL65" s="131">
        <f t="shared" si="22"/>
        <v>-29.979999999999997</v>
      </c>
      <c r="BM65" s="131">
        <f t="shared" si="23"/>
        <v>-11.48</v>
      </c>
      <c r="BN65" s="131">
        <f t="shared" si="24"/>
        <v>-40.22</v>
      </c>
      <c r="BO65" s="118">
        <f t="shared" si="25"/>
        <v>-81.679999999999993</v>
      </c>
      <c r="BP65" s="15"/>
      <c r="BQ65" s="131">
        <f t="shared" si="26"/>
        <v>215.99972938543422</v>
      </c>
      <c r="BR65" s="131">
        <f t="shared" si="27"/>
        <v>161.76929528951337</v>
      </c>
      <c r="BS65" s="118">
        <f t="shared" si="28"/>
        <v>377.76902467494756</v>
      </c>
      <c r="BT65" s="131"/>
      <c r="BU65" s="131">
        <f t="shared" si="29"/>
        <v>-29.8</v>
      </c>
      <c r="BV65" s="131">
        <f t="shared" si="30"/>
        <v>-11.42</v>
      </c>
      <c r="BW65" s="118">
        <f t="shared" si="31"/>
        <v>-41.22</v>
      </c>
      <c r="BX65" s="15"/>
      <c r="BY65" s="118">
        <f t="shared" si="32"/>
        <v>216.64915731503569</v>
      </c>
      <c r="BZ65" s="118">
        <f t="shared" si="33"/>
        <v>144.81383506835698</v>
      </c>
      <c r="CA65" s="118">
        <f t="shared" si="34"/>
        <v>361.4629923833927</v>
      </c>
      <c r="CB65" s="105"/>
      <c r="CC65" s="118">
        <f t="shared" si="35"/>
        <v>-29.72</v>
      </c>
      <c r="CD65" s="118">
        <f t="shared" si="36"/>
        <v>-11.38</v>
      </c>
      <c r="CE65" s="118">
        <f t="shared" si="37"/>
        <v>-41.1</v>
      </c>
    </row>
    <row r="66" spans="1:83">
      <c r="A66" s="41">
        <v>178</v>
      </c>
      <c r="B66" s="45">
        <v>10</v>
      </c>
      <c r="C66" s="45">
        <v>10</v>
      </c>
      <c r="D66" s="11" t="s">
        <v>97</v>
      </c>
      <c r="E66" s="14">
        <v>5887</v>
      </c>
      <c r="F66" s="14">
        <v>5769</v>
      </c>
      <c r="G66" s="21">
        <v>5734</v>
      </c>
      <c r="H66" s="21">
        <v>5674</v>
      </c>
      <c r="I66" s="21">
        <v>5569</v>
      </c>
      <c r="J66" s="21"/>
      <c r="K66" s="15">
        <v>832529.17260799883</v>
      </c>
      <c r="L66" s="21">
        <v>363905.56139458378</v>
      </c>
      <c r="M66" s="118">
        <v>1196434.734002583</v>
      </c>
      <c r="N66" s="118"/>
      <c r="O66" s="21">
        <v>563572.22020073293</v>
      </c>
      <c r="P66" s="21">
        <v>73640.513815721468</v>
      </c>
      <c r="Q66" s="118">
        <f t="shared" si="4"/>
        <v>637212.73401645443</v>
      </c>
      <c r="R66" s="118"/>
      <c r="S66" s="21">
        <v>-522504.18880269607</v>
      </c>
      <c r="T66" s="15">
        <v>200167.30485753331</v>
      </c>
      <c r="U66" s="118">
        <f t="shared" si="5"/>
        <v>-322336.88394516276</v>
      </c>
      <c r="V66" s="15"/>
      <c r="W66" s="15">
        <v>563572.22020073293</v>
      </c>
      <c r="X66" s="21">
        <v>-11778.71047803747</v>
      </c>
      <c r="Y66" s="118">
        <f t="shared" si="6"/>
        <v>551793.50972269545</v>
      </c>
      <c r="Z66" s="21"/>
      <c r="AA66" s="21">
        <v>-171905.32</v>
      </c>
      <c r="AB66" s="21">
        <v>-65826.320000000007</v>
      </c>
      <c r="AC66" s="131">
        <f t="shared" si="38"/>
        <v>-230621.47999999998</v>
      </c>
      <c r="AD66" s="12">
        <v>76544.161126555235</v>
      </c>
      <c r="AE66" s="12"/>
      <c r="AF66" s="15">
        <v>563572.22020073293</v>
      </c>
      <c r="AG66" s="21">
        <v>-24383.89704939177</v>
      </c>
      <c r="AH66" s="118">
        <f t="shared" si="7"/>
        <v>539188.32315134117</v>
      </c>
      <c r="AI66" s="21"/>
      <c r="AJ66" s="21">
        <v>-169085.2</v>
      </c>
      <c r="AK66" s="21">
        <v>-64797.08</v>
      </c>
      <c r="AL66" s="118">
        <f t="shared" si="8"/>
        <v>-233882.28000000003</v>
      </c>
      <c r="AM66" s="811"/>
      <c r="AN66" s="131">
        <v>563572.22020073293</v>
      </c>
      <c r="AO66" s="131">
        <v>-32495.009322574104</v>
      </c>
      <c r="AP66" s="118">
        <f t="shared" si="9"/>
        <v>531077.2108781588</v>
      </c>
      <c r="AQ66" s="131"/>
      <c r="AR66" s="131">
        <v>-165510.68</v>
      </c>
      <c r="AS66" s="131">
        <v>-63375.22</v>
      </c>
      <c r="AT66" s="118">
        <f t="shared" si="10"/>
        <v>-228885.9</v>
      </c>
      <c r="AU66" s="148"/>
      <c r="AV66" s="131">
        <f t="shared" si="11"/>
        <v>141.41823893460148</v>
      </c>
      <c r="AW66" s="131">
        <f t="shared" si="12"/>
        <v>61.815111498995037</v>
      </c>
      <c r="AX66" s="131">
        <f t="shared" si="13"/>
        <v>203.23335043359657</v>
      </c>
      <c r="AZ66" s="131">
        <f t="shared" si="14"/>
        <v>97.689759091824044</v>
      </c>
      <c r="BA66" s="131">
        <f t="shared" si="15"/>
        <v>12.764866322711296</v>
      </c>
      <c r="BB66" s="118">
        <f t="shared" si="16"/>
        <v>110.45462541453534</v>
      </c>
      <c r="BC66" s="131"/>
      <c r="BD66" s="131">
        <f t="shared" si="39"/>
        <v>-90.571015566423313</v>
      </c>
      <c r="BE66" s="131">
        <f t="shared" si="17"/>
        <v>34.697054057468073</v>
      </c>
      <c r="BF66" s="118">
        <f t="shared" si="18"/>
        <v>-55.873961508955233</v>
      </c>
      <c r="BG66" s="131"/>
      <c r="BH66" s="131">
        <f t="shared" si="19"/>
        <v>98.286051656911923</v>
      </c>
      <c r="BI66" s="131">
        <f t="shared" si="20"/>
        <v>-2.0541873871708178</v>
      </c>
      <c r="BJ66" s="118">
        <f t="shared" si="21"/>
        <v>96.231864269741109</v>
      </c>
      <c r="BK66" s="131"/>
      <c r="BL66" s="131">
        <f t="shared" si="22"/>
        <v>-29.98</v>
      </c>
      <c r="BM66" s="131">
        <f t="shared" si="23"/>
        <v>-11.48</v>
      </c>
      <c r="BN66" s="131">
        <f t="shared" si="24"/>
        <v>-40.22</v>
      </c>
      <c r="BO66" s="118">
        <f t="shared" si="25"/>
        <v>-81.680000000000007</v>
      </c>
      <c r="BP66" s="15"/>
      <c r="BQ66" s="131">
        <f t="shared" si="26"/>
        <v>99.325382481623706</v>
      </c>
      <c r="BR66" s="131">
        <f t="shared" si="27"/>
        <v>-4.2974792120887857</v>
      </c>
      <c r="BS66" s="118">
        <f t="shared" si="28"/>
        <v>95.027903269534917</v>
      </c>
      <c r="BT66" s="131"/>
      <c r="BU66" s="131">
        <f t="shared" si="29"/>
        <v>-29.8</v>
      </c>
      <c r="BV66" s="131">
        <f t="shared" si="30"/>
        <v>-11.42</v>
      </c>
      <c r="BW66" s="118">
        <f t="shared" si="31"/>
        <v>-41.22</v>
      </c>
      <c r="BX66" s="15"/>
      <c r="BY66" s="118">
        <f t="shared" si="32"/>
        <v>101.19810023356669</v>
      </c>
      <c r="BZ66" s="118">
        <f t="shared" si="33"/>
        <v>-5.8349810239852946</v>
      </c>
      <c r="CA66" s="118">
        <f t="shared" si="34"/>
        <v>95.363119209581399</v>
      </c>
      <c r="CB66" s="105"/>
      <c r="CC66" s="118">
        <f t="shared" si="35"/>
        <v>-29.72</v>
      </c>
      <c r="CD66" s="118">
        <f t="shared" si="36"/>
        <v>-11.38</v>
      </c>
      <c r="CE66" s="118">
        <f t="shared" si="37"/>
        <v>-41.1</v>
      </c>
    </row>
    <row r="67" spans="1:83">
      <c r="A67" s="41">
        <v>179</v>
      </c>
      <c r="B67" s="45">
        <v>13</v>
      </c>
      <c r="C67" s="45">
        <v>13</v>
      </c>
      <c r="D67" s="11" t="s">
        <v>98</v>
      </c>
      <c r="E67" s="14">
        <v>144473</v>
      </c>
      <c r="F67" s="14">
        <v>145887</v>
      </c>
      <c r="G67" s="21">
        <v>147746</v>
      </c>
      <c r="H67" s="21">
        <v>149194</v>
      </c>
      <c r="I67" s="21">
        <v>149895</v>
      </c>
      <c r="J67" s="21"/>
      <c r="K67" s="15">
        <v>-7091614.2941753212</v>
      </c>
      <c r="L67" s="21">
        <v>1130494.3773779259</v>
      </c>
      <c r="M67" s="118">
        <v>-5961119.9167973949</v>
      </c>
      <c r="N67" s="118"/>
      <c r="O67" s="21">
        <v>-16953557.2812845</v>
      </c>
      <c r="P67" s="21">
        <v>-3853268.3305332852</v>
      </c>
      <c r="Q67" s="118">
        <f t="shared" si="4"/>
        <v>-20806825.611817785</v>
      </c>
      <c r="R67" s="118"/>
      <c r="S67" s="21">
        <v>-13213133.747938799</v>
      </c>
      <c r="T67" s="15">
        <v>5061849.1252818462</v>
      </c>
      <c r="U67" s="118">
        <f t="shared" si="5"/>
        <v>-8151284.6226569526</v>
      </c>
      <c r="V67" s="15"/>
      <c r="W67" s="15">
        <v>-16953557.2812845</v>
      </c>
      <c r="X67" s="21">
        <v>-2029882.814606261</v>
      </c>
      <c r="Y67" s="118">
        <f t="shared" si="6"/>
        <v>-18983440.09589076</v>
      </c>
      <c r="Z67" s="21"/>
      <c r="AA67" s="21">
        <v>-4429425.08</v>
      </c>
      <c r="AB67" s="21">
        <v>-1696124.08</v>
      </c>
      <c r="AC67" s="131">
        <f t="shared" si="38"/>
        <v>-5942344.1200000001</v>
      </c>
      <c r="AD67" s="12">
        <v>-30978974.67725163</v>
      </c>
      <c r="AE67" s="12"/>
      <c r="AF67" s="15">
        <v>-16953557.2812845</v>
      </c>
      <c r="AG67" s="21">
        <v>-616622.22028854536</v>
      </c>
      <c r="AH67" s="118">
        <f t="shared" si="7"/>
        <v>-17570179.501573045</v>
      </c>
      <c r="AI67" s="21"/>
      <c r="AJ67" s="21">
        <v>-4445981.2</v>
      </c>
      <c r="AK67" s="21">
        <v>-1703795.48</v>
      </c>
      <c r="AL67" s="118">
        <f t="shared" si="8"/>
        <v>-6149776.6799999997</v>
      </c>
      <c r="AM67" s="811"/>
      <c r="AN67" s="131">
        <v>-16953557.2812845</v>
      </c>
      <c r="AO67" s="131">
        <v>-821736.7698114696</v>
      </c>
      <c r="AP67" s="118">
        <f t="shared" si="9"/>
        <v>-17775294.05109597</v>
      </c>
      <c r="AQ67" s="131"/>
      <c r="AR67" s="131">
        <v>-4454879.3999999994</v>
      </c>
      <c r="AS67" s="131">
        <v>-1705805.1</v>
      </c>
      <c r="AT67" s="118">
        <f t="shared" si="10"/>
        <v>-6160684.5</v>
      </c>
      <c r="AU67" s="148"/>
      <c r="AV67" s="131">
        <f t="shared" si="11"/>
        <v>-49.086087325488649</v>
      </c>
      <c r="AW67" s="131">
        <f t="shared" si="12"/>
        <v>7.8249526027557117</v>
      </c>
      <c r="AX67" s="131">
        <f t="shared" si="13"/>
        <v>-41.261134722732933</v>
      </c>
      <c r="AZ67" s="131">
        <f t="shared" si="14"/>
        <v>-116.21019886134131</v>
      </c>
      <c r="BA67" s="131">
        <f t="shared" si="15"/>
        <v>-26.41269153888479</v>
      </c>
      <c r="BB67" s="118">
        <f t="shared" si="16"/>
        <v>-142.62289040022608</v>
      </c>
      <c r="BC67" s="131"/>
      <c r="BD67" s="131">
        <f t="shared" si="39"/>
        <v>-90.571015566423313</v>
      </c>
      <c r="BE67" s="131">
        <f t="shared" si="17"/>
        <v>34.69705405746808</v>
      </c>
      <c r="BF67" s="118">
        <f t="shared" si="18"/>
        <v>-55.873961508955233</v>
      </c>
      <c r="BG67" s="131"/>
      <c r="BH67" s="131">
        <f t="shared" si="19"/>
        <v>-114.74799508131862</v>
      </c>
      <c r="BI67" s="131">
        <f t="shared" si="20"/>
        <v>-13.73900352365723</v>
      </c>
      <c r="BJ67" s="118">
        <f t="shared" si="21"/>
        <v>-128.48699860497584</v>
      </c>
      <c r="BK67" s="131"/>
      <c r="BL67" s="131">
        <f t="shared" si="22"/>
        <v>-29.98</v>
      </c>
      <c r="BM67" s="131">
        <f t="shared" si="23"/>
        <v>-11.48</v>
      </c>
      <c r="BN67" s="131">
        <f t="shared" si="24"/>
        <v>-40.22</v>
      </c>
      <c r="BO67" s="118">
        <f t="shared" si="25"/>
        <v>-81.680000000000007</v>
      </c>
      <c r="BP67" s="15"/>
      <c r="BQ67" s="131">
        <f t="shared" si="26"/>
        <v>-113.63431023556242</v>
      </c>
      <c r="BR67" s="131">
        <f t="shared" si="27"/>
        <v>-4.1330229117025175</v>
      </c>
      <c r="BS67" s="118">
        <f t="shared" si="28"/>
        <v>-117.76733314726494</v>
      </c>
      <c r="BT67" s="131"/>
      <c r="BU67" s="131">
        <f t="shared" si="29"/>
        <v>-29.8</v>
      </c>
      <c r="BV67" s="131">
        <f t="shared" si="30"/>
        <v>-11.42</v>
      </c>
      <c r="BW67" s="118">
        <f t="shared" si="31"/>
        <v>-41.22</v>
      </c>
      <c r="BX67" s="15"/>
      <c r="BY67" s="118">
        <f t="shared" si="32"/>
        <v>-113.10288722962407</v>
      </c>
      <c r="BZ67" s="118">
        <f t="shared" si="33"/>
        <v>-5.4820825898893863</v>
      </c>
      <c r="CA67" s="118">
        <f t="shared" si="34"/>
        <v>-118.58496981951346</v>
      </c>
      <c r="CB67" s="105"/>
      <c r="CC67" s="118">
        <f t="shared" si="35"/>
        <v>-29.719999999999995</v>
      </c>
      <c r="CD67" s="118">
        <f t="shared" si="36"/>
        <v>-11.38</v>
      </c>
      <c r="CE67" s="118">
        <f t="shared" si="37"/>
        <v>-41.099999999999994</v>
      </c>
    </row>
    <row r="68" spans="1:83">
      <c r="A68" s="41">
        <v>181</v>
      </c>
      <c r="B68" s="45">
        <v>4</v>
      </c>
      <c r="C68" s="45">
        <v>4</v>
      </c>
      <c r="D68" s="11" t="s">
        <v>99</v>
      </c>
      <c r="E68" s="14">
        <v>1685</v>
      </c>
      <c r="F68" s="14">
        <v>1683</v>
      </c>
      <c r="G68" s="21">
        <v>1682</v>
      </c>
      <c r="H68" s="21">
        <v>1658</v>
      </c>
      <c r="I68" s="21">
        <v>1663</v>
      </c>
      <c r="J68" s="21"/>
      <c r="K68" s="15">
        <v>298162.82759963517</v>
      </c>
      <c r="L68" s="21">
        <v>213465.8887162983</v>
      </c>
      <c r="M68" s="118">
        <v>511628.7163159335</v>
      </c>
      <c r="N68" s="118"/>
      <c r="O68" s="21">
        <v>394555.77329883218</v>
      </c>
      <c r="P68" s="21">
        <v>245506.42988037129</v>
      </c>
      <c r="Q68" s="118">
        <f t="shared" si="4"/>
        <v>640062.20317920344</v>
      </c>
      <c r="R68" s="118"/>
      <c r="S68" s="21">
        <v>-152431.01919829042</v>
      </c>
      <c r="T68" s="15">
        <v>58395.141978718777</v>
      </c>
      <c r="U68" s="118">
        <f t="shared" si="5"/>
        <v>-94035.877219571645</v>
      </c>
      <c r="V68" s="15"/>
      <c r="W68" s="15">
        <v>394555.77329883218</v>
      </c>
      <c r="X68" s="21">
        <v>216051.59972624641</v>
      </c>
      <c r="Y68" s="118">
        <f t="shared" si="6"/>
        <v>610607.37302507856</v>
      </c>
      <c r="Z68" s="21"/>
      <c r="AA68" s="21">
        <v>-50426.36</v>
      </c>
      <c r="AB68" s="21">
        <v>-19309.36</v>
      </c>
      <c r="AC68" s="131">
        <f t="shared" si="38"/>
        <v>-67650.039999999994</v>
      </c>
      <c r="AD68" s="12">
        <v>472037.99338511168</v>
      </c>
      <c r="AE68" s="12"/>
      <c r="AF68" s="15">
        <v>394555.77329883218</v>
      </c>
      <c r="AG68" s="21">
        <v>187129.26760636611</v>
      </c>
      <c r="AH68" s="118">
        <f t="shared" si="7"/>
        <v>581685.04090519832</v>
      </c>
      <c r="AI68" s="21"/>
      <c r="AJ68" s="21">
        <v>-49408.4</v>
      </c>
      <c r="AK68" s="21">
        <v>-18934.36</v>
      </c>
      <c r="AL68" s="118">
        <f t="shared" si="8"/>
        <v>-68342.760000000009</v>
      </c>
      <c r="AM68" s="811"/>
      <c r="AN68" s="131">
        <v>394555.77329883224</v>
      </c>
      <c r="AO68" s="131">
        <v>159517.99928330045</v>
      </c>
      <c r="AP68" s="118">
        <f t="shared" si="9"/>
        <v>554073.77258213272</v>
      </c>
      <c r="AQ68" s="131"/>
      <c r="AR68" s="131">
        <v>-49424.36</v>
      </c>
      <c r="AS68" s="131">
        <v>-18924.940000000002</v>
      </c>
      <c r="AT68" s="118">
        <f t="shared" si="10"/>
        <v>-68349.3</v>
      </c>
      <c r="AU68" s="148"/>
      <c r="AV68" s="131">
        <f t="shared" si="11"/>
        <v>176.95123299681612</v>
      </c>
      <c r="AW68" s="131">
        <f t="shared" si="12"/>
        <v>126.68598736872303</v>
      </c>
      <c r="AX68" s="131">
        <f t="shared" si="13"/>
        <v>303.63722036553918</v>
      </c>
      <c r="AZ68" s="131">
        <f t="shared" si="14"/>
        <v>234.43599126490327</v>
      </c>
      <c r="BA68" s="131">
        <f t="shared" si="15"/>
        <v>145.87428988732697</v>
      </c>
      <c r="BB68" s="118">
        <f t="shared" si="16"/>
        <v>380.31028115223023</v>
      </c>
      <c r="BC68" s="131"/>
      <c r="BD68" s="131">
        <f t="shared" si="39"/>
        <v>-90.571015566423299</v>
      </c>
      <c r="BE68" s="131">
        <f t="shared" si="17"/>
        <v>34.69705405746808</v>
      </c>
      <c r="BF68" s="118">
        <f t="shared" si="18"/>
        <v>-55.873961508955226</v>
      </c>
      <c r="BG68" s="131"/>
      <c r="BH68" s="131">
        <f t="shared" si="19"/>
        <v>234.57537057005482</v>
      </c>
      <c r="BI68" s="131">
        <f t="shared" si="20"/>
        <v>128.44922694782784</v>
      </c>
      <c r="BJ68" s="118">
        <f t="shared" si="21"/>
        <v>363.02459751788263</v>
      </c>
      <c r="BK68" s="131"/>
      <c r="BL68" s="131">
        <f t="shared" si="22"/>
        <v>-29.98</v>
      </c>
      <c r="BM68" s="131">
        <f t="shared" si="23"/>
        <v>-11.48</v>
      </c>
      <c r="BN68" s="131">
        <f t="shared" si="24"/>
        <v>-40.22</v>
      </c>
      <c r="BO68" s="118">
        <f t="shared" si="25"/>
        <v>-81.680000000000007</v>
      </c>
      <c r="BP68" s="15"/>
      <c r="BQ68" s="131">
        <f t="shared" si="26"/>
        <v>237.97091272547175</v>
      </c>
      <c r="BR68" s="131">
        <f t="shared" si="27"/>
        <v>112.86445573363456</v>
      </c>
      <c r="BS68" s="118">
        <f t="shared" si="28"/>
        <v>350.83536845910629</v>
      </c>
      <c r="BT68" s="131"/>
      <c r="BU68" s="131">
        <f t="shared" si="29"/>
        <v>-29.8</v>
      </c>
      <c r="BV68" s="131">
        <f t="shared" si="30"/>
        <v>-11.42</v>
      </c>
      <c r="BW68" s="118">
        <f t="shared" si="31"/>
        <v>-41.22</v>
      </c>
      <c r="BX68" s="15"/>
      <c r="BY68" s="118">
        <f t="shared" si="32"/>
        <v>237.25542591631523</v>
      </c>
      <c r="BZ68" s="118">
        <f t="shared" si="33"/>
        <v>95.921827590679769</v>
      </c>
      <c r="CA68" s="118">
        <f t="shared" si="34"/>
        <v>333.17725350699499</v>
      </c>
      <c r="CB68" s="105"/>
      <c r="CC68" s="118">
        <f t="shared" si="35"/>
        <v>-29.72</v>
      </c>
      <c r="CD68" s="118">
        <f t="shared" si="36"/>
        <v>-11.38</v>
      </c>
      <c r="CE68" s="118">
        <f t="shared" si="37"/>
        <v>-41.1</v>
      </c>
    </row>
    <row r="69" spans="1:83">
      <c r="A69" s="41">
        <v>182</v>
      </c>
      <c r="B69" s="45">
        <v>13</v>
      </c>
      <c r="C69" s="45">
        <v>13</v>
      </c>
      <c r="D69" s="11" t="s">
        <v>100</v>
      </c>
      <c r="E69" s="14">
        <v>19767</v>
      </c>
      <c r="F69" s="14">
        <v>19347</v>
      </c>
      <c r="G69" s="21">
        <v>19182</v>
      </c>
      <c r="H69" s="21">
        <v>19116</v>
      </c>
      <c r="I69" s="21">
        <v>19020</v>
      </c>
      <c r="J69" s="21"/>
      <c r="K69" s="15">
        <v>1666777.3868203119</v>
      </c>
      <c r="L69" s="21">
        <v>2026097.030260168</v>
      </c>
      <c r="M69" s="118">
        <v>3692874.4170804801</v>
      </c>
      <c r="N69" s="118"/>
      <c r="O69" s="21">
        <v>-1698618.1868244919</v>
      </c>
      <c r="P69" s="21">
        <v>-9319.5581072418336</v>
      </c>
      <c r="Q69" s="118">
        <f t="shared" si="4"/>
        <v>-1707937.7449317337</v>
      </c>
      <c r="R69" s="118"/>
      <c r="S69" s="21">
        <v>-1752277.4381635918</v>
      </c>
      <c r="T69" s="15">
        <v>671283.90484983497</v>
      </c>
      <c r="U69" s="118">
        <f t="shared" si="5"/>
        <v>-1080993.5333137568</v>
      </c>
      <c r="V69" s="15"/>
      <c r="W69" s="15">
        <v>-1698618.1868244919</v>
      </c>
      <c r="X69" s="21">
        <v>-39501.250063891654</v>
      </c>
      <c r="Y69" s="118">
        <f t="shared" si="6"/>
        <v>-1738119.4368883837</v>
      </c>
      <c r="Z69" s="21"/>
      <c r="AA69" s="21">
        <v>-575076.36</v>
      </c>
      <c r="AB69" s="21">
        <v>-220209.36</v>
      </c>
      <c r="AC69" s="131">
        <f t="shared" si="38"/>
        <v>-771500.03999999992</v>
      </c>
      <c r="AD69" s="12">
        <v>-3332314.847698966</v>
      </c>
      <c r="AE69" s="12"/>
      <c r="AF69" s="15">
        <v>-1698618.1868244919</v>
      </c>
      <c r="AG69" s="21">
        <v>-81774.182044476111</v>
      </c>
      <c r="AH69" s="118">
        <f t="shared" si="7"/>
        <v>-1780392.368868968</v>
      </c>
      <c r="AI69" s="21"/>
      <c r="AJ69" s="21">
        <v>-569656.80000000005</v>
      </c>
      <c r="AK69" s="21">
        <v>-218304.72</v>
      </c>
      <c r="AL69" s="118">
        <f t="shared" si="8"/>
        <v>-787961.52</v>
      </c>
      <c r="AM69" s="811"/>
      <c r="AN69" s="131">
        <v>-1698618.1868244917</v>
      </c>
      <c r="AO69" s="131">
        <v>-108975.72289198148</v>
      </c>
      <c r="AP69" s="118">
        <f t="shared" si="9"/>
        <v>-1807593.9097164732</v>
      </c>
      <c r="AQ69" s="131"/>
      <c r="AR69" s="131">
        <v>-565274.4</v>
      </c>
      <c r="AS69" s="131">
        <v>-216447.6</v>
      </c>
      <c r="AT69" s="118">
        <f t="shared" si="10"/>
        <v>-781722</v>
      </c>
      <c r="AU69" s="148"/>
      <c r="AV69" s="131">
        <f t="shared" si="11"/>
        <v>84.321211454460055</v>
      </c>
      <c r="AW69" s="131">
        <f t="shared" si="12"/>
        <v>102.49896444883736</v>
      </c>
      <c r="AX69" s="131">
        <f t="shared" si="13"/>
        <v>186.82017590329741</v>
      </c>
      <c r="AZ69" s="131">
        <f t="shared" si="14"/>
        <v>-87.797497639142605</v>
      </c>
      <c r="BA69" s="131">
        <f t="shared" si="15"/>
        <v>-0.48170559297264864</v>
      </c>
      <c r="BB69" s="118">
        <f t="shared" si="16"/>
        <v>-88.27920323211525</v>
      </c>
      <c r="BC69" s="131"/>
      <c r="BD69" s="131">
        <f t="shared" si="39"/>
        <v>-90.571015566423313</v>
      </c>
      <c r="BE69" s="131">
        <f t="shared" si="17"/>
        <v>34.69705405746808</v>
      </c>
      <c r="BF69" s="118">
        <f t="shared" si="18"/>
        <v>-55.873961508955226</v>
      </c>
      <c r="BG69" s="131"/>
      <c r="BH69" s="131">
        <f t="shared" si="19"/>
        <v>-88.552715401130854</v>
      </c>
      <c r="BI69" s="131">
        <f t="shared" si="20"/>
        <v>-2.0592873560573275</v>
      </c>
      <c r="BJ69" s="118">
        <f t="shared" si="21"/>
        <v>-90.612002757188179</v>
      </c>
      <c r="BK69" s="131"/>
      <c r="BL69" s="131">
        <f t="shared" si="22"/>
        <v>-29.98</v>
      </c>
      <c r="BM69" s="131">
        <f t="shared" si="23"/>
        <v>-11.479999999999999</v>
      </c>
      <c r="BN69" s="131">
        <f t="shared" si="24"/>
        <v>-40.22</v>
      </c>
      <c r="BO69" s="118">
        <f t="shared" si="25"/>
        <v>-81.680000000000007</v>
      </c>
      <c r="BP69" s="15"/>
      <c r="BQ69" s="131">
        <f t="shared" si="26"/>
        <v>-88.858452962151702</v>
      </c>
      <c r="BR69" s="131">
        <f t="shared" si="27"/>
        <v>-4.2777873009246763</v>
      </c>
      <c r="BS69" s="118">
        <f t="shared" si="28"/>
        <v>-93.136240263076374</v>
      </c>
      <c r="BT69" s="131"/>
      <c r="BU69" s="131">
        <f t="shared" si="29"/>
        <v>-29.8</v>
      </c>
      <c r="BV69" s="131">
        <f t="shared" si="30"/>
        <v>-11.42</v>
      </c>
      <c r="BW69" s="118">
        <f t="shared" si="31"/>
        <v>-41.22</v>
      </c>
      <c r="BX69" s="15"/>
      <c r="BY69" s="118">
        <f t="shared" si="32"/>
        <v>-89.306949885619957</v>
      </c>
      <c r="BZ69" s="118">
        <f t="shared" si="33"/>
        <v>-5.7295332750778911</v>
      </c>
      <c r="CA69" s="118">
        <f t="shared" si="34"/>
        <v>-95.036483160697856</v>
      </c>
      <c r="CB69" s="105"/>
      <c r="CC69" s="118">
        <f t="shared" si="35"/>
        <v>-29.720000000000002</v>
      </c>
      <c r="CD69" s="118">
        <f t="shared" si="36"/>
        <v>-11.38</v>
      </c>
      <c r="CE69" s="118">
        <f t="shared" si="37"/>
        <v>-41.1</v>
      </c>
    </row>
    <row r="70" spans="1:83">
      <c r="A70" s="41">
        <v>186</v>
      </c>
      <c r="B70" s="45">
        <v>1</v>
      </c>
      <c r="C70" s="124">
        <v>33</v>
      </c>
      <c r="D70" s="11" t="s">
        <v>101</v>
      </c>
      <c r="E70" s="14">
        <v>45226</v>
      </c>
      <c r="F70" s="14">
        <v>45630</v>
      </c>
      <c r="G70" s="21">
        <v>46490</v>
      </c>
      <c r="H70" s="21">
        <v>46871</v>
      </c>
      <c r="I70" s="21">
        <v>46944</v>
      </c>
      <c r="J70" s="21"/>
      <c r="K70" s="15">
        <v>-3409635.4958324749</v>
      </c>
      <c r="L70" s="21">
        <v>-910405.65919543139</v>
      </c>
      <c r="M70" s="118">
        <v>-4320041.1550279064</v>
      </c>
      <c r="N70" s="118"/>
      <c r="O70" s="21">
        <v>-5507718.4701112546</v>
      </c>
      <c r="P70" s="21">
        <v>-1811716.4953633861</v>
      </c>
      <c r="Q70" s="118">
        <f t="shared" si="4"/>
        <v>-7319434.965474641</v>
      </c>
      <c r="R70" s="118"/>
      <c r="S70" s="21">
        <v>-4132755.4402958956</v>
      </c>
      <c r="T70" s="15">
        <v>1583226.576642269</v>
      </c>
      <c r="U70" s="118">
        <f t="shared" si="5"/>
        <v>-2549528.8636536263</v>
      </c>
      <c r="V70" s="15"/>
      <c r="W70" s="15">
        <v>-5507718.4701112546</v>
      </c>
      <c r="X70" s="21">
        <v>-1241404.67119982</v>
      </c>
      <c r="Y70" s="118">
        <f t="shared" si="6"/>
        <v>-6749123.1413110746</v>
      </c>
      <c r="Z70" s="21"/>
      <c r="AA70" s="21">
        <v>-1393770.2</v>
      </c>
      <c r="AB70" s="21">
        <v>-533705.20000000007</v>
      </c>
      <c r="AC70" s="131">
        <f t="shared" si="38"/>
        <v>-1869827.8</v>
      </c>
      <c r="AD70" s="12">
        <v>-10498746.819974121</v>
      </c>
      <c r="AE70" s="12"/>
      <c r="AF70" s="15">
        <v>-5507718.4701112546</v>
      </c>
      <c r="AG70" s="21">
        <v>-656655.60086716234</v>
      </c>
      <c r="AH70" s="118">
        <f t="shared" si="7"/>
        <v>-6164374.0709784171</v>
      </c>
      <c r="AI70" s="21"/>
      <c r="AJ70" s="21">
        <v>-1396755.8</v>
      </c>
      <c r="AK70" s="21">
        <v>-535266.81999999995</v>
      </c>
      <c r="AL70" s="118">
        <f t="shared" si="8"/>
        <v>-1932022.62</v>
      </c>
      <c r="AM70" s="811"/>
      <c r="AN70" s="131">
        <v>-5507718.4701112546</v>
      </c>
      <c r="AO70" s="131">
        <v>-257019.80852644416</v>
      </c>
      <c r="AP70" s="118">
        <f t="shared" si="9"/>
        <v>-5764738.2786376989</v>
      </c>
      <c r="AQ70" s="131"/>
      <c r="AR70" s="131">
        <v>-1395175.68</v>
      </c>
      <c r="AS70" s="131">
        <v>-534222.72000000009</v>
      </c>
      <c r="AT70" s="118">
        <f t="shared" si="10"/>
        <v>-1929398.4</v>
      </c>
      <c r="AU70" s="148"/>
      <c r="AV70" s="131">
        <f t="shared" si="11"/>
        <v>-75.39104709309855</v>
      </c>
      <c r="AW70" s="131">
        <f t="shared" si="12"/>
        <v>-20.130138840388966</v>
      </c>
      <c r="AX70" s="131">
        <f t="shared" si="13"/>
        <v>-95.521185933487516</v>
      </c>
      <c r="AZ70" s="131">
        <f t="shared" si="14"/>
        <v>-120.7038893296352</v>
      </c>
      <c r="BA70" s="131">
        <f t="shared" si="15"/>
        <v>-39.704503514428801</v>
      </c>
      <c r="BB70" s="118">
        <f t="shared" si="16"/>
        <v>-160.40839284406402</v>
      </c>
      <c r="BC70" s="131"/>
      <c r="BD70" s="131">
        <f t="shared" si="39"/>
        <v>-90.571015566423313</v>
      </c>
      <c r="BE70" s="131">
        <f t="shared" si="17"/>
        <v>34.697054057468094</v>
      </c>
      <c r="BF70" s="118">
        <f t="shared" si="18"/>
        <v>-55.873961508955212</v>
      </c>
      <c r="BG70" s="131"/>
      <c r="BH70" s="131">
        <f t="shared" si="19"/>
        <v>-118.4710361391967</v>
      </c>
      <c r="BI70" s="131">
        <f t="shared" si="20"/>
        <v>-26.702617147769843</v>
      </c>
      <c r="BJ70" s="118">
        <f t="shared" si="21"/>
        <v>-145.17365328696656</v>
      </c>
      <c r="BK70" s="131"/>
      <c r="BL70" s="131">
        <f t="shared" si="22"/>
        <v>-29.98</v>
      </c>
      <c r="BM70" s="131">
        <f t="shared" si="23"/>
        <v>-11.480000000000002</v>
      </c>
      <c r="BN70" s="131">
        <f t="shared" si="24"/>
        <v>-40.22</v>
      </c>
      <c r="BO70" s="118">
        <f t="shared" si="25"/>
        <v>-81.680000000000007</v>
      </c>
      <c r="BP70" s="15"/>
      <c r="BQ70" s="131">
        <f t="shared" si="26"/>
        <v>-117.50802138019787</v>
      </c>
      <c r="BR70" s="131">
        <f t="shared" si="27"/>
        <v>-14.009848325556577</v>
      </c>
      <c r="BS70" s="118">
        <f t="shared" si="28"/>
        <v>-131.51786970575446</v>
      </c>
      <c r="BT70" s="131"/>
      <c r="BU70" s="131">
        <f t="shared" si="29"/>
        <v>-29.8</v>
      </c>
      <c r="BV70" s="131">
        <f t="shared" si="30"/>
        <v>-11.419999999999998</v>
      </c>
      <c r="BW70" s="118">
        <f t="shared" si="31"/>
        <v>-41.22</v>
      </c>
      <c r="BX70" s="15"/>
      <c r="BY70" s="118">
        <f t="shared" si="32"/>
        <v>-117.32529120039312</v>
      </c>
      <c r="BZ70" s="118">
        <f t="shared" si="33"/>
        <v>-5.4750300043976692</v>
      </c>
      <c r="CA70" s="118">
        <f t="shared" si="34"/>
        <v>-122.80032120479079</v>
      </c>
      <c r="CB70" s="105"/>
      <c r="CC70" s="118">
        <f t="shared" si="35"/>
        <v>-29.72</v>
      </c>
      <c r="CD70" s="118">
        <f t="shared" si="36"/>
        <v>-11.380000000000003</v>
      </c>
      <c r="CE70" s="118">
        <f t="shared" si="37"/>
        <v>-41.1</v>
      </c>
    </row>
    <row r="71" spans="1:83">
      <c r="A71" s="41">
        <v>202</v>
      </c>
      <c r="B71" s="45">
        <v>2</v>
      </c>
      <c r="C71" s="45">
        <v>2</v>
      </c>
      <c r="D71" s="11" t="s">
        <v>102</v>
      </c>
      <c r="E71" s="14">
        <v>35497</v>
      </c>
      <c r="F71" s="14">
        <v>35848</v>
      </c>
      <c r="G71" s="21">
        <v>36339</v>
      </c>
      <c r="H71" s="21">
        <v>36551</v>
      </c>
      <c r="I71" s="21">
        <v>36675</v>
      </c>
      <c r="J71" s="21"/>
      <c r="K71" s="15">
        <v>3039877.669067522</v>
      </c>
      <c r="L71" s="21">
        <v>1455677.578304885</v>
      </c>
      <c r="M71" s="118">
        <v>4495555.2473724065</v>
      </c>
      <c r="N71" s="118"/>
      <c r="O71" s="21">
        <v>5611023.2644015951</v>
      </c>
      <c r="P71" s="21">
        <v>2485267.738989179</v>
      </c>
      <c r="Q71" s="118">
        <f t="shared" si="4"/>
        <v>8096291.0033907741</v>
      </c>
      <c r="R71" s="118"/>
      <c r="S71" s="21">
        <v>-3246789.7660251427</v>
      </c>
      <c r="T71" s="15">
        <v>1243819.9938521159</v>
      </c>
      <c r="U71" s="118">
        <f t="shared" si="5"/>
        <v>-2002969.7721730268</v>
      </c>
      <c r="V71" s="15"/>
      <c r="W71" s="15">
        <v>5611023.2644015951</v>
      </c>
      <c r="X71" s="21">
        <v>1857878.1065678671</v>
      </c>
      <c r="Y71" s="118">
        <f t="shared" si="6"/>
        <v>7468901.3709694622</v>
      </c>
      <c r="Z71" s="21"/>
      <c r="AA71" s="21">
        <v>-1089443.22</v>
      </c>
      <c r="AB71" s="21">
        <v>-417171.72</v>
      </c>
      <c r="AC71" s="131">
        <f t="shared" si="38"/>
        <v>-1461554.58</v>
      </c>
      <c r="AD71" s="12">
        <v>4521587.3004912389</v>
      </c>
      <c r="AE71" s="12"/>
      <c r="AF71" s="15">
        <v>5611023.2644015951</v>
      </c>
      <c r="AG71" s="21">
        <v>1241830.713915776</v>
      </c>
      <c r="AH71" s="118">
        <f t="shared" si="7"/>
        <v>6852853.9783173706</v>
      </c>
      <c r="AI71" s="21"/>
      <c r="AJ71" s="21">
        <v>-1089219.8</v>
      </c>
      <c r="AK71" s="21">
        <v>-417412.42</v>
      </c>
      <c r="AL71" s="118">
        <f t="shared" si="8"/>
        <v>-1506632.22</v>
      </c>
      <c r="AM71" s="811"/>
      <c r="AN71" s="131">
        <v>5611023.2644015951</v>
      </c>
      <c r="AO71" s="131">
        <v>653709.0580362411</v>
      </c>
      <c r="AP71" s="118">
        <f t="shared" si="9"/>
        <v>6264732.3224378359</v>
      </c>
      <c r="AQ71" s="131"/>
      <c r="AR71" s="131">
        <v>-1089981</v>
      </c>
      <c r="AS71" s="131">
        <v>-417361.5</v>
      </c>
      <c r="AT71" s="118">
        <f t="shared" si="10"/>
        <v>-1507342.5</v>
      </c>
      <c r="AU71" s="148"/>
      <c r="AV71" s="131">
        <f t="shared" si="11"/>
        <v>85.637593854903855</v>
      </c>
      <c r="AW71" s="131">
        <f t="shared" si="12"/>
        <v>41.008467710084936</v>
      </c>
      <c r="AX71" s="131">
        <f t="shared" si="13"/>
        <v>126.64606156498877</v>
      </c>
      <c r="AZ71" s="131">
        <f t="shared" si="14"/>
        <v>156.52263067400119</v>
      </c>
      <c r="BA71" s="131">
        <f t="shared" si="15"/>
        <v>69.327932910878687</v>
      </c>
      <c r="BB71" s="118">
        <f t="shared" si="16"/>
        <v>225.85056358487989</v>
      </c>
      <c r="BC71" s="131"/>
      <c r="BD71" s="131">
        <f t="shared" si="39"/>
        <v>-90.571015566423313</v>
      </c>
      <c r="BE71" s="131">
        <f t="shared" si="17"/>
        <v>34.697054057468087</v>
      </c>
      <c r="BF71" s="118">
        <f t="shared" si="18"/>
        <v>-55.873961508955219</v>
      </c>
      <c r="BG71" s="131"/>
      <c r="BH71" s="131">
        <f t="shared" si="19"/>
        <v>154.40775102236151</v>
      </c>
      <c r="BI71" s="131">
        <f t="shared" si="20"/>
        <v>51.126285989374146</v>
      </c>
      <c r="BJ71" s="118">
        <f t="shared" si="21"/>
        <v>205.53403701173565</v>
      </c>
      <c r="BK71" s="131"/>
      <c r="BL71" s="131">
        <f t="shared" si="22"/>
        <v>-29.98</v>
      </c>
      <c r="BM71" s="131">
        <f t="shared" si="23"/>
        <v>-11.479999999999999</v>
      </c>
      <c r="BN71" s="131">
        <f t="shared" si="24"/>
        <v>-40.22</v>
      </c>
      <c r="BO71" s="118">
        <f t="shared" si="25"/>
        <v>-81.680000000000007</v>
      </c>
      <c r="BP71" s="15"/>
      <c r="BQ71" s="131">
        <f t="shared" si="26"/>
        <v>153.5121683237557</v>
      </c>
      <c r="BR71" s="131">
        <f t="shared" si="27"/>
        <v>33.975286966588492</v>
      </c>
      <c r="BS71" s="118">
        <f t="shared" si="28"/>
        <v>187.4874552903442</v>
      </c>
      <c r="BT71" s="131"/>
      <c r="BU71" s="131">
        <f t="shared" si="29"/>
        <v>-29.8</v>
      </c>
      <c r="BV71" s="131">
        <f t="shared" si="30"/>
        <v>-11.42</v>
      </c>
      <c r="BW71" s="118">
        <f t="shared" si="31"/>
        <v>-41.22</v>
      </c>
      <c r="BX71" s="15"/>
      <c r="BY71" s="118">
        <f t="shared" si="32"/>
        <v>152.99313604366995</v>
      </c>
      <c r="BZ71" s="118">
        <f t="shared" si="33"/>
        <v>17.824377860565537</v>
      </c>
      <c r="CA71" s="118">
        <f t="shared" si="34"/>
        <v>170.81751390423548</v>
      </c>
      <c r="CB71" s="105"/>
      <c r="CC71" s="118">
        <f t="shared" si="35"/>
        <v>-29.72</v>
      </c>
      <c r="CD71" s="118">
        <f t="shared" si="36"/>
        <v>-11.38</v>
      </c>
      <c r="CE71" s="118">
        <f t="shared" si="37"/>
        <v>-41.1</v>
      </c>
    </row>
    <row r="72" spans="1:83">
      <c r="A72" s="41">
        <v>204</v>
      </c>
      <c r="B72" s="45">
        <v>11</v>
      </c>
      <c r="C72" s="45">
        <v>11</v>
      </c>
      <c r="D72" s="11" t="s">
        <v>103</v>
      </c>
      <c r="E72" s="14">
        <v>2778</v>
      </c>
      <c r="F72" s="14">
        <v>2689</v>
      </c>
      <c r="G72" s="21">
        <v>2628</v>
      </c>
      <c r="H72" s="21">
        <v>2589</v>
      </c>
      <c r="I72" s="21">
        <v>2547</v>
      </c>
      <c r="J72" s="21"/>
      <c r="K72" s="15">
        <v>-472564.01996446302</v>
      </c>
      <c r="L72" s="21">
        <v>-725824.72209087736</v>
      </c>
      <c r="M72" s="118">
        <v>-1198388.74205534</v>
      </c>
      <c r="N72" s="118"/>
      <c r="O72" s="21">
        <v>-781894.76511632674</v>
      </c>
      <c r="P72" s="21">
        <v>-903251.55099046126</v>
      </c>
      <c r="Q72" s="118">
        <f t="shared" si="4"/>
        <v>-1685146.3161067879</v>
      </c>
      <c r="R72" s="118"/>
      <c r="S72" s="21">
        <v>-243545.46085811229</v>
      </c>
      <c r="T72" s="15">
        <v>93300.378360531671</v>
      </c>
      <c r="U72" s="118">
        <f t="shared" si="5"/>
        <v>-150245.08249758062</v>
      </c>
      <c r="V72" s="15"/>
      <c r="W72" s="15">
        <v>-781894.76511632674</v>
      </c>
      <c r="X72" s="21">
        <v>-869642.77397586929</v>
      </c>
      <c r="Y72" s="118">
        <f t="shared" si="6"/>
        <v>-1651537.5390921962</v>
      </c>
      <c r="Z72" s="21"/>
      <c r="AA72" s="21">
        <v>-78787.44</v>
      </c>
      <c r="AB72" s="21">
        <v>-30169.439999999999</v>
      </c>
      <c r="AC72" s="131">
        <f t="shared" si="38"/>
        <v>-105698.16</v>
      </c>
      <c r="AD72" s="12">
        <v>-1873425.2182860549</v>
      </c>
      <c r="AE72" s="12"/>
      <c r="AF72" s="15">
        <v>-781894.76511632674</v>
      </c>
      <c r="AG72" s="21">
        <v>-835183.20241933805</v>
      </c>
      <c r="AH72" s="118">
        <f t="shared" si="7"/>
        <v>-1617077.9675356648</v>
      </c>
      <c r="AI72" s="21"/>
      <c r="AJ72" s="21">
        <v>-77152.2</v>
      </c>
      <c r="AK72" s="21">
        <v>-29566.38</v>
      </c>
      <c r="AL72" s="118">
        <f t="shared" si="8"/>
        <v>-106718.58</v>
      </c>
      <c r="AM72" s="811"/>
      <c r="AN72" s="131">
        <v>-781894.76511632674</v>
      </c>
      <c r="AO72" s="131">
        <v>-798628.88900324993</v>
      </c>
      <c r="AP72" s="118">
        <f t="shared" si="9"/>
        <v>-1580523.6541195768</v>
      </c>
      <c r="AQ72" s="131"/>
      <c r="AR72" s="131">
        <v>-75696.84</v>
      </c>
      <c r="AS72" s="131">
        <v>-28984.86</v>
      </c>
      <c r="AT72" s="118">
        <f t="shared" si="10"/>
        <v>-104681.7</v>
      </c>
      <c r="AU72" s="148"/>
      <c r="AV72" s="131">
        <f t="shared" si="11"/>
        <v>-170.10943843213212</v>
      </c>
      <c r="AW72" s="131">
        <f t="shared" si="12"/>
        <v>-261.27599787288602</v>
      </c>
      <c r="AX72" s="131">
        <f t="shared" si="13"/>
        <v>-431.385436305018</v>
      </c>
      <c r="AZ72" s="131">
        <f t="shared" si="14"/>
        <v>-290.77529383277306</v>
      </c>
      <c r="BA72" s="131">
        <f t="shared" si="15"/>
        <v>-335.90611788414327</v>
      </c>
      <c r="BB72" s="118">
        <f t="shared" si="16"/>
        <v>-626.68141171691627</v>
      </c>
      <c r="BC72" s="131"/>
      <c r="BD72" s="131">
        <f t="shared" si="39"/>
        <v>-90.571015566423313</v>
      </c>
      <c r="BE72" s="131">
        <f t="shared" si="17"/>
        <v>34.69705405746808</v>
      </c>
      <c r="BF72" s="118">
        <f t="shared" si="18"/>
        <v>-55.873961508955233</v>
      </c>
      <c r="BG72" s="131"/>
      <c r="BH72" s="131">
        <f t="shared" si="19"/>
        <v>-297.5246442603983</v>
      </c>
      <c r="BI72" s="131">
        <f t="shared" si="20"/>
        <v>-330.91429755550581</v>
      </c>
      <c r="BJ72" s="118">
        <f t="shared" si="21"/>
        <v>-628.43894181590417</v>
      </c>
      <c r="BK72" s="131"/>
      <c r="BL72" s="131">
        <f t="shared" si="22"/>
        <v>-29.98</v>
      </c>
      <c r="BM72" s="131">
        <f t="shared" si="23"/>
        <v>-11.479999999999999</v>
      </c>
      <c r="BN72" s="131">
        <f t="shared" si="24"/>
        <v>-40.22</v>
      </c>
      <c r="BO72" s="118">
        <f t="shared" si="25"/>
        <v>-81.680000000000007</v>
      </c>
      <c r="BP72" s="15"/>
      <c r="BQ72" s="131">
        <f t="shared" si="26"/>
        <v>-302.0064755180868</v>
      </c>
      <c r="BR72" s="131">
        <f t="shared" si="27"/>
        <v>-322.58910869808346</v>
      </c>
      <c r="BS72" s="118">
        <f t="shared" si="28"/>
        <v>-624.59558421617021</v>
      </c>
      <c r="BT72" s="131"/>
      <c r="BU72" s="131">
        <f t="shared" si="29"/>
        <v>-29.799999999999997</v>
      </c>
      <c r="BV72" s="131">
        <f t="shared" si="30"/>
        <v>-11.42</v>
      </c>
      <c r="BW72" s="118">
        <f t="shared" si="31"/>
        <v>-41.22</v>
      </c>
      <c r="BX72" s="15"/>
      <c r="BY72" s="118">
        <f t="shared" si="32"/>
        <v>-306.98655874217775</v>
      </c>
      <c r="BZ72" s="118">
        <f t="shared" si="33"/>
        <v>-313.55668983244993</v>
      </c>
      <c r="CA72" s="118">
        <f t="shared" si="34"/>
        <v>-620.54324857462768</v>
      </c>
      <c r="CB72" s="105"/>
      <c r="CC72" s="118">
        <f t="shared" si="35"/>
        <v>-29.72</v>
      </c>
      <c r="CD72" s="118">
        <f t="shared" si="36"/>
        <v>-11.38</v>
      </c>
      <c r="CE72" s="118">
        <f t="shared" si="37"/>
        <v>-41.1</v>
      </c>
    </row>
    <row r="73" spans="1:83">
      <c r="A73" s="41">
        <v>205</v>
      </c>
      <c r="B73" s="45">
        <v>18</v>
      </c>
      <c r="C73" s="45">
        <v>18</v>
      </c>
      <c r="D73" s="11" t="s">
        <v>104</v>
      </c>
      <c r="E73" s="14">
        <v>36493</v>
      </c>
      <c r="F73" s="14">
        <v>36297</v>
      </c>
      <c r="G73" s="21">
        <v>36513</v>
      </c>
      <c r="H73" s="21">
        <v>36433</v>
      </c>
      <c r="I73" s="21">
        <v>36370</v>
      </c>
      <c r="J73" s="21"/>
      <c r="K73" s="15">
        <v>-7752867.8544950169</v>
      </c>
      <c r="L73" s="21">
        <v>-4898872.5916404137</v>
      </c>
      <c r="M73" s="118">
        <v>-12651740.44613543</v>
      </c>
      <c r="N73" s="118"/>
      <c r="O73" s="21">
        <v>-5505661.1376929609</v>
      </c>
      <c r="P73" s="21">
        <v>-3007442.9254161492</v>
      </c>
      <c r="Q73" s="118">
        <f t="shared" si="4"/>
        <v>-8513104.063109111</v>
      </c>
      <c r="R73" s="118"/>
      <c r="S73" s="21">
        <v>-3287456.1520144669</v>
      </c>
      <c r="T73" s="15">
        <v>1259398.9711239189</v>
      </c>
      <c r="U73" s="118">
        <f t="shared" si="5"/>
        <v>-2028057.180890548</v>
      </c>
      <c r="V73" s="15"/>
      <c r="W73" s="15">
        <v>-5505661.1376929609</v>
      </c>
      <c r="X73" s="21">
        <v>-2553780.6794888</v>
      </c>
      <c r="Y73" s="118">
        <f t="shared" si="6"/>
        <v>-8059441.8171817604</v>
      </c>
      <c r="Z73" s="21"/>
      <c r="AA73" s="21">
        <v>-1094659.74</v>
      </c>
      <c r="AB73" s="21">
        <v>-419169.24</v>
      </c>
      <c r="AC73" s="131">
        <f t="shared" si="38"/>
        <v>-1468552.8599999999</v>
      </c>
      <c r="AD73" s="12">
        <v>-11045988.31093638</v>
      </c>
      <c r="AE73" s="12"/>
      <c r="AF73" s="15">
        <v>-5505661.1376929609</v>
      </c>
      <c r="AG73" s="21">
        <v>-2088634.1310368059</v>
      </c>
      <c r="AH73" s="118">
        <f t="shared" si="7"/>
        <v>-7594295.2687297668</v>
      </c>
      <c r="AI73" s="21"/>
      <c r="AJ73" s="21">
        <v>-1085703.3999999999</v>
      </c>
      <c r="AK73" s="21">
        <v>-416064.86</v>
      </c>
      <c r="AL73" s="118">
        <f t="shared" si="8"/>
        <v>-1501768.2599999998</v>
      </c>
      <c r="AM73" s="811"/>
      <c r="AN73" s="131">
        <v>-5505661.1376929609</v>
      </c>
      <c r="AO73" s="131">
        <v>-1595212.0729989659</v>
      </c>
      <c r="AP73" s="118">
        <f t="shared" si="9"/>
        <v>-7100873.210691927</v>
      </c>
      <c r="AQ73" s="131"/>
      <c r="AR73" s="131">
        <v>-1080916.3999999999</v>
      </c>
      <c r="AS73" s="131">
        <v>-413890.60000000003</v>
      </c>
      <c r="AT73" s="118">
        <f t="shared" si="10"/>
        <v>-1494807</v>
      </c>
      <c r="AU73" s="148"/>
      <c r="AV73" s="131">
        <f t="shared" si="11"/>
        <v>-212.44808194708619</v>
      </c>
      <c r="AW73" s="131">
        <f t="shared" si="12"/>
        <v>-134.24143237443931</v>
      </c>
      <c r="AX73" s="131">
        <f t="shared" si="13"/>
        <v>-346.68951432152551</v>
      </c>
      <c r="AZ73" s="131">
        <f t="shared" si="14"/>
        <v>-151.6836415597146</v>
      </c>
      <c r="BA73" s="131">
        <f t="shared" si="15"/>
        <v>-82.85651501270489</v>
      </c>
      <c r="BB73" s="118">
        <f t="shared" si="16"/>
        <v>-234.54015657241951</v>
      </c>
      <c r="BC73" s="131"/>
      <c r="BD73" s="131">
        <f t="shared" si="39"/>
        <v>-90.571015566423313</v>
      </c>
      <c r="BE73" s="131">
        <f t="shared" si="17"/>
        <v>34.69705405746808</v>
      </c>
      <c r="BF73" s="118">
        <f t="shared" si="18"/>
        <v>-55.873961508955233</v>
      </c>
      <c r="BG73" s="131"/>
      <c r="BH73" s="131">
        <f t="shared" si="19"/>
        <v>-150.78632645066034</v>
      </c>
      <c r="BI73" s="131">
        <f t="shared" si="20"/>
        <v>-69.941683222107201</v>
      </c>
      <c r="BJ73" s="118">
        <f t="shared" si="21"/>
        <v>-220.72800967276754</v>
      </c>
      <c r="BK73" s="131"/>
      <c r="BL73" s="131">
        <f t="shared" si="22"/>
        <v>-29.98</v>
      </c>
      <c r="BM73" s="131">
        <f t="shared" si="23"/>
        <v>-11.48</v>
      </c>
      <c r="BN73" s="131">
        <f t="shared" si="24"/>
        <v>-40.22</v>
      </c>
      <c r="BO73" s="118">
        <f t="shared" si="25"/>
        <v>-81.680000000000007</v>
      </c>
      <c r="BP73" s="15"/>
      <c r="BQ73" s="131">
        <f t="shared" si="26"/>
        <v>-151.11742479875281</v>
      </c>
      <c r="BR73" s="131">
        <f t="shared" si="27"/>
        <v>-57.328085280838962</v>
      </c>
      <c r="BS73" s="118">
        <f t="shared" si="28"/>
        <v>-208.44551007959177</v>
      </c>
      <c r="BT73" s="131"/>
      <c r="BU73" s="131">
        <f t="shared" si="29"/>
        <v>-29.799999999999997</v>
      </c>
      <c r="BV73" s="131">
        <f t="shared" si="30"/>
        <v>-11.42</v>
      </c>
      <c r="BW73" s="118">
        <f t="shared" si="31"/>
        <v>-41.22</v>
      </c>
      <c r="BX73" s="15"/>
      <c r="BY73" s="118">
        <f t="shared" si="32"/>
        <v>-151.37918992831897</v>
      </c>
      <c r="BZ73" s="118">
        <f t="shared" si="33"/>
        <v>-43.860656392602856</v>
      </c>
      <c r="CA73" s="118">
        <f t="shared" si="34"/>
        <v>-195.23984632092183</v>
      </c>
      <c r="CB73" s="105"/>
      <c r="CC73" s="118">
        <f t="shared" si="35"/>
        <v>-29.72</v>
      </c>
      <c r="CD73" s="118">
        <f t="shared" si="36"/>
        <v>-11.38</v>
      </c>
      <c r="CE73" s="118">
        <f t="shared" si="37"/>
        <v>-41.1</v>
      </c>
    </row>
    <row r="74" spans="1:83">
      <c r="A74" s="41">
        <v>208</v>
      </c>
      <c r="B74" s="45">
        <v>17</v>
      </c>
      <c r="C74" s="45">
        <v>17</v>
      </c>
      <c r="D74" s="11" t="s">
        <v>105</v>
      </c>
      <c r="E74" s="14">
        <v>12412</v>
      </c>
      <c r="F74" s="14">
        <v>12335</v>
      </c>
      <c r="G74" s="21">
        <v>12372</v>
      </c>
      <c r="H74" s="21">
        <v>12271</v>
      </c>
      <c r="I74" s="21">
        <v>12155</v>
      </c>
      <c r="J74" s="21"/>
      <c r="K74" s="15">
        <v>1591114.3300373671</v>
      </c>
      <c r="L74" s="21">
        <v>714745.30689145578</v>
      </c>
      <c r="M74" s="118">
        <v>2305859.6369288228</v>
      </c>
      <c r="N74" s="118"/>
      <c r="O74" s="21">
        <v>1090660.032786527</v>
      </c>
      <c r="P74" s="21">
        <v>144666.13464401319</v>
      </c>
      <c r="Q74" s="118">
        <f t="shared" si="4"/>
        <v>1235326.1674305401</v>
      </c>
      <c r="R74" s="118"/>
      <c r="S74" s="21">
        <v>-1117193.4770118315</v>
      </c>
      <c r="T74" s="15">
        <v>427988.16179886868</v>
      </c>
      <c r="U74" s="118">
        <f t="shared" si="5"/>
        <v>-689205.3152129628</v>
      </c>
      <c r="V74" s="15"/>
      <c r="W74" s="15">
        <v>1090660.032786527</v>
      </c>
      <c r="X74" s="21">
        <v>-25184.675636434771</v>
      </c>
      <c r="Y74" s="118">
        <f t="shared" si="6"/>
        <v>1065475.3571500923</v>
      </c>
      <c r="Z74" s="21"/>
      <c r="AA74" s="21">
        <v>-370912.56</v>
      </c>
      <c r="AB74" s="21">
        <v>-142030.56</v>
      </c>
      <c r="AC74" s="131">
        <f t="shared" si="38"/>
        <v>-497601.83999999997</v>
      </c>
      <c r="AD74" s="12">
        <v>50241.573726595612</v>
      </c>
      <c r="AE74" s="12"/>
      <c r="AF74" s="15">
        <v>1090660.032786527</v>
      </c>
      <c r="AG74" s="21">
        <v>-52136.482944054012</v>
      </c>
      <c r="AH74" s="118">
        <f t="shared" si="7"/>
        <v>1038523.5498424729</v>
      </c>
      <c r="AI74" s="21"/>
      <c r="AJ74" s="21">
        <v>-365675.8</v>
      </c>
      <c r="AK74" s="21">
        <v>-140134.82</v>
      </c>
      <c r="AL74" s="118">
        <f t="shared" si="8"/>
        <v>-505810.62</v>
      </c>
      <c r="AM74" s="811"/>
      <c r="AN74" s="131">
        <v>1090660.0327865274</v>
      </c>
      <c r="AO74" s="131">
        <v>-69479.27543663574</v>
      </c>
      <c r="AP74" s="118">
        <f t="shared" si="9"/>
        <v>1021180.7573498917</v>
      </c>
      <c r="AQ74" s="131"/>
      <c r="AR74" s="131">
        <v>-361246.6</v>
      </c>
      <c r="AS74" s="131">
        <v>-138323.90000000002</v>
      </c>
      <c r="AT74" s="118">
        <f t="shared" si="10"/>
        <v>-499570.5</v>
      </c>
      <c r="AU74" s="148"/>
      <c r="AV74" s="131">
        <f t="shared" si="11"/>
        <v>128.19161537523098</v>
      </c>
      <c r="AW74" s="131">
        <f t="shared" si="12"/>
        <v>57.585023114039302</v>
      </c>
      <c r="AX74" s="131">
        <f t="shared" si="13"/>
        <v>185.77663848927028</v>
      </c>
      <c r="AZ74" s="131">
        <f t="shared" si="14"/>
        <v>88.4199459089199</v>
      </c>
      <c r="BA74" s="131">
        <f t="shared" si="15"/>
        <v>11.728101714147806</v>
      </c>
      <c r="BB74" s="118">
        <f t="shared" si="16"/>
        <v>100.1480476230677</v>
      </c>
      <c r="BC74" s="131"/>
      <c r="BD74" s="131">
        <f t="shared" si="39"/>
        <v>-90.571015566423313</v>
      </c>
      <c r="BE74" s="131">
        <f t="shared" si="17"/>
        <v>34.697054057468073</v>
      </c>
      <c r="BF74" s="118">
        <f t="shared" si="18"/>
        <v>-55.873961508955233</v>
      </c>
      <c r="BG74" s="131"/>
      <c r="BH74" s="131">
        <f t="shared" si="19"/>
        <v>88.155515097520762</v>
      </c>
      <c r="BI74" s="131">
        <f t="shared" si="20"/>
        <v>-2.0356187872966998</v>
      </c>
      <c r="BJ74" s="118">
        <f t="shared" si="21"/>
        <v>86.119896310224064</v>
      </c>
      <c r="BK74" s="131"/>
      <c r="BL74" s="131">
        <f t="shared" si="22"/>
        <v>-29.98</v>
      </c>
      <c r="BM74" s="131">
        <f t="shared" si="23"/>
        <v>-11.48</v>
      </c>
      <c r="BN74" s="131">
        <f t="shared" si="24"/>
        <v>-40.22</v>
      </c>
      <c r="BO74" s="118">
        <f t="shared" si="25"/>
        <v>-81.680000000000007</v>
      </c>
      <c r="BP74" s="15"/>
      <c r="BQ74" s="131">
        <f t="shared" si="26"/>
        <v>88.881104456566447</v>
      </c>
      <c r="BR74" s="131">
        <f t="shared" si="27"/>
        <v>-4.2487558425600209</v>
      </c>
      <c r="BS74" s="118">
        <f t="shared" si="28"/>
        <v>84.632348614006432</v>
      </c>
      <c r="BT74" s="131"/>
      <c r="BU74" s="131">
        <f t="shared" si="29"/>
        <v>-29.8</v>
      </c>
      <c r="BV74" s="131">
        <f t="shared" si="30"/>
        <v>-11.42</v>
      </c>
      <c r="BW74" s="118">
        <f t="shared" si="31"/>
        <v>-41.22</v>
      </c>
      <c r="BX74" s="15"/>
      <c r="BY74" s="118">
        <f t="shared" si="32"/>
        <v>89.729332191404964</v>
      </c>
      <c r="BZ74" s="118">
        <f t="shared" si="33"/>
        <v>-5.7161065764406205</v>
      </c>
      <c r="CA74" s="118">
        <f t="shared" si="34"/>
        <v>84.013225614964341</v>
      </c>
      <c r="CB74" s="105"/>
      <c r="CC74" s="118">
        <f t="shared" si="35"/>
        <v>-29.72</v>
      </c>
      <c r="CD74" s="118">
        <f t="shared" si="36"/>
        <v>-11.380000000000003</v>
      </c>
      <c r="CE74" s="118">
        <f t="shared" si="37"/>
        <v>-41.1</v>
      </c>
    </row>
    <row r="75" spans="1:83">
      <c r="A75" s="41">
        <v>211</v>
      </c>
      <c r="B75" s="45">
        <v>6</v>
      </c>
      <c r="C75" s="45">
        <v>6</v>
      </c>
      <c r="D75" s="11" t="s">
        <v>106</v>
      </c>
      <c r="E75" s="14">
        <v>32622</v>
      </c>
      <c r="F75" s="14">
        <v>32959</v>
      </c>
      <c r="G75" s="21">
        <v>33473</v>
      </c>
      <c r="H75" s="21">
        <v>33951</v>
      </c>
      <c r="I75" s="21">
        <v>34379</v>
      </c>
      <c r="J75" s="21"/>
      <c r="K75" s="15">
        <v>684931.9172317225</v>
      </c>
      <c r="L75" s="21">
        <v>280472.81638252822</v>
      </c>
      <c r="M75" s="118">
        <v>965404.73361425067</v>
      </c>
      <c r="N75" s="118"/>
      <c r="O75" s="21">
        <v>227491.82921693509</v>
      </c>
      <c r="P75" s="21">
        <v>15149.9242375013</v>
      </c>
      <c r="Q75" s="118">
        <f t="shared" ref="Q75:Q138" si="40">SUM(O75:P75)</f>
        <v>242641.7534544364</v>
      </c>
      <c r="R75" s="118"/>
      <c r="S75" s="21">
        <v>-2985130.1020537461</v>
      </c>
      <c r="T75" s="15">
        <v>1143580.204680091</v>
      </c>
      <c r="U75" s="118">
        <f t="shared" ref="U75:U138" si="41">SUM(S75:T75)</f>
        <v>-1841549.8973736551</v>
      </c>
      <c r="V75" s="15"/>
      <c r="W75" s="15">
        <v>227491.82921693509</v>
      </c>
      <c r="X75" s="21">
        <v>-67293.208293575473</v>
      </c>
      <c r="Y75" s="118">
        <f t="shared" ref="Y75:Y138" si="42">SUM(W75:X75)</f>
        <v>160198.62092335962</v>
      </c>
      <c r="Z75" s="21"/>
      <c r="AA75" s="21">
        <v>-1003520.54</v>
      </c>
      <c r="AB75" s="21">
        <v>-384270.04</v>
      </c>
      <c r="AC75" s="131">
        <f t="shared" si="38"/>
        <v>-1346284.06</v>
      </c>
      <c r="AD75" s="12">
        <v>-2549074.964521728</v>
      </c>
      <c r="AE75" s="12"/>
      <c r="AF75" s="15">
        <v>227491.82921693509</v>
      </c>
      <c r="AG75" s="21">
        <v>-139308.1752211655</v>
      </c>
      <c r="AH75" s="118">
        <f t="shared" ref="AH75:AH138" si="43">SUM(AF75:AG75)</f>
        <v>88183.653995769593</v>
      </c>
      <c r="AI75" s="21"/>
      <c r="AJ75" s="21">
        <v>-1011739.8</v>
      </c>
      <c r="AK75" s="21">
        <v>-387720.42</v>
      </c>
      <c r="AL75" s="118">
        <f t="shared" ref="AL75:AL138" si="44">SUM(AJ75:AK75)</f>
        <v>-1399460.22</v>
      </c>
      <c r="AM75" s="811"/>
      <c r="AN75" s="131">
        <v>227491.82921693509</v>
      </c>
      <c r="AO75" s="131">
        <v>-185647.94804345985</v>
      </c>
      <c r="AP75" s="118">
        <f t="shared" ref="AP75:AP138" si="45">SUM(AN75:AO75)</f>
        <v>41843.881173475238</v>
      </c>
      <c r="AQ75" s="131"/>
      <c r="AR75" s="131">
        <v>-1021743.88</v>
      </c>
      <c r="AS75" s="131">
        <v>-391233.02</v>
      </c>
      <c r="AT75" s="118">
        <f t="shared" ref="AT75:AT138" si="46">SUM(AR75:AS75)</f>
        <v>-1412976.9</v>
      </c>
      <c r="AU75" s="148"/>
      <c r="AV75" s="131">
        <f t="shared" ref="AV75:AV138" si="47">K75/$E75</f>
        <v>20.996012422037964</v>
      </c>
      <c r="AW75" s="131">
        <f t="shared" ref="AW75:AW138" si="48">L75/$E75</f>
        <v>8.5976585243862491</v>
      </c>
      <c r="AX75" s="131">
        <f t="shared" ref="AX75:AX138" si="49">M75/$E75</f>
        <v>29.593670946424211</v>
      </c>
      <c r="AZ75" s="131">
        <f t="shared" ref="AZ75:AZ138" si="50">O75/$F75</f>
        <v>6.9022673387218996</v>
      </c>
      <c r="BA75" s="131">
        <f t="shared" ref="BA75:BA138" si="51">P75/$F75</f>
        <v>0.45965970561914199</v>
      </c>
      <c r="BB75" s="118">
        <f t="shared" ref="BB75:BB138" si="52">Q75/$F75</f>
        <v>7.3619270443410416</v>
      </c>
      <c r="BC75" s="131"/>
      <c r="BD75" s="131">
        <f t="shared" si="39"/>
        <v>-90.571015566423313</v>
      </c>
      <c r="BE75" s="131">
        <f t="shared" ref="BE75:BE138" si="53">T75/$F75</f>
        <v>34.697054057468094</v>
      </c>
      <c r="BF75" s="118">
        <f t="shared" ref="BF75:BF138" si="54">U75/$F75</f>
        <v>-55.873961508955219</v>
      </c>
      <c r="BG75" s="131"/>
      <c r="BH75" s="131">
        <f t="shared" ref="BH75:BH138" si="55">W75/$G75</f>
        <v>6.7962784697199261</v>
      </c>
      <c r="BI75" s="131">
        <f t="shared" ref="BI75:BI138" si="56">X75/$G75</f>
        <v>-2.0103727868304446</v>
      </c>
      <c r="BJ75" s="118">
        <f t="shared" ref="BJ75:BJ138" si="57">SUM(BH75:BI75)</f>
        <v>4.7859056828894815</v>
      </c>
      <c r="BK75" s="131"/>
      <c r="BL75" s="131">
        <f t="shared" ref="BL75:BL138" si="58">AA75/$G75</f>
        <v>-29.98</v>
      </c>
      <c r="BM75" s="131">
        <f t="shared" ref="BM75:BM138" si="59">AB75/$G75</f>
        <v>-11.479999999999999</v>
      </c>
      <c r="BN75" s="131">
        <f t="shared" ref="BN75:BN138" si="60">AC75/$G75</f>
        <v>-40.22</v>
      </c>
      <c r="BO75" s="118">
        <f t="shared" ref="BO75:BO138" si="61">SUM(BL75:BN75)</f>
        <v>-81.680000000000007</v>
      </c>
      <c r="BP75" s="15"/>
      <c r="BQ75" s="131">
        <f t="shared" ref="BQ75:BQ138" si="62">AF75/$H75</f>
        <v>6.7005928902516887</v>
      </c>
      <c r="BR75" s="131">
        <f t="shared" ref="BR75:BR138" si="63">AG75/$H75</f>
        <v>-4.1032127248436128</v>
      </c>
      <c r="BS75" s="118">
        <f t="shared" ref="BS75:BS138" si="64">SUM(BQ75:BR75)</f>
        <v>2.5973801654080759</v>
      </c>
      <c r="BT75" s="131"/>
      <c r="BU75" s="131">
        <f t="shared" ref="BU75:BU138" si="65">AJ75/$H75</f>
        <v>-29.8</v>
      </c>
      <c r="BV75" s="131">
        <f t="shared" ref="BV75:BV138" si="66">AK75/$H75</f>
        <v>-11.42</v>
      </c>
      <c r="BW75" s="118">
        <f t="shared" ref="BW75:BW138" si="67">SUM(BU75:BV75)</f>
        <v>-41.22</v>
      </c>
      <c r="BX75" s="15"/>
      <c r="BY75" s="118">
        <f t="shared" ref="BY75:BY138" si="68">AN75/$I75</f>
        <v>6.6171741242309281</v>
      </c>
      <c r="BZ75" s="118">
        <f t="shared" ref="BZ75:BZ138" si="69">AO75/$I75</f>
        <v>-5.4000392112469777</v>
      </c>
      <c r="CA75" s="118">
        <f t="shared" ref="CA75:CA138" si="70">SUM(BY75:BZ75)</f>
        <v>1.2171349129839504</v>
      </c>
      <c r="CB75" s="105"/>
      <c r="CC75" s="118">
        <f t="shared" ref="CC75:CC138" si="71">AR75/$I75</f>
        <v>-29.72</v>
      </c>
      <c r="CD75" s="118">
        <f t="shared" ref="CD75:CD138" si="72">AS75/$I75</f>
        <v>-11.38</v>
      </c>
      <c r="CE75" s="118">
        <f t="shared" ref="CE75:CE138" si="73">SUM(CC75:CD75)</f>
        <v>-41.1</v>
      </c>
    </row>
    <row r="76" spans="1:83">
      <c r="A76" s="41">
        <v>213</v>
      </c>
      <c r="B76" s="45">
        <v>10</v>
      </c>
      <c r="C76" s="45">
        <v>10</v>
      </c>
      <c r="D76" s="11" t="s">
        <v>107</v>
      </c>
      <c r="E76" s="14">
        <v>5230</v>
      </c>
      <c r="F76" s="14">
        <v>5154</v>
      </c>
      <c r="G76" s="21">
        <v>5114</v>
      </c>
      <c r="H76" s="21">
        <v>5062</v>
      </c>
      <c r="I76" s="21">
        <v>4952</v>
      </c>
      <c r="J76" s="21"/>
      <c r="K76" s="15">
        <v>-135640.18013436309</v>
      </c>
      <c r="L76" s="21">
        <v>66922.726256264737</v>
      </c>
      <c r="M76" s="118">
        <v>-68717.453878098357</v>
      </c>
      <c r="N76" s="118"/>
      <c r="O76" s="21">
        <v>-469288.93150539527</v>
      </c>
      <c r="P76" s="21">
        <v>-99885.930040019972</v>
      </c>
      <c r="Q76" s="118">
        <f t="shared" si="40"/>
        <v>-569174.86154541525</v>
      </c>
      <c r="R76" s="118"/>
      <c r="S76" s="21">
        <v>-466803.01422934578</v>
      </c>
      <c r="T76" s="15">
        <v>178828.6166121905</v>
      </c>
      <c r="U76" s="118">
        <f t="shared" si="41"/>
        <v>-287974.39761715528</v>
      </c>
      <c r="V76" s="15"/>
      <c r="W76" s="15">
        <v>-469288.93150539527</v>
      </c>
      <c r="X76" s="21">
        <v>-35468.065877429173</v>
      </c>
      <c r="Y76" s="118">
        <f t="shared" si="42"/>
        <v>-504756.99738282443</v>
      </c>
      <c r="Z76" s="21"/>
      <c r="AA76" s="21">
        <v>-153317.72</v>
      </c>
      <c r="AB76" s="21">
        <v>-58708.72</v>
      </c>
      <c r="AC76" s="131">
        <f t="shared" ref="AC76:AC139" si="74">-40.22*G76</f>
        <v>-205685.08</v>
      </c>
      <c r="AD76" s="12">
        <v>-929414.69371605478</v>
      </c>
      <c r="AE76" s="12"/>
      <c r="AF76" s="15">
        <v>-469288.93150539527</v>
      </c>
      <c r="AG76" s="21">
        <v>-21784.469646830508</v>
      </c>
      <c r="AH76" s="118">
        <f t="shared" si="43"/>
        <v>-491073.40115222579</v>
      </c>
      <c r="AI76" s="21"/>
      <c r="AJ76" s="21">
        <v>-150847.6</v>
      </c>
      <c r="AK76" s="21">
        <v>-57808.04</v>
      </c>
      <c r="AL76" s="118">
        <f t="shared" si="44"/>
        <v>-208655.64</v>
      </c>
      <c r="AM76" s="811"/>
      <c r="AN76" s="131">
        <v>-469288.93150539533</v>
      </c>
      <c r="AO76" s="131">
        <v>-29030.902764525385</v>
      </c>
      <c r="AP76" s="118">
        <f t="shared" si="45"/>
        <v>-498319.83426992071</v>
      </c>
      <c r="AQ76" s="131"/>
      <c r="AR76" s="131">
        <v>-147173.44</v>
      </c>
      <c r="AS76" s="131">
        <v>-56353.760000000002</v>
      </c>
      <c r="AT76" s="118">
        <f t="shared" si="46"/>
        <v>-203527.2</v>
      </c>
      <c r="AU76" s="148"/>
      <c r="AV76" s="131">
        <f t="shared" si="47"/>
        <v>-25.935024882287397</v>
      </c>
      <c r="AW76" s="131">
        <f t="shared" si="48"/>
        <v>12.79593236257452</v>
      </c>
      <c r="AX76" s="131">
        <f t="shared" si="49"/>
        <v>-13.139092519712879</v>
      </c>
      <c r="AZ76" s="131">
        <f t="shared" si="50"/>
        <v>-91.053343326619185</v>
      </c>
      <c r="BA76" s="131">
        <f t="shared" si="51"/>
        <v>-19.380273581688005</v>
      </c>
      <c r="BB76" s="118">
        <f t="shared" si="52"/>
        <v>-110.43361690830719</v>
      </c>
      <c r="BC76" s="131"/>
      <c r="BD76" s="131">
        <f t="shared" si="39"/>
        <v>-90.571015566423313</v>
      </c>
      <c r="BE76" s="131">
        <f t="shared" si="53"/>
        <v>34.69705405746808</v>
      </c>
      <c r="BF76" s="118">
        <f t="shared" si="54"/>
        <v>-55.873961508955233</v>
      </c>
      <c r="BG76" s="131"/>
      <c r="BH76" s="131">
        <f t="shared" si="55"/>
        <v>-91.765532167656488</v>
      </c>
      <c r="BI76" s="131">
        <f t="shared" si="56"/>
        <v>-6.9354841371586184</v>
      </c>
      <c r="BJ76" s="118">
        <f t="shared" si="57"/>
        <v>-98.701016304815113</v>
      </c>
      <c r="BK76" s="131"/>
      <c r="BL76" s="131">
        <f t="shared" si="58"/>
        <v>-29.98</v>
      </c>
      <c r="BM76" s="131">
        <f t="shared" si="59"/>
        <v>-11.48</v>
      </c>
      <c r="BN76" s="131">
        <f t="shared" si="60"/>
        <v>-40.22</v>
      </c>
      <c r="BO76" s="118">
        <f t="shared" si="61"/>
        <v>-81.680000000000007</v>
      </c>
      <c r="BP76" s="15"/>
      <c r="BQ76" s="131">
        <f t="shared" si="62"/>
        <v>-92.708204564479516</v>
      </c>
      <c r="BR76" s="131">
        <f t="shared" si="63"/>
        <v>-4.3035301554386622</v>
      </c>
      <c r="BS76" s="118">
        <f t="shared" si="64"/>
        <v>-97.011734719918181</v>
      </c>
      <c r="BT76" s="131"/>
      <c r="BU76" s="131">
        <f t="shared" si="65"/>
        <v>-29.8</v>
      </c>
      <c r="BV76" s="131">
        <f t="shared" si="66"/>
        <v>-11.42</v>
      </c>
      <c r="BW76" s="118">
        <f t="shared" si="67"/>
        <v>-41.22</v>
      </c>
      <c r="BX76" s="15"/>
      <c r="BY76" s="118">
        <f t="shared" si="68"/>
        <v>-94.767554827422316</v>
      </c>
      <c r="BZ76" s="118">
        <f t="shared" si="69"/>
        <v>-5.862460170542283</v>
      </c>
      <c r="CA76" s="118">
        <f t="shared" si="70"/>
        <v>-100.63001499796459</v>
      </c>
      <c r="CB76" s="105"/>
      <c r="CC76" s="118">
        <f t="shared" si="71"/>
        <v>-29.72</v>
      </c>
      <c r="CD76" s="118">
        <f t="shared" si="72"/>
        <v>-11.38</v>
      </c>
      <c r="CE76" s="118">
        <f t="shared" si="73"/>
        <v>-41.1</v>
      </c>
    </row>
    <row r="77" spans="1:83">
      <c r="A77" s="41">
        <v>214</v>
      </c>
      <c r="B77" s="45">
        <v>4</v>
      </c>
      <c r="C77" s="45">
        <v>4</v>
      </c>
      <c r="D77" s="11" t="s">
        <v>108</v>
      </c>
      <c r="E77" s="14">
        <v>12662</v>
      </c>
      <c r="F77" s="14">
        <v>12528</v>
      </c>
      <c r="G77" s="21">
        <v>12394</v>
      </c>
      <c r="H77" s="21">
        <v>12478</v>
      </c>
      <c r="I77" s="21">
        <v>12508</v>
      </c>
      <c r="J77" s="21"/>
      <c r="K77" s="15">
        <v>218342.51649319509</v>
      </c>
      <c r="L77" s="21">
        <v>823608.0857681433</v>
      </c>
      <c r="M77" s="118">
        <v>1041950.602261338</v>
      </c>
      <c r="N77" s="118"/>
      <c r="O77" s="21">
        <v>-359613.47144234681</v>
      </c>
      <c r="P77" s="21">
        <v>197904.2606934119</v>
      </c>
      <c r="Q77" s="118">
        <f t="shared" si="40"/>
        <v>-161709.21074893491</v>
      </c>
      <c r="R77" s="118"/>
      <c r="S77" s="21">
        <v>-1134673.6830161512</v>
      </c>
      <c r="T77" s="15">
        <v>434684.69323196012</v>
      </c>
      <c r="U77" s="118">
        <f t="shared" si="41"/>
        <v>-699988.98978419113</v>
      </c>
      <c r="V77" s="15"/>
      <c r="W77" s="15">
        <v>-359613.47144234681</v>
      </c>
      <c r="X77" s="21">
        <v>-21353.084624993669</v>
      </c>
      <c r="Y77" s="118">
        <f t="shared" si="42"/>
        <v>-380966.55606734048</v>
      </c>
      <c r="Z77" s="21"/>
      <c r="AA77" s="21">
        <v>-371572.12</v>
      </c>
      <c r="AB77" s="21">
        <v>-142283.12</v>
      </c>
      <c r="AC77" s="131">
        <f t="shared" si="74"/>
        <v>-498486.68</v>
      </c>
      <c r="AD77" s="12">
        <v>-1413499.2398647871</v>
      </c>
      <c r="AE77" s="12"/>
      <c r="AF77" s="15">
        <v>-359613.47144234681</v>
      </c>
      <c r="AG77" s="21">
        <v>-52952.238210223637</v>
      </c>
      <c r="AH77" s="118">
        <f t="shared" si="43"/>
        <v>-412565.70965257043</v>
      </c>
      <c r="AI77" s="21"/>
      <c r="AJ77" s="21">
        <v>-371844.4</v>
      </c>
      <c r="AK77" s="21">
        <v>-142498.76</v>
      </c>
      <c r="AL77" s="118">
        <f t="shared" si="44"/>
        <v>-514343.16000000003</v>
      </c>
      <c r="AM77" s="811"/>
      <c r="AN77" s="131">
        <v>-359613.47144234675</v>
      </c>
      <c r="AO77" s="131">
        <v>-70566.385299568108</v>
      </c>
      <c r="AP77" s="118">
        <f t="shared" si="45"/>
        <v>-430179.85674191487</v>
      </c>
      <c r="AQ77" s="131"/>
      <c r="AR77" s="131">
        <v>-371737.76</v>
      </c>
      <c r="AS77" s="131">
        <v>-142341.04</v>
      </c>
      <c r="AT77" s="118">
        <f t="shared" si="46"/>
        <v>-514078.80000000005</v>
      </c>
      <c r="AU77" s="148"/>
      <c r="AV77" s="131">
        <f t="shared" si="47"/>
        <v>17.243920114768212</v>
      </c>
      <c r="AW77" s="131">
        <f t="shared" si="48"/>
        <v>65.045655170442529</v>
      </c>
      <c r="AX77" s="131">
        <f t="shared" si="49"/>
        <v>82.289575285210717</v>
      </c>
      <c r="AZ77" s="131">
        <f t="shared" si="50"/>
        <v>-28.70477901040444</v>
      </c>
      <c r="BA77" s="131">
        <f t="shared" si="51"/>
        <v>15.796955674761486</v>
      </c>
      <c r="BB77" s="118">
        <f t="shared" si="52"/>
        <v>-12.907823335642952</v>
      </c>
      <c r="BC77" s="131"/>
      <c r="BD77" s="131">
        <f t="shared" si="39"/>
        <v>-90.571015566423313</v>
      </c>
      <c r="BE77" s="131">
        <f t="shared" si="53"/>
        <v>34.69705405746808</v>
      </c>
      <c r="BF77" s="118">
        <f t="shared" si="54"/>
        <v>-55.873961508955233</v>
      </c>
      <c r="BG77" s="131"/>
      <c r="BH77" s="131">
        <f t="shared" si="55"/>
        <v>-29.015125983729774</v>
      </c>
      <c r="BI77" s="131">
        <f t="shared" si="56"/>
        <v>-1.7228565939159004</v>
      </c>
      <c r="BJ77" s="118">
        <f t="shared" si="57"/>
        <v>-30.737982577645674</v>
      </c>
      <c r="BK77" s="131"/>
      <c r="BL77" s="131">
        <f t="shared" si="58"/>
        <v>-29.98</v>
      </c>
      <c r="BM77" s="131">
        <f t="shared" si="59"/>
        <v>-11.48</v>
      </c>
      <c r="BN77" s="131">
        <f t="shared" si="60"/>
        <v>-40.22</v>
      </c>
      <c r="BO77" s="118">
        <f t="shared" si="61"/>
        <v>-81.680000000000007</v>
      </c>
      <c r="BP77" s="15"/>
      <c r="BQ77" s="131">
        <f t="shared" si="62"/>
        <v>-28.819800564381055</v>
      </c>
      <c r="BR77" s="131">
        <f t="shared" si="63"/>
        <v>-4.2436478770815542</v>
      </c>
      <c r="BS77" s="118">
        <f t="shared" si="64"/>
        <v>-33.063448441462612</v>
      </c>
      <c r="BT77" s="131"/>
      <c r="BU77" s="131">
        <f t="shared" si="65"/>
        <v>-29.8</v>
      </c>
      <c r="BV77" s="131">
        <f t="shared" si="66"/>
        <v>-11.42</v>
      </c>
      <c r="BW77" s="118">
        <f t="shared" si="67"/>
        <v>-41.22</v>
      </c>
      <c r="BX77" s="15"/>
      <c r="BY77" s="118">
        <f t="shared" si="68"/>
        <v>-28.750677281927306</v>
      </c>
      <c r="BZ77" s="118">
        <f t="shared" si="69"/>
        <v>-5.6417001358784864</v>
      </c>
      <c r="CA77" s="118">
        <f t="shared" si="70"/>
        <v>-34.39237741780579</v>
      </c>
      <c r="CB77" s="105"/>
      <c r="CC77" s="118">
        <f t="shared" si="71"/>
        <v>-29.720000000000002</v>
      </c>
      <c r="CD77" s="118">
        <f t="shared" si="72"/>
        <v>-11.38</v>
      </c>
      <c r="CE77" s="118">
        <f t="shared" si="73"/>
        <v>-41.1</v>
      </c>
    </row>
    <row r="78" spans="1:83">
      <c r="A78" s="41">
        <v>216</v>
      </c>
      <c r="B78" s="45">
        <v>13</v>
      </c>
      <c r="C78" s="45">
        <v>13</v>
      </c>
      <c r="D78" s="11" t="s">
        <v>109</v>
      </c>
      <c r="E78" s="14">
        <v>1311</v>
      </c>
      <c r="F78" s="14">
        <v>1269</v>
      </c>
      <c r="G78" s="21">
        <v>1217</v>
      </c>
      <c r="H78" s="21">
        <v>1186</v>
      </c>
      <c r="I78" s="21">
        <v>1137</v>
      </c>
      <c r="J78" s="21"/>
      <c r="K78" s="15">
        <v>114357.02483967171</v>
      </c>
      <c r="L78" s="21">
        <v>-4523.8032819577911</v>
      </c>
      <c r="M78" s="118">
        <v>109833.2215577139</v>
      </c>
      <c r="N78" s="118"/>
      <c r="O78" s="21">
        <v>82910.212932417213</v>
      </c>
      <c r="P78" s="21">
        <v>-11899.924942034801</v>
      </c>
      <c r="Q78" s="118">
        <f t="shared" si="40"/>
        <v>71010.287990382407</v>
      </c>
      <c r="R78" s="118"/>
      <c r="S78" s="21">
        <v>-114934.61875379119</v>
      </c>
      <c r="T78" s="15">
        <v>44030.561598926994</v>
      </c>
      <c r="U78" s="118">
        <f t="shared" si="41"/>
        <v>-70904.057154864189</v>
      </c>
      <c r="V78" s="15"/>
      <c r="W78" s="15">
        <v>82910.212932417213</v>
      </c>
      <c r="X78" s="21">
        <v>-2590.9487947009102</v>
      </c>
      <c r="Y78" s="118">
        <f t="shared" si="42"/>
        <v>80319.264137716309</v>
      </c>
      <c r="Z78" s="21"/>
      <c r="AA78" s="21">
        <v>-36485.660000000003</v>
      </c>
      <c r="AB78" s="21">
        <v>-13971.16</v>
      </c>
      <c r="AC78" s="131">
        <f t="shared" si="74"/>
        <v>-48947.74</v>
      </c>
      <c r="AD78" s="12">
        <v>-24585.856790581602</v>
      </c>
      <c r="AE78" s="12"/>
      <c r="AF78" s="15">
        <v>82910.212932417213</v>
      </c>
      <c r="AG78" s="21">
        <v>-5363.6965428459289</v>
      </c>
      <c r="AH78" s="118">
        <f t="shared" si="43"/>
        <v>77546.51638957129</v>
      </c>
      <c r="AI78" s="21"/>
      <c r="AJ78" s="21">
        <v>-35342.800000000003</v>
      </c>
      <c r="AK78" s="21">
        <v>-13544.12</v>
      </c>
      <c r="AL78" s="118">
        <f t="shared" si="44"/>
        <v>-48886.920000000006</v>
      </c>
      <c r="AM78" s="811"/>
      <c r="AN78" s="131">
        <v>82910.212932417213</v>
      </c>
      <c r="AO78" s="131">
        <v>-7147.8881661200448</v>
      </c>
      <c r="AP78" s="118">
        <f t="shared" si="45"/>
        <v>75762.32476629717</v>
      </c>
      <c r="AQ78" s="131"/>
      <c r="AR78" s="131">
        <v>-33791.64</v>
      </c>
      <c r="AS78" s="131">
        <v>-12939.060000000001</v>
      </c>
      <c r="AT78" s="118">
        <f t="shared" si="46"/>
        <v>-46730.7</v>
      </c>
      <c r="AU78" s="148"/>
      <c r="AV78" s="131">
        <f t="shared" si="47"/>
        <v>87.228851899063088</v>
      </c>
      <c r="AW78" s="131">
        <f t="shared" si="48"/>
        <v>-3.4506508634308095</v>
      </c>
      <c r="AX78" s="131">
        <f t="shared" si="49"/>
        <v>83.778201035632264</v>
      </c>
      <c r="AZ78" s="131">
        <f t="shared" si="50"/>
        <v>65.335077172905599</v>
      </c>
      <c r="BA78" s="131">
        <f t="shared" si="51"/>
        <v>-9.3774034216192277</v>
      </c>
      <c r="BB78" s="118">
        <f t="shared" si="52"/>
        <v>55.957673751286372</v>
      </c>
      <c r="BC78" s="131"/>
      <c r="BD78" s="131">
        <f t="shared" si="39"/>
        <v>-90.571015566423313</v>
      </c>
      <c r="BE78" s="131">
        <f t="shared" si="53"/>
        <v>34.69705405746808</v>
      </c>
      <c r="BF78" s="118">
        <f t="shared" si="54"/>
        <v>-55.873961508955233</v>
      </c>
      <c r="BG78" s="131"/>
      <c r="BH78" s="131">
        <f t="shared" si="55"/>
        <v>68.126715638798032</v>
      </c>
      <c r="BI78" s="131">
        <f t="shared" si="56"/>
        <v>-2.1289636768290143</v>
      </c>
      <c r="BJ78" s="118">
        <f t="shared" si="57"/>
        <v>65.997751961969016</v>
      </c>
      <c r="BK78" s="131"/>
      <c r="BL78" s="131">
        <f t="shared" si="58"/>
        <v>-29.980000000000004</v>
      </c>
      <c r="BM78" s="131">
        <f t="shared" si="59"/>
        <v>-11.48</v>
      </c>
      <c r="BN78" s="131">
        <f t="shared" si="60"/>
        <v>-40.22</v>
      </c>
      <c r="BO78" s="118">
        <f t="shared" si="61"/>
        <v>-81.680000000000007</v>
      </c>
      <c r="BP78" s="15"/>
      <c r="BQ78" s="131">
        <f t="shared" si="62"/>
        <v>69.90743080304992</v>
      </c>
      <c r="BR78" s="131">
        <f t="shared" si="63"/>
        <v>-4.5225097325851005</v>
      </c>
      <c r="BS78" s="118">
        <f t="shared" si="64"/>
        <v>65.384921070464813</v>
      </c>
      <c r="BT78" s="131"/>
      <c r="BU78" s="131">
        <f t="shared" si="65"/>
        <v>-29.8</v>
      </c>
      <c r="BV78" s="131">
        <f t="shared" si="66"/>
        <v>-11.42</v>
      </c>
      <c r="BW78" s="118">
        <f t="shared" si="67"/>
        <v>-41.22</v>
      </c>
      <c r="BX78" s="15"/>
      <c r="BY78" s="118">
        <f t="shared" si="68"/>
        <v>72.920152095353743</v>
      </c>
      <c r="BZ78" s="118">
        <f t="shared" si="69"/>
        <v>-6.2866210783817458</v>
      </c>
      <c r="CA78" s="118">
        <f t="shared" si="70"/>
        <v>66.633531016972</v>
      </c>
      <c r="CB78" s="105"/>
      <c r="CC78" s="118">
        <f t="shared" si="71"/>
        <v>-29.72</v>
      </c>
      <c r="CD78" s="118">
        <f t="shared" si="72"/>
        <v>-11.38</v>
      </c>
      <c r="CE78" s="118">
        <f t="shared" si="73"/>
        <v>-41.1</v>
      </c>
    </row>
    <row r="79" spans="1:83">
      <c r="A79" s="41">
        <v>217</v>
      </c>
      <c r="B79" s="45">
        <v>16</v>
      </c>
      <c r="C79" s="45">
        <v>16</v>
      </c>
      <c r="D79" s="11" t="s">
        <v>110</v>
      </c>
      <c r="E79" s="14">
        <v>5390</v>
      </c>
      <c r="F79" s="14">
        <v>5352</v>
      </c>
      <c r="G79" s="21">
        <v>5246</v>
      </c>
      <c r="H79" s="21">
        <v>5264</v>
      </c>
      <c r="I79" s="21">
        <v>5246</v>
      </c>
      <c r="J79" s="21"/>
      <c r="K79" s="15">
        <v>-561106.87027460278</v>
      </c>
      <c r="L79" s="21">
        <v>-772481.20078429999</v>
      </c>
      <c r="M79" s="118">
        <v>-1333588.0710589029</v>
      </c>
      <c r="N79" s="118"/>
      <c r="O79" s="21">
        <v>-723950.50658415561</v>
      </c>
      <c r="P79" s="21">
        <v>-823094.38315052423</v>
      </c>
      <c r="Q79" s="118">
        <f t="shared" si="40"/>
        <v>-1547044.8897346798</v>
      </c>
      <c r="R79" s="118"/>
      <c r="S79" s="21">
        <v>-484736.07531149755</v>
      </c>
      <c r="T79" s="15">
        <v>185698.6333155692</v>
      </c>
      <c r="U79" s="118">
        <f t="shared" si="41"/>
        <v>-299037.44199592836</v>
      </c>
      <c r="V79" s="15"/>
      <c r="W79" s="15">
        <v>-723950.50658415561</v>
      </c>
      <c r="X79" s="21">
        <v>-756201.79312371288</v>
      </c>
      <c r="Y79" s="118">
        <f t="shared" si="42"/>
        <v>-1480152.2997078686</v>
      </c>
      <c r="Z79" s="21"/>
      <c r="AA79" s="21">
        <v>-157275.07999999999</v>
      </c>
      <c r="AB79" s="21">
        <v>-60224.08</v>
      </c>
      <c r="AC79" s="131">
        <f t="shared" si="74"/>
        <v>-210994.12</v>
      </c>
      <c r="AD79" s="12">
        <v>-1921655.223341028</v>
      </c>
      <c r="AE79" s="12"/>
      <c r="AF79" s="15">
        <v>-723950.50658415561</v>
      </c>
      <c r="AG79" s="21">
        <v>-687615.84036411648</v>
      </c>
      <c r="AH79" s="118">
        <f t="shared" si="43"/>
        <v>-1411566.3469482721</v>
      </c>
      <c r="AI79" s="21"/>
      <c r="AJ79" s="21">
        <v>-156867.20000000001</v>
      </c>
      <c r="AK79" s="21">
        <v>-60114.879999999997</v>
      </c>
      <c r="AL79" s="118">
        <f t="shared" si="44"/>
        <v>-216982.08000000002</v>
      </c>
      <c r="AM79" s="811"/>
      <c r="AN79" s="131">
        <v>-723950.50658415561</v>
      </c>
      <c r="AO79" s="131">
        <v>-614860.65799040732</v>
      </c>
      <c r="AP79" s="118">
        <f t="shared" si="45"/>
        <v>-1338811.164574563</v>
      </c>
      <c r="AQ79" s="131"/>
      <c r="AR79" s="131">
        <v>-155911.12</v>
      </c>
      <c r="AS79" s="131">
        <v>-59699.48</v>
      </c>
      <c r="AT79" s="118">
        <f t="shared" si="46"/>
        <v>-215610.6</v>
      </c>
      <c r="AU79" s="148"/>
      <c r="AV79" s="131">
        <f t="shared" si="47"/>
        <v>-104.10146016226396</v>
      </c>
      <c r="AW79" s="131">
        <f t="shared" si="48"/>
        <v>-143.31747695441558</v>
      </c>
      <c r="AX79" s="131">
        <f t="shared" si="49"/>
        <v>-247.41893711667956</v>
      </c>
      <c r="AZ79" s="131">
        <f t="shared" si="50"/>
        <v>-135.26728448881832</v>
      </c>
      <c r="BA79" s="131">
        <f t="shared" si="51"/>
        <v>-153.79192510286327</v>
      </c>
      <c r="BB79" s="118">
        <f t="shared" si="52"/>
        <v>-289.05920959168157</v>
      </c>
      <c r="BC79" s="131"/>
      <c r="BD79" s="131">
        <f t="shared" si="39"/>
        <v>-90.571015566423313</v>
      </c>
      <c r="BE79" s="131">
        <f t="shared" si="53"/>
        <v>34.697054057468087</v>
      </c>
      <c r="BF79" s="118">
        <f t="shared" si="54"/>
        <v>-55.873961508955226</v>
      </c>
      <c r="BG79" s="131"/>
      <c r="BH79" s="131">
        <f t="shared" si="55"/>
        <v>-138.00047780864574</v>
      </c>
      <c r="BI79" s="131">
        <f t="shared" si="56"/>
        <v>-144.14826403425712</v>
      </c>
      <c r="BJ79" s="118">
        <f t="shared" si="57"/>
        <v>-282.14874184290284</v>
      </c>
      <c r="BK79" s="131"/>
      <c r="BL79" s="131">
        <f t="shared" si="58"/>
        <v>-29.979999999999997</v>
      </c>
      <c r="BM79" s="131">
        <f t="shared" si="59"/>
        <v>-11.48</v>
      </c>
      <c r="BN79" s="131">
        <f t="shared" si="60"/>
        <v>-40.22</v>
      </c>
      <c r="BO79" s="118">
        <f t="shared" si="61"/>
        <v>-81.679999999999993</v>
      </c>
      <c r="BP79" s="15"/>
      <c r="BQ79" s="131">
        <f t="shared" si="62"/>
        <v>-137.52859167632135</v>
      </c>
      <c r="BR79" s="131">
        <f t="shared" si="63"/>
        <v>-130.62610949166347</v>
      </c>
      <c r="BS79" s="118">
        <f t="shared" si="64"/>
        <v>-268.15470116798485</v>
      </c>
      <c r="BT79" s="131"/>
      <c r="BU79" s="131">
        <f t="shared" si="65"/>
        <v>-29.8</v>
      </c>
      <c r="BV79" s="131">
        <f t="shared" si="66"/>
        <v>-11.42</v>
      </c>
      <c r="BW79" s="118">
        <f t="shared" si="67"/>
        <v>-41.22</v>
      </c>
      <c r="BX79" s="15"/>
      <c r="BY79" s="118">
        <f t="shared" si="68"/>
        <v>-138.00047780864574</v>
      </c>
      <c r="BZ79" s="118">
        <f t="shared" si="69"/>
        <v>-117.20561532413407</v>
      </c>
      <c r="CA79" s="118">
        <f t="shared" si="70"/>
        <v>-255.20609313277981</v>
      </c>
      <c r="CB79" s="105"/>
      <c r="CC79" s="118">
        <f t="shared" si="71"/>
        <v>-29.72</v>
      </c>
      <c r="CD79" s="118">
        <f t="shared" si="72"/>
        <v>-11.38</v>
      </c>
      <c r="CE79" s="118">
        <f t="shared" si="73"/>
        <v>-41.1</v>
      </c>
    </row>
    <row r="80" spans="1:83">
      <c r="A80" s="41">
        <v>218</v>
      </c>
      <c r="B80" s="45">
        <v>14</v>
      </c>
      <c r="C80" s="45">
        <v>14</v>
      </c>
      <c r="D80" s="11" t="s">
        <v>111</v>
      </c>
      <c r="E80" s="14">
        <v>1192</v>
      </c>
      <c r="F80" s="14">
        <v>1200</v>
      </c>
      <c r="G80" s="21">
        <v>1188</v>
      </c>
      <c r="H80" s="21">
        <v>1159</v>
      </c>
      <c r="I80" s="21">
        <v>1134</v>
      </c>
      <c r="J80" s="21"/>
      <c r="K80" s="15">
        <v>422971.04760824348</v>
      </c>
      <c r="L80" s="21">
        <v>241440.92076209921</v>
      </c>
      <c r="M80" s="118">
        <v>664411.96837034263</v>
      </c>
      <c r="N80" s="118"/>
      <c r="O80" s="21">
        <v>331647.56100849988</v>
      </c>
      <c r="P80" s="21">
        <v>157627.60735726121</v>
      </c>
      <c r="Q80" s="118">
        <f t="shared" si="40"/>
        <v>489275.16836576106</v>
      </c>
      <c r="R80" s="118"/>
      <c r="S80" s="21">
        <v>-108685.21867970798</v>
      </c>
      <c r="T80" s="15">
        <v>41636.464868961702</v>
      </c>
      <c r="U80" s="118">
        <f t="shared" si="41"/>
        <v>-67048.753810746275</v>
      </c>
      <c r="V80" s="15"/>
      <c r="W80" s="15">
        <v>331647.56100849988</v>
      </c>
      <c r="X80" s="21">
        <v>136625.94592829511</v>
      </c>
      <c r="Y80" s="118">
        <f t="shared" si="42"/>
        <v>468273.50693679496</v>
      </c>
      <c r="Z80" s="21"/>
      <c r="AA80" s="21">
        <v>-35616.239999999998</v>
      </c>
      <c r="AB80" s="21">
        <v>-13638.24</v>
      </c>
      <c r="AC80" s="131">
        <f t="shared" si="74"/>
        <v>-47781.36</v>
      </c>
      <c r="AD80" s="12">
        <v>369378.79229709198</v>
      </c>
      <c r="AE80" s="12"/>
      <c r="AF80" s="15">
        <v>331647.56100849988</v>
      </c>
      <c r="AG80" s="21">
        <v>116003.962242106</v>
      </c>
      <c r="AH80" s="118">
        <f t="shared" si="43"/>
        <v>447651.52325060591</v>
      </c>
      <c r="AI80" s="21"/>
      <c r="AJ80" s="21">
        <v>-34538.199999999997</v>
      </c>
      <c r="AK80" s="21">
        <v>-13235.78</v>
      </c>
      <c r="AL80" s="118">
        <f t="shared" si="44"/>
        <v>-47773.979999999996</v>
      </c>
      <c r="AM80" s="811"/>
      <c r="AN80" s="131">
        <v>331647.56100849988</v>
      </c>
      <c r="AO80" s="131">
        <v>96316.783402130488</v>
      </c>
      <c r="AP80" s="118">
        <f t="shared" si="45"/>
        <v>427964.34441063035</v>
      </c>
      <c r="AQ80" s="131"/>
      <c r="AR80" s="131">
        <v>-33702.479999999996</v>
      </c>
      <c r="AS80" s="131">
        <v>-12904.92</v>
      </c>
      <c r="AT80" s="118">
        <f t="shared" si="46"/>
        <v>-46607.399999999994</v>
      </c>
      <c r="AU80" s="148"/>
      <c r="AV80" s="131">
        <f t="shared" si="47"/>
        <v>354.84148289282172</v>
      </c>
      <c r="AW80" s="131">
        <f t="shared" si="48"/>
        <v>202.55110802189532</v>
      </c>
      <c r="AX80" s="131">
        <f t="shared" si="49"/>
        <v>557.39259091471695</v>
      </c>
      <c r="AZ80" s="131">
        <f t="shared" si="50"/>
        <v>276.37296750708322</v>
      </c>
      <c r="BA80" s="131">
        <f t="shared" si="51"/>
        <v>131.35633946438435</v>
      </c>
      <c r="BB80" s="118">
        <f t="shared" si="52"/>
        <v>407.72930697146757</v>
      </c>
      <c r="BC80" s="131"/>
      <c r="BD80" s="131">
        <f t="shared" si="39"/>
        <v>-90.571015566423313</v>
      </c>
      <c r="BE80" s="131">
        <f t="shared" si="53"/>
        <v>34.697054057468087</v>
      </c>
      <c r="BF80" s="118">
        <f t="shared" si="54"/>
        <v>-55.873961508955226</v>
      </c>
      <c r="BG80" s="131"/>
      <c r="BH80" s="131">
        <f t="shared" si="55"/>
        <v>279.16461364351841</v>
      </c>
      <c r="BI80" s="131">
        <f t="shared" si="56"/>
        <v>115.0050049901474</v>
      </c>
      <c r="BJ80" s="118">
        <f t="shared" si="57"/>
        <v>394.16961863366578</v>
      </c>
      <c r="BK80" s="131"/>
      <c r="BL80" s="131">
        <f t="shared" si="58"/>
        <v>-29.979999999999997</v>
      </c>
      <c r="BM80" s="131">
        <f t="shared" si="59"/>
        <v>-11.48</v>
      </c>
      <c r="BN80" s="131">
        <f t="shared" si="60"/>
        <v>-40.22</v>
      </c>
      <c r="BO80" s="118">
        <f t="shared" si="61"/>
        <v>-81.679999999999993</v>
      </c>
      <c r="BP80" s="15"/>
      <c r="BQ80" s="131">
        <f t="shared" si="62"/>
        <v>286.14975065444338</v>
      </c>
      <c r="BR80" s="131">
        <f t="shared" si="63"/>
        <v>100.08969995004833</v>
      </c>
      <c r="BS80" s="118">
        <f t="shared" si="64"/>
        <v>386.23945060449171</v>
      </c>
      <c r="BT80" s="131"/>
      <c r="BU80" s="131">
        <f t="shared" si="65"/>
        <v>-29.799999999999997</v>
      </c>
      <c r="BV80" s="131">
        <f t="shared" si="66"/>
        <v>-11.42</v>
      </c>
      <c r="BW80" s="118">
        <f t="shared" si="67"/>
        <v>-41.22</v>
      </c>
      <c r="BX80" s="15"/>
      <c r="BY80" s="118">
        <f t="shared" si="68"/>
        <v>292.45816667416216</v>
      </c>
      <c r="BZ80" s="118">
        <f t="shared" si="69"/>
        <v>84.935435098880504</v>
      </c>
      <c r="CA80" s="118">
        <f t="shared" si="70"/>
        <v>377.39360177304263</v>
      </c>
      <c r="CB80" s="105"/>
      <c r="CC80" s="118">
        <f t="shared" si="71"/>
        <v>-29.719999999999995</v>
      </c>
      <c r="CD80" s="118">
        <f t="shared" si="72"/>
        <v>-11.38</v>
      </c>
      <c r="CE80" s="118">
        <f t="shared" si="73"/>
        <v>-41.099999999999994</v>
      </c>
    </row>
    <row r="81" spans="1:83">
      <c r="A81" s="41">
        <v>224</v>
      </c>
      <c r="B81" s="45">
        <v>1</v>
      </c>
      <c r="C81" s="124">
        <v>34</v>
      </c>
      <c r="D81" s="11" t="s">
        <v>112</v>
      </c>
      <c r="E81" s="14">
        <v>8717</v>
      </c>
      <c r="F81" s="14">
        <v>8603</v>
      </c>
      <c r="G81" s="21">
        <v>8581</v>
      </c>
      <c r="H81" s="21">
        <v>8440</v>
      </c>
      <c r="I81" s="21">
        <v>8274</v>
      </c>
      <c r="J81" s="21"/>
      <c r="K81" s="15">
        <v>-739697.95930586406</v>
      </c>
      <c r="L81" s="21">
        <v>-627025.14316977886</v>
      </c>
      <c r="M81" s="118">
        <v>-1366723.1024756429</v>
      </c>
      <c r="N81" s="118"/>
      <c r="O81" s="21">
        <v>-207149.17075832971</v>
      </c>
      <c r="P81" s="21">
        <v>-179086.34596851381</v>
      </c>
      <c r="Q81" s="118">
        <f t="shared" si="40"/>
        <v>-386235.51672684355</v>
      </c>
      <c r="R81" s="118"/>
      <c r="S81" s="21">
        <v>-779182.44691793981</v>
      </c>
      <c r="T81" s="15">
        <v>298498.75605639792</v>
      </c>
      <c r="U81" s="118">
        <f t="shared" si="41"/>
        <v>-480683.69086154189</v>
      </c>
      <c r="V81" s="15"/>
      <c r="W81" s="15">
        <v>-207149.17075832971</v>
      </c>
      <c r="X81" s="21">
        <v>-71560.757029676271</v>
      </c>
      <c r="Y81" s="118">
        <f t="shared" si="42"/>
        <v>-278709.92778800597</v>
      </c>
      <c r="Z81" s="21"/>
      <c r="AA81" s="21">
        <v>-257258.38</v>
      </c>
      <c r="AB81" s="21">
        <v>-98509.88</v>
      </c>
      <c r="AC81" s="131">
        <f t="shared" si="74"/>
        <v>-345127.82</v>
      </c>
      <c r="AD81" s="12">
        <v>-987174.93769644876</v>
      </c>
      <c r="AE81" s="12"/>
      <c r="AF81" s="15">
        <v>-207149.17075832971</v>
      </c>
      <c r="AG81" s="21">
        <v>-36362.396657291982</v>
      </c>
      <c r="AH81" s="118">
        <f t="shared" si="43"/>
        <v>-243511.56741562168</v>
      </c>
      <c r="AI81" s="21"/>
      <c r="AJ81" s="21">
        <v>-251512</v>
      </c>
      <c r="AK81" s="21">
        <v>-96384.8</v>
      </c>
      <c r="AL81" s="118">
        <f t="shared" si="44"/>
        <v>-347896.8</v>
      </c>
      <c r="AM81" s="811"/>
      <c r="AN81" s="131">
        <v>-207149.17075832974</v>
      </c>
      <c r="AO81" s="131">
        <v>-48458.062957549839</v>
      </c>
      <c r="AP81" s="118">
        <f t="shared" si="45"/>
        <v>-255607.23371587959</v>
      </c>
      <c r="AQ81" s="131"/>
      <c r="AR81" s="131">
        <v>-245903.28</v>
      </c>
      <c r="AS81" s="131">
        <v>-94158.12000000001</v>
      </c>
      <c r="AT81" s="118">
        <f t="shared" si="46"/>
        <v>-340061.4</v>
      </c>
      <c r="AU81" s="148"/>
      <c r="AV81" s="131">
        <f t="shared" si="47"/>
        <v>-84.85694152872135</v>
      </c>
      <c r="AW81" s="131">
        <f t="shared" si="48"/>
        <v>-71.931300122723286</v>
      </c>
      <c r="AX81" s="131">
        <f t="shared" si="49"/>
        <v>-156.78824165144465</v>
      </c>
      <c r="AZ81" s="131">
        <f t="shared" si="50"/>
        <v>-24.078713327714716</v>
      </c>
      <c r="BA81" s="131">
        <f t="shared" si="51"/>
        <v>-20.816732066548159</v>
      </c>
      <c r="BB81" s="118">
        <f t="shared" si="52"/>
        <v>-44.895445394262879</v>
      </c>
      <c r="BC81" s="131"/>
      <c r="BD81" s="131">
        <f t="shared" si="39"/>
        <v>-90.571015566423313</v>
      </c>
      <c r="BE81" s="131">
        <f t="shared" si="53"/>
        <v>34.697054057468087</v>
      </c>
      <c r="BF81" s="118">
        <f t="shared" si="54"/>
        <v>-55.873961508955233</v>
      </c>
      <c r="BG81" s="131"/>
      <c r="BH81" s="131">
        <f t="shared" si="55"/>
        <v>-24.140446423299114</v>
      </c>
      <c r="BI81" s="131">
        <f t="shared" si="56"/>
        <v>-8.3394426092152738</v>
      </c>
      <c r="BJ81" s="118">
        <f t="shared" si="57"/>
        <v>-32.479889032514386</v>
      </c>
      <c r="BK81" s="131"/>
      <c r="BL81" s="131">
        <f t="shared" si="58"/>
        <v>-29.98</v>
      </c>
      <c r="BM81" s="131">
        <f t="shared" si="59"/>
        <v>-11.48</v>
      </c>
      <c r="BN81" s="131">
        <f t="shared" si="60"/>
        <v>-40.22</v>
      </c>
      <c r="BO81" s="118">
        <f t="shared" si="61"/>
        <v>-81.680000000000007</v>
      </c>
      <c r="BP81" s="15"/>
      <c r="BQ81" s="131">
        <f t="shared" si="62"/>
        <v>-24.543740611176506</v>
      </c>
      <c r="BR81" s="131">
        <f t="shared" si="63"/>
        <v>-4.3083408361720359</v>
      </c>
      <c r="BS81" s="118">
        <f t="shared" si="64"/>
        <v>-28.852081447348542</v>
      </c>
      <c r="BT81" s="131"/>
      <c r="BU81" s="131">
        <f t="shared" si="65"/>
        <v>-29.8</v>
      </c>
      <c r="BV81" s="131">
        <f t="shared" si="66"/>
        <v>-11.42</v>
      </c>
      <c r="BW81" s="118">
        <f t="shared" si="67"/>
        <v>-41.22</v>
      </c>
      <c r="BX81" s="15"/>
      <c r="BY81" s="118">
        <f t="shared" si="68"/>
        <v>-25.036157935500331</v>
      </c>
      <c r="BZ81" s="118">
        <f t="shared" si="69"/>
        <v>-5.8566670241176988</v>
      </c>
      <c r="CA81" s="118">
        <f t="shared" si="70"/>
        <v>-30.892824959618029</v>
      </c>
      <c r="CB81" s="105"/>
      <c r="CC81" s="118">
        <f t="shared" si="71"/>
        <v>-29.72</v>
      </c>
      <c r="CD81" s="118">
        <f t="shared" si="72"/>
        <v>-11.38</v>
      </c>
      <c r="CE81" s="118">
        <f t="shared" si="73"/>
        <v>-41.1</v>
      </c>
    </row>
    <row r="82" spans="1:83">
      <c r="A82" s="41">
        <v>226</v>
      </c>
      <c r="B82" s="45">
        <v>13</v>
      </c>
      <c r="C82" s="45">
        <v>13</v>
      </c>
      <c r="D82" s="11" t="s">
        <v>113</v>
      </c>
      <c r="E82" s="14">
        <v>3774</v>
      </c>
      <c r="F82" s="14">
        <v>3665</v>
      </c>
      <c r="G82" s="21">
        <v>3625</v>
      </c>
      <c r="H82" s="21">
        <v>3573</v>
      </c>
      <c r="I82" s="21">
        <v>3514</v>
      </c>
      <c r="J82" s="21"/>
      <c r="K82" s="15">
        <v>784635.01991361193</v>
      </c>
      <c r="L82" s="21">
        <v>535356.36798002338</v>
      </c>
      <c r="M82" s="118">
        <v>1319991.3878936351</v>
      </c>
      <c r="N82" s="118"/>
      <c r="O82" s="21">
        <v>391817.80303608032</v>
      </c>
      <c r="P82" s="21">
        <v>202829.45514954469</v>
      </c>
      <c r="Q82" s="118">
        <f t="shared" si="40"/>
        <v>594647.25818562508</v>
      </c>
      <c r="R82" s="118"/>
      <c r="S82" s="21">
        <v>-331942.77205094142</v>
      </c>
      <c r="T82" s="15">
        <v>127164.7031206205</v>
      </c>
      <c r="U82" s="118">
        <f t="shared" si="41"/>
        <v>-204778.06893032091</v>
      </c>
      <c r="V82" s="15"/>
      <c r="W82" s="15">
        <v>391817.80303608032</v>
      </c>
      <c r="X82" s="21">
        <v>138686.8808685776</v>
      </c>
      <c r="Y82" s="118">
        <f t="shared" si="42"/>
        <v>530504.68390465796</v>
      </c>
      <c r="Z82" s="21"/>
      <c r="AA82" s="21">
        <v>-108677.5</v>
      </c>
      <c r="AB82" s="21">
        <v>-41615</v>
      </c>
      <c r="AC82" s="131">
        <f t="shared" si="74"/>
        <v>-145797.5</v>
      </c>
      <c r="AD82" s="12">
        <v>228436.13503975849</v>
      </c>
      <c r="AE82" s="12"/>
      <c r="AF82" s="15">
        <v>391817.80303608032</v>
      </c>
      <c r="AG82" s="21">
        <v>75703.905693674926</v>
      </c>
      <c r="AH82" s="118">
        <f t="shared" si="43"/>
        <v>467521.70872975525</v>
      </c>
      <c r="AI82" s="21"/>
      <c r="AJ82" s="21">
        <v>-106475.4</v>
      </c>
      <c r="AK82" s="21">
        <v>-40803.660000000003</v>
      </c>
      <c r="AL82" s="118">
        <f t="shared" si="44"/>
        <v>-147279.06</v>
      </c>
      <c r="AM82" s="811"/>
      <c r="AN82" s="131">
        <v>391817.80303608027</v>
      </c>
      <c r="AO82" s="131">
        <v>15575.980319916343</v>
      </c>
      <c r="AP82" s="118">
        <f t="shared" si="45"/>
        <v>407393.78335599659</v>
      </c>
      <c r="AQ82" s="131"/>
      <c r="AR82" s="131">
        <v>-104436.08</v>
      </c>
      <c r="AS82" s="131">
        <v>-39989.32</v>
      </c>
      <c r="AT82" s="118">
        <f t="shared" si="46"/>
        <v>-144425.4</v>
      </c>
      <c r="AU82" s="148"/>
      <c r="AV82" s="131">
        <f t="shared" si="47"/>
        <v>207.90541068193215</v>
      </c>
      <c r="AW82" s="131">
        <f t="shared" si="48"/>
        <v>141.85383359301096</v>
      </c>
      <c r="AX82" s="131">
        <f t="shared" si="49"/>
        <v>349.75924427494306</v>
      </c>
      <c r="AZ82" s="131">
        <f t="shared" si="50"/>
        <v>106.90799537137254</v>
      </c>
      <c r="BA82" s="131">
        <f t="shared" si="51"/>
        <v>55.342279713381906</v>
      </c>
      <c r="BB82" s="118">
        <f t="shared" si="52"/>
        <v>162.25027508475446</v>
      </c>
      <c r="BC82" s="131"/>
      <c r="BD82" s="131">
        <f t="shared" si="39"/>
        <v>-90.571015566423313</v>
      </c>
      <c r="BE82" s="131">
        <f t="shared" si="53"/>
        <v>34.69705405746808</v>
      </c>
      <c r="BF82" s="118">
        <f t="shared" si="54"/>
        <v>-55.873961508955226</v>
      </c>
      <c r="BG82" s="131"/>
      <c r="BH82" s="131">
        <f t="shared" si="55"/>
        <v>108.08766980305664</v>
      </c>
      <c r="BI82" s="131">
        <f t="shared" si="56"/>
        <v>38.258449894780028</v>
      </c>
      <c r="BJ82" s="118">
        <f t="shared" si="57"/>
        <v>146.34611969783668</v>
      </c>
      <c r="BK82" s="131"/>
      <c r="BL82" s="131">
        <f t="shared" si="58"/>
        <v>-29.98</v>
      </c>
      <c r="BM82" s="131">
        <f t="shared" si="59"/>
        <v>-11.48</v>
      </c>
      <c r="BN82" s="131">
        <f t="shared" si="60"/>
        <v>-40.22</v>
      </c>
      <c r="BO82" s="118">
        <f t="shared" si="61"/>
        <v>-81.680000000000007</v>
      </c>
      <c r="BP82" s="15"/>
      <c r="BQ82" s="131">
        <f t="shared" si="62"/>
        <v>109.66073412708657</v>
      </c>
      <c r="BR82" s="131">
        <f t="shared" si="63"/>
        <v>21.187770974999978</v>
      </c>
      <c r="BS82" s="118">
        <f t="shared" si="64"/>
        <v>130.84850510208656</v>
      </c>
      <c r="BT82" s="131"/>
      <c r="BU82" s="131">
        <f t="shared" si="65"/>
        <v>-29.799999999999997</v>
      </c>
      <c r="BV82" s="131">
        <f t="shared" si="66"/>
        <v>-11.420000000000002</v>
      </c>
      <c r="BW82" s="118">
        <f t="shared" si="67"/>
        <v>-41.22</v>
      </c>
      <c r="BX82" s="15"/>
      <c r="BY82" s="118">
        <f t="shared" si="68"/>
        <v>111.50193598067167</v>
      </c>
      <c r="BZ82" s="118">
        <f t="shared" si="69"/>
        <v>4.4325498918373203</v>
      </c>
      <c r="CA82" s="118">
        <f t="shared" si="70"/>
        <v>115.934485872509</v>
      </c>
      <c r="CB82" s="105"/>
      <c r="CC82" s="118">
        <f t="shared" si="71"/>
        <v>-29.72</v>
      </c>
      <c r="CD82" s="118">
        <f t="shared" si="72"/>
        <v>-11.38</v>
      </c>
      <c r="CE82" s="118">
        <f t="shared" si="73"/>
        <v>-41.1</v>
      </c>
    </row>
    <row r="83" spans="1:83">
      <c r="A83" s="41">
        <v>230</v>
      </c>
      <c r="B83" s="45">
        <v>4</v>
      </c>
      <c r="C83" s="45">
        <v>4</v>
      </c>
      <c r="D83" s="11" t="s">
        <v>114</v>
      </c>
      <c r="E83" s="14">
        <v>2290</v>
      </c>
      <c r="F83" s="14">
        <v>2240</v>
      </c>
      <c r="G83" s="21">
        <v>2216</v>
      </c>
      <c r="H83" s="21">
        <v>2170</v>
      </c>
      <c r="I83" s="21">
        <v>2133</v>
      </c>
      <c r="J83" s="21"/>
      <c r="K83" s="15">
        <v>-109857.5050882319</v>
      </c>
      <c r="L83" s="21">
        <v>-115270.0268754125</v>
      </c>
      <c r="M83" s="118">
        <v>-225127.53196364449</v>
      </c>
      <c r="N83" s="118"/>
      <c r="O83" s="21">
        <v>27730.53614179519</v>
      </c>
      <c r="P83" s="21">
        <v>552.14725966003346</v>
      </c>
      <c r="Q83" s="118">
        <f t="shared" si="40"/>
        <v>28282.683401455222</v>
      </c>
      <c r="R83" s="118"/>
      <c r="S83" s="21">
        <v>-202879.07486878822</v>
      </c>
      <c r="T83" s="15">
        <v>77721.401088728497</v>
      </c>
      <c r="U83" s="118">
        <f t="shared" si="41"/>
        <v>-125157.67378005972</v>
      </c>
      <c r="V83" s="15"/>
      <c r="W83" s="15">
        <v>27730.53614179519</v>
      </c>
      <c r="X83" s="21">
        <v>-4573.4635934830876</v>
      </c>
      <c r="Y83" s="118">
        <f t="shared" si="42"/>
        <v>23157.072548312102</v>
      </c>
      <c r="Z83" s="21"/>
      <c r="AA83" s="21">
        <v>-66435.680000000008</v>
      </c>
      <c r="AB83" s="21">
        <v>-25439.68</v>
      </c>
      <c r="AC83" s="131">
        <f t="shared" si="74"/>
        <v>-89127.52</v>
      </c>
      <c r="AD83" s="12">
        <v>-161459.58064316041</v>
      </c>
      <c r="AE83" s="12"/>
      <c r="AF83" s="15">
        <v>27730.53614179519</v>
      </c>
      <c r="AG83" s="21">
        <v>-9467.8331410361552</v>
      </c>
      <c r="AH83" s="118">
        <f t="shared" si="43"/>
        <v>18262.703000759037</v>
      </c>
      <c r="AI83" s="21"/>
      <c r="AJ83" s="21">
        <v>-64666</v>
      </c>
      <c r="AK83" s="21">
        <v>-24781.4</v>
      </c>
      <c r="AL83" s="118">
        <f t="shared" si="44"/>
        <v>-89447.4</v>
      </c>
      <c r="AM83" s="811"/>
      <c r="AN83" s="131">
        <v>27730.53614179519</v>
      </c>
      <c r="AO83" s="131">
        <v>-12617.233642323799</v>
      </c>
      <c r="AP83" s="118">
        <f t="shared" si="45"/>
        <v>15113.302499471391</v>
      </c>
      <c r="AQ83" s="131"/>
      <c r="AR83" s="131">
        <v>-63392.759999999995</v>
      </c>
      <c r="AS83" s="131">
        <v>-24273.54</v>
      </c>
      <c r="AT83" s="118">
        <f t="shared" si="46"/>
        <v>-87666.299999999988</v>
      </c>
      <c r="AU83" s="148"/>
      <c r="AV83" s="131">
        <f t="shared" si="47"/>
        <v>-47.972709645516119</v>
      </c>
      <c r="AW83" s="131">
        <f t="shared" si="48"/>
        <v>-50.336256277472707</v>
      </c>
      <c r="AX83" s="131">
        <f t="shared" si="49"/>
        <v>-98.308965922988861</v>
      </c>
      <c r="AZ83" s="131">
        <f t="shared" si="50"/>
        <v>12.379703634729996</v>
      </c>
      <c r="BA83" s="131">
        <f t="shared" si="51"/>
        <v>0.24649431234822922</v>
      </c>
      <c r="BB83" s="118">
        <f t="shared" si="52"/>
        <v>12.626197947078225</v>
      </c>
      <c r="BC83" s="131"/>
      <c r="BD83" s="131">
        <f t="shared" si="39"/>
        <v>-90.571015566423313</v>
      </c>
      <c r="BE83" s="131">
        <f t="shared" si="53"/>
        <v>34.69705405746808</v>
      </c>
      <c r="BF83" s="118">
        <f t="shared" si="54"/>
        <v>-55.873961508955233</v>
      </c>
      <c r="BG83" s="131"/>
      <c r="BH83" s="131">
        <f t="shared" si="55"/>
        <v>12.513779847380501</v>
      </c>
      <c r="BI83" s="131">
        <f t="shared" si="56"/>
        <v>-2.0638373616800938</v>
      </c>
      <c r="BJ83" s="118">
        <f t="shared" si="57"/>
        <v>10.449942485700408</v>
      </c>
      <c r="BK83" s="131"/>
      <c r="BL83" s="131">
        <f t="shared" si="58"/>
        <v>-29.980000000000004</v>
      </c>
      <c r="BM83" s="131">
        <f t="shared" si="59"/>
        <v>-11.48</v>
      </c>
      <c r="BN83" s="131">
        <f t="shared" si="60"/>
        <v>-40.22</v>
      </c>
      <c r="BO83" s="118">
        <f t="shared" si="61"/>
        <v>-81.680000000000007</v>
      </c>
      <c r="BP83" s="15"/>
      <c r="BQ83" s="131">
        <f t="shared" si="62"/>
        <v>12.779048913269673</v>
      </c>
      <c r="BR83" s="131">
        <f t="shared" si="63"/>
        <v>-4.36305674702127</v>
      </c>
      <c r="BS83" s="118">
        <f t="shared" si="64"/>
        <v>8.4159921662484027</v>
      </c>
      <c r="BT83" s="131"/>
      <c r="BU83" s="131">
        <f t="shared" si="65"/>
        <v>-29.8</v>
      </c>
      <c r="BV83" s="131">
        <f t="shared" si="66"/>
        <v>-11.42</v>
      </c>
      <c r="BW83" s="118">
        <f t="shared" si="67"/>
        <v>-41.22</v>
      </c>
      <c r="BX83" s="15"/>
      <c r="BY83" s="118">
        <f t="shared" si="68"/>
        <v>13.000720178994463</v>
      </c>
      <c r="BZ83" s="118">
        <f t="shared" si="69"/>
        <v>-5.9152525280467882</v>
      </c>
      <c r="CA83" s="118">
        <f t="shared" si="70"/>
        <v>7.0854676509476748</v>
      </c>
      <c r="CB83" s="105"/>
      <c r="CC83" s="118">
        <f t="shared" si="71"/>
        <v>-29.72</v>
      </c>
      <c r="CD83" s="118">
        <f t="shared" si="72"/>
        <v>-11.38</v>
      </c>
      <c r="CE83" s="118">
        <f t="shared" si="73"/>
        <v>-41.1</v>
      </c>
    </row>
    <row r="84" spans="1:83">
      <c r="A84" s="41">
        <v>231</v>
      </c>
      <c r="B84" s="45">
        <v>15</v>
      </c>
      <c r="C84" s="45">
        <v>15</v>
      </c>
      <c r="D84" s="11" t="s">
        <v>115</v>
      </c>
      <c r="E84" s="14">
        <v>1289</v>
      </c>
      <c r="F84" s="14">
        <v>1256</v>
      </c>
      <c r="G84" s="21">
        <v>1208</v>
      </c>
      <c r="H84" s="21">
        <v>1241</v>
      </c>
      <c r="I84" s="21">
        <v>1248</v>
      </c>
      <c r="J84" s="21"/>
      <c r="K84" s="15">
        <v>-863668.8372573927</v>
      </c>
      <c r="L84" s="21">
        <v>-534687.13476313697</v>
      </c>
      <c r="M84" s="118">
        <v>-1398355.9720205299</v>
      </c>
      <c r="N84" s="118"/>
      <c r="O84" s="21">
        <v>-858317.88405327871</v>
      </c>
      <c r="P84" s="21">
        <v>-517631.27852162172</v>
      </c>
      <c r="Q84" s="118">
        <f t="shared" si="40"/>
        <v>-1375949.1625749003</v>
      </c>
      <c r="R84" s="118"/>
      <c r="S84" s="21">
        <v>-113757.19555142768</v>
      </c>
      <c r="T84" s="15">
        <v>43579.499896179907</v>
      </c>
      <c r="U84" s="118">
        <f t="shared" si="41"/>
        <v>-70177.695655247779</v>
      </c>
      <c r="V84" s="15"/>
      <c r="W84" s="15">
        <v>-858317.88405327871</v>
      </c>
      <c r="X84" s="21">
        <v>-501933.01748393947</v>
      </c>
      <c r="Y84" s="118">
        <f t="shared" si="42"/>
        <v>-1360250.9015372181</v>
      </c>
      <c r="Z84" s="21"/>
      <c r="AA84" s="21">
        <v>-36215.839999999997</v>
      </c>
      <c r="AB84" s="21">
        <v>-13867.84</v>
      </c>
      <c r="AC84" s="131">
        <f t="shared" si="74"/>
        <v>-48585.760000000002</v>
      </c>
      <c r="AD84" s="12">
        <v>-1464052.769748304</v>
      </c>
      <c r="AE84" s="12"/>
      <c r="AF84" s="15">
        <v>-858317.88405327871</v>
      </c>
      <c r="AG84" s="21">
        <v>-485837.36040881742</v>
      </c>
      <c r="AH84" s="118">
        <f t="shared" si="43"/>
        <v>-1344155.2444620961</v>
      </c>
      <c r="AI84" s="21"/>
      <c r="AJ84" s="21">
        <v>-36981.800000000003</v>
      </c>
      <c r="AK84" s="21">
        <v>-14172.22</v>
      </c>
      <c r="AL84" s="118">
        <f t="shared" si="44"/>
        <v>-51154.020000000004</v>
      </c>
      <c r="AM84" s="811"/>
      <c r="AN84" s="131">
        <v>-858317.88405327871</v>
      </c>
      <c r="AO84" s="131">
        <v>-468763.27426132513</v>
      </c>
      <c r="AP84" s="118">
        <f t="shared" si="45"/>
        <v>-1327081.1583146038</v>
      </c>
      <c r="AQ84" s="131"/>
      <c r="AR84" s="131">
        <v>-37090.559999999998</v>
      </c>
      <c r="AS84" s="131">
        <v>-14202.240000000002</v>
      </c>
      <c r="AT84" s="118">
        <f t="shared" si="46"/>
        <v>-51292.800000000003</v>
      </c>
      <c r="AU84" s="148"/>
      <c r="AV84" s="131">
        <f t="shared" si="47"/>
        <v>-670.03012975748072</v>
      </c>
      <c r="AW84" s="131">
        <f t="shared" si="48"/>
        <v>-414.80770734145614</v>
      </c>
      <c r="AX84" s="131">
        <f t="shared" si="49"/>
        <v>-1084.8378370989371</v>
      </c>
      <c r="AZ84" s="131">
        <f t="shared" si="50"/>
        <v>-683.37411150738751</v>
      </c>
      <c r="BA84" s="131">
        <f t="shared" si="51"/>
        <v>-412.12681410957146</v>
      </c>
      <c r="BB84" s="118">
        <f t="shared" si="52"/>
        <v>-1095.5009256169587</v>
      </c>
      <c r="BC84" s="131"/>
      <c r="BD84" s="131">
        <f t="shared" si="39"/>
        <v>-90.571015566423313</v>
      </c>
      <c r="BE84" s="131">
        <f t="shared" si="53"/>
        <v>34.69705405746808</v>
      </c>
      <c r="BF84" s="118">
        <f t="shared" si="54"/>
        <v>-55.87396150895524</v>
      </c>
      <c r="BG84" s="131"/>
      <c r="BH84" s="131">
        <f t="shared" si="55"/>
        <v>-710.52804971297905</v>
      </c>
      <c r="BI84" s="131">
        <f t="shared" si="56"/>
        <v>-415.50746480458565</v>
      </c>
      <c r="BJ84" s="118">
        <f t="shared" si="57"/>
        <v>-1126.0355145175647</v>
      </c>
      <c r="BK84" s="131"/>
      <c r="BL84" s="131">
        <f t="shared" si="58"/>
        <v>-29.979999999999997</v>
      </c>
      <c r="BM84" s="131">
        <f t="shared" si="59"/>
        <v>-11.48</v>
      </c>
      <c r="BN84" s="131">
        <f t="shared" si="60"/>
        <v>-40.22</v>
      </c>
      <c r="BO84" s="118">
        <f t="shared" si="61"/>
        <v>-81.679999999999993</v>
      </c>
      <c r="BP84" s="15"/>
      <c r="BQ84" s="131">
        <f t="shared" si="62"/>
        <v>-691.63407256509163</v>
      </c>
      <c r="BR84" s="131">
        <f t="shared" si="63"/>
        <v>-391.4886062923589</v>
      </c>
      <c r="BS84" s="118">
        <f t="shared" si="64"/>
        <v>-1083.1226788574504</v>
      </c>
      <c r="BT84" s="131"/>
      <c r="BU84" s="131">
        <f t="shared" si="65"/>
        <v>-29.8</v>
      </c>
      <c r="BV84" s="131">
        <f t="shared" si="66"/>
        <v>-11.42</v>
      </c>
      <c r="BW84" s="118">
        <f t="shared" si="67"/>
        <v>-41.22</v>
      </c>
      <c r="BX84" s="15"/>
      <c r="BY84" s="118">
        <f t="shared" si="68"/>
        <v>-687.75471478628106</v>
      </c>
      <c r="BZ84" s="118">
        <f t="shared" si="69"/>
        <v>-375.6115979658054</v>
      </c>
      <c r="CA84" s="118">
        <f t="shared" si="70"/>
        <v>-1063.3663127520865</v>
      </c>
      <c r="CB84" s="105"/>
      <c r="CC84" s="118">
        <f t="shared" si="71"/>
        <v>-29.72</v>
      </c>
      <c r="CD84" s="118">
        <f t="shared" si="72"/>
        <v>-11.38</v>
      </c>
      <c r="CE84" s="118">
        <f t="shared" si="73"/>
        <v>-41.1</v>
      </c>
    </row>
    <row r="85" spans="1:83">
      <c r="A85" s="41">
        <v>232</v>
      </c>
      <c r="B85" s="45">
        <v>14</v>
      </c>
      <c r="C85" s="45">
        <v>14</v>
      </c>
      <c r="D85" s="11" t="s">
        <v>116</v>
      </c>
      <c r="E85" s="14">
        <v>12890</v>
      </c>
      <c r="F85" s="14">
        <v>12750</v>
      </c>
      <c r="G85" s="21">
        <v>12618</v>
      </c>
      <c r="H85" s="21">
        <v>12518</v>
      </c>
      <c r="I85" s="21">
        <v>12429</v>
      </c>
      <c r="J85" s="21"/>
      <c r="K85" s="15">
        <v>17854.55046337625</v>
      </c>
      <c r="L85" s="21">
        <v>-280201.83115556929</v>
      </c>
      <c r="M85" s="118">
        <v>-262347.28069219308</v>
      </c>
      <c r="N85" s="118"/>
      <c r="O85" s="21">
        <v>-22726.03907395744</v>
      </c>
      <c r="P85" s="21">
        <v>-169431.76101604689</v>
      </c>
      <c r="Q85" s="118">
        <f t="shared" si="40"/>
        <v>-192157.80009000434</v>
      </c>
      <c r="R85" s="118"/>
      <c r="S85" s="21">
        <v>-1154780.4484718973</v>
      </c>
      <c r="T85" s="15">
        <v>442387.43923271802</v>
      </c>
      <c r="U85" s="118">
        <f t="shared" si="41"/>
        <v>-712393.00923917932</v>
      </c>
      <c r="V85" s="15"/>
      <c r="W85" s="15">
        <v>-22726.03907395744</v>
      </c>
      <c r="X85" s="21">
        <v>-26031.99143612025</v>
      </c>
      <c r="Y85" s="118">
        <f t="shared" si="42"/>
        <v>-48758.03051007769</v>
      </c>
      <c r="Z85" s="21"/>
      <c r="AA85" s="21">
        <v>-378287.64</v>
      </c>
      <c r="AB85" s="21">
        <v>-144854.64000000001</v>
      </c>
      <c r="AC85" s="131">
        <f t="shared" si="74"/>
        <v>-507495.95999999996</v>
      </c>
      <c r="AD85" s="12">
        <v>-1099551.4587994979</v>
      </c>
      <c r="AE85" s="12"/>
      <c r="AF85" s="15">
        <v>-22726.03907395744</v>
      </c>
      <c r="AG85" s="21">
        <v>-53890.5681018799</v>
      </c>
      <c r="AH85" s="118">
        <f t="shared" si="43"/>
        <v>-76616.607175837344</v>
      </c>
      <c r="AI85" s="21"/>
      <c r="AJ85" s="21">
        <v>-373036.4</v>
      </c>
      <c r="AK85" s="21">
        <v>-142955.56</v>
      </c>
      <c r="AL85" s="118">
        <f t="shared" si="44"/>
        <v>-515991.96</v>
      </c>
      <c r="AM85" s="811"/>
      <c r="AN85" s="131">
        <v>-22726.03907395744</v>
      </c>
      <c r="AO85" s="131">
        <v>-71816.843276619838</v>
      </c>
      <c r="AP85" s="118">
        <f t="shared" si="45"/>
        <v>-94542.882350577274</v>
      </c>
      <c r="AQ85" s="131"/>
      <c r="AR85" s="131">
        <v>-369389.88</v>
      </c>
      <c r="AS85" s="131">
        <v>-141442.02000000002</v>
      </c>
      <c r="AT85" s="118">
        <f t="shared" si="46"/>
        <v>-510831.9</v>
      </c>
      <c r="AU85" s="148"/>
      <c r="AV85" s="131">
        <f t="shared" si="47"/>
        <v>1.38514743703462</v>
      </c>
      <c r="AW85" s="131">
        <f t="shared" si="48"/>
        <v>-21.737923285924694</v>
      </c>
      <c r="AX85" s="131">
        <f t="shared" si="49"/>
        <v>-20.352775848890076</v>
      </c>
      <c r="AZ85" s="131">
        <f t="shared" si="50"/>
        <v>-1.7824344371731324</v>
      </c>
      <c r="BA85" s="131">
        <f t="shared" si="51"/>
        <v>-13.288765569886031</v>
      </c>
      <c r="BB85" s="118">
        <f t="shared" si="52"/>
        <v>-15.071200007059163</v>
      </c>
      <c r="BC85" s="131"/>
      <c r="BD85" s="131">
        <f t="shared" si="39"/>
        <v>-90.571015566423313</v>
      </c>
      <c r="BE85" s="131">
        <f t="shared" si="53"/>
        <v>34.69705405746808</v>
      </c>
      <c r="BF85" s="118">
        <f t="shared" si="54"/>
        <v>-55.87396150895524</v>
      </c>
      <c r="BG85" s="131"/>
      <c r="BH85" s="131">
        <f t="shared" si="55"/>
        <v>-1.8010809220127943</v>
      </c>
      <c r="BI85" s="131">
        <f t="shared" si="56"/>
        <v>-2.0630838037819186</v>
      </c>
      <c r="BJ85" s="118">
        <f t="shared" si="57"/>
        <v>-3.8641647257947129</v>
      </c>
      <c r="BK85" s="131"/>
      <c r="BL85" s="131">
        <f t="shared" si="58"/>
        <v>-29.98</v>
      </c>
      <c r="BM85" s="131">
        <f t="shared" si="59"/>
        <v>-11.48</v>
      </c>
      <c r="BN85" s="131">
        <f t="shared" si="60"/>
        <v>-40.22</v>
      </c>
      <c r="BO85" s="118">
        <f t="shared" si="61"/>
        <v>-81.680000000000007</v>
      </c>
      <c r="BP85" s="15"/>
      <c r="BQ85" s="131">
        <f t="shared" si="62"/>
        <v>-1.8154688507714842</v>
      </c>
      <c r="BR85" s="131">
        <f t="shared" si="63"/>
        <v>-4.3050461816488177</v>
      </c>
      <c r="BS85" s="118">
        <f t="shared" si="64"/>
        <v>-6.1205150324203021</v>
      </c>
      <c r="BT85" s="131"/>
      <c r="BU85" s="131">
        <f t="shared" si="65"/>
        <v>-29.8</v>
      </c>
      <c r="BV85" s="131">
        <f t="shared" si="66"/>
        <v>-11.42</v>
      </c>
      <c r="BW85" s="118">
        <f t="shared" si="67"/>
        <v>-41.22</v>
      </c>
      <c r="BX85" s="15"/>
      <c r="BY85" s="118">
        <f t="shared" si="68"/>
        <v>-1.8284688288645459</v>
      </c>
      <c r="BZ85" s="118">
        <f t="shared" si="69"/>
        <v>-5.7781674532641274</v>
      </c>
      <c r="CA85" s="118">
        <f t="shared" si="70"/>
        <v>-7.6066362821286733</v>
      </c>
      <c r="CB85" s="105"/>
      <c r="CC85" s="118">
        <f t="shared" si="71"/>
        <v>-29.72</v>
      </c>
      <c r="CD85" s="118">
        <f t="shared" si="72"/>
        <v>-11.38</v>
      </c>
      <c r="CE85" s="118">
        <f t="shared" si="73"/>
        <v>-41.1</v>
      </c>
    </row>
    <row r="86" spans="1:83">
      <c r="A86" s="41">
        <v>233</v>
      </c>
      <c r="B86" s="45">
        <v>14</v>
      </c>
      <c r="C86" s="45">
        <v>14</v>
      </c>
      <c r="D86" s="11" t="s">
        <v>117</v>
      </c>
      <c r="E86" s="14">
        <v>15312</v>
      </c>
      <c r="F86" s="14">
        <v>15116</v>
      </c>
      <c r="G86" s="21">
        <v>15165</v>
      </c>
      <c r="H86" s="21">
        <v>15050</v>
      </c>
      <c r="I86" s="21">
        <v>14909</v>
      </c>
      <c r="J86" s="21"/>
      <c r="K86" s="15">
        <v>2494170.1595986551</v>
      </c>
      <c r="L86" s="21">
        <v>786129.06680846412</v>
      </c>
      <c r="M86" s="118">
        <v>3280299.2264071191</v>
      </c>
      <c r="N86" s="118"/>
      <c r="O86" s="21">
        <v>2114932.4284441909</v>
      </c>
      <c r="P86" s="21">
        <v>243085.5265643512</v>
      </c>
      <c r="Q86" s="118">
        <f t="shared" si="40"/>
        <v>2358017.9550085422</v>
      </c>
      <c r="R86" s="118"/>
      <c r="S86" s="21">
        <v>-1369071.4713020548</v>
      </c>
      <c r="T86" s="15">
        <v>524480.6691326875</v>
      </c>
      <c r="U86" s="118">
        <f t="shared" si="41"/>
        <v>-844590.80216936732</v>
      </c>
      <c r="V86" s="15"/>
      <c r="W86" s="15">
        <v>2114932.4284441909</v>
      </c>
      <c r="X86" s="21">
        <v>-21465.401902524529</v>
      </c>
      <c r="Y86" s="118">
        <f t="shared" si="42"/>
        <v>2093467.0265416664</v>
      </c>
      <c r="Z86" s="21"/>
      <c r="AA86" s="21">
        <v>-454646.7</v>
      </c>
      <c r="AB86" s="21">
        <v>-174094.2</v>
      </c>
      <c r="AC86" s="131">
        <f t="shared" si="74"/>
        <v>-609936.29999999993</v>
      </c>
      <c r="AD86" s="12">
        <v>849372.82271997829</v>
      </c>
      <c r="AE86" s="12"/>
      <c r="AF86" s="15">
        <v>2114932.4284441909</v>
      </c>
      <c r="AG86" s="21">
        <v>-63890.966857099338</v>
      </c>
      <c r="AH86" s="118">
        <f t="shared" si="43"/>
        <v>2051041.4615870914</v>
      </c>
      <c r="AI86" s="21"/>
      <c r="AJ86" s="21">
        <v>-448490</v>
      </c>
      <c r="AK86" s="21">
        <v>-171871</v>
      </c>
      <c r="AL86" s="118">
        <f t="shared" si="44"/>
        <v>-620361</v>
      </c>
      <c r="AM86" s="811"/>
      <c r="AN86" s="131">
        <v>2114932.4284441913</v>
      </c>
      <c r="AO86" s="131">
        <v>-85143.796311324346</v>
      </c>
      <c r="AP86" s="118">
        <f t="shared" si="45"/>
        <v>2029788.6321328669</v>
      </c>
      <c r="AQ86" s="131"/>
      <c r="AR86" s="131">
        <v>-443095.48</v>
      </c>
      <c r="AS86" s="131">
        <v>-169664.42</v>
      </c>
      <c r="AT86" s="118">
        <f t="shared" si="46"/>
        <v>-612759.9</v>
      </c>
      <c r="AU86" s="148"/>
      <c r="AV86" s="131">
        <f t="shared" si="47"/>
        <v>162.88990070524133</v>
      </c>
      <c r="AW86" s="131">
        <f t="shared" si="48"/>
        <v>51.340717529288412</v>
      </c>
      <c r="AX86" s="131">
        <f t="shared" si="49"/>
        <v>214.23061823452971</v>
      </c>
      <c r="AZ86" s="131">
        <f t="shared" si="50"/>
        <v>139.91349751549291</v>
      </c>
      <c r="BA86" s="131">
        <f t="shared" si="51"/>
        <v>16.081339412830854</v>
      </c>
      <c r="BB86" s="118">
        <f t="shared" si="52"/>
        <v>155.99483692832376</v>
      </c>
      <c r="BC86" s="131"/>
      <c r="BD86" s="131">
        <f t="shared" si="39"/>
        <v>-90.571015566423313</v>
      </c>
      <c r="BE86" s="131">
        <f t="shared" si="53"/>
        <v>34.69705405746808</v>
      </c>
      <c r="BF86" s="118">
        <f t="shared" si="54"/>
        <v>-55.873961508955233</v>
      </c>
      <c r="BG86" s="131"/>
      <c r="BH86" s="131">
        <f t="shared" si="55"/>
        <v>139.46141961386027</v>
      </c>
      <c r="BI86" s="131">
        <f t="shared" si="56"/>
        <v>-1.4154567690421713</v>
      </c>
      <c r="BJ86" s="118">
        <f t="shared" si="57"/>
        <v>138.04596284481809</v>
      </c>
      <c r="BK86" s="131"/>
      <c r="BL86" s="131">
        <f t="shared" si="58"/>
        <v>-29.98</v>
      </c>
      <c r="BM86" s="131">
        <f t="shared" si="59"/>
        <v>-11.48</v>
      </c>
      <c r="BN86" s="131">
        <f t="shared" si="60"/>
        <v>-40.22</v>
      </c>
      <c r="BO86" s="118">
        <f t="shared" si="61"/>
        <v>-81.680000000000007</v>
      </c>
      <c r="BP86" s="15"/>
      <c r="BQ86" s="131">
        <f t="shared" si="62"/>
        <v>140.52707165742132</v>
      </c>
      <c r="BR86" s="131">
        <f t="shared" si="63"/>
        <v>-4.2452469672491251</v>
      </c>
      <c r="BS86" s="118">
        <f t="shared" si="64"/>
        <v>136.28182469017219</v>
      </c>
      <c r="BT86" s="131"/>
      <c r="BU86" s="131">
        <f t="shared" si="65"/>
        <v>-29.8</v>
      </c>
      <c r="BV86" s="131">
        <f t="shared" si="66"/>
        <v>-11.42</v>
      </c>
      <c r="BW86" s="118">
        <f t="shared" si="67"/>
        <v>-41.22</v>
      </c>
      <c r="BX86" s="15"/>
      <c r="BY86" s="118">
        <f t="shared" si="68"/>
        <v>141.85608883521306</v>
      </c>
      <c r="BZ86" s="118">
        <f t="shared" si="69"/>
        <v>-5.7108992092913233</v>
      </c>
      <c r="CA86" s="118">
        <f t="shared" si="70"/>
        <v>136.14518962592174</v>
      </c>
      <c r="CB86" s="105"/>
      <c r="CC86" s="118">
        <f t="shared" si="71"/>
        <v>-29.72</v>
      </c>
      <c r="CD86" s="118">
        <f t="shared" si="72"/>
        <v>-11.38</v>
      </c>
      <c r="CE86" s="118">
        <f t="shared" si="73"/>
        <v>-41.1</v>
      </c>
    </row>
    <row r="87" spans="1:83">
      <c r="A87" s="41">
        <v>235</v>
      </c>
      <c r="B87" s="45">
        <v>1</v>
      </c>
      <c r="C87" s="124">
        <v>34</v>
      </c>
      <c r="D87" s="11" t="s">
        <v>118</v>
      </c>
      <c r="E87" s="14">
        <v>10396</v>
      </c>
      <c r="F87" s="14">
        <v>10284</v>
      </c>
      <c r="G87" s="21">
        <v>10270</v>
      </c>
      <c r="H87" s="21">
        <v>10253</v>
      </c>
      <c r="I87" s="21">
        <v>10318</v>
      </c>
      <c r="J87" s="21"/>
      <c r="K87" s="15">
        <v>7363193.4739771755</v>
      </c>
      <c r="L87" s="21">
        <v>1488070.7429396589</v>
      </c>
      <c r="M87" s="118">
        <v>8851264.2169168368</v>
      </c>
      <c r="N87" s="118"/>
      <c r="O87" s="21">
        <v>9961261.5929752979</v>
      </c>
      <c r="P87" s="21">
        <v>3022768.078044082</v>
      </c>
      <c r="Q87" s="118">
        <f t="shared" si="40"/>
        <v>12984029.671019379</v>
      </c>
      <c r="R87" s="118"/>
      <c r="S87" s="21">
        <v>-931432.32408509729</v>
      </c>
      <c r="T87" s="15">
        <v>356824.50392700167</v>
      </c>
      <c r="U87" s="118">
        <f t="shared" si="41"/>
        <v>-574607.82015809556</v>
      </c>
      <c r="V87" s="15"/>
      <c r="W87" s="15">
        <v>9961261.5929752979</v>
      </c>
      <c r="X87" s="21">
        <v>2842783.8395978431</v>
      </c>
      <c r="Y87" s="118">
        <f t="shared" si="42"/>
        <v>12804045.432573142</v>
      </c>
      <c r="Z87" s="21"/>
      <c r="AA87" s="21">
        <v>-307894.59999999998</v>
      </c>
      <c r="AB87" s="21">
        <v>-117899.6</v>
      </c>
      <c r="AC87" s="131">
        <f t="shared" si="74"/>
        <v>-413059.39999999997</v>
      </c>
      <c r="AD87" s="12">
        <v>11957249.87321098</v>
      </c>
      <c r="AE87" s="12"/>
      <c r="AF87" s="15">
        <v>9961261.5929752979</v>
      </c>
      <c r="AG87" s="21">
        <v>2666053.4394072019</v>
      </c>
      <c r="AH87" s="118">
        <f t="shared" si="43"/>
        <v>12627315.032382499</v>
      </c>
      <c r="AI87" s="21"/>
      <c r="AJ87" s="21">
        <v>-305539.40000000002</v>
      </c>
      <c r="AK87" s="21">
        <v>-117089.26</v>
      </c>
      <c r="AL87" s="118">
        <f t="shared" si="44"/>
        <v>-422628.66000000003</v>
      </c>
      <c r="AM87" s="811"/>
      <c r="AN87" s="131">
        <v>9961261.5929752979</v>
      </c>
      <c r="AO87" s="131">
        <v>2497334.3167486116</v>
      </c>
      <c r="AP87" s="118">
        <f t="shared" si="45"/>
        <v>12458595.90972391</v>
      </c>
      <c r="AQ87" s="131"/>
      <c r="AR87" s="131">
        <v>-306650.95999999996</v>
      </c>
      <c r="AS87" s="131">
        <v>-117418.84000000001</v>
      </c>
      <c r="AT87" s="118">
        <f t="shared" si="46"/>
        <v>-424069.8</v>
      </c>
      <c r="AU87" s="148"/>
      <c r="AV87" s="131">
        <f t="shared" si="47"/>
        <v>708.27178472269873</v>
      </c>
      <c r="AW87" s="131">
        <f t="shared" si="48"/>
        <v>143.13877865906684</v>
      </c>
      <c r="AX87" s="131">
        <f t="shared" si="49"/>
        <v>851.41056338176577</v>
      </c>
      <c r="AZ87" s="131">
        <f t="shared" si="50"/>
        <v>968.61742444333902</v>
      </c>
      <c r="BA87" s="131">
        <f t="shared" si="51"/>
        <v>293.92921801284348</v>
      </c>
      <c r="BB87" s="118">
        <f t="shared" si="52"/>
        <v>1262.5466424561823</v>
      </c>
      <c r="BC87" s="131"/>
      <c r="BD87" s="131">
        <f t="shared" si="39"/>
        <v>-90.571015566423313</v>
      </c>
      <c r="BE87" s="131">
        <f t="shared" si="53"/>
        <v>34.697054057468073</v>
      </c>
      <c r="BF87" s="118">
        <f t="shared" si="54"/>
        <v>-55.873961508955226</v>
      </c>
      <c r="BG87" s="131"/>
      <c r="BH87" s="131">
        <f t="shared" si="55"/>
        <v>969.93783768016533</v>
      </c>
      <c r="BI87" s="131">
        <f t="shared" si="56"/>
        <v>276.8046581886897</v>
      </c>
      <c r="BJ87" s="118">
        <f t="shared" si="57"/>
        <v>1246.742495868855</v>
      </c>
      <c r="BK87" s="131"/>
      <c r="BL87" s="131">
        <f t="shared" si="58"/>
        <v>-29.979999999999997</v>
      </c>
      <c r="BM87" s="131">
        <f t="shared" si="59"/>
        <v>-11.48</v>
      </c>
      <c r="BN87" s="131">
        <f t="shared" si="60"/>
        <v>-40.22</v>
      </c>
      <c r="BO87" s="118">
        <f t="shared" si="61"/>
        <v>-81.679999999999993</v>
      </c>
      <c r="BP87" s="15"/>
      <c r="BQ87" s="131">
        <f t="shared" si="62"/>
        <v>971.54604437484613</v>
      </c>
      <c r="BR87" s="131">
        <f t="shared" si="63"/>
        <v>260.02666920971444</v>
      </c>
      <c r="BS87" s="118">
        <f t="shared" si="64"/>
        <v>1231.5727135845605</v>
      </c>
      <c r="BT87" s="131"/>
      <c r="BU87" s="131">
        <f t="shared" si="65"/>
        <v>-29.8</v>
      </c>
      <c r="BV87" s="131">
        <f t="shared" si="66"/>
        <v>-11.42</v>
      </c>
      <c r="BW87" s="118">
        <f t="shared" si="67"/>
        <v>-41.22</v>
      </c>
      <c r="BX87" s="15"/>
      <c r="BY87" s="118">
        <f t="shared" si="68"/>
        <v>965.4256244403274</v>
      </c>
      <c r="BZ87" s="118">
        <f t="shared" si="69"/>
        <v>242.03666570542853</v>
      </c>
      <c r="CA87" s="118">
        <f t="shared" si="70"/>
        <v>1207.462290145756</v>
      </c>
      <c r="CB87" s="105"/>
      <c r="CC87" s="118">
        <f t="shared" si="71"/>
        <v>-29.719999999999995</v>
      </c>
      <c r="CD87" s="118">
        <f t="shared" si="72"/>
        <v>-11.38</v>
      </c>
      <c r="CE87" s="118">
        <f t="shared" si="73"/>
        <v>-41.099999999999994</v>
      </c>
    </row>
    <row r="88" spans="1:83">
      <c r="A88" s="41">
        <v>236</v>
      </c>
      <c r="B88" s="45">
        <v>16</v>
      </c>
      <c r="C88" s="45">
        <v>16</v>
      </c>
      <c r="D88" s="11" t="s">
        <v>119</v>
      </c>
      <c r="E88" s="14">
        <v>4196</v>
      </c>
      <c r="F88" s="14">
        <v>4198</v>
      </c>
      <c r="G88" s="21">
        <v>4137</v>
      </c>
      <c r="H88" s="21">
        <v>4118</v>
      </c>
      <c r="I88" s="21">
        <v>4074</v>
      </c>
      <c r="J88" s="21"/>
      <c r="K88" s="15">
        <v>-104928.8759317068</v>
      </c>
      <c r="L88" s="21">
        <v>-423861.78708387638</v>
      </c>
      <c r="M88" s="118">
        <v>-528790.6630155833</v>
      </c>
      <c r="N88" s="118"/>
      <c r="O88" s="21">
        <v>68777.110937036647</v>
      </c>
      <c r="P88" s="21">
        <v>-262457.19877307891</v>
      </c>
      <c r="Q88" s="118">
        <f t="shared" si="40"/>
        <v>-193680.08783604228</v>
      </c>
      <c r="R88" s="118"/>
      <c r="S88" s="21">
        <v>-380217.12334784504</v>
      </c>
      <c r="T88" s="15">
        <v>145658.23293325101</v>
      </c>
      <c r="U88" s="118">
        <f t="shared" si="41"/>
        <v>-234558.89041459403</v>
      </c>
      <c r="V88" s="15"/>
      <c r="W88" s="15">
        <v>68777.110937036647</v>
      </c>
      <c r="X88" s="21">
        <v>-209988.01100541171</v>
      </c>
      <c r="Y88" s="118">
        <f t="shared" si="42"/>
        <v>-141210.90006837505</v>
      </c>
      <c r="Z88" s="21"/>
      <c r="AA88" s="21">
        <v>-124027.26</v>
      </c>
      <c r="AB88" s="21">
        <v>-47492.76</v>
      </c>
      <c r="AC88" s="131">
        <f t="shared" si="74"/>
        <v>-166390.13999999998</v>
      </c>
      <c r="AD88" s="12">
        <v>-487334.32374155649</v>
      </c>
      <c r="AE88" s="12"/>
      <c r="AF88" s="15">
        <v>68777.110937036647</v>
      </c>
      <c r="AG88" s="21">
        <v>-156190.58393426341</v>
      </c>
      <c r="AH88" s="118">
        <f t="shared" si="43"/>
        <v>-87413.472997226767</v>
      </c>
      <c r="AI88" s="21"/>
      <c r="AJ88" s="21">
        <v>-122716.4</v>
      </c>
      <c r="AK88" s="21">
        <v>-47027.56</v>
      </c>
      <c r="AL88" s="118">
        <f t="shared" si="44"/>
        <v>-169743.96</v>
      </c>
      <c r="AM88" s="811"/>
      <c r="AN88" s="131">
        <v>68777.110937036647</v>
      </c>
      <c r="AO88" s="131">
        <v>-99122.897909444466</v>
      </c>
      <c r="AP88" s="118">
        <f t="shared" si="45"/>
        <v>-30345.786972407819</v>
      </c>
      <c r="AQ88" s="131"/>
      <c r="AR88" s="131">
        <v>-121079.28</v>
      </c>
      <c r="AS88" s="131">
        <v>-46362.12</v>
      </c>
      <c r="AT88" s="118">
        <f t="shared" si="46"/>
        <v>-167441.4</v>
      </c>
      <c r="AU88" s="148"/>
      <c r="AV88" s="131">
        <f t="shared" si="47"/>
        <v>-25.006881775907246</v>
      </c>
      <c r="AW88" s="131">
        <f t="shared" si="48"/>
        <v>-101.01567852332612</v>
      </c>
      <c r="AX88" s="131">
        <f t="shared" si="49"/>
        <v>-126.02256029923339</v>
      </c>
      <c r="AZ88" s="131">
        <f t="shared" si="50"/>
        <v>16.383304177474191</v>
      </c>
      <c r="BA88" s="131">
        <f t="shared" si="51"/>
        <v>-62.519580460476156</v>
      </c>
      <c r="BB88" s="118">
        <f t="shared" si="52"/>
        <v>-46.136276283001969</v>
      </c>
      <c r="BC88" s="131"/>
      <c r="BD88" s="131">
        <f t="shared" si="39"/>
        <v>-90.571015566423313</v>
      </c>
      <c r="BE88" s="131">
        <f t="shared" si="53"/>
        <v>34.69705405746808</v>
      </c>
      <c r="BF88" s="118">
        <f t="shared" si="54"/>
        <v>-55.873961508955226</v>
      </c>
      <c r="BG88" s="131"/>
      <c r="BH88" s="131">
        <f t="shared" si="55"/>
        <v>16.624875740158725</v>
      </c>
      <c r="BI88" s="131">
        <f t="shared" si="56"/>
        <v>-50.758523327389824</v>
      </c>
      <c r="BJ88" s="118">
        <f t="shared" si="57"/>
        <v>-34.133647587231096</v>
      </c>
      <c r="BK88" s="131"/>
      <c r="BL88" s="131">
        <f t="shared" si="58"/>
        <v>-29.98</v>
      </c>
      <c r="BM88" s="131">
        <f t="shared" si="59"/>
        <v>-11.48</v>
      </c>
      <c r="BN88" s="131">
        <f t="shared" si="60"/>
        <v>-40.22</v>
      </c>
      <c r="BO88" s="118">
        <f t="shared" si="61"/>
        <v>-81.680000000000007</v>
      </c>
      <c r="BP88" s="15"/>
      <c r="BQ88" s="131">
        <f t="shared" si="62"/>
        <v>16.701581092043867</v>
      </c>
      <c r="BR88" s="131">
        <f t="shared" si="63"/>
        <v>-37.928747919927979</v>
      </c>
      <c r="BS88" s="118">
        <f t="shared" si="64"/>
        <v>-21.227166827884112</v>
      </c>
      <c r="BT88" s="131"/>
      <c r="BU88" s="131">
        <f t="shared" si="65"/>
        <v>-29.799999999999997</v>
      </c>
      <c r="BV88" s="131">
        <f t="shared" si="66"/>
        <v>-11.42</v>
      </c>
      <c r="BW88" s="118">
        <f t="shared" si="67"/>
        <v>-41.22</v>
      </c>
      <c r="BX88" s="15"/>
      <c r="BY88" s="118">
        <f t="shared" si="68"/>
        <v>16.881961447480766</v>
      </c>
      <c r="BZ88" s="118">
        <f t="shared" si="69"/>
        <v>-24.330608225195007</v>
      </c>
      <c r="CA88" s="118">
        <f t="shared" si="70"/>
        <v>-7.4486467777142416</v>
      </c>
      <c r="CB88" s="105"/>
      <c r="CC88" s="118">
        <f t="shared" si="71"/>
        <v>-29.72</v>
      </c>
      <c r="CD88" s="118">
        <f t="shared" si="72"/>
        <v>-11.38</v>
      </c>
      <c r="CE88" s="118">
        <f t="shared" si="73"/>
        <v>-41.1</v>
      </c>
    </row>
    <row r="89" spans="1:83">
      <c r="A89" s="41">
        <v>239</v>
      </c>
      <c r="B89" s="45">
        <v>11</v>
      </c>
      <c r="C89" s="45">
        <v>11</v>
      </c>
      <c r="D89" s="11" t="s">
        <v>120</v>
      </c>
      <c r="E89" s="14">
        <v>2095</v>
      </c>
      <c r="F89" s="14">
        <v>2029</v>
      </c>
      <c r="G89" s="21">
        <v>2035</v>
      </c>
      <c r="H89" s="21">
        <v>1985</v>
      </c>
      <c r="I89" s="21">
        <v>1922</v>
      </c>
      <c r="J89" s="21"/>
      <c r="K89" s="15">
        <v>195498.780700011</v>
      </c>
      <c r="L89" s="21">
        <v>-287488.2493543544</v>
      </c>
      <c r="M89" s="118">
        <v>-91989.468654343393</v>
      </c>
      <c r="N89" s="118"/>
      <c r="O89" s="21">
        <v>275453.80411995272</v>
      </c>
      <c r="P89" s="21">
        <v>-212453.2177435059</v>
      </c>
      <c r="Q89" s="118">
        <f t="shared" si="40"/>
        <v>63000.586376446823</v>
      </c>
      <c r="R89" s="118"/>
      <c r="S89" s="21">
        <v>-183768.5905842729</v>
      </c>
      <c r="T89" s="15">
        <v>70400.322682602738</v>
      </c>
      <c r="U89" s="118">
        <f t="shared" si="41"/>
        <v>-113368.26790167016</v>
      </c>
      <c r="V89" s="15"/>
      <c r="W89" s="15">
        <v>275453.80411995272</v>
      </c>
      <c r="X89" s="21">
        <v>-187093.52694298269</v>
      </c>
      <c r="Y89" s="118">
        <f t="shared" si="42"/>
        <v>88360.277176970034</v>
      </c>
      <c r="Z89" s="21"/>
      <c r="AA89" s="21">
        <v>-61009.3</v>
      </c>
      <c r="AB89" s="21">
        <v>-23361.8</v>
      </c>
      <c r="AC89" s="131">
        <f t="shared" si="74"/>
        <v>-81847.7</v>
      </c>
      <c r="AD89" s="12">
        <v>-78637.542598035128</v>
      </c>
      <c r="AE89" s="12"/>
      <c r="AF89" s="15">
        <v>275453.80411995272</v>
      </c>
      <c r="AG89" s="21">
        <v>-161091.8643590475</v>
      </c>
      <c r="AH89" s="118">
        <f t="shared" si="43"/>
        <v>114361.93976090522</v>
      </c>
      <c r="AI89" s="21"/>
      <c r="AJ89" s="21">
        <v>-59153</v>
      </c>
      <c r="AK89" s="21">
        <v>-22668.7</v>
      </c>
      <c r="AL89" s="118">
        <f t="shared" si="44"/>
        <v>-81821.7</v>
      </c>
      <c r="AM89" s="811"/>
      <c r="AN89" s="131">
        <v>275453.80411995272</v>
      </c>
      <c r="AO89" s="131">
        <v>-133509.60258097277</v>
      </c>
      <c r="AP89" s="118">
        <f t="shared" si="45"/>
        <v>141944.20153897995</v>
      </c>
      <c r="AQ89" s="131"/>
      <c r="AR89" s="131">
        <v>-57121.84</v>
      </c>
      <c r="AS89" s="131">
        <v>-21872.36</v>
      </c>
      <c r="AT89" s="118">
        <f t="shared" si="46"/>
        <v>-78994.2</v>
      </c>
      <c r="AU89" s="148"/>
      <c r="AV89" s="131">
        <f t="shared" si="47"/>
        <v>93.316840429599523</v>
      </c>
      <c r="AW89" s="131">
        <f t="shared" si="48"/>
        <v>-137.22589467988277</v>
      </c>
      <c r="AX89" s="131">
        <f t="shared" si="49"/>
        <v>-43.909054250283241</v>
      </c>
      <c r="AZ89" s="131">
        <f t="shared" si="50"/>
        <v>135.7584051847968</v>
      </c>
      <c r="BA89" s="131">
        <f t="shared" si="51"/>
        <v>-104.70833797117098</v>
      </c>
      <c r="BB89" s="118">
        <f t="shared" si="52"/>
        <v>31.050067213625837</v>
      </c>
      <c r="BC89" s="131"/>
      <c r="BD89" s="131">
        <f t="shared" si="39"/>
        <v>-90.571015566423313</v>
      </c>
      <c r="BE89" s="131">
        <f t="shared" si="53"/>
        <v>34.69705405746808</v>
      </c>
      <c r="BF89" s="118">
        <f t="shared" si="54"/>
        <v>-55.873961508955226</v>
      </c>
      <c r="BG89" s="131"/>
      <c r="BH89" s="131">
        <f t="shared" si="55"/>
        <v>135.35813470267948</v>
      </c>
      <c r="BI89" s="131">
        <f t="shared" si="56"/>
        <v>-91.937851077632772</v>
      </c>
      <c r="BJ89" s="118">
        <f t="shared" si="57"/>
        <v>43.420283625046707</v>
      </c>
      <c r="BK89" s="131"/>
      <c r="BL89" s="131">
        <f t="shared" si="58"/>
        <v>-29.98</v>
      </c>
      <c r="BM89" s="131">
        <f t="shared" si="59"/>
        <v>-11.48</v>
      </c>
      <c r="BN89" s="131">
        <f t="shared" si="60"/>
        <v>-40.22</v>
      </c>
      <c r="BO89" s="118">
        <f t="shared" si="61"/>
        <v>-81.680000000000007</v>
      </c>
      <c r="BP89" s="15"/>
      <c r="BQ89" s="131">
        <f t="shared" si="62"/>
        <v>138.76765950627342</v>
      </c>
      <c r="BR89" s="131">
        <f t="shared" si="63"/>
        <v>-81.154591616648617</v>
      </c>
      <c r="BS89" s="118">
        <f t="shared" si="64"/>
        <v>57.613067889624801</v>
      </c>
      <c r="BT89" s="131"/>
      <c r="BU89" s="131">
        <f t="shared" si="65"/>
        <v>-29.8</v>
      </c>
      <c r="BV89" s="131">
        <f t="shared" si="66"/>
        <v>-11.42</v>
      </c>
      <c r="BW89" s="118">
        <f t="shared" si="67"/>
        <v>-41.22</v>
      </c>
      <c r="BX89" s="15"/>
      <c r="BY89" s="118">
        <f t="shared" si="68"/>
        <v>143.31623523410653</v>
      </c>
      <c r="BZ89" s="118">
        <f t="shared" si="69"/>
        <v>-69.463893122254305</v>
      </c>
      <c r="CA89" s="118">
        <f t="shared" si="70"/>
        <v>73.852342111852224</v>
      </c>
      <c r="CB89" s="105"/>
      <c r="CC89" s="118">
        <f t="shared" si="71"/>
        <v>-29.72</v>
      </c>
      <c r="CD89" s="118">
        <f t="shared" si="72"/>
        <v>-11.38</v>
      </c>
      <c r="CE89" s="118">
        <f t="shared" si="73"/>
        <v>-41.1</v>
      </c>
    </row>
    <row r="90" spans="1:83">
      <c r="A90" s="41">
        <v>240</v>
      </c>
      <c r="B90" s="45">
        <v>19</v>
      </c>
      <c r="C90" s="45">
        <v>19</v>
      </c>
      <c r="D90" s="11" t="s">
        <v>121</v>
      </c>
      <c r="E90" s="14">
        <v>19982</v>
      </c>
      <c r="F90" s="14">
        <v>19499</v>
      </c>
      <c r="G90" s="21">
        <v>19371</v>
      </c>
      <c r="H90" s="21">
        <v>19402</v>
      </c>
      <c r="I90" s="21">
        <v>19339</v>
      </c>
      <c r="J90" s="21"/>
      <c r="K90" s="15">
        <v>-6108357.624492256</v>
      </c>
      <c r="L90" s="21">
        <v>-3736384.6645788802</v>
      </c>
      <c r="M90" s="118">
        <v>-9844742.2890711352</v>
      </c>
      <c r="N90" s="118"/>
      <c r="O90" s="21">
        <v>-7918485.2210957278</v>
      </c>
      <c r="P90" s="21">
        <v>-4733594.9750452274</v>
      </c>
      <c r="Q90" s="118">
        <f t="shared" si="40"/>
        <v>-12652080.196140956</v>
      </c>
      <c r="R90" s="118"/>
      <c r="S90" s="21">
        <v>-1766044.2325296882</v>
      </c>
      <c r="T90" s="15">
        <v>676557.85706657008</v>
      </c>
      <c r="U90" s="118">
        <f t="shared" si="41"/>
        <v>-1089486.3754631181</v>
      </c>
      <c r="V90" s="15"/>
      <c r="W90" s="15">
        <v>-7918485.2210957278</v>
      </c>
      <c r="X90" s="21">
        <v>-4489884.4718814008</v>
      </c>
      <c r="Y90" s="118">
        <f t="shared" si="42"/>
        <v>-12408369.692977129</v>
      </c>
      <c r="Z90" s="21"/>
      <c r="AA90" s="21">
        <v>-580742.57999999996</v>
      </c>
      <c r="AB90" s="21">
        <v>-222379.08</v>
      </c>
      <c r="AC90" s="131">
        <f t="shared" si="74"/>
        <v>-779101.62</v>
      </c>
      <c r="AD90" s="12">
        <v>-14014774.317965619</v>
      </c>
      <c r="AE90" s="12"/>
      <c r="AF90" s="15">
        <v>-7918485.2210957278</v>
      </c>
      <c r="AG90" s="21">
        <v>-4240004.521795569</v>
      </c>
      <c r="AH90" s="118">
        <f t="shared" si="43"/>
        <v>-12158489.742891297</v>
      </c>
      <c r="AI90" s="21"/>
      <c r="AJ90" s="21">
        <v>-578179.6</v>
      </c>
      <c r="AK90" s="21">
        <v>-221570.84</v>
      </c>
      <c r="AL90" s="118">
        <f t="shared" si="44"/>
        <v>-799750.44</v>
      </c>
      <c r="AM90" s="811"/>
      <c r="AN90" s="131">
        <v>-7918485.2210957278</v>
      </c>
      <c r="AO90" s="131">
        <v>-3974934.7719628047</v>
      </c>
      <c r="AP90" s="118">
        <f t="shared" si="45"/>
        <v>-11893419.993058532</v>
      </c>
      <c r="AQ90" s="131"/>
      <c r="AR90" s="131">
        <v>-574755.07999999996</v>
      </c>
      <c r="AS90" s="131">
        <v>-220077.82</v>
      </c>
      <c r="AT90" s="118">
        <f t="shared" si="46"/>
        <v>-794832.89999999991</v>
      </c>
      <c r="AU90" s="148"/>
      <c r="AV90" s="131">
        <f t="shared" si="47"/>
        <v>-305.69300492904893</v>
      </c>
      <c r="AW90" s="131">
        <f t="shared" si="48"/>
        <v>-186.98752199874286</v>
      </c>
      <c r="AX90" s="131">
        <f t="shared" si="49"/>
        <v>-492.68052692779179</v>
      </c>
      <c r="AZ90" s="131">
        <f t="shared" si="50"/>
        <v>-406.09699067109739</v>
      </c>
      <c r="BA90" s="131">
        <f t="shared" si="51"/>
        <v>-242.76090953614172</v>
      </c>
      <c r="BB90" s="118">
        <f t="shared" si="52"/>
        <v>-648.85790020723914</v>
      </c>
      <c r="BC90" s="131"/>
      <c r="BD90" s="131">
        <f t="shared" ref="BD90:BD153" si="75">S90/$F90</f>
        <v>-90.571015566423313</v>
      </c>
      <c r="BE90" s="131">
        <f t="shared" si="53"/>
        <v>34.69705405746808</v>
      </c>
      <c r="BF90" s="118">
        <f t="shared" si="54"/>
        <v>-55.873961508955233</v>
      </c>
      <c r="BG90" s="131"/>
      <c r="BH90" s="131">
        <f t="shared" si="55"/>
        <v>-408.78040478528357</v>
      </c>
      <c r="BI90" s="131">
        <f t="shared" si="56"/>
        <v>-231.78382488675859</v>
      </c>
      <c r="BJ90" s="118">
        <f t="shared" si="57"/>
        <v>-640.56422967204219</v>
      </c>
      <c r="BK90" s="131"/>
      <c r="BL90" s="131">
        <f t="shared" si="58"/>
        <v>-29.979999999999997</v>
      </c>
      <c r="BM90" s="131">
        <f t="shared" si="59"/>
        <v>-11.479999999999999</v>
      </c>
      <c r="BN90" s="131">
        <f t="shared" si="60"/>
        <v>-40.22</v>
      </c>
      <c r="BO90" s="118">
        <f t="shared" si="61"/>
        <v>-81.679999999999993</v>
      </c>
      <c r="BP90" s="15"/>
      <c r="BQ90" s="131">
        <f t="shared" si="62"/>
        <v>-408.12726631768516</v>
      </c>
      <c r="BR90" s="131">
        <f t="shared" si="63"/>
        <v>-218.53440479309191</v>
      </c>
      <c r="BS90" s="118">
        <f t="shared" si="64"/>
        <v>-626.66167111077709</v>
      </c>
      <c r="BT90" s="131"/>
      <c r="BU90" s="131">
        <f t="shared" si="65"/>
        <v>-29.799999999999997</v>
      </c>
      <c r="BV90" s="131">
        <f t="shared" si="66"/>
        <v>-11.42</v>
      </c>
      <c r="BW90" s="118">
        <f t="shared" si="67"/>
        <v>-41.22</v>
      </c>
      <c r="BX90" s="15"/>
      <c r="BY90" s="118">
        <f t="shared" si="68"/>
        <v>-409.45680857829916</v>
      </c>
      <c r="BZ90" s="118">
        <f t="shared" si="69"/>
        <v>-205.53982997894434</v>
      </c>
      <c r="CA90" s="118">
        <f t="shared" si="70"/>
        <v>-614.9966385572435</v>
      </c>
      <c r="CB90" s="105"/>
      <c r="CC90" s="118">
        <f t="shared" si="71"/>
        <v>-29.72</v>
      </c>
      <c r="CD90" s="118">
        <f t="shared" si="72"/>
        <v>-11.38</v>
      </c>
      <c r="CE90" s="118">
        <f t="shared" si="73"/>
        <v>-41.1</v>
      </c>
    </row>
    <row r="91" spans="1:83">
      <c r="A91" s="41">
        <v>241</v>
      </c>
      <c r="B91" s="45">
        <v>19</v>
      </c>
      <c r="C91" s="45">
        <v>19</v>
      </c>
      <c r="D91" s="11" t="s">
        <v>122</v>
      </c>
      <c r="E91" s="14">
        <v>7904</v>
      </c>
      <c r="F91" s="14">
        <v>7771</v>
      </c>
      <c r="G91" s="21">
        <v>7691</v>
      </c>
      <c r="H91" s="21">
        <v>7604</v>
      </c>
      <c r="I91" s="21">
        <v>7576</v>
      </c>
      <c r="J91" s="21"/>
      <c r="K91" s="15">
        <v>-1201596.3587326361</v>
      </c>
      <c r="L91" s="21">
        <v>-845189.54189871054</v>
      </c>
      <c r="M91" s="118">
        <v>-2046785.900631346</v>
      </c>
      <c r="N91" s="118"/>
      <c r="O91" s="21">
        <v>-1733822.0016617519</v>
      </c>
      <c r="P91" s="21">
        <v>-1116223.3567776671</v>
      </c>
      <c r="Q91" s="118">
        <f t="shared" si="40"/>
        <v>-2850045.358439419</v>
      </c>
      <c r="R91" s="118"/>
      <c r="S91" s="21">
        <v>-703827.36196667561</v>
      </c>
      <c r="T91" s="15">
        <v>269630.80708058452</v>
      </c>
      <c r="U91" s="118">
        <f t="shared" si="41"/>
        <v>-434196.55488609109</v>
      </c>
      <c r="V91" s="15"/>
      <c r="W91" s="15">
        <v>-1733822.0016617519</v>
      </c>
      <c r="X91" s="21">
        <v>-1019096.615914746</v>
      </c>
      <c r="Y91" s="118">
        <f t="shared" si="42"/>
        <v>-2752918.6175764976</v>
      </c>
      <c r="Z91" s="21"/>
      <c r="AA91" s="21">
        <v>-230576.18</v>
      </c>
      <c r="AB91" s="21">
        <v>-88292.680000000008</v>
      </c>
      <c r="AC91" s="131">
        <f t="shared" si="74"/>
        <v>-309332.02</v>
      </c>
      <c r="AD91" s="12">
        <v>-3393363.1793986638</v>
      </c>
      <c r="AE91" s="12"/>
      <c r="AF91" s="15">
        <v>-1733822.0016617519</v>
      </c>
      <c r="AG91" s="21">
        <v>-919511.14526922605</v>
      </c>
      <c r="AH91" s="118">
        <f t="shared" si="43"/>
        <v>-2653333.1469309777</v>
      </c>
      <c r="AI91" s="21"/>
      <c r="AJ91" s="21">
        <v>-226599.2</v>
      </c>
      <c r="AK91" s="21">
        <v>-86837.68</v>
      </c>
      <c r="AL91" s="118">
        <f t="shared" si="44"/>
        <v>-313436.88</v>
      </c>
      <c r="AM91" s="811"/>
      <c r="AN91" s="131">
        <v>-1733822.0016617521</v>
      </c>
      <c r="AO91" s="131">
        <v>-813872.0342404343</v>
      </c>
      <c r="AP91" s="118">
        <f t="shared" si="45"/>
        <v>-2547694.0359021863</v>
      </c>
      <c r="AQ91" s="131"/>
      <c r="AR91" s="131">
        <v>-225158.72</v>
      </c>
      <c r="AS91" s="131">
        <v>-86214.88</v>
      </c>
      <c r="AT91" s="118">
        <f t="shared" si="46"/>
        <v>-311373.59999999998</v>
      </c>
      <c r="AU91" s="148"/>
      <c r="AV91" s="131">
        <f t="shared" si="47"/>
        <v>-152.02383081131529</v>
      </c>
      <c r="AW91" s="131">
        <f t="shared" si="48"/>
        <v>-106.93187524022147</v>
      </c>
      <c r="AX91" s="131">
        <f t="shared" si="49"/>
        <v>-258.95570605153671</v>
      </c>
      <c r="AZ91" s="131">
        <f t="shared" si="50"/>
        <v>-223.1143999049996</v>
      </c>
      <c r="BA91" s="131">
        <f t="shared" si="51"/>
        <v>-143.63960323995201</v>
      </c>
      <c r="BB91" s="118">
        <f t="shared" si="52"/>
        <v>-366.75400314495158</v>
      </c>
      <c r="BC91" s="131"/>
      <c r="BD91" s="131">
        <f t="shared" si="75"/>
        <v>-90.571015566423313</v>
      </c>
      <c r="BE91" s="131">
        <f t="shared" si="53"/>
        <v>34.697054057468087</v>
      </c>
      <c r="BF91" s="118">
        <f t="shared" si="54"/>
        <v>-55.873961508955233</v>
      </c>
      <c r="BG91" s="131"/>
      <c r="BH91" s="131">
        <f t="shared" si="55"/>
        <v>-225.4351841973413</v>
      </c>
      <c r="BI91" s="131">
        <f t="shared" si="56"/>
        <v>-132.50508593352566</v>
      </c>
      <c r="BJ91" s="118">
        <f t="shared" si="57"/>
        <v>-357.94027013086696</v>
      </c>
      <c r="BK91" s="131"/>
      <c r="BL91" s="131">
        <f t="shared" si="58"/>
        <v>-29.98</v>
      </c>
      <c r="BM91" s="131">
        <f t="shared" si="59"/>
        <v>-11.48</v>
      </c>
      <c r="BN91" s="131">
        <f t="shared" si="60"/>
        <v>-40.220000000000006</v>
      </c>
      <c r="BO91" s="118">
        <f t="shared" si="61"/>
        <v>-81.680000000000007</v>
      </c>
      <c r="BP91" s="15"/>
      <c r="BQ91" s="131">
        <f t="shared" si="62"/>
        <v>-228.01446628902576</v>
      </c>
      <c r="BR91" s="131">
        <f t="shared" si="63"/>
        <v>-120.92466402804131</v>
      </c>
      <c r="BS91" s="118">
        <f t="shared" si="64"/>
        <v>-348.93913031706705</v>
      </c>
      <c r="BT91" s="131"/>
      <c r="BU91" s="131">
        <f t="shared" si="65"/>
        <v>-29.8</v>
      </c>
      <c r="BV91" s="131">
        <f t="shared" si="66"/>
        <v>-11.42</v>
      </c>
      <c r="BW91" s="118">
        <f t="shared" si="67"/>
        <v>-41.22</v>
      </c>
      <c r="BX91" s="15"/>
      <c r="BY91" s="118">
        <f t="shared" si="68"/>
        <v>-228.857180789566</v>
      </c>
      <c r="BZ91" s="118">
        <f t="shared" si="69"/>
        <v>-107.42767083427063</v>
      </c>
      <c r="CA91" s="118">
        <f t="shared" si="70"/>
        <v>-336.28485162383663</v>
      </c>
      <c r="CB91" s="105"/>
      <c r="CC91" s="118">
        <f t="shared" si="71"/>
        <v>-29.72</v>
      </c>
      <c r="CD91" s="118">
        <f t="shared" si="72"/>
        <v>-11.38</v>
      </c>
      <c r="CE91" s="118">
        <f t="shared" si="73"/>
        <v>-41.1</v>
      </c>
    </row>
    <row r="92" spans="1:83">
      <c r="A92" s="41">
        <v>244</v>
      </c>
      <c r="B92" s="45">
        <v>17</v>
      </c>
      <c r="C92" s="45">
        <v>17</v>
      </c>
      <c r="D92" s="11" t="s">
        <v>123</v>
      </c>
      <c r="E92" s="14">
        <v>19116</v>
      </c>
      <c r="F92" s="14">
        <v>19300</v>
      </c>
      <c r="G92" s="21">
        <v>19514</v>
      </c>
      <c r="H92" s="21">
        <v>19657</v>
      </c>
      <c r="I92" s="21">
        <v>19702</v>
      </c>
      <c r="J92" s="21"/>
      <c r="K92" s="15">
        <v>-843977.50751002331</v>
      </c>
      <c r="L92" s="21">
        <v>-1572961.344598223</v>
      </c>
      <c r="M92" s="118">
        <v>-2416938.8521082471</v>
      </c>
      <c r="N92" s="118"/>
      <c r="O92" s="21">
        <v>565142.12860777462</v>
      </c>
      <c r="P92" s="21">
        <v>-423097.89233809692</v>
      </c>
      <c r="Q92" s="118">
        <f t="shared" si="40"/>
        <v>142044.2362696777</v>
      </c>
      <c r="R92" s="118"/>
      <c r="S92" s="21">
        <v>-1748020.6004319699</v>
      </c>
      <c r="T92" s="15">
        <v>669653.14330913394</v>
      </c>
      <c r="U92" s="118">
        <f t="shared" si="41"/>
        <v>-1078367.4571228358</v>
      </c>
      <c r="V92" s="15"/>
      <c r="W92" s="15">
        <v>565142.12860777462</v>
      </c>
      <c r="X92" s="21">
        <v>-181874.61365396751</v>
      </c>
      <c r="Y92" s="118">
        <f t="shared" si="42"/>
        <v>383267.51495380711</v>
      </c>
      <c r="Z92" s="21"/>
      <c r="AA92" s="21">
        <v>-585029.72</v>
      </c>
      <c r="AB92" s="21">
        <v>-224020.72</v>
      </c>
      <c r="AC92" s="131">
        <f t="shared" si="74"/>
        <v>-784853.08</v>
      </c>
      <c r="AD92" s="12">
        <v>-1203934.9913395629</v>
      </c>
      <c r="AE92" s="12"/>
      <c r="AF92" s="15">
        <v>565142.12860777462</v>
      </c>
      <c r="AG92" s="21">
        <v>-81575.526616963296</v>
      </c>
      <c r="AH92" s="118">
        <f t="shared" si="43"/>
        <v>483566.60199081129</v>
      </c>
      <c r="AI92" s="21"/>
      <c r="AJ92" s="21">
        <v>-585778.6</v>
      </c>
      <c r="AK92" s="21">
        <v>-224482.94</v>
      </c>
      <c r="AL92" s="118">
        <f t="shared" si="44"/>
        <v>-810261.54</v>
      </c>
      <c r="AM92" s="811"/>
      <c r="AN92" s="131">
        <v>565142.12860777462</v>
      </c>
      <c r="AO92" s="131">
        <v>-108710.9862932363</v>
      </c>
      <c r="AP92" s="118">
        <f t="shared" si="45"/>
        <v>456431.1423145383</v>
      </c>
      <c r="AQ92" s="131"/>
      <c r="AR92" s="131">
        <v>-585543.43999999994</v>
      </c>
      <c r="AS92" s="131">
        <v>-224208.76</v>
      </c>
      <c r="AT92" s="118">
        <f t="shared" si="46"/>
        <v>-809752.2</v>
      </c>
      <c r="AU92" s="148"/>
      <c r="AV92" s="131">
        <f t="shared" si="47"/>
        <v>-44.150319497280982</v>
      </c>
      <c r="AW92" s="131">
        <f t="shared" si="48"/>
        <v>-82.285067200158139</v>
      </c>
      <c r="AX92" s="131">
        <f t="shared" si="49"/>
        <v>-126.43538669743917</v>
      </c>
      <c r="AZ92" s="131">
        <f t="shared" si="50"/>
        <v>29.281975575532364</v>
      </c>
      <c r="BA92" s="131">
        <f t="shared" si="51"/>
        <v>-21.922170587466162</v>
      </c>
      <c r="BB92" s="118">
        <f t="shared" si="52"/>
        <v>7.3598049880662018</v>
      </c>
      <c r="BC92" s="131"/>
      <c r="BD92" s="131">
        <f t="shared" si="75"/>
        <v>-90.571015566423313</v>
      </c>
      <c r="BE92" s="131">
        <f t="shared" si="53"/>
        <v>34.69705405746808</v>
      </c>
      <c r="BF92" s="118">
        <f t="shared" si="54"/>
        <v>-55.873961508955226</v>
      </c>
      <c r="BG92" s="131"/>
      <c r="BH92" s="131">
        <f t="shared" si="55"/>
        <v>28.960855212041334</v>
      </c>
      <c r="BI92" s="131">
        <f t="shared" si="56"/>
        <v>-9.3202118301715444</v>
      </c>
      <c r="BJ92" s="118">
        <f t="shared" si="57"/>
        <v>19.64064338186979</v>
      </c>
      <c r="BK92" s="131"/>
      <c r="BL92" s="131">
        <f t="shared" si="58"/>
        <v>-29.979999999999997</v>
      </c>
      <c r="BM92" s="131">
        <f t="shared" si="59"/>
        <v>-11.48</v>
      </c>
      <c r="BN92" s="131">
        <f t="shared" si="60"/>
        <v>-40.22</v>
      </c>
      <c r="BO92" s="118">
        <f t="shared" si="61"/>
        <v>-81.679999999999993</v>
      </c>
      <c r="BP92" s="15"/>
      <c r="BQ92" s="131">
        <f t="shared" si="62"/>
        <v>28.750171878098115</v>
      </c>
      <c r="BR92" s="131">
        <f t="shared" si="63"/>
        <v>-4.1499479379846003</v>
      </c>
      <c r="BS92" s="118">
        <f t="shared" si="64"/>
        <v>24.600223940113516</v>
      </c>
      <c r="BT92" s="131"/>
      <c r="BU92" s="131">
        <f t="shared" si="65"/>
        <v>-29.799999999999997</v>
      </c>
      <c r="BV92" s="131">
        <f t="shared" si="66"/>
        <v>-11.42</v>
      </c>
      <c r="BW92" s="118">
        <f t="shared" si="67"/>
        <v>-41.22</v>
      </c>
      <c r="BX92" s="15"/>
      <c r="BY92" s="118">
        <f t="shared" si="68"/>
        <v>28.684505563281625</v>
      </c>
      <c r="BZ92" s="118">
        <f t="shared" si="69"/>
        <v>-5.5177639982355249</v>
      </c>
      <c r="CA92" s="118">
        <f t="shared" si="70"/>
        <v>23.166741565046102</v>
      </c>
      <c r="CB92" s="105"/>
      <c r="CC92" s="118">
        <f t="shared" si="71"/>
        <v>-29.72</v>
      </c>
      <c r="CD92" s="118">
        <f t="shared" si="72"/>
        <v>-11.38</v>
      </c>
      <c r="CE92" s="118">
        <f t="shared" si="73"/>
        <v>-41.1</v>
      </c>
    </row>
    <row r="93" spans="1:83">
      <c r="A93" s="41">
        <v>245</v>
      </c>
      <c r="B93" s="45">
        <v>1</v>
      </c>
      <c r="C93" s="124">
        <v>35</v>
      </c>
      <c r="D93" s="11" t="s">
        <v>124</v>
      </c>
      <c r="E93" s="14">
        <v>37232</v>
      </c>
      <c r="F93" s="14">
        <v>37676</v>
      </c>
      <c r="G93" s="21">
        <v>38211</v>
      </c>
      <c r="H93" s="21">
        <v>38461</v>
      </c>
      <c r="I93" s="21">
        <v>38767</v>
      </c>
      <c r="J93" s="21"/>
      <c r="K93" s="15">
        <v>-1124612.853695727</v>
      </c>
      <c r="L93" s="21">
        <v>422657.58740302263</v>
      </c>
      <c r="M93" s="118">
        <v>-701955.26629270473</v>
      </c>
      <c r="N93" s="118"/>
      <c r="O93" s="21">
        <v>-2323876.9373060782</v>
      </c>
      <c r="P93" s="21">
        <v>17318.139068906788</v>
      </c>
      <c r="Q93" s="118">
        <f t="shared" si="40"/>
        <v>-2306558.7982371715</v>
      </c>
      <c r="R93" s="118"/>
      <c r="S93" s="21">
        <v>-3412353.5824805647</v>
      </c>
      <c r="T93" s="15">
        <v>1307246.208669167</v>
      </c>
      <c r="U93" s="118">
        <f t="shared" si="41"/>
        <v>-2105107.3738113977</v>
      </c>
      <c r="V93" s="15"/>
      <c r="W93" s="15">
        <v>-2323876.9373060782</v>
      </c>
      <c r="X93" s="21">
        <v>-76924.024262530715</v>
      </c>
      <c r="Y93" s="118">
        <f t="shared" si="42"/>
        <v>-2400800.9615686089</v>
      </c>
      <c r="Z93" s="21"/>
      <c r="AA93" s="21">
        <v>-1145565.78</v>
      </c>
      <c r="AB93" s="21">
        <v>-438662.28</v>
      </c>
      <c r="AC93" s="131">
        <f t="shared" si="74"/>
        <v>-1536846.42</v>
      </c>
      <c r="AD93" s="12">
        <v>-5498251.3875907324</v>
      </c>
      <c r="AE93" s="12"/>
      <c r="AF93" s="15">
        <v>-2323876.9373060782</v>
      </c>
      <c r="AG93" s="21">
        <v>-159245.57206324919</v>
      </c>
      <c r="AH93" s="118">
        <f t="shared" si="43"/>
        <v>-2483122.5093693272</v>
      </c>
      <c r="AI93" s="21"/>
      <c r="AJ93" s="21">
        <v>-1146137.8</v>
      </c>
      <c r="AK93" s="21">
        <v>-439224.62</v>
      </c>
      <c r="AL93" s="118">
        <f t="shared" si="44"/>
        <v>-1585362.42</v>
      </c>
      <c r="AM93" s="811"/>
      <c r="AN93" s="131">
        <v>-2323876.9373060782</v>
      </c>
      <c r="AO93" s="131">
        <v>-212217.36370901403</v>
      </c>
      <c r="AP93" s="118">
        <f t="shared" si="45"/>
        <v>-2536094.3010150921</v>
      </c>
      <c r="AQ93" s="131"/>
      <c r="AR93" s="131">
        <v>-1152155.24</v>
      </c>
      <c r="AS93" s="131">
        <v>-441168.46</v>
      </c>
      <c r="AT93" s="118">
        <f t="shared" si="46"/>
        <v>-1593323.7</v>
      </c>
      <c r="AU93" s="148"/>
      <c r="AV93" s="131">
        <f t="shared" si="47"/>
        <v>-30.205545060585706</v>
      </c>
      <c r="AW93" s="131">
        <f t="shared" si="48"/>
        <v>11.351997942711179</v>
      </c>
      <c r="AX93" s="131">
        <f t="shared" si="49"/>
        <v>-18.853547117874538</v>
      </c>
      <c r="AZ93" s="131">
        <f t="shared" si="50"/>
        <v>-61.680564213453607</v>
      </c>
      <c r="BA93" s="131">
        <f t="shared" si="51"/>
        <v>0.45965970561914188</v>
      </c>
      <c r="BB93" s="118">
        <f t="shared" si="52"/>
        <v>-61.220904507834469</v>
      </c>
      <c r="BC93" s="131"/>
      <c r="BD93" s="131">
        <f t="shared" si="75"/>
        <v>-90.571015566423313</v>
      </c>
      <c r="BE93" s="131">
        <f t="shared" si="53"/>
        <v>34.697054057468073</v>
      </c>
      <c r="BF93" s="118">
        <f t="shared" si="54"/>
        <v>-55.87396150895524</v>
      </c>
      <c r="BG93" s="131"/>
      <c r="BH93" s="131">
        <f t="shared" si="55"/>
        <v>-60.816962060822227</v>
      </c>
      <c r="BI93" s="131">
        <f t="shared" si="56"/>
        <v>-2.0131382131462332</v>
      </c>
      <c r="BJ93" s="118">
        <f t="shared" si="57"/>
        <v>-62.830100273968462</v>
      </c>
      <c r="BK93" s="131"/>
      <c r="BL93" s="131">
        <f t="shared" si="58"/>
        <v>-29.98</v>
      </c>
      <c r="BM93" s="131">
        <f t="shared" si="59"/>
        <v>-11.48</v>
      </c>
      <c r="BN93" s="131">
        <f t="shared" si="60"/>
        <v>-40.22</v>
      </c>
      <c r="BO93" s="118">
        <f t="shared" si="61"/>
        <v>-81.680000000000007</v>
      </c>
      <c r="BP93" s="15"/>
      <c r="BQ93" s="131">
        <f t="shared" si="62"/>
        <v>-60.421646273005855</v>
      </c>
      <c r="BR93" s="131">
        <f t="shared" si="63"/>
        <v>-4.140442839844237</v>
      </c>
      <c r="BS93" s="118">
        <f t="shared" si="64"/>
        <v>-64.562089112850089</v>
      </c>
      <c r="BT93" s="131"/>
      <c r="BU93" s="131">
        <f t="shared" si="65"/>
        <v>-29.8</v>
      </c>
      <c r="BV93" s="131">
        <f t="shared" si="66"/>
        <v>-11.42</v>
      </c>
      <c r="BW93" s="118">
        <f t="shared" si="67"/>
        <v>-41.22</v>
      </c>
      <c r="BX93" s="15"/>
      <c r="BY93" s="118">
        <f t="shared" si="68"/>
        <v>-59.94471940841639</v>
      </c>
      <c r="BZ93" s="118">
        <f t="shared" si="69"/>
        <v>-5.4741755541830432</v>
      </c>
      <c r="CA93" s="118">
        <f t="shared" si="70"/>
        <v>-65.418894962599438</v>
      </c>
      <c r="CB93" s="105"/>
      <c r="CC93" s="118">
        <f t="shared" si="71"/>
        <v>-29.72</v>
      </c>
      <c r="CD93" s="118">
        <f t="shared" si="72"/>
        <v>-11.38</v>
      </c>
      <c r="CE93" s="118">
        <f t="shared" si="73"/>
        <v>-41.1</v>
      </c>
    </row>
    <row r="94" spans="1:83">
      <c r="A94" s="41">
        <v>249</v>
      </c>
      <c r="B94" s="45">
        <v>13</v>
      </c>
      <c r="C94" s="45">
        <v>13</v>
      </c>
      <c r="D94" s="11" t="s">
        <v>125</v>
      </c>
      <c r="E94" s="14">
        <v>9443</v>
      </c>
      <c r="F94" s="14">
        <v>9250</v>
      </c>
      <c r="G94" s="21">
        <v>9184</v>
      </c>
      <c r="H94" s="21">
        <v>9128</v>
      </c>
      <c r="I94" s="21">
        <v>9014</v>
      </c>
      <c r="J94" s="21"/>
      <c r="K94" s="15">
        <v>356946.7361238359</v>
      </c>
      <c r="L94" s="21">
        <v>874331.29611714953</v>
      </c>
      <c r="M94" s="118">
        <v>1231278.032240985</v>
      </c>
      <c r="N94" s="118"/>
      <c r="O94" s="21">
        <v>321804.04423444072</v>
      </c>
      <c r="P94" s="21">
        <v>672971.99838957563</v>
      </c>
      <c r="Q94" s="118">
        <f t="shared" si="40"/>
        <v>994776.04262401629</v>
      </c>
      <c r="R94" s="118"/>
      <c r="S94" s="21">
        <v>-837781.89398941561</v>
      </c>
      <c r="T94" s="15">
        <v>320947.75003157981</v>
      </c>
      <c r="U94" s="118">
        <f t="shared" si="41"/>
        <v>-516834.1439578358</v>
      </c>
      <c r="V94" s="15"/>
      <c r="W94" s="15">
        <v>321804.04423444072</v>
      </c>
      <c r="X94" s="21">
        <v>511084.19154129567</v>
      </c>
      <c r="Y94" s="118">
        <f t="shared" si="42"/>
        <v>832888.23577573639</v>
      </c>
      <c r="Z94" s="21"/>
      <c r="AA94" s="21">
        <v>-275336.32000000001</v>
      </c>
      <c r="AB94" s="21">
        <v>-105432.32000000001</v>
      </c>
      <c r="AC94" s="131">
        <f t="shared" si="74"/>
        <v>-369380.48</v>
      </c>
      <c r="AD94" s="12">
        <v>70793.201300971792</v>
      </c>
      <c r="AE94" s="12"/>
      <c r="AF94" s="15">
        <v>321804.04423444072</v>
      </c>
      <c r="AG94" s="21">
        <v>352123.06729358772</v>
      </c>
      <c r="AH94" s="118">
        <f t="shared" si="43"/>
        <v>673927.1115280285</v>
      </c>
      <c r="AI94" s="21"/>
      <c r="AJ94" s="21">
        <v>-272014.40000000002</v>
      </c>
      <c r="AK94" s="21">
        <v>-104241.76</v>
      </c>
      <c r="AL94" s="118">
        <f t="shared" si="44"/>
        <v>-376256.16000000003</v>
      </c>
      <c r="AM94" s="811"/>
      <c r="AN94" s="131">
        <v>321804.04423444072</v>
      </c>
      <c r="AO94" s="131">
        <v>200367.73040210968</v>
      </c>
      <c r="AP94" s="118">
        <f t="shared" si="45"/>
        <v>522171.7746365504</v>
      </c>
      <c r="AQ94" s="131"/>
      <c r="AR94" s="131">
        <v>-267896.08</v>
      </c>
      <c r="AS94" s="131">
        <v>-102579.32</v>
      </c>
      <c r="AT94" s="118">
        <f t="shared" si="46"/>
        <v>-370475.4</v>
      </c>
      <c r="AU94" s="148"/>
      <c r="AV94" s="131">
        <f t="shared" si="47"/>
        <v>37.800141493575758</v>
      </c>
      <c r="AW94" s="131">
        <f t="shared" si="48"/>
        <v>92.590415770110084</v>
      </c>
      <c r="AX94" s="131">
        <f t="shared" si="49"/>
        <v>130.39055726368579</v>
      </c>
      <c r="AZ94" s="131">
        <f t="shared" si="50"/>
        <v>34.789626403723318</v>
      </c>
      <c r="BA94" s="131">
        <f t="shared" si="51"/>
        <v>72.753729555629803</v>
      </c>
      <c r="BB94" s="118">
        <f t="shared" si="52"/>
        <v>107.54335595935311</v>
      </c>
      <c r="BC94" s="131"/>
      <c r="BD94" s="131">
        <f t="shared" si="75"/>
        <v>-90.571015566423313</v>
      </c>
      <c r="BE94" s="131">
        <f t="shared" si="53"/>
        <v>34.697054057468087</v>
      </c>
      <c r="BF94" s="118">
        <f t="shared" si="54"/>
        <v>-55.873961508955219</v>
      </c>
      <c r="BG94" s="131"/>
      <c r="BH94" s="131">
        <f t="shared" si="55"/>
        <v>35.039638962809313</v>
      </c>
      <c r="BI94" s="131">
        <f t="shared" si="56"/>
        <v>55.649411099879757</v>
      </c>
      <c r="BJ94" s="118">
        <f t="shared" si="57"/>
        <v>90.689050062689063</v>
      </c>
      <c r="BK94" s="131"/>
      <c r="BL94" s="131">
        <f t="shared" si="58"/>
        <v>-29.98</v>
      </c>
      <c r="BM94" s="131">
        <f t="shared" si="59"/>
        <v>-11.48</v>
      </c>
      <c r="BN94" s="131">
        <f t="shared" si="60"/>
        <v>-40.22</v>
      </c>
      <c r="BO94" s="118">
        <f t="shared" si="61"/>
        <v>-81.680000000000007</v>
      </c>
      <c r="BP94" s="15"/>
      <c r="BQ94" s="131">
        <f t="shared" si="62"/>
        <v>35.254606073010599</v>
      </c>
      <c r="BR94" s="131">
        <f t="shared" si="63"/>
        <v>38.576146723662106</v>
      </c>
      <c r="BS94" s="118">
        <f t="shared" si="64"/>
        <v>73.830752796672698</v>
      </c>
      <c r="BT94" s="131"/>
      <c r="BU94" s="131">
        <f t="shared" si="65"/>
        <v>-29.800000000000004</v>
      </c>
      <c r="BV94" s="131">
        <f t="shared" si="66"/>
        <v>-11.42</v>
      </c>
      <c r="BW94" s="118">
        <f t="shared" si="67"/>
        <v>-41.220000000000006</v>
      </c>
      <c r="BX94" s="15"/>
      <c r="BY94" s="118">
        <f t="shared" si="68"/>
        <v>35.700470849172476</v>
      </c>
      <c r="BZ94" s="118">
        <f t="shared" si="69"/>
        <v>22.228503483704202</v>
      </c>
      <c r="CA94" s="118">
        <f t="shared" si="70"/>
        <v>57.928974332876678</v>
      </c>
      <c r="CB94" s="105"/>
      <c r="CC94" s="118">
        <f t="shared" si="71"/>
        <v>-29.720000000000002</v>
      </c>
      <c r="CD94" s="118">
        <f t="shared" si="72"/>
        <v>-11.38</v>
      </c>
      <c r="CE94" s="118">
        <f t="shared" si="73"/>
        <v>-41.1</v>
      </c>
    </row>
    <row r="95" spans="1:83">
      <c r="A95" s="41">
        <v>250</v>
      </c>
      <c r="B95" s="45">
        <v>6</v>
      </c>
      <c r="C95" s="45">
        <v>6</v>
      </c>
      <c r="D95" s="11" t="s">
        <v>126</v>
      </c>
      <c r="E95" s="14">
        <v>1808</v>
      </c>
      <c r="F95" s="14">
        <v>1771</v>
      </c>
      <c r="G95" s="21">
        <v>1749</v>
      </c>
      <c r="H95" s="21">
        <v>1703</v>
      </c>
      <c r="I95" s="21">
        <v>1670</v>
      </c>
      <c r="J95" s="21"/>
      <c r="K95" s="15">
        <v>197920.72461793589</v>
      </c>
      <c r="L95" s="21">
        <v>71980.811857818</v>
      </c>
      <c r="M95" s="118">
        <v>269901.53647575388</v>
      </c>
      <c r="N95" s="118"/>
      <c r="O95" s="21">
        <v>-33912.46675835787</v>
      </c>
      <c r="P95" s="21">
        <v>-63511.40975548212</v>
      </c>
      <c r="Q95" s="118">
        <f t="shared" si="40"/>
        <v>-97423.87651383999</v>
      </c>
      <c r="R95" s="118"/>
      <c r="S95" s="21">
        <v>-160401.26856813568</v>
      </c>
      <c r="T95" s="15">
        <v>61448.482735775971</v>
      </c>
      <c r="U95" s="118">
        <f t="shared" si="41"/>
        <v>-98952.785832359717</v>
      </c>
      <c r="V95" s="15"/>
      <c r="W95" s="15">
        <v>-33912.46675835787</v>
      </c>
      <c r="X95" s="21">
        <v>-41376.361747731193</v>
      </c>
      <c r="Y95" s="118">
        <f t="shared" si="42"/>
        <v>-75288.828506089063</v>
      </c>
      <c r="Z95" s="21"/>
      <c r="AA95" s="21">
        <v>-52435.02</v>
      </c>
      <c r="AB95" s="21">
        <v>-20078.52</v>
      </c>
      <c r="AC95" s="131">
        <f t="shared" si="74"/>
        <v>-70344.78</v>
      </c>
      <c r="AD95" s="12">
        <v>-221276.299459773</v>
      </c>
      <c r="AE95" s="12"/>
      <c r="AF95" s="15">
        <v>-33912.46675835787</v>
      </c>
      <c r="AG95" s="21">
        <v>-18680.972671265328</v>
      </c>
      <c r="AH95" s="118">
        <f t="shared" si="43"/>
        <v>-52593.439429623199</v>
      </c>
      <c r="AI95" s="21"/>
      <c r="AJ95" s="21">
        <v>-50749.4</v>
      </c>
      <c r="AK95" s="21">
        <v>-19448.259999999998</v>
      </c>
      <c r="AL95" s="118">
        <f t="shared" si="44"/>
        <v>-70197.66</v>
      </c>
      <c r="AM95" s="811"/>
      <c r="AN95" s="131">
        <v>-33912.46675835787</v>
      </c>
      <c r="AO95" s="131">
        <v>-9975.5003484622539</v>
      </c>
      <c r="AP95" s="118">
        <f t="shared" si="45"/>
        <v>-43887.967106820128</v>
      </c>
      <c r="AQ95" s="131"/>
      <c r="AR95" s="131">
        <v>-49632.4</v>
      </c>
      <c r="AS95" s="131">
        <v>-19004.600000000002</v>
      </c>
      <c r="AT95" s="118">
        <f t="shared" si="46"/>
        <v>-68637</v>
      </c>
      <c r="AU95" s="148"/>
      <c r="AV95" s="131">
        <f t="shared" si="47"/>
        <v>109.46942733292914</v>
      </c>
      <c r="AW95" s="131">
        <f t="shared" si="48"/>
        <v>39.812395939058625</v>
      </c>
      <c r="AX95" s="131">
        <f t="shared" si="49"/>
        <v>149.28182327198778</v>
      </c>
      <c r="AZ95" s="131">
        <f t="shared" si="50"/>
        <v>-19.148767226627822</v>
      </c>
      <c r="BA95" s="131">
        <f t="shared" si="51"/>
        <v>-35.861891448606507</v>
      </c>
      <c r="BB95" s="118">
        <f t="shared" si="52"/>
        <v>-55.010658675234325</v>
      </c>
      <c r="BC95" s="131"/>
      <c r="BD95" s="131">
        <f t="shared" si="75"/>
        <v>-90.571015566423313</v>
      </c>
      <c r="BE95" s="131">
        <f t="shared" si="53"/>
        <v>34.69705405746808</v>
      </c>
      <c r="BF95" s="118">
        <f t="shared" si="54"/>
        <v>-55.873961508955233</v>
      </c>
      <c r="BG95" s="131"/>
      <c r="BH95" s="131">
        <f t="shared" si="55"/>
        <v>-19.389632223189178</v>
      </c>
      <c r="BI95" s="131">
        <f t="shared" si="56"/>
        <v>-23.657153657936647</v>
      </c>
      <c r="BJ95" s="118">
        <f t="shared" si="57"/>
        <v>-43.046785881125828</v>
      </c>
      <c r="BK95" s="131"/>
      <c r="BL95" s="131">
        <f t="shared" si="58"/>
        <v>-29.979999999999997</v>
      </c>
      <c r="BM95" s="131">
        <f t="shared" si="59"/>
        <v>-11.48</v>
      </c>
      <c r="BN95" s="131">
        <f t="shared" si="60"/>
        <v>-40.22</v>
      </c>
      <c r="BO95" s="118">
        <f t="shared" si="61"/>
        <v>-81.679999999999993</v>
      </c>
      <c r="BP95" s="15"/>
      <c r="BQ95" s="131">
        <f t="shared" si="62"/>
        <v>-19.91336861911795</v>
      </c>
      <c r="BR95" s="131">
        <f t="shared" si="63"/>
        <v>-10.969449601447639</v>
      </c>
      <c r="BS95" s="118">
        <f t="shared" si="64"/>
        <v>-30.882818220565589</v>
      </c>
      <c r="BT95" s="131"/>
      <c r="BU95" s="131">
        <f t="shared" si="65"/>
        <v>-29.8</v>
      </c>
      <c r="BV95" s="131">
        <f t="shared" si="66"/>
        <v>-11.42</v>
      </c>
      <c r="BW95" s="118">
        <f t="shared" si="67"/>
        <v>-41.22</v>
      </c>
      <c r="BX95" s="15"/>
      <c r="BY95" s="118">
        <f t="shared" si="68"/>
        <v>-20.306866322369981</v>
      </c>
      <c r="BZ95" s="118">
        <f t="shared" si="69"/>
        <v>-5.9733535020732056</v>
      </c>
      <c r="CA95" s="118">
        <f t="shared" si="70"/>
        <v>-26.280219824443186</v>
      </c>
      <c r="CB95" s="105"/>
      <c r="CC95" s="118">
        <f t="shared" si="71"/>
        <v>-29.720000000000002</v>
      </c>
      <c r="CD95" s="118">
        <f t="shared" si="72"/>
        <v>-11.38</v>
      </c>
      <c r="CE95" s="118">
        <f t="shared" si="73"/>
        <v>-41.1</v>
      </c>
    </row>
    <row r="96" spans="1:83">
      <c r="A96" s="41">
        <v>256</v>
      </c>
      <c r="B96" s="45">
        <v>13</v>
      </c>
      <c r="C96" s="45">
        <v>13</v>
      </c>
      <c r="D96" s="11" t="s">
        <v>127</v>
      </c>
      <c r="E96" s="14">
        <v>1581</v>
      </c>
      <c r="F96" s="14">
        <v>1554</v>
      </c>
      <c r="G96" s="21">
        <v>1523</v>
      </c>
      <c r="H96" s="21">
        <v>1492</v>
      </c>
      <c r="I96" s="21">
        <v>1472</v>
      </c>
      <c r="J96" s="21"/>
      <c r="K96" s="15">
        <v>-267691.33868008648</v>
      </c>
      <c r="L96" s="21">
        <v>-388370.03901993227</v>
      </c>
      <c r="M96" s="118">
        <v>-656061.37770001881</v>
      </c>
      <c r="N96" s="118"/>
      <c r="O96" s="21">
        <v>-362507.93580721272</v>
      </c>
      <c r="P96" s="21">
        <v>-434828.50645918527</v>
      </c>
      <c r="Q96" s="118">
        <f t="shared" si="40"/>
        <v>-797336.44226639799</v>
      </c>
      <c r="R96" s="118"/>
      <c r="S96" s="21">
        <v>-140747.35819022183</v>
      </c>
      <c r="T96" s="15">
        <v>53919.222005305397</v>
      </c>
      <c r="U96" s="118">
        <f t="shared" si="41"/>
        <v>-86828.136184916424</v>
      </c>
      <c r="V96" s="15"/>
      <c r="W96" s="15">
        <v>-362507.93580721272</v>
      </c>
      <c r="X96" s="21">
        <v>-415405.65800969629</v>
      </c>
      <c r="Y96" s="118">
        <f t="shared" si="42"/>
        <v>-777913.59381690901</v>
      </c>
      <c r="Z96" s="21"/>
      <c r="AA96" s="21">
        <v>-45659.54</v>
      </c>
      <c r="AB96" s="21">
        <v>-17484.04</v>
      </c>
      <c r="AC96" s="131">
        <f t="shared" si="74"/>
        <v>-61255.06</v>
      </c>
      <c r="AD96" s="12">
        <v>-906109.65768648486</v>
      </c>
      <c r="AE96" s="12"/>
      <c r="AF96" s="15">
        <v>-362507.93580721272</v>
      </c>
      <c r="AG96" s="21">
        <v>-395491.1268833112</v>
      </c>
      <c r="AH96" s="118">
        <f t="shared" si="43"/>
        <v>-757999.06269052392</v>
      </c>
      <c r="AI96" s="21"/>
      <c r="AJ96" s="21">
        <v>-44461.599999999999</v>
      </c>
      <c r="AK96" s="21">
        <v>-17038.64</v>
      </c>
      <c r="AL96" s="118">
        <f t="shared" si="44"/>
        <v>-61500.24</v>
      </c>
      <c r="AM96" s="811"/>
      <c r="AN96" s="131">
        <v>-362507.93580721266</v>
      </c>
      <c r="AO96" s="131">
        <v>-374366.02348107949</v>
      </c>
      <c r="AP96" s="118">
        <f t="shared" si="45"/>
        <v>-736873.9592882921</v>
      </c>
      <c r="AQ96" s="131"/>
      <c r="AR96" s="131">
        <v>-43747.839999999997</v>
      </c>
      <c r="AS96" s="131">
        <v>-16751.36</v>
      </c>
      <c r="AT96" s="118">
        <f t="shared" si="46"/>
        <v>-60499.199999999997</v>
      </c>
      <c r="AU96" s="148"/>
      <c r="AV96" s="131">
        <f t="shared" si="47"/>
        <v>-169.31773477551326</v>
      </c>
      <c r="AW96" s="131">
        <f t="shared" si="48"/>
        <v>-245.64834852620638</v>
      </c>
      <c r="AX96" s="131">
        <f t="shared" si="49"/>
        <v>-414.96608330171966</v>
      </c>
      <c r="AZ96" s="131">
        <f t="shared" si="50"/>
        <v>-233.27408996603134</v>
      </c>
      <c r="BA96" s="131">
        <f t="shared" si="51"/>
        <v>-279.81242371890943</v>
      </c>
      <c r="BB96" s="118">
        <f t="shared" si="52"/>
        <v>-513.08651368494077</v>
      </c>
      <c r="BC96" s="131"/>
      <c r="BD96" s="131">
        <f t="shared" si="75"/>
        <v>-90.571015566423313</v>
      </c>
      <c r="BE96" s="131">
        <f t="shared" si="53"/>
        <v>34.69705405746808</v>
      </c>
      <c r="BF96" s="118">
        <f t="shared" si="54"/>
        <v>-55.873961508955226</v>
      </c>
      <c r="BG96" s="131"/>
      <c r="BH96" s="131">
        <f t="shared" si="55"/>
        <v>-238.02228221090789</v>
      </c>
      <c r="BI96" s="131">
        <f t="shared" si="56"/>
        <v>-272.75486409041122</v>
      </c>
      <c r="BJ96" s="118">
        <f t="shared" si="57"/>
        <v>-510.77714630131914</v>
      </c>
      <c r="BK96" s="131"/>
      <c r="BL96" s="131">
        <f t="shared" si="58"/>
        <v>-29.98</v>
      </c>
      <c r="BM96" s="131">
        <f t="shared" si="59"/>
        <v>-11.48</v>
      </c>
      <c r="BN96" s="131">
        <f t="shared" si="60"/>
        <v>-40.22</v>
      </c>
      <c r="BO96" s="118">
        <f t="shared" si="61"/>
        <v>-81.680000000000007</v>
      </c>
      <c r="BP96" s="15"/>
      <c r="BQ96" s="131">
        <f t="shared" si="62"/>
        <v>-242.96778539357422</v>
      </c>
      <c r="BR96" s="131">
        <f t="shared" si="63"/>
        <v>-265.0744818252756</v>
      </c>
      <c r="BS96" s="118">
        <f t="shared" si="64"/>
        <v>-508.04226721884982</v>
      </c>
      <c r="BT96" s="131"/>
      <c r="BU96" s="131">
        <f t="shared" si="65"/>
        <v>-29.8</v>
      </c>
      <c r="BV96" s="131">
        <f t="shared" si="66"/>
        <v>-11.42</v>
      </c>
      <c r="BW96" s="118">
        <f t="shared" si="67"/>
        <v>-41.22</v>
      </c>
      <c r="BX96" s="15"/>
      <c r="BY96" s="118">
        <f t="shared" si="68"/>
        <v>-246.26897812989992</v>
      </c>
      <c r="BZ96" s="118">
        <f t="shared" si="69"/>
        <v>-254.32474421268986</v>
      </c>
      <c r="CA96" s="118">
        <f t="shared" si="70"/>
        <v>-500.59372234258979</v>
      </c>
      <c r="CB96" s="105"/>
      <c r="CC96" s="118">
        <f t="shared" si="71"/>
        <v>-29.72</v>
      </c>
      <c r="CD96" s="118">
        <f t="shared" si="72"/>
        <v>-11.38</v>
      </c>
      <c r="CE96" s="118">
        <f t="shared" si="73"/>
        <v>-41.1</v>
      </c>
    </row>
    <row r="97" spans="1:83">
      <c r="A97" s="41">
        <v>257</v>
      </c>
      <c r="B97" s="45">
        <v>1</v>
      </c>
      <c r="C97" s="124">
        <v>34</v>
      </c>
      <c r="D97" s="11" t="s">
        <v>128</v>
      </c>
      <c r="E97" s="14">
        <v>40433</v>
      </c>
      <c r="F97" s="14">
        <v>40722</v>
      </c>
      <c r="G97" s="21">
        <v>41154</v>
      </c>
      <c r="H97" s="21">
        <v>41635</v>
      </c>
      <c r="I97" s="21">
        <v>41725</v>
      </c>
      <c r="J97" s="21"/>
      <c r="K97" s="15">
        <v>4717899.5307239471</v>
      </c>
      <c r="L97" s="21">
        <v>3486720.3034870639</v>
      </c>
      <c r="M97" s="118">
        <v>8204619.8342110096</v>
      </c>
      <c r="N97" s="118"/>
      <c r="O97" s="21">
        <v>6730177.9833535608</v>
      </c>
      <c r="P97" s="21">
        <v>4050161.029435968</v>
      </c>
      <c r="Q97" s="118">
        <f t="shared" si="40"/>
        <v>10780339.012789529</v>
      </c>
      <c r="R97" s="118"/>
      <c r="S97" s="21">
        <v>-3688232.89589589</v>
      </c>
      <c r="T97" s="15">
        <v>1412933.4353282149</v>
      </c>
      <c r="U97" s="118">
        <f t="shared" si="41"/>
        <v>-2275299.4605676751</v>
      </c>
      <c r="V97" s="15"/>
      <c r="W97" s="15">
        <v>6730177.9833535608</v>
      </c>
      <c r="X97" s="21">
        <v>3337469.6488440041</v>
      </c>
      <c r="Y97" s="118">
        <f t="shared" si="42"/>
        <v>10067647.632197564</v>
      </c>
      <c r="Z97" s="21"/>
      <c r="AA97" s="21">
        <v>-1233796.92</v>
      </c>
      <c r="AB97" s="21">
        <v>-472447.92</v>
      </c>
      <c r="AC97" s="131">
        <f t="shared" si="74"/>
        <v>-1655213.88</v>
      </c>
      <c r="AD97" s="12">
        <v>6718571.6414046744</v>
      </c>
      <c r="AE97" s="12"/>
      <c r="AF97" s="15">
        <v>6730177.9833535608</v>
      </c>
      <c r="AG97" s="21">
        <v>2637662.6324531762</v>
      </c>
      <c r="AH97" s="118">
        <f t="shared" si="43"/>
        <v>9367840.6158067361</v>
      </c>
      <c r="AI97" s="21"/>
      <c r="AJ97" s="21">
        <v>-1240723</v>
      </c>
      <c r="AK97" s="21">
        <v>-475471.7</v>
      </c>
      <c r="AL97" s="118">
        <f t="shared" si="44"/>
        <v>-1716194.7</v>
      </c>
      <c r="AM97" s="811"/>
      <c r="AN97" s="131">
        <v>6730177.9833535608</v>
      </c>
      <c r="AO97" s="131">
        <v>1969578.2185186066</v>
      </c>
      <c r="AP97" s="118">
        <f t="shared" si="45"/>
        <v>8699756.2018721681</v>
      </c>
      <c r="AQ97" s="131"/>
      <c r="AR97" s="131">
        <v>-1240067</v>
      </c>
      <c r="AS97" s="131">
        <v>-474830.50000000006</v>
      </c>
      <c r="AT97" s="118">
        <f t="shared" si="46"/>
        <v>-1714897.5</v>
      </c>
      <c r="AU97" s="148"/>
      <c r="AV97" s="131">
        <f t="shared" si="47"/>
        <v>116.68437985615579</v>
      </c>
      <c r="AW97" s="131">
        <f t="shared" si="48"/>
        <v>86.234518919869018</v>
      </c>
      <c r="AX97" s="131">
        <f t="shared" si="49"/>
        <v>202.91889877602478</v>
      </c>
      <c r="AZ97" s="131">
        <f t="shared" si="50"/>
        <v>165.27130257240708</v>
      </c>
      <c r="BA97" s="131">
        <f t="shared" si="51"/>
        <v>99.458794495259767</v>
      </c>
      <c r="BB97" s="118">
        <f t="shared" si="52"/>
        <v>264.73009706766686</v>
      </c>
      <c r="BC97" s="131"/>
      <c r="BD97" s="131">
        <f t="shared" si="75"/>
        <v>-90.571015566423313</v>
      </c>
      <c r="BE97" s="131">
        <f t="shared" si="53"/>
        <v>34.697054057468073</v>
      </c>
      <c r="BF97" s="118">
        <f t="shared" si="54"/>
        <v>-55.873961508955233</v>
      </c>
      <c r="BG97" s="131"/>
      <c r="BH97" s="131">
        <f t="shared" si="55"/>
        <v>163.53642375840892</v>
      </c>
      <c r="BI97" s="131">
        <f t="shared" si="56"/>
        <v>81.097090169704146</v>
      </c>
      <c r="BJ97" s="118">
        <f t="shared" si="57"/>
        <v>244.63351392811308</v>
      </c>
      <c r="BK97" s="131"/>
      <c r="BL97" s="131">
        <f t="shared" si="58"/>
        <v>-29.979999999999997</v>
      </c>
      <c r="BM97" s="131">
        <f t="shared" si="59"/>
        <v>-11.48</v>
      </c>
      <c r="BN97" s="131">
        <f t="shared" si="60"/>
        <v>-40.22</v>
      </c>
      <c r="BO97" s="118">
        <f t="shared" si="61"/>
        <v>-81.679999999999993</v>
      </c>
      <c r="BP97" s="15"/>
      <c r="BQ97" s="131">
        <f t="shared" si="62"/>
        <v>161.64712341428032</v>
      </c>
      <c r="BR97" s="131">
        <f t="shared" si="63"/>
        <v>63.352050737436677</v>
      </c>
      <c r="BS97" s="118">
        <f t="shared" si="64"/>
        <v>224.999174151717</v>
      </c>
      <c r="BT97" s="131"/>
      <c r="BU97" s="131">
        <f t="shared" si="65"/>
        <v>-29.8</v>
      </c>
      <c r="BV97" s="131">
        <f t="shared" si="66"/>
        <v>-11.42</v>
      </c>
      <c r="BW97" s="118">
        <f t="shared" si="67"/>
        <v>-41.22</v>
      </c>
      <c r="BX97" s="15"/>
      <c r="BY97" s="118">
        <f t="shared" si="68"/>
        <v>161.29845376521416</v>
      </c>
      <c r="BZ97" s="118">
        <f t="shared" si="69"/>
        <v>47.203791935736525</v>
      </c>
      <c r="CA97" s="118">
        <f t="shared" si="70"/>
        <v>208.50224570095068</v>
      </c>
      <c r="CB97" s="105"/>
      <c r="CC97" s="118">
        <f t="shared" si="71"/>
        <v>-29.72</v>
      </c>
      <c r="CD97" s="118">
        <f t="shared" si="72"/>
        <v>-11.38</v>
      </c>
      <c r="CE97" s="118">
        <f t="shared" si="73"/>
        <v>-41.1</v>
      </c>
    </row>
    <row r="98" spans="1:83">
      <c r="A98" s="41">
        <v>260</v>
      </c>
      <c r="B98" s="45">
        <v>12</v>
      </c>
      <c r="C98" s="45">
        <v>12</v>
      </c>
      <c r="D98" s="11" t="s">
        <v>129</v>
      </c>
      <c r="E98" s="14">
        <v>9877</v>
      </c>
      <c r="F98" s="14">
        <v>9727</v>
      </c>
      <c r="G98" s="21">
        <v>9689</v>
      </c>
      <c r="H98" s="21">
        <v>9566</v>
      </c>
      <c r="I98" s="21">
        <v>9397</v>
      </c>
      <c r="J98" s="21"/>
      <c r="K98" s="15">
        <v>4309780.9450360192</v>
      </c>
      <c r="L98" s="21">
        <v>2830835.1857600482</v>
      </c>
      <c r="M98" s="118">
        <v>7140616.1307960674</v>
      </c>
      <c r="N98" s="118"/>
      <c r="O98" s="21">
        <v>2820993.2121783858</v>
      </c>
      <c r="P98" s="21">
        <v>1651446.9546784339</v>
      </c>
      <c r="Q98" s="118">
        <f t="shared" si="40"/>
        <v>4472440.1668568198</v>
      </c>
      <c r="R98" s="118"/>
      <c r="S98" s="21">
        <v>-880984.26841459959</v>
      </c>
      <c r="T98" s="15">
        <v>337498.24481699202</v>
      </c>
      <c r="U98" s="118">
        <f t="shared" si="41"/>
        <v>-543486.02359760762</v>
      </c>
      <c r="V98" s="15"/>
      <c r="W98" s="15">
        <v>2820993.2121783858</v>
      </c>
      <c r="X98" s="21">
        <v>1481210.98741214</v>
      </c>
      <c r="Y98" s="118">
        <f t="shared" si="42"/>
        <v>4302204.1995905256</v>
      </c>
      <c r="Z98" s="21"/>
      <c r="AA98" s="21">
        <v>-290476.21999999997</v>
      </c>
      <c r="AB98" s="21">
        <v>-111229.72</v>
      </c>
      <c r="AC98" s="131">
        <f t="shared" si="74"/>
        <v>-389691.58</v>
      </c>
      <c r="AD98" s="12">
        <v>3501068.5790240802</v>
      </c>
      <c r="AE98" s="12"/>
      <c r="AF98" s="15">
        <v>2820993.2121783858</v>
      </c>
      <c r="AG98" s="21">
        <v>1314052.624649171</v>
      </c>
      <c r="AH98" s="118">
        <f t="shared" si="43"/>
        <v>4135045.8368275566</v>
      </c>
      <c r="AI98" s="21"/>
      <c r="AJ98" s="21">
        <v>-285066.8</v>
      </c>
      <c r="AK98" s="21">
        <v>-109243.72</v>
      </c>
      <c r="AL98" s="118">
        <f t="shared" si="44"/>
        <v>-394310.52</v>
      </c>
      <c r="AM98" s="811"/>
      <c r="AN98" s="131">
        <v>2820993.2121783863</v>
      </c>
      <c r="AO98" s="131">
        <v>1154471.634168803</v>
      </c>
      <c r="AP98" s="118">
        <f t="shared" si="45"/>
        <v>3975464.8463471895</v>
      </c>
      <c r="AQ98" s="131"/>
      <c r="AR98" s="131">
        <v>-279278.83999999997</v>
      </c>
      <c r="AS98" s="131">
        <v>-106937.86</v>
      </c>
      <c r="AT98" s="118">
        <f t="shared" si="46"/>
        <v>-386216.69999999995</v>
      </c>
      <c r="AU98" s="148"/>
      <c r="AV98" s="131">
        <f t="shared" si="47"/>
        <v>436.3451397221848</v>
      </c>
      <c r="AW98" s="131">
        <f t="shared" si="48"/>
        <v>286.60880690088572</v>
      </c>
      <c r="AX98" s="131">
        <f t="shared" si="49"/>
        <v>722.95394662307046</v>
      </c>
      <c r="AZ98" s="131">
        <f t="shared" si="50"/>
        <v>290.01677929252452</v>
      </c>
      <c r="BA98" s="131">
        <f t="shared" si="51"/>
        <v>169.77968075238346</v>
      </c>
      <c r="BB98" s="118">
        <f t="shared" si="52"/>
        <v>459.79646004490797</v>
      </c>
      <c r="BC98" s="131"/>
      <c r="BD98" s="131">
        <f t="shared" si="75"/>
        <v>-90.571015566423313</v>
      </c>
      <c r="BE98" s="131">
        <f t="shared" si="53"/>
        <v>34.69705405746808</v>
      </c>
      <c r="BF98" s="118">
        <f t="shared" si="54"/>
        <v>-55.87396150895524</v>
      </c>
      <c r="BG98" s="131"/>
      <c r="BH98" s="131">
        <f t="shared" si="55"/>
        <v>291.15421737830383</v>
      </c>
      <c r="BI98" s="131">
        <f t="shared" si="56"/>
        <v>152.87552765116524</v>
      </c>
      <c r="BJ98" s="118">
        <f t="shared" si="57"/>
        <v>444.02974502946904</v>
      </c>
      <c r="BK98" s="131"/>
      <c r="BL98" s="131">
        <f t="shared" si="58"/>
        <v>-29.979999999999997</v>
      </c>
      <c r="BM98" s="131">
        <f t="shared" si="59"/>
        <v>-11.48</v>
      </c>
      <c r="BN98" s="131">
        <f t="shared" si="60"/>
        <v>-40.22</v>
      </c>
      <c r="BO98" s="118">
        <f t="shared" si="61"/>
        <v>-81.679999999999993</v>
      </c>
      <c r="BP98" s="15"/>
      <c r="BQ98" s="131">
        <f t="shared" si="62"/>
        <v>294.89788962767989</v>
      </c>
      <c r="BR98" s="131">
        <f t="shared" si="63"/>
        <v>137.36698982324597</v>
      </c>
      <c r="BS98" s="118">
        <f t="shared" si="64"/>
        <v>432.26487945092583</v>
      </c>
      <c r="BT98" s="131"/>
      <c r="BU98" s="131">
        <f t="shared" si="65"/>
        <v>-29.799999999999997</v>
      </c>
      <c r="BV98" s="131">
        <f t="shared" si="66"/>
        <v>-11.42</v>
      </c>
      <c r="BW98" s="118">
        <f t="shared" si="67"/>
        <v>-41.22</v>
      </c>
      <c r="BX98" s="15"/>
      <c r="BY98" s="118">
        <f t="shared" si="68"/>
        <v>300.20146984978038</v>
      </c>
      <c r="BZ98" s="118">
        <f t="shared" si="69"/>
        <v>122.85534044575961</v>
      </c>
      <c r="CA98" s="118">
        <f t="shared" si="70"/>
        <v>423.05681029554</v>
      </c>
      <c r="CB98" s="105"/>
      <c r="CC98" s="118">
        <f t="shared" si="71"/>
        <v>-29.719999999999995</v>
      </c>
      <c r="CD98" s="118">
        <f t="shared" si="72"/>
        <v>-11.38</v>
      </c>
      <c r="CE98" s="118">
        <f t="shared" si="73"/>
        <v>-41.099999999999994</v>
      </c>
    </row>
    <row r="99" spans="1:83">
      <c r="A99" s="41">
        <v>261</v>
      </c>
      <c r="B99" s="45">
        <v>19</v>
      </c>
      <c r="C99" s="45">
        <v>19</v>
      </c>
      <c r="D99" s="11" t="s">
        <v>130</v>
      </c>
      <c r="E99" s="14">
        <v>6523</v>
      </c>
      <c r="F99" s="14">
        <v>6637</v>
      </c>
      <c r="G99" s="21">
        <v>6822</v>
      </c>
      <c r="H99" s="21">
        <v>6837</v>
      </c>
      <c r="I99" s="21">
        <v>6973</v>
      </c>
      <c r="J99" s="21"/>
      <c r="K99" s="15">
        <v>-476562.29855948989</v>
      </c>
      <c r="L99" s="21">
        <v>1246081.2834593579</v>
      </c>
      <c r="M99" s="118">
        <v>769518.98489986849</v>
      </c>
      <c r="N99" s="118"/>
      <c r="O99" s="21">
        <v>610566.06775582687</v>
      </c>
      <c r="P99" s="21">
        <v>1844326.9898103019</v>
      </c>
      <c r="Q99" s="118">
        <f t="shared" si="40"/>
        <v>2454893.0575661287</v>
      </c>
      <c r="R99" s="118"/>
      <c r="S99" s="21">
        <v>-601119.83031435148</v>
      </c>
      <c r="T99" s="15">
        <v>230284.34777941561</v>
      </c>
      <c r="U99" s="118">
        <f t="shared" si="41"/>
        <v>-370835.48253493587</v>
      </c>
      <c r="V99" s="15"/>
      <c r="W99" s="15">
        <v>610566.06775582687</v>
      </c>
      <c r="X99" s="21">
        <v>1728170.300723596</v>
      </c>
      <c r="Y99" s="118">
        <f t="shared" si="42"/>
        <v>2338736.3684794228</v>
      </c>
      <c r="Z99" s="21"/>
      <c r="AA99" s="21">
        <v>-204523.56</v>
      </c>
      <c r="AB99" s="21">
        <v>-78316.56</v>
      </c>
      <c r="AC99" s="131">
        <f t="shared" si="74"/>
        <v>-274380.83999999997</v>
      </c>
      <c r="AD99" s="12">
        <v>1793837.7659099479</v>
      </c>
      <c r="AE99" s="12"/>
      <c r="AF99" s="15">
        <v>610566.06775582687</v>
      </c>
      <c r="AG99" s="21">
        <v>1614113.545952565</v>
      </c>
      <c r="AH99" s="118">
        <f t="shared" si="43"/>
        <v>2224679.6137083918</v>
      </c>
      <c r="AI99" s="21"/>
      <c r="AJ99" s="21">
        <v>-203742.6</v>
      </c>
      <c r="AK99" s="21">
        <v>-78078.539999999994</v>
      </c>
      <c r="AL99" s="118">
        <f t="shared" si="44"/>
        <v>-281821.14</v>
      </c>
      <c r="AM99" s="811"/>
      <c r="AN99" s="131">
        <v>610566.06775582687</v>
      </c>
      <c r="AO99" s="131">
        <v>1505227.0409851335</v>
      </c>
      <c r="AP99" s="118">
        <f t="shared" si="45"/>
        <v>2115793.1087409602</v>
      </c>
      <c r="AQ99" s="131"/>
      <c r="AR99" s="131">
        <v>-207237.56</v>
      </c>
      <c r="AS99" s="131">
        <v>-79352.740000000005</v>
      </c>
      <c r="AT99" s="118">
        <f t="shared" si="46"/>
        <v>-286590.3</v>
      </c>
      <c r="AU99" s="148"/>
      <c r="AV99" s="131">
        <f t="shared" si="47"/>
        <v>-73.058761085311957</v>
      </c>
      <c r="AW99" s="131">
        <f t="shared" si="48"/>
        <v>191.02886454995522</v>
      </c>
      <c r="AX99" s="131">
        <f t="shared" si="49"/>
        <v>117.97010346464334</v>
      </c>
      <c r="AZ99" s="131">
        <f t="shared" si="50"/>
        <v>91.994284730424425</v>
      </c>
      <c r="BA99" s="131">
        <f t="shared" si="51"/>
        <v>277.88563956762118</v>
      </c>
      <c r="BB99" s="118">
        <f t="shared" si="52"/>
        <v>369.87992429804558</v>
      </c>
      <c r="BC99" s="131"/>
      <c r="BD99" s="131">
        <f t="shared" si="75"/>
        <v>-90.571015566423299</v>
      </c>
      <c r="BE99" s="131">
        <f t="shared" si="53"/>
        <v>34.697054057468073</v>
      </c>
      <c r="BF99" s="118">
        <f t="shared" si="54"/>
        <v>-55.873961508955233</v>
      </c>
      <c r="BG99" s="131"/>
      <c r="BH99" s="131">
        <f t="shared" si="55"/>
        <v>89.499570178221475</v>
      </c>
      <c r="BI99" s="131">
        <f t="shared" si="56"/>
        <v>253.323116494224</v>
      </c>
      <c r="BJ99" s="118">
        <f t="shared" si="57"/>
        <v>342.82268667244546</v>
      </c>
      <c r="BK99" s="131"/>
      <c r="BL99" s="131">
        <f t="shared" si="58"/>
        <v>-29.98</v>
      </c>
      <c r="BM99" s="131">
        <f t="shared" si="59"/>
        <v>-11.48</v>
      </c>
      <c r="BN99" s="131">
        <f t="shared" si="60"/>
        <v>-40.219999999999992</v>
      </c>
      <c r="BO99" s="118">
        <f t="shared" si="61"/>
        <v>-81.679999999999993</v>
      </c>
      <c r="BP99" s="15"/>
      <c r="BQ99" s="131">
        <f t="shared" si="62"/>
        <v>89.303213069449598</v>
      </c>
      <c r="BR99" s="131">
        <f t="shared" si="63"/>
        <v>236.08505864451735</v>
      </c>
      <c r="BS99" s="118">
        <f t="shared" si="64"/>
        <v>325.38827171396696</v>
      </c>
      <c r="BT99" s="131"/>
      <c r="BU99" s="131">
        <f t="shared" si="65"/>
        <v>-29.8</v>
      </c>
      <c r="BV99" s="131">
        <f t="shared" si="66"/>
        <v>-11.42</v>
      </c>
      <c r="BW99" s="118">
        <f t="shared" si="67"/>
        <v>-41.22</v>
      </c>
      <c r="BX99" s="15"/>
      <c r="BY99" s="118">
        <f t="shared" si="68"/>
        <v>87.561461029087468</v>
      </c>
      <c r="BZ99" s="118">
        <f t="shared" si="69"/>
        <v>215.86505678834556</v>
      </c>
      <c r="CA99" s="118">
        <f t="shared" si="70"/>
        <v>303.42651781743302</v>
      </c>
      <c r="CB99" s="105"/>
      <c r="CC99" s="118">
        <f t="shared" si="71"/>
        <v>-29.72</v>
      </c>
      <c r="CD99" s="118">
        <f t="shared" si="72"/>
        <v>-11.38</v>
      </c>
      <c r="CE99" s="118">
        <f t="shared" si="73"/>
        <v>-41.1</v>
      </c>
    </row>
    <row r="100" spans="1:83">
      <c r="A100" s="41">
        <v>263</v>
      </c>
      <c r="B100" s="45">
        <v>11</v>
      </c>
      <c r="C100" s="45">
        <v>11</v>
      </c>
      <c r="D100" s="11" t="s">
        <v>131</v>
      </c>
      <c r="E100" s="14">
        <v>7759</v>
      </c>
      <c r="F100" s="14">
        <v>7597</v>
      </c>
      <c r="G100" s="21">
        <v>7475</v>
      </c>
      <c r="H100" s="21">
        <v>7354</v>
      </c>
      <c r="I100" s="21">
        <v>7255</v>
      </c>
      <c r="J100" s="21"/>
      <c r="K100" s="15">
        <v>1224315.5131435229</v>
      </c>
      <c r="L100" s="21">
        <v>717512.01701661141</v>
      </c>
      <c r="M100" s="118">
        <v>1941827.530160134</v>
      </c>
      <c r="N100" s="118"/>
      <c r="O100" s="21">
        <v>1100378.9465230771</v>
      </c>
      <c r="P100" s="21">
        <v>488737.53989352088</v>
      </c>
      <c r="Q100" s="118">
        <f t="shared" si="40"/>
        <v>1589116.4864165979</v>
      </c>
      <c r="R100" s="118"/>
      <c r="S100" s="21">
        <v>-688068.00525811792</v>
      </c>
      <c r="T100" s="15">
        <v>263593.51967458503</v>
      </c>
      <c r="U100" s="118">
        <f t="shared" si="41"/>
        <v>-424474.48558353289</v>
      </c>
      <c r="V100" s="15"/>
      <c r="W100" s="15">
        <v>1100378.9465230771</v>
      </c>
      <c r="X100" s="21">
        <v>355779.52166364162</v>
      </c>
      <c r="Y100" s="118">
        <f t="shared" si="42"/>
        <v>1456158.4681867186</v>
      </c>
      <c r="Z100" s="21"/>
      <c r="AA100" s="21">
        <v>-224100.5</v>
      </c>
      <c r="AB100" s="21">
        <v>-85813</v>
      </c>
      <c r="AC100" s="131">
        <f t="shared" si="74"/>
        <v>-300644.5</v>
      </c>
      <c r="AD100" s="12">
        <v>829693.17142947367</v>
      </c>
      <c r="AE100" s="12"/>
      <c r="AF100" s="15">
        <v>1100378.9465230771</v>
      </c>
      <c r="AG100" s="21">
        <v>225225.1799436592</v>
      </c>
      <c r="AH100" s="118">
        <f t="shared" si="43"/>
        <v>1325604.1264667362</v>
      </c>
      <c r="AI100" s="21"/>
      <c r="AJ100" s="21">
        <v>-219149.2</v>
      </c>
      <c r="AK100" s="21">
        <v>-83982.68</v>
      </c>
      <c r="AL100" s="118">
        <f t="shared" si="44"/>
        <v>-303131.88</v>
      </c>
      <c r="AM100" s="811"/>
      <c r="AN100" s="131">
        <v>1100378.9465230771</v>
      </c>
      <c r="AO100" s="131">
        <v>100588.93190424745</v>
      </c>
      <c r="AP100" s="118">
        <f t="shared" si="45"/>
        <v>1200967.8784273246</v>
      </c>
      <c r="AQ100" s="131"/>
      <c r="AR100" s="131">
        <v>-215618.6</v>
      </c>
      <c r="AS100" s="131">
        <v>-82561.900000000009</v>
      </c>
      <c r="AT100" s="118">
        <f t="shared" si="46"/>
        <v>-298180.5</v>
      </c>
      <c r="AU100" s="148"/>
      <c r="AV100" s="131">
        <f t="shared" si="47"/>
        <v>157.7929518164097</v>
      </c>
      <c r="AW100" s="131">
        <f t="shared" si="48"/>
        <v>92.474805647198281</v>
      </c>
      <c r="AX100" s="131">
        <f t="shared" si="49"/>
        <v>250.26775746360792</v>
      </c>
      <c r="AZ100" s="131">
        <f t="shared" si="50"/>
        <v>144.84387870515692</v>
      </c>
      <c r="BA100" s="131">
        <f t="shared" si="51"/>
        <v>64.332965630317346</v>
      </c>
      <c r="BB100" s="118">
        <f t="shared" si="52"/>
        <v>209.17684433547424</v>
      </c>
      <c r="BC100" s="131"/>
      <c r="BD100" s="131">
        <f t="shared" si="75"/>
        <v>-90.571015566423313</v>
      </c>
      <c r="BE100" s="131">
        <f t="shared" si="53"/>
        <v>34.69705405746808</v>
      </c>
      <c r="BF100" s="118">
        <f t="shared" si="54"/>
        <v>-55.873961508955233</v>
      </c>
      <c r="BG100" s="131"/>
      <c r="BH100" s="131">
        <f t="shared" si="55"/>
        <v>147.20788582248522</v>
      </c>
      <c r="BI100" s="131">
        <f t="shared" si="56"/>
        <v>47.595922630587509</v>
      </c>
      <c r="BJ100" s="118">
        <f t="shared" si="57"/>
        <v>194.80380845307275</v>
      </c>
      <c r="BK100" s="131"/>
      <c r="BL100" s="131">
        <f t="shared" si="58"/>
        <v>-29.98</v>
      </c>
      <c r="BM100" s="131">
        <f t="shared" si="59"/>
        <v>-11.48</v>
      </c>
      <c r="BN100" s="131">
        <f t="shared" si="60"/>
        <v>-40.22</v>
      </c>
      <c r="BO100" s="118">
        <f t="shared" si="61"/>
        <v>-81.680000000000007</v>
      </c>
      <c r="BP100" s="15"/>
      <c r="BQ100" s="131">
        <f t="shared" si="62"/>
        <v>149.62999000857724</v>
      </c>
      <c r="BR100" s="131">
        <f t="shared" si="63"/>
        <v>30.626214297478814</v>
      </c>
      <c r="BS100" s="118">
        <f t="shared" si="64"/>
        <v>180.25620430605605</v>
      </c>
      <c r="BT100" s="131"/>
      <c r="BU100" s="131">
        <f t="shared" si="65"/>
        <v>-29.8</v>
      </c>
      <c r="BV100" s="131">
        <f t="shared" si="66"/>
        <v>-11.42</v>
      </c>
      <c r="BW100" s="118">
        <f t="shared" si="67"/>
        <v>-41.22</v>
      </c>
      <c r="BX100" s="15"/>
      <c r="BY100" s="118">
        <f t="shared" si="68"/>
        <v>151.67180517202993</v>
      </c>
      <c r="BZ100" s="118">
        <f t="shared" si="69"/>
        <v>13.864773522294618</v>
      </c>
      <c r="CA100" s="118">
        <f t="shared" si="70"/>
        <v>165.53657869432456</v>
      </c>
      <c r="CB100" s="105"/>
      <c r="CC100" s="118">
        <f t="shared" si="71"/>
        <v>-29.720000000000002</v>
      </c>
      <c r="CD100" s="118">
        <f t="shared" si="72"/>
        <v>-11.38</v>
      </c>
      <c r="CE100" s="118">
        <f t="shared" si="73"/>
        <v>-41.1</v>
      </c>
    </row>
    <row r="101" spans="1:83">
      <c r="A101" s="41">
        <v>265</v>
      </c>
      <c r="B101" s="45">
        <v>13</v>
      </c>
      <c r="C101" s="45">
        <v>13</v>
      </c>
      <c r="D101" s="11" t="s">
        <v>132</v>
      </c>
      <c r="E101" s="14">
        <v>1088</v>
      </c>
      <c r="F101" s="14">
        <v>1064</v>
      </c>
      <c r="G101" s="21">
        <v>1035</v>
      </c>
      <c r="H101" s="21">
        <v>1011</v>
      </c>
      <c r="I101" s="21">
        <v>1001</v>
      </c>
      <c r="J101" s="21"/>
      <c r="K101" s="15">
        <v>422994.28370602301</v>
      </c>
      <c r="L101" s="21">
        <v>202031.8695910399</v>
      </c>
      <c r="M101" s="118">
        <v>625026.15329706285</v>
      </c>
      <c r="N101" s="118"/>
      <c r="O101" s="21">
        <v>405673.08716618927</v>
      </c>
      <c r="P101" s="21">
        <v>170009.25803856461</v>
      </c>
      <c r="Q101" s="118">
        <f t="shared" si="40"/>
        <v>575682.34520475392</v>
      </c>
      <c r="R101" s="118"/>
      <c r="S101" s="21">
        <v>-96367.560562674407</v>
      </c>
      <c r="T101" s="15">
        <v>36917.665517146037</v>
      </c>
      <c r="U101" s="118">
        <f t="shared" si="41"/>
        <v>-59449.89504552837</v>
      </c>
      <c r="V101" s="15"/>
      <c r="W101" s="15">
        <v>405673.08716618927</v>
      </c>
      <c r="X101" s="21">
        <v>151387.78490488141</v>
      </c>
      <c r="Y101" s="118">
        <f t="shared" si="42"/>
        <v>557060.87207107071</v>
      </c>
      <c r="Z101" s="21"/>
      <c r="AA101" s="21">
        <v>-31029.3</v>
      </c>
      <c r="AB101" s="21">
        <v>-11881.8</v>
      </c>
      <c r="AC101" s="131">
        <f t="shared" si="74"/>
        <v>-41627.699999999997</v>
      </c>
      <c r="AD101" s="12">
        <v>469222.91730082477</v>
      </c>
      <c r="AE101" s="12"/>
      <c r="AF101" s="15">
        <v>405673.08716618927</v>
      </c>
      <c r="AG101" s="21">
        <v>133102.95936979371</v>
      </c>
      <c r="AH101" s="118">
        <f t="shared" si="43"/>
        <v>538776.04653598298</v>
      </c>
      <c r="AI101" s="21"/>
      <c r="AJ101" s="21">
        <v>-30127.8</v>
      </c>
      <c r="AK101" s="21">
        <v>-11545.62</v>
      </c>
      <c r="AL101" s="118">
        <f t="shared" si="44"/>
        <v>-41673.42</v>
      </c>
      <c r="AM101" s="811"/>
      <c r="AN101" s="131">
        <v>405673.08716618933</v>
      </c>
      <c r="AO101" s="131">
        <v>115646.99413168202</v>
      </c>
      <c r="AP101" s="118">
        <f t="shared" si="45"/>
        <v>521320.08129787137</v>
      </c>
      <c r="AQ101" s="131"/>
      <c r="AR101" s="131">
        <v>-29749.719999999998</v>
      </c>
      <c r="AS101" s="131">
        <v>-11391.380000000001</v>
      </c>
      <c r="AT101" s="118">
        <f t="shared" si="46"/>
        <v>-41141.1</v>
      </c>
      <c r="AU101" s="148"/>
      <c r="AV101" s="131">
        <f t="shared" si="47"/>
        <v>388.78151075921232</v>
      </c>
      <c r="AW101" s="131">
        <f t="shared" si="48"/>
        <v>185.69105660941167</v>
      </c>
      <c r="AX101" s="131">
        <f t="shared" si="49"/>
        <v>574.47256736862391</v>
      </c>
      <c r="AZ101" s="131">
        <f t="shared" si="50"/>
        <v>381.27169846446361</v>
      </c>
      <c r="BA101" s="131">
        <f t="shared" si="51"/>
        <v>159.78313725429004</v>
      </c>
      <c r="BB101" s="118">
        <f t="shared" si="52"/>
        <v>541.05483571875368</v>
      </c>
      <c r="BC101" s="131"/>
      <c r="BD101" s="131">
        <f t="shared" si="75"/>
        <v>-90.571015566423313</v>
      </c>
      <c r="BE101" s="131">
        <f t="shared" si="53"/>
        <v>34.69705405746808</v>
      </c>
      <c r="BF101" s="118">
        <f t="shared" si="54"/>
        <v>-55.873961508955233</v>
      </c>
      <c r="BG101" s="131"/>
      <c r="BH101" s="131">
        <f t="shared" si="55"/>
        <v>391.95467359052105</v>
      </c>
      <c r="BI101" s="131">
        <f t="shared" si="56"/>
        <v>146.26839121244581</v>
      </c>
      <c r="BJ101" s="118">
        <f t="shared" si="57"/>
        <v>538.22306480296686</v>
      </c>
      <c r="BK101" s="131"/>
      <c r="BL101" s="131">
        <f t="shared" si="58"/>
        <v>-29.98</v>
      </c>
      <c r="BM101" s="131">
        <f t="shared" si="59"/>
        <v>-11.479999999999999</v>
      </c>
      <c r="BN101" s="131">
        <f t="shared" si="60"/>
        <v>-40.22</v>
      </c>
      <c r="BO101" s="118">
        <f t="shared" si="61"/>
        <v>-81.680000000000007</v>
      </c>
      <c r="BP101" s="15"/>
      <c r="BQ101" s="131">
        <f t="shared" si="62"/>
        <v>401.25923557486573</v>
      </c>
      <c r="BR101" s="131">
        <f t="shared" si="63"/>
        <v>131.6547570423281</v>
      </c>
      <c r="BS101" s="118">
        <f t="shared" si="64"/>
        <v>532.9139926171938</v>
      </c>
      <c r="BT101" s="131"/>
      <c r="BU101" s="131">
        <f t="shared" si="65"/>
        <v>-29.8</v>
      </c>
      <c r="BV101" s="131">
        <f t="shared" si="66"/>
        <v>-11.42</v>
      </c>
      <c r="BW101" s="118">
        <f t="shared" si="67"/>
        <v>-41.22</v>
      </c>
      <c r="BX101" s="15"/>
      <c r="BY101" s="118">
        <f t="shared" si="68"/>
        <v>405.26781934684249</v>
      </c>
      <c r="BZ101" s="118">
        <f t="shared" si="69"/>
        <v>115.53146266901301</v>
      </c>
      <c r="CA101" s="118">
        <f t="shared" si="70"/>
        <v>520.79928201585551</v>
      </c>
      <c r="CB101" s="105"/>
      <c r="CC101" s="118">
        <f t="shared" si="71"/>
        <v>-29.72</v>
      </c>
      <c r="CD101" s="118">
        <f t="shared" si="72"/>
        <v>-11.38</v>
      </c>
      <c r="CE101" s="118">
        <f t="shared" si="73"/>
        <v>-41.1</v>
      </c>
    </row>
    <row r="102" spans="1:83">
      <c r="A102" s="41">
        <v>271</v>
      </c>
      <c r="B102" s="45">
        <v>4</v>
      </c>
      <c r="C102" s="45">
        <v>4</v>
      </c>
      <c r="D102" s="11" t="s">
        <v>133</v>
      </c>
      <c r="E102" s="14">
        <v>6951</v>
      </c>
      <c r="F102" s="14">
        <v>6903</v>
      </c>
      <c r="G102" s="21">
        <v>6766</v>
      </c>
      <c r="H102" s="21">
        <v>6668</v>
      </c>
      <c r="I102" s="21">
        <v>6583</v>
      </c>
      <c r="J102" s="21"/>
      <c r="K102" s="15">
        <v>-317440.41636771831</v>
      </c>
      <c r="L102" s="21">
        <v>-197938.67565481999</v>
      </c>
      <c r="M102" s="118">
        <v>-515379.0920225383</v>
      </c>
      <c r="N102" s="118"/>
      <c r="O102" s="21">
        <v>-695416.62654656218</v>
      </c>
      <c r="P102" s="21">
        <v>-375175.73867308459</v>
      </c>
      <c r="Q102" s="118">
        <f t="shared" si="40"/>
        <v>-1070592.3652196468</v>
      </c>
      <c r="R102" s="118"/>
      <c r="S102" s="21">
        <v>-625211.72045502008</v>
      </c>
      <c r="T102" s="15">
        <v>239513.76415870219</v>
      </c>
      <c r="U102" s="118">
        <f t="shared" si="41"/>
        <v>-385697.95629631786</v>
      </c>
      <c r="V102" s="15"/>
      <c r="W102" s="15">
        <v>-695416.62654656218</v>
      </c>
      <c r="X102" s="21">
        <v>-288897.79604321183</v>
      </c>
      <c r="Y102" s="118">
        <f t="shared" si="42"/>
        <v>-984314.42258977401</v>
      </c>
      <c r="Z102" s="21"/>
      <c r="AA102" s="21">
        <v>-202844.68</v>
      </c>
      <c r="AB102" s="21">
        <v>-77673.680000000008</v>
      </c>
      <c r="AC102" s="131">
        <f t="shared" si="74"/>
        <v>-272128.52</v>
      </c>
      <c r="AD102" s="12">
        <v>-1553766.4205408599</v>
      </c>
      <c r="AE102" s="12"/>
      <c r="AF102" s="15">
        <v>-695416.62654656218</v>
      </c>
      <c r="AG102" s="21">
        <v>-200435.75719801479</v>
      </c>
      <c r="AH102" s="118">
        <f t="shared" si="43"/>
        <v>-895852.38374457695</v>
      </c>
      <c r="AI102" s="21"/>
      <c r="AJ102" s="21">
        <v>-198706.4</v>
      </c>
      <c r="AK102" s="21">
        <v>-76148.56</v>
      </c>
      <c r="AL102" s="118">
        <f t="shared" si="44"/>
        <v>-274854.95999999996</v>
      </c>
      <c r="AM102" s="811"/>
      <c r="AN102" s="131">
        <v>-695416.62654656218</v>
      </c>
      <c r="AO102" s="131">
        <v>-106596.25347497404</v>
      </c>
      <c r="AP102" s="118">
        <f t="shared" si="45"/>
        <v>-802012.88002153626</v>
      </c>
      <c r="AQ102" s="131"/>
      <c r="AR102" s="131">
        <v>-195646.75999999998</v>
      </c>
      <c r="AS102" s="131">
        <v>-74914.540000000008</v>
      </c>
      <c r="AT102" s="118">
        <f t="shared" si="46"/>
        <v>-270561.3</v>
      </c>
      <c r="AU102" s="148"/>
      <c r="AV102" s="131">
        <f t="shared" si="47"/>
        <v>-45.66830907318635</v>
      </c>
      <c r="AW102" s="131">
        <f t="shared" si="48"/>
        <v>-28.476287678725363</v>
      </c>
      <c r="AX102" s="131">
        <f t="shared" si="49"/>
        <v>-74.144596751911706</v>
      </c>
      <c r="AZ102" s="131">
        <f t="shared" si="50"/>
        <v>-100.74121781059861</v>
      </c>
      <c r="BA102" s="131">
        <f t="shared" si="51"/>
        <v>-54.349665170662696</v>
      </c>
      <c r="BB102" s="118">
        <f t="shared" si="52"/>
        <v>-155.0908829812613</v>
      </c>
      <c r="BC102" s="131"/>
      <c r="BD102" s="131">
        <f t="shared" si="75"/>
        <v>-90.571015566423313</v>
      </c>
      <c r="BE102" s="131">
        <f t="shared" si="53"/>
        <v>34.697054057468087</v>
      </c>
      <c r="BF102" s="118">
        <f t="shared" si="54"/>
        <v>-55.873961508955219</v>
      </c>
      <c r="BG102" s="131"/>
      <c r="BH102" s="131">
        <f t="shared" si="55"/>
        <v>-102.78105624394948</v>
      </c>
      <c r="BI102" s="131">
        <f t="shared" si="56"/>
        <v>-42.698462317944404</v>
      </c>
      <c r="BJ102" s="118">
        <f t="shared" si="57"/>
        <v>-145.47951856189388</v>
      </c>
      <c r="BK102" s="131"/>
      <c r="BL102" s="131">
        <f t="shared" si="58"/>
        <v>-29.98</v>
      </c>
      <c r="BM102" s="131">
        <f t="shared" si="59"/>
        <v>-11.48</v>
      </c>
      <c r="BN102" s="131">
        <f t="shared" si="60"/>
        <v>-40.220000000000006</v>
      </c>
      <c r="BO102" s="118">
        <f t="shared" si="61"/>
        <v>-81.680000000000007</v>
      </c>
      <c r="BP102" s="15"/>
      <c r="BQ102" s="131">
        <f t="shared" si="62"/>
        <v>-104.29163565485335</v>
      </c>
      <c r="BR102" s="131">
        <f t="shared" si="63"/>
        <v>-30.059351709360346</v>
      </c>
      <c r="BS102" s="118">
        <f t="shared" si="64"/>
        <v>-134.35098736421369</v>
      </c>
      <c r="BT102" s="131"/>
      <c r="BU102" s="131">
        <f t="shared" si="65"/>
        <v>-29.8</v>
      </c>
      <c r="BV102" s="131">
        <f t="shared" si="66"/>
        <v>-11.42</v>
      </c>
      <c r="BW102" s="118">
        <f t="shared" si="67"/>
        <v>-41.22</v>
      </c>
      <c r="BX102" s="15"/>
      <c r="BY102" s="118">
        <f t="shared" si="68"/>
        <v>-105.63825407056999</v>
      </c>
      <c r="BZ102" s="118">
        <f t="shared" si="69"/>
        <v>-16.192655852191105</v>
      </c>
      <c r="CA102" s="118">
        <f t="shared" si="70"/>
        <v>-121.83090992276109</v>
      </c>
      <c r="CB102" s="105"/>
      <c r="CC102" s="118">
        <f t="shared" si="71"/>
        <v>-29.719999999999995</v>
      </c>
      <c r="CD102" s="118">
        <f t="shared" si="72"/>
        <v>-11.38</v>
      </c>
      <c r="CE102" s="118">
        <f t="shared" si="73"/>
        <v>-41.099999999999994</v>
      </c>
    </row>
    <row r="103" spans="1:83">
      <c r="A103" s="41">
        <v>272</v>
      </c>
      <c r="B103" s="45">
        <v>16</v>
      </c>
      <c r="C103" s="45">
        <v>16</v>
      </c>
      <c r="D103" s="11" t="s">
        <v>134</v>
      </c>
      <c r="E103" s="14">
        <v>47909</v>
      </c>
      <c r="F103" s="14">
        <v>48006</v>
      </c>
      <c r="G103" s="21">
        <v>48295</v>
      </c>
      <c r="H103" s="21">
        <v>48367</v>
      </c>
      <c r="I103" s="21">
        <v>48338</v>
      </c>
      <c r="J103" s="21"/>
      <c r="K103" s="15">
        <v>-6039909.8979731575</v>
      </c>
      <c r="L103" s="21">
        <v>-2555937.9061475191</v>
      </c>
      <c r="M103" s="118">
        <v>-8595847.8041206747</v>
      </c>
      <c r="N103" s="118"/>
      <c r="O103" s="21">
        <v>-9731663.1440515183</v>
      </c>
      <c r="P103" s="21">
        <v>-4495303.7291428382</v>
      </c>
      <c r="Q103" s="118">
        <f t="shared" si="40"/>
        <v>-14226966.873194356</v>
      </c>
      <c r="R103" s="118"/>
      <c r="S103" s="21">
        <v>-4347952.1732817171</v>
      </c>
      <c r="T103" s="15">
        <v>1665666.777082813</v>
      </c>
      <c r="U103" s="118">
        <f t="shared" si="41"/>
        <v>-2682285.3961989041</v>
      </c>
      <c r="V103" s="15"/>
      <c r="W103" s="15">
        <v>-9731663.1440515183</v>
      </c>
      <c r="X103" s="21">
        <v>-3895295.194608625</v>
      </c>
      <c r="Y103" s="118">
        <f t="shared" si="42"/>
        <v>-13626958.338660143</v>
      </c>
      <c r="Z103" s="21"/>
      <c r="AA103" s="21">
        <v>-1447884.1</v>
      </c>
      <c r="AB103" s="21">
        <v>-554426.6</v>
      </c>
      <c r="AC103" s="131">
        <f t="shared" si="74"/>
        <v>-1942424.9</v>
      </c>
      <c r="AD103" s="12">
        <v>-17576903.447453611</v>
      </c>
      <c r="AE103" s="12"/>
      <c r="AF103" s="15">
        <v>-9731663.1440515183</v>
      </c>
      <c r="AG103" s="21">
        <v>-3280097.6519746222</v>
      </c>
      <c r="AH103" s="118">
        <f t="shared" si="43"/>
        <v>-13011760.79602614</v>
      </c>
      <c r="AI103" s="21"/>
      <c r="AJ103" s="21">
        <v>-1441336.6</v>
      </c>
      <c r="AK103" s="21">
        <v>-552351.14</v>
      </c>
      <c r="AL103" s="118">
        <f t="shared" si="44"/>
        <v>-1993687.7400000002</v>
      </c>
      <c r="AM103" s="811"/>
      <c r="AN103" s="131">
        <v>-9731663.1440515183</v>
      </c>
      <c r="AO103" s="131">
        <v>-2627503.2414678428</v>
      </c>
      <c r="AP103" s="118">
        <f t="shared" si="45"/>
        <v>-12359166.385519361</v>
      </c>
      <c r="AQ103" s="131"/>
      <c r="AR103" s="131">
        <v>-1436605.3599999999</v>
      </c>
      <c r="AS103" s="131">
        <v>-550086.44000000006</v>
      </c>
      <c r="AT103" s="118">
        <f t="shared" si="46"/>
        <v>-1986691.7999999998</v>
      </c>
      <c r="AU103" s="148"/>
      <c r="AV103" s="131">
        <f t="shared" si="47"/>
        <v>-126.07046479728564</v>
      </c>
      <c r="AW103" s="131">
        <f t="shared" si="48"/>
        <v>-53.349848799756188</v>
      </c>
      <c r="AX103" s="131">
        <f t="shared" si="49"/>
        <v>-179.42031359704177</v>
      </c>
      <c r="AZ103" s="131">
        <f t="shared" si="50"/>
        <v>-202.71764246243217</v>
      </c>
      <c r="BA103" s="131">
        <f t="shared" si="51"/>
        <v>-93.640455966813278</v>
      </c>
      <c r="BB103" s="118">
        <f t="shared" si="52"/>
        <v>-296.35809842924544</v>
      </c>
      <c r="BC103" s="131"/>
      <c r="BD103" s="131">
        <f t="shared" si="75"/>
        <v>-90.571015566423299</v>
      </c>
      <c r="BE103" s="131">
        <f t="shared" si="53"/>
        <v>34.697054057468087</v>
      </c>
      <c r="BF103" s="118">
        <f t="shared" si="54"/>
        <v>-55.873961508955219</v>
      </c>
      <c r="BG103" s="131"/>
      <c r="BH103" s="131">
        <f t="shared" si="55"/>
        <v>-201.50456867277188</v>
      </c>
      <c r="BI103" s="131">
        <f t="shared" si="56"/>
        <v>-80.656283147502336</v>
      </c>
      <c r="BJ103" s="118">
        <f t="shared" si="57"/>
        <v>-282.16085182027422</v>
      </c>
      <c r="BK103" s="131"/>
      <c r="BL103" s="131">
        <f t="shared" si="58"/>
        <v>-29.98</v>
      </c>
      <c r="BM103" s="131">
        <f t="shared" si="59"/>
        <v>-11.479999999999999</v>
      </c>
      <c r="BN103" s="131">
        <f t="shared" si="60"/>
        <v>-40.22</v>
      </c>
      <c r="BO103" s="118">
        <f t="shared" si="61"/>
        <v>-81.680000000000007</v>
      </c>
      <c r="BP103" s="15"/>
      <c r="BQ103" s="131">
        <f t="shared" si="62"/>
        <v>-201.20460528979507</v>
      </c>
      <c r="BR103" s="131">
        <f t="shared" si="63"/>
        <v>-67.816851406426323</v>
      </c>
      <c r="BS103" s="118">
        <f t="shared" si="64"/>
        <v>-269.02145669622138</v>
      </c>
      <c r="BT103" s="131"/>
      <c r="BU103" s="131">
        <f t="shared" si="65"/>
        <v>-29.8</v>
      </c>
      <c r="BV103" s="131">
        <f t="shared" si="66"/>
        <v>-11.42</v>
      </c>
      <c r="BW103" s="118">
        <f t="shared" si="67"/>
        <v>-41.22</v>
      </c>
      <c r="BX103" s="15"/>
      <c r="BY103" s="118">
        <f t="shared" si="68"/>
        <v>-201.32531639810333</v>
      </c>
      <c r="BZ103" s="118">
        <f t="shared" si="69"/>
        <v>-54.356887779135313</v>
      </c>
      <c r="CA103" s="118">
        <f t="shared" si="70"/>
        <v>-255.68220417723865</v>
      </c>
      <c r="CB103" s="105"/>
      <c r="CC103" s="118">
        <f t="shared" si="71"/>
        <v>-29.72</v>
      </c>
      <c r="CD103" s="118">
        <f t="shared" si="72"/>
        <v>-11.38</v>
      </c>
      <c r="CE103" s="118">
        <f t="shared" si="73"/>
        <v>-41.1</v>
      </c>
    </row>
    <row r="104" spans="1:83">
      <c r="A104" s="41">
        <v>273</v>
      </c>
      <c r="B104" s="45">
        <v>19</v>
      </c>
      <c r="C104" s="45">
        <v>19</v>
      </c>
      <c r="D104" s="11" t="s">
        <v>135</v>
      </c>
      <c r="E104" s="14">
        <v>3989</v>
      </c>
      <c r="F104" s="14">
        <v>3999</v>
      </c>
      <c r="G104" s="21">
        <v>4011</v>
      </c>
      <c r="H104" s="21">
        <v>3987</v>
      </c>
      <c r="I104" s="21">
        <v>4001</v>
      </c>
      <c r="J104" s="21"/>
      <c r="K104" s="15">
        <v>-814129.30658958305</v>
      </c>
      <c r="L104" s="21">
        <v>959754.55476083152</v>
      </c>
      <c r="M104" s="118">
        <v>145625.2481712485</v>
      </c>
      <c r="N104" s="118"/>
      <c r="O104" s="21">
        <v>-708765.87479334534</v>
      </c>
      <c r="P104" s="21">
        <v>953502.80385796411</v>
      </c>
      <c r="Q104" s="118">
        <f t="shared" si="40"/>
        <v>244736.92906461877</v>
      </c>
      <c r="R104" s="118"/>
      <c r="S104" s="21">
        <v>-362193.49125012686</v>
      </c>
      <c r="T104" s="15">
        <v>138753.51917581481</v>
      </c>
      <c r="U104" s="118">
        <f t="shared" si="41"/>
        <v>-223439.97207431204</v>
      </c>
      <c r="V104" s="15"/>
      <c r="W104" s="15">
        <v>-708765.87479334534</v>
      </c>
      <c r="X104" s="21">
        <v>883514.76714593463</v>
      </c>
      <c r="Y104" s="118">
        <f t="shared" si="42"/>
        <v>174748.89235258929</v>
      </c>
      <c r="Z104" s="21"/>
      <c r="AA104" s="21">
        <v>-120249.78</v>
      </c>
      <c r="AB104" s="21">
        <v>-46046.28</v>
      </c>
      <c r="AC104" s="131">
        <f t="shared" si="74"/>
        <v>-161322.41999999998</v>
      </c>
      <c r="AD104" s="12">
        <v>-154389.2860149956</v>
      </c>
      <c r="AE104" s="12"/>
      <c r="AF104" s="15">
        <v>-708765.87479334534</v>
      </c>
      <c r="AG104" s="21">
        <v>814792.00651170942</v>
      </c>
      <c r="AH104" s="118">
        <f t="shared" si="43"/>
        <v>106026.13171836408</v>
      </c>
      <c r="AI104" s="21"/>
      <c r="AJ104" s="21">
        <v>-118812.6</v>
      </c>
      <c r="AK104" s="21">
        <v>-45531.54</v>
      </c>
      <c r="AL104" s="118">
        <f t="shared" si="44"/>
        <v>-164344.14000000001</v>
      </c>
      <c r="AM104" s="811"/>
      <c r="AN104" s="131">
        <v>-708765.87479334534</v>
      </c>
      <c r="AO104" s="131">
        <v>749184.4830274909</v>
      </c>
      <c r="AP104" s="118">
        <f t="shared" si="45"/>
        <v>40418.608234145562</v>
      </c>
      <c r="AQ104" s="131"/>
      <c r="AR104" s="131">
        <v>-118909.72</v>
      </c>
      <c r="AS104" s="131">
        <v>-45531.380000000005</v>
      </c>
      <c r="AT104" s="118">
        <f t="shared" si="46"/>
        <v>-164441.1</v>
      </c>
      <c r="AU104" s="148"/>
      <c r="AV104" s="131">
        <f t="shared" si="47"/>
        <v>-204.09358400340514</v>
      </c>
      <c r="AW104" s="131">
        <f t="shared" si="48"/>
        <v>240.6002894862952</v>
      </c>
      <c r="AX104" s="131">
        <f t="shared" si="49"/>
        <v>36.506705482890077</v>
      </c>
      <c r="AZ104" s="131">
        <f t="shared" si="50"/>
        <v>-177.23577764274702</v>
      </c>
      <c r="BA104" s="131">
        <f t="shared" si="51"/>
        <v>238.43530979193901</v>
      </c>
      <c r="BB104" s="118">
        <f t="shared" si="52"/>
        <v>61.199532149191988</v>
      </c>
      <c r="BC104" s="131"/>
      <c r="BD104" s="131">
        <f t="shared" si="75"/>
        <v>-90.571015566423313</v>
      </c>
      <c r="BE104" s="131">
        <f t="shared" si="53"/>
        <v>34.697054057468073</v>
      </c>
      <c r="BF104" s="118">
        <f t="shared" si="54"/>
        <v>-55.873961508955247</v>
      </c>
      <c r="BG104" s="131"/>
      <c r="BH104" s="131">
        <f t="shared" si="55"/>
        <v>-176.70552849497514</v>
      </c>
      <c r="BI104" s="131">
        <f t="shared" si="56"/>
        <v>220.27294119818865</v>
      </c>
      <c r="BJ104" s="118">
        <f t="shared" si="57"/>
        <v>43.567412703213506</v>
      </c>
      <c r="BK104" s="131"/>
      <c r="BL104" s="131">
        <f t="shared" si="58"/>
        <v>-29.98</v>
      </c>
      <c r="BM104" s="131">
        <f t="shared" si="59"/>
        <v>-11.48</v>
      </c>
      <c r="BN104" s="131">
        <f t="shared" si="60"/>
        <v>-40.22</v>
      </c>
      <c r="BO104" s="118">
        <f t="shared" si="61"/>
        <v>-81.680000000000007</v>
      </c>
      <c r="BP104" s="15"/>
      <c r="BQ104" s="131">
        <f t="shared" si="62"/>
        <v>-177.76921865897802</v>
      </c>
      <c r="BR104" s="131">
        <f t="shared" si="63"/>
        <v>204.36217870873074</v>
      </c>
      <c r="BS104" s="118">
        <f t="shared" si="64"/>
        <v>26.592960049752719</v>
      </c>
      <c r="BT104" s="131"/>
      <c r="BU104" s="131">
        <f t="shared" si="65"/>
        <v>-29.8</v>
      </c>
      <c r="BV104" s="131">
        <f t="shared" si="66"/>
        <v>-11.42</v>
      </c>
      <c r="BW104" s="118">
        <f t="shared" si="67"/>
        <v>-41.22</v>
      </c>
      <c r="BX104" s="15"/>
      <c r="BY104" s="118">
        <f t="shared" si="68"/>
        <v>-177.14718190286061</v>
      </c>
      <c r="BZ104" s="118">
        <f t="shared" si="69"/>
        <v>187.24930842976528</v>
      </c>
      <c r="CA104" s="118">
        <f t="shared" si="70"/>
        <v>10.102126526904669</v>
      </c>
      <c r="CB104" s="105"/>
      <c r="CC104" s="118">
        <f t="shared" si="71"/>
        <v>-29.72</v>
      </c>
      <c r="CD104" s="118">
        <f t="shared" si="72"/>
        <v>-11.38</v>
      </c>
      <c r="CE104" s="118">
        <f t="shared" si="73"/>
        <v>-41.1</v>
      </c>
    </row>
    <row r="105" spans="1:83">
      <c r="A105" s="41">
        <v>275</v>
      </c>
      <c r="B105" s="45">
        <v>13</v>
      </c>
      <c r="C105" s="45">
        <v>13</v>
      </c>
      <c r="D105" s="11" t="s">
        <v>136</v>
      </c>
      <c r="E105" s="14">
        <v>2586</v>
      </c>
      <c r="F105" s="14">
        <v>2521</v>
      </c>
      <c r="G105" s="21">
        <v>2499</v>
      </c>
      <c r="H105" s="21">
        <v>2441</v>
      </c>
      <c r="I105" s="21">
        <v>2404</v>
      </c>
      <c r="J105" s="21"/>
      <c r="K105" s="15">
        <v>448194.39721103437</v>
      </c>
      <c r="L105" s="21">
        <v>460879.0250652135</v>
      </c>
      <c r="M105" s="118">
        <v>909073.42227624799</v>
      </c>
      <c r="N105" s="118"/>
      <c r="O105" s="21">
        <v>182024.7218122108</v>
      </c>
      <c r="P105" s="21">
        <v>234882.16629765221</v>
      </c>
      <c r="Q105" s="118">
        <f t="shared" si="40"/>
        <v>416906.88810986304</v>
      </c>
      <c r="R105" s="118"/>
      <c r="S105" s="21">
        <v>-228329.53024295316</v>
      </c>
      <c r="T105" s="15">
        <v>87471.273278877023</v>
      </c>
      <c r="U105" s="118">
        <f t="shared" si="41"/>
        <v>-140858.25696407614</v>
      </c>
      <c r="V105" s="15"/>
      <c r="W105" s="15">
        <v>182024.7218122108</v>
      </c>
      <c r="X105" s="21">
        <v>190761.17591229931</v>
      </c>
      <c r="Y105" s="118">
        <f t="shared" si="42"/>
        <v>372785.89772451011</v>
      </c>
      <c r="Z105" s="21"/>
      <c r="AA105" s="21">
        <v>-74920.02</v>
      </c>
      <c r="AB105" s="21">
        <v>-28688.52</v>
      </c>
      <c r="AC105" s="131">
        <f t="shared" si="74"/>
        <v>-100509.78</v>
      </c>
      <c r="AD105" s="12">
        <v>165051.03885863809</v>
      </c>
      <c r="AE105" s="12"/>
      <c r="AF105" s="15">
        <v>182024.7218122108</v>
      </c>
      <c r="AG105" s="21">
        <v>147437.825184897</v>
      </c>
      <c r="AH105" s="118">
        <f t="shared" si="43"/>
        <v>329462.5469971078</v>
      </c>
      <c r="AI105" s="21"/>
      <c r="AJ105" s="21">
        <v>-72741.8</v>
      </c>
      <c r="AK105" s="21">
        <v>-27876.22</v>
      </c>
      <c r="AL105" s="118">
        <f t="shared" si="44"/>
        <v>-100618.02</v>
      </c>
      <c r="AM105" s="811"/>
      <c r="AN105" s="131">
        <v>182024.72181221083</v>
      </c>
      <c r="AO105" s="131">
        <v>106078.34363858172</v>
      </c>
      <c r="AP105" s="118">
        <f t="shared" si="45"/>
        <v>288103.06545079255</v>
      </c>
      <c r="AQ105" s="131"/>
      <c r="AR105" s="131">
        <v>-71446.87999999999</v>
      </c>
      <c r="AS105" s="131">
        <v>-27357.52</v>
      </c>
      <c r="AT105" s="118">
        <f t="shared" si="46"/>
        <v>-98804.4</v>
      </c>
      <c r="AU105" s="148"/>
      <c r="AV105" s="131">
        <f t="shared" si="47"/>
        <v>173.31569884417416</v>
      </c>
      <c r="AW105" s="131">
        <f t="shared" si="48"/>
        <v>178.22081402367112</v>
      </c>
      <c r="AX105" s="131">
        <f t="shared" si="49"/>
        <v>351.53651286784532</v>
      </c>
      <c r="AZ105" s="131">
        <f t="shared" si="50"/>
        <v>72.203380330111386</v>
      </c>
      <c r="BA105" s="131">
        <f t="shared" si="51"/>
        <v>93.170236532190486</v>
      </c>
      <c r="BB105" s="118">
        <f t="shared" si="52"/>
        <v>165.37361686230187</v>
      </c>
      <c r="BC105" s="131"/>
      <c r="BD105" s="131">
        <f t="shared" si="75"/>
        <v>-90.571015566423313</v>
      </c>
      <c r="BE105" s="131">
        <f t="shared" si="53"/>
        <v>34.69705405746808</v>
      </c>
      <c r="BF105" s="118">
        <f t="shared" si="54"/>
        <v>-55.873961508955233</v>
      </c>
      <c r="BG105" s="131"/>
      <c r="BH105" s="131">
        <f t="shared" si="55"/>
        <v>72.839024334618173</v>
      </c>
      <c r="BI105" s="131">
        <f t="shared" si="56"/>
        <v>76.335004366666396</v>
      </c>
      <c r="BJ105" s="118">
        <f t="shared" si="57"/>
        <v>149.17402870128456</v>
      </c>
      <c r="BK105" s="131"/>
      <c r="BL105" s="131">
        <f t="shared" si="58"/>
        <v>-29.98</v>
      </c>
      <c r="BM105" s="131">
        <f t="shared" si="59"/>
        <v>-11.48</v>
      </c>
      <c r="BN105" s="131">
        <f t="shared" si="60"/>
        <v>-40.22</v>
      </c>
      <c r="BO105" s="118">
        <f t="shared" si="61"/>
        <v>-81.680000000000007</v>
      </c>
      <c r="BP105" s="15"/>
      <c r="BQ105" s="131">
        <f t="shared" si="62"/>
        <v>74.569734458095368</v>
      </c>
      <c r="BR105" s="131">
        <f t="shared" si="63"/>
        <v>60.400583852886932</v>
      </c>
      <c r="BS105" s="118">
        <f t="shared" si="64"/>
        <v>134.97031831098229</v>
      </c>
      <c r="BT105" s="131"/>
      <c r="BU105" s="131">
        <f t="shared" si="65"/>
        <v>-29.8</v>
      </c>
      <c r="BV105" s="131">
        <f t="shared" si="66"/>
        <v>-11.42</v>
      </c>
      <c r="BW105" s="118">
        <f t="shared" si="67"/>
        <v>-41.22</v>
      </c>
      <c r="BX105" s="15"/>
      <c r="BY105" s="118">
        <f t="shared" si="68"/>
        <v>75.717438357824804</v>
      </c>
      <c r="BZ105" s="118">
        <f t="shared" si="69"/>
        <v>44.125766904568103</v>
      </c>
      <c r="CA105" s="118">
        <f t="shared" si="70"/>
        <v>119.8432052623929</v>
      </c>
      <c r="CB105" s="105"/>
      <c r="CC105" s="118">
        <f t="shared" si="71"/>
        <v>-29.719999999999995</v>
      </c>
      <c r="CD105" s="118">
        <f t="shared" si="72"/>
        <v>-11.38</v>
      </c>
      <c r="CE105" s="118">
        <f t="shared" si="73"/>
        <v>-41.099999999999994</v>
      </c>
    </row>
    <row r="106" spans="1:83">
      <c r="A106" s="41">
        <v>276</v>
      </c>
      <c r="B106" s="45">
        <v>12</v>
      </c>
      <c r="C106" s="45">
        <v>12</v>
      </c>
      <c r="D106" s="11" t="s">
        <v>137</v>
      </c>
      <c r="E106" s="14">
        <v>15035</v>
      </c>
      <c r="F106" s="14">
        <v>15157</v>
      </c>
      <c r="G106" s="21">
        <v>15136</v>
      </c>
      <c r="H106" s="21">
        <v>15071</v>
      </c>
      <c r="I106" s="21">
        <v>15060</v>
      </c>
      <c r="J106" s="21"/>
      <c r="K106" s="15">
        <v>1817430.132351394</v>
      </c>
      <c r="L106" s="21">
        <v>476280.07485705189</v>
      </c>
      <c r="M106" s="118">
        <v>2293710.2072084462</v>
      </c>
      <c r="N106" s="118"/>
      <c r="O106" s="21">
        <v>1190534.1531384189</v>
      </c>
      <c r="P106" s="21">
        <v>6967.0621580693351</v>
      </c>
      <c r="Q106" s="118">
        <f t="shared" si="40"/>
        <v>1197501.2152964883</v>
      </c>
      <c r="R106" s="118"/>
      <c r="S106" s="21">
        <v>-1372784.8829402782</v>
      </c>
      <c r="T106" s="15">
        <v>525903.24834904366</v>
      </c>
      <c r="U106" s="118">
        <f t="shared" si="41"/>
        <v>-846881.6345912345</v>
      </c>
      <c r="V106" s="15"/>
      <c r="W106" s="15">
        <v>1190534.1531384189</v>
      </c>
      <c r="X106" s="21">
        <v>-30946.42307429605</v>
      </c>
      <c r="Y106" s="118">
        <f t="shared" si="42"/>
        <v>1159587.7300641229</v>
      </c>
      <c r="Z106" s="21"/>
      <c r="AA106" s="21">
        <v>-453777.28</v>
      </c>
      <c r="AB106" s="21">
        <v>-173761.28</v>
      </c>
      <c r="AC106" s="131">
        <f t="shared" si="74"/>
        <v>-608769.91999999993</v>
      </c>
      <c r="AD106" s="12">
        <v>-88458.879181277123</v>
      </c>
      <c r="AE106" s="12"/>
      <c r="AF106" s="15">
        <v>1190534.1531384189</v>
      </c>
      <c r="AG106" s="21">
        <v>-64064.262017270077</v>
      </c>
      <c r="AH106" s="118">
        <f t="shared" si="43"/>
        <v>1126469.8911211488</v>
      </c>
      <c r="AI106" s="21"/>
      <c r="AJ106" s="21">
        <v>-449115.8</v>
      </c>
      <c r="AK106" s="21">
        <v>-172110.82</v>
      </c>
      <c r="AL106" s="118">
        <f t="shared" si="44"/>
        <v>-621226.62</v>
      </c>
      <c r="AM106" s="811"/>
      <c r="AN106" s="131">
        <v>1190534.1531384191</v>
      </c>
      <c r="AO106" s="131">
        <v>-85374.73674852759</v>
      </c>
      <c r="AP106" s="118">
        <f t="shared" si="45"/>
        <v>1105159.4163898916</v>
      </c>
      <c r="AQ106" s="131"/>
      <c r="AR106" s="131">
        <v>-447583.2</v>
      </c>
      <c r="AS106" s="131">
        <v>-171382.80000000002</v>
      </c>
      <c r="AT106" s="118">
        <f t="shared" si="46"/>
        <v>-618966</v>
      </c>
      <c r="AU106" s="148"/>
      <c r="AV106" s="131">
        <f t="shared" si="47"/>
        <v>120.87995559370762</v>
      </c>
      <c r="AW106" s="131">
        <f t="shared" si="48"/>
        <v>31.678089448423805</v>
      </c>
      <c r="AX106" s="131">
        <f t="shared" si="49"/>
        <v>152.55804504213145</v>
      </c>
      <c r="AZ106" s="131">
        <f t="shared" si="50"/>
        <v>78.546820158238361</v>
      </c>
      <c r="BA106" s="131">
        <f t="shared" si="51"/>
        <v>0.45965970561914199</v>
      </c>
      <c r="BB106" s="118">
        <f t="shared" si="52"/>
        <v>79.006479863857507</v>
      </c>
      <c r="BC106" s="131"/>
      <c r="BD106" s="131">
        <f t="shared" si="75"/>
        <v>-90.571015566423313</v>
      </c>
      <c r="BE106" s="131">
        <f t="shared" si="53"/>
        <v>34.69705405746808</v>
      </c>
      <c r="BF106" s="118">
        <f t="shared" si="54"/>
        <v>-55.873961508955233</v>
      </c>
      <c r="BG106" s="131"/>
      <c r="BH106" s="131">
        <f t="shared" si="55"/>
        <v>78.655797643923023</v>
      </c>
      <c r="BI106" s="131">
        <f t="shared" si="56"/>
        <v>-2.0445575498345701</v>
      </c>
      <c r="BJ106" s="118">
        <f t="shared" si="57"/>
        <v>76.611240094088458</v>
      </c>
      <c r="BK106" s="131"/>
      <c r="BL106" s="131">
        <f t="shared" si="58"/>
        <v>-29.98</v>
      </c>
      <c r="BM106" s="131">
        <f t="shared" si="59"/>
        <v>-11.48</v>
      </c>
      <c r="BN106" s="131">
        <f t="shared" si="60"/>
        <v>-40.219999999999992</v>
      </c>
      <c r="BO106" s="118">
        <f t="shared" si="61"/>
        <v>-81.679999999999993</v>
      </c>
      <c r="BP106" s="15"/>
      <c r="BQ106" s="131">
        <f t="shared" si="62"/>
        <v>78.995033716304093</v>
      </c>
      <c r="BR106" s="131">
        <f t="shared" si="63"/>
        <v>-4.2508302048483895</v>
      </c>
      <c r="BS106" s="118">
        <f t="shared" si="64"/>
        <v>74.744203511455709</v>
      </c>
      <c r="BT106" s="131"/>
      <c r="BU106" s="131">
        <f t="shared" si="65"/>
        <v>-29.8</v>
      </c>
      <c r="BV106" s="131">
        <f t="shared" si="66"/>
        <v>-11.42</v>
      </c>
      <c r="BW106" s="118">
        <f t="shared" si="67"/>
        <v>-41.22</v>
      </c>
      <c r="BX106" s="15"/>
      <c r="BY106" s="118">
        <f t="shared" si="68"/>
        <v>79.05273261211282</v>
      </c>
      <c r="BZ106" s="118">
        <f t="shared" si="69"/>
        <v>-5.6689732236738104</v>
      </c>
      <c r="CA106" s="118">
        <f t="shared" si="70"/>
        <v>73.383759388439003</v>
      </c>
      <c r="CB106" s="105"/>
      <c r="CC106" s="118">
        <f t="shared" si="71"/>
        <v>-29.720000000000002</v>
      </c>
      <c r="CD106" s="118">
        <f t="shared" si="72"/>
        <v>-11.38</v>
      </c>
      <c r="CE106" s="118">
        <f t="shared" si="73"/>
        <v>-41.1</v>
      </c>
    </row>
    <row r="107" spans="1:83">
      <c r="A107" s="41">
        <v>280</v>
      </c>
      <c r="B107" s="45">
        <v>15</v>
      </c>
      <c r="C107" s="45">
        <v>15</v>
      </c>
      <c r="D107" s="11" t="s">
        <v>138</v>
      </c>
      <c r="E107" s="14">
        <v>2050</v>
      </c>
      <c r="F107" s="14">
        <v>2024</v>
      </c>
      <c r="G107" s="21">
        <v>2015</v>
      </c>
      <c r="H107" s="21">
        <v>1986</v>
      </c>
      <c r="I107" s="21">
        <v>1984</v>
      </c>
      <c r="J107" s="21"/>
      <c r="K107" s="15">
        <v>-7852.4502045848512</v>
      </c>
      <c r="L107" s="21">
        <v>257036.93064005539</v>
      </c>
      <c r="M107" s="118">
        <v>249184.48043547061</v>
      </c>
      <c r="N107" s="118"/>
      <c r="O107" s="21">
        <v>105036.5616496002</v>
      </c>
      <c r="P107" s="21">
        <v>293437.76651820372</v>
      </c>
      <c r="Q107" s="118">
        <f t="shared" si="40"/>
        <v>398474.32816780393</v>
      </c>
      <c r="R107" s="118"/>
      <c r="S107" s="21">
        <v>-183315.73550644077</v>
      </c>
      <c r="T107" s="15">
        <v>70226.837412315392</v>
      </c>
      <c r="U107" s="118">
        <f t="shared" si="41"/>
        <v>-113088.89809412538</v>
      </c>
      <c r="V107" s="15"/>
      <c r="W107" s="15">
        <v>105036.5616496002</v>
      </c>
      <c r="X107" s="21">
        <v>258014.9642413476</v>
      </c>
      <c r="Y107" s="118">
        <f t="shared" si="42"/>
        <v>363051.52589094779</v>
      </c>
      <c r="Z107" s="21"/>
      <c r="AA107" s="21">
        <v>-60409.7</v>
      </c>
      <c r="AB107" s="21">
        <v>-23132.2</v>
      </c>
      <c r="AC107" s="131">
        <f t="shared" si="74"/>
        <v>-81043.3</v>
      </c>
      <c r="AD107" s="12">
        <v>196341.73789343791</v>
      </c>
      <c r="AE107" s="12"/>
      <c r="AF107" s="15">
        <v>105036.5616496002</v>
      </c>
      <c r="AG107" s="21">
        <v>223232.5517573086</v>
      </c>
      <c r="AH107" s="118">
        <f t="shared" si="43"/>
        <v>328269.11340690881</v>
      </c>
      <c r="AI107" s="21"/>
      <c r="AJ107" s="21">
        <v>-59182.8</v>
      </c>
      <c r="AK107" s="21">
        <v>-22680.12</v>
      </c>
      <c r="AL107" s="118">
        <f t="shared" si="44"/>
        <v>-81862.92</v>
      </c>
      <c r="AM107" s="811"/>
      <c r="AN107" s="131">
        <v>105036.56164960016</v>
      </c>
      <c r="AO107" s="131">
        <v>190026.8434472165</v>
      </c>
      <c r="AP107" s="118">
        <f t="shared" si="45"/>
        <v>295063.40509681666</v>
      </c>
      <c r="AQ107" s="131"/>
      <c r="AR107" s="131">
        <v>-58964.479999999996</v>
      </c>
      <c r="AS107" s="131">
        <v>-22577.920000000002</v>
      </c>
      <c r="AT107" s="118">
        <f t="shared" si="46"/>
        <v>-81542.399999999994</v>
      </c>
      <c r="AU107" s="148"/>
      <c r="AV107" s="131">
        <f t="shared" si="47"/>
        <v>-3.8304635144316346</v>
      </c>
      <c r="AW107" s="131">
        <f t="shared" si="48"/>
        <v>125.38386860490508</v>
      </c>
      <c r="AX107" s="131">
        <f t="shared" si="49"/>
        <v>121.55340509047348</v>
      </c>
      <c r="AZ107" s="131">
        <f t="shared" si="50"/>
        <v>51.89553441185781</v>
      </c>
      <c r="BA107" s="131">
        <f t="shared" si="51"/>
        <v>144.979133655239</v>
      </c>
      <c r="BB107" s="118">
        <f t="shared" si="52"/>
        <v>196.87466806709679</v>
      </c>
      <c r="BC107" s="131"/>
      <c r="BD107" s="131">
        <f t="shared" si="75"/>
        <v>-90.571015566423313</v>
      </c>
      <c r="BE107" s="131">
        <f t="shared" si="53"/>
        <v>34.69705405746808</v>
      </c>
      <c r="BF107" s="118">
        <f t="shared" si="54"/>
        <v>-55.873961508955226</v>
      </c>
      <c r="BG107" s="131"/>
      <c r="BH107" s="131">
        <f t="shared" si="55"/>
        <v>52.12732588069489</v>
      </c>
      <c r="BI107" s="131">
        <f t="shared" si="56"/>
        <v>128.04712865575564</v>
      </c>
      <c r="BJ107" s="118">
        <f t="shared" si="57"/>
        <v>180.17445453645053</v>
      </c>
      <c r="BK107" s="131"/>
      <c r="BL107" s="131">
        <f t="shared" si="58"/>
        <v>-29.979999999999997</v>
      </c>
      <c r="BM107" s="131">
        <f t="shared" si="59"/>
        <v>-11.48</v>
      </c>
      <c r="BN107" s="131">
        <f t="shared" si="60"/>
        <v>-40.22</v>
      </c>
      <c r="BO107" s="118">
        <f t="shared" si="61"/>
        <v>-81.679999999999993</v>
      </c>
      <c r="BP107" s="15"/>
      <c r="BQ107" s="131">
        <f t="shared" si="62"/>
        <v>52.88850032708973</v>
      </c>
      <c r="BR107" s="131">
        <f t="shared" si="63"/>
        <v>112.4030975615854</v>
      </c>
      <c r="BS107" s="118">
        <f t="shared" si="64"/>
        <v>165.29159788867514</v>
      </c>
      <c r="BT107" s="131"/>
      <c r="BU107" s="131">
        <f t="shared" si="65"/>
        <v>-29.8</v>
      </c>
      <c r="BV107" s="131">
        <f t="shared" si="66"/>
        <v>-11.42</v>
      </c>
      <c r="BW107" s="118">
        <f t="shared" si="67"/>
        <v>-41.22</v>
      </c>
      <c r="BX107" s="15"/>
      <c r="BY107" s="118">
        <f t="shared" si="68"/>
        <v>52.941815347580729</v>
      </c>
      <c r="BZ107" s="118">
        <f t="shared" si="69"/>
        <v>95.779658995572831</v>
      </c>
      <c r="CA107" s="118">
        <f t="shared" si="70"/>
        <v>148.72147434315355</v>
      </c>
      <c r="CB107" s="105"/>
      <c r="CC107" s="118">
        <f t="shared" si="71"/>
        <v>-29.72</v>
      </c>
      <c r="CD107" s="118">
        <f t="shared" si="72"/>
        <v>-11.38</v>
      </c>
      <c r="CE107" s="118">
        <f t="shared" si="73"/>
        <v>-41.1</v>
      </c>
    </row>
    <row r="108" spans="1:83">
      <c r="A108" s="41">
        <v>284</v>
      </c>
      <c r="B108" s="45">
        <v>2</v>
      </c>
      <c r="C108" s="45">
        <v>2</v>
      </c>
      <c r="D108" s="11" t="s">
        <v>139</v>
      </c>
      <c r="E108" s="14">
        <v>2271</v>
      </c>
      <c r="F108" s="14">
        <v>2227</v>
      </c>
      <c r="G108" s="21">
        <v>2207</v>
      </c>
      <c r="H108" s="21">
        <v>2186</v>
      </c>
      <c r="I108" s="21">
        <v>2144</v>
      </c>
      <c r="J108" s="21"/>
      <c r="K108" s="15">
        <v>1028817.608168014</v>
      </c>
      <c r="L108" s="21">
        <v>835201.90222017828</v>
      </c>
      <c r="M108" s="118">
        <v>1864019.510388192</v>
      </c>
      <c r="N108" s="118"/>
      <c r="O108" s="21">
        <v>495986.30034370022</v>
      </c>
      <c r="P108" s="21">
        <v>437154.33206123533</v>
      </c>
      <c r="Q108" s="118">
        <f t="shared" si="40"/>
        <v>933140.63240493555</v>
      </c>
      <c r="R108" s="118"/>
      <c r="S108" s="21">
        <v>-201701.65166642473</v>
      </c>
      <c r="T108" s="15">
        <v>77270.33938598141</v>
      </c>
      <c r="U108" s="118">
        <f t="shared" si="41"/>
        <v>-124431.31228044332</v>
      </c>
      <c r="V108" s="15"/>
      <c r="W108" s="15">
        <v>495986.30034370022</v>
      </c>
      <c r="X108" s="21">
        <v>398178.74872597912</v>
      </c>
      <c r="Y108" s="118">
        <f t="shared" si="42"/>
        <v>894165.04906967934</v>
      </c>
      <c r="Z108" s="21"/>
      <c r="AA108" s="21">
        <v>-66165.86</v>
      </c>
      <c r="AB108" s="21">
        <v>-25336.36</v>
      </c>
      <c r="AC108" s="131">
        <f t="shared" si="74"/>
        <v>-88765.54</v>
      </c>
      <c r="AD108" s="12">
        <v>710651.64859541878</v>
      </c>
      <c r="AE108" s="12"/>
      <c r="AF108" s="15">
        <v>495986.30034370022</v>
      </c>
      <c r="AG108" s="21">
        <v>359907.78400169307</v>
      </c>
      <c r="AH108" s="118">
        <f t="shared" si="43"/>
        <v>855894.08434539335</v>
      </c>
      <c r="AI108" s="21"/>
      <c r="AJ108" s="21">
        <v>-65142.8</v>
      </c>
      <c r="AK108" s="21">
        <v>-24964.12</v>
      </c>
      <c r="AL108" s="118">
        <f t="shared" si="44"/>
        <v>-90106.92</v>
      </c>
      <c r="AM108" s="811"/>
      <c r="AN108" s="131">
        <v>495986.30034370022</v>
      </c>
      <c r="AO108" s="131">
        <v>323371.66127117188</v>
      </c>
      <c r="AP108" s="118">
        <f t="shared" si="45"/>
        <v>819357.9616148721</v>
      </c>
      <c r="AQ108" s="131"/>
      <c r="AR108" s="131">
        <v>-63719.68</v>
      </c>
      <c r="AS108" s="131">
        <v>-24398.720000000001</v>
      </c>
      <c r="AT108" s="118">
        <f t="shared" si="46"/>
        <v>-88118.399999999994</v>
      </c>
      <c r="AU108" s="148"/>
      <c r="AV108" s="131">
        <f t="shared" si="47"/>
        <v>453.0240458687864</v>
      </c>
      <c r="AW108" s="131">
        <f t="shared" si="48"/>
        <v>367.76834091597459</v>
      </c>
      <c r="AX108" s="131">
        <f t="shared" si="49"/>
        <v>820.79238678476088</v>
      </c>
      <c r="AZ108" s="131">
        <f t="shared" si="50"/>
        <v>222.71499790916042</v>
      </c>
      <c r="BA108" s="131">
        <f t="shared" si="51"/>
        <v>196.29740999606435</v>
      </c>
      <c r="BB108" s="118">
        <f t="shared" si="52"/>
        <v>419.01240790522479</v>
      </c>
      <c r="BC108" s="131"/>
      <c r="BD108" s="131">
        <f t="shared" si="75"/>
        <v>-90.571015566423313</v>
      </c>
      <c r="BE108" s="131">
        <f t="shared" si="53"/>
        <v>34.69705405746808</v>
      </c>
      <c r="BF108" s="118">
        <f t="shared" si="54"/>
        <v>-55.87396150895524</v>
      </c>
      <c r="BG108" s="131"/>
      <c r="BH108" s="131">
        <f t="shared" si="55"/>
        <v>224.73325797177174</v>
      </c>
      <c r="BI108" s="131">
        <f t="shared" si="56"/>
        <v>180.41628850293571</v>
      </c>
      <c r="BJ108" s="118">
        <f t="shared" si="57"/>
        <v>405.14954647470745</v>
      </c>
      <c r="BK108" s="131"/>
      <c r="BL108" s="131">
        <f t="shared" si="58"/>
        <v>-29.98</v>
      </c>
      <c r="BM108" s="131">
        <f t="shared" si="59"/>
        <v>-11.48</v>
      </c>
      <c r="BN108" s="131">
        <f t="shared" si="60"/>
        <v>-40.22</v>
      </c>
      <c r="BO108" s="118">
        <f t="shared" si="61"/>
        <v>-81.680000000000007</v>
      </c>
      <c r="BP108" s="15"/>
      <c r="BQ108" s="131">
        <f t="shared" si="62"/>
        <v>226.89217765036608</v>
      </c>
      <c r="BR108" s="131">
        <f t="shared" si="63"/>
        <v>164.642170174608</v>
      </c>
      <c r="BS108" s="118">
        <f t="shared" si="64"/>
        <v>391.53434782497408</v>
      </c>
      <c r="BT108" s="131"/>
      <c r="BU108" s="131">
        <f t="shared" si="65"/>
        <v>-29.8</v>
      </c>
      <c r="BV108" s="131">
        <f t="shared" si="66"/>
        <v>-11.42</v>
      </c>
      <c r="BW108" s="118">
        <f t="shared" si="67"/>
        <v>-41.22</v>
      </c>
      <c r="BX108" s="15"/>
      <c r="BY108" s="118">
        <f t="shared" si="68"/>
        <v>231.33689381702436</v>
      </c>
      <c r="BZ108" s="118">
        <f t="shared" si="69"/>
        <v>150.82633454812122</v>
      </c>
      <c r="CA108" s="118">
        <f t="shared" si="70"/>
        <v>382.16322836514559</v>
      </c>
      <c r="CB108" s="105"/>
      <c r="CC108" s="118">
        <f t="shared" si="71"/>
        <v>-29.72</v>
      </c>
      <c r="CD108" s="118">
        <f t="shared" si="72"/>
        <v>-11.38</v>
      </c>
      <c r="CE108" s="118">
        <f t="shared" si="73"/>
        <v>-41.1</v>
      </c>
    </row>
    <row r="109" spans="1:83">
      <c r="A109" s="41">
        <v>285</v>
      </c>
      <c r="B109" s="45">
        <v>8</v>
      </c>
      <c r="C109" s="45">
        <v>8</v>
      </c>
      <c r="D109" s="11" t="s">
        <v>140</v>
      </c>
      <c r="E109" s="14">
        <v>51241</v>
      </c>
      <c r="F109" s="14">
        <v>50617</v>
      </c>
      <c r="G109" s="21">
        <v>50500</v>
      </c>
      <c r="H109" s="21">
        <v>50210</v>
      </c>
      <c r="I109" s="21">
        <v>50029</v>
      </c>
      <c r="J109" s="21"/>
      <c r="K109" s="15">
        <v>-810784.20997074631</v>
      </c>
      <c r="L109" s="21">
        <v>2781525.1931927828</v>
      </c>
      <c r="M109" s="118">
        <v>1970740.9832220371</v>
      </c>
      <c r="N109" s="118"/>
      <c r="O109" s="21">
        <v>-9374034.1984421462</v>
      </c>
      <c r="P109" s="21">
        <v>-2380468.175357155</v>
      </c>
      <c r="Q109" s="118">
        <f t="shared" si="40"/>
        <v>-11754502.373799302</v>
      </c>
      <c r="R109" s="118"/>
      <c r="S109" s="21">
        <v>-4584433.0949256485</v>
      </c>
      <c r="T109" s="15">
        <v>1756260.7852268619</v>
      </c>
      <c r="U109" s="118">
        <f t="shared" si="41"/>
        <v>-2828172.3096987866</v>
      </c>
      <c r="V109" s="15"/>
      <c r="W109" s="15">
        <v>-9374034.1984421462</v>
      </c>
      <c r="X109" s="21">
        <v>-1747825.7558154671</v>
      </c>
      <c r="Y109" s="118">
        <f t="shared" si="42"/>
        <v>-11121859.954257613</v>
      </c>
      <c r="Z109" s="21"/>
      <c r="AA109" s="21">
        <v>-1513990</v>
      </c>
      <c r="AB109" s="21">
        <v>-579740</v>
      </c>
      <c r="AC109" s="131">
        <f t="shared" si="74"/>
        <v>-2031110</v>
      </c>
      <c r="AD109" s="12">
        <v>-15290114.21583288</v>
      </c>
      <c r="AE109" s="12"/>
      <c r="AF109" s="15">
        <v>-9374034.1984421462</v>
      </c>
      <c r="AG109" s="21">
        <v>-1099168.2126853301</v>
      </c>
      <c r="AH109" s="118">
        <f t="shared" si="43"/>
        <v>-10473202.411127476</v>
      </c>
      <c r="AI109" s="21"/>
      <c r="AJ109" s="21">
        <v>-1496258</v>
      </c>
      <c r="AK109" s="21">
        <v>-573398.19999999995</v>
      </c>
      <c r="AL109" s="118">
        <f t="shared" si="44"/>
        <v>-2069656.2</v>
      </c>
      <c r="AM109" s="811"/>
      <c r="AN109" s="131">
        <v>-9374034.1984421462</v>
      </c>
      <c r="AO109" s="131">
        <v>-411079.82213786419</v>
      </c>
      <c r="AP109" s="118">
        <f t="shared" si="45"/>
        <v>-9785114.0205800105</v>
      </c>
      <c r="AQ109" s="131"/>
      <c r="AR109" s="131">
        <v>-1486861.88</v>
      </c>
      <c r="AS109" s="131">
        <v>-569330.02</v>
      </c>
      <c r="AT109" s="118">
        <f t="shared" si="46"/>
        <v>-2056191.9</v>
      </c>
      <c r="AU109" s="148"/>
      <c r="AV109" s="131">
        <f t="shared" si="47"/>
        <v>-15.822958372606825</v>
      </c>
      <c r="AW109" s="131">
        <f t="shared" si="48"/>
        <v>54.28319496482861</v>
      </c>
      <c r="AX109" s="131">
        <f t="shared" si="49"/>
        <v>38.460236592221797</v>
      </c>
      <c r="AZ109" s="131">
        <f t="shared" si="50"/>
        <v>-185.19537306521812</v>
      </c>
      <c r="BA109" s="131">
        <f t="shared" si="51"/>
        <v>-47.029025334515183</v>
      </c>
      <c r="BB109" s="118">
        <f t="shared" si="52"/>
        <v>-232.22439839973333</v>
      </c>
      <c r="BC109" s="131"/>
      <c r="BD109" s="131">
        <f t="shared" si="75"/>
        <v>-90.571015566423313</v>
      </c>
      <c r="BE109" s="131">
        <f t="shared" si="53"/>
        <v>34.69705405746808</v>
      </c>
      <c r="BF109" s="118">
        <f t="shared" si="54"/>
        <v>-55.873961508955226</v>
      </c>
      <c r="BG109" s="131"/>
      <c r="BH109" s="131">
        <f t="shared" si="55"/>
        <v>-185.6244395731118</v>
      </c>
      <c r="BI109" s="131">
        <f t="shared" si="56"/>
        <v>-34.610411006246871</v>
      </c>
      <c r="BJ109" s="118">
        <f t="shared" si="57"/>
        <v>-220.23485057935866</v>
      </c>
      <c r="BK109" s="131"/>
      <c r="BL109" s="131">
        <f t="shared" si="58"/>
        <v>-29.98</v>
      </c>
      <c r="BM109" s="131">
        <f t="shared" si="59"/>
        <v>-11.48</v>
      </c>
      <c r="BN109" s="131">
        <f t="shared" si="60"/>
        <v>-40.22</v>
      </c>
      <c r="BO109" s="118">
        <f t="shared" si="61"/>
        <v>-81.680000000000007</v>
      </c>
      <c r="BP109" s="15"/>
      <c r="BQ109" s="131">
        <f t="shared" si="62"/>
        <v>-186.69655842346438</v>
      </c>
      <c r="BR109" s="131">
        <f t="shared" si="63"/>
        <v>-21.891420288494924</v>
      </c>
      <c r="BS109" s="118">
        <f t="shared" si="64"/>
        <v>-208.58797871195929</v>
      </c>
      <c r="BT109" s="131"/>
      <c r="BU109" s="131">
        <f t="shared" si="65"/>
        <v>-29.8</v>
      </c>
      <c r="BV109" s="131">
        <f t="shared" si="66"/>
        <v>-11.42</v>
      </c>
      <c r="BW109" s="118">
        <f t="shared" si="67"/>
        <v>-41.22</v>
      </c>
      <c r="BX109" s="15"/>
      <c r="BY109" s="118">
        <f t="shared" si="68"/>
        <v>-187.37200820408455</v>
      </c>
      <c r="BZ109" s="118">
        <f t="shared" si="69"/>
        <v>-8.2168306809623264</v>
      </c>
      <c r="CA109" s="118">
        <f t="shared" si="70"/>
        <v>-195.58883888504687</v>
      </c>
      <c r="CB109" s="105"/>
      <c r="CC109" s="118">
        <f t="shared" si="71"/>
        <v>-29.72</v>
      </c>
      <c r="CD109" s="118">
        <f t="shared" si="72"/>
        <v>-11.38</v>
      </c>
      <c r="CE109" s="118">
        <f t="shared" si="73"/>
        <v>-41.1</v>
      </c>
    </row>
    <row r="110" spans="1:83">
      <c r="A110" s="41">
        <v>286</v>
      </c>
      <c r="B110" s="45">
        <v>8</v>
      </c>
      <c r="C110" s="45">
        <v>8</v>
      </c>
      <c r="D110" s="11" t="s">
        <v>141</v>
      </c>
      <c r="E110" s="14">
        <v>80454</v>
      </c>
      <c r="F110" s="14">
        <v>79429</v>
      </c>
      <c r="G110" s="21">
        <v>78880</v>
      </c>
      <c r="H110" s="21">
        <v>78386</v>
      </c>
      <c r="I110" s="21">
        <v>77625</v>
      </c>
      <c r="J110" s="21"/>
      <c r="K110" s="15">
        <v>-4301015.2112129303</v>
      </c>
      <c r="L110" s="21">
        <v>-406993.69615939748</v>
      </c>
      <c r="M110" s="118">
        <v>-4708008.9073723285</v>
      </c>
      <c r="N110" s="118"/>
      <c r="O110" s="21">
        <v>-15053612.211614929</v>
      </c>
      <c r="P110" s="21">
        <v>-6717492.0710726827</v>
      </c>
      <c r="Q110" s="118">
        <f t="shared" si="40"/>
        <v>-21771104.282687612</v>
      </c>
      <c r="R110" s="118"/>
      <c r="S110" s="21">
        <v>-7193965.1954254378</v>
      </c>
      <c r="T110" s="15">
        <v>2755952.3067306322</v>
      </c>
      <c r="U110" s="118">
        <f t="shared" si="41"/>
        <v>-4438012.888694806</v>
      </c>
      <c r="V110" s="15"/>
      <c r="W110" s="15">
        <v>-15053612.211614929</v>
      </c>
      <c r="X110" s="21">
        <v>-5724739.5424404703</v>
      </c>
      <c r="Y110" s="118">
        <f t="shared" si="42"/>
        <v>-20778351.754055399</v>
      </c>
      <c r="Z110" s="21"/>
      <c r="AA110" s="21">
        <v>-2364822.4</v>
      </c>
      <c r="AB110" s="21">
        <v>-905542.4</v>
      </c>
      <c r="AC110" s="131">
        <f t="shared" si="74"/>
        <v>-3172553.6</v>
      </c>
      <c r="AD110" s="12">
        <v>-27322253.852952551</v>
      </c>
      <c r="AE110" s="12"/>
      <c r="AF110" s="15">
        <v>-15053612.211614929</v>
      </c>
      <c r="AG110" s="21">
        <v>-4706855.8276157351</v>
      </c>
      <c r="AH110" s="118">
        <f t="shared" si="43"/>
        <v>-19760468.039230663</v>
      </c>
      <c r="AI110" s="21"/>
      <c r="AJ110" s="21">
        <v>-2335902.7999999998</v>
      </c>
      <c r="AK110" s="21">
        <v>-895168.12</v>
      </c>
      <c r="AL110" s="118">
        <f t="shared" si="44"/>
        <v>-3231070.92</v>
      </c>
      <c r="AM110" s="811"/>
      <c r="AN110" s="131">
        <v>-15053612.211614927</v>
      </c>
      <c r="AO110" s="131">
        <v>-3627096.6010160809</v>
      </c>
      <c r="AP110" s="118">
        <f t="shared" si="45"/>
        <v>-18680708.812631007</v>
      </c>
      <c r="AQ110" s="131"/>
      <c r="AR110" s="131">
        <v>-2307015</v>
      </c>
      <c r="AS110" s="131">
        <v>-883372.50000000012</v>
      </c>
      <c r="AT110" s="118">
        <f t="shared" si="46"/>
        <v>-3190387.5</v>
      </c>
      <c r="AU110" s="148"/>
      <c r="AV110" s="131">
        <f t="shared" si="47"/>
        <v>-53.459308564060585</v>
      </c>
      <c r="AW110" s="131">
        <f t="shared" si="48"/>
        <v>-5.0587130056852052</v>
      </c>
      <c r="AX110" s="131">
        <f t="shared" si="49"/>
        <v>-58.518021569745798</v>
      </c>
      <c r="AZ110" s="131">
        <f t="shared" si="50"/>
        <v>-189.52287214512242</v>
      </c>
      <c r="BA110" s="131">
        <f t="shared" si="51"/>
        <v>-84.572285576712318</v>
      </c>
      <c r="BB110" s="118">
        <f t="shared" si="52"/>
        <v>-274.09515772183477</v>
      </c>
      <c r="BC110" s="131"/>
      <c r="BD110" s="131">
        <f t="shared" si="75"/>
        <v>-90.571015566423313</v>
      </c>
      <c r="BE110" s="131">
        <f t="shared" si="53"/>
        <v>34.69705405746808</v>
      </c>
      <c r="BF110" s="118">
        <f t="shared" si="54"/>
        <v>-55.87396150895524</v>
      </c>
      <c r="BG110" s="131"/>
      <c r="BH110" s="131">
        <f t="shared" si="55"/>
        <v>-190.84193980242051</v>
      </c>
      <c r="BI110" s="131">
        <f t="shared" si="56"/>
        <v>-72.575298458930916</v>
      </c>
      <c r="BJ110" s="118">
        <f t="shared" si="57"/>
        <v>-263.41723826135143</v>
      </c>
      <c r="BK110" s="131"/>
      <c r="BL110" s="131">
        <f t="shared" si="58"/>
        <v>-29.98</v>
      </c>
      <c r="BM110" s="131">
        <f t="shared" si="59"/>
        <v>-11.48</v>
      </c>
      <c r="BN110" s="131">
        <f t="shared" si="60"/>
        <v>-40.22</v>
      </c>
      <c r="BO110" s="118">
        <f t="shared" si="61"/>
        <v>-81.680000000000007</v>
      </c>
      <c r="BP110" s="15"/>
      <c r="BQ110" s="131">
        <f t="shared" si="62"/>
        <v>-192.04465353015755</v>
      </c>
      <c r="BR110" s="131">
        <f t="shared" si="63"/>
        <v>-60.047149077842157</v>
      </c>
      <c r="BS110" s="118">
        <f t="shared" si="64"/>
        <v>-252.09180260799971</v>
      </c>
      <c r="BT110" s="131"/>
      <c r="BU110" s="131">
        <f t="shared" si="65"/>
        <v>-29.799999999999997</v>
      </c>
      <c r="BV110" s="131">
        <f t="shared" si="66"/>
        <v>-11.42</v>
      </c>
      <c r="BW110" s="118">
        <f t="shared" si="67"/>
        <v>-41.22</v>
      </c>
      <c r="BX110" s="15"/>
      <c r="BY110" s="118">
        <f t="shared" si="68"/>
        <v>-193.92737148618264</v>
      </c>
      <c r="BZ110" s="118">
        <f t="shared" si="69"/>
        <v>-46.725882138693471</v>
      </c>
      <c r="CA110" s="118">
        <f t="shared" si="70"/>
        <v>-240.6532536248761</v>
      </c>
      <c r="CB110" s="105"/>
      <c r="CC110" s="118">
        <f t="shared" si="71"/>
        <v>-29.72</v>
      </c>
      <c r="CD110" s="118">
        <f t="shared" si="72"/>
        <v>-11.38</v>
      </c>
      <c r="CE110" s="118">
        <f t="shared" si="73"/>
        <v>-41.1</v>
      </c>
    </row>
    <row r="111" spans="1:83">
      <c r="A111" s="41">
        <v>287</v>
      </c>
      <c r="B111" s="45">
        <v>15</v>
      </c>
      <c r="C111" s="45">
        <v>15</v>
      </c>
      <c r="D111" s="11" t="s">
        <v>142</v>
      </c>
      <c r="E111" s="14">
        <v>6380</v>
      </c>
      <c r="F111" s="14">
        <v>6242</v>
      </c>
      <c r="G111" s="21">
        <v>6199</v>
      </c>
      <c r="H111" s="21">
        <v>6121</v>
      </c>
      <c r="I111" s="21">
        <v>6113</v>
      </c>
      <c r="J111" s="21"/>
      <c r="K111" s="15">
        <v>1606930.154438671</v>
      </c>
      <c r="L111" s="21">
        <v>1072595.0618642571</v>
      </c>
      <c r="M111" s="118">
        <v>2679525.216302929</v>
      </c>
      <c r="N111" s="118"/>
      <c r="O111" s="21">
        <v>1344414.785238053</v>
      </c>
      <c r="P111" s="21">
        <v>777479.34896429034</v>
      </c>
      <c r="Q111" s="118">
        <f t="shared" si="40"/>
        <v>2121894.1342023434</v>
      </c>
      <c r="R111" s="118"/>
      <c r="S111" s="21">
        <v>-565344.27916561428</v>
      </c>
      <c r="T111" s="15">
        <v>216579.01142671579</v>
      </c>
      <c r="U111" s="118">
        <f t="shared" si="41"/>
        <v>-348765.26773889852</v>
      </c>
      <c r="V111" s="15"/>
      <c r="W111" s="15">
        <v>1344414.785238053</v>
      </c>
      <c r="X111" s="21">
        <v>668235.70676461852</v>
      </c>
      <c r="Y111" s="118">
        <f t="shared" si="42"/>
        <v>2012650.4920026716</v>
      </c>
      <c r="Z111" s="21"/>
      <c r="AA111" s="21">
        <v>-185846.02</v>
      </c>
      <c r="AB111" s="21">
        <v>-71164.52</v>
      </c>
      <c r="AC111" s="131">
        <f t="shared" si="74"/>
        <v>-249323.78</v>
      </c>
      <c r="AD111" s="12">
        <v>1498393.1947764431</v>
      </c>
      <c r="AE111" s="12"/>
      <c r="AF111" s="15">
        <v>1344414.785238053</v>
      </c>
      <c r="AG111" s="21">
        <v>560967.02162362472</v>
      </c>
      <c r="AH111" s="118">
        <f t="shared" si="43"/>
        <v>1905381.8068616777</v>
      </c>
      <c r="AI111" s="21"/>
      <c r="AJ111" s="21">
        <v>-182405.8</v>
      </c>
      <c r="AK111" s="21">
        <v>-69901.819999999992</v>
      </c>
      <c r="AL111" s="118">
        <f t="shared" si="44"/>
        <v>-252307.62</v>
      </c>
      <c r="AM111" s="811"/>
      <c r="AN111" s="131">
        <v>1344414.7852380527</v>
      </c>
      <c r="AO111" s="131">
        <v>458560.87969101866</v>
      </c>
      <c r="AP111" s="118">
        <f t="shared" si="45"/>
        <v>1802975.6649290714</v>
      </c>
      <c r="AQ111" s="131"/>
      <c r="AR111" s="131">
        <v>-181678.36</v>
      </c>
      <c r="AS111" s="131">
        <v>-69565.94</v>
      </c>
      <c r="AT111" s="118">
        <f t="shared" si="46"/>
        <v>-251244.3</v>
      </c>
      <c r="AU111" s="148"/>
      <c r="AV111" s="131">
        <f t="shared" si="47"/>
        <v>251.8699301628011</v>
      </c>
      <c r="AW111" s="131">
        <f t="shared" si="48"/>
        <v>168.11834825458575</v>
      </c>
      <c r="AX111" s="131">
        <f t="shared" si="49"/>
        <v>419.98827841738699</v>
      </c>
      <c r="AZ111" s="131">
        <f t="shared" si="50"/>
        <v>215.3820546680636</v>
      </c>
      <c r="BA111" s="131">
        <f t="shared" si="51"/>
        <v>124.55612767771393</v>
      </c>
      <c r="BB111" s="118">
        <f t="shared" si="52"/>
        <v>339.93818234577753</v>
      </c>
      <c r="BC111" s="131"/>
      <c r="BD111" s="131">
        <f t="shared" si="75"/>
        <v>-90.571015566423313</v>
      </c>
      <c r="BE111" s="131">
        <f t="shared" si="53"/>
        <v>34.697054057468087</v>
      </c>
      <c r="BF111" s="118">
        <f t="shared" si="54"/>
        <v>-55.873961508955226</v>
      </c>
      <c r="BG111" s="131"/>
      <c r="BH111" s="131">
        <f t="shared" si="55"/>
        <v>216.87607440523519</v>
      </c>
      <c r="BI111" s="131">
        <f t="shared" si="56"/>
        <v>107.79733937161132</v>
      </c>
      <c r="BJ111" s="118">
        <f t="shared" si="57"/>
        <v>324.67341377684647</v>
      </c>
      <c r="BK111" s="131"/>
      <c r="BL111" s="131">
        <f t="shared" si="58"/>
        <v>-29.979999999999997</v>
      </c>
      <c r="BM111" s="131">
        <f t="shared" si="59"/>
        <v>-11.48</v>
      </c>
      <c r="BN111" s="131">
        <f t="shared" si="60"/>
        <v>-40.22</v>
      </c>
      <c r="BO111" s="118">
        <f t="shared" si="61"/>
        <v>-81.679999999999993</v>
      </c>
      <c r="BP111" s="15"/>
      <c r="BQ111" s="131">
        <f t="shared" si="62"/>
        <v>219.63972965823444</v>
      </c>
      <c r="BR111" s="131">
        <f t="shared" si="63"/>
        <v>91.646303156939183</v>
      </c>
      <c r="BS111" s="118">
        <f t="shared" si="64"/>
        <v>311.2860328151736</v>
      </c>
      <c r="BT111" s="131"/>
      <c r="BU111" s="131">
        <f t="shared" si="65"/>
        <v>-29.799999999999997</v>
      </c>
      <c r="BV111" s="131">
        <f t="shared" si="66"/>
        <v>-11.419999999999998</v>
      </c>
      <c r="BW111" s="118">
        <f t="shared" si="67"/>
        <v>-41.22</v>
      </c>
      <c r="BX111" s="15"/>
      <c r="BY111" s="118">
        <f t="shared" si="68"/>
        <v>219.92716918666002</v>
      </c>
      <c r="BZ111" s="118">
        <f t="shared" si="69"/>
        <v>75.014048698023672</v>
      </c>
      <c r="CA111" s="118">
        <f t="shared" si="70"/>
        <v>294.94121788468368</v>
      </c>
      <c r="CB111" s="105"/>
      <c r="CC111" s="118">
        <f t="shared" si="71"/>
        <v>-29.72</v>
      </c>
      <c r="CD111" s="118">
        <f t="shared" si="72"/>
        <v>-11.38</v>
      </c>
      <c r="CE111" s="118">
        <f t="shared" si="73"/>
        <v>-41.1</v>
      </c>
    </row>
    <row r="112" spans="1:83">
      <c r="A112" s="41">
        <v>288</v>
      </c>
      <c r="B112" s="45">
        <v>15</v>
      </c>
      <c r="C112" s="45">
        <v>15</v>
      </c>
      <c r="D112" s="11" t="s">
        <v>143</v>
      </c>
      <c r="E112" s="14">
        <v>6442</v>
      </c>
      <c r="F112" s="14">
        <v>6405</v>
      </c>
      <c r="G112" s="21">
        <v>6368</v>
      </c>
      <c r="H112" s="21">
        <v>6342</v>
      </c>
      <c r="I112" s="21">
        <v>6268</v>
      </c>
      <c r="J112" s="21"/>
      <c r="K112" s="15">
        <v>-483541.52055936662</v>
      </c>
      <c r="L112" s="21">
        <v>-621626.37596266565</v>
      </c>
      <c r="M112" s="118">
        <v>-1105167.8965220321</v>
      </c>
      <c r="N112" s="118"/>
      <c r="O112" s="21">
        <v>3202.2815455690061</v>
      </c>
      <c r="P112" s="21">
        <v>-227740.78971624881</v>
      </c>
      <c r="Q112" s="118">
        <f t="shared" si="40"/>
        <v>-224538.50817067979</v>
      </c>
      <c r="R112" s="118"/>
      <c r="S112" s="21">
        <v>-580107.35470294137</v>
      </c>
      <c r="T112" s="15">
        <v>222234.63123808309</v>
      </c>
      <c r="U112" s="118">
        <f t="shared" si="41"/>
        <v>-357872.72346485825</v>
      </c>
      <c r="V112" s="15"/>
      <c r="W112" s="15">
        <v>3202.2815455690061</v>
      </c>
      <c r="X112" s="21">
        <v>-147687.15759335511</v>
      </c>
      <c r="Y112" s="118">
        <f t="shared" si="42"/>
        <v>-144484.87604778609</v>
      </c>
      <c r="Z112" s="21"/>
      <c r="AA112" s="21">
        <v>-190912.64000000001</v>
      </c>
      <c r="AB112" s="21">
        <v>-73104.639999999999</v>
      </c>
      <c r="AC112" s="131">
        <f t="shared" si="74"/>
        <v>-256120.95999999999</v>
      </c>
      <c r="AD112" s="12">
        <v>-672112.49192349555</v>
      </c>
      <c r="AE112" s="12"/>
      <c r="AF112" s="15">
        <v>3202.2815455690061</v>
      </c>
      <c r="AG112" s="21">
        <v>-65606.995518389653</v>
      </c>
      <c r="AH112" s="118">
        <f t="shared" si="43"/>
        <v>-62404.713972820646</v>
      </c>
      <c r="AI112" s="21"/>
      <c r="AJ112" s="21">
        <v>-188991.6</v>
      </c>
      <c r="AK112" s="21">
        <v>-72425.64</v>
      </c>
      <c r="AL112" s="118">
        <f t="shared" si="44"/>
        <v>-261417.24</v>
      </c>
      <c r="AM112" s="811"/>
      <c r="AN112" s="131">
        <v>3202.2815455690056</v>
      </c>
      <c r="AO112" s="131">
        <v>-36077.402446019609</v>
      </c>
      <c r="AP112" s="118">
        <f t="shared" si="45"/>
        <v>-32875.120900450602</v>
      </c>
      <c r="AQ112" s="131"/>
      <c r="AR112" s="131">
        <v>-186284.96</v>
      </c>
      <c r="AS112" s="131">
        <v>-71329.840000000011</v>
      </c>
      <c r="AT112" s="118">
        <f t="shared" si="46"/>
        <v>-257614.8</v>
      </c>
      <c r="AU112" s="148"/>
      <c r="AV112" s="131">
        <f t="shared" si="47"/>
        <v>-75.060776243304346</v>
      </c>
      <c r="AW112" s="131">
        <f t="shared" si="48"/>
        <v>-96.495867116216345</v>
      </c>
      <c r="AX112" s="131">
        <f t="shared" si="49"/>
        <v>-171.55664335952065</v>
      </c>
      <c r="AZ112" s="131">
        <f t="shared" si="50"/>
        <v>0.4999658931411407</v>
      </c>
      <c r="BA112" s="131">
        <f t="shared" si="51"/>
        <v>-35.556719705893649</v>
      </c>
      <c r="BB112" s="118">
        <f t="shared" si="52"/>
        <v>-35.056753812752504</v>
      </c>
      <c r="BC112" s="131"/>
      <c r="BD112" s="131">
        <f t="shared" si="75"/>
        <v>-90.571015566423327</v>
      </c>
      <c r="BE112" s="131">
        <f t="shared" si="53"/>
        <v>34.697054057468087</v>
      </c>
      <c r="BF112" s="118">
        <f t="shared" si="54"/>
        <v>-55.873961508955233</v>
      </c>
      <c r="BG112" s="131"/>
      <c r="BH112" s="131">
        <f t="shared" si="55"/>
        <v>0.50287084572377605</v>
      </c>
      <c r="BI112" s="131">
        <f t="shared" si="56"/>
        <v>-23.192078767800741</v>
      </c>
      <c r="BJ112" s="118">
        <f t="shared" si="57"/>
        <v>-22.689207922076964</v>
      </c>
      <c r="BK112" s="131"/>
      <c r="BL112" s="131">
        <f t="shared" si="58"/>
        <v>-29.98</v>
      </c>
      <c r="BM112" s="131">
        <f t="shared" si="59"/>
        <v>-11.48</v>
      </c>
      <c r="BN112" s="131">
        <f t="shared" si="60"/>
        <v>-40.22</v>
      </c>
      <c r="BO112" s="118">
        <f t="shared" si="61"/>
        <v>-81.680000000000007</v>
      </c>
      <c r="BP112" s="15"/>
      <c r="BQ112" s="131">
        <f t="shared" si="62"/>
        <v>0.50493244174850305</v>
      </c>
      <c r="BR112" s="131">
        <f t="shared" si="63"/>
        <v>-10.344843191168346</v>
      </c>
      <c r="BS112" s="118">
        <f t="shared" si="64"/>
        <v>-9.8399107494198432</v>
      </c>
      <c r="BT112" s="131"/>
      <c r="BU112" s="131">
        <f t="shared" si="65"/>
        <v>-29.8</v>
      </c>
      <c r="BV112" s="131">
        <f t="shared" si="66"/>
        <v>-11.42</v>
      </c>
      <c r="BW112" s="118">
        <f t="shared" si="67"/>
        <v>-41.22</v>
      </c>
      <c r="BX112" s="15"/>
      <c r="BY112" s="118">
        <f t="shared" si="68"/>
        <v>0.51089367351132831</v>
      </c>
      <c r="BZ112" s="118">
        <f t="shared" si="69"/>
        <v>-5.7558076652871106</v>
      </c>
      <c r="CA112" s="118">
        <f t="shared" si="70"/>
        <v>-5.2449139917757819</v>
      </c>
      <c r="CB112" s="105"/>
      <c r="CC112" s="118">
        <f t="shared" si="71"/>
        <v>-29.72</v>
      </c>
      <c r="CD112" s="118">
        <f t="shared" si="72"/>
        <v>-11.380000000000003</v>
      </c>
      <c r="CE112" s="118">
        <f t="shared" si="73"/>
        <v>-41.1</v>
      </c>
    </row>
    <row r="113" spans="1:83">
      <c r="A113" s="41">
        <v>290</v>
      </c>
      <c r="B113" s="45">
        <v>18</v>
      </c>
      <c r="C113" s="45">
        <v>18</v>
      </c>
      <c r="D113" s="11" t="s">
        <v>144</v>
      </c>
      <c r="E113" s="14">
        <v>7928</v>
      </c>
      <c r="F113" s="14">
        <v>7755</v>
      </c>
      <c r="G113" s="21">
        <v>7582</v>
      </c>
      <c r="H113" s="21">
        <v>7483</v>
      </c>
      <c r="I113" s="21">
        <v>7300</v>
      </c>
      <c r="J113" s="21"/>
      <c r="K113" s="15">
        <v>-65082.62521018627</v>
      </c>
      <c r="L113" s="21">
        <v>552853.15065888315</v>
      </c>
      <c r="M113" s="118">
        <v>487770.52544869692</v>
      </c>
      <c r="N113" s="118"/>
      <c r="O113" s="21">
        <v>398281.32944976032</v>
      </c>
      <c r="P113" s="21">
        <v>712537.36035202933</v>
      </c>
      <c r="Q113" s="118">
        <f t="shared" si="40"/>
        <v>1110818.6898017896</v>
      </c>
      <c r="R113" s="118"/>
      <c r="S113" s="21">
        <v>-702378.22571761278</v>
      </c>
      <c r="T113" s="15">
        <v>269075.65421566501</v>
      </c>
      <c r="U113" s="118">
        <f t="shared" si="41"/>
        <v>-433302.57150194776</v>
      </c>
      <c r="V113" s="15"/>
      <c r="W113" s="15">
        <v>398281.32944976032</v>
      </c>
      <c r="X113" s="21">
        <v>576814.12336733611</v>
      </c>
      <c r="Y113" s="118">
        <f t="shared" si="42"/>
        <v>975095.45281709637</v>
      </c>
      <c r="Z113" s="21"/>
      <c r="AA113" s="21">
        <v>-227308.36</v>
      </c>
      <c r="AB113" s="21">
        <v>-87041.36</v>
      </c>
      <c r="AC113" s="131">
        <f t="shared" si="74"/>
        <v>-304948.03999999998</v>
      </c>
      <c r="AD113" s="12">
        <v>335201.74025715841</v>
      </c>
      <c r="AE113" s="12"/>
      <c r="AF113" s="15">
        <v>398281.32944976032</v>
      </c>
      <c r="AG113" s="21">
        <v>443544.55379533878</v>
      </c>
      <c r="AH113" s="118">
        <f t="shared" si="43"/>
        <v>841825.8832450991</v>
      </c>
      <c r="AI113" s="21"/>
      <c r="AJ113" s="21">
        <v>-222993.4</v>
      </c>
      <c r="AK113" s="21">
        <v>-85455.86</v>
      </c>
      <c r="AL113" s="118">
        <f t="shared" si="44"/>
        <v>-308449.26</v>
      </c>
      <c r="AM113" s="811"/>
      <c r="AN113" s="131">
        <v>398281.32944976032</v>
      </c>
      <c r="AO113" s="131">
        <v>316316.160541997</v>
      </c>
      <c r="AP113" s="118">
        <f t="shared" si="45"/>
        <v>714597.48999175732</v>
      </c>
      <c r="AQ113" s="131"/>
      <c r="AR113" s="131">
        <v>-216956</v>
      </c>
      <c r="AS113" s="131">
        <v>-83074</v>
      </c>
      <c r="AT113" s="118">
        <f t="shared" si="46"/>
        <v>-300030</v>
      </c>
      <c r="AU113" s="148"/>
      <c r="AV113" s="131">
        <f t="shared" si="47"/>
        <v>-8.2092110507298521</v>
      </c>
      <c r="AW113" s="131">
        <f t="shared" si="48"/>
        <v>69.734252101271835</v>
      </c>
      <c r="AX113" s="131">
        <f t="shared" si="49"/>
        <v>61.525041050541994</v>
      </c>
      <c r="AZ113" s="131">
        <f t="shared" si="50"/>
        <v>51.358005087009715</v>
      </c>
      <c r="BA113" s="131">
        <f t="shared" si="51"/>
        <v>91.881026479952197</v>
      </c>
      <c r="BB113" s="118">
        <f t="shared" si="52"/>
        <v>143.2390315669619</v>
      </c>
      <c r="BC113" s="131"/>
      <c r="BD113" s="131">
        <f t="shared" si="75"/>
        <v>-90.571015566423313</v>
      </c>
      <c r="BE113" s="131">
        <f t="shared" si="53"/>
        <v>34.697054057468087</v>
      </c>
      <c r="BF113" s="118">
        <f t="shared" si="54"/>
        <v>-55.873961508955226</v>
      </c>
      <c r="BG113" s="131"/>
      <c r="BH113" s="131">
        <f t="shared" si="55"/>
        <v>52.529850890234812</v>
      </c>
      <c r="BI113" s="131">
        <f t="shared" si="56"/>
        <v>76.076777020223702</v>
      </c>
      <c r="BJ113" s="118">
        <f t="shared" si="57"/>
        <v>128.60662791045851</v>
      </c>
      <c r="BK113" s="131"/>
      <c r="BL113" s="131">
        <f t="shared" si="58"/>
        <v>-29.979999999999997</v>
      </c>
      <c r="BM113" s="131">
        <f t="shared" si="59"/>
        <v>-11.48</v>
      </c>
      <c r="BN113" s="131">
        <f t="shared" si="60"/>
        <v>-40.22</v>
      </c>
      <c r="BO113" s="118">
        <f t="shared" si="61"/>
        <v>-81.679999999999993</v>
      </c>
      <c r="BP113" s="15"/>
      <c r="BQ113" s="131">
        <f t="shared" si="62"/>
        <v>53.224820185722344</v>
      </c>
      <c r="BR113" s="131">
        <f t="shared" si="63"/>
        <v>59.273627394806731</v>
      </c>
      <c r="BS113" s="118">
        <f t="shared" si="64"/>
        <v>112.49844758052907</v>
      </c>
      <c r="BT113" s="131"/>
      <c r="BU113" s="131">
        <f t="shared" si="65"/>
        <v>-29.8</v>
      </c>
      <c r="BV113" s="131">
        <f t="shared" si="66"/>
        <v>-11.42</v>
      </c>
      <c r="BW113" s="118">
        <f t="shared" si="67"/>
        <v>-41.22</v>
      </c>
      <c r="BX113" s="15"/>
      <c r="BY113" s="118">
        <f t="shared" si="68"/>
        <v>54.559086225994562</v>
      </c>
      <c r="BZ113" s="118">
        <f t="shared" si="69"/>
        <v>43.330980896163972</v>
      </c>
      <c r="CA113" s="118">
        <f t="shared" si="70"/>
        <v>97.890067122158541</v>
      </c>
      <c r="CB113" s="105"/>
      <c r="CC113" s="118">
        <f t="shared" si="71"/>
        <v>-29.72</v>
      </c>
      <c r="CD113" s="118">
        <f t="shared" si="72"/>
        <v>-11.38</v>
      </c>
      <c r="CE113" s="118">
        <f t="shared" si="73"/>
        <v>-41.1</v>
      </c>
    </row>
    <row r="114" spans="1:83">
      <c r="A114" s="41">
        <v>291</v>
      </c>
      <c r="B114" s="45">
        <v>6</v>
      </c>
      <c r="C114" s="45">
        <v>6</v>
      </c>
      <c r="D114" s="11" t="s">
        <v>145</v>
      </c>
      <c r="E114" s="14">
        <v>2158</v>
      </c>
      <c r="F114" s="14">
        <v>2119</v>
      </c>
      <c r="G114" s="21">
        <v>2092</v>
      </c>
      <c r="H114" s="21">
        <v>2038</v>
      </c>
      <c r="I114" s="21">
        <v>1979</v>
      </c>
      <c r="J114" s="21"/>
      <c r="K114" s="15">
        <v>962215.81022848887</v>
      </c>
      <c r="L114" s="21">
        <v>903744.98393354379</v>
      </c>
      <c r="M114" s="118">
        <v>1865960.7941620329</v>
      </c>
      <c r="N114" s="118"/>
      <c r="O114" s="21">
        <v>1054656.6899326991</v>
      </c>
      <c r="P114" s="21">
        <v>924635.47839696659</v>
      </c>
      <c r="Q114" s="118">
        <f t="shared" si="40"/>
        <v>1979292.1683296657</v>
      </c>
      <c r="R114" s="118"/>
      <c r="S114" s="21">
        <v>-191919.98198525101</v>
      </c>
      <c r="T114" s="15">
        <v>73523.057547774864</v>
      </c>
      <c r="U114" s="118">
        <f t="shared" si="41"/>
        <v>-118396.92443747615</v>
      </c>
      <c r="V114" s="15"/>
      <c r="W114" s="15">
        <v>1054656.6899326991</v>
      </c>
      <c r="X114" s="21">
        <v>887550.04459031741</v>
      </c>
      <c r="Y114" s="118">
        <f t="shared" si="42"/>
        <v>1942206.7345230165</v>
      </c>
      <c r="Z114" s="21"/>
      <c r="AA114" s="21">
        <v>-62718.16</v>
      </c>
      <c r="AB114" s="21">
        <v>-24016.16</v>
      </c>
      <c r="AC114" s="131">
        <f t="shared" si="74"/>
        <v>-84140.239999999991</v>
      </c>
      <c r="AD114" s="12">
        <v>1767527.269752993</v>
      </c>
      <c r="AE114" s="12"/>
      <c r="AF114" s="15">
        <v>1054656.6899326991</v>
      </c>
      <c r="AG114" s="21">
        <v>851135.05839778855</v>
      </c>
      <c r="AH114" s="118">
        <f t="shared" si="43"/>
        <v>1905791.7483304876</v>
      </c>
      <c r="AI114" s="21"/>
      <c r="AJ114" s="21">
        <v>-60732.4</v>
      </c>
      <c r="AK114" s="21">
        <v>-23273.96</v>
      </c>
      <c r="AL114" s="118">
        <f t="shared" si="44"/>
        <v>-84006.36</v>
      </c>
      <c r="AM114" s="811"/>
      <c r="AN114" s="131">
        <v>1054656.6899326986</v>
      </c>
      <c r="AO114" s="131">
        <v>816370.78176286502</v>
      </c>
      <c r="AP114" s="118">
        <f t="shared" si="45"/>
        <v>1871027.4716955638</v>
      </c>
      <c r="AQ114" s="131"/>
      <c r="AR114" s="131">
        <v>-58815.88</v>
      </c>
      <c r="AS114" s="131">
        <v>-22521.02</v>
      </c>
      <c r="AT114" s="118">
        <f t="shared" si="46"/>
        <v>-81336.899999999994</v>
      </c>
      <c r="AU114" s="148"/>
      <c r="AV114" s="131">
        <f t="shared" si="47"/>
        <v>445.88313726992072</v>
      </c>
      <c r="AW114" s="131">
        <f t="shared" si="48"/>
        <v>418.78822239737895</v>
      </c>
      <c r="AX114" s="131">
        <f t="shared" si="49"/>
        <v>864.67135966729973</v>
      </c>
      <c r="AZ114" s="131">
        <f t="shared" si="50"/>
        <v>497.71434163883862</v>
      </c>
      <c r="BA114" s="131">
        <f t="shared" si="51"/>
        <v>436.35463822414658</v>
      </c>
      <c r="BB114" s="118">
        <f t="shared" si="52"/>
        <v>934.0689798629852</v>
      </c>
      <c r="BC114" s="131"/>
      <c r="BD114" s="131">
        <f t="shared" si="75"/>
        <v>-90.571015566423313</v>
      </c>
      <c r="BE114" s="131">
        <f t="shared" si="53"/>
        <v>34.69705405746808</v>
      </c>
      <c r="BF114" s="118">
        <f t="shared" si="54"/>
        <v>-55.87396150895524</v>
      </c>
      <c r="BG114" s="131"/>
      <c r="BH114" s="131">
        <f t="shared" si="55"/>
        <v>504.13799709976058</v>
      </c>
      <c r="BI114" s="131">
        <f t="shared" si="56"/>
        <v>424.25910353265652</v>
      </c>
      <c r="BJ114" s="118">
        <f t="shared" si="57"/>
        <v>928.39710063241705</v>
      </c>
      <c r="BK114" s="131"/>
      <c r="BL114" s="131">
        <f t="shared" si="58"/>
        <v>-29.98</v>
      </c>
      <c r="BM114" s="131">
        <f t="shared" si="59"/>
        <v>-11.48</v>
      </c>
      <c r="BN114" s="131">
        <f t="shared" si="60"/>
        <v>-40.22</v>
      </c>
      <c r="BO114" s="118">
        <f t="shared" si="61"/>
        <v>-81.680000000000007</v>
      </c>
      <c r="BP114" s="15"/>
      <c r="BQ114" s="131">
        <f t="shared" si="62"/>
        <v>517.49592243998973</v>
      </c>
      <c r="BR114" s="131">
        <f t="shared" si="63"/>
        <v>417.63251148075983</v>
      </c>
      <c r="BS114" s="118">
        <f t="shared" si="64"/>
        <v>935.12843392074956</v>
      </c>
      <c r="BT114" s="131"/>
      <c r="BU114" s="131">
        <f t="shared" si="65"/>
        <v>-29.8</v>
      </c>
      <c r="BV114" s="131">
        <f t="shared" si="66"/>
        <v>-11.42</v>
      </c>
      <c r="BW114" s="118">
        <f t="shared" si="67"/>
        <v>-41.22</v>
      </c>
      <c r="BX114" s="15"/>
      <c r="BY114" s="118">
        <f t="shared" si="68"/>
        <v>532.92404746472891</v>
      </c>
      <c r="BZ114" s="118">
        <f t="shared" si="69"/>
        <v>412.51681746481307</v>
      </c>
      <c r="CA114" s="118">
        <f t="shared" si="70"/>
        <v>945.44086492954193</v>
      </c>
      <c r="CB114" s="105"/>
      <c r="CC114" s="118">
        <f t="shared" si="71"/>
        <v>-29.72</v>
      </c>
      <c r="CD114" s="118">
        <f t="shared" si="72"/>
        <v>-11.38</v>
      </c>
      <c r="CE114" s="118">
        <f t="shared" si="73"/>
        <v>-41.1</v>
      </c>
    </row>
    <row r="115" spans="1:83">
      <c r="A115" s="41">
        <v>297</v>
      </c>
      <c r="B115" s="45">
        <v>11</v>
      </c>
      <c r="C115" s="45">
        <v>11</v>
      </c>
      <c r="D115" s="11" t="s">
        <v>146</v>
      </c>
      <c r="E115" s="14">
        <v>121543</v>
      </c>
      <c r="F115" s="14">
        <v>122594</v>
      </c>
      <c r="G115" s="21">
        <v>124021</v>
      </c>
      <c r="H115" s="21">
        <v>125666</v>
      </c>
      <c r="I115" s="21">
        <v>126572</v>
      </c>
      <c r="J115" s="21"/>
      <c r="K115" s="15">
        <v>-11805262.82286956</v>
      </c>
      <c r="L115" s="21">
        <v>-4935372.5064624157</v>
      </c>
      <c r="M115" s="118">
        <v>-16740635.32933197</v>
      </c>
      <c r="N115" s="118"/>
      <c r="O115" s="21">
        <v>-12747671.11711845</v>
      </c>
      <c r="P115" s="21">
        <v>-4227415.9610003131</v>
      </c>
      <c r="Q115" s="118">
        <f t="shared" si="40"/>
        <v>-16975087.078118764</v>
      </c>
      <c r="R115" s="118"/>
      <c r="S115" s="21">
        <v>-11103463.082350099</v>
      </c>
      <c r="T115" s="15">
        <v>4253650.6451212419</v>
      </c>
      <c r="U115" s="118">
        <f t="shared" si="41"/>
        <v>-6849812.4372288575</v>
      </c>
      <c r="V115" s="15"/>
      <c r="W115" s="15">
        <v>-12747671.11711845</v>
      </c>
      <c r="X115" s="21">
        <v>-2695160.695352532</v>
      </c>
      <c r="Y115" s="118">
        <f t="shared" si="42"/>
        <v>-15442831.812470982</v>
      </c>
      <c r="Z115" s="21"/>
      <c r="AA115" s="21">
        <v>-3718149.58</v>
      </c>
      <c r="AB115" s="21">
        <v>-1423761.08</v>
      </c>
      <c r="AC115" s="131">
        <f t="shared" si="74"/>
        <v>-4988124.62</v>
      </c>
      <c r="AD115" s="12">
        <v>-25524217.36826767</v>
      </c>
      <c r="AE115" s="12"/>
      <c r="AF115" s="15">
        <v>-12747671.11711845</v>
      </c>
      <c r="AG115" s="21">
        <v>-1124116.9187064259</v>
      </c>
      <c r="AH115" s="118">
        <f t="shared" si="43"/>
        <v>-13871788.035824876</v>
      </c>
      <c r="AI115" s="21"/>
      <c r="AJ115" s="21">
        <v>-3744846.8</v>
      </c>
      <c r="AK115" s="21">
        <v>-1435105.72</v>
      </c>
      <c r="AL115" s="118">
        <f t="shared" si="44"/>
        <v>-5179952.5199999996</v>
      </c>
      <c r="AM115" s="811"/>
      <c r="AN115" s="131">
        <v>-12747671.117118452</v>
      </c>
      <c r="AO115" s="131">
        <v>-690534.43801207305</v>
      </c>
      <c r="AP115" s="118">
        <f t="shared" si="45"/>
        <v>-13438205.555130525</v>
      </c>
      <c r="AQ115" s="131"/>
      <c r="AR115" s="131">
        <v>-3761719.84</v>
      </c>
      <c r="AS115" s="131">
        <v>-1440389.36</v>
      </c>
      <c r="AT115" s="118">
        <f t="shared" si="46"/>
        <v>-5202109.2</v>
      </c>
      <c r="AU115" s="148"/>
      <c r="AV115" s="131">
        <f t="shared" si="47"/>
        <v>-97.128282359901931</v>
      </c>
      <c r="AW115" s="131">
        <f t="shared" si="48"/>
        <v>-40.60597900712024</v>
      </c>
      <c r="AX115" s="131">
        <f t="shared" si="49"/>
        <v>-137.73426136702213</v>
      </c>
      <c r="AZ115" s="131">
        <f t="shared" si="50"/>
        <v>-103.9828304575954</v>
      </c>
      <c r="BA115" s="131">
        <f t="shared" si="51"/>
        <v>-34.483057580308277</v>
      </c>
      <c r="BB115" s="118">
        <f t="shared" si="52"/>
        <v>-138.46588803790368</v>
      </c>
      <c r="BC115" s="131"/>
      <c r="BD115" s="131">
        <f t="shared" si="75"/>
        <v>-90.571015566423313</v>
      </c>
      <c r="BE115" s="131">
        <f t="shared" si="53"/>
        <v>34.69705405746808</v>
      </c>
      <c r="BF115" s="118">
        <f t="shared" si="54"/>
        <v>-55.873961508955233</v>
      </c>
      <c r="BG115" s="131"/>
      <c r="BH115" s="131">
        <f t="shared" si="55"/>
        <v>-102.78639195876868</v>
      </c>
      <c r="BI115" s="131">
        <f t="shared" si="56"/>
        <v>-21.731486565602051</v>
      </c>
      <c r="BJ115" s="118">
        <f t="shared" si="57"/>
        <v>-124.51787852437073</v>
      </c>
      <c r="BK115" s="131"/>
      <c r="BL115" s="131">
        <f t="shared" si="58"/>
        <v>-29.98</v>
      </c>
      <c r="BM115" s="131">
        <f t="shared" si="59"/>
        <v>-11.48</v>
      </c>
      <c r="BN115" s="131">
        <f t="shared" si="60"/>
        <v>-40.22</v>
      </c>
      <c r="BO115" s="118">
        <f t="shared" si="61"/>
        <v>-81.680000000000007</v>
      </c>
      <c r="BP115" s="15"/>
      <c r="BQ115" s="131">
        <f t="shared" si="62"/>
        <v>-101.44089186509039</v>
      </c>
      <c r="BR115" s="131">
        <f t="shared" si="63"/>
        <v>-8.9452749248517964</v>
      </c>
      <c r="BS115" s="118">
        <f t="shared" si="64"/>
        <v>-110.38616678994219</v>
      </c>
      <c r="BT115" s="131"/>
      <c r="BU115" s="131">
        <f t="shared" si="65"/>
        <v>-29.799999999999997</v>
      </c>
      <c r="BV115" s="131">
        <f t="shared" si="66"/>
        <v>-11.42</v>
      </c>
      <c r="BW115" s="118">
        <f t="shared" si="67"/>
        <v>-41.22</v>
      </c>
      <c r="BX115" s="15"/>
      <c r="BY115" s="118">
        <f t="shared" si="68"/>
        <v>-100.71477986536084</v>
      </c>
      <c r="BZ115" s="118">
        <f t="shared" si="69"/>
        <v>-5.4556650602982737</v>
      </c>
      <c r="CA115" s="118">
        <f t="shared" si="70"/>
        <v>-106.17044492565911</v>
      </c>
      <c r="CB115" s="105"/>
      <c r="CC115" s="118">
        <f t="shared" si="71"/>
        <v>-29.72</v>
      </c>
      <c r="CD115" s="118">
        <f t="shared" si="72"/>
        <v>-11.38</v>
      </c>
      <c r="CE115" s="118">
        <f t="shared" si="73"/>
        <v>-41.1</v>
      </c>
    </row>
    <row r="116" spans="1:83">
      <c r="A116" s="41">
        <v>300</v>
      </c>
      <c r="B116" s="45">
        <v>14</v>
      </c>
      <c r="C116" s="45">
        <v>14</v>
      </c>
      <c r="D116" s="11" t="s">
        <v>147</v>
      </c>
      <c r="E116" s="14">
        <v>3528</v>
      </c>
      <c r="F116" s="14">
        <v>3437</v>
      </c>
      <c r="G116" s="21">
        <v>3381</v>
      </c>
      <c r="H116" s="21">
        <v>3335</v>
      </c>
      <c r="I116" s="21">
        <v>3306</v>
      </c>
      <c r="J116" s="21"/>
      <c r="K116" s="15">
        <v>1325560.2991796141</v>
      </c>
      <c r="L116" s="15">
        <v>729078.90658615809</v>
      </c>
      <c r="M116" s="118">
        <v>2054639.2057657719</v>
      </c>
      <c r="N116" s="118"/>
      <c r="O116" s="21">
        <v>1409171.1510585281</v>
      </c>
      <c r="P116" s="15">
        <v>718617.4359819981</v>
      </c>
      <c r="Q116" s="118">
        <f t="shared" si="40"/>
        <v>2127788.5870405263</v>
      </c>
      <c r="R116" s="118"/>
      <c r="S116" s="15">
        <v>-311292.58050179691</v>
      </c>
      <c r="T116" s="15">
        <v>119253.77479551781</v>
      </c>
      <c r="U116" s="118">
        <f t="shared" si="41"/>
        <v>-192038.80570627912</v>
      </c>
      <c r="V116" s="15"/>
      <c r="W116" s="15">
        <v>1409171.1510585281</v>
      </c>
      <c r="X116" s="15">
        <v>658465.17737253441</v>
      </c>
      <c r="Y116" s="118">
        <f t="shared" si="42"/>
        <v>2067636.3284310624</v>
      </c>
      <c r="Z116" s="15"/>
      <c r="AA116" s="15">
        <v>-101362.38</v>
      </c>
      <c r="AB116" s="15">
        <v>-38813.879999999997</v>
      </c>
      <c r="AC116" s="131">
        <f t="shared" si="74"/>
        <v>-135983.82</v>
      </c>
      <c r="AD116" s="12">
        <v>1784207.126851199</v>
      </c>
      <c r="AE116" s="12"/>
      <c r="AF116" s="15">
        <v>1409171.1510585281</v>
      </c>
      <c r="AG116" s="15">
        <v>599400.37909800769</v>
      </c>
      <c r="AH116" s="118">
        <f t="shared" si="43"/>
        <v>2008571.5301565358</v>
      </c>
      <c r="AI116" s="15"/>
      <c r="AJ116" s="15">
        <v>-99383</v>
      </c>
      <c r="AK116" s="15">
        <v>-38085.699999999997</v>
      </c>
      <c r="AL116" s="118">
        <f t="shared" si="44"/>
        <v>-137468.70000000001</v>
      </c>
      <c r="AM116" s="811"/>
      <c r="AN116" s="131">
        <v>1409171.1510585283</v>
      </c>
      <c r="AO116" s="131">
        <v>543013.01770384447</v>
      </c>
      <c r="AP116" s="118">
        <f t="shared" si="45"/>
        <v>1952184.1687623728</v>
      </c>
      <c r="AQ116" s="131"/>
      <c r="AR116" s="131">
        <v>-98254.319999999992</v>
      </c>
      <c r="AS116" s="131">
        <v>-37622.280000000006</v>
      </c>
      <c r="AT116" s="118">
        <f t="shared" si="46"/>
        <v>-135876.6</v>
      </c>
      <c r="AU116" s="148"/>
      <c r="AV116" s="131">
        <f t="shared" si="47"/>
        <v>375.72570838424434</v>
      </c>
      <c r="AW116" s="131">
        <f t="shared" si="48"/>
        <v>206.65501887362757</v>
      </c>
      <c r="AX116" s="131">
        <f t="shared" si="49"/>
        <v>582.38072725787185</v>
      </c>
      <c r="AZ116" s="131">
        <f t="shared" si="50"/>
        <v>410.00033490210302</v>
      </c>
      <c r="BA116" s="131">
        <f t="shared" si="51"/>
        <v>209.08275705033404</v>
      </c>
      <c r="BB116" s="118">
        <f t="shared" si="52"/>
        <v>619.08309195243714</v>
      </c>
      <c r="BC116" s="131"/>
      <c r="BD116" s="131">
        <f t="shared" si="75"/>
        <v>-90.571015566423313</v>
      </c>
      <c r="BE116" s="131">
        <f t="shared" si="53"/>
        <v>34.697054057468087</v>
      </c>
      <c r="BF116" s="118">
        <f t="shared" si="54"/>
        <v>-55.873961508955226</v>
      </c>
      <c r="BG116" s="131"/>
      <c r="BH116" s="131">
        <f t="shared" si="55"/>
        <v>416.79123071828695</v>
      </c>
      <c r="BI116" s="131">
        <f t="shared" si="56"/>
        <v>194.75456296141212</v>
      </c>
      <c r="BJ116" s="118">
        <f t="shared" si="57"/>
        <v>611.54579367969905</v>
      </c>
      <c r="BK116" s="131"/>
      <c r="BL116" s="131">
        <f t="shared" si="58"/>
        <v>-29.98</v>
      </c>
      <c r="BM116" s="131">
        <f t="shared" si="59"/>
        <v>-11.479999999999999</v>
      </c>
      <c r="BN116" s="131">
        <f t="shared" si="60"/>
        <v>-40.22</v>
      </c>
      <c r="BO116" s="118">
        <f t="shared" si="61"/>
        <v>-81.680000000000007</v>
      </c>
      <c r="BP116" s="15"/>
      <c r="BQ116" s="131">
        <f t="shared" si="62"/>
        <v>422.54007527991848</v>
      </c>
      <c r="BR116" s="131">
        <f t="shared" si="63"/>
        <v>179.73024860509975</v>
      </c>
      <c r="BS116" s="118">
        <f t="shared" si="64"/>
        <v>602.27032388501823</v>
      </c>
      <c r="BT116" s="131"/>
      <c r="BU116" s="131">
        <f t="shared" si="65"/>
        <v>-29.8</v>
      </c>
      <c r="BV116" s="131">
        <f t="shared" si="66"/>
        <v>-11.42</v>
      </c>
      <c r="BW116" s="118">
        <f t="shared" si="67"/>
        <v>-41.22</v>
      </c>
      <c r="BX116" s="15"/>
      <c r="BY116" s="118">
        <f t="shared" si="68"/>
        <v>426.24656716833886</v>
      </c>
      <c r="BZ116" s="118">
        <f t="shared" si="69"/>
        <v>164.25076155591182</v>
      </c>
      <c r="CA116" s="118">
        <f t="shared" si="70"/>
        <v>590.49732872425068</v>
      </c>
      <c r="CB116" s="105"/>
      <c r="CC116" s="118">
        <f t="shared" si="71"/>
        <v>-29.72</v>
      </c>
      <c r="CD116" s="118">
        <f t="shared" si="72"/>
        <v>-11.380000000000003</v>
      </c>
      <c r="CE116" s="118">
        <f t="shared" si="73"/>
        <v>-41.1</v>
      </c>
    </row>
    <row r="117" spans="1:83">
      <c r="A117" s="41">
        <v>301</v>
      </c>
      <c r="B117" s="45">
        <v>14</v>
      </c>
      <c r="C117" s="45">
        <v>14</v>
      </c>
      <c r="D117" s="11" t="s">
        <v>148</v>
      </c>
      <c r="E117" s="14">
        <v>20197</v>
      </c>
      <c r="F117" s="14">
        <v>19890</v>
      </c>
      <c r="G117" s="21">
        <v>19759</v>
      </c>
      <c r="H117" s="21">
        <v>19509</v>
      </c>
      <c r="I117" s="21">
        <v>19441</v>
      </c>
      <c r="J117" s="21"/>
      <c r="K117" s="15">
        <v>463551.83119081572</v>
      </c>
      <c r="L117" s="21">
        <v>-803769.0156173053</v>
      </c>
      <c r="M117" s="118">
        <v>-340217.18442648958</v>
      </c>
      <c r="N117" s="118"/>
      <c r="O117" s="21">
        <v>-1709106.965171943</v>
      </c>
      <c r="P117" s="21">
        <v>-2037610.463198405</v>
      </c>
      <c r="Q117" s="118">
        <f t="shared" si="40"/>
        <v>-3746717.4283703482</v>
      </c>
      <c r="R117" s="118"/>
      <c r="S117" s="21">
        <v>-1801457.4996161596</v>
      </c>
      <c r="T117" s="15">
        <v>690124.40520304011</v>
      </c>
      <c r="U117" s="118">
        <f t="shared" si="41"/>
        <v>-1111333.0944131194</v>
      </c>
      <c r="V117" s="15"/>
      <c r="W117" s="15">
        <v>-1709106.965171943</v>
      </c>
      <c r="X117" s="21">
        <v>-1789013.0013835181</v>
      </c>
      <c r="Y117" s="118">
        <f t="shared" si="42"/>
        <v>-3498119.9665554613</v>
      </c>
      <c r="Z117" s="21"/>
      <c r="AA117" s="21">
        <v>-592374.82000000007</v>
      </c>
      <c r="AB117" s="21">
        <v>-226833.32</v>
      </c>
      <c r="AC117" s="131">
        <f t="shared" si="74"/>
        <v>-794706.98</v>
      </c>
      <c r="AD117" s="12">
        <v>-5136740.2866038959</v>
      </c>
      <c r="AE117" s="12"/>
      <c r="AF117" s="15">
        <v>-1709106.965171943</v>
      </c>
      <c r="AG117" s="21">
        <v>-1534122.3809821031</v>
      </c>
      <c r="AH117" s="118">
        <f t="shared" si="43"/>
        <v>-3243229.3461540462</v>
      </c>
      <c r="AI117" s="21"/>
      <c r="AJ117" s="21">
        <v>-581368.20000000007</v>
      </c>
      <c r="AK117" s="21">
        <v>-222792.78</v>
      </c>
      <c r="AL117" s="118">
        <f t="shared" si="44"/>
        <v>-804160.9800000001</v>
      </c>
      <c r="AM117" s="811"/>
      <c r="AN117" s="131">
        <v>-1709106.965171943</v>
      </c>
      <c r="AO117" s="131">
        <v>-1263737.3702546968</v>
      </c>
      <c r="AP117" s="118">
        <f t="shared" si="45"/>
        <v>-2972844.3354266398</v>
      </c>
      <c r="AQ117" s="131"/>
      <c r="AR117" s="131">
        <v>-577786.52</v>
      </c>
      <c r="AS117" s="131">
        <v>-221238.58000000002</v>
      </c>
      <c r="AT117" s="118">
        <f t="shared" si="46"/>
        <v>-799025.10000000009</v>
      </c>
      <c r="AU117" s="148"/>
      <c r="AV117" s="131">
        <f t="shared" si="47"/>
        <v>22.951519096440844</v>
      </c>
      <c r="AW117" s="131">
        <f t="shared" si="48"/>
        <v>-39.796455692296149</v>
      </c>
      <c r="AX117" s="131">
        <f t="shared" si="49"/>
        <v>-16.844936595855305</v>
      </c>
      <c r="AZ117" s="131">
        <f t="shared" si="50"/>
        <v>-85.927951994567266</v>
      </c>
      <c r="BA117" s="131">
        <f t="shared" si="51"/>
        <v>-102.44396496724006</v>
      </c>
      <c r="BB117" s="118">
        <f t="shared" si="52"/>
        <v>-188.37191696180736</v>
      </c>
      <c r="BC117" s="131"/>
      <c r="BD117" s="131">
        <f t="shared" si="75"/>
        <v>-90.571015566423313</v>
      </c>
      <c r="BE117" s="131">
        <f t="shared" si="53"/>
        <v>34.69705405746808</v>
      </c>
      <c r="BF117" s="118">
        <f t="shared" si="54"/>
        <v>-55.873961508955219</v>
      </c>
      <c r="BG117" s="131"/>
      <c r="BH117" s="131">
        <f t="shared" si="55"/>
        <v>-86.497644879393846</v>
      </c>
      <c r="BI117" s="131">
        <f t="shared" si="56"/>
        <v>-90.541677280404784</v>
      </c>
      <c r="BJ117" s="118">
        <f t="shared" si="57"/>
        <v>-177.03932215979864</v>
      </c>
      <c r="BK117" s="131"/>
      <c r="BL117" s="131">
        <f t="shared" si="58"/>
        <v>-29.980000000000004</v>
      </c>
      <c r="BM117" s="131">
        <f t="shared" si="59"/>
        <v>-11.48</v>
      </c>
      <c r="BN117" s="131">
        <f t="shared" si="60"/>
        <v>-40.22</v>
      </c>
      <c r="BO117" s="118">
        <f t="shared" si="61"/>
        <v>-81.680000000000007</v>
      </c>
      <c r="BP117" s="15"/>
      <c r="BQ117" s="131">
        <f t="shared" si="62"/>
        <v>-87.606077460246198</v>
      </c>
      <c r="BR117" s="131">
        <f t="shared" si="63"/>
        <v>-78.636648776569942</v>
      </c>
      <c r="BS117" s="118">
        <f t="shared" si="64"/>
        <v>-166.24272623681614</v>
      </c>
      <c r="BT117" s="131"/>
      <c r="BU117" s="131">
        <f t="shared" si="65"/>
        <v>-29.800000000000004</v>
      </c>
      <c r="BV117" s="131">
        <f t="shared" si="66"/>
        <v>-11.42</v>
      </c>
      <c r="BW117" s="118">
        <f t="shared" si="67"/>
        <v>-41.220000000000006</v>
      </c>
      <c r="BX117" s="15"/>
      <c r="BY117" s="118">
        <f t="shared" si="68"/>
        <v>-87.912502709322723</v>
      </c>
      <c r="BZ117" s="118">
        <f t="shared" si="69"/>
        <v>-65.003722558237584</v>
      </c>
      <c r="CA117" s="118">
        <f t="shared" si="70"/>
        <v>-152.91622526756032</v>
      </c>
      <c r="CB117" s="105"/>
      <c r="CC117" s="118">
        <f t="shared" si="71"/>
        <v>-29.720000000000002</v>
      </c>
      <c r="CD117" s="118">
        <f t="shared" si="72"/>
        <v>-11.38</v>
      </c>
      <c r="CE117" s="118">
        <f t="shared" si="73"/>
        <v>-41.1</v>
      </c>
    </row>
    <row r="118" spans="1:83">
      <c r="A118" s="41">
        <v>304</v>
      </c>
      <c r="B118" s="45">
        <v>2</v>
      </c>
      <c r="C118" s="45">
        <v>2</v>
      </c>
      <c r="D118" s="11" t="s">
        <v>149</v>
      </c>
      <c r="E118" s="14">
        <v>971</v>
      </c>
      <c r="F118" s="14">
        <v>950</v>
      </c>
      <c r="G118" s="21">
        <v>949</v>
      </c>
      <c r="H118" s="21">
        <v>970</v>
      </c>
      <c r="I118" s="21">
        <v>972</v>
      </c>
      <c r="J118" s="21"/>
      <c r="K118" s="15">
        <v>-369578.77209693141</v>
      </c>
      <c r="L118" s="15">
        <v>-92303.743131439114</v>
      </c>
      <c r="M118" s="118">
        <v>-461882.51522837061</v>
      </c>
      <c r="N118" s="118"/>
      <c r="O118" s="21">
        <v>-267775.09514843271</v>
      </c>
      <c r="P118" s="15">
        <v>-14214.07063999095</v>
      </c>
      <c r="Q118" s="118">
        <f t="shared" si="40"/>
        <v>-281989.16578842368</v>
      </c>
      <c r="R118" s="118"/>
      <c r="S118" s="15">
        <v>-86042.464788102152</v>
      </c>
      <c r="T118" s="15">
        <v>32962.201354594683</v>
      </c>
      <c r="U118" s="118">
        <f t="shared" si="41"/>
        <v>-53080.263433507469</v>
      </c>
      <c r="V118" s="15"/>
      <c r="W118" s="15">
        <v>-267775.09514843271</v>
      </c>
      <c r="X118" s="15">
        <v>-2340.3859379224118</v>
      </c>
      <c r="Y118" s="118">
        <f t="shared" si="42"/>
        <v>-270115.48108635511</v>
      </c>
      <c r="Z118" s="15"/>
      <c r="AA118" s="15">
        <v>-28451.02</v>
      </c>
      <c r="AB118" s="15">
        <v>-10894.52</v>
      </c>
      <c r="AC118" s="131">
        <f t="shared" si="74"/>
        <v>-38168.78</v>
      </c>
      <c r="AD118" s="12">
        <v>-348337.08027347689</v>
      </c>
      <c r="AE118" s="12"/>
      <c r="AF118" s="15">
        <v>-267775.09514843271</v>
      </c>
      <c r="AG118" s="15">
        <v>-4015.375662493012</v>
      </c>
      <c r="AH118" s="118">
        <f t="shared" si="43"/>
        <v>-271790.4708109257</v>
      </c>
      <c r="AI118" s="15"/>
      <c r="AJ118" s="15">
        <v>-28906</v>
      </c>
      <c r="AK118" s="15">
        <v>-11077.4</v>
      </c>
      <c r="AL118" s="118">
        <f t="shared" si="44"/>
        <v>-39983.4</v>
      </c>
      <c r="AM118" s="811"/>
      <c r="AN118" s="131">
        <v>-267775.09514843271</v>
      </c>
      <c r="AO118" s="131">
        <v>-5351.058910806968</v>
      </c>
      <c r="AP118" s="118">
        <f t="shared" si="45"/>
        <v>-273126.15405923966</v>
      </c>
      <c r="AQ118" s="131"/>
      <c r="AR118" s="131">
        <v>-28887.84</v>
      </c>
      <c r="AS118" s="131">
        <v>-11061.36</v>
      </c>
      <c r="AT118" s="118">
        <f t="shared" si="46"/>
        <v>-39949.199999999997</v>
      </c>
      <c r="AU118" s="148"/>
      <c r="AV118" s="131">
        <f t="shared" si="47"/>
        <v>-380.61665509467707</v>
      </c>
      <c r="AW118" s="131">
        <f t="shared" si="48"/>
        <v>-95.060497560699403</v>
      </c>
      <c r="AX118" s="131">
        <f t="shared" si="49"/>
        <v>-475.67715265537652</v>
      </c>
      <c r="AZ118" s="131">
        <f t="shared" si="50"/>
        <v>-281.86852120887653</v>
      </c>
      <c r="BA118" s="131">
        <f t="shared" si="51"/>
        <v>-14.962179621043106</v>
      </c>
      <c r="BB118" s="118">
        <f t="shared" si="52"/>
        <v>-296.83070082991964</v>
      </c>
      <c r="BC118" s="131"/>
      <c r="BD118" s="131">
        <f t="shared" si="75"/>
        <v>-90.571015566423313</v>
      </c>
      <c r="BE118" s="131">
        <f t="shared" si="53"/>
        <v>34.697054057468087</v>
      </c>
      <c r="BF118" s="118">
        <f t="shared" si="54"/>
        <v>-55.873961508955233</v>
      </c>
      <c r="BG118" s="131"/>
      <c r="BH118" s="131">
        <f t="shared" si="55"/>
        <v>-282.16553756420728</v>
      </c>
      <c r="BI118" s="131">
        <f t="shared" si="56"/>
        <v>-2.4661601031848384</v>
      </c>
      <c r="BJ118" s="118">
        <f t="shared" si="57"/>
        <v>-284.63169766739213</v>
      </c>
      <c r="BK118" s="131"/>
      <c r="BL118" s="131">
        <f t="shared" si="58"/>
        <v>-29.98</v>
      </c>
      <c r="BM118" s="131">
        <f t="shared" si="59"/>
        <v>-11.48</v>
      </c>
      <c r="BN118" s="131">
        <f t="shared" si="60"/>
        <v>-40.22</v>
      </c>
      <c r="BO118" s="118">
        <f t="shared" si="61"/>
        <v>-81.680000000000007</v>
      </c>
      <c r="BP118" s="15"/>
      <c r="BQ118" s="131">
        <f t="shared" si="62"/>
        <v>-276.05679912209558</v>
      </c>
      <c r="BR118" s="131">
        <f t="shared" si="63"/>
        <v>-4.1395625386525898</v>
      </c>
      <c r="BS118" s="118">
        <f t="shared" si="64"/>
        <v>-280.19636166074815</v>
      </c>
      <c r="BT118" s="131"/>
      <c r="BU118" s="131">
        <f t="shared" si="65"/>
        <v>-29.8</v>
      </c>
      <c r="BV118" s="131">
        <f t="shared" si="66"/>
        <v>-11.42</v>
      </c>
      <c r="BW118" s="118">
        <f t="shared" si="67"/>
        <v>-41.22</v>
      </c>
      <c r="BX118" s="15"/>
      <c r="BY118" s="118">
        <f t="shared" si="68"/>
        <v>-275.4887810169061</v>
      </c>
      <c r="BZ118" s="118">
        <f t="shared" si="69"/>
        <v>-5.5052046407479098</v>
      </c>
      <c r="CA118" s="118">
        <f t="shared" si="70"/>
        <v>-280.99398565765404</v>
      </c>
      <c r="CB118" s="105"/>
      <c r="CC118" s="118">
        <f t="shared" si="71"/>
        <v>-29.72</v>
      </c>
      <c r="CD118" s="118">
        <f t="shared" si="72"/>
        <v>-11.38</v>
      </c>
      <c r="CE118" s="118">
        <f t="shared" si="73"/>
        <v>-41.1</v>
      </c>
    </row>
    <row r="119" spans="1:83">
      <c r="A119" s="41">
        <v>305</v>
      </c>
      <c r="B119" s="45">
        <v>17</v>
      </c>
      <c r="C119" s="45">
        <v>17</v>
      </c>
      <c r="D119" s="11" t="s">
        <v>150</v>
      </c>
      <c r="E119" s="14">
        <v>15165</v>
      </c>
      <c r="F119" s="14">
        <v>15146</v>
      </c>
      <c r="G119" s="21">
        <v>15019</v>
      </c>
      <c r="H119" s="21">
        <v>14876</v>
      </c>
      <c r="I119" s="21">
        <v>14800</v>
      </c>
      <c r="J119" s="21"/>
      <c r="K119" s="15">
        <v>1936547.79776297</v>
      </c>
      <c r="L119" s="21">
        <v>2384920.8865310629</v>
      </c>
      <c r="M119" s="118">
        <v>4321468.6842940338</v>
      </c>
      <c r="N119" s="118"/>
      <c r="O119" s="21">
        <v>708301.42696446052</v>
      </c>
      <c r="P119" s="21">
        <v>1276111.398040497</v>
      </c>
      <c r="Q119" s="118">
        <f t="shared" si="40"/>
        <v>1984412.8250049576</v>
      </c>
      <c r="R119" s="118"/>
      <c r="S119" s="21">
        <v>-1371788.6017690476</v>
      </c>
      <c r="T119" s="15">
        <v>525521.58075441152</v>
      </c>
      <c r="U119" s="118">
        <f t="shared" si="41"/>
        <v>-846267.02101463603</v>
      </c>
      <c r="V119" s="15"/>
      <c r="W119" s="15">
        <v>708301.42696446052</v>
      </c>
      <c r="X119" s="21">
        <v>1011035.4280378961</v>
      </c>
      <c r="Y119" s="118">
        <f t="shared" si="42"/>
        <v>1719336.8550023567</v>
      </c>
      <c r="Z119" s="21"/>
      <c r="AA119" s="21">
        <v>-450269.62</v>
      </c>
      <c r="AB119" s="21">
        <v>-172418.12</v>
      </c>
      <c r="AC119" s="131">
        <f t="shared" si="74"/>
        <v>-604064.17999999993</v>
      </c>
      <c r="AD119" s="12">
        <v>471322.31062121713</v>
      </c>
      <c r="AE119" s="12"/>
      <c r="AF119" s="15">
        <v>708301.42696446052</v>
      </c>
      <c r="AG119" s="21">
        <v>750751.62394537916</v>
      </c>
      <c r="AH119" s="118">
        <f t="shared" si="43"/>
        <v>1459053.0509098396</v>
      </c>
      <c r="AI119" s="21"/>
      <c r="AJ119" s="21">
        <v>-443304.8</v>
      </c>
      <c r="AK119" s="21">
        <v>-169883.92</v>
      </c>
      <c r="AL119" s="118">
        <f t="shared" si="44"/>
        <v>-613188.72</v>
      </c>
      <c r="AM119" s="811"/>
      <c r="AN119" s="131">
        <v>708301.42696446052</v>
      </c>
      <c r="AO119" s="131">
        <v>502266.61502015486</v>
      </c>
      <c r="AP119" s="118">
        <f t="shared" si="45"/>
        <v>1210568.0419846154</v>
      </c>
      <c r="AQ119" s="131"/>
      <c r="AR119" s="131">
        <v>-439856</v>
      </c>
      <c r="AS119" s="131">
        <v>-168424</v>
      </c>
      <c r="AT119" s="118">
        <f t="shared" si="46"/>
        <v>-608280</v>
      </c>
      <c r="AU119" s="148"/>
      <c r="AV119" s="131">
        <f t="shared" si="47"/>
        <v>127.69850298469963</v>
      </c>
      <c r="AW119" s="131">
        <f t="shared" si="48"/>
        <v>157.26481282763356</v>
      </c>
      <c r="AX119" s="131">
        <f t="shared" si="49"/>
        <v>284.96331581233324</v>
      </c>
      <c r="AZ119" s="131">
        <f t="shared" si="50"/>
        <v>46.76491660930018</v>
      </c>
      <c r="BA119" s="131">
        <f t="shared" si="51"/>
        <v>84.254020734220063</v>
      </c>
      <c r="BB119" s="118">
        <f t="shared" si="52"/>
        <v>131.01893734352024</v>
      </c>
      <c r="BC119" s="131"/>
      <c r="BD119" s="131">
        <f t="shared" si="75"/>
        <v>-90.571015566423313</v>
      </c>
      <c r="BE119" s="131">
        <f t="shared" si="53"/>
        <v>34.69705405746808</v>
      </c>
      <c r="BF119" s="118">
        <f t="shared" si="54"/>
        <v>-55.87396150895524</v>
      </c>
      <c r="BG119" s="131"/>
      <c r="BH119" s="131">
        <f t="shared" si="55"/>
        <v>47.160358676640293</v>
      </c>
      <c r="BI119" s="131">
        <f t="shared" si="56"/>
        <v>67.317093550695517</v>
      </c>
      <c r="BJ119" s="118">
        <f t="shared" si="57"/>
        <v>114.47745222733582</v>
      </c>
      <c r="BK119" s="131"/>
      <c r="BL119" s="131">
        <f t="shared" si="58"/>
        <v>-29.98</v>
      </c>
      <c r="BM119" s="131">
        <f t="shared" si="59"/>
        <v>-11.48</v>
      </c>
      <c r="BN119" s="131">
        <f t="shared" si="60"/>
        <v>-40.22</v>
      </c>
      <c r="BO119" s="118">
        <f t="shared" si="61"/>
        <v>-81.680000000000007</v>
      </c>
      <c r="BP119" s="15"/>
      <c r="BQ119" s="131">
        <f t="shared" si="62"/>
        <v>47.61370173194814</v>
      </c>
      <c r="BR119" s="131">
        <f t="shared" si="63"/>
        <v>50.467304648116375</v>
      </c>
      <c r="BS119" s="118">
        <f t="shared" si="64"/>
        <v>98.081006380064508</v>
      </c>
      <c r="BT119" s="131"/>
      <c r="BU119" s="131">
        <f t="shared" si="65"/>
        <v>-29.8</v>
      </c>
      <c r="BV119" s="131">
        <f t="shared" si="66"/>
        <v>-11.420000000000002</v>
      </c>
      <c r="BW119" s="118">
        <f t="shared" si="67"/>
        <v>-41.22</v>
      </c>
      <c r="BX119" s="15"/>
      <c r="BY119" s="118">
        <f t="shared" si="68"/>
        <v>47.858204524625712</v>
      </c>
      <c r="BZ119" s="118">
        <f t="shared" si="69"/>
        <v>33.936933447307759</v>
      </c>
      <c r="CA119" s="118">
        <f t="shared" si="70"/>
        <v>81.795137971933471</v>
      </c>
      <c r="CB119" s="105"/>
      <c r="CC119" s="118">
        <f t="shared" si="71"/>
        <v>-29.72</v>
      </c>
      <c r="CD119" s="118">
        <f t="shared" si="72"/>
        <v>-11.38</v>
      </c>
      <c r="CE119" s="118">
        <f t="shared" si="73"/>
        <v>-41.1</v>
      </c>
    </row>
    <row r="120" spans="1:83">
      <c r="A120" s="41">
        <v>309</v>
      </c>
      <c r="B120" s="45">
        <v>12</v>
      </c>
      <c r="C120" s="45">
        <v>12</v>
      </c>
      <c r="D120" s="11" t="s">
        <v>151</v>
      </c>
      <c r="E120" s="14">
        <v>6506</v>
      </c>
      <c r="F120" s="14">
        <v>6457</v>
      </c>
      <c r="G120" s="21">
        <v>6409</v>
      </c>
      <c r="H120" s="21">
        <v>6444</v>
      </c>
      <c r="I120" s="21">
        <v>6365</v>
      </c>
      <c r="J120" s="21"/>
      <c r="K120" s="15">
        <v>-532927.13107197662</v>
      </c>
      <c r="L120" s="21">
        <v>-521292.66121300391</v>
      </c>
      <c r="M120" s="118">
        <v>-1054219.79228498</v>
      </c>
      <c r="N120" s="118"/>
      <c r="O120" s="21">
        <v>-1325671.175045952</v>
      </c>
      <c r="P120" s="21">
        <v>-979889.7590355922</v>
      </c>
      <c r="Q120" s="118">
        <f t="shared" si="40"/>
        <v>-2305560.9340815442</v>
      </c>
      <c r="R120" s="118"/>
      <c r="S120" s="21">
        <v>-584817.04751239531</v>
      </c>
      <c r="T120" s="15">
        <v>224038.87804907141</v>
      </c>
      <c r="U120" s="118">
        <f t="shared" si="41"/>
        <v>-360778.16946332389</v>
      </c>
      <c r="V120" s="15"/>
      <c r="W120" s="15">
        <v>-1325671.175045952</v>
      </c>
      <c r="X120" s="21">
        <v>-899186.1989079538</v>
      </c>
      <c r="Y120" s="118">
        <f t="shared" si="42"/>
        <v>-2224857.3739539059</v>
      </c>
      <c r="Z120" s="21"/>
      <c r="AA120" s="21">
        <v>-192141.82</v>
      </c>
      <c r="AB120" s="21">
        <v>-73575.320000000007</v>
      </c>
      <c r="AC120" s="131">
        <f t="shared" si="74"/>
        <v>-257769.97999999998</v>
      </c>
      <c r="AD120" s="12">
        <v>-2756856.7948733792</v>
      </c>
      <c r="AE120" s="12"/>
      <c r="AF120" s="15">
        <v>-1325671.175045952</v>
      </c>
      <c r="AG120" s="21">
        <v>-816439.65612605656</v>
      </c>
      <c r="AH120" s="118">
        <f t="shared" si="43"/>
        <v>-2142110.8311720085</v>
      </c>
      <c r="AI120" s="21"/>
      <c r="AJ120" s="21">
        <v>-192031.2</v>
      </c>
      <c r="AK120" s="21">
        <v>-73590.48</v>
      </c>
      <c r="AL120" s="118">
        <f t="shared" si="44"/>
        <v>-265621.68</v>
      </c>
      <c r="AM120" s="811"/>
      <c r="AN120" s="131">
        <v>-1325671.1750459524</v>
      </c>
      <c r="AO120" s="131">
        <v>-728663.08426749147</v>
      </c>
      <c r="AP120" s="118">
        <f t="shared" si="45"/>
        <v>-2054334.2593134439</v>
      </c>
      <c r="AQ120" s="131"/>
      <c r="AR120" s="131">
        <v>-189167.8</v>
      </c>
      <c r="AS120" s="131">
        <v>-72433.700000000012</v>
      </c>
      <c r="AT120" s="118">
        <f t="shared" si="46"/>
        <v>-261601.5</v>
      </c>
      <c r="AU120" s="148"/>
      <c r="AV120" s="131">
        <f t="shared" si="47"/>
        <v>-81.913177232089865</v>
      </c>
      <c r="AW120" s="131">
        <f t="shared" si="48"/>
        <v>-80.124909500922826</v>
      </c>
      <c r="AX120" s="131">
        <f t="shared" si="49"/>
        <v>-162.03808673301259</v>
      </c>
      <c r="AZ120" s="131">
        <f t="shared" si="50"/>
        <v>-205.30760028588384</v>
      </c>
      <c r="BA120" s="131">
        <f t="shared" si="51"/>
        <v>-151.75619622666753</v>
      </c>
      <c r="BB120" s="118">
        <f t="shared" si="52"/>
        <v>-357.06379651255139</v>
      </c>
      <c r="BC120" s="131"/>
      <c r="BD120" s="131">
        <f t="shared" si="75"/>
        <v>-90.571015566423313</v>
      </c>
      <c r="BE120" s="131">
        <f t="shared" si="53"/>
        <v>34.69705405746808</v>
      </c>
      <c r="BF120" s="118">
        <f t="shared" si="54"/>
        <v>-55.873961508955226</v>
      </c>
      <c r="BG120" s="131"/>
      <c r="BH120" s="131">
        <f t="shared" si="55"/>
        <v>-206.84524497518365</v>
      </c>
      <c r="BI120" s="131">
        <f t="shared" si="56"/>
        <v>-140.30054593664437</v>
      </c>
      <c r="BJ120" s="118">
        <f t="shared" si="57"/>
        <v>-347.14579091182804</v>
      </c>
      <c r="BK120" s="131"/>
      <c r="BL120" s="131">
        <f t="shared" si="58"/>
        <v>-29.98</v>
      </c>
      <c r="BM120" s="131">
        <f t="shared" si="59"/>
        <v>-11.48</v>
      </c>
      <c r="BN120" s="131">
        <f t="shared" si="60"/>
        <v>-40.22</v>
      </c>
      <c r="BO120" s="118">
        <f t="shared" si="61"/>
        <v>-81.680000000000007</v>
      </c>
      <c r="BP120" s="15"/>
      <c r="BQ120" s="131">
        <f t="shared" si="62"/>
        <v>-205.72178383705028</v>
      </c>
      <c r="BR120" s="131">
        <f t="shared" si="63"/>
        <v>-126.69764992645199</v>
      </c>
      <c r="BS120" s="118">
        <f t="shared" si="64"/>
        <v>-332.4194337635023</v>
      </c>
      <c r="BT120" s="131"/>
      <c r="BU120" s="131">
        <f t="shared" si="65"/>
        <v>-29.8</v>
      </c>
      <c r="BV120" s="131">
        <f t="shared" si="66"/>
        <v>-11.42</v>
      </c>
      <c r="BW120" s="118">
        <f t="shared" si="67"/>
        <v>-41.22</v>
      </c>
      <c r="BX120" s="15"/>
      <c r="BY120" s="118">
        <f t="shared" si="68"/>
        <v>-208.27512569457227</v>
      </c>
      <c r="BZ120" s="118">
        <f t="shared" si="69"/>
        <v>-114.47966759897746</v>
      </c>
      <c r="CA120" s="118">
        <f t="shared" si="70"/>
        <v>-322.75479329354971</v>
      </c>
      <c r="CB120" s="105"/>
      <c r="CC120" s="118">
        <f t="shared" si="71"/>
        <v>-29.72</v>
      </c>
      <c r="CD120" s="118">
        <f t="shared" si="72"/>
        <v>-11.380000000000003</v>
      </c>
      <c r="CE120" s="118">
        <f t="shared" si="73"/>
        <v>-41.1</v>
      </c>
    </row>
    <row r="121" spans="1:83">
      <c r="A121" s="41">
        <v>312</v>
      </c>
      <c r="B121" s="45">
        <v>13</v>
      </c>
      <c r="C121" s="45">
        <v>13</v>
      </c>
      <c r="D121" s="11" t="s">
        <v>152</v>
      </c>
      <c r="E121" s="14">
        <v>1232</v>
      </c>
      <c r="F121" s="14">
        <v>1196</v>
      </c>
      <c r="G121" s="21">
        <v>1174</v>
      </c>
      <c r="H121" s="21">
        <v>1155</v>
      </c>
      <c r="I121" s="21">
        <v>1129</v>
      </c>
      <c r="J121" s="21"/>
      <c r="K121" s="15">
        <v>61286.43494559903</v>
      </c>
      <c r="L121" s="21">
        <v>-37461.443957193558</v>
      </c>
      <c r="M121" s="118">
        <v>23824.990988405469</v>
      </c>
      <c r="N121" s="118"/>
      <c r="O121" s="21">
        <v>-92523.861880266297</v>
      </c>
      <c r="P121" s="21">
        <v>-127178.380238228</v>
      </c>
      <c r="Q121" s="118">
        <f t="shared" si="40"/>
        <v>-219702.24211849429</v>
      </c>
      <c r="R121" s="118"/>
      <c r="S121" s="21">
        <v>-108322.93461744228</v>
      </c>
      <c r="T121" s="15">
        <v>41497.676652731832</v>
      </c>
      <c r="U121" s="118">
        <f t="shared" si="41"/>
        <v>-66825.257964710443</v>
      </c>
      <c r="V121" s="15"/>
      <c r="W121" s="15">
        <v>-92523.861880266297</v>
      </c>
      <c r="X121" s="21">
        <v>-112230.0361290975</v>
      </c>
      <c r="Y121" s="118">
        <f t="shared" si="42"/>
        <v>-204753.89800936379</v>
      </c>
      <c r="Z121" s="21"/>
      <c r="AA121" s="21">
        <v>-35196.519999999997</v>
      </c>
      <c r="AB121" s="21">
        <v>-13477.52</v>
      </c>
      <c r="AC121" s="131">
        <f t="shared" si="74"/>
        <v>-47218.28</v>
      </c>
      <c r="AD121" s="12">
        <v>-303401.70489703689</v>
      </c>
      <c r="AE121" s="12"/>
      <c r="AF121" s="15">
        <v>-92523.861880266297</v>
      </c>
      <c r="AG121" s="21">
        <v>-96903.279869666032</v>
      </c>
      <c r="AH121" s="118">
        <f t="shared" si="43"/>
        <v>-189427.14174993231</v>
      </c>
      <c r="AI121" s="21"/>
      <c r="AJ121" s="21">
        <v>-34419</v>
      </c>
      <c r="AK121" s="21">
        <v>-13190.1</v>
      </c>
      <c r="AL121" s="118">
        <f t="shared" si="44"/>
        <v>-47609.1</v>
      </c>
      <c r="AM121" s="811"/>
      <c r="AN121" s="131">
        <v>-92523.861880266297</v>
      </c>
      <c r="AO121" s="131">
        <v>-80644.834780174977</v>
      </c>
      <c r="AP121" s="118">
        <f t="shared" si="45"/>
        <v>-173168.69666044129</v>
      </c>
      <c r="AQ121" s="131"/>
      <c r="AR121" s="131">
        <v>-33553.879999999997</v>
      </c>
      <c r="AS121" s="131">
        <v>-12848.02</v>
      </c>
      <c r="AT121" s="118">
        <f t="shared" si="46"/>
        <v>-46401.899999999994</v>
      </c>
      <c r="AU121" s="148"/>
      <c r="AV121" s="131">
        <f t="shared" si="47"/>
        <v>49.745482910388823</v>
      </c>
      <c r="AW121" s="131">
        <f t="shared" si="48"/>
        <v>-30.407016199020745</v>
      </c>
      <c r="AX121" s="131">
        <f t="shared" si="49"/>
        <v>19.338466711368074</v>
      </c>
      <c r="AZ121" s="131">
        <f t="shared" si="50"/>
        <v>-77.361088528650754</v>
      </c>
      <c r="BA121" s="131">
        <f t="shared" si="51"/>
        <v>-106.33643832627759</v>
      </c>
      <c r="BB121" s="118">
        <f t="shared" si="52"/>
        <v>-183.69752685492833</v>
      </c>
      <c r="BC121" s="131"/>
      <c r="BD121" s="131">
        <f t="shared" si="75"/>
        <v>-90.571015566423313</v>
      </c>
      <c r="BE121" s="131">
        <f t="shared" si="53"/>
        <v>34.697054057468087</v>
      </c>
      <c r="BF121" s="118">
        <f t="shared" si="54"/>
        <v>-55.873961508955219</v>
      </c>
      <c r="BG121" s="131"/>
      <c r="BH121" s="131">
        <f t="shared" si="55"/>
        <v>-78.810785247245562</v>
      </c>
      <c r="BI121" s="131">
        <f t="shared" si="56"/>
        <v>-95.596282903830925</v>
      </c>
      <c r="BJ121" s="118">
        <f t="shared" si="57"/>
        <v>-174.40706815107649</v>
      </c>
      <c r="BK121" s="131"/>
      <c r="BL121" s="131">
        <f t="shared" si="58"/>
        <v>-29.979999999999997</v>
      </c>
      <c r="BM121" s="131">
        <f t="shared" si="59"/>
        <v>-11.48</v>
      </c>
      <c r="BN121" s="131">
        <f t="shared" si="60"/>
        <v>-40.22</v>
      </c>
      <c r="BO121" s="118">
        <f t="shared" si="61"/>
        <v>-81.679999999999993</v>
      </c>
      <c r="BP121" s="15"/>
      <c r="BQ121" s="131">
        <f t="shared" si="62"/>
        <v>-80.107239723174288</v>
      </c>
      <c r="BR121" s="131">
        <f t="shared" si="63"/>
        <v>-83.89894361010046</v>
      </c>
      <c r="BS121" s="118">
        <f t="shared" si="64"/>
        <v>-164.00618333327475</v>
      </c>
      <c r="BT121" s="131"/>
      <c r="BU121" s="131">
        <f t="shared" si="65"/>
        <v>-29.8</v>
      </c>
      <c r="BV121" s="131">
        <f t="shared" si="66"/>
        <v>-11.42</v>
      </c>
      <c r="BW121" s="118">
        <f t="shared" si="67"/>
        <v>-41.22</v>
      </c>
      <c r="BX121" s="15"/>
      <c r="BY121" s="118">
        <f t="shared" si="68"/>
        <v>-81.952047723885116</v>
      </c>
      <c r="BZ121" s="118">
        <f t="shared" si="69"/>
        <v>-71.430323100243555</v>
      </c>
      <c r="CA121" s="118">
        <f t="shared" si="70"/>
        <v>-153.38237082412866</v>
      </c>
      <c r="CB121" s="105"/>
      <c r="CC121" s="118">
        <f t="shared" si="71"/>
        <v>-29.72</v>
      </c>
      <c r="CD121" s="118">
        <f t="shared" si="72"/>
        <v>-11.38</v>
      </c>
      <c r="CE121" s="118">
        <f t="shared" si="73"/>
        <v>-41.1</v>
      </c>
    </row>
    <row r="122" spans="1:83">
      <c r="A122" s="41">
        <v>316</v>
      </c>
      <c r="B122" s="45">
        <v>7</v>
      </c>
      <c r="C122" s="45">
        <v>7</v>
      </c>
      <c r="D122" s="11" t="s">
        <v>153</v>
      </c>
      <c r="E122" s="14">
        <v>4245</v>
      </c>
      <c r="F122" s="14">
        <v>4198</v>
      </c>
      <c r="G122" s="21">
        <v>4114</v>
      </c>
      <c r="H122" s="21">
        <v>4093</v>
      </c>
      <c r="I122" s="21">
        <v>4052</v>
      </c>
      <c r="J122" s="21"/>
      <c r="K122" s="15">
        <v>-110788.76585552721</v>
      </c>
      <c r="L122" s="21">
        <v>-152930.17921883069</v>
      </c>
      <c r="M122" s="118">
        <v>-263718.94507435779</v>
      </c>
      <c r="N122" s="118"/>
      <c r="O122" s="21">
        <v>-213263.92770545729</v>
      </c>
      <c r="P122" s="21">
        <v>-175871.98195035401</v>
      </c>
      <c r="Q122" s="118">
        <f t="shared" si="40"/>
        <v>-389135.90965581127</v>
      </c>
      <c r="R122" s="118"/>
      <c r="S122" s="21">
        <v>-380217.12334784504</v>
      </c>
      <c r="T122" s="15">
        <v>145658.23293325101</v>
      </c>
      <c r="U122" s="118">
        <f t="shared" si="41"/>
        <v>-234558.89041459403</v>
      </c>
      <c r="V122" s="15"/>
      <c r="W122" s="15">
        <v>-213263.92770545729</v>
      </c>
      <c r="X122" s="21">
        <v>-123402.79418268691</v>
      </c>
      <c r="Y122" s="118">
        <f t="shared" si="42"/>
        <v>-336666.72188814421</v>
      </c>
      <c r="Z122" s="21"/>
      <c r="AA122" s="21">
        <v>-123337.72</v>
      </c>
      <c r="AB122" s="21">
        <v>-47228.72</v>
      </c>
      <c r="AC122" s="131">
        <f t="shared" si="74"/>
        <v>-165465.07999999999</v>
      </c>
      <c r="AD122" s="12">
        <v>-682979.69235671288</v>
      </c>
      <c r="AE122" s="12"/>
      <c r="AF122" s="15">
        <v>-213263.92770545729</v>
      </c>
      <c r="AG122" s="21">
        <v>-69605.367111538551</v>
      </c>
      <c r="AH122" s="118">
        <f t="shared" si="43"/>
        <v>-282869.29481699585</v>
      </c>
      <c r="AI122" s="21"/>
      <c r="AJ122" s="21">
        <v>-121971.4</v>
      </c>
      <c r="AK122" s="21">
        <v>-46742.06</v>
      </c>
      <c r="AL122" s="118">
        <f t="shared" si="44"/>
        <v>-168713.46</v>
      </c>
      <c r="AM122" s="811"/>
      <c r="AN122" s="131">
        <v>-213263.92770545735</v>
      </c>
      <c r="AO122" s="131">
        <v>-23646.047692176475</v>
      </c>
      <c r="AP122" s="118">
        <f t="shared" si="45"/>
        <v>-236909.97539763383</v>
      </c>
      <c r="AQ122" s="131"/>
      <c r="AR122" s="131">
        <v>-120425.44</v>
      </c>
      <c r="AS122" s="131">
        <v>-46111.76</v>
      </c>
      <c r="AT122" s="118">
        <f t="shared" si="46"/>
        <v>-166537.20000000001</v>
      </c>
      <c r="AU122" s="148"/>
      <c r="AV122" s="131">
        <f t="shared" si="47"/>
        <v>-26.098649200359766</v>
      </c>
      <c r="AW122" s="131">
        <f t="shared" si="48"/>
        <v>-36.025955057439504</v>
      </c>
      <c r="AX122" s="131">
        <f t="shared" si="49"/>
        <v>-62.124604257799241</v>
      </c>
      <c r="AZ122" s="131">
        <f t="shared" si="50"/>
        <v>-50.801316747369533</v>
      </c>
      <c r="BA122" s="131">
        <f t="shared" si="51"/>
        <v>-41.894231050584565</v>
      </c>
      <c r="BB122" s="118">
        <f t="shared" si="52"/>
        <v>-92.695547797954092</v>
      </c>
      <c r="BC122" s="131"/>
      <c r="BD122" s="131">
        <f t="shared" si="75"/>
        <v>-90.571015566423313</v>
      </c>
      <c r="BE122" s="131">
        <f t="shared" si="53"/>
        <v>34.69705405746808</v>
      </c>
      <c r="BF122" s="118">
        <f t="shared" si="54"/>
        <v>-55.873961508955226</v>
      </c>
      <c r="BG122" s="131"/>
      <c r="BH122" s="131">
        <f t="shared" si="55"/>
        <v>-51.838582329960452</v>
      </c>
      <c r="BI122" s="131">
        <f t="shared" si="56"/>
        <v>-29.995817740079463</v>
      </c>
      <c r="BJ122" s="118">
        <f t="shared" si="57"/>
        <v>-81.834400070039919</v>
      </c>
      <c r="BK122" s="131"/>
      <c r="BL122" s="131">
        <f t="shared" si="58"/>
        <v>-29.98</v>
      </c>
      <c r="BM122" s="131">
        <f t="shared" si="59"/>
        <v>-11.48</v>
      </c>
      <c r="BN122" s="131">
        <f t="shared" si="60"/>
        <v>-40.22</v>
      </c>
      <c r="BO122" s="118">
        <f t="shared" si="61"/>
        <v>-81.680000000000007</v>
      </c>
      <c r="BP122" s="15"/>
      <c r="BQ122" s="131">
        <f t="shared" si="62"/>
        <v>-52.104551112987366</v>
      </c>
      <c r="BR122" s="131">
        <f t="shared" si="63"/>
        <v>-17.00595336221318</v>
      </c>
      <c r="BS122" s="118">
        <f t="shared" si="64"/>
        <v>-69.110504475200543</v>
      </c>
      <c r="BT122" s="131"/>
      <c r="BU122" s="131">
        <f t="shared" si="65"/>
        <v>-29.799999999999997</v>
      </c>
      <c r="BV122" s="131">
        <f t="shared" si="66"/>
        <v>-11.42</v>
      </c>
      <c r="BW122" s="118">
        <f t="shared" si="67"/>
        <v>-41.22</v>
      </c>
      <c r="BX122" s="15"/>
      <c r="BY122" s="118">
        <f t="shared" si="68"/>
        <v>-52.631768930270816</v>
      </c>
      <c r="BZ122" s="118">
        <f t="shared" si="69"/>
        <v>-5.8356484926398009</v>
      </c>
      <c r="CA122" s="118">
        <f t="shared" si="70"/>
        <v>-58.467417422910614</v>
      </c>
      <c r="CB122" s="105"/>
      <c r="CC122" s="118">
        <f t="shared" si="71"/>
        <v>-29.72</v>
      </c>
      <c r="CD122" s="118">
        <f t="shared" si="72"/>
        <v>-11.38</v>
      </c>
      <c r="CE122" s="118">
        <f t="shared" si="73"/>
        <v>-41.1</v>
      </c>
    </row>
    <row r="123" spans="1:83">
      <c r="A123" s="41">
        <v>317</v>
      </c>
      <c r="B123" s="45">
        <v>17</v>
      </c>
      <c r="C123" s="45">
        <v>17</v>
      </c>
      <c r="D123" s="11" t="s">
        <v>154</v>
      </c>
      <c r="E123" s="14">
        <v>2533</v>
      </c>
      <c r="F123" s="14">
        <v>2474</v>
      </c>
      <c r="G123" s="21">
        <v>2440</v>
      </c>
      <c r="H123" s="21">
        <v>2373</v>
      </c>
      <c r="I123" s="21">
        <v>2324</v>
      </c>
      <c r="J123" s="21"/>
      <c r="K123" s="15">
        <v>848028.36924636201</v>
      </c>
      <c r="L123" s="21">
        <v>436947.22475092119</v>
      </c>
      <c r="M123" s="118">
        <v>1284975.5939972829</v>
      </c>
      <c r="N123" s="118"/>
      <c r="O123" s="21">
        <v>603531.88054677029</v>
      </c>
      <c r="P123" s="21">
        <v>226326.47748699409</v>
      </c>
      <c r="Q123" s="118">
        <f t="shared" si="40"/>
        <v>829858.35803376441</v>
      </c>
      <c r="R123" s="118"/>
      <c r="S123" s="21">
        <v>-224072.69251133129</v>
      </c>
      <c r="T123" s="15">
        <v>85840.511738176036</v>
      </c>
      <c r="U123" s="118">
        <f t="shared" si="41"/>
        <v>-138232.18077315524</v>
      </c>
      <c r="V123" s="15"/>
      <c r="W123" s="15">
        <v>603531.88054677029</v>
      </c>
      <c r="X123" s="21">
        <v>183028.0521742758</v>
      </c>
      <c r="Y123" s="118">
        <f t="shared" si="42"/>
        <v>786559.93272104603</v>
      </c>
      <c r="Z123" s="21"/>
      <c r="AA123" s="21">
        <v>-73151.199999999997</v>
      </c>
      <c r="AB123" s="21">
        <v>-28011.200000000001</v>
      </c>
      <c r="AC123" s="131">
        <f t="shared" si="74"/>
        <v>-98136.8</v>
      </c>
      <c r="AD123" s="12">
        <v>582595.68285080243</v>
      </c>
      <c r="AE123" s="12"/>
      <c r="AF123" s="15">
        <v>603531.88054677029</v>
      </c>
      <c r="AG123" s="21">
        <v>140512.3958079158</v>
      </c>
      <c r="AH123" s="118">
        <f t="shared" si="43"/>
        <v>744044.27635468612</v>
      </c>
      <c r="AI123" s="21"/>
      <c r="AJ123" s="21">
        <v>-70715.400000000009</v>
      </c>
      <c r="AK123" s="21">
        <v>-27099.66</v>
      </c>
      <c r="AL123" s="118">
        <f t="shared" si="44"/>
        <v>-97815.060000000012</v>
      </c>
      <c r="AM123" s="811"/>
      <c r="AN123" s="131">
        <v>603531.88054677029</v>
      </c>
      <c r="AO123" s="131">
        <v>99923.995432832962</v>
      </c>
      <c r="AP123" s="118">
        <f t="shared" si="45"/>
        <v>703455.87597960327</v>
      </c>
      <c r="AQ123" s="131"/>
      <c r="AR123" s="131">
        <v>-69069.279999999999</v>
      </c>
      <c r="AS123" s="131">
        <v>-26447.120000000003</v>
      </c>
      <c r="AT123" s="118">
        <f t="shared" si="46"/>
        <v>-95516.4</v>
      </c>
      <c r="AU123" s="148"/>
      <c r="AV123" s="131">
        <f t="shared" si="47"/>
        <v>334.79209208304854</v>
      </c>
      <c r="AW123" s="131">
        <f t="shared" si="48"/>
        <v>172.50186527868976</v>
      </c>
      <c r="AX123" s="131">
        <f t="shared" si="49"/>
        <v>507.29395736173819</v>
      </c>
      <c r="AZ123" s="131">
        <f t="shared" si="50"/>
        <v>243.94983045544475</v>
      </c>
      <c r="BA123" s="131">
        <f t="shared" si="51"/>
        <v>91.482003834678295</v>
      </c>
      <c r="BB123" s="118">
        <f t="shared" si="52"/>
        <v>335.43183429012305</v>
      </c>
      <c r="BC123" s="131"/>
      <c r="BD123" s="131">
        <f t="shared" si="75"/>
        <v>-90.571015566423313</v>
      </c>
      <c r="BE123" s="131">
        <f t="shared" si="53"/>
        <v>34.69705405746808</v>
      </c>
      <c r="BF123" s="118">
        <f t="shared" si="54"/>
        <v>-55.873961508955233</v>
      </c>
      <c r="BG123" s="131"/>
      <c r="BH123" s="131">
        <f t="shared" si="55"/>
        <v>247.34913137162718</v>
      </c>
      <c r="BI123" s="131">
        <f t="shared" si="56"/>
        <v>75.011496792735983</v>
      </c>
      <c r="BJ123" s="118">
        <f t="shared" si="57"/>
        <v>322.36062816436316</v>
      </c>
      <c r="BK123" s="131"/>
      <c r="BL123" s="131">
        <f t="shared" si="58"/>
        <v>-29.98</v>
      </c>
      <c r="BM123" s="131">
        <f t="shared" si="59"/>
        <v>-11.48</v>
      </c>
      <c r="BN123" s="131">
        <f t="shared" si="60"/>
        <v>-40.22</v>
      </c>
      <c r="BO123" s="118">
        <f t="shared" si="61"/>
        <v>-81.680000000000007</v>
      </c>
      <c r="BP123" s="15"/>
      <c r="BQ123" s="131">
        <f t="shared" si="62"/>
        <v>254.33286158734526</v>
      </c>
      <c r="BR123" s="131">
        <f t="shared" si="63"/>
        <v>59.212977584456723</v>
      </c>
      <c r="BS123" s="118">
        <f t="shared" si="64"/>
        <v>313.54583917180196</v>
      </c>
      <c r="BT123" s="131"/>
      <c r="BU123" s="131">
        <f t="shared" si="65"/>
        <v>-29.800000000000004</v>
      </c>
      <c r="BV123" s="131">
        <f t="shared" si="66"/>
        <v>-11.42</v>
      </c>
      <c r="BW123" s="118">
        <f t="shared" si="67"/>
        <v>-41.220000000000006</v>
      </c>
      <c r="BX123" s="15"/>
      <c r="BY123" s="118">
        <f t="shared" si="68"/>
        <v>259.69530144009047</v>
      </c>
      <c r="BZ123" s="118">
        <f t="shared" si="69"/>
        <v>42.996555693990089</v>
      </c>
      <c r="CA123" s="118">
        <f t="shared" si="70"/>
        <v>302.69185713408058</v>
      </c>
      <c r="CB123" s="105"/>
      <c r="CC123" s="118">
        <f t="shared" si="71"/>
        <v>-29.72</v>
      </c>
      <c r="CD123" s="118">
        <f t="shared" si="72"/>
        <v>-11.38</v>
      </c>
      <c r="CE123" s="118">
        <f t="shared" si="73"/>
        <v>-41.1</v>
      </c>
    </row>
    <row r="124" spans="1:83">
      <c r="A124" s="41">
        <v>320</v>
      </c>
      <c r="B124" s="45">
        <v>19</v>
      </c>
      <c r="C124" s="45">
        <v>19</v>
      </c>
      <c r="D124" s="11" t="s">
        <v>155</v>
      </c>
      <c r="E124" s="14">
        <v>7105</v>
      </c>
      <c r="F124" s="14">
        <v>6996</v>
      </c>
      <c r="G124" s="21">
        <v>7030</v>
      </c>
      <c r="H124" s="21">
        <v>6954</v>
      </c>
      <c r="I124" s="21">
        <v>6919</v>
      </c>
      <c r="J124" s="21"/>
      <c r="K124" s="15">
        <v>1216368.6201065171</v>
      </c>
      <c r="L124" s="21">
        <v>1385171.827990399</v>
      </c>
      <c r="M124" s="118">
        <v>2601540.4480969161</v>
      </c>
      <c r="N124" s="118"/>
      <c r="O124" s="21">
        <v>428143.17379731592</v>
      </c>
      <c r="P124" s="21">
        <v>725284.48465979844</v>
      </c>
      <c r="Q124" s="118">
        <f t="shared" si="40"/>
        <v>1153427.6584571144</v>
      </c>
      <c r="R124" s="118"/>
      <c r="S124" s="21">
        <v>-633634.82490269747</v>
      </c>
      <c r="T124" s="15">
        <v>242740.5901860467</v>
      </c>
      <c r="U124" s="118">
        <f t="shared" si="41"/>
        <v>-390894.2347166508</v>
      </c>
      <c r="V124" s="15"/>
      <c r="W124" s="15">
        <v>428143.17379731592</v>
      </c>
      <c r="X124" s="21">
        <v>602844.79852892633</v>
      </c>
      <c r="Y124" s="118">
        <f t="shared" si="42"/>
        <v>1030987.9723262422</v>
      </c>
      <c r="Z124" s="21"/>
      <c r="AA124" s="21">
        <v>-210759.4</v>
      </c>
      <c r="AB124" s="21">
        <v>-80704.400000000009</v>
      </c>
      <c r="AC124" s="131">
        <f t="shared" si="74"/>
        <v>-282746.59999999998</v>
      </c>
      <c r="AD124" s="12">
        <v>455288.53749192419</v>
      </c>
      <c r="AE124" s="12"/>
      <c r="AF124" s="15">
        <v>428143.17379731592</v>
      </c>
      <c r="AG124" s="21">
        <v>482618.6336384436</v>
      </c>
      <c r="AH124" s="118">
        <f t="shared" si="43"/>
        <v>910761.80743575958</v>
      </c>
      <c r="AI124" s="21"/>
      <c r="AJ124" s="21">
        <v>-207229.2</v>
      </c>
      <c r="AK124" s="21">
        <v>-79414.679999999993</v>
      </c>
      <c r="AL124" s="118">
        <f t="shared" si="44"/>
        <v>-286643.88</v>
      </c>
      <c r="AM124" s="811"/>
      <c r="AN124" s="131">
        <v>428143.17379731592</v>
      </c>
      <c r="AO124" s="131">
        <v>367842.38100138638</v>
      </c>
      <c r="AP124" s="118">
        <f t="shared" si="45"/>
        <v>795985.55479870224</v>
      </c>
      <c r="AQ124" s="131"/>
      <c r="AR124" s="131">
        <v>-205632.68</v>
      </c>
      <c r="AS124" s="131">
        <v>-78738.22</v>
      </c>
      <c r="AT124" s="118">
        <f t="shared" si="46"/>
        <v>-284370.90000000002</v>
      </c>
      <c r="AU124" s="148"/>
      <c r="AV124" s="131">
        <f t="shared" si="47"/>
        <v>171.19896130985461</v>
      </c>
      <c r="AW124" s="131">
        <f t="shared" si="48"/>
        <v>194.95732976641787</v>
      </c>
      <c r="AX124" s="131">
        <f t="shared" si="49"/>
        <v>366.15629107627251</v>
      </c>
      <c r="AZ124" s="131">
        <f t="shared" si="50"/>
        <v>61.198280988752991</v>
      </c>
      <c r="BA124" s="131">
        <f t="shared" si="51"/>
        <v>103.67130998567731</v>
      </c>
      <c r="BB124" s="118">
        <f t="shared" si="52"/>
        <v>164.86959097443031</v>
      </c>
      <c r="BC124" s="131"/>
      <c r="BD124" s="131">
        <f t="shared" si="75"/>
        <v>-90.571015566423313</v>
      </c>
      <c r="BE124" s="131">
        <f t="shared" si="53"/>
        <v>34.69705405746808</v>
      </c>
      <c r="BF124" s="118">
        <f t="shared" si="54"/>
        <v>-55.873961508955233</v>
      </c>
      <c r="BG124" s="131"/>
      <c r="BH124" s="131">
        <f t="shared" si="55"/>
        <v>60.902300682406249</v>
      </c>
      <c r="BI124" s="131">
        <f t="shared" si="56"/>
        <v>85.753171910231345</v>
      </c>
      <c r="BJ124" s="118">
        <f t="shared" si="57"/>
        <v>146.65547259263758</v>
      </c>
      <c r="BK124" s="131"/>
      <c r="BL124" s="131">
        <f t="shared" si="58"/>
        <v>-29.98</v>
      </c>
      <c r="BM124" s="131">
        <f t="shared" si="59"/>
        <v>-11.48</v>
      </c>
      <c r="BN124" s="131">
        <f t="shared" si="60"/>
        <v>-40.22</v>
      </c>
      <c r="BO124" s="118">
        <f t="shared" si="61"/>
        <v>-81.680000000000007</v>
      </c>
      <c r="BP124" s="15"/>
      <c r="BQ124" s="131">
        <f t="shared" si="62"/>
        <v>61.567899596968061</v>
      </c>
      <c r="BR124" s="131">
        <f t="shared" si="63"/>
        <v>69.401586660690768</v>
      </c>
      <c r="BS124" s="118">
        <f t="shared" si="64"/>
        <v>130.96948625765884</v>
      </c>
      <c r="BT124" s="131"/>
      <c r="BU124" s="131">
        <f t="shared" si="65"/>
        <v>-29.8</v>
      </c>
      <c r="BV124" s="131">
        <f t="shared" si="66"/>
        <v>-11.419999999999998</v>
      </c>
      <c r="BW124" s="118">
        <f t="shared" si="67"/>
        <v>-41.22</v>
      </c>
      <c r="BX124" s="15"/>
      <c r="BY124" s="118">
        <f t="shared" si="68"/>
        <v>61.879342939343246</v>
      </c>
      <c r="BZ124" s="118">
        <f t="shared" si="69"/>
        <v>53.16409611235531</v>
      </c>
      <c r="CA124" s="118">
        <f t="shared" si="70"/>
        <v>115.04343905169856</v>
      </c>
      <c r="CB124" s="105"/>
      <c r="CC124" s="118">
        <f t="shared" si="71"/>
        <v>-29.72</v>
      </c>
      <c r="CD124" s="118">
        <f t="shared" si="72"/>
        <v>-11.38</v>
      </c>
      <c r="CE124" s="118">
        <f t="shared" si="73"/>
        <v>-41.1</v>
      </c>
    </row>
    <row r="125" spans="1:83">
      <c r="A125" s="41">
        <v>322</v>
      </c>
      <c r="B125" s="45">
        <v>2</v>
      </c>
      <c r="C125" s="45">
        <v>2</v>
      </c>
      <c r="D125" s="11" t="s">
        <v>156</v>
      </c>
      <c r="E125" s="14">
        <v>6614</v>
      </c>
      <c r="F125" s="14">
        <v>6549</v>
      </c>
      <c r="G125" s="21">
        <v>6462</v>
      </c>
      <c r="H125" s="21">
        <v>6371</v>
      </c>
      <c r="I125" s="21">
        <v>6340</v>
      </c>
      <c r="J125" s="21"/>
      <c r="K125" s="15">
        <v>1247601.382224957</v>
      </c>
      <c r="L125" s="21">
        <v>1232932.12427055</v>
      </c>
      <c r="M125" s="118">
        <v>2480533.506495507</v>
      </c>
      <c r="N125" s="118"/>
      <c r="O125" s="21">
        <v>1132721.20762395</v>
      </c>
      <c r="P125" s="21">
        <v>1030699.743587978</v>
      </c>
      <c r="Q125" s="118">
        <f t="shared" si="40"/>
        <v>2163420.9512119279</v>
      </c>
      <c r="R125" s="118"/>
      <c r="S125" s="21">
        <v>-593149.58094450622</v>
      </c>
      <c r="T125" s="15">
        <v>227231.00702235839</v>
      </c>
      <c r="U125" s="118">
        <f t="shared" si="41"/>
        <v>-365918.57392214786</v>
      </c>
      <c r="V125" s="15"/>
      <c r="W125" s="15">
        <v>1132721.20762395</v>
      </c>
      <c r="X125" s="21">
        <v>916083.17633939581</v>
      </c>
      <c r="Y125" s="118">
        <f t="shared" si="42"/>
        <v>2048804.3839633458</v>
      </c>
      <c r="Z125" s="21"/>
      <c r="AA125" s="21">
        <v>-193730.76</v>
      </c>
      <c r="AB125" s="21">
        <v>-74183.760000000009</v>
      </c>
      <c r="AC125" s="131">
        <f t="shared" si="74"/>
        <v>-259901.63999999998</v>
      </c>
      <c r="AD125" s="12">
        <v>1508909.2113576541</v>
      </c>
      <c r="AE125" s="12"/>
      <c r="AF125" s="15">
        <v>1132721.20762395</v>
      </c>
      <c r="AG125" s="21">
        <v>803538.70037201862</v>
      </c>
      <c r="AH125" s="118">
        <f t="shared" si="43"/>
        <v>1936259.9079959686</v>
      </c>
      <c r="AI125" s="21"/>
      <c r="AJ125" s="21">
        <v>-189855.8</v>
      </c>
      <c r="AK125" s="21">
        <v>-72756.819999999992</v>
      </c>
      <c r="AL125" s="118">
        <f t="shared" si="44"/>
        <v>-262612.62</v>
      </c>
      <c r="AM125" s="811"/>
      <c r="AN125" s="131">
        <v>1132721.2076239495</v>
      </c>
      <c r="AO125" s="131">
        <v>696095.92185285222</v>
      </c>
      <c r="AP125" s="118">
        <f t="shared" si="45"/>
        <v>1828817.1294768017</v>
      </c>
      <c r="AQ125" s="131"/>
      <c r="AR125" s="131">
        <v>-188424.8</v>
      </c>
      <c r="AS125" s="131">
        <v>-72149.200000000012</v>
      </c>
      <c r="AT125" s="118">
        <f t="shared" si="46"/>
        <v>-260574</v>
      </c>
      <c r="AU125" s="148"/>
      <c r="AV125" s="131">
        <f t="shared" si="47"/>
        <v>188.6303873941574</v>
      </c>
      <c r="AW125" s="131">
        <f t="shared" si="48"/>
        <v>186.4124772105458</v>
      </c>
      <c r="AX125" s="131">
        <f t="shared" si="49"/>
        <v>375.0428646047032</v>
      </c>
      <c r="AZ125" s="131">
        <f t="shared" si="50"/>
        <v>172.96094176575812</v>
      </c>
      <c r="BA125" s="131">
        <f t="shared" si="51"/>
        <v>157.38276738249778</v>
      </c>
      <c r="BB125" s="118">
        <f t="shared" si="52"/>
        <v>330.34370914825593</v>
      </c>
      <c r="BC125" s="131"/>
      <c r="BD125" s="131">
        <f t="shared" si="75"/>
        <v>-90.571015566423299</v>
      </c>
      <c r="BE125" s="131">
        <f t="shared" si="53"/>
        <v>34.697054057468073</v>
      </c>
      <c r="BF125" s="118">
        <f t="shared" si="54"/>
        <v>-55.87396150895524</v>
      </c>
      <c r="BG125" s="131"/>
      <c r="BH125" s="131">
        <f t="shared" si="55"/>
        <v>175.2895709724466</v>
      </c>
      <c r="BI125" s="131">
        <f t="shared" si="56"/>
        <v>141.76465124410333</v>
      </c>
      <c r="BJ125" s="118">
        <f t="shared" si="57"/>
        <v>317.05422221654993</v>
      </c>
      <c r="BK125" s="131"/>
      <c r="BL125" s="131">
        <f t="shared" si="58"/>
        <v>-29.98</v>
      </c>
      <c r="BM125" s="131">
        <f t="shared" si="59"/>
        <v>-11.480000000000002</v>
      </c>
      <c r="BN125" s="131">
        <f t="shared" si="60"/>
        <v>-40.22</v>
      </c>
      <c r="BO125" s="118">
        <f t="shared" si="61"/>
        <v>-81.680000000000007</v>
      </c>
      <c r="BP125" s="15"/>
      <c r="BQ125" s="131">
        <f t="shared" si="62"/>
        <v>177.79331464824202</v>
      </c>
      <c r="BR125" s="131">
        <f t="shared" si="63"/>
        <v>126.12442322587013</v>
      </c>
      <c r="BS125" s="118">
        <f t="shared" si="64"/>
        <v>303.91773787411216</v>
      </c>
      <c r="BT125" s="131"/>
      <c r="BU125" s="131">
        <f t="shared" si="65"/>
        <v>-29.799999999999997</v>
      </c>
      <c r="BV125" s="131">
        <f t="shared" si="66"/>
        <v>-11.419999999999998</v>
      </c>
      <c r="BW125" s="118">
        <f t="shared" si="67"/>
        <v>-41.22</v>
      </c>
      <c r="BX125" s="15"/>
      <c r="BY125" s="118">
        <f t="shared" si="68"/>
        <v>178.662651044787</v>
      </c>
      <c r="BZ125" s="118">
        <f t="shared" si="69"/>
        <v>109.79430944051296</v>
      </c>
      <c r="CA125" s="118">
        <f t="shared" si="70"/>
        <v>288.45696048529999</v>
      </c>
      <c r="CB125" s="105"/>
      <c r="CC125" s="118">
        <f t="shared" si="71"/>
        <v>-29.72</v>
      </c>
      <c r="CD125" s="118">
        <f t="shared" si="72"/>
        <v>-11.380000000000003</v>
      </c>
      <c r="CE125" s="118">
        <f t="shared" si="73"/>
        <v>-41.1</v>
      </c>
    </row>
    <row r="126" spans="1:83">
      <c r="A126" s="41">
        <v>398</v>
      </c>
      <c r="B126" s="45">
        <v>7</v>
      </c>
      <c r="C126" s="45">
        <v>7</v>
      </c>
      <c r="D126" s="11" t="s">
        <v>157</v>
      </c>
      <c r="E126" s="14">
        <v>120027</v>
      </c>
      <c r="F126" s="14">
        <v>120175</v>
      </c>
      <c r="G126" s="21">
        <v>120693</v>
      </c>
      <c r="H126" s="21">
        <v>121337</v>
      </c>
      <c r="I126" s="21">
        <v>121832</v>
      </c>
      <c r="J126" s="21"/>
      <c r="K126" s="15">
        <v>12854456.673994901</v>
      </c>
      <c r="L126" s="21">
        <v>18766346.47895319</v>
      </c>
      <c r="M126" s="118">
        <v>31620803.152948089</v>
      </c>
      <c r="N126" s="118"/>
      <c r="O126" s="21">
        <v>9529173.0882378947</v>
      </c>
      <c r="P126" s="21">
        <v>14250045.532246919</v>
      </c>
      <c r="Q126" s="118">
        <f t="shared" si="40"/>
        <v>23779218.620484814</v>
      </c>
      <c r="R126" s="118"/>
      <c r="S126" s="21">
        <v>-10884371.795694921</v>
      </c>
      <c r="T126" s="15">
        <v>4169718.4713562271</v>
      </c>
      <c r="U126" s="118">
        <f t="shared" si="41"/>
        <v>-6714653.3243386941</v>
      </c>
      <c r="V126" s="15"/>
      <c r="W126" s="15">
        <v>9529173.0882378947</v>
      </c>
      <c r="X126" s="21">
        <v>12146816.647058589</v>
      </c>
      <c r="Y126" s="118">
        <f t="shared" si="42"/>
        <v>21675989.735296484</v>
      </c>
      <c r="Z126" s="21"/>
      <c r="AA126" s="21">
        <v>-3618376.14</v>
      </c>
      <c r="AB126" s="21">
        <v>-1385555.64</v>
      </c>
      <c r="AC126" s="131">
        <f t="shared" si="74"/>
        <v>-4854272.46</v>
      </c>
      <c r="AD126" s="12">
        <v>11786268.86897894</v>
      </c>
      <c r="AE126" s="12"/>
      <c r="AF126" s="15">
        <v>9529173.0882378947</v>
      </c>
      <c r="AG126" s="21">
        <v>10081610.905818781</v>
      </c>
      <c r="AH126" s="118">
        <f t="shared" si="43"/>
        <v>19610783.994056676</v>
      </c>
      <c r="AI126" s="21"/>
      <c r="AJ126" s="21">
        <v>-3615842.6</v>
      </c>
      <c r="AK126" s="21">
        <v>-1385668.54</v>
      </c>
      <c r="AL126" s="118">
        <f t="shared" si="44"/>
        <v>-5001511.1400000006</v>
      </c>
      <c r="AM126" s="811"/>
      <c r="AN126" s="131">
        <v>9529173.0882378947</v>
      </c>
      <c r="AO126" s="131">
        <v>8110021.9749070602</v>
      </c>
      <c r="AP126" s="118">
        <f t="shared" si="45"/>
        <v>17639195.063144956</v>
      </c>
      <c r="AQ126" s="131"/>
      <c r="AR126" s="131">
        <v>-3620847.04</v>
      </c>
      <c r="AS126" s="131">
        <v>-1386448.1600000001</v>
      </c>
      <c r="AT126" s="118">
        <f t="shared" si="46"/>
        <v>-5007295.2</v>
      </c>
      <c r="AU126" s="148"/>
      <c r="AV126" s="131">
        <f t="shared" si="47"/>
        <v>107.09637559878111</v>
      </c>
      <c r="AW126" s="131">
        <f t="shared" si="48"/>
        <v>156.3510416735667</v>
      </c>
      <c r="AX126" s="131">
        <f t="shared" si="49"/>
        <v>263.44741727234782</v>
      </c>
      <c r="AZ126" s="131">
        <f t="shared" si="50"/>
        <v>79.29413845007609</v>
      </c>
      <c r="BA126" s="131">
        <f t="shared" si="51"/>
        <v>118.57745398166773</v>
      </c>
      <c r="BB126" s="118">
        <f t="shared" si="52"/>
        <v>197.87159243174384</v>
      </c>
      <c r="BC126" s="131"/>
      <c r="BD126" s="131">
        <f t="shared" si="75"/>
        <v>-90.571015566423313</v>
      </c>
      <c r="BE126" s="131">
        <f t="shared" si="53"/>
        <v>34.697054057468087</v>
      </c>
      <c r="BF126" s="118">
        <f t="shared" si="54"/>
        <v>-55.873961508955226</v>
      </c>
      <c r="BG126" s="131"/>
      <c r="BH126" s="131">
        <f t="shared" si="55"/>
        <v>78.953817439602091</v>
      </c>
      <c r="BI126" s="131">
        <f t="shared" si="56"/>
        <v>100.64226299005402</v>
      </c>
      <c r="BJ126" s="118">
        <f t="shared" si="57"/>
        <v>179.59608042965613</v>
      </c>
      <c r="BK126" s="131"/>
      <c r="BL126" s="131">
        <f t="shared" si="58"/>
        <v>-29.98</v>
      </c>
      <c r="BM126" s="131">
        <f t="shared" si="59"/>
        <v>-11.479999999999999</v>
      </c>
      <c r="BN126" s="131">
        <f t="shared" si="60"/>
        <v>-40.22</v>
      </c>
      <c r="BO126" s="118">
        <f t="shared" si="61"/>
        <v>-81.680000000000007</v>
      </c>
      <c r="BP126" s="15"/>
      <c r="BQ126" s="131">
        <f t="shared" si="62"/>
        <v>78.534767533711019</v>
      </c>
      <c r="BR126" s="131">
        <f t="shared" si="63"/>
        <v>83.087688881534746</v>
      </c>
      <c r="BS126" s="118">
        <f t="shared" si="64"/>
        <v>161.62245641524578</v>
      </c>
      <c r="BT126" s="131"/>
      <c r="BU126" s="131">
        <f t="shared" si="65"/>
        <v>-29.8</v>
      </c>
      <c r="BV126" s="131">
        <f t="shared" si="66"/>
        <v>-11.42</v>
      </c>
      <c r="BW126" s="118">
        <f t="shared" si="67"/>
        <v>-41.22</v>
      </c>
      <c r="BX126" s="15"/>
      <c r="BY126" s="118">
        <f t="shared" si="68"/>
        <v>78.215682975227324</v>
      </c>
      <c r="BZ126" s="118">
        <f t="shared" si="69"/>
        <v>66.567256344039833</v>
      </c>
      <c r="CA126" s="118">
        <f t="shared" si="70"/>
        <v>144.78293931926714</v>
      </c>
      <c r="CB126" s="105"/>
      <c r="CC126" s="118">
        <f t="shared" si="71"/>
        <v>-29.72</v>
      </c>
      <c r="CD126" s="118">
        <f t="shared" si="72"/>
        <v>-11.38</v>
      </c>
      <c r="CE126" s="118">
        <f t="shared" si="73"/>
        <v>-41.1</v>
      </c>
    </row>
    <row r="127" spans="1:83">
      <c r="A127" s="41">
        <v>399</v>
      </c>
      <c r="B127" s="45">
        <v>15</v>
      </c>
      <c r="C127" s="45">
        <v>15</v>
      </c>
      <c r="D127" s="11" t="s">
        <v>158</v>
      </c>
      <c r="E127" s="14">
        <v>7916</v>
      </c>
      <c r="F127" s="14">
        <v>7817</v>
      </c>
      <c r="G127" s="21">
        <v>7682</v>
      </c>
      <c r="H127" s="21">
        <v>7656</v>
      </c>
      <c r="I127" s="21">
        <v>7534</v>
      </c>
      <c r="J127" s="21"/>
      <c r="K127" s="15">
        <v>-1174178.2707272479</v>
      </c>
      <c r="L127" s="15">
        <v>-1533185.608695521</v>
      </c>
      <c r="M127" s="118">
        <v>-2707363.879422769</v>
      </c>
      <c r="N127" s="118"/>
      <c r="O127" s="21">
        <v>-1522000.7555946149</v>
      </c>
      <c r="P127" s="15">
        <v>-1680627.519771659</v>
      </c>
      <c r="Q127" s="118">
        <f t="shared" si="40"/>
        <v>-3202628.2753662737</v>
      </c>
      <c r="R127" s="118"/>
      <c r="S127" s="15">
        <v>-707993.62868273107</v>
      </c>
      <c r="T127" s="15">
        <v>271226.87156722799</v>
      </c>
      <c r="U127" s="118">
        <f t="shared" si="41"/>
        <v>-436766.75711550307</v>
      </c>
      <c r="V127" s="15"/>
      <c r="W127" s="15">
        <v>-1522000.7555946149</v>
      </c>
      <c r="X127" s="15">
        <v>-1582925.842596849</v>
      </c>
      <c r="Y127" s="118">
        <f t="shared" si="42"/>
        <v>-3104926.5981914639</v>
      </c>
      <c r="Z127" s="15"/>
      <c r="AA127" s="15">
        <v>-230306.36</v>
      </c>
      <c r="AB127" s="15">
        <v>-88189.36</v>
      </c>
      <c r="AC127" s="131">
        <f t="shared" si="74"/>
        <v>-308970.03999999998</v>
      </c>
      <c r="AD127" s="12">
        <v>-3749611.5972148371</v>
      </c>
      <c r="AE127" s="12"/>
      <c r="AF127" s="15">
        <v>-1522000.7555946149</v>
      </c>
      <c r="AG127" s="15">
        <v>-1482750.881325966</v>
      </c>
      <c r="AH127" s="118">
        <f t="shared" si="43"/>
        <v>-3004751.6369205806</v>
      </c>
      <c r="AI127" s="15"/>
      <c r="AJ127" s="15">
        <v>-228148.8</v>
      </c>
      <c r="AK127" s="15">
        <v>-87431.52</v>
      </c>
      <c r="AL127" s="118">
        <f t="shared" si="44"/>
        <v>-315580.32</v>
      </c>
      <c r="AM127" s="811"/>
      <c r="AN127" s="131">
        <v>-1522000.7555946151</v>
      </c>
      <c r="AO127" s="131">
        <v>-1376486.4454860399</v>
      </c>
      <c r="AP127" s="118">
        <f t="shared" si="45"/>
        <v>-2898487.2010806547</v>
      </c>
      <c r="AQ127" s="131"/>
      <c r="AR127" s="131">
        <v>-223910.47999999998</v>
      </c>
      <c r="AS127" s="131">
        <v>-85736.920000000013</v>
      </c>
      <c r="AT127" s="118">
        <f t="shared" si="46"/>
        <v>-309647.40000000002</v>
      </c>
      <c r="AU127" s="148"/>
      <c r="AV127" s="131">
        <f t="shared" si="47"/>
        <v>-148.32974617575138</v>
      </c>
      <c r="AW127" s="131">
        <f t="shared" si="48"/>
        <v>-193.68186062348673</v>
      </c>
      <c r="AX127" s="131">
        <f t="shared" si="49"/>
        <v>-342.01160679923811</v>
      </c>
      <c r="AZ127" s="131">
        <f t="shared" si="50"/>
        <v>-194.70394724249903</v>
      </c>
      <c r="BA127" s="131">
        <f t="shared" si="51"/>
        <v>-214.9964845556683</v>
      </c>
      <c r="BB127" s="118">
        <f t="shared" si="52"/>
        <v>-409.7004317981673</v>
      </c>
      <c r="BC127" s="131"/>
      <c r="BD127" s="131">
        <f t="shared" si="75"/>
        <v>-90.571015566423313</v>
      </c>
      <c r="BE127" s="131">
        <f t="shared" si="53"/>
        <v>34.69705405746808</v>
      </c>
      <c r="BF127" s="118">
        <f t="shared" si="54"/>
        <v>-55.873961508955233</v>
      </c>
      <c r="BG127" s="131"/>
      <c r="BH127" s="131">
        <f t="shared" si="55"/>
        <v>-198.12558651322766</v>
      </c>
      <c r="BI127" s="131">
        <f t="shared" si="56"/>
        <v>-206.05647521437763</v>
      </c>
      <c r="BJ127" s="118">
        <f t="shared" si="57"/>
        <v>-404.18206172760529</v>
      </c>
      <c r="BK127" s="131"/>
      <c r="BL127" s="131">
        <f t="shared" si="58"/>
        <v>-29.979999999999997</v>
      </c>
      <c r="BM127" s="131">
        <f t="shared" si="59"/>
        <v>-11.48</v>
      </c>
      <c r="BN127" s="131">
        <f t="shared" si="60"/>
        <v>-40.22</v>
      </c>
      <c r="BO127" s="118">
        <f t="shared" si="61"/>
        <v>-81.679999999999993</v>
      </c>
      <c r="BP127" s="15"/>
      <c r="BQ127" s="131">
        <f t="shared" si="62"/>
        <v>-198.79842680180445</v>
      </c>
      <c r="BR127" s="131">
        <f t="shared" si="63"/>
        <v>-193.67174520976567</v>
      </c>
      <c r="BS127" s="118">
        <f t="shared" si="64"/>
        <v>-392.47017201157013</v>
      </c>
      <c r="BT127" s="131"/>
      <c r="BU127" s="131">
        <f t="shared" si="65"/>
        <v>-29.799999999999997</v>
      </c>
      <c r="BV127" s="131">
        <f t="shared" si="66"/>
        <v>-11.42</v>
      </c>
      <c r="BW127" s="118">
        <f t="shared" si="67"/>
        <v>-41.22</v>
      </c>
      <c r="BX127" s="15"/>
      <c r="BY127" s="118">
        <f t="shared" si="68"/>
        <v>-202.0176208646954</v>
      </c>
      <c r="BZ127" s="118">
        <f t="shared" si="69"/>
        <v>-182.7032712352057</v>
      </c>
      <c r="CA127" s="118">
        <f t="shared" si="70"/>
        <v>-384.72089209990111</v>
      </c>
      <c r="CB127" s="105"/>
      <c r="CC127" s="118">
        <f t="shared" si="71"/>
        <v>-29.72</v>
      </c>
      <c r="CD127" s="118">
        <f t="shared" si="72"/>
        <v>-11.380000000000003</v>
      </c>
      <c r="CE127" s="118">
        <f t="shared" si="73"/>
        <v>-41.1</v>
      </c>
    </row>
    <row r="128" spans="1:83">
      <c r="A128" s="41">
        <v>400</v>
      </c>
      <c r="B128" s="45">
        <v>2</v>
      </c>
      <c r="C128" s="45">
        <v>2</v>
      </c>
      <c r="D128" s="11" t="s">
        <v>159</v>
      </c>
      <c r="E128" s="14">
        <v>8456</v>
      </c>
      <c r="F128" s="14">
        <v>8366</v>
      </c>
      <c r="G128" s="21">
        <v>8441</v>
      </c>
      <c r="H128" s="21">
        <v>8479</v>
      </c>
      <c r="I128" s="21">
        <v>8400</v>
      </c>
      <c r="J128" s="21"/>
      <c r="K128" s="15">
        <v>2097677.7349020829</v>
      </c>
      <c r="L128" s="21">
        <v>1623054.021356941</v>
      </c>
      <c r="M128" s="118">
        <v>3720731.7562590241</v>
      </c>
      <c r="N128" s="118"/>
      <c r="O128" s="21">
        <v>1537828.79008918</v>
      </c>
      <c r="P128" s="21">
        <v>1089284.166461041</v>
      </c>
      <c r="Q128" s="118">
        <f t="shared" si="40"/>
        <v>2627112.956550221</v>
      </c>
      <c r="R128" s="118"/>
      <c r="S128" s="21">
        <v>-757717.11622869747</v>
      </c>
      <c r="T128" s="15">
        <v>290275.55424477789</v>
      </c>
      <c r="U128" s="118">
        <f t="shared" si="41"/>
        <v>-467441.56198391959</v>
      </c>
      <c r="V128" s="15"/>
      <c r="W128" s="15">
        <v>1537828.79008918</v>
      </c>
      <c r="X128" s="21">
        <v>942867.58353209926</v>
      </c>
      <c r="Y128" s="118">
        <f t="shared" si="42"/>
        <v>2480696.3736212794</v>
      </c>
      <c r="Z128" s="21"/>
      <c r="AA128" s="21">
        <v>-253061.18</v>
      </c>
      <c r="AB128" s="21">
        <v>-96902.680000000008</v>
      </c>
      <c r="AC128" s="131">
        <f t="shared" si="74"/>
        <v>-339497.02</v>
      </c>
      <c r="AD128" s="12">
        <v>1792542.9312997209</v>
      </c>
      <c r="AE128" s="12"/>
      <c r="AF128" s="15">
        <v>1537828.79008918</v>
      </c>
      <c r="AG128" s="21">
        <v>799097.98726655066</v>
      </c>
      <c r="AH128" s="118">
        <f t="shared" si="43"/>
        <v>2336926.7773557305</v>
      </c>
      <c r="AI128" s="21"/>
      <c r="AJ128" s="21">
        <v>-252674.2</v>
      </c>
      <c r="AK128" s="21">
        <v>-96830.18</v>
      </c>
      <c r="AL128" s="118">
        <f t="shared" si="44"/>
        <v>-349504.38</v>
      </c>
      <c r="AM128" s="811"/>
      <c r="AN128" s="131">
        <v>1537828.7900891798</v>
      </c>
      <c r="AO128" s="131">
        <v>661845.53878718801</v>
      </c>
      <c r="AP128" s="118">
        <f t="shared" si="45"/>
        <v>2199674.3288763678</v>
      </c>
      <c r="AQ128" s="131"/>
      <c r="AR128" s="131">
        <v>-249648</v>
      </c>
      <c r="AS128" s="131">
        <v>-95592</v>
      </c>
      <c r="AT128" s="118">
        <f t="shared" si="46"/>
        <v>-345240</v>
      </c>
      <c r="AU128" s="148"/>
      <c r="AV128" s="131">
        <f t="shared" si="47"/>
        <v>248.06974159201548</v>
      </c>
      <c r="AW128" s="131">
        <f t="shared" si="48"/>
        <v>191.94110943199397</v>
      </c>
      <c r="AX128" s="131">
        <f t="shared" si="49"/>
        <v>440.01085102400947</v>
      </c>
      <c r="AZ128" s="131">
        <f t="shared" si="50"/>
        <v>183.81888478235476</v>
      </c>
      <c r="BA128" s="131">
        <f t="shared" si="51"/>
        <v>130.20370146557985</v>
      </c>
      <c r="BB128" s="118">
        <f t="shared" si="52"/>
        <v>314.02258624793461</v>
      </c>
      <c r="BC128" s="131"/>
      <c r="BD128" s="131">
        <f t="shared" si="75"/>
        <v>-90.571015566423313</v>
      </c>
      <c r="BE128" s="131">
        <f t="shared" si="53"/>
        <v>34.697054057468073</v>
      </c>
      <c r="BF128" s="118">
        <f t="shared" si="54"/>
        <v>-55.873961508955247</v>
      </c>
      <c r="BG128" s="131"/>
      <c r="BH128" s="131">
        <f t="shared" si="55"/>
        <v>182.18561664366544</v>
      </c>
      <c r="BI128" s="131">
        <f t="shared" si="56"/>
        <v>111.70093395712584</v>
      </c>
      <c r="BJ128" s="118">
        <f t="shared" si="57"/>
        <v>293.88655060079128</v>
      </c>
      <c r="BK128" s="131"/>
      <c r="BL128" s="131">
        <f t="shared" si="58"/>
        <v>-29.98</v>
      </c>
      <c r="BM128" s="131">
        <f t="shared" si="59"/>
        <v>-11.48</v>
      </c>
      <c r="BN128" s="131">
        <f t="shared" si="60"/>
        <v>-40.22</v>
      </c>
      <c r="BO128" s="118">
        <f t="shared" si="61"/>
        <v>-81.680000000000007</v>
      </c>
      <c r="BP128" s="15"/>
      <c r="BQ128" s="131">
        <f t="shared" si="62"/>
        <v>181.36912254855289</v>
      </c>
      <c r="BR128" s="131">
        <f t="shared" si="63"/>
        <v>94.244366937911394</v>
      </c>
      <c r="BS128" s="118">
        <f t="shared" si="64"/>
        <v>275.61348948646429</v>
      </c>
      <c r="BT128" s="131"/>
      <c r="BU128" s="131">
        <f t="shared" si="65"/>
        <v>-29.8</v>
      </c>
      <c r="BV128" s="131">
        <f t="shared" si="66"/>
        <v>-11.42</v>
      </c>
      <c r="BW128" s="118">
        <f t="shared" si="67"/>
        <v>-41.22</v>
      </c>
      <c r="BX128" s="15"/>
      <c r="BY128" s="118">
        <f t="shared" si="68"/>
        <v>183.07485596299759</v>
      </c>
      <c r="BZ128" s="118">
        <f t="shared" si="69"/>
        <v>78.791135569903332</v>
      </c>
      <c r="CA128" s="118">
        <f t="shared" si="70"/>
        <v>261.86599153290092</v>
      </c>
      <c r="CB128" s="105"/>
      <c r="CC128" s="118">
        <f t="shared" si="71"/>
        <v>-29.72</v>
      </c>
      <c r="CD128" s="118">
        <f t="shared" si="72"/>
        <v>-11.38</v>
      </c>
      <c r="CE128" s="118">
        <f t="shared" si="73"/>
        <v>-41.1</v>
      </c>
    </row>
    <row r="129" spans="1:83">
      <c r="A129" s="41">
        <v>402</v>
      </c>
      <c r="B129" s="45">
        <v>11</v>
      </c>
      <c r="C129" s="45">
        <v>11</v>
      </c>
      <c r="D129" s="11" t="s">
        <v>160</v>
      </c>
      <c r="E129" s="14">
        <v>9247</v>
      </c>
      <c r="F129" s="14">
        <v>9099</v>
      </c>
      <c r="G129" s="21">
        <v>8975</v>
      </c>
      <c r="H129" s="21">
        <v>8865</v>
      </c>
      <c r="I129" s="21">
        <v>8803</v>
      </c>
      <c r="J129" s="21"/>
      <c r="K129" s="15">
        <v>-783440.40137383319</v>
      </c>
      <c r="L129" s="21">
        <v>-955288.21100732288</v>
      </c>
      <c r="M129" s="118">
        <v>-1738728.6123811561</v>
      </c>
      <c r="N129" s="118"/>
      <c r="O129" s="21">
        <v>-1869385.757378039</v>
      </c>
      <c r="P129" s="21">
        <v>-1581115.23972264</v>
      </c>
      <c r="Q129" s="118">
        <f t="shared" si="40"/>
        <v>-3450500.9971006792</v>
      </c>
      <c r="R129" s="118"/>
      <c r="S129" s="21">
        <v>-824105.6706388857</v>
      </c>
      <c r="T129" s="15">
        <v>315708.49486890208</v>
      </c>
      <c r="U129" s="118">
        <f t="shared" si="41"/>
        <v>-508397.17576998362</v>
      </c>
      <c r="V129" s="15"/>
      <c r="W129" s="15">
        <v>-1869385.757378039</v>
      </c>
      <c r="X129" s="21">
        <v>-1467390.3375077751</v>
      </c>
      <c r="Y129" s="118">
        <f t="shared" si="42"/>
        <v>-3336776.094885814</v>
      </c>
      <c r="Z129" s="21"/>
      <c r="AA129" s="21">
        <v>-269070.5</v>
      </c>
      <c r="AB129" s="21">
        <v>-103033</v>
      </c>
      <c r="AC129" s="131">
        <f t="shared" si="74"/>
        <v>-360974.5</v>
      </c>
      <c r="AD129" s="12">
        <v>-4086917.3094985681</v>
      </c>
      <c r="AE129" s="12"/>
      <c r="AF129" s="15">
        <v>-1869385.757378039</v>
      </c>
      <c r="AG129" s="21">
        <v>-1350786.5288083041</v>
      </c>
      <c r="AH129" s="118">
        <f t="shared" si="43"/>
        <v>-3220172.2861863431</v>
      </c>
      <c r="AI129" s="21"/>
      <c r="AJ129" s="21">
        <v>-264177</v>
      </c>
      <c r="AK129" s="21">
        <v>-101238.3</v>
      </c>
      <c r="AL129" s="118">
        <f t="shared" si="44"/>
        <v>-365415.3</v>
      </c>
      <c r="AM129" s="811"/>
      <c r="AN129" s="131">
        <v>-1869385.7573780392</v>
      </c>
      <c r="AO129" s="131">
        <v>-1227094.5623624183</v>
      </c>
      <c r="AP129" s="118">
        <f t="shared" si="45"/>
        <v>-3096480.3197404575</v>
      </c>
      <c r="AQ129" s="131"/>
      <c r="AR129" s="131">
        <v>-261625.16</v>
      </c>
      <c r="AS129" s="131">
        <v>-100178.14000000001</v>
      </c>
      <c r="AT129" s="118">
        <f t="shared" si="46"/>
        <v>-361803.30000000005</v>
      </c>
      <c r="AU129" s="148"/>
      <c r="AV129" s="131">
        <f t="shared" si="47"/>
        <v>-84.723737576925828</v>
      </c>
      <c r="AW129" s="131">
        <f t="shared" si="48"/>
        <v>-103.30790645693986</v>
      </c>
      <c r="AX129" s="131">
        <f t="shared" si="49"/>
        <v>-188.03164403386569</v>
      </c>
      <c r="AZ129" s="131">
        <f t="shared" si="50"/>
        <v>-205.44958318255181</v>
      </c>
      <c r="BA129" s="131">
        <f t="shared" si="51"/>
        <v>-173.76802282917245</v>
      </c>
      <c r="BB129" s="118">
        <f t="shared" si="52"/>
        <v>-379.21760601172429</v>
      </c>
      <c r="BC129" s="131"/>
      <c r="BD129" s="131">
        <f t="shared" si="75"/>
        <v>-90.571015566423313</v>
      </c>
      <c r="BE129" s="131">
        <f t="shared" si="53"/>
        <v>34.69705405746808</v>
      </c>
      <c r="BF129" s="118">
        <f t="shared" si="54"/>
        <v>-55.873961508955226</v>
      </c>
      <c r="BG129" s="131"/>
      <c r="BH129" s="131">
        <f t="shared" si="55"/>
        <v>-208.2881066716478</v>
      </c>
      <c r="BI129" s="131">
        <f t="shared" si="56"/>
        <v>-163.49753064153484</v>
      </c>
      <c r="BJ129" s="118">
        <f t="shared" si="57"/>
        <v>-371.78563731318263</v>
      </c>
      <c r="BK129" s="131"/>
      <c r="BL129" s="131">
        <f t="shared" si="58"/>
        <v>-29.98</v>
      </c>
      <c r="BM129" s="131">
        <f t="shared" si="59"/>
        <v>-11.48</v>
      </c>
      <c r="BN129" s="131">
        <f t="shared" si="60"/>
        <v>-40.22</v>
      </c>
      <c r="BO129" s="118">
        <f t="shared" si="61"/>
        <v>-81.680000000000007</v>
      </c>
      <c r="BP129" s="15"/>
      <c r="BQ129" s="131">
        <f t="shared" si="62"/>
        <v>-210.87261786554302</v>
      </c>
      <c r="BR129" s="131">
        <f t="shared" si="63"/>
        <v>-152.37298689320971</v>
      </c>
      <c r="BS129" s="118">
        <f t="shared" si="64"/>
        <v>-363.24560475875273</v>
      </c>
      <c r="BT129" s="131"/>
      <c r="BU129" s="131">
        <f t="shared" si="65"/>
        <v>-29.8</v>
      </c>
      <c r="BV129" s="131">
        <f t="shared" si="66"/>
        <v>-11.42</v>
      </c>
      <c r="BW129" s="118">
        <f t="shared" si="67"/>
        <v>-41.22</v>
      </c>
      <c r="BX129" s="15"/>
      <c r="BY129" s="118">
        <f t="shared" si="68"/>
        <v>-212.35780499580133</v>
      </c>
      <c r="BZ129" s="118">
        <f t="shared" si="69"/>
        <v>-139.39504286747908</v>
      </c>
      <c r="CA129" s="118">
        <f t="shared" si="70"/>
        <v>-351.75284786328041</v>
      </c>
      <c r="CB129" s="105"/>
      <c r="CC129" s="118">
        <f t="shared" si="71"/>
        <v>-29.72</v>
      </c>
      <c r="CD129" s="118">
        <f t="shared" si="72"/>
        <v>-11.38</v>
      </c>
      <c r="CE129" s="118">
        <f t="shared" si="73"/>
        <v>-41.1</v>
      </c>
    </row>
    <row r="130" spans="1:83">
      <c r="A130" s="41">
        <v>403</v>
      </c>
      <c r="B130" s="45">
        <v>14</v>
      </c>
      <c r="C130" s="45">
        <v>14</v>
      </c>
      <c r="D130" s="11" t="s">
        <v>161</v>
      </c>
      <c r="E130" s="14">
        <v>2866</v>
      </c>
      <c r="F130" s="14">
        <v>2820</v>
      </c>
      <c r="G130" s="21">
        <v>2789</v>
      </c>
      <c r="H130" s="21">
        <v>2758</v>
      </c>
      <c r="I130" s="21">
        <v>2704</v>
      </c>
      <c r="J130" s="21"/>
      <c r="K130" s="15">
        <v>551375.07703542442</v>
      </c>
      <c r="L130" s="21">
        <v>148383.33414054921</v>
      </c>
      <c r="M130" s="118">
        <v>699758.4111759736</v>
      </c>
      <c r="N130" s="118"/>
      <c r="O130" s="21">
        <v>275941.70974205597</v>
      </c>
      <c r="P130" s="21">
        <v>-4824.7149475749038</v>
      </c>
      <c r="Q130" s="118">
        <f t="shared" si="40"/>
        <v>271116.99479448108</v>
      </c>
      <c r="R130" s="118"/>
      <c r="S130" s="21">
        <v>-255410.26389731374</v>
      </c>
      <c r="T130" s="15">
        <v>97845.692442059983</v>
      </c>
      <c r="U130" s="118">
        <f t="shared" si="41"/>
        <v>-157564.57145525375</v>
      </c>
      <c r="V130" s="15"/>
      <c r="W130" s="15">
        <v>275941.70974205597</v>
      </c>
      <c r="X130" s="21">
        <v>-5757.6639882242434</v>
      </c>
      <c r="Y130" s="118">
        <f t="shared" si="42"/>
        <v>270184.04575383174</v>
      </c>
      <c r="Z130" s="21"/>
      <c r="AA130" s="21">
        <v>-83614.22</v>
      </c>
      <c r="AB130" s="21">
        <v>-32017.72</v>
      </c>
      <c r="AC130" s="131">
        <f t="shared" si="74"/>
        <v>-112173.58</v>
      </c>
      <c r="AD130" s="12">
        <v>37758.391088482553</v>
      </c>
      <c r="AE130" s="12"/>
      <c r="AF130" s="15">
        <v>275941.70974205597</v>
      </c>
      <c r="AG130" s="21">
        <v>-11919.325650768729</v>
      </c>
      <c r="AH130" s="118">
        <f t="shared" si="43"/>
        <v>264022.38409128727</v>
      </c>
      <c r="AI130" s="21"/>
      <c r="AJ130" s="21">
        <v>-82188.400000000009</v>
      </c>
      <c r="AK130" s="21">
        <v>-31496.36</v>
      </c>
      <c r="AL130" s="118">
        <f t="shared" si="44"/>
        <v>-113684.76000000001</v>
      </c>
      <c r="AM130" s="811"/>
      <c r="AN130" s="131">
        <v>275941.70974205603</v>
      </c>
      <c r="AO130" s="131">
        <v>-15884.19592471121</v>
      </c>
      <c r="AP130" s="118">
        <f t="shared" si="45"/>
        <v>260057.51381734482</v>
      </c>
      <c r="AQ130" s="131"/>
      <c r="AR130" s="131">
        <v>-80362.87999999999</v>
      </c>
      <c r="AS130" s="131">
        <v>-30771.52</v>
      </c>
      <c r="AT130" s="118">
        <f t="shared" si="46"/>
        <v>-111134.39999999999</v>
      </c>
      <c r="AU130" s="148"/>
      <c r="AV130" s="131">
        <f t="shared" si="47"/>
        <v>192.38488382254866</v>
      </c>
      <c r="AW130" s="131">
        <f t="shared" si="48"/>
        <v>51.773668576604749</v>
      </c>
      <c r="AX130" s="131">
        <f t="shared" si="49"/>
        <v>244.15855239915339</v>
      </c>
      <c r="AZ130" s="131">
        <f t="shared" si="50"/>
        <v>97.851670121296451</v>
      </c>
      <c r="BA130" s="131">
        <f t="shared" si="51"/>
        <v>-1.7108918253811716</v>
      </c>
      <c r="BB130" s="118">
        <f t="shared" si="52"/>
        <v>96.140778295915283</v>
      </c>
      <c r="BC130" s="131"/>
      <c r="BD130" s="131">
        <f t="shared" si="75"/>
        <v>-90.571015566423313</v>
      </c>
      <c r="BE130" s="131">
        <f t="shared" si="53"/>
        <v>34.69705405746808</v>
      </c>
      <c r="BF130" s="118">
        <f t="shared" si="54"/>
        <v>-55.873961508955233</v>
      </c>
      <c r="BG130" s="131"/>
      <c r="BH130" s="131">
        <f t="shared" si="55"/>
        <v>98.939300732182133</v>
      </c>
      <c r="BI130" s="131">
        <f t="shared" si="56"/>
        <v>-2.0644187838738772</v>
      </c>
      <c r="BJ130" s="118">
        <f t="shared" si="57"/>
        <v>96.874881948308257</v>
      </c>
      <c r="BK130" s="131"/>
      <c r="BL130" s="131">
        <f t="shared" si="58"/>
        <v>-29.98</v>
      </c>
      <c r="BM130" s="131">
        <f t="shared" si="59"/>
        <v>-11.48</v>
      </c>
      <c r="BN130" s="131">
        <f t="shared" si="60"/>
        <v>-40.22</v>
      </c>
      <c r="BO130" s="118">
        <f t="shared" si="61"/>
        <v>-81.680000000000007</v>
      </c>
      <c r="BP130" s="15"/>
      <c r="BQ130" s="131">
        <f t="shared" si="62"/>
        <v>100.0513813422973</v>
      </c>
      <c r="BR130" s="131">
        <f t="shared" si="63"/>
        <v>-4.3217279371895323</v>
      </c>
      <c r="BS130" s="118">
        <f t="shared" si="64"/>
        <v>95.729653405107769</v>
      </c>
      <c r="BT130" s="131"/>
      <c r="BU130" s="131">
        <f t="shared" si="65"/>
        <v>-29.800000000000004</v>
      </c>
      <c r="BV130" s="131">
        <f t="shared" si="66"/>
        <v>-11.42</v>
      </c>
      <c r="BW130" s="118">
        <f t="shared" si="67"/>
        <v>-41.220000000000006</v>
      </c>
      <c r="BX130" s="15"/>
      <c r="BY130" s="118">
        <f t="shared" si="68"/>
        <v>102.04944886910356</v>
      </c>
      <c r="BZ130" s="118">
        <f t="shared" si="69"/>
        <v>-5.8743328123931988</v>
      </c>
      <c r="CA130" s="118">
        <f t="shared" si="70"/>
        <v>96.175116056710351</v>
      </c>
      <c r="CB130" s="105"/>
      <c r="CC130" s="118">
        <f t="shared" si="71"/>
        <v>-29.719999999999995</v>
      </c>
      <c r="CD130" s="118">
        <f t="shared" si="72"/>
        <v>-11.38</v>
      </c>
      <c r="CE130" s="118">
        <f t="shared" si="73"/>
        <v>-41.099999999999994</v>
      </c>
    </row>
    <row r="131" spans="1:83">
      <c r="A131" s="41">
        <v>405</v>
      </c>
      <c r="B131" s="45">
        <v>9</v>
      </c>
      <c r="C131" s="45">
        <v>9</v>
      </c>
      <c r="D131" s="11" t="s">
        <v>162</v>
      </c>
      <c r="E131" s="14">
        <v>72634</v>
      </c>
      <c r="F131" s="14">
        <v>72650</v>
      </c>
      <c r="G131" s="21">
        <v>72988</v>
      </c>
      <c r="H131" s="21">
        <v>73327</v>
      </c>
      <c r="I131" s="21">
        <v>73241</v>
      </c>
      <c r="J131" s="21"/>
      <c r="K131" s="15">
        <v>-542373.96388745692</v>
      </c>
      <c r="L131" s="21">
        <v>4035847.1145140622</v>
      </c>
      <c r="M131" s="118">
        <v>3493473.1506266049</v>
      </c>
      <c r="N131" s="118"/>
      <c r="O131" s="21">
        <v>-2680554.9973284649</v>
      </c>
      <c r="P131" s="21">
        <v>1219959.5452476819</v>
      </c>
      <c r="Q131" s="118">
        <f t="shared" si="40"/>
        <v>-1460595.452080783</v>
      </c>
      <c r="R131" s="118"/>
      <c r="S131" s="21">
        <v>-6579984.2809006535</v>
      </c>
      <c r="T131" s="15">
        <v>2520740.9772750558</v>
      </c>
      <c r="U131" s="118">
        <f t="shared" si="41"/>
        <v>-4059243.3036255976</v>
      </c>
      <c r="V131" s="15"/>
      <c r="W131" s="15">
        <v>-2680554.9973284649</v>
      </c>
      <c r="X131" s="21">
        <v>-51516.040430971458</v>
      </c>
      <c r="Y131" s="118">
        <f t="shared" si="42"/>
        <v>-2732071.0377594363</v>
      </c>
      <c r="Z131" s="21"/>
      <c r="AA131" s="21">
        <v>-2188180.2400000002</v>
      </c>
      <c r="AB131" s="21">
        <v>-837902.24</v>
      </c>
      <c r="AC131" s="131">
        <f t="shared" si="74"/>
        <v>-2935577.36</v>
      </c>
      <c r="AD131" s="12">
        <v>-8710549.166411031</v>
      </c>
      <c r="AE131" s="12"/>
      <c r="AF131" s="15">
        <v>-2680554.9973284649</v>
      </c>
      <c r="AG131" s="21">
        <v>-307070.57040012348</v>
      </c>
      <c r="AH131" s="118">
        <f t="shared" si="43"/>
        <v>-2987625.5677285884</v>
      </c>
      <c r="AI131" s="21"/>
      <c r="AJ131" s="21">
        <v>-2185144.6</v>
      </c>
      <c r="AK131" s="21">
        <v>-837394.34</v>
      </c>
      <c r="AL131" s="118">
        <f t="shared" si="44"/>
        <v>-3022538.94</v>
      </c>
      <c r="AM131" s="811"/>
      <c r="AN131" s="131">
        <v>-2680554.9973284649</v>
      </c>
      <c r="AO131" s="131">
        <v>-409215.18933697499</v>
      </c>
      <c r="AP131" s="118">
        <f t="shared" si="45"/>
        <v>-3089770.18666544</v>
      </c>
      <c r="AQ131" s="131"/>
      <c r="AR131" s="131">
        <v>-2176722.52</v>
      </c>
      <c r="AS131" s="131">
        <v>-833482.58000000007</v>
      </c>
      <c r="AT131" s="118">
        <f t="shared" si="46"/>
        <v>-3010205.1</v>
      </c>
      <c r="AU131" s="148"/>
      <c r="AV131" s="131">
        <f t="shared" si="47"/>
        <v>-7.4672187114499673</v>
      </c>
      <c r="AW131" s="131">
        <f t="shared" si="48"/>
        <v>55.564158858304133</v>
      </c>
      <c r="AX131" s="131">
        <f t="shared" si="49"/>
        <v>48.096940146854159</v>
      </c>
      <c r="AZ131" s="131">
        <f t="shared" si="50"/>
        <v>-36.896834099497106</v>
      </c>
      <c r="BA131" s="131">
        <f t="shared" si="51"/>
        <v>16.792285550553089</v>
      </c>
      <c r="BB131" s="118">
        <f t="shared" si="52"/>
        <v>-20.10454854894402</v>
      </c>
      <c r="BC131" s="131"/>
      <c r="BD131" s="131">
        <f t="shared" si="75"/>
        <v>-90.571015566423313</v>
      </c>
      <c r="BE131" s="131">
        <f t="shared" si="53"/>
        <v>34.69705405746808</v>
      </c>
      <c r="BF131" s="118">
        <f t="shared" si="54"/>
        <v>-55.873961508955233</v>
      </c>
      <c r="BG131" s="131"/>
      <c r="BH131" s="131">
        <f t="shared" si="55"/>
        <v>-36.725968615778825</v>
      </c>
      <c r="BI131" s="131">
        <f t="shared" si="56"/>
        <v>-0.70581520840373013</v>
      </c>
      <c r="BJ131" s="118">
        <f t="shared" si="57"/>
        <v>-37.431783824182553</v>
      </c>
      <c r="BK131" s="131"/>
      <c r="BL131" s="131">
        <f t="shared" si="58"/>
        <v>-29.980000000000004</v>
      </c>
      <c r="BM131" s="131">
        <f t="shared" si="59"/>
        <v>-11.48</v>
      </c>
      <c r="BN131" s="131">
        <f t="shared" si="60"/>
        <v>-40.22</v>
      </c>
      <c r="BO131" s="118">
        <f t="shared" si="61"/>
        <v>-81.680000000000007</v>
      </c>
      <c r="BP131" s="15"/>
      <c r="BQ131" s="131">
        <f t="shared" si="62"/>
        <v>-36.556179815463132</v>
      </c>
      <c r="BR131" s="131">
        <f t="shared" si="63"/>
        <v>-4.1876876239328418</v>
      </c>
      <c r="BS131" s="118">
        <f t="shared" si="64"/>
        <v>-40.74386743939597</v>
      </c>
      <c r="BT131" s="131"/>
      <c r="BU131" s="131">
        <f t="shared" si="65"/>
        <v>-29.8</v>
      </c>
      <c r="BV131" s="131">
        <f t="shared" si="66"/>
        <v>-11.42</v>
      </c>
      <c r="BW131" s="118">
        <f t="shared" si="67"/>
        <v>-41.22</v>
      </c>
      <c r="BX131" s="15"/>
      <c r="BY131" s="118">
        <f t="shared" si="68"/>
        <v>-36.599104290335532</v>
      </c>
      <c r="BZ131" s="118">
        <f t="shared" si="69"/>
        <v>-5.5872419728973526</v>
      </c>
      <c r="CA131" s="118">
        <f t="shared" si="70"/>
        <v>-42.186346263232885</v>
      </c>
      <c r="CB131" s="105"/>
      <c r="CC131" s="118">
        <f t="shared" si="71"/>
        <v>-29.72</v>
      </c>
      <c r="CD131" s="118">
        <f t="shared" si="72"/>
        <v>-11.38</v>
      </c>
      <c r="CE131" s="118">
        <f t="shared" si="73"/>
        <v>-41.1</v>
      </c>
    </row>
    <row r="132" spans="1:83">
      <c r="A132" s="41">
        <v>407</v>
      </c>
      <c r="B132" s="45">
        <v>1</v>
      </c>
      <c r="C132" s="124">
        <v>32</v>
      </c>
      <c r="D132" s="11" t="s">
        <v>163</v>
      </c>
      <c r="E132" s="14">
        <v>2580</v>
      </c>
      <c r="F132" s="14">
        <v>2518</v>
      </c>
      <c r="G132" s="21">
        <v>2449</v>
      </c>
      <c r="H132" s="21">
        <v>2429</v>
      </c>
      <c r="I132" s="21">
        <v>2430</v>
      </c>
      <c r="J132" s="21"/>
      <c r="K132" s="15">
        <v>231777.33373985891</v>
      </c>
      <c r="L132" s="21">
        <v>112132.5788870581</v>
      </c>
      <c r="M132" s="118">
        <v>343909.91262691701</v>
      </c>
      <c r="N132" s="118"/>
      <c r="O132" s="21">
        <v>219185.76756665399</v>
      </c>
      <c r="P132" s="21">
        <v>55259.052914683853</v>
      </c>
      <c r="Q132" s="118">
        <f t="shared" si="40"/>
        <v>274444.82048133784</v>
      </c>
      <c r="R132" s="118"/>
      <c r="S132" s="21">
        <v>-228057.81719625389</v>
      </c>
      <c r="T132" s="15">
        <v>87367.182116704629</v>
      </c>
      <c r="U132" s="118">
        <f t="shared" si="41"/>
        <v>-140690.63507954928</v>
      </c>
      <c r="V132" s="15"/>
      <c r="W132" s="15">
        <v>219185.76756665399</v>
      </c>
      <c r="X132" s="21">
        <v>11190.56668290342</v>
      </c>
      <c r="Y132" s="118">
        <f t="shared" si="42"/>
        <v>230376.3342495574</v>
      </c>
      <c r="Z132" s="21"/>
      <c r="AA132" s="21">
        <v>-73421.02</v>
      </c>
      <c r="AB132" s="21">
        <v>-28114.52</v>
      </c>
      <c r="AC132" s="131">
        <f t="shared" si="74"/>
        <v>-98498.78</v>
      </c>
      <c r="AD132" s="12">
        <v>22501.130179542659</v>
      </c>
      <c r="AE132" s="12"/>
      <c r="AF132" s="15">
        <v>219185.76756665399</v>
      </c>
      <c r="AG132" s="21">
        <v>-10642.858861218319</v>
      </c>
      <c r="AH132" s="118">
        <f t="shared" si="43"/>
        <v>208542.90870543566</v>
      </c>
      <c r="AI132" s="21"/>
      <c r="AJ132" s="21">
        <v>-72384.2</v>
      </c>
      <c r="AK132" s="21">
        <v>-27739.18</v>
      </c>
      <c r="AL132" s="118">
        <f t="shared" si="44"/>
        <v>-100123.38</v>
      </c>
      <c r="AM132" s="811"/>
      <c r="AN132" s="131">
        <v>219185.76756665396</v>
      </c>
      <c r="AO132" s="131">
        <v>-14183.122460433628</v>
      </c>
      <c r="AP132" s="118">
        <f t="shared" si="45"/>
        <v>205002.64510622033</v>
      </c>
      <c r="AQ132" s="131"/>
      <c r="AR132" s="131">
        <v>-72219.599999999991</v>
      </c>
      <c r="AS132" s="131">
        <v>-27653.4</v>
      </c>
      <c r="AT132" s="118">
        <f t="shared" si="46"/>
        <v>-99873</v>
      </c>
      <c r="AU132" s="148"/>
      <c r="AV132" s="131">
        <f t="shared" si="47"/>
        <v>89.836175868162371</v>
      </c>
      <c r="AW132" s="131">
        <f t="shared" si="48"/>
        <v>43.462239878704693</v>
      </c>
      <c r="AX132" s="131">
        <f t="shared" si="49"/>
        <v>133.29841574686705</v>
      </c>
      <c r="AZ132" s="131">
        <f t="shared" si="50"/>
        <v>87.047564561816515</v>
      </c>
      <c r="BA132" s="131">
        <f t="shared" si="51"/>
        <v>21.945612754044422</v>
      </c>
      <c r="BB132" s="118">
        <f t="shared" si="52"/>
        <v>108.99317731586093</v>
      </c>
      <c r="BC132" s="131"/>
      <c r="BD132" s="131">
        <f t="shared" si="75"/>
        <v>-90.571015566423313</v>
      </c>
      <c r="BE132" s="131">
        <f t="shared" si="53"/>
        <v>34.69705405746808</v>
      </c>
      <c r="BF132" s="118">
        <f t="shared" si="54"/>
        <v>-55.873961508955233</v>
      </c>
      <c r="BG132" s="131"/>
      <c r="BH132" s="131">
        <f t="shared" si="55"/>
        <v>89.500109255473248</v>
      </c>
      <c r="BI132" s="131">
        <f t="shared" si="56"/>
        <v>4.5694433168245894</v>
      </c>
      <c r="BJ132" s="118">
        <f t="shared" si="57"/>
        <v>94.069552572297837</v>
      </c>
      <c r="BK132" s="131"/>
      <c r="BL132" s="131">
        <f t="shared" si="58"/>
        <v>-29.98</v>
      </c>
      <c r="BM132" s="131">
        <f t="shared" si="59"/>
        <v>-11.48</v>
      </c>
      <c r="BN132" s="131">
        <f t="shared" si="60"/>
        <v>-40.22</v>
      </c>
      <c r="BO132" s="118">
        <f t="shared" si="61"/>
        <v>-81.680000000000007</v>
      </c>
      <c r="BP132" s="15"/>
      <c r="BQ132" s="131">
        <f t="shared" si="62"/>
        <v>90.237038932340056</v>
      </c>
      <c r="BR132" s="131">
        <f t="shared" si="63"/>
        <v>-4.3815804286613087</v>
      </c>
      <c r="BS132" s="118">
        <f t="shared" si="64"/>
        <v>85.855458503678747</v>
      </c>
      <c r="BT132" s="131"/>
      <c r="BU132" s="131">
        <f t="shared" si="65"/>
        <v>-29.799999999999997</v>
      </c>
      <c r="BV132" s="131">
        <f t="shared" si="66"/>
        <v>-11.42</v>
      </c>
      <c r="BW132" s="118">
        <f t="shared" si="67"/>
        <v>-41.22</v>
      </c>
      <c r="BX132" s="15"/>
      <c r="BY132" s="118">
        <f t="shared" si="68"/>
        <v>90.199904348417263</v>
      </c>
      <c r="BZ132" s="118">
        <f t="shared" si="69"/>
        <v>-5.8366759096434677</v>
      </c>
      <c r="CA132" s="118">
        <f t="shared" si="70"/>
        <v>84.363228438773803</v>
      </c>
      <c r="CB132" s="105"/>
      <c r="CC132" s="118">
        <f t="shared" si="71"/>
        <v>-29.719999999999995</v>
      </c>
      <c r="CD132" s="118">
        <f t="shared" si="72"/>
        <v>-11.38</v>
      </c>
      <c r="CE132" s="118">
        <f t="shared" si="73"/>
        <v>-41.099999999999994</v>
      </c>
    </row>
    <row r="133" spans="1:83">
      <c r="A133" s="41">
        <v>408</v>
      </c>
      <c r="B133" s="45">
        <v>14</v>
      </c>
      <c r="C133" s="45">
        <v>14</v>
      </c>
      <c r="D133" s="11" t="s">
        <v>164</v>
      </c>
      <c r="E133" s="14">
        <v>14203</v>
      </c>
      <c r="F133" s="14">
        <v>14099</v>
      </c>
      <c r="G133" s="21">
        <v>14024</v>
      </c>
      <c r="H133" s="21">
        <v>14028</v>
      </c>
      <c r="I133" s="21">
        <v>13927</v>
      </c>
      <c r="J133" s="21"/>
      <c r="K133" s="15">
        <v>1127635.3236815659</v>
      </c>
      <c r="L133" s="21">
        <v>74004.681623711745</v>
      </c>
      <c r="M133" s="118">
        <v>1201640.0053052781</v>
      </c>
      <c r="N133" s="118"/>
      <c r="O133" s="21">
        <v>580006.69596974109</v>
      </c>
      <c r="P133" s="21">
        <v>-138440.5545054398</v>
      </c>
      <c r="Q133" s="118">
        <f t="shared" si="40"/>
        <v>441566.14146430127</v>
      </c>
      <c r="R133" s="118"/>
      <c r="S133" s="21">
        <v>-1276960.7484710023</v>
      </c>
      <c r="T133" s="15">
        <v>489193.76515624247</v>
      </c>
      <c r="U133" s="118">
        <f t="shared" si="41"/>
        <v>-787766.9833147598</v>
      </c>
      <c r="V133" s="15"/>
      <c r="W133" s="15">
        <v>580006.69596974109</v>
      </c>
      <c r="X133" s="21">
        <v>-28786.2782163027</v>
      </c>
      <c r="Y133" s="118">
        <f t="shared" si="42"/>
        <v>551220.41775343835</v>
      </c>
      <c r="Z133" s="21"/>
      <c r="AA133" s="21">
        <v>-420439.52</v>
      </c>
      <c r="AB133" s="21">
        <v>-160995.51999999999</v>
      </c>
      <c r="AC133" s="131">
        <f t="shared" si="74"/>
        <v>-564045.28</v>
      </c>
      <c r="AD133" s="12">
        <v>-610166.23252141138</v>
      </c>
      <c r="AE133" s="12"/>
      <c r="AF133" s="15">
        <v>580006.69596974109</v>
      </c>
      <c r="AG133" s="21">
        <v>-59592.401542619977</v>
      </c>
      <c r="AH133" s="118">
        <f t="shared" si="43"/>
        <v>520414.29442712112</v>
      </c>
      <c r="AI133" s="21"/>
      <c r="AJ133" s="21">
        <v>-418034.4</v>
      </c>
      <c r="AK133" s="21">
        <v>-160199.76</v>
      </c>
      <c r="AL133" s="118">
        <f t="shared" si="44"/>
        <v>-578234.16</v>
      </c>
      <c r="AM133" s="811"/>
      <c r="AN133" s="131">
        <v>580006.69596974109</v>
      </c>
      <c r="AO133" s="131">
        <v>-79415.34692996573</v>
      </c>
      <c r="AP133" s="118">
        <f t="shared" si="45"/>
        <v>500591.34903977538</v>
      </c>
      <c r="AQ133" s="131"/>
      <c r="AR133" s="131">
        <v>-413910.44</v>
      </c>
      <c r="AS133" s="131">
        <v>-158489.26</v>
      </c>
      <c r="AT133" s="118">
        <f t="shared" si="46"/>
        <v>-572399.69999999995</v>
      </c>
      <c r="AU133" s="148"/>
      <c r="AV133" s="131">
        <f t="shared" si="47"/>
        <v>79.394164872320346</v>
      </c>
      <c r="AW133" s="131">
        <f t="shared" si="48"/>
        <v>5.2104964883272373</v>
      </c>
      <c r="AX133" s="131">
        <f t="shared" si="49"/>
        <v>84.604661360647611</v>
      </c>
      <c r="AZ133" s="131">
        <f t="shared" si="50"/>
        <v>41.138144263404577</v>
      </c>
      <c r="BA133" s="131">
        <f t="shared" si="51"/>
        <v>-9.8191754383601531</v>
      </c>
      <c r="BB133" s="118">
        <f t="shared" si="52"/>
        <v>31.318968825044418</v>
      </c>
      <c r="BC133" s="131"/>
      <c r="BD133" s="131">
        <f t="shared" si="75"/>
        <v>-90.571015566423313</v>
      </c>
      <c r="BE133" s="131">
        <f t="shared" si="53"/>
        <v>34.69705405746808</v>
      </c>
      <c r="BF133" s="118">
        <f t="shared" si="54"/>
        <v>-55.873961508955233</v>
      </c>
      <c r="BG133" s="131"/>
      <c r="BH133" s="131">
        <f t="shared" si="55"/>
        <v>41.358150026364882</v>
      </c>
      <c r="BI133" s="131">
        <f t="shared" si="56"/>
        <v>-2.052643911601733</v>
      </c>
      <c r="BJ133" s="118">
        <f t="shared" si="57"/>
        <v>39.305506114763148</v>
      </c>
      <c r="BK133" s="131"/>
      <c r="BL133" s="131">
        <f t="shared" si="58"/>
        <v>-29.98</v>
      </c>
      <c r="BM133" s="131">
        <f t="shared" si="59"/>
        <v>-11.479999999999999</v>
      </c>
      <c r="BN133" s="131">
        <f t="shared" si="60"/>
        <v>-40.22</v>
      </c>
      <c r="BO133" s="118">
        <f t="shared" si="61"/>
        <v>-81.680000000000007</v>
      </c>
      <c r="BP133" s="15"/>
      <c r="BQ133" s="131">
        <f t="shared" si="62"/>
        <v>41.346356998128108</v>
      </c>
      <c r="BR133" s="131">
        <f t="shared" si="63"/>
        <v>-4.2481039023823763</v>
      </c>
      <c r="BS133" s="118">
        <f t="shared" si="64"/>
        <v>37.098253095745733</v>
      </c>
      <c r="BT133" s="131"/>
      <c r="BU133" s="131">
        <f t="shared" si="65"/>
        <v>-29.8</v>
      </c>
      <c r="BV133" s="131">
        <f t="shared" si="66"/>
        <v>-11.42</v>
      </c>
      <c r="BW133" s="118">
        <f t="shared" si="67"/>
        <v>-41.22</v>
      </c>
      <c r="BX133" s="15"/>
      <c r="BY133" s="118">
        <f t="shared" si="68"/>
        <v>41.646204923511242</v>
      </c>
      <c r="BZ133" s="118">
        <f t="shared" si="69"/>
        <v>-5.7022579830520375</v>
      </c>
      <c r="CA133" s="118">
        <f t="shared" si="70"/>
        <v>35.943946940459206</v>
      </c>
      <c r="CB133" s="105"/>
      <c r="CC133" s="118">
        <f t="shared" si="71"/>
        <v>-29.72</v>
      </c>
      <c r="CD133" s="118">
        <f t="shared" si="72"/>
        <v>-11.38</v>
      </c>
      <c r="CE133" s="118">
        <f t="shared" si="73"/>
        <v>-41.1</v>
      </c>
    </row>
    <row r="134" spans="1:83">
      <c r="A134" s="41">
        <v>410</v>
      </c>
      <c r="B134" s="45">
        <v>13</v>
      </c>
      <c r="C134" s="45">
        <v>13</v>
      </c>
      <c r="D134" s="11" t="s">
        <v>165</v>
      </c>
      <c r="E134" s="14">
        <v>18788</v>
      </c>
      <c r="F134" s="14">
        <v>18775</v>
      </c>
      <c r="G134" s="21">
        <v>18762</v>
      </c>
      <c r="H134" s="21">
        <v>18878</v>
      </c>
      <c r="I134" s="21">
        <v>18808</v>
      </c>
      <c r="J134" s="21"/>
      <c r="K134" s="15">
        <v>-1687202.4017858219</v>
      </c>
      <c r="L134" s="21">
        <v>-1675944.1151684651</v>
      </c>
      <c r="M134" s="118">
        <v>-3363146.516954287</v>
      </c>
      <c r="N134" s="118"/>
      <c r="O134" s="21">
        <v>-3718134.796940987</v>
      </c>
      <c r="P134" s="21">
        <v>-2826056.387499826</v>
      </c>
      <c r="Q134" s="118">
        <f t="shared" si="40"/>
        <v>-6544191.184440813</v>
      </c>
      <c r="R134" s="118"/>
      <c r="S134" s="21">
        <v>-1700470.8172595976</v>
      </c>
      <c r="T134" s="15">
        <v>651437.1899289632</v>
      </c>
      <c r="U134" s="118">
        <f t="shared" si="41"/>
        <v>-1049033.6273306343</v>
      </c>
      <c r="V134" s="15"/>
      <c r="W134" s="15">
        <v>-3718134.796940987</v>
      </c>
      <c r="X134" s="21">
        <v>-2591394.8819405241</v>
      </c>
      <c r="Y134" s="118">
        <f t="shared" si="42"/>
        <v>-6309529.6788815111</v>
      </c>
      <c r="Z134" s="21"/>
      <c r="AA134" s="21">
        <v>-562484.76</v>
      </c>
      <c r="AB134" s="21">
        <v>-215387.76</v>
      </c>
      <c r="AC134" s="131">
        <f t="shared" si="74"/>
        <v>-754607.64</v>
      </c>
      <c r="AD134" s="12">
        <v>-7855379.7580951722</v>
      </c>
      <c r="AE134" s="12"/>
      <c r="AF134" s="15">
        <v>-3718134.796940987</v>
      </c>
      <c r="AG134" s="21">
        <v>-2350793.0016973582</v>
      </c>
      <c r="AH134" s="118">
        <f t="shared" si="43"/>
        <v>-6068927.7986383457</v>
      </c>
      <c r="AI134" s="21"/>
      <c r="AJ134" s="21">
        <v>-562564.4</v>
      </c>
      <c r="AK134" s="21">
        <v>-215586.76</v>
      </c>
      <c r="AL134" s="118">
        <f t="shared" si="44"/>
        <v>-778151.16</v>
      </c>
      <c r="AM134" s="811"/>
      <c r="AN134" s="131">
        <v>-3718134.796940987</v>
      </c>
      <c r="AO134" s="131">
        <v>-2095565.3206311415</v>
      </c>
      <c r="AP134" s="118">
        <f t="shared" si="45"/>
        <v>-5813700.1175721288</v>
      </c>
      <c r="AQ134" s="131"/>
      <c r="AR134" s="131">
        <v>-558973.76</v>
      </c>
      <c r="AS134" s="131">
        <v>-214035.04</v>
      </c>
      <c r="AT134" s="118">
        <f t="shared" si="46"/>
        <v>-773008.8</v>
      </c>
      <c r="AU134" s="148"/>
      <c r="AV134" s="131">
        <f t="shared" si="47"/>
        <v>-89.802129113573656</v>
      </c>
      <c r="AW134" s="131">
        <f t="shared" si="48"/>
        <v>-89.202901595085436</v>
      </c>
      <c r="AX134" s="131">
        <f t="shared" si="49"/>
        <v>-179.00503070865909</v>
      </c>
      <c r="AZ134" s="131">
        <f t="shared" si="50"/>
        <v>-198.03647387169039</v>
      </c>
      <c r="BA134" s="131">
        <f t="shared" si="51"/>
        <v>-150.5223109187657</v>
      </c>
      <c r="BB134" s="118">
        <f t="shared" si="52"/>
        <v>-348.55878479045606</v>
      </c>
      <c r="BC134" s="131"/>
      <c r="BD134" s="131">
        <f t="shared" si="75"/>
        <v>-90.571015566423313</v>
      </c>
      <c r="BE134" s="131">
        <f t="shared" si="53"/>
        <v>34.69705405746808</v>
      </c>
      <c r="BF134" s="118">
        <f t="shared" si="54"/>
        <v>-55.873961508955219</v>
      </c>
      <c r="BG134" s="131"/>
      <c r="BH134" s="131">
        <f t="shared" si="55"/>
        <v>-198.17369134106102</v>
      </c>
      <c r="BI134" s="131">
        <f t="shared" si="56"/>
        <v>-138.11933066520223</v>
      </c>
      <c r="BJ134" s="118">
        <f t="shared" si="57"/>
        <v>-336.29302200626324</v>
      </c>
      <c r="BK134" s="131"/>
      <c r="BL134" s="131">
        <f t="shared" si="58"/>
        <v>-29.98</v>
      </c>
      <c r="BM134" s="131">
        <f t="shared" si="59"/>
        <v>-11.48</v>
      </c>
      <c r="BN134" s="131">
        <f t="shared" si="60"/>
        <v>-40.22</v>
      </c>
      <c r="BO134" s="118">
        <f t="shared" si="61"/>
        <v>-81.680000000000007</v>
      </c>
      <c r="BP134" s="15"/>
      <c r="BQ134" s="131">
        <f t="shared" si="62"/>
        <v>-196.95596975002579</v>
      </c>
      <c r="BR134" s="131">
        <f t="shared" si="63"/>
        <v>-124.52553245562868</v>
      </c>
      <c r="BS134" s="118">
        <f t="shared" si="64"/>
        <v>-321.48150220565446</v>
      </c>
      <c r="BT134" s="131"/>
      <c r="BU134" s="131">
        <f t="shared" si="65"/>
        <v>-29.8</v>
      </c>
      <c r="BV134" s="131">
        <f t="shared" si="66"/>
        <v>-11.42</v>
      </c>
      <c r="BW134" s="118">
        <f t="shared" si="67"/>
        <v>-41.22</v>
      </c>
      <c r="BX134" s="15"/>
      <c r="BY134" s="118">
        <f t="shared" si="68"/>
        <v>-197.68900451621582</v>
      </c>
      <c r="BZ134" s="118">
        <f t="shared" si="69"/>
        <v>-111.41882819178763</v>
      </c>
      <c r="CA134" s="118">
        <f t="shared" si="70"/>
        <v>-309.10783270800346</v>
      </c>
      <c r="CB134" s="105"/>
      <c r="CC134" s="118">
        <f t="shared" si="71"/>
        <v>-29.72</v>
      </c>
      <c r="CD134" s="118">
        <f t="shared" si="72"/>
        <v>-11.38</v>
      </c>
      <c r="CE134" s="118">
        <f t="shared" si="73"/>
        <v>-41.1</v>
      </c>
    </row>
    <row r="135" spans="1:83">
      <c r="A135" s="41">
        <v>416</v>
      </c>
      <c r="B135" s="45">
        <v>9</v>
      </c>
      <c r="C135" s="45">
        <v>9</v>
      </c>
      <c r="D135" s="11" t="s">
        <v>166</v>
      </c>
      <c r="E135" s="14">
        <v>2917</v>
      </c>
      <c r="F135" s="14">
        <v>2886</v>
      </c>
      <c r="G135" s="21">
        <v>2862</v>
      </c>
      <c r="H135" s="21">
        <v>2849</v>
      </c>
      <c r="I135" s="21">
        <v>2878</v>
      </c>
      <c r="J135" s="21"/>
      <c r="K135" s="15">
        <v>-338058.75406148733</v>
      </c>
      <c r="L135" s="21">
        <v>-265219.12902032188</v>
      </c>
      <c r="M135" s="118">
        <v>-603277.88308180915</v>
      </c>
      <c r="N135" s="118"/>
      <c r="O135" s="21">
        <v>-449151.69105400209</v>
      </c>
      <c r="P135" s="21">
        <v>-308080.83929201949</v>
      </c>
      <c r="Q135" s="118">
        <f t="shared" si="40"/>
        <v>-757232.53034602152</v>
      </c>
      <c r="R135" s="118"/>
      <c r="S135" s="21">
        <v>-261387.95092469768</v>
      </c>
      <c r="T135" s="15">
        <v>100135.6980098529</v>
      </c>
      <c r="U135" s="118">
        <f t="shared" si="41"/>
        <v>-161252.25291484478</v>
      </c>
      <c r="V135" s="15"/>
      <c r="W135" s="15">
        <v>-449151.69105400209</v>
      </c>
      <c r="X135" s="21">
        <v>-272009.83502868289</v>
      </c>
      <c r="Y135" s="118">
        <f t="shared" si="42"/>
        <v>-721161.52608268498</v>
      </c>
      <c r="Z135" s="21"/>
      <c r="AA135" s="21">
        <v>-85802.76</v>
      </c>
      <c r="AB135" s="21">
        <v>-32855.760000000002</v>
      </c>
      <c r="AC135" s="131">
        <f t="shared" si="74"/>
        <v>-115109.64</v>
      </c>
      <c r="AD135" s="12">
        <v>-958963.26272918889</v>
      </c>
      <c r="AE135" s="12"/>
      <c r="AF135" s="15">
        <v>-449151.69105400209</v>
      </c>
      <c r="AG135" s="21">
        <v>-235025.70579396779</v>
      </c>
      <c r="AH135" s="118">
        <f t="shared" si="43"/>
        <v>-684177.39684796985</v>
      </c>
      <c r="AI135" s="21"/>
      <c r="AJ135" s="21">
        <v>-84900.2</v>
      </c>
      <c r="AK135" s="21">
        <v>-32535.58</v>
      </c>
      <c r="AL135" s="118">
        <f t="shared" si="44"/>
        <v>-117435.78</v>
      </c>
      <c r="AM135" s="811"/>
      <c r="AN135" s="131">
        <v>-449151.69105400209</v>
      </c>
      <c r="AO135" s="131">
        <v>-195793.37090410892</v>
      </c>
      <c r="AP135" s="118">
        <f t="shared" si="45"/>
        <v>-644945.06195811101</v>
      </c>
      <c r="AQ135" s="131"/>
      <c r="AR135" s="131">
        <v>-85534.16</v>
      </c>
      <c r="AS135" s="131">
        <v>-32751.640000000003</v>
      </c>
      <c r="AT135" s="118">
        <f t="shared" si="46"/>
        <v>-118285.8</v>
      </c>
      <c r="AU135" s="148"/>
      <c r="AV135" s="131">
        <f t="shared" si="47"/>
        <v>-115.89261366523391</v>
      </c>
      <c r="AW135" s="131">
        <f t="shared" si="48"/>
        <v>-90.921881734769244</v>
      </c>
      <c r="AX135" s="131">
        <f t="shared" si="49"/>
        <v>-206.81449540000312</v>
      </c>
      <c r="AZ135" s="131">
        <f t="shared" si="50"/>
        <v>-155.6312165814283</v>
      </c>
      <c r="BA135" s="131">
        <f t="shared" si="51"/>
        <v>-106.75011756480232</v>
      </c>
      <c r="BB135" s="118">
        <f t="shared" si="52"/>
        <v>-262.38133414623059</v>
      </c>
      <c r="BC135" s="131"/>
      <c r="BD135" s="131">
        <f t="shared" si="75"/>
        <v>-90.571015566423313</v>
      </c>
      <c r="BE135" s="131">
        <f t="shared" si="53"/>
        <v>34.697054057468087</v>
      </c>
      <c r="BF135" s="118">
        <f t="shared" si="54"/>
        <v>-55.873961508955226</v>
      </c>
      <c r="BG135" s="131"/>
      <c r="BH135" s="131">
        <f t="shared" si="55"/>
        <v>-156.93630015863107</v>
      </c>
      <c r="BI135" s="131">
        <f t="shared" si="56"/>
        <v>-95.04187107920437</v>
      </c>
      <c r="BJ135" s="118">
        <f t="shared" si="57"/>
        <v>-251.97817123783545</v>
      </c>
      <c r="BK135" s="131"/>
      <c r="BL135" s="131">
        <f t="shared" si="58"/>
        <v>-29.979999999999997</v>
      </c>
      <c r="BM135" s="131">
        <f t="shared" si="59"/>
        <v>-11.48</v>
      </c>
      <c r="BN135" s="131">
        <f t="shared" si="60"/>
        <v>-40.22</v>
      </c>
      <c r="BO135" s="118">
        <f t="shared" si="61"/>
        <v>-81.679999999999993</v>
      </c>
      <c r="BP135" s="15"/>
      <c r="BQ135" s="131">
        <f t="shared" si="62"/>
        <v>-157.65240121235595</v>
      </c>
      <c r="BR135" s="131">
        <f t="shared" si="63"/>
        <v>-82.494105227787927</v>
      </c>
      <c r="BS135" s="118">
        <f t="shared" si="64"/>
        <v>-240.14650644014387</v>
      </c>
      <c r="BT135" s="131"/>
      <c r="BU135" s="131">
        <f t="shared" si="65"/>
        <v>-29.8</v>
      </c>
      <c r="BV135" s="131">
        <f t="shared" si="66"/>
        <v>-11.42</v>
      </c>
      <c r="BW135" s="118">
        <f t="shared" si="67"/>
        <v>-41.22</v>
      </c>
      <c r="BX135" s="15"/>
      <c r="BY135" s="118">
        <f t="shared" si="68"/>
        <v>-156.06382593954208</v>
      </c>
      <c r="BZ135" s="118">
        <f t="shared" si="69"/>
        <v>-68.031053128599339</v>
      </c>
      <c r="CA135" s="118">
        <f t="shared" si="70"/>
        <v>-224.09487906814144</v>
      </c>
      <c r="CB135" s="105"/>
      <c r="CC135" s="118">
        <f t="shared" si="71"/>
        <v>-29.720000000000002</v>
      </c>
      <c r="CD135" s="118">
        <f t="shared" si="72"/>
        <v>-11.38</v>
      </c>
      <c r="CE135" s="118">
        <f t="shared" si="73"/>
        <v>-41.1</v>
      </c>
    </row>
    <row r="136" spans="1:83">
      <c r="A136" s="41">
        <v>418</v>
      </c>
      <c r="B136" s="45">
        <v>6</v>
      </c>
      <c r="C136" s="45">
        <v>6</v>
      </c>
      <c r="D136" s="11" t="s">
        <v>167</v>
      </c>
      <c r="E136" s="14">
        <v>24164</v>
      </c>
      <c r="F136" s="14">
        <v>24580</v>
      </c>
      <c r="G136" s="21">
        <v>24711</v>
      </c>
      <c r="H136" s="21">
        <v>24854</v>
      </c>
      <c r="I136" s="21">
        <v>25041</v>
      </c>
      <c r="J136" s="21"/>
      <c r="K136" s="15">
        <v>-30706.780717447451</v>
      </c>
      <c r="L136" s="21">
        <v>182606.45881778069</v>
      </c>
      <c r="M136" s="118">
        <v>151899.67810033329</v>
      </c>
      <c r="N136" s="118"/>
      <c r="O136" s="21">
        <v>87527.887049725701</v>
      </c>
      <c r="P136" s="21">
        <v>11298.43556411851</v>
      </c>
      <c r="Q136" s="118">
        <f t="shared" si="40"/>
        <v>98826.322613844211</v>
      </c>
      <c r="R136" s="118"/>
      <c r="S136" s="21">
        <v>-2226235.562622685</v>
      </c>
      <c r="T136" s="15">
        <v>852853.5887325654</v>
      </c>
      <c r="U136" s="118">
        <f t="shared" si="41"/>
        <v>-1373381.9738901197</v>
      </c>
      <c r="V136" s="15"/>
      <c r="W136" s="15">
        <v>87527.887049725701</v>
      </c>
      <c r="X136" s="21">
        <v>-50185.596039202806</v>
      </c>
      <c r="Y136" s="118">
        <f t="shared" si="42"/>
        <v>37342.291010522895</v>
      </c>
      <c r="Z136" s="21"/>
      <c r="AA136" s="21">
        <v>-740835.78</v>
      </c>
      <c r="AB136" s="21">
        <v>-283682.28000000003</v>
      </c>
      <c r="AC136" s="131">
        <f t="shared" si="74"/>
        <v>-993876.41999999993</v>
      </c>
      <c r="AD136" s="12">
        <v>-1985245.842881049</v>
      </c>
      <c r="AE136" s="12"/>
      <c r="AF136" s="15">
        <v>87527.887049725701</v>
      </c>
      <c r="AG136" s="21">
        <v>-103892.5618779771</v>
      </c>
      <c r="AH136" s="118">
        <f t="shared" si="43"/>
        <v>-16364.674828251402</v>
      </c>
      <c r="AI136" s="21"/>
      <c r="AJ136" s="21">
        <v>-740649.20000000007</v>
      </c>
      <c r="AK136" s="21">
        <v>-283832.68</v>
      </c>
      <c r="AL136" s="118">
        <f t="shared" si="44"/>
        <v>-1024481.8800000001</v>
      </c>
      <c r="AM136" s="811"/>
      <c r="AN136" s="131">
        <v>87527.887049725701</v>
      </c>
      <c r="AO136" s="131">
        <v>-138451.6084501424</v>
      </c>
      <c r="AP136" s="118">
        <f t="shared" si="45"/>
        <v>-50923.721400416704</v>
      </c>
      <c r="AQ136" s="131"/>
      <c r="AR136" s="131">
        <v>-744218.52</v>
      </c>
      <c r="AS136" s="131">
        <v>-284966.58</v>
      </c>
      <c r="AT136" s="118">
        <f t="shared" si="46"/>
        <v>-1029185.1000000001</v>
      </c>
      <c r="AU136" s="148"/>
      <c r="AV136" s="131">
        <f t="shared" si="47"/>
        <v>-1.2707656314123261</v>
      </c>
      <c r="AW136" s="131">
        <f t="shared" si="48"/>
        <v>7.5569632021925459</v>
      </c>
      <c r="AX136" s="131">
        <f t="shared" si="49"/>
        <v>6.2861975707802218</v>
      </c>
      <c r="AZ136" s="131">
        <f t="shared" si="50"/>
        <v>3.5609392615836333</v>
      </c>
      <c r="BA136" s="131">
        <f t="shared" si="51"/>
        <v>0.45965970561914199</v>
      </c>
      <c r="BB136" s="118">
        <f t="shared" si="52"/>
        <v>4.0205989672027753</v>
      </c>
      <c r="BC136" s="131"/>
      <c r="BD136" s="131">
        <f t="shared" si="75"/>
        <v>-90.571015566423313</v>
      </c>
      <c r="BE136" s="131">
        <f t="shared" si="53"/>
        <v>34.69705405746808</v>
      </c>
      <c r="BF136" s="118">
        <f t="shared" si="54"/>
        <v>-55.873961508955233</v>
      </c>
      <c r="BG136" s="131"/>
      <c r="BH136" s="131">
        <f t="shared" si="55"/>
        <v>3.5420617154192748</v>
      </c>
      <c r="BI136" s="131">
        <f t="shared" si="56"/>
        <v>-2.0309010577962368</v>
      </c>
      <c r="BJ136" s="118">
        <f t="shared" si="57"/>
        <v>1.5111606576230381</v>
      </c>
      <c r="BK136" s="131"/>
      <c r="BL136" s="131">
        <f t="shared" si="58"/>
        <v>-29.98</v>
      </c>
      <c r="BM136" s="131">
        <f t="shared" si="59"/>
        <v>-11.48</v>
      </c>
      <c r="BN136" s="131">
        <f t="shared" si="60"/>
        <v>-40.22</v>
      </c>
      <c r="BO136" s="118">
        <f t="shared" si="61"/>
        <v>-81.680000000000007</v>
      </c>
      <c r="BP136" s="15"/>
      <c r="BQ136" s="131">
        <f t="shared" si="62"/>
        <v>3.5216821054850609</v>
      </c>
      <c r="BR136" s="131">
        <f t="shared" si="63"/>
        <v>-4.1801143428815122</v>
      </c>
      <c r="BS136" s="118">
        <f t="shared" si="64"/>
        <v>-0.65843223739645129</v>
      </c>
      <c r="BT136" s="131"/>
      <c r="BU136" s="131">
        <f t="shared" si="65"/>
        <v>-29.800000000000004</v>
      </c>
      <c r="BV136" s="131">
        <f t="shared" si="66"/>
        <v>-11.42</v>
      </c>
      <c r="BW136" s="118">
        <f t="shared" si="67"/>
        <v>-41.220000000000006</v>
      </c>
      <c r="BX136" s="15"/>
      <c r="BY136" s="118">
        <f t="shared" si="68"/>
        <v>3.4953830537808277</v>
      </c>
      <c r="BZ136" s="118">
        <f t="shared" si="69"/>
        <v>-5.5289967832811149</v>
      </c>
      <c r="CA136" s="118">
        <f t="shared" si="70"/>
        <v>-2.0336137295002872</v>
      </c>
      <c r="CB136" s="105"/>
      <c r="CC136" s="118">
        <f t="shared" si="71"/>
        <v>-29.720000000000002</v>
      </c>
      <c r="CD136" s="118">
        <f t="shared" si="72"/>
        <v>-11.38</v>
      </c>
      <c r="CE136" s="118">
        <f t="shared" si="73"/>
        <v>-41.1</v>
      </c>
    </row>
    <row r="137" spans="1:83">
      <c r="A137" s="41">
        <v>420</v>
      </c>
      <c r="B137" s="45">
        <v>11</v>
      </c>
      <c r="C137" s="45">
        <v>11</v>
      </c>
      <c r="D137" s="11" t="s">
        <v>168</v>
      </c>
      <c r="E137" s="14">
        <v>9280</v>
      </c>
      <c r="F137" s="14">
        <v>9177</v>
      </c>
      <c r="G137" s="21">
        <v>9049</v>
      </c>
      <c r="H137" s="21">
        <v>8971</v>
      </c>
      <c r="I137" s="21">
        <v>8924</v>
      </c>
      <c r="J137" s="21"/>
      <c r="K137" s="15">
        <v>1187453.1711064251</v>
      </c>
      <c r="L137" s="21">
        <v>705648.73981212056</v>
      </c>
      <c r="M137" s="118">
        <v>1893101.9109185459</v>
      </c>
      <c r="N137" s="118"/>
      <c r="O137" s="21">
        <v>830477.12585432839</v>
      </c>
      <c r="P137" s="21">
        <v>291545.14032729022</v>
      </c>
      <c r="Q137" s="118">
        <f t="shared" si="40"/>
        <v>1122022.2661816187</v>
      </c>
      <c r="R137" s="118"/>
      <c r="S137" s="21">
        <v>-831170.20985306671</v>
      </c>
      <c r="T137" s="15">
        <v>318414.86508538458</v>
      </c>
      <c r="U137" s="118">
        <f t="shared" si="41"/>
        <v>-512755.34476768214</v>
      </c>
      <c r="V137" s="15"/>
      <c r="W137" s="15">
        <v>830477.12585432839</v>
      </c>
      <c r="X137" s="21">
        <v>130934.9345492724</v>
      </c>
      <c r="Y137" s="118">
        <f t="shared" si="42"/>
        <v>961412.0604036008</v>
      </c>
      <c r="Z137" s="21"/>
      <c r="AA137" s="21">
        <v>-271289.02</v>
      </c>
      <c r="AB137" s="21">
        <v>-103882.52</v>
      </c>
      <c r="AC137" s="131">
        <f t="shared" si="74"/>
        <v>-363950.77999999997</v>
      </c>
      <c r="AD137" s="12">
        <v>204816.15278791179</v>
      </c>
      <c r="AE137" s="12"/>
      <c r="AF137" s="15">
        <v>830477.12585432839</v>
      </c>
      <c r="AG137" s="21">
        <v>-26771.685690859111</v>
      </c>
      <c r="AH137" s="118">
        <f t="shared" si="43"/>
        <v>803705.44016346929</v>
      </c>
      <c r="AI137" s="21"/>
      <c r="AJ137" s="21">
        <v>-267335.8</v>
      </c>
      <c r="AK137" s="21">
        <v>-102448.82</v>
      </c>
      <c r="AL137" s="118">
        <f t="shared" si="44"/>
        <v>-369784.62</v>
      </c>
      <c r="AM137" s="811"/>
      <c r="AN137" s="131">
        <v>830477.12585432839</v>
      </c>
      <c r="AO137" s="131">
        <v>-51691.229078395314</v>
      </c>
      <c r="AP137" s="118">
        <f t="shared" si="45"/>
        <v>778785.8967759331</v>
      </c>
      <c r="AQ137" s="131"/>
      <c r="AR137" s="131">
        <v>-265221.27999999997</v>
      </c>
      <c r="AS137" s="131">
        <v>-101555.12000000001</v>
      </c>
      <c r="AT137" s="118">
        <f t="shared" si="46"/>
        <v>-366776.39999999997</v>
      </c>
      <c r="AU137" s="148"/>
      <c r="AV137" s="131">
        <f t="shared" si="47"/>
        <v>127.95831585198546</v>
      </c>
      <c r="AW137" s="131">
        <f t="shared" si="48"/>
        <v>76.039734893547475</v>
      </c>
      <c r="AX137" s="131">
        <f t="shared" si="49"/>
        <v>203.99805074553296</v>
      </c>
      <c r="AZ137" s="131">
        <f t="shared" si="50"/>
        <v>90.49549153910084</v>
      </c>
      <c r="BA137" s="131">
        <f t="shared" si="51"/>
        <v>31.769111945874492</v>
      </c>
      <c r="BB137" s="118">
        <f t="shared" si="52"/>
        <v>122.26460348497534</v>
      </c>
      <c r="BC137" s="131"/>
      <c r="BD137" s="131">
        <f t="shared" si="75"/>
        <v>-90.571015566423313</v>
      </c>
      <c r="BE137" s="131">
        <f t="shared" si="53"/>
        <v>34.69705405746808</v>
      </c>
      <c r="BF137" s="118">
        <f t="shared" si="54"/>
        <v>-55.873961508955226</v>
      </c>
      <c r="BG137" s="131"/>
      <c r="BH137" s="131">
        <f t="shared" si="55"/>
        <v>91.775569218071439</v>
      </c>
      <c r="BI137" s="131">
        <f t="shared" si="56"/>
        <v>14.469547413998496</v>
      </c>
      <c r="BJ137" s="118">
        <f t="shared" si="57"/>
        <v>106.24511663206994</v>
      </c>
      <c r="BK137" s="131"/>
      <c r="BL137" s="131">
        <f t="shared" si="58"/>
        <v>-29.98</v>
      </c>
      <c r="BM137" s="131">
        <f t="shared" si="59"/>
        <v>-11.48</v>
      </c>
      <c r="BN137" s="131">
        <f t="shared" si="60"/>
        <v>-40.22</v>
      </c>
      <c r="BO137" s="118">
        <f t="shared" si="61"/>
        <v>-81.680000000000007</v>
      </c>
      <c r="BP137" s="15"/>
      <c r="BQ137" s="131">
        <f t="shared" si="62"/>
        <v>92.57352868736244</v>
      </c>
      <c r="BR137" s="131">
        <f t="shared" si="63"/>
        <v>-2.984247652531391</v>
      </c>
      <c r="BS137" s="118">
        <f t="shared" si="64"/>
        <v>89.589281034831046</v>
      </c>
      <c r="BT137" s="131"/>
      <c r="BU137" s="131">
        <f t="shared" si="65"/>
        <v>-29.799999999999997</v>
      </c>
      <c r="BV137" s="131">
        <f t="shared" si="66"/>
        <v>-11.42</v>
      </c>
      <c r="BW137" s="118">
        <f t="shared" si="67"/>
        <v>-41.22</v>
      </c>
      <c r="BX137" s="15"/>
      <c r="BY137" s="118">
        <f t="shared" si="68"/>
        <v>93.061085371394938</v>
      </c>
      <c r="BZ137" s="118">
        <f t="shared" si="69"/>
        <v>-5.792383357059089</v>
      </c>
      <c r="CA137" s="118">
        <f t="shared" si="70"/>
        <v>87.268702014335844</v>
      </c>
      <c r="CB137" s="105"/>
      <c r="CC137" s="118">
        <f t="shared" si="71"/>
        <v>-29.719999999999995</v>
      </c>
      <c r="CD137" s="118">
        <f t="shared" si="72"/>
        <v>-11.38</v>
      </c>
      <c r="CE137" s="118">
        <f t="shared" si="73"/>
        <v>-41.099999999999994</v>
      </c>
    </row>
    <row r="138" spans="1:83">
      <c r="A138" s="41">
        <v>421</v>
      </c>
      <c r="B138" s="45">
        <v>16</v>
      </c>
      <c r="C138" s="45">
        <v>16</v>
      </c>
      <c r="D138" s="11" t="s">
        <v>169</v>
      </c>
      <c r="E138" s="14">
        <v>719</v>
      </c>
      <c r="F138" s="14">
        <v>695</v>
      </c>
      <c r="G138" s="21">
        <v>682</v>
      </c>
      <c r="H138" s="21">
        <v>665</v>
      </c>
      <c r="I138" s="21">
        <v>656</v>
      </c>
      <c r="J138" s="21"/>
      <c r="K138" s="15">
        <v>59124.580471354551</v>
      </c>
      <c r="L138" s="21">
        <v>-51089.407034372649</v>
      </c>
      <c r="M138" s="118">
        <v>8035.1734369819023</v>
      </c>
      <c r="N138" s="118"/>
      <c r="O138" s="21">
        <v>339846.08488809998</v>
      </c>
      <c r="P138" s="21">
        <v>122645.7097075627</v>
      </c>
      <c r="Q138" s="118">
        <f t="shared" si="40"/>
        <v>462491.79459566268</v>
      </c>
      <c r="R138" s="118"/>
      <c r="S138" s="21">
        <v>-62946.855818664204</v>
      </c>
      <c r="T138" s="15">
        <v>24114.45256994032</v>
      </c>
      <c r="U138" s="118">
        <f t="shared" si="41"/>
        <v>-38832.403248723887</v>
      </c>
      <c r="V138" s="15"/>
      <c r="W138" s="15">
        <v>339846.08488809998</v>
      </c>
      <c r="X138" s="21">
        <v>110482.24746328651</v>
      </c>
      <c r="Y138" s="118">
        <f t="shared" si="42"/>
        <v>450328.33235138649</v>
      </c>
      <c r="Z138" s="21"/>
      <c r="AA138" s="21">
        <v>-20446.36</v>
      </c>
      <c r="AB138" s="21">
        <v>-7829.3600000000006</v>
      </c>
      <c r="AC138" s="131">
        <f t="shared" si="74"/>
        <v>-27430.04</v>
      </c>
      <c r="AD138" s="12">
        <v>393001.95107420662</v>
      </c>
      <c r="AE138" s="12"/>
      <c r="AF138" s="15">
        <v>339846.08488809998</v>
      </c>
      <c r="AG138" s="21">
        <v>98538.681911701977</v>
      </c>
      <c r="AH138" s="118">
        <f t="shared" si="43"/>
        <v>438384.76679980196</v>
      </c>
      <c r="AI138" s="21"/>
      <c r="AJ138" s="21">
        <v>-19817</v>
      </c>
      <c r="AK138" s="21">
        <v>-7594.3</v>
      </c>
      <c r="AL138" s="118">
        <f t="shared" si="44"/>
        <v>-27411.3</v>
      </c>
      <c r="AM138" s="811"/>
      <c r="AN138" s="131">
        <v>339846.08488809998</v>
      </c>
      <c r="AO138" s="131">
        <v>87136.524166882809</v>
      </c>
      <c r="AP138" s="118">
        <f t="shared" si="45"/>
        <v>426982.60905498278</v>
      </c>
      <c r="AQ138" s="131"/>
      <c r="AR138" s="131">
        <v>-19496.32</v>
      </c>
      <c r="AS138" s="131">
        <v>-7465.2800000000007</v>
      </c>
      <c r="AT138" s="118">
        <f t="shared" si="46"/>
        <v>-26961.599999999999</v>
      </c>
      <c r="AU138" s="148"/>
      <c r="AV138" s="131">
        <f t="shared" si="47"/>
        <v>82.231683548476425</v>
      </c>
      <c r="AW138" s="131">
        <f t="shared" si="48"/>
        <v>-71.056198935149723</v>
      </c>
      <c r="AX138" s="131">
        <f t="shared" si="49"/>
        <v>11.175484613326708</v>
      </c>
      <c r="AZ138" s="131">
        <f t="shared" si="50"/>
        <v>488.98717250086327</v>
      </c>
      <c r="BA138" s="131">
        <f t="shared" si="51"/>
        <v>176.46864706124128</v>
      </c>
      <c r="BB138" s="118">
        <f t="shared" si="52"/>
        <v>665.45581956210458</v>
      </c>
      <c r="BC138" s="131"/>
      <c r="BD138" s="131">
        <f t="shared" si="75"/>
        <v>-90.571015566423313</v>
      </c>
      <c r="BE138" s="131">
        <f t="shared" si="53"/>
        <v>34.697054057468087</v>
      </c>
      <c r="BF138" s="118">
        <f t="shared" si="54"/>
        <v>-55.873961508955233</v>
      </c>
      <c r="BG138" s="131"/>
      <c r="BH138" s="131">
        <f t="shared" si="55"/>
        <v>498.30804235791788</v>
      </c>
      <c r="BI138" s="131">
        <f t="shared" si="56"/>
        <v>161.99743029807405</v>
      </c>
      <c r="BJ138" s="118">
        <f t="shared" si="57"/>
        <v>660.30547265599193</v>
      </c>
      <c r="BK138" s="131"/>
      <c r="BL138" s="131">
        <f t="shared" si="58"/>
        <v>-29.98</v>
      </c>
      <c r="BM138" s="131">
        <f t="shared" si="59"/>
        <v>-11.48</v>
      </c>
      <c r="BN138" s="131">
        <f t="shared" si="60"/>
        <v>-40.22</v>
      </c>
      <c r="BO138" s="118">
        <f t="shared" si="61"/>
        <v>-81.680000000000007</v>
      </c>
      <c r="BP138" s="15"/>
      <c r="BQ138" s="131">
        <f t="shared" si="62"/>
        <v>511.04674419263154</v>
      </c>
      <c r="BR138" s="131">
        <f t="shared" si="63"/>
        <v>148.17846904015335</v>
      </c>
      <c r="BS138" s="118">
        <f t="shared" si="64"/>
        <v>659.22521323278488</v>
      </c>
      <c r="BT138" s="131"/>
      <c r="BU138" s="131">
        <f t="shared" si="65"/>
        <v>-29.8</v>
      </c>
      <c r="BV138" s="131">
        <f t="shared" si="66"/>
        <v>-11.42</v>
      </c>
      <c r="BW138" s="118">
        <f t="shared" si="67"/>
        <v>-41.22</v>
      </c>
      <c r="BX138" s="15"/>
      <c r="BY138" s="118">
        <f t="shared" si="68"/>
        <v>518.05805623185972</v>
      </c>
      <c r="BZ138" s="118">
        <f t="shared" si="69"/>
        <v>132.83006732756525</v>
      </c>
      <c r="CA138" s="118">
        <f t="shared" si="70"/>
        <v>650.88812355942491</v>
      </c>
      <c r="CB138" s="105"/>
      <c r="CC138" s="118">
        <f t="shared" si="71"/>
        <v>-29.72</v>
      </c>
      <c r="CD138" s="118">
        <f t="shared" si="72"/>
        <v>-11.38</v>
      </c>
      <c r="CE138" s="118">
        <f t="shared" si="73"/>
        <v>-41.1</v>
      </c>
    </row>
    <row r="139" spans="1:83">
      <c r="A139" s="41">
        <v>422</v>
      </c>
      <c r="B139" s="45">
        <v>12</v>
      </c>
      <c r="C139" s="45">
        <v>12</v>
      </c>
      <c r="D139" s="11" t="s">
        <v>170</v>
      </c>
      <c r="E139" s="14">
        <v>10543</v>
      </c>
      <c r="F139" s="14">
        <v>10372</v>
      </c>
      <c r="G139" s="21">
        <v>10228</v>
      </c>
      <c r="H139" s="21">
        <v>10049</v>
      </c>
      <c r="I139" s="21">
        <v>9846</v>
      </c>
      <c r="J139" s="21"/>
      <c r="K139" s="15">
        <v>1734438.748736504</v>
      </c>
      <c r="L139" s="21">
        <v>1484496.979830279</v>
      </c>
      <c r="M139" s="118">
        <v>3218935.728566783</v>
      </c>
      <c r="N139" s="118"/>
      <c r="O139" s="21">
        <v>-303805.50825229962</v>
      </c>
      <c r="P139" s="21">
        <v>4767.5904666817414</v>
      </c>
      <c r="Q139" s="118">
        <f t="shared" ref="Q139:Q202" si="76">SUM(O139:P139)</f>
        <v>-299037.91778561787</v>
      </c>
      <c r="R139" s="118"/>
      <c r="S139" s="21">
        <v>-939402.57345494255</v>
      </c>
      <c r="T139" s="15">
        <v>359877.84468405892</v>
      </c>
      <c r="U139" s="118">
        <f t="shared" ref="U139:U202" si="77">SUM(S139:T139)</f>
        <v>-579524.72877088364</v>
      </c>
      <c r="V139" s="15"/>
      <c r="W139" s="15">
        <v>-303805.50825229962</v>
      </c>
      <c r="X139" s="21">
        <v>-21176.76981768151</v>
      </c>
      <c r="Y139" s="118">
        <f t="shared" ref="Y139:Y202" si="78">SUM(W139:X139)</f>
        <v>-324982.27806998114</v>
      </c>
      <c r="Z139" s="21"/>
      <c r="AA139" s="21">
        <v>-306635.44</v>
      </c>
      <c r="AB139" s="21">
        <v>-117417.44</v>
      </c>
      <c r="AC139" s="131">
        <f t="shared" si="74"/>
        <v>-411370.16</v>
      </c>
      <c r="AD139" s="12">
        <v>-1180094.215732692</v>
      </c>
      <c r="AE139" s="12"/>
      <c r="AF139" s="15">
        <v>-303805.50825229962</v>
      </c>
      <c r="AG139" s="21">
        <v>-43839.448811976326</v>
      </c>
      <c r="AH139" s="118">
        <f t="shared" ref="AH139:AH202" si="79">SUM(AF139:AG139)</f>
        <v>-347644.95706427598</v>
      </c>
      <c r="AI139" s="21"/>
      <c r="AJ139" s="21">
        <v>-299460.2</v>
      </c>
      <c r="AK139" s="21">
        <v>-114759.58</v>
      </c>
      <c r="AL139" s="118">
        <f t="shared" ref="AL139:AL202" si="80">SUM(AJ139:AK139)</f>
        <v>-414219.78</v>
      </c>
      <c r="AM139" s="811"/>
      <c r="AN139" s="131">
        <v>-303805.50825229962</v>
      </c>
      <c r="AO139" s="131">
        <v>-58422.297918831442</v>
      </c>
      <c r="AP139" s="118">
        <f t="shared" ref="AP139:AP202" si="81">SUM(AN139:AO139)</f>
        <v>-362227.80617113109</v>
      </c>
      <c r="AQ139" s="131"/>
      <c r="AR139" s="131">
        <v>-292623.12</v>
      </c>
      <c r="AS139" s="131">
        <v>-112047.48000000001</v>
      </c>
      <c r="AT139" s="118">
        <f t="shared" ref="AT139:AT202" si="82">SUM(AR139:AS139)</f>
        <v>-404670.6</v>
      </c>
      <c r="AU139" s="148"/>
      <c r="AV139" s="131">
        <f t="shared" ref="AV139:AV202" si="83">K139/$E139</f>
        <v>164.51093130385127</v>
      </c>
      <c r="AW139" s="131">
        <f t="shared" ref="AW139:AW202" si="84">L139/$E139</f>
        <v>140.80403868256465</v>
      </c>
      <c r="AX139" s="131">
        <f t="shared" ref="AX139:AX202" si="85">M139/$E139</f>
        <v>305.31496998641592</v>
      </c>
      <c r="AZ139" s="131">
        <f t="shared" ref="AZ139:AZ202" si="86">O139/$F139</f>
        <v>-29.290928292740034</v>
      </c>
      <c r="BA139" s="131">
        <f t="shared" ref="BA139:BA202" si="87">P139/$F139</f>
        <v>0.45965970561914204</v>
      </c>
      <c r="BB139" s="118">
        <f t="shared" ref="BB139:BB202" si="88">Q139/$F139</f>
        <v>-28.831268587120888</v>
      </c>
      <c r="BC139" s="131"/>
      <c r="BD139" s="131">
        <f t="shared" si="75"/>
        <v>-90.571015566423313</v>
      </c>
      <c r="BE139" s="131">
        <f t="shared" ref="BE139:BE202" si="89">T139/$F139</f>
        <v>34.69705405746808</v>
      </c>
      <c r="BF139" s="118">
        <f t="shared" ref="BF139:BF202" si="90">U139/$F139</f>
        <v>-55.873961508955226</v>
      </c>
      <c r="BG139" s="131"/>
      <c r="BH139" s="131">
        <f t="shared" ref="BH139:BH202" si="91">W139/$G139</f>
        <v>-29.703315237807942</v>
      </c>
      <c r="BI139" s="131">
        <f t="shared" ref="BI139:BI202" si="92">X139/$G139</f>
        <v>-2.0704702598437144</v>
      </c>
      <c r="BJ139" s="118">
        <f t="shared" ref="BJ139:BJ202" si="93">SUM(BH139:BI139)</f>
        <v>-31.773785497651655</v>
      </c>
      <c r="BK139" s="131"/>
      <c r="BL139" s="131">
        <f t="shared" ref="BL139:BL202" si="94">AA139/$G139</f>
        <v>-29.98</v>
      </c>
      <c r="BM139" s="131">
        <f t="shared" ref="BM139:BM202" si="95">AB139/$G139</f>
        <v>-11.48</v>
      </c>
      <c r="BN139" s="131">
        <f t="shared" ref="BN139:BN202" si="96">AC139/$G139</f>
        <v>-40.22</v>
      </c>
      <c r="BO139" s="118">
        <f t="shared" ref="BO139:BO202" si="97">SUM(BL139:BN139)</f>
        <v>-81.680000000000007</v>
      </c>
      <c r="BP139" s="15"/>
      <c r="BQ139" s="131">
        <f t="shared" ref="BQ139:BQ202" si="98">AF139/$H139</f>
        <v>-30.232412006398608</v>
      </c>
      <c r="BR139" s="131">
        <f t="shared" ref="BR139:BR202" si="99">AG139/$H139</f>
        <v>-4.3625682965445645</v>
      </c>
      <c r="BS139" s="118">
        <f t="shared" ref="BS139:BS202" si="100">SUM(BQ139:BR139)</f>
        <v>-34.594980302943171</v>
      </c>
      <c r="BT139" s="131"/>
      <c r="BU139" s="131">
        <f t="shared" ref="BU139:BU202" si="101">AJ139/$H139</f>
        <v>-29.8</v>
      </c>
      <c r="BV139" s="131">
        <f t="shared" ref="BV139:BV202" si="102">AK139/$H139</f>
        <v>-11.42</v>
      </c>
      <c r="BW139" s="118">
        <f t="shared" ref="BW139:BW202" si="103">SUM(BU139:BV139)</f>
        <v>-41.22</v>
      </c>
      <c r="BX139" s="15"/>
      <c r="BY139" s="118">
        <f t="shared" ref="BY139:BY202" si="104">AN139/$I139</f>
        <v>-30.855729052640626</v>
      </c>
      <c r="BZ139" s="118">
        <f t="shared" ref="BZ139:BZ202" si="105">AO139/$I139</f>
        <v>-5.9336073449960836</v>
      </c>
      <c r="CA139" s="118">
        <f t="shared" ref="CA139:CA202" si="106">SUM(BY139:BZ139)</f>
        <v>-36.78933639763671</v>
      </c>
      <c r="CB139" s="105"/>
      <c r="CC139" s="118">
        <f t="shared" ref="CC139:CC202" si="107">AR139/$I139</f>
        <v>-29.72</v>
      </c>
      <c r="CD139" s="118">
        <f t="shared" ref="CD139:CD202" si="108">AS139/$I139</f>
        <v>-11.38</v>
      </c>
      <c r="CE139" s="118">
        <f t="shared" ref="CE139:CE202" si="109">SUM(CC139:CD139)</f>
        <v>-41.1</v>
      </c>
    </row>
    <row r="140" spans="1:83">
      <c r="A140" s="41">
        <v>423</v>
      </c>
      <c r="B140" s="45">
        <v>2</v>
      </c>
      <c r="C140" s="45">
        <v>2</v>
      </c>
      <c r="D140" s="11" t="s">
        <v>171</v>
      </c>
      <c r="E140" s="14">
        <v>20291</v>
      </c>
      <c r="F140" s="14">
        <v>20497</v>
      </c>
      <c r="G140" s="21">
        <v>20637</v>
      </c>
      <c r="H140" s="21">
        <v>20666</v>
      </c>
      <c r="I140" s="21">
        <v>20732</v>
      </c>
      <c r="J140" s="21"/>
      <c r="K140" s="15">
        <v>1467114.1862799481</v>
      </c>
      <c r="L140" s="21">
        <v>236839.6764921734</v>
      </c>
      <c r="M140" s="118">
        <v>1703953.8627721211</v>
      </c>
      <c r="N140" s="118"/>
      <c r="O140" s="21">
        <v>2692273.7804819779</v>
      </c>
      <c r="P140" s="21">
        <v>662253.49914224225</v>
      </c>
      <c r="Q140" s="118">
        <f t="shared" si="76"/>
        <v>3354527.27962422</v>
      </c>
      <c r="R140" s="118"/>
      <c r="S140" s="21">
        <v>-1856434.1060649788</v>
      </c>
      <c r="T140" s="15">
        <v>711185.51701592328</v>
      </c>
      <c r="U140" s="118">
        <f t="shared" si="77"/>
        <v>-1145248.5890490555</v>
      </c>
      <c r="V140" s="15"/>
      <c r="W140" s="15">
        <v>2692273.7804819779</v>
      </c>
      <c r="X140" s="21">
        <v>303527.620550978</v>
      </c>
      <c r="Y140" s="118">
        <f t="shared" si="78"/>
        <v>2995801.4010329559</v>
      </c>
      <c r="Z140" s="21"/>
      <c r="AA140" s="21">
        <v>-618697.26</v>
      </c>
      <c r="AB140" s="21">
        <v>-236912.76</v>
      </c>
      <c r="AC140" s="131">
        <f t="shared" ref="AC140:AC203" si="110">-40.22*G140</f>
        <v>-830020.14</v>
      </c>
      <c r="AD140" s="12">
        <v>1309440.217420487</v>
      </c>
      <c r="AE140" s="12"/>
      <c r="AF140" s="15">
        <v>2692273.7804819779</v>
      </c>
      <c r="AG140" s="21">
        <v>-48713.045795537742</v>
      </c>
      <c r="AH140" s="118">
        <f t="shared" si="79"/>
        <v>2643560.7346864403</v>
      </c>
      <c r="AI140" s="21"/>
      <c r="AJ140" s="21">
        <v>-615846.80000000005</v>
      </c>
      <c r="AK140" s="21">
        <v>-236005.72</v>
      </c>
      <c r="AL140" s="118">
        <f t="shared" si="80"/>
        <v>-851852.52</v>
      </c>
      <c r="AM140" s="811"/>
      <c r="AN140" s="131">
        <v>2692273.7804819779</v>
      </c>
      <c r="AO140" s="131">
        <v>-115453.32052085309</v>
      </c>
      <c r="AP140" s="118">
        <f t="shared" si="81"/>
        <v>2576820.4599611247</v>
      </c>
      <c r="AQ140" s="131"/>
      <c r="AR140" s="131">
        <v>-616155.03999999992</v>
      </c>
      <c r="AS140" s="131">
        <v>-235930.16</v>
      </c>
      <c r="AT140" s="118">
        <f t="shared" si="82"/>
        <v>-852085.2</v>
      </c>
      <c r="AU140" s="148"/>
      <c r="AV140" s="131">
        <f t="shared" si="83"/>
        <v>72.303690615541285</v>
      </c>
      <c r="AW140" s="131">
        <f t="shared" si="84"/>
        <v>11.672153984139442</v>
      </c>
      <c r="AX140" s="131">
        <f t="shared" si="85"/>
        <v>83.975844599680698</v>
      </c>
      <c r="AZ140" s="131">
        <f t="shared" si="86"/>
        <v>131.34965021622568</v>
      </c>
      <c r="BA140" s="131">
        <f t="shared" si="87"/>
        <v>32.309776998694552</v>
      </c>
      <c r="BB140" s="118">
        <f t="shared" si="88"/>
        <v>163.65942721492024</v>
      </c>
      <c r="BC140" s="131"/>
      <c r="BD140" s="131">
        <f t="shared" si="75"/>
        <v>-90.571015566423313</v>
      </c>
      <c r="BE140" s="131">
        <f t="shared" si="89"/>
        <v>34.69705405746808</v>
      </c>
      <c r="BF140" s="118">
        <f t="shared" si="90"/>
        <v>-55.873961508955233</v>
      </c>
      <c r="BG140" s="131"/>
      <c r="BH140" s="131">
        <f t="shared" si="91"/>
        <v>130.45858315074759</v>
      </c>
      <c r="BI140" s="131">
        <f t="shared" si="92"/>
        <v>14.707933350340554</v>
      </c>
      <c r="BJ140" s="118">
        <f t="shared" si="93"/>
        <v>145.16651650108815</v>
      </c>
      <c r="BK140" s="131"/>
      <c r="BL140" s="131">
        <f t="shared" si="94"/>
        <v>-29.98</v>
      </c>
      <c r="BM140" s="131">
        <f t="shared" si="95"/>
        <v>-11.48</v>
      </c>
      <c r="BN140" s="131">
        <f t="shared" si="96"/>
        <v>-40.22</v>
      </c>
      <c r="BO140" s="118">
        <f t="shared" si="97"/>
        <v>-81.680000000000007</v>
      </c>
      <c r="BP140" s="15"/>
      <c r="BQ140" s="131">
        <f t="shared" si="98"/>
        <v>130.2755143947536</v>
      </c>
      <c r="BR140" s="131">
        <f t="shared" si="99"/>
        <v>-2.3571588984582279</v>
      </c>
      <c r="BS140" s="118">
        <f t="shared" si="100"/>
        <v>127.91835549629538</v>
      </c>
      <c r="BT140" s="131"/>
      <c r="BU140" s="131">
        <f t="shared" si="101"/>
        <v>-29.8</v>
      </c>
      <c r="BV140" s="131">
        <f t="shared" si="102"/>
        <v>-11.42</v>
      </c>
      <c r="BW140" s="118">
        <f t="shared" si="103"/>
        <v>-41.22</v>
      </c>
      <c r="BX140" s="15"/>
      <c r="BY140" s="118">
        <f t="shared" si="104"/>
        <v>129.86078431805797</v>
      </c>
      <c r="BZ140" s="118">
        <f t="shared" si="105"/>
        <v>-5.5688462531763978</v>
      </c>
      <c r="CA140" s="118">
        <f t="shared" si="106"/>
        <v>124.29193806488156</v>
      </c>
      <c r="CB140" s="105"/>
      <c r="CC140" s="118">
        <f t="shared" si="107"/>
        <v>-29.719999999999995</v>
      </c>
      <c r="CD140" s="118">
        <f t="shared" si="108"/>
        <v>-11.38</v>
      </c>
      <c r="CE140" s="118">
        <f t="shared" si="109"/>
        <v>-41.099999999999994</v>
      </c>
    </row>
    <row r="141" spans="1:83">
      <c r="A141" s="41">
        <v>425</v>
      </c>
      <c r="B141" s="45">
        <v>17</v>
      </c>
      <c r="C141" s="45">
        <v>17</v>
      </c>
      <c r="D141" s="11" t="s">
        <v>172</v>
      </c>
      <c r="E141" s="14">
        <v>10218</v>
      </c>
      <c r="F141" s="14">
        <v>10258</v>
      </c>
      <c r="G141" s="21">
        <v>10256</v>
      </c>
      <c r="H141" s="21">
        <v>10190</v>
      </c>
      <c r="I141" s="21">
        <v>10116</v>
      </c>
      <c r="J141" s="21"/>
      <c r="K141" s="15">
        <v>-1316064.641226944</v>
      </c>
      <c r="L141" s="15">
        <v>-2001363.532653481</v>
      </c>
      <c r="M141" s="118">
        <v>-3317428.1738804262</v>
      </c>
      <c r="N141" s="118"/>
      <c r="O141" s="21">
        <v>-655908.62277299759</v>
      </c>
      <c r="P141" s="15">
        <v>-1449669.1636128901</v>
      </c>
      <c r="Q141" s="118">
        <f t="shared" si="76"/>
        <v>-2105577.7863858878</v>
      </c>
      <c r="R141" s="118"/>
      <c r="S141" s="15">
        <v>-929077.47768037033</v>
      </c>
      <c r="T141" s="15">
        <v>355922.38052150758</v>
      </c>
      <c r="U141" s="118">
        <f t="shared" si="77"/>
        <v>-573155.09715886274</v>
      </c>
      <c r="V141" s="15"/>
      <c r="W141" s="15">
        <v>-655908.62277299759</v>
      </c>
      <c r="X141" s="15">
        <v>-1321458.3660615019</v>
      </c>
      <c r="Y141" s="118">
        <f t="shared" si="78"/>
        <v>-1977366.9888344994</v>
      </c>
      <c r="Z141" s="15"/>
      <c r="AA141" s="15">
        <v>-307474.88</v>
      </c>
      <c r="AB141" s="15">
        <v>-117738.88</v>
      </c>
      <c r="AC141" s="131">
        <f t="shared" si="110"/>
        <v>-412496.32</v>
      </c>
      <c r="AD141" s="12">
        <v>-2821923.0781021672</v>
      </c>
      <c r="AE141" s="12"/>
      <c r="AF141" s="15">
        <v>-655908.62277299759</v>
      </c>
      <c r="AG141" s="15">
        <v>-1190001.956605609</v>
      </c>
      <c r="AH141" s="118">
        <f t="shared" si="79"/>
        <v>-1845910.5793786068</v>
      </c>
      <c r="AI141" s="15"/>
      <c r="AJ141" s="15">
        <v>-303662</v>
      </c>
      <c r="AK141" s="15">
        <v>-116369.8</v>
      </c>
      <c r="AL141" s="118">
        <f t="shared" si="80"/>
        <v>-420031.8</v>
      </c>
      <c r="AM141" s="811"/>
      <c r="AN141" s="131">
        <v>-655908.62277299759</v>
      </c>
      <c r="AO141" s="131">
        <v>-1050554.5237226661</v>
      </c>
      <c r="AP141" s="118">
        <f t="shared" si="81"/>
        <v>-1706463.1464956636</v>
      </c>
      <c r="AQ141" s="131"/>
      <c r="AR141" s="131">
        <v>-300647.51999999996</v>
      </c>
      <c r="AS141" s="131">
        <v>-115120.08</v>
      </c>
      <c r="AT141" s="118">
        <f t="shared" si="82"/>
        <v>-415767.6</v>
      </c>
      <c r="AU141" s="148"/>
      <c r="AV141" s="131">
        <f t="shared" si="83"/>
        <v>-128.79865347689804</v>
      </c>
      <c r="AW141" s="131">
        <f t="shared" si="84"/>
        <v>-195.86646434267772</v>
      </c>
      <c r="AX141" s="131">
        <f t="shared" si="85"/>
        <v>-324.66511781957587</v>
      </c>
      <c r="AZ141" s="131">
        <f t="shared" si="86"/>
        <v>-63.941179837492456</v>
      </c>
      <c r="BA141" s="131">
        <f t="shared" si="87"/>
        <v>-141.32083872225482</v>
      </c>
      <c r="BB141" s="118">
        <f t="shared" si="88"/>
        <v>-205.2620185597473</v>
      </c>
      <c r="BC141" s="131"/>
      <c r="BD141" s="131">
        <f t="shared" si="75"/>
        <v>-90.571015566423313</v>
      </c>
      <c r="BE141" s="131">
        <f t="shared" si="89"/>
        <v>34.69705405746808</v>
      </c>
      <c r="BF141" s="118">
        <f t="shared" si="90"/>
        <v>-55.873961508955226</v>
      </c>
      <c r="BG141" s="131"/>
      <c r="BH141" s="131">
        <f t="shared" si="91"/>
        <v>-63.95364886632192</v>
      </c>
      <c r="BI141" s="131">
        <f t="shared" si="92"/>
        <v>-128.84734458477982</v>
      </c>
      <c r="BJ141" s="118">
        <f t="shared" si="93"/>
        <v>-192.80099345110173</v>
      </c>
      <c r="BK141" s="131"/>
      <c r="BL141" s="131">
        <f t="shared" si="94"/>
        <v>-29.98</v>
      </c>
      <c r="BM141" s="131">
        <f t="shared" si="95"/>
        <v>-11.48</v>
      </c>
      <c r="BN141" s="131">
        <f t="shared" si="96"/>
        <v>-40.22</v>
      </c>
      <c r="BO141" s="118">
        <f t="shared" si="97"/>
        <v>-81.680000000000007</v>
      </c>
      <c r="BP141" s="15"/>
      <c r="BQ141" s="131">
        <f t="shared" si="98"/>
        <v>-64.367872696074343</v>
      </c>
      <c r="BR141" s="131">
        <f t="shared" si="99"/>
        <v>-116.78135001036399</v>
      </c>
      <c r="BS141" s="118">
        <f t="shared" si="100"/>
        <v>-181.14922270643834</v>
      </c>
      <c r="BT141" s="131"/>
      <c r="BU141" s="131">
        <f t="shared" si="101"/>
        <v>-29.8</v>
      </c>
      <c r="BV141" s="131">
        <f t="shared" si="102"/>
        <v>-11.42</v>
      </c>
      <c r="BW141" s="118">
        <f t="shared" si="103"/>
        <v>-41.22</v>
      </c>
      <c r="BX141" s="15"/>
      <c r="BY141" s="118">
        <f t="shared" si="104"/>
        <v>-64.838732974792165</v>
      </c>
      <c r="BZ141" s="118">
        <f t="shared" si="105"/>
        <v>-103.8507832861473</v>
      </c>
      <c r="CA141" s="118">
        <f t="shared" si="106"/>
        <v>-168.68951626093946</v>
      </c>
      <c r="CB141" s="105"/>
      <c r="CC141" s="118">
        <f t="shared" si="107"/>
        <v>-29.719999999999995</v>
      </c>
      <c r="CD141" s="118">
        <f t="shared" si="108"/>
        <v>-11.38</v>
      </c>
      <c r="CE141" s="118">
        <f t="shared" si="109"/>
        <v>-41.099999999999994</v>
      </c>
    </row>
    <row r="142" spans="1:83">
      <c r="A142" s="41">
        <v>426</v>
      </c>
      <c r="B142" s="45">
        <v>12</v>
      </c>
      <c r="C142" s="45">
        <v>12</v>
      </c>
      <c r="D142" s="11" t="s">
        <v>173</v>
      </c>
      <c r="E142" s="14">
        <v>11979</v>
      </c>
      <c r="F142" s="14">
        <v>11962</v>
      </c>
      <c r="G142" s="21">
        <v>11969</v>
      </c>
      <c r="H142" s="21">
        <v>11913</v>
      </c>
      <c r="I142" s="21">
        <v>11980</v>
      </c>
      <c r="J142" s="21"/>
      <c r="K142" s="15">
        <v>-310907.9001552905</v>
      </c>
      <c r="L142" s="21">
        <v>-327093.58533511113</v>
      </c>
      <c r="M142" s="118">
        <v>-638001.48549040162</v>
      </c>
      <c r="N142" s="118"/>
      <c r="O142" s="21">
        <v>-1689718.2459034519</v>
      </c>
      <c r="P142" s="21">
        <v>-1116468.0942660591</v>
      </c>
      <c r="Q142" s="118">
        <f t="shared" si="76"/>
        <v>-2806186.3401695108</v>
      </c>
      <c r="R142" s="118"/>
      <c r="S142" s="21">
        <v>-1083410.4882055556</v>
      </c>
      <c r="T142" s="15">
        <v>415046.16063543322</v>
      </c>
      <c r="U142" s="118">
        <f t="shared" si="77"/>
        <v>-668364.32757012243</v>
      </c>
      <c r="V142" s="15"/>
      <c r="W142" s="15">
        <v>-1689718.2459034519</v>
      </c>
      <c r="X142" s="21">
        <v>-966959.65594380279</v>
      </c>
      <c r="Y142" s="118">
        <f t="shared" si="78"/>
        <v>-2656677.9018472545</v>
      </c>
      <c r="Z142" s="21"/>
      <c r="AA142" s="21">
        <v>-358830.62</v>
      </c>
      <c r="AB142" s="21">
        <v>-137404.12</v>
      </c>
      <c r="AC142" s="131">
        <f t="shared" si="110"/>
        <v>-481393.18</v>
      </c>
      <c r="AD142" s="12">
        <v>-3641449.8859662618</v>
      </c>
      <c r="AE142" s="12"/>
      <c r="AF142" s="15">
        <v>-1689718.2459034519</v>
      </c>
      <c r="AG142" s="21">
        <v>-813666.46332229814</v>
      </c>
      <c r="AH142" s="118">
        <f t="shared" si="79"/>
        <v>-2503384.7092257501</v>
      </c>
      <c r="AI142" s="21"/>
      <c r="AJ142" s="21">
        <v>-355007.4</v>
      </c>
      <c r="AK142" s="21">
        <v>-136046.46</v>
      </c>
      <c r="AL142" s="118">
        <f t="shared" si="80"/>
        <v>-491053.86</v>
      </c>
      <c r="AM142" s="811"/>
      <c r="AN142" s="131">
        <v>-1689718.2459034517</v>
      </c>
      <c r="AO142" s="131">
        <v>-651054.8243921207</v>
      </c>
      <c r="AP142" s="118">
        <f t="shared" si="81"/>
        <v>-2340773.0702955723</v>
      </c>
      <c r="AQ142" s="131"/>
      <c r="AR142" s="131">
        <v>-356045.6</v>
      </c>
      <c r="AS142" s="131">
        <v>-136332.40000000002</v>
      </c>
      <c r="AT142" s="118">
        <f t="shared" si="82"/>
        <v>-492378</v>
      </c>
      <c r="AU142" s="148"/>
      <c r="AV142" s="131">
        <f t="shared" si="83"/>
        <v>-25.9544119004333</v>
      </c>
      <c r="AW142" s="131">
        <f t="shared" si="84"/>
        <v>-27.305583549136916</v>
      </c>
      <c r="AX142" s="131">
        <f t="shared" si="85"/>
        <v>-53.259995449570219</v>
      </c>
      <c r="AZ142" s="131">
        <f t="shared" si="86"/>
        <v>-141.25716819122655</v>
      </c>
      <c r="BA142" s="131">
        <f t="shared" si="87"/>
        <v>-93.334567318680755</v>
      </c>
      <c r="BB142" s="118">
        <f t="shared" si="88"/>
        <v>-234.59173550990727</v>
      </c>
      <c r="BC142" s="131"/>
      <c r="BD142" s="131">
        <f t="shared" si="75"/>
        <v>-90.571015566423313</v>
      </c>
      <c r="BE142" s="131">
        <f t="shared" si="89"/>
        <v>34.697054057468087</v>
      </c>
      <c r="BF142" s="118">
        <f t="shared" si="90"/>
        <v>-55.873961508955226</v>
      </c>
      <c r="BG142" s="131"/>
      <c r="BH142" s="131">
        <f t="shared" si="91"/>
        <v>-141.17455475841356</v>
      </c>
      <c r="BI142" s="131">
        <f t="shared" si="92"/>
        <v>-80.788675406784421</v>
      </c>
      <c r="BJ142" s="118">
        <f t="shared" si="93"/>
        <v>-221.96323016519798</v>
      </c>
      <c r="BK142" s="131"/>
      <c r="BL142" s="131">
        <f t="shared" si="94"/>
        <v>-29.98</v>
      </c>
      <c r="BM142" s="131">
        <f t="shared" si="95"/>
        <v>-11.48</v>
      </c>
      <c r="BN142" s="131">
        <f t="shared" si="96"/>
        <v>-40.22</v>
      </c>
      <c r="BO142" s="118">
        <f t="shared" si="97"/>
        <v>-81.680000000000007</v>
      </c>
      <c r="BP142" s="15"/>
      <c r="BQ142" s="131">
        <f t="shared" si="98"/>
        <v>-141.83818063489062</v>
      </c>
      <c r="BR142" s="131">
        <f t="shared" si="99"/>
        <v>-68.300718821648459</v>
      </c>
      <c r="BS142" s="118">
        <f t="shared" si="100"/>
        <v>-210.13889945653909</v>
      </c>
      <c r="BT142" s="131"/>
      <c r="BU142" s="131">
        <f t="shared" si="101"/>
        <v>-29.8</v>
      </c>
      <c r="BV142" s="131">
        <f t="shared" si="102"/>
        <v>-11.42</v>
      </c>
      <c r="BW142" s="118">
        <f t="shared" si="103"/>
        <v>-41.22</v>
      </c>
      <c r="BX142" s="15"/>
      <c r="BY142" s="118">
        <f t="shared" si="104"/>
        <v>-141.04492870646507</v>
      </c>
      <c r="BZ142" s="118">
        <f t="shared" si="105"/>
        <v>-54.345143939242128</v>
      </c>
      <c r="CA142" s="118">
        <f t="shared" si="106"/>
        <v>-195.39007264570719</v>
      </c>
      <c r="CB142" s="105"/>
      <c r="CC142" s="118">
        <f t="shared" si="107"/>
        <v>-29.72</v>
      </c>
      <c r="CD142" s="118">
        <f t="shared" si="108"/>
        <v>-11.380000000000003</v>
      </c>
      <c r="CE142" s="118">
        <f t="shared" si="109"/>
        <v>-41.1</v>
      </c>
    </row>
    <row r="143" spans="1:83">
      <c r="A143" s="41">
        <v>430</v>
      </c>
      <c r="B143" s="45">
        <v>2</v>
      </c>
      <c r="C143" s="45">
        <v>2</v>
      </c>
      <c r="D143" s="11" t="s">
        <v>174</v>
      </c>
      <c r="E143" s="14">
        <v>15628</v>
      </c>
      <c r="F143" s="14">
        <v>15392</v>
      </c>
      <c r="G143" s="21">
        <v>15420</v>
      </c>
      <c r="H143" s="21">
        <v>15295</v>
      </c>
      <c r="I143" s="21">
        <v>15124</v>
      </c>
      <c r="J143" s="21"/>
      <c r="K143" s="15">
        <v>526365.95899723028</v>
      </c>
      <c r="L143" s="21">
        <v>244673.06313513551</v>
      </c>
      <c r="M143" s="118">
        <v>771039.02213236573</v>
      </c>
      <c r="N143" s="118"/>
      <c r="O143" s="21">
        <v>1261488.4010608001</v>
      </c>
      <c r="P143" s="21">
        <v>439069.3801450734</v>
      </c>
      <c r="Q143" s="118">
        <f t="shared" si="76"/>
        <v>1700557.7812058735</v>
      </c>
      <c r="R143" s="118"/>
      <c r="S143" s="21">
        <v>-1394069.0715983876</v>
      </c>
      <c r="T143" s="15">
        <v>534057.05605254869</v>
      </c>
      <c r="U143" s="118">
        <f t="shared" si="77"/>
        <v>-860012.01554583886</v>
      </c>
      <c r="V143" s="15"/>
      <c r="W143" s="15">
        <v>1261488.4010608001</v>
      </c>
      <c r="X143" s="21">
        <v>169688.06954953549</v>
      </c>
      <c r="Y143" s="118">
        <f t="shared" si="78"/>
        <v>1431176.4706103355</v>
      </c>
      <c r="Z143" s="21"/>
      <c r="AA143" s="21">
        <v>-462291.6</v>
      </c>
      <c r="AB143" s="21">
        <v>-177021.6</v>
      </c>
      <c r="AC143" s="131">
        <f t="shared" si="110"/>
        <v>-620192.4</v>
      </c>
      <c r="AD143" s="12">
        <v>164186.16357160761</v>
      </c>
      <c r="AE143" s="12"/>
      <c r="AF143" s="15">
        <v>1261488.4010608001</v>
      </c>
      <c r="AG143" s="21">
        <v>-65057.53915483415</v>
      </c>
      <c r="AH143" s="118">
        <f t="shared" si="79"/>
        <v>1196430.861905966</v>
      </c>
      <c r="AI143" s="21"/>
      <c r="AJ143" s="21">
        <v>-455791</v>
      </c>
      <c r="AK143" s="21">
        <v>-174668.9</v>
      </c>
      <c r="AL143" s="118">
        <f t="shared" si="80"/>
        <v>-630459.9</v>
      </c>
      <c r="AM143" s="811"/>
      <c r="AN143" s="131">
        <v>1261488.4010607996</v>
      </c>
      <c r="AO143" s="131">
        <v>-86698.419742253536</v>
      </c>
      <c r="AP143" s="118">
        <f t="shared" si="81"/>
        <v>1174789.981318546</v>
      </c>
      <c r="AQ143" s="131"/>
      <c r="AR143" s="131">
        <v>-449485.27999999997</v>
      </c>
      <c r="AS143" s="131">
        <v>-172111.12000000002</v>
      </c>
      <c r="AT143" s="118">
        <f t="shared" si="82"/>
        <v>-621596.4</v>
      </c>
      <c r="AU143" s="148"/>
      <c r="AV143" s="131">
        <f t="shared" si="83"/>
        <v>33.680954632533293</v>
      </c>
      <c r="AW143" s="131">
        <f t="shared" si="84"/>
        <v>15.656070075194236</v>
      </c>
      <c r="AX143" s="131">
        <f t="shared" si="85"/>
        <v>49.337024707727522</v>
      </c>
      <c r="AZ143" s="131">
        <f t="shared" si="86"/>
        <v>81.957406513825362</v>
      </c>
      <c r="BA143" s="131">
        <f t="shared" si="87"/>
        <v>28.525817317117554</v>
      </c>
      <c r="BB143" s="118">
        <f t="shared" si="88"/>
        <v>110.48322383094292</v>
      </c>
      <c r="BC143" s="131"/>
      <c r="BD143" s="131">
        <f t="shared" si="75"/>
        <v>-90.571015566423313</v>
      </c>
      <c r="BE143" s="131">
        <f t="shared" si="89"/>
        <v>34.69705405746808</v>
      </c>
      <c r="BF143" s="118">
        <f t="shared" si="90"/>
        <v>-55.873961508955226</v>
      </c>
      <c r="BG143" s="131"/>
      <c r="BH143" s="131">
        <f t="shared" si="91"/>
        <v>81.808586320415046</v>
      </c>
      <c r="BI143" s="131">
        <f t="shared" si="92"/>
        <v>11.004414367674157</v>
      </c>
      <c r="BJ143" s="118">
        <f t="shared" si="93"/>
        <v>92.813000688089204</v>
      </c>
      <c r="BK143" s="131"/>
      <c r="BL143" s="131">
        <f t="shared" si="94"/>
        <v>-29.979999999999997</v>
      </c>
      <c r="BM143" s="131">
        <f t="shared" si="95"/>
        <v>-11.48</v>
      </c>
      <c r="BN143" s="131">
        <f t="shared" si="96"/>
        <v>-40.22</v>
      </c>
      <c r="BO143" s="118">
        <f t="shared" si="97"/>
        <v>-81.679999999999993</v>
      </c>
      <c r="BP143" s="15"/>
      <c r="BQ143" s="131">
        <f t="shared" si="98"/>
        <v>82.477175616920562</v>
      </c>
      <c r="BR143" s="131">
        <f t="shared" si="99"/>
        <v>-4.2535167803095231</v>
      </c>
      <c r="BS143" s="118">
        <f t="shared" si="100"/>
        <v>78.223658836611037</v>
      </c>
      <c r="BT143" s="131"/>
      <c r="BU143" s="131">
        <f t="shared" si="101"/>
        <v>-29.8</v>
      </c>
      <c r="BV143" s="131">
        <f t="shared" si="102"/>
        <v>-11.42</v>
      </c>
      <c r="BW143" s="118">
        <f t="shared" si="103"/>
        <v>-41.22</v>
      </c>
      <c r="BX143" s="15"/>
      <c r="BY143" s="118">
        <f t="shared" si="104"/>
        <v>83.409706497011342</v>
      </c>
      <c r="BZ143" s="118">
        <f t="shared" si="105"/>
        <v>-5.7325059337644495</v>
      </c>
      <c r="CA143" s="118">
        <f t="shared" si="106"/>
        <v>77.677200563246899</v>
      </c>
      <c r="CB143" s="105"/>
      <c r="CC143" s="118">
        <f t="shared" si="107"/>
        <v>-29.72</v>
      </c>
      <c r="CD143" s="118">
        <f t="shared" si="108"/>
        <v>-11.38</v>
      </c>
      <c r="CE143" s="118">
        <f t="shared" si="109"/>
        <v>-41.1</v>
      </c>
    </row>
    <row r="144" spans="1:83">
      <c r="A144" s="41">
        <v>433</v>
      </c>
      <c r="B144" s="45">
        <v>5</v>
      </c>
      <c r="C144" s="45">
        <v>5</v>
      </c>
      <c r="D144" s="11" t="s">
        <v>175</v>
      </c>
      <c r="E144" s="14">
        <v>7799</v>
      </c>
      <c r="F144" s="14">
        <v>7749</v>
      </c>
      <c r="G144" s="21">
        <v>7692</v>
      </c>
      <c r="H144" s="21">
        <v>7657</v>
      </c>
      <c r="I144" s="21">
        <v>7574</v>
      </c>
      <c r="J144" s="21"/>
      <c r="K144" s="15">
        <v>575408.2609469922</v>
      </c>
      <c r="L144" s="21">
        <v>516347.5080941855</v>
      </c>
      <c r="M144" s="118">
        <v>1091755.769041178</v>
      </c>
      <c r="N144" s="118"/>
      <c r="O144" s="21">
        <v>55291.691277203128</v>
      </c>
      <c r="P144" s="21">
        <v>21059.308798090569</v>
      </c>
      <c r="Q144" s="118">
        <f t="shared" si="76"/>
        <v>76351.000075293705</v>
      </c>
      <c r="R144" s="118"/>
      <c r="S144" s="21">
        <v>-701834.7996242143</v>
      </c>
      <c r="T144" s="15">
        <v>268867.47189132008</v>
      </c>
      <c r="U144" s="118">
        <f t="shared" si="77"/>
        <v>-432967.32773289422</v>
      </c>
      <c r="V144" s="15"/>
      <c r="W144" s="15">
        <v>55291.691277203128</v>
      </c>
      <c r="X144" s="21">
        <v>-15821.32561870555</v>
      </c>
      <c r="Y144" s="118">
        <f t="shared" si="78"/>
        <v>39470.365658497576</v>
      </c>
      <c r="Z144" s="21"/>
      <c r="AA144" s="21">
        <v>-230606.16</v>
      </c>
      <c r="AB144" s="21">
        <v>-88304.16</v>
      </c>
      <c r="AC144" s="131">
        <f t="shared" si="110"/>
        <v>-309372.24</v>
      </c>
      <c r="AD144" s="12">
        <v>-598973.39265618962</v>
      </c>
      <c r="AE144" s="12"/>
      <c r="AF144" s="15">
        <v>55291.691277203128</v>
      </c>
      <c r="AG144" s="21">
        <v>-32752.785272271951</v>
      </c>
      <c r="AH144" s="118">
        <f t="shared" si="79"/>
        <v>22538.906004931177</v>
      </c>
      <c r="AI144" s="21"/>
      <c r="AJ144" s="21">
        <v>-228178.6</v>
      </c>
      <c r="AK144" s="21">
        <v>-87442.94</v>
      </c>
      <c r="AL144" s="118">
        <f t="shared" si="80"/>
        <v>-315621.54000000004</v>
      </c>
      <c r="AM144" s="811"/>
      <c r="AN144" s="131">
        <v>55291.691277203128</v>
      </c>
      <c r="AO144" s="131">
        <v>-43647.742631413894</v>
      </c>
      <c r="AP144" s="118">
        <f t="shared" si="81"/>
        <v>11643.948645789234</v>
      </c>
      <c r="AQ144" s="131"/>
      <c r="AR144" s="131">
        <v>-225099.28</v>
      </c>
      <c r="AS144" s="131">
        <v>-86192.12000000001</v>
      </c>
      <c r="AT144" s="118">
        <f t="shared" si="82"/>
        <v>-311291.40000000002</v>
      </c>
      <c r="AU144" s="148"/>
      <c r="AV144" s="131">
        <f t="shared" si="83"/>
        <v>73.779748807153766</v>
      </c>
      <c r="AW144" s="131">
        <f t="shared" si="84"/>
        <v>66.206886535989938</v>
      </c>
      <c r="AX144" s="131">
        <f t="shared" si="85"/>
        <v>139.98663534314375</v>
      </c>
      <c r="AZ144" s="131">
        <f t="shared" si="86"/>
        <v>7.135332465763728</v>
      </c>
      <c r="BA144" s="131">
        <f t="shared" si="87"/>
        <v>2.717680835990524</v>
      </c>
      <c r="BB144" s="118">
        <f t="shared" si="88"/>
        <v>9.8530133017542525</v>
      </c>
      <c r="BC144" s="131"/>
      <c r="BD144" s="131">
        <f t="shared" si="75"/>
        <v>-90.571015566423313</v>
      </c>
      <c r="BE144" s="131">
        <f t="shared" si="89"/>
        <v>34.697054057468073</v>
      </c>
      <c r="BF144" s="118">
        <f t="shared" si="90"/>
        <v>-55.873961508955247</v>
      </c>
      <c r="BG144" s="131"/>
      <c r="BH144" s="131">
        <f t="shared" si="91"/>
        <v>7.1882073943321796</v>
      </c>
      <c r="BI144" s="131">
        <f t="shared" si="92"/>
        <v>-2.0568546046159062</v>
      </c>
      <c r="BJ144" s="118">
        <f t="shared" si="93"/>
        <v>5.1313527897162734</v>
      </c>
      <c r="BK144" s="131"/>
      <c r="BL144" s="131">
        <f t="shared" si="94"/>
        <v>-29.98</v>
      </c>
      <c r="BM144" s="131">
        <f t="shared" si="95"/>
        <v>-11.48</v>
      </c>
      <c r="BN144" s="131">
        <f t="shared" si="96"/>
        <v>-40.22</v>
      </c>
      <c r="BO144" s="118">
        <f t="shared" si="97"/>
        <v>-81.680000000000007</v>
      </c>
      <c r="BP144" s="15"/>
      <c r="BQ144" s="131">
        <f t="shared" si="98"/>
        <v>7.221064552331609</v>
      </c>
      <c r="BR144" s="131">
        <f t="shared" si="99"/>
        <v>-4.2774957910763947</v>
      </c>
      <c r="BS144" s="118">
        <f t="shared" si="100"/>
        <v>2.9435687612552144</v>
      </c>
      <c r="BT144" s="131"/>
      <c r="BU144" s="131">
        <f t="shared" si="101"/>
        <v>-29.8</v>
      </c>
      <c r="BV144" s="131">
        <f t="shared" si="102"/>
        <v>-11.42</v>
      </c>
      <c r="BW144" s="118">
        <f t="shared" si="103"/>
        <v>-41.22</v>
      </c>
      <c r="BX144" s="15"/>
      <c r="BY144" s="118">
        <f t="shared" si="104"/>
        <v>7.3001968942702833</v>
      </c>
      <c r="BZ144" s="118">
        <f t="shared" si="105"/>
        <v>-5.7628390059960255</v>
      </c>
      <c r="CA144" s="118">
        <f t="shared" si="106"/>
        <v>1.5373578882742578</v>
      </c>
      <c r="CB144" s="105"/>
      <c r="CC144" s="118">
        <f t="shared" si="107"/>
        <v>-29.72</v>
      </c>
      <c r="CD144" s="118">
        <f t="shared" si="108"/>
        <v>-11.38</v>
      </c>
      <c r="CE144" s="118">
        <f t="shared" si="109"/>
        <v>-41.1</v>
      </c>
    </row>
    <row r="145" spans="1:83">
      <c r="A145" s="41">
        <v>434</v>
      </c>
      <c r="B145" s="45">
        <v>1</v>
      </c>
      <c r="C145" s="124">
        <v>32</v>
      </c>
      <c r="D145" s="11" t="s">
        <v>176</v>
      </c>
      <c r="E145" s="14">
        <v>14643</v>
      </c>
      <c r="F145" s="14">
        <v>14568</v>
      </c>
      <c r="G145" s="21">
        <v>14458</v>
      </c>
      <c r="H145" s="21">
        <v>14352</v>
      </c>
      <c r="I145" s="21">
        <v>14196</v>
      </c>
      <c r="J145" s="21"/>
      <c r="K145" s="15">
        <v>2242491.3071369282</v>
      </c>
      <c r="L145" s="21">
        <v>1430210.937575537</v>
      </c>
      <c r="M145" s="118">
        <v>3672702.244712465</v>
      </c>
      <c r="N145" s="118"/>
      <c r="O145" s="21">
        <v>2253525.4227396068</v>
      </c>
      <c r="P145" s="21">
        <v>1158393.572788826</v>
      </c>
      <c r="Q145" s="118">
        <f t="shared" si="76"/>
        <v>3411918.9955284325</v>
      </c>
      <c r="R145" s="118"/>
      <c r="S145" s="21">
        <v>-1319438.5547716548</v>
      </c>
      <c r="T145" s="15">
        <v>505466.68350919499</v>
      </c>
      <c r="U145" s="118">
        <f t="shared" si="77"/>
        <v>-813971.87126245978</v>
      </c>
      <c r="V145" s="15"/>
      <c r="W145" s="15">
        <v>2253525.4227396068</v>
      </c>
      <c r="X145" s="21">
        <v>903433.40304117778</v>
      </c>
      <c r="Y145" s="118">
        <f t="shared" si="78"/>
        <v>3156958.8257807847</v>
      </c>
      <c r="Z145" s="21"/>
      <c r="AA145" s="21">
        <v>-433450.84</v>
      </c>
      <c r="AB145" s="21">
        <v>-165977.84</v>
      </c>
      <c r="AC145" s="131">
        <f t="shared" si="110"/>
        <v>-581500.76</v>
      </c>
      <c r="AD145" s="12">
        <v>1956671.034822592</v>
      </c>
      <c r="AE145" s="12"/>
      <c r="AF145" s="15">
        <v>2253525.4227396068</v>
      </c>
      <c r="AG145" s="21">
        <v>653082.52109084162</v>
      </c>
      <c r="AH145" s="118">
        <f t="shared" si="79"/>
        <v>2906607.9438304482</v>
      </c>
      <c r="AI145" s="21"/>
      <c r="AJ145" s="21">
        <v>-427689.6</v>
      </c>
      <c r="AK145" s="21">
        <v>-163899.84</v>
      </c>
      <c r="AL145" s="118">
        <f t="shared" si="80"/>
        <v>-591589.43999999994</v>
      </c>
      <c r="AM145" s="811"/>
      <c r="AN145" s="131">
        <v>2253525.4227396073</v>
      </c>
      <c r="AO145" s="131">
        <v>414080.16997353872</v>
      </c>
      <c r="AP145" s="118">
        <f t="shared" si="81"/>
        <v>2667605.592713146</v>
      </c>
      <c r="AQ145" s="131"/>
      <c r="AR145" s="131">
        <v>-421905.12</v>
      </c>
      <c r="AS145" s="131">
        <v>-161550.48000000001</v>
      </c>
      <c r="AT145" s="118">
        <f t="shared" si="82"/>
        <v>-583455.6</v>
      </c>
      <c r="AU145" s="148"/>
      <c r="AV145" s="131">
        <f t="shared" si="83"/>
        <v>153.14425371419301</v>
      </c>
      <c r="AW145" s="131">
        <f t="shared" si="84"/>
        <v>97.671989180873936</v>
      </c>
      <c r="AX145" s="131">
        <f t="shared" si="85"/>
        <v>250.81624289506692</v>
      </c>
      <c r="AZ145" s="131">
        <f t="shared" si="86"/>
        <v>154.69010315346011</v>
      </c>
      <c r="BA145" s="131">
        <f t="shared" si="87"/>
        <v>79.51630785206109</v>
      </c>
      <c r="BB145" s="118">
        <f t="shared" si="88"/>
        <v>234.20641100552118</v>
      </c>
      <c r="BC145" s="131"/>
      <c r="BD145" s="131">
        <f t="shared" si="75"/>
        <v>-90.571015566423313</v>
      </c>
      <c r="BE145" s="131">
        <f t="shared" si="89"/>
        <v>34.69705405746808</v>
      </c>
      <c r="BF145" s="118">
        <f t="shared" si="90"/>
        <v>-55.873961508955226</v>
      </c>
      <c r="BG145" s="131"/>
      <c r="BH145" s="131">
        <f t="shared" si="91"/>
        <v>155.86702329088442</v>
      </c>
      <c r="BI145" s="131">
        <f t="shared" si="92"/>
        <v>62.486748031621097</v>
      </c>
      <c r="BJ145" s="118">
        <f t="shared" si="93"/>
        <v>218.35377132250551</v>
      </c>
      <c r="BK145" s="131"/>
      <c r="BL145" s="131">
        <f t="shared" si="94"/>
        <v>-29.98</v>
      </c>
      <c r="BM145" s="131">
        <f t="shared" si="95"/>
        <v>-11.48</v>
      </c>
      <c r="BN145" s="131">
        <f t="shared" si="96"/>
        <v>-40.22</v>
      </c>
      <c r="BO145" s="118">
        <f t="shared" si="97"/>
        <v>-81.680000000000007</v>
      </c>
      <c r="BP145" s="15"/>
      <c r="BQ145" s="131">
        <f t="shared" si="98"/>
        <v>157.01821507382991</v>
      </c>
      <c r="BR145" s="131">
        <f t="shared" si="99"/>
        <v>45.504634970097662</v>
      </c>
      <c r="BS145" s="118">
        <f t="shared" si="100"/>
        <v>202.52285004392758</v>
      </c>
      <c r="BT145" s="131"/>
      <c r="BU145" s="131">
        <f t="shared" si="101"/>
        <v>-29.799999999999997</v>
      </c>
      <c r="BV145" s="131">
        <f t="shared" si="102"/>
        <v>-11.42</v>
      </c>
      <c r="BW145" s="118">
        <f t="shared" si="103"/>
        <v>-41.22</v>
      </c>
      <c r="BX145" s="15"/>
      <c r="BY145" s="118">
        <f t="shared" si="104"/>
        <v>158.74368996475116</v>
      </c>
      <c r="BZ145" s="118">
        <f t="shared" si="105"/>
        <v>29.168791911350993</v>
      </c>
      <c r="CA145" s="118">
        <f t="shared" si="106"/>
        <v>187.91248187610216</v>
      </c>
      <c r="CB145" s="105"/>
      <c r="CC145" s="118">
        <f t="shared" si="107"/>
        <v>-29.72</v>
      </c>
      <c r="CD145" s="118">
        <f t="shared" si="108"/>
        <v>-11.38</v>
      </c>
      <c r="CE145" s="118">
        <f t="shared" si="109"/>
        <v>-41.1</v>
      </c>
    </row>
    <row r="146" spans="1:83">
      <c r="A146" s="41">
        <v>435</v>
      </c>
      <c r="B146" s="45">
        <v>13</v>
      </c>
      <c r="C146" s="45">
        <v>13</v>
      </c>
      <c r="D146" s="11" t="s">
        <v>177</v>
      </c>
      <c r="E146" s="14">
        <v>703</v>
      </c>
      <c r="F146" s="14">
        <v>692</v>
      </c>
      <c r="G146" s="21">
        <v>702</v>
      </c>
      <c r="H146" s="21">
        <v>711</v>
      </c>
      <c r="I146" s="21">
        <v>695</v>
      </c>
      <c r="J146" s="21"/>
      <c r="K146" s="15">
        <v>281995.3078204405</v>
      </c>
      <c r="L146" s="21">
        <v>342305.30156898953</v>
      </c>
      <c r="M146" s="118">
        <v>624300.60938943003</v>
      </c>
      <c r="N146" s="118"/>
      <c r="O146" s="21">
        <v>386514.52093453839</v>
      </c>
      <c r="P146" s="21">
        <v>398689.41760600469</v>
      </c>
      <c r="Q146" s="118">
        <f t="shared" si="76"/>
        <v>785203.93854054308</v>
      </c>
      <c r="R146" s="118"/>
      <c r="S146" s="21">
        <v>-62675.142771964929</v>
      </c>
      <c r="T146" s="15">
        <v>24010.361407767909</v>
      </c>
      <c r="U146" s="118">
        <f t="shared" si="77"/>
        <v>-38664.781364197021</v>
      </c>
      <c r="V146" s="15"/>
      <c r="W146" s="15">
        <v>386514.52093453839</v>
      </c>
      <c r="X146" s="21">
        <v>386578.45951530093</v>
      </c>
      <c r="Y146" s="118">
        <f t="shared" si="78"/>
        <v>773092.98044983926</v>
      </c>
      <c r="Z146" s="21"/>
      <c r="AA146" s="21">
        <v>-21045.96</v>
      </c>
      <c r="AB146" s="21">
        <v>-8058.96</v>
      </c>
      <c r="AC146" s="131">
        <f t="shared" si="110"/>
        <v>-28234.44</v>
      </c>
      <c r="AD146" s="12">
        <v>716203.13551969558</v>
      </c>
      <c r="AE146" s="12"/>
      <c r="AF146" s="15">
        <v>386514.52093453839</v>
      </c>
      <c r="AG146" s="21">
        <v>374686.44892293192</v>
      </c>
      <c r="AH146" s="118">
        <f t="shared" si="79"/>
        <v>761200.96985747037</v>
      </c>
      <c r="AI146" s="21"/>
      <c r="AJ146" s="21">
        <v>-21187.8</v>
      </c>
      <c r="AK146" s="21">
        <v>-8119.62</v>
      </c>
      <c r="AL146" s="118">
        <f t="shared" si="80"/>
        <v>-29307.42</v>
      </c>
      <c r="AM146" s="811"/>
      <c r="AN146" s="131">
        <v>386514.52093453839</v>
      </c>
      <c r="AO146" s="131">
        <v>363333.50912521261</v>
      </c>
      <c r="AP146" s="118">
        <f t="shared" si="81"/>
        <v>749848.03005975101</v>
      </c>
      <c r="AQ146" s="131"/>
      <c r="AR146" s="131">
        <v>-20655.399999999998</v>
      </c>
      <c r="AS146" s="131">
        <v>-7909.1</v>
      </c>
      <c r="AT146" s="118">
        <f t="shared" si="82"/>
        <v>-28564.5</v>
      </c>
      <c r="AU146" s="148"/>
      <c r="AV146" s="131">
        <f t="shared" si="83"/>
        <v>401.13130557672901</v>
      </c>
      <c r="AW146" s="131">
        <f t="shared" si="84"/>
        <v>486.92077036840618</v>
      </c>
      <c r="AX146" s="131">
        <f t="shared" si="85"/>
        <v>888.05207594513513</v>
      </c>
      <c r="AZ146" s="131">
        <f t="shared" si="86"/>
        <v>558.54699557014214</v>
      </c>
      <c r="BA146" s="131">
        <f t="shared" si="87"/>
        <v>576.14077688729003</v>
      </c>
      <c r="BB146" s="118">
        <f t="shared" si="88"/>
        <v>1134.6877724574322</v>
      </c>
      <c r="BC146" s="131"/>
      <c r="BD146" s="131">
        <f t="shared" si="75"/>
        <v>-90.571015566423313</v>
      </c>
      <c r="BE146" s="131">
        <f t="shared" si="89"/>
        <v>34.697054057468073</v>
      </c>
      <c r="BF146" s="118">
        <f t="shared" si="90"/>
        <v>-55.873961508955233</v>
      </c>
      <c r="BG146" s="131"/>
      <c r="BH146" s="131">
        <f t="shared" si="91"/>
        <v>550.59048566173556</v>
      </c>
      <c r="BI146" s="131">
        <f t="shared" si="92"/>
        <v>550.68156626111238</v>
      </c>
      <c r="BJ146" s="118">
        <f t="shared" si="93"/>
        <v>1101.2720519228478</v>
      </c>
      <c r="BK146" s="131"/>
      <c r="BL146" s="131">
        <f t="shared" si="94"/>
        <v>-29.98</v>
      </c>
      <c r="BM146" s="131">
        <f t="shared" si="95"/>
        <v>-11.48</v>
      </c>
      <c r="BN146" s="131">
        <f t="shared" si="96"/>
        <v>-40.22</v>
      </c>
      <c r="BO146" s="118">
        <f t="shared" si="97"/>
        <v>-81.680000000000007</v>
      </c>
      <c r="BP146" s="15"/>
      <c r="BQ146" s="131">
        <f t="shared" si="98"/>
        <v>543.62098584323257</v>
      </c>
      <c r="BR146" s="131">
        <f t="shared" si="99"/>
        <v>526.98516022915885</v>
      </c>
      <c r="BS146" s="118">
        <f t="shared" si="100"/>
        <v>1070.6061460723913</v>
      </c>
      <c r="BT146" s="131"/>
      <c r="BU146" s="131">
        <f t="shared" si="101"/>
        <v>-29.8</v>
      </c>
      <c r="BV146" s="131">
        <f t="shared" si="102"/>
        <v>-11.42</v>
      </c>
      <c r="BW146" s="118">
        <f t="shared" si="103"/>
        <v>-41.22</v>
      </c>
      <c r="BX146" s="15"/>
      <c r="BY146" s="118">
        <f t="shared" si="104"/>
        <v>556.13600134465958</v>
      </c>
      <c r="BZ146" s="118">
        <f t="shared" si="105"/>
        <v>522.78202751829156</v>
      </c>
      <c r="CA146" s="118">
        <f t="shared" si="106"/>
        <v>1078.9180288629511</v>
      </c>
      <c r="CB146" s="105"/>
      <c r="CC146" s="118">
        <f t="shared" si="107"/>
        <v>-29.719999999999995</v>
      </c>
      <c r="CD146" s="118">
        <f t="shared" si="108"/>
        <v>-11.38</v>
      </c>
      <c r="CE146" s="118">
        <f t="shared" si="109"/>
        <v>-41.099999999999994</v>
      </c>
    </row>
    <row r="147" spans="1:83">
      <c r="A147" s="41">
        <v>436</v>
      </c>
      <c r="B147" s="45">
        <v>17</v>
      </c>
      <c r="C147" s="45">
        <v>17</v>
      </c>
      <c r="D147" s="11" t="s">
        <v>178</v>
      </c>
      <c r="E147" s="14">
        <v>2018</v>
      </c>
      <c r="F147" s="14">
        <v>1988</v>
      </c>
      <c r="G147" s="21">
        <v>2033</v>
      </c>
      <c r="H147" s="21">
        <v>2008</v>
      </c>
      <c r="I147" s="21">
        <v>2018</v>
      </c>
      <c r="J147" s="21"/>
      <c r="K147" s="15">
        <v>348525.13529645512</v>
      </c>
      <c r="L147" s="21">
        <v>75530.87929921945</v>
      </c>
      <c r="M147" s="118">
        <v>424056.01459567453</v>
      </c>
      <c r="N147" s="118"/>
      <c r="O147" s="21">
        <v>-93853.417441251542</v>
      </c>
      <c r="P147" s="21">
        <v>-197935.69140400569</v>
      </c>
      <c r="Q147" s="118">
        <f t="shared" si="76"/>
        <v>-291789.1088452572</v>
      </c>
      <c r="R147" s="118"/>
      <c r="S147" s="21">
        <v>-180055.17894604953</v>
      </c>
      <c r="T147" s="15">
        <v>68977.743466246538</v>
      </c>
      <c r="U147" s="118">
        <f t="shared" si="77"/>
        <v>-111077.435479803</v>
      </c>
      <c r="V147" s="15"/>
      <c r="W147" s="15">
        <v>-93853.417441251542</v>
      </c>
      <c r="X147" s="21">
        <v>-173088.44383799279</v>
      </c>
      <c r="Y147" s="118">
        <f t="shared" si="78"/>
        <v>-266941.8612792443</v>
      </c>
      <c r="Z147" s="21"/>
      <c r="AA147" s="21">
        <v>-60949.34</v>
      </c>
      <c r="AB147" s="21">
        <v>-23338.84</v>
      </c>
      <c r="AC147" s="131">
        <f t="shared" si="110"/>
        <v>-81767.259999999995</v>
      </c>
      <c r="AD147" s="12">
        <v>-430242.75174605992</v>
      </c>
      <c r="AE147" s="12"/>
      <c r="AF147" s="15">
        <v>-93853.417441251542</v>
      </c>
      <c r="AG147" s="21">
        <v>-147612.19681144611</v>
      </c>
      <c r="AH147" s="118">
        <f t="shared" si="79"/>
        <v>-241465.61425269765</v>
      </c>
      <c r="AI147" s="21"/>
      <c r="AJ147" s="21">
        <v>-59838.400000000001</v>
      </c>
      <c r="AK147" s="21">
        <v>-22931.360000000001</v>
      </c>
      <c r="AL147" s="118">
        <f t="shared" si="80"/>
        <v>-82769.760000000009</v>
      </c>
      <c r="AM147" s="811"/>
      <c r="AN147" s="131">
        <v>-93853.417441251542</v>
      </c>
      <c r="AO147" s="131">
        <v>-120587.28975633891</v>
      </c>
      <c r="AP147" s="118">
        <f t="shared" si="81"/>
        <v>-214440.70719759044</v>
      </c>
      <c r="AQ147" s="131"/>
      <c r="AR147" s="131">
        <v>-59974.96</v>
      </c>
      <c r="AS147" s="131">
        <v>-22964.84</v>
      </c>
      <c r="AT147" s="118">
        <f t="shared" si="82"/>
        <v>-82939.8</v>
      </c>
      <c r="AU147" s="148"/>
      <c r="AV147" s="131">
        <f t="shared" si="83"/>
        <v>172.70819390309967</v>
      </c>
      <c r="AW147" s="131">
        <f t="shared" si="84"/>
        <v>37.428582407938279</v>
      </c>
      <c r="AX147" s="131">
        <f t="shared" si="85"/>
        <v>210.13677631103792</v>
      </c>
      <c r="AZ147" s="131">
        <f t="shared" si="86"/>
        <v>-47.209968531816671</v>
      </c>
      <c r="BA147" s="131">
        <f t="shared" si="87"/>
        <v>-99.565237124751349</v>
      </c>
      <c r="BB147" s="118">
        <f t="shared" si="88"/>
        <v>-146.775205656568</v>
      </c>
      <c r="BC147" s="131"/>
      <c r="BD147" s="131">
        <f t="shared" si="75"/>
        <v>-90.571015566423313</v>
      </c>
      <c r="BE147" s="131">
        <f t="shared" si="89"/>
        <v>34.69705405746808</v>
      </c>
      <c r="BF147" s="118">
        <f t="shared" si="90"/>
        <v>-55.873961508955233</v>
      </c>
      <c r="BG147" s="131"/>
      <c r="BH147" s="131">
        <f t="shared" si="91"/>
        <v>-46.164986444294904</v>
      </c>
      <c r="BI147" s="131">
        <f t="shared" si="92"/>
        <v>-85.139421464826754</v>
      </c>
      <c r="BJ147" s="118">
        <f t="shared" si="93"/>
        <v>-131.30440790912166</v>
      </c>
      <c r="BK147" s="131"/>
      <c r="BL147" s="131">
        <f t="shared" si="94"/>
        <v>-29.979999999999997</v>
      </c>
      <c r="BM147" s="131">
        <f t="shared" si="95"/>
        <v>-11.48</v>
      </c>
      <c r="BN147" s="131">
        <f t="shared" si="96"/>
        <v>-40.22</v>
      </c>
      <c r="BO147" s="118">
        <f t="shared" si="97"/>
        <v>-81.679999999999993</v>
      </c>
      <c r="BP147" s="15"/>
      <c r="BQ147" s="131">
        <f t="shared" si="98"/>
        <v>-46.739749721738818</v>
      </c>
      <c r="BR147" s="131">
        <f t="shared" si="99"/>
        <v>-73.512050204903446</v>
      </c>
      <c r="BS147" s="118">
        <f t="shared" si="100"/>
        <v>-120.25179992664226</v>
      </c>
      <c r="BT147" s="131"/>
      <c r="BU147" s="131">
        <f t="shared" si="101"/>
        <v>-29.8</v>
      </c>
      <c r="BV147" s="131">
        <f t="shared" si="102"/>
        <v>-11.42</v>
      </c>
      <c r="BW147" s="118">
        <f t="shared" si="103"/>
        <v>-41.22</v>
      </c>
      <c r="BX147" s="15"/>
      <c r="BY147" s="118">
        <f t="shared" si="104"/>
        <v>-46.508135501115731</v>
      </c>
      <c r="BZ147" s="118">
        <f t="shared" si="105"/>
        <v>-59.75584229749203</v>
      </c>
      <c r="CA147" s="118">
        <f t="shared" si="106"/>
        <v>-106.26397779860775</v>
      </c>
      <c r="CB147" s="105"/>
      <c r="CC147" s="118">
        <f t="shared" si="107"/>
        <v>-29.72</v>
      </c>
      <c r="CD147" s="118">
        <f t="shared" si="108"/>
        <v>-11.38</v>
      </c>
      <c r="CE147" s="118">
        <f t="shared" si="109"/>
        <v>-41.1</v>
      </c>
    </row>
    <row r="148" spans="1:83">
      <c r="A148" s="41">
        <v>440</v>
      </c>
      <c r="B148" s="45">
        <v>15</v>
      </c>
      <c r="C148" s="45">
        <v>15</v>
      </c>
      <c r="D148" s="11" t="s">
        <v>179</v>
      </c>
      <c r="E148" s="14">
        <v>5622</v>
      </c>
      <c r="F148" s="14">
        <v>5732</v>
      </c>
      <c r="G148" s="21">
        <v>5843</v>
      </c>
      <c r="H148" s="21">
        <v>5884</v>
      </c>
      <c r="I148" s="21">
        <v>5955</v>
      </c>
      <c r="J148" s="21"/>
      <c r="K148" s="15">
        <v>-1326489.896750638</v>
      </c>
      <c r="L148" s="21">
        <v>-1382275.9321918041</v>
      </c>
      <c r="M148" s="118">
        <v>-2708765.8289424418</v>
      </c>
      <c r="N148" s="118"/>
      <c r="O148" s="21">
        <v>-1088842.082470678</v>
      </c>
      <c r="P148" s="21">
        <v>-1161086.4604951169</v>
      </c>
      <c r="Q148" s="118">
        <f t="shared" si="76"/>
        <v>-2249928.5429657949</v>
      </c>
      <c r="R148" s="118"/>
      <c r="S148" s="21">
        <v>-519153.06122673844</v>
      </c>
      <c r="T148" s="15">
        <v>198883.513857407</v>
      </c>
      <c r="U148" s="118">
        <f t="shared" si="77"/>
        <v>-320269.54736933147</v>
      </c>
      <c r="V148" s="15"/>
      <c r="W148" s="15">
        <v>-1088842.082470678</v>
      </c>
      <c r="X148" s="21">
        <v>-1089444.396587478</v>
      </c>
      <c r="Y148" s="118">
        <f t="shared" si="78"/>
        <v>-2178286.4790581558</v>
      </c>
      <c r="Z148" s="21"/>
      <c r="AA148" s="21">
        <v>-175173.14</v>
      </c>
      <c r="AB148" s="21">
        <v>-67077.64</v>
      </c>
      <c r="AC148" s="131">
        <f t="shared" si="110"/>
        <v>-235005.46</v>
      </c>
      <c r="AD148" s="12">
        <v>-2649286.413091504</v>
      </c>
      <c r="AE148" s="12"/>
      <c r="AF148" s="15">
        <v>-1088842.082470678</v>
      </c>
      <c r="AG148" s="21">
        <v>-1015988.738661842</v>
      </c>
      <c r="AH148" s="118">
        <f t="shared" si="79"/>
        <v>-2104830.8211325202</v>
      </c>
      <c r="AI148" s="21"/>
      <c r="AJ148" s="21">
        <v>-175343.2</v>
      </c>
      <c r="AK148" s="21">
        <v>-67195.28</v>
      </c>
      <c r="AL148" s="118">
        <f t="shared" si="80"/>
        <v>-242538.48</v>
      </c>
      <c r="AM148" s="811"/>
      <c r="AN148" s="131">
        <v>-1088842.0824706783</v>
      </c>
      <c r="AO148" s="131">
        <v>-938067.82958745805</v>
      </c>
      <c r="AP148" s="118">
        <f t="shared" si="81"/>
        <v>-2026909.9120581364</v>
      </c>
      <c r="AQ148" s="131"/>
      <c r="AR148" s="131">
        <v>-176982.6</v>
      </c>
      <c r="AS148" s="131">
        <v>-67767.900000000009</v>
      </c>
      <c r="AT148" s="118">
        <f t="shared" si="82"/>
        <v>-244750.5</v>
      </c>
      <c r="AU148" s="148"/>
      <c r="AV148" s="131">
        <f t="shared" si="83"/>
        <v>-235.94626409652045</v>
      </c>
      <c r="AW148" s="131">
        <f t="shared" si="84"/>
        <v>-245.86907367339097</v>
      </c>
      <c r="AX148" s="131">
        <f t="shared" si="85"/>
        <v>-481.81533776991137</v>
      </c>
      <c r="AZ148" s="131">
        <f t="shared" si="86"/>
        <v>-189.95849310374703</v>
      </c>
      <c r="BA148" s="131">
        <f t="shared" si="87"/>
        <v>-202.56218780445167</v>
      </c>
      <c r="BB148" s="118">
        <f t="shared" si="88"/>
        <v>-392.5206809081987</v>
      </c>
      <c r="BC148" s="131"/>
      <c r="BD148" s="131">
        <f t="shared" si="75"/>
        <v>-90.571015566423313</v>
      </c>
      <c r="BE148" s="131">
        <f t="shared" si="89"/>
        <v>34.697054057468073</v>
      </c>
      <c r="BF148" s="118">
        <f t="shared" si="90"/>
        <v>-55.873961508955247</v>
      </c>
      <c r="BG148" s="131"/>
      <c r="BH148" s="131">
        <f t="shared" si="91"/>
        <v>-186.34983441223309</v>
      </c>
      <c r="BI148" s="131">
        <f t="shared" si="92"/>
        <v>-186.45291743752833</v>
      </c>
      <c r="BJ148" s="118">
        <f t="shared" si="93"/>
        <v>-372.80275184976142</v>
      </c>
      <c r="BK148" s="131"/>
      <c r="BL148" s="131">
        <f t="shared" si="94"/>
        <v>-29.980000000000004</v>
      </c>
      <c r="BM148" s="131">
        <f t="shared" si="95"/>
        <v>-11.48</v>
      </c>
      <c r="BN148" s="131">
        <f t="shared" si="96"/>
        <v>-40.22</v>
      </c>
      <c r="BO148" s="118">
        <f t="shared" si="97"/>
        <v>-81.680000000000007</v>
      </c>
      <c r="BP148" s="15"/>
      <c r="BQ148" s="131">
        <f t="shared" si="98"/>
        <v>-185.05133964491469</v>
      </c>
      <c r="BR148" s="131">
        <f t="shared" si="99"/>
        <v>-172.6697380458603</v>
      </c>
      <c r="BS148" s="118">
        <f t="shared" si="100"/>
        <v>-357.72107769077502</v>
      </c>
      <c r="BT148" s="131"/>
      <c r="BU148" s="131">
        <f t="shared" si="101"/>
        <v>-29.8</v>
      </c>
      <c r="BV148" s="131">
        <f t="shared" si="102"/>
        <v>-11.42</v>
      </c>
      <c r="BW148" s="118">
        <f t="shared" si="103"/>
        <v>-41.22</v>
      </c>
      <c r="BX148" s="15"/>
      <c r="BY148" s="118">
        <f t="shared" si="104"/>
        <v>-182.84501804713321</v>
      </c>
      <c r="BZ148" s="118">
        <f t="shared" si="105"/>
        <v>-157.52608389377968</v>
      </c>
      <c r="CA148" s="118">
        <f t="shared" si="106"/>
        <v>-340.37110194091292</v>
      </c>
      <c r="CB148" s="105"/>
      <c r="CC148" s="118">
        <f t="shared" si="107"/>
        <v>-29.720000000000002</v>
      </c>
      <c r="CD148" s="118">
        <f t="shared" si="108"/>
        <v>-11.38</v>
      </c>
      <c r="CE148" s="118">
        <f t="shared" si="109"/>
        <v>-41.1</v>
      </c>
    </row>
    <row r="149" spans="1:83">
      <c r="A149" s="41">
        <v>441</v>
      </c>
      <c r="B149" s="45">
        <v>9</v>
      </c>
      <c r="C149" s="45">
        <v>9</v>
      </c>
      <c r="D149" s="11" t="s">
        <v>180</v>
      </c>
      <c r="E149" s="14">
        <v>4473</v>
      </c>
      <c r="F149" s="14">
        <v>4421</v>
      </c>
      <c r="G149" s="21">
        <v>4396</v>
      </c>
      <c r="H149" s="21">
        <v>4358</v>
      </c>
      <c r="I149" s="21">
        <v>4304</v>
      </c>
      <c r="J149" s="21"/>
      <c r="K149" s="15">
        <v>-678572.22119244223</v>
      </c>
      <c r="L149" s="21">
        <v>-193986.58508298401</v>
      </c>
      <c r="M149" s="118">
        <v>-872558.80627542618</v>
      </c>
      <c r="N149" s="118"/>
      <c r="O149" s="21">
        <v>-829996.46312295948</v>
      </c>
      <c r="P149" s="21">
        <v>-247162.28629509851</v>
      </c>
      <c r="Q149" s="118">
        <f t="shared" si="76"/>
        <v>-1077158.749418058</v>
      </c>
      <c r="R149" s="118"/>
      <c r="S149" s="21">
        <v>-400414.45981915749</v>
      </c>
      <c r="T149" s="15">
        <v>153395.67598806639</v>
      </c>
      <c r="U149" s="118">
        <f t="shared" si="77"/>
        <v>-247018.7838310911</v>
      </c>
      <c r="V149" s="15"/>
      <c r="W149" s="15">
        <v>-829996.46312295948</v>
      </c>
      <c r="X149" s="21">
        <v>-191905.90727631419</v>
      </c>
      <c r="Y149" s="118">
        <f t="shared" si="78"/>
        <v>-1021902.3703992737</v>
      </c>
      <c r="Z149" s="21"/>
      <c r="AA149" s="21">
        <v>-131792.07999999999</v>
      </c>
      <c r="AB149" s="21">
        <v>-50466.080000000002</v>
      </c>
      <c r="AC149" s="131">
        <f t="shared" si="110"/>
        <v>-176807.12</v>
      </c>
      <c r="AD149" s="12">
        <v>-1386088.668804406</v>
      </c>
      <c r="AE149" s="12"/>
      <c r="AF149" s="15">
        <v>-829996.46312295948</v>
      </c>
      <c r="AG149" s="21">
        <v>-135250.73217351601</v>
      </c>
      <c r="AH149" s="118">
        <f t="shared" si="79"/>
        <v>-965247.19529647543</v>
      </c>
      <c r="AI149" s="21"/>
      <c r="AJ149" s="21">
        <v>-129868.4</v>
      </c>
      <c r="AK149" s="21">
        <v>-49768.36</v>
      </c>
      <c r="AL149" s="118">
        <f t="shared" si="80"/>
        <v>-179636.76</v>
      </c>
      <c r="AM149" s="811"/>
      <c r="AN149" s="131">
        <v>-829996.46312295948</v>
      </c>
      <c r="AO149" s="131">
        <v>-75151.580216459202</v>
      </c>
      <c r="AP149" s="118">
        <f t="shared" si="81"/>
        <v>-905148.04333941871</v>
      </c>
      <c r="AQ149" s="131"/>
      <c r="AR149" s="131">
        <v>-127914.87999999999</v>
      </c>
      <c r="AS149" s="131">
        <v>-48979.520000000004</v>
      </c>
      <c r="AT149" s="118">
        <f t="shared" si="82"/>
        <v>-176894.4</v>
      </c>
      <c r="AU149" s="148"/>
      <c r="AV149" s="131">
        <f t="shared" si="83"/>
        <v>-151.70405123908836</v>
      </c>
      <c r="AW149" s="131">
        <f t="shared" si="84"/>
        <v>-43.368340058793649</v>
      </c>
      <c r="AX149" s="131">
        <f t="shared" si="85"/>
        <v>-195.07239129788201</v>
      </c>
      <c r="AZ149" s="131">
        <f t="shared" si="86"/>
        <v>-187.73953022460066</v>
      </c>
      <c r="BA149" s="131">
        <f t="shared" si="87"/>
        <v>-55.906420786043547</v>
      </c>
      <c r="BB149" s="118">
        <f t="shared" si="88"/>
        <v>-243.64595101064418</v>
      </c>
      <c r="BC149" s="131"/>
      <c r="BD149" s="131">
        <f t="shared" si="75"/>
        <v>-90.571015566423313</v>
      </c>
      <c r="BE149" s="131">
        <f t="shared" si="89"/>
        <v>34.69705405746808</v>
      </c>
      <c r="BF149" s="118">
        <f t="shared" si="90"/>
        <v>-55.87396150895524</v>
      </c>
      <c r="BG149" s="131"/>
      <c r="BH149" s="131">
        <f t="shared" si="91"/>
        <v>-188.80720271222918</v>
      </c>
      <c r="BI149" s="131">
        <f t="shared" si="92"/>
        <v>-43.654664985512781</v>
      </c>
      <c r="BJ149" s="118">
        <f t="shared" si="93"/>
        <v>-232.46186769774198</v>
      </c>
      <c r="BK149" s="131"/>
      <c r="BL149" s="131">
        <f t="shared" si="94"/>
        <v>-29.979999999999997</v>
      </c>
      <c r="BM149" s="131">
        <f t="shared" si="95"/>
        <v>-11.48</v>
      </c>
      <c r="BN149" s="131">
        <f t="shared" si="96"/>
        <v>-40.22</v>
      </c>
      <c r="BO149" s="118">
        <f t="shared" si="97"/>
        <v>-81.679999999999993</v>
      </c>
      <c r="BP149" s="15"/>
      <c r="BQ149" s="131">
        <f t="shared" si="98"/>
        <v>-190.45352526915087</v>
      </c>
      <c r="BR149" s="131">
        <f t="shared" si="99"/>
        <v>-31.035046391352918</v>
      </c>
      <c r="BS149" s="118">
        <f t="shared" si="100"/>
        <v>-221.48857166050379</v>
      </c>
      <c r="BT149" s="131"/>
      <c r="BU149" s="131">
        <f t="shared" si="101"/>
        <v>-29.799999999999997</v>
      </c>
      <c r="BV149" s="131">
        <f t="shared" si="102"/>
        <v>-11.42</v>
      </c>
      <c r="BW149" s="118">
        <f t="shared" si="103"/>
        <v>-41.22</v>
      </c>
      <c r="BX149" s="15"/>
      <c r="BY149" s="118">
        <f t="shared" si="104"/>
        <v>-192.84304440589207</v>
      </c>
      <c r="BZ149" s="118">
        <f t="shared" si="105"/>
        <v>-17.460869009400373</v>
      </c>
      <c r="CA149" s="118">
        <f t="shared" si="106"/>
        <v>-210.30391341529244</v>
      </c>
      <c r="CB149" s="105"/>
      <c r="CC149" s="118">
        <f t="shared" si="107"/>
        <v>-29.72</v>
      </c>
      <c r="CD149" s="118">
        <f t="shared" si="108"/>
        <v>-11.38</v>
      </c>
      <c r="CE149" s="118">
        <f t="shared" si="109"/>
        <v>-41.1</v>
      </c>
    </row>
    <row r="150" spans="1:83">
      <c r="A150" s="41">
        <v>444</v>
      </c>
      <c r="B150" s="45">
        <v>1</v>
      </c>
      <c r="C150" s="124">
        <v>34</v>
      </c>
      <c r="D150" s="11" t="s">
        <v>181</v>
      </c>
      <c r="E150" s="14">
        <v>45988</v>
      </c>
      <c r="F150" s="14">
        <v>45811</v>
      </c>
      <c r="G150" s="21">
        <v>45645</v>
      </c>
      <c r="H150" s="21">
        <v>45687</v>
      </c>
      <c r="I150" s="21">
        <v>45435</v>
      </c>
      <c r="J150" s="21"/>
      <c r="K150" s="15">
        <v>1741465.076285322</v>
      </c>
      <c r="L150" s="21">
        <v>3958693.2397983591</v>
      </c>
      <c r="M150" s="118">
        <v>5700158.3160836808</v>
      </c>
      <c r="N150" s="118"/>
      <c r="O150" s="21">
        <v>2478386.7976316558</v>
      </c>
      <c r="P150" s="21">
        <v>3572348.5998611338</v>
      </c>
      <c r="Q150" s="118">
        <f t="shared" si="76"/>
        <v>6050735.3974927897</v>
      </c>
      <c r="R150" s="118"/>
      <c r="S150" s="21">
        <v>-4149148.7941134186</v>
      </c>
      <c r="T150" s="15">
        <v>1589506.7434266701</v>
      </c>
      <c r="U150" s="118">
        <f t="shared" si="77"/>
        <v>-2559642.0506867487</v>
      </c>
      <c r="V150" s="15"/>
      <c r="W150" s="15">
        <v>2478386.7976316558</v>
      </c>
      <c r="X150" s="21">
        <v>2770592.6734258309</v>
      </c>
      <c r="Y150" s="118">
        <f t="shared" si="78"/>
        <v>5248979.4710574867</v>
      </c>
      <c r="Z150" s="21"/>
      <c r="AA150" s="21">
        <v>-1368437.1</v>
      </c>
      <c r="AB150" s="21">
        <v>-524004.6</v>
      </c>
      <c r="AC150" s="131">
        <f t="shared" si="110"/>
        <v>-1835841.9</v>
      </c>
      <c r="AD150" s="12">
        <v>1475998.6541376931</v>
      </c>
      <c r="AE150" s="12"/>
      <c r="AF150" s="15">
        <v>2478386.7976316558</v>
      </c>
      <c r="AG150" s="21">
        <v>1983331.261219155</v>
      </c>
      <c r="AH150" s="118">
        <f t="shared" si="79"/>
        <v>4461718.0588508109</v>
      </c>
      <c r="AI150" s="21"/>
      <c r="AJ150" s="21">
        <v>-1361472.6</v>
      </c>
      <c r="AK150" s="21">
        <v>-521745.54</v>
      </c>
      <c r="AL150" s="118">
        <f t="shared" si="80"/>
        <v>-1883218.1400000001</v>
      </c>
      <c r="AM150" s="811"/>
      <c r="AN150" s="131">
        <v>2478386.7976316563</v>
      </c>
      <c r="AO150" s="131">
        <v>1231756.8030207232</v>
      </c>
      <c r="AP150" s="118">
        <f t="shared" si="81"/>
        <v>3710143.6006523794</v>
      </c>
      <c r="AQ150" s="131"/>
      <c r="AR150" s="131">
        <v>-1350328.2</v>
      </c>
      <c r="AS150" s="131">
        <v>-517050.30000000005</v>
      </c>
      <c r="AT150" s="118">
        <f t="shared" si="82"/>
        <v>-1867378.5</v>
      </c>
      <c r="AU150" s="148"/>
      <c r="AV150" s="131">
        <f t="shared" si="83"/>
        <v>37.867815001420411</v>
      </c>
      <c r="AW150" s="131">
        <f t="shared" si="84"/>
        <v>86.081004605513598</v>
      </c>
      <c r="AX150" s="131">
        <f t="shared" si="85"/>
        <v>123.94881960693399</v>
      </c>
      <c r="AZ150" s="131">
        <f t="shared" si="86"/>
        <v>54.100255345477194</v>
      </c>
      <c r="BA150" s="131">
        <f t="shared" si="87"/>
        <v>77.980148869510245</v>
      </c>
      <c r="BB150" s="118">
        <f t="shared" si="88"/>
        <v>132.08040421498745</v>
      </c>
      <c r="BC150" s="131"/>
      <c r="BD150" s="131">
        <f t="shared" si="75"/>
        <v>-90.571015566423313</v>
      </c>
      <c r="BE150" s="131">
        <f t="shared" si="89"/>
        <v>34.69705405746808</v>
      </c>
      <c r="BF150" s="118">
        <f t="shared" si="90"/>
        <v>-55.873961508955247</v>
      </c>
      <c r="BG150" s="131"/>
      <c r="BH150" s="131">
        <f t="shared" si="91"/>
        <v>54.297005096541916</v>
      </c>
      <c r="BI150" s="131">
        <f t="shared" si="92"/>
        <v>60.698711215375852</v>
      </c>
      <c r="BJ150" s="118">
        <f t="shared" si="93"/>
        <v>114.99571631191776</v>
      </c>
      <c r="BK150" s="131"/>
      <c r="BL150" s="131">
        <f t="shared" si="94"/>
        <v>-29.98</v>
      </c>
      <c r="BM150" s="131">
        <f t="shared" si="95"/>
        <v>-11.479999999999999</v>
      </c>
      <c r="BN150" s="131">
        <f t="shared" si="96"/>
        <v>-40.22</v>
      </c>
      <c r="BO150" s="118">
        <f t="shared" si="97"/>
        <v>-81.680000000000007</v>
      </c>
      <c r="BP150" s="15"/>
      <c r="BQ150" s="131">
        <f t="shared" si="98"/>
        <v>54.247089929994438</v>
      </c>
      <c r="BR150" s="131">
        <f t="shared" si="99"/>
        <v>43.411282448380391</v>
      </c>
      <c r="BS150" s="118">
        <f t="shared" si="100"/>
        <v>97.658372378374821</v>
      </c>
      <c r="BT150" s="131"/>
      <c r="BU150" s="131">
        <f t="shared" si="101"/>
        <v>-29.8</v>
      </c>
      <c r="BV150" s="131">
        <f t="shared" si="102"/>
        <v>-11.42</v>
      </c>
      <c r="BW150" s="118">
        <f t="shared" si="103"/>
        <v>-41.22</v>
      </c>
      <c r="BX150" s="15"/>
      <c r="BY150" s="118">
        <f t="shared" si="104"/>
        <v>54.547965172920797</v>
      </c>
      <c r="BZ150" s="118">
        <f t="shared" si="105"/>
        <v>27.110307098508269</v>
      </c>
      <c r="CA150" s="118">
        <f t="shared" si="106"/>
        <v>81.65827227142907</v>
      </c>
      <c r="CB150" s="105"/>
      <c r="CC150" s="118">
        <f t="shared" si="107"/>
        <v>-29.72</v>
      </c>
      <c r="CD150" s="118">
        <f t="shared" si="108"/>
        <v>-11.38</v>
      </c>
      <c r="CE150" s="118">
        <f t="shared" si="109"/>
        <v>-41.1</v>
      </c>
    </row>
    <row r="151" spans="1:83">
      <c r="A151" s="41">
        <v>445</v>
      </c>
      <c r="B151" s="45">
        <v>2</v>
      </c>
      <c r="C151" s="45">
        <v>2</v>
      </c>
      <c r="D151" s="11" t="s">
        <v>182</v>
      </c>
      <c r="E151" s="14">
        <v>15086</v>
      </c>
      <c r="F151" s="14">
        <v>14991</v>
      </c>
      <c r="G151" s="21">
        <v>14999</v>
      </c>
      <c r="H151" s="21">
        <v>14868</v>
      </c>
      <c r="I151" s="21">
        <v>14712</v>
      </c>
      <c r="J151" s="21"/>
      <c r="K151" s="15">
        <v>-3399389.9714153982</v>
      </c>
      <c r="L151" s="21">
        <v>-222476.0721375299</v>
      </c>
      <c r="M151" s="118">
        <v>-3621866.0435529281</v>
      </c>
      <c r="N151" s="118"/>
      <c r="O151" s="21">
        <v>-4499630.5183719164</v>
      </c>
      <c r="P151" s="21">
        <v>-793600.92866613599</v>
      </c>
      <c r="Q151" s="118">
        <f t="shared" si="76"/>
        <v>-5293231.4470380526</v>
      </c>
      <c r="R151" s="118"/>
      <c r="S151" s="21">
        <v>-1357750.0943562519</v>
      </c>
      <c r="T151" s="15">
        <v>520143.53737550398</v>
      </c>
      <c r="U151" s="118">
        <f t="shared" si="77"/>
        <v>-837606.55698074796</v>
      </c>
      <c r="V151" s="15"/>
      <c r="W151" s="15">
        <v>-4499630.5183719164</v>
      </c>
      <c r="X151" s="21">
        <v>-606234.18406749435</v>
      </c>
      <c r="Y151" s="118">
        <f t="shared" si="78"/>
        <v>-5105864.7024394106</v>
      </c>
      <c r="Z151" s="21"/>
      <c r="AA151" s="21">
        <v>-449670.02</v>
      </c>
      <c r="AB151" s="21">
        <v>-172188.52</v>
      </c>
      <c r="AC151" s="131">
        <f t="shared" si="110"/>
        <v>-603259.78</v>
      </c>
      <c r="AD151" s="12">
        <v>-6340005.562708091</v>
      </c>
      <c r="AE151" s="12"/>
      <c r="AF151" s="15">
        <v>-4499630.5183719164</v>
      </c>
      <c r="AG151" s="21">
        <v>-414124.31526721222</v>
      </c>
      <c r="AH151" s="118">
        <f t="shared" si="79"/>
        <v>-4913754.8336391281</v>
      </c>
      <c r="AI151" s="21"/>
      <c r="AJ151" s="21">
        <v>-443066.4</v>
      </c>
      <c r="AK151" s="21">
        <v>-169792.56</v>
      </c>
      <c r="AL151" s="118">
        <f t="shared" si="80"/>
        <v>-612858.96</v>
      </c>
      <c r="AM151" s="811"/>
      <c r="AN151" s="131">
        <v>-4499630.5183719164</v>
      </c>
      <c r="AO151" s="131">
        <v>-210336.39692560644</v>
      </c>
      <c r="AP151" s="118">
        <f t="shared" si="81"/>
        <v>-4709966.9152975231</v>
      </c>
      <c r="AQ151" s="131"/>
      <c r="AR151" s="131">
        <v>-437240.63999999996</v>
      </c>
      <c r="AS151" s="131">
        <v>-167422.56</v>
      </c>
      <c r="AT151" s="118">
        <f t="shared" si="82"/>
        <v>-604663.19999999995</v>
      </c>
      <c r="AU151" s="148"/>
      <c r="AV151" s="131">
        <f t="shared" si="83"/>
        <v>-225.33408268695467</v>
      </c>
      <c r="AW151" s="131">
        <f t="shared" si="84"/>
        <v>-14.747187600260499</v>
      </c>
      <c r="AX151" s="131">
        <f t="shared" si="85"/>
        <v>-240.08127028721518</v>
      </c>
      <c r="AZ151" s="131">
        <f t="shared" si="86"/>
        <v>-300.15546116816199</v>
      </c>
      <c r="BA151" s="131">
        <f t="shared" si="87"/>
        <v>-52.938491672746046</v>
      </c>
      <c r="BB151" s="118">
        <f t="shared" si="88"/>
        <v>-353.09395284090806</v>
      </c>
      <c r="BC151" s="131"/>
      <c r="BD151" s="131">
        <f t="shared" si="75"/>
        <v>-90.571015566423313</v>
      </c>
      <c r="BE151" s="131">
        <f t="shared" si="89"/>
        <v>34.69705405746808</v>
      </c>
      <c r="BF151" s="118">
        <f t="shared" si="90"/>
        <v>-55.87396150895524</v>
      </c>
      <c r="BG151" s="131"/>
      <c r="BH151" s="131">
        <f t="shared" si="91"/>
        <v>-299.99536758263326</v>
      </c>
      <c r="BI151" s="131">
        <f t="shared" si="92"/>
        <v>-40.41830682495462</v>
      </c>
      <c r="BJ151" s="118">
        <f t="shared" si="93"/>
        <v>-340.41367440758791</v>
      </c>
      <c r="BK151" s="131"/>
      <c r="BL151" s="131">
        <f t="shared" si="94"/>
        <v>-29.98</v>
      </c>
      <c r="BM151" s="131">
        <f t="shared" si="95"/>
        <v>-11.479999999999999</v>
      </c>
      <c r="BN151" s="131">
        <f t="shared" si="96"/>
        <v>-40.22</v>
      </c>
      <c r="BO151" s="118">
        <f t="shared" si="97"/>
        <v>-81.680000000000007</v>
      </c>
      <c r="BP151" s="15"/>
      <c r="BQ151" s="131">
        <f t="shared" si="98"/>
        <v>-302.63858746111896</v>
      </c>
      <c r="BR151" s="131">
        <f t="shared" si="99"/>
        <v>-27.853397583213091</v>
      </c>
      <c r="BS151" s="118">
        <f t="shared" si="100"/>
        <v>-330.49198504433207</v>
      </c>
      <c r="BT151" s="131"/>
      <c r="BU151" s="131">
        <f t="shared" si="101"/>
        <v>-29.8</v>
      </c>
      <c r="BV151" s="131">
        <f t="shared" si="102"/>
        <v>-11.42</v>
      </c>
      <c r="BW151" s="118">
        <f t="shared" si="103"/>
        <v>-41.22</v>
      </c>
      <c r="BX151" s="15"/>
      <c r="BY151" s="118">
        <f t="shared" si="104"/>
        <v>-305.84764262995623</v>
      </c>
      <c r="BZ151" s="118">
        <f t="shared" si="105"/>
        <v>-14.296927469114086</v>
      </c>
      <c r="CA151" s="118">
        <f t="shared" si="106"/>
        <v>-320.14457009907034</v>
      </c>
      <c r="CB151" s="105"/>
      <c r="CC151" s="118">
        <f t="shared" si="107"/>
        <v>-29.719999999999995</v>
      </c>
      <c r="CD151" s="118">
        <f t="shared" si="108"/>
        <v>-11.379999999999999</v>
      </c>
      <c r="CE151" s="118">
        <f t="shared" si="109"/>
        <v>-41.099999999999994</v>
      </c>
    </row>
    <row r="152" spans="1:83">
      <c r="A152" s="41">
        <v>475</v>
      </c>
      <c r="B152" s="45">
        <v>15</v>
      </c>
      <c r="C152" s="45">
        <v>15</v>
      </c>
      <c r="D152" s="11" t="s">
        <v>183</v>
      </c>
      <c r="E152" s="14">
        <v>5487</v>
      </c>
      <c r="F152" s="14">
        <v>5479</v>
      </c>
      <c r="G152" s="21">
        <v>5456</v>
      </c>
      <c r="H152" s="21">
        <v>5415</v>
      </c>
      <c r="I152" s="21">
        <v>5392</v>
      </c>
      <c r="J152" s="21"/>
      <c r="K152" s="15">
        <v>-1220835.1691205481</v>
      </c>
      <c r="L152" s="21">
        <v>-942752.72653293004</v>
      </c>
      <c r="M152" s="118">
        <v>-2163587.8956534779</v>
      </c>
      <c r="N152" s="118"/>
      <c r="O152" s="21">
        <v>-1368804.304679954</v>
      </c>
      <c r="P152" s="21">
        <v>-981932.40847028233</v>
      </c>
      <c r="Q152" s="118">
        <f t="shared" si="76"/>
        <v>-2350736.7131502363</v>
      </c>
      <c r="R152" s="118"/>
      <c r="S152" s="21">
        <v>-496238.59428843332</v>
      </c>
      <c r="T152" s="15">
        <v>190105.1591808676</v>
      </c>
      <c r="U152" s="118">
        <f t="shared" si="77"/>
        <v>-306133.43510756572</v>
      </c>
      <c r="V152" s="15"/>
      <c r="W152" s="15">
        <v>-1368804.304679954</v>
      </c>
      <c r="X152" s="21">
        <v>-913452.49427803652</v>
      </c>
      <c r="Y152" s="118">
        <f t="shared" si="78"/>
        <v>-2282256.7989579905</v>
      </c>
      <c r="Z152" s="21"/>
      <c r="AA152" s="21">
        <v>-163570.88</v>
      </c>
      <c r="AB152" s="21">
        <v>-62634.879999999997</v>
      </c>
      <c r="AC152" s="131">
        <f t="shared" si="110"/>
        <v>-219440.32</v>
      </c>
      <c r="AD152" s="12">
        <v>-2733531.5969145489</v>
      </c>
      <c r="AE152" s="12"/>
      <c r="AF152" s="15">
        <v>-1368804.304679954</v>
      </c>
      <c r="AG152" s="21">
        <v>-843239.03479189507</v>
      </c>
      <c r="AH152" s="118">
        <f t="shared" si="79"/>
        <v>-2212043.3394718491</v>
      </c>
      <c r="AI152" s="21"/>
      <c r="AJ152" s="21">
        <v>-161367</v>
      </c>
      <c r="AK152" s="21">
        <v>-61839.3</v>
      </c>
      <c r="AL152" s="118">
        <f t="shared" si="80"/>
        <v>-223206.3</v>
      </c>
      <c r="AM152" s="811"/>
      <c r="AN152" s="131">
        <v>-1368804.3046799542</v>
      </c>
      <c r="AO152" s="131">
        <v>-768757.41217875003</v>
      </c>
      <c r="AP152" s="118">
        <f t="shared" si="81"/>
        <v>-2137561.7168587041</v>
      </c>
      <c r="AQ152" s="131"/>
      <c r="AR152" s="131">
        <v>-160250.23999999999</v>
      </c>
      <c r="AS152" s="131">
        <v>-61360.960000000006</v>
      </c>
      <c r="AT152" s="118">
        <f t="shared" si="82"/>
        <v>-221611.2</v>
      </c>
      <c r="AU152" s="148"/>
      <c r="AV152" s="131">
        <f t="shared" si="83"/>
        <v>-222.49593022062112</v>
      </c>
      <c r="AW152" s="131">
        <f t="shared" si="84"/>
        <v>-171.81569647037179</v>
      </c>
      <c r="AX152" s="131">
        <f t="shared" si="85"/>
        <v>-394.31162669099285</v>
      </c>
      <c r="AZ152" s="131">
        <f t="shared" si="86"/>
        <v>-249.82739636429164</v>
      </c>
      <c r="BA152" s="131">
        <f t="shared" si="87"/>
        <v>-179.21744998545032</v>
      </c>
      <c r="BB152" s="118">
        <f t="shared" si="88"/>
        <v>-429.04484634974199</v>
      </c>
      <c r="BC152" s="131"/>
      <c r="BD152" s="131">
        <f t="shared" si="75"/>
        <v>-90.571015566423313</v>
      </c>
      <c r="BE152" s="131">
        <f t="shared" si="89"/>
        <v>34.69705405746808</v>
      </c>
      <c r="BF152" s="118">
        <f t="shared" si="90"/>
        <v>-55.873961508955233</v>
      </c>
      <c r="BG152" s="131"/>
      <c r="BH152" s="131">
        <f t="shared" si="91"/>
        <v>-250.88055437682439</v>
      </c>
      <c r="BI152" s="131">
        <f t="shared" si="92"/>
        <v>-167.42164484568119</v>
      </c>
      <c r="BJ152" s="118">
        <f t="shared" si="93"/>
        <v>-418.30219922250558</v>
      </c>
      <c r="BK152" s="131"/>
      <c r="BL152" s="131">
        <f t="shared" si="94"/>
        <v>-29.98</v>
      </c>
      <c r="BM152" s="131">
        <f t="shared" si="95"/>
        <v>-11.479999999999999</v>
      </c>
      <c r="BN152" s="131">
        <f t="shared" si="96"/>
        <v>-40.22</v>
      </c>
      <c r="BO152" s="118">
        <f t="shared" si="97"/>
        <v>-81.680000000000007</v>
      </c>
      <c r="BP152" s="15"/>
      <c r="BQ152" s="131">
        <f t="shared" si="98"/>
        <v>-252.78011166758154</v>
      </c>
      <c r="BR152" s="131">
        <f t="shared" si="99"/>
        <v>-155.7228134426399</v>
      </c>
      <c r="BS152" s="118">
        <f t="shared" si="100"/>
        <v>-408.50292511022144</v>
      </c>
      <c r="BT152" s="131"/>
      <c r="BU152" s="131">
        <f t="shared" si="101"/>
        <v>-29.8</v>
      </c>
      <c r="BV152" s="131">
        <f t="shared" si="102"/>
        <v>-11.42</v>
      </c>
      <c r="BW152" s="118">
        <f t="shared" si="103"/>
        <v>-41.22</v>
      </c>
      <c r="BX152" s="15"/>
      <c r="BY152" s="118">
        <f t="shared" si="104"/>
        <v>-253.85836511126746</v>
      </c>
      <c r="BZ152" s="118">
        <f t="shared" si="105"/>
        <v>-142.5737040390857</v>
      </c>
      <c r="CA152" s="118">
        <f t="shared" si="106"/>
        <v>-396.43206915035319</v>
      </c>
      <c r="CB152" s="105"/>
      <c r="CC152" s="118">
        <f t="shared" si="107"/>
        <v>-29.72</v>
      </c>
      <c r="CD152" s="118">
        <f t="shared" si="108"/>
        <v>-11.38</v>
      </c>
      <c r="CE152" s="118">
        <f t="shared" si="109"/>
        <v>-41.1</v>
      </c>
    </row>
    <row r="153" spans="1:83">
      <c r="A153" s="41">
        <v>480</v>
      </c>
      <c r="B153" s="45">
        <v>2</v>
      </c>
      <c r="C153" s="45">
        <v>2</v>
      </c>
      <c r="D153" s="11" t="s">
        <v>184</v>
      </c>
      <c r="E153" s="14">
        <v>1990</v>
      </c>
      <c r="F153" s="14">
        <v>1978</v>
      </c>
      <c r="G153" s="21">
        <v>1930</v>
      </c>
      <c r="H153" s="21">
        <v>1910</v>
      </c>
      <c r="I153" s="21">
        <v>1890</v>
      </c>
      <c r="J153" s="21"/>
      <c r="K153" s="15">
        <v>261707.27360177401</v>
      </c>
      <c r="L153" s="21">
        <v>74941.251000869946</v>
      </c>
      <c r="M153" s="118">
        <v>336648.52460264403</v>
      </c>
      <c r="N153" s="118"/>
      <c r="O153" s="21">
        <v>111836.9644215631</v>
      </c>
      <c r="P153" s="21">
        <v>-3545.877234525467</v>
      </c>
      <c r="Q153" s="118">
        <f t="shared" si="76"/>
        <v>108291.08718703763</v>
      </c>
      <c r="R153" s="118"/>
      <c r="S153" s="21">
        <v>-179149.46879038532</v>
      </c>
      <c r="T153" s="15">
        <v>68630.772925671859</v>
      </c>
      <c r="U153" s="118">
        <f t="shared" si="77"/>
        <v>-110518.69586471346</v>
      </c>
      <c r="V153" s="15"/>
      <c r="W153" s="15">
        <v>111836.9644215631</v>
      </c>
      <c r="X153" s="21">
        <v>-4038.531691031048</v>
      </c>
      <c r="Y153" s="118">
        <f t="shared" si="78"/>
        <v>107798.43273053205</v>
      </c>
      <c r="Z153" s="21"/>
      <c r="AA153" s="21">
        <v>-57861.4</v>
      </c>
      <c r="AB153" s="21">
        <v>-22156.400000000001</v>
      </c>
      <c r="AC153" s="131">
        <f t="shared" si="110"/>
        <v>-77624.599999999991</v>
      </c>
      <c r="AD153" s="12">
        <v>-55445.587577353697</v>
      </c>
      <c r="AE153" s="12"/>
      <c r="AF153" s="15">
        <v>111836.9644215631</v>
      </c>
      <c r="AG153" s="21">
        <v>-8360.4348004328185</v>
      </c>
      <c r="AH153" s="118">
        <f t="shared" si="79"/>
        <v>103476.52962113028</v>
      </c>
      <c r="AI153" s="21"/>
      <c r="AJ153" s="21">
        <v>-56918</v>
      </c>
      <c r="AK153" s="21">
        <v>-21812.2</v>
      </c>
      <c r="AL153" s="118">
        <f t="shared" si="80"/>
        <v>-78730.2</v>
      </c>
      <c r="AM153" s="811"/>
      <c r="AN153" s="131">
        <v>111836.96442156307</v>
      </c>
      <c r="AO153" s="131">
        <v>-11141.467921659139</v>
      </c>
      <c r="AP153" s="118">
        <f t="shared" si="81"/>
        <v>100695.49649990394</v>
      </c>
      <c r="AQ153" s="131"/>
      <c r="AR153" s="131">
        <v>-56170.799999999996</v>
      </c>
      <c r="AS153" s="131">
        <v>-21508.2</v>
      </c>
      <c r="AT153" s="118">
        <f t="shared" si="82"/>
        <v>-77679</v>
      </c>
      <c r="AU153" s="148"/>
      <c r="AV153" s="131">
        <f t="shared" si="83"/>
        <v>131.51119276471056</v>
      </c>
      <c r="AW153" s="131">
        <f t="shared" si="84"/>
        <v>37.658920100939675</v>
      </c>
      <c r="AX153" s="131">
        <f t="shared" si="85"/>
        <v>169.17011286565025</v>
      </c>
      <c r="AZ153" s="131">
        <f t="shared" si="86"/>
        <v>56.540426906755862</v>
      </c>
      <c r="BA153" s="131">
        <f t="shared" si="87"/>
        <v>-1.7926578536529156</v>
      </c>
      <c r="BB153" s="118">
        <f t="shared" si="88"/>
        <v>54.747769053102949</v>
      </c>
      <c r="BC153" s="131"/>
      <c r="BD153" s="131">
        <f t="shared" si="75"/>
        <v>-90.571015566423313</v>
      </c>
      <c r="BE153" s="131">
        <f t="shared" si="89"/>
        <v>34.69705405746808</v>
      </c>
      <c r="BF153" s="118">
        <f t="shared" si="90"/>
        <v>-55.87396150895524</v>
      </c>
      <c r="BG153" s="131"/>
      <c r="BH153" s="131">
        <f t="shared" si="91"/>
        <v>57.946613689929066</v>
      </c>
      <c r="BI153" s="131">
        <f t="shared" si="92"/>
        <v>-2.0925034668554652</v>
      </c>
      <c r="BJ153" s="118">
        <f t="shared" si="93"/>
        <v>55.854110223073604</v>
      </c>
      <c r="BK153" s="131"/>
      <c r="BL153" s="131">
        <f t="shared" si="94"/>
        <v>-29.98</v>
      </c>
      <c r="BM153" s="131">
        <f t="shared" si="95"/>
        <v>-11.48</v>
      </c>
      <c r="BN153" s="131">
        <f t="shared" si="96"/>
        <v>-40.22</v>
      </c>
      <c r="BO153" s="118">
        <f t="shared" si="97"/>
        <v>-81.680000000000007</v>
      </c>
      <c r="BP153" s="15"/>
      <c r="BQ153" s="131">
        <f t="shared" si="98"/>
        <v>58.553384513907382</v>
      </c>
      <c r="BR153" s="131">
        <f t="shared" si="99"/>
        <v>-4.3771909949910048</v>
      </c>
      <c r="BS153" s="118">
        <f t="shared" si="100"/>
        <v>54.176193518916378</v>
      </c>
      <c r="BT153" s="131"/>
      <c r="BU153" s="131">
        <f t="shared" si="101"/>
        <v>-29.8</v>
      </c>
      <c r="BV153" s="131">
        <f t="shared" si="102"/>
        <v>-11.42</v>
      </c>
      <c r="BW153" s="118">
        <f t="shared" si="103"/>
        <v>-41.22</v>
      </c>
      <c r="BX153" s="15"/>
      <c r="BY153" s="118">
        <f t="shared" si="104"/>
        <v>59.172997048446071</v>
      </c>
      <c r="BZ153" s="118">
        <f t="shared" si="105"/>
        <v>-5.8949565723064232</v>
      </c>
      <c r="CA153" s="118">
        <f t="shared" si="106"/>
        <v>53.278040476139651</v>
      </c>
      <c r="CB153" s="105"/>
      <c r="CC153" s="118">
        <f t="shared" si="107"/>
        <v>-29.72</v>
      </c>
      <c r="CD153" s="118">
        <f t="shared" si="108"/>
        <v>-11.38</v>
      </c>
      <c r="CE153" s="118">
        <f t="shared" si="109"/>
        <v>-41.1</v>
      </c>
    </row>
    <row r="154" spans="1:83">
      <c r="A154" s="41">
        <v>481</v>
      </c>
      <c r="B154" s="45">
        <v>2</v>
      </c>
      <c r="C154" s="45">
        <v>2</v>
      </c>
      <c r="D154" s="11" t="s">
        <v>185</v>
      </c>
      <c r="E154" s="14">
        <v>9612</v>
      </c>
      <c r="F154" s="14">
        <v>9642</v>
      </c>
      <c r="G154" s="21">
        <v>9619</v>
      </c>
      <c r="H154" s="21">
        <v>9592</v>
      </c>
      <c r="I154" s="21">
        <v>9612</v>
      </c>
      <c r="J154" s="21"/>
      <c r="K154" s="15">
        <v>180558.4192974933</v>
      </c>
      <c r="L154" s="21">
        <v>31496.55409443851</v>
      </c>
      <c r="M154" s="118">
        <v>212054.9733919318</v>
      </c>
      <c r="N154" s="118"/>
      <c r="O154" s="21">
        <v>328508.05771031551</v>
      </c>
      <c r="P154" s="21">
        <v>4432.0388815797669</v>
      </c>
      <c r="Q154" s="118">
        <f t="shared" si="76"/>
        <v>332940.09659189527</v>
      </c>
      <c r="R154" s="118"/>
      <c r="S154" s="21">
        <v>-873285.73209145362</v>
      </c>
      <c r="T154" s="15">
        <v>334548.99522210722</v>
      </c>
      <c r="U154" s="118">
        <f t="shared" si="77"/>
        <v>-538736.73686934635</v>
      </c>
      <c r="V154" s="15"/>
      <c r="W154" s="15">
        <v>328508.05771031551</v>
      </c>
      <c r="X154" s="21">
        <v>-19686.31070016247</v>
      </c>
      <c r="Y154" s="118">
        <f t="shared" si="78"/>
        <v>308821.74701015302</v>
      </c>
      <c r="Z154" s="21"/>
      <c r="AA154" s="21">
        <v>-288377.62</v>
      </c>
      <c r="AB154" s="21">
        <v>-110426.12</v>
      </c>
      <c r="AC154" s="131">
        <f t="shared" si="110"/>
        <v>-386876.18</v>
      </c>
      <c r="AD154" s="12">
        <v>-485192.21878432459</v>
      </c>
      <c r="AE154" s="12"/>
      <c r="AF154" s="15">
        <v>328508.05771031551</v>
      </c>
      <c r="AG154" s="21">
        <v>-40753.949618692233</v>
      </c>
      <c r="AH154" s="118">
        <f t="shared" si="79"/>
        <v>287754.10809162329</v>
      </c>
      <c r="AI154" s="21"/>
      <c r="AJ154" s="21">
        <v>-285841.59999999998</v>
      </c>
      <c r="AK154" s="21">
        <v>-109540.64</v>
      </c>
      <c r="AL154" s="118">
        <f t="shared" si="80"/>
        <v>-395382.24</v>
      </c>
      <c r="AM154" s="811"/>
      <c r="AN154" s="131">
        <v>328508.05771031545</v>
      </c>
      <c r="AO154" s="131">
        <v>-54310.431597895564</v>
      </c>
      <c r="AP154" s="118">
        <f t="shared" si="81"/>
        <v>274197.62611241988</v>
      </c>
      <c r="AQ154" s="131"/>
      <c r="AR154" s="131">
        <v>-285668.64</v>
      </c>
      <c r="AS154" s="131">
        <v>-109384.56000000001</v>
      </c>
      <c r="AT154" s="118">
        <f t="shared" si="82"/>
        <v>-395053.2</v>
      </c>
      <c r="AU154" s="148"/>
      <c r="AV154" s="131">
        <f t="shared" si="83"/>
        <v>18.784687817050905</v>
      </c>
      <c r="AW154" s="131">
        <f t="shared" si="84"/>
        <v>3.2767950576819089</v>
      </c>
      <c r="AX154" s="131">
        <f t="shared" si="85"/>
        <v>22.061482874732814</v>
      </c>
      <c r="AZ154" s="131">
        <f t="shared" si="86"/>
        <v>34.070530772693999</v>
      </c>
      <c r="BA154" s="131">
        <f t="shared" si="87"/>
        <v>0.45965970561914199</v>
      </c>
      <c r="BB154" s="118">
        <f t="shared" si="88"/>
        <v>34.530190478313138</v>
      </c>
      <c r="BC154" s="131"/>
      <c r="BD154" s="131">
        <f t="shared" ref="BD154:BD217" si="111">S154/$F154</f>
        <v>-90.571015566423313</v>
      </c>
      <c r="BE154" s="131">
        <f t="shared" si="89"/>
        <v>34.69705405746808</v>
      </c>
      <c r="BF154" s="118">
        <f t="shared" si="90"/>
        <v>-55.873961508955233</v>
      </c>
      <c r="BG154" s="131"/>
      <c r="BH154" s="131">
        <f t="shared" si="91"/>
        <v>34.151996851056815</v>
      </c>
      <c r="BI154" s="131">
        <f t="shared" si="92"/>
        <v>-2.0466067886643593</v>
      </c>
      <c r="BJ154" s="118">
        <f t="shared" si="93"/>
        <v>32.105390062392459</v>
      </c>
      <c r="BK154" s="131"/>
      <c r="BL154" s="131">
        <f t="shared" si="94"/>
        <v>-29.98</v>
      </c>
      <c r="BM154" s="131">
        <f t="shared" si="95"/>
        <v>-11.479999999999999</v>
      </c>
      <c r="BN154" s="131">
        <f t="shared" si="96"/>
        <v>-40.22</v>
      </c>
      <c r="BO154" s="118">
        <f t="shared" si="97"/>
        <v>-81.680000000000007</v>
      </c>
      <c r="BP154" s="15"/>
      <c r="BQ154" s="131">
        <f t="shared" si="98"/>
        <v>34.248129452701782</v>
      </c>
      <c r="BR154" s="131">
        <f t="shared" si="99"/>
        <v>-4.2487437050346362</v>
      </c>
      <c r="BS154" s="118">
        <f t="shared" si="100"/>
        <v>29.999385747667148</v>
      </c>
      <c r="BT154" s="131"/>
      <c r="BU154" s="131">
        <f t="shared" si="101"/>
        <v>-29.799999999999997</v>
      </c>
      <c r="BV154" s="131">
        <f t="shared" si="102"/>
        <v>-11.42</v>
      </c>
      <c r="BW154" s="118">
        <f t="shared" si="103"/>
        <v>-41.22</v>
      </c>
      <c r="BX154" s="15"/>
      <c r="BY154" s="118">
        <f t="shared" si="104"/>
        <v>34.176868259500154</v>
      </c>
      <c r="BZ154" s="118">
        <f t="shared" si="105"/>
        <v>-5.6502737825525973</v>
      </c>
      <c r="CA154" s="118">
        <f t="shared" si="106"/>
        <v>28.526594476947558</v>
      </c>
      <c r="CB154" s="105"/>
      <c r="CC154" s="118">
        <f t="shared" si="107"/>
        <v>-29.720000000000002</v>
      </c>
      <c r="CD154" s="118">
        <f t="shared" si="108"/>
        <v>-11.38</v>
      </c>
      <c r="CE154" s="118">
        <f t="shared" si="109"/>
        <v>-41.1</v>
      </c>
    </row>
    <row r="155" spans="1:83">
      <c r="A155" s="41">
        <v>483</v>
      </c>
      <c r="B155" s="45">
        <v>17</v>
      </c>
      <c r="C155" s="45">
        <v>17</v>
      </c>
      <c r="D155" s="11" t="s">
        <v>186</v>
      </c>
      <c r="E155" s="14">
        <v>1076</v>
      </c>
      <c r="F155" s="14">
        <v>1067</v>
      </c>
      <c r="G155" s="21">
        <v>1055</v>
      </c>
      <c r="H155" s="21">
        <v>1059</v>
      </c>
      <c r="I155" s="21">
        <v>1031</v>
      </c>
      <c r="J155" s="21"/>
      <c r="K155" s="15">
        <v>-80834.448165230875</v>
      </c>
      <c r="L155" s="21">
        <v>-199561.1278378178</v>
      </c>
      <c r="M155" s="118">
        <v>-280395.57600304869</v>
      </c>
      <c r="N155" s="118"/>
      <c r="O155" s="21">
        <v>-212018.61245962919</v>
      </c>
      <c r="P155" s="21">
        <v>-275470.68724682397</v>
      </c>
      <c r="Q155" s="118">
        <f t="shared" si="76"/>
        <v>-487489.29970645317</v>
      </c>
      <c r="R155" s="118"/>
      <c r="S155" s="21">
        <v>-96639.273609373675</v>
      </c>
      <c r="T155" s="15">
        <v>37021.756679318438</v>
      </c>
      <c r="U155" s="118">
        <f t="shared" si="77"/>
        <v>-59617.516930055237</v>
      </c>
      <c r="V155" s="15"/>
      <c r="W155" s="15">
        <v>-212018.61245962919</v>
      </c>
      <c r="X155" s="21">
        <v>-262134.66453407961</v>
      </c>
      <c r="Y155" s="118">
        <f t="shared" si="78"/>
        <v>-474153.2769937088</v>
      </c>
      <c r="Z155" s="21"/>
      <c r="AA155" s="21">
        <v>-31628.9</v>
      </c>
      <c r="AB155" s="21">
        <v>-12111.4</v>
      </c>
      <c r="AC155" s="131">
        <f t="shared" si="110"/>
        <v>-42432.1</v>
      </c>
      <c r="AD155" s="12">
        <v>-562098.1215103172</v>
      </c>
      <c r="AE155" s="12"/>
      <c r="AF155" s="15">
        <v>-212018.61245962919</v>
      </c>
      <c r="AG155" s="21">
        <v>-248461.0450283828</v>
      </c>
      <c r="AH155" s="118">
        <f t="shared" si="79"/>
        <v>-460479.65748801199</v>
      </c>
      <c r="AI155" s="21"/>
      <c r="AJ155" s="21">
        <v>-31558.2</v>
      </c>
      <c r="AK155" s="21">
        <v>-12093.78</v>
      </c>
      <c r="AL155" s="118">
        <f t="shared" si="80"/>
        <v>-43651.98</v>
      </c>
      <c r="AM155" s="811"/>
      <c r="AN155" s="131">
        <v>-212018.61245962916</v>
      </c>
      <c r="AO155" s="131">
        <v>-233956.22821359435</v>
      </c>
      <c r="AP155" s="118">
        <f t="shared" si="81"/>
        <v>-445974.84067322349</v>
      </c>
      <c r="AQ155" s="131"/>
      <c r="AR155" s="131">
        <v>-30641.32</v>
      </c>
      <c r="AS155" s="131">
        <v>-11732.78</v>
      </c>
      <c r="AT155" s="118">
        <f t="shared" si="82"/>
        <v>-42374.1</v>
      </c>
      <c r="AU155" s="148"/>
      <c r="AV155" s="131">
        <f t="shared" si="83"/>
        <v>-75.124951826422745</v>
      </c>
      <c r="AW155" s="131">
        <f t="shared" si="84"/>
        <v>-185.46573219128047</v>
      </c>
      <c r="AX155" s="131">
        <f t="shared" si="85"/>
        <v>-260.59068401770321</v>
      </c>
      <c r="AZ155" s="131">
        <f t="shared" si="86"/>
        <v>-198.70535375785303</v>
      </c>
      <c r="BA155" s="131">
        <f t="shared" si="87"/>
        <v>-258.17309020320897</v>
      </c>
      <c r="BB155" s="118">
        <f t="shared" si="88"/>
        <v>-456.87844396106203</v>
      </c>
      <c r="BC155" s="131"/>
      <c r="BD155" s="131">
        <f t="shared" si="111"/>
        <v>-90.571015566423313</v>
      </c>
      <c r="BE155" s="131">
        <f t="shared" si="89"/>
        <v>34.69705405746808</v>
      </c>
      <c r="BF155" s="118">
        <f t="shared" si="90"/>
        <v>-55.873961508955233</v>
      </c>
      <c r="BG155" s="131"/>
      <c r="BH155" s="131">
        <f t="shared" si="91"/>
        <v>-200.96550944040681</v>
      </c>
      <c r="BI155" s="131">
        <f t="shared" si="92"/>
        <v>-248.46887633562048</v>
      </c>
      <c r="BJ155" s="118">
        <f t="shared" si="93"/>
        <v>-449.43438577602728</v>
      </c>
      <c r="BK155" s="131"/>
      <c r="BL155" s="131">
        <f t="shared" si="94"/>
        <v>-29.98</v>
      </c>
      <c r="BM155" s="131">
        <f t="shared" si="95"/>
        <v>-11.48</v>
      </c>
      <c r="BN155" s="131">
        <f t="shared" si="96"/>
        <v>-40.22</v>
      </c>
      <c r="BO155" s="118">
        <f t="shared" si="97"/>
        <v>-81.680000000000007</v>
      </c>
      <c r="BP155" s="15"/>
      <c r="BQ155" s="131">
        <f t="shared" si="98"/>
        <v>-200.20643291749687</v>
      </c>
      <c r="BR155" s="131">
        <f t="shared" si="99"/>
        <v>-234.61855054615938</v>
      </c>
      <c r="BS155" s="118">
        <f t="shared" si="100"/>
        <v>-434.82498346365628</v>
      </c>
      <c r="BT155" s="131"/>
      <c r="BU155" s="131">
        <f t="shared" si="101"/>
        <v>-29.8</v>
      </c>
      <c r="BV155" s="131">
        <f t="shared" si="102"/>
        <v>-11.42</v>
      </c>
      <c r="BW155" s="118">
        <f t="shared" si="103"/>
        <v>-41.22</v>
      </c>
      <c r="BX155" s="15"/>
      <c r="BY155" s="118">
        <f t="shared" si="104"/>
        <v>-205.6436590297082</v>
      </c>
      <c r="BZ155" s="118">
        <f t="shared" si="105"/>
        <v>-226.92165685120693</v>
      </c>
      <c r="CA155" s="118">
        <f t="shared" si="106"/>
        <v>-432.56531588091514</v>
      </c>
      <c r="CB155" s="105"/>
      <c r="CC155" s="118">
        <f t="shared" si="107"/>
        <v>-29.72</v>
      </c>
      <c r="CD155" s="118">
        <f t="shared" si="108"/>
        <v>-11.38</v>
      </c>
      <c r="CE155" s="118">
        <f t="shared" si="109"/>
        <v>-41.1</v>
      </c>
    </row>
    <row r="156" spans="1:83">
      <c r="A156" s="41">
        <v>484</v>
      </c>
      <c r="B156" s="45">
        <v>4</v>
      </c>
      <c r="C156" s="45">
        <v>4</v>
      </c>
      <c r="D156" s="11" t="s">
        <v>187</v>
      </c>
      <c r="E156" s="14">
        <v>3055</v>
      </c>
      <c r="F156" s="14">
        <v>2967</v>
      </c>
      <c r="G156" s="21">
        <v>2966</v>
      </c>
      <c r="H156" s="21">
        <v>2904</v>
      </c>
      <c r="I156" s="21">
        <v>2834</v>
      </c>
      <c r="J156" s="21"/>
      <c r="K156" s="15">
        <v>-353441.73405280849</v>
      </c>
      <c r="L156" s="21">
        <v>137353.20232779079</v>
      </c>
      <c r="M156" s="118">
        <v>-216088.5317250177</v>
      </c>
      <c r="N156" s="118"/>
      <c r="O156" s="21">
        <v>-370876.19512735831</v>
      </c>
      <c r="P156" s="21">
        <v>68537.646507680751</v>
      </c>
      <c r="Q156" s="118">
        <f t="shared" si="76"/>
        <v>-302338.54861967755</v>
      </c>
      <c r="R156" s="118"/>
      <c r="S156" s="21">
        <v>-268724.20318557799</v>
      </c>
      <c r="T156" s="15">
        <v>102946.1593885078</v>
      </c>
      <c r="U156" s="118">
        <f t="shared" si="77"/>
        <v>-165778.04379707019</v>
      </c>
      <c r="V156" s="15"/>
      <c r="W156" s="15">
        <v>-370876.19512735831</v>
      </c>
      <c r="X156" s="21">
        <v>16611.038624562181</v>
      </c>
      <c r="Y156" s="118">
        <f t="shared" si="78"/>
        <v>-354265.1565027961</v>
      </c>
      <c r="Z156" s="21"/>
      <c r="AA156" s="21">
        <v>-88920.680000000008</v>
      </c>
      <c r="AB156" s="21">
        <v>-34049.68</v>
      </c>
      <c r="AC156" s="131">
        <f t="shared" si="110"/>
        <v>-119292.51999999999</v>
      </c>
      <c r="AD156" s="12">
        <v>-598546.06424842903</v>
      </c>
      <c r="AE156" s="12"/>
      <c r="AF156" s="15">
        <v>-370876.19512735831</v>
      </c>
      <c r="AG156" s="21">
        <v>-12540.652200649231</v>
      </c>
      <c r="AH156" s="118">
        <f t="shared" si="79"/>
        <v>-383416.84732800757</v>
      </c>
      <c r="AI156" s="21"/>
      <c r="AJ156" s="21">
        <v>-86539.199999999997</v>
      </c>
      <c r="AK156" s="21">
        <v>-33163.68</v>
      </c>
      <c r="AL156" s="118">
        <f t="shared" si="80"/>
        <v>-119702.88</v>
      </c>
      <c r="AM156" s="811"/>
      <c r="AN156" s="131">
        <v>-370876.19512735825</v>
      </c>
      <c r="AO156" s="131">
        <v>-16712.201882488709</v>
      </c>
      <c r="AP156" s="118">
        <f t="shared" si="81"/>
        <v>-387588.39700984699</v>
      </c>
      <c r="AQ156" s="131"/>
      <c r="AR156" s="131">
        <v>-84226.48</v>
      </c>
      <c r="AS156" s="131">
        <v>-32250.920000000002</v>
      </c>
      <c r="AT156" s="118">
        <f t="shared" si="82"/>
        <v>-116477.4</v>
      </c>
      <c r="AU156" s="148"/>
      <c r="AV156" s="131">
        <f t="shared" si="83"/>
        <v>-115.69287530370163</v>
      </c>
      <c r="AW156" s="131">
        <f t="shared" si="84"/>
        <v>44.960131694857871</v>
      </c>
      <c r="AX156" s="131">
        <f t="shared" si="85"/>
        <v>-70.732743608843762</v>
      </c>
      <c r="AZ156" s="131">
        <f t="shared" si="86"/>
        <v>-125.00040280665935</v>
      </c>
      <c r="BA156" s="131">
        <f t="shared" si="87"/>
        <v>23.099981970906892</v>
      </c>
      <c r="BB156" s="118">
        <f t="shared" si="88"/>
        <v>-101.90042083575246</v>
      </c>
      <c r="BC156" s="131"/>
      <c r="BD156" s="131">
        <f t="shared" si="111"/>
        <v>-90.571015566423327</v>
      </c>
      <c r="BE156" s="131">
        <f t="shared" si="89"/>
        <v>34.697054057468087</v>
      </c>
      <c r="BF156" s="118">
        <f t="shared" si="90"/>
        <v>-55.87396150895524</v>
      </c>
      <c r="BG156" s="131"/>
      <c r="BH156" s="131">
        <f t="shared" si="91"/>
        <v>-125.04254724455775</v>
      </c>
      <c r="BI156" s="131">
        <f t="shared" si="92"/>
        <v>5.6004850386251457</v>
      </c>
      <c r="BJ156" s="118">
        <f t="shared" si="93"/>
        <v>-119.4420622059326</v>
      </c>
      <c r="BK156" s="131"/>
      <c r="BL156" s="131">
        <f t="shared" si="94"/>
        <v>-29.980000000000004</v>
      </c>
      <c r="BM156" s="131">
        <f t="shared" si="95"/>
        <v>-11.48</v>
      </c>
      <c r="BN156" s="131">
        <f t="shared" si="96"/>
        <v>-40.22</v>
      </c>
      <c r="BO156" s="118">
        <f t="shared" si="97"/>
        <v>-81.680000000000007</v>
      </c>
      <c r="BP156" s="15"/>
      <c r="BQ156" s="131">
        <f t="shared" si="98"/>
        <v>-127.71218840473772</v>
      </c>
      <c r="BR156" s="131">
        <f t="shared" si="99"/>
        <v>-4.3184064051822419</v>
      </c>
      <c r="BS156" s="118">
        <f t="shared" si="100"/>
        <v>-132.03059480991996</v>
      </c>
      <c r="BT156" s="131"/>
      <c r="BU156" s="131">
        <f t="shared" si="101"/>
        <v>-29.8</v>
      </c>
      <c r="BV156" s="131">
        <f t="shared" si="102"/>
        <v>-11.42</v>
      </c>
      <c r="BW156" s="118">
        <f t="shared" si="103"/>
        <v>-41.22</v>
      </c>
      <c r="BX156" s="15"/>
      <c r="BY156" s="118">
        <f t="shared" si="104"/>
        <v>-130.86668847119205</v>
      </c>
      <c r="BZ156" s="118">
        <f t="shared" si="105"/>
        <v>-5.8970366557828893</v>
      </c>
      <c r="CA156" s="118">
        <f t="shared" si="106"/>
        <v>-136.76372512697495</v>
      </c>
      <c r="CB156" s="105"/>
      <c r="CC156" s="118">
        <f t="shared" si="107"/>
        <v>-29.72</v>
      </c>
      <c r="CD156" s="118">
        <f t="shared" si="108"/>
        <v>-11.38</v>
      </c>
      <c r="CE156" s="118">
        <f t="shared" si="109"/>
        <v>-41.1</v>
      </c>
    </row>
    <row r="157" spans="1:83">
      <c r="A157" s="41">
        <v>489</v>
      </c>
      <c r="B157" s="45">
        <v>8</v>
      </c>
      <c r="C157" s="45">
        <v>8</v>
      </c>
      <c r="D157" s="11" t="s">
        <v>188</v>
      </c>
      <c r="E157" s="14">
        <v>1835</v>
      </c>
      <c r="F157" s="14">
        <v>1791</v>
      </c>
      <c r="G157" s="21">
        <v>1752</v>
      </c>
      <c r="H157" s="21">
        <v>1703</v>
      </c>
      <c r="I157" s="21">
        <v>1664</v>
      </c>
      <c r="J157" s="21"/>
      <c r="K157" s="15">
        <v>741397.29173486971</v>
      </c>
      <c r="L157" s="21">
        <v>436512.14291764138</v>
      </c>
      <c r="M157" s="118">
        <v>1177909.434652511</v>
      </c>
      <c r="N157" s="118"/>
      <c r="O157" s="21">
        <v>633509.21216143866</v>
      </c>
      <c r="P157" s="21">
        <v>330104.97979658458</v>
      </c>
      <c r="Q157" s="118">
        <f t="shared" si="76"/>
        <v>963614.19195802324</v>
      </c>
      <c r="R157" s="118"/>
      <c r="S157" s="21">
        <v>-162212.68887946414</v>
      </c>
      <c r="T157" s="15">
        <v>62142.423816925329</v>
      </c>
      <c r="U157" s="118">
        <f t="shared" si="77"/>
        <v>-100070.26506253882</v>
      </c>
      <c r="V157" s="15"/>
      <c r="W157" s="15">
        <v>633509.21216143866</v>
      </c>
      <c r="X157" s="21">
        <v>298760.00011385267</v>
      </c>
      <c r="Y157" s="118">
        <f t="shared" si="78"/>
        <v>932269.21227529133</v>
      </c>
      <c r="Z157" s="21"/>
      <c r="AA157" s="21">
        <v>-52524.959999999999</v>
      </c>
      <c r="AB157" s="21">
        <v>-20112.96</v>
      </c>
      <c r="AC157" s="131">
        <f t="shared" si="110"/>
        <v>-70465.440000000002</v>
      </c>
      <c r="AD157" s="12">
        <v>784495.04450532945</v>
      </c>
      <c r="AE157" s="12"/>
      <c r="AF157" s="15">
        <v>633509.21216143866</v>
      </c>
      <c r="AG157" s="21">
        <v>267981.68946221552</v>
      </c>
      <c r="AH157" s="118">
        <f t="shared" si="79"/>
        <v>901490.90162365418</v>
      </c>
      <c r="AI157" s="21"/>
      <c r="AJ157" s="21">
        <v>-50749.4</v>
      </c>
      <c r="AK157" s="21">
        <v>-19448.259999999998</v>
      </c>
      <c r="AL157" s="118">
        <f t="shared" si="80"/>
        <v>-70197.66</v>
      </c>
      <c r="AM157" s="811"/>
      <c r="AN157" s="131">
        <v>633509.21216143866</v>
      </c>
      <c r="AO157" s="131">
        <v>238598.575043552</v>
      </c>
      <c r="AP157" s="118">
        <f t="shared" si="81"/>
        <v>872107.78720499063</v>
      </c>
      <c r="AQ157" s="131"/>
      <c r="AR157" s="131">
        <v>-49454.080000000002</v>
      </c>
      <c r="AS157" s="131">
        <v>-18936.32</v>
      </c>
      <c r="AT157" s="118">
        <f t="shared" si="82"/>
        <v>-68390.399999999994</v>
      </c>
      <c r="AU157" s="148"/>
      <c r="AV157" s="131">
        <f t="shared" si="83"/>
        <v>404.03122165387992</v>
      </c>
      <c r="AW157" s="131">
        <f t="shared" si="84"/>
        <v>237.88127679435499</v>
      </c>
      <c r="AX157" s="131">
        <f t="shared" si="85"/>
        <v>641.91249844823494</v>
      </c>
      <c r="AZ157" s="131">
        <f t="shared" si="86"/>
        <v>353.71815307729685</v>
      </c>
      <c r="BA157" s="131">
        <f t="shared" si="87"/>
        <v>184.31322155029849</v>
      </c>
      <c r="BB157" s="118">
        <f t="shared" si="88"/>
        <v>538.03137462759537</v>
      </c>
      <c r="BC157" s="131"/>
      <c r="BD157" s="131">
        <f t="shared" si="111"/>
        <v>-90.571015566423313</v>
      </c>
      <c r="BE157" s="131">
        <f t="shared" si="89"/>
        <v>34.69705405746808</v>
      </c>
      <c r="BF157" s="118">
        <f t="shared" si="90"/>
        <v>-55.873961508955233</v>
      </c>
      <c r="BG157" s="131"/>
      <c r="BH157" s="131">
        <f t="shared" si="91"/>
        <v>361.59201607388053</v>
      </c>
      <c r="BI157" s="131">
        <f t="shared" si="92"/>
        <v>170.52511422023554</v>
      </c>
      <c r="BJ157" s="118">
        <f t="shared" si="93"/>
        <v>532.11713029411612</v>
      </c>
      <c r="BK157" s="131"/>
      <c r="BL157" s="131">
        <f t="shared" si="94"/>
        <v>-29.98</v>
      </c>
      <c r="BM157" s="131">
        <f t="shared" si="95"/>
        <v>-11.479999999999999</v>
      </c>
      <c r="BN157" s="131">
        <f t="shared" si="96"/>
        <v>-40.22</v>
      </c>
      <c r="BO157" s="118">
        <f t="shared" si="97"/>
        <v>-81.680000000000007</v>
      </c>
      <c r="BP157" s="15"/>
      <c r="BQ157" s="131">
        <f t="shared" si="98"/>
        <v>371.99601418757408</v>
      </c>
      <c r="BR157" s="131">
        <f t="shared" si="99"/>
        <v>157.35859627845892</v>
      </c>
      <c r="BS157" s="118">
        <f t="shared" si="100"/>
        <v>529.35461046603302</v>
      </c>
      <c r="BT157" s="131"/>
      <c r="BU157" s="131">
        <f t="shared" si="101"/>
        <v>-29.8</v>
      </c>
      <c r="BV157" s="131">
        <f t="shared" si="102"/>
        <v>-11.42</v>
      </c>
      <c r="BW157" s="118">
        <f t="shared" si="103"/>
        <v>-41.22</v>
      </c>
      <c r="BX157" s="15"/>
      <c r="BY157" s="118">
        <f t="shared" si="104"/>
        <v>380.71467077009532</v>
      </c>
      <c r="BZ157" s="118">
        <f t="shared" si="105"/>
        <v>143.38856673290385</v>
      </c>
      <c r="CA157" s="118">
        <f t="shared" si="106"/>
        <v>524.10323750299915</v>
      </c>
      <c r="CB157" s="105"/>
      <c r="CC157" s="118">
        <f t="shared" si="107"/>
        <v>-29.720000000000002</v>
      </c>
      <c r="CD157" s="118">
        <f t="shared" si="108"/>
        <v>-11.379999999999999</v>
      </c>
      <c r="CE157" s="118">
        <f t="shared" si="109"/>
        <v>-41.1</v>
      </c>
    </row>
    <row r="158" spans="1:83">
      <c r="A158" s="41">
        <v>491</v>
      </c>
      <c r="B158" s="45">
        <v>10</v>
      </c>
      <c r="C158" s="45">
        <v>10</v>
      </c>
      <c r="D158" s="11" t="s">
        <v>189</v>
      </c>
      <c r="E158" s="14">
        <v>52122</v>
      </c>
      <c r="F158" s="14">
        <v>51980</v>
      </c>
      <c r="G158" s="21">
        <v>51919</v>
      </c>
      <c r="H158" s="21">
        <v>51890</v>
      </c>
      <c r="I158" s="21">
        <v>51551</v>
      </c>
      <c r="J158" s="21"/>
      <c r="K158" s="15">
        <v>-9833567.5417955555</v>
      </c>
      <c r="L158" s="21">
        <v>-4067803.3941691201</v>
      </c>
      <c r="M158" s="118">
        <v>-13901370.935964679</v>
      </c>
      <c r="N158" s="118"/>
      <c r="O158" s="21">
        <v>-12122341.839662479</v>
      </c>
      <c r="P158" s="21">
        <v>-5029793.2100910293</v>
      </c>
      <c r="Q158" s="118">
        <f t="shared" si="76"/>
        <v>-17152135.049753509</v>
      </c>
      <c r="R158" s="118"/>
      <c r="S158" s="21">
        <v>-4707881.3891426837</v>
      </c>
      <c r="T158" s="15">
        <v>1803552.869907191</v>
      </c>
      <c r="U158" s="118">
        <f t="shared" si="77"/>
        <v>-2904328.5192354927</v>
      </c>
      <c r="V158" s="15"/>
      <c r="W158" s="15">
        <v>-12122341.839662479</v>
      </c>
      <c r="X158" s="21">
        <v>-4380115.1776557434</v>
      </c>
      <c r="Y158" s="118">
        <f t="shared" si="78"/>
        <v>-16502457.017318223</v>
      </c>
      <c r="Z158" s="21"/>
      <c r="AA158" s="21">
        <v>-1556531.62</v>
      </c>
      <c r="AB158" s="21">
        <v>-596030.12</v>
      </c>
      <c r="AC158" s="131">
        <f t="shared" si="110"/>
        <v>-2088182.18</v>
      </c>
      <c r="AD158" s="12">
        <v>-20782465.35995163</v>
      </c>
      <c r="AE158" s="12"/>
      <c r="AF158" s="15">
        <v>-12122341.839662479</v>
      </c>
      <c r="AG158" s="21">
        <v>-3713990.7709958358</v>
      </c>
      <c r="AH158" s="118">
        <f t="shared" si="79"/>
        <v>-15836332.610658314</v>
      </c>
      <c r="AI158" s="21"/>
      <c r="AJ158" s="21">
        <v>-1546322</v>
      </c>
      <c r="AK158" s="21">
        <v>-592583.80000000005</v>
      </c>
      <c r="AL158" s="118">
        <f t="shared" si="80"/>
        <v>-2138905.7999999998</v>
      </c>
      <c r="AM158" s="811"/>
      <c r="AN158" s="131">
        <v>-12122341.839662476</v>
      </c>
      <c r="AO158" s="131">
        <v>-3007373.7344141086</v>
      </c>
      <c r="AP158" s="118">
        <f t="shared" si="81"/>
        <v>-15129715.574076584</v>
      </c>
      <c r="AQ158" s="131"/>
      <c r="AR158" s="131">
        <v>-1532095.72</v>
      </c>
      <c r="AS158" s="131">
        <v>-586650.38</v>
      </c>
      <c r="AT158" s="118">
        <f t="shared" si="82"/>
        <v>-2118746.1</v>
      </c>
      <c r="AU158" s="148"/>
      <c r="AV158" s="131">
        <f t="shared" si="83"/>
        <v>-188.66443232791443</v>
      </c>
      <c r="AW158" s="131">
        <f t="shared" si="84"/>
        <v>-78.043885387535397</v>
      </c>
      <c r="AX158" s="131">
        <f t="shared" si="85"/>
        <v>-266.70831771544988</v>
      </c>
      <c r="AZ158" s="131">
        <f t="shared" si="86"/>
        <v>-233.21165524552671</v>
      </c>
      <c r="BA158" s="131">
        <f t="shared" si="87"/>
        <v>-96.764009428453818</v>
      </c>
      <c r="BB158" s="118">
        <f t="shared" si="88"/>
        <v>-329.97566467398053</v>
      </c>
      <c r="BC158" s="131"/>
      <c r="BD158" s="131">
        <f t="shared" si="111"/>
        <v>-90.571015566423313</v>
      </c>
      <c r="BE158" s="131">
        <f t="shared" si="89"/>
        <v>34.697054057468087</v>
      </c>
      <c r="BF158" s="118">
        <f t="shared" si="90"/>
        <v>-55.873961508955226</v>
      </c>
      <c r="BG158" s="131"/>
      <c r="BH158" s="131">
        <f t="shared" si="91"/>
        <v>-233.48565726732949</v>
      </c>
      <c r="BI158" s="131">
        <f t="shared" si="92"/>
        <v>-84.364397959431869</v>
      </c>
      <c r="BJ158" s="118">
        <f t="shared" si="93"/>
        <v>-317.85005522676136</v>
      </c>
      <c r="BK158" s="131"/>
      <c r="BL158" s="131">
        <f t="shared" si="94"/>
        <v>-29.98</v>
      </c>
      <c r="BM158" s="131">
        <f t="shared" si="95"/>
        <v>-11.48</v>
      </c>
      <c r="BN158" s="131">
        <f t="shared" si="96"/>
        <v>-40.22</v>
      </c>
      <c r="BO158" s="118">
        <f t="shared" si="97"/>
        <v>-81.680000000000007</v>
      </c>
      <c r="BP158" s="15"/>
      <c r="BQ158" s="131">
        <f t="shared" si="98"/>
        <v>-233.61614645716861</v>
      </c>
      <c r="BR158" s="131">
        <f t="shared" si="99"/>
        <v>-71.574306629328106</v>
      </c>
      <c r="BS158" s="118">
        <f t="shared" si="100"/>
        <v>-305.19045308649675</v>
      </c>
      <c r="BT158" s="131"/>
      <c r="BU158" s="131">
        <f t="shared" si="101"/>
        <v>-29.8</v>
      </c>
      <c r="BV158" s="131">
        <f t="shared" si="102"/>
        <v>-11.420000000000002</v>
      </c>
      <c r="BW158" s="118">
        <f t="shared" si="103"/>
        <v>-41.22</v>
      </c>
      <c r="BX158" s="15"/>
      <c r="BY158" s="118">
        <f t="shared" si="104"/>
        <v>-235.1524090640817</v>
      </c>
      <c r="BZ158" s="118">
        <f t="shared" si="105"/>
        <v>-58.337835045180668</v>
      </c>
      <c r="CA158" s="118">
        <f t="shared" si="106"/>
        <v>-293.49024410926233</v>
      </c>
      <c r="CB158" s="105"/>
      <c r="CC158" s="118">
        <f t="shared" si="107"/>
        <v>-29.72</v>
      </c>
      <c r="CD158" s="118">
        <f t="shared" si="108"/>
        <v>-11.38</v>
      </c>
      <c r="CE158" s="118">
        <f t="shared" si="109"/>
        <v>-41.1</v>
      </c>
    </row>
    <row r="159" spans="1:83">
      <c r="A159" s="41">
        <v>494</v>
      </c>
      <c r="B159" s="45">
        <v>17</v>
      </c>
      <c r="C159" s="45">
        <v>17</v>
      </c>
      <c r="D159" s="11" t="s">
        <v>190</v>
      </c>
      <c r="E159" s="14">
        <v>8909</v>
      </c>
      <c r="F159" s="14">
        <v>8882</v>
      </c>
      <c r="G159" s="21">
        <v>8827</v>
      </c>
      <c r="H159" s="21">
        <v>8749</v>
      </c>
      <c r="I159" s="21">
        <v>8767</v>
      </c>
      <c r="J159" s="21"/>
      <c r="K159" s="15">
        <v>-1332285.557020715</v>
      </c>
      <c r="L159" s="21">
        <v>-1802553.0599030179</v>
      </c>
      <c r="M159" s="118">
        <v>-3134838.6169237341</v>
      </c>
      <c r="N159" s="118"/>
      <c r="O159" s="21">
        <v>-1683048.3172458161</v>
      </c>
      <c r="P159" s="21">
        <v>-1940057.649463651</v>
      </c>
      <c r="Q159" s="118">
        <f t="shared" si="76"/>
        <v>-3623105.9667094671</v>
      </c>
      <c r="R159" s="118"/>
      <c r="S159" s="21">
        <v>-804451.76026097185</v>
      </c>
      <c r="T159" s="15">
        <v>308179.23413843149</v>
      </c>
      <c r="U159" s="118">
        <f t="shared" si="77"/>
        <v>-496272.52612254035</v>
      </c>
      <c r="V159" s="15"/>
      <c r="W159" s="15">
        <v>-1683048.3172458161</v>
      </c>
      <c r="X159" s="21">
        <v>-1829044.9468070481</v>
      </c>
      <c r="Y159" s="118">
        <f t="shared" si="78"/>
        <v>-3512093.2640528642</v>
      </c>
      <c r="Z159" s="21"/>
      <c r="AA159" s="21">
        <v>-264633.46000000002</v>
      </c>
      <c r="AB159" s="21">
        <v>-101333.96</v>
      </c>
      <c r="AC159" s="131">
        <f t="shared" si="110"/>
        <v>-355021.94</v>
      </c>
      <c r="AD159" s="12">
        <v>-4243800.2607101966</v>
      </c>
      <c r="AE159" s="12"/>
      <c r="AF159" s="15">
        <v>-1683048.3172458161</v>
      </c>
      <c r="AG159" s="21">
        <v>-1715221.996057658</v>
      </c>
      <c r="AH159" s="118">
        <f t="shared" si="79"/>
        <v>-3398270.3133034743</v>
      </c>
      <c r="AI159" s="21"/>
      <c r="AJ159" s="21">
        <v>-260720.2</v>
      </c>
      <c r="AK159" s="21">
        <v>-99913.58</v>
      </c>
      <c r="AL159" s="118">
        <f t="shared" si="80"/>
        <v>-360633.78</v>
      </c>
      <c r="AM159" s="811"/>
      <c r="AN159" s="131">
        <v>-1683048.3172458161</v>
      </c>
      <c r="AO159" s="131">
        <v>-1594479.93143821</v>
      </c>
      <c r="AP159" s="118">
        <f t="shared" si="81"/>
        <v>-3277528.2486840263</v>
      </c>
      <c r="AQ159" s="131"/>
      <c r="AR159" s="131">
        <v>-260555.24</v>
      </c>
      <c r="AS159" s="131">
        <v>-99768.46</v>
      </c>
      <c r="AT159" s="118">
        <f t="shared" si="82"/>
        <v>-360323.7</v>
      </c>
      <c r="AU159" s="148"/>
      <c r="AV159" s="131">
        <f t="shared" si="83"/>
        <v>-149.54378235724715</v>
      </c>
      <c r="AW159" s="131">
        <f t="shared" si="84"/>
        <v>-202.32944886104141</v>
      </c>
      <c r="AX159" s="131">
        <f t="shared" si="85"/>
        <v>-351.87323121828871</v>
      </c>
      <c r="AZ159" s="131">
        <f t="shared" si="86"/>
        <v>-189.48979027761948</v>
      </c>
      <c r="BA159" s="131">
        <f t="shared" si="87"/>
        <v>-218.42576553294876</v>
      </c>
      <c r="BB159" s="118">
        <f t="shared" si="88"/>
        <v>-407.91555581056826</v>
      </c>
      <c r="BC159" s="131"/>
      <c r="BD159" s="131">
        <f t="shared" si="111"/>
        <v>-90.571015566423313</v>
      </c>
      <c r="BE159" s="131">
        <f t="shared" si="89"/>
        <v>34.69705405746808</v>
      </c>
      <c r="BF159" s="118">
        <f t="shared" si="90"/>
        <v>-55.873961508955233</v>
      </c>
      <c r="BG159" s="131"/>
      <c r="BH159" s="131">
        <f t="shared" si="91"/>
        <v>-190.67047889949202</v>
      </c>
      <c r="BI159" s="131">
        <f t="shared" si="92"/>
        <v>-207.21025793667701</v>
      </c>
      <c r="BJ159" s="118">
        <f t="shared" si="93"/>
        <v>-397.88073683616904</v>
      </c>
      <c r="BK159" s="131"/>
      <c r="BL159" s="131">
        <f t="shared" si="94"/>
        <v>-29.980000000000004</v>
      </c>
      <c r="BM159" s="131">
        <f t="shared" si="95"/>
        <v>-11.48</v>
      </c>
      <c r="BN159" s="131">
        <f t="shared" si="96"/>
        <v>-40.22</v>
      </c>
      <c r="BO159" s="118">
        <f t="shared" si="97"/>
        <v>-81.680000000000007</v>
      </c>
      <c r="BP159" s="15"/>
      <c r="BQ159" s="131">
        <f t="shared" si="98"/>
        <v>-192.3703642982988</v>
      </c>
      <c r="BR159" s="131">
        <f t="shared" si="99"/>
        <v>-196.04777643818241</v>
      </c>
      <c r="BS159" s="118">
        <f t="shared" si="100"/>
        <v>-388.41814073648118</v>
      </c>
      <c r="BT159" s="131"/>
      <c r="BU159" s="131">
        <f t="shared" si="101"/>
        <v>-29.8</v>
      </c>
      <c r="BV159" s="131">
        <f t="shared" si="102"/>
        <v>-11.42</v>
      </c>
      <c r="BW159" s="118">
        <f t="shared" si="103"/>
        <v>-41.22</v>
      </c>
      <c r="BX159" s="15"/>
      <c r="BY159" s="118">
        <f t="shared" si="104"/>
        <v>-191.97539833989006</v>
      </c>
      <c r="BZ159" s="118">
        <f t="shared" si="105"/>
        <v>-181.87292476767536</v>
      </c>
      <c r="CA159" s="118">
        <f t="shared" si="106"/>
        <v>-373.84832310756542</v>
      </c>
      <c r="CB159" s="105"/>
      <c r="CC159" s="118">
        <f t="shared" si="107"/>
        <v>-29.72</v>
      </c>
      <c r="CD159" s="118">
        <f t="shared" si="108"/>
        <v>-11.38</v>
      </c>
      <c r="CE159" s="118">
        <f t="shared" si="109"/>
        <v>-41.1</v>
      </c>
    </row>
    <row r="160" spans="1:83">
      <c r="A160" s="41">
        <v>495</v>
      </c>
      <c r="B160" s="45">
        <v>13</v>
      </c>
      <c r="C160" s="45">
        <v>13</v>
      </c>
      <c r="D160" s="11" t="s">
        <v>191</v>
      </c>
      <c r="E160" s="14">
        <v>1488</v>
      </c>
      <c r="F160" s="14">
        <v>1477</v>
      </c>
      <c r="G160" s="21">
        <v>1430</v>
      </c>
      <c r="H160" s="21">
        <v>1393</v>
      </c>
      <c r="I160" s="21">
        <v>1386</v>
      </c>
      <c r="J160" s="21"/>
      <c r="K160" s="15">
        <v>214609.38296891161</v>
      </c>
      <c r="L160" s="21">
        <v>178712.19771105229</v>
      </c>
      <c r="M160" s="118">
        <v>393321.58067996381</v>
      </c>
      <c r="N160" s="118"/>
      <c r="O160" s="21">
        <v>-7961.7651400020659</v>
      </c>
      <c r="P160" s="21">
        <v>2011.3875876180141</v>
      </c>
      <c r="Q160" s="118">
        <f t="shared" si="76"/>
        <v>-5950.3775523840523</v>
      </c>
      <c r="R160" s="118"/>
      <c r="S160" s="21">
        <v>-133773.38999160723</v>
      </c>
      <c r="T160" s="15">
        <v>51247.548842880351</v>
      </c>
      <c r="U160" s="118">
        <f t="shared" si="77"/>
        <v>-82525.841148726875</v>
      </c>
      <c r="V160" s="15"/>
      <c r="W160" s="15">
        <v>-7961.7651400020659</v>
      </c>
      <c r="X160" s="21">
        <v>-3015.6275569529112</v>
      </c>
      <c r="Y160" s="118">
        <f t="shared" si="78"/>
        <v>-10977.392696954978</v>
      </c>
      <c r="Z160" s="21"/>
      <c r="AA160" s="21">
        <v>-42871.4</v>
      </c>
      <c r="AB160" s="21">
        <v>-16416.400000000001</v>
      </c>
      <c r="AC160" s="131">
        <f t="shared" si="110"/>
        <v>-57514.6</v>
      </c>
      <c r="AD160" s="12">
        <v>-132965.91671448221</v>
      </c>
      <c r="AE160" s="12"/>
      <c r="AF160" s="15">
        <v>-7961.7651400020659</v>
      </c>
      <c r="AG160" s="21">
        <v>-6242.852477370714</v>
      </c>
      <c r="AH160" s="118">
        <f t="shared" si="79"/>
        <v>-14204.61761737278</v>
      </c>
      <c r="AI160" s="21"/>
      <c r="AJ160" s="21">
        <v>-41511.4</v>
      </c>
      <c r="AK160" s="21">
        <v>-15908.06</v>
      </c>
      <c r="AL160" s="118">
        <f t="shared" si="80"/>
        <v>-57419.46</v>
      </c>
      <c r="AM160" s="811"/>
      <c r="AN160" s="131">
        <v>-7961.7651400020659</v>
      </c>
      <c r="AO160" s="131">
        <v>-8319.4884329072538</v>
      </c>
      <c r="AP160" s="118">
        <f t="shared" si="81"/>
        <v>-16281.25357290932</v>
      </c>
      <c r="AQ160" s="131"/>
      <c r="AR160" s="131">
        <v>-41191.919999999998</v>
      </c>
      <c r="AS160" s="131">
        <v>-15772.68</v>
      </c>
      <c r="AT160" s="118">
        <f t="shared" si="82"/>
        <v>-56964.6</v>
      </c>
      <c r="AU160" s="148"/>
      <c r="AV160" s="131">
        <f t="shared" si="83"/>
        <v>144.22673586620405</v>
      </c>
      <c r="AW160" s="131">
        <f t="shared" si="84"/>
        <v>120.10228340796525</v>
      </c>
      <c r="AX160" s="131">
        <f t="shared" si="85"/>
        <v>264.32901927416924</v>
      </c>
      <c r="AZ160" s="131">
        <f t="shared" si="86"/>
        <v>-5.3904977251198822</v>
      </c>
      <c r="BA160" s="131">
        <f t="shared" si="87"/>
        <v>1.361806085049434</v>
      </c>
      <c r="BB160" s="118">
        <f t="shared" si="88"/>
        <v>-4.0286916400704484</v>
      </c>
      <c r="BC160" s="131"/>
      <c r="BD160" s="131">
        <f t="shared" si="111"/>
        <v>-90.571015566423313</v>
      </c>
      <c r="BE160" s="131">
        <f t="shared" si="89"/>
        <v>34.69705405746808</v>
      </c>
      <c r="BF160" s="118">
        <f t="shared" si="90"/>
        <v>-55.873961508955233</v>
      </c>
      <c r="BG160" s="131"/>
      <c r="BH160" s="131">
        <f t="shared" si="91"/>
        <v>-5.5676679300713747</v>
      </c>
      <c r="BI160" s="131">
        <f t="shared" si="92"/>
        <v>-2.1088304594076304</v>
      </c>
      <c r="BJ160" s="118">
        <f t="shared" si="93"/>
        <v>-7.6764983894790051</v>
      </c>
      <c r="BK160" s="131"/>
      <c r="BL160" s="131">
        <f t="shared" si="94"/>
        <v>-29.98</v>
      </c>
      <c r="BM160" s="131">
        <f t="shared" si="95"/>
        <v>-11.48</v>
      </c>
      <c r="BN160" s="131">
        <f t="shared" si="96"/>
        <v>-40.22</v>
      </c>
      <c r="BO160" s="118">
        <f t="shared" si="97"/>
        <v>-81.680000000000007</v>
      </c>
      <c r="BP160" s="15"/>
      <c r="BQ160" s="131">
        <f t="shared" si="98"/>
        <v>-5.7155528643230911</v>
      </c>
      <c r="BR160" s="131">
        <f t="shared" si="99"/>
        <v>-4.4815882823910362</v>
      </c>
      <c r="BS160" s="118">
        <f t="shared" si="100"/>
        <v>-10.197141146714127</v>
      </c>
      <c r="BT160" s="131"/>
      <c r="BU160" s="131">
        <f t="shared" si="101"/>
        <v>-29.8</v>
      </c>
      <c r="BV160" s="131">
        <f t="shared" si="102"/>
        <v>-11.42</v>
      </c>
      <c r="BW160" s="118">
        <f t="shared" si="103"/>
        <v>-41.22</v>
      </c>
      <c r="BX160" s="15"/>
      <c r="BY160" s="118">
        <f t="shared" si="104"/>
        <v>-5.7444192929307833</v>
      </c>
      <c r="BZ160" s="118">
        <f t="shared" si="105"/>
        <v>-6.0025169068594906</v>
      </c>
      <c r="CA160" s="118">
        <f t="shared" si="106"/>
        <v>-11.746936199790273</v>
      </c>
      <c r="CB160" s="105"/>
      <c r="CC160" s="118">
        <f t="shared" si="107"/>
        <v>-29.72</v>
      </c>
      <c r="CD160" s="118">
        <f t="shared" si="108"/>
        <v>-11.38</v>
      </c>
      <c r="CE160" s="118">
        <f t="shared" si="109"/>
        <v>-41.1</v>
      </c>
    </row>
    <row r="161" spans="1:83">
      <c r="A161" s="41">
        <v>498</v>
      </c>
      <c r="B161" s="45">
        <v>19</v>
      </c>
      <c r="C161" s="45">
        <v>19</v>
      </c>
      <c r="D161" s="11" t="s">
        <v>192</v>
      </c>
      <c r="E161" s="14">
        <v>2321</v>
      </c>
      <c r="F161" s="14">
        <v>2281</v>
      </c>
      <c r="G161" s="21">
        <v>2325</v>
      </c>
      <c r="H161" s="21">
        <v>2313</v>
      </c>
      <c r="I161" s="21">
        <v>2323</v>
      </c>
      <c r="J161" s="21"/>
      <c r="K161" s="15">
        <v>-122686.0704623256</v>
      </c>
      <c r="L161" s="21">
        <v>494387.11180132453</v>
      </c>
      <c r="M161" s="118">
        <v>371701.04133899888</v>
      </c>
      <c r="N161" s="118"/>
      <c r="O161" s="21">
        <v>73697.868990974603</v>
      </c>
      <c r="P161" s="21">
        <v>581467.94137752149</v>
      </c>
      <c r="Q161" s="118">
        <f t="shared" si="76"/>
        <v>655165.81036849611</v>
      </c>
      <c r="R161" s="118"/>
      <c r="S161" s="21">
        <v>-206592.48650701158</v>
      </c>
      <c r="T161" s="15">
        <v>79143.980305084697</v>
      </c>
      <c r="U161" s="118">
        <f t="shared" si="77"/>
        <v>-127448.50620192688</v>
      </c>
      <c r="V161" s="15"/>
      <c r="W161" s="15">
        <v>73697.868990974603</v>
      </c>
      <c r="X161" s="21">
        <v>541547.28327796189</v>
      </c>
      <c r="Y161" s="118">
        <f t="shared" si="78"/>
        <v>615245.15226893651</v>
      </c>
      <c r="Z161" s="21"/>
      <c r="AA161" s="21">
        <v>-69703.5</v>
      </c>
      <c r="AB161" s="21">
        <v>-26691</v>
      </c>
      <c r="AC161" s="131">
        <f t="shared" si="110"/>
        <v>-93511.5</v>
      </c>
      <c r="AD161" s="12">
        <v>427813.37442607607</v>
      </c>
      <c r="AE161" s="12"/>
      <c r="AF161" s="15">
        <v>73697.868990974603</v>
      </c>
      <c r="AG161" s="21">
        <v>502348.32928779733</v>
      </c>
      <c r="AH161" s="118">
        <f t="shared" si="79"/>
        <v>576046.19827877195</v>
      </c>
      <c r="AI161" s="21"/>
      <c r="AJ161" s="21">
        <v>-68927.400000000009</v>
      </c>
      <c r="AK161" s="21">
        <v>-26414.46</v>
      </c>
      <c r="AL161" s="118">
        <f t="shared" si="80"/>
        <v>-95341.860000000015</v>
      </c>
      <c r="AM161" s="811"/>
      <c r="AN161" s="131">
        <v>73697.868990974603</v>
      </c>
      <c r="AO161" s="131">
        <v>464926.28350947722</v>
      </c>
      <c r="AP161" s="118">
        <f t="shared" si="81"/>
        <v>538624.15250045178</v>
      </c>
      <c r="AQ161" s="131"/>
      <c r="AR161" s="131">
        <v>-69039.56</v>
      </c>
      <c r="AS161" s="131">
        <v>-26435.74</v>
      </c>
      <c r="AT161" s="118">
        <f t="shared" si="82"/>
        <v>-95475.3</v>
      </c>
      <c r="AU161" s="148"/>
      <c r="AV161" s="131">
        <f t="shared" si="83"/>
        <v>-52.859142810135978</v>
      </c>
      <c r="AW161" s="131">
        <f t="shared" si="84"/>
        <v>213.00608005227252</v>
      </c>
      <c r="AX161" s="131">
        <f t="shared" si="85"/>
        <v>160.14693724213652</v>
      </c>
      <c r="AZ161" s="131">
        <f t="shared" si="86"/>
        <v>32.309455936420257</v>
      </c>
      <c r="BA161" s="131">
        <f t="shared" si="87"/>
        <v>254.91799271263545</v>
      </c>
      <c r="BB161" s="118">
        <f t="shared" si="88"/>
        <v>287.2274486490557</v>
      </c>
      <c r="BC161" s="131"/>
      <c r="BD161" s="131">
        <f t="shared" si="111"/>
        <v>-90.571015566423313</v>
      </c>
      <c r="BE161" s="131">
        <f t="shared" si="89"/>
        <v>34.69705405746808</v>
      </c>
      <c r="BF161" s="118">
        <f t="shared" si="90"/>
        <v>-55.873961508955233</v>
      </c>
      <c r="BG161" s="131"/>
      <c r="BH161" s="131">
        <f t="shared" si="91"/>
        <v>31.69800816816112</v>
      </c>
      <c r="BI161" s="131">
        <f t="shared" si="92"/>
        <v>232.92356270019866</v>
      </c>
      <c r="BJ161" s="118">
        <f t="shared" si="93"/>
        <v>264.62157086835975</v>
      </c>
      <c r="BK161" s="131"/>
      <c r="BL161" s="131">
        <f t="shared" si="94"/>
        <v>-29.98</v>
      </c>
      <c r="BM161" s="131">
        <f t="shared" si="95"/>
        <v>-11.48</v>
      </c>
      <c r="BN161" s="131">
        <f t="shared" si="96"/>
        <v>-40.22</v>
      </c>
      <c r="BO161" s="118">
        <f t="shared" si="97"/>
        <v>-81.680000000000007</v>
      </c>
      <c r="BP161" s="15"/>
      <c r="BQ161" s="131">
        <f t="shared" si="98"/>
        <v>31.862459572405793</v>
      </c>
      <c r="BR161" s="131">
        <f t="shared" si="99"/>
        <v>217.18475109718864</v>
      </c>
      <c r="BS161" s="118">
        <f t="shared" si="100"/>
        <v>249.04721066959442</v>
      </c>
      <c r="BT161" s="131"/>
      <c r="BU161" s="131">
        <f t="shared" si="101"/>
        <v>-29.800000000000004</v>
      </c>
      <c r="BV161" s="131">
        <f t="shared" si="102"/>
        <v>-11.42</v>
      </c>
      <c r="BW161" s="118">
        <f t="shared" si="103"/>
        <v>-41.220000000000006</v>
      </c>
      <c r="BX161" s="15"/>
      <c r="BY161" s="118">
        <f t="shared" si="104"/>
        <v>31.72529874772906</v>
      </c>
      <c r="BZ161" s="118">
        <f t="shared" si="105"/>
        <v>200.14045781725235</v>
      </c>
      <c r="CA161" s="118">
        <f t="shared" si="106"/>
        <v>231.86575656498141</v>
      </c>
      <c r="CB161" s="105"/>
      <c r="CC161" s="118">
        <f t="shared" si="107"/>
        <v>-29.72</v>
      </c>
      <c r="CD161" s="118">
        <f t="shared" si="108"/>
        <v>-11.38</v>
      </c>
      <c r="CE161" s="118">
        <f t="shared" si="109"/>
        <v>-41.1</v>
      </c>
    </row>
    <row r="162" spans="1:83">
      <c r="A162" s="41">
        <v>499</v>
      </c>
      <c r="B162" s="45">
        <v>15</v>
      </c>
      <c r="C162" s="45">
        <v>15</v>
      </c>
      <c r="D162" s="11" t="s">
        <v>193</v>
      </c>
      <c r="E162" s="14">
        <v>19536</v>
      </c>
      <c r="F162" s="14">
        <v>19662</v>
      </c>
      <c r="G162" s="21">
        <v>19763</v>
      </c>
      <c r="H162" s="21">
        <v>19738</v>
      </c>
      <c r="I162" s="21">
        <v>19792</v>
      </c>
      <c r="J162" s="21"/>
      <c r="K162" s="15">
        <v>2257095.6570163402</v>
      </c>
      <c r="L162" s="21">
        <v>767945.24610744999</v>
      </c>
      <c r="M162" s="118">
        <v>3025040.903123789</v>
      </c>
      <c r="N162" s="118"/>
      <c r="O162" s="21">
        <v>1283600.7430349661</v>
      </c>
      <c r="P162" s="21">
        <v>9037.8291318835691</v>
      </c>
      <c r="Q162" s="118">
        <f t="shared" si="76"/>
        <v>1292638.5721668496</v>
      </c>
      <c r="R162" s="118"/>
      <c r="S162" s="21">
        <v>-1780807.3080670151</v>
      </c>
      <c r="T162" s="15">
        <v>682213.47687793733</v>
      </c>
      <c r="U162" s="118">
        <f t="shared" si="77"/>
        <v>-1098593.8311890778</v>
      </c>
      <c r="V162" s="15"/>
      <c r="W162" s="15">
        <v>1283600.7430349661</v>
      </c>
      <c r="X162" s="21">
        <v>-40144.393381725196</v>
      </c>
      <c r="Y162" s="118">
        <f t="shared" si="78"/>
        <v>1243456.3496532408</v>
      </c>
      <c r="Z162" s="21"/>
      <c r="AA162" s="21">
        <v>-592494.74</v>
      </c>
      <c r="AB162" s="21">
        <v>-226879.24</v>
      </c>
      <c r="AC162" s="131">
        <f t="shared" si="110"/>
        <v>-794867.86</v>
      </c>
      <c r="AD162" s="12">
        <v>-374480.81418598199</v>
      </c>
      <c r="AE162" s="12"/>
      <c r="AF162" s="15">
        <v>1283600.7430349661</v>
      </c>
      <c r="AG162" s="21">
        <v>-83105.596079934316</v>
      </c>
      <c r="AH162" s="118">
        <f t="shared" si="79"/>
        <v>1200495.1469550317</v>
      </c>
      <c r="AI162" s="21"/>
      <c r="AJ162" s="21">
        <v>-588192.4</v>
      </c>
      <c r="AK162" s="21">
        <v>-225407.96</v>
      </c>
      <c r="AL162" s="118">
        <f t="shared" si="80"/>
        <v>-813600.36</v>
      </c>
      <c r="AM162" s="811"/>
      <c r="AN162" s="131">
        <v>1283600.7430349656</v>
      </c>
      <c r="AO162" s="131">
        <v>-110750.02137293328</v>
      </c>
      <c r="AP162" s="118">
        <f t="shared" si="81"/>
        <v>1172850.7216620324</v>
      </c>
      <c r="AQ162" s="131"/>
      <c r="AR162" s="131">
        <v>-588218.24</v>
      </c>
      <c r="AS162" s="131">
        <v>-225232.96000000002</v>
      </c>
      <c r="AT162" s="118">
        <f t="shared" si="82"/>
        <v>-813451.2</v>
      </c>
      <c r="AU162" s="148"/>
      <c r="AV162" s="131">
        <f t="shared" si="83"/>
        <v>115.53519947872338</v>
      </c>
      <c r="AW162" s="131">
        <f t="shared" si="84"/>
        <v>39.309236594361693</v>
      </c>
      <c r="AX162" s="131">
        <f t="shared" si="85"/>
        <v>154.84443607308503</v>
      </c>
      <c r="AZ162" s="131">
        <f t="shared" si="86"/>
        <v>65.283325350166109</v>
      </c>
      <c r="BA162" s="131">
        <f t="shared" si="87"/>
        <v>0.45965970561914193</v>
      </c>
      <c r="BB162" s="118">
        <f t="shared" si="88"/>
        <v>65.742985055785255</v>
      </c>
      <c r="BC162" s="131"/>
      <c r="BD162" s="131">
        <f t="shared" si="111"/>
        <v>-90.571015566423313</v>
      </c>
      <c r="BE162" s="131">
        <f t="shared" si="89"/>
        <v>34.69705405746808</v>
      </c>
      <c r="BF162" s="118">
        <f t="shared" si="90"/>
        <v>-55.873961508955233</v>
      </c>
      <c r="BG162" s="131"/>
      <c r="BH162" s="131">
        <f t="shared" si="91"/>
        <v>64.949690989979558</v>
      </c>
      <c r="BI162" s="131">
        <f t="shared" si="92"/>
        <v>-2.0312904610496987</v>
      </c>
      <c r="BJ162" s="118">
        <f t="shared" si="93"/>
        <v>62.918400528929858</v>
      </c>
      <c r="BK162" s="131"/>
      <c r="BL162" s="131">
        <f t="shared" si="94"/>
        <v>-29.98</v>
      </c>
      <c r="BM162" s="131">
        <f t="shared" si="95"/>
        <v>-11.479999999999999</v>
      </c>
      <c r="BN162" s="131">
        <f t="shared" si="96"/>
        <v>-40.22</v>
      </c>
      <c r="BO162" s="118">
        <f t="shared" si="97"/>
        <v>-81.680000000000007</v>
      </c>
      <c r="BP162" s="15"/>
      <c r="BQ162" s="131">
        <f t="shared" si="98"/>
        <v>65.031955772366302</v>
      </c>
      <c r="BR162" s="131">
        <f t="shared" si="99"/>
        <v>-4.2104365224406886</v>
      </c>
      <c r="BS162" s="118">
        <f t="shared" si="100"/>
        <v>60.821519249925615</v>
      </c>
      <c r="BT162" s="131"/>
      <c r="BU162" s="131">
        <f t="shared" si="101"/>
        <v>-29.8</v>
      </c>
      <c r="BV162" s="131">
        <f t="shared" si="102"/>
        <v>-11.42</v>
      </c>
      <c r="BW162" s="118">
        <f t="shared" si="103"/>
        <v>-41.22</v>
      </c>
      <c r="BX162" s="15"/>
      <c r="BY162" s="118">
        <f t="shared" si="104"/>
        <v>64.854524203464308</v>
      </c>
      <c r="BZ162" s="118">
        <f t="shared" si="105"/>
        <v>-5.5956963102735084</v>
      </c>
      <c r="CA162" s="118">
        <f t="shared" si="106"/>
        <v>59.258827893190798</v>
      </c>
      <c r="CB162" s="105"/>
      <c r="CC162" s="118">
        <f t="shared" si="107"/>
        <v>-29.72</v>
      </c>
      <c r="CD162" s="118">
        <f t="shared" si="108"/>
        <v>-11.38</v>
      </c>
      <c r="CE162" s="118">
        <f t="shared" si="109"/>
        <v>-41.1</v>
      </c>
    </row>
    <row r="163" spans="1:83">
      <c r="A163" s="41">
        <v>500</v>
      </c>
      <c r="B163" s="45">
        <v>13</v>
      </c>
      <c r="C163" s="45">
        <v>13</v>
      </c>
      <c r="D163" s="11" t="s">
        <v>194</v>
      </c>
      <c r="E163" s="14">
        <v>10426</v>
      </c>
      <c r="F163" s="14">
        <v>10486</v>
      </c>
      <c r="G163" s="21">
        <v>10551</v>
      </c>
      <c r="H163" s="21">
        <v>10614</v>
      </c>
      <c r="I163" s="21">
        <v>10646</v>
      </c>
      <c r="J163" s="21"/>
      <c r="K163" s="15">
        <v>2384572.1870733411</v>
      </c>
      <c r="L163" s="21">
        <v>1272038.2486312259</v>
      </c>
      <c r="M163" s="118">
        <v>3656610.435704567</v>
      </c>
      <c r="N163" s="118"/>
      <c r="O163" s="21">
        <v>2705573.784463882</v>
      </c>
      <c r="P163" s="21">
        <v>1285616.521216407</v>
      </c>
      <c r="Q163" s="118">
        <f t="shared" si="76"/>
        <v>3991190.3056802889</v>
      </c>
      <c r="R163" s="118"/>
      <c r="S163" s="21">
        <v>-949727.6692295149</v>
      </c>
      <c r="T163" s="15">
        <v>363833.30884661031</v>
      </c>
      <c r="U163" s="118">
        <f t="shared" si="77"/>
        <v>-585894.36038290453</v>
      </c>
      <c r="V163" s="15"/>
      <c r="W163" s="15">
        <v>2705573.784463882</v>
      </c>
      <c r="X163" s="21">
        <v>1102097.003096292</v>
      </c>
      <c r="Y163" s="118">
        <f t="shared" si="78"/>
        <v>3807670.7875601742</v>
      </c>
      <c r="Z163" s="21"/>
      <c r="AA163" s="21">
        <v>-316318.98</v>
      </c>
      <c r="AB163" s="21">
        <v>-121125.48</v>
      </c>
      <c r="AC163" s="131">
        <f t="shared" si="110"/>
        <v>-424361.22</v>
      </c>
      <c r="AD163" s="12">
        <v>2944895.6504233289</v>
      </c>
      <c r="AE163" s="12"/>
      <c r="AF163" s="15">
        <v>2705573.784463882</v>
      </c>
      <c r="AG163" s="21">
        <v>921895.23565180879</v>
      </c>
      <c r="AH163" s="118">
        <f t="shared" si="79"/>
        <v>3627469.0201156908</v>
      </c>
      <c r="AI163" s="21"/>
      <c r="AJ163" s="21">
        <v>-316297.2</v>
      </c>
      <c r="AK163" s="21">
        <v>-121211.88</v>
      </c>
      <c r="AL163" s="118">
        <f t="shared" si="80"/>
        <v>-437509.08</v>
      </c>
      <c r="AM163" s="811"/>
      <c r="AN163" s="131">
        <v>2705573.7844638815</v>
      </c>
      <c r="AO163" s="131">
        <v>749862.10455515597</v>
      </c>
      <c r="AP163" s="118">
        <f t="shared" si="81"/>
        <v>3455435.8890190376</v>
      </c>
      <c r="AQ163" s="131"/>
      <c r="AR163" s="131">
        <v>-316399.12</v>
      </c>
      <c r="AS163" s="131">
        <v>-121151.48000000001</v>
      </c>
      <c r="AT163" s="118">
        <f t="shared" si="82"/>
        <v>-437550.6</v>
      </c>
      <c r="AU163" s="148"/>
      <c r="AV163" s="131">
        <f t="shared" si="83"/>
        <v>228.71400221305785</v>
      </c>
      <c r="AW163" s="131">
        <f t="shared" si="84"/>
        <v>122.00635417525666</v>
      </c>
      <c r="AX163" s="131">
        <f t="shared" si="85"/>
        <v>350.72035638831449</v>
      </c>
      <c r="AZ163" s="131">
        <f t="shared" si="86"/>
        <v>258.01771738164047</v>
      </c>
      <c r="BA163" s="131">
        <f t="shared" si="87"/>
        <v>122.60313953999685</v>
      </c>
      <c r="BB163" s="118">
        <f t="shared" si="88"/>
        <v>380.62085692163731</v>
      </c>
      <c r="BC163" s="131"/>
      <c r="BD163" s="131">
        <f t="shared" si="111"/>
        <v>-90.571015566423313</v>
      </c>
      <c r="BE163" s="131">
        <f t="shared" si="89"/>
        <v>34.69705405746808</v>
      </c>
      <c r="BF163" s="118">
        <f t="shared" si="90"/>
        <v>-55.873961508955226</v>
      </c>
      <c r="BG163" s="131"/>
      <c r="BH163" s="131">
        <f t="shared" si="91"/>
        <v>256.4281854292372</v>
      </c>
      <c r="BI163" s="131">
        <f t="shared" si="92"/>
        <v>104.45427003092523</v>
      </c>
      <c r="BJ163" s="118">
        <f t="shared" si="93"/>
        <v>360.88245546016242</v>
      </c>
      <c r="BK163" s="131"/>
      <c r="BL163" s="131">
        <f t="shared" si="94"/>
        <v>-29.979999999999997</v>
      </c>
      <c r="BM163" s="131">
        <f t="shared" si="95"/>
        <v>-11.48</v>
      </c>
      <c r="BN163" s="131">
        <f t="shared" si="96"/>
        <v>-40.22</v>
      </c>
      <c r="BO163" s="118">
        <f t="shared" si="97"/>
        <v>-81.679999999999993</v>
      </c>
      <c r="BP163" s="15"/>
      <c r="BQ163" s="131">
        <f t="shared" si="98"/>
        <v>254.90614136648597</v>
      </c>
      <c r="BR163" s="131">
        <f t="shared" si="99"/>
        <v>86.856532471434789</v>
      </c>
      <c r="BS163" s="118">
        <f t="shared" si="100"/>
        <v>341.76267383792077</v>
      </c>
      <c r="BT163" s="131"/>
      <c r="BU163" s="131">
        <f t="shared" si="101"/>
        <v>-29.8</v>
      </c>
      <c r="BV163" s="131">
        <f t="shared" si="102"/>
        <v>-11.42</v>
      </c>
      <c r="BW163" s="118">
        <f t="shared" si="103"/>
        <v>-41.22</v>
      </c>
      <c r="BX163" s="15"/>
      <c r="BY163" s="118">
        <f t="shared" si="104"/>
        <v>254.13993842418574</v>
      </c>
      <c r="BZ163" s="118">
        <f t="shared" si="105"/>
        <v>70.436042133679877</v>
      </c>
      <c r="CA163" s="118">
        <f t="shared" si="106"/>
        <v>324.57598055786559</v>
      </c>
      <c r="CB163" s="105"/>
      <c r="CC163" s="118">
        <f t="shared" si="107"/>
        <v>-29.72</v>
      </c>
      <c r="CD163" s="118">
        <f t="shared" si="108"/>
        <v>-11.38</v>
      </c>
      <c r="CE163" s="118">
        <f t="shared" si="109"/>
        <v>-41.1</v>
      </c>
    </row>
    <row r="164" spans="1:83">
      <c r="A164" s="41">
        <v>503</v>
      </c>
      <c r="B164" s="45">
        <v>2</v>
      </c>
      <c r="C164" s="45">
        <v>2</v>
      </c>
      <c r="D164" s="11" t="s">
        <v>195</v>
      </c>
      <c r="E164" s="14">
        <v>7594</v>
      </c>
      <c r="F164" s="14">
        <v>7539</v>
      </c>
      <c r="G164" s="21">
        <v>7515</v>
      </c>
      <c r="H164" s="21">
        <v>7477</v>
      </c>
      <c r="I164" s="21">
        <v>7424</v>
      </c>
      <c r="J164" s="21"/>
      <c r="K164" s="15">
        <v>-873381.28137660876</v>
      </c>
      <c r="L164" s="21">
        <v>-1004338.036772754</v>
      </c>
      <c r="M164" s="118">
        <v>-1877719.3181493629</v>
      </c>
      <c r="N164" s="118"/>
      <c r="O164" s="21">
        <v>-627304.2812280748</v>
      </c>
      <c r="P164" s="21">
        <v>-758664.3791083364</v>
      </c>
      <c r="Q164" s="118">
        <f t="shared" si="76"/>
        <v>-1385968.6603364111</v>
      </c>
      <c r="R164" s="118"/>
      <c r="S164" s="21">
        <v>-682814.88635526539</v>
      </c>
      <c r="T164" s="15">
        <v>261581.09053925189</v>
      </c>
      <c r="U164" s="118">
        <f t="shared" si="77"/>
        <v>-421233.79581601347</v>
      </c>
      <c r="V164" s="15"/>
      <c r="W164" s="15">
        <v>-627304.2812280748</v>
      </c>
      <c r="X164" s="21">
        <v>-664437.31703581568</v>
      </c>
      <c r="Y164" s="118">
        <f t="shared" si="78"/>
        <v>-1291741.5982638905</v>
      </c>
      <c r="Z164" s="21"/>
      <c r="AA164" s="21">
        <v>-225299.7</v>
      </c>
      <c r="AB164" s="21">
        <v>-86272.2</v>
      </c>
      <c r="AC164" s="131">
        <f t="shared" si="110"/>
        <v>-302253.3</v>
      </c>
      <c r="AD164" s="12">
        <v>-1912624.129517609</v>
      </c>
      <c r="AE164" s="12"/>
      <c r="AF164" s="15">
        <v>-627304.2812280748</v>
      </c>
      <c r="AG164" s="21">
        <v>-567824.92954429891</v>
      </c>
      <c r="AH164" s="118">
        <f t="shared" si="79"/>
        <v>-1195129.2107723737</v>
      </c>
      <c r="AI164" s="21"/>
      <c r="AJ164" s="21">
        <v>-222814.6</v>
      </c>
      <c r="AK164" s="21">
        <v>-85387.34</v>
      </c>
      <c r="AL164" s="118">
        <f t="shared" si="80"/>
        <v>-308201.94</v>
      </c>
      <c r="AM164" s="811"/>
      <c r="AN164" s="131">
        <v>-627304.2812280748</v>
      </c>
      <c r="AO164" s="131">
        <v>-465339.63060644513</v>
      </c>
      <c r="AP164" s="118">
        <f t="shared" si="81"/>
        <v>-1092643.9118345198</v>
      </c>
      <c r="AQ164" s="131"/>
      <c r="AR164" s="131">
        <v>-220641.28</v>
      </c>
      <c r="AS164" s="131">
        <v>-84485.12000000001</v>
      </c>
      <c r="AT164" s="118">
        <f t="shared" si="82"/>
        <v>-305126.40000000002</v>
      </c>
      <c r="AU164" s="148"/>
      <c r="AV164" s="131">
        <f t="shared" si="83"/>
        <v>-115.00938653892662</v>
      </c>
      <c r="AW164" s="131">
        <f t="shared" si="84"/>
        <v>-132.25415285393126</v>
      </c>
      <c r="AX164" s="131">
        <f t="shared" si="85"/>
        <v>-247.26353939285789</v>
      </c>
      <c r="AZ164" s="131">
        <f t="shared" si="86"/>
        <v>-83.207889803432124</v>
      </c>
      <c r="BA164" s="131">
        <f t="shared" si="87"/>
        <v>-100.63196433324531</v>
      </c>
      <c r="BB164" s="118">
        <f t="shared" si="88"/>
        <v>-183.83985413667742</v>
      </c>
      <c r="BC164" s="131"/>
      <c r="BD164" s="131">
        <f t="shared" si="111"/>
        <v>-90.571015566423313</v>
      </c>
      <c r="BE164" s="131">
        <f t="shared" si="89"/>
        <v>34.697054057468087</v>
      </c>
      <c r="BF164" s="118">
        <f t="shared" si="90"/>
        <v>-55.873961508955226</v>
      </c>
      <c r="BG164" s="131"/>
      <c r="BH164" s="131">
        <f t="shared" si="91"/>
        <v>-83.47362358324348</v>
      </c>
      <c r="BI164" s="131">
        <f t="shared" si="92"/>
        <v>-88.414812646149784</v>
      </c>
      <c r="BJ164" s="118">
        <f t="shared" si="93"/>
        <v>-171.88843622939328</v>
      </c>
      <c r="BK164" s="131"/>
      <c r="BL164" s="131">
        <f t="shared" si="94"/>
        <v>-29.98</v>
      </c>
      <c r="BM164" s="131">
        <f t="shared" si="95"/>
        <v>-11.48</v>
      </c>
      <c r="BN164" s="131">
        <f t="shared" si="96"/>
        <v>-40.22</v>
      </c>
      <c r="BO164" s="118">
        <f t="shared" si="97"/>
        <v>-81.680000000000007</v>
      </c>
      <c r="BP164" s="15"/>
      <c r="BQ164" s="131">
        <f t="shared" si="98"/>
        <v>-83.89785759369731</v>
      </c>
      <c r="BR164" s="131">
        <f t="shared" si="99"/>
        <v>-75.942882111047069</v>
      </c>
      <c r="BS164" s="118">
        <f t="shared" si="100"/>
        <v>-159.84073970474438</v>
      </c>
      <c r="BT164" s="131"/>
      <c r="BU164" s="131">
        <f t="shared" si="101"/>
        <v>-29.8</v>
      </c>
      <c r="BV164" s="131">
        <f t="shared" si="102"/>
        <v>-11.42</v>
      </c>
      <c r="BW164" s="118">
        <f t="shared" si="103"/>
        <v>-41.22</v>
      </c>
      <c r="BX164" s="15"/>
      <c r="BY164" s="118">
        <f t="shared" si="104"/>
        <v>-84.496805122316104</v>
      </c>
      <c r="BZ164" s="118">
        <f t="shared" si="105"/>
        <v>-62.68044593298022</v>
      </c>
      <c r="CA164" s="118">
        <f t="shared" si="106"/>
        <v>-147.17725105529632</v>
      </c>
      <c r="CB164" s="105"/>
      <c r="CC164" s="118">
        <f t="shared" si="107"/>
        <v>-29.72</v>
      </c>
      <c r="CD164" s="118">
        <f t="shared" si="108"/>
        <v>-11.38</v>
      </c>
      <c r="CE164" s="118">
        <f t="shared" si="109"/>
        <v>-41.1</v>
      </c>
    </row>
    <row r="165" spans="1:83">
      <c r="A165" s="41">
        <v>504</v>
      </c>
      <c r="B165" s="45">
        <v>1</v>
      </c>
      <c r="C165" s="124">
        <v>32</v>
      </c>
      <c r="D165" s="11" t="s">
        <v>196</v>
      </c>
      <c r="E165" s="14">
        <v>1816</v>
      </c>
      <c r="F165" s="14">
        <v>1764</v>
      </c>
      <c r="G165" s="21">
        <v>1715</v>
      </c>
      <c r="H165" s="21">
        <v>1677</v>
      </c>
      <c r="I165" s="21">
        <v>1692</v>
      </c>
      <c r="J165" s="21"/>
      <c r="K165" s="15">
        <v>-152539.7756114697</v>
      </c>
      <c r="L165" s="21">
        <v>25175.170923812559</v>
      </c>
      <c r="M165" s="118">
        <v>-127364.60468765721</v>
      </c>
      <c r="N165" s="118"/>
      <c r="O165" s="21">
        <v>-480665.71192696493</v>
      </c>
      <c r="P165" s="21">
        <v>-174657.15057842611</v>
      </c>
      <c r="Q165" s="118">
        <f t="shared" si="76"/>
        <v>-655322.86250539101</v>
      </c>
      <c r="R165" s="118"/>
      <c r="S165" s="21">
        <v>-159767.27145917073</v>
      </c>
      <c r="T165" s="15">
        <v>61205.603357373693</v>
      </c>
      <c r="U165" s="118">
        <f t="shared" si="77"/>
        <v>-98561.66810179704</v>
      </c>
      <c r="V165" s="15"/>
      <c r="W165" s="15">
        <v>-480665.71192696493</v>
      </c>
      <c r="X165" s="21">
        <v>-152609.5928790062</v>
      </c>
      <c r="Y165" s="118">
        <f t="shared" si="78"/>
        <v>-633275.3048059711</v>
      </c>
      <c r="Z165" s="21"/>
      <c r="AA165" s="21">
        <v>-51415.7</v>
      </c>
      <c r="AB165" s="21">
        <v>-19688.2</v>
      </c>
      <c r="AC165" s="131">
        <f t="shared" si="110"/>
        <v>-68977.3</v>
      </c>
      <c r="AD165" s="12">
        <v>-778908.97826126241</v>
      </c>
      <c r="AE165" s="12"/>
      <c r="AF165" s="15">
        <v>-480665.71192696493</v>
      </c>
      <c r="AG165" s="21">
        <v>-130003.9088977042</v>
      </c>
      <c r="AH165" s="118">
        <f t="shared" si="79"/>
        <v>-610669.62082466914</v>
      </c>
      <c r="AI165" s="21"/>
      <c r="AJ165" s="21">
        <v>-49974.6</v>
      </c>
      <c r="AK165" s="21">
        <v>-19151.34</v>
      </c>
      <c r="AL165" s="118">
        <f t="shared" si="80"/>
        <v>-69125.94</v>
      </c>
      <c r="AM165" s="811"/>
      <c r="AN165" s="131">
        <v>-480665.71192696487</v>
      </c>
      <c r="AO165" s="131">
        <v>-106024.0617924682</v>
      </c>
      <c r="AP165" s="118">
        <f t="shared" si="81"/>
        <v>-586689.77371943311</v>
      </c>
      <c r="AQ165" s="131"/>
      <c r="AR165" s="131">
        <v>-50286.239999999998</v>
      </c>
      <c r="AS165" s="131">
        <v>-19254.960000000003</v>
      </c>
      <c r="AT165" s="118">
        <f t="shared" si="82"/>
        <v>-69541.2</v>
      </c>
      <c r="AU165" s="148"/>
      <c r="AV165" s="131">
        <f t="shared" si="83"/>
        <v>-83.997673794862166</v>
      </c>
      <c r="AW165" s="131">
        <f t="shared" si="84"/>
        <v>13.862979583597223</v>
      </c>
      <c r="AX165" s="131">
        <f t="shared" si="85"/>
        <v>-70.134694211264986</v>
      </c>
      <c r="AZ165" s="131">
        <f t="shared" si="86"/>
        <v>-272.48623125111391</v>
      </c>
      <c r="BA165" s="131">
        <f t="shared" si="87"/>
        <v>-99.011990123824319</v>
      </c>
      <c r="BB165" s="118">
        <f t="shared" si="88"/>
        <v>-371.49822137493823</v>
      </c>
      <c r="BC165" s="131"/>
      <c r="BD165" s="131">
        <f t="shared" si="111"/>
        <v>-90.571015566423313</v>
      </c>
      <c r="BE165" s="131">
        <f t="shared" si="89"/>
        <v>34.69705405746808</v>
      </c>
      <c r="BF165" s="118">
        <f t="shared" si="90"/>
        <v>-55.87396150895524</v>
      </c>
      <c r="BG165" s="131"/>
      <c r="BH165" s="131">
        <f t="shared" si="91"/>
        <v>-280.2715521440029</v>
      </c>
      <c r="BI165" s="131">
        <f t="shared" si="92"/>
        <v>-88.9851853521902</v>
      </c>
      <c r="BJ165" s="118">
        <f t="shared" si="93"/>
        <v>-369.25673749619307</v>
      </c>
      <c r="BK165" s="131"/>
      <c r="BL165" s="131">
        <f t="shared" si="94"/>
        <v>-29.979999999999997</v>
      </c>
      <c r="BM165" s="131">
        <f t="shared" si="95"/>
        <v>-11.48</v>
      </c>
      <c r="BN165" s="131">
        <f t="shared" si="96"/>
        <v>-40.22</v>
      </c>
      <c r="BO165" s="118">
        <f t="shared" si="97"/>
        <v>-81.679999999999993</v>
      </c>
      <c r="BP165" s="15"/>
      <c r="BQ165" s="131">
        <f t="shared" si="98"/>
        <v>-286.62236847165468</v>
      </c>
      <c r="BR165" s="131">
        <f t="shared" si="99"/>
        <v>-77.521710732083605</v>
      </c>
      <c r="BS165" s="118">
        <f t="shared" si="100"/>
        <v>-364.14407920373827</v>
      </c>
      <c r="BT165" s="131"/>
      <c r="BU165" s="131">
        <f t="shared" si="101"/>
        <v>-29.8</v>
      </c>
      <c r="BV165" s="131">
        <f t="shared" si="102"/>
        <v>-11.42</v>
      </c>
      <c r="BW165" s="118">
        <f t="shared" si="103"/>
        <v>-41.22</v>
      </c>
      <c r="BX165" s="15"/>
      <c r="BY165" s="118">
        <f t="shared" si="104"/>
        <v>-284.08139002775704</v>
      </c>
      <c r="BZ165" s="118">
        <f t="shared" si="105"/>
        <v>-62.661975054650235</v>
      </c>
      <c r="CA165" s="118">
        <f t="shared" si="106"/>
        <v>-346.74336508240725</v>
      </c>
      <c r="CB165" s="105"/>
      <c r="CC165" s="118">
        <f t="shared" si="107"/>
        <v>-29.72</v>
      </c>
      <c r="CD165" s="118">
        <f t="shared" si="108"/>
        <v>-11.38</v>
      </c>
      <c r="CE165" s="118">
        <f t="shared" si="109"/>
        <v>-41.1</v>
      </c>
    </row>
    <row r="166" spans="1:83">
      <c r="A166" s="41">
        <v>505</v>
      </c>
      <c r="B166" s="45">
        <v>1</v>
      </c>
      <c r="C166" s="124">
        <v>33</v>
      </c>
      <c r="D166" s="11" t="s">
        <v>197</v>
      </c>
      <c r="E166" s="14">
        <v>20837</v>
      </c>
      <c r="F166" s="14">
        <v>20912</v>
      </c>
      <c r="G166" s="21">
        <v>20957</v>
      </c>
      <c r="H166" s="21">
        <v>20934</v>
      </c>
      <c r="I166" s="21">
        <v>20861</v>
      </c>
      <c r="J166" s="21"/>
      <c r="K166" s="15">
        <v>-1067723.4109920911</v>
      </c>
      <c r="L166" s="21">
        <v>-487463.23182353372</v>
      </c>
      <c r="M166" s="118">
        <v>-1555186.6428156251</v>
      </c>
      <c r="N166" s="118"/>
      <c r="O166" s="21">
        <v>-686844.96260971308</v>
      </c>
      <c r="P166" s="21">
        <v>-6089.0036184167311</v>
      </c>
      <c r="Q166" s="118">
        <f t="shared" si="76"/>
        <v>-692933.96622812981</v>
      </c>
      <c r="R166" s="118"/>
      <c r="S166" s="21">
        <v>-1894021.0775250443</v>
      </c>
      <c r="T166" s="15">
        <v>725584.79444977245</v>
      </c>
      <c r="U166" s="118">
        <f t="shared" si="77"/>
        <v>-1168436.2830752719</v>
      </c>
      <c r="V166" s="15"/>
      <c r="W166" s="15">
        <v>-686844.96260971308</v>
      </c>
      <c r="X166" s="21">
        <v>-42696.549404874248</v>
      </c>
      <c r="Y166" s="118">
        <f t="shared" si="78"/>
        <v>-729541.51201458729</v>
      </c>
      <c r="Z166" s="21"/>
      <c r="AA166" s="21">
        <v>-628290.86</v>
      </c>
      <c r="AB166" s="21">
        <v>-240586.36</v>
      </c>
      <c r="AC166" s="131">
        <f t="shared" si="110"/>
        <v>-842890.53999999992</v>
      </c>
      <c r="AD166" s="12">
        <v>-2450852.4942817329</v>
      </c>
      <c r="AE166" s="12"/>
      <c r="AF166" s="15">
        <v>-686844.96260971308</v>
      </c>
      <c r="AG166" s="21">
        <v>-88388.985109530389</v>
      </c>
      <c r="AH166" s="118">
        <f t="shared" si="79"/>
        <v>-775233.94771924347</v>
      </c>
      <c r="AI166" s="21"/>
      <c r="AJ166" s="21">
        <v>-623833.20000000007</v>
      </c>
      <c r="AK166" s="21">
        <v>-239066.28</v>
      </c>
      <c r="AL166" s="118">
        <f t="shared" si="80"/>
        <v>-862899.4800000001</v>
      </c>
      <c r="AM166" s="811"/>
      <c r="AN166" s="131">
        <v>-686844.96260971308</v>
      </c>
      <c r="AO166" s="131">
        <v>-117790.88836083717</v>
      </c>
      <c r="AP166" s="118">
        <f t="shared" si="81"/>
        <v>-804635.85097055021</v>
      </c>
      <c r="AQ166" s="131"/>
      <c r="AR166" s="131">
        <v>-619988.91999999993</v>
      </c>
      <c r="AS166" s="131">
        <v>-237398.18000000002</v>
      </c>
      <c r="AT166" s="118">
        <f t="shared" si="82"/>
        <v>-857387.1</v>
      </c>
      <c r="AU166" s="148"/>
      <c r="AV166" s="131">
        <f t="shared" si="83"/>
        <v>-51.241705187507371</v>
      </c>
      <c r="AW166" s="131">
        <f t="shared" si="84"/>
        <v>-23.394117762803365</v>
      </c>
      <c r="AX166" s="131">
        <f t="shared" si="85"/>
        <v>-74.635822950310754</v>
      </c>
      <c r="AZ166" s="131">
        <f t="shared" si="86"/>
        <v>-32.844537232675641</v>
      </c>
      <c r="BA166" s="131">
        <f t="shared" si="87"/>
        <v>-0.2911727055478544</v>
      </c>
      <c r="BB166" s="118">
        <f t="shared" si="88"/>
        <v>-33.135709938223499</v>
      </c>
      <c r="BC166" s="131"/>
      <c r="BD166" s="131">
        <f t="shared" si="111"/>
        <v>-90.571015566423313</v>
      </c>
      <c r="BE166" s="131">
        <f t="shared" si="89"/>
        <v>34.69705405746808</v>
      </c>
      <c r="BF166" s="118">
        <f t="shared" si="90"/>
        <v>-55.873961508955233</v>
      </c>
      <c r="BG166" s="131"/>
      <c r="BH166" s="131">
        <f t="shared" si="91"/>
        <v>-32.774011671981349</v>
      </c>
      <c r="BI166" s="131">
        <f t="shared" si="92"/>
        <v>-2.0373407169382185</v>
      </c>
      <c r="BJ166" s="118">
        <f t="shared" si="93"/>
        <v>-34.811352388919566</v>
      </c>
      <c r="BK166" s="131"/>
      <c r="BL166" s="131">
        <f t="shared" si="94"/>
        <v>-29.98</v>
      </c>
      <c r="BM166" s="131">
        <f t="shared" si="95"/>
        <v>-11.479999999999999</v>
      </c>
      <c r="BN166" s="131">
        <f t="shared" si="96"/>
        <v>-40.22</v>
      </c>
      <c r="BO166" s="118">
        <f t="shared" si="97"/>
        <v>-81.680000000000007</v>
      </c>
      <c r="BP166" s="15"/>
      <c r="BQ166" s="131">
        <f t="shared" si="98"/>
        <v>-32.810020187719168</v>
      </c>
      <c r="BR166" s="131">
        <f t="shared" si="99"/>
        <v>-4.2222692800960351</v>
      </c>
      <c r="BS166" s="118">
        <f t="shared" si="100"/>
        <v>-37.032289467815204</v>
      </c>
      <c r="BT166" s="131"/>
      <c r="BU166" s="131">
        <f t="shared" si="101"/>
        <v>-29.800000000000004</v>
      </c>
      <c r="BV166" s="131">
        <f t="shared" si="102"/>
        <v>-11.42</v>
      </c>
      <c r="BW166" s="118">
        <f t="shared" si="103"/>
        <v>-41.220000000000006</v>
      </c>
      <c r="BX166" s="15"/>
      <c r="BY166" s="118">
        <f t="shared" si="104"/>
        <v>-32.924834025680127</v>
      </c>
      <c r="BZ166" s="118">
        <f t="shared" si="105"/>
        <v>-5.6464641369463191</v>
      </c>
      <c r="CA166" s="118">
        <f t="shared" si="106"/>
        <v>-38.571298162626448</v>
      </c>
      <c r="CB166" s="105"/>
      <c r="CC166" s="118">
        <f t="shared" si="107"/>
        <v>-29.719999999999995</v>
      </c>
      <c r="CD166" s="118">
        <f t="shared" si="108"/>
        <v>-11.38</v>
      </c>
      <c r="CE166" s="118">
        <f t="shared" si="109"/>
        <v>-41.099999999999994</v>
      </c>
    </row>
    <row r="167" spans="1:83">
      <c r="A167" s="41">
        <v>507</v>
      </c>
      <c r="B167" s="45">
        <v>10</v>
      </c>
      <c r="C167" s="45">
        <v>10</v>
      </c>
      <c r="D167" s="11" t="s">
        <v>336</v>
      </c>
      <c r="E167" s="14">
        <v>5635</v>
      </c>
      <c r="F167" s="14">
        <v>5564</v>
      </c>
      <c r="G167" s="21">
        <v>5522</v>
      </c>
      <c r="H167" s="21">
        <v>7057</v>
      </c>
      <c r="I167" s="21">
        <v>7034</v>
      </c>
      <c r="J167" s="21"/>
      <c r="K167" s="15">
        <v>126007.6132442833</v>
      </c>
      <c r="L167" s="21">
        <v>466797.64630402322</v>
      </c>
      <c r="M167" s="118">
        <v>592805.25954830647</v>
      </c>
      <c r="N167" s="118"/>
      <c r="O167" s="21">
        <v>-777950.7154690891</v>
      </c>
      <c r="P167" s="21">
        <v>-75741.755449885313</v>
      </c>
      <c r="Q167" s="118">
        <f t="shared" si="76"/>
        <v>-853692.47091897437</v>
      </c>
      <c r="R167" s="118"/>
      <c r="S167" s="21">
        <v>-503937.13061157928</v>
      </c>
      <c r="T167" s="15">
        <v>193054.40877575241</v>
      </c>
      <c r="U167" s="118">
        <f t="shared" si="77"/>
        <v>-310882.72183582687</v>
      </c>
      <c r="V167" s="15"/>
      <c r="W167" s="15">
        <v>-1410487.649908928</v>
      </c>
      <c r="X167" s="21">
        <v>-340686.23430017498</v>
      </c>
      <c r="Y167" s="118">
        <f t="shared" si="78"/>
        <v>-1751173.884209103</v>
      </c>
      <c r="Z167" s="21"/>
      <c r="AA167" s="21">
        <v>-212828.02</v>
      </c>
      <c r="AB167" s="21">
        <v>-81496.52</v>
      </c>
      <c r="AC167" s="131">
        <f t="shared" si="110"/>
        <v>-222094.84</v>
      </c>
      <c r="AD167" s="12">
        <v>-2341520.7215976971</v>
      </c>
      <c r="AE167" s="12"/>
      <c r="AF167" s="15">
        <v>-1410487.649908928</v>
      </c>
      <c r="AG167" s="21">
        <v>-332339.47690672422</v>
      </c>
      <c r="AH167" s="118">
        <f t="shared" si="79"/>
        <v>-1742827.1268156522</v>
      </c>
      <c r="AI167" s="21"/>
      <c r="AJ167" s="21">
        <v>-210298.6</v>
      </c>
      <c r="AK167" s="21">
        <v>-80590.94</v>
      </c>
      <c r="AL167" s="118">
        <f t="shared" si="80"/>
        <v>-290889.54000000004</v>
      </c>
      <c r="AM167" s="811"/>
      <c r="AN167" s="131">
        <v>-1410487.6499089282</v>
      </c>
      <c r="AO167" s="131">
        <v>-318411.93458137807</v>
      </c>
      <c r="AP167" s="118">
        <f t="shared" si="81"/>
        <v>-1728899.5844903062</v>
      </c>
      <c r="AQ167" s="131"/>
      <c r="AR167" s="131">
        <v>-209050.47999999998</v>
      </c>
      <c r="AS167" s="131">
        <v>-80046.92</v>
      </c>
      <c r="AT167" s="118">
        <f t="shared" si="82"/>
        <v>-289097.39999999997</v>
      </c>
      <c r="AU167" s="148"/>
      <c r="AV167" s="131">
        <f t="shared" si="83"/>
        <v>22.361599510964208</v>
      </c>
      <c r="AW167" s="131">
        <f t="shared" si="84"/>
        <v>82.838978935940233</v>
      </c>
      <c r="AX167" s="131">
        <f t="shared" si="85"/>
        <v>105.20057844690443</v>
      </c>
      <c r="AZ167" s="131">
        <f t="shared" si="86"/>
        <v>-139.81860450558756</v>
      </c>
      <c r="BA167" s="131">
        <f t="shared" si="87"/>
        <v>-13.612824487757964</v>
      </c>
      <c r="BB167" s="118">
        <f t="shared" si="88"/>
        <v>-153.43142899334549</v>
      </c>
      <c r="BC167" s="131"/>
      <c r="BD167" s="131">
        <f t="shared" si="111"/>
        <v>-90.571015566423313</v>
      </c>
      <c r="BE167" s="131">
        <f t="shared" si="89"/>
        <v>34.69705405746808</v>
      </c>
      <c r="BF167" s="118">
        <f t="shared" si="90"/>
        <v>-55.873961508955226</v>
      </c>
      <c r="BG167" s="131"/>
      <c r="BH167" s="131">
        <f t="shared" si="91"/>
        <v>-255.43057767275045</v>
      </c>
      <c r="BI167" s="131">
        <f t="shared" si="92"/>
        <v>-61.696167022849508</v>
      </c>
      <c r="BJ167" s="118">
        <f t="shared" si="93"/>
        <v>-317.12674469559994</v>
      </c>
      <c r="BK167" s="131"/>
      <c r="BL167" s="131">
        <f t="shared" si="94"/>
        <v>-38.541836291198841</v>
      </c>
      <c r="BM167" s="131">
        <f t="shared" si="95"/>
        <v>-14.758515030785947</v>
      </c>
      <c r="BN167" s="131">
        <f t="shared" si="96"/>
        <v>-40.22</v>
      </c>
      <c r="BO167" s="118">
        <f t="shared" si="97"/>
        <v>-93.520351321984791</v>
      </c>
      <c r="BP167" s="15"/>
      <c r="BQ167" s="131">
        <f t="shared" si="98"/>
        <v>-199.87071700565792</v>
      </c>
      <c r="BR167" s="131">
        <f t="shared" si="99"/>
        <v>-47.093591739652005</v>
      </c>
      <c r="BS167" s="118">
        <f t="shared" si="100"/>
        <v>-246.96430874530992</v>
      </c>
      <c r="BT167" s="131"/>
      <c r="BU167" s="131">
        <f t="shared" si="101"/>
        <v>-29.8</v>
      </c>
      <c r="BV167" s="131">
        <f t="shared" si="102"/>
        <v>-11.42</v>
      </c>
      <c r="BW167" s="118">
        <f t="shared" si="103"/>
        <v>-41.22</v>
      </c>
      <c r="BX167" s="15"/>
      <c r="BY167" s="118">
        <f t="shared" si="104"/>
        <v>-200.52426072063238</v>
      </c>
      <c r="BZ167" s="118">
        <f t="shared" si="105"/>
        <v>-45.267548277136491</v>
      </c>
      <c r="CA167" s="118">
        <f t="shared" si="106"/>
        <v>-245.79180899776887</v>
      </c>
      <c r="CB167" s="105"/>
      <c r="CC167" s="118">
        <f t="shared" si="107"/>
        <v>-29.72</v>
      </c>
      <c r="CD167" s="118">
        <f t="shared" si="108"/>
        <v>-11.379999999999999</v>
      </c>
      <c r="CE167" s="118">
        <f t="shared" si="109"/>
        <v>-41.099999999999994</v>
      </c>
    </row>
    <row r="168" spans="1:83">
      <c r="A168" s="41">
        <v>508</v>
      </c>
      <c r="B168" s="45">
        <v>6</v>
      </c>
      <c r="C168" s="45">
        <v>6</v>
      </c>
      <c r="D168" s="11" t="s">
        <v>199</v>
      </c>
      <c r="E168" s="14">
        <v>9563</v>
      </c>
      <c r="F168" s="14">
        <v>9360</v>
      </c>
      <c r="G168" s="21">
        <v>9271</v>
      </c>
      <c r="H168" s="21">
        <v>9270</v>
      </c>
      <c r="I168" s="21">
        <v>9109</v>
      </c>
      <c r="J168" s="21"/>
      <c r="K168" s="15">
        <v>-202194.99052737479</v>
      </c>
      <c r="L168" s="21">
        <v>-169346.17177379699</v>
      </c>
      <c r="M168" s="118">
        <v>-371541.16230117192</v>
      </c>
      <c r="N168" s="118"/>
      <c r="O168" s="21">
        <v>-836985.06646362867</v>
      </c>
      <c r="P168" s="21">
        <v>-491822.01145742438</v>
      </c>
      <c r="Q168" s="118">
        <f t="shared" si="76"/>
        <v>-1328807.0779210529</v>
      </c>
      <c r="R168" s="118"/>
      <c r="S168" s="21">
        <v>-847744.70570172218</v>
      </c>
      <c r="T168" s="15">
        <v>324764.42597790121</v>
      </c>
      <c r="U168" s="118">
        <f t="shared" si="77"/>
        <v>-522980.27972382098</v>
      </c>
      <c r="V168" s="15"/>
      <c r="W168" s="15">
        <v>-836985.06646362867</v>
      </c>
      <c r="X168" s="21">
        <v>-374834.97060335957</v>
      </c>
      <c r="Y168" s="118">
        <f t="shared" si="78"/>
        <v>-1211820.0370669882</v>
      </c>
      <c r="Z168" s="21"/>
      <c r="AA168" s="21">
        <v>-277944.58</v>
      </c>
      <c r="AB168" s="21">
        <v>-106431.08</v>
      </c>
      <c r="AC168" s="131">
        <f t="shared" si="110"/>
        <v>-372879.62</v>
      </c>
      <c r="AD168" s="12">
        <v>-1983160.901897595</v>
      </c>
      <c r="AE168" s="12"/>
      <c r="AF168" s="15">
        <v>-836985.06646362867</v>
      </c>
      <c r="AG168" s="21">
        <v>-254886.4433556349</v>
      </c>
      <c r="AH168" s="118">
        <f t="shared" si="79"/>
        <v>-1091871.5098192636</v>
      </c>
      <c r="AI168" s="21"/>
      <c r="AJ168" s="21">
        <v>-276246</v>
      </c>
      <c r="AK168" s="21">
        <v>-105863.4</v>
      </c>
      <c r="AL168" s="118">
        <f t="shared" si="80"/>
        <v>-382109.4</v>
      </c>
      <c r="AM168" s="811"/>
      <c r="AN168" s="131">
        <v>-836985.06646362867</v>
      </c>
      <c r="AO168" s="131">
        <v>-127646.43830744403</v>
      </c>
      <c r="AP168" s="118">
        <f t="shared" si="81"/>
        <v>-964631.50477107265</v>
      </c>
      <c r="AQ168" s="131"/>
      <c r="AR168" s="131">
        <v>-270719.48</v>
      </c>
      <c r="AS168" s="131">
        <v>-103660.42000000001</v>
      </c>
      <c r="AT168" s="118">
        <f t="shared" si="82"/>
        <v>-374379.9</v>
      </c>
      <c r="AU168" s="148"/>
      <c r="AV168" s="131">
        <f t="shared" si="83"/>
        <v>-21.143468631953862</v>
      </c>
      <c r="AW168" s="131">
        <f t="shared" si="84"/>
        <v>-17.708477650715988</v>
      </c>
      <c r="AX168" s="131">
        <f t="shared" si="85"/>
        <v>-38.851946282669864</v>
      </c>
      <c r="AZ168" s="131">
        <f t="shared" si="86"/>
        <v>-89.421481459789391</v>
      </c>
      <c r="BA168" s="131">
        <f t="shared" si="87"/>
        <v>-52.545086694169271</v>
      </c>
      <c r="BB168" s="118">
        <f t="shared" si="88"/>
        <v>-141.96656815395863</v>
      </c>
      <c r="BC168" s="131"/>
      <c r="BD168" s="131">
        <f t="shared" si="111"/>
        <v>-90.571015566423313</v>
      </c>
      <c r="BE168" s="131">
        <f t="shared" si="89"/>
        <v>34.69705405746808</v>
      </c>
      <c r="BF168" s="118">
        <f t="shared" si="90"/>
        <v>-55.873961508955233</v>
      </c>
      <c r="BG168" s="131"/>
      <c r="BH168" s="131">
        <f t="shared" si="91"/>
        <v>-90.279912249339731</v>
      </c>
      <c r="BI168" s="131">
        <f t="shared" si="92"/>
        <v>-40.43091043073666</v>
      </c>
      <c r="BJ168" s="118">
        <f t="shared" si="93"/>
        <v>-130.71082268007638</v>
      </c>
      <c r="BK168" s="131"/>
      <c r="BL168" s="131">
        <f t="shared" si="94"/>
        <v>-29.98</v>
      </c>
      <c r="BM168" s="131">
        <f t="shared" si="95"/>
        <v>-11.48</v>
      </c>
      <c r="BN168" s="131">
        <f t="shared" si="96"/>
        <v>-40.22</v>
      </c>
      <c r="BO168" s="118">
        <f t="shared" si="97"/>
        <v>-81.680000000000007</v>
      </c>
      <c r="BP168" s="15"/>
      <c r="BQ168" s="131">
        <f t="shared" si="98"/>
        <v>-90.28965118269997</v>
      </c>
      <c r="BR168" s="131">
        <f t="shared" si="99"/>
        <v>-27.495840707188229</v>
      </c>
      <c r="BS168" s="118">
        <f t="shared" si="100"/>
        <v>-117.78549188988819</v>
      </c>
      <c r="BT168" s="131"/>
      <c r="BU168" s="131">
        <f t="shared" si="101"/>
        <v>-29.8</v>
      </c>
      <c r="BV168" s="131">
        <f t="shared" si="102"/>
        <v>-11.42</v>
      </c>
      <c r="BW168" s="118">
        <f t="shared" si="103"/>
        <v>-41.22</v>
      </c>
      <c r="BX168" s="15"/>
      <c r="BY168" s="118">
        <f t="shared" si="104"/>
        <v>-91.885505155739239</v>
      </c>
      <c r="BZ168" s="118">
        <f t="shared" si="105"/>
        <v>-14.013221902233399</v>
      </c>
      <c r="CA168" s="118">
        <f t="shared" si="106"/>
        <v>-105.89872705797264</v>
      </c>
      <c r="CB168" s="105"/>
      <c r="CC168" s="118">
        <f t="shared" si="107"/>
        <v>-29.72</v>
      </c>
      <c r="CD168" s="118">
        <f t="shared" si="108"/>
        <v>-11.38</v>
      </c>
      <c r="CE168" s="118">
        <f t="shared" si="109"/>
        <v>-41.1</v>
      </c>
    </row>
    <row r="169" spans="1:83">
      <c r="A169" s="41">
        <v>529</v>
      </c>
      <c r="B169" s="45">
        <v>2</v>
      </c>
      <c r="C169" s="45">
        <v>2</v>
      </c>
      <c r="D169" s="11" t="s">
        <v>200</v>
      </c>
      <c r="E169" s="14">
        <v>19579</v>
      </c>
      <c r="F169" s="14">
        <v>19850</v>
      </c>
      <c r="G169" s="21">
        <v>19999</v>
      </c>
      <c r="H169" s="21">
        <v>20129</v>
      </c>
      <c r="I169" s="21">
        <v>20390</v>
      </c>
      <c r="J169" s="21"/>
      <c r="K169" s="15">
        <v>3249168.9988771351</v>
      </c>
      <c r="L169" s="21">
        <v>612896.30576468771</v>
      </c>
      <c r="M169" s="118">
        <v>3862065.3046418219</v>
      </c>
      <c r="N169" s="118"/>
      <c r="O169" s="21">
        <v>4328799.4813034628</v>
      </c>
      <c r="P169" s="21">
        <v>953971.93532920396</v>
      </c>
      <c r="Q169" s="118">
        <f t="shared" si="76"/>
        <v>5282771.4166326672</v>
      </c>
      <c r="R169" s="118"/>
      <c r="S169" s="21">
        <v>-1797834.6589935028</v>
      </c>
      <c r="T169" s="15">
        <v>688736.52304074133</v>
      </c>
      <c r="U169" s="118">
        <f t="shared" si="77"/>
        <v>-1109098.1359527614</v>
      </c>
      <c r="V169" s="15"/>
      <c r="W169" s="15">
        <v>4328799.4813034628</v>
      </c>
      <c r="X169" s="21">
        <v>606569.45252505725</v>
      </c>
      <c r="Y169" s="118">
        <f t="shared" si="78"/>
        <v>4935368.9338285197</v>
      </c>
      <c r="Z169" s="21"/>
      <c r="AA169" s="21">
        <v>-599570.02</v>
      </c>
      <c r="AB169" s="21">
        <v>-229588.52</v>
      </c>
      <c r="AC169" s="131">
        <f t="shared" si="110"/>
        <v>-804359.78</v>
      </c>
      <c r="AD169" s="12">
        <v>3302349.334006784</v>
      </c>
      <c r="AE169" s="12"/>
      <c r="AF169" s="15">
        <v>4328799.4813034628</v>
      </c>
      <c r="AG169" s="21">
        <v>265447.47238267848</v>
      </c>
      <c r="AH169" s="118">
        <f t="shared" si="79"/>
        <v>4594246.9536861414</v>
      </c>
      <c r="AI169" s="21"/>
      <c r="AJ169" s="21">
        <v>-599844.20000000007</v>
      </c>
      <c r="AK169" s="21">
        <v>-229873.18</v>
      </c>
      <c r="AL169" s="118">
        <f t="shared" si="80"/>
        <v>-829717.38000000012</v>
      </c>
      <c r="AM169" s="811"/>
      <c r="AN169" s="131">
        <v>4328799.4813034628</v>
      </c>
      <c r="AO169" s="131">
        <v>-60211.277595249943</v>
      </c>
      <c r="AP169" s="118">
        <f t="shared" si="81"/>
        <v>4268588.2037082128</v>
      </c>
      <c r="AQ169" s="131"/>
      <c r="AR169" s="131">
        <v>-605990.79999999993</v>
      </c>
      <c r="AS169" s="131">
        <v>-232038.2</v>
      </c>
      <c r="AT169" s="118">
        <f t="shared" si="82"/>
        <v>-838029</v>
      </c>
      <c r="AU169" s="148"/>
      <c r="AV169" s="131">
        <f t="shared" si="83"/>
        <v>165.95173394336459</v>
      </c>
      <c r="AW169" s="131">
        <f t="shared" si="84"/>
        <v>31.303759424111941</v>
      </c>
      <c r="AX169" s="131">
        <f t="shared" si="85"/>
        <v>197.25549336747648</v>
      </c>
      <c r="AZ169" s="131">
        <f t="shared" si="86"/>
        <v>218.07554061982179</v>
      </c>
      <c r="BA169" s="131">
        <f t="shared" si="87"/>
        <v>48.059039563184079</v>
      </c>
      <c r="BB169" s="118">
        <f t="shared" si="88"/>
        <v>266.13458018300588</v>
      </c>
      <c r="BC169" s="131"/>
      <c r="BD169" s="131">
        <f t="shared" si="111"/>
        <v>-90.571015566423313</v>
      </c>
      <c r="BE169" s="131">
        <f t="shared" si="89"/>
        <v>34.69705405746808</v>
      </c>
      <c r="BF169" s="118">
        <f t="shared" si="90"/>
        <v>-55.873961508955233</v>
      </c>
      <c r="BG169" s="131"/>
      <c r="BH169" s="131">
        <f t="shared" si="91"/>
        <v>216.45079660500338</v>
      </c>
      <c r="BI169" s="131">
        <f t="shared" si="92"/>
        <v>30.329989125709147</v>
      </c>
      <c r="BJ169" s="118">
        <f t="shared" si="93"/>
        <v>246.78078573071252</v>
      </c>
      <c r="BK169" s="131"/>
      <c r="BL169" s="131">
        <f t="shared" si="94"/>
        <v>-29.98</v>
      </c>
      <c r="BM169" s="131">
        <f t="shared" si="95"/>
        <v>-11.479999999999999</v>
      </c>
      <c r="BN169" s="131">
        <f t="shared" si="96"/>
        <v>-40.22</v>
      </c>
      <c r="BO169" s="118">
        <f t="shared" si="97"/>
        <v>-81.680000000000007</v>
      </c>
      <c r="BP169" s="15"/>
      <c r="BQ169" s="131">
        <f t="shared" si="98"/>
        <v>215.05288297001653</v>
      </c>
      <c r="BR169" s="131">
        <f t="shared" si="99"/>
        <v>13.187315434580878</v>
      </c>
      <c r="BS169" s="118">
        <f t="shared" si="100"/>
        <v>228.24019840459741</v>
      </c>
      <c r="BT169" s="131"/>
      <c r="BU169" s="131">
        <f t="shared" si="101"/>
        <v>-29.800000000000004</v>
      </c>
      <c r="BV169" s="131">
        <f t="shared" si="102"/>
        <v>-11.42</v>
      </c>
      <c r="BW169" s="118">
        <f t="shared" si="103"/>
        <v>-41.220000000000006</v>
      </c>
      <c r="BX169" s="15"/>
      <c r="BY169" s="118">
        <f t="shared" si="104"/>
        <v>212.30012169217571</v>
      </c>
      <c r="BZ169" s="118">
        <f t="shared" si="105"/>
        <v>-2.9529807550392322</v>
      </c>
      <c r="CA169" s="118">
        <f t="shared" si="106"/>
        <v>209.34714093713649</v>
      </c>
      <c r="CB169" s="105"/>
      <c r="CC169" s="118">
        <f t="shared" si="107"/>
        <v>-29.719999999999995</v>
      </c>
      <c r="CD169" s="118">
        <f t="shared" si="108"/>
        <v>-11.38</v>
      </c>
      <c r="CE169" s="118">
        <f t="shared" si="109"/>
        <v>-41.099999999999994</v>
      </c>
    </row>
    <row r="170" spans="1:83">
      <c r="A170" s="41">
        <v>531</v>
      </c>
      <c r="B170" s="45">
        <v>4</v>
      </c>
      <c r="C170" s="45">
        <v>4</v>
      </c>
      <c r="D170" s="11" t="s">
        <v>201</v>
      </c>
      <c r="E170" s="14">
        <v>5169</v>
      </c>
      <c r="F170" s="14">
        <v>5072</v>
      </c>
      <c r="G170" s="21">
        <v>4966</v>
      </c>
      <c r="H170" s="21">
        <v>4939</v>
      </c>
      <c r="I170" s="21">
        <v>4890</v>
      </c>
      <c r="J170" s="21"/>
      <c r="K170" s="15">
        <v>-901192.83959212282</v>
      </c>
      <c r="L170" s="21">
        <v>-906487.4611111877</v>
      </c>
      <c r="M170" s="118">
        <v>-1807680.3007033099</v>
      </c>
      <c r="N170" s="118"/>
      <c r="O170" s="21">
        <v>-1123293.0359543329</v>
      </c>
      <c r="P170" s="21">
        <v>-999917.29458795243</v>
      </c>
      <c r="Q170" s="118">
        <f t="shared" si="76"/>
        <v>-2123210.3305422855</v>
      </c>
      <c r="R170" s="118"/>
      <c r="S170" s="21">
        <v>-459376.19095289905</v>
      </c>
      <c r="T170" s="15">
        <v>175983.4581794781</v>
      </c>
      <c r="U170" s="118">
        <f t="shared" si="77"/>
        <v>-283392.73277342098</v>
      </c>
      <c r="V170" s="15"/>
      <c r="W170" s="15">
        <v>-1123293.0359543329</v>
      </c>
      <c r="X170" s="21">
        <v>-936524.31689438224</v>
      </c>
      <c r="Y170" s="118">
        <f t="shared" si="78"/>
        <v>-2059817.3528487151</v>
      </c>
      <c r="Z170" s="21"/>
      <c r="AA170" s="21">
        <v>-148880.68</v>
      </c>
      <c r="AB170" s="21">
        <v>-57009.68</v>
      </c>
      <c r="AC170" s="131">
        <f t="shared" si="110"/>
        <v>-199732.52</v>
      </c>
      <c r="AD170" s="12">
        <v>-2478267.9183279909</v>
      </c>
      <c r="AE170" s="12"/>
      <c r="AF170" s="15">
        <v>-1123293.0359543329</v>
      </c>
      <c r="AG170" s="21">
        <v>-871526.56794134167</v>
      </c>
      <c r="AH170" s="118">
        <f t="shared" si="79"/>
        <v>-1994819.6038956745</v>
      </c>
      <c r="AI170" s="21"/>
      <c r="AJ170" s="21">
        <v>-147182.20000000001</v>
      </c>
      <c r="AK170" s="21">
        <v>-56403.38</v>
      </c>
      <c r="AL170" s="118">
        <f t="shared" si="80"/>
        <v>-203585.58000000002</v>
      </c>
      <c r="AM170" s="811"/>
      <c r="AN170" s="131">
        <v>-1123293.0359543334</v>
      </c>
      <c r="AO170" s="131">
        <v>-802577.71050497156</v>
      </c>
      <c r="AP170" s="118">
        <f t="shared" si="81"/>
        <v>-1925870.7464593048</v>
      </c>
      <c r="AQ170" s="131"/>
      <c r="AR170" s="131">
        <v>-145330.79999999999</v>
      </c>
      <c r="AS170" s="131">
        <v>-55648.200000000004</v>
      </c>
      <c r="AT170" s="118">
        <f t="shared" si="82"/>
        <v>-200979</v>
      </c>
      <c r="AU170" s="148"/>
      <c r="AV170" s="131">
        <f t="shared" si="83"/>
        <v>-174.34568380578889</v>
      </c>
      <c r="AW170" s="131">
        <f t="shared" si="84"/>
        <v>-175.36998667270026</v>
      </c>
      <c r="AX170" s="131">
        <f t="shared" si="85"/>
        <v>-349.71567047848907</v>
      </c>
      <c r="AZ170" s="131">
        <f t="shared" si="86"/>
        <v>-221.46944715187951</v>
      </c>
      <c r="BA170" s="131">
        <f t="shared" si="87"/>
        <v>-197.14457700866569</v>
      </c>
      <c r="BB170" s="118">
        <f t="shared" si="88"/>
        <v>-418.61402416054523</v>
      </c>
      <c r="BC170" s="131"/>
      <c r="BD170" s="131">
        <f t="shared" si="111"/>
        <v>-90.571015566423313</v>
      </c>
      <c r="BE170" s="131">
        <f t="shared" si="89"/>
        <v>34.69705405746808</v>
      </c>
      <c r="BF170" s="118">
        <f t="shared" si="90"/>
        <v>-55.87396150895524</v>
      </c>
      <c r="BG170" s="131"/>
      <c r="BH170" s="131">
        <f t="shared" si="91"/>
        <v>-226.19674505725592</v>
      </c>
      <c r="BI170" s="131">
        <f t="shared" si="92"/>
        <v>-188.58725672460375</v>
      </c>
      <c r="BJ170" s="118">
        <f t="shared" si="93"/>
        <v>-414.78400178185967</v>
      </c>
      <c r="BK170" s="131"/>
      <c r="BL170" s="131">
        <f t="shared" si="94"/>
        <v>-29.979999999999997</v>
      </c>
      <c r="BM170" s="131">
        <f t="shared" si="95"/>
        <v>-11.48</v>
      </c>
      <c r="BN170" s="131">
        <f t="shared" si="96"/>
        <v>-40.22</v>
      </c>
      <c r="BO170" s="118">
        <f t="shared" si="97"/>
        <v>-81.679999999999993</v>
      </c>
      <c r="BP170" s="15"/>
      <c r="BQ170" s="131">
        <f t="shared" si="98"/>
        <v>-227.43329336998033</v>
      </c>
      <c r="BR170" s="131">
        <f t="shared" si="99"/>
        <v>-176.45810243801208</v>
      </c>
      <c r="BS170" s="118">
        <f t="shared" si="100"/>
        <v>-403.89139580799241</v>
      </c>
      <c r="BT170" s="131"/>
      <c r="BU170" s="131">
        <f t="shared" si="101"/>
        <v>-29.8</v>
      </c>
      <c r="BV170" s="131">
        <f t="shared" si="102"/>
        <v>-11.42</v>
      </c>
      <c r="BW170" s="118">
        <f t="shared" si="103"/>
        <v>-41.22</v>
      </c>
      <c r="BX170" s="15"/>
      <c r="BY170" s="118">
        <f t="shared" si="104"/>
        <v>-229.71227729127472</v>
      </c>
      <c r="BZ170" s="118">
        <f t="shared" si="105"/>
        <v>-164.12632116666086</v>
      </c>
      <c r="CA170" s="118">
        <f t="shared" si="106"/>
        <v>-393.83859845793557</v>
      </c>
      <c r="CB170" s="105"/>
      <c r="CC170" s="118">
        <f t="shared" si="107"/>
        <v>-29.72</v>
      </c>
      <c r="CD170" s="118">
        <f t="shared" si="108"/>
        <v>-11.38</v>
      </c>
      <c r="CE170" s="118">
        <f t="shared" si="109"/>
        <v>-41.1</v>
      </c>
    </row>
    <row r="171" spans="1:83">
      <c r="A171" s="41">
        <v>535</v>
      </c>
      <c r="B171" s="45">
        <v>17</v>
      </c>
      <c r="C171" s="45">
        <v>17</v>
      </c>
      <c r="D171" s="11" t="s">
        <v>202</v>
      </c>
      <c r="E171" s="14">
        <v>10396</v>
      </c>
      <c r="F171" s="14">
        <v>10419</v>
      </c>
      <c r="G171" s="21">
        <v>10454</v>
      </c>
      <c r="H171" s="21">
        <v>10378</v>
      </c>
      <c r="I171" s="21">
        <v>10300</v>
      </c>
      <c r="J171" s="21"/>
      <c r="K171" s="15">
        <v>648349.79844050645</v>
      </c>
      <c r="L171" s="21">
        <v>-328873.14778039511</v>
      </c>
      <c r="M171" s="118">
        <v>319476.65066011139</v>
      </c>
      <c r="N171" s="118"/>
      <c r="O171" s="21">
        <v>431355.8732414273</v>
      </c>
      <c r="P171" s="21">
        <v>-360276.35514438868</v>
      </c>
      <c r="Q171" s="118">
        <f t="shared" si="76"/>
        <v>71079.518097038614</v>
      </c>
      <c r="R171" s="118"/>
      <c r="S171" s="21">
        <v>-943659.41118656448</v>
      </c>
      <c r="T171" s="15">
        <v>361508.60622475989</v>
      </c>
      <c r="U171" s="118">
        <f t="shared" si="77"/>
        <v>-582150.80496180453</v>
      </c>
      <c r="V171" s="15"/>
      <c r="W171" s="15">
        <v>431355.8732414273</v>
      </c>
      <c r="X171" s="21">
        <v>-230053.2805013865</v>
      </c>
      <c r="Y171" s="118">
        <f t="shared" si="78"/>
        <v>201302.5927400408</v>
      </c>
      <c r="Z171" s="21"/>
      <c r="AA171" s="21">
        <v>-313410.92</v>
      </c>
      <c r="AB171" s="21">
        <v>-120011.92</v>
      </c>
      <c r="AC171" s="131">
        <f t="shared" si="110"/>
        <v>-420459.88</v>
      </c>
      <c r="AD171" s="12">
        <v>-656203.6793604868</v>
      </c>
      <c r="AE171" s="12"/>
      <c r="AF171" s="15">
        <v>431355.8732414273</v>
      </c>
      <c r="AG171" s="21">
        <v>-96533.653856723715</v>
      </c>
      <c r="AH171" s="118">
        <f t="shared" si="79"/>
        <v>334822.21938470355</v>
      </c>
      <c r="AI171" s="21"/>
      <c r="AJ171" s="21">
        <v>-309264.40000000002</v>
      </c>
      <c r="AK171" s="21">
        <v>-118516.76</v>
      </c>
      <c r="AL171" s="118">
        <f t="shared" si="80"/>
        <v>-427781.16000000003</v>
      </c>
      <c r="AM171" s="811"/>
      <c r="AN171" s="131">
        <v>431355.8732414273</v>
      </c>
      <c r="AO171" s="131">
        <v>-58687.034517576634</v>
      </c>
      <c r="AP171" s="118">
        <f t="shared" si="81"/>
        <v>372668.83872385067</v>
      </c>
      <c r="AQ171" s="131"/>
      <c r="AR171" s="131">
        <v>-306116</v>
      </c>
      <c r="AS171" s="131">
        <v>-117214.00000000001</v>
      </c>
      <c r="AT171" s="118">
        <f t="shared" si="82"/>
        <v>-423330</v>
      </c>
      <c r="AU171" s="148"/>
      <c r="AV171" s="131">
        <f t="shared" si="83"/>
        <v>62.365313432137981</v>
      </c>
      <c r="AW171" s="131">
        <f t="shared" si="84"/>
        <v>-31.634585203962594</v>
      </c>
      <c r="AX171" s="131">
        <f t="shared" si="85"/>
        <v>30.730728228175394</v>
      </c>
      <c r="AZ171" s="131">
        <f t="shared" si="86"/>
        <v>41.400890031809894</v>
      </c>
      <c r="BA171" s="131">
        <f t="shared" si="87"/>
        <v>-34.578784446145377</v>
      </c>
      <c r="BB171" s="118">
        <f t="shared" si="88"/>
        <v>6.8221055856645183</v>
      </c>
      <c r="BC171" s="131"/>
      <c r="BD171" s="131">
        <f t="shared" si="111"/>
        <v>-90.571015566423313</v>
      </c>
      <c r="BE171" s="131">
        <f t="shared" si="89"/>
        <v>34.69705405746808</v>
      </c>
      <c r="BF171" s="118">
        <f t="shared" si="90"/>
        <v>-55.873961508955226</v>
      </c>
      <c r="BG171" s="131"/>
      <c r="BH171" s="131">
        <f t="shared" si="91"/>
        <v>41.26227982030106</v>
      </c>
      <c r="BI171" s="131">
        <f t="shared" si="92"/>
        <v>-22.006244547674239</v>
      </c>
      <c r="BJ171" s="118">
        <f t="shared" si="93"/>
        <v>19.256035272626821</v>
      </c>
      <c r="BK171" s="131"/>
      <c r="BL171" s="131">
        <f t="shared" si="94"/>
        <v>-29.979999999999997</v>
      </c>
      <c r="BM171" s="131">
        <f t="shared" si="95"/>
        <v>-11.48</v>
      </c>
      <c r="BN171" s="131">
        <f t="shared" si="96"/>
        <v>-40.22</v>
      </c>
      <c r="BO171" s="118">
        <f t="shared" si="97"/>
        <v>-81.679999999999993</v>
      </c>
      <c r="BP171" s="15"/>
      <c r="BQ171" s="131">
        <f t="shared" si="98"/>
        <v>41.564451073562083</v>
      </c>
      <c r="BR171" s="131">
        <f t="shared" si="99"/>
        <v>-9.3017588992796032</v>
      </c>
      <c r="BS171" s="118">
        <f t="shared" si="100"/>
        <v>32.262692174282478</v>
      </c>
      <c r="BT171" s="131"/>
      <c r="BU171" s="131">
        <f t="shared" si="101"/>
        <v>-29.8</v>
      </c>
      <c r="BV171" s="131">
        <f t="shared" si="102"/>
        <v>-11.42</v>
      </c>
      <c r="BW171" s="118">
        <f t="shared" si="103"/>
        <v>-41.22</v>
      </c>
      <c r="BX171" s="15"/>
      <c r="BY171" s="118">
        <f t="shared" si="104"/>
        <v>41.879210994313333</v>
      </c>
      <c r="BZ171" s="118">
        <f t="shared" si="105"/>
        <v>-5.6977703415122942</v>
      </c>
      <c r="CA171" s="118">
        <f t="shared" si="106"/>
        <v>36.181440652801037</v>
      </c>
      <c r="CB171" s="105"/>
      <c r="CC171" s="118">
        <f t="shared" si="107"/>
        <v>-29.72</v>
      </c>
      <c r="CD171" s="118">
        <f t="shared" si="108"/>
        <v>-11.38</v>
      </c>
      <c r="CE171" s="118">
        <f t="shared" si="109"/>
        <v>-41.1</v>
      </c>
    </row>
    <row r="172" spans="1:83">
      <c r="A172" s="41">
        <v>536</v>
      </c>
      <c r="B172" s="45">
        <v>6</v>
      </c>
      <c r="C172" s="45">
        <v>6</v>
      </c>
      <c r="D172" s="11" t="s">
        <v>203</v>
      </c>
      <c r="E172" s="14">
        <v>34884</v>
      </c>
      <c r="F172" s="14">
        <v>35346</v>
      </c>
      <c r="G172" s="21">
        <v>35647</v>
      </c>
      <c r="H172" s="21">
        <v>36176</v>
      </c>
      <c r="I172" s="21">
        <v>36571</v>
      </c>
      <c r="J172" s="21"/>
      <c r="K172" s="15">
        <v>-1873068.077362692</v>
      </c>
      <c r="L172" s="21">
        <v>-1518807.5567046651</v>
      </c>
      <c r="M172" s="118">
        <v>-3391875.634067358</v>
      </c>
      <c r="N172" s="118"/>
      <c r="O172" s="21">
        <v>-1468266.4195354651</v>
      </c>
      <c r="P172" s="21">
        <v>-862947.85170963779</v>
      </c>
      <c r="Q172" s="118">
        <f t="shared" si="76"/>
        <v>-2331214.2712451029</v>
      </c>
      <c r="R172" s="118"/>
      <c r="S172" s="21">
        <v>-3201323.1162107983</v>
      </c>
      <c r="T172" s="15">
        <v>1226402.0727152671</v>
      </c>
      <c r="U172" s="118">
        <f t="shared" si="77"/>
        <v>-1974921.0434955312</v>
      </c>
      <c r="V172" s="15"/>
      <c r="W172" s="15">
        <v>-1468266.4195354651</v>
      </c>
      <c r="X172" s="21">
        <v>-421171.78909983282</v>
      </c>
      <c r="Y172" s="118">
        <f t="shared" si="78"/>
        <v>-1889438.2086352978</v>
      </c>
      <c r="Z172" s="21"/>
      <c r="AA172" s="21">
        <v>-1068697.06</v>
      </c>
      <c r="AB172" s="21">
        <v>-409227.56</v>
      </c>
      <c r="AC172" s="131">
        <f t="shared" si="110"/>
        <v>-1433722.3399999999</v>
      </c>
      <c r="AD172" s="12">
        <v>-4796988.5154908299</v>
      </c>
      <c r="AE172" s="12"/>
      <c r="AF172" s="15">
        <v>-1468266.4195354651</v>
      </c>
      <c r="AG172" s="21">
        <v>-149397.33491208209</v>
      </c>
      <c r="AH172" s="118">
        <f t="shared" si="79"/>
        <v>-1617663.7544475473</v>
      </c>
      <c r="AI172" s="21"/>
      <c r="AJ172" s="21">
        <v>-1078044.8</v>
      </c>
      <c r="AK172" s="21">
        <v>-413129.92</v>
      </c>
      <c r="AL172" s="118">
        <f t="shared" si="80"/>
        <v>-1491174.72</v>
      </c>
      <c r="AM172" s="811"/>
      <c r="AN172" s="131">
        <v>-1468266.4195354653</v>
      </c>
      <c r="AO172" s="131">
        <v>-199093.18764356116</v>
      </c>
      <c r="AP172" s="118">
        <f t="shared" si="81"/>
        <v>-1667359.6071790266</v>
      </c>
      <c r="AQ172" s="131"/>
      <c r="AR172" s="131">
        <v>-1086890.1199999999</v>
      </c>
      <c r="AS172" s="131">
        <v>-416177.98000000004</v>
      </c>
      <c r="AT172" s="118">
        <f t="shared" si="82"/>
        <v>-1503068.0999999999</v>
      </c>
      <c r="AU172" s="148"/>
      <c r="AV172" s="131">
        <f t="shared" si="83"/>
        <v>-53.694188664221187</v>
      </c>
      <c r="AW172" s="131">
        <f t="shared" si="84"/>
        <v>-43.538801648453877</v>
      </c>
      <c r="AX172" s="131">
        <f t="shared" si="85"/>
        <v>-97.232990312675099</v>
      </c>
      <c r="AZ172" s="131">
        <f t="shared" si="86"/>
        <v>-41.539818353858003</v>
      </c>
      <c r="BA172" s="131">
        <f t="shared" si="87"/>
        <v>-24.414300110610473</v>
      </c>
      <c r="BB172" s="118">
        <f t="shared" si="88"/>
        <v>-65.954118464468479</v>
      </c>
      <c r="BC172" s="131"/>
      <c r="BD172" s="131">
        <f t="shared" si="111"/>
        <v>-90.571015566423313</v>
      </c>
      <c r="BE172" s="131">
        <f t="shared" si="89"/>
        <v>34.697054057468087</v>
      </c>
      <c r="BF172" s="118">
        <f t="shared" si="90"/>
        <v>-55.873961508955219</v>
      </c>
      <c r="BG172" s="131"/>
      <c r="BH172" s="131">
        <f t="shared" si="91"/>
        <v>-41.189059935912283</v>
      </c>
      <c r="BI172" s="131">
        <f t="shared" si="92"/>
        <v>-11.815069686083902</v>
      </c>
      <c r="BJ172" s="118">
        <f t="shared" si="93"/>
        <v>-53.004129621996185</v>
      </c>
      <c r="BK172" s="131"/>
      <c r="BL172" s="131">
        <f t="shared" si="94"/>
        <v>-29.98</v>
      </c>
      <c r="BM172" s="131">
        <f t="shared" si="95"/>
        <v>-11.48</v>
      </c>
      <c r="BN172" s="131">
        <f t="shared" si="96"/>
        <v>-40.22</v>
      </c>
      <c r="BO172" s="118">
        <f t="shared" si="97"/>
        <v>-81.680000000000007</v>
      </c>
      <c r="BP172" s="15"/>
      <c r="BQ172" s="131">
        <f t="shared" si="98"/>
        <v>-40.586754188839706</v>
      </c>
      <c r="BR172" s="131">
        <f t="shared" si="99"/>
        <v>-4.12973614860908</v>
      </c>
      <c r="BS172" s="118">
        <f t="shared" si="100"/>
        <v>-44.716490337448789</v>
      </c>
      <c r="BT172" s="131"/>
      <c r="BU172" s="131">
        <f t="shared" si="101"/>
        <v>-29.8</v>
      </c>
      <c r="BV172" s="131">
        <f t="shared" si="102"/>
        <v>-11.42</v>
      </c>
      <c r="BW172" s="118">
        <f t="shared" si="103"/>
        <v>-41.22</v>
      </c>
      <c r="BX172" s="15"/>
      <c r="BY172" s="118">
        <f t="shared" si="104"/>
        <v>-40.148380398005671</v>
      </c>
      <c r="BZ172" s="118">
        <f t="shared" si="105"/>
        <v>-5.4440181467162825</v>
      </c>
      <c r="CA172" s="118">
        <f t="shared" si="106"/>
        <v>-45.592398544721952</v>
      </c>
      <c r="CB172" s="105"/>
      <c r="CC172" s="118">
        <f t="shared" si="107"/>
        <v>-29.719999999999995</v>
      </c>
      <c r="CD172" s="118">
        <f t="shared" si="108"/>
        <v>-11.38</v>
      </c>
      <c r="CE172" s="118">
        <f t="shared" si="109"/>
        <v>-41.099999999999994</v>
      </c>
    </row>
    <row r="173" spans="1:83">
      <c r="A173" s="41">
        <v>538</v>
      </c>
      <c r="B173" s="45">
        <v>2</v>
      </c>
      <c r="C173" s="45">
        <v>2</v>
      </c>
      <c r="D173" s="11" t="s">
        <v>204</v>
      </c>
      <c r="E173" s="14">
        <v>4689</v>
      </c>
      <c r="F173" s="14">
        <v>4644</v>
      </c>
      <c r="G173" s="21">
        <v>4695</v>
      </c>
      <c r="H173" s="21">
        <v>4659</v>
      </c>
      <c r="I173" s="21">
        <v>4667</v>
      </c>
      <c r="J173" s="21"/>
      <c r="K173" s="15">
        <v>-127316.5453692615</v>
      </c>
      <c r="L173" s="21">
        <v>-344269.17096816312</v>
      </c>
      <c r="M173" s="118">
        <v>-471585.71633742453</v>
      </c>
      <c r="N173" s="118"/>
      <c r="O173" s="21">
        <v>4520.992781539514</v>
      </c>
      <c r="P173" s="21">
        <v>-206149.2044784037</v>
      </c>
      <c r="Q173" s="118">
        <f t="shared" si="76"/>
        <v>-201628.21169686419</v>
      </c>
      <c r="R173" s="118"/>
      <c r="S173" s="21">
        <v>-420611.79629046988</v>
      </c>
      <c r="T173" s="15">
        <v>161133.11904288179</v>
      </c>
      <c r="U173" s="118">
        <f t="shared" si="77"/>
        <v>-259478.67724758809</v>
      </c>
      <c r="V173" s="15"/>
      <c r="W173" s="15">
        <v>4520.992781539514</v>
      </c>
      <c r="X173" s="21">
        <v>-148105.63420850231</v>
      </c>
      <c r="Y173" s="118">
        <f t="shared" si="78"/>
        <v>-143584.6414269628</v>
      </c>
      <c r="Z173" s="21"/>
      <c r="AA173" s="21">
        <v>-140756.1</v>
      </c>
      <c r="AB173" s="21">
        <v>-53898.6</v>
      </c>
      <c r="AC173" s="131">
        <f t="shared" si="110"/>
        <v>-188832.9</v>
      </c>
      <c r="AD173" s="12">
        <v>-525504.16796337254</v>
      </c>
      <c r="AE173" s="12"/>
      <c r="AF173" s="15">
        <v>4520.992781539514</v>
      </c>
      <c r="AG173" s="21">
        <v>-88592.711074054299</v>
      </c>
      <c r="AH173" s="118">
        <f t="shared" si="79"/>
        <v>-84071.718292514779</v>
      </c>
      <c r="AI173" s="21"/>
      <c r="AJ173" s="21">
        <v>-138838.20000000001</v>
      </c>
      <c r="AK173" s="21">
        <v>-53205.78</v>
      </c>
      <c r="AL173" s="118">
        <f t="shared" si="80"/>
        <v>-192043.98</v>
      </c>
      <c r="AM173" s="811"/>
      <c r="AN173" s="131">
        <v>4520.992781539514</v>
      </c>
      <c r="AO173" s="131">
        <v>-26158.22903346059</v>
      </c>
      <c r="AP173" s="118">
        <f t="shared" si="81"/>
        <v>-21637.236251921076</v>
      </c>
      <c r="AQ173" s="131"/>
      <c r="AR173" s="131">
        <v>-138703.24</v>
      </c>
      <c r="AS173" s="131">
        <v>-53110.460000000006</v>
      </c>
      <c r="AT173" s="118">
        <f t="shared" si="82"/>
        <v>-191813.7</v>
      </c>
      <c r="AU173" s="148"/>
      <c r="AV173" s="131">
        <f t="shared" si="83"/>
        <v>-27.152174316327894</v>
      </c>
      <c r="AW173" s="131">
        <f t="shared" si="84"/>
        <v>-73.420595216072329</v>
      </c>
      <c r="AX173" s="131">
        <f t="shared" si="85"/>
        <v>-100.5727695324002</v>
      </c>
      <c r="AZ173" s="131">
        <f t="shared" si="86"/>
        <v>0.97351265752358185</v>
      </c>
      <c r="BA173" s="131">
        <f t="shared" si="87"/>
        <v>-44.390440240827672</v>
      </c>
      <c r="BB173" s="118">
        <f t="shared" si="88"/>
        <v>-43.416927583304087</v>
      </c>
      <c r="BC173" s="131"/>
      <c r="BD173" s="131">
        <f t="shared" si="111"/>
        <v>-90.571015566423313</v>
      </c>
      <c r="BE173" s="131">
        <f t="shared" si="89"/>
        <v>34.697054057468087</v>
      </c>
      <c r="BF173" s="118">
        <f t="shared" si="90"/>
        <v>-55.873961508955233</v>
      </c>
      <c r="BG173" s="131"/>
      <c r="BH173" s="131">
        <f t="shared" si="91"/>
        <v>0.96293775964632888</v>
      </c>
      <c r="BI173" s="131">
        <f t="shared" si="92"/>
        <v>-31.545395997551076</v>
      </c>
      <c r="BJ173" s="118">
        <f t="shared" si="93"/>
        <v>-30.582458237904746</v>
      </c>
      <c r="BK173" s="131"/>
      <c r="BL173" s="131">
        <f t="shared" si="94"/>
        <v>-29.98</v>
      </c>
      <c r="BM173" s="131">
        <f t="shared" si="95"/>
        <v>-11.48</v>
      </c>
      <c r="BN173" s="131">
        <f t="shared" si="96"/>
        <v>-40.22</v>
      </c>
      <c r="BO173" s="118">
        <f t="shared" si="97"/>
        <v>-81.680000000000007</v>
      </c>
      <c r="BP173" s="15"/>
      <c r="BQ173" s="131">
        <f t="shared" si="98"/>
        <v>0.97037836049356385</v>
      </c>
      <c r="BR173" s="131">
        <f t="shared" si="99"/>
        <v>-19.015391945493519</v>
      </c>
      <c r="BS173" s="118">
        <f t="shared" si="100"/>
        <v>-18.045013584999957</v>
      </c>
      <c r="BT173" s="131"/>
      <c r="BU173" s="131">
        <f t="shared" si="101"/>
        <v>-29.800000000000004</v>
      </c>
      <c r="BV173" s="131">
        <f t="shared" si="102"/>
        <v>-11.42</v>
      </c>
      <c r="BW173" s="118">
        <f t="shared" si="103"/>
        <v>-41.220000000000006</v>
      </c>
      <c r="BX173" s="15"/>
      <c r="BY173" s="118">
        <f t="shared" si="104"/>
        <v>0.96871497354607117</v>
      </c>
      <c r="BZ173" s="118">
        <f t="shared" si="105"/>
        <v>-5.6049344404243815</v>
      </c>
      <c r="CA173" s="118">
        <f t="shared" si="106"/>
        <v>-4.6362194668783108</v>
      </c>
      <c r="CB173" s="105"/>
      <c r="CC173" s="118">
        <f t="shared" si="107"/>
        <v>-29.72</v>
      </c>
      <c r="CD173" s="118">
        <f t="shared" si="108"/>
        <v>-11.38</v>
      </c>
      <c r="CE173" s="118">
        <f t="shared" si="109"/>
        <v>-41.1</v>
      </c>
    </row>
    <row r="174" spans="1:83">
      <c r="A174" s="41">
        <v>541</v>
      </c>
      <c r="B174" s="45">
        <v>12</v>
      </c>
      <c r="C174" s="45">
        <v>12</v>
      </c>
      <c r="D174" s="11" t="s">
        <v>205</v>
      </c>
      <c r="E174" s="14">
        <v>9423</v>
      </c>
      <c r="F174" s="14">
        <v>9243</v>
      </c>
      <c r="G174" s="21">
        <v>9130</v>
      </c>
      <c r="H174" s="21">
        <v>8980</v>
      </c>
      <c r="I174" s="21">
        <v>8760</v>
      </c>
      <c r="J174" s="21"/>
      <c r="K174" s="15">
        <v>3866652.028484622</v>
      </c>
      <c r="L174" s="21">
        <v>2786109.4491543621</v>
      </c>
      <c r="M174" s="118">
        <v>6652761.4776389841</v>
      </c>
      <c r="N174" s="118"/>
      <c r="O174" s="21">
        <v>2452029.1786533692</v>
      </c>
      <c r="P174" s="21">
        <v>1665290.182626084</v>
      </c>
      <c r="Q174" s="118">
        <f t="shared" si="76"/>
        <v>4117319.3612794532</v>
      </c>
      <c r="R174" s="118"/>
      <c r="S174" s="21">
        <v>-837147.89688045066</v>
      </c>
      <c r="T174" s="15">
        <v>320704.87065317738</v>
      </c>
      <c r="U174" s="118">
        <f t="shared" si="77"/>
        <v>-516443.02622727328</v>
      </c>
      <c r="V174" s="15"/>
      <c r="W174" s="15">
        <v>2452029.1786533692</v>
      </c>
      <c r="X174" s="21">
        <v>1503524.885469473</v>
      </c>
      <c r="Y174" s="118">
        <f t="shared" si="78"/>
        <v>3955554.0641228422</v>
      </c>
      <c r="Z174" s="21"/>
      <c r="AA174" s="21">
        <v>-273717.40000000002</v>
      </c>
      <c r="AB174" s="21">
        <v>-104812.4</v>
      </c>
      <c r="AC174" s="131">
        <f t="shared" si="110"/>
        <v>-367208.6</v>
      </c>
      <c r="AD174" s="12">
        <v>3193648.0038461341</v>
      </c>
      <c r="AE174" s="12"/>
      <c r="AF174" s="15">
        <v>2452029.1786533692</v>
      </c>
      <c r="AG174" s="21">
        <v>1344684.0561266011</v>
      </c>
      <c r="AH174" s="118">
        <f t="shared" si="79"/>
        <v>3796713.2347799703</v>
      </c>
      <c r="AI174" s="21"/>
      <c r="AJ174" s="21">
        <v>-267604</v>
      </c>
      <c r="AK174" s="21">
        <v>-102551.6</v>
      </c>
      <c r="AL174" s="118">
        <f t="shared" si="80"/>
        <v>-370155.6</v>
      </c>
      <c r="AM174" s="811"/>
      <c r="AN174" s="131">
        <v>2452029.1786533692</v>
      </c>
      <c r="AO174" s="131">
        <v>1193043.5611116898</v>
      </c>
      <c r="AP174" s="118">
        <f t="shared" si="81"/>
        <v>3645072.7397650592</v>
      </c>
      <c r="AQ174" s="131"/>
      <c r="AR174" s="131">
        <v>-260347.19999999998</v>
      </c>
      <c r="AS174" s="131">
        <v>-99688.8</v>
      </c>
      <c r="AT174" s="118">
        <f t="shared" si="82"/>
        <v>-360036</v>
      </c>
      <c r="AU174" s="148"/>
      <c r="AV174" s="131">
        <f t="shared" si="83"/>
        <v>410.34193234475453</v>
      </c>
      <c r="AW174" s="131">
        <f t="shared" si="84"/>
        <v>295.67117151165894</v>
      </c>
      <c r="AX174" s="131">
        <f t="shared" si="85"/>
        <v>706.01310385641352</v>
      </c>
      <c r="AZ174" s="131">
        <f t="shared" si="86"/>
        <v>265.28499174005941</v>
      </c>
      <c r="BA174" s="131">
        <f t="shared" si="87"/>
        <v>180.1677142298046</v>
      </c>
      <c r="BB174" s="118">
        <f t="shared" si="88"/>
        <v>445.45270596986404</v>
      </c>
      <c r="BC174" s="131"/>
      <c r="BD174" s="131">
        <f t="shared" si="111"/>
        <v>-90.571015566423313</v>
      </c>
      <c r="BE174" s="131">
        <f t="shared" si="89"/>
        <v>34.697054057468073</v>
      </c>
      <c r="BF174" s="118">
        <f t="shared" si="90"/>
        <v>-55.87396150895524</v>
      </c>
      <c r="BG174" s="131"/>
      <c r="BH174" s="131">
        <f t="shared" si="91"/>
        <v>268.56836567944896</v>
      </c>
      <c r="BI174" s="131">
        <f t="shared" si="92"/>
        <v>164.67961505689738</v>
      </c>
      <c r="BJ174" s="118">
        <f t="shared" si="93"/>
        <v>433.24798073634634</v>
      </c>
      <c r="BK174" s="131"/>
      <c r="BL174" s="131">
        <f t="shared" si="94"/>
        <v>-29.980000000000004</v>
      </c>
      <c r="BM174" s="131">
        <f t="shared" si="95"/>
        <v>-11.479999999999999</v>
      </c>
      <c r="BN174" s="131">
        <f t="shared" si="96"/>
        <v>-40.22</v>
      </c>
      <c r="BO174" s="118">
        <f t="shared" si="97"/>
        <v>-81.680000000000007</v>
      </c>
      <c r="BP174" s="15"/>
      <c r="BQ174" s="131">
        <f t="shared" si="98"/>
        <v>273.05447423756897</v>
      </c>
      <c r="BR174" s="131">
        <f t="shared" si="99"/>
        <v>149.74209979138095</v>
      </c>
      <c r="BS174" s="118">
        <f t="shared" si="100"/>
        <v>422.79657402894992</v>
      </c>
      <c r="BT174" s="131"/>
      <c r="BU174" s="131">
        <f t="shared" si="101"/>
        <v>-29.8</v>
      </c>
      <c r="BV174" s="131">
        <f t="shared" si="102"/>
        <v>-11.42</v>
      </c>
      <c r="BW174" s="118">
        <f t="shared" si="103"/>
        <v>-41.22</v>
      </c>
      <c r="BX174" s="15"/>
      <c r="BY174" s="118">
        <f t="shared" si="104"/>
        <v>279.91200669559009</v>
      </c>
      <c r="BZ174" s="118">
        <f t="shared" si="105"/>
        <v>136.1921873415171</v>
      </c>
      <c r="CA174" s="118">
        <f t="shared" si="106"/>
        <v>416.10419403710716</v>
      </c>
      <c r="CB174" s="105"/>
      <c r="CC174" s="118">
        <f t="shared" si="107"/>
        <v>-29.72</v>
      </c>
      <c r="CD174" s="118">
        <f t="shared" si="108"/>
        <v>-11.38</v>
      </c>
      <c r="CE174" s="118">
        <f t="shared" si="109"/>
        <v>-41.1</v>
      </c>
    </row>
    <row r="175" spans="1:83">
      <c r="A175" s="41">
        <v>543</v>
      </c>
      <c r="B175" s="45">
        <v>1</v>
      </c>
      <c r="C175" s="124">
        <v>33</v>
      </c>
      <c r="D175" s="11" t="s">
        <v>206</v>
      </c>
      <c r="E175" s="14">
        <v>44127</v>
      </c>
      <c r="F175" s="14">
        <v>44458</v>
      </c>
      <c r="G175" s="21">
        <v>44785</v>
      </c>
      <c r="H175" s="21">
        <v>45048</v>
      </c>
      <c r="I175" s="21">
        <v>45333</v>
      </c>
      <c r="J175" s="21"/>
      <c r="K175" s="15">
        <v>2860711.8872551038</v>
      </c>
      <c r="L175" s="21">
        <v>2260063.0878100512</v>
      </c>
      <c r="M175" s="118">
        <v>5120774.975065155</v>
      </c>
      <c r="N175" s="118"/>
      <c r="O175" s="21">
        <v>5233977.5570725771</v>
      </c>
      <c r="P175" s="21">
        <v>2992849.2983238832</v>
      </c>
      <c r="Q175" s="118">
        <f t="shared" si="76"/>
        <v>8226826.8553964607</v>
      </c>
      <c r="R175" s="118"/>
      <c r="S175" s="21">
        <v>-4026606.2100520479</v>
      </c>
      <c r="T175" s="15">
        <v>1542561.629286916</v>
      </c>
      <c r="U175" s="118">
        <f t="shared" si="77"/>
        <v>-2484044.5807651319</v>
      </c>
      <c r="V175" s="15"/>
      <c r="W175" s="15">
        <v>5233977.5570725771</v>
      </c>
      <c r="X175" s="21">
        <v>2214772.7451497391</v>
      </c>
      <c r="Y175" s="118">
        <f t="shared" si="78"/>
        <v>7448750.3022223162</v>
      </c>
      <c r="Z175" s="21"/>
      <c r="AA175" s="21">
        <v>-1342654.3</v>
      </c>
      <c r="AB175" s="21">
        <v>-514131.8</v>
      </c>
      <c r="AC175" s="131">
        <f t="shared" si="110"/>
        <v>-1801252.7</v>
      </c>
      <c r="AD175" s="12">
        <v>3791224.6674494119</v>
      </c>
      <c r="AE175" s="12"/>
      <c r="AF175" s="15">
        <v>5233977.5570725771</v>
      </c>
      <c r="AG175" s="21">
        <v>1450762.6195492409</v>
      </c>
      <c r="AH175" s="118">
        <f t="shared" si="79"/>
        <v>6684740.176621818</v>
      </c>
      <c r="AI175" s="21"/>
      <c r="AJ175" s="21">
        <v>-1342430.4</v>
      </c>
      <c r="AK175" s="21">
        <v>-514448.16</v>
      </c>
      <c r="AL175" s="118">
        <f t="shared" si="80"/>
        <v>-1856878.5599999998</v>
      </c>
      <c r="AM175" s="811"/>
      <c r="AN175" s="131">
        <v>5233977.5570725771</v>
      </c>
      <c r="AO175" s="131">
        <v>721385.45549288171</v>
      </c>
      <c r="AP175" s="118">
        <f t="shared" si="81"/>
        <v>5955363.0125654591</v>
      </c>
      <c r="AQ175" s="131"/>
      <c r="AR175" s="131">
        <v>-1347296.76</v>
      </c>
      <c r="AS175" s="131">
        <v>-515889.54000000004</v>
      </c>
      <c r="AT175" s="118">
        <f t="shared" si="82"/>
        <v>-1863186.3</v>
      </c>
      <c r="AU175" s="148"/>
      <c r="AV175" s="131">
        <f t="shared" si="83"/>
        <v>64.829059017270694</v>
      </c>
      <c r="AW175" s="131">
        <f t="shared" si="84"/>
        <v>51.217238602444105</v>
      </c>
      <c r="AX175" s="131">
        <f t="shared" si="85"/>
        <v>116.04629761971479</v>
      </c>
      <c r="AZ175" s="131">
        <f t="shared" si="86"/>
        <v>117.72858781484946</v>
      </c>
      <c r="BA175" s="131">
        <f t="shared" si="87"/>
        <v>67.318577046288254</v>
      </c>
      <c r="BB175" s="118">
        <f t="shared" si="88"/>
        <v>185.04716486113773</v>
      </c>
      <c r="BC175" s="131"/>
      <c r="BD175" s="131">
        <f t="shared" si="111"/>
        <v>-90.571015566423313</v>
      </c>
      <c r="BE175" s="131">
        <f t="shared" si="89"/>
        <v>34.69705405746808</v>
      </c>
      <c r="BF175" s="118">
        <f t="shared" si="90"/>
        <v>-55.873961508955233</v>
      </c>
      <c r="BG175" s="131"/>
      <c r="BH175" s="131">
        <f t="shared" si="91"/>
        <v>116.86898642564647</v>
      </c>
      <c r="BI175" s="131">
        <f t="shared" si="92"/>
        <v>49.453449707485518</v>
      </c>
      <c r="BJ175" s="118">
        <f t="shared" si="93"/>
        <v>166.32243613313199</v>
      </c>
      <c r="BK175" s="131"/>
      <c r="BL175" s="131">
        <f t="shared" si="94"/>
        <v>-29.98</v>
      </c>
      <c r="BM175" s="131">
        <f t="shared" si="95"/>
        <v>-11.48</v>
      </c>
      <c r="BN175" s="131">
        <f t="shared" si="96"/>
        <v>-40.22</v>
      </c>
      <c r="BO175" s="118">
        <f t="shared" si="97"/>
        <v>-81.680000000000007</v>
      </c>
      <c r="BP175" s="15"/>
      <c r="BQ175" s="131">
        <f t="shared" si="98"/>
        <v>116.1866799208084</v>
      </c>
      <c r="BR175" s="131">
        <f t="shared" si="99"/>
        <v>32.204817517963967</v>
      </c>
      <c r="BS175" s="118">
        <f t="shared" si="100"/>
        <v>148.39149743877238</v>
      </c>
      <c r="BT175" s="131"/>
      <c r="BU175" s="131">
        <f t="shared" si="101"/>
        <v>-29.799999999999997</v>
      </c>
      <c r="BV175" s="131">
        <f t="shared" si="102"/>
        <v>-11.42</v>
      </c>
      <c r="BW175" s="118">
        <f t="shared" si="103"/>
        <v>-41.22</v>
      </c>
      <c r="BX175" s="15"/>
      <c r="BY175" s="118">
        <f t="shared" si="104"/>
        <v>115.45623623127914</v>
      </c>
      <c r="BZ175" s="118">
        <f t="shared" si="105"/>
        <v>15.913031466986119</v>
      </c>
      <c r="CA175" s="118">
        <f t="shared" si="106"/>
        <v>131.36926769826525</v>
      </c>
      <c r="CB175" s="105"/>
      <c r="CC175" s="118">
        <f t="shared" si="107"/>
        <v>-29.72</v>
      </c>
      <c r="CD175" s="118">
        <f t="shared" si="108"/>
        <v>-11.38</v>
      </c>
      <c r="CE175" s="118">
        <f t="shared" si="109"/>
        <v>-41.1</v>
      </c>
    </row>
    <row r="176" spans="1:83">
      <c r="A176" s="41">
        <v>545</v>
      </c>
      <c r="B176" s="45">
        <v>15</v>
      </c>
      <c r="C176" s="45">
        <v>15</v>
      </c>
      <c r="D176" s="11" t="s">
        <v>207</v>
      </c>
      <c r="E176" s="14">
        <v>9562</v>
      </c>
      <c r="F176" s="14">
        <v>9584</v>
      </c>
      <c r="G176" s="21">
        <v>9621</v>
      </c>
      <c r="H176" s="21">
        <v>9554</v>
      </c>
      <c r="I176" s="21">
        <v>9538</v>
      </c>
      <c r="J176" s="21"/>
      <c r="K176" s="15">
        <v>1099149.405468636</v>
      </c>
      <c r="L176" s="21">
        <v>1112102.02384766</v>
      </c>
      <c r="M176" s="118">
        <v>2211251.4293162958</v>
      </c>
      <c r="N176" s="118"/>
      <c r="O176" s="21">
        <v>1844380.1191372459</v>
      </c>
      <c r="P176" s="21">
        <v>1425587.826921049</v>
      </c>
      <c r="Q176" s="118">
        <f t="shared" si="76"/>
        <v>3269967.9460582947</v>
      </c>
      <c r="R176" s="118"/>
      <c r="S176" s="21">
        <v>-868032.61318860098</v>
      </c>
      <c r="T176" s="15">
        <v>332536.56608677411</v>
      </c>
      <c r="U176" s="118">
        <f t="shared" si="77"/>
        <v>-535496.04710182687</v>
      </c>
      <c r="V176" s="15"/>
      <c r="W176" s="15">
        <v>1844380.1191372459</v>
      </c>
      <c r="X176" s="21">
        <v>1257854.5576417069</v>
      </c>
      <c r="Y176" s="118">
        <f t="shared" si="78"/>
        <v>3102234.6767789526</v>
      </c>
      <c r="Z176" s="21"/>
      <c r="AA176" s="21">
        <v>-288437.58</v>
      </c>
      <c r="AB176" s="21">
        <v>-110449.08</v>
      </c>
      <c r="AC176" s="131">
        <f t="shared" si="110"/>
        <v>-386956.62</v>
      </c>
      <c r="AD176" s="12">
        <v>2313490.3122173608</v>
      </c>
      <c r="AE176" s="12"/>
      <c r="AF176" s="15">
        <v>1844380.1191372459</v>
      </c>
      <c r="AG176" s="21">
        <v>1093153.6479346759</v>
      </c>
      <c r="AH176" s="118">
        <f t="shared" si="79"/>
        <v>2937533.7670719218</v>
      </c>
      <c r="AI176" s="21"/>
      <c r="AJ176" s="21">
        <v>-284709.2</v>
      </c>
      <c r="AK176" s="21">
        <v>-109106.68</v>
      </c>
      <c r="AL176" s="118">
        <f t="shared" si="80"/>
        <v>-393815.88</v>
      </c>
      <c r="AM176" s="811"/>
      <c r="AN176" s="131">
        <v>1844380.1191372457</v>
      </c>
      <c r="AO176" s="131">
        <v>935918.71293273824</v>
      </c>
      <c r="AP176" s="118">
        <f t="shared" si="81"/>
        <v>2780298.8320699837</v>
      </c>
      <c r="AQ176" s="131"/>
      <c r="AR176" s="131">
        <v>-283469.36</v>
      </c>
      <c r="AS176" s="131">
        <v>-108542.44</v>
      </c>
      <c r="AT176" s="118">
        <f t="shared" si="82"/>
        <v>-392011.8</v>
      </c>
      <c r="AU176" s="148"/>
      <c r="AV176" s="131">
        <f t="shared" si="83"/>
        <v>114.94973912033423</v>
      </c>
      <c r="AW176" s="131">
        <f t="shared" si="84"/>
        <v>116.30433213215437</v>
      </c>
      <c r="AX176" s="131">
        <f t="shared" si="85"/>
        <v>231.25407125248859</v>
      </c>
      <c r="AZ176" s="131">
        <f t="shared" si="86"/>
        <v>192.443668524337</v>
      </c>
      <c r="BA176" s="131">
        <f t="shared" si="87"/>
        <v>148.7466430426804</v>
      </c>
      <c r="BB176" s="118">
        <f t="shared" si="88"/>
        <v>341.19031156701737</v>
      </c>
      <c r="BC176" s="131"/>
      <c r="BD176" s="131">
        <f t="shared" si="111"/>
        <v>-90.571015566423313</v>
      </c>
      <c r="BE176" s="131">
        <f t="shared" si="89"/>
        <v>34.697054057468087</v>
      </c>
      <c r="BF176" s="118">
        <f t="shared" si="90"/>
        <v>-55.873961508955226</v>
      </c>
      <c r="BG176" s="131"/>
      <c r="BH176" s="131">
        <f t="shared" si="91"/>
        <v>191.70357750101297</v>
      </c>
      <c r="BI176" s="131">
        <f t="shared" si="92"/>
        <v>130.7405215301639</v>
      </c>
      <c r="BJ176" s="118">
        <f t="shared" si="93"/>
        <v>322.44409903117685</v>
      </c>
      <c r="BK176" s="131"/>
      <c r="BL176" s="131">
        <f t="shared" si="94"/>
        <v>-29.98</v>
      </c>
      <c r="BM176" s="131">
        <f t="shared" si="95"/>
        <v>-11.48</v>
      </c>
      <c r="BN176" s="131">
        <f t="shared" si="96"/>
        <v>-40.22</v>
      </c>
      <c r="BO176" s="118">
        <f t="shared" si="97"/>
        <v>-81.680000000000007</v>
      </c>
      <c r="BP176" s="15"/>
      <c r="BQ176" s="131">
        <f t="shared" si="98"/>
        <v>193.04795050630582</v>
      </c>
      <c r="BR176" s="131">
        <f t="shared" si="99"/>
        <v>114.41842662075318</v>
      </c>
      <c r="BS176" s="118">
        <f t="shared" si="100"/>
        <v>307.46637712705899</v>
      </c>
      <c r="BT176" s="131"/>
      <c r="BU176" s="131">
        <f t="shared" si="101"/>
        <v>-29.8</v>
      </c>
      <c r="BV176" s="131">
        <f t="shared" si="102"/>
        <v>-11.42</v>
      </c>
      <c r="BW176" s="118">
        <f t="shared" si="103"/>
        <v>-41.22</v>
      </c>
      <c r="BX176" s="15"/>
      <c r="BY176" s="118">
        <f t="shared" si="104"/>
        <v>193.37178854447953</v>
      </c>
      <c r="BZ176" s="118">
        <f t="shared" si="105"/>
        <v>98.125258223184971</v>
      </c>
      <c r="CA176" s="118">
        <f t="shared" si="106"/>
        <v>291.49704676766453</v>
      </c>
      <c r="CB176" s="105"/>
      <c r="CC176" s="118">
        <f t="shared" si="107"/>
        <v>-29.72</v>
      </c>
      <c r="CD176" s="118">
        <f t="shared" si="108"/>
        <v>-11.38</v>
      </c>
      <c r="CE176" s="118">
        <f t="shared" si="109"/>
        <v>-41.1</v>
      </c>
    </row>
    <row r="177" spans="1:83">
      <c r="A177" s="41">
        <v>560</v>
      </c>
      <c r="B177" s="45">
        <v>7</v>
      </c>
      <c r="C177" s="45">
        <v>7</v>
      </c>
      <c r="D177" s="11" t="s">
        <v>208</v>
      </c>
      <c r="E177" s="14">
        <v>15808</v>
      </c>
      <c r="F177" s="14">
        <v>15735</v>
      </c>
      <c r="G177" s="21">
        <v>15669</v>
      </c>
      <c r="H177" s="21">
        <v>15651</v>
      </c>
      <c r="I177" s="21">
        <v>15575</v>
      </c>
      <c r="J177" s="21"/>
      <c r="K177" s="15">
        <v>938323.15703580657</v>
      </c>
      <c r="L177" s="21">
        <v>574224.05840517965</v>
      </c>
      <c r="M177" s="118">
        <v>1512547.215440986</v>
      </c>
      <c r="N177" s="118"/>
      <c r="O177" s="21">
        <v>142886.77238777469</v>
      </c>
      <c r="P177" s="21">
        <v>7232.7454679171988</v>
      </c>
      <c r="Q177" s="118">
        <f t="shared" si="76"/>
        <v>150119.5178556919</v>
      </c>
      <c r="R177" s="118"/>
      <c r="S177" s="21">
        <v>-1425134.9299376709</v>
      </c>
      <c r="T177" s="15">
        <v>545958.14559426019</v>
      </c>
      <c r="U177" s="118">
        <f t="shared" si="77"/>
        <v>-879176.78434341075</v>
      </c>
      <c r="V177" s="15"/>
      <c r="W177" s="15">
        <v>142886.77238777469</v>
      </c>
      <c r="X177" s="21">
        <v>-32126.54001940017</v>
      </c>
      <c r="Y177" s="118">
        <f t="shared" si="78"/>
        <v>110760.23236837452</v>
      </c>
      <c r="Z177" s="21"/>
      <c r="AA177" s="21">
        <v>-469756.62</v>
      </c>
      <c r="AB177" s="21">
        <v>-179880.12</v>
      </c>
      <c r="AC177" s="131">
        <f t="shared" si="110"/>
        <v>-630207.17999999993</v>
      </c>
      <c r="AD177" s="12">
        <v>-1185243.8829204431</v>
      </c>
      <c r="AE177" s="12"/>
      <c r="AF177" s="15">
        <v>142886.77238777469</v>
      </c>
      <c r="AG177" s="21">
        <v>-66507.301104555314</v>
      </c>
      <c r="AH177" s="118">
        <f t="shared" si="79"/>
        <v>76379.471283219376</v>
      </c>
      <c r="AI177" s="21"/>
      <c r="AJ177" s="21">
        <v>-466399.8</v>
      </c>
      <c r="AK177" s="21">
        <v>-178734.42</v>
      </c>
      <c r="AL177" s="118">
        <f t="shared" si="80"/>
        <v>-645134.22</v>
      </c>
      <c r="AM177" s="811"/>
      <c r="AN177" s="131">
        <v>142886.77238777475</v>
      </c>
      <c r="AO177" s="131">
        <v>-88630.433643734359</v>
      </c>
      <c r="AP177" s="118">
        <f t="shared" si="81"/>
        <v>54256.338744040389</v>
      </c>
      <c r="AQ177" s="131"/>
      <c r="AR177" s="131">
        <v>-462889</v>
      </c>
      <c r="AS177" s="131">
        <v>-177243.5</v>
      </c>
      <c r="AT177" s="118">
        <f t="shared" si="82"/>
        <v>-640132.5</v>
      </c>
      <c r="AU177" s="148"/>
      <c r="AV177" s="131">
        <f t="shared" si="83"/>
        <v>59.357487160665904</v>
      </c>
      <c r="AW177" s="131">
        <f t="shared" si="84"/>
        <v>36.324902480084745</v>
      </c>
      <c r="AX177" s="131">
        <f t="shared" si="85"/>
        <v>95.682389640750628</v>
      </c>
      <c r="AZ177" s="131">
        <f t="shared" si="86"/>
        <v>9.0808244288385573</v>
      </c>
      <c r="BA177" s="131">
        <f t="shared" si="87"/>
        <v>0.45965970561914193</v>
      </c>
      <c r="BB177" s="118">
        <f t="shared" si="88"/>
        <v>9.5404841344576994</v>
      </c>
      <c r="BC177" s="131"/>
      <c r="BD177" s="131">
        <f t="shared" si="111"/>
        <v>-90.571015566423327</v>
      </c>
      <c r="BE177" s="131">
        <f t="shared" si="89"/>
        <v>34.69705405746808</v>
      </c>
      <c r="BF177" s="118">
        <f t="shared" si="90"/>
        <v>-55.87396150895524</v>
      </c>
      <c r="BG177" s="131"/>
      <c r="BH177" s="131">
        <f t="shared" si="91"/>
        <v>9.1190741200953909</v>
      </c>
      <c r="BI177" s="131">
        <f t="shared" si="92"/>
        <v>-2.0503248464739401</v>
      </c>
      <c r="BJ177" s="118">
        <f t="shared" si="93"/>
        <v>7.0687492736214512</v>
      </c>
      <c r="BK177" s="131"/>
      <c r="BL177" s="131">
        <f t="shared" si="94"/>
        <v>-29.98</v>
      </c>
      <c r="BM177" s="131">
        <f t="shared" si="95"/>
        <v>-11.48</v>
      </c>
      <c r="BN177" s="131">
        <f t="shared" si="96"/>
        <v>-40.22</v>
      </c>
      <c r="BO177" s="118">
        <f t="shared" si="97"/>
        <v>-81.680000000000007</v>
      </c>
      <c r="BP177" s="15"/>
      <c r="BQ177" s="131">
        <f t="shared" si="98"/>
        <v>9.1295618419126381</v>
      </c>
      <c r="BR177" s="131">
        <f t="shared" si="99"/>
        <v>-4.2493962752894587</v>
      </c>
      <c r="BS177" s="118">
        <f t="shared" si="100"/>
        <v>4.8801655666231794</v>
      </c>
      <c r="BT177" s="131"/>
      <c r="BU177" s="131">
        <f t="shared" si="101"/>
        <v>-29.8</v>
      </c>
      <c r="BV177" s="131">
        <f t="shared" si="102"/>
        <v>-11.420000000000002</v>
      </c>
      <c r="BW177" s="118">
        <f t="shared" si="103"/>
        <v>-41.22</v>
      </c>
      <c r="BX177" s="15"/>
      <c r="BY177" s="118">
        <f t="shared" si="104"/>
        <v>9.1741105866950079</v>
      </c>
      <c r="BZ177" s="118">
        <f t="shared" si="105"/>
        <v>-5.6905575373184183</v>
      </c>
      <c r="CA177" s="118">
        <f t="shared" si="106"/>
        <v>3.4835530493765896</v>
      </c>
      <c r="CB177" s="105"/>
      <c r="CC177" s="118">
        <f t="shared" si="107"/>
        <v>-29.72</v>
      </c>
      <c r="CD177" s="118">
        <f t="shared" si="108"/>
        <v>-11.38</v>
      </c>
      <c r="CE177" s="118">
        <f t="shared" si="109"/>
        <v>-41.1</v>
      </c>
    </row>
    <row r="178" spans="1:83">
      <c r="A178" s="41">
        <v>561</v>
      </c>
      <c r="B178" s="45">
        <v>2</v>
      </c>
      <c r="C178" s="45">
        <v>2</v>
      </c>
      <c r="D178" s="11" t="s">
        <v>209</v>
      </c>
      <c r="E178" s="14">
        <v>1337</v>
      </c>
      <c r="F178" s="14">
        <v>1317</v>
      </c>
      <c r="G178" s="21">
        <v>1315</v>
      </c>
      <c r="H178" s="21">
        <v>1304</v>
      </c>
      <c r="I178" s="21">
        <v>1264</v>
      </c>
      <c r="J178" s="21"/>
      <c r="K178" s="15">
        <v>379710.31877004961</v>
      </c>
      <c r="L178" s="21">
        <v>329196.81005025771</v>
      </c>
      <c r="M178" s="118">
        <v>708907.12882030732</v>
      </c>
      <c r="N178" s="118"/>
      <c r="O178" s="21">
        <v>397976.52731554653</v>
      </c>
      <c r="P178" s="21">
        <v>316075.24788651342</v>
      </c>
      <c r="Q178" s="118">
        <f t="shared" si="76"/>
        <v>714051.77520205989</v>
      </c>
      <c r="R178" s="118"/>
      <c r="S178" s="21">
        <v>-119282.0275009795</v>
      </c>
      <c r="T178" s="15">
        <v>45696.020193685457</v>
      </c>
      <c r="U178" s="118">
        <f t="shared" si="77"/>
        <v>-73586.007307294043</v>
      </c>
      <c r="V178" s="15"/>
      <c r="W178" s="15">
        <v>397976.52731554653</v>
      </c>
      <c r="X178" s="21">
        <v>293025.92446822312</v>
      </c>
      <c r="Y178" s="118">
        <f t="shared" si="78"/>
        <v>691002.45178376965</v>
      </c>
      <c r="Z178" s="21"/>
      <c r="AA178" s="21">
        <v>-39423.699999999997</v>
      </c>
      <c r="AB178" s="21">
        <v>-15096.2</v>
      </c>
      <c r="AC178" s="131">
        <f t="shared" si="110"/>
        <v>-52889.299999999996</v>
      </c>
      <c r="AD178" s="12">
        <v>582557.55627993366</v>
      </c>
      <c r="AE178" s="12"/>
      <c r="AF178" s="15">
        <v>397976.52731554653</v>
      </c>
      <c r="AG178" s="21">
        <v>270393.29737263051</v>
      </c>
      <c r="AH178" s="118">
        <f t="shared" si="79"/>
        <v>668369.82468817709</v>
      </c>
      <c r="AI178" s="21"/>
      <c r="AJ178" s="21">
        <v>-38859.199999999997</v>
      </c>
      <c r="AK178" s="21">
        <v>-14891.68</v>
      </c>
      <c r="AL178" s="118">
        <f t="shared" si="80"/>
        <v>-53750.879999999997</v>
      </c>
      <c r="AM178" s="811"/>
      <c r="AN178" s="131">
        <v>397976.52731554653</v>
      </c>
      <c r="AO178" s="131">
        <v>248786.61859575738</v>
      </c>
      <c r="AP178" s="118">
        <f t="shared" si="81"/>
        <v>646763.14591130393</v>
      </c>
      <c r="AQ178" s="131"/>
      <c r="AR178" s="131">
        <v>-37566.080000000002</v>
      </c>
      <c r="AS178" s="131">
        <v>-14384.320000000002</v>
      </c>
      <c r="AT178" s="118">
        <f t="shared" si="82"/>
        <v>-51950.400000000001</v>
      </c>
      <c r="AU178" s="148"/>
      <c r="AV178" s="131">
        <f t="shared" si="83"/>
        <v>284.00173430818967</v>
      </c>
      <c r="AW178" s="131">
        <f t="shared" si="84"/>
        <v>246.22050115950464</v>
      </c>
      <c r="AX178" s="131">
        <f t="shared" si="85"/>
        <v>530.2222354676943</v>
      </c>
      <c r="AZ178" s="131">
        <f t="shared" si="86"/>
        <v>302.18415134058205</v>
      </c>
      <c r="BA178" s="131">
        <f t="shared" si="87"/>
        <v>239.9963917133739</v>
      </c>
      <c r="BB178" s="118">
        <f t="shared" si="88"/>
        <v>542.18054305395583</v>
      </c>
      <c r="BC178" s="131"/>
      <c r="BD178" s="131">
        <f t="shared" si="111"/>
        <v>-90.571015566423313</v>
      </c>
      <c r="BE178" s="131">
        <f t="shared" si="89"/>
        <v>34.69705405746808</v>
      </c>
      <c r="BF178" s="118">
        <f t="shared" si="90"/>
        <v>-55.873961508955233</v>
      </c>
      <c r="BG178" s="131"/>
      <c r="BH178" s="131">
        <f t="shared" si="91"/>
        <v>302.64374700802017</v>
      </c>
      <c r="BI178" s="131">
        <f t="shared" si="92"/>
        <v>222.83340263743204</v>
      </c>
      <c r="BJ178" s="118">
        <f t="shared" si="93"/>
        <v>525.47714964545219</v>
      </c>
      <c r="BK178" s="131"/>
      <c r="BL178" s="131">
        <f t="shared" si="94"/>
        <v>-29.979999999999997</v>
      </c>
      <c r="BM178" s="131">
        <f t="shared" si="95"/>
        <v>-11.48</v>
      </c>
      <c r="BN178" s="131">
        <f t="shared" si="96"/>
        <v>-40.22</v>
      </c>
      <c r="BO178" s="118">
        <f t="shared" si="97"/>
        <v>-81.679999999999993</v>
      </c>
      <c r="BP178" s="15"/>
      <c r="BQ178" s="131">
        <f t="shared" si="98"/>
        <v>305.19672340149276</v>
      </c>
      <c r="BR178" s="131">
        <f t="shared" si="99"/>
        <v>207.35682313852033</v>
      </c>
      <c r="BS178" s="118">
        <f t="shared" si="100"/>
        <v>512.55354654001303</v>
      </c>
      <c r="BT178" s="131"/>
      <c r="BU178" s="131">
        <f t="shared" si="101"/>
        <v>-29.799999999999997</v>
      </c>
      <c r="BV178" s="131">
        <f t="shared" si="102"/>
        <v>-11.42</v>
      </c>
      <c r="BW178" s="118">
        <f t="shared" si="103"/>
        <v>-41.22</v>
      </c>
      <c r="BX178" s="15"/>
      <c r="BY178" s="118">
        <f t="shared" si="104"/>
        <v>314.85484755976785</v>
      </c>
      <c r="BZ178" s="118">
        <f t="shared" si="105"/>
        <v>196.82485648398526</v>
      </c>
      <c r="CA178" s="118">
        <f t="shared" si="106"/>
        <v>511.67970404375308</v>
      </c>
      <c r="CB178" s="105"/>
      <c r="CC178" s="118">
        <f t="shared" si="107"/>
        <v>-29.720000000000002</v>
      </c>
      <c r="CD178" s="118">
        <f t="shared" si="108"/>
        <v>-11.38</v>
      </c>
      <c r="CE178" s="118">
        <f t="shared" si="109"/>
        <v>-41.1</v>
      </c>
    </row>
    <row r="179" spans="1:83">
      <c r="A179" s="41">
        <v>562</v>
      </c>
      <c r="B179" s="45">
        <v>6</v>
      </c>
      <c r="C179" s="45">
        <v>6</v>
      </c>
      <c r="D179" s="11" t="s">
        <v>210</v>
      </c>
      <c r="E179" s="14">
        <v>8978</v>
      </c>
      <c r="F179" s="14">
        <v>8935</v>
      </c>
      <c r="G179" s="21">
        <v>8839</v>
      </c>
      <c r="H179" s="21">
        <v>8869</v>
      </c>
      <c r="I179" s="21">
        <v>8858</v>
      </c>
      <c r="J179" s="21"/>
      <c r="K179" s="15">
        <v>-301344.2472770341</v>
      </c>
      <c r="L179" s="21">
        <v>-292090.75667489751</v>
      </c>
      <c r="M179" s="118">
        <v>-593435.00395193161</v>
      </c>
      <c r="N179" s="118"/>
      <c r="O179" s="21">
        <v>-14697.310719990501</v>
      </c>
      <c r="P179" s="21">
        <v>-4154.4599028903522</v>
      </c>
      <c r="Q179" s="118">
        <f t="shared" si="76"/>
        <v>-18851.770622880853</v>
      </c>
      <c r="R179" s="118"/>
      <c r="S179" s="21">
        <v>-809252.02408599225</v>
      </c>
      <c r="T179" s="15">
        <v>310018.17800347728</v>
      </c>
      <c r="U179" s="118">
        <f t="shared" si="77"/>
        <v>-499233.84608251497</v>
      </c>
      <c r="V179" s="15"/>
      <c r="W179" s="15">
        <v>-14697.310719990501</v>
      </c>
      <c r="X179" s="21">
        <v>-18242.811253469368</v>
      </c>
      <c r="Y179" s="118">
        <f t="shared" si="78"/>
        <v>-32940.121973459871</v>
      </c>
      <c r="Z179" s="21"/>
      <c r="AA179" s="21">
        <v>-264993.21999999997</v>
      </c>
      <c r="AB179" s="21">
        <v>-101471.72</v>
      </c>
      <c r="AC179" s="131">
        <f t="shared" si="110"/>
        <v>-355504.58</v>
      </c>
      <c r="AD179" s="12">
        <v>-769348.4884756105</v>
      </c>
      <c r="AE179" s="12"/>
      <c r="AF179" s="15">
        <v>-14697.310719990501</v>
      </c>
      <c r="AG179" s="21">
        <v>-37765.664783552696</v>
      </c>
      <c r="AH179" s="118">
        <f t="shared" si="79"/>
        <v>-52462.975503543195</v>
      </c>
      <c r="AI179" s="21"/>
      <c r="AJ179" s="21">
        <v>-264296.2</v>
      </c>
      <c r="AK179" s="21">
        <v>-101283.98</v>
      </c>
      <c r="AL179" s="118">
        <f t="shared" si="80"/>
        <v>-365580.18</v>
      </c>
      <c r="AM179" s="811"/>
      <c r="AN179" s="131">
        <v>-14697.310719990495</v>
      </c>
      <c r="AO179" s="131">
        <v>-50328.117229537114</v>
      </c>
      <c r="AP179" s="118">
        <f t="shared" si="81"/>
        <v>-65025.427949527613</v>
      </c>
      <c r="AQ179" s="131"/>
      <c r="AR179" s="131">
        <v>-263259.76</v>
      </c>
      <c r="AS179" s="131">
        <v>-100804.04000000001</v>
      </c>
      <c r="AT179" s="118">
        <f t="shared" si="82"/>
        <v>-364063.80000000005</v>
      </c>
      <c r="AU179" s="148"/>
      <c r="AV179" s="131">
        <f t="shared" si="83"/>
        <v>-33.56474128726154</v>
      </c>
      <c r="AW179" s="131">
        <f t="shared" si="84"/>
        <v>-32.534056212396692</v>
      </c>
      <c r="AX179" s="131">
        <f t="shared" si="85"/>
        <v>-66.098797499658232</v>
      </c>
      <c r="AZ179" s="131">
        <f t="shared" si="86"/>
        <v>-1.6449144622261334</v>
      </c>
      <c r="BA179" s="131">
        <f t="shared" si="87"/>
        <v>-0.46496473451486875</v>
      </c>
      <c r="BB179" s="118">
        <f t="shared" si="88"/>
        <v>-2.109879196741002</v>
      </c>
      <c r="BC179" s="131"/>
      <c r="BD179" s="131">
        <f t="shared" si="111"/>
        <v>-90.571015566423313</v>
      </c>
      <c r="BE179" s="131">
        <f t="shared" si="89"/>
        <v>34.69705405746808</v>
      </c>
      <c r="BF179" s="118">
        <f t="shared" si="90"/>
        <v>-55.873961508955226</v>
      </c>
      <c r="BG179" s="131"/>
      <c r="BH179" s="131">
        <f t="shared" si="91"/>
        <v>-1.6627798076694762</v>
      </c>
      <c r="BI179" s="131">
        <f t="shared" si="92"/>
        <v>-2.0638999042277821</v>
      </c>
      <c r="BJ179" s="118">
        <f t="shared" si="93"/>
        <v>-3.7266797118972583</v>
      </c>
      <c r="BK179" s="131"/>
      <c r="BL179" s="131">
        <f t="shared" si="94"/>
        <v>-29.979999999999997</v>
      </c>
      <c r="BM179" s="131">
        <f t="shared" si="95"/>
        <v>-11.48</v>
      </c>
      <c r="BN179" s="131">
        <f t="shared" si="96"/>
        <v>-40.22</v>
      </c>
      <c r="BO179" s="118">
        <f t="shared" si="97"/>
        <v>-81.679999999999993</v>
      </c>
      <c r="BP179" s="15"/>
      <c r="BQ179" s="131">
        <f t="shared" si="98"/>
        <v>-1.6571553410745856</v>
      </c>
      <c r="BR179" s="131">
        <f t="shared" si="99"/>
        <v>-4.2581649321854433</v>
      </c>
      <c r="BS179" s="118">
        <f t="shared" si="100"/>
        <v>-5.9153202732600292</v>
      </c>
      <c r="BT179" s="131"/>
      <c r="BU179" s="131">
        <f t="shared" si="101"/>
        <v>-29.8</v>
      </c>
      <c r="BV179" s="131">
        <f t="shared" si="102"/>
        <v>-11.42</v>
      </c>
      <c r="BW179" s="118">
        <f t="shared" si="103"/>
        <v>-41.22</v>
      </c>
      <c r="BX179" s="15"/>
      <c r="BY179" s="118">
        <f t="shared" si="104"/>
        <v>-1.6592132219451903</v>
      </c>
      <c r="BZ179" s="118">
        <f t="shared" si="105"/>
        <v>-5.6816569462110085</v>
      </c>
      <c r="CA179" s="118">
        <f t="shared" si="106"/>
        <v>-7.340870168156199</v>
      </c>
      <c r="CB179" s="105"/>
      <c r="CC179" s="118">
        <f t="shared" si="107"/>
        <v>-29.720000000000002</v>
      </c>
      <c r="CD179" s="118">
        <f t="shared" si="108"/>
        <v>-11.38</v>
      </c>
      <c r="CE179" s="118">
        <f t="shared" si="109"/>
        <v>-41.1</v>
      </c>
    </row>
    <row r="180" spans="1:83">
      <c r="A180" s="41">
        <v>563</v>
      </c>
      <c r="B180" s="45">
        <v>17</v>
      </c>
      <c r="C180" s="45">
        <v>17</v>
      </c>
      <c r="D180" s="11" t="s">
        <v>211</v>
      </c>
      <c r="E180" s="14">
        <v>7102</v>
      </c>
      <c r="F180" s="14">
        <v>7025</v>
      </c>
      <c r="G180" s="21">
        <v>6978</v>
      </c>
      <c r="H180" s="21">
        <v>6912</v>
      </c>
      <c r="I180" s="21">
        <v>6832</v>
      </c>
      <c r="J180" s="21"/>
      <c r="K180" s="15">
        <v>359417.74274852528</v>
      </c>
      <c r="L180" s="21">
        <v>-393833.94316008739</v>
      </c>
      <c r="M180" s="118">
        <v>-34416.200411562051</v>
      </c>
      <c r="N180" s="118"/>
      <c r="O180" s="21">
        <v>-675793.02046721533</v>
      </c>
      <c r="P180" s="21">
        <v>-1008035.400397409</v>
      </c>
      <c r="Q180" s="118">
        <f t="shared" si="76"/>
        <v>-1683828.4208646244</v>
      </c>
      <c r="R180" s="118"/>
      <c r="S180" s="21">
        <v>-636261.38435412373</v>
      </c>
      <c r="T180" s="15">
        <v>243746.80475371331</v>
      </c>
      <c r="U180" s="118">
        <f t="shared" si="77"/>
        <v>-392514.57960041042</v>
      </c>
      <c r="V180" s="15"/>
      <c r="W180" s="15">
        <v>-675793.02046721533</v>
      </c>
      <c r="X180" s="21">
        <v>-920232.62667948077</v>
      </c>
      <c r="Y180" s="118">
        <f t="shared" si="78"/>
        <v>-1596025.6471466962</v>
      </c>
      <c r="Z180" s="21"/>
      <c r="AA180" s="21">
        <v>-209200.44</v>
      </c>
      <c r="AB180" s="21">
        <v>-80107.44</v>
      </c>
      <c r="AC180" s="131">
        <f t="shared" si="110"/>
        <v>-280655.15999999997</v>
      </c>
      <c r="AD180" s="12">
        <v>-2174780.1820133161</v>
      </c>
      <c r="AE180" s="12"/>
      <c r="AF180" s="15">
        <v>-675793.02046721533</v>
      </c>
      <c r="AG180" s="21">
        <v>-830207.15617571305</v>
      </c>
      <c r="AH180" s="118">
        <f t="shared" si="79"/>
        <v>-1506000.1766429283</v>
      </c>
      <c r="AI180" s="21"/>
      <c r="AJ180" s="21">
        <v>-205977.60000000001</v>
      </c>
      <c r="AK180" s="21">
        <v>-78935.039999999994</v>
      </c>
      <c r="AL180" s="118">
        <f t="shared" si="80"/>
        <v>-284912.64000000001</v>
      </c>
      <c r="AM180" s="811"/>
      <c r="AN180" s="131">
        <v>-675793.02046721533</v>
      </c>
      <c r="AO180" s="131">
        <v>-734709.18230140314</v>
      </c>
      <c r="AP180" s="118">
        <f t="shared" si="81"/>
        <v>-1410502.2027686185</v>
      </c>
      <c r="AQ180" s="131"/>
      <c r="AR180" s="131">
        <v>-203047.03999999998</v>
      </c>
      <c r="AS180" s="131">
        <v>-77748.160000000003</v>
      </c>
      <c r="AT180" s="118">
        <f t="shared" si="82"/>
        <v>-280795.19999999995</v>
      </c>
      <c r="AU180" s="148"/>
      <c r="AV180" s="131">
        <f t="shared" si="83"/>
        <v>50.607961524714909</v>
      </c>
      <c r="AW180" s="131">
        <f t="shared" si="84"/>
        <v>-55.453948628567645</v>
      </c>
      <c r="AX180" s="131">
        <f t="shared" si="85"/>
        <v>-4.8459871038527247</v>
      </c>
      <c r="AZ180" s="131">
        <f t="shared" si="86"/>
        <v>-96.198294728429232</v>
      </c>
      <c r="BA180" s="131">
        <f t="shared" si="87"/>
        <v>-143.49258368646392</v>
      </c>
      <c r="BB180" s="118">
        <f t="shared" si="88"/>
        <v>-239.69087841489315</v>
      </c>
      <c r="BC180" s="131"/>
      <c r="BD180" s="131">
        <f t="shared" si="111"/>
        <v>-90.571015566423313</v>
      </c>
      <c r="BE180" s="131">
        <f t="shared" si="89"/>
        <v>34.697054057468087</v>
      </c>
      <c r="BF180" s="118">
        <f t="shared" si="90"/>
        <v>-55.873961508955219</v>
      </c>
      <c r="BG180" s="131"/>
      <c r="BH180" s="131">
        <f t="shared" si="91"/>
        <v>-96.84623394485746</v>
      </c>
      <c r="BI180" s="131">
        <f t="shared" si="92"/>
        <v>-131.87627209508179</v>
      </c>
      <c r="BJ180" s="118">
        <f t="shared" si="93"/>
        <v>-228.72250603993925</v>
      </c>
      <c r="BK180" s="131"/>
      <c r="BL180" s="131">
        <f t="shared" si="94"/>
        <v>-29.98</v>
      </c>
      <c r="BM180" s="131">
        <f t="shared" si="95"/>
        <v>-11.48</v>
      </c>
      <c r="BN180" s="131">
        <f t="shared" si="96"/>
        <v>-40.22</v>
      </c>
      <c r="BO180" s="118">
        <f t="shared" si="97"/>
        <v>-81.680000000000007</v>
      </c>
      <c r="BP180" s="15"/>
      <c r="BQ180" s="131">
        <f t="shared" si="98"/>
        <v>-97.770980970372591</v>
      </c>
      <c r="BR180" s="131">
        <f t="shared" si="99"/>
        <v>-120.11098903005107</v>
      </c>
      <c r="BS180" s="118">
        <f t="shared" si="100"/>
        <v>-217.88197000042368</v>
      </c>
      <c r="BT180" s="131"/>
      <c r="BU180" s="131">
        <f t="shared" si="101"/>
        <v>-29.8</v>
      </c>
      <c r="BV180" s="131">
        <f t="shared" si="102"/>
        <v>-11.42</v>
      </c>
      <c r="BW180" s="118">
        <f t="shared" si="103"/>
        <v>-41.22</v>
      </c>
      <c r="BX180" s="15"/>
      <c r="BY180" s="118">
        <f t="shared" si="104"/>
        <v>-98.915840232320747</v>
      </c>
      <c r="BZ180" s="118">
        <f t="shared" si="105"/>
        <v>-107.53940021976041</v>
      </c>
      <c r="CA180" s="118">
        <f t="shared" si="106"/>
        <v>-206.45524045208117</v>
      </c>
      <c r="CB180" s="105"/>
      <c r="CC180" s="118">
        <f t="shared" si="107"/>
        <v>-29.719999999999995</v>
      </c>
      <c r="CD180" s="118">
        <f t="shared" si="108"/>
        <v>-11.38</v>
      </c>
      <c r="CE180" s="118">
        <f t="shared" si="109"/>
        <v>-41.099999999999994</v>
      </c>
    </row>
    <row r="181" spans="1:83">
      <c r="A181" s="41">
        <v>564</v>
      </c>
      <c r="B181" s="45">
        <v>17</v>
      </c>
      <c r="C181" s="45">
        <v>17</v>
      </c>
      <c r="D181" s="11" t="s">
        <v>212</v>
      </c>
      <c r="E181" s="14">
        <v>209551</v>
      </c>
      <c r="F181" s="14">
        <v>211848</v>
      </c>
      <c r="G181" s="21">
        <v>214633</v>
      </c>
      <c r="H181" s="21">
        <v>216152</v>
      </c>
      <c r="I181" s="21">
        <v>217469</v>
      </c>
      <c r="J181" s="21"/>
      <c r="K181" s="15">
        <v>-23160296.368695989</v>
      </c>
      <c r="L181" s="21">
        <v>-13025805.12552019</v>
      </c>
      <c r="M181" s="118">
        <v>-36186101.494216166</v>
      </c>
      <c r="N181" s="118"/>
      <c r="O181" s="21">
        <v>-14761047.961879339</v>
      </c>
      <c r="P181" s="21">
        <v>-5115022.5986739183</v>
      </c>
      <c r="Q181" s="118">
        <f t="shared" si="76"/>
        <v>-19876070.560553256</v>
      </c>
      <c r="R181" s="118"/>
      <c r="S181" s="21">
        <v>-19187288.505715646</v>
      </c>
      <c r="T181" s="15">
        <v>7350501.5079664979</v>
      </c>
      <c r="U181" s="118">
        <f t="shared" si="77"/>
        <v>-11836786.997749148</v>
      </c>
      <c r="V181" s="15"/>
      <c r="W181" s="15">
        <v>-14761047.961879339</v>
      </c>
      <c r="X181" s="21">
        <v>-2467215.907343585</v>
      </c>
      <c r="Y181" s="118">
        <f t="shared" si="78"/>
        <v>-17228263.869222924</v>
      </c>
      <c r="Z181" s="21"/>
      <c r="AA181" s="21">
        <v>-6434697.3399999999</v>
      </c>
      <c r="AB181" s="21">
        <v>-2463986.84</v>
      </c>
      <c r="AC181" s="131">
        <f t="shared" si="110"/>
        <v>-8632539.2599999998</v>
      </c>
      <c r="AD181" s="12">
        <v>-34646726.40387933</v>
      </c>
      <c r="AE181" s="12"/>
      <c r="AF181" s="15">
        <v>-14761047.961879339</v>
      </c>
      <c r="AG181" s="21">
        <v>-895420.31931349437</v>
      </c>
      <c r="AH181" s="118">
        <f t="shared" si="79"/>
        <v>-15656468.281192834</v>
      </c>
      <c r="AI181" s="21"/>
      <c r="AJ181" s="21">
        <v>-6441329.6000000006</v>
      </c>
      <c r="AK181" s="21">
        <v>-2468455.84</v>
      </c>
      <c r="AL181" s="118">
        <f t="shared" si="80"/>
        <v>-8909785.4400000013</v>
      </c>
      <c r="AM181" s="811"/>
      <c r="AN181" s="131">
        <v>-14761047.961879341</v>
      </c>
      <c r="AO181" s="131">
        <v>-1193274.8717227732</v>
      </c>
      <c r="AP181" s="118">
        <f t="shared" si="81"/>
        <v>-15954322.833602114</v>
      </c>
      <c r="AQ181" s="131"/>
      <c r="AR181" s="131">
        <v>-6463178.6799999997</v>
      </c>
      <c r="AS181" s="131">
        <v>-2474797.2200000002</v>
      </c>
      <c r="AT181" s="118">
        <f t="shared" si="82"/>
        <v>-8937975.9000000004</v>
      </c>
      <c r="AU181" s="148"/>
      <c r="AV181" s="131">
        <f t="shared" si="83"/>
        <v>-110.52343519570887</v>
      </c>
      <c r="AW181" s="131">
        <f t="shared" si="84"/>
        <v>-62.1605486278767</v>
      </c>
      <c r="AX181" s="131">
        <f t="shared" si="85"/>
        <v>-172.68398382358549</v>
      </c>
      <c r="AZ181" s="131">
        <f t="shared" si="86"/>
        <v>-69.677542208939144</v>
      </c>
      <c r="BA181" s="131">
        <f t="shared" si="87"/>
        <v>-24.144776437228192</v>
      </c>
      <c r="BB181" s="118">
        <f t="shared" si="88"/>
        <v>-93.822318646167332</v>
      </c>
      <c r="BC181" s="131"/>
      <c r="BD181" s="131">
        <f t="shared" si="111"/>
        <v>-90.571015566423313</v>
      </c>
      <c r="BE181" s="131">
        <f t="shared" si="89"/>
        <v>34.69705405746808</v>
      </c>
      <c r="BF181" s="118">
        <f t="shared" si="90"/>
        <v>-55.873961508955233</v>
      </c>
      <c r="BG181" s="131"/>
      <c r="BH181" s="131">
        <f t="shared" si="91"/>
        <v>-68.773431680493402</v>
      </c>
      <c r="BI181" s="131">
        <f t="shared" si="92"/>
        <v>-11.495044598657174</v>
      </c>
      <c r="BJ181" s="118">
        <f t="shared" si="93"/>
        <v>-80.268476279150576</v>
      </c>
      <c r="BK181" s="131"/>
      <c r="BL181" s="131">
        <f t="shared" si="94"/>
        <v>-29.98</v>
      </c>
      <c r="BM181" s="131">
        <f t="shared" si="95"/>
        <v>-11.479999999999999</v>
      </c>
      <c r="BN181" s="131">
        <f t="shared" si="96"/>
        <v>-40.22</v>
      </c>
      <c r="BO181" s="118">
        <f t="shared" si="97"/>
        <v>-81.680000000000007</v>
      </c>
      <c r="BP181" s="15"/>
      <c r="BQ181" s="131">
        <f t="shared" si="98"/>
        <v>-68.290128992002565</v>
      </c>
      <c r="BR181" s="131">
        <f t="shared" si="99"/>
        <v>-4.1425493139711609</v>
      </c>
      <c r="BS181" s="118">
        <f t="shared" si="100"/>
        <v>-72.432678305973724</v>
      </c>
      <c r="BT181" s="131"/>
      <c r="BU181" s="131">
        <f t="shared" si="101"/>
        <v>-29.800000000000004</v>
      </c>
      <c r="BV181" s="131">
        <f t="shared" si="102"/>
        <v>-11.42</v>
      </c>
      <c r="BW181" s="118">
        <f t="shared" si="103"/>
        <v>-41.220000000000006</v>
      </c>
      <c r="BX181" s="15"/>
      <c r="BY181" s="118">
        <f t="shared" si="104"/>
        <v>-67.876561541550018</v>
      </c>
      <c r="BZ181" s="118">
        <f t="shared" si="105"/>
        <v>-5.487103319198475</v>
      </c>
      <c r="CA181" s="118">
        <f t="shared" si="106"/>
        <v>-73.363664860748486</v>
      </c>
      <c r="CB181" s="105"/>
      <c r="CC181" s="118">
        <f t="shared" si="107"/>
        <v>-29.72</v>
      </c>
      <c r="CD181" s="118">
        <f t="shared" si="108"/>
        <v>-11.38</v>
      </c>
      <c r="CE181" s="118">
        <f t="shared" si="109"/>
        <v>-41.1</v>
      </c>
    </row>
    <row r="182" spans="1:83">
      <c r="A182" s="41">
        <v>576</v>
      </c>
      <c r="B182" s="45">
        <v>7</v>
      </c>
      <c r="C182" s="45">
        <v>7</v>
      </c>
      <c r="D182" s="11" t="s">
        <v>213</v>
      </c>
      <c r="E182" s="14">
        <v>2813</v>
      </c>
      <c r="F182" s="14">
        <v>2750</v>
      </c>
      <c r="G182" s="21">
        <v>2726</v>
      </c>
      <c r="H182" s="21">
        <v>2676</v>
      </c>
      <c r="I182" s="21">
        <v>2656</v>
      </c>
      <c r="J182" s="21"/>
      <c r="K182" s="15">
        <v>631105.49353377777</v>
      </c>
      <c r="L182" s="21">
        <v>599096.74529655254</v>
      </c>
      <c r="M182" s="118">
        <v>1230202.2388303301</v>
      </c>
      <c r="N182" s="118"/>
      <c r="O182" s="21">
        <v>361001.78521974728</v>
      </c>
      <c r="P182" s="21">
        <v>366103.30700364022</v>
      </c>
      <c r="Q182" s="118">
        <f t="shared" si="76"/>
        <v>727105.09222338744</v>
      </c>
      <c r="R182" s="118"/>
      <c r="S182" s="21">
        <v>-249070.29280766411</v>
      </c>
      <c r="T182" s="15">
        <v>95416.898658037215</v>
      </c>
      <c r="U182" s="118">
        <f t="shared" si="77"/>
        <v>-153653.3941496269</v>
      </c>
      <c r="V182" s="15"/>
      <c r="W182" s="15">
        <v>361001.78521974728</v>
      </c>
      <c r="X182" s="21">
        <v>317974.49956225971</v>
      </c>
      <c r="Y182" s="118">
        <f t="shared" si="78"/>
        <v>678976.28478200699</v>
      </c>
      <c r="Z182" s="21"/>
      <c r="AA182" s="21">
        <v>-81725.48</v>
      </c>
      <c r="AB182" s="21">
        <v>-31294.48</v>
      </c>
      <c r="AC182" s="131">
        <f t="shared" si="110"/>
        <v>-109639.72</v>
      </c>
      <c r="AD182" s="12">
        <v>452371.40781024657</v>
      </c>
      <c r="AE182" s="12"/>
      <c r="AF182" s="15">
        <v>361001.78521974728</v>
      </c>
      <c r="AG182" s="21">
        <v>270715.78694807622</v>
      </c>
      <c r="AH182" s="118">
        <f t="shared" si="79"/>
        <v>631717.57216782356</v>
      </c>
      <c r="AI182" s="21"/>
      <c r="AJ182" s="21">
        <v>-79744.800000000003</v>
      </c>
      <c r="AK182" s="21">
        <v>-30559.919999999998</v>
      </c>
      <c r="AL182" s="118">
        <f t="shared" si="80"/>
        <v>-110304.72</v>
      </c>
      <c r="AM182" s="811"/>
      <c r="AN182" s="131">
        <v>361001.78521974734</v>
      </c>
      <c r="AO182" s="131">
        <v>225599.335439799</v>
      </c>
      <c r="AP182" s="118">
        <f t="shared" si="81"/>
        <v>586601.12065954634</v>
      </c>
      <c r="AQ182" s="131"/>
      <c r="AR182" s="131">
        <v>-78936.319999999992</v>
      </c>
      <c r="AS182" s="131">
        <v>-30225.280000000002</v>
      </c>
      <c r="AT182" s="118">
        <f t="shared" si="82"/>
        <v>-109161.59999999999</v>
      </c>
      <c r="AU182" s="148"/>
      <c r="AV182" s="131">
        <f t="shared" si="83"/>
        <v>224.35317935790181</v>
      </c>
      <c r="AW182" s="131">
        <f t="shared" si="84"/>
        <v>212.97431400517331</v>
      </c>
      <c r="AX182" s="131">
        <f t="shared" si="85"/>
        <v>437.32749336307506</v>
      </c>
      <c r="AZ182" s="131">
        <f t="shared" si="86"/>
        <v>131.27337644354446</v>
      </c>
      <c r="BA182" s="131">
        <f t="shared" si="87"/>
        <v>133.128475274051</v>
      </c>
      <c r="BB182" s="118">
        <f t="shared" si="88"/>
        <v>264.40185171759543</v>
      </c>
      <c r="BC182" s="131"/>
      <c r="BD182" s="131">
        <f t="shared" si="111"/>
        <v>-90.571015566423313</v>
      </c>
      <c r="BE182" s="131">
        <f t="shared" si="89"/>
        <v>34.69705405746808</v>
      </c>
      <c r="BF182" s="118">
        <f t="shared" si="90"/>
        <v>-55.873961508955233</v>
      </c>
      <c r="BG182" s="131"/>
      <c r="BH182" s="131">
        <f t="shared" si="91"/>
        <v>132.4291215039425</v>
      </c>
      <c r="BI182" s="131">
        <f t="shared" si="92"/>
        <v>116.64508421212756</v>
      </c>
      <c r="BJ182" s="118">
        <f t="shared" si="93"/>
        <v>249.07420571607005</v>
      </c>
      <c r="BK182" s="131"/>
      <c r="BL182" s="131">
        <f t="shared" si="94"/>
        <v>-29.979999999999997</v>
      </c>
      <c r="BM182" s="131">
        <f t="shared" si="95"/>
        <v>-11.48</v>
      </c>
      <c r="BN182" s="131">
        <f t="shared" si="96"/>
        <v>-40.22</v>
      </c>
      <c r="BO182" s="118">
        <f t="shared" si="97"/>
        <v>-81.679999999999993</v>
      </c>
      <c r="BP182" s="15"/>
      <c r="BQ182" s="131">
        <f t="shared" si="98"/>
        <v>134.9035071822673</v>
      </c>
      <c r="BR182" s="131">
        <f t="shared" si="99"/>
        <v>101.16434489838424</v>
      </c>
      <c r="BS182" s="118">
        <f t="shared" si="100"/>
        <v>236.06785208065156</v>
      </c>
      <c r="BT182" s="131"/>
      <c r="BU182" s="131">
        <f t="shared" si="101"/>
        <v>-29.8</v>
      </c>
      <c r="BV182" s="131">
        <f t="shared" si="102"/>
        <v>-11.42</v>
      </c>
      <c r="BW182" s="118">
        <f t="shared" si="103"/>
        <v>-41.22</v>
      </c>
      <c r="BX182" s="15"/>
      <c r="BY182" s="118">
        <f t="shared" si="104"/>
        <v>135.9193468447844</v>
      </c>
      <c r="BZ182" s="118">
        <f t="shared" si="105"/>
        <v>84.939508825225531</v>
      </c>
      <c r="CA182" s="118">
        <f t="shared" si="106"/>
        <v>220.85885567000992</v>
      </c>
      <c r="CB182" s="105"/>
      <c r="CC182" s="118">
        <f t="shared" si="107"/>
        <v>-29.72</v>
      </c>
      <c r="CD182" s="118">
        <f t="shared" si="108"/>
        <v>-11.38</v>
      </c>
      <c r="CE182" s="118">
        <f t="shared" si="109"/>
        <v>-41.1</v>
      </c>
    </row>
    <row r="183" spans="1:83">
      <c r="A183" s="41">
        <v>577</v>
      </c>
      <c r="B183" s="45">
        <v>2</v>
      </c>
      <c r="C183" s="45">
        <v>2</v>
      </c>
      <c r="D183" s="11" t="s">
        <v>214</v>
      </c>
      <c r="E183" s="14">
        <v>11041</v>
      </c>
      <c r="F183" s="14">
        <v>11138</v>
      </c>
      <c r="G183" s="21">
        <v>11236</v>
      </c>
      <c r="H183" s="21">
        <v>11221</v>
      </c>
      <c r="I183" s="21">
        <v>11284</v>
      </c>
      <c r="J183" s="21"/>
      <c r="K183" s="15">
        <v>152044.8658024623</v>
      </c>
      <c r="L183" s="21">
        <v>-307206.87218089239</v>
      </c>
      <c r="M183" s="118">
        <v>-155162.00637843009</v>
      </c>
      <c r="N183" s="118"/>
      <c r="O183" s="21">
        <v>320052.1982920107</v>
      </c>
      <c r="P183" s="21">
        <v>-73794.077710025405</v>
      </c>
      <c r="Q183" s="118">
        <f t="shared" si="76"/>
        <v>246258.12058198528</v>
      </c>
      <c r="R183" s="118"/>
      <c r="S183" s="21">
        <v>-1008779.9713788228</v>
      </c>
      <c r="T183" s="15">
        <v>386455.78809207951</v>
      </c>
      <c r="U183" s="118">
        <f t="shared" si="77"/>
        <v>-622324.18328674324</v>
      </c>
      <c r="V183" s="15"/>
      <c r="W183" s="15">
        <v>320052.1982920107</v>
      </c>
      <c r="X183" s="21">
        <v>-22740.73102866724</v>
      </c>
      <c r="Y183" s="118">
        <f t="shared" si="78"/>
        <v>297311.46726334345</v>
      </c>
      <c r="Z183" s="21"/>
      <c r="AA183" s="21">
        <v>-336855.28</v>
      </c>
      <c r="AB183" s="21">
        <v>-128989.28</v>
      </c>
      <c r="AC183" s="131">
        <f t="shared" si="110"/>
        <v>-451911.92</v>
      </c>
      <c r="AD183" s="12">
        <v>-618870.77398627426</v>
      </c>
      <c r="AE183" s="12"/>
      <c r="AF183" s="15">
        <v>320052.1982920107</v>
      </c>
      <c r="AG183" s="21">
        <v>-47077.109609312807</v>
      </c>
      <c r="AH183" s="118">
        <f t="shared" si="79"/>
        <v>272975.08868269791</v>
      </c>
      <c r="AI183" s="21"/>
      <c r="AJ183" s="21">
        <v>-334385.8</v>
      </c>
      <c r="AK183" s="21">
        <v>-128143.82</v>
      </c>
      <c r="AL183" s="118">
        <f t="shared" si="80"/>
        <v>-462529.62</v>
      </c>
      <c r="AM183" s="811"/>
      <c r="AN183" s="131">
        <v>320052.1982920107</v>
      </c>
      <c r="AO183" s="131">
        <v>-62736.941209018958</v>
      </c>
      <c r="AP183" s="118">
        <f t="shared" si="81"/>
        <v>257315.25708299174</v>
      </c>
      <c r="AQ183" s="131"/>
      <c r="AR183" s="131">
        <v>-335360.48</v>
      </c>
      <c r="AS183" s="131">
        <v>-128411.92000000001</v>
      </c>
      <c r="AT183" s="118">
        <f t="shared" si="82"/>
        <v>-463772.4</v>
      </c>
      <c r="AU183" s="148"/>
      <c r="AV183" s="131">
        <f t="shared" si="83"/>
        <v>13.770932506336591</v>
      </c>
      <c r="AW183" s="131">
        <f t="shared" si="84"/>
        <v>-27.824189129688651</v>
      </c>
      <c r="AX183" s="131">
        <f t="shared" si="85"/>
        <v>-14.053256623352059</v>
      </c>
      <c r="AZ183" s="131">
        <f t="shared" si="86"/>
        <v>28.735158762076736</v>
      </c>
      <c r="BA183" s="131">
        <f t="shared" si="87"/>
        <v>-6.6254334449654699</v>
      </c>
      <c r="BB183" s="118">
        <f t="shared" si="88"/>
        <v>22.109725317111266</v>
      </c>
      <c r="BC183" s="131"/>
      <c r="BD183" s="131">
        <f t="shared" si="111"/>
        <v>-90.571015566423313</v>
      </c>
      <c r="BE183" s="131">
        <f t="shared" si="89"/>
        <v>34.697054057468087</v>
      </c>
      <c r="BF183" s="118">
        <f t="shared" si="90"/>
        <v>-55.873961508955219</v>
      </c>
      <c r="BG183" s="131"/>
      <c r="BH183" s="131">
        <f t="shared" si="91"/>
        <v>28.484531709862111</v>
      </c>
      <c r="BI183" s="131">
        <f t="shared" si="92"/>
        <v>-2.023916965883521</v>
      </c>
      <c r="BJ183" s="118">
        <f t="shared" si="93"/>
        <v>26.460614743978589</v>
      </c>
      <c r="BK183" s="131"/>
      <c r="BL183" s="131">
        <f t="shared" si="94"/>
        <v>-29.980000000000004</v>
      </c>
      <c r="BM183" s="131">
        <f t="shared" si="95"/>
        <v>-11.48</v>
      </c>
      <c r="BN183" s="131">
        <f t="shared" si="96"/>
        <v>-40.22</v>
      </c>
      <c r="BO183" s="118">
        <f t="shared" si="97"/>
        <v>-81.680000000000007</v>
      </c>
      <c r="BP183" s="15"/>
      <c r="BQ183" s="131">
        <f t="shared" si="98"/>
        <v>28.522609240888574</v>
      </c>
      <c r="BR183" s="131">
        <f t="shared" si="99"/>
        <v>-4.1954468950461461</v>
      </c>
      <c r="BS183" s="118">
        <f t="shared" si="100"/>
        <v>24.327162345842428</v>
      </c>
      <c r="BT183" s="131"/>
      <c r="BU183" s="131">
        <f t="shared" si="101"/>
        <v>-29.8</v>
      </c>
      <c r="BV183" s="131">
        <f t="shared" si="102"/>
        <v>-11.42</v>
      </c>
      <c r="BW183" s="118">
        <f t="shared" si="103"/>
        <v>-41.22</v>
      </c>
      <c r="BX183" s="15"/>
      <c r="BY183" s="118">
        <f t="shared" si="104"/>
        <v>28.363363903935724</v>
      </c>
      <c r="BZ183" s="118">
        <f t="shared" si="105"/>
        <v>-5.5598140029261751</v>
      </c>
      <c r="CA183" s="118">
        <f t="shared" si="106"/>
        <v>22.80354990100955</v>
      </c>
      <c r="CB183" s="105"/>
      <c r="CC183" s="118">
        <f t="shared" si="107"/>
        <v>-29.72</v>
      </c>
      <c r="CD183" s="118">
        <f t="shared" si="108"/>
        <v>-11.38</v>
      </c>
      <c r="CE183" s="118">
        <f t="shared" si="109"/>
        <v>-41.1</v>
      </c>
    </row>
    <row r="184" spans="1:83">
      <c r="A184" s="41">
        <v>578</v>
      </c>
      <c r="B184" s="45">
        <v>18</v>
      </c>
      <c r="C184" s="45">
        <v>18</v>
      </c>
      <c r="D184" s="11" t="s">
        <v>215</v>
      </c>
      <c r="E184" s="14">
        <v>3183</v>
      </c>
      <c r="F184" s="14">
        <v>3100</v>
      </c>
      <c r="G184" s="21">
        <v>3037</v>
      </c>
      <c r="H184" s="21">
        <v>2990</v>
      </c>
      <c r="I184" s="21">
        <v>2941</v>
      </c>
      <c r="J184" s="21"/>
      <c r="K184" s="15">
        <v>-441089.73889290693</v>
      </c>
      <c r="L184" s="21">
        <v>-353908.97566453047</v>
      </c>
      <c r="M184" s="118">
        <v>-794998.71455743734</v>
      </c>
      <c r="N184" s="118"/>
      <c r="O184" s="21">
        <v>-339452.04647386633</v>
      </c>
      <c r="P184" s="21">
        <v>-252865.65966691959</v>
      </c>
      <c r="Q184" s="118">
        <f t="shared" si="76"/>
        <v>-592317.70614078594</v>
      </c>
      <c r="R184" s="118"/>
      <c r="S184" s="21">
        <v>-280770.1482559123</v>
      </c>
      <c r="T184" s="15">
        <v>107560.8675781511</v>
      </c>
      <c r="U184" s="118">
        <f t="shared" si="77"/>
        <v>-173209.28067776118</v>
      </c>
      <c r="V184" s="15"/>
      <c r="W184" s="15">
        <v>-339452.04647386633</v>
      </c>
      <c r="X184" s="21">
        <v>-214119.9516917486</v>
      </c>
      <c r="Y184" s="118">
        <f t="shared" si="78"/>
        <v>-553571.9981656149</v>
      </c>
      <c r="Z184" s="21"/>
      <c r="AA184" s="21">
        <v>-91049.26</v>
      </c>
      <c r="AB184" s="21">
        <v>-34864.76</v>
      </c>
      <c r="AC184" s="131">
        <f t="shared" si="110"/>
        <v>-122148.14</v>
      </c>
      <c r="AD184" s="12">
        <v>-809313.72826538666</v>
      </c>
      <c r="AE184" s="12"/>
      <c r="AF184" s="15">
        <v>-339452.04647386633</v>
      </c>
      <c r="AG184" s="21">
        <v>-174393.40954773719</v>
      </c>
      <c r="AH184" s="118">
        <f t="shared" si="79"/>
        <v>-513845.45602160355</v>
      </c>
      <c r="AI184" s="21"/>
      <c r="AJ184" s="21">
        <v>-89102</v>
      </c>
      <c r="AK184" s="21">
        <v>-34145.800000000003</v>
      </c>
      <c r="AL184" s="118">
        <f t="shared" si="80"/>
        <v>-123247.8</v>
      </c>
      <c r="AM184" s="811"/>
      <c r="AN184" s="131">
        <v>-339452.04647386627</v>
      </c>
      <c r="AO184" s="131">
        <v>-132251.95488434064</v>
      </c>
      <c r="AP184" s="118">
        <f t="shared" si="81"/>
        <v>-471704.00135820691</v>
      </c>
      <c r="AQ184" s="131"/>
      <c r="AR184" s="131">
        <v>-87406.51999999999</v>
      </c>
      <c r="AS184" s="131">
        <v>-33468.58</v>
      </c>
      <c r="AT184" s="118">
        <f t="shared" si="82"/>
        <v>-120875.09999999999</v>
      </c>
      <c r="AU184" s="148"/>
      <c r="AV184" s="131">
        <f t="shared" si="83"/>
        <v>-138.57673229434712</v>
      </c>
      <c r="AW184" s="131">
        <f t="shared" si="84"/>
        <v>-111.18723709221818</v>
      </c>
      <c r="AX184" s="131">
        <f t="shared" si="85"/>
        <v>-249.76396938656529</v>
      </c>
      <c r="AZ184" s="131">
        <f t="shared" si="86"/>
        <v>-109.50066015286011</v>
      </c>
      <c r="BA184" s="131">
        <f t="shared" si="87"/>
        <v>-81.569567634490184</v>
      </c>
      <c r="BB184" s="118">
        <f t="shared" si="88"/>
        <v>-191.07022778735029</v>
      </c>
      <c r="BC184" s="131"/>
      <c r="BD184" s="131">
        <f t="shared" si="111"/>
        <v>-90.571015566423327</v>
      </c>
      <c r="BE184" s="131">
        <f t="shared" si="89"/>
        <v>34.697054057468094</v>
      </c>
      <c r="BF184" s="118">
        <f t="shared" si="90"/>
        <v>-55.873961508955219</v>
      </c>
      <c r="BG184" s="131"/>
      <c r="BH184" s="131">
        <f t="shared" si="91"/>
        <v>-111.77215886528361</v>
      </c>
      <c r="BI184" s="131">
        <f t="shared" si="92"/>
        <v>-70.503770724974842</v>
      </c>
      <c r="BJ184" s="118">
        <f t="shared" si="93"/>
        <v>-182.27592959025844</v>
      </c>
      <c r="BK184" s="131"/>
      <c r="BL184" s="131">
        <f t="shared" si="94"/>
        <v>-29.979999999999997</v>
      </c>
      <c r="BM184" s="131">
        <f t="shared" si="95"/>
        <v>-11.48</v>
      </c>
      <c r="BN184" s="131">
        <f t="shared" si="96"/>
        <v>-40.22</v>
      </c>
      <c r="BO184" s="118">
        <f t="shared" si="97"/>
        <v>-81.679999999999993</v>
      </c>
      <c r="BP184" s="15"/>
      <c r="BQ184" s="131">
        <f t="shared" si="98"/>
        <v>-113.52911253306566</v>
      </c>
      <c r="BR184" s="131">
        <f t="shared" si="99"/>
        <v>-58.325555032688023</v>
      </c>
      <c r="BS184" s="118">
        <f t="shared" si="100"/>
        <v>-171.85466756575369</v>
      </c>
      <c r="BT184" s="131"/>
      <c r="BU184" s="131">
        <f t="shared" si="101"/>
        <v>-29.8</v>
      </c>
      <c r="BV184" s="131">
        <f t="shared" si="102"/>
        <v>-11.420000000000002</v>
      </c>
      <c r="BW184" s="118">
        <f t="shared" si="103"/>
        <v>-41.22</v>
      </c>
      <c r="BX184" s="15"/>
      <c r="BY184" s="118">
        <f t="shared" si="104"/>
        <v>-115.42062103837684</v>
      </c>
      <c r="BZ184" s="118">
        <f t="shared" si="105"/>
        <v>-44.968362762441565</v>
      </c>
      <c r="CA184" s="118">
        <f t="shared" si="106"/>
        <v>-160.38898380081841</v>
      </c>
      <c r="CB184" s="105"/>
      <c r="CC184" s="118">
        <f t="shared" si="107"/>
        <v>-29.719999999999995</v>
      </c>
      <c r="CD184" s="118">
        <f t="shared" si="108"/>
        <v>-11.38</v>
      </c>
      <c r="CE184" s="118">
        <f t="shared" si="109"/>
        <v>-41.099999999999994</v>
      </c>
    </row>
    <row r="185" spans="1:83">
      <c r="A185" s="41">
        <v>580</v>
      </c>
      <c r="B185" s="45">
        <v>9</v>
      </c>
      <c r="C185" s="45">
        <v>9</v>
      </c>
      <c r="D185" s="11" t="s">
        <v>216</v>
      </c>
      <c r="E185" s="14">
        <v>4567</v>
      </c>
      <c r="F185" s="14">
        <v>4438</v>
      </c>
      <c r="G185" s="21">
        <v>4366</v>
      </c>
      <c r="H185" s="21">
        <v>4300</v>
      </c>
      <c r="I185" s="21">
        <v>4235</v>
      </c>
      <c r="J185" s="21"/>
      <c r="K185" s="15">
        <v>-69168.421515403068</v>
      </c>
      <c r="L185" s="21">
        <v>196915.62206380701</v>
      </c>
      <c r="M185" s="118">
        <v>127747.2005484039</v>
      </c>
      <c r="N185" s="118"/>
      <c r="O185" s="21">
        <v>-390449.13455856527</v>
      </c>
      <c r="P185" s="21">
        <v>2039.969773537752</v>
      </c>
      <c r="Q185" s="118">
        <f t="shared" si="76"/>
        <v>-388409.1647850275</v>
      </c>
      <c r="R185" s="118"/>
      <c r="S185" s="21">
        <v>-401954.16708378668</v>
      </c>
      <c r="T185" s="15">
        <v>153985.52590704331</v>
      </c>
      <c r="U185" s="118">
        <f t="shared" si="77"/>
        <v>-247968.64117674337</v>
      </c>
      <c r="V185" s="15"/>
      <c r="W185" s="15">
        <v>-390449.13455856527</v>
      </c>
      <c r="X185" s="21">
        <v>-9061.1747445883666</v>
      </c>
      <c r="Y185" s="118">
        <f t="shared" si="78"/>
        <v>-399510.30930315366</v>
      </c>
      <c r="Z185" s="21"/>
      <c r="AA185" s="21">
        <v>-130892.68</v>
      </c>
      <c r="AB185" s="21">
        <v>-50121.68</v>
      </c>
      <c r="AC185" s="131">
        <f t="shared" si="110"/>
        <v>-175600.52</v>
      </c>
      <c r="AD185" s="12">
        <v>-765483.54992342053</v>
      </c>
      <c r="AE185" s="12"/>
      <c r="AF185" s="15">
        <v>-390449.13455856527</v>
      </c>
      <c r="AG185" s="21">
        <v>-18758.14441067788</v>
      </c>
      <c r="AH185" s="118">
        <f t="shared" si="79"/>
        <v>-409207.27896924317</v>
      </c>
      <c r="AI185" s="21"/>
      <c r="AJ185" s="21">
        <v>-128140</v>
      </c>
      <c r="AK185" s="21">
        <v>-49106</v>
      </c>
      <c r="AL185" s="118">
        <f t="shared" si="80"/>
        <v>-177246</v>
      </c>
      <c r="AM185" s="811"/>
      <c r="AN185" s="131">
        <v>-390449.13455856533</v>
      </c>
      <c r="AO185" s="131">
        <v>-24997.894153854028</v>
      </c>
      <c r="AP185" s="118">
        <f t="shared" si="81"/>
        <v>-415447.02871241939</v>
      </c>
      <c r="AQ185" s="131"/>
      <c r="AR185" s="131">
        <v>-125864.2</v>
      </c>
      <c r="AS185" s="131">
        <v>-48194.3</v>
      </c>
      <c r="AT185" s="118">
        <f t="shared" si="82"/>
        <v>-174058.5</v>
      </c>
      <c r="AU185" s="148"/>
      <c r="AV185" s="131">
        <f t="shared" si="83"/>
        <v>-15.14526418116993</v>
      </c>
      <c r="AW185" s="131">
        <f t="shared" si="84"/>
        <v>43.117061980251151</v>
      </c>
      <c r="AX185" s="131">
        <f t="shared" si="85"/>
        <v>27.971797799081212</v>
      </c>
      <c r="AZ185" s="131">
        <f t="shared" si="86"/>
        <v>-87.978624280884475</v>
      </c>
      <c r="BA185" s="131">
        <f t="shared" si="87"/>
        <v>0.45965970561914193</v>
      </c>
      <c r="BB185" s="118">
        <f t="shared" si="88"/>
        <v>-87.518964575265329</v>
      </c>
      <c r="BC185" s="131"/>
      <c r="BD185" s="131">
        <f t="shared" si="111"/>
        <v>-90.571015566423313</v>
      </c>
      <c r="BE185" s="131">
        <f t="shared" si="89"/>
        <v>34.697054057468073</v>
      </c>
      <c r="BF185" s="118">
        <f t="shared" si="90"/>
        <v>-55.873961508955247</v>
      </c>
      <c r="BG185" s="131"/>
      <c r="BH185" s="131">
        <f t="shared" si="91"/>
        <v>-89.429485698251327</v>
      </c>
      <c r="BI185" s="131">
        <f t="shared" si="92"/>
        <v>-2.0753950399881735</v>
      </c>
      <c r="BJ185" s="118">
        <f t="shared" si="93"/>
        <v>-91.504880738239507</v>
      </c>
      <c r="BK185" s="131"/>
      <c r="BL185" s="131">
        <f t="shared" si="94"/>
        <v>-29.979999999999997</v>
      </c>
      <c r="BM185" s="131">
        <f t="shared" si="95"/>
        <v>-11.48</v>
      </c>
      <c r="BN185" s="131">
        <f t="shared" si="96"/>
        <v>-40.22</v>
      </c>
      <c r="BO185" s="118">
        <f t="shared" si="97"/>
        <v>-81.679999999999993</v>
      </c>
      <c r="BP185" s="15"/>
      <c r="BQ185" s="131">
        <f t="shared" si="98"/>
        <v>-90.802124315945406</v>
      </c>
      <c r="BR185" s="131">
        <f t="shared" si="99"/>
        <v>-4.3623591652739258</v>
      </c>
      <c r="BS185" s="118">
        <f t="shared" si="100"/>
        <v>-95.164483481219335</v>
      </c>
      <c r="BT185" s="131"/>
      <c r="BU185" s="131">
        <f t="shared" si="101"/>
        <v>-29.8</v>
      </c>
      <c r="BV185" s="131">
        <f t="shared" si="102"/>
        <v>-11.42</v>
      </c>
      <c r="BW185" s="118">
        <f t="shared" si="103"/>
        <v>-41.22</v>
      </c>
      <c r="BX185" s="15"/>
      <c r="BY185" s="118">
        <f t="shared" si="104"/>
        <v>-92.195781477819438</v>
      </c>
      <c r="BZ185" s="118">
        <f t="shared" si="105"/>
        <v>-5.9026904731650598</v>
      </c>
      <c r="CA185" s="118">
        <f t="shared" si="106"/>
        <v>-98.098471950984504</v>
      </c>
      <c r="CB185" s="105"/>
      <c r="CC185" s="118">
        <f t="shared" si="107"/>
        <v>-29.72</v>
      </c>
      <c r="CD185" s="118">
        <f t="shared" si="108"/>
        <v>-11.38</v>
      </c>
      <c r="CE185" s="118">
        <f t="shared" si="109"/>
        <v>-41.1</v>
      </c>
    </row>
    <row r="186" spans="1:83">
      <c r="A186" s="41">
        <v>581</v>
      </c>
      <c r="B186" s="45">
        <v>6</v>
      </c>
      <c r="C186" s="45">
        <v>6</v>
      </c>
      <c r="D186" s="11" t="s">
        <v>217</v>
      </c>
      <c r="E186" s="14">
        <v>6286</v>
      </c>
      <c r="F186" s="14">
        <v>6240</v>
      </c>
      <c r="G186" s="21">
        <v>6123</v>
      </c>
      <c r="H186" s="21">
        <v>6069</v>
      </c>
      <c r="I186" s="21">
        <v>6011</v>
      </c>
      <c r="J186" s="21"/>
      <c r="K186" s="15">
        <v>790103.50519285083</v>
      </c>
      <c r="L186" s="21">
        <v>445593.05768416013</v>
      </c>
      <c r="M186" s="118">
        <v>1235696.562877011</v>
      </c>
      <c r="N186" s="118"/>
      <c r="O186" s="21">
        <v>-448062.98222282249</v>
      </c>
      <c r="P186" s="21">
        <v>-312295.27670908137</v>
      </c>
      <c r="Q186" s="118">
        <f t="shared" si="76"/>
        <v>-760358.25893190387</v>
      </c>
      <c r="R186" s="118"/>
      <c r="S186" s="21">
        <v>-565163.13713448145</v>
      </c>
      <c r="T186" s="15">
        <v>216509.61731860079</v>
      </c>
      <c r="U186" s="118">
        <f t="shared" si="77"/>
        <v>-348653.51981588069</v>
      </c>
      <c r="V186" s="15"/>
      <c r="W186" s="15">
        <v>-448062.98222282249</v>
      </c>
      <c r="X186" s="21">
        <v>-234303.9161397049</v>
      </c>
      <c r="Y186" s="118">
        <f t="shared" si="78"/>
        <v>-682366.89836252737</v>
      </c>
      <c r="Z186" s="21"/>
      <c r="AA186" s="21">
        <v>-183567.54</v>
      </c>
      <c r="AB186" s="21">
        <v>-70292.040000000008</v>
      </c>
      <c r="AC186" s="131">
        <f t="shared" si="110"/>
        <v>-246267.06</v>
      </c>
      <c r="AD186" s="12">
        <v>-1197069.382098902</v>
      </c>
      <c r="AE186" s="12"/>
      <c r="AF186" s="15">
        <v>-448062.98222282249</v>
      </c>
      <c r="AG186" s="21">
        <v>-154338.2313078884</v>
      </c>
      <c r="AH186" s="118">
        <f t="shared" si="79"/>
        <v>-602401.2135307109</v>
      </c>
      <c r="AI186" s="21"/>
      <c r="AJ186" s="21">
        <v>-180856.2</v>
      </c>
      <c r="AK186" s="21">
        <v>-69307.98</v>
      </c>
      <c r="AL186" s="118">
        <f t="shared" si="80"/>
        <v>-250164.18</v>
      </c>
      <c r="AM186" s="811"/>
      <c r="AN186" s="131">
        <v>-448062.98222282249</v>
      </c>
      <c r="AO186" s="131">
        <v>-69511.561275761153</v>
      </c>
      <c r="AP186" s="118">
        <f t="shared" si="81"/>
        <v>-517574.54349858366</v>
      </c>
      <c r="AQ186" s="131"/>
      <c r="AR186" s="131">
        <v>-178646.91999999998</v>
      </c>
      <c r="AS186" s="131">
        <v>-68405.180000000008</v>
      </c>
      <c r="AT186" s="118">
        <f t="shared" si="82"/>
        <v>-247052.09999999998</v>
      </c>
      <c r="AU186" s="148"/>
      <c r="AV186" s="131">
        <f t="shared" si="83"/>
        <v>125.69257161833453</v>
      </c>
      <c r="AW186" s="131">
        <f t="shared" si="84"/>
        <v>70.886582514183928</v>
      </c>
      <c r="AX186" s="131">
        <f t="shared" si="85"/>
        <v>196.57915413251845</v>
      </c>
      <c r="AZ186" s="131">
        <f t="shared" si="86"/>
        <v>-71.804965099811298</v>
      </c>
      <c r="BA186" s="131">
        <f t="shared" si="87"/>
        <v>-50.047319985429709</v>
      </c>
      <c r="BB186" s="118">
        <f t="shared" si="88"/>
        <v>-121.85228508524101</v>
      </c>
      <c r="BC186" s="131"/>
      <c r="BD186" s="131">
        <f t="shared" si="111"/>
        <v>-90.571015566423313</v>
      </c>
      <c r="BE186" s="131">
        <f t="shared" si="89"/>
        <v>34.697054057468073</v>
      </c>
      <c r="BF186" s="118">
        <f t="shared" si="90"/>
        <v>-55.87396150895524</v>
      </c>
      <c r="BG186" s="131"/>
      <c r="BH186" s="131">
        <f t="shared" si="91"/>
        <v>-73.17703449662298</v>
      </c>
      <c r="BI186" s="131">
        <f t="shared" si="92"/>
        <v>-38.266195678540733</v>
      </c>
      <c r="BJ186" s="118">
        <f t="shared" si="93"/>
        <v>-111.44323017516371</v>
      </c>
      <c r="BK186" s="131"/>
      <c r="BL186" s="131">
        <f t="shared" si="94"/>
        <v>-29.98</v>
      </c>
      <c r="BM186" s="131">
        <f t="shared" si="95"/>
        <v>-11.480000000000002</v>
      </c>
      <c r="BN186" s="131">
        <f t="shared" si="96"/>
        <v>-40.22</v>
      </c>
      <c r="BO186" s="118">
        <f t="shared" si="97"/>
        <v>-81.680000000000007</v>
      </c>
      <c r="BP186" s="15"/>
      <c r="BQ186" s="131">
        <f t="shared" si="98"/>
        <v>-73.828140092737272</v>
      </c>
      <c r="BR186" s="131">
        <f t="shared" si="99"/>
        <v>-25.430586803079322</v>
      </c>
      <c r="BS186" s="118">
        <f t="shared" si="100"/>
        <v>-99.258726895816594</v>
      </c>
      <c r="BT186" s="131"/>
      <c r="BU186" s="131">
        <f t="shared" si="101"/>
        <v>-29.8</v>
      </c>
      <c r="BV186" s="131">
        <f t="shared" si="102"/>
        <v>-11.42</v>
      </c>
      <c r="BW186" s="118">
        <f t="shared" si="103"/>
        <v>-41.22</v>
      </c>
      <c r="BX186" s="15"/>
      <c r="BY186" s="118">
        <f t="shared" si="104"/>
        <v>-74.540506109270083</v>
      </c>
      <c r="BZ186" s="118">
        <f t="shared" si="105"/>
        <v>-11.564059436992373</v>
      </c>
      <c r="CA186" s="118">
        <f t="shared" si="106"/>
        <v>-86.10456554626245</v>
      </c>
      <c r="CB186" s="105"/>
      <c r="CC186" s="118">
        <f t="shared" si="107"/>
        <v>-29.72</v>
      </c>
      <c r="CD186" s="118">
        <f t="shared" si="108"/>
        <v>-11.38</v>
      </c>
      <c r="CE186" s="118">
        <f t="shared" si="109"/>
        <v>-41.1</v>
      </c>
    </row>
    <row r="187" spans="1:83">
      <c r="A187" s="41">
        <v>583</v>
      </c>
      <c r="B187" s="45">
        <v>19</v>
      </c>
      <c r="C187" s="45">
        <v>19</v>
      </c>
      <c r="D187" s="11" t="s">
        <v>218</v>
      </c>
      <c r="E187" s="14">
        <v>924</v>
      </c>
      <c r="F187" s="14">
        <v>947</v>
      </c>
      <c r="G187" s="21">
        <v>912</v>
      </c>
      <c r="H187" s="21">
        <v>910</v>
      </c>
      <c r="I187" s="21">
        <v>932</v>
      </c>
      <c r="J187" s="21"/>
      <c r="K187" s="15">
        <v>-767234.31895424612</v>
      </c>
      <c r="L187" s="21">
        <v>175471.4983443516</v>
      </c>
      <c r="M187" s="118">
        <v>-591762.82060989458</v>
      </c>
      <c r="N187" s="118"/>
      <c r="O187" s="21">
        <v>-506309.77841848158</v>
      </c>
      <c r="P187" s="21">
        <v>331401.50762371108</v>
      </c>
      <c r="Q187" s="118">
        <f t="shared" si="76"/>
        <v>-174908.27079477051</v>
      </c>
      <c r="R187" s="118"/>
      <c r="S187" s="21">
        <v>-85770.751741402884</v>
      </c>
      <c r="T187" s="15">
        <v>32858.110192422268</v>
      </c>
      <c r="U187" s="118">
        <f t="shared" si="77"/>
        <v>-52912.641548980617</v>
      </c>
      <c r="V187" s="15"/>
      <c r="W187" s="15">
        <v>-506309.77841848158</v>
      </c>
      <c r="X187" s="21">
        <v>314827.69647935207</v>
      </c>
      <c r="Y187" s="118">
        <f t="shared" si="78"/>
        <v>-191482.08193912951</v>
      </c>
      <c r="Z187" s="21"/>
      <c r="AA187" s="21">
        <v>-27341.759999999998</v>
      </c>
      <c r="AB187" s="21">
        <v>-10469.76</v>
      </c>
      <c r="AC187" s="131">
        <f t="shared" si="110"/>
        <v>-36680.639999999999</v>
      </c>
      <c r="AD187" s="12">
        <v>-269736.89118517522</v>
      </c>
      <c r="AE187" s="12"/>
      <c r="AF187" s="15">
        <v>-506309.77841848158</v>
      </c>
      <c r="AG187" s="21">
        <v>298553.51435366791</v>
      </c>
      <c r="AH187" s="118">
        <f t="shared" si="79"/>
        <v>-207756.26406481367</v>
      </c>
      <c r="AI187" s="21"/>
      <c r="AJ187" s="21">
        <v>-27118</v>
      </c>
      <c r="AK187" s="21">
        <v>-10392.200000000001</v>
      </c>
      <c r="AL187" s="118">
        <f t="shared" si="80"/>
        <v>-37510.199999999997</v>
      </c>
      <c r="AM187" s="811"/>
      <c r="AN187" s="131">
        <v>-506309.77841848164</v>
      </c>
      <c r="AO187" s="131">
        <v>283017.04905245377</v>
      </c>
      <c r="AP187" s="118">
        <f t="shared" si="81"/>
        <v>-223292.72936602787</v>
      </c>
      <c r="AQ187" s="131"/>
      <c r="AR187" s="131">
        <v>-27699.039999999997</v>
      </c>
      <c r="AS187" s="131">
        <v>-10606.16</v>
      </c>
      <c r="AT187" s="118">
        <f t="shared" si="82"/>
        <v>-38305.199999999997</v>
      </c>
      <c r="AU187" s="148"/>
      <c r="AV187" s="131">
        <f t="shared" si="83"/>
        <v>-830.34017202840494</v>
      </c>
      <c r="AW187" s="131">
        <f t="shared" si="84"/>
        <v>189.90421898739351</v>
      </c>
      <c r="AX187" s="131">
        <f t="shared" si="85"/>
        <v>-640.43595304101143</v>
      </c>
      <c r="AZ187" s="131">
        <f t="shared" si="86"/>
        <v>-534.64601733736174</v>
      </c>
      <c r="BA187" s="131">
        <f t="shared" si="87"/>
        <v>349.94879368924086</v>
      </c>
      <c r="BB187" s="118">
        <f t="shared" si="88"/>
        <v>-184.69722364812091</v>
      </c>
      <c r="BC187" s="131"/>
      <c r="BD187" s="131">
        <f t="shared" si="111"/>
        <v>-90.571015566423327</v>
      </c>
      <c r="BE187" s="131">
        <f t="shared" si="89"/>
        <v>34.697054057468073</v>
      </c>
      <c r="BF187" s="118">
        <f t="shared" si="90"/>
        <v>-55.873961508955247</v>
      </c>
      <c r="BG187" s="131"/>
      <c r="BH187" s="131">
        <f t="shared" si="91"/>
        <v>-555.16423072201928</v>
      </c>
      <c r="BI187" s="131">
        <f t="shared" si="92"/>
        <v>345.20580754314921</v>
      </c>
      <c r="BJ187" s="118">
        <f t="shared" si="93"/>
        <v>-209.95842317887008</v>
      </c>
      <c r="BK187" s="131"/>
      <c r="BL187" s="131">
        <f t="shared" si="94"/>
        <v>-29.979999999999997</v>
      </c>
      <c r="BM187" s="131">
        <f t="shared" si="95"/>
        <v>-11.48</v>
      </c>
      <c r="BN187" s="131">
        <f t="shared" si="96"/>
        <v>-40.22</v>
      </c>
      <c r="BO187" s="118">
        <f t="shared" si="97"/>
        <v>-81.679999999999993</v>
      </c>
      <c r="BP187" s="15"/>
      <c r="BQ187" s="131">
        <f t="shared" si="98"/>
        <v>-556.38437188844125</v>
      </c>
      <c r="BR187" s="131">
        <f t="shared" si="99"/>
        <v>328.08078500403064</v>
      </c>
      <c r="BS187" s="118">
        <f t="shared" si="100"/>
        <v>-228.30358688441061</v>
      </c>
      <c r="BT187" s="131"/>
      <c r="BU187" s="131">
        <f t="shared" si="101"/>
        <v>-29.8</v>
      </c>
      <c r="BV187" s="131">
        <f t="shared" si="102"/>
        <v>-11.42</v>
      </c>
      <c r="BW187" s="118">
        <f t="shared" si="103"/>
        <v>-41.22</v>
      </c>
      <c r="BX187" s="15"/>
      <c r="BY187" s="118">
        <f t="shared" si="104"/>
        <v>-543.25083521296312</v>
      </c>
      <c r="BZ187" s="118">
        <f t="shared" si="105"/>
        <v>303.6663616442637</v>
      </c>
      <c r="CA187" s="118">
        <f t="shared" si="106"/>
        <v>-239.58447356869942</v>
      </c>
      <c r="CB187" s="105"/>
      <c r="CC187" s="118">
        <f t="shared" si="107"/>
        <v>-29.719999999999995</v>
      </c>
      <c r="CD187" s="118">
        <f t="shared" si="108"/>
        <v>-11.379999999999999</v>
      </c>
      <c r="CE187" s="118">
        <f t="shared" si="109"/>
        <v>-41.099999999999994</v>
      </c>
    </row>
    <row r="188" spans="1:83">
      <c r="A188" s="41">
        <v>584</v>
      </c>
      <c r="B188" s="45">
        <v>16</v>
      </c>
      <c r="C188" s="45">
        <v>16</v>
      </c>
      <c r="D188" s="11" t="s">
        <v>219</v>
      </c>
      <c r="E188" s="14">
        <v>2676</v>
      </c>
      <c r="F188" s="14">
        <v>2653</v>
      </c>
      <c r="G188" s="21">
        <v>2578</v>
      </c>
      <c r="H188" s="21">
        <v>2594</v>
      </c>
      <c r="I188" s="21">
        <v>2547</v>
      </c>
      <c r="J188" s="21"/>
      <c r="K188" s="15">
        <v>-333224.47355662909</v>
      </c>
      <c r="L188" s="21">
        <v>-384348.16877712862</v>
      </c>
      <c r="M188" s="118">
        <v>-717572.64233375771</v>
      </c>
      <c r="N188" s="118"/>
      <c r="O188" s="21">
        <v>-416187.28131920501</v>
      </c>
      <c r="P188" s="21">
        <v>-410950.04017287242</v>
      </c>
      <c r="Q188" s="118">
        <f t="shared" si="76"/>
        <v>-827137.32149207743</v>
      </c>
      <c r="R188" s="118"/>
      <c r="S188" s="21">
        <v>-240284.90429772105</v>
      </c>
      <c r="T188" s="15">
        <v>92051.284414462818</v>
      </c>
      <c r="U188" s="118">
        <f t="shared" si="77"/>
        <v>-148233.61988325824</v>
      </c>
      <c r="V188" s="15"/>
      <c r="W188" s="15">
        <v>-416187.28131920501</v>
      </c>
      <c r="X188" s="21">
        <v>-377791.21331541153</v>
      </c>
      <c r="Y188" s="118">
        <f t="shared" si="78"/>
        <v>-793978.49463461654</v>
      </c>
      <c r="Z188" s="21"/>
      <c r="AA188" s="21">
        <v>-77288.44</v>
      </c>
      <c r="AB188" s="21">
        <v>-29595.439999999999</v>
      </c>
      <c r="AC188" s="131">
        <f t="shared" si="110"/>
        <v>-103687.16</v>
      </c>
      <c r="AD188" s="12">
        <v>-1013017.675518926</v>
      </c>
      <c r="AE188" s="12"/>
      <c r="AF188" s="15">
        <v>-416187.28131920501</v>
      </c>
      <c r="AG188" s="21">
        <v>-343792.98224829469</v>
      </c>
      <c r="AH188" s="118">
        <f t="shared" si="79"/>
        <v>-759980.2635674997</v>
      </c>
      <c r="AI188" s="21"/>
      <c r="AJ188" s="21">
        <v>-77301.2</v>
      </c>
      <c r="AK188" s="21">
        <v>-29623.48</v>
      </c>
      <c r="AL188" s="118">
        <f t="shared" si="80"/>
        <v>-106924.68</v>
      </c>
      <c r="AM188" s="811"/>
      <c r="AN188" s="131">
        <v>-416187.28131920501</v>
      </c>
      <c r="AO188" s="131">
        <v>-307728.05346700724</v>
      </c>
      <c r="AP188" s="118">
        <f t="shared" si="81"/>
        <v>-723915.3347862123</v>
      </c>
      <c r="AQ188" s="131"/>
      <c r="AR188" s="131">
        <v>-75696.84</v>
      </c>
      <c r="AS188" s="131">
        <v>-28984.86</v>
      </c>
      <c r="AT188" s="118">
        <f t="shared" si="82"/>
        <v>-104681.7</v>
      </c>
      <c r="AU188" s="148"/>
      <c r="AV188" s="131">
        <f t="shared" si="83"/>
        <v>-124.52334587317978</v>
      </c>
      <c r="AW188" s="131">
        <f t="shared" si="84"/>
        <v>-143.62786576125882</v>
      </c>
      <c r="AX188" s="131">
        <f t="shared" si="85"/>
        <v>-268.1512116344386</v>
      </c>
      <c r="AZ188" s="131">
        <f t="shared" si="86"/>
        <v>-156.87421082518094</v>
      </c>
      <c r="BA188" s="131">
        <f t="shared" si="87"/>
        <v>-154.90012822196474</v>
      </c>
      <c r="BB188" s="118">
        <f t="shared" si="88"/>
        <v>-311.77433904714565</v>
      </c>
      <c r="BC188" s="131"/>
      <c r="BD188" s="131">
        <f t="shared" si="111"/>
        <v>-90.571015566423313</v>
      </c>
      <c r="BE188" s="131">
        <f t="shared" si="89"/>
        <v>34.69705405746808</v>
      </c>
      <c r="BF188" s="118">
        <f t="shared" si="90"/>
        <v>-55.87396150895524</v>
      </c>
      <c r="BG188" s="131"/>
      <c r="BH188" s="131">
        <f t="shared" si="91"/>
        <v>-161.43804550783747</v>
      </c>
      <c r="BI188" s="131">
        <f t="shared" si="92"/>
        <v>-146.5443030703691</v>
      </c>
      <c r="BJ188" s="118">
        <f t="shared" si="93"/>
        <v>-307.9823485782066</v>
      </c>
      <c r="BK188" s="131"/>
      <c r="BL188" s="131">
        <f t="shared" si="94"/>
        <v>-29.98</v>
      </c>
      <c r="BM188" s="131">
        <f t="shared" si="95"/>
        <v>-11.479999999999999</v>
      </c>
      <c r="BN188" s="131">
        <f t="shared" si="96"/>
        <v>-40.22</v>
      </c>
      <c r="BO188" s="118">
        <f t="shared" si="97"/>
        <v>-81.680000000000007</v>
      </c>
      <c r="BP188" s="15"/>
      <c r="BQ188" s="131">
        <f t="shared" si="98"/>
        <v>-160.44228269822861</v>
      </c>
      <c r="BR188" s="131">
        <f t="shared" si="99"/>
        <v>-132.53391759764637</v>
      </c>
      <c r="BS188" s="118">
        <f t="shared" si="100"/>
        <v>-292.97620029587495</v>
      </c>
      <c r="BT188" s="131"/>
      <c r="BU188" s="131">
        <f t="shared" si="101"/>
        <v>-29.799999999999997</v>
      </c>
      <c r="BV188" s="131">
        <f t="shared" si="102"/>
        <v>-11.42</v>
      </c>
      <c r="BW188" s="118">
        <f t="shared" si="103"/>
        <v>-41.22</v>
      </c>
      <c r="BX188" s="15"/>
      <c r="BY188" s="118">
        <f t="shared" si="104"/>
        <v>-163.40293730632314</v>
      </c>
      <c r="BZ188" s="118">
        <f t="shared" si="105"/>
        <v>-120.81980897801618</v>
      </c>
      <c r="CA188" s="118">
        <f t="shared" si="106"/>
        <v>-284.22274628433934</v>
      </c>
      <c r="CB188" s="105"/>
      <c r="CC188" s="118">
        <f t="shared" si="107"/>
        <v>-29.72</v>
      </c>
      <c r="CD188" s="118">
        <f t="shared" si="108"/>
        <v>-11.38</v>
      </c>
      <c r="CE188" s="118">
        <f t="shared" si="109"/>
        <v>-41.1</v>
      </c>
    </row>
    <row r="189" spans="1:83">
      <c r="A189" s="41">
        <v>592</v>
      </c>
      <c r="B189" s="45">
        <v>13</v>
      </c>
      <c r="C189" s="45">
        <v>13</v>
      </c>
      <c r="D189" s="11" t="s">
        <v>220</v>
      </c>
      <c r="E189" s="14">
        <v>3678</v>
      </c>
      <c r="F189" s="14">
        <v>3651</v>
      </c>
      <c r="G189" s="21">
        <v>3596</v>
      </c>
      <c r="H189" s="21">
        <v>3552</v>
      </c>
      <c r="I189" s="21">
        <v>3511</v>
      </c>
      <c r="J189" s="21"/>
      <c r="K189" s="15">
        <v>245058.35564861371</v>
      </c>
      <c r="L189" s="21">
        <v>100816.51728093041</v>
      </c>
      <c r="M189" s="118">
        <v>345874.87292954407</v>
      </c>
      <c r="N189" s="118"/>
      <c r="O189" s="21">
        <v>-423633.16340313992</v>
      </c>
      <c r="P189" s="21">
        <v>-305451.04628039512</v>
      </c>
      <c r="Q189" s="118">
        <f t="shared" si="76"/>
        <v>-729084.20968353504</v>
      </c>
      <c r="R189" s="118"/>
      <c r="S189" s="21">
        <v>-330674.77783301153</v>
      </c>
      <c r="T189" s="15">
        <v>126678.944363816</v>
      </c>
      <c r="U189" s="118">
        <f t="shared" si="77"/>
        <v>-203995.83346919552</v>
      </c>
      <c r="V189" s="15"/>
      <c r="W189" s="15">
        <v>-423633.16340313992</v>
      </c>
      <c r="X189" s="21">
        <v>-259818.60117802431</v>
      </c>
      <c r="Y189" s="118">
        <f t="shared" si="78"/>
        <v>-683451.76458116423</v>
      </c>
      <c r="Z189" s="21"/>
      <c r="AA189" s="21">
        <v>-107808.08</v>
      </c>
      <c r="AB189" s="21">
        <v>-41282.080000000002</v>
      </c>
      <c r="AC189" s="131">
        <f t="shared" si="110"/>
        <v>-144631.12</v>
      </c>
      <c r="AD189" s="12">
        <v>-984491.31301362207</v>
      </c>
      <c r="AE189" s="12"/>
      <c r="AF189" s="15">
        <v>-423633.16340313992</v>
      </c>
      <c r="AG189" s="21">
        <v>-213030.98654325481</v>
      </c>
      <c r="AH189" s="118">
        <f t="shared" si="79"/>
        <v>-636664.14994639473</v>
      </c>
      <c r="AI189" s="21"/>
      <c r="AJ189" s="21">
        <v>-105849.60000000001</v>
      </c>
      <c r="AK189" s="21">
        <v>-40563.839999999997</v>
      </c>
      <c r="AL189" s="118">
        <f t="shared" si="80"/>
        <v>-146413.44</v>
      </c>
      <c r="AM189" s="811"/>
      <c r="AN189" s="131">
        <v>-423633.16340313992</v>
      </c>
      <c r="AO189" s="131">
        <v>-163399.22816388027</v>
      </c>
      <c r="AP189" s="118">
        <f t="shared" si="81"/>
        <v>-587032.39156702021</v>
      </c>
      <c r="AQ189" s="131"/>
      <c r="AR189" s="131">
        <v>-104346.92</v>
      </c>
      <c r="AS189" s="131">
        <v>-39955.18</v>
      </c>
      <c r="AT189" s="118">
        <f t="shared" si="82"/>
        <v>-144302.1</v>
      </c>
      <c r="AU189" s="148"/>
      <c r="AV189" s="131">
        <f t="shared" si="83"/>
        <v>66.628155423766643</v>
      </c>
      <c r="AW189" s="131">
        <f t="shared" si="84"/>
        <v>27.410689853434043</v>
      </c>
      <c r="AX189" s="131">
        <f t="shared" si="85"/>
        <v>94.038845277200679</v>
      </c>
      <c r="AZ189" s="131">
        <f t="shared" si="86"/>
        <v>-116.03209077051217</v>
      </c>
      <c r="BA189" s="131">
        <f t="shared" si="87"/>
        <v>-83.662296981757081</v>
      </c>
      <c r="BB189" s="118">
        <f t="shared" si="88"/>
        <v>-199.69438775226925</v>
      </c>
      <c r="BC189" s="131"/>
      <c r="BD189" s="131">
        <f t="shared" si="111"/>
        <v>-90.571015566423313</v>
      </c>
      <c r="BE189" s="131">
        <f t="shared" si="89"/>
        <v>34.697054057468094</v>
      </c>
      <c r="BF189" s="118">
        <f t="shared" si="90"/>
        <v>-55.873961508955226</v>
      </c>
      <c r="BG189" s="131"/>
      <c r="BH189" s="131">
        <f t="shared" si="91"/>
        <v>-117.80677513991655</v>
      </c>
      <c r="BI189" s="131">
        <f t="shared" si="92"/>
        <v>-72.252113786992297</v>
      </c>
      <c r="BJ189" s="118">
        <f t="shared" si="93"/>
        <v>-190.05888892690885</v>
      </c>
      <c r="BK189" s="131"/>
      <c r="BL189" s="131">
        <f t="shared" si="94"/>
        <v>-29.98</v>
      </c>
      <c r="BM189" s="131">
        <f t="shared" si="95"/>
        <v>-11.48</v>
      </c>
      <c r="BN189" s="131">
        <f t="shared" si="96"/>
        <v>-40.22</v>
      </c>
      <c r="BO189" s="118">
        <f t="shared" si="97"/>
        <v>-81.680000000000007</v>
      </c>
      <c r="BP189" s="15"/>
      <c r="BQ189" s="131">
        <f t="shared" si="98"/>
        <v>-119.26609330043354</v>
      </c>
      <c r="BR189" s="131">
        <f t="shared" si="99"/>
        <v>-59.974939905195612</v>
      </c>
      <c r="BS189" s="118">
        <f t="shared" si="100"/>
        <v>-179.24103320562915</v>
      </c>
      <c r="BT189" s="131"/>
      <c r="BU189" s="131">
        <f t="shared" si="101"/>
        <v>-29.8</v>
      </c>
      <c r="BV189" s="131">
        <f t="shared" si="102"/>
        <v>-11.419999999999998</v>
      </c>
      <c r="BW189" s="118">
        <f t="shared" si="103"/>
        <v>-41.22</v>
      </c>
      <c r="BX189" s="15"/>
      <c r="BY189" s="118">
        <f t="shared" si="104"/>
        <v>-120.65883321080601</v>
      </c>
      <c r="BZ189" s="118">
        <f t="shared" si="105"/>
        <v>-46.539227617168976</v>
      </c>
      <c r="CA189" s="118">
        <f t="shared" si="106"/>
        <v>-167.19806082797498</v>
      </c>
      <c r="CB189" s="105"/>
      <c r="CC189" s="118">
        <f t="shared" si="107"/>
        <v>-29.72</v>
      </c>
      <c r="CD189" s="118">
        <f t="shared" si="108"/>
        <v>-11.38</v>
      </c>
      <c r="CE189" s="118">
        <f t="shared" si="109"/>
        <v>-41.1</v>
      </c>
    </row>
    <row r="190" spans="1:83">
      <c r="A190" s="41">
        <v>593</v>
      </c>
      <c r="B190" s="45">
        <v>10</v>
      </c>
      <c r="C190" s="45">
        <v>10</v>
      </c>
      <c r="D190" s="11" t="s">
        <v>221</v>
      </c>
      <c r="E190" s="14">
        <v>17253</v>
      </c>
      <c r="F190" s="14">
        <v>17077</v>
      </c>
      <c r="G190" s="21">
        <v>17050</v>
      </c>
      <c r="H190" s="21">
        <v>17178</v>
      </c>
      <c r="I190" s="21">
        <v>17124</v>
      </c>
      <c r="J190" s="21"/>
      <c r="K190" s="15">
        <v>165735.03372375839</v>
      </c>
      <c r="L190" s="21">
        <v>-499370.01295573107</v>
      </c>
      <c r="M190" s="118">
        <v>-333634.97923197271</v>
      </c>
      <c r="N190" s="118"/>
      <c r="O190" s="21">
        <v>-1527706.259860991</v>
      </c>
      <c r="P190" s="21">
        <v>-1443681.2158933191</v>
      </c>
      <c r="Q190" s="118">
        <f t="shared" si="76"/>
        <v>-2971387.4757543104</v>
      </c>
      <c r="R190" s="118"/>
      <c r="S190" s="21">
        <v>-1546681.2328278108</v>
      </c>
      <c r="T190" s="15">
        <v>592521.59213938238</v>
      </c>
      <c r="U190" s="118">
        <f t="shared" si="77"/>
        <v>-954159.64068842842</v>
      </c>
      <c r="V190" s="15"/>
      <c r="W190" s="15">
        <v>-1527706.259860991</v>
      </c>
      <c r="X190" s="21">
        <v>-1230242.3594120301</v>
      </c>
      <c r="Y190" s="118">
        <f t="shared" si="78"/>
        <v>-2757948.6192730209</v>
      </c>
      <c r="Z190" s="21"/>
      <c r="AA190" s="21">
        <v>-511159</v>
      </c>
      <c r="AB190" s="21">
        <v>-195734</v>
      </c>
      <c r="AC190" s="131">
        <f t="shared" si="110"/>
        <v>-685751</v>
      </c>
      <c r="AD190" s="12">
        <v>-4164117.9885637229</v>
      </c>
      <c r="AE190" s="12"/>
      <c r="AF190" s="15">
        <v>-1527706.259860991</v>
      </c>
      <c r="AG190" s="21">
        <v>-1011400.372252907</v>
      </c>
      <c r="AH190" s="118">
        <f t="shared" si="79"/>
        <v>-2539106.6321138982</v>
      </c>
      <c r="AI190" s="21"/>
      <c r="AJ190" s="21">
        <v>-511904.4</v>
      </c>
      <c r="AK190" s="21">
        <v>-196172.76</v>
      </c>
      <c r="AL190" s="118">
        <f t="shared" si="80"/>
        <v>-708077.16</v>
      </c>
      <c r="AM190" s="811"/>
      <c r="AN190" s="131">
        <v>-1527706.2598609906</v>
      </c>
      <c r="AO190" s="131">
        <v>-779255.33312812494</v>
      </c>
      <c r="AP190" s="118">
        <f t="shared" si="81"/>
        <v>-2306961.5929891155</v>
      </c>
      <c r="AQ190" s="131"/>
      <c r="AR190" s="131">
        <v>-508925.27999999997</v>
      </c>
      <c r="AS190" s="131">
        <v>-194871.12000000002</v>
      </c>
      <c r="AT190" s="118">
        <f t="shared" si="82"/>
        <v>-703796.4</v>
      </c>
      <c r="AU190" s="148"/>
      <c r="AV190" s="131">
        <f t="shared" si="83"/>
        <v>9.6061574058864192</v>
      </c>
      <c r="AW190" s="131">
        <f t="shared" si="84"/>
        <v>-28.943952527428916</v>
      </c>
      <c r="AX190" s="131">
        <f t="shared" si="85"/>
        <v>-19.337795121542499</v>
      </c>
      <c r="AZ190" s="131">
        <f t="shared" si="86"/>
        <v>-89.459873505943136</v>
      </c>
      <c r="BA190" s="131">
        <f t="shared" si="87"/>
        <v>-84.539510212175387</v>
      </c>
      <c r="BB190" s="118">
        <f t="shared" si="88"/>
        <v>-173.99938371811854</v>
      </c>
      <c r="BC190" s="131"/>
      <c r="BD190" s="131">
        <f t="shared" si="111"/>
        <v>-90.571015566423313</v>
      </c>
      <c r="BE190" s="131">
        <f t="shared" si="89"/>
        <v>34.69705405746808</v>
      </c>
      <c r="BF190" s="118">
        <f t="shared" si="90"/>
        <v>-55.873961508955226</v>
      </c>
      <c r="BG190" s="131"/>
      <c r="BH190" s="131">
        <f t="shared" si="91"/>
        <v>-89.601540167800067</v>
      </c>
      <c r="BI190" s="131">
        <f t="shared" si="92"/>
        <v>-72.154977091614668</v>
      </c>
      <c r="BJ190" s="118">
        <f t="shared" si="93"/>
        <v>-161.75651725941475</v>
      </c>
      <c r="BK190" s="131"/>
      <c r="BL190" s="131">
        <f t="shared" si="94"/>
        <v>-29.98</v>
      </c>
      <c r="BM190" s="131">
        <f t="shared" si="95"/>
        <v>-11.48</v>
      </c>
      <c r="BN190" s="131">
        <f t="shared" si="96"/>
        <v>-40.22</v>
      </c>
      <c r="BO190" s="118">
        <f t="shared" si="97"/>
        <v>-81.680000000000007</v>
      </c>
      <c r="BP190" s="15"/>
      <c r="BQ190" s="131">
        <f t="shared" si="98"/>
        <v>-88.933884029630406</v>
      </c>
      <c r="BR190" s="131">
        <f t="shared" si="99"/>
        <v>-58.87765585358639</v>
      </c>
      <c r="BS190" s="118">
        <f t="shared" si="100"/>
        <v>-147.8115398832168</v>
      </c>
      <c r="BT190" s="131"/>
      <c r="BU190" s="131">
        <f t="shared" si="101"/>
        <v>-29.8</v>
      </c>
      <c r="BV190" s="131">
        <f t="shared" si="102"/>
        <v>-11.42</v>
      </c>
      <c r="BW190" s="118">
        <f t="shared" si="103"/>
        <v>-41.22</v>
      </c>
      <c r="BX190" s="15"/>
      <c r="BY190" s="118">
        <f t="shared" si="104"/>
        <v>-89.214334259576646</v>
      </c>
      <c r="BZ190" s="118">
        <f t="shared" si="105"/>
        <v>-45.506618379357917</v>
      </c>
      <c r="CA190" s="118">
        <f t="shared" si="106"/>
        <v>-134.72095263893456</v>
      </c>
      <c r="CB190" s="105"/>
      <c r="CC190" s="118">
        <f t="shared" si="107"/>
        <v>-29.72</v>
      </c>
      <c r="CD190" s="118">
        <f t="shared" si="108"/>
        <v>-11.38</v>
      </c>
      <c r="CE190" s="118">
        <f t="shared" si="109"/>
        <v>-41.1</v>
      </c>
    </row>
    <row r="191" spans="1:83">
      <c r="A191" s="41">
        <v>595</v>
      </c>
      <c r="B191" s="45">
        <v>11</v>
      </c>
      <c r="C191" s="45">
        <v>11</v>
      </c>
      <c r="D191" s="11" t="s">
        <v>222</v>
      </c>
      <c r="E191" s="14">
        <v>4269</v>
      </c>
      <c r="F191" s="14">
        <v>4140</v>
      </c>
      <c r="G191" s="21">
        <v>4073</v>
      </c>
      <c r="H191" s="21">
        <v>3980</v>
      </c>
      <c r="I191" s="21">
        <v>3873</v>
      </c>
      <c r="J191" s="21"/>
      <c r="K191" s="15">
        <v>914864.01242104999</v>
      </c>
      <c r="L191" s="21">
        <v>330125.10693155747</v>
      </c>
      <c r="M191" s="118">
        <v>1244989.119352608</v>
      </c>
      <c r="N191" s="118"/>
      <c r="O191" s="21">
        <v>975549.52950968326</v>
      </c>
      <c r="P191" s="21">
        <v>290750.00379958708</v>
      </c>
      <c r="Q191" s="118">
        <f t="shared" si="76"/>
        <v>1266299.5333092704</v>
      </c>
      <c r="R191" s="118"/>
      <c r="S191" s="21">
        <v>-374964.00444499252</v>
      </c>
      <c r="T191" s="15">
        <v>143645.80379791779</v>
      </c>
      <c r="U191" s="118">
        <f t="shared" si="77"/>
        <v>-231318.20064707473</v>
      </c>
      <c r="V191" s="15"/>
      <c r="W191" s="15">
        <v>975549.52950968326</v>
      </c>
      <c r="X191" s="21">
        <v>218294.27186965421</v>
      </c>
      <c r="Y191" s="118">
        <f t="shared" si="78"/>
        <v>1193843.8013793374</v>
      </c>
      <c r="Z191" s="21"/>
      <c r="AA191" s="21">
        <v>-122108.54</v>
      </c>
      <c r="AB191" s="21">
        <v>-46758.04</v>
      </c>
      <c r="AC191" s="131">
        <f t="shared" si="110"/>
        <v>-163816.06</v>
      </c>
      <c r="AD191" s="12">
        <v>852446.0620479309</v>
      </c>
      <c r="AE191" s="12"/>
      <c r="AF191" s="15">
        <v>975549.52950968326</v>
      </c>
      <c r="AG191" s="21">
        <v>147148.42815230161</v>
      </c>
      <c r="AH191" s="118">
        <f t="shared" si="79"/>
        <v>1122697.957661985</v>
      </c>
      <c r="AI191" s="21"/>
      <c r="AJ191" s="21">
        <v>-118604</v>
      </c>
      <c r="AK191" s="21">
        <v>-45451.6</v>
      </c>
      <c r="AL191" s="118">
        <f t="shared" si="80"/>
        <v>-164055.6</v>
      </c>
      <c r="AM191" s="811"/>
      <c r="AN191" s="131">
        <v>975549.52950968326</v>
      </c>
      <c r="AO191" s="131">
        <v>79227.661154386107</v>
      </c>
      <c r="AP191" s="118">
        <f t="shared" si="81"/>
        <v>1054777.1906640693</v>
      </c>
      <c r="AQ191" s="131"/>
      <c r="AR191" s="131">
        <v>-115105.56</v>
      </c>
      <c r="AS191" s="131">
        <v>-44074.740000000005</v>
      </c>
      <c r="AT191" s="118">
        <f t="shared" si="82"/>
        <v>-159180.29999999999</v>
      </c>
      <c r="AU191" s="148"/>
      <c r="AV191" s="131">
        <f t="shared" si="83"/>
        <v>214.30405538089715</v>
      </c>
      <c r="AW191" s="131">
        <f t="shared" si="84"/>
        <v>77.330781665860272</v>
      </c>
      <c r="AX191" s="131">
        <f t="shared" si="85"/>
        <v>291.63483704675753</v>
      </c>
      <c r="AZ191" s="131">
        <f t="shared" si="86"/>
        <v>235.63998297335345</v>
      </c>
      <c r="BA191" s="131">
        <f t="shared" si="87"/>
        <v>70.229469516808479</v>
      </c>
      <c r="BB191" s="118">
        <f t="shared" si="88"/>
        <v>305.8694524901619</v>
      </c>
      <c r="BC191" s="131"/>
      <c r="BD191" s="131">
        <f t="shared" si="111"/>
        <v>-90.571015566423313</v>
      </c>
      <c r="BE191" s="131">
        <f t="shared" si="89"/>
        <v>34.697054057468065</v>
      </c>
      <c r="BF191" s="118">
        <f t="shared" si="90"/>
        <v>-55.873961508955247</v>
      </c>
      <c r="BG191" s="131"/>
      <c r="BH191" s="131">
        <f t="shared" si="91"/>
        <v>239.51621151723134</v>
      </c>
      <c r="BI191" s="131">
        <f t="shared" si="92"/>
        <v>53.595450986902584</v>
      </c>
      <c r="BJ191" s="118">
        <f t="shared" si="93"/>
        <v>293.1116625041339</v>
      </c>
      <c r="BK191" s="131"/>
      <c r="BL191" s="131">
        <f t="shared" si="94"/>
        <v>-29.979999999999997</v>
      </c>
      <c r="BM191" s="131">
        <f t="shared" si="95"/>
        <v>-11.48</v>
      </c>
      <c r="BN191" s="131">
        <f t="shared" si="96"/>
        <v>-40.22</v>
      </c>
      <c r="BO191" s="118">
        <f t="shared" si="97"/>
        <v>-81.679999999999993</v>
      </c>
      <c r="BP191" s="15"/>
      <c r="BQ191" s="131">
        <f t="shared" si="98"/>
        <v>245.11294711298575</v>
      </c>
      <c r="BR191" s="131">
        <f t="shared" si="99"/>
        <v>36.971966872437591</v>
      </c>
      <c r="BS191" s="118">
        <f t="shared" si="100"/>
        <v>282.08491398542333</v>
      </c>
      <c r="BT191" s="131"/>
      <c r="BU191" s="131">
        <f t="shared" si="101"/>
        <v>-29.8</v>
      </c>
      <c r="BV191" s="131">
        <f t="shared" si="102"/>
        <v>-11.42</v>
      </c>
      <c r="BW191" s="118">
        <f t="shared" si="103"/>
        <v>-41.22</v>
      </c>
      <c r="BX191" s="15"/>
      <c r="BY191" s="118">
        <f t="shared" si="104"/>
        <v>251.88472231078833</v>
      </c>
      <c r="BZ191" s="118">
        <f t="shared" si="105"/>
        <v>20.456406184969303</v>
      </c>
      <c r="CA191" s="118">
        <f t="shared" si="106"/>
        <v>272.34112849575763</v>
      </c>
      <c r="CB191" s="105"/>
      <c r="CC191" s="118">
        <f t="shared" si="107"/>
        <v>-29.72</v>
      </c>
      <c r="CD191" s="118">
        <f t="shared" si="108"/>
        <v>-11.38</v>
      </c>
      <c r="CE191" s="118">
        <f t="shared" si="109"/>
        <v>-41.1</v>
      </c>
    </row>
    <row r="192" spans="1:83">
      <c r="A192" s="41">
        <v>598</v>
      </c>
      <c r="B192" s="45">
        <v>15</v>
      </c>
      <c r="C192" s="45">
        <v>15</v>
      </c>
      <c r="D192" s="11" t="s">
        <v>223</v>
      </c>
      <c r="E192" s="14">
        <v>19097</v>
      </c>
      <c r="F192" s="14">
        <v>19207</v>
      </c>
      <c r="G192" s="21">
        <v>19475</v>
      </c>
      <c r="H192" s="21">
        <v>19576</v>
      </c>
      <c r="I192" s="21">
        <v>19657</v>
      </c>
      <c r="J192" s="21"/>
      <c r="K192" s="15">
        <v>-4824456.9681539834</v>
      </c>
      <c r="L192" s="21">
        <v>-2342879.3679168499</v>
      </c>
      <c r="M192" s="118">
        <v>-7167336.3360708337</v>
      </c>
      <c r="N192" s="118"/>
      <c r="O192" s="21">
        <v>-7083803.5477295332</v>
      </c>
      <c r="P192" s="21">
        <v>-3646603.0390511211</v>
      </c>
      <c r="Q192" s="118">
        <f t="shared" si="76"/>
        <v>-10730406.586780654</v>
      </c>
      <c r="R192" s="118"/>
      <c r="S192" s="21">
        <v>-1739597.4959842926</v>
      </c>
      <c r="T192" s="15">
        <v>666426.31728178938</v>
      </c>
      <c r="U192" s="118">
        <f t="shared" si="77"/>
        <v>-1073171.1787025032</v>
      </c>
      <c r="V192" s="15"/>
      <c r="W192" s="15">
        <v>-7083803.5477295332</v>
      </c>
      <c r="X192" s="21">
        <v>-3406542.1316062459</v>
      </c>
      <c r="Y192" s="118">
        <f t="shared" si="78"/>
        <v>-10490345.679335779</v>
      </c>
      <c r="Z192" s="21"/>
      <c r="AA192" s="21">
        <v>-583860.5</v>
      </c>
      <c r="AB192" s="21">
        <v>-223573</v>
      </c>
      <c r="AC192" s="131">
        <f t="shared" si="110"/>
        <v>-783284.5</v>
      </c>
      <c r="AD192" s="12">
        <v>-12069446.486617129</v>
      </c>
      <c r="AE192" s="12"/>
      <c r="AF192" s="15">
        <v>-7083803.5477295332</v>
      </c>
      <c r="AG192" s="21">
        <v>-3160404.165490109</v>
      </c>
      <c r="AH192" s="118">
        <f t="shared" si="79"/>
        <v>-10244207.713219643</v>
      </c>
      <c r="AI192" s="21"/>
      <c r="AJ192" s="21">
        <v>-583364.80000000005</v>
      </c>
      <c r="AK192" s="21">
        <v>-223557.92</v>
      </c>
      <c r="AL192" s="118">
        <f t="shared" si="80"/>
        <v>-806922.72000000009</v>
      </c>
      <c r="AM192" s="811"/>
      <c r="AN192" s="131">
        <v>-7083803.5477295332</v>
      </c>
      <c r="AO192" s="131">
        <v>-2899303.8688062839</v>
      </c>
      <c r="AP192" s="118">
        <f t="shared" si="81"/>
        <v>-9983107.4165358171</v>
      </c>
      <c r="AQ192" s="131"/>
      <c r="AR192" s="131">
        <v>-584206.03999999992</v>
      </c>
      <c r="AS192" s="131">
        <v>-223696.66</v>
      </c>
      <c r="AT192" s="118">
        <f t="shared" si="82"/>
        <v>-807902.7</v>
      </c>
      <c r="AU192" s="148"/>
      <c r="AV192" s="131">
        <f t="shared" si="83"/>
        <v>-252.62905001591787</v>
      </c>
      <c r="AW192" s="131">
        <f t="shared" si="84"/>
        <v>-122.68311085075403</v>
      </c>
      <c r="AX192" s="131">
        <f t="shared" si="85"/>
        <v>-375.31216086667195</v>
      </c>
      <c r="AZ192" s="131">
        <f t="shared" si="86"/>
        <v>-368.81363813867512</v>
      </c>
      <c r="BA192" s="131">
        <f t="shared" si="87"/>
        <v>-189.8580225465258</v>
      </c>
      <c r="BB192" s="118">
        <f t="shared" si="88"/>
        <v>-558.67166068520089</v>
      </c>
      <c r="BC192" s="131"/>
      <c r="BD192" s="131">
        <f t="shared" si="111"/>
        <v>-90.571015566423313</v>
      </c>
      <c r="BE192" s="131">
        <f t="shared" si="89"/>
        <v>34.69705405746808</v>
      </c>
      <c r="BF192" s="118">
        <f t="shared" si="90"/>
        <v>-55.873961508955233</v>
      </c>
      <c r="BG192" s="131"/>
      <c r="BH192" s="131">
        <f t="shared" si="91"/>
        <v>-363.73830797070775</v>
      </c>
      <c r="BI192" s="131">
        <f t="shared" si="92"/>
        <v>-174.91872306065449</v>
      </c>
      <c r="BJ192" s="118">
        <f t="shared" si="93"/>
        <v>-538.65703103136229</v>
      </c>
      <c r="BK192" s="131"/>
      <c r="BL192" s="131">
        <f t="shared" si="94"/>
        <v>-29.98</v>
      </c>
      <c r="BM192" s="131">
        <f t="shared" si="95"/>
        <v>-11.48</v>
      </c>
      <c r="BN192" s="131">
        <f t="shared" si="96"/>
        <v>-40.22</v>
      </c>
      <c r="BO192" s="118">
        <f t="shared" si="97"/>
        <v>-81.680000000000007</v>
      </c>
      <c r="BP192" s="15"/>
      <c r="BQ192" s="131">
        <f t="shared" si="98"/>
        <v>-361.86164424445917</v>
      </c>
      <c r="BR192" s="131">
        <f t="shared" si="99"/>
        <v>-161.44279553995244</v>
      </c>
      <c r="BS192" s="118">
        <f t="shared" si="100"/>
        <v>-523.30443978441167</v>
      </c>
      <c r="BT192" s="131"/>
      <c r="BU192" s="131">
        <f t="shared" si="101"/>
        <v>-29.8</v>
      </c>
      <c r="BV192" s="131">
        <f t="shared" si="102"/>
        <v>-11.42</v>
      </c>
      <c r="BW192" s="118">
        <f t="shared" si="103"/>
        <v>-41.22</v>
      </c>
      <c r="BX192" s="15"/>
      <c r="BY192" s="118">
        <f t="shared" si="104"/>
        <v>-360.37053201045597</v>
      </c>
      <c r="BZ192" s="118">
        <f t="shared" si="105"/>
        <v>-147.4947280259594</v>
      </c>
      <c r="CA192" s="118">
        <f t="shared" si="106"/>
        <v>-507.86526003641541</v>
      </c>
      <c r="CB192" s="105"/>
      <c r="CC192" s="118">
        <f t="shared" si="107"/>
        <v>-29.719999999999995</v>
      </c>
      <c r="CD192" s="118">
        <f t="shared" si="108"/>
        <v>-11.38</v>
      </c>
      <c r="CE192" s="118">
        <f t="shared" si="109"/>
        <v>-41.099999999999994</v>
      </c>
    </row>
    <row r="193" spans="1:83">
      <c r="A193" s="41">
        <v>599</v>
      </c>
      <c r="B193" s="45">
        <v>15</v>
      </c>
      <c r="C193" s="45">
        <v>15</v>
      </c>
      <c r="D193" s="11" t="s">
        <v>224</v>
      </c>
      <c r="E193" s="14">
        <v>11172</v>
      </c>
      <c r="F193" s="14">
        <v>11206</v>
      </c>
      <c r="G193" s="21">
        <v>11225</v>
      </c>
      <c r="H193" s="21">
        <v>11226</v>
      </c>
      <c r="I193" s="21">
        <v>11289</v>
      </c>
      <c r="J193" s="21"/>
      <c r="K193" s="15">
        <v>-2312518.0982698658</v>
      </c>
      <c r="L193" s="21">
        <v>-2124095.3556408971</v>
      </c>
      <c r="M193" s="118">
        <v>-4436613.4539107624</v>
      </c>
      <c r="N193" s="118"/>
      <c r="O193" s="21">
        <v>-1977350.292713634</v>
      </c>
      <c r="P193" s="21">
        <v>-1772965.7760802121</v>
      </c>
      <c r="Q193" s="118">
        <f t="shared" si="76"/>
        <v>-3750316.0687938463</v>
      </c>
      <c r="R193" s="118"/>
      <c r="S193" s="21">
        <v>-1014938.8004373397</v>
      </c>
      <c r="T193" s="15">
        <v>388815.18776798731</v>
      </c>
      <c r="U193" s="118">
        <f t="shared" si="77"/>
        <v>-626123.61266935244</v>
      </c>
      <c r="V193" s="15"/>
      <c r="W193" s="15">
        <v>-1977350.292713634</v>
      </c>
      <c r="X193" s="21">
        <v>-1632906.291057707</v>
      </c>
      <c r="Y193" s="118">
        <f t="shared" si="78"/>
        <v>-3610256.583771341</v>
      </c>
      <c r="Z193" s="21"/>
      <c r="AA193" s="21">
        <v>-336525.5</v>
      </c>
      <c r="AB193" s="21">
        <v>-128863</v>
      </c>
      <c r="AC193" s="131">
        <f t="shared" si="110"/>
        <v>-451469.5</v>
      </c>
      <c r="AD193" s="12">
        <v>-4532688.30689466</v>
      </c>
      <c r="AE193" s="12"/>
      <c r="AF193" s="15">
        <v>-1977350.292713634</v>
      </c>
      <c r="AG193" s="21">
        <v>-1489301.2487139029</v>
      </c>
      <c r="AH193" s="118">
        <f t="shared" si="79"/>
        <v>-3466651.5414275369</v>
      </c>
      <c r="AI193" s="21"/>
      <c r="AJ193" s="21">
        <v>-334534.8</v>
      </c>
      <c r="AK193" s="21">
        <v>-128200.92</v>
      </c>
      <c r="AL193" s="118">
        <f t="shared" si="80"/>
        <v>-462735.72</v>
      </c>
      <c r="AM193" s="811"/>
      <c r="AN193" s="131">
        <v>-1977350.292713634</v>
      </c>
      <c r="AO193" s="131">
        <v>-1336966.6871145412</v>
      </c>
      <c r="AP193" s="118">
        <f t="shared" si="81"/>
        <v>-3314316.9798281752</v>
      </c>
      <c r="AQ193" s="131"/>
      <c r="AR193" s="131">
        <v>-335509.07999999996</v>
      </c>
      <c r="AS193" s="131">
        <v>-128468.82</v>
      </c>
      <c r="AT193" s="118">
        <f t="shared" si="82"/>
        <v>-463977.89999999997</v>
      </c>
      <c r="AU193" s="148"/>
      <c r="AV193" s="131">
        <f t="shared" si="83"/>
        <v>-206.99231098011688</v>
      </c>
      <c r="AW193" s="131">
        <f t="shared" si="84"/>
        <v>-190.12668775876273</v>
      </c>
      <c r="AX193" s="131">
        <f t="shared" si="85"/>
        <v>-397.11899873887955</v>
      </c>
      <c r="AZ193" s="131">
        <f t="shared" si="86"/>
        <v>-176.45460402584632</v>
      </c>
      <c r="BA193" s="131">
        <f t="shared" si="87"/>
        <v>-158.21575728004748</v>
      </c>
      <c r="BB193" s="118">
        <f t="shared" si="88"/>
        <v>-334.67036130589383</v>
      </c>
      <c r="BC193" s="131"/>
      <c r="BD193" s="131">
        <f t="shared" si="111"/>
        <v>-90.571015566423313</v>
      </c>
      <c r="BE193" s="131">
        <f t="shared" si="89"/>
        <v>34.69705405746808</v>
      </c>
      <c r="BF193" s="118">
        <f t="shared" si="90"/>
        <v>-55.87396150895524</v>
      </c>
      <c r="BG193" s="131"/>
      <c r="BH193" s="131">
        <f t="shared" si="91"/>
        <v>-176.15592808139277</v>
      </c>
      <c r="BI193" s="131">
        <f t="shared" si="92"/>
        <v>-145.47049363543047</v>
      </c>
      <c r="BJ193" s="118">
        <f t="shared" si="93"/>
        <v>-321.62642171682324</v>
      </c>
      <c r="BK193" s="131"/>
      <c r="BL193" s="131">
        <f t="shared" si="94"/>
        <v>-29.98</v>
      </c>
      <c r="BM193" s="131">
        <f t="shared" si="95"/>
        <v>-11.48</v>
      </c>
      <c r="BN193" s="131">
        <f t="shared" si="96"/>
        <v>-40.22</v>
      </c>
      <c r="BO193" s="118">
        <f t="shared" si="97"/>
        <v>-81.680000000000007</v>
      </c>
      <c r="BP193" s="15"/>
      <c r="BQ193" s="131">
        <f t="shared" si="98"/>
        <v>-176.14023630087601</v>
      </c>
      <c r="BR193" s="131">
        <f t="shared" si="99"/>
        <v>-132.66535263797459</v>
      </c>
      <c r="BS193" s="118">
        <f t="shared" si="100"/>
        <v>-308.80558893885063</v>
      </c>
      <c r="BT193" s="131"/>
      <c r="BU193" s="131">
        <f t="shared" si="101"/>
        <v>-29.8</v>
      </c>
      <c r="BV193" s="131">
        <f t="shared" si="102"/>
        <v>-11.42</v>
      </c>
      <c r="BW193" s="118">
        <f t="shared" si="103"/>
        <v>-41.22</v>
      </c>
      <c r="BX193" s="15"/>
      <c r="BY193" s="118">
        <f t="shared" si="104"/>
        <v>-175.15725863350465</v>
      </c>
      <c r="BZ193" s="118">
        <f t="shared" si="105"/>
        <v>-118.43092276681205</v>
      </c>
      <c r="CA193" s="118">
        <f t="shared" si="106"/>
        <v>-293.58818140031667</v>
      </c>
      <c r="CB193" s="105"/>
      <c r="CC193" s="118">
        <f t="shared" si="107"/>
        <v>-29.719999999999995</v>
      </c>
      <c r="CD193" s="118">
        <f t="shared" si="108"/>
        <v>-11.38</v>
      </c>
      <c r="CE193" s="118">
        <f t="shared" si="109"/>
        <v>-41.099999999999994</v>
      </c>
    </row>
    <row r="194" spans="1:83">
      <c r="A194" s="41">
        <v>601</v>
      </c>
      <c r="B194" s="45">
        <v>13</v>
      </c>
      <c r="C194" s="45">
        <v>13</v>
      </c>
      <c r="D194" s="11" t="s">
        <v>225</v>
      </c>
      <c r="E194" s="14">
        <v>3873</v>
      </c>
      <c r="F194" s="14">
        <v>3786</v>
      </c>
      <c r="G194" s="21">
        <v>3739</v>
      </c>
      <c r="H194" s="21">
        <v>3692</v>
      </c>
      <c r="I194" s="21">
        <v>3676</v>
      </c>
      <c r="J194" s="21"/>
      <c r="K194" s="15">
        <v>1213531.60011176</v>
      </c>
      <c r="L194" s="21">
        <v>750790.6790730455</v>
      </c>
      <c r="M194" s="118">
        <v>1964322.279184805</v>
      </c>
      <c r="N194" s="118"/>
      <c r="O194" s="21">
        <v>775514.27343585633</v>
      </c>
      <c r="P194" s="21">
        <v>385915.74537423142</v>
      </c>
      <c r="Q194" s="118">
        <f t="shared" si="76"/>
        <v>1161430.0188100878</v>
      </c>
      <c r="R194" s="118"/>
      <c r="S194" s="21">
        <v>-342901.86493447865</v>
      </c>
      <c r="T194" s="15">
        <v>131363.04666157419</v>
      </c>
      <c r="U194" s="118">
        <f t="shared" si="77"/>
        <v>-211538.81827290446</v>
      </c>
      <c r="V194" s="15"/>
      <c r="W194" s="15">
        <v>775514.27343585633</v>
      </c>
      <c r="X194" s="21">
        <v>319655.50356584351</v>
      </c>
      <c r="Y194" s="118">
        <f t="shared" si="78"/>
        <v>1095169.7770016999</v>
      </c>
      <c r="Z194" s="21"/>
      <c r="AA194" s="21">
        <v>-112095.22</v>
      </c>
      <c r="AB194" s="21">
        <v>-42923.72</v>
      </c>
      <c r="AC194" s="131">
        <f t="shared" si="110"/>
        <v>-150382.57999999999</v>
      </c>
      <c r="AD194" s="12">
        <v>783081.62806518306</v>
      </c>
      <c r="AE194" s="12"/>
      <c r="AF194" s="15">
        <v>775514.27343585633</v>
      </c>
      <c r="AG194" s="21">
        <v>254593.14503591679</v>
      </c>
      <c r="AH194" s="118">
        <f t="shared" si="79"/>
        <v>1030107.4184717732</v>
      </c>
      <c r="AI194" s="21"/>
      <c r="AJ194" s="21">
        <v>-110021.6</v>
      </c>
      <c r="AK194" s="21">
        <v>-42162.64</v>
      </c>
      <c r="AL194" s="118">
        <f t="shared" si="80"/>
        <v>-152184.24</v>
      </c>
      <c r="AM194" s="811"/>
      <c r="AN194" s="131">
        <v>775514.27343585633</v>
      </c>
      <c r="AO194" s="131">
        <v>192480.09579579401</v>
      </c>
      <c r="AP194" s="118">
        <f t="shared" si="81"/>
        <v>967994.36923165037</v>
      </c>
      <c r="AQ194" s="131"/>
      <c r="AR194" s="131">
        <v>-109250.72</v>
      </c>
      <c r="AS194" s="131">
        <v>-41832.880000000005</v>
      </c>
      <c r="AT194" s="118">
        <f t="shared" si="82"/>
        <v>-151083.6</v>
      </c>
      <c r="AU194" s="148"/>
      <c r="AV194" s="131">
        <f t="shared" si="83"/>
        <v>313.33116450084174</v>
      </c>
      <c r="AW194" s="131">
        <f t="shared" si="84"/>
        <v>193.85248620527898</v>
      </c>
      <c r="AX194" s="131">
        <f t="shared" si="85"/>
        <v>507.1836507061206</v>
      </c>
      <c r="AZ194" s="131">
        <f t="shared" si="86"/>
        <v>204.83736752135667</v>
      </c>
      <c r="BA194" s="131">
        <f t="shared" si="87"/>
        <v>101.93231520713984</v>
      </c>
      <c r="BB194" s="118">
        <f t="shared" si="88"/>
        <v>306.76968272849649</v>
      </c>
      <c r="BC194" s="131"/>
      <c r="BD194" s="131">
        <f t="shared" si="111"/>
        <v>-90.571015566423313</v>
      </c>
      <c r="BE194" s="131">
        <f t="shared" si="89"/>
        <v>34.697054057468087</v>
      </c>
      <c r="BF194" s="118">
        <f t="shared" si="90"/>
        <v>-55.873961508955219</v>
      </c>
      <c r="BG194" s="131"/>
      <c r="BH194" s="131">
        <f t="shared" si="91"/>
        <v>207.41221541477836</v>
      </c>
      <c r="BI194" s="131">
        <f t="shared" si="92"/>
        <v>85.492244869174513</v>
      </c>
      <c r="BJ194" s="118">
        <f t="shared" si="93"/>
        <v>292.90446028395286</v>
      </c>
      <c r="BK194" s="131"/>
      <c r="BL194" s="131">
        <f t="shared" si="94"/>
        <v>-29.98</v>
      </c>
      <c r="BM194" s="131">
        <f t="shared" si="95"/>
        <v>-11.48</v>
      </c>
      <c r="BN194" s="131">
        <f t="shared" si="96"/>
        <v>-40.22</v>
      </c>
      <c r="BO194" s="118">
        <f t="shared" si="97"/>
        <v>-81.680000000000007</v>
      </c>
      <c r="BP194" s="15"/>
      <c r="BQ194" s="131">
        <f t="shared" si="98"/>
        <v>210.05262010722004</v>
      </c>
      <c r="BR194" s="131">
        <f t="shared" si="99"/>
        <v>68.958056618612346</v>
      </c>
      <c r="BS194" s="118">
        <f t="shared" si="100"/>
        <v>279.01067672583235</v>
      </c>
      <c r="BT194" s="131"/>
      <c r="BU194" s="131">
        <f t="shared" si="101"/>
        <v>-29.8</v>
      </c>
      <c r="BV194" s="131">
        <f t="shared" si="102"/>
        <v>-11.42</v>
      </c>
      <c r="BW194" s="118">
        <f t="shared" si="103"/>
        <v>-41.22</v>
      </c>
      <c r="BX194" s="15"/>
      <c r="BY194" s="118">
        <f t="shared" si="104"/>
        <v>210.96688613597831</v>
      </c>
      <c r="BZ194" s="118">
        <f t="shared" si="105"/>
        <v>52.361288301358542</v>
      </c>
      <c r="CA194" s="118">
        <f t="shared" si="106"/>
        <v>263.32817443733688</v>
      </c>
      <c r="CB194" s="105"/>
      <c r="CC194" s="118">
        <f t="shared" si="107"/>
        <v>-29.72</v>
      </c>
      <c r="CD194" s="118">
        <f t="shared" si="108"/>
        <v>-11.38</v>
      </c>
      <c r="CE194" s="118">
        <f t="shared" si="109"/>
        <v>-41.1</v>
      </c>
    </row>
    <row r="195" spans="1:83">
      <c r="A195" s="41">
        <v>604</v>
      </c>
      <c r="B195" s="45">
        <v>6</v>
      </c>
      <c r="C195" s="45">
        <v>6</v>
      </c>
      <c r="D195" s="11" t="s">
        <v>226</v>
      </c>
      <c r="E195" s="14">
        <v>20206</v>
      </c>
      <c r="F195" s="14">
        <v>20405</v>
      </c>
      <c r="G195" s="21">
        <v>20763</v>
      </c>
      <c r="H195" s="21">
        <v>21042</v>
      </c>
      <c r="I195" s="21">
        <v>21373</v>
      </c>
      <c r="J195" s="21"/>
      <c r="K195" s="15">
        <v>3224678.1876852019</v>
      </c>
      <c r="L195" s="21">
        <v>1726773.8405102009</v>
      </c>
      <c r="M195" s="118">
        <v>4951452.0281954044</v>
      </c>
      <c r="N195" s="118"/>
      <c r="O195" s="21">
        <v>3959736.158406503</v>
      </c>
      <c r="P195" s="21">
        <v>1827181.6243559739</v>
      </c>
      <c r="Q195" s="118">
        <f t="shared" si="76"/>
        <v>5786917.7827624772</v>
      </c>
      <c r="R195" s="118"/>
      <c r="S195" s="21">
        <v>-1848101.5726328676</v>
      </c>
      <c r="T195" s="15">
        <v>707993.38804263622</v>
      </c>
      <c r="U195" s="118">
        <f t="shared" si="77"/>
        <v>-1140108.1845902314</v>
      </c>
      <c r="V195" s="15"/>
      <c r="W195" s="15">
        <v>3959736.158406503</v>
      </c>
      <c r="X195" s="21">
        <v>1470065.87314093</v>
      </c>
      <c r="Y195" s="118">
        <f t="shared" si="78"/>
        <v>5429802.0315474328</v>
      </c>
      <c r="Z195" s="21"/>
      <c r="AA195" s="21">
        <v>-622474.74</v>
      </c>
      <c r="AB195" s="21">
        <v>-238359.24</v>
      </c>
      <c r="AC195" s="131">
        <f t="shared" si="110"/>
        <v>-835087.86</v>
      </c>
      <c r="AD195" s="12">
        <v>3752811.7681591972</v>
      </c>
      <c r="AE195" s="12"/>
      <c r="AF195" s="15">
        <v>3959736.158406503</v>
      </c>
      <c r="AG195" s="21">
        <v>1119406.225543689</v>
      </c>
      <c r="AH195" s="118">
        <f t="shared" si="79"/>
        <v>5079142.3839501925</v>
      </c>
      <c r="AI195" s="21"/>
      <c r="AJ195" s="21">
        <v>-627051.6</v>
      </c>
      <c r="AK195" s="21">
        <v>-240299.64</v>
      </c>
      <c r="AL195" s="118">
        <f t="shared" si="80"/>
        <v>-867351.24</v>
      </c>
      <c r="AM195" s="811"/>
      <c r="AN195" s="131">
        <v>3959736.1584065026</v>
      </c>
      <c r="AO195" s="131">
        <v>784642.15535227186</v>
      </c>
      <c r="AP195" s="118">
        <f t="shared" si="81"/>
        <v>4744378.3137587747</v>
      </c>
      <c r="AQ195" s="131"/>
      <c r="AR195" s="131">
        <v>-635205.55999999994</v>
      </c>
      <c r="AS195" s="131">
        <v>-243224.74000000002</v>
      </c>
      <c r="AT195" s="118">
        <f t="shared" si="82"/>
        <v>-878430.29999999993</v>
      </c>
      <c r="AU195" s="148"/>
      <c r="AV195" s="131">
        <f t="shared" si="83"/>
        <v>159.59013103460367</v>
      </c>
      <c r="AW195" s="131">
        <f t="shared" si="84"/>
        <v>85.458469786706971</v>
      </c>
      <c r="AX195" s="131">
        <f t="shared" si="85"/>
        <v>245.04860082131071</v>
      </c>
      <c r="AZ195" s="131">
        <f t="shared" si="86"/>
        <v>194.05715062026479</v>
      </c>
      <c r="BA195" s="131">
        <f t="shared" si="87"/>
        <v>89.545779189217043</v>
      </c>
      <c r="BB195" s="118">
        <f t="shared" si="88"/>
        <v>283.60292980948185</v>
      </c>
      <c r="BC195" s="131"/>
      <c r="BD195" s="131">
        <f t="shared" si="111"/>
        <v>-90.571015566423313</v>
      </c>
      <c r="BE195" s="131">
        <f t="shared" si="89"/>
        <v>34.69705405746808</v>
      </c>
      <c r="BF195" s="118">
        <f t="shared" si="90"/>
        <v>-55.873961508955226</v>
      </c>
      <c r="BG195" s="131"/>
      <c r="BH195" s="131">
        <f t="shared" si="91"/>
        <v>190.71117653549598</v>
      </c>
      <c r="BI195" s="131">
        <f t="shared" si="92"/>
        <v>70.802190104557624</v>
      </c>
      <c r="BJ195" s="118">
        <f t="shared" si="93"/>
        <v>261.51336664005362</v>
      </c>
      <c r="BK195" s="131"/>
      <c r="BL195" s="131">
        <f t="shared" si="94"/>
        <v>-29.98</v>
      </c>
      <c r="BM195" s="131">
        <f t="shared" si="95"/>
        <v>-11.48</v>
      </c>
      <c r="BN195" s="131">
        <f t="shared" si="96"/>
        <v>-40.22</v>
      </c>
      <c r="BO195" s="118">
        <f t="shared" si="97"/>
        <v>-81.680000000000007</v>
      </c>
      <c r="BP195" s="15"/>
      <c r="BQ195" s="131">
        <f t="shared" si="98"/>
        <v>188.18249968665066</v>
      </c>
      <c r="BR195" s="131">
        <f t="shared" si="99"/>
        <v>53.198661037148987</v>
      </c>
      <c r="BS195" s="118">
        <f t="shared" si="100"/>
        <v>241.38116072379964</v>
      </c>
      <c r="BT195" s="131"/>
      <c r="BU195" s="131">
        <f t="shared" si="101"/>
        <v>-29.799999999999997</v>
      </c>
      <c r="BV195" s="131">
        <f t="shared" si="102"/>
        <v>-11.42</v>
      </c>
      <c r="BW195" s="118">
        <f t="shared" si="103"/>
        <v>-41.22</v>
      </c>
      <c r="BX195" s="15"/>
      <c r="BY195" s="118">
        <f t="shared" si="104"/>
        <v>185.26814945990279</v>
      </c>
      <c r="BZ195" s="118">
        <f t="shared" si="105"/>
        <v>36.711839954721931</v>
      </c>
      <c r="CA195" s="118">
        <f t="shared" si="106"/>
        <v>221.97998941462473</v>
      </c>
      <c r="CB195" s="105"/>
      <c r="CC195" s="118">
        <f t="shared" si="107"/>
        <v>-29.72</v>
      </c>
      <c r="CD195" s="118">
        <f t="shared" si="108"/>
        <v>-11.38</v>
      </c>
      <c r="CE195" s="118">
        <f t="shared" si="109"/>
        <v>-41.1</v>
      </c>
    </row>
    <row r="196" spans="1:83">
      <c r="A196" s="41">
        <v>607</v>
      </c>
      <c r="B196" s="45">
        <v>12</v>
      </c>
      <c r="C196" s="45">
        <v>12</v>
      </c>
      <c r="D196" s="11" t="s">
        <v>227</v>
      </c>
      <c r="E196" s="14">
        <v>4161</v>
      </c>
      <c r="F196" s="14">
        <v>4084</v>
      </c>
      <c r="G196" s="21">
        <v>4064</v>
      </c>
      <c r="H196" s="21">
        <v>3999</v>
      </c>
      <c r="I196" s="21">
        <v>3942</v>
      </c>
      <c r="J196" s="21"/>
      <c r="K196" s="15">
        <v>5553.6146347195299</v>
      </c>
      <c r="L196" s="21">
        <v>200178.43217665641</v>
      </c>
      <c r="M196" s="118">
        <v>205732.04681137591</v>
      </c>
      <c r="N196" s="118"/>
      <c r="O196" s="21">
        <v>-553300.11810468417</v>
      </c>
      <c r="P196" s="21">
        <v>-128391.8475495684</v>
      </c>
      <c r="Q196" s="118">
        <f t="shared" si="76"/>
        <v>-681691.96565425256</v>
      </c>
      <c r="R196" s="118"/>
      <c r="S196" s="21">
        <v>-369892.02757327282</v>
      </c>
      <c r="T196" s="15">
        <v>141702.76877069971</v>
      </c>
      <c r="U196" s="118">
        <f t="shared" si="77"/>
        <v>-228189.25880257311</v>
      </c>
      <c r="V196" s="15"/>
      <c r="W196" s="15">
        <v>-553300.11810468417</v>
      </c>
      <c r="X196" s="21">
        <v>-77347.501946149525</v>
      </c>
      <c r="Y196" s="118">
        <f t="shared" si="78"/>
        <v>-630647.62005083368</v>
      </c>
      <c r="Z196" s="21"/>
      <c r="AA196" s="21">
        <v>-121838.72</v>
      </c>
      <c r="AB196" s="21">
        <v>-46654.720000000001</v>
      </c>
      <c r="AC196" s="131">
        <f t="shared" si="110"/>
        <v>-163454.07999999999</v>
      </c>
      <c r="AD196" s="12">
        <v>-967047.5529956721</v>
      </c>
      <c r="AE196" s="12"/>
      <c r="AF196" s="15">
        <v>-553300.11810468417</v>
      </c>
      <c r="AG196" s="21">
        <v>-25010.98642481324</v>
      </c>
      <c r="AH196" s="118">
        <f t="shared" si="79"/>
        <v>-578311.10452949745</v>
      </c>
      <c r="AI196" s="21"/>
      <c r="AJ196" s="21">
        <v>-119170.2</v>
      </c>
      <c r="AK196" s="21">
        <v>-45668.58</v>
      </c>
      <c r="AL196" s="118">
        <f t="shared" si="80"/>
        <v>-164838.78</v>
      </c>
      <c r="AM196" s="811"/>
      <c r="AN196" s="131">
        <v>-553300.11810468417</v>
      </c>
      <c r="AO196" s="131">
        <v>-23003.920622879639</v>
      </c>
      <c r="AP196" s="118">
        <f t="shared" si="81"/>
        <v>-576304.03872756381</v>
      </c>
      <c r="AQ196" s="131"/>
      <c r="AR196" s="131">
        <v>-117156.23999999999</v>
      </c>
      <c r="AS196" s="131">
        <v>-44859.960000000006</v>
      </c>
      <c r="AT196" s="118">
        <f t="shared" si="82"/>
        <v>-162016.20000000001</v>
      </c>
      <c r="AU196" s="148"/>
      <c r="AV196" s="131">
        <f t="shared" si="83"/>
        <v>1.3346826807785459</v>
      </c>
      <c r="AW196" s="131">
        <f t="shared" si="84"/>
        <v>48.108250943680943</v>
      </c>
      <c r="AX196" s="131">
        <f t="shared" si="85"/>
        <v>49.442933624459485</v>
      </c>
      <c r="AZ196" s="131">
        <f t="shared" si="86"/>
        <v>-135.47995056432032</v>
      </c>
      <c r="BA196" s="131">
        <f t="shared" si="87"/>
        <v>-31.437768743772867</v>
      </c>
      <c r="BB196" s="118">
        <f t="shared" si="88"/>
        <v>-166.91771930809318</v>
      </c>
      <c r="BC196" s="131"/>
      <c r="BD196" s="131">
        <f t="shared" si="111"/>
        <v>-90.571015566423313</v>
      </c>
      <c r="BE196" s="131">
        <f t="shared" si="89"/>
        <v>34.697054057468094</v>
      </c>
      <c r="BF196" s="118">
        <f t="shared" si="90"/>
        <v>-55.873961508955219</v>
      </c>
      <c r="BG196" s="131"/>
      <c r="BH196" s="131">
        <f t="shared" si="91"/>
        <v>-136.14668260449906</v>
      </c>
      <c r="BI196" s="131">
        <f t="shared" si="92"/>
        <v>-19.032357762339942</v>
      </c>
      <c r="BJ196" s="118">
        <f t="shared" si="93"/>
        <v>-155.17904036683899</v>
      </c>
      <c r="BK196" s="131"/>
      <c r="BL196" s="131">
        <f t="shared" si="94"/>
        <v>-29.98</v>
      </c>
      <c r="BM196" s="131">
        <f t="shared" si="95"/>
        <v>-11.48</v>
      </c>
      <c r="BN196" s="131">
        <f t="shared" si="96"/>
        <v>-40.22</v>
      </c>
      <c r="BO196" s="118">
        <f t="shared" si="97"/>
        <v>-81.680000000000007</v>
      </c>
      <c r="BP196" s="15"/>
      <c r="BQ196" s="131">
        <f t="shared" si="98"/>
        <v>-138.35961943102879</v>
      </c>
      <c r="BR196" s="131">
        <f t="shared" si="99"/>
        <v>-6.2543101837492472</v>
      </c>
      <c r="BS196" s="118">
        <f t="shared" si="100"/>
        <v>-144.61392961477804</v>
      </c>
      <c r="BT196" s="131"/>
      <c r="BU196" s="131">
        <f t="shared" si="101"/>
        <v>-29.8</v>
      </c>
      <c r="BV196" s="131">
        <f t="shared" si="102"/>
        <v>-11.42</v>
      </c>
      <c r="BW196" s="118">
        <f t="shared" si="103"/>
        <v>-41.22</v>
      </c>
      <c r="BX196" s="15"/>
      <c r="BY196" s="118">
        <f t="shared" si="104"/>
        <v>-140.36025319753531</v>
      </c>
      <c r="BZ196" s="118">
        <f t="shared" si="105"/>
        <v>-5.835596302100365</v>
      </c>
      <c r="CA196" s="118">
        <f t="shared" si="106"/>
        <v>-146.19584949963567</v>
      </c>
      <c r="CB196" s="105"/>
      <c r="CC196" s="118">
        <f t="shared" si="107"/>
        <v>-29.72</v>
      </c>
      <c r="CD196" s="118">
        <f t="shared" si="108"/>
        <v>-11.38</v>
      </c>
      <c r="CE196" s="118">
        <f t="shared" si="109"/>
        <v>-41.1</v>
      </c>
    </row>
    <row r="197" spans="1:83">
      <c r="A197" s="41">
        <v>608</v>
      </c>
      <c r="B197" s="45">
        <v>4</v>
      </c>
      <c r="C197" s="45">
        <v>4</v>
      </c>
      <c r="D197" s="11" t="s">
        <v>228</v>
      </c>
      <c r="E197" s="14">
        <v>2013</v>
      </c>
      <c r="F197" s="14">
        <v>1980</v>
      </c>
      <c r="G197" s="21">
        <v>1943</v>
      </c>
      <c r="H197" s="21">
        <v>1931</v>
      </c>
      <c r="I197" s="21">
        <v>1893</v>
      </c>
      <c r="J197" s="21"/>
      <c r="K197" s="15">
        <v>43624.965495833691</v>
      </c>
      <c r="L197" s="21">
        <v>665.98425733721444</v>
      </c>
      <c r="M197" s="118">
        <v>44290.949753170913</v>
      </c>
      <c r="N197" s="118"/>
      <c r="O197" s="21">
        <v>-196109.86067561631</v>
      </c>
      <c r="P197" s="21">
        <v>-137805.7668762496</v>
      </c>
      <c r="Q197" s="118">
        <f t="shared" si="76"/>
        <v>-333915.62755186588</v>
      </c>
      <c r="R197" s="118"/>
      <c r="S197" s="21">
        <v>-179330.61082151814</v>
      </c>
      <c r="T197" s="15">
        <v>68700.167033786798</v>
      </c>
      <c r="U197" s="118">
        <f t="shared" si="77"/>
        <v>-110630.44378773135</v>
      </c>
      <c r="V197" s="15"/>
      <c r="W197" s="15">
        <v>-196109.86067561631</v>
      </c>
      <c r="X197" s="21">
        <v>-113058.50823404361</v>
      </c>
      <c r="Y197" s="118">
        <f t="shared" si="78"/>
        <v>-309168.36890965991</v>
      </c>
      <c r="Z197" s="21"/>
      <c r="AA197" s="21">
        <v>-58251.14</v>
      </c>
      <c r="AB197" s="21">
        <v>-22305.64</v>
      </c>
      <c r="AC197" s="131">
        <f t="shared" si="110"/>
        <v>-78147.459999999992</v>
      </c>
      <c r="AD197" s="12">
        <v>-472486.39610345953</v>
      </c>
      <c r="AE197" s="12"/>
      <c r="AF197" s="15">
        <v>-196109.86067561631</v>
      </c>
      <c r="AG197" s="21">
        <v>-87684.781316255656</v>
      </c>
      <c r="AH197" s="118">
        <f t="shared" si="79"/>
        <v>-283794.64199187199</v>
      </c>
      <c r="AI197" s="21"/>
      <c r="AJ197" s="21">
        <v>-57543.8</v>
      </c>
      <c r="AK197" s="21">
        <v>-22052.02</v>
      </c>
      <c r="AL197" s="118">
        <f t="shared" si="80"/>
        <v>-79595.820000000007</v>
      </c>
      <c r="AM197" s="811"/>
      <c r="AN197" s="131">
        <v>-196109.86067561628</v>
      </c>
      <c r="AO197" s="131">
        <v>-60768.626402215268</v>
      </c>
      <c r="AP197" s="118">
        <f t="shared" si="81"/>
        <v>-256878.48707783155</v>
      </c>
      <c r="AQ197" s="131"/>
      <c r="AR197" s="131">
        <v>-56259.96</v>
      </c>
      <c r="AS197" s="131">
        <v>-21542.34</v>
      </c>
      <c r="AT197" s="118">
        <f t="shared" si="82"/>
        <v>-77802.3</v>
      </c>
      <c r="AU197" s="148"/>
      <c r="AV197" s="131">
        <f t="shared" si="83"/>
        <v>21.671617235883602</v>
      </c>
      <c r="AW197" s="131">
        <f t="shared" si="84"/>
        <v>0.33084165789230724</v>
      </c>
      <c r="AX197" s="131">
        <f t="shared" si="85"/>
        <v>22.002458893775913</v>
      </c>
      <c r="AZ197" s="131">
        <f t="shared" si="86"/>
        <v>-99.045384179604198</v>
      </c>
      <c r="BA197" s="131">
        <f t="shared" si="87"/>
        <v>-69.598872159722021</v>
      </c>
      <c r="BB197" s="118">
        <f t="shared" si="88"/>
        <v>-168.6442563393262</v>
      </c>
      <c r="BC197" s="131"/>
      <c r="BD197" s="131">
        <f t="shared" si="111"/>
        <v>-90.571015566423299</v>
      </c>
      <c r="BE197" s="131">
        <f t="shared" si="89"/>
        <v>34.69705405746808</v>
      </c>
      <c r="BF197" s="118">
        <f t="shared" si="90"/>
        <v>-55.873961508955226</v>
      </c>
      <c r="BG197" s="131"/>
      <c r="BH197" s="131">
        <f t="shared" si="91"/>
        <v>-100.93147744499038</v>
      </c>
      <c r="BI197" s="131">
        <f t="shared" si="92"/>
        <v>-58.18760073805641</v>
      </c>
      <c r="BJ197" s="118">
        <f t="shared" si="93"/>
        <v>-159.11907818304678</v>
      </c>
      <c r="BK197" s="131"/>
      <c r="BL197" s="131">
        <f t="shared" si="94"/>
        <v>-29.98</v>
      </c>
      <c r="BM197" s="131">
        <f t="shared" si="95"/>
        <v>-11.48</v>
      </c>
      <c r="BN197" s="131">
        <f t="shared" si="96"/>
        <v>-40.22</v>
      </c>
      <c r="BO197" s="118">
        <f t="shared" si="97"/>
        <v>-81.680000000000007</v>
      </c>
      <c r="BP197" s="15"/>
      <c r="BQ197" s="131">
        <f t="shared" si="98"/>
        <v>-101.5587056839028</v>
      </c>
      <c r="BR197" s="131">
        <f t="shared" si="99"/>
        <v>-45.409001199510953</v>
      </c>
      <c r="BS197" s="118">
        <f t="shared" si="100"/>
        <v>-146.96770688341377</v>
      </c>
      <c r="BT197" s="131"/>
      <c r="BU197" s="131">
        <f t="shared" si="101"/>
        <v>-29.8</v>
      </c>
      <c r="BV197" s="131">
        <f t="shared" si="102"/>
        <v>-11.42</v>
      </c>
      <c r="BW197" s="118">
        <f t="shared" si="103"/>
        <v>-41.22</v>
      </c>
      <c r="BX197" s="15"/>
      <c r="BY197" s="118">
        <f t="shared" si="104"/>
        <v>-103.59739074253369</v>
      </c>
      <c r="BZ197" s="118">
        <f t="shared" si="105"/>
        <v>-32.10175721194679</v>
      </c>
      <c r="CA197" s="118">
        <f t="shared" si="106"/>
        <v>-135.69914795448048</v>
      </c>
      <c r="CB197" s="105"/>
      <c r="CC197" s="118">
        <f t="shared" si="107"/>
        <v>-29.72</v>
      </c>
      <c r="CD197" s="118">
        <f t="shared" si="108"/>
        <v>-11.38</v>
      </c>
      <c r="CE197" s="118">
        <f t="shared" si="109"/>
        <v>-41.1</v>
      </c>
    </row>
    <row r="198" spans="1:83">
      <c r="A198" s="41">
        <v>609</v>
      </c>
      <c r="B198" s="45">
        <v>4</v>
      </c>
      <c r="C198" s="45">
        <v>4</v>
      </c>
      <c r="D198" s="11" t="s">
        <v>229</v>
      </c>
      <c r="E198" s="14">
        <v>83482</v>
      </c>
      <c r="F198" s="14">
        <v>83205</v>
      </c>
      <c r="G198" s="21">
        <v>83106</v>
      </c>
      <c r="H198" s="21">
        <v>83305</v>
      </c>
      <c r="I198" s="21">
        <v>83010</v>
      </c>
      <c r="J198" s="21"/>
      <c r="K198" s="15">
        <v>-13124890.693792339</v>
      </c>
      <c r="L198" s="21">
        <v>-3347817.7502436829</v>
      </c>
      <c r="M198" s="118">
        <v>-16472708.444036029</v>
      </c>
      <c r="N198" s="118"/>
      <c r="O198" s="21">
        <v>-15791580.061469169</v>
      </c>
      <c r="P198" s="21">
        <v>-4223262.203986235</v>
      </c>
      <c r="Q198" s="118">
        <f t="shared" si="76"/>
        <v>-20014842.265455402</v>
      </c>
      <c r="R198" s="118"/>
      <c r="S198" s="15">
        <v>-7535961.3502042517</v>
      </c>
      <c r="T198" s="15">
        <v>2886968.3828516309</v>
      </c>
      <c r="U198" s="118">
        <f t="shared" si="77"/>
        <v>-4648992.9673526213</v>
      </c>
      <c r="V198" s="15"/>
      <c r="W198" s="15">
        <v>-15791580.061469169</v>
      </c>
      <c r="X198" s="21">
        <v>-3183314.9033171679</v>
      </c>
      <c r="Y198" s="118">
        <f t="shared" si="78"/>
        <v>-18974894.964786336</v>
      </c>
      <c r="Z198" s="21"/>
      <c r="AA198" s="21">
        <v>-2491517.88</v>
      </c>
      <c r="AB198" s="21">
        <v>-954056.88</v>
      </c>
      <c r="AC198" s="131">
        <f t="shared" si="110"/>
        <v>-3342523.32</v>
      </c>
      <c r="AD198" s="12">
        <v>-25825966.055101149</v>
      </c>
      <c r="AE198" s="12"/>
      <c r="AF198" s="15">
        <v>-15791580.061469169</v>
      </c>
      <c r="AG198" s="21">
        <v>-2117041.6971583078</v>
      </c>
      <c r="AH198" s="118">
        <f t="shared" si="79"/>
        <v>-17908621.758627478</v>
      </c>
      <c r="AI198" s="21"/>
      <c r="AJ198" s="21">
        <v>-2482489</v>
      </c>
      <c r="AK198" s="21">
        <v>-951343.1</v>
      </c>
      <c r="AL198" s="118">
        <f t="shared" si="80"/>
        <v>-3433832.1</v>
      </c>
      <c r="AM198" s="811"/>
      <c r="AN198" s="131">
        <v>-15791580.061469169</v>
      </c>
      <c r="AO198" s="131">
        <v>-985951.45997511118</v>
      </c>
      <c r="AP198" s="118">
        <f t="shared" si="81"/>
        <v>-16777531.52144428</v>
      </c>
      <c r="AQ198" s="131"/>
      <c r="AR198" s="131">
        <v>-2467057.1999999997</v>
      </c>
      <c r="AS198" s="131">
        <v>-944653.8</v>
      </c>
      <c r="AT198" s="118">
        <f t="shared" si="82"/>
        <v>-3411711</v>
      </c>
      <c r="AU198" s="148"/>
      <c r="AV198" s="131">
        <f t="shared" si="83"/>
        <v>-157.21821103701802</v>
      </c>
      <c r="AW198" s="131">
        <f t="shared" si="84"/>
        <v>-40.102270552258965</v>
      </c>
      <c r="AX198" s="131">
        <f t="shared" si="85"/>
        <v>-197.32048158927708</v>
      </c>
      <c r="AZ198" s="131">
        <f t="shared" si="86"/>
        <v>-189.79123924606898</v>
      </c>
      <c r="BA198" s="131">
        <f t="shared" si="87"/>
        <v>-50.757312709407309</v>
      </c>
      <c r="BB198" s="118">
        <f t="shared" si="88"/>
        <v>-240.54855195547626</v>
      </c>
      <c r="BC198" s="131"/>
      <c r="BD198" s="131">
        <f t="shared" si="111"/>
        <v>-90.571015566423313</v>
      </c>
      <c r="BE198" s="131">
        <f t="shared" si="89"/>
        <v>34.697054057468073</v>
      </c>
      <c r="BF198" s="118">
        <f t="shared" si="90"/>
        <v>-55.873961508955247</v>
      </c>
      <c r="BG198" s="131"/>
      <c r="BH198" s="131">
        <f t="shared" si="91"/>
        <v>-190.01732800843706</v>
      </c>
      <c r="BI198" s="131">
        <f t="shared" si="92"/>
        <v>-38.30427289626703</v>
      </c>
      <c r="BJ198" s="118">
        <f t="shared" si="93"/>
        <v>-228.3216009047041</v>
      </c>
      <c r="BK198" s="131"/>
      <c r="BL198" s="131">
        <f t="shared" si="94"/>
        <v>-29.98</v>
      </c>
      <c r="BM198" s="131">
        <f t="shared" si="95"/>
        <v>-11.48</v>
      </c>
      <c r="BN198" s="131">
        <f t="shared" si="96"/>
        <v>-40.22</v>
      </c>
      <c r="BO198" s="118">
        <f t="shared" si="97"/>
        <v>-81.680000000000007</v>
      </c>
      <c r="BP198" s="15"/>
      <c r="BQ198" s="131">
        <f t="shared" si="98"/>
        <v>-189.56341229781128</v>
      </c>
      <c r="BR198" s="131">
        <f t="shared" si="99"/>
        <v>-25.413140833783178</v>
      </c>
      <c r="BS198" s="118">
        <f t="shared" si="100"/>
        <v>-214.97655313159447</v>
      </c>
      <c r="BT198" s="131"/>
      <c r="BU198" s="131">
        <f t="shared" si="101"/>
        <v>-29.8</v>
      </c>
      <c r="BV198" s="131">
        <f t="shared" si="102"/>
        <v>-11.42</v>
      </c>
      <c r="BW198" s="118">
        <f t="shared" si="103"/>
        <v>-41.22</v>
      </c>
      <c r="BX198" s="15"/>
      <c r="BY198" s="118">
        <f t="shared" si="104"/>
        <v>-190.23708061039838</v>
      </c>
      <c r="BZ198" s="118">
        <f t="shared" si="105"/>
        <v>-11.877502228347321</v>
      </c>
      <c r="CA198" s="118">
        <f t="shared" si="106"/>
        <v>-202.11458283874569</v>
      </c>
      <c r="CB198" s="105"/>
      <c r="CC198" s="118">
        <f t="shared" si="107"/>
        <v>-29.719999999999995</v>
      </c>
      <c r="CD198" s="118">
        <f t="shared" si="108"/>
        <v>-11.38</v>
      </c>
      <c r="CE198" s="118">
        <f t="shared" si="109"/>
        <v>-41.099999999999994</v>
      </c>
    </row>
    <row r="199" spans="1:83">
      <c r="A199" s="41">
        <v>611</v>
      </c>
      <c r="B199" s="45">
        <v>1</v>
      </c>
      <c r="C199" s="124">
        <v>33</v>
      </c>
      <c r="D199" s="11" t="s">
        <v>230</v>
      </c>
      <c r="E199" s="14">
        <v>5066</v>
      </c>
      <c r="F199" s="14">
        <v>5011</v>
      </c>
      <c r="G199" s="21">
        <v>4973</v>
      </c>
      <c r="H199" s="21">
        <v>4961</v>
      </c>
      <c r="I199" s="21">
        <v>4919</v>
      </c>
      <c r="J199" s="21"/>
      <c r="K199" s="15">
        <v>450249.09415179357</v>
      </c>
      <c r="L199" s="15">
        <v>202976.75938680599</v>
      </c>
      <c r="M199" s="118">
        <v>653225.85353859956</v>
      </c>
      <c r="N199" s="118"/>
      <c r="O199" s="21">
        <v>516078.08943939657</v>
      </c>
      <c r="P199" s="15">
        <v>150700.77149704279</v>
      </c>
      <c r="Q199" s="118">
        <f t="shared" si="76"/>
        <v>666778.86093643936</v>
      </c>
      <c r="R199" s="118"/>
      <c r="S199" s="21">
        <v>-453851.35900334723</v>
      </c>
      <c r="T199" s="15">
        <v>173866.93788197261</v>
      </c>
      <c r="U199" s="118">
        <f t="shared" si="77"/>
        <v>-279984.42112137459</v>
      </c>
      <c r="V199" s="15"/>
      <c r="W199" s="15">
        <v>516078.08943939657</v>
      </c>
      <c r="X199" s="21">
        <v>63001.333646585437</v>
      </c>
      <c r="Y199" s="118">
        <f t="shared" si="78"/>
        <v>579079.42308598198</v>
      </c>
      <c r="Z199" s="21"/>
      <c r="AA199" s="21">
        <v>-149090.54</v>
      </c>
      <c r="AB199" s="21">
        <v>-57090.04</v>
      </c>
      <c r="AC199" s="131">
        <f t="shared" si="110"/>
        <v>-200014.06</v>
      </c>
      <c r="AD199" s="12">
        <v>166211.377711376</v>
      </c>
      <c r="AE199" s="12"/>
      <c r="AF199" s="15">
        <v>516078.08943939657</v>
      </c>
      <c r="AG199" s="15">
        <v>-21180.049941844722</v>
      </c>
      <c r="AH199" s="118">
        <f t="shared" si="79"/>
        <v>494898.03949755186</v>
      </c>
      <c r="AI199" s="15"/>
      <c r="AJ199" s="15">
        <v>-147837.79999999999</v>
      </c>
      <c r="AK199" s="15">
        <v>-56654.62</v>
      </c>
      <c r="AL199" s="118">
        <f t="shared" si="80"/>
        <v>-204492.41999999998</v>
      </c>
      <c r="AM199" s="811"/>
      <c r="AN199" s="131">
        <v>516078.08943939657</v>
      </c>
      <c r="AO199" s="131">
        <v>-28225.427581109176</v>
      </c>
      <c r="AP199" s="118">
        <f t="shared" si="81"/>
        <v>487852.66185828741</v>
      </c>
      <c r="AQ199" s="131"/>
      <c r="AR199" s="131">
        <v>-146192.68</v>
      </c>
      <c r="AS199" s="131">
        <v>-55978.22</v>
      </c>
      <c r="AT199" s="118">
        <f t="shared" si="82"/>
        <v>-202170.9</v>
      </c>
      <c r="AU199" s="148"/>
      <c r="AV199" s="131">
        <f t="shared" si="83"/>
        <v>88.876647088786726</v>
      </c>
      <c r="AW199" s="131">
        <f t="shared" si="84"/>
        <v>40.066474415082112</v>
      </c>
      <c r="AX199" s="131">
        <f t="shared" si="85"/>
        <v>128.94312150386884</v>
      </c>
      <c r="AZ199" s="131">
        <f t="shared" si="86"/>
        <v>102.98904199548925</v>
      </c>
      <c r="BA199" s="131">
        <f t="shared" si="87"/>
        <v>30.073991518068809</v>
      </c>
      <c r="BB199" s="118">
        <f t="shared" si="88"/>
        <v>133.06303351355805</v>
      </c>
      <c r="BC199" s="131"/>
      <c r="BD199" s="131">
        <f t="shared" si="111"/>
        <v>-90.571015566423313</v>
      </c>
      <c r="BE199" s="131">
        <f t="shared" si="89"/>
        <v>34.697054057468094</v>
      </c>
      <c r="BF199" s="118">
        <f t="shared" si="90"/>
        <v>-55.873961508955219</v>
      </c>
      <c r="BG199" s="131"/>
      <c r="BH199" s="131">
        <f t="shared" si="91"/>
        <v>103.77600833287686</v>
      </c>
      <c r="BI199" s="131">
        <f t="shared" si="92"/>
        <v>12.668677588293875</v>
      </c>
      <c r="BJ199" s="118">
        <f t="shared" si="93"/>
        <v>116.44468592117073</v>
      </c>
      <c r="BK199" s="131"/>
      <c r="BL199" s="131">
        <f t="shared" si="94"/>
        <v>-29.98</v>
      </c>
      <c r="BM199" s="131">
        <f t="shared" si="95"/>
        <v>-11.48</v>
      </c>
      <c r="BN199" s="131">
        <f t="shared" si="96"/>
        <v>-40.22</v>
      </c>
      <c r="BO199" s="118">
        <f t="shared" si="97"/>
        <v>-81.680000000000007</v>
      </c>
      <c r="BP199" s="15"/>
      <c r="BQ199" s="131">
        <f t="shared" si="98"/>
        <v>104.0270287118316</v>
      </c>
      <c r="BR199" s="131">
        <f t="shared" si="99"/>
        <v>-4.2693106111358032</v>
      </c>
      <c r="BS199" s="118">
        <f t="shared" si="100"/>
        <v>99.757718100695797</v>
      </c>
      <c r="BT199" s="131"/>
      <c r="BU199" s="131">
        <f t="shared" si="101"/>
        <v>-29.799999999999997</v>
      </c>
      <c r="BV199" s="131">
        <f t="shared" si="102"/>
        <v>-11.42</v>
      </c>
      <c r="BW199" s="118">
        <f t="shared" si="103"/>
        <v>-41.22</v>
      </c>
      <c r="BX199" s="15"/>
      <c r="BY199" s="118">
        <f t="shared" si="104"/>
        <v>104.91524485452258</v>
      </c>
      <c r="BZ199" s="118">
        <f t="shared" si="105"/>
        <v>-5.7380417932728554</v>
      </c>
      <c r="CA199" s="118">
        <f t="shared" si="106"/>
        <v>99.177203061249728</v>
      </c>
      <c r="CB199" s="105"/>
      <c r="CC199" s="118">
        <f t="shared" si="107"/>
        <v>-29.72</v>
      </c>
      <c r="CD199" s="118">
        <f t="shared" si="108"/>
        <v>-11.38</v>
      </c>
      <c r="CE199" s="118">
        <f t="shared" si="109"/>
        <v>-41.1</v>
      </c>
    </row>
    <row r="200" spans="1:83">
      <c r="A200" s="41">
        <v>614</v>
      </c>
      <c r="B200" s="45">
        <v>19</v>
      </c>
      <c r="C200" s="45">
        <v>19</v>
      </c>
      <c r="D200" s="11" t="s">
        <v>231</v>
      </c>
      <c r="E200" s="14">
        <v>3066</v>
      </c>
      <c r="F200" s="14">
        <v>2999</v>
      </c>
      <c r="G200" s="21">
        <v>2923</v>
      </c>
      <c r="H200" s="21">
        <v>2878</v>
      </c>
      <c r="I200" s="21">
        <v>2826</v>
      </c>
      <c r="J200" s="21"/>
      <c r="K200" s="15">
        <v>-529647.12186705426</v>
      </c>
      <c r="L200" s="21">
        <v>-341448.28079382348</v>
      </c>
      <c r="M200" s="118">
        <v>-871095.40266087779</v>
      </c>
      <c r="N200" s="118"/>
      <c r="O200" s="21">
        <v>-682283.78183482669</v>
      </c>
      <c r="P200" s="21">
        <v>-410944.64775938378</v>
      </c>
      <c r="Q200" s="118">
        <f t="shared" si="76"/>
        <v>-1093228.4295942103</v>
      </c>
      <c r="R200" s="118"/>
      <c r="S200" s="21">
        <v>-271622.47568370349</v>
      </c>
      <c r="T200" s="15">
        <v>104056.46511834679</v>
      </c>
      <c r="U200" s="118">
        <f t="shared" si="77"/>
        <v>-167566.0105653567</v>
      </c>
      <c r="V200" s="15"/>
      <c r="W200" s="15">
        <v>-682283.78183482669</v>
      </c>
      <c r="X200" s="21">
        <v>-373461.29994727479</v>
      </c>
      <c r="Y200" s="118">
        <f t="shared" si="78"/>
        <v>-1055745.0817821014</v>
      </c>
      <c r="Z200" s="21"/>
      <c r="AA200" s="21">
        <v>-87631.540000000008</v>
      </c>
      <c r="AB200" s="21">
        <v>-33556.04</v>
      </c>
      <c r="AC200" s="131">
        <f t="shared" si="110"/>
        <v>-117563.06</v>
      </c>
      <c r="AD200" s="12">
        <v>-1303278.6321215839</v>
      </c>
      <c r="AE200" s="12"/>
      <c r="AF200" s="15">
        <v>-682283.78183482669</v>
      </c>
      <c r="AG200" s="21">
        <v>-335029.07417634252</v>
      </c>
      <c r="AH200" s="118">
        <f t="shared" si="79"/>
        <v>-1017312.8560111693</v>
      </c>
      <c r="AI200" s="21"/>
      <c r="AJ200" s="21">
        <v>-85764.400000000009</v>
      </c>
      <c r="AK200" s="21">
        <v>-32866.76</v>
      </c>
      <c r="AL200" s="118">
        <f t="shared" si="80"/>
        <v>-118631.16</v>
      </c>
      <c r="AM200" s="811"/>
      <c r="AN200" s="131">
        <v>-682283.78183482669</v>
      </c>
      <c r="AO200" s="131">
        <v>-294260.61529391469</v>
      </c>
      <c r="AP200" s="118">
        <f t="shared" si="81"/>
        <v>-976544.39712874137</v>
      </c>
      <c r="AQ200" s="131"/>
      <c r="AR200" s="131">
        <v>-83988.72</v>
      </c>
      <c r="AS200" s="131">
        <v>-32159.88</v>
      </c>
      <c r="AT200" s="118">
        <f t="shared" si="82"/>
        <v>-116148.6</v>
      </c>
      <c r="AU200" s="148"/>
      <c r="AV200" s="131">
        <f t="shared" si="83"/>
        <v>-172.74857203752586</v>
      </c>
      <c r="AW200" s="131">
        <f t="shared" si="84"/>
        <v>-111.36604070248646</v>
      </c>
      <c r="AX200" s="131">
        <f t="shared" si="85"/>
        <v>-284.11461274001232</v>
      </c>
      <c r="AZ200" s="131">
        <f t="shared" si="86"/>
        <v>-227.50376186556409</v>
      </c>
      <c r="BA200" s="131">
        <f t="shared" si="87"/>
        <v>-137.02722499479285</v>
      </c>
      <c r="BB200" s="118">
        <f t="shared" si="88"/>
        <v>-364.5309868603569</v>
      </c>
      <c r="BC200" s="131"/>
      <c r="BD200" s="131">
        <f t="shared" si="111"/>
        <v>-90.571015566423313</v>
      </c>
      <c r="BE200" s="131">
        <f t="shared" si="89"/>
        <v>34.697054057468087</v>
      </c>
      <c r="BF200" s="118">
        <f t="shared" si="90"/>
        <v>-55.873961508955219</v>
      </c>
      <c r="BG200" s="131"/>
      <c r="BH200" s="131">
        <f t="shared" si="91"/>
        <v>-233.41901533863384</v>
      </c>
      <c r="BI200" s="131">
        <f t="shared" si="92"/>
        <v>-127.76643857245118</v>
      </c>
      <c r="BJ200" s="118">
        <f t="shared" si="93"/>
        <v>-361.18545391108501</v>
      </c>
      <c r="BK200" s="131"/>
      <c r="BL200" s="131">
        <f t="shared" si="94"/>
        <v>-29.980000000000004</v>
      </c>
      <c r="BM200" s="131">
        <f t="shared" si="95"/>
        <v>-11.48</v>
      </c>
      <c r="BN200" s="131">
        <f t="shared" si="96"/>
        <v>-40.22</v>
      </c>
      <c r="BO200" s="118">
        <f t="shared" si="97"/>
        <v>-81.680000000000007</v>
      </c>
      <c r="BP200" s="15"/>
      <c r="BQ200" s="131">
        <f t="shared" si="98"/>
        <v>-237.06872197179524</v>
      </c>
      <c r="BR200" s="131">
        <f t="shared" si="99"/>
        <v>-116.41038018635946</v>
      </c>
      <c r="BS200" s="118">
        <f t="shared" si="100"/>
        <v>-353.47910215815472</v>
      </c>
      <c r="BT200" s="131"/>
      <c r="BU200" s="131">
        <f t="shared" si="101"/>
        <v>-29.800000000000004</v>
      </c>
      <c r="BV200" s="131">
        <f t="shared" si="102"/>
        <v>-11.42</v>
      </c>
      <c r="BW200" s="118">
        <f t="shared" si="103"/>
        <v>-41.220000000000006</v>
      </c>
      <c r="BX200" s="15"/>
      <c r="BY200" s="118">
        <f t="shared" si="104"/>
        <v>-241.4309206775749</v>
      </c>
      <c r="BZ200" s="118">
        <f t="shared" si="105"/>
        <v>-104.12619083294929</v>
      </c>
      <c r="CA200" s="118">
        <f t="shared" si="106"/>
        <v>-345.55711151052418</v>
      </c>
      <c r="CB200" s="105"/>
      <c r="CC200" s="118">
        <f t="shared" si="107"/>
        <v>-29.72</v>
      </c>
      <c r="CD200" s="118">
        <f t="shared" si="108"/>
        <v>-11.38</v>
      </c>
      <c r="CE200" s="118">
        <f t="shared" si="109"/>
        <v>-41.1</v>
      </c>
    </row>
    <row r="201" spans="1:83">
      <c r="A201" s="41">
        <v>615</v>
      </c>
      <c r="B201" s="45">
        <v>17</v>
      </c>
      <c r="C201" s="45">
        <v>17</v>
      </c>
      <c r="D201" s="11" t="s">
        <v>232</v>
      </c>
      <c r="E201" s="14">
        <v>7702</v>
      </c>
      <c r="F201" s="14">
        <v>7603</v>
      </c>
      <c r="G201" s="21">
        <v>7479</v>
      </c>
      <c r="H201" s="21">
        <v>7304</v>
      </c>
      <c r="I201" s="21">
        <v>7168</v>
      </c>
      <c r="J201" s="21"/>
      <c r="K201" s="15">
        <v>2028894.164462195</v>
      </c>
      <c r="L201" s="21">
        <v>483654.7357061751</v>
      </c>
      <c r="M201" s="118">
        <v>2512548.90016837</v>
      </c>
      <c r="N201" s="118"/>
      <c r="O201" s="21">
        <v>2046202.4918174071</v>
      </c>
      <c r="P201" s="21">
        <v>349218.54907369829</v>
      </c>
      <c r="Q201" s="118">
        <f t="shared" si="76"/>
        <v>2395421.0408911053</v>
      </c>
      <c r="R201" s="118"/>
      <c r="S201" s="21">
        <v>-688611.4313515164</v>
      </c>
      <c r="T201" s="15">
        <v>263801.70199892978</v>
      </c>
      <c r="U201" s="118">
        <f t="shared" si="77"/>
        <v>-424809.72935258661</v>
      </c>
      <c r="V201" s="15"/>
      <c r="W201" s="15">
        <v>2046202.4918174071</v>
      </c>
      <c r="X201" s="15">
        <v>216155.52253667431</v>
      </c>
      <c r="Y201" s="118">
        <f t="shared" si="78"/>
        <v>2262358.0143540814</v>
      </c>
      <c r="Z201" s="15"/>
      <c r="AA201" s="15">
        <v>-224220.42</v>
      </c>
      <c r="AB201" s="15">
        <v>-85858.92</v>
      </c>
      <c r="AC201" s="131">
        <f t="shared" si="110"/>
        <v>-300805.38</v>
      </c>
      <c r="AD201" s="12">
        <v>1635382.2561635061</v>
      </c>
      <c r="AE201" s="12"/>
      <c r="AF201" s="15">
        <v>2046202.4918174071</v>
      </c>
      <c r="AG201" s="21">
        <v>85498.070898260892</v>
      </c>
      <c r="AH201" s="118">
        <f t="shared" si="79"/>
        <v>2131700.5627156678</v>
      </c>
      <c r="AI201" s="21"/>
      <c r="AJ201" s="21">
        <v>-217659.2</v>
      </c>
      <c r="AK201" s="21">
        <v>-83411.679999999993</v>
      </c>
      <c r="AL201" s="118">
        <f t="shared" si="80"/>
        <v>-301070.88</v>
      </c>
      <c r="AM201" s="811"/>
      <c r="AN201" s="131">
        <v>2046202.4918174073</v>
      </c>
      <c r="AO201" s="131">
        <v>-39236.613035350689</v>
      </c>
      <c r="AP201" s="118">
        <f t="shared" si="81"/>
        <v>2006965.8787820567</v>
      </c>
      <c r="AQ201" s="131"/>
      <c r="AR201" s="131">
        <v>-213032.95999999999</v>
      </c>
      <c r="AS201" s="131">
        <v>-81571.840000000011</v>
      </c>
      <c r="AT201" s="118">
        <f t="shared" si="82"/>
        <v>-294604.79999999999</v>
      </c>
      <c r="AU201" s="148"/>
      <c r="AV201" s="131">
        <f t="shared" si="83"/>
        <v>263.42432672840755</v>
      </c>
      <c r="AW201" s="131">
        <f t="shared" si="84"/>
        <v>62.795992691012088</v>
      </c>
      <c r="AX201" s="131">
        <f t="shared" si="85"/>
        <v>326.22031941941964</v>
      </c>
      <c r="AZ201" s="131">
        <f t="shared" si="86"/>
        <v>269.13093408094267</v>
      </c>
      <c r="BA201" s="131">
        <f t="shared" si="87"/>
        <v>45.931678163053832</v>
      </c>
      <c r="BB201" s="118">
        <f t="shared" si="88"/>
        <v>315.06261224399651</v>
      </c>
      <c r="BC201" s="131"/>
      <c r="BD201" s="131">
        <f t="shared" si="111"/>
        <v>-90.571015566423313</v>
      </c>
      <c r="BE201" s="131">
        <f t="shared" si="89"/>
        <v>34.69705405746808</v>
      </c>
      <c r="BF201" s="118">
        <f t="shared" si="90"/>
        <v>-55.873961508955233</v>
      </c>
      <c r="BG201" s="131"/>
      <c r="BH201" s="131">
        <f t="shared" si="91"/>
        <v>273.59305947551906</v>
      </c>
      <c r="BI201" s="131">
        <f t="shared" si="92"/>
        <v>28.901660988992422</v>
      </c>
      <c r="BJ201" s="118">
        <f t="shared" si="93"/>
        <v>302.49472046451149</v>
      </c>
      <c r="BK201" s="131"/>
      <c r="BL201" s="131">
        <f t="shared" si="94"/>
        <v>-29.98</v>
      </c>
      <c r="BM201" s="131">
        <f t="shared" si="95"/>
        <v>-11.48</v>
      </c>
      <c r="BN201" s="131">
        <f t="shared" si="96"/>
        <v>-40.22</v>
      </c>
      <c r="BO201" s="118">
        <f t="shared" si="97"/>
        <v>-81.680000000000007</v>
      </c>
      <c r="BP201" s="15"/>
      <c r="BQ201" s="131">
        <f t="shared" si="98"/>
        <v>280.14820534192319</v>
      </c>
      <c r="BR201" s="131">
        <f t="shared" si="99"/>
        <v>11.705650451569126</v>
      </c>
      <c r="BS201" s="118">
        <f t="shared" si="100"/>
        <v>291.8538557934923</v>
      </c>
      <c r="BT201" s="131"/>
      <c r="BU201" s="131">
        <f t="shared" si="101"/>
        <v>-29.8</v>
      </c>
      <c r="BV201" s="131">
        <f t="shared" si="102"/>
        <v>-11.42</v>
      </c>
      <c r="BW201" s="118">
        <f t="shared" si="103"/>
        <v>-41.22</v>
      </c>
      <c r="BX201" s="15"/>
      <c r="BY201" s="118">
        <f t="shared" si="104"/>
        <v>285.46351727363384</v>
      </c>
      <c r="BZ201" s="118">
        <f t="shared" si="105"/>
        <v>-5.473857845333522</v>
      </c>
      <c r="CA201" s="118">
        <f t="shared" si="106"/>
        <v>279.98965942830034</v>
      </c>
      <c r="CB201" s="105"/>
      <c r="CC201" s="118">
        <f t="shared" si="107"/>
        <v>-29.72</v>
      </c>
      <c r="CD201" s="118">
        <f t="shared" si="108"/>
        <v>-11.38</v>
      </c>
      <c r="CE201" s="118">
        <f t="shared" si="109"/>
        <v>-41.1</v>
      </c>
    </row>
    <row r="202" spans="1:83">
      <c r="A202" s="41">
        <v>616</v>
      </c>
      <c r="B202" s="45">
        <v>1</v>
      </c>
      <c r="C202" s="124">
        <v>32</v>
      </c>
      <c r="D202" s="11" t="s">
        <v>233</v>
      </c>
      <c r="E202" s="14">
        <v>1848</v>
      </c>
      <c r="F202" s="14">
        <v>1807</v>
      </c>
      <c r="G202" s="21">
        <v>1781</v>
      </c>
      <c r="H202" s="21">
        <v>1743</v>
      </c>
      <c r="I202" s="21">
        <v>1720</v>
      </c>
      <c r="J202" s="21"/>
      <c r="K202" s="15">
        <v>-16580.564826976999</v>
      </c>
      <c r="L202" s="21">
        <v>-39335.543554665368</v>
      </c>
      <c r="M202" s="118">
        <v>-55916.108381642371</v>
      </c>
      <c r="N202" s="118"/>
      <c r="O202" s="21">
        <v>-211724.65895705429</v>
      </c>
      <c r="P202" s="21">
        <v>-149995.72517772709</v>
      </c>
      <c r="Q202" s="118">
        <f t="shared" si="76"/>
        <v>-361720.38413478137</v>
      </c>
      <c r="R202" s="118"/>
      <c r="S202" s="21">
        <v>-163661.82512852692</v>
      </c>
      <c r="T202" s="15">
        <v>62697.576681844817</v>
      </c>
      <c r="U202" s="118">
        <f t="shared" si="77"/>
        <v>-100964.2484466821</v>
      </c>
      <c r="V202" s="15"/>
      <c r="W202" s="15">
        <v>-211724.65895705429</v>
      </c>
      <c r="X202" s="21">
        <v>-127410.72701284511</v>
      </c>
      <c r="Y202" s="118">
        <f t="shared" si="78"/>
        <v>-339135.38596989936</v>
      </c>
      <c r="Z202" s="21"/>
      <c r="AA202" s="21">
        <v>-53394.38</v>
      </c>
      <c r="AB202" s="21">
        <v>-20445.88</v>
      </c>
      <c r="AC202" s="131">
        <f t="shared" si="110"/>
        <v>-71631.819999999992</v>
      </c>
      <c r="AD202" s="12">
        <v>-488119.69620343577</v>
      </c>
      <c r="AE202" s="12"/>
      <c r="AF202" s="15">
        <v>-211724.65895705429</v>
      </c>
      <c r="AG202" s="21">
        <v>-104253.997446965</v>
      </c>
      <c r="AH202" s="118">
        <f t="shared" si="79"/>
        <v>-315978.65640401928</v>
      </c>
      <c r="AI202" s="21"/>
      <c r="AJ202" s="21">
        <v>-51941.4</v>
      </c>
      <c r="AK202" s="21">
        <v>-19905.060000000001</v>
      </c>
      <c r="AL202" s="118">
        <f t="shared" si="80"/>
        <v>-71846.460000000006</v>
      </c>
      <c r="AM202" s="811"/>
      <c r="AN202" s="131">
        <v>-211724.65895705426</v>
      </c>
      <c r="AO202" s="131">
        <v>-79689.607583494755</v>
      </c>
      <c r="AP202" s="118">
        <f t="shared" si="81"/>
        <v>-291414.266540549</v>
      </c>
      <c r="AQ202" s="131"/>
      <c r="AR202" s="131">
        <v>-51118.400000000001</v>
      </c>
      <c r="AS202" s="131">
        <v>-19573.600000000002</v>
      </c>
      <c r="AT202" s="118">
        <f t="shared" si="82"/>
        <v>-70692</v>
      </c>
      <c r="AU202" s="148"/>
      <c r="AV202" s="131">
        <f t="shared" si="83"/>
        <v>-8.9721671141650425</v>
      </c>
      <c r="AW202" s="131">
        <f t="shared" si="84"/>
        <v>-21.285467291485588</v>
      </c>
      <c r="AX202" s="131">
        <f t="shared" si="85"/>
        <v>-30.257634405650634</v>
      </c>
      <c r="AZ202" s="131">
        <f t="shared" si="86"/>
        <v>-117.16915271558068</v>
      </c>
      <c r="BA202" s="131">
        <f t="shared" si="87"/>
        <v>-83.008148963877744</v>
      </c>
      <c r="BB202" s="118">
        <f t="shared" si="88"/>
        <v>-200.17730167945842</v>
      </c>
      <c r="BC202" s="131"/>
      <c r="BD202" s="131">
        <f t="shared" si="111"/>
        <v>-90.571015566423313</v>
      </c>
      <c r="BE202" s="131">
        <f t="shared" si="89"/>
        <v>34.69705405746808</v>
      </c>
      <c r="BF202" s="118">
        <f t="shared" si="90"/>
        <v>-55.873961508955233</v>
      </c>
      <c r="BG202" s="131"/>
      <c r="BH202" s="131">
        <f t="shared" si="91"/>
        <v>-118.87965129537018</v>
      </c>
      <c r="BI202" s="131">
        <f t="shared" si="92"/>
        <v>-71.538869743315615</v>
      </c>
      <c r="BJ202" s="118">
        <f t="shared" si="93"/>
        <v>-190.41852103868581</v>
      </c>
      <c r="BK202" s="131"/>
      <c r="BL202" s="131">
        <f t="shared" si="94"/>
        <v>-29.979999999999997</v>
      </c>
      <c r="BM202" s="131">
        <f t="shared" si="95"/>
        <v>-11.48</v>
      </c>
      <c r="BN202" s="131">
        <f t="shared" si="96"/>
        <v>-40.22</v>
      </c>
      <c r="BO202" s="118">
        <f t="shared" si="97"/>
        <v>-81.679999999999993</v>
      </c>
      <c r="BP202" s="15"/>
      <c r="BQ202" s="131">
        <f t="shared" si="98"/>
        <v>-121.47140502412753</v>
      </c>
      <c r="BR202" s="131">
        <f t="shared" si="99"/>
        <v>-59.812964685579466</v>
      </c>
      <c r="BS202" s="118">
        <f t="shared" si="100"/>
        <v>-181.28436970970699</v>
      </c>
      <c r="BT202" s="131"/>
      <c r="BU202" s="131">
        <f t="shared" si="101"/>
        <v>-29.8</v>
      </c>
      <c r="BV202" s="131">
        <f t="shared" si="102"/>
        <v>-11.42</v>
      </c>
      <c r="BW202" s="118">
        <f t="shared" si="103"/>
        <v>-41.22</v>
      </c>
      <c r="BX202" s="15"/>
      <c r="BY202" s="118">
        <f t="shared" si="104"/>
        <v>-123.09573195177573</v>
      </c>
      <c r="BZ202" s="118">
        <f t="shared" si="105"/>
        <v>-46.33116719970625</v>
      </c>
      <c r="CA202" s="118">
        <f t="shared" si="106"/>
        <v>-169.42689915148199</v>
      </c>
      <c r="CB202" s="105"/>
      <c r="CC202" s="118">
        <f t="shared" si="107"/>
        <v>-29.720000000000002</v>
      </c>
      <c r="CD202" s="118">
        <f t="shared" si="108"/>
        <v>-11.38</v>
      </c>
      <c r="CE202" s="118">
        <f t="shared" si="109"/>
        <v>-41.1</v>
      </c>
    </row>
    <row r="203" spans="1:83">
      <c r="A203" s="41">
        <v>619</v>
      </c>
      <c r="B203" s="45">
        <v>6</v>
      </c>
      <c r="C203" s="45">
        <v>6</v>
      </c>
      <c r="D203" s="11" t="s">
        <v>234</v>
      </c>
      <c r="E203" s="14">
        <v>2721</v>
      </c>
      <c r="F203" s="14">
        <v>2675</v>
      </c>
      <c r="G203" s="21">
        <v>2650</v>
      </c>
      <c r="H203" s="21">
        <v>2607</v>
      </c>
      <c r="I203" s="21">
        <v>2546</v>
      </c>
      <c r="J203" s="21"/>
      <c r="K203" s="15">
        <v>738596.321678682</v>
      </c>
      <c r="L203" s="21">
        <v>413689.23469098029</v>
      </c>
      <c r="M203" s="118">
        <v>1152285.5563696621</v>
      </c>
      <c r="N203" s="118"/>
      <c r="O203" s="21">
        <v>773848.59838102816</v>
      </c>
      <c r="P203" s="21">
        <v>385780.19521208649</v>
      </c>
      <c r="Q203" s="118">
        <f t="shared" ref="Q203:Q266" si="112">SUM(O203:P203)</f>
        <v>1159628.7935931147</v>
      </c>
      <c r="R203" s="118"/>
      <c r="S203" s="21">
        <v>-242277.46664018236</v>
      </c>
      <c r="T203" s="15">
        <v>92814.619603727115</v>
      </c>
      <c r="U203" s="118">
        <f t="shared" ref="U203:U266" si="113">SUM(S203:T203)</f>
        <v>-149462.84703645523</v>
      </c>
      <c r="V203" s="15"/>
      <c r="W203" s="15">
        <v>773848.59838102816</v>
      </c>
      <c r="X203" s="21">
        <v>338963.99161001638</v>
      </c>
      <c r="Y203" s="118">
        <f t="shared" ref="Y203:Y266" si="114">SUM(W203:X203)</f>
        <v>1112812.5899910445</v>
      </c>
      <c r="Z203" s="21"/>
      <c r="AA203" s="21">
        <v>-79447</v>
      </c>
      <c r="AB203" s="21">
        <v>-30422</v>
      </c>
      <c r="AC203" s="131">
        <f t="shared" si="110"/>
        <v>-106583</v>
      </c>
      <c r="AD203" s="12">
        <v>892374.21064548602</v>
      </c>
      <c r="AE203" s="12"/>
      <c r="AF203" s="15">
        <v>773848.59838102816</v>
      </c>
      <c r="AG203" s="21">
        <v>292994.15297621972</v>
      </c>
      <c r="AH203" s="118">
        <f t="shared" ref="AH203:AH266" si="115">SUM(AF203:AG203)</f>
        <v>1066842.7513572478</v>
      </c>
      <c r="AI203" s="21"/>
      <c r="AJ203" s="21">
        <v>-77688.600000000006</v>
      </c>
      <c r="AK203" s="21">
        <v>-29771.94</v>
      </c>
      <c r="AL203" s="118">
        <f t="shared" ref="AL203:AL266" si="116">SUM(AJ203:AK203)</f>
        <v>-107460.54000000001</v>
      </c>
      <c r="AM203" s="811"/>
      <c r="AN203" s="131">
        <v>773848.59838102816</v>
      </c>
      <c r="AO203" s="131">
        <v>249108.15014544097</v>
      </c>
      <c r="AP203" s="118">
        <f t="shared" ref="AP203:AP266" si="117">SUM(AN203:AO203)</f>
        <v>1022956.7485264691</v>
      </c>
      <c r="AQ203" s="131"/>
      <c r="AR203" s="131">
        <v>-75667.12</v>
      </c>
      <c r="AS203" s="131">
        <v>-28973.480000000003</v>
      </c>
      <c r="AT203" s="118">
        <f t="shared" ref="AT203:AT266" si="118">SUM(AR203:AS203)</f>
        <v>-104640.6</v>
      </c>
      <c r="AU203" s="148"/>
      <c r="AV203" s="131">
        <f t="shared" ref="AV203:AV266" si="119">K203/$E203</f>
        <v>271.44297011344435</v>
      </c>
      <c r="AW203" s="131">
        <f t="shared" ref="AW203:AW266" si="120">L203/$E203</f>
        <v>152.03573491031983</v>
      </c>
      <c r="AX203" s="131">
        <f t="shared" ref="AX203:AX266" si="121">M203/$E203</f>
        <v>423.47870502376406</v>
      </c>
      <c r="AZ203" s="131">
        <f t="shared" ref="AZ203:AZ266" si="122">O203/$F203</f>
        <v>289.28919565645913</v>
      </c>
      <c r="BA203" s="131">
        <f t="shared" ref="BA203:BA266" si="123">P203/$F203</f>
        <v>144.21689540638747</v>
      </c>
      <c r="BB203" s="118">
        <f t="shared" ref="BB203:BB266" si="124">Q203/$F203</f>
        <v>433.50609106284662</v>
      </c>
      <c r="BC203" s="131"/>
      <c r="BD203" s="131">
        <f t="shared" si="111"/>
        <v>-90.571015566423313</v>
      </c>
      <c r="BE203" s="131">
        <f t="shared" ref="BE203:BE266" si="125">T203/$F203</f>
        <v>34.69705405746808</v>
      </c>
      <c r="BF203" s="118">
        <f t="shared" ref="BF203:BF266" si="126">U203/$F203</f>
        <v>-55.873961508955226</v>
      </c>
      <c r="BG203" s="131"/>
      <c r="BH203" s="131">
        <f t="shared" ref="BH203:BH266" si="127">W203/$G203</f>
        <v>292.01833901170875</v>
      </c>
      <c r="BI203" s="131">
        <f t="shared" ref="BI203:BI266" si="128">X203/$G203</f>
        <v>127.91094023019487</v>
      </c>
      <c r="BJ203" s="118">
        <f t="shared" ref="BJ203:BJ266" si="129">SUM(BH203:BI203)</f>
        <v>419.9292792419036</v>
      </c>
      <c r="BK203" s="131"/>
      <c r="BL203" s="131">
        <f t="shared" ref="BL203:BL266" si="130">AA203/$G203</f>
        <v>-29.98</v>
      </c>
      <c r="BM203" s="131">
        <f t="shared" ref="BM203:BM266" si="131">AB203/$G203</f>
        <v>-11.48</v>
      </c>
      <c r="BN203" s="131">
        <f t="shared" ref="BN203:BN266" si="132">AC203/$G203</f>
        <v>-40.22</v>
      </c>
      <c r="BO203" s="118">
        <f t="shared" ref="BO203:BO266" si="133">SUM(BL203:BN203)</f>
        <v>-81.680000000000007</v>
      </c>
      <c r="BP203" s="15"/>
      <c r="BQ203" s="131">
        <f t="shared" ref="BQ203:BQ266" si="134">AF203/$H203</f>
        <v>296.83490540123825</v>
      </c>
      <c r="BR203" s="131">
        <f t="shared" ref="BR203:BR266" si="135">AG203/$H203</f>
        <v>112.3874771677099</v>
      </c>
      <c r="BS203" s="118">
        <f t="shared" ref="BS203:BS266" si="136">SUM(BQ203:BR203)</f>
        <v>409.22238256894815</v>
      </c>
      <c r="BT203" s="131"/>
      <c r="BU203" s="131">
        <f t="shared" ref="BU203:BU266" si="137">AJ203/$H203</f>
        <v>-29.8</v>
      </c>
      <c r="BV203" s="131">
        <f t="shared" ref="BV203:BV266" si="138">AK203/$H203</f>
        <v>-11.42</v>
      </c>
      <c r="BW203" s="118">
        <f t="shared" ref="BW203:BW266" si="139">SUM(BU203:BV203)</f>
        <v>-41.22</v>
      </c>
      <c r="BX203" s="15"/>
      <c r="BY203" s="118">
        <f t="shared" ref="BY203:BY266" si="140">AN203/$I203</f>
        <v>303.94681790299614</v>
      </c>
      <c r="BZ203" s="118">
        <f t="shared" ref="BZ203:BZ266" si="141">AO203/$I203</f>
        <v>97.842949782184206</v>
      </c>
      <c r="CA203" s="118">
        <f t="shared" ref="CA203:CA266" si="142">SUM(BY203:BZ203)</f>
        <v>401.78976768518032</v>
      </c>
      <c r="CB203" s="105"/>
      <c r="CC203" s="118">
        <f t="shared" ref="CC203:CC266" si="143">AR203/$I203</f>
        <v>-29.72</v>
      </c>
      <c r="CD203" s="118">
        <f t="shared" ref="CD203:CD266" si="144">AS203/$I203</f>
        <v>-11.38</v>
      </c>
      <c r="CE203" s="118">
        <f t="shared" ref="CE203:CE266" si="145">SUM(CC203:CD203)</f>
        <v>-41.1</v>
      </c>
    </row>
    <row r="204" spans="1:83">
      <c r="A204" s="41">
        <v>620</v>
      </c>
      <c r="B204" s="45">
        <v>18</v>
      </c>
      <c r="C204" s="45">
        <v>18</v>
      </c>
      <c r="D204" s="11" t="s">
        <v>235</v>
      </c>
      <c r="E204" s="14">
        <v>2446</v>
      </c>
      <c r="F204" s="14">
        <v>2380</v>
      </c>
      <c r="G204" s="21">
        <v>2359</v>
      </c>
      <c r="H204" s="21">
        <v>2345</v>
      </c>
      <c r="I204" s="21">
        <v>2322</v>
      </c>
      <c r="J204" s="21"/>
      <c r="K204" s="15">
        <v>425094.39130486129</v>
      </c>
      <c r="L204" s="21">
        <v>477446.47942082002</v>
      </c>
      <c r="M204" s="118">
        <v>902540.87072568131</v>
      </c>
      <c r="N204" s="118"/>
      <c r="O204" s="21">
        <v>280238.32780430239</v>
      </c>
      <c r="P204" s="21">
        <v>335019.38552573923</v>
      </c>
      <c r="Q204" s="118">
        <f t="shared" si="112"/>
        <v>615257.71333004162</v>
      </c>
      <c r="R204" s="118"/>
      <c r="S204" s="21">
        <v>-215559.01704808749</v>
      </c>
      <c r="T204" s="15">
        <v>82578.988656774032</v>
      </c>
      <c r="U204" s="118">
        <f t="shared" si="113"/>
        <v>-132980.02839131345</v>
      </c>
      <c r="V204" s="15"/>
      <c r="W204" s="15">
        <v>280238.32780430239</v>
      </c>
      <c r="X204" s="21">
        <v>293366.09035828977</v>
      </c>
      <c r="Y204" s="118">
        <f t="shared" si="114"/>
        <v>573604.41816259222</v>
      </c>
      <c r="Z204" s="21"/>
      <c r="AA204" s="21">
        <v>-70722.820000000007</v>
      </c>
      <c r="AB204" s="21">
        <v>-27081.32</v>
      </c>
      <c r="AC204" s="131">
        <f t="shared" ref="AC204:AC267" si="146">-40.22*G204</f>
        <v>-94878.98</v>
      </c>
      <c r="AD204" s="12">
        <v>377486.30938922841</v>
      </c>
      <c r="AE204" s="12"/>
      <c r="AF204" s="15">
        <v>280238.32780430239</v>
      </c>
      <c r="AG204" s="21">
        <v>252465.82271401471</v>
      </c>
      <c r="AH204" s="118">
        <f t="shared" si="115"/>
        <v>532704.15051831712</v>
      </c>
      <c r="AI204" s="21"/>
      <c r="AJ204" s="21">
        <v>-69881</v>
      </c>
      <c r="AK204" s="21">
        <v>-26779.9</v>
      </c>
      <c r="AL204" s="118">
        <f t="shared" si="116"/>
        <v>-96660.9</v>
      </c>
      <c r="AM204" s="811"/>
      <c r="AN204" s="131">
        <v>280238.32780430245</v>
      </c>
      <c r="AO204" s="131">
        <v>213419.58468139658</v>
      </c>
      <c r="AP204" s="118">
        <f t="shared" si="117"/>
        <v>493657.91248569905</v>
      </c>
      <c r="AQ204" s="131"/>
      <c r="AR204" s="131">
        <v>-69009.84</v>
      </c>
      <c r="AS204" s="131">
        <v>-26424.36</v>
      </c>
      <c r="AT204" s="118">
        <f t="shared" si="118"/>
        <v>-95434.2</v>
      </c>
      <c r="AU204" s="148"/>
      <c r="AV204" s="131">
        <f t="shared" si="119"/>
        <v>173.79165629798089</v>
      </c>
      <c r="AW204" s="131">
        <f t="shared" si="120"/>
        <v>195.19479943614883</v>
      </c>
      <c r="AX204" s="131">
        <f t="shared" si="121"/>
        <v>368.98645573412972</v>
      </c>
      <c r="AZ204" s="131">
        <f t="shared" si="122"/>
        <v>117.74719655642957</v>
      </c>
      <c r="BA204" s="131">
        <f t="shared" si="123"/>
        <v>140.76444769989044</v>
      </c>
      <c r="BB204" s="118">
        <f t="shared" si="124"/>
        <v>258.51164425631998</v>
      </c>
      <c r="BC204" s="131"/>
      <c r="BD204" s="131">
        <f t="shared" si="111"/>
        <v>-90.571015566423313</v>
      </c>
      <c r="BE204" s="131">
        <f t="shared" si="125"/>
        <v>34.69705405746808</v>
      </c>
      <c r="BF204" s="118">
        <f t="shared" si="126"/>
        <v>-55.873961508955233</v>
      </c>
      <c r="BG204" s="131"/>
      <c r="BH204" s="131">
        <f t="shared" si="127"/>
        <v>118.79539118452836</v>
      </c>
      <c r="BI204" s="131">
        <f t="shared" si="128"/>
        <v>124.36036047405247</v>
      </c>
      <c r="BJ204" s="118">
        <f t="shared" si="129"/>
        <v>243.15575165858081</v>
      </c>
      <c r="BK204" s="131"/>
      <c r="BL204" s="131">
        <f t="shared" si="130"/>
        <v>-29.980000000000004</v>
      </c>
      <c r="BM204" s="131">
        <f t="shared" si="131"/>
        <v>-11.48</v>
      </c>
      <c r="BN204" s="131">
        <f t="shared" si="132"/>
        <v>-40.22</v>
      </c>
      <c r="BO204" s="118">
        <f t="shared" si="133"/>
        <v>-81.680000000000007</v>
      </c>
      <c r="BP204" s="15"/>
      <c r="BQ204" s="131">
        <f t="shared" si="134"/>
        <v>119.50461740055539</v>
      </c>
      <c r="BR204" s="131">
        <f t="shared" si="135"/>
        <v>107.66133164776747</v>
      </c>
      <c r="BS204" s="118">
        <f t="shared" si="136"/>
        <v>227.16594904832286</v>
      </c>
      <c r="BT204" s="131"/>
      <c r="BU204" s="131">
        <f t="shared" si="137"/>
        <v>-29.8</v>
      </c>
      <c r="BV204" s="131">
        <f t="shared" si="138"/>
        <v>-11.42</v>
      </c>
      <c r="BW204" s="118">
        <f t="shared" si="139"/>
        <v>-41.22</v>
      </c>
      <c r="BX204" s="15"/>
      <c r="BY204" s="118">
        <f t="shared" si="140"/>
        <v>120.68834100099158</v>
      </c>
      <c r="BZ204" s="118">
        <f t="shared" si="141"/>
        <v>91.911965840394743</v>
      </c>
      <c r="CA204" s="118">
        <f t="shared" si="142"/>
        <v>212.60030684138633</v>
      </c>
      <c r="CB204" s="105"/>
      <c r="CC204" s="118">
        <f t="shared" si="143"/>
        <v>-29.72</v>
      </c>
      <c r="CD204" s="118">
        <f t="shared" si="144"/>
        <v>-11.38</v>
      </c>
      <c r="CE204" s="118">
        <f t="shared" si="145"/>
        <v>-41.1</v>
      </c>
    </row>
    <row r="205" spans="1:83">
      <c r="A205" s="41">
        <v>623</v>
      </c>
      <c r="B205" s="45">
        <v>10</v>
      </c>
      <c r="C205" s="45">
        <v>10</v>
      </c>
      <c r="D205" s="11" t="s">
        <v>236</v>
      </c>
      <c r="E205" s="14">
        <v>2117</v>
      </c>
      <c r="F205" s="14">
        <v>2107</v>
      </c>
      <c r="G205" s="21">
        <v>2108</v>
      </c>
      <c r="H205" s="21">
        <v>2101</v>
      </c>
      <c r="I205" s="21">
        <v>2081</v>
      </c>
      <c r="J205" s="21"/>
      <c r="K205" s="15">
        <v>488578.59961381141</v>
      </c>
      <c r="L205" s="21">
        <v>130320.03979379511</v>
      </c>
      <c r="M205" s="118">
        <v>618898.63940760645</v>
      </c>
      <c r="N205" s="118"/>
      <c r="O205" s="21">
        <v>507635.85202716128</v>
      </c>
      <c r="P205" s="21">
        <v>102651.19525432</v>
      </c>
      <c r="Q205" s="118">
        <f t="shared" si="112"/>
        <v>610287.04728148133</v>
      </c>
      <c r="R205" s="118"/>
      <c r="S205" s="21">
        <v>-190833.12979845391</v>
      </c>
      <c r="T205" s="15">
        <v>73106.692899085247</v>
      </c>
      <c r="U205" s="118">
        <f t="shared" si="113"/>
        <v>-117726.43689936867</v>
      </c>
      <c r="V205" s="15"/>
      <c r="W205" s="15">
        <v>507635.85202716128</v>
      </c>
      <c r="X205" s="21">
        <v>65775.778061960504</v>
      </c>
      <c r="Y205" s="118">
        <f t="shared" si="114"/>
        <v>573411.63008912175</v>
      </c>
      <c r="Z205" s="21"/>
      <c r="AA205" s="21">
        <v>-63197.84</v>
      </c>
      <c r="AB205" s="21">
        <v>-24199.84</v>
      </c>
      <c r="AC205" s="131">
        <f t="shared" si="146"/>
        <v>-84783.76</v>
      </c>
      <c r="AD205" s="12">
        <v>399950.87614616478</v>
      </c>
      <c r="AE205" s="12"/>
      <c r="AF205" s="15">
        <v>507635.85202716128</v>
      </c>
      <c r="AG205" s="21">
        <v>29567.0117062934</v>
      </c>
      <c r="AH205" s="118">
        <f t="shared" si="115"/>
        <v>537202.86373345472</v>
      </c>
      <c r="AI205" s="21"/>
      <c r="AJ205" s="21">
        <v>-62609.8</v>
      </c>
      <c r="AK205" s="21">
        <v>-23993.42</v>
      </c>
      <c r="AL205" s="118">
        <f t="shared" si="116"/>
        <v>-86603.22</v>
      </c>
      <c r="AM205" s="811"/>
      <c r="AN205" s="131">
        <v>507635.85202716128</v>
      </c>
      <c r="AO205" s="131">
        <v>-5000.3931402302951</v>
      </c>
      <c r="AP205" s="118">
        <f t="shared" si="117"/>
        <v>502635.45888693101</v>
      </c>
      <c r="AQ205" s="131"/>
      <c r="AR205" s="131">
        <v>-61847.32</v>
      </c>
      <c r="AS205" s="131">
        <v>-23681.780000000002</v>
      </c>
      <c r="AT205" s="118">
        <f t="shared" si="118"/>
        <v>-85529.1</v>
      </c>
      <c r="AU205" s="148"/>
      <c r="AV205" s="131">
        <f t="shared" si="119"/>
        <v>230.78819065366622</v>
      </c>
      <c r="AW205" s="131">
        <f t="shared" si="120"/>
        <v>61.558828433535716</v>
      </c>
      <c r="AX205" s="131">
        <f t="shared" si="121"/>
        <v>292.34701908720189</v>
      </c>
      <c r="AZ205" s="131">
        <f t="shared" si="122"/>
        <v>240.92826389518808</v>
      </c>
      <c r="BA205" s="131">
        <f t="shared" si="123"/>
        <v>48.719124468115808</v>
      </c>
      <c r="BB205" s="118">
        <f t="shared" si="124"/>
        <v>289.64738836330389</v>
      </c>
      <c r="BC205" s="131"/>
      <c r="BD205" s="131">
        <f t="shared" si="111"/>
        <v>-90.571015566423313</v>
      </c>
      <c r="BE205" s="131">
        <f t="shared" si="125"/>
        <v>34.69705405746808</v>
      </c>
      <c r="BF205" s="118">
        <f t="shared" si="126"/>
        <v>-55.873961508955226</v>
      </c>
      <c r="BG205" s="131"/>
      <c r="BH205" s="131">
        <f t="shared" si="127"/>
        <v>240.81397154988676</v>
      </c>
      <c r="BI205" s="131">
        <f t="shared" si="128"/>
        <v>31.202930769430978</v>
      </c>
      <c r="BJ205" s="118">
        <f t="shared" si="129"/>
        <v>272.01690231931775</v>
      </c>
      <c r="BK205" s="131"/>
      <c r="BL205" s="131">
        <f t="shared" si="130"/>
        <v>-29.979999999999997</v>
      </c>
      <c r="BM205" s="131">
        <f t="shared" si="131"/>
        <v>-11.48</v>
      </c>
      <c r="BN205" s="131">
        <f t="shared" si="132"/>
        <v>-40.22</v>
      </c>
      <c r="BO205" s="118">
        <f t="shared" si="133"/>
        <v>-81.679999999999993</v>
      </c>
      <c r="BP205" s="15"/>
      <c r="BQ205" s="131">
        <f t="shared" si="134"/>
        <v>241.6163027259216</v>
      </c>
      <c r="BR205" s="131">
        <f t="shared" si="135"/>
        <v>14.072828037264827</v>
      </c>
      <c r="BS205" s="118">
        <f t="shared" si="136"/>
        <v>255.68913076318643</v>
      </c>
      <c r="BT205" s="131"/>
      <c r="BU205" s="131">
        <f t="shared" si="137"/>
        <v>-29.8</v>
      </c>
      <c r="BV205" s="131">
        <f t="shared" si="138"/>
        <v>-11.42</v>
      </c>
      <c r="BW205" s="118">
        <f t="shared" si="139"/>
        <v>-41.22</v>
      </c>
      <c r="BX205" s="15"/>
      <c r="BY205" s="118">
        <f t="shared" si="140"/>
        <v>243.93842000344128</v>
      </c>
      <c r="BZ205" s="118">
        <f t="shared" si="141"/>
        <v>-2.4028799328353174</v>
      </c>
      <c r="CA205" s="118">
        <f t="shared" si="142"/>
        <v>241.53554007060598</v>
      </c>
      <c r="CB205" s="105"/>
      <c r="CC205" s="118">
        <f t="shared" si="143"/>
        <v>-29.72</v>
      </c>
      <c r="CD205" s="118">
        <f t="shared" si="144"/>
        <v>-11.38</v>
      </c>
      <c r="CE205" s="118">
        <f t="shared" si="145"/>
        <v>-41.1</v>
      </c>
    </row>
    <row r="206" spans="1:83">
      <c r="A206" s="41">
        <v>624</v>
      </c>
      <c r="B206" s="45">
        <v>8</v>
      </c>
      <c r="C206" s="45">
        <v>8</v>
      </c>
      <c r="D206" s="11" t="s">
        <v>237</v>
      </c>
      <c r="E206" s="14">
        <v>5119</v>
      </c>
      <c r="F206" s="14">
        <v>5117</v>
      </c>
      <c r="G206" s="21">
        <v>5065</v>
      </c>
      <c r="H206" s="21">
        <v>5001</v>
      </c>
      <c r="I206" s="21">
        <v>5016</v>
      </c>
      <c r="J206" s="21"/>
      <c r="K206" s="15">
        <v>1230772.704267825</v>
      </c>
      <c r="L206" s="21">
        <v>1242135.8190745299</v>
      </c>
      <c r="M206" s="118">
        <v>2472908.5233423552</v>
      </c>
      <c r="N206" s="118"/>
      <c r="O206" s="21">
        <v>725888.94401539117</v>
      </c>
      <c r="P206" s="21">
        <v>807599.48619995406</v>
      </c>
      <c r="Q206" s="118">
        <f t="shared" si="112"/>
        <v>1533488.4302153452</v>
      </c>
      <c r="R206" s="118"/>
      <c r="S206" s="21">
        <v>-463451.88665338809</v>
      </c>
      <c r="T206" s="15">
        <v>177544.82561206419</v>
      </c>
      <c r="U206" s="118">
        <f t="shared" si="113"/>
        <v>-285907.06104132393</v>
      </c>
      <c r="V206" s="15"/>
      <c r="W206" s="15">
        <v>725888.94401539117</v>
      </c>
      <c r="X206" s="21">
        <v>718044.90158993797</v>
      </c>
      <c r="Y206" s="118">
        <f t="shared" si="114"/>
        <v>1443933.8456053291</v>
      </c>
      <c r="Z206" s="21"/>
      <c r="AA206" s="21">
        <v>-151848.70000000001</v>
      </c>
      <c r="AB206" s="21">
        <v>-58146.2</v>
      </c>
      <c r="AC206" s="131">
        <f t="shared" si="146"/>
        <v>-203714.3</v>
      </c>
      <c r="AD206" s="12">
        <v>1022223.459762232</v>
      </c>
      <c r="AE206" s="12"/>
      <c r="AF206" s="15">
        <v>725888.94401539117</v>
      </c>
      <c r="AG206" s="21">
        <v>630109.32615474646</v>
      </c>
      <c r="AH206" s="118">
        <f t="shared" si="115"/>
        <v>1355998.2701701378</v>
      </c>
      <c r="AI206" s="21"/>
      <c r="AJ206" s="21">
        <v>-149029.79999999999</v>
      </c>
      <c r="AK206" s="21">
        <v>-57111.42</v>
      </c>
      <c r="AL206" s="118">
        <f t="shared" si="116"/>
        <v>-206141.21999999997</v>
      </c>
      <c r="AM206" s="811"/>
      <c r="AN206" s="131">
        <v>725888.94401539117</v>
      </c>
      <c r="AO206" s="131">
        <v>546159.91438461747</v>
      </c>
      <c r="AP206" s="118">
        <f t="shared" si="117"/>
        <v>1272048.8584000086</v>
      </c>
      <c r="AQ206" s="131"/>
      <c r="AR206" s="131">
        <v>-149075.51999999999</v>
      </c>
      <c r="AS206" s="131">
        <v>-57082.080000000002</v>
      </c>
      <c r="AT206" s="118">
        <f t="shared" si="118"/>
        <v>-206157.59999999998</v>
      </c>
      <c r="AU206" s="148"/>
      <c r="AV206" s="131">
        <f t="shared" si="119"/>
        <v>240.43225322676793</v>
      </c>
      <c r="AW206" s="131">
        <f t="shared" si="120"/>
        <v>242.65204514056063</v>
      </c>
      <c r="AX206" s="131">
        <f t="shared" si="121"/>
        <v>483.08429836732859</v>
      </c>
      <c r="AZ206" s="131">
        <f t="shared" si="122"/>
        <v>141.85830447828633</v>
      </c>
      <c r="BA206" s="131">
        <f t="shared" si="123"/>
        <v>157.82675126049523</v>
      </c>
      <c r="BB206" s="118">
        <f t="shared" si="124"/>
        <v>299.68505573878156</v>
      </c>
      <c r="BC206" s="131"/>
      <c r="BD206" s="131">
        <f t="shared" si="111"/>
        <v>-90.571015566423313</v>
      </c>
      <c r="BE206" s="131">
        <f t="shared" si="125"/>
        <v>34.697054057468087</v>
      </c>
      <c r="BF206" s="118">
        <f t="shared" si="126"/>
        <v>-55.873961508955233</v>
      </c>
      <c r="BG206" s="131"/>
      <c r="BH206" s="131">
        <f t="shared" si="127"/>
        <v>143.31469773255503</v>
      </c>
      <c r="BI206" s="131">
        <f t="shared" si="128"/>
        <v>141.76602203157708</v>
      </c>
      <c r="BJ206" s="118">
        <f t="shared" si="129"/>
        <v>285.08071976413214</v>
      </c>
      <c r="BK206" s="131"/>
      <c r="BL206" s="131">
        <f t="shared" si="130"/>
        <v>-29.980000000000004</v>
      </c>
      <c r="BM206" s="131">
        <f t="shared" si="131"/>
        <v>-11.479999999999999</v>
      </c>
      <c r="BN206" s="131">
        <f t="shared" si="132"/>
        <v>-40.22</v>
      </c>
      <c r="BO206" s="118">
        <f t="shared" si="133"/>
        <v>-81.680000000000007</v>
      </c>
      <c r="BP206" s="15"/>
      <c r="BQ206" s="131">
        <f t="shared" si="134"/>
        <v>145.14875905126797</v>
      </c>
      <c r="BR206" s="131">
        <f t="shared" si="135"/>
        <v>125.99666589776974</v>
      </c>
      <c r="BS206" s="118">
        <f t="shared" si="136"/>
        <v>271.1454249490377</v>
      </c>
      <c r="BT206" s="131"/>
      <c r="BU206" s="131">
        <f t="shared" si="137"/>
        <v>-29.799999999999997</v>
      </c>
      <c r="BV206" s="131">
        <f t="shared" si="138"/>
        <v>-11.42</v>
      </c>
      <c r="BW206" s="118">
        <f t="shared" si="139"/>
        <v>-41.22</v>
      </c>
      <c r="BX206" s="15"/>
      <c r="BY206" s="118">
        <f t="shared" si="140"/>
        <v>144.71470175745438</v>
      </c>
      <c r="BZ206" s="118">
        <f t="shared" si="141"/>
        <v>108.88355549932565</v>
      </c>
      <c r="CA206" s="118">
        <f t="shared" si="142"/>
        <v>253.59825725678002</v>
      </c>
      <c r="CB206" s="105"/>
      <c r="CC206" s="118">
        <f t="shared" si="143"/>
        <v>-29.72</v>
      </c>
      <c r="CD206" s="118">
        <f t="shared" si="144"/>
        <v>-11.38</v>
      </c>
      <c r="CE206" s="118">
        <f t="shared" si="145"/>
        <v>-41.1</v>
      </c>
    </row>
    <row r="207" spans="1:83">
      <c r="A207" s="41">
        <v>625</v>
      </c>
      <c r="B207" s="45">
        <v>17</v>
      </c>
      <c r="C207" s="45">
        <v>17</v>
      </c>
      <c r="D207" s="11" t="s">
        <v>238</v>
      </c>
      <c r="E207" s="14">
        <v>3048</v>
      </c>
      <c r="F207" s="14">
        <v>2991</v>
      </c>
      <c r="G207" s="21">
        <v>2980</v>
      </c>
      <c r="H207" s="21">
        <v>2976</v>
      </c>
      <c r="I207" s="21">
        <v>2938</v>
      </c>
      <c r="J207" s="21"/>
      <c r="K207" s="15">
        <v>926376.7372162512</v>
      </c>
      <c r="L207" s="21">
        <v>624383.3613538905</v>
      </c>
      <c r="M207" s="118">
        <v>1550760.0985701419</v>
      </c>
      <c r="N207" s="118"/>
      <c r="O207" s="21">
        <v>866263.96259344369</v>
      </c>
      <c r="P207" s="21">
        <v>526799.0707816052</v>
      </c>
      <c r="Q207" s="118">
        <f t="shared" si="112"/>
        <v>1393063.033375049</v>
      </c>
      <c r="R207" s="118"/>
      <c r="S207" s="21">
        <v>-270897.90755917213</v>
      </c>
      <c r="T207" s="15">
        <v>103778.888685887</v>
      </c>
      <c r="U207" s="118">
        <f t="shared" si="113"/>
        <v>-167119.01887328515</v>
      </c>
      <c r="V207" s="15"/>
      <c r="W207" s="15">
        <v>866263.96259344369</v>
      </c>
      <c r="X207" s="21">
        <v>474452.42966990732</v>
      </c>
      <c r="Y207" s="118">
        <f t="shared" si="114"/>
        <v>1340716.392263351</v>
      </c>
      <c r="Z207" s="21"/>
      <c r="AA207" s="21">
        <v>-89340.4</v>
      </c>
      <c r="AB207" s="21">
        <v>-34210.400000000001</v>
      </c>
      <c r="AC207" s="131">
        <f t="shared" si="146"/>
        <v>-119855.59999999999</v>
      </c>
      <c r="AD207" s="12">
        <v>1094377.1564543601</v>
      </c>
      <c r="AE207" s="12"/>
      <c r="AF207" s="15">
        <v>866263.96259344369</v>
      </c>
      <c r="AG207" s="21">
        <v>423052.13533208088</v>
      </c>
      <c r="AH207" s="118">
        <f t="shared" si="115"/>
        <v>1289316.0979255247</v>
      </c>
      <c r="AI207" s="21"/>
      <c r="AJ207" s="21">
        <v>-88684.800000000003</v>
      </c>
      <c r="AK207" s="21">
        <v>-33985.919999999998</v>
      </c>
      <c r="AL207" s="118">
        <f t="shared" si="116"/>
        <v>-122670.72</v>
      </c>
      <c r="AM207" s="811"/>
      <c r="AN207" s="131">
        <v>866263.96259344369</v>
      </c>
      <c r="AO207" s="131">
        <v>373981.84207344189</v>
      </c>
      <c r="AP207" s="118">
        <f t="shared" si="117"/>
        <v>1240245.8046668856</v>
      </c>
      <c r="AQ207" s="131"/>
      <c r="AR207" s="131">
        <v>-87317.36</v>
      </c>
      <c r="AS207" s="131">
        <v>-33434.44</v>
      </c>
      <c r="AT207" s="118">
        <f t="shared" si="118"/>
        <v>-120751.8</v>
      </c>
      <c r="AU207" s="148"/>
      <c r="AV207" s="131">
        <f t="shared" si="119"/>
        <v>303.92937572711656</v>
      </c>
      <c r="AW207" s="131">
        <f t="shared" si="120"/>
        <v>204.85018417122393</v>
      </c>
      <c r="AX207" s="131">
        <f t="shared" si="121"/>
        <v>508.77955989834055</v>
      </c>
      <c r="AZ207" s="131">
        <f t="shared" si="122"/>
        <v>289.62352477213096</v>
      </c>
      <c r="BA207" s="131">
        <f t="shared" si="123"/>
        <v>176.12807448398704</v>
      </c>
      <c r="BB207" s="118">
        <f t="shared" si="124"/>
        <v>465.75159925611803</v>
      </c>
      <c r="BC207" s="131"/>
      <c r="BD207" s="131">
        <f t="shared" si="111"/>
        <v>-90.571015566423313</v>
      </c>
      <c r="BE207" s="131">
        <f t="shared" si="125"/>
        <v>34.697054057468073</v>
      </c>
      <c r="BF207" s="118">
        <f t="shared" si="126"/>
        <v>-55.873961508955247</v>
      </c>
      <c r="BG207" s="131"/>
      <c r="BH207" s="131">
        <f t="shared" si="127"/>
        <v>290.69260489712877</v>
      </c>
      <c r="BI207" s="131">
        <f t="shared" si="128"/>
        <v>159.21222472144541</v>
      </c>
      <c r="BJ207" s="118">
        <f t="shared" si="129"/>
        <v>449.90482961857418</v>
      </c>
      <c r="BK207" s="131"/>
      <c r="BL207" s="131">
        <f t="shared" si="130"/>
        <v>-29.979999999999997</v>
      </c>
      <c r="BM207" s="131">
        <f t="shared" si="131"/>
        <v>-11.48</v>
      </c>
      <c r="BN207" s="131">
        <f t="shared" si="132"/>
        <v>-40.22</v>
      </c>
      <c r="BO207" s="118">
        <f t="shared" si="133"/>
        <v>-81.679999999999993</v>
      </c>
      <c r="BP207" s="15"/>
      <c r="BQ207" s="131">
        <f t="shared" si="134"/>
        <v>291.083320763926</v>
      </c>
      <c r="BR207" s="131">
        <f t="shared" si="135"/>
        <v>142.15461536696267</v>
      </c>
      <c r="BS207" s="118">
        <f t="shared" si="136"/>
        <v>433.23793613088867</v>
      </c>
      <c r="BT207" s="131"/>
      <c r="BU207" s="131">
        <f t="shared" si="137"/>
        <v>-29.8</v>
      </c>
      <c r="BV207" s="131">
        <f t="shared" si="138"/>
        <v>-11.42</v>
      </c>
      <c r="BW207" s="118">
        <f t="shared" si="139"/>
        <v>-41.22</v>
      </c>
      <c r="BX207" s="15"/>
      <c r="BY207" s="118">
        <f t="shared" si="140"/>
        <v>294.84818331975617</v>
      </c>
      <c r="BZ207" s="118">
        <f t="shared" si="141"/>
        <v>127.29130090995299</v>
      </c>
      <c r="CA207" s="118">
        <f t="shared" si="142"/>
        <v>422.13948422970918</v>
      </c>
      <c r="CB207" s="105"/>
      <c r="CC207" s="118">
        <f t="shared" si="143"/>
        <v>-29.72</v>
      </c>
      <c r="CD207" s="118">
        <f t="shared" si="144"/>
        <v>-11.38</v>
      </c>
      <c r="CE207" s="118">
        <f t="shared" si="145"/>
        <v>-41.1</v>
      </c>
    </row>
    <row r="208" spans="1:83">
      <c r="A208" s="41">
        <v>626</v>
      </c>
      <c r="B208" s="45">
        <v>17</v>
      </c>
      <c r="C208" s="45">
        <v>17</v>
      </c>
      <c r="D208" s="11" t="s">
        <v>239</v>
      </c>
      <c r="E208" s="14">
        <v>4964</v>
      </c>
      <c r="F208" s="14">
        <v>4835</v>
      </c>
      <c r="G208" s="21">
        <v>4756</v>
      </c>
      <c r="H208" s="21">
        <v>4702</v>
      </c>
      <c r="I208" s="21">
        <v>4551</v>
      </c>
      <c r="J208" s="21"/>
      <c r="K208" s="15">
        <v>-290975.44823777478</v>
      </c>
      <c r="L208" s="21">
        <v>-340119.33275351027</v>
      </c>
      <c r="M208" s="118">
        <v>-631094.78099128511</v>
      </c>
      <c r="N208" s="118"/>
      <c r="O208" s="21">
        <v>-810274.76302125945</v>
      </c>
      <c r="P208" s="21">
        <v>-634403.05447880784</v>
      </c>
      <c r="Q208" s="118">
        <f t="shared" si="112"/>
        <v>-1444677.8175000674</v>
      </c>
      <c r="R208" s="118"/>
      <c r="S208" s="21">
        <v>-437910.86026365671</v>
      </c>
      <c r="T208" s="15">
        <v>167760.25636785821</v>
      </c>
      <c r="U208" s="118">
        <f t="shared" si="113"/>
        <v>-270150.6038957985</v>
      </c>
      <c r="V208" s="15"/>
      <c r="W208" s="15">
        <v>-810274.76302125945</v>
      </c>
      <c r="X208" s="21">
        <v>-573972.24865301687</v>
      </c>
      <c r="Y208" s="118">
        <f t="shared" si="114"/>
        <v>-1384247.0116742763</v>
      </c>
      <c r="Z208" s="21"/>
      <c r="AA208" s="21">
        <v>-142584.88</v>
      </c>
      <c r="AB208" s="21">
        <v>-54598.879999999997</v>
      </c>
      <c r="AC208" s="131">
        <f t="shared" si="146"/>
        <v>-191286.32</v>
      </c>
      <c r="AD208" s="12">
        <v>-1782962.8911178459</v>
      </c>
      <c r="AE208" s="12"/>
      <c r="AF208" s="15">
        <v>-810274.76302125945</v>
      </c>
      <c r="AG208" s="21">
        <v>-512011.65792195388</v>
      </c>
      <c r="AH208" s="118">
        <f t="shared" si="115"/>
        <v>-1322286.4209432134</v>
      </c>
      <c r="AI208" s="21"/>
      <c r="AJ208" s="21">
        <v>-140119.6</v>
      </c>
      <c r="AK208" s="21">
        <v>-53696.84</v>
      </c>
      <c r="AL208" s="118">
        <f t="shared" si="116"/>
        <v>-193816.44</v>
      </c>
      <c r="AM208" s="811"/>
      <c r="AN208" s="131">
        <v>-810274.76302125945</v>
      </c>
      <c r="AO208" s="131">
        <v>-446284.5826646887</v>
      </c>
      <c r="AP208" s="118">
        <f t="shared" si="117"/>
        <v>-1256559.3456859482</v>
      </c>
      <c r="AQ208" s="131"/>
      <c r="AR208" s="131">
        <v>-135255.72</v>
      </c>
      <c r="AS208" s="131">
        <v>-51790.380000000005</v>
      </c>
      <c r="AT208" s="118">
        <f t="shared" si="118"/>
        <v>-187046.1</v>
      </c>
      <c r="AU208" s="148"/>
      <c r="AV208" s="131">
        <f t="shared" si="119"/>
        <v>-58.617133005192343</v>
      </c>
      <c r="AW208" s="131">
        <f t="shared" si="120"/>
        <v>-68.517190321013345</v>
      </c>
      <c r="AX208" s="131">
        <f t="shared" si="121"/>
        <v>-127.1343233262057</v>
      </c>
      <c r="AZ208" s="131">
        <f t="shared" si="122"/>
        <v>-167.58526639529669</v>
      </c>
      <c r="BA208" s="131">
        <f t="shared" si="123"/>
        <v>-131.2105593544587</v>
      </c>
      <c r="BB208" s="118">
        <f t="shared" si="124"/>
        <v>-298.79582574975541</v>
      </c>
      <c r="BC208" s="131"/>
      <c r="BD208" s="131">
        <f t="shared" si="111"/>
        <v>-90.571015566423313</v>
      </c>
      <c r="BE208" s="131">
        <f t="shared" si="125"/>
        <v>34.697054057468087</v>
      </c>
      <c r="BF208" s="118">
        <f t="shared" si="126"/>
        <v>-55.873961508955219</v>
      </c>
      <c r="BG208" s="131"/>
      <c r="BH208" s="131">
        <f t="shared" si="127"/>
        <v>-170.36895774206465</v>
      </c>
      <c r="BI208" s="131">
        <f t="shared" si="128"/>
        <v>-120.68382015412466</v>
      </c>
      <c r="BJ208" s="118">
        <f t="shared" si="129"/>
        <v>-291.0527778961893</v>
      </c>
      <c r="BK208" s="131"/>
      <c r="BL208" s="131">
        <f t="shared" si="130"/>
        <v>-29.98</v>
      </c>
      <c r="BM208" s="131">
        <f t="shared" si="131"/>
        <v>-11.479999999999999</v>
      </c>
      <c r="BN208" s="131">
        <f t="shared" si="132"/>
        <v>-40.22</v>
      </c>
      <c r="BO208" s="118">
        <f t="shared" si="133"/>
        <v>-81.680000000000007</v>
      </c>
      <c r="BP208" s="15"/>
      <c r="BQ208" s="131">
        <f t="shared" si="134"/>
        <v>-172.32555572549117</v>
      </c>
      <c r="BR208" s="131">
        <f t="shared" si="135"/>
        <v>-108.8923134670255</v>
      </c>
      <c r="BS208" s="118">
        <f t="shared" si="136"/>
        <v>-281.21786919251667</v>
      </c>
      <c r="BT208" s="131"/>
      <c r="BU208" s="131">
        <f t="shared" si="137"/>
        <v>-29.8</v>
      </c>
      <c r="BV208" s="131">
        <f t="shared" si="138"/>
        <v>-11.42</v>
      </c>
      <c r="BW208" s="118">
        <f t="shared" si="139"/>
        <v>-41.22</v>
      </c>
      <c r="BX208" s="15"/>
      <c r="BY208" s="118">
        <f t="shared" si="140"/>
        <v>-178.04323511783332</v>
      </c>
      <c r="BZ208" s="118">
        <f t="shared" si="141"/>
        <v>-98.062971361170881</v>
      </c>
      <c r="CA208" s="118">
        <f t="shared" si="142"/>
        <v>-276.10620647900419</v>
      </c>
      <c r="CB208" s="105"/>
      <c r="CC208" s="118">
        <f t="shared" si="143"/>
        <v>-29.72</v>
      </c>
      <c r="CD208" s="118">
        <f t="shared" si="144"/>
        <v>-11.38</v>
      </c>
      <c r="CE208" s="118">
        <f t="shared" si="145"/>
        <v>-41.1</v>
      </c>
    </row>
    <row r="209" spans="1:83">
      <c r="A209" s="41">
        <v>630</v>
      </c>
      <c r="B209" s="45">
        <v>17</v>
      </c>
      <c r="C209" s="45">
        <v>17</v>
      </c>
      <c r="D209" s="11" t="s">
        <v>240</v>
      </c>
      <c r="E209" s="14">
        <v>1631</v>
      </c>
      <c r="F209" s="14">
        <v>1635</v>
      </c>
      <c r="G209" s="21">
        <v>1646</v>
      </c>
      <c r="H209" s="21">
        <v>1641</v>
      </c>
      <c r="I209" s="21">
        <v>1678</v>
      </c>
      <c r="J209" s="21"/>
      <c r="K209" s="15">
        <v>-353312.35339960601</v>
      </c>
      <c r="L209" s="21">
        <v>-467785.08220569883</v>
      </c>
      <c r="M209" s="118">
        <v>-821097.43560530478</v>
      </c>
      <c r="N209" s="118"/>
      <c r="O209" s="21">
        <v>-212876.4904722666</v>
      </c>
      <c r="P209" s="21">
        <v>-356386.24548224919</v>
      </c>
      <c r="Q209" s="118">
        <f t="shared" si="112"/>
        <v>-569262.73595451575</v>
      </c>
      <c r="R209" s="118"/>
      <c r="S209" s="21">
        <v>-148083.61045110211</v>
      </c>
      <c r="T209" s="15">
        <v>56729.683383960313</v>
      </c>
      <c r="U209" s="118">
        <f t="shared" si="113"/>
        <v>-91353.927067141805</v>
      </c>
      <c r="V209" s="15"/>
      <c r="W209" s="15">
        <v>-212876.4904722666</v>
      </c>
      <c r="X209" s="21">
        <v>-335951.00917921553</v>
      </c>
      <c r="Y209" s="118">
        <f t="shared" si="114"/>
        <v>-548827.4996514821</v>
      </c>
      <c r="Z209" s="21"/>
      <c r="AA209" s="21">
        <v>-49347.08</v>
      </c>
      <c r="AB209" s="21">
        <v>-18896.080000000002</v>
      </c>
      <c r="AC209" s="131">
        <f t="shared" si="146"/>
        <v>-66202.12</v>
      </c>
      <c r="AD209" s="12">
        <v>-683346.15248486691</v>
      </c>
      <c r="AE209" s="12"/>
      <c r="AF209" s="15">
        <v>-212876.4904722666</v>
      </c>
      <c r="AG209" s="21">
        <v>-314998.46195164818</v>
      </c>
      <c r="AH209" s="118">
        <f t="shared" si="115"/>
        <v>-527874.9524239148</v>
      </c>
      <c r="AI209" s="21"/>
      <c r="AJ209" s="21">
        <v>-48901.8</v>
      </c>
      <c r="AK209" s="21">
        <v>-18740.22</v>
      </c>
      <c r="AL209" s="118">
        <f t="shared" si="116"/>
        <v>-67642.02</v>
      </c>
      <c r="AM209" s="811"/>
      <c r="AN209" s="131">
        <v>-212876.4904722666</v>
      </c>
      <c r="AO209" s="131">
        <v>-292772.24312111485</v>
      </c>
      <c r="AP209" s="118">
        <f t="shared" si="117"/>
        <v>-505648.73359338148</v>
      </c>
      <c r="AQ209" s="131"/>
      <c r="AR209" s="131">
        <v>-49870.159999999996</v>
      </c>
      <c r="AS209" s="131">
        <v>-19095.640000000003</v>
      </c>
      <c r="AT209" s="118">
        <f t="shared" si="118"/>
        <v>-68965.8</v>
      </c>
      <c r="AU209" s="148"/>
      <c r="AV209" s="131">
        <f t="shared" si="119"/>
        <v>-216.62314739399511</v>
      </c>
      <c r="AW209" s="131">
        <f t="shared" si="120"/>
        <v>-286.80875671716666</v>
      </c>
      <c r="AX209" s="131">
        <f t="shared" si="121"/>
        <v>-503.43190411116171</v>
      </c>
      <c r="AZ209" s="131">
        <f t="shared" si="122"/>
        <v>-130.19968836224257</v>
      </c>
      <c r="BA209" s="131">
        <f t="shared" si="123"/>
        <v>-217.97323882706371</v>
      </c>
      <c r="BB209" s="118">
        <f t="shared" si="124"/>
        <v>-348.17292718930628</v>
      </c>
      <c r="BC209" s="131"/>
      <c r="BD209" s="131">
        <f t="shared" si="111"/>
        <v>-90.571015566423313</v>
      </c>
      <c r="BE209" s="131">
        <f t="shared" si="125"/>
        <v>34.69705405746808</v>
      </c>
      <c r="BF209" s="118">
        <f t="shared" si="126"/>
        <v>-55.873961508955233</v>
      </c>
      <c r="BG209" s="131"/>
      <c r="BH209" s="131">
        <f t="shared" si="127"/>
        <v>-129.32958108886186</v>
      </c>
      <c r="BI209" s="131">
        <f t="shared" si="128"/>
        <v>-204.10146365687456</v>
      </c>
      <c r="BJ209" s="118">
        <f t="shared" si="129"/>
        <v>-333.43104474573641</v>
      </c>
      <c r="BK209" s="131"/>
      <c r="BL209" s="131">
        <f t="shared" si="130"/>
        <v>-29.98</v>
      </c>
      <c r="BM209" s="131">
        <f t="shared" si="131"/>
        <v>-11.48</v>
      </c>
      <c r="BN209" s="131">
        <f t="shared" si="132"/>
        <v>-40.22</v>
      </c>
      <c r="BO209" s="118">
        <f t="shared" si="133"/>
        <v>-81.680000000000007</v>
      </c>
      <c r="BP209" s="15"/>
      <c r="BQ209" s="131">
        <f t="shared" si="134"/>
        <v>-129.72363831338609</v>
      </c>
      <c r="BR209" s="131">
        <f t="shared" si="135"/>
        <v>-191.95518705158329</v>
      </c>
      <c r="BS209" s="118">
        <f t="shared" si="136"/>
        <v>-321.67882536496938</v>
      </c>
      <c r="BT209" s="131"/>
      <c r="BU209" s="131">
        <f t="shared" si="137"/>
        <v>-29.8</v>
      </c>
      <c r="BV209" s="131">
        <f t="shared" si="138"/>
        <v>-11.42</v>
      </c>
      <c r="BW209" s="118">
        <f t="shared" si="139"/>
        <v>-41.22</v>
      </c>
      <c r="BX209" s="15"/>
      <c r="BY209" s="118">
        <f t="shared" si="140"/>
        <v>-126.86322435772742</v>
      </c>
      <c r="BZ209" s="118">
        <f t="shared" si="141"/>
        <v>-174.47690293272638</v>
      </c>
      <c r="CA209" s="118">
        <f t="shared" si="142"/>
        <v>-301.34012729045378</v>
      </c>
      <c r="CB209" s="105"/>
      <c r="CC209" s="118">
        <f t="shared" si="143"/>
        <v>-29.72</v>
      </c>
      <c r="CD209" s="118">
        <f t="shared" si="144"/>
        <v>-11.380000000000003</v>
      </c>
      <c r="CE209" s="118">
        <f t="shared" si="145"/>
        <v>-41.1</v>
      </c>
    </row>
    <row r="210" spans="1:83">
      <c r="A210" s="41">
        <v>631</v>
      </c>
      <c r="B210" s="45">
        <v>2</v>
      </c>
      <c r="C210" s="45">
        <v>2</v>
      </c>
      <c r="D210" s="11" t="s">
        <v>241</v>
      </c>
      <c r="E210" s="14">
        <v>1985</v>
      </c>
      <c r="F210" s="14">
        <v>1963</v>
      </c>
      <c r="G210" s="21">
        <v>1930</v>
      </c>
      <c r="H210" s="21">
        <v>1919</v>
      </c>
      <c r="I210" s="21">
        <v>1892</v>
      </c>
      <c r="J210" s="21"/>
      <c r="K210" s="15">
        <v>562070.08676746942</v>
      </c>
      <c r="L210" s="21">
        <v>552852.39864837914</v>
      </c>
      <c r="M210" s="118">
        <v>1114922.485415848</v>
      </c>
      <c r="N210" s="118"/>
      <c r="O210" s="21">
        <v>142206.7388894491</v>
      </c>
      <c r="P210" s="21">
        <v>235270.97998128511</v>
      </c>
      <c r="Q210" s="118">
        <f t="shared" si="112"/>
        <v>377477.71887073421</v>
      </c>
      <c r="R210" s="118"/>
      <c r="S210" s="21">
        <v>-177790.90355688895</v>
      </c>
      <c r="T210" s="15">
        <v>68110.317114809834</v>
      </c>
      <c r="U210" s="118">
        <f t="shared" si="113"/>
        <v>-109680.58644207912</v>
      </c>
      <c r="V210" s="15"/>
      <c r="W210" s="15">
        <v>142206.7388894491</v>
      </c>
      <c r="X210" s="21">
        <v>200915.7621604015</v>
      </c>
      <c r="Y210" s="118">
        <f t="shared" si="114"/>
        <v>343122.5010498506</v>
      </c>
      <c r="Z210" s="21"/>
      <c r="AA210" s="21">
        <v>-57861.4</v>
      </c>
      <c r="AB210" s="21">
        <v>-22156.400000000001</v>
      </c>
      <c r="AC210" s="131">
        <f t="shared" si="146"/>
        <v>-77624.599999999991</v>
      </c>
      <c r="AD210" s="12">
        <v>181237.04597546119</v>
      </c>
      <c r="AE210" s="12"/>
      <c r="AF210" s="15">
        <v>142206.7388894491</v>
      </c>
      <c r="AG210" s="21">
        <v>167181.63384707709</v>
      </c>
      <c r="AH210" s="118">
        <f t="shared" si="115"/>
        <v>309388.37273652619</v>
      </c>
      <c r="AI210" s="21"/>
      <c r="AJ210" s="21">
        <v>-57186.2</v>
      </c>
      <c r="AK210" s="21">
        <v>-21914.98</v>
      </c>
      <c r="AL210" s="118">
        <f t="shared" si="116"/>
        <v>-79101.179999999993</v>
      </c>
      <c r="AM210" s="811"/>
      <c r="AN210" s="131">
        <v>142206.73888944913</v>
      </c>
      <c r="AO210" s="131">
        <v>134976.69046135043</v>
      </c>
      <c r="AP210" s="118">
        <f t="shared" si="117"/>
        <v>277183.42935079953</v>
      </c>
      <c r="AQ210" s="131"/>
      <c r="AR210" s="131">
        <v>-56230.239999999998</v>
      </c>
      <c r="AS210" s="131">
        <v>-21530.960000000003</v>
      </c>
      <c r="AT210" s="118">
        <f t="shared" si="118"/>
        <v>-77761.2</v>
      </c>
      <c r="AU210" s="148"/>
      <c r="AV210" s="131">
        <f t="shared" si="119"/>
        <v>283.1587338878939</v>
      </c>
      <c r="AW210" s="131">
        <f t="shared" si="120"/>
        <v>278.51506229137487</v>
      </c>
      <c r="AX210" s="131">
        <f t="shared" si="121"/>
        <v>561.67379617926849</v>
      </c>
      <c r="AZ210" s="131">
        <f t="shared" si="122"/>
        <v>72.44357559319873</v>
      </c>
      <c r="BA210" s="131">
        <f t="shared" si="123"/>
        <v>119.85276616468931</v>
      </c>
      <c r="BB210" s="118">
        <f t="shared" si="124"/>
        <v>192.29634175788803</v>
      </c>
      <c r="BC210" s="131"/>
      <c r="BD210" s="131">
        <f t="shared" si="111"/>
        <v>-90.571015566423313</v>
      </c>
      <c r="BE210" s="131">
        <f t="shared" si="125"/>
        <v>34.69705405746808</v>
      </c>
      <c r="BF210" s="118">
        <f t="shared" si="126"/>
        <v>-55.873961508955233</v>
      </c>
      <c r="BG210" s="131"/>
      <c r="BH210" s="131">
        <f t="shared" si="127"/>
        <v>73.682248129248237</v>
      </c>
      <c r="BI210" s="131">
        <f t="shared" si="128"/>
        <v>104.10143117119249</v>
      </c>
      <c r="BJ210" s="118">
        <f t="shared" si="129"/>
        <v>177.78367930044072</v>
      </c>
      <c r="BK210" s="131"/>
      <c r="BL210" s="131">
        <f t="shared" si="130"/>
        <v>-29.98</v>
      </c>
      <c r="BM210" s="131">
        <f t="shared" si="131"/>
        <v>-11.48</v>
      </c>
      <c r="BN210" s="131">
        <f t="shared" si="132"/>
        <v>-40.22</v>
      </c>
      <c r="BO210" s="118">
        <f t="shared" si="133"/>
        <v>-81.680000000000007</v>
      </c>
      <c r="BP210" s="15"/>
      <c r="BQ210" s="131">
        <f t="shared" si="134"/>
        <v>74.104605987206412</v>
      </c>
      <c r="BR210" s="131">
        <f t="shared" si="135"/>
        <v>87.11914218190573</v>
      </c>
      <c r="BS210" s="118">
        <f t="shared" si="136"/>
        <v>161.22374816911213</v>
      </c>
      <c r="BT210" s="131"/>
      <c r="BU210" s="131">
        <f t="shared" si="137"/>
        <v>-29.799999999999997</v>
      </c>
      <c r="BV210" s="131">
        <f t="shared" si="138"/>
        <v>-11.42</v>
      </c>
      <c r="BW210" s="118">
        <f t="shared" si="139"/>
        <v>-41.22</v>
      </c>
      <c r="BX210" s="15"/>
      <c r="BY210" s="118">
        <f t="shared" si="140"/>
        <v>75.162124148757471</v>
      </c>
      <c r="BZ210" s="118">
        <f t="shared" si="141"/>
        <v>71.340745486971684</v>
      </c>
      <c r="CA210" s="118">
        <f t="shared" si="142"/>
        <v>146.50286963572916</v>
      </c>
      <c r="CB210" s="105"/>
      <c r="CC210" s="118">
        <f t="shared" si="143"/>
        <v>-29.72</v>
      </c>
      <c r="CD210" s="118">
        <f t="shared" si="144"/>
        <v>-11.38</v>
      </c>
      <c r="CE210" s="118">
        <f t="shared" si="145"/>
        <v>-41.1</v>
      </c>
    </row>
    <row r="211" spans="1:83">
      <c r="A211" s="41">
        <v>635</v>
      </c>
      <c r="B211" s="45">
        <v>6</v>
      </c>
      <c r="C211" s="45">
        <v>6</v>
      </c>
      <c r="D211" s="11" t="s">
        <v>242</v>
      </c>
      <c r="E211" s="14">
        <v>6439</v>
      </c>
      <c r="F211" s="14">
        <v>6347</v>
      </c>
      <c r="G211" s="21">
        <v>6337</v>
      </c>
      <c r="H211" s="21">
        <v>6238</v>
      </c>
      <c r="I211" s="21">
        <v>6146</v>
      </c>
      <c r="J211" s="21"/>
      <c r="K211" s="15">
        <v>-40000.643998499349</v>
      </c>
      <c r="L211" s="21">
        <v>-88598.224881671558</v>
      </c>
      <c r="M211" s="118">
        <v>-128598.86888017091</v>
      </c>
      <c r="N211" s="118"/>
      <c r="O211" s="21">
        <v>-114422.80464292959</v>
      </c>
      <c r="P211" s="21">
        <v>-69706.290798041548</v>
      </c>
      <c r="Q211" s="118">
        <f t="shared" si="112"/>
        <v>-184129.09544097114</v>
      </c>
      <c r="R211" s="118"/>
      <c r="S211" s="21">
        <v>-574854.23580008873</v>
      </c>
      <c r="T211" s="15">
        <v>220222.2021027499</v>
      </c>
      <c r="U211" s="118">
        <f t="shared" si="113"/>
        <v>-354632.03369733883</v>
      </c>
      <c r="V211" s="15"/>
      <c r="W211" s="15">
        <v>-114422.80464292959</v>
      </c>
      <c r="X211" s="21">
        <v>-12958.827423141591</v>
      </c>
      <c r="Y211" s="118">
        <f t="shared" si="114"/>
        <v>-127381.63206607118</v>
      </c>
      <c r="Z211" s="21"/>
      <c r="AA211" s="21">
        <v>-189983.26</v>
      </c>
      <c r="AB211" s="21">
        <v>-72748.760000000009</v>
      </c>
      <c r="AC211" s="131">
        <f t="shared" si="146"/>
        <v>-254874.13999999998</v>
      </c>
      <c r="AD211" s="12">
        <v>-650011.60515445005</v>
      </c>
      <c r="AE211" s="12"/>
      <c r="AF211" s="15">
        <v>-114422.80464292959</v>
      </c>
      <c r="AG211" s="21">
        <v>-26826.936136676999</v>
      </c>
      <c r="AH211" s="118">
        <f t="shared" si="115"/>
        <v>-141249.7407796066</v>
      </c>
      <c r="AI211" s="21"/>
      <c r="AJ211" s="21">
        <v>-185892.4</v>
      </c>
      <c r="AK211" s="21">
        <v>-71237.960000000006</v>
      </c>
      <c r="AL211" s="118">
        <f t="shared" si="116"/>
        <v>-257130.36</v>
      </c>
      <c r="AM211" s="811"/>
      <c r="AN211" s="131">
        <v>-114422.80464292956</v>
      </c>
      <c r="AO211" s="131">
        <v>-35750.706217780869</v>
      </c>
      <c r="AP211" s="118">
        <f t="shared" si="117"/>
        <v>-150173.51086071043</v>
      </c>
      <c r="AQ211" s="131"/>
      <c r="AR211" s="131">
        <v>-182659.12</v>
      </c>
      <c r="AS211" s="131">
        <v>-69941.48000000001</v>
      </c>
      <c r="AT211" s="118">
        <f t="shared" si="118"/>
        <v>-252600.6</v>
      </c>
      <c r="AU211" s="148"/>
      <c r="AV211" s="131">
        <f t="shared" si="119"/>
        <v>-6.2122447582698168</v>
      </c>
      <c r="AW211" s="131">
        <f t="shared" si="120"/>
        <v>-13.759624923384308</v>
      </c>
      <c r="AX211" s="131">
        <f t="shared" si="121"/>
        <v>-19.971869681654123</v>
      </c>
      <c r="AZ211" s="131">
        <f t="shared" si="122"/>
        <v>-18.027856411364361</v>
      </c>
      <c r="BA211" s="131">
        <f t="shared" si="123"/>
        <v>-10.982557239332211</v>
      </c>
      <c r="BB211" s="118">
        <f t="shared" si="124"/>
        <v>-29.01041365069657</v>
      </c>
      <c r="BC211" s="131"/>
      <c r="BD211" s="131">
        <f t="shared" si="111"/>
        <v>-90.571015566423313</v>
      </c>
      <c r="BE211" s="131">
        <f t="shared" si="125"/>
        <v>34.69705405746808</v>
      </c>
      <c r="BF211" s="118">
        <f t="shared" si="126"/>
        <v>-55.873961508955226</v>
      </c>
      <c r="BG211" s="131"/>
      <c r="BH211" s="131">
        <f t="shared" si="127"/>
        <v>-18.056304977580812</v>
      </c>
      <c r="BI211" s="131">
        <f t="shared" si="128"/>
        <v>-2.0449467292317487</v>
      </c>
      <c r="BJ211" s="118">
        <f t="shared" si="129"/>
        <v>-20.101251706812562</v>
      </c>
      <c r="BK211" s="131"/>
      <c r="BL211" s="131">
        <f t="shared" si="130"/>
        <v>-29.98</v>
      </c>
      <c r="BM211" s="131">
        <f t="shared" si="131"/>
        <v>-11.480000000000002</v>
      </c>
      <c r="BN211" s="131">
        <f t="shared" si="132"/>
        <v>-40.22</v>
      </c>
      <c r="BO211" s="118">
        <f t="shared" si="133"/>
        <v>-81.680000000000007</v>
      </c>
      <c r="BP211" s="15"/>
      <c r="BQ211" s="131">
        <f t="shared" si="134"/>
        <v>-18.342867047600127</v>
      </c>
      <c r="BR211" s="131">
        <f t="shared" si="135"/>
        <v>-4.3005668702592175</v>
      </c>
      <c r="BS211" s="118">
        <f t="shared" si="136"/>
        <v>-22.643433917859344</v>
      </c>
      <c r="BT211" s="131"/>
      <c r="BU211" s="131">
        <f t="shared" si="137"/>
        <v>-29.8</v>
      </c>
      <c r="BV211" s="131">
        <f t="shared" si="138"/>
        <v>-11.420000000000002</v>
      </c>
      <c r="BW211" s="118">
        <f t="shared" si="139"/>
        <v>-41.22</v>
      </c>
      <c r="BX211" s="15"/>
      <c r="BY211" s="118">
        <f t="shared" si="140"/>
        <v>-18.617442994293778</v>
      </c>
      <c r="BZ211" s="118">
        <f t="shared" si="141"/>
        <v>-5.8169063159422176</v>
      </c>
      <c r="CA211" s="118">
        <f t="shared" si="142"/>
        <v>-24.434349310235994</v>
      </c>
      <c r="CB211" s="105"/>
      <c r="CC211" s="118">
        <f t="shared" si="143"/>
        <v>-29.72</v>
      </c>
      <c r="CD211" s="118">
        <f t="shared" si="144"/>
        <v>-11.380000000000003</v>
      </c>
      <c r="CE211" s="118">
        <f t="shared" si="145"/>
        <v>-41.1</v>
      </c>
    </row>
    <row r="212" spans="1:83">
      <c r="A212" s="41">
        <v>636</v>
      </c>
      <c r="B212" s="45">
        <v>2</v>
      </c>
      <c r="C212" s="45">
        <v>2</v>
      </c>
      <c r="D212" s="11" t="s">
        <v>243</v>
      </c>
      <c r="E212" s="14">
        <v>8222</v>
      </c>
      <c r="F212" s="14">
        <v>8154</v>
      </c>
      <c r="G212" s="21">
        <v>8130</v>
      </c>
      <c r="H212" s="21">
        <v>8011</v>
      </c>
      <c r="I212" s="21">
        <v>7903</v>
      </c>
      <c r="J212" s="21"/>
      <c r="K212" s="15">
        <v>547609.04309370148</v>
      </c>
      <c r="L212" s="21">
        <v>227655.28563894509</v>
      </c>
      <c r="M212" s="118">
        <v>775264.32873264665</v>
      </c>
      <c r="N212" s="118"/>
      <c r="O212" s="21">
        <v>736313.75676624791</v>
      </c>
      <c r="P212" s="21">
        <v>197080.2718635042</v>
      </c>
      <c r="Q212" s="118">
        <f t="shared" si="112"/>
        <v>933394.02862975211</v>
      </c>
      <c r="R212" s="118"/>
      <c r="S212" s="21">
        <v>-738516.06092861574</v>
      </c>
      <c r="T212" s="15">
        <v>282919.77878459467</v>
      </c>
      <c r="U212" s="118">
        <f t="shared" si="113"/>
        <v>-455596.28214402107</v>
      </c>
      <c r="V212" s="15"/>
      <c r="W212" s="15">
        <v>736313.75676624791</v>
      </c>
      <c r="X212" s="21">
        <v>54373.982453679913</v>
      </c>
      <c r="Y212" s="118">
        <f t="shared" si="114"/>
        <v>790687.73921992781</v>
      </c>
      <c r="Z212" s="21"/>
      <c r="AA212" s="21">
        <v>-243737.4</v>
      </c>
      <c r="AB212" s="21">
        <v>-93332.400000000009</v>
      </c>
      <c r="AC212" s="131">
        <f t="shared" si="146"/>
        <v>-326988.59999999998</v>
      </c>
      <c r="AD212" s="12">
        <v>119172.34987821461</v>
      </c>
      <c r="AE212" s="12"/>
      <c r="AF212" s="15">
        <v>736313.75676624791</v>
      </c>
      <c r="AG212" s="21">
        <v>-34464.603317861067</v>
      </c>
      <c r="AH212" s="118">
        <f t="shared" si="115"/>
        <v>701849.15344838682</v>
      </c>
      <c r="AI212" s="21"/>
      <c r="AJ212" s="21">
        <v>-238727.8</v>
      </c>
      <c r="AK212" s="21">
        <v>-91485.62</v>
      </c>
      <c r="AL212" s="118">
        <f t="shared" si="116"/>
        <v>-330213.42</v>
      </c>
      <c r="AM212" s="811"/>
      <c r="AN212" s="131">
        <v>736313.75676624791</v>
      </c>
      <c r="AO212" s="131">
        <v>-45928.983535494757</v>
      </c>
      <c r="AP212" s="118">
        <f t="shared" si="117"/>
        <v>690384.77323075314</v>
      </c>
      <c r="AQ212" s="131"/>
      <c r="AR212" s="131">
        <v>-234877.16</v>
      </c>
      <c r="AS212" s="131">
        <v>-89936.14</v>
      </c>
      <c r="AT212" s="118">
        <f t="shared" si="118"/>
        <v>-324813.3</v>
      </c>
      <c r="AU212" s="148"/>
      <c r="AV212" s="131">
        <f t="shared" si="119"/>
        <v>66.602899914096511</v>
      </c>
      <c r="AW212" s="131">
        <f t="shared" si="120"/>
        <v>27.688553349421685</v>
      </c>
      <c r="AX212" s="131">
        <f t="shared" si="121"/>
        <v>94.291453263518207</v>
      </c>
      <c r="AZ212" s="131">
        <f t="shared" si="122"/>
        <v>90.30092675573313</v>
      </c>
      <c r="BA212" s="131">
        <f t="shared" si="123"/>
        <v>24.169765987675277</v>
      </c>
      <c r="BB212" s="118">
        <f t="shared" si="124"/>
        <v>114.47069274340841</v>
      </c>
      <c r="BC212" s="131"/>
      <c r="BD212" s="131">
        <f t="shared" si="111"/>
        <v>-90.571015566423313</v>
      </c>
      <c r="BE212" s="131">
        <f t="shared" si="125"/>
        <v>34.697054057468073</v>
      </c>
      <c r="BF212" s="118">
        <f t="shared" si="126"/>
        <v>-55.873961508955247</v>
      </c>
      <c r="BG212" s="131"/>
      <c r="BH212" s="131">
        <f t="shared" si="127"/>
        <v>90.567497757226064</v>
      </c>
      <c r="BI212" s="131">
        <f t="shared" si="128"/>
        <v>6.6880667224698538</v>
      </c>
      <c r="BJ212" s="118">
        <f t="shared" si="129"/>
        <v>97.25556447969592</v>
      </c>
      <c r="BK212" s="131"/>
      <c r="BL212" s="131">
        <f t="shared" si="130"/>
        <v>-29.98</v>
      </c>
      <c r="BM212" s="131">
        <f t="shared" si="131"/>
        <v>-11.48</v>
      </c>
      <c r="BN212" s="131">
        <f t="shared" si="132"/>
        <v>-40.22</v>
      </c>
      <c r="BO212" s="118">
        <f t="shared" si="133"/>
        <v>-81.680000000000007</v>
      </c>
      <c r="BP212" s="15"/>
      <c r="BQ212" s="131">
        <f t="shared" si="134"/>
        <v>91.912839441548854</v>
      </c>
      <c r="BR212" s="131">
        <f t="shared" si="135"/>
        <v>-4.3021599448085217</v>
      </c>
      <c r="BS212" s="118">
        <f t="shared" si="136"/>
        <v>87.610679496740332</v>
      </c>
      <c r="BT212" s="131"/>
      <c r="BU212" s="131">
        <f t="shared" si="137"/>
        <v>-29.799999999999997</v>
      </c>
      <c r="BV212" s="131">
        <f t="shared" si="138"/>
        <v>-11.42</v>
      </c>
      <c r="BW212" s="118">
        <f t="shared" si="139"/>
        <v>-41.22</v>
      </c>
      <c r="BX212" s="15"/>
      <c r="BY212" s="118">
        <f t="shared" si="140"/>
        <v>93.168892416328973</v>
      </c>
      <c r="BZ212" s="118">
        <f t="shared" si="141"/>
        <v>-5.8115884519163306</v>
      </c>
      <c r="CA212" s="118">
        <f t="shared" si="142"/>
        <v>87.357303964412637</v>
      </c>
      <c r="CB212" s="105"/>
      <c r="CC212" s="118">
        <f t="shared" si="143"/>
        <v>-29.72</v>
      </c>
      <c r="CD212" s="118">
        <f t="shared" si="144"/>
        <v>-11.38</v>
      </c>
      <c r="CE212" s="118">
        <f t="shared" si="145"/>
        <v>-41.1</v>
      </c>
    </row>
    <row r="213" spans="1:83">
      <c r="A213" s="41">
        <v>638</v>
      </c>
      <c r="B213" s="45">
        <v>1</v>
      </c>
      <c r="C213" s="124">
        <v>32</v>
      </c>
      <c r="D213" s="11" t="s">
        <v>244</v>
      </c>
      <c r="E213" s="14">
        <v>51149</v>
      </c>
      <c r="F213" s="14">
        <v>51232</v>
      </c>
      <c r="G213" s="21">
        <v>51289</v>
      </c>
      <c r="H213" s="21">
        <v>51737</v>
      </c>
      <c r="I213" s="21">
        <v>51863</v>
      </c>
      <c r="J213" s="21"/>
      <c r="K213" s="15">
        <v>13635707.035093909</v>
      </c>
      <c r="L213" s="21">
        <v>5791297.8341033831</v>
      </c>
      <c r="M213" s="118">
        <v>19427004.86919729</v>
      </c>
      <c r="N213" s="118"/>
      <c r="O213" s="21">
        <v>14522566.989777571</v>
      </c>
      <c r="P213" s="21">
        <v>5402351.0373497</v>
      </c>
      <c r="Q213" s="118">
        <f t="shared" si="112"/>
        <v>19924918.02712727</v>
      </c>
      <c r="R213" s="118"/>
      <c r="S213" s="21">
        <v>-4640134.2694989992</v>
      </c>
      <c r="T213" s="15">
        <v>1777599.473472205</v>
      </c>
      <c r="U213" s="118">
        <f t="shared" si="113"/>
        <v>-2862534.7960267942</v>
      </c>
      <c r="V213" s="15"/>
      <c r="W213" s="15">
        <v>14522566.989777571</v>
      </c>
      <c r="X213" s="21">
        <v>4505720.105409042</v>
      </c>
      <c r="Y213" s="118">
        <f t="shared" si="114"/>
        <v>19028287.095186614</v>
      </c>
      <c r="Z213" s="21"/>
      <c r="AA213" s="21">
        <v>-1537644.22</v>
      </c>
      <c r="AB213" s="21">
        <v>-588797.72</v>
      </c>
      <c r="AC213" s="131">
        <f t="shared" si="146"/>
        <v>-2062843.5799999998</v>
      </c>
      <c r="AD213" s="12">
        <v>14810833.938236279</v>
      </c>
      <c r="AE213" s="12"/>
      <c r="AF213" s="15">
        <v>14522566.989777571</v>
      </c>
      <c r="AG213" s="21">
        <v>3625298.8819000069</v>
      </c>
      <c r="AH213" s="118">
        <f t="shared" si="115"/>
        <v>18147865.871677577</v>
      </c>
      <c r="AI213" s="21"/>
      <c r="AJ213" s="21">
        <v>-1541762.6</v>
      </c>
      <c r="AK213" s="21">
        <v>-590836.54</v>
      </c>
      <c r="AL213" s="118">
        <f t="shared" si="116"/>
        <v>-2132599.14</v>
      </c>
      <c r="AM213" s="811"/>
      <c r="AN213" s="131">
        <v>14522566.989777571</v>
      </c>
      <c r="AO213" s="131">
        <v>2784787.5932919858</v>
      </c>
      <c r="AP213" s="118">
        <f t="shared" si="117"/>
        <v>17307354.583069555</v>
      </c>
      <c r="AQ213" s="131"/>
      <c r="AR213" s="131">
        <v>-1541368.3599999999</v>
      </c>
      <c r="AS213" s="131">
        <v>-590200.94000000006</v>
      </c>
      <c r="AT213" s="118">
        <f t="shared" si="118"/>
        <v>-2131569.2999999998</v>
      </c>
      <c r="AU213" s="148"/>
      <c r="AV213" s="131">
        <f t="shared" si="119"/>
        <v>266.58794961961934</v>
      </c>
      <c r="AW213" s="131">
        <f t="shared" si="120"/>
        <v>113.22406760842603</v>
      </c>
      <c r="AX213" s="131">
        <f t="shared" si="121"/>
        <v>379.81201722804531</v>
      </c>
      <c r="AZ213" s="131">
        <f t="shared" si="122"/>
        <v>283.46671981920616</v>
      </c>
      <c r="BA213" s="131">
        <f t="shared" si="123"/>
        <v>105.44876322122306</v>
      </c>
      <c r="BB213" s="118">
        <f t="shared" si="124"/>
        <v>388.91548304042919</v>
      </c>
      <c r="BC213" s="131"/>
      <c r="BD213" s="131">
        <f t="shared" si="111"/>
        <v>-90.571015566423313</v>
      </c>
      <c r="BE213" s="131">
        <f t="shared" si="125"/>
        <v>34.697054057468087</v>
      </c>
      <c r="BF213" s="118">
        <f t="shared" si="126"/>
        <v>-55.873961508955226</v>
      </c>
      <c r="BG213" s="131"/>
      <c r="BH213" s="131">
        <f t="shared" si="127"/>
        <v>283.15168924676971</v>
      </c>
      <c r="BI213" s="131">
        <f t="shared" si="128"/>
        <v>87.849638429469124</v>
      </c>
      <c r="BJ213" s="118">
        <f t="shared" si="129"/>
        <v>371.00132767623882</v>
      </c>
      <c r="BK213" s="131"/>
      <c r="BL213" s="131">
        <f t="shared" si="130"/>
        <v>-29.98</v>
      </c>
      <c r="BM213" s="131">
        <f t="shared" si="131"/>
        <v>-11.479999999999999</v>
      </c>
      <c r="BN213" s="131">
        <f t="shared" si="132"/>
        <v>-40.22</v>
      </c>
      <c r="BO213" s="118">
        <f t="shared" si="133"/>
        <v>-81.680000000000007</v>
      </c>
      <c r="BP213" s="15"/>
      <c r="BQ213" s="131">
        <f t="shared" si="134"/>
        <v>280.69982777852545</v>
      </c>
      <c r="BR213" s="131">
        <f t="shared" si="135"/>
        <v>70.07168722384381</v>
      </c>
      <c r="BS213" s="118">
        <f t="shared" si="136"/>
        <v>350.77151500236926</v>
      </c>
      <c r="BT213" s="131"/>
      <c r="BU213" s="131">
        <f t="shared" si="137"/>
        <v>-29.8</v>
      </c>
      <c r="BV213" s="131">
        <f t="shared" si="138"/>
        <v>-11.42</v>
      </c>
      <c r="BW213" s="118">
        <f t="shared" si="139"/>
        <v>-41.22</v>
      </c>
      <c r="BX213" s="15"/>
      <c r="BY213" s="118">
        <f t="shared" si="140"/>
        <v>280.01787381712535</v>
      </c>
      <c r="BZ213" s="118">
        <f t="shared" si="141"/>
        <v>53.695073429843738</v>
      </c>
      <c r="CA213" s="118">
        <f t="shared" si="142"/>
        <v>333.71294724696907</v>
      </c>
      <c r="CB213" s="105"/>
      <c r="CC213" s="118">
        <f t="shared" si="143"/>
        <v>-29.72</v>
      </c>
      <c r="CD213" s="118">
        <f t="shared" si="144"/>
        <v>-11.38</v>
      </c>
      <c r="CE213" s="118">
        <f t="shared" si="145"/>
        <v>-41.1</v>
      </c>
    </row>
    <row r="214" spans="1:83">
      <c r="A214" s="41">
        <v>678</v>
      </c>
      <c r="B214" s="45">
        <v>17</v>
      </c>
      <c r="C214" s="45">
        <v>17</v>
      </c>
      <c r="D214" s="11" t="s">
        <v>245</v>
      </c>
      <c r="E214" s="14">
        <v>24260</v>
      </c>
      <c r="F214" s="14">
        <v>24073</v>
      </c>
      <c r="G214" s="21">
        <v>23797</v>
      </c>
      <c r="H214" s="21">
        <v>23571</v>
      </c>
      <c r="I214" s="21">
        <v>23413</v>
      </c>
      <c r="J214" s="21"/>
      <c r="K214" s="15">
        <v>2016187.6418590839</v>
      </c>
      <c r="L214" s="21">
        <v>1338054.104409538</v>
      </c>
      <c r="M214" s="118">
        <v>3354241.746268623</v>
      </c>
      <c r="N214" s="118"/>
      <c r="O214" s="21">
        <v>1514748.4909656369</v>
      </c>
      <c r="P214" s="21">
        <v>542150.00276506203</v>
      </c>
      <c r="Q214" s="118">
        <f t="shared" si="112"/>
        <v>2056898.4937306989</v>
      </c>
      <c r="R214" s="118"/>
      <c r="S214" s="21">
        <v>-2180316.0577305085</v>
      </c>
      <c r="T214" s="15">
        <v>835262.18232542905</v>
      </c>
      <c r="U214" s="118">
        <f t="shared" si="113"/>
        <v>-1345053.8754050795</v>
      </c>
      <c r="V214" s="15"/>
      <c r="W214" s="15">
        <v>1514748.4909656369</v>
      </c>
      <c r="X214" s="21">
        <v>120839.1731154789</v>
      </c>
      <c r="Y214" s="118">
        <f t="shared" si="114"/>
        <v>1635587.6640811157</v>
      </c>
      <c r="Z214" s="21"/>
      <c r="AA214" s="21">
        <v>-713434.06</v>
      </c>
      <c r="AB214" s="21">
        <v>-273189.56</v>
      </c>
      <c r="AC214" s="131">
        <f t="shared" si="146"/>
        <v>-957115.34</v>
      </c>
      <c r="AD214" s="12">
        <v>-348613.38974367082</v>
      </c>
      <c r="AE214" s="12"/>
      <c r="AF214" s="15">
        <v>1514748.4909656369</v>
      </c>
      <c r="AG214" s="21">
        <v>-101749.6192875729</v>
      </c>
      <c r="AH214" s="118">
        <f t="shared" si="115"/>
        <v>1412998.8716780641</v>
      </c>
      <c r="AI214" s="21"/>
      <c r="AJ214" s="21">
        <v>-702415.8</v>
      </c>
      <c r="AK214" s="21">
        <v>-269180.82</v>
      </c>
      <c r="AL214" s="118">
        <f t="shared" si="116"/>
        <v>-971596.62000000011</v>
      </c>
      <c r="AM214" s="811"/>
      <c r="AN214" s="131">
        <v>1514748.4909656369</v>
      </c>
      <c r="AO214" s="131">
        <v>-135595.83279984858</v>
      </c>
      <c r="AP214" s="118">
        <f t="shared" si="117"/>
        <v>1379152.6581657883</v>
      </c>
      <c r="AQ214" s="131"/>
      <c r="AR214" s="131">
        <v>-695834.36</v>
      </c>
      <c r="AS214" s="131">
        <v>-266439.94</v>
      </c>
      <c r="AT214" s="118">
        <f t="shared" si="118"/>
        <v>-962274.3</v>
      </c>
      <c r="AU214" s="148"/>
      <c r="AV214" s="131">
        <f t="shared" si="119"/>
        <v>83.107487298395867</v>
      </c>
      <c r="AW214" s="131">
        <f t="shared" si="120"/>
        <v>55.154744617046084</v>
      </c>
      <c r="AX214" s="131">
        <f t="shared" si="121"/>
        <v>138.26223191544202</v>
      </c>
      <c r="AZ214" s="131">
        <f t="shared" si="122"/>
        <v>62.92312927203244</v>
      </c>
      <c r="BA214" s="131">
        <f t="shared" si="123"/>
        <v>22.521081824660907</v>
      </c>
      <c r="BB214" s="118">
        <f t="shared" si="124"/>
        <v>85.444211096693351</v>
      </c>
      <c r="BC214" s="131"/>
      <c r="BD214" s="131">
        <f t="shared" si="111"/>
        <v>-90.571015566423313</v>
      </c>
      <c r="BE214" s="131">
        <f t="shared" si="125"/>
        <v>34.69705405746808</v>
      </c>
      <c r="BF214" s="118">
        <f t="shared" si="126"/>
        <v>-55.87396150895524</v>
      </c>
      <c r="BG214" s="131"/>
      <c r="BH214" s="131">
        <f t="shared" si="127"/>
        <v>63.652918055453917</v>
      </c>
      <c r="BI214" s="131">
        <f t="shared" si="128"/>
        <v>5.0779162548001384</v>
      </c>
      <c r="BJ214" s="118">
        <f t="shared" si="129"/>
        <v>68.730834310254053</v>
      </c>
      <c r="BK214" s="131"/>
      <c r="BL214" s="131">
        <f t="shared" si="130"/>
        <v>-29.980000000000004</v>
      </c>
      <c r="BM214" s="131">
        <f t="shared" si="131"/>
        <v>-11.48</v>
      </c>
      <c r="BN214" s="131">
        <f t="shared" si="132"/>
        <v>-40.22</v>
      </c>
      <c r="BO214" s="118">
        <f t="shared" si="133"/>
        <v>-81.680000000000007</v>
      </c>
      <c r="BP214" s="15"/>
      <c r="BQ214" s="131">
        <f t="shared" si="134"/>
        <v>64.263225614765474</v>
      </c>
      <c r="BR214" s="131">
        <f t="shared" si="135"/>
        <v>-4.3167290012122059</v>
      </c>
      <c r="BS214" s="118">
        <f t="shared" si="136"/>
        <v>59.946496613553265</v>
      </c>
      <c r="BT214" s="131"/>
      <c r="BU214" s="131">
        <f t="shared" si="137"/>
        <v>-29.8</v>
      </c>
      <c r="BV214" s="131">
        <f t="shared" si="138"/>
        <v>-11.42</v>
      </c>
      <c r="BW214" s="118">
        <f t="shared" si="139"/>
        <v>-41.22</v>
      </c>
      <c r="BX214" s="15"/>
      <c r="BY214" s="118">
        <f t="shared" si="140"/>
        <v>64.696898772717589</v>
      </c>
      <c r="BZ214" s="118">
        <f t="shared" si="141"/>
        <v>-5.7914762226049019</v>
      </c>
      <c r="CA214" s="118">
        <f t="shared" si="142"/>
        <v>58.905422550112689</v>
      </c>
      <c r="CB214" s="105"/>
      <c r="CC214" s="118">
        <f t="shared" si="143"/>
        <v>-29.72</v>
      </c>
      <c r="CD214" s="118">
        <f t="shared" si="144"/>
        <v>-11.38</v>
      </c>
      <c r="CE214" s="118">
        <f t="shared" si="145"/>
        <v>-41.1</v>
      </c>
    </row>
    <row r="215" spans="1:83">
      <c r="A215" s="41">
        <v>680</v>
      </c>
      <c r="B215" s="45">
        <v>2</v>
      </c>
      <c r="C215" s="45">
        <v>2</v>
      </c>
      <c r="D215" s="11" t="s">
        <v>246</v>
      </c>
      <c r="E215" s="14">
        <v>24810</v>
      </c>
      <c r="F215" s="14">
        <v>24942</v>
      </c>
      <c r="G215" s="21">
        <v>25331</v>
      </c>
      <c r="H215" s="21">
        <v>25738</v>
      </c>
      <c r="I215" s="21">
        <v>26036</v>
      </c>
      <c r="J215" s="21"/>
      <c r="K215" s="15">
        <v>123682.93708904349</v>
      </c>
      <c r="L215" s="21">
        <v>750431.68923208234</v>
      </c>
      <c r="M215" s="118">
        <v>874114.62632112589</v>
      </c>
      <c r="N215" s="118"/>
      <c r="O215" s="21">
        <v>787177.58923664829</v>
      </c>
      <c r="P215" s="21">
        <v>715983.87553536065</v>
      </c>
      <c r="Q215" s="118">
        <f t="shared" si="112"/>
        <v>1503161.4647720088</v>
      </c>
      <c r="R215" s="118"/>
      <c r="S215" s="21">
        <v>-2259022.27025773</v>
      </c>
      <c r="T215" s="15">
        <v>865413.92230136879</v>
      </c>
      <c r="U215" s="118">
        <f t="shared" si="113"/>
        <v>-1393608.3479563612</v>
      </c>
      <c r="V215" s="15"/>
      <c r="W215" s="15">
        <v>787177.58923664829</v>
      </c>
      <c r="X215" s="21">
        <v>279464.34273430117</v>
      </c>
      <c r="Y215" s="118">
        <f t="shared" si="114"/>
        <v>1066641.9319709495</v>
      </c>
      <c r="Z215" s="21"/>
      <c r="AA215" s="21">
        <v>-759423.38</v>
      </c>
      <c r="AB215" s="21">
        <v>-290799.88</v>
      </c>
      <c r="AC215" s="131">
        <f t="shared" si="146"/>
        <v>-1018812.82</v>
      </c>
      <c r="AD215" s="12">
        <v>-983623.38724522712</v>
      </c>
      <c r="AE215" s="12"/>
      <c r="AF215" s="15">
        <v>787177.58923664829</v>
      </c>
      <c r="AG215" s="21">
        <v>-105422.63134094809</v>
      </c>
      <c r="AH215" s="118">
        <f t="shared" si="115"/>
        <v>681754.95789570024</v>
      </c>
      <c r="AI215" s="21"/>
      <c r="AJ215" s="21">
        <v>-766992.4</v>
      </c>
      <c r="AK215" s="21">
        <v>-293927.96000000002</v>
      </c>
      <c r="AL215" s="118">
        <f t="shared" si="116"/>
        <v>-1060920.3600000001</v>
      </c>
      <c r="AM215" s="811"/>
      <c r="AN215" s="131">
        <v>787177.58923664829</v>
      </c>
      <c r="AO215" s="131">
        <v>-140490.64352983938</v>
      </c>
      <c r="AP215" s="118">
        <f t="shared" si="117"/>
        <v>646686.94570680894</v>
      </c>
      <c r="AQ215" s="131"/>
      <c r="AR215" s="131">
        <v>-773789.91999999993</v>
      </c>
      <c r="AS215" s="131">
        <v>-296289.68</v>
      </c>
      <c r="AT215" s="118">
        <f t="shared" si="118"/>
        <v>-1070079.5999999999</v>
      </c>
      <c r="AU215" s="148"/>
      <c r="AV215" s="131">
        <f t="shared" si="119"/>
        <v>4.985205041880028</v>
      </c>
      <c r="AW215" s="131">
        <f t="shared" si="120"/>
        <v>30.247145877955756</v>
      </c>
      <c r="AX215" s="131">
        <f t="shared" si="121"/>
        <v>35.232350919835788</v>
      </c>
      <c r="AZ215" s="131">
        <f t="shared" si="122"/>
        <v>31.560323520032405</v>
      </c>
      <c r="BA215" s="131">
        <f t="shared" si="123"/>
        <v>28.705952831984632</v>
      </c>
      <c r="BB215" s="118">
        <f t="shared" si="124"/>
        <v>60.26627635201703</v>
      </c>
      <c r="BC215" s="131"/>
      <c r="BD215" s="131">
        <f t="shared" si="111"/>
        <v>-90.571015566423299</v>
      </c>
      <c r="BE215" s="131">
        <f t="shared" si="125"/>
        <v>34.69705405746808</v>
      </c>
      <c r="BF215" s="118">
        <f t="shared" si="126"/>
        <v>-55.873961508955226</v>
      </c>
      <c r="BG215" s="131"/>
      <c r="BH215" s="131">
        <f t="shared" si="127"/>
        <v>31.075661807139404</v>
      </c>
      <c r="BI215" s="131">
        <f t="shared" si="128"/>
        <v>11.032503364821807</v>
      </c>
      <c r="BJ215" s="118">
        <f t="shared" si="129"/>
        <v>42.108165171961211</v>
      </c>
      <c r="BK215" s="131"/>
      <c r="BL215" s="131">
        <f t="shared" si="130"/>
        <v>-29.98</v>
      </c>
      <c r="BM215" s="131">
        <f t="shared" si="131"/>
        <v>-11.48</v>
      </c>
      <c r="BN215" s="131">
        <f t="shared" si="132"/>
        <v>-40.22</v>
      </c>
      <c r="BO215" s="118">
        <f t="shared" si="133"/>
        <v>-81.680000000000007</v>
      </c>
      <c r="BP215" s="15"/>
      <c r="BQ215" s="131">
        <f t="shared" si="134"/>
        <v>30.58425632281639</v>
      </c>
      <c r="BR215" s="131">
        <f t="shared" si="135"/>
        <v>-4.0959915821333475</v>
      </c>
      <c r="BS215" s="118">
        <f t="shared" si="136"/>
        <v>26.488264740683043</v>
      </c>
      <c r="BT215" s="131"/>
      <c r="BU215" s="131">
        <f t="shared" si="137"/>
        <v>-29.8</v>
      </c>
      <c r="BV215" s="131">
        <f t="shared" si="138"/>
        <v>-11.42</v>
      </c>
      <c r="BW215" s="118">
        <f t="shared" si="139"/>
        <v>-41.22</v>
      </c>
      <c r="BX215" s="15"/>
      <c r="BY215" s="118">
        <f t="shared" si="140"/>
        <v>30.23419838825658</v>
      </c>
      <c r="BZ215" s="118">
        <f t="shared" si="141"/>
        <v>-5.396014884384674</v>
      </c>
      <c r="CA215" s="118">
        <f t="shared" si="142"/>
        <v>24.838183503871907</v>
      </c>
      <c r="CB215" s="105"/>
      <c r="CC215" s="118">
        <f t="shared" si="143"/>
        <v>-29.72</v>
      </c>
      <c r="CD215" s="118">
        <f t="shared" si="144"/>
        <v>-11.379999999999999</v>
      </c>
      <c r="CE215" s="118">
        <f t="shared" si="145"/>
        <v>-41.099999999999994</v>
      </c>
    </row>
    <row r="216" spans="1:83">
      <c r="A216" s="41">
        <v>681</v>
      </c>
      <c r="B216" s="45">
        <v>10</v>
      </c>
      <c r="C216" s="45">
        <v>10</v>
      </c>
      <c r="D216" s="11" t="s">
        <v>247</v>
      </c>
      <c r="E216" s="14">
        <v>3330</v>
      </c>
      <c r="F216" s="14">
        <v>3308</v>
      </c>
      <c r="G216" s="21">
        <v>3297</v>
      </c>
      <c r="H216" s="21">
        <v>3246</v>
      </c>
      <c r="I216" s="21">
        <v>3219</v>
      </c>
      <c r="J216" s="21"/>
      <c r="K216" s="15">
        <v>371221.84530391701</v>
      </c>
      <c r="L216" s="21">
        <v>373672.73274623661</v>
      </c>
      <c r="M216" s="118">
        <v>744894.57805015356</v>
      </c>
      <c r="N216" s="118"/>
      <c r="O216" s="21">
        <v>335908.79838194582</v>
      </c>
      <c r="P216" s="21">
        <v>286714.98700340791</v>
      </c>
      <c r="Q216" s="118">
        <f t="shared" si="112"/>
        <v>622623.78538535372</v>
      </c>
      <c r="R216" s="118"/>
      <c r="S216" s="21">
        <v>-299608.91949372832</v>
      </c>
      <c r="T216" s="15">
        <v>114777.8548221044</v>
      </c>
      <c r="U216" s="118">
        <f t="shared" si="113"/>
        <v>-184831.06467162393</v>
      </c>
      <c r="V216" s="15"/>
      <c r="W216" s="15">
        <v>335908.79838194582</v>
      </c>
      <c r="X216" s="21">
        <v>228820.40699755811</v>
      </c>
      <c r="Y216" s="118">
        <f t="shared" si="114"/>
        <v>564729.2053795039</v>
      </c>
      <c r="Z216" s="21"/>
      <c r="AA216" s="21">
        <v>-98844.06</v>
      </c>
      <c r="AB216" s="21">
        <v>-37849.56</v>
      </c>
      <c r="AC216" s="131">
        <f t="shared" si="146"/>
        <v>-132605.34</v>
      </c>
      <c r="AD216" s="12">
        <v>292291.40694629442</v>
      </c>
      <c r="AE216" s="12"/>
      <c r="AF216" s="15">
        <v>335908.79838194582</v>
      </c>
      <c r="AG216" s="21">
        <v>171972.47196929669</v>
      </c>
      <c r="AH216" s="118">
        <f t="shared" si="115"/>
        <v>507881.27035124251</v>
      </c>
      <c r="AI216" s="21"/>
      <c r="AJ216" s="21">
        <v>-96730.8</v>
      </c>
      <c r="AK216" s="21">
        <v>-37069.32</v>
      </c>
      <c r="AL216" s="118">
        <f t="shared" si="116"/>
        <v>-133800.12</v>
      </c>
      <c r="AM216" s="811"/>
      <c r="AN216" s="131">
        <v>335908.79838194582</v>
      </c>
      <c r="AO216" s="131">
        <v>117701.48230043087</v>
      </c>
      <c r="AP216" s="118">
        <f t="shared" si="117"/>
        <v>453610.2806823767</v>
      </c>
      <c r="AQ216" s="131"/>
      <c r="AR216" s="131">
        <v>-95668.68</v>
      </c>
      <c r="AS216" s="131">
        <v>-36632.22</v>
      </c>
      <c r="AT216" s="118">
        <f t="shared" si="118"/>
        <v>-132300.9</v>
      </c>
      <c r="AU216" s="148"/>
      <c r="AV216" s="131">
        <f t="shared" si="119"/>
        <v>111.4780316227979</v>
      </c>
      <c r="AW216" s="131">
        <f t="shared" si="120"/>
        <v>112.21403385772871</v>
      </c>
      <c r="AX216" s="131">
        <f t="shared" si="121"/>
        <v>223.69206548052659</v>
      </c>
      <c r="AZ216" s="131">
        <f t="shared" si="122"/>
        <v>101.54437677809729</v>
      </c>
      <c r="BA216" s="131">
        <f t="shared" si="123"/>
        <v>86.673212516145071</v>
      </c>
      <c r="BB216" s="118">
        <f t="shared" si="124"/>
        <v>188.21758929424237</v>
      </c>
      <c r="BC216" s="131"/>
      <c r="BD216" s="131">
        <f t="shared" si="111"/>
        <v>-90.571015566423313</v>
      </c>
      <c r="BE216" s="131">
        <f t="shared" si="125"/>
        <v>34.69705405746808</v>
      </c>
      <c r="BF216" s="118">
        <f t="shared" si="126"/>
        <v>-55.87396150895524</v>
      </c>
      <c r="BG216" s="131"/>
      <c r="BH216" s="131">
        <f t="shared" si="127"/>
        <v>101.88316602424806</v>
      </c>
      <c r="BI216" s="131">
        <f t="shared" si="128"/>
        <v>69.402610554309405</v>
      </c>
      <c r="BJ216" s="118">
        <f t="shared" si="129"/>
        <v>171.28577657855746</v>
      </c>
      <c r="BK216" s="131"/>
      <c r="BL216" s="131">
        <f t="shared" si="130"/>
        <v>-29.98</v>
      </c>
      <c r="BM216" s="131">
        <f t="shared" si="131"/>
        <v>-11.479999999999999</v>
      </c>
      <c r="BN216" s="131">
        <f t="shared" si="132"/>
        <v>-40.22</v>
      </c>
      <c r="BO216" s="118">
        <f t="shared" si="133"/>
        <v>-81.680000000000007</v>
      </c>
      <c r="BP216" s="15"/>
      <c r="BQ216" s="131">
        <f t="shared" si="134"/>
        <v>103.4839181706549</v>
      </c>
      <c r="BR216" s="131">
        <f t="shared" si="135"/>
        <v>52.979812683085854</v>
      </c>
      <c r="BS216" s="118">
        <f t="shared" si="136"/>
        <v>156.46373085374074</v>
      </c>
      <c r="BT216" s="131"/>
      <c r="BU216" s="131">
        <f t="shared" si="137"/>
        <v>-29.8</v>
      </c>
      <c r="BV216" s="131">
        <f t="shared" si="138"/>
        <v>-11.42</v>
      </c>
      <c r="BW216" s="118">
        <f t="shared" si="139"/>
        <v>-41.22</v>
      </c>
      <c r="BX216" s="15"/>
      <c r="BY216" s="118">
        <f t="shared" si="140"/>
        <v>104.35191002856347</v>
      </c>
      <c r="BZ216" s="118">
        <f t="shared" si="141"/>
        <v>36.564610842010211</v>
      </c>
      <c r="CA216" s="118">
        <f t="shared" si="142"/>
        <v>140.91652087057366</v>
      </c>
      <c r="CB216" s="105"/>
      <c r="CC216" s="118">
        <f t="shared" si="143"/>
        <v>-29.72</v>
      </c>
      <c r="CD216" s="118">
        <f t="shared" si="144"/>
        <v>-11.38</v>
      </c>
      <c r="CE216" s="118">
        <f t="shared" si="145"/>
        <v>-41.1</v>
      </c>
    </row>
    <row r="217" spans="1:83">
      <c r="A217" s="41">
        <v>683</v>
      </c>
      <c r="B217" s="45">
        <v>19</v>
      </c>
      <c r="C217" s="45">
        <v>19</v>
      </c>
      <c r="D217" s="11" t="s">
        <v>248</v>
      </c>
      <c r="E217" s="14">
        <v>3670</v>
      </c>
      <c r="F217" s="14">
        <v>3618</v>
      </c>
      <c r="G217" s="21">
        <v>3599</v>
      </c>
      <c r="H217" s="21">
        <v>3570</v>
      </c>
      <c r="I217" s="21">
        <v>3530</v>
      </c>
      <c r="J217" s="21"/>
      <c r="K217" s="15">
        <v>-388451.5013686202</v>
      </c>
      <c r="L217" s="21">
        <v>39568.52792225578</v>
      </c>
      <c r="M217" s="118">
        <v>-348882.9734463644</v>
      </c>
      <c r="N217" s="118"/>
      <c r="O217" s="21">
        <v>-129120.0338923184</v>
      </c>
      <c r="P217" s="21">
        <v>142969.4635105562</v>
      </c>
      <c r="Q217" s="118">
        <f t="shared" si="112"/>
        <v>13849.429618237802</v>
      </c>
      <c r="R217" s="118"/>
      <c r="S217" s="21">
        <v>-327685.93431931955</v>
      </c>
      <c r="T217" s="15">
        <v>125533.9415799195</v>
      </c>
      <c r="U217" s="118">
        <f t="shared" si="113"/>
        <v>-202151.99273940007</v>
      </c>
      <c r="V217" s="15"/>
      <c r="W217" s="15">
        <v>-129120.0338923184</v>
      </c>
      <c r="X217" s="21">
        <v>79649.454302223545</v>
      </c>
      <c r="Y217" s="118">
        <f t="shared" si="114"/>
        <v>-49470.579590094858</v>
      </c>
      <c r="Z217" s="21"/>
      <c r="AA217" s="21">
        <v>-107898.02</v>
      </c>
      <c r="AB217" s="21">
        <v>-41316.519999999997</v>
      </c>
      <c r="AC217" s="131">
        <f t="shared" si="146"/>
        <v>-144751.78</v>
      </c>
      <c r="AD217" s="12">
        <v>-347496.56101381022</v>
      </c>
      <c r="AE217" s="12"/>
      <c r="AF217" s="15">
        <v>-129120.0338923184</v>
      </c>
      <c r="AG217" s="21">
        <v>17474.173488363282</v>
      </c>
      <c r="AH217" s="118">
        <f t="shared" si="115"/>
        <v>-111645.86040395513</v>
      </c>
      <c r="AI217" s="21"/>
      <c r="AJ217" s="21">
        <v>-106386</v>
      </c>
      <c r="AK217" s="21">
        <v>-40769.4</v>
      </c>
      <c r="AL217" s="118">
        <f t="shared" si="116"/>
        <v>-147155.4</v>
      </c>
      <c r="AM217" s="811"/>
      <c r="AN217" s="131">
        <v>-129120.03389231845</v>
      </c>
      <c r="AO217" s="131">
        <v>-20379.085409789062</v>
      </c>
      <c r="AP217" s="118">
        <f t="shared" si="117"/>
        <v>-149499.11930210752</v>
      </c>
      <c r="AQ217" s="131"/>
      <c r="AR217" s="131">
        <v>-104911.59999999999</v>
      </c>
      <c r="AS217" s="131">
        <v>-40171.4</v>
      </c>
      <c r="AT217" s="118">
        <f t="shared" si="118"/>
        <v>-145083</v>
      </c>
      <c r="AU217" s="148"/>
      <c r="AV217" s="131">
        <f t="shared" si="119"/>
        <v>-105.84509574076844</v>
      </c>
      <c r="AW217" s="131">
        <f t="shared" si="120"/>
        <v>10.781615237671875</v>
      </c>
      <c r="AX217" s="131">
        <f t="shared" si="121"/>
        <v>-95.063480503096571</v>
      </c>
      <c r="AZ217" s="131">
        <f t="shared" si="122"/>
        <v>-35.688234906666224</v>
      </c>
      <c r="BA217" s="131">
        <f t="shared" si="123"/>
        <v>39.516159068699892</v>
      </c>
      <c r="BB217" s="118">
        <f t="shared" si="124"/>
        <v>3.8279241620336655</v>
      </c>
      <c r="BC217" s="131"/>
      <c r="BD217" s="131">
        <f t="shared" si="111"/>
        <v>-90.571015566423313</v>
      </c>
      <c r="BE217" s="131">
        <f t="shared" si="125"/>
        <v>34.697054057468073</v>
      </c>
      <c r="BF217" s="118">
        <f t="shared" si="126"/>
        <v>-55.87396150895524</v>
      </c>
      <c r="BG217" s="131"/>
      <c r="BH217" s="131">
        <f t="shared" si="127"/>
        <v>-35.876641815037068</v>
      </c>
      <c r="BI217" s="131">
        <f t="shared" si="128"/>
        <v>22.130995916149914</v>
      </c>
      <c r="BJ217" s="118">
        <f t="shared" si="129"/>
        <v>-13.745645898887155</v>
      </c>
      <c r="BK217" s="131"/>
      <c r="BL217" s="131">
        <f t="shared" si="130"/>
        <v>-29.98</v>
      </c>
      <c r="BM217" s="131">
        <f t="shared" si="131"/>
        <v>-11.479999999999999</v>
      </c>
      <c r="BN217" s="131">
        <f t="shared" si="132"/>
        <v>-40.22</v>
      </c>
      <c r="BO217" s="118">
        <f t="shared" si="133"/>
        <v>-81.680000000000007</v>
      </c>
      <c r="BP217" s="15"/>
      <c r="BQ217" s="131">
        <f t="shared" si="134"/>
        <v>-36.168076720537371</v>
      </c>
      <c r="BR217" s="131">
        <f t="shared" si="135"/>
        <v>4.8947264673286499</v>
      </c>
      <c r="BS217" s="118">
        <f t="shared" si="136"/>
        <v>-31.273350253208722</v>
      </c>
      <c r="BT217" s="131"/>
      <c r="BU217" s="131">
        <f t="shared" si="137"/>
        <v>-29.8</v>
      </c>
      <c r="BV217" s="131">
        <f t="shared" si="138"/>
        <v>-11.42</v>
      </c>
      <c r="BW217" s="118">
        <f t="shared" si="139"/>
        <v>-41.22</v>
      </c>
      <c r="BX217" s="15"/>
      <c r="BY217" s="118">
        <f t="shared" si="140"/>
        <v>-36.577913283942905</v>
      </c>
      <c r="BZ217" s="118">
        <f t="shared" si="141"/>
        <v>-5.7731120141045507</v>
      </c>
      <c r="CA217" s="118">
        <f t="shared" si="142"/>
        <v>-42.351025298047453</v>
      </c>
      <c r="CB217" s="105"/>
      <c r="CC217" s="118">
        <f t="shared" si="143"/>
        <v>-29.72</v>
      </c>
      <c r="CD217" s="118">
        <f t="shared" si="144"/>
        <v>-11.38</v>
      </c>
      <c r="CE217" s="118">
        <f t="shared" si="145"/>
        <v>-41.1</v>
      </c>
    </row>
    <row r="218" spans="1:83">
      <c r="A218" s="41">
        <v>684</v>
      </c>
      <c r="B218" s="45">
        <v>4</v>
      </c>
      <c r="C218" s="45">
        <v>4</v>
      </c>
      <c r="D218" s="11" t="s">
        <v>249</v>
      </c>
      <c r="E218" s="14">
        <v>38959</v>
      </c>
      <c r="F218" s="14">
        <v>38667</v>
      </c>
      <c r="G218" s="21">
        <v>38832</v>
      </c>
      <c r="H218" s="21">
        <v>38968</v>
      </c>
      <c r="I218" s="21">
        <v>38773</v>
      </c>
      <c r="J218" s="21"/>
      <c r="K218" s="15">
        <v>4224861.5882231388</v>
      </c>
      <c r="L218" s="21">
        <v>4584242.9445898756</v>
      </c>
      <c r="M218" s="118">
        <v>8809104.5328130145</v>
      </c>
      <c r="N218" s="118"/>
      <c r="O218" s="21">
        <v>-324383.78114465909</v>
      </c>
      <c r="P218" s="21">
        <v>809991.02204050089</v>
      </c>
      <c r="Q218" s="118">
        <f t="shared" si="112"/>
        <v>485607.24089584179</v>
      </c>
      <c r="R218" s="118"/>
      <c r="S218" s="21">
        <v>-3502109.4589068904</v>
      </c>
      <c r="T218" s="15">
        <v>1341630.9892401181</v>
      </c>
      <c r="U218" s="118">
        <f t="shared" si="113"/>
        <v>-2160478.4696667725</v>
      </c>
      <c r="V218" s="15"/>
      <c r="W218" s="15">
        <v>-324383.78114465909</v>
      </c>
      <c r="X218" s="21">
        <v>133264.9866456422</v>
      </c>
      <c r="Y218" s="118">
        <f t="shared" si="114"/>
        <v>-191118.79449901689</v>
      </c>
      <c r="Z218" s="21"/>
      <c r="AA218" s="21">
        <v>-1164183.3600000001</v>
      </c>
      <c r="AB218" s="21">
        <v>-445791.36</v>
      </c>
      <c r="AC218" s="131">
        <f t="shared" si="146"/>
        <v>-1561823.04</v>
      </c>
      <c r="AD218" s="12">
        <v>-3373207.3334720079</v>
      </c>
      <c r="AE218" s="12"/>
      <c r="AF218" s="15">
        <v>-324383.78114465909</v>
      </c>
      <c r="AG218" s="21">
        <v>-163434.24288591291</v>
      </c>
      <c r="AH218" s="118">
        <f t="shared" si="115"/>
        <v>-487818.02403057204</v>
      </c>
      <c r="AI218" s="21"/>
      <c r="AJ218" s="21">
        <v>-1161246.3999999999</v>
      </c>
      <c r="AK218" s="21">
        <v>-445014.56</v>
      </c>
      <c r="AL218" s="118">
        <f t="shared" si="116"/>
        <v>-1606260.96</v>
      </c>
      <c r="AM218" s="811"/>
      <c r="AN218" s="131">
        <v>-324383.78114465909</v>
      </c>
      <c r="AO218" s="131">
        <v>-217799.36305702425</v>
      </c>
      <c r="AP218" s="118">
        <f t="shared" si="117"/>
        <v>-542183.14420168335</v>
      </c>
      <c r="AQ218" s="131"/>
      <c r="AR218" s="131">
        <v>-1152333.56</v>
      </c>
      <c r="AS218" s="131">
        <v>-441236.74000000005</v>
      </c>
      <c r="AT218" s="118">
        <f t="shared" si="118"/>
        <v>-1593570.3</v>
      </c>
      <c r="AU218" s="148"/>
      <c r="AV218" s="131">
        <f t="shared" si="119"/>
        <v>108.44378932270179</v>
      </c>
      <c r="AW218" s="131">
        <f t="shared" si="120"/>
        <v>117.66839355706963</v>
      </c>
      <c r="AX218" s="131">
        <f t="shared" si="121"/>
        <v>226.11218287977141</v>
      </c>
      <c r="AZ218" s="131">
        <f t="shared" si="122"/>
        <v>-8.3891633988842962</v>
      </c>
      <c r="BA218" s="131">
        <f t="shared" si="123"/>
        <v>20.947863088434605</v>
      </c>
      <c r="BB218" s="118">
        <f t="shared" si="124"/>
        <v>12.558699689550309</v>
      </c>
      <c r="BC218" s="131"/>
      <c r="BD218" s="131">
        <f t="shared" ref="BD218:BD281" si="147">S218/$F218</f>
        <v>-90.571015566423313</v>
      </c>
      <c r="BE218" s="131">
        <f t="shared" si="125"/>
        <v>34.697054057468073</v>
      </c>
      <c r="BF218" s="118">
        <f t="shared" si="126"/>
        <v>-55.873961508955247</v>
      </c>
      <c r="BG218" s="131"/>
      <c r="BH218" s="131">
        <f t="shared" si="127"/>
        <v>-8.353517231784588</v>
      </c>
      <c r="BI218" s="131">
        <f t="shared" si="128"/>
        <v>3.4318342255264267</v>
      </c>
      <c r="BJ218" s="118">
        <f t="shared" si="129"/>
        <v>-4.9216830062581618</v>
      </c>
      <c r="BK218" s="131"/>
      <c r="BL218" s="131">
        <f t="shared" si="130"/>
        <v>-29.980000000000004</v>
      </c>
      <c r="BM218" s="131">
        <f t="shared" si="131"/>
        <v>-11.48</v>
      </c>
      <c r="BN218" s="131">
        <f t="shared" si="132"/>
        <v>-40.22</v>
      </c>
      <c r="BO218" s="118">
        <f t="shared" si="133"/>
        <v>-81.680000000000007</v>
      </c>
      <c r="BP218" s="15"/>
      <c r="BQ218" s="131">
        <f t="shared" si="134"/>
        <v>-8.3243630965063407</v>
      </c>
      <c r="BR218" s="131">
        <f t="shared" si="135"/>
        <v>-4.1940628948345546</v>
      </c>
      <c r="BS218" s="118">
        <f t="shared" si="136"/>
        <v>-12.518425991340894</v>
      </c>
      <c r="BT218" s="131"/>
      <c r="BU218" s="131">
        <f t="shared" si="137"/>
        <v>-29.799999999999997</v>
      </c>
      <c r="BV218" s="131">
        <f t="shared" si="138"/>
        <v>-11.42</v>
      </c>
      <c r="BW218" s="118">
        <f t="shared" si="139"/>
        <v>-41.22</v>
      </c>
      <c r="BX218" s="15"/>
      <c r="BY218" s="118">
        <f t="shared" si="140"/>
        <v>-8.3662285906341811</v>
      </c>
      <c r="BZ218" s="118">
        <f t="shared" si="141"/>
        <v>-5.6172945879097371</v>
      </c>
      <c r="CA218" s="118">
        <f t="shared" si="142"/>
        <v>-13.983523178543919</v>
      </c>
      <c r="CB218" s="105"/>
      <c r="CC218" s="118">
        <f t="shared" si="143"/>
        <v>-29.720000000000002</v>
      </c>
      <c r="CD218" s="118">
        <f t="shared" si="144"/>
        <v>-11.38</v>
      </c>
      <c r="CE218" s="118">
        <f t="shared" si="145"/>
        <v>-41.1</v>
      </c>
    </row>
    <row r="219" spans="1:83">
      <c r="A219" s="41">
        <v>686</v>
      </c>
      <c r="B219" s="45">
        <v>11</v>
      </c>
      <c r="C219" s="45">
        <v>11</v>
      </c>
      <c r="D219" s="11" t="s">
        <v>250</v>
      </c>
      <c r="E219" s="14">
        <v>3033</v>
      </c>
      <c r="F219" s="14">
        <v>2964</v>
      </c>
      <c r="G219" s="21">
        <v>2933</v>
      </c>
      <c r="H219" s="21">
        <v>2935</v>
      </c>
      <c r="I219" s="21">
        <v>2928</v>
      </c>
      <c r="J219" s="21"/>
      <c r="K219" s="15">
        <v>-437443.22531851189</v>
      </c>
      <c r="L219" s="21">
        <v>-426852.19623817637</v>
      </c>
      <c r="M219" s="118">
        <v>-864295.42155668838</v>
      </c>
      <c r="N219" s="118"/>
      <c r="O219" s="21">
        <v>-180845.56850963301</v>
      </c>
      <c r="P219" s="21">
        <v>-223914.84800246349</v>
      </c>
      <c r="Q219" s="118">
        <f t="shared" si="112"/>
        <v>-404760.41651209653</v>
      </c>
      <c r="R219" s="118"/>
      <c r="S219" s="21">
        <v>-268452.4901388787</v>
      </c>
      <c r="T219" s="15">
        <v>102842.0682263354</v>
      </c>
      <c r="U219" s="118">
        <f t="shared" si="113"/>
        <v>-165610.4219125433</v>
      </c>
      <c r="V219" s="15"/>
      <c r="W219" s="15">
        <v>-180845.56850963301</v>
      </c>
      <c r="X219" s="21">
        <v>-186868.95173200959</v>
      </c>
      <c r="Y219" s="118">
        <f t="shared" si="114"/>
        <v>-367714.5202416426</v>
      </c>
      <c r="Z219" s="21"/>
      <c r="AA219" s="21">
        <v>-87931.34</v>
      </c>
      <c r="AB219" s="21">
        <v>-33670.839999999997</v>
      </c>
      <c r="AC219" s="131">
        <f t="shared" si="146"/>
        <v>-117965.26</v>
      </c>
      <c r="AD219" s="12">
        <v>-611995.673386132</v>
      </c>
      <c r="AE219" s="12"/>
      <c r="AF219" s="15">
        <v>-180845.56850963301</v>
      </c>
      <c r="AG219" s="21">
        <v>-148885.2514368968</v>
      </c>
      <c r="AH219" s="118">
        <f t="shared" si="115"/>
        <v>-329730.81994652981</v>
      </c>
      <c r="AI219" s="21"/>
      <c r="AJ219" s="21">
        <v>-87463</v>
      </c>
      <c r="AK219" s="21">
        <v>-33517.699999999997</v>
      </c>
      <c r="AL219" s="118">
        <f t="shared" si="116"/>
        <v>-120980.7</v>
      </c>
      <c r="AM219" s="811"/>
      <c r="AN219" s="131">
        <v>-180845.56850963301</v>
      </c>
      <c r="AO219" s="131">
        <v>-108592.58317163635</v>
      </c>
      <c r="AP219" s="118">
        <f t="shared" si="117"/>
        <v>-289438.15168126934</v>
      </c>
      <c r="AQ219" s="131"/>
      <c r="AR219" s="131">
        <v>-87020.160000000003</v>
      </c>
      <c r="AS219" s="131">
        <v>-33320.639999999999</v>
      </c>
      <c r="AT219" s="118">
        <f t="shared" si="118"/>
        <v>-120340.8</v>
      </c>
      <c r="AU219" s="148"/>
      <c r="AV219" s="131">
        <f t="shared" si="119"/>
        <v>-144.22790152275368</v>
      </c>
      <c r="AW219" s="131">
        <f t="shared" si="120"/>
        <v>-140.7359697455247</v>
      </c>
      <c r="AX219" s="131">
        <f t="shared" si="121"/>
        <v>-284.96387126827841</v>
      </c>
      <c r="AZ219" s="131">
        <f t="shared" si="122"/>
        <v>-61.014024463438936</v>
      </c>
      <c r="BA219" s="131">
        <f t="shared" si="123"/>
        <v>-75.544820513651644</v>
      </c>
      <c r="BB219" s="118">
        <f t="shared" si="124"/>
        <v>-136.55884497709059</v>
      </c>
      <c r="BC219" s="131"/>
      <c r="BD219" s="131">
        <f t="shared" si="147"/>
        <v>-90.571015566423313</v>
      </c>
      <c r="BE219" s="131">
        <f t="shared" si="125"/>
        <v>34.69705405746808</v>
      </c>
      <c r="BF219" s="118">
        <f t="shared" si="126"/>
        <v>-55.873961508955233</v>
      </c>
      <c r="BG219" s="131"/>
      <c r="BH219" s="131">
        <f t="shared" si="127"/>
        <v>-61.65890504931231</v>
      </c>
      <c r="BI219" s="131">
        <f t="shared" si="128"/>
        <v>-63.71256451824398</v>
      </c>
      <c r="BJ219" s="118">
        <f t="shared" si="129"/>
        <v>-125.37146956755629</v>
      </c>
      <c r="BK219" s="131"/>
      <c r="BL219" s="131">
        <f t="shared" si="130"/>
        <v>-29.98</v>
      </c>
      <c r="BM219" s="131">
        <f t="shared" si="131"/>
        <v>-11.479999999999999</v>
      </c>
      <c r="BN219" s="131">
        <f t="shared" si="132"/>
        <v>-40.22</v>
      </c>
      <c r="BO219" s="118">
        <f t="shared" si="133"/>
        <v>-81.680000000000007</v>
      </c>
      <c r="BP219" s="15"/>
      <c r="BQ219" s="131">
        <f t="shared" si="134"/>
        <v>-61.61688875967053</v>
      </c>
      <c r="BR219" s="131">
        <f t="shared" si="135"/>
        <v>-50.727513266404358</v>
      </c>
      <c r="BS219" s="118">
        <f t="shared" si="136"/>
        <v>-112.34440202607489</v>
      </c>
      <c r="BT219" s="131"/>
      <c r="BU219" s="131">
        <f t="shared" si="137"/>
        <v>-29.8</v>
      </c>
      <c r="BV219" s="131">
        <f t="shared" si="138"/>
        <v>-11.419999999999998</v>
      </c>
      <c r="BW219" s="118">
        <f t="shared" si="139"/>
        <v>-41.22</v>
      </c>
      <c r="BX219" s="15"/>
      <c r="BY219" s="118">
        <f t="shared" si="140"/>
        <v>-61.764196895366467</v>
      </c>
      <c r="BZ219" s="118">
        <f t="shared" si="141"/>
        <v>-37.087630864629901</v>
      </c>
      <c r="CA219" s="118">
        <f t="shared" si="142"/>
        <v>-98.851827759996368</v>
      </c>
      <c r="CB219" s="105"/>
      <c r="CC219" s="118">
        <f t="shared" si="143"/>
        <v>-29.720000000000002</v>
      </c>
      <c r="CD219" s="118">
        <f t="shared" si="144"/>
        <v>-11.379999999999999</v>
      </c>
      <c r="CE219" s="118">
        <f t="shared" si="145"/>
        <v>-41.1</v>
      </c>
    </row>
    <row r="220" spans="1:83">
      <c r="A220" s="41">
        <v>687</v>
      </c>
      <c r="B220" s="45">
        <v>11</v>
      </c>
      <c r="C220" s="45">
        <v>11</v>
      </c>
      <c r="D220" s="11" t="s">
        <v>251</v>
      </c>
      <c r="E220" s="14">
        <v>1513</v>
      </c>
      <c r="F220" s="14">
        <v>1477</v>
      </c>
      <c r="G220" s="21">
        <v>1424</v>
      </c>
      <c r="H220" s="21">
        <v>1413</v>
      </c>
      <c r="I220" s="21">
        <v>1398</v>
      </c>
      <c r="J220" s="21"/>
      <c r="K220" s="15">
        <v>-184051.24712608251</v>
      </c>
      <c r="L220" s="21">
        <v>-280279.81793716463</v>
      </c>
      <c r="M220" s="118">
        <v>-464331.06506324699</v>
      </c>
      <c r="N220" s="118"/>
      <c r="O220" s="21">
        <v>81211.573948834237</v>
      </c>
      <c r="P220" s="21">
        <v>-87563.051754543267</v>
      </c>
      <c r="Q220" s="118">
        <f t="shared" si="112"/>
        <v>-6351.4778057090298</v>
      </c>
      <c r="R220" s="118"/>
      <c r="S220" s="21">
        <v>-133773.38999160723</v>
      </c>
      <c r="T220" s="15">
        <v>51247.548842880351</v>
      </c>
      <c r="U220" s="118">
        <f t="shared" si="113"/>
        <v>-82525.841148726875</v>
      </c>
      <c r="V220" s="15"/>
      <c r="W220" s="15">
        <v>81211.573948834237</v>
      </c>
      <c r="X220" s="21">
        <v>-69102.596696695648</v>
      </c>
      <c r="Y220" s="118">
        <f t="shared" si="114"/>
        <v>12108.977252138589</v>
      </c>
      <c r="Z220" s="21"/>
      <c r="AA220" s="21">
        <v>-42691.519999999997</v>
      </c>
      <c r="AB220" s="21">
        <v>-16347.52</v>
      </c>
      <c r="AC220" s="131">
        <f t="shared" si="146"/>
        <v>-57273.279999999999</v>
      </c>
      <c r="AD220" s="12">
        <v>-109928.9937554896</v>
      </c>
      <c r="AE220" s="12"/>
      <c r="AF220" s="15">
        <v>81211.573948834237</v>
      </c>
      <c r="AG220" s="21">
        <v>-50174.821617113463</v>
      </c>
      <c r="AH220" s="118">
        <f t="shared" si="115"/>
        <v>31036.752331720774</v>
      </c>
      <c r="AI220" s="21"/>
      <c r="AJ220" s="21">
        <v>-42107.4</v>
      </c>
      <c r="AK220" s="21">
        <v>-16136.46</v>
      </c>
      <c r="AL220" s="118">
        <f t="shared" si="116"/>
        <v>-58243.86</v>
      </c>
      <c r="AM220" s="811"/>
      <c r="AN220" s="131">
        <v>81211.573948834237</v>
      </c>
      <c r="AO220" s="131">
        <v>-30096.457572649997</v>
      </c>
      <c r="AP220" s="118">
        <f t="shared" si="117"/>
        <v>51115.11637618424</v>
      </c>
      <c r="AQ220" s="131"/>
      <c r="AR220" s="131">
        <v>-41548.559999999998</v>
      </c>
      <c r="AS220" s="131">
        <v>-15909.240000000002</v>
      </c>
      <c r="AT220" s="118">
        <f t="shared" si="118"/>
        <v>-57457.8</v>
      </c>
      <c r="AU220" s="148"/>
      <c r="AV220" s="131">
        <f t="shared" si="119"/>
        <v>-121.64656122014706</v>
      </c>
      <c r="AW220" s="131">
        <f t="shared" si="120"/>
        <v>-185.24773161742539</v>
      </c>
      <c r="AX220" s="131">
        <f t="shared" si="121"/>
        <v>-306.89429283757238</v>
      </c>
      <c r="AZ220" s="131">
        <f t="shared" si="122"/>
        <v>54.984139437260822</v>
      </c>
      <c r="BA220" s="131">
        <f t="shared" si="123"/>
        <v>-59.28439522988711</v>
      </c>
      <c r="BB220" s="118">
        <f t="shared" si="124"/>
        <v>-4.3002557926262899</v>
      </c>
      <c r="BC220" s="131"/>
      <c r="BD220" s="131">
        <f t="shared" si="147"/>
        <v>-90.571015566423313</v>
      </c>
      <c r="BE220" s="131">
        <f t="shared" si="125"/>
        <v>34.69705405746808</v>
      </c>
      <c r="BF220" s="118">
        <f t="shared" si="126"/>
        <v>-55.873961508955233</v>
      </c>
      <c r="BG220" s="131"/>
      <c r="BH220" s="131">
        <f t="shared" si="127"/>
        <v>57.030599683170109</v>
      </c>
      <c r="BI220" s="131">
        <f t="shared" si="128"/>
        <v>-48.527104421836832</v>
      </c>
      <c r="BJ220" s="118">
        <f t="shared" si="129"/>
        <v>8.5034952613332777</v>
      </c>
      <c r="BK220" s="131"/>
      <c r="BL220" s="131">
        <f t="shared" si="130"/>
        <v>-29.979999999999997</v>
      </c>
      <c r="BM220" s="131">
        <f t="shared" si="131"/>
        <v>-11.48</v>
      </c>
      <c r="BN220" s="131">
        <f t="shared" si="132"/>
        <v>-40.22</v>
      </c>
      <c r="BO220" s="118">
        <f t="shared" si="133"/>
        <v>-81.679999999999993</v>
      </c>
      <c r="BP220" s="15"/>
      <c r="BQ220" s="131">
        <f t="shared" si="134"/>
        <v>57.474574627625081</v>
      </c>
      <c r="BR220" s="131">
        <f t="shared" si="135"/>
        <v>-35.509427896046326</v>
      </c>
      <c r="BS220" s="118">
        <f t="shared" si="136"/>
        <v>21.965146731578756</v>
      </c>
      <c r="BT220" s="131"/>
      <c r="BU220" s="131">
        <f t="shared" si="137"/>
        <v>-29.8</v>
      </c>
      <c r="BV220" s="131">
        <f t="shared" si="138"/>
        <v>-11.42</v>
      </c>
      <c r="BW220" s="118">
        <f t="shared" si="139"/>
        <v>-41.22</v>
      </c>
      <c r="BX220" s="15"/>
      <c r="BY220" s="118">
        <f t="shared" si="140"/>
        <v>58.091254612900023</v>
      </c>
      <c r="BZ220" s="118">
        <f t="shared" si="141"/>
        <v>-21.528224300894131</v>
      </c>
      <c r="CA220" s="118">
        <f t="shared" si="142"/>
        <v>36.563030312005893</v>
      </c>
      <c r="CB220" s="105"/>
      <c r="CC220" s="118">
        <f t="shared" si="143"/>
        <v>-29.72</v>
      </c>
      <c r="CD220" s="118">
        <f t="shared" si="144"/>
        <v>-11.38</v>
      </c>
      <c r="CE220" s="118">
        <f t="shared" si="145"/>
        <v>-41.1</v>
      </c>
    </row>
    <row r="221" spans="1:83">
      <c r="A221" s="41">
        <v>689</v>
      </c>
      <c r="B221" s="45">
        <v>9</v>
      </c>
      <c r="C221" s="45">
        <v>9</v>
      </c>
      <c r="D221" s="11" t="s">
        <v>252</v>
      </c>
      <c r="E221" s="14">
        <v>3092</v>
      </c>
      <c r="F221" s="14">
        <v>3093</v>
      </c>
      <c r="G221" s="21">
        <v>3032</v>
      </c>
      <c r="H221" s="21">
        <v>3008</v>
      </c>
      <c r="I221" s="21">
        <v>2888</v>
      </c>
      <c r="J221" s="21"/>
      <c r="K221" s="15">
        <v>1478680.7573115451</v>
      </c>
      <c r="L221" s="21">
        <v>1022459.717905576</v>
      </c>
      <c r="M221" s="118">
        <v>2501140.4752171198</v>
      </c>
      <c r="N221" s="118"/>
      <c r="O221" s="21">
        <v>1376801.1554838901</v>
      </c>
      <c r="P221" s="21">
        <v>895345.04002921132</v>
      </c>
      <c r="Q221" s="118">
        <f t="shared" si="112"/>
        <v>2272146.1955131013</v>
      </c>
      <c r="R221" s="118"/>
      <c r="S221" s="21">
        <v>-280136.15114694729</v>
      </c>
      <c r="T221" s="15">
        <v>107317.9881997488</v>
      </c>
      <c r="U221" s="118">
        <f t="shared" si="113"/>
        <v>-172818.16294719849</v>
      </c>
      <c r="V221" s="15"/>
      <c r="W221" s="15">
        <v>1376801.1554838901</v>
      </c>
      <c r="X221" s="21">
        <v>841213.25769605138</v>
      </c>
      <c r="Y221" s="118">
        <f t="shared" si="114"/>
        <v>2218014.4131799415</v>
      </c>
      <c r="Z221" s="21"/>
      <c r="AA221" s="21">
        <v>-90899.36</v>
      </c>
      <c r="AB221" s="21">
        <v>-34807.360000000001</v>
      </c>
      <c r="AC221" s="131">
        <f t="shared" si="146"/>
        <v>-121947.04</v>
      </c>
      <c r="AD221" s="12">
        <v>1962865.47436405</v>
      </c>
      <c r="AE221" s="12"/>
      <c r="AF221" s="15">
        <v>1376801.1554838901</v>
      </c>
      <c r="AG221" s="21">
        <v>788060.09474489884</v>
      </c>
      <c r="AH221" s="118">
        <f t="shared" si="115"/>
        <v>2164861.2502287887</v>
      </c>
      <c r="AI221" s="21"/>
      <c r="AJ221" s="21">
        <v>-89638.400000000009</v>
      </c>
      <c r="AK221" s="21">
        <v>-34351.360000000001</v>
      </c>
      <c r="AL221" s="118">
        <f t="shared" si="116"/>
        <v>-123989.76000000001</v>
      </c>
      <c r="AM221" s="811"/>
      <c r="AN221" s="131">
        <v>1376801.1554838896</v>
      </c>
      <c r="AO221" s="131">
        <v>737316.39128486195</v>
      </c>
      <c r="AP221" s="118">
        <f t="shared" si="117"/>
        <v>2114117.5467687515</v>
      </c>
      <c r="AQ221" s="131"/>
      <c r="AR221" s="131">
        <v>-85831.360000000001</v>
      </c>
      <c r="AS221" s="131">
        <v>-32865.440000000002</v>
      </c>
      <c r="AT221" s="118">
        <f t="shared" si="118"/>
        <v>-118696.8</v>
      </c>
      <c r="AU221" s="148"/>
      <c r="AV221" s="131">
        <f t="shared" si="119"/>
        <v>478.22792927281535</v>
      </c>
      <c r="AW221" s="131">
        <f t="shared" si="120"/>
        <v>330.67908082327813</v>
      </c>
      <c r="AX221" s="131">
        <f t="shared" si="121"/>
        <v>808.90701009609313</v>
      </c>
      <c r="AZ221" s="131">
        <f t="shared" si="122"/>
        <v>445.13454752146464</v>
      </c>
      <c r="BA221" s="131">
        <f t="shared" si="123"/>
        <v>289.47463305179804</v>
      </c>
      <c r="BB221" s="118">
        <f t="shared" si="124"/>
        <v>734.60918057326262</v>
      </c>
      <c r="BC221" s="131"/>
      <c r="BD221" s="131">
        <f t="shared" si="147"/>
        <v>-90.571015566423313</v>
      </c>
      <c r="BE221" s="131">
        <f t="shared" si="125"/>
        <v>34.697054057468087</v>
      </c>
      <c r="BF221" s="118">
        <f t="shared" si="126"/>
        <v>-55.873961508955219</v>
      </c>
      <c r="BG221" s="131"/>
      <c r="BH221" s="131">
        <f t="shared" si="127"/>
        <v>454.0900908588028</v>
      </c>
      <c r="BI221" s="131">
        <f t="shared" si="128"/>
        <v>277.44500583642855</v>
      </c>
      <c r="BJ221" s="118">
        <f t="shared" si="129"/>
        <v>731.53509669523135</v>
      </c>
      <c r="BK221" s="131"/>
      <c r="BL221" s="131">
        <f t="shared" si="130"/>
        <v>-29.98</v>
      </c>
      <c r="BM221" s="131">
        <f t="shared" si="131"/>
        <v>-11.48</v>
      </c>
      <c r="BN221" s="131">
        <f t="shared" si="132"/>
        <v>-40.22</v>
      </c>
      <c r="BO221" s="118">
        <f t="shared" si="133"/>
        <v>-81.680000000000007</v>
      </c>
      <c r="BP221" s="15"/>
      <c r="BQ221" s="131">
        <f t="shared" si="134"/>
        <v>457.71315009437836</v>
      </c>
      <c r="BR221" s="131">
        <f t="shared" si="135"/>
        <v>261.98806341253288</v>
      </c>
      <c r="BS221" s="118">
        <f t="shared" si="136"/>
        <v>719.70121350691124</v>
      </c>
      <c r="BT221" s="131"/>
      <c r="BU221" s="131">
        <f t="shared" si="137"/>
        <v>-29.800000000000004</v>
      </c>
      <c r="BV221" s="131">
        <f t="shared" si="138"/>
        <v>-11.42</v>
      </c>
      <c r="BW221" s="118">
        <f t="shared" si="139"/>
        <v>-41.220000000000006</v>
      </c>
      <c r="BX221" s="15"/>
      <c r="BY221" s="118">
        <f t="shared" si="140"/>
        <v>476.73170203735788</v>
      </c>
      <c r="BZ221" s="118">
        <f t="shared" si="141"/>
        <v>255.30345958617104</v>
      </c>
      <c r="CA221" s="118">
        <f t="shared" si="142"/>
        <v>732.03516162352889</v>
      </c>
      <c r="CB221" s="105"/>
      <c r="CC221" s="118">
        <f t="shared" si="143"/>
        <v>-29.72</v>
      </c>
      <c r="CD221" s="118">
        <f t="shared" si="144"/>
        <v>-11.38</v>
      </c>
      <c r="CE221" s="118">
        <f t="shared" si="145"/>
        <v>-41.1</v>
      </c>
    </row>
    <row r="222" spans="1:83">
      <c r="A222" s="41">
        <v>691</v>
      </c>
      <c r="B222" s="45">
        <v>17</v>
      </c>
      <c r="C222" s="45">
        <v>17</v>
      </c>
      <c r="D222" s="11" t="s">
        <v>253</v>
      </c>
      <c r="E222" s="14">
        <v>2690</v>
      </c>
      <c r="F222" s="14">
        <v>2636</v>
      </c>
      <c r="G222" s="21">
        <v>2598</v>
      </c>
      <c r="H222" s="21">
        <v>2556</v>
      </c>
      <c r="I222" s="21">
        <v>2476</v>
      </c>
      <c r="J222" s="21"/>
      <c r="K222" s="15">
        <v>538032.02669340617</v>
      </c>
      <c r="L222" s="21">
        <v>55127.68437012424</v>
      </c>
      <c r="M222" s="118">
        <v>593159.71106353041</v>
      </c>
      <c r="N222" s="118"/>
      <c r="O222" s="21">
        <v>540346.54838544631</v>
      </c>
      <c r="P222" s="21">
        <v>5969.9586773742358</v>
      </c>
      <c r="Q222" s="118">
        <f t="shared" si="112"/>
        <v>546316.5070628206</v>
      </c>
      <c r="R222" s="118"/>
      <c r="S222" s="21">
        <v>-238745.19703309186</v>
      </c>
      <c r="T222" s="15">
        <v>91461.434495485853</v>
      </c>
      <c r="U222" s="118">
        <f t="shared" si="113"/>
        <v>-147283.762537606</v>
      </c>
      <c r="V222" s="15"/>
      <c r="W222" s="15">
        <v>540346.54838544631</v>
      </c>
      <c r="X222" s="21">
        <v>-5381.9866216167047</v>
      </c>
      <c r="Y222" s="118">
        <f t="shared" si="114"/>
        <v>534964.56176382955</v>
      </c>
      <c r="Z222" s="21"/>
      <c r="AA222" s="21">
        <v>-77888.040000000008</v>
      </c>
      <c r="AB222" s="21">
        <v>-29825.040000000001</v>
      </c>
      <c r="AC222" s="131">
        <f t="shared" si="146"/>
        <v>-104491.56</v>
      </c>
      <c r="AD222" s="12">
        <v>317629.91144448589</v>
      </c>
      <c r="AE222" s="12"/>
      <c r="AF222" s="15">
        <v>540346.54838544631</v>
      </c>
      <c r="AG222" s="21">
        <v>-11141.610785612191</v>
      </c>
      <c r="AH222" s="118">
        <f t="shared" si="115"/>
        <v>529204.93759983417</v>
      </c>
      <c r="AI222" s="21"/>
      <c r="AJ222" s="21">
        <v>-76168.800000000003</v>
      </c>
      <c r="AK222" s="21">
        <v>-29189.52</v>
      </c>
      <c r="AL222" s="118">
        <f t="shared" si="116"/>
        <v>-105358.32</v>
      </c>
      <c r="AM222" s="811"/>
      <c r="AN222" s="131">
        <v>540346.54838544631</v>
      </c>
      <c r="AO222" s="131">
        <v>-14847.780304091755</v>
      </c>
      <c r="AP222" s="118">
        <f t="shared" si="117"/>
        <v>525498.76808135456</v>
      </c>
      <c r="AQ222" s="131"/>
      <c r="AR222" s="131">
        <v>-73586.720000000001</v>
      </c>
      <c r="AS222" s="131">
        <v>-28176.880000000001</v>
      </c>
      <c r="AT222" s="118">
        <f t="shared" si="118"/>
        <v>-101763.6</v>
      </c>
      <c r="AU222" s="148"/>
      <c r="AV222" s="131">
        <f t="shared" si="119"/>
        <v>200.01190583397999</v>
      </c>
      <c r="AW222" s="131">
        <f t="shared" si="120"/>
        <v>20.493562962871465</v>
      </c>
      <c r="AX222" s="131">
        <f t="shared" si="121"/>
        <v>220.50546879685146</v>
      </c>
      <c r="AZ222" s="131">
        <f t="shared" si="122"/>
        <v>204.98730970616324</v>
      </c>
      <c r="BA222" s="131">
        <f t="shared" si="123"/>
        <v>2.2647794678961439</v>
      </c>
      <c r="BB222" s="118">
        <f t="shared" si="124"/>
        <v>207.25208917405942</v>
      </c>
      <c r="BC222" s="131"/>
      <c r="BD222" s="131">
        <f t="shared" si="147"/>
        <v>-90.571015566423313</v>
      </c>
      <c r="BE222" s="131">
        <f t="shared" si="125"/>
        <v>34.69705405746808</v>
      </c>
      <c r="BF222" s="118">
        <f t="shared" si="126"/>
        <v>-55.873961508955233</v>
      </c>
      <c r="BG222" s="131"/>
      <c r="BH222" s="131">
        <f t="shared" si="127"/>
        <v>207.98558444397472</v>
      </c>
      <c r="BI222" s="131">
        <f t="shared" si="128"/>
        <v>-2.0715883839941127</v>
      </c>
      <c r="BJ222" s="118">
        <f t="shared" si="129"/>
        <v>205.9139960599806</v>
      </c>
      <c r="BK222" s="131"/>
      <c r="BL222" s="131">
        <f t="shared" si="130"/>
        <v>-29.980000000000004</v>
      </c>
      <c r="BM222" s="131">
        <f t="shared" si="131"/>
        <v>-11.48</v>
      </c>
      <c r="BN222" s="131">
        <f t="shared" si="132"/>
        <v>-40.22</v>
      </c>
      <c r="BO222" s="118">
        <f t="shared" si="133"/>
        <v>-81.680000000000007</v>
      </c>
      <c r="BP222" s="15"/>
      <c r="BQ222" s="131">
        <f t="shared" si="134"/>
        <v>211.40318794422782</v>
      </c>
      <c r="BR222" s="131">
        <f t="shared" si="135"/>
        <v>-4.3590026547778526</v>
      </c>
      <c r="BS222" s="118">
        <f t="shared" si="136"/>
        <v>207.04418528944998</v>
      </c>
      <c r="BT222" s="131"/>
      <c r="BU222" s="131">
        <f t="shared" si="137"/>
        <v>-29.8</v>
      </c>
      <c r="BV222" s="131">
        <f t="shared" si="138"/>
        <v>-11.42</v>
      </c>
      <c r="BW222" s="118">
        <f t="shared" si="139"/>
        <v>-41.22</v>
      </c>
      <c r="BX222" s="15"/>
      <c r="BY222" s="118">
        <f t="shared" si="140"/>
        <v>218.23366251431597</v>
      </c>
      <c r="BZ222" s="118">
        <f t="shared" si="141"/>
        <v>-5.9966802520564437</v>
      </c>
      <c r="CA222" s="118">
        <f t="shared" si="142"/>
        <v>212.23698226225952</v>
      </c>
      <c r="CB222" s="105"/>
      <c r="CC222" s="118">
        <f t="shared" si="143"/>
        <v>-29.72</v>
      </c>
      <c r="CD222" s="118">
        <f t="shared" si="144"/>
        <v>-11.38</v>
      </c>
      <c r="CE222" s="118">
        <f t="shared" si="145"/>
        <v>-41.1</v>
      </c>
    </row>
    <row r="223" spans="1:83">
      <c r="A223" s="41">
        <v>694</v>
      </c>
      <c r="B223" s="45">
        <v>5</v>
      </c>
      <c r="C223" s="45">
        <v>5</v>
      </c>
      <c r="D223" s="11" t="s">
        <v>254</v>
      </c>
      <c r="E223" s="14">
        <v>28521</v>
      </c>
      <c r="F223" s="14">
        <v>28349</v>
      </c>
      <c r="G223" s="21">
        <v>28483</v>
      </c>
      <c r="H223" s="21">
        <v>28643</v>
      </c>
      <c r="I223" s="21">
        <v>28555</v>
      </c>
      <c r="J223" s="21"/>
      <c r="K223" s="15">
        <v>182336.1488708441</v>
      </c>
      <c r="L223" s="21">
        <v>1703642.2988672401</v>
      </c>
      <c r="M223" s="118">
        <v>1885978.447738084</v>
      </c>
      <c r="N223" s="118"/>
      <c r="O223" s="21">
        <v>-1473514.3347520269</v>
      </c>
      <c r="P223" s="21">
        <v>56357.402221216857</v>
      </c>
      <c r="Q223" s="118">
        <f t="shared" si="112"/>
        <v>-1417156.9325308101</v>
      </c>
      <c r="R223" s="118"/>
      <c r="S223" s="21">
        <v>-2567597.7202925347</v>
      </c>
      <c r="T223" s="15">
        <v>983626.78547516256</v>
      </c>
      <c r="U223" s="118">
        <f t="shared" si="113"/>
        <v>-1583970.9348173721</v>
      </c>
      <c r="V223" s="15"/>
      <c r="W223" s="15">
        <v>-1473514.3347520269</v>
      </c>
      <c r="X223" s="21">
        <v>-57880.856880201813</v>
      </c>
      <c r="Y223" s="118">
        <f t="shared" si="114"/>
        <v>-1531395.1916322287</v>
      </c>
      <c r="Z223" s="21"/>
      <c r="AA223" s="21">
        <v>-853920.34</v>
      </c>
      <c r="AB223" s="21">
        <v>-326984.84000000003</v>
      </c>
      <c r="AC223" s="131">
        <f t="shared" si="146"/>
        <v>-1145586.26</v>
      </c>
      <c r="AD223" s="12">
        <v>-3864259.808750134</v>
      </c>
      <c r="AE223" s="12"/>
      <c r="AF223" s="15">
        <v>-1473514.3347520269</v>
      </c>
      <c r="AG223" s="21">
        <v>-119823.0364800152</v>
      </c>
      <c r="AH223" s="118">
        <f t="shared" si="115"/>
        <v>-1593337.3712320421</v>
      </c>
      <c r="AI223" s="21"/>
      <c r="AJ223" s="21">
        <v>-853561.4</v>
      </c>
      <c r="AK223" s="21">
        <v>-327103.06</v>
      </c>
      <c r="AL223" s="118">
        <f t="shared" si="116"/>
        <v>-1180664.46</v>
      </c>
      <c r="AM223" s="811"/>
      <c r="AN223" s="131">
        <v>-1473514.3347520274</v>
      </c>
      <c r="AO223" s="131">
        <v>-159681.23059207026</v>
      </c>
      <c r="AP223" s="118">
        <f t="shared" si="117"/>
        <v>-1633195.5653440976</v>
      </c>
      <c r="AQ223" s="131"/>
      <c r="AR223" s="131">
        <v>-848654.6</v>
      </c>
      <c r="AS223" s="131">
        <v>-324955.90000000002</v>
      </c>
      <c r="AT223" s="118">
        <f t="shared" si="118"/>
        <v>-1173610.5</v>
      </c>
      <c r="AU223" s="148"/>
      <c r="AV223" s="131">
        <f t="shared" si="119"/>
        <v>6.3930489418619301</v>
      </c>
      <c r="AW223" s="131">
        <f t="shared" si="120"/>
        <v>59.732909044817504</v>
      </c>
      <c r="AX223" s="131">
        <f t="shared" si="121"/>
        <v>66.125957986679424</v>
      </c>
      <c r="AZ223" s="131">
        <f t="shared" si="122"/>
        <v>-51.977647703694203</v>
      </c>
      <c r="BA223" s="131">
        <f t="shared" si="123"/>
        <v>1.9879855452120658</v>
      </c>
      <c r="BB223" s="118">
        <f t="shared" si="124"/>
        <v>-49.98966215848214</v>
      </c>
      <c r="BC223" s="131"/>
      <c r="BD223" s="131">
        <f t="shared" si="147"/>
        <v>-90.571015566423313</v>
      </c>
      <c r="BE223" s="131">
        <f t="shared" si="125"/>
        <v>34.69705405746808</v>
      </c>
      <c r="BF223" s="118">
        <f t="shared" si="126"/>
        <v>-55.87396150895524</v>
      </c>
      <c r="BG223" s="131"/>
      <c r="BH223" s="131">
        <f t="shared" si="127"/>
        <v>-51.733115709441662</v>
      </c>
      <c r="BI223" s="131">
        <f t="shared" si="128"/>
        <v>-2.0321194003511502</v>
      </c>
      <c r="BJ223" s="118">
        <f t="shared" si="129"/>
        <v>-53.765235109792812</v>
      </c>
      <c r="BK223" s="131"/>
      <c r="BL223" s="131">
        <f t="shared" si="130"/>
        <v>-29.98</v>
      </c>
      <c r="BM223" s="131">
        <f t="shared" si="131"/>
        <v>-11.48</v>
      </c>
      <c r="BN223" s="131">
        <f t="shared" si="132"/>
        <v>-40.22</v>
      </c>
      <c r="BO223" s="118">
        <f t="shared" si="133"/>
        <v>-81.680000000000007</v>
      </c>
      <c r="BP223" s="15"/>
      <c r="BQ223" s="131">
        <f t="shared" si="134"/>
        <v>-51.444134160249519</v>
      </c>
      <c r="BR223" s="131">
        <f t="shared" si="135"/>
        <v>-4.183327042558922</v>
      </c>
      <c r="BS223" s="118">
        <f t="shared" si="136"/>
        <v>-55.627461202808441</v>
      </c>
      <c r="BT223" s="131"/>
      <c r="BU223" s="131">
        <f t="shared" si="137"/>
        <v>-29.8</v>
      </c>
      <c r="BV223" s="131">
        <f t="shared" si="138"/>
        <v>-11.42</v>
      </c>
      <c r="BW223" s="118">
        <f t="shared" si="139"/>
        <v>-41.22</v>
      </c>
      <c r="BX223" s="15"/>
      <c r="BY223" s="118">
        <f t="shared" si="140"/>
        <v>-51.602673253441687</v>
      </c>
      <c r="BZ223" s="118">
        <f t="shared" si="141"/>
        <v>-5.592058504362468</v>
      </c>
      <c r="CA223" s="118">
        <f t="shared" si="142"/>
        <v>-57.194731757804156</v>
      </c>
      <c r="CB223" s="105"/>
      <c r="CC223" s="118">
        <f t="shared" si="143"/>
        <v>-29.72</v>
      </c>
      <c r="CD223" s="118">
        <f t="shared" si="144"/>
        <v>-11.38</v>
      </c>
      <c r="CE223" s="118">
        <f t="shared" si="145"/>
        <v>-41.1</v>
      </c>
    </row>
    <row r="224" spans="1:83">
      <c r="A224" s="41">
        <v>697</v>
      </c>
      <c r="B224" s="45">
        <v>18</v>
      </c>
      <c r="C224" s="45">
        <v>18</v>
      </c>
      <c r="D224" s="11" t="s">
        <v>255</v>
      </c>
      <c r="E224" s="14">
        <v>1210</v>
      </c>
      <c r="F224" s="14">
        <v>1174</v>
      </c>
      <c r="G224" s="21">
        <v>1164</v>
      </c>
      <c r="H224" s="21">
        <v>1163</v>
      </c>
      <c r="I224" s="21">
        <v>1158</v>
      </c>
      <c r="J224" s="21"/>
      <c r="K224" s="15">
        <v>-130762.00988031</v>
      </c>
      <c r="L224" s="21">
        <v>-75527.227030838651</v>
      </c>
      <c r="M224" s="118">
        <v>-206289.23691114859</v>
      </c>
      <c r="N224" s="118"/>
      <c r="O224" s="21">
        <v>-129552.5291970682</v>
      </c>
      <c r="P224" s="21">
        <v>-62136.642070308357</v>
      </c>
      <c r="Q224" s="118">
        <f t="shared" si="112"/>
        <v>-191689.17126737657</v>
      </c>
      <c r="R224" s="118"/>
      <c r="S224" s="21">
        <v>-106330.37227498097</v>
      </c>
      <c r="T224" s="15">
        <v>40734.341463467528</v>
      </c>
      <c r="U224" s="118">
        <f t="shared" si="113"/>
        <v>-65596.030811513439</v>
      </c>
      <c r="V224" s="15"/>
      <c r="W224" s="15">
        <v>-129552.5291970682</v>
      </c>
      <c r="X224" s="21">
        <v>-47463.267501646813</v>
      </c>
      <c r="Y224" s="118">
        <f t="shared" si="114"/>
        <v>-177015.79669871501</v>
      </c>
      <c r="Z224" s="21"/>
      <c r="AA224" s="21">
        <v>-34896.720000000001</v>
      </c>
      <c r="AB224" s="21">
        <v>-13362.72</v>
      </c>
      <c r="AC224" s="131">
        <f t="shared" si="146"/>
        <v>-46816.08</v>
      </c>
      <c r="AD224" s="12">
        <v>-273753.45289409522</v>
      </c>
      <c r="AE224" s="12"/>
      <c r="AF224" s="15">
        <v>-129552.5291970682</v>
      </c>
      <c r="AG224" s="21">
        <v>-32418.441541301861</v>
      </c>
      <c r="AH224" s="118">
        <f t="shared" si="115"/>
        <v>-161970.97073837006</v>
      </c>
      <c r="AI224" s="21"/>
      <c r="AJ224" s="21">
        <v>-34657.4</v>
      </c>
      <c r="AK224" s="21">
        <v>-13281.46</v>
      </c>
      <c r="AL224" s="118">
        <f t="shared" si="116"/>
        <v>-47938.86</v>
      </c>
      <c r="AM224" s="811"/>
      <c r="AN224" s="131">
        <v>-129552.52919706824</v>
      </c>
      <c r="AO224" s="131">
        <v>-16459.06483974458</v>
      </c>
      <c r="AP224" s="118">
        <f t="shared" si="117"/>
        <v>-146011.59403681284</v>
      </c>
      <c r="AQ224" s="131"/>
      <c r="AR224" s="131">
        <v>-34415.760000000002</v>
      </c>
      <c r="AS224" s="131">
        <v>-13178.04</v>
      </c>
      <c r="AT224" s="118">
        <f t="shared" si="118"/>
        <v>-47593.8</v>
      </c>
      <c r="AU224" s="148"/>
      <c r="AV224" s="131">
        <f t="shared" si="119"/>
        <v>-108.06777676058678</v>
      </c>
      <c r="AW224" s="131">
        <f t="shared" si="120"/>
        <v>-62.419195893255086</v>
      </c>
      <c r="AX224" s="131">
        <f t="shared" si="121"/>
        <v>-170.4869726538418</v>
      </c>
      <c r="AZ224" s="131">
        <f t="shared" si="122"/>
        <v>-110.35138773174464</v>
      </c>
      <c r="BA224" s="131">
        <f t="shared" si="123"/>
        <v>-52.927293075220064</v>
      </c>
      <c r="BB224" s="118">
        <f t="shared" si="124"/>
        <v>-163.2786808069647</v>
      </c>
      <c r="BC224" s="131"/>
      <c r="BD224" s="131">
        <f t="shared" si="147"/>
        <v>-90.571015566423313</v>
      </c>
      <c r="BE224" s="131">
        <f t="shared" si="125"/>
        <v>34.69705405746808</v>
      </c>
      <c r="BF224" s="118">
        <f t="shared" si="126"/>
        <v>-55.873961508955226</v>
      </c>
      <c r="BG224" s="131"/>
      <c r="BH224" s="131">
        <f t="shared" si="127"/>
        <v>-111.29942370882148</v>
      </c>
      <c r="BI224" s="131">
        <f t="shared" si="128"/>
        <v>-40.776003008287638</v>
      </c>
      <c r="BJ224" s="118">
        <f t="shared" si="129"/>
        <v>-152.07542671710911</v>
      </c>
      <c r="BK224" s="131"/>
      <c r="BL224" s="131">
        <f t="shared" si="130"/>
        <v>-29.98</v>
      </c>
      <c r="BM224" s="131">
        <f t="shared" si="131"/>
        <v>-11.479999999999999</v>
      </c>
      <c r="BN224" s="131">
        <f t="shared" si="132"/>
        <v>-40.22</v>
      </c>
      <c r="BO224" s="118">
        <f t="shared" si="133"/>
        <v>-81.680000000000007</v>
      </c>
      <c r="BP224" s="15"/>
      <c r="BQ224" s="131">
        <f t="shared" si="134"/>
        <v>-111.39512398716096</v>
      </c>
      <c r="BR224" s="131">
        <f t="shared" si="135"/>
        <v>-27.874842253913897</v>
      </c>
      <c r="BS224" s="118">
        <f t="shared" si="136"/>
        <v>-139.26996624107485</v>
      </c>
      <c r="BT224" s="131"/>
      <c r="BU224" s="131">
        <f t="shared" si="137"/>
        <v>-29.8</v>
      </c>
      <c r="BV224" s="131">
        <f t="shared" si="138"/>
        <v>-11.42</v>
      </c>
      <c r="BW224" s="118">
        <f t="shared" si="139"/>
        <v>-41.22</v>
      </c>
      <c r="BX224" s="15"/>
      <c r="BY224" s="118">
        <f t="shared" si="140"/>
        <v>-111.8761046606807</v>
      </c>
      <c r="BZ224" s="118">
        <f t="shared" si="141"/>
        <v>-14.213354783889965</v>
      </c>
      <c r="CA224" s="118">
        <f t="shared" si="142"/>
        <v>-126.08945944457066</v>
      </c>
      <c r="CB224" s="105"/>
      <c r="CC224" s="118">
        <f t="shared" si="143"/>
        <v>-29.720000000000002</v>
      </c>
      <c r="CD224" s="118">
        <f t="shared" si="144"/>
        <v>-11.38</v>
      </c>
      <c r="CE224" s="118">
        <f t="shared" si="145"/>
        <v>-41.1</v>
      </c>
    </row>
    <row r="225" spans="1:83">
      <c r="A225" s="41">
        <v>698</v>
      </c>
      <c r="B225" s="45">
        <v>19</v>
      </c>
      <c r="C225" s="45">
        <v>19</v>
      </c>
      <c r="D225" s="11" t="s">
        <v>256</v>
      </c>
      <c r="E225" s="14">
        <v>64180</v>
      </c>
      <c r="F225" s="14">
        <v>64535</v>
      </c>
      <c r="G225" s="21">
        <v>65286</v>
      </c>
      <c r="H225" s="21">
        <v>65722</v>
      </c>
      <c r="I225" s="21">
        <v>66191</v>
      </c>
      <c r="J225" s="21"/>
      <c r="K225" s="15">
        <v>-18309719.873889562</v>
      </c>
      <c r="L225" s="21">
        <v>-11865842.428295489</v>
      </c>
      <c r="M225" s="118">
        <v>-30175562.302185051</v>
      </c>
      <c r="N225" s="118"/>
      <c r="O225" s="21">
        <v>-18170790.172582049</v>
      </c>
      <c r="P225" s="21">
        <v>-11070725.06770983</v>
      </c>
      <c r="Q225" s="118">
        <f t="shared" si="112"/>
        <v>-29241515.240291879</v>
      </c>
      <c r="R225" s="118"/>
      <c r="S225" s="21">
        <v>-5845000.4895791281</v>
      </c>
      <c r="T225" s="15">
        <v>2239174.383598702</v>
      </c>
      <c r="U225" s="118">
        <f t="shared" si="113"/>
        <v>-3605826.1059804261</v>
      </c>
      <c r="V225" s="15"/>
      <c r="W225" s="15">
        <v>-18170790.172582049</v>
      </c>
      <c r="X225" s="21">
        <v>-10264126.9179751</v>
      </c>
      <c r="Y225" s="118">
        <f t="shared" si="114"/>
        <v>-28434917.090557151</v>
      </c>
      <c r="Z225" s="21"/>
      <c r="AA225" s="21">
        <v>-1957274.28</v>
      </c>
      <c r="AB225" s="21">
        <v>-749483.28</v>
      </c>
      <c r="AC225" s="131">
        <f t="shared" si="146"/>
        <v>-2625802.92</v>
      </c>
      <c r="AD225" s="12">
        <v>-33741884.880846918</v>
      </c>
      <c r="AE225" s="12"/>
      <c r="AF225" s="15">
        <v>-18170790.172582049</v>
      </c>
      <c r="AG225" s="21">
        <v>-9437110.0156319514</v>
      </c>
      <c r="AH225" s="118">
        <f t="shared" si="115"/>
        <v>-27607900.188214</v>
      </c>
      <c r="AI225" s="21"/>
      <c r="AJ225" s="21">
        <v>-1958515.6</v>
      </c>
      <c r="AK225" s="21">
        <v>-750545.24</v>
      </c>
      <c r="AL225" s="118">
        <f t="shared" si="116"/>
        <v>-2709060.84</v>
      </c>
      <c r="AM225" s="811"/>
      <c r="AN225" s="131">
        <v>-18170790.172582045</v>
      </c>
      <c r="AO225" s="131">
        <v>-8559820.087663468</v>
      </c>
      <c r="AP225" s="118">
        <f t="shared" si="117"/>
        <v>-26730610.260245513</v>
      </c>
      <c r="AQ225" s="131"/>
      <c r="AR225" s="131">
        <v>-1967196.52</v>
      </c>
      <c r="AS225" s="131">
        <v>-753253.58000000007</v>
      </c>
      <c r="AT225" s="118">
        <f t="shared" si="118"/>
        <v>-2720450.1</v>
      </c>
      <c r="AU225" s="148"/>
      <c r="AV225" s="131">
        <f t="shared" si="119"/>
        <v>-285.2870033326513</v>
      </c>
      <c r="AW225" s="131">
        <f t="shared" si="120"/>
        <v>-184.8838022482937</v>
      </c>
      <c r="AX225" s="131">
        <f t="shared" si="121"/>
        <v>-470.170805580945</v>
      </c>
      <c r="AZ225" s="131">
        <f t="shared" si="122"/>
        <v>-281.56488994471295</v>
      </c>
      <c r="BA225" s="131">
        <f t="shared" si="123"/>
        <v>-171.54606132656434</v>
      </c>
      <c r="BB225" s="118">
        <f t="shared" si="124"/>
        <v>-453.11095127127726</v>
      </c>
      <c r="BC225" s="131"/>
      <c r="BD225" s="131">
        <f t="shared" si="147"/>
        <v>-90.571015566423313</v>
      </c>
      <c r="BE225" s="131">
        <f t="shared" si="125"/>
        <v>34.697054057468073</v>
      </c>
      <c r="BF225" s="118">
        <f t="shared" si="126"/>
        <v>-55.873961508955233</v>
      </c>
      <c r="BG225" s="131"/>
      <c r="BH225" s="131">
        <f t="shared" si="127"/>
        <v>-278.32598371139369</v>
      </c>
      <c r="BI225" s="131">
        <f t="shared" si="128"/>
        <v>-157.21788619267684</v>
      </c>
      <c r="BJ225" s="118">
        <f t="shared" si="129"/>
        <v>-435.54386990407056</v>
      </c>
      <c r="BK225" s="131"/>
      <c r="BL225" s="131">
        <f t="shared" si="130"/>
        <v>-29.98</v>
      </c>
      <c r="BM225" s="131">
        <f t="shared" si="131"/>
        <v>-11.48</v>
      </c>
      <c r="BN225" s="131">
        <f t="shared" si="132"/>
        <v>-40.22</v>
      </c>
      <c r="BO225" s="118">
        <f t="shared" si="133"/>
        <v>-81.680000000000007</v>
      </c>
      <c r="BP225" s="15"/>
      <c r="BQ225" s="131">
        <f t="shared" si="134"/>
        <v>-276.47956806825795</v>
      </c>
      <c r="BR225" s="131">
        <f t="shared" si="135"/>
        <v>-143.59133951541267</v>
      </c>
      <c r="BS225" s="118">
        <f t="shared" si="136"/>
        <v>-420.07090758367065</v>
      </c>
      <c r="BT225" s="131"/>
      <c r="BU225" s="131">
        <f t="shared" si="137"/>
        <v>-29.8</v>
      </c>
      <c r="BV225" s="131">
        <f t="shared" si="138"/>
        <v>-11.42</v>
      </c>
      <c r="BW225" s="118">
        <f t="shared" si="139"/>
        <v>-41.22</v>
      </c>
      <c r="BX225" s="15"/>
      <c r="BY225" s="118">
        <f t="shared" si="140"/>
        <v>-274.520556761222</v>
      </c>
      <c r="BZ225" s="118">
        <f t="shared" si="141"/>
        <v>-129.31999951146634</v>
      </c>
      <c r="CA225" s="118">
        <f t="shared" si="142"/>
        <v>-403.84055627268833</v>
      </c>
      <c r="CB225" s="105"/>
      <c r="CC225" s="118">
        <f t="shared" si="143"/>
        <v>-29.72</v>
      </c>
      <c r="CD225" s="118">
        <f t="shared" si="144"/>
        <v>-11.38</v>
      </c>
      <c r="CE225" s="118">
        <f t="shared" si="145"/>
        <v>-41.1</v>
      </c>
    </row>
    <row r="226" spans="1:83">
      <c r="A226" s="41">
        <v>700</v>
      </c>
      <c r="B226" s="45">
        <v>9</v>
      </c>
      <c r="C226" s="45">
        <v>9</v>
      </c>
      <c r="D226" s="11" t="s">
        <v>257</v>
      </c>
      <c r="E226" s="14">
        <v>4913</v>
      </c>
      <c r="F226" s="14">
        <v>4842</v>
      </c>
      <c r="G226" s="21">
        <v>4758</v>
      </c>
      <c r="H226" s="21">
        <v>4733</v>
      </c>
      <c r="I226" s="21">
        <v>4679</v>
      </c>
      <c r="J226" s="21"/>
      <c r="K226" s="15">
        <v>242837.30904163819</v>
      </c>
      <c r="L226" s="21">
        <v>508720.88065454521</v>
      </c>
      <c r="M226" s="118">
        <v>751558.18969618343</v>
      </c>
      <c r="N226" s="118"/>
      <c r="O226" s="21">
        <v>262424.35537567711</v>
      </c>
      <c r="P226" s="21">
        <v>428777.55756141309</v>
      </c>
      <c r="Q226" s="118">
        <f t="shared" si="112"/>
        <v>691201.91293709027</v>
      </c>
      <c r="R226" s="118"/>
      <c r="S226" s="21">
        <v>-438544.85737262166</v>
      </c>
      <c r="T226" s="15">
        <v>168003.13574626041</v>
      </c>
      <c r="U226" s="118">
        <f t="shared" si="113"/>
        <v>-270541.72162636125</v>
      </c>
      <c r="V226" s="15"/>
      <c r="W226" s="15">
        <v>262424.35537567711</v>
      </c>
      <c r="X226" s="21">
        <v>344035.85369553498</v>
      </c>
      <c r="Y226" s="118">
        <f t="shared" si="114"/>
        <v>606460.2090712121</v>
      </c>
      <c r="Z226" s="21"/>
      <c r="AA226" s="21">
        <v>-142644.84</v>
      </c>
      <c r="AB226" s="21">
        <v>-54621.84</v>
      </c>
      <c r="AC226" s="131">
        <f t="shared" si="146"/>
        <v>-191366.75999999998</v>
      </c>
      <c r="AD226" s="12">
        <v>207126.81484871119</v>
      </c>
      <c r="AE226" s="12"/>
      <c r="AF226" s="15">
        <v>262424.35537567711</v>
      </c>
      <c r="AG226" s="21">
        <v>260826.14952176181</v>
      </c>
      <c r="AH226" s="118">
        <f t="shared" si="115"/>
        <v>523250.50489743892</v>
      </c>
      <c r="AI226" s="21"/>
      <c r="AJ226" s="21">
        <v>-141043.4</v>
      </c>
      <c r="AK226" s="21">
        <v>-54050.86</v>
      </c>
      <c r="AL226" s="118">
        <f t="shared" si="116"/>
        <v>-195094.26</v>
      </c>
      <c r="AM226" s="811"/>
      <c r="AN226" s="131">
        <v>262424.35537567706</v>
      </c>
      <c r="AO226" s="131">
        <v>181388.38290246061</v>
      </c>
      <c r="AP226" s="118">
        <f t="shared" si="117"/>
        <v>443812.73827813764</v>
      </c>
      <c r="AQ226" s="131"/>
      <c r="AR226" s="131">
        <v>-139059.88</v>
      </c>
      <c r="AS226" s="131">
        <v>-53247.020000000004</v>
      </c>
      <c r="AT226" s="118">
        <f t="shared" si="118"/>
        <v>-192306.90000000002</v>
      </c>
      <c r="AU226" s="148"/>
      <c r="AV226" s="131">
        <f t="shared" si="119"/>
        <v>49.42750031378754</v>
      </c>
      <c r="AW226" s="131">
        <f t="shared" si="120"/>
        <v>103.5458743445034</v>
      </c>
      <c r="AX226" s="131">
        <f t="shared" si="121"/>
        <v>152.97337465829094</v>
      </c>
      <c r="AZ226" s="131">
        <f t="shared" si="122"/>
        <v>54.197512469160905</v>
      </c>
      <c r="BA226" s="131">
        <f t="shared" si="123"/>
        <v>88.553811970552061</v>
      </c>
      <c r="BB226" s="118">
        <f t="shared" si="124"/>
        <v>142.75132443971299</v>
      </c>
      <c r="BC226" s="131"/>
      <c r="BD226" s="131">
        <f t="shared" si="147"/>
        <v>-90.571015566423313</v>
      </c>
      <c r="BE226" s="131">
        <f t="shared" si="125"/>
        <v>34.697054057468073</v>
      </c>
      <c r="BF226" s="118">
        <f t="shared" si="126"/>
        <v>-55.873961508955233</v>
      </c>
      <c r="BG226" s="131"/>
      <c r="BH226" s="131">
        <f t="shared" si="127"/>
        <v>55.154341188666898</v>
      </c>
      <c r="BI226" s="131">
        <f t="shared" si="128"/>
        <v>72.30682086917507</v>
      </c>
      <c r="BJ226" s="118">
        <f t="shared" si="129"/>
        <v>127.46116205784196</v>
      </c>
      <c r="BK226" s="131"/>
      <c r="BL226" s="131">
        <f t="shared" si="130"/>
        <v>-29.98</v>
      </c>
      <c r="BM226" s="131">
        <f t="shared" si="131"/>
        <v>-11.479999999999999</v>
      </c>
      <c r="BN226" s="131">
        <f t="shared" si="132"/>
        <v>-40.22</v>
      </c>
      <c r="BO226" s="118">
        <f t="shared" si="133"/>
        <v>-81.680000000000007</v>
      </c>
      <c r="BP226" s="15"/>
      <c r="BQ226" s="131">
        <f t="shared" si="134"/>
        <v>55.445669844850435</v>
      </c>
      <c r="BR226" s="131">
        <f t="shared" si="135"/>
        <v>55.107996941001858</v>
      </c>
      <c r="BS226" s="118">
        <f t="shared" si="136"/>
        <v>110.5536667858523</v>
      </c>
      <c r="BT226" s="131"/>
      <c r="BU226" s="131">
        <f t="shared" si="137"/>
        <v>-29.799999999999997</v>
      </c>
      <c r="BV226" s="131">
        <f t="shared" si="138"/>
        <v>-11.42</v>
      </c>
      <c r="BW226" s="118">
        <f t="shared" si="139"/>
        <v>-41.22</v>
      </c>
      <c r="BX226" s="15"/>
      <c r="BY226" s="118">
        <f t="shared" si="140"/>
        <v>56.085564303414628</v>
      </c>
      <c r="BZ226" s="118">
        <f t="shared" si="141"/>
        <v>38.766484911831718</v>
      </c>
      <c r="CA226" s="118">
        <f t="shared" si="142"/>
        <v>94.852049215246353</v>
      </c>
      <c r="CB226" s="105"/>
      <c r="CC226" s="118">
        <f t="shared" si="143"/>
        <v>-29.720000000000002</v>
      </c>
      <c r="CD226" s="118">
        <f t="shared" si="144"/>
        <v>-11.38</v>
      </c>
      <c r="CE226" s="118">
        <f t="shared" si="145"/>
        <v>-41.1</v>
      </c>
    </row>
    <row r="227" spans="1:83">
      <c r="A227" s="41">
        <v>702</v>
      </c>
      <c r="B227" s="45">
        <v>6</v>
      </c>
      <c r="C227" s="45">
        <v>6</v>
      </c>
      <c r="D227" s="11" t="s">
        <v>258</v>
      </c>
      <c r="E227" s="14">
        <v>4155</v>
      </c>
      <c r="F227" s="14">
        <v>4114</v>
      </c>
      <c r="G227" s="21">
        <v>4124</v>
      </c>
      <c r="H227" s="21">
        <v>4039</v>
      </c>
      <c r="I227" s="21">
        <v>3995</v>
      </c>
      <c r="J227" s="21"/>
      <c r="K227" s="15">
        <v>595501.04167854588</v>
      </c>
      <c r="L227" s="21">
        <v>219068.59101016991</v>
      </c>
      <c r="M227" s="118">
        <v>814569.63268871582</v>
      </c>
      <c r="N227" s="118"/>
      <c r="O227" s="21">
        <v>631630.07506514434</v>
      </c>
      <c r="P227" s="21">
        <v>164224.75068798891</v>
      </c>
      <c r="Q227" s="118">
        <f t="shared" si="112"/>
        <v>795854.82575313328</v>
      </c>
      <c r="R227" s="118"/>
      <c r="S227" s="21">
        <v>-372609.15804026549</v>
      </c>
      <c r="T227" s="15">
        <v>142743.6803924237</v>
      </c>
      <c r="U227" s="118">
        <f t="shared" si="113"/>
        <v>-229865.47764784179</v>
      </c>
      <c r="V227" s="15"/>
      <c r="W227" s="15">
        <v>631630.07506514434</v>
      </c>
      <c r="X227" s="21">
        <v>92224.054755683654</v>
      </c>
      <c r="Y227" s="118">
        <f t="shared" si="114"/>
        <v>723854.12982082798</v>
      </c>
      <c r="Z227" s="21"/>
      <c r="AA227" s="21">
        <v>-123637.52</v>
      </c>
      <c r="AB227" s="21">
        <v>-47343.519999999997</v>
      </c>
      <c r="AC227" s="131">
        <f t="shared" si="146"/>
        <v>-165867.28</v>
      </c>
      <c r="AD227" s="12">
        <v>385231.53631000721</v>
      </c>
      <c r="AE227" s="12"/>
      <c r="AF227" s="15">
        <v>631630.07506514434</v>
      </c>
      <c r="AG227" s="21">
        <v>21525.020684865209</v>
      </c>
      <c r="AH227" s="118">
        <f t="shared" si="115"/>
        <v>653155.09575000952</v>
      </c>
      <c r="AI227" s="21"/>
      <c r="AJ227" s="21">
        <v>-120362.2</v>
      </c>
      <c r="AK227" s="21">
        <v>-46125.38</v>
      </c>
      <c r="AL227" s="118">
        <f t="shared" si="116"/>
        <v>-166487.57999999999</v>
      </c>
      <c r="AM227" s="811"/>
      <c r="AN227" s="131">
        <v>631630.07506514434</v>
      </c>
      <c r="AO227" s="131">
        <v>-23172.901430589332</v>
      </c>
      <c r="AP227" s="118">
        <f t="shared" si="117"/>
        <v>608457.17363455496</v>
      </c>
      <c r="AQ227" s="131"/>
      <c r="AR227" s="131">
        <v>-118731.4</v>
      </c>
      <c r="AS227" s="131">
        <v>-45463.100000000006</v>
      </c>
      <c r="AT227" s="118">
        <f t="shared" si="118"/>
        <v>-164194.5</v>
      </c>
      <c r="AU227" s="148"/>
      <c r="AV227" s="131">
        <f t="shared" si="119"/>
        <v>143.3215503438137</v>
      </c>
      <c r="AW227" s="131">
        <f t="shared" si="120"/>
        <v>52.724089292459666</v>
      </c>
      <c r="AX227" s="131">
        <f t="shared" si="121"/>
        <v>196.04563963627336</v>
      </c>
      <c r="AZ227" s="131">
        <f t="shared" si="122"/>
        <v>153.53186073532919</v>
      </c>
      <c r="BA227" s="131">
        <f t="shared" si="123"/>
        <v>39.918510133200996</v>
      </c>
      <c r="BB227" s="118">
        <f t="shared" si="124"/>
        <v>193.4503708685302</v>
      </c>
      <c r="BC227" s="131"/>
      <c r="BD227" s="131">
        <f t="shared" si="147"/>
        <v>-90.571015566423313</v>
      </c>
      <c r="BE227" s="131">
        <f t="shared" si="125"/>
        <v>34.697054057468087</v>
      </c>
      <c r="BF227" s="118">
        <f t="shared" si="126"/>
        <v>-55.873961508955226</v>
      </c>
      <c r="BG227" s="131"/>
      <c r="BH227" s="131">
        <f t="shared" si="127"/>
        <v>153.15957203325519</v>
      </c>
      <c r="BI227" s="131">
        <f t="shared" si="128"/>
        <v>22.36276788450137</v>
      </c>
      <c r="BJ227" s="118">
        <f t="shared" si="129"/>
        <v>175.52233991775657</v>
      </c>
      <c r="BK227" s="131"/>
      <c r="BL227" s="131">
        <f t="shared" si="130"/>
        <v>-29.98</v>
      </c>
      <c r="BM227" s="131">
        <f t="shared" si="131"/>
        <v>-11.479999999999999</v>
      </c>
      <c r="BN227" s="131">
        <f t="shared" si="132"/>
        <v>-40.22</v>
      </c>
      <c r="BO227" s="118">
        <f t="shared" si="133"/>
        <v>-81.680000000000007</v>
      </c>
      <c r="BP227" s="15"/>
      <c r="BQ227" s="131">
        <f t="shared" si="134"/>
        <v>156.38278659696567</v>
      </c>
      <c r="BR227" s="131">
        <f t="shared" si="135"/>
        <v>5.3292945493600419</v>
      </c>
      <c r="BS227" s="118">
        <f t="shared" si="136"/>
        <v>161.71208114632572</v>
      </c>
      <c r="BT227" s="131"/>
      <c r="BU227" s="131">
        <f t="shared" si="137"/>
        <v>-29.8</v>
      </c>
      <c r="BV227" s="131">
        <f t="shared" si="138"/>
        <v>-11.42</v>
      </c>
      <c r="BW227" s="118">
        <f t="shared" si="139"/>
        <v>-41.22</v>
      </c>
      <c r="BX227" s="15"/>
      <c r="BY227" s="118">
        <f t="shared" si="140"/>
        <v>158.10515020404114</v>
      </c>
      <c r="BZ227" s="118">
        <f t="shared" si="141"/>
        <v>-5.8004759525880685</v>
      </c>
      <c r="CA227" s="118">
        <f t="shared" si="142"/>
        <v>152.30467425145306</v>
      </c>
      <c r="CB227" s="105"/>
      <c r="CC227" s="118">
        <f t="shared" si="143"/>
        <v>-29.72</v>
      </c>
      <c r="CD227" s="118">
        <f t="shared" si="144"/>
        <v>-11.38</v>
      </c>
      <c r="CE227" s="118">
        <f t="shared" si="145"/>
        <v>-41.1</v>
      </c>
    </row>
    <row r="228" spans="1:83">
      <c r="A228" s="41">
        <v>704</v>
      </c>
      <c r="B228" s="45">
        <v>2</v>
      </c>
      <c r="C228" s="45">
        <v>2</v>
      </c>
      <c r="D228" s="11" t="s">
        <v>259</v>
      </c>
      <c r="E228" s="14">
        <v>6379</v>
      </c>
      <c r="F228" s="14">
        <v>6428</v>
      </c>
      <c r="G228" s="21">
        <v>6436</v>
      </c>
      <c r="H228" s="21">
        <v>6418</v>
      </c>
      <c r="I228" s="21">
        <v>6381</v>
      </c>
      <c r="J228" s="21"/>
      <c r="K228" s="15">
        <v>454971.36601067602</v>
      </c>
      <c r="L228" s="21">
        <v>-5509.4448884603189</v>
      </c>
      <c r="M228" s="118">
        <v>449461.92112221569</v>
      </c>
      <c r="N228" s="118"/>
      <c r="O228" s="21">
        <v>919069.55215610692</v>
      </c>
      <c r="P228" s="21">
        <v>181084.63277539011</v>
      </c>
      <c r="Q228" s="118">
        <f t="shared" si="112"/>
        <v>1100154.1849314971</v>
      </c>
      <c r="R228" s="118"/>
      <c r="S228" s="21">
        <v>-582190.48806096904</v>
      </c>
      <c r="T228" s="15">
        <v>223032.6634814048</v>
      </c>
      <c r="U228" s="118">
        <f t="shared" si="113"/>
        <v>-359157.82457956427</v>
      </c>
      <c r="V228" s="15"/>
      <c r="W228" s="15">
        <v>919069.55215610692</v>
      </c>
      <c r="X228" s="21">
        <v>68585.733054228665</v>
      </c>
      <c r="Y228" s="118">
        <f t="shared" si="114"/>
        <v>987655.28521033563</v>
      </c>
      <c r="Z228" s="21"/>
      <c r="AA228" s="21">
        <v>-192951.28</v>
      </c>
      <c r="AB228" s="21">
        <v>-73885.279999999999</v>
      </c>
      <c r="AC228" s="131">
        <f t="shared" si="146"/>
        <v>-258855.91999999998</v>
      </c>
      <c r="AD228" s="12">
        <v>458504.93519774353</v>
      </c>
      <c r="AE228" s="12"/>
      <c r="AF228" s="15">
        <v>919069.55215610692</v>
      </c>
      <c r="AG228" s="21">
        <v>-27169.299745794819</v>
      </c>
      <c r="AH228" s="118">
        <f t="shared" si="115"/>
        <v>891900.25241031207</v>
      </c>
      <c r="AI228" s="21"/>
      <c r="AJ228" s="21">
        <v>-191256.4</v>
      </c>
      <c r="AK228" s="21">
        <v>-73293.56</v>
      </c>
      <c r="AL228" s="118">
        <f t="shared" si="116"/>
        <v>-264549.95999999996</v>
      </c>
      <c r="AM228" s="811"/>
      <c r="AN228" s="131">
        <v>919069.55215610692</v>
      </c>
      <c r="AO228" s="131">
        <v>-36206.954398597045</v>
      </c>
      <c r="AP228" s="118">
        <f t="shared" si="117"/>
        <v>882862.59775750991</v>
      </c>
      <c r="AQ228" s="131"/>
      <c r="AR228" s="131">
        <v>-189643.32</v>
      </c>
      <c r="AS228" s="131">
        <v>-72615.78</v>
      </c>
      <c r="AT228" s="118">
        <f t="shared" si="118"/>
        <v>-262259.09999999998</v>
      </c>
      <c r="AU228" s="148"/>
      <c r="AV228" s="131">
        <f t="shared" si="119"/>
        <v>71.323305535456342</v>
      </c>
      <c r="AW228" s="131">
        <f t="shared" si="120"/>
        <v>-0.8636847293400719</v>
      </c>
      <c r="AX228" s="131">
        <f t="shared" si="121"/>
        <v>70.459620806116277</v>
      </c>
      <c r="AZ228" s="131">
        <f t="shared" si="122"/>
        <v>142.97908403175279</v>
      </c>
      <c r="BA228" s="131">
        <f t="shared" si="123"/>
        <v>28.171224762817378</v>
      </c>
      <c r="BB228" s="118">
        <f t="shared" si="124"/>
        <v>171.15030879457018</v>
      </c>
      <c r="BC228" s="131"/>
      <c r="BD228" s="131">
        <f t="shared" si="147"/>
        <v>-90.571015566423313</v>
      </c>
      <c r="BE228" s="131">
        <f t="shared" si="125"/>
        <v>34.69705405746808</v>
      </c>
      <c r="BF228" s="118">
        <f t="shared" si="126"/>
        <v>-55.87396150895524</v>
      </c>
      <c r="BG228" s="131"/>
      <c r="BH228" s="131">
        <f t="shared" si="127"/>
        <v>142.80135987509431</v>
      </c>
      <c r="BI228" s="131">
        <f t="shared" si="128"/>
        <v>10.656577541054796</v>
      </c>
      <c r="BJ228" s="118">
        <f t="shared" si="129"/>
        <v>153.45793741614909</v>
      </c>
      <c r="BK228" s="131"/>
      <c r="BL228" s="131">
        <f t="shared" si="130"/>
        <v>-29.98</v>
      </c>
      <c r="BM228" s="131">
        <f t="shared" si="131"/>
        <v>-11.48</v>
      </c>
      <c r="BN228" s="131">
        <f t="shared" si="132"/>
        <v>-40.22</v>
      </c>
      <c r="BO228" s="118">
        <f t="shared" si="133"/>
        <v>-81.680000000000007</v>
      </c>
      <c r="BP228" s="15"/>
      <c r="BQ228" s="131">
        <f t="shared" si="134"/>
        <v>143.20186228671034</v>
      </c>
      <c r="BR228" s="131">
        <f t="shared" si="135"/>
        <v>-4.2332969376433187</v>
      </c>
      <c r="BS228" s="118">
        <f t="shared" si="136"/>
        <v>138.96856534906701</v>
      </c>
      <c r="BT228" s="131"/>
      <c r="BU228" s="131">
        <f t="shared" si="137"/>
        <v>-29.8</v>
      </c>
      <c r="BV228" s="131">
        <f t="shared" si="138"/>
        <v>-11.42</v>
      </c>
      <c r="BW228" s="118">
        <f t="shared" si="139"/>
        <v>-41.22</v>
      </c>
      <c r="BX228" s="15"/>
      <c r="BY228" s="118">
        <f t="shared" si="140"/>
        <v>144.03221315720214</v>
      </c>
      <c r="BZ228" s="118">
        <f t="shared" si="141"/>
        <v>-5.6741818521543719</v>
      </c>
      <c r="CA228" s="118">
        <f t="shared" si="142"/>
        <v>138.35803130504777</v>
      </c>
      <c r="CB228" s="105"/>
      <c r="CC228" s="118">
        <f t="shared" si="143"/>
        <v>-29.720000000000002</v>
      </c>
      <c r="CD228" s="118">
        <f t="shared" si="144"/>
        <v>-11.379999999999999</v>
      </c>
      <c r="CE228" s="118">
        <f t="shared" si="145"/>
        <v>-41.1</v>
      </c>
    </row>
    <row r="229" spans="1:83">
      <c r="A229" s="41">
        <v>707</v>
      </c>
      <c r="B229" s="45">
        <v>12</v>
      </c>
      <c r="C229" s="45">
        <v>12</v>
      </c>
      <c r="D229" s="11" t="s">
        <v>260</v>
      </c>
      <c r="E229" s="14">
        <v>2032</v>
      </c>
      <c r="F229" s="14">
        <v>1960</v>
      </c>
      <c r="G229" s="21">
        <v>1902</v>
      </c>
      <c r="H229" s="21">
        <v>1881</v>
      </c>
      <c r="I229" s="21">
        <v>1830</v>
      </c>
      <c r="J229" s="21"/>
      <c r="K229" s="15">
        <v>120641.4726954346</v>
      </c>
      <c r="L229" s="21">
        <v>250001.08566486579</v>
      </c>
      <c r="M229" s="118">
        <v>370642.55836030038</v>
      </c>
      <c r="N229" s="118"/>
      <c r="O229" s="21">
        <v>-212619.09718746651</v>
      </c>
      <c r="P229" s="21">
        <v>900.93302301351832</v>
      </c>
      <c r="Q229" s="118">
        <f t="shared" si="112"/>
        <v>-211718.16416445299</v>
      </c>
      <c r="R229" s="118"/>
      <c r="S229" s="21">
        <v>-177519.19051018968</v>
      </c>
      <c r="T229" s="15">
        <v>68006.22595263744</v>
      </c>
      <c r="U229" s="118">
        <f t="shared" si="113"/>
        <v>-109512.96455755224</v>
      </c>
      <c r="V229" s="15"/>
      <c r="W229" s="15">
        <v>-212619.09718746651</v>
      </c>
      <c r="X229" s="21">
        <v>-4001.7806442977012</v>
      </c>
      <c r="Y229" s="118">
        <f t="shared" si="114"/>
        <v>-216620.8778317642</v>
      </c>
      <c r="Z229" s="21"/>
      <c r="AA229" s="21">
        <v>-57021.96</v>
      </c>
      <c r="AB229" s="21">
        <v>-21834.959999999999</v>
      </c>
      <c r="AC229" s="131">
        <f t="shared" si="146"/>
        <v>-76498.44</v>
      </c>
      <c r="AD229" s="12">
        <v>-378465.37247992569</v>
      </c>
      <c r="AE229" s="12"/>
      <c r="AF229" s="15">
        <v>-212619.09718746651</v>
      </c>
      <c r="AG229" s="21">
        <v>-8284.3539984066356</v>
      </c>
      <c r="AH229" s="118">
        <f t="shared" si="115"/>
        <v>-220903.45118587316</v>
      </c>
      <c r="AI229" s="21"/>
      <c r="AJ229" s="21">
        <v>-56053.8</v>
      </c>
      <c r="AK229" s="21">
        <v>-21481.02</v>
      </c>
      <c r="AL229" s="118">
        <f t="shared" si="116"/>
        <v>-77534.820000000007</v>
      </c>
      <c r="AM229" s="811"/>
      <c r="AN229" s="131">
        <v>-212619.09718746648</v>
      </c>
      <c r="AO229" s="131">
        <v>-11040.079437033324</v>
      </c>
      <c r="AP229" s="118">
        <f t="shared" si="117"/>
        <v>-223659.17662449981</v>
      </c>
      <c r="AQ229" s="131"/>
      <c r="AR229" s="131">
        <v>-54387.6</v>
      </c>
      <c r="AS229" s="131">
        <v>-20825.400000000001</v>
      </c>
      <c r="AT229" s="118">
        <f t="shared" si="118"/>
        <v>-75213</v>
      </c>
      <c r="AU229" s="148"/>
      <c r="AV229" s="131">
        <f t="shared" si="119"/>
        <v>59.370803491847738</v>
      </c>
      <c r="AW229" s="131">
        <f t="shared" si="120"/>
        <v>123.03203034688278</v>
      </c>
      <c r="AX229" s="131">
        <f t="shared" si="121"/>
        <v>182.40283383873049</v>
      </c>
      <c r="AZ229" s="131">
        <f t="shared" si="122"/>
        <v>-108.47913121809516</v>
      </c>
      <c r="BA229" s="131">
        <f t="shared" si="123"/>
        <v>0.45965970561914199</v>
      </c>
      <c r="BB229" s="118">
        <f t="shared" si="124"/>
        <v>-108.01947151247602</v>
      </c>
      <c r="BC229" s="131"/>
      <c r="BD229" s="131">
        <f t="shared" si="147"/>
        <v>-90.571015566423313</v>
      </c>
      <c r="BE229" s="131">
        <f t="shared" si="125"/>
        <v>34.69705405746808</v>
      </c>
      <c r="BF229" s="118">
        <f t="shared" si="126"/>
        <v>-55.873961508955226</v>
      </c>
      <c r="BG229" s="131"/>
      <c r="BH229" s="131">
        <f t="shared" si="127"/>
        <v>-111.7871173435681</v>
      </c>
      <c r="BI229" s="131">
        <f t="shared" si="128"/>
        <v>-2.1039856174015252</v>
      </c>
      <c r="BJ229" s="118">
        <f t="shared" si="129"/>
        <v>-113.89110296096962</v>
      </c>
      <c r="BK229" s="131"/>
      <c r="BL229" s="131">
        <f t="shared" si="130"/>
        <v>-29.98</v>
      </c>
      <c r="BM229" s="131">
        <f t="shared" si="131"/>
        <v>-11.48</v>
      </c>
      <c r="BN229" s="131">
        <f t="shared" si="132"/>
        <v>-40.22</v>
      </c>
      <c r="BO229" s="118">
        <f t="shared" si="133"/>
        <v>-81.680000000000007</v>
      </c>
      <c r="BP229" s="15"/>
      <c r="BQ229" s="131">
        <f t="shared" si="134"/>
        <v>-113.03513938727619</v>
      </c>
      <c r="BR229" s="131">
        <f t="shared" si="135"/>
        <v>-4.4042286009604652</v>
      </c>
      <c r="BS229" s="118">
        <f t="shared" si="136"/>
        <v>-117.43936798823665</v>
      </c>
      <c r="BT229" s="131"/>
      <c r="BU229" s="131">
        <f t="shared" si="137"/>
        <v>-29.8</v>
      </c>
      <c r="BV229" s="131">
        <f t="shared" si="138"/>
        <v>-11.42</v>
      </c>
      <c r="BW229" s="118">
        <f t="shared" si="139"/>
        <v>-41.22</v>
      </c>
      <c r="BX229" s="15"/>
      <c r="BY229" s="118">
        <f t="shared" si="140"/>
        <v>-116.18529900954452</v>
      </c>
      <c r="BZ229" s="118">
        <f t="shared" si="141"/>
        <v>-6.0328302934608331</v>
      </c>
      <c r="CA229" s="118">
        <f t="shared" si="142"/>
        <v>-122.21812930300536</v>
      </c>
      <c r="CB229" s="105"/>
      <c r="CC229" s="118">
        <f t="shared" si="143"/>
        <v>-29.72</v>
      </c>
      <c r="CD229" s="118">
        <f t="shared" si="144"/>
        <v>-11.38</v>
      </c>
      <c r="CE229" s="118">
        <f t="shared" si="145"/>
        <v>-41.1</v>
      </c>
    </row>
    <row r="230" spans="1:83">
      <c r="A230" s="41">
        <v>710</v>
      </c>
      <c r="B230" s="45">
        <v>1</v>
      </c>
      <c r="C230" s="124">
        <v>34</v>
      </c>
      <c r="D230" s="11" t="s">
        <v>261</v>
      </c>
      <c r="E230" s="14">
        <v>27484</v>
      </c>
      <c r="F230" s="14">
        <v>27306</v>
      </c>
      <c r="G230" s="21">
        <v>27209</v>
      </c>
      <c r="H230" s="21">
        <v>27036</v>
      </c>
      <c r="I230" s="21">
        <v>26856</v>
      </c>
      <c r="J230" s="21"/>
      <c r="K230" s="15">
        <v>-1876434.7318152729</v>
      </c>
      <c r="L230" s="21">
        <v>412923.11956884601</v>
      </c>
      <c r="M230" s="118">
        <v>-1463511.612246427</v>
      </c>
      <c r="N230" s="118"/>
      <c r="O230" s="21">
        <v>-2352267.1041067271</v>
      </c>
      <c r="P230" s="21">
        <v>12551.467921636289</v>
      </c>
      <c r="Q230" s="118">
        <f t="shared" si="112"/>
        <v>-2339715.636185091</v>
      </c>
      <c r="R230" s="118"/>
      <c r="S230" s="21">
        <v>-2473132.1510567549</v>
      </c>
      <c r="T230" s="15">
        <v>947437.75809322344</v>
      </c>
      <c r="U230" s="118">
        <f t="shared" si="113"/>
        <v>-1525694.3929635314</v>
      </c>
      <c r="V230" s="15"/>
      <c r="W230" s="15">
        <v>-2352267.1041067271</v>
      </c>
      <c r="X230" s="21">
        <v>-55751.337894486242</v>
      </c>
      <c r="Y230" s="118">
        <f t="shared" si="114"/>
        <v>-2408018.4420012133</v>
      </c>
      <c r="Z230" s="21"/>
      <c r="AA230" s="21">
        <v>-815725.82000000007</v>
      </c>
      <c r="AB230" s="21">
        <v>-312359.32</v>
      </c>
      <c r="AC230" s="131">
        <f t="shared" si="146"/>
        <v>-1094345.98</v>
      </c>
      <c r="AD230" s="12">
        <v>-4656916.7341147903</v>
      </c>
      <c r="AE230" s="12"/>
      <c r="AF230" s="15">
        <v>-2352267.1041067271</v>
      </c>
      <c r="AG230" s="21">
        <v>-115414.57667372021</v>
      </c>
      <c r="AH230" s="118">
        <f t="shared" si="115"/>
        <v>-2467681.6807804471</v>
      </c>
      <c r="AI230" s="21"/>
      <c r="AJ230" s="21">
        <v>-805672.8</v>
      </c>
      <c r="AK230" s="21">
        <v>-308751.12</v>
      </c>
      <c r="AL230" s="118">
        <f t="shared" si="116"/>
        <v>-1114423.92</v>
      </c>
      <c r="AM230" s="811"/>
      <c r="AN230" s="131">
        <v>-2352267.1041067266</v>
      </c>
      <c r="AO230" s="131">
        <v>-153806.33117736323</v>
      </c>
      <c r="AP230" s="118">
        <f t="shared" si="117"/>
        <v>-2506073.4352840898</v>
      </c>
      <c r="AQ230" s="131"/>
      <c r="AR230" s="131">
        <v>-798160.32</v>
      </c>
      <c r="AS230" s="131">
        <v>-305621.28000000003</v>
      </c>
      <c r="AT230" s="118">
        <f t="shared" si="118"/>
        <v>-1103781.6000000001</v>
      </c>
      <c r="AU230" s="148"/>
      <c r="AV230" s="131">
        <f t="shared" si="119"/>
        <v>-68.273713135470558</v>
      </c>
      <c r="AW230" s="131">
        <f t="shared" si="120"/>
        <v>15.024127476671737</v>
      </c>
      <c r="AX230" s="131">
        <f t="shared" si="121"/>
        <v>-53.249585658798829</v>
      </c>
      <c r="AZ230" s="131">
        <f t="shared" si="122"/>
        <v>-86.144697286557061</v>
      </c>
      <c r="BA230" s="131">
        <f t="shared" si="123"/>
        <v>0.45965970561914193</v>
      </c>
      <c r="BB230" s="118">
        <f t="shared" si="124"/>
        <v>-85.68503758093793</v>
      </c>
      <c r="BC230" s="131"/>
      <c r="BD230" s="131">
        <f t="shared" si="147"/>
        <v>-90.571015566423313</v>
      </c>
      <c r="BE230" s="131">
        <f t="shared" si="125"/>
        <v>34.69705405746808</v>
      </c>
      <c r="BF230" s="118">
        <f t="shared" si="126"/>
        <v>-55.873961508955226</v>
      </c>
      <c r="BG230" s="131"/>
      <c r="BH230" s="131">
        <f t="shared" si="127"/>
        <v>-86.451802863270501</v>
      </c>
      <c r="BI230" s="131">
        <f t="shared" si="128"/>
        <v>-2.049003561118977</v>
      </c>
      <c r="BJ230" s="118">
        <f t="shared" si="129"/>
        <v>-88.500806424389481</v>
      </c>
      <c r="BK230" s="131"/>
      <c r="BL230" s="131">
        <f t="shared" si="130"/>
        <v>-29.980000000000004</v>
      </c>
      <c r="BM230" s="131">
        <f t="shared" si="131"/>
        <v>-11.48</v>
      </c>
      <c r="BN230" s="131">
        <f t="shared" si="132"/>
        <v>-40.22</v>
      </c>
      <c r="BO230" s="118">
        <f t="shared" si="133"/>
        <v>-81.680000000000007</v>
      </c>
      <c r="BP230" s="15"/>
      <c r="BQ230" s="131">
        <f t="shared" si="134"/>
        <v>-87.004997192880865</v>
      </c>
      <c r="BR230" s="131">
        <f t="shared" si="135"/>
        <v>-4.2689220548054525</v>
      </c>
      <c r="BS230" s="118">
        <f t="shared" si="136"/>
        <v>-91.273919247686322</v>
      </c>
      <c r="BT230" s="131"/>
      <c r="BU230" s="131">
        <f t="shared" si="137"/>
        <v>-29.8</v>
      </c>
      <c r="BV230" s="131">
        <f t="shared" si="138"/>
        <v>-11.42</v>
      </c>
      <c r="BW230" s="118">
        <f t="shared" si="139"/>
        <v>-41.22</v>
      </c>
      <c r="BX230" s="15"/>
      <c r="BY230" s="118">
        <f t="shared" si="140"/>
        <v>-87.588140605701767</v>
      </c>
      <c r="BZ230" s="118">
        <f t="shared" si="141"/>
        <v>-5.7270751853352406</v>
      </c>
      <c r="CA230" s="118">
        <f t="shared" si="142"/>
        <v>-93.315215791037005</v>
      </c>
      <c r="CB230" s="105"/>
      <c r="CC230" s="118">
        <f t="shared" si="143"/>
        <v>-29.72</v>
      </c>
      <c r="CD230" s="118">
        <f t="shared" si="144"/>
        <v>-11.38</v>
      </c>
      <c r="CE230" s="118">
        <f t="shared" si="145"/>
        <v>-41.1</v>
      </c>
    </row>
    <row r="231" spans="1:83">
      <c r="A231" s="41">
        <v>729</v>
      </c>
      <c r="B231" s="45">
        <v>13</v>
      </c>
      <c r="C231" s="45">
        <v>13</v>
      </c>
      <c r="D231" s="11" t="s">
        <v>262</v>
      </c>
      <c r="E231" s="14">
        <v>9117</v>
      </c>
      <c r="F231" s="14">
        <v>8975</v>
      </c>
      <c r="G231" s="21">
        <v>8847</v>
      </c>
      <c r="H231" s="21">
        <v>8858</v>
      </c>
      <c r="I231" s="21">
        <v>8763</v>
      </c>
      <c r="J231" s="21"/>
      <c r="K231" s="15">
        <v>-2235.4910099561171</v>
      </c>
      <c r="L231" s="21">
        <v>199038.06417472911</v>
      </c>
      <c r="M231" s="118">
        <v>196802.573164773</v>
      </c>
      <c r="N231" s="118"/>
      <c r="O231" s="21">
        <v>-506507.40780627512</v>
      </c>
      <c r="P231" s="21">
        <v>-40326.05046439841</v>
      </c>
      <c r="Q231" s="118">
        <f t="shared" si="112"/>
        <v>-546833.45827067352</v>
      </c>
      <c r="R231" s="118"/>
      <c r="S231" s="21">
        <v>-812874.86470864923</v>
      </c>
      <c r="T231" s="15">
        <v>311406.060165776</v>
      </c>
      <c r="U231" s="118">
        <f t="shared" si="113"/>
        <v>-501468.80454287323</v>
      </c>
      <c r="V231" s="15"/>
      <c r="W231" s="15">
        <v>-506507.40780627512</v>
      </c>
      <c r="X231" s="21">
        <v>-18324.48024621014</v>
      </c>
      <c r="Y231" s="118">
        <f t="shared" si="114"/>
        <v>-524831.8880524853</v>
      </c>
      <c r="Z231" s="21"/>
      <c r="AA231" s="21">
        <v>-265233.06</v>
      </c>
      <c r="AB231" s="21">
        <v>-101563.56</v>
      </c>
      <c r="AC231" s="131">
        <f t="shared" si="146"/>
        <v>-355826.33999999997</v>
      </c>
      <c r="AD231" s="12">
        <v>-1264797.1658571579</v>
      </c>
      <c r="AE231" s="12"/>
      <c r="AF231" s="15">
        <v>-506507.40780627512</v>
      </c>
      <c r="AG231" s="21">
        <v>-37934.73323249977</v>
      </c>
      <c r="AH231" s="118">
        <f t="shared" si="115"/>
        <v>-544442.14103877486</v>
      </c>
      <c r="AI231" s="21"/>
      <c r="AJ231" s="21">
        <v>-263968.40000000002</v>
      </c>
      <c r="AK231" s="21">
        <v>-101158.36</v>
      </c>
      <c r="AL231" s="118">
        <f t="shared" si="116"/>
        <v>-365126.76</v>
      </c>
      <c r="AM231" s="811"/>
      <c r="AN231" s="131">
        <v>-506507.40780627506</v>
      </c>
      <c r="AO231" s="131">
        <v>-50553.424973150039</v>
      </c>
      <c r="AP231" s="118">
        <f t="shared" si="117"/>
        <v>-557060.83277942508</v>
      </c>
      <c r="AQ231" s="131"/>
      <c r="AR231" s="131">
        <v>-260436.36</v>
      </c>
      <c r="AS231" s="131">
        <v>-99722.94</v>
      </c>
      <c r="AT231" s="118">
        <f t="shared" si="118"/>
        <v>-360159.3</v>
      </c>
      <c r="AU231" s="148"/>
      <c r="AV231" s="131">
        <f t="shared" si="119"/>
        <v>-0.24520028627356774</v>
      </c>
      <c r="AW231" s="131">
        <f t="shared" si="120"/>
        <v>21.831530566494362</v>
      </c>
      <c r="AX231" s="131">
        <f t="shared" si="121"/>
        <v>21.586330280220796</v>
      </c>
      <c r="AZ231" s="131">
        <f t="shared" si="122"/>
        <v>-56.435365772286922</v>
      </c>
      <c r="BA231" s="131">
        <f t="shared" si="123"/>
        <v>-4.4931532550861739</v>
      </c>
      <c r="BB231" s="118">
        <f t="shared" si="124"/>
        <v>-60.928519027373092</v>
      </c>
      <c r="BC231" s="131"/>
      <c r="BD231" s="131">
        <f t="shared" si="147"/>
        <v>-90.571015566423313</v>
      </c>
      <c r="BE231" s="131">
        <f t="shared" si="125"/>
        <v>34.69705405746808</v>
      </c>
      <c r="BF231" s="118">
        <f t="shared" si="126"/>
        <v>-55.873961508955233</v>
      </c>
      <c r="BG231" s="131"/>
      <c r="BH231" s="131">
        <f t="shared" si="127"/>
        <v>-57.251882876260325</v>
      </c>
      <c r="BI231" s="131">
        <f t="shared" si="128"/>
        <v>-2.0712648633672588</v>
      </c>
      <c r="BJ231" s="118">
        <f t="shared" si="129"/>
        <v>-59.323147739627586</v>
      </c>
      <c r="BK231" s="131"/>
      <c r="BL231" s="131">
        <f t="shared" si="130"/>
        <v>-29.98</v>
      </c>
      <c r="BM231" s="131">
        <f t="shared" si="131"/>
        <v>-11.48</v>
      </c>
      <c r="BN231" s="131">
        <f t="shared" si="132"/>
        <v>-40.22</v>
      </c>
      <c r="BO231" s="118">
        <f t="shared" si="133"/>
        <v>-81.680000000000007</v>
      </c>
      <c r="BP231" s="15"/>
      <c r="BQ231" s="131">
        <f t="shared" si="134"/>
        <v>-57.180786611681548</v>
      </c>
      <c r="BR231" s="131">
        <f t="shared" si="135"/>
        <v>-4.2825393127680931</v>
      </c>
      <c r="BS231" s="118">
        <f t="shared" si="136"/>
        <v>-61.463325924449641</v>
      </c>
      <c r="BT231" s="131"/>
      <c r="BU231" s="131">
        <f t="shared" si="137"/>
        <v>-29.800000000000004</v>
      </c>
      <c r="BV231" s="131">
        <f t="shared" si="138"/>
        <v>-11.42</v>
      </c>
      <c r="BW231" s="118">
        <f t="shared" si="139"/>
        <v>-41.220000000000006</v>
      </c>
      <c r="BX231" s="15"/>
      <c r="BY231" s="118">
        <f t="shared" si="140"/>
        <v>-57.80068558784378</v>
      </c>
      <c r="BZ231" s="118">
        <f t="shared" si="141"/>
        <v>-5.7689632515291613</v>
      </c>
      <c r="CA231" s="118">
        <f t="shared" si="142"/>
        <v>-63.569648839372945</v>
      </c>
      <c r="CB231" s="105"/>
      <c r="CC231" s="118">
        <f t="shared" si="143"/>
        <v>-29.72</v>
      </c>
      <c r="CD231" s="118">
        <f t="shared" si="144"/>
        <v>-11.38</v>
      </c>
      <c r="CE231" s="118">
        <f t="shared" si="145"/>
        <v>-41.1</v>
      </c>
    </row>
    <row r="232" spans="1:83">
      <c r="A232" s="41">
        <v>732</v>
      </c>
      <c r="B232" s="45">
        <v>19</v>
      </c>
      <c r="C232" s="45">
        <v>19</v>
      </c>
      <c r="D232" s="11" t="s">
        <v>263</v>
      </c>
      <c r="E232" s="14">
        <v>3416</v>
      </c>
      <c r="F232" s="14">
        <v>3336</v>
      </c>
      <c r="G232" s="21">
        <v>3344</v>
      </c>
      <c r="H232" s="21">
        <v>3285</v>
      </c>
      <c r="I232" s="21">
        <v>3231</v>
      </c>
      <c r="J232" s="21"/>
      <c r="K232" s="15">
        <v>-604844.44520688534</v>
      </c>
      <c r="L232" s="21">
        <v>579434.21842443536</v>
      </c>
      <c r="M232" s="118">
        <v>-25410.22678244999</v>
      </c>
      <c r="N232" s="118"/>
      <c r="O232" s="21">
        <v>-710272.22485074052</v>
      </c>
      <c r="P232" s="21">
        <v>444930.54671531898</v>
      </c>
      <c r="Q232" s="118">
        <f t="shared" si="112"/>
        <v>-265341.67813542153</v>
      </c>
      <c r="R232" s="118"/>
      <c r="S232" s="21">
        <v>-302144.90792958817</v>
      </c>
      <c r="T232" s="15">
        <v>115749.3723357135</v>
      </c>
      <c r="U232" s="118">
        <f t="shared" si="113"/>
        <v>-186395.53559387467</v>
      </c>
      <c r="V232" s="15"/>
      <c r="W232" s="15">
        <v>-710272.22485074052</v>
      </c>
      <c r="X232" s="21">
        <v>386545.92794279341</v>
      </c>
      <c r="Y232" s="118">
        <f t="shared" si="114"/>
        <v>-323726.29690794711</v>
      </c>
      <c r="Z232" s="21"/>
      <c r="AA232" s="21">
        <v>-100253.12</v>
      </c>
      <c r="AB232" s="21">
        <v>-38389.120000000003</v>
      </c>
      <c r="AC232" s="131">
        <f t="shared" si="146"/>
        <v>-134495.67999999999</v>
      </c>
      <c r="AD232" s="12">
        <v>-598312.74902122503</v>
      </c>
      <c r="AE232" s="12"/>
      <c r="AF232" s="15">
        <v>-710272.22485074052</v>
      </c>
      <c r="AG232" s="21">
        <v>329216.81329518749</v>
      </c>
      <c r="AH232" s="118">
        <f t="shared" si="115"/>
        <v>-381055.41155555303</v>
      </c>
      <c r="AI232" s="21"/>
      <c r="AJ232" s="21">
        <v>-97893</v>
      </c>
      <c r="AK232" s="21">
        <v>-37514.699999999997</v>
      </c>
      <c r="AL232" s="118">
        <f t="shared" si="116"/>
        <v>-135407.70000000001</v>
      </c>
      <c r="AM232" s="811"/>
      <c r="AN232" s="131">
        <v>-710272.22485074052</v>
      </c>
      <c r="AO232" s="131">
        <v>274486.45612005558</v>
      </c>
      <c r="AP232" s="118">
        <f t="shared" si="117"/>
        <v>-435785.76873068494</v>
      </c>
      <c r="AQ232" s="131"/>
      <c r="AR232" s="131">
        <v>-96025.319999999992</v>
      </c>
      <c r="AS232" s="131">
        <v>-36768.780000000006</v>
      </c>
      <c r="AT232" s="118">
        <f t="shared" si="118"/>
        <v>-132794.1</v>
      </c>
      <c r="AU232" s="148"/>
      <c r="AV232" s="131">
        <f t="shared" si="119"/>
        <v>-177.06219121981422</v>
      </c>
      <c r="AW232" s="131">
        <f t="shared" si="120"/>
        <v>169.62360024134526</v>
      </c>
      <c r="AX232" s="131">
        <f t="shared" si="121"/>
        <v>-7.4385909784689668</v>
      </c>
      <c r="AZ232" s="131">
        <f t="shared" si="122"/>
        <v>-212.91133838451455</v>
      </c>
      <c r="BA232" s="131">
        <f t="shared" si="123"/>
        <v>133.37246604176229</v>
      </c>
      <c r="BB232" s="118">
        <f t="shared" si="124"/>
        <v>-79.538872342752256</v>
      </c>
      <c r="BC232" s="131"/>
      <c r="BD232" s="131">
        <f t="shared" si="147"/>
        <v>-90.571015566423313</v>
      </c>
      <c r="BE232" s="131">
        <f t="shared" si="125"/>
        <v>34.69705405746808</v>
      </c>
      <c r="BF232" s="118">
        <f t="shared" si="126"/>
        <v>-55.873961508955233</v>
      </c>
      <c r="BG232" s="131"/>
      <c r="BH232" s="131">
        <f t="shared" si="127"/>
        <v>-212.40198111565206</v>
      </c>
      <c r="BI232" s="131">
        <f t="shared" si="128"/>
        <v>115.59387797332339</v>
      </c>
      <c r="BJ232" s="118">
        <f t="shared" si="129"/>
        <v>-96.808103142328676</v>
      </c>
      <c r="BK232" s="131"/>
      <c r="BL232" s="131">
        <f t="shared" si="130"/>
        <v>-29.979999999999997</v>
      </c>
      <c r="BM232" s="131">
        <f t="shared" si="131"/>
        <v>-11.48</v>
      </c>
      <c r="BN232" s="131">
        <f t="shared" si="132"/>
        <v>-40.22</v>
      </c>
      <c r="BO232" s="118">
        <f t="shared" si="133"/>
        <v>-81.679999999999993</v>
      </c>
      <c r="BP232" s="15"/>
      <c r="BQ232" s="131">
        <f t="shared" si="134"/>
        <v>-216.21681121788143</v>
      </c>
      <c r="BR232" s="131">
        <f t="shared" si="135"/>
        <v>100.21820800462328</v>
      </c>
      <c r="BS232" s="118">
        <f t="shared" si="136"/>
        <v>-115.99860321325815</v>
      </c>
      <c r="BT232" s="131"/>
      <c r="BU232" s="131">
        <f t="shared" si="137"/>
        <v>-29.8</v>
      </c>
      <c r="BV232" s="131">
        <f t="shared" si="138"/>
        <v>-11.42</v>
      </c>
      <c r="BW232" s="118">
        <f t="shared" si="139"/>
        <v>-41.22</v>
      </c>
      <c r="BX232" s="15"/>
      <c r="BY232" s="118">
        <f t="shared" si="140"/>
        <v>-219.8304626588488</v>
      </c>
      <c r="BZ232" s="118">
        <f t="shared" si="141"/>
        <v>84.954025416296986</v>
      </c>
      <c r="CA232" s="118">
        <f t="shared" si="142"/>
        <v>-134.87643724255182</v>
      </c>
      <c r="CB232" s="105"/>
      <c r="CC232" s="118">
        <f t="shared" si="143"/>
        <v>-29.72</v>
      </c>
      <c r="CD232" s="118">
        <f t="shared" si="144"/>
        <v>-11.380000000000003</v>
      </c>
      <c r="CE232" s="118">
        <f t="shared" si="145"/>
        <v>-41.1</v>
      </c>
    </row>
    <row r="233" spans="1:83">
      <c r="A233" s="41">
        <v>734</v>
      </c>
      <c r="B233" s="45">
        <v>2</v>
      </c>
      <c r="C233" s="45">
        <v>2</v>
      </c>
      <c r="D233" s="11" t="s">
        <v>264</v>
      </c>
      <c r="E233" s="14">
        <v>51400</v>
      </c>
      <c r="F233" s="14">
        <v>50933</v>
      </c>
      <c r="G233" s="21">
        <v>51100</v>
      </c>
      <c r="H233" s="21">
        <v>50870</v>
      </c>
      <c r="I233" s="21">
        <v>50339</v>
      </c>
      <c r="J233" s="21"/>
      <c r="K233" s="15">
        <v>-3196452.2279215991</v>
      </c>
      <c r="L233" s="21">
        <v>-164855.49441304529</v>
      </c>
      <c r="M233" s="118">
        <v>-3361307.7223346438</v>
      </c>
      <c r="N233" s="118"/>
      <c r="O233" s="21">
        <v>-1488226.3948632979</v>
      </c>
      <c r="P233" s="21">
        <v>23411.847786299761</v>
      </c>
      <c r="Q233" s="118">
        <f t="shared" si="112"/>
        <v>-1464814.5470769983</v>
      </c>
      <c r="R233" s="118"/>
      <c r="S233" s="21">
        <v>-4613053.5358446389</v>
      </c>
      <c r="T233" s="15">
        <v>1767225.0543090219</v>
      </c>
      <c r="U233" s="118">
        <f t="shared" si="113"/>
        <v>-2845828.4815356173</v>
      </c>
      <c r="V233" s="15"/>
      <c r="W233" s="15">
        <v>-1488226.3948632979</v>
      </c>
      <c r="X233" s="21">
        <v>-103991.17018164021</v>
      </c>
      <c r="Y233" s="118">
        <f t="shared" si="114"/>
        <v>-1592217.5650449381</v>
      </c>
      <c r="Z233" s="21"/>
      <c r="AA233" s="21">
        <v>-1531978</v>
      </c>
      <c r="AB233" s="21">
        <v>-586628</v>
      </c>
      <c r="AC233" s="131">
        <f t="shared" si="146"/>
        <v>-2055242</v>
      </c>
      <c r="AD233" s="12">
        <v>-5784147.5685290964</v>
      </c>
      <c r="AE233" s="12"/>
      <c r="AF233" s="15">
        <v>-1488226.3948632979</v>
      </c>
      <c r="AG233" s="21">
        <v>-215279.08275553331</v>
      </c>
      <c r="AH233" s="118">
        <f t="shared" si="115"/>
        <v>-1703505.4776188312</v>
      </c>
      <c r="AI233" s="21"/>
      <c r="AJ233" s="21">
        <v>-1515926</v>
      </c>
      <c r="AK233" s="21">
        <v>-580935.4</v>
      </c>
      <c r="AL233" s="118">
        <f t="shared" si="116"/>
        <v>-2096861.4</v>
      </c>
      <c r="AM233" s="811"/>
      <c r="AN233" s="131">
        <v>-1488226.3948632984</v>
      </c>
      <c r="AO233" s="131">
        <v>-286889.98263592768</v>
      </c>
      <c r="AP233" s="118">
        <f t="shared" si="117"/>
        <v>-1775116.377499226</v>
      </c>
      <c r="AQ233" s="131"/>
      <c r="AR233" s="131">
        <v>-1496075.0799999998</v>
      </c>
      <c r="AS233" s="131">
        <v>-572857.82000000007</v>
      </c>
      <c r="AT233" s="118">
        <f t="shared" si="118"/>
        <v>-2068932.9</v>
      </c>
      <c r="AU233" s="148"/>
      <c r="AV233" s="131">
        <f t="shared" si="119"/>
        <v>-62.18778653543967</v>
      </c>
      <c r="AW233" s="131">
        <f t="shared" si="120"/>
        <v>-3.2073053387752002</v>
      </c>
      <c r="AX233" s="131">
        <f t="shared" si="121"/>
        <v>-65.395091874214856</v>
      </c>
      <c r="AZ233" s="131">
        <f t="shared" si="122"/>
        <v>-29.219295836948501</v>
      </c>
      <c r="BA233" s="131">
        <f t="shared" si="123"/>
        <v>0.45965970561914204</v>
      </c>
      <c r="BB233" s="118">
        <f t="shared" si="124"/>
        <v>-28.759636131329358</v>
      </c>
      <c r="BC233" s="131"/>
      <c r="BD233" s="131">
        <f t="shared" si="147"/>
        <v>-90.571015566423313</v>
      </c>
      <c r="BE233" s="131">
        <f t="shared" si="125"/>
        <v>34.697054057468087</v>
      </c>
      <c r="BF233" s="118">
        <f t="shared" si="126"/>
        <v>-55.87396150895524</v>
      </c>
      <c r="BG233" s="131"/>
      <c r="BH233" s="131">
        <f t="shared" si="127"/>
        <v>-29.12380420476121</v>
      </c>
      <c r="BI233" s="131">
        <f t="shared" si="128"/>
        <v>-2.0350522540438396</v>
      </c>
      <c r="BJ233" s="118">
        <f t="shared" si="129"/>
        <v>-31.158856458805051</v>
      </c>
      <c r="BK233" s="131"/>
      <c r="BL233" s="131">
        <f t="shared" si="130"/>
        <v>-29.98</v>
      </c>
      <c r="BM233" s="131">
        <f t="shared" si="131"/>
        <v>-11.48</v>
      </c>
      <c r="BN233" s="131">
        <f t="shared" si="132"/>
        <v>-40.22</v>
      </c>
      <c r="BO233" s="118">
        <f t="shared" si="133"/>
        <v>-81.680000000000007</v>
      </c>
      <c r="BP233" s="15"/>
      <c r="BQ233" s="131">
        <f t="shared" si="134"/>
        <v>-29.255482501735756</v>
      </c>
      <c r="BR233" s="131">
        <f t="shared" si="135"/>
        <v>-4.2319457982216102</v>
      </c>
      <c r="BS233" s="118">
        <f t="shared" si="136"/>
        <v>-33.487428299957365</v>
      </c>
      <c r="BT233" s="131"/>
      <c r="BU233" s="131">
        <f t="shared" si="137"/>
        <v>-29.8</v>
      </c>
      <c r="BV233" s="131">
        <f t="shared" si="138"/>
        <v>-11.42</v>
      </c>
      <c r="BW233" s="118">
        <f t="shared" si="139"/>
        <v>-41.22</v>
      </c>
      <c r="BX233" s="15"/>
      <c r="BY233" s="118">
        <f t="shared" si="140"/>
        <v>-29.564083411734408</v>
      </c>
      <c r="BZ233" s="118">
        <f t="shared" si="141"/>
        <v>-5.6991593523098922</v>
      </c>
      <c r="CA233" s="118">
        <f t="shared" si="142"/>
        <v>-35.2632427640443</v>
      </c>
      <c r="CB233" s="105"/>
      <c r="CC233" s="118">
        <f t="shared" si="143"/>
        <v>-29.719999999999995</v>
      </c>
      <c r="CD233" s="118">
        <f t="shared" si="144"/>
        <v>-11.38</v>
      </c>
      <c r="CE233" s="118">
        <f t="shared" si="145"/>
        <v>-41.099999999999994</v>
      </c>
    </row>
    <row r="234" spans="1:83">
      <c r="A234" s="41">
        <v>738</v>
      </c>
      <c r="B234" s="45">
        <v>2</v>
      </c>
      <c r="C234" s="45">
        <v>2</v>
      </c>
      <c r="D234" s="11" t="s">
        <v>265</v>
      </c>
      <c r="E234" s="14">
        <v>2959</v>
      </c>
      <c r="F234" s="14">
        <v>2917</v>
      </c>
      <c r="G234" s="21">
        <v>2974</v>
      </c>
      <c r="H234" s="21">
        <v>2965</v>
      </c>
      <c r="I234" s="21">
        <v>2957</v>
      </c>
      <c r="J234" s="21"/>
      <c r="K234" s="15">
        <v>48497.464560992346</v>
      </c>
      <c r="L234" s="21">
        <v>-5785.8933444046088</v>
      </c>
      <c r="M234" s="118">
        <v>42711.571216587727</v>
      </c>
      <c r="N234" s="118"/>
      <c r="O234" s="21">
        <v>97268.16018971859</v>
      </c>
      <c r="P234" s="21">
        <v>1340.8273612910371</v>
      </c>
      <c r="Q234" s="118">
        <f t="shared" si="112"/>
        <v>98608.987551009632</v>
      </c>
      <c r="R234" s="118"/>
      <c r="S234" s="21">
        <v>-264195.65240725683</v>
      </c>
      <c r="T234" s="15">
        <v>101211.30668563439</v>
      </c>
      <c r="U234" s="118">
        <f t="shared" si="113"/>
        <v>-162984.34572162243</v>
      </c>
      <c r="V234" s="15"/>
      <c r="W234" s="15">
        <v>97268.16018971859</v>
      </c>
      <c r="X234" s="21">
        <v>-5955.7112956206092</v>
      </c>
      <c r="Y234" s="118">
        <f t="shared" si="114"/>
        <v>91312.448894097979</v>
      </c>
      <c r="Z234" s="21"/>
      <c r="AA234" s="21">
        <v>-89160.52</v>
      </c>
      <c r="AB234" s="21">
        <v>-34141.519999999997</v>
      </c>
      <c r="AC234" s="131">
        <f t="shared" si="146"/>
        <v>-119614.28</v>
      </c>
      <c r="AD234" s="12">
        <v>-148373.97875307911</v>
      </c>
      <c r="AE234" s="12"/>
      <c r="AF234" s="15">
        <v>97268.16018971859</v>
      </c>
      <c r="AG234" s="21">
        <v>-12329.316639465391</v>
      </c>
      <c r="AH234" s="118">
        <f t="shared" si="115"/>
        <v>84938.843550253194</v>
      </c>
      <c r="AI234" s="21"/>
      <c r="AJ234" s="21">
        <v>-88357</v>
      </c>
      <c r="AK234" s="21">
        <v>-33860.300000000003</v>
      </c>
      <c r="AL234" s="118">
        <f t="shared" si="116"/>
        <v>-122217.3</v>
      </c>
      <c r="AM234" s="811"/>
      <c r="AN234" s="131">
        <v>97268.16018971859</v>
      </c>
      <c r="AO234" s="131">
        <v>-16430.567202972554</v>
      </c>
      <c r="AP234" s="118">
        <f t="shared" si="117"/>
        <v>80837.592986746036</v>
      </c>
      <c r="AQ234" s="131"/>
      <c r="AR234" s="131">
        <v>-87882.04</v>
      </c>
      <c r="AS234" s="131">
        <v>-33650.660000000003</v>
      </c>
      <c r="AT234" s="118">
        <f t="shared" si="118"/>
        <v>-121532.7</v>
      </c>
      <c r="AU234" s="148"/>
      <c r="AV234" s="131">
        <f t="shared" si="119"/>
        <v>16.389815667790586</v>
      </c>
      <c r="AW234" s="131">
        <f t="shared" si="120"/>
        <v>-1.9553542900995637</v>
      </c>
      <c r="AX234" s="131">
        <f t="shared" si="121"/>
        <v>14.434461377691019</v>
      </c>
      <c r="AZ234" s="131">
        <f t="shared" si="122"/>
        <v>33.345272605320055</v>
      </c>
      <c r="BA234" s="131">
        <f t="shared" si="123"/>
        <v>0.45965970561914193</v>
      </c>
      <c r="BB234" s="118">
        <f t="shared" si="124"/>
        <v>33.804932310939193</v>
      </c>
      <c r="BC234" s="131"/>
      <c r="BD234" s="131">
        <f t="shared" si="147"/>
        <v>-90.571015566423327</v>
      </c>
      <c r="BE234" s="131">
        <f t="shared" si="125"/>
        <v>34.69705405746808</v>
      </c>
      <c r="BF234" s="118">
        <f t="shared" si="126"/>
        <v>-55.87396150895524</v>
      </c>
      <c r="BG234" s="131"/>
      <c r="BH234" s="131">
        <f t="shared" si="127"/>
        <v>32.70617356749112</v>
      </c>
      <c r="BI234" s="131">
        <f t="shared" si="128"/>
        <v>-2.002592903705652</v>
      </c>
      <c r="BJ234" s="118">
        <f t="shared" si="129"/>
        <v>30.70358066378547</v>
      </c>
      <c r="BK234" s="131"/>
      <c r="BL234" s="131">
        <f t="shared" si="130"/>
        <v>-29.98</v>
      </c>
      <c r="BM234" s="131">
        <f t="shared" si="131"/>
        <v>-11.479999999999999</v>
      </c>
      <c r="BN234" s="131">
        <f t="shared" si="132"/>
        <v>-40.22</v>
      </c>
      <c r="BO234" s="118">
        <f t="shared" si="133"/>
        <v>-81.680000000000007</v>
      </c>
      <c r="BP234" s="15"/>
      <c r="BQ234" s="131">
        <f t="shared" si="134"/>
        <v>32.805450316937133</v>
      </c>
      <c r="BR234" s="131">
        <f t="shared" si="135"/>
        <v>-4.15828554450772</v>
      </c>
      <c r="BS234" s="118">
        <f t="shared" si="136"/>
        <v>28.647164772429413</v>
      </c>
      <c r="BT234" s="131"/>
      <c r="BU234" s="131">
        <f t="shared" si="137"/>
        <v>-29.8</v>
      </c>
      <c r="BV234" s="131">
        <f t="shared" si="138"/>
        <v>-11.420000000000002</v>
      </c>
      <c r="BW234" s="118">
        <f t="shared" si="139"/>
        <v>-41.22</v>
      </c>
      <c r="BX234" s="15"/>
      <c r="BY234" s="118">
        <f t="shared" si="140"/>
        <v>32.894203648873379</v>
      </c>
      <c r="BZ234" s="118">
        <f t="shared" si="141"/>
        <v>-5.5564988850093178</v>
      </c>
      <c r="CA234" s="118">
        <f t="shared" si="142"/>
        <v>27.33770476386406</v>
      </c>
      <c r="CB234" s="105"/>
      <c r="CC234" s="118">
        <f t="shared" si="143"/>
        <v>-29.72</v>
      </c>
      <c r="CD234" s="118">
        <f t="shared" si="144"/>
        <v>-11.38</v>
      </c>
      <c r="CE234" s="118">
        <f t="shared" si="145"/>
        <v>-41.1</v>
      </c>
    </row>
    <row r="235" spans="1:83">
      <c r="A235" s="41">
        <v>739</v>
      </c>
      <c r="B235" s="45">
        <v>9</v>
      </c>
      <c r="C235" s="45">
        <v>9</v>
      </c>
      <c r="D235" s="11" t="s">
        <v>266</v>
      </c>
      <c r="E235" s="14">
        <v>3261</v>
      </c>
      <c r="F235" s="14">
        <v>3256</v>
      </c>
      <c r="G235" s="21">
        <v>3216</v>
      </c>
      <c r="H235" s="21">
        <v>3188</v>
      </c>
      <c r="I235" s="21">
        <v>3094</v>
      </c>
      <c r="J235" s="21"/>
      <c r="K235" s="15">
        <v>1487130.9457899809</v>
      </c>
      <c r="L235" s="21">
        <v>1236713.0197413701</v>
      </c>
      <c r="M235" s="118">
        <v>2723843.965531351</v>
      </c>
      <c r="N235" s="118"/>
      <c r="O235" s="21">
        <v>1181236.7453195441</v>
      </c>
      <c r="P235" s="21">
        <v>970441.29712819995</v>
      </c>
      <c r="Q235" s="118">
        <f t="shared" si="112"/>
        <v>2151678.0424477439</v>
      </c>
      <c r="R235" s="118"/>
      <c r="S235" s="21">
        <v>-294899.22668427433</v>
      </c>
      <c r="T235" s="15">
        <v>112973.6080111161</v>
      </c>
      <c r="U235" s="118">
        <f t="shared" si="113"/>
        <v>-181925.61867315823</v>
      </c>
      <c r="V235" s="15"/>
      <c r="W235" s="15">
        <v>1181236.7453195441</v>
      </c>
      <c r="X235" s="21">
        <v>913456.78911760543</v>
      </c>
      <c r="Y235" s="118">
        <f t="shared" si="114"/>
        <v>2094693.5344371495</v>
      </c>
      <c r="Z235" s="21"/>
      <c r="AA235" s="21">
        <v>-96415.680000000008</v>
      </c>
      <c r="AB235" s="21">
        <v>-36919.68</v>
      </c>
      <c r="AC235" s="131">
        <f t="shared" si="146"/>
        <v>-129347.51999999999</v>
      </c>
      <c r="AD235" s="12">
        <v>1826297.89444703</v>
      </c>
      <c r="AE235" s="12"/>
      <c r="AF235" s="15">
        <v>1181236.7453195441</v>
      </c>
      <c r="AG235" s="21">
        <v>857502.47338241234</v>
      </c>
      <c r="AH235" s="118">
        <f t="shared" si="115"/>
        <v>2038739.2187019563</v>
      </c>
      <c r="AI235" s="21"/>
      <c r="AJ235" s="21">
        <v>-95002.400000000009</v>
      </c>
      <c r="AK235" s="21">
        <v>-36406.959999999999</v>
      </c>
      <c r="AL235" s="118">
        <f t="shared" si="116"/>
        <v>-131409.36000000002</v>
      </c>
      <c r="AM235" s="811"/>
      <c r="AN235" s="131">
        <v>1181236.7453195436</v>
      </c>
      <c r="AO235" s="131">
        <v>804084.59479661193</v>
      </c>
      <c r="AP235" s="118">
        <f t="shared" si="117"/>
        <v>1985321.3401161556</v>
      </c>
      <c r="AQ235" s="131"/>
      <c r="AR235" s="131">
        <v>-91953.68</v>
      </c>
      <c r="AS235" s="131">
        <v>-35209.72</v>
      </c>
      <c r="AT235" s="118">
        <f t="shared" si="118"/>
        <v>-127163.4</v>
      </c>
      <c r="AU235" s="148"/>
      <c r="AV235" s="131">
        <f t="shared" si="119"/>
        <v>456.03524863231553</v>
      </c>
      <c r="AW235" s="131">
        <f t="shared" si="120"/>
        <v>379.2434896477676</v>
      </c>
      <c r="AX235" s="131">
        <f t="shared" si="121"/>
        <v>835.27873828008308</v>
      </c>
      <c r="AZ235" s="131">
        <f t="shared" si="122"/>
        <v>362.78769819396319</v>
      </c>
      <c r="BA235" s="131">
        <f t="shared" si="123"/>
        <v>298.04708142757983</v>
      </c>
      <c r="BB235" s="118">
        <f t="shared" si="124"/>
        <v>660.83477962154302</v>
      </c>
      <c r="BC235" s="131"/>
      <c r="BD235" s="131">
        <f t="shared" si="147"/>
        <v>-90.571015566423313</v>
      </c>
      <c r="BE235" s="131">
        <f t="shared" si="125"/>
        <v>34.697054057468087</v>
      </c>
      <c r="BF235" s="118">
        <f t="shared" si="126"/>
        <v>-55.873961508955233</v>
      </c>
      <c r="BG235" s="131"/>
      <c r="BH235" s="131">
        <f t="shared" si="127"/>
        <v>367.29998299737071</v>
      </c>
      <c r="BI235" s="131">
        <f t="shared" si="128"/>
        <v>284.0350712430365</v>
      </c>
      <c r="BJ235" s="118">
        <f t="shared" si="129"/>
        <v>651.3350542404072</v>
      </c>
      <c r="BK235" s="131"/>
      <c r="BL235" s="131">
        <f t="shared" si="130"/>
        <v>-29.980000000000004</v>
      </c>
      <c r="BM235" s="131">
        <f t="shared" si="131"/>
        <v>-11.48</v>
      </c>
      <c r="BN235" s="131">
        <f t="shared" si="132"/>
        <v>-40.22</v>
      </c>
      <c r="BO235" s="118">
        <f t="shared" si="133"/>
        <v>-81.680000000000007</v>
      </c>
      <c r="BP235" s="15"/>
      <c r="BQ235" s="131">
        <f t="shared" si="134"/>
        <v>370.52595524452448</v>
      </c>
      <c r="BR235" s="131">
        <f t="shared" si="135"/>
        <v>268.9781911488119</v>
      </c>
      <c r="BS235" s="118">
        <f t="shared" si="136"/>
        <v>639.50414639333644</v>
      </c>
      <c r="BT235" s="131"/>
      <c r="BU235" s="131">
        <f t="shared" si="137"/>
        <v>-29.800000000000004</v>
      </c>
      <c r="BV235" s="131">
        <f t="shared" si="138"/>
        <v>-11.42</v>
      </c>
      <c r="BW235" s="118">
        <f t="shared" si="139"/>
        <v>-41.220000000000006</v>
      </c>
      <c r="BX235" s="15"/>
      <c r="BY235" s="118">
        <f t="shared" si="140"/>
        <v>381.78304632176588</v>
      </c>
      <c r="BZ235" s="118">
        <f t="shared" si="141"/>
        <v>259.88513083277695</v>
      </c>
      <c r="CA235" s="118">
        <f t="shared" si="142"/>
        <v>641.66817715454283</v>
      </c>
      <c r="CB235" s="105"/>
      <c r="CC235" s="118">
        <f t="shared" si="143"/>
        <v>-29.72</v>
      </c>
      <c r="CD235" s="118">
        <f t="shared" si="144"/>
        <v>-11.38</v>
      </c>
      <c r="CE235" s="118">
        <f t="shared" si="145"/>
        <v>-41.1</v>
      </c>
    </row>
    <row r="236" spans="1:83">
      <c r="A236" s="41">
        <v>740</v>
      </c>
      <c r="B236" s="45">
        <v>10</v>
      </c>
      <c r="C236" s="45">
        <v>10</v>
      </c>
      <c r="D236" s="11" t="s">
        <v>267</v>
      </c>
      <c r="E236" s="14">
        <v>32547</v>
      </c>
      <c r="F236" s="14">
        <v>32085</v>
      </c>
      <c r="G236" s="21">
        <v>31843</v>
      </c>
      <c r="H236" s="21">
        <v>31460</v>
      </c>
      <c r="I236" s="21">
        <v>31008</v>
      </c>
      <c r="J236" s="21"/>
      <c r="K236" s="15">
        <v>-2020804.7409270359</v>
      </c>
      <c r="L236" s="21">
        <v>228095.9962313938</v>
      </c>
      <c r="M236" s="118">
        <v>-1792708.744695642</v>
      </c>
      <c r="N236" s="118"/>
      <c r="O236" s="21">
        <v>-5483952.9192687627</v>
      </c>
      <c r="P236" s="21">
        <v>-1734345.665751552</v>
      </c>
      <c r="Q236" s="118">
        <f t="shared" si="112"/>
        <v>-7218298.5850203149</v>
      </c>
      <c r="R236" s="118"/>
      <c r="S236" s="21">
        <v>-2905971.0344486921</v>
      </c>
      <c r="T236" s="15">
        <v>1113254.979433863</v>
      </c>
      <c r="U236" s="118">
        <f t="shared" si="113"/>
        <v>-1792716.0550148292</v>
      </c>
      <c r="V236" s="15"/>
      <c r="W236" s="15">
        <v>-5483952.9192687627</v>
      </c>
      <c r="X236" s="21">
        <v>-1333327.588208532</v>
      </c>
      <c r="Y236" s="118">
        <f t="shared" si="114"/>
        <v>-6817280.5074772947</v>
      </c>
      <c r="Z236" s="21"/>
      <c r="AA236" s="21">
        <v>-954653.14</v>
      </c>
      <c r="AB236" s="21">
        <v>-365557.64</v>
      </c>
      <c r="AC236" s="131">
        <f t="shared" si="146"/>
        <v>-1280725.46</v>
      </c>
      <c r="AD236" s="12">
        <v>-9460828.1242947765</v>
      </c>
      <c r="AE236" s="12"/>
      <c r="AF236" s="15">
        <v>-5483952.9192687627</v>
      </c>
      <c r="AG236" s="21">
        <v>-922157.87701801397</v>
      </c>
      <c r="AH236" s="118">
        <f t="shared" si="115"/>
        <v>-6406110.7962867767</v>
      </c>
      <c r="AI236" s="21"/>
      <c r="AJ236" s="21">
        <v>-937508</v>
      </c>
      <c r="AK236" s="21">
        <v>-359273.2</v>
      </c>
      <c r="AL236" s="118">
        <f t="shared" si="116"/>
        <v>-1296781.2</v>
      </c>
      <c r="AM236" s="811"/>
      <c r="AN236" s="131">
        <v>-5483952.9192687627</v>
      </c>
      <c r="AO236" s="131">
        <v>-485993.8212518596</v>
      </c>
      <c r="AP236" s="118">
        <f t="shared" si="117"/>
        <v>-5969946.7405206226</v>
      </c>
      <c r="AQ236" s="131"/>
      <c r="AR236" s="131">
        <v>-921557.76</v>
      </c>
      <c r="AS236" s="131">
        <v>-352871.04000000004</v>
      </c>
      <c r="AT236" s="118">
        <f t="shared" si="118"/>
        <v>-1274428.8</v>
      </c>
      <c r="AU236" s="148"/>
      <c r="AV236" s="131">
        <f t="shared" si="119"/>
        <v>-62.088817431008572</v>
      </c>
      <c r="AW236" s="131">
        <f t="shared" si="120"/>
        <v>7.0082034052721847</v>
      </c>
      <c r="AX236" s="131">
        <f t="shared" si="121"/>
        <v>-55.080614025736381</v>
      </c>
      <c r="AZ236" s="131">
        <f t="shared" si="122"/>
        <v>-170.91952374220858</v>
      </c>
      <c r="BA236" s="131">
        <f t="shared" si="123"/>
        <v>-54.054719206842826</v>
      </c>
      <c r="BB236" s="118">
        <f t="shared" si="124"/>
        <v>-224.97424294905142</v>
      </c>
      <c r="BC236" s="131"/>
      <c r="BD236" s="131">
        <f t="shared" si="147"/>
        <v>-90.571015566423313</v>
      </c>
      <c r="BE236" s="131">
        <f t="shared" si="125"/>
        <v>34.697054057468065</v>
      </c>
      <c r="BF236" s="118">
        <f t="shared" si="126"/>
        <v>-55.873961508955247</v>
      </c>
      <c r="BG236" s="131"/>
      <c r="BH236" s="131">
        <f t="shared" si="127"/>
        <v>-172.21847562317504</v>
      </c>
      <c r="BI236" s="131">
        <f t="shared" si="128"/>
        <v>-41.87192124512552</v>
      </c>
      <c r="BJ236" s="118">
        <f t="shared" si="129"/>
        <v>-214.09039686830056</v>
      </c>
      <c r="BK236" s="131"/>
      <c r="BL236" s="131">
        <f t="shared" si="130"/>
        <v>-29.98</v>
      </c>
      <c r="BM236" s="131">
        <f t="shared" si="131"/>
        <v>-11.48</v>
      </c>
      <c r="BN236" s="131">
        <f t="shared" si="132"/>
        <v>-40.22</v>
      </c>
      <c r="BO236" s="118">
        <f t="shared" si="133"/>
        <v>-81.680000000000007</v>
      </c>
      <c r="BP236" s="15"/>
      <c r="BQ236" s="131">
        <f t="shared" si="134"/>
        <v>-174.31509597167079</v>
      </c>
      <c r="BR236" s="131">
        <f t="shared" si="135"/>
        <v>-29.312074921106611</v>
      </c>
      <c r="BS236" s="118">
        <f t="shared" si="136"/>
        <v>-203.6271708927774</v>
      </c>
      <c r="BT236" s="131"/>
      <c r="BU236" s="131">
        <f t="shared" si="137"/>
        <v>-29.8</v>
      </c>
      <c r="BV236" s="131">
        <f t="shared" si="138"/>
        <v>-11.42</v>
      </c>
      <c r="BW236" s="118">
        <f t="shared" si="139"/>
        <v>-41.22</v>
      </c>
      <c r="BX236" s="15"/>
      <c r="BY236" s="118">
        <f t="shared" si="140"/>
        <v>-176.85606679788322</v>
      </c>
      <c r="BZ236" s="118">
        <f t="shared" si="141"/>
        <v>-15.673175349969672</v>
      </c>
      <c r="CA236" s="118">
        <f t="shared" si="142"/>
        <v>-192.5292421478529</v>
      </c>
      <c r="CB236" s="105"/>
      <c r="CC236" s="118">
        <f t="shared" si="143"/>
        <v>-29.72</v>
      </c>
      <c r="CD236" s="118">
        <f t="shared" si="144"/>
        <v>-11.38</v>
      </c>
      <c r="CE236" s="118">
        <f t="shared" si="145"/>
        <v>-41.1</v>
      </c>
    </row>
    <row r="237" spans="1:83">
      <c r="A237" s="41">
        <v>742</v>
      </c>
      <c r="B237" s="45">
        <v>19</v>
      </c>
      <c r="C237" s="45">
        <v>19</v>
      </c>
      <c r="D237" s="11" t="s">
        <v>268</v>
      </c>
      <c r="E237" s="14">
        <v>1009</v>
      </c>
      <c r="F237" s="14">
        <v>988</v>
      </c>
      <c r="G237" s="21">
        <v>978</v>
      </c>
      <c r="H237" s="21">
        <v>964</v>
      </c>
      <c r="I237" s="21">
        <v>974</v>
      </c>
      <c r="J237" s="21"/>
      <c r="K237" s="15">
        <v>-161407.18414677019</v>
      </c>
      <c r="L237" s="21">
        <v>123525.4114653835</v>
      </c>
      <c r="M237" s="118">
        <v>-37881.772681386748</v>
      </c>
      <c r="N237" s="118"/>
      <c r="O237" s="21">
        <v>-3069.3803781253432</v>
      </c>
      <c r="P237" s="21">
        <v>210077.1978709689</v>
      </c>
      <c r="Q237" s="118">
        <f t="shared" si="112"/>
        <v>207007.81749284355</v>
      </c>
      <c r="R237" s="118"/>
      <c r="S237" s="21">
        <v>-89484.163379626232</v>
      </c>
      <c r="T237" s="15">
        <v>34280.68940877846</v>
      </c>
      <c r="U237" s="118">
        <f t="shared" si="113"/>
        <v>-55203.473970847772</v>
      </c>
      <c r="V237" s="15"/>
      <c r="W237" s="15">
        <v>-3069.3803781253432</v>
      </c>
      <c r="X237" s="21">
        <v>192785.82996112021</v>
      </c>
      <c r="Y237" s="118">
        <f t="shared" si="114"/>
        <v>189716.44958299486</v>
      </c>
      <c r="Z237" s="21"/>
      <c r="AA237" s="21">
        <v>-29320.44</v>
      </c>
      <c r="AB237" s="21">
        <v>-11227.44</v>
      </c>
      <c r="AC237" s="131">
        <f t="shared" si="146"/>
        <v>-39335.159999999996</v>
      </c>
      <c r="AD237" s="12">
        <v>108292.1455898373</v>
      </c>
      <c r="AE237" s="12"/>
      <c r="AF237" s="15">
        <v>-3069.3803781253432</v>
      </c>
      <c r="AG237" s="21">
        <v>175807.06339282449</v>
      </c>
      <c r="AH237" s="118">
        <f t="shared" si="115"/>
        <v>172737.68301469914</v>
      </c>
      <c r="AI237" s="21"/>
      <c r="AJ237" s="21">
        <v>-28727.200000000001</v>
      </c>
      <c r="AK237" s="21">
        <v>-11008.88</v>
      </c>
      <c r="AL237" s="118">
        <f t="shared" si="116"/>
        <v>-39736.080000000002</v>
      </c>
      <c r="AM237" s="811"/>
      <c r="AN237" s="131">
        <v>-3069.3803781253428</v>
      </c>
      <c r="AO237" s="131">
        <v>159597.95281457796</v>
      </c>
      <c r="AP237" s="118">
        <f t="shared" si="117"/>
        <v>156528.57243645261</v>
      </c>
      <c r="AQ237" s="131"/>
      <c r="AR237" s="131">
        <v>-28947.279999999999</v>
      </c>
      <c r="AS237" s="131">
        <v>-11084.12</v>
      </c>
      <c r="AT237" s="118">
        <f t="shared" si="118"/>
        <v>-40031.4</v>
      </c>
      <c r="AU237" s="148"/>
      <c r="AV237" s="131">
        <f t="shared" si="119"/>
        <v>-159.96747685507452</v>
      </c>
      <c r="AW237" s="131">
        <f t="shared" si="120"/>
        <v>122.42359907372001</v>
      </c>
      <c r="AX237" s="131">
        <f t="shared" si="121"/>
        <v>-37.54387778135456</v>
      </c>
      <c r="AZ237" s="131">
        <f t="shared" si="122"/>
        <v>-3.1066603017462988</v>
      </c>
      <c r="BA237" s="131">
        <f t="shared" si="123"/>
        <v>212.62874278438147</v>
      </c>
      <c r="BB237" s="118">
        <f t="shared" si="124"/>
        <v>209.52208248263517</v>
      </c>
      <c r="BC237" s="131"/>
      <c r="BD237" s="131">
        <f t="shared" si="147"/>
        <v>-90.571015566423313</v>
      </c>
      <c r="BE237" s="131">
        <f t="shared" si="125"/>
        <v>34.69705405746808</v>
      </c>
      <c r="BF237" s="118">
        <f t="shared" si="126"/>
        <v>-55.873961508955233</v>
      </c>
      <c r="BG237" s="131"/>
      <c r="BH237" s="131">
        <f t="shared" si="127"/>
        <v>-3.138425744504441</v>
      </c>
      <c r="BI237" s="131">
        <f t="shared" si="128"/>
        <v>197.12252552261779</v>
      </c>
      <c r="BJ237" s="118">
        <f t="shared" si="129"/>
        <v>193.98409977811335</v>
      </c>
      <c r="BK237" s="131"/>
      <c r="BL237" s="131">
        <f t="shared" si="130"/>
        <v>-29.98</v>
      </c>
      <c r="BM237" s="131">
        <f t="shared" si="131"/>
        <v>-11.48</v>
      </c>
      <c r="BN237" s="131">
        <f t="shared" si="132"/>
        <v>-40.22</v>
      </c>
      <c r="BO237" s="118">
        <f t="shared" si="133"/>
        <v>-81.680000000000007</v>
      </c>
      <c r="BP237" s="15"/>
      <c r="BQ237" s="131">
        <f t="shared" si="134"/>
        <v>-3.1840045416237999</v>
      </c>
      <c r="BR237" s="131">
        <f t="shared" si="135"/>
        <v>182.37247239919554</v>
      </c>
      <c r="BS237" s="118">
        <f t="shared" si="136"/>
        <v>179.18846785757174</v>
      </c>
      <c r="BT237" s="131"/>
      <c r="BU237" s="131">
        <f t="shared" si="137"/>
        <v>-29.8</v>
      </c>
      <c r="BV237" s="131">
        <f t="shared" si="138"/>
        <v>-11.42</v>
      </c>
      <c r="BW237" s="118">
        <f t="shared" si="139"/>
        <v>-41.22</v>
      </c>
      <c r="BX237" s="15"/>
      <c r="BY237" s="118">
        <f t="shared" si="140"/>
        <v>-3.1513145565968612</v>
      </c>
      <c r="BZ237" s="118">
        <f t="shared" si="141"/>
        <v>163.85826777677408</v>
      </c>
      <c r="CA237" s="118">
        <f t="shared" si="142"/>
        <v>160.70695322017721</v>
      </c>
      <c r="CB237" s="105"/>
      <c r="CC237" s="118">
        <f t="shared" si="143"/>
        <v>-29.72</v>
      </c>
      <c r="CD237" s="118">
        <f t="shared" si="144"/>
        <v>-11.38</v>
      </c>
      <c r="CE237" s="118">
        <f t="shared" si="145"/>
        <v>-41.1</v>
      </c>
    </row>
    <row r="238" spans="1:83">
      <c r="A238" s="41">
        <v>743</v>
      </c>
      <c r="B238" s="45">
        <v>14</v>
      </c>
      <c r="C238" s="45">
        <v>14</v>
      </c>
      <c r="D238" s="11" t="s">
        <v>269</v>
      </c>
      <c r="E238" s="14">
        <v>64736</v>
      </c>
      <c r="F238" s="14">
        <v>65323</v>
      </c>
      <c r="G238" s="21">
        <v>66160</v>
      </c>
      <c r="H238" s="21">
        <v>66611</v>
      </c>
      <c r="I238" s="21">
        <v>67283</v>
      </c>
      <c r="J238" s="21"/>
      <c r="K238" s="15">
        <v>-5497885.2655691179</v>
      </c>
      <c r="L238" s="21">
        <v>-2689306.917071817</v>
      </c>
      <c r="M238" s="118">
        <v>-8187192.1826409344</v>
      </c>
      <c r="N238" s="118"/>
      <c r="O238" s="21">
        <v>-8531579.612140391</v>
      </c>
      <c r="P238" s="21">
        <v>-3999647.5402078261</v>
      </c>
      <c r="Q238" s="118">
        <f t="shared" si="112"/>
        <v>-12531227.152348217</v>
      </c>
      <c r="R238" s="118"/>
      <c r="S238" s="21">
        <v>-5916370.4498454705</v>
      </c>
      <c r="T238" s="15">
        <v>2266515.662195988</v>
      </c>
      <c r="U238" s="118">
        <f t="shared" si="113"/>
        <v>-3649854.7876494825</v>
      </c>
      <c r="V238" s="15"/>
      <c r="W238" s="15">
        <v>-8531579.612140391</v>
      </c>
      <c r="X238" s="21">
        <v>-3183200.481478116</v>
      </c>
      <c r="Y238" s="118">
        <f t="shared" si="114"/>
        <v>-11714780.093618507</v>
      </c>
      <c r="Z238" s="21"/>
      <c r="AA238" s="21">
        <v>-1983476.8</v>
      </c>
      <c r="AB238" s="21">
        <v>-759516.8</v>
      </c>
      <c r="AC238" s="131">
        <f t="shared" si="146"/>
        <v>-2660955.1999999997</v>
      </c>
      <c r="AD238" s="12">
        <v>-17085915.065949898</v>
      </c>
      <c r="AE238" s="12"/>
      <c r="AF238" s="15">
        <v>-8531579.612140391</v>
      </c>
      <c r="AG238" s="21">
        <v>-2346085.3484222279</v>
      </c>
      <c r="AH238" s="118">
        <f t="shared" si="115"/>
        <v>-10877664.960562618</v>
      </c>
      <c r="AI238" s="21"/>
      <c r="AJ238" s="21">
        <v>-1985007.8</v>
      </c>
      <c r="AK238" s="21">
        <v>-760697.62</v>
      </c>
      <c r="AL238" s="118">
        <f t="shared" si="116"/>
        <v>-2745705.42</v>
      </c>
      <c r="AM238" s="811"/>
      <c r="AN238" s="131">
        <v>-8531579.612140391</v>
      </c>
      <c r="AO238" s="131">
        <v>-1458083.334558662</v>
      </c>
      <c r="AP238" s="118">
        <f t="shared" si="117"/>
        <v>-9989662.946699053</v>
      </c>
      <c r="AQ238" s="131"/>
      <c r="AR238" s="131">
        <v>-1999650.76</v>
      </c>
      <c r="AS238" s="131">
        <v>-765680.54</v>
      </c>
      <c r="AT238" s="118">
        <f t="shared" si="118"/>
        <v>-2765331.3</v>
      </c>
      <c r="AU238" s="148"/>
      <c r="AV238" s="131">
        <f t="shared" si="119"/>
        <v>-84.927787715785925</v>
      </c>
      <c r="AW238" s="131">
        <f t="shared" si="120"/>
        <v>-41.542679761984317</v>
      </c>
      <c r="AX238" s="131">
        <f t="shared" si="121"/>
        <v>-126.47046747777024</v>
      </c>
      <c r="AZ238" s="131">
        <f t="shared" si="122"/>
        <v>-130.60605930744748</v>
      </c>
      <c r="BA238" s="131">
        <f t="shared" si="123"/>
        <v>-61.22877914682158</v>
      </c>
      <c r="BB238" s="118">
        <f t="shared" si="124"/>
        <v>-191.83483845426903</v>
      </c>
      <c r="BC238" s="131"/>
      <c r="BD238" s="131">
        <f t="shared" si="147"/>
        <v>-90.571015566423313</v>
      </c>
      <c r="BE238" s="131">
        <f t="shared" si="125"/>
        <v>34.697054057468087</v>
      </c>
      <c r="BF238" s="118">
        <f t="shared" si="126"/>
        <v>-55.873961508955233</v>
      </c>
      <c r="BG238" s="131"/>
      <c r="BH238" s="131">
        <f t="shared" si="127"/>
        <v>-128.95374262606396</v>
      </c>
      <c r="BI238" s="131">
        <f t="shared" si="128"/>
        <v>-48.113671122704289</v>
      </c>
      <c r="BJ238" s="118">
        <f t="shared" si="129"/>
        <v>-177.06741374876825</v>
      </c>
      <c r="BK238" s="131"/>
      <c r="BL238" s="131">
        <f t="shared" si="130"/>
        <v>-29.98</v>
      </c>
      <c r="BM238" s="131">
        <f t="shared" si="131"/>
        <v>-11.48</v>
      </c>
      <c r="BN238" s="131">
        <f t="shared" si="132"/>
        <v>-40.22</v>
      </c>
      <c r="BO238" s="118">
        <f t="shared" si="133"/>
        <v>-81.680000000000007</v>
      </c>
      <c r="BP238" s="15"/>
      <c r="BQ238" s="131">
        <f t="shared" si="134"/>
        <v>-128.08064151777322</v>
      </c>
      <c r="BR238" s="131">
        <f t="shared" si="135"/>
        <v>-35.220689502067643</v>
      </c>
      <c r="BS238" s="118">
        <f t="shared" si="136"/>
        <v>-163.30133101984086</v>
      </c>
      <c r="BT238" s="131"/>
      <c r="BU238" s="131">
        <f t="shared" si="137"/>
        <v>-29.8</v>
      </c>
      <c r="BV238" s="131">
        <f t="shared" si="138"/>
        <v>-11.42</v>
      </c>
      <c r="BW238" s="118">
        <f t="shared" si="139"/>
        <v>-41.22</v>
      </c>
      <c r="BX238" s="15"/>
      <c r="BY238" s="118">
        <f t="shared" si="140"/>
        <v>-126.80141509951089</v>
      </c>
      <c r="BZ238" s="118">
        <f t="shared" si="141"/>
        <v>-21.670902524540551</v>
      </c>
      <c r="CA238" s="118">
        <f t="shared" si="142"/>
        <v>-148.47231762405144</v>
      </c>
      <c r="CB238" s="105"/>
      <c r="CC238" s="118">
        <f t="shared" si="143"/>
        <v>-29.72</v>
      </c>
      <c r="CD238" s="118">
        <f t="shared" si="144"/>
        <v>-11.38</v>
      </c>
      <c r="CE238" s="118">
        <f t="shared" si="145"/>
        <v>-41.1</v>
      </c>
    </row>
    <row r="239" spans="1:83">
      <c r="A239" s="41">
        <v>746</v>
      </c>
      <c r="B239" s="45">
        <v>17</v>
      </c>
      <c r="C239" s="45">
        <v>17</v>
      </c>
      <c r="D239" s="11" t="s">
        <v>270</v>
      </c>
      <c r="E239" s="14">
        <v>4781</v>
      </c>
      <c r="F239" s="14">
        <v>4735</v>
      </c>
      <c r="G239" s="21">
        <v>4713</v>
      </c>
      <c r="H239" s="21">
        <v>4603</v>
      </c>
      <c r="I239" s="21">
        <v>4585</v>
      </c>
      <c r="J239" s="21"/>
      <c r="K239" s="15">
        <v>-103915.7286554407</v>
      </c>
      <c r="L239" s="21">
        <v>-606658.27817700489</v>
      </c>
      <c r="M239" s="118">
        <v>-710574.00683244562</v>
      </c>
      <c r="N239" s="118"/>
      <c r="O239" s="21">
        <v>-148717.32408441391</v>
      </c>
      <c r="P239" s="21">
        <v>-585313.8821712822</v>
      </c>
      <c r="Q239" s="118">
        <f t="shared" si="112"/>
        <v>-734031.20625569613</v>
      </c>
      <c r="R239" s="118"/>
      <c r="S239" s="21">
        <v>-428853.75870701438</v>
      </c>
      <c r="T239" s="15">
        <v>164290.55096211139</v>
      </c>
      <c r="U239" s="118">
        <f t="shared" si="113"/>
        <v>-264563.20774490299</v>
      </c>
      <c r="V239" s="15"/>
      <c r="W239" s="15">
        <v>-148717.32408441391</v>
      </c>
      <c r="X239" s="21">
        <v>-526132.93789307738</v>
      </c>
      <c r="Y239" s="118">
        <f t="shared" si="114"/>
        <v>-674850.26197749132</v>
      </c>
      <c r="Z239" s="21"/>
      <c r="AA239" s="21">
        <v>-141295.74</v>
      </c>
      <c r="AB239" s="21">
        <v>-54105.240000000013</v>
      </c>
      <c r="AC239" s="131">
        <f t="shared" si="146"/>
        <v>-189556.86</v>
      </c>
      <c r="AD239" s="12">
        <v>-1064863.409960143</v>
      </c>
      <c r="AE239" s="12"/>
      <c r="AF239" s="15">
        <v>-148717.32408441391</v>
      </c>
      <c r="AG239" s="21">
        <v>-465453.84852149867</v>
      </c>
      <c r="AH239" s="118">
        <f t="shared" si="115"/>
        <v>-614171.17260591255</v>
      </c>
      <c r="AI239" s="21"/>
      <c r="AJ239" s="21">
        <v>-137169.4</v>
      </c>
      <c r="AK239" s="21">
        <v>-52566.26</v>
      </c>
      <c r="AL239" s="118">
        <f t="shared" si="116"/>
        <v>-189735.66</v>
      </c>
      <c r="AM239" s="811"/>
      <c r="AN239" s="131">
        <v>-148717.32408441388</v>
      </c>
      <c r="AO239" s="131">
        <v>-401086.17502756882</v>
      </c>
      <c r="AP239" s="118">
        <f t="shared" si="117"/>
        <v>-549803.49911198276</v>
      </c>
      <c r="AQ239" s="131"/>
      <c r="AR239" s="131">
        <v>-136266.19999999998</v>
      </c>
      <c r="AS239" s="131">
        <v>-52177.3</v>
      </c>
      <c r="AT239" s="118">
        <f t="shared" si="118"/>
        <v>-188443.5</v>
      </c>
      <c r="AU239" s="148"/>
      <c r="AV239" s="131">
        <f t="shared" si="119"/>
        <v>-21.735145085848295</v>
      </c>
      <c r="AW239" s="131">
        <f t="shared" si="120"/>
        <v>-126.88941187555007</v>
      </c>
      <c r="AX239" s="131">
        <f t="shared" si="121"/>
        <v>-148.62455696139838</v>
      </c>
      <c r="AZ239" s="131">
        <f t="shared" si="122"/>
        <v>-31.408093787627013</v>
      </c>
      <c r="BA239" s="131">
        <f t="shared" si="123"/>
        <v>-123.61433625581461</v>
      </c>
      <c r="BB239" s="118">
        <f t="shared" si="124"/>
        <v>-155.02243004344163</v>
      </c>
      <c r="BC239" s="131"/>
      <c r="BD239" s="131">
        <f t="shared" si="147"/>
        <v>-90.571015566423313</v>
      </c>
      <c r="BE239" s="131">
        <f t="shared" si="125"/>
        <v>34.697054057468087</v>
      </c>
      <c r="BF239" s="118">
        <f t="shared" si="126"/>
        <v>-55.873961508955226</v>
      </c>
      <c r="BG239" s="131"/>
      <c r="BH239" s="131">
        <f t="shared" si="127"/>
        <v>-31.554704876811776</v>
      </c>
      <c r="BI239" s="131">
        <f t="shared" si="128"/>
        <v>-111.63440226884731</v>
      </c>
      <c r="BJ239" s="118">
        <f t="shared" si="129"/>
        <v>-143.18910714565908</v>
      </c>
      <c r="BK239" s="131"/>
      <c r="BL239" s="131">
        <f t="shared" si="130"/>
        <v>-29.979999999999997</v>
      </c>
      <c r="BM239" s="131">
        <f t="shared" si="131"/>
        <v>-11.480000000000002</v>
      </c>
      <c r="BN239" s="131">
        <f t="shared" si="132"/>
        <v>-40.22</v>
      </c>
      <c r="BO239" s="118">
        <f t="shared" si="133"/>
        <v>-81.680000000000007</v>
      </c>
      <c r="BP239" s="15"/>
      <c r="BQ239" s="131">
        <f t="shared" si="134"/>
        <v>-32.308782116970214</v>
      </c>
      <c r="BR239" s="131">
        <f t="shared" si="135"/>
        <v>-101.11967163187023</v>
      </c>
      <c r="BS239" s="118">
        <f t="shared" si="136"/>
        <v>-133.42845374884044</v>
      </c>
      <c r="BT239" s="131"/>
      <c r="BU239" s="131">
        <f t="shared" si="137"/>
        <v>-29.799999999999997</v>
      </c>
      <c r="BV239" s="131">
        <f t="shared" si="138"/>
        <v>-11.42</v>
      </c>
      <c r="BW239" s="118">
        <f t="shared" si="139"/>
        <v>-41.22</v>
      </c>
      <c r="BX239" s="15"/>
      <c r="BY239" s="118">
        <f t="shared" si="140"/>
        <v>-32.435621392456682</v>
      </c>
      <c r="BZ239" s="118">
        <f t="shared" si="141"/>
        <v>-87.477900769371615</v>
      </c>
      <c r="CA239" s="118">
        <f t="shared" si="142"/>
        <v>-119.9135221618283</v>
      </c>
      <c r="CB239" s="105"/>
      <c r="CC239" s="118">
        <f t="shared" si="143"/>
        <v>-29.719999999999995</v>
      </c>
      <c r="CD239" s="118">
        <f t="shared" si="144"/>
        <v>-11.38</v>
      </c>
      <c r="CE239" s="118">
        <f t="shared" si="145"/>
        <v>-41.099999999999994</v>
      </c>
    </row>
    <row r="240" spans="1:83">
      <c r="A240" s="41">
        <v>747</v>
      </c>
      <c r="B240" s="45">
        <v>4</v>
      </c>
      <c r="C240" s="45">
        <v>4</v>
      </c>
      <c r="D240" s="11" t="s">
        <v>271</v>
      </c>
      <c r="E240" s="14">
        <v>1352</v>
      </c>
      <c r="F240" s="14">
        <v>1308</v>
      </c>
      <c r="G240" s="21">
        <v>1283</v>
      </c>
      <c r="H240" s="21">
        <v>1264</v>
      </c>
      <c r="I240" s="21">
        <v>1229</v>
      </c>
      <c r="J240" s="21"/>
      <c r="K240" s="15">
        <v>447558.96251326229</v>
      </c>
      <c r="L240" s="21">
        <v>365176.29474819032</v>
      </c>
      <c r="M240" s="118">
        <v>812735.25726145261</v>
      </c>
      <c r="N240" s="118"/>
      <c r="O240" s="21">
        <v>363573.27875279542</v>
      </c>
      <c r="P240" s="21">
        <v>283948.58489413082</v>
      </c>
      <c r="Q240" s="118">
        <f t="shared" si="112"/>
        <v>647521.86364692624</v>
      </c>
      <c r="R240" s="118"/>
      <c r="S240" s="21">
        <v>-118466.8883608817</v>
      </c>
      <c r="T240" s="15">
        <v>45383.746707168248</v>
      </c>
      <c r="U240" s="118">
        <f t="shared" si="113"/>
        <v>-73083.14165371345</v>
      </c>
      <c r="V240" s="15"/>
      <c r="W240" s="15">
        <v>363573.27875279542</v>
      </c>
      <c r="X240" s="21">
        <v>261056.77393655779</v>
      </c>
      <c r="Y240" s="118">
        <f t="shared" si="114"/>
        <v>624630.05268935324</v>
      </c>
      <c r="Z240" s="21"/>
      <c r="AA240" s="21">
        <v>-38464.339999999997</v>
      </c>
      <c r="AB240" s="21">
        <v>-14728.84</v>
      </c>
      <c r="AC240" s="131">
        <f t="shared" si="146"/>
        <v>-51602.26</v>
      </c>
      <c r="AD240" s="12">
        <v>516736.57904507627</v>
      </c>
      <c r="AE240" s="12"/>
      <c r="AF240" s="15">
        <v>363573.27875279542</v>
      </c>
      <c r="AG240" s="21">
        <v>238578.81171861169</v>
      </c>
      <c r="AH240" s="118">
        <f t="shared" si="115"/>
        <v>602152.09047140717</v>
      </c>
      <c r="AI240" s="21"/>
      <c r="AJ240" s="21">
        <v>-37667.199999999997</v>
      </c>
      <c r="AK240" s="21">
        <v>-14434.88</v>
      </c>
      <c r="AL240" s="118">
        <f t="shared" si="116"/>
        <v>-52102.079999999994</v>
      </c>
      <c r="AM240" s="811"/>
      <c r="AN240" s="131">
        <v>363573.27875279542</v>
      </c>
      <c r="AO240" s="131">
        <v>217119.78678303835</v>
      </c>
      <c r="AP240" s="118">
        <f t="shared" si="117"/>
        <v>580693.06553583383</v>
      </c>
      <c r="AQ240" s="131"/>
      <c r="AR240" s="131">
        <v>-36525.879999999997</v>
      </c>
      <c r="AS240" s="131">
        <v>-13986.02</v>
      </c>
      <c r="AT240" s="118">
        <f t="shared" si="118"/>
        <v>-50511.899999999994</v>
      </c>
      <c r="AU240" s="148"/>
      <c r="AV240" s="131">
        <f t="shared" si="119"/>
        <v>331.03473558673244</v>
      </c>
      <c r="AW240" s="131">
        <f t="shared" si="120"/>
        <v>270.10080972499287</v>
      </c>
      <c r="AX240" s="131">
        <f t="shared" si="121"/>
        <v>601.13554531172531</v>
      </c>
      <c r="AZ240" s="131">
        <f t="shared" si="122"/>
        <v>277.96122228806991</v>
      </c>
      <c r="BA240" s="131">
        <f t="shared" si="123"/>
        <v>217.08607407808168</v>
      </c>
      <c r="BB240" s="118">
        <f t="shared" si="124"/>
        <v>495.04729636615156</v>
      </c>
      <c r="BC240" s="131"/>
      <c r="BD240" s="131">
        <f t="shared" si="147"/>
        <v>-90.571015566423313</v>
      </c>
      <c r="BE240" s="131">
        <f t="shared" si="125"/>
        <v>34.69705405746808</v>
      </c>
      <c r="BF240" s="118">
        <f t="shared" si="126"/>
        <v>-55.87396150895524</v>
      </c>
      <c r="BG240" s="131"/>
      <c r="BH240" s="131">
        <f t="shared" si="127"/>
        <v>283.37745810818035</v>
      </c>
      <c r="BI240" s="131">
        <f t="shared" si="128"/>
        <v>203.47371312280421</v>
      </c>
      <c r="BJ240" s="118">
        <f t="shared" si="129"/>
        <v>486.85117123098456</v>
      </c>
      <c r="BK240" s="131"/>
      <c r="BL240" s="131">
        <f t="shared" si="130"/>
        <v>-29.979999999999997</v>
      </c>
      <c r="BM240" s="131">
        <f t="shared" si="131"/>
        <v>-11.48</v>
      </c>
      <c r="BN240" s="131">
        <f t="shared" si="132"/>
        <v>-40.22</v>
      </c>
      <c r="BO240" s="118">
        <f t="shared" si="133"/>
        <v>-81.679999999999993</v>
      </c>
      <c r="BP240" s="15"/>
      <c r="BQ240" s="131">
        <f t="shared" si="134"/>
        <v>287.63708762088243</v>
      </c>
      <c r="BR240" s="131">
        <f t="shared" si="135"/>
        <v>188.74905990396493</v>
      </c>
      <c r="BS240" s="118">
        <f t="shared" si="136"/>
        <v>476.38614752484739</v>
      </c>
      <c r="BT240" s="131"/>
      <c r="BU240" s="131">
        <f t="shared" si="137"/>
        <v>-29.799999999999997</v>
      </c>
      <c r="BV240" s="131">
        <f t="shared" si="138"/>
        <v>-11.42</v>
      </c>
      <c r="BW240" s="118">
        <f t="shared" si="139"/>
        <v>-41.22</v>
      </c>
      <c r="BX240" s="15"/>
      <c r="BY240" s="118">
        <f t="shared" si="140"/>
        <v>295.82854251651378</v>
      </c>
      <c r="BZ240" s="118">
        <f t="shared" si="141"/>
        <v>176.66378094632901</v>
      </c>
      <c r="CA240" s="118">
        <f t="shared" si="142"/>
        <v>472.49232346284282</v>
      </c>
      <c r="CB240" s="105"/>
      <c r="CC240" s="118">
        <f t="shared" si="143"/>
        <v>-29.72</v>
      </c>
      <c r="CD240" s="118">
        <f t="shared" si="144"/>
        <v>-11.38</v>
      </c>
      <c r="CE240" s="118">
        <f t="shared" si="145"/>
        <v>-41.1</v>
      </c>
    </row>
    <row r="241" spans="1:83">
      <c r="A241" s="41">
        <v>748</v>
      </c>
      <c r="B241" s="45">
        <v>17</v>
      </c>
      <c r="C241" s="45">
        <v>17</v>
      </c>
      <c r="D241" s="11" t="s">
        <v>272</v>
      </c>
      <c r="E241" s="14">
        <v>5028</v>
      </c>
      <c r="F241" s="14">
        <v>4897</v>
      </c>
      <c r="G241" s="21">
        <v>4837</v>
      </c>
      <c r="H241" s="21">
        <v>4804</v>
      </c>
      <c r="I241" s="21">
        <v>4723</v>
      </c>
      <c r="J241" s="21"/>
      <c r="K241" s="15">
        <v>-665206.94257305388</v>
      </c>
      <c r="L241" s="21">
        <v>-835144.89288000506</v>
      </c>
      <c r="M241" s="118">
        <v>-1500351.8354530591</v>
      </c>
      <c r="N241" s="118"/>
      <c r="O241" s="21">
        <v>-828488.94256553904</v>
      </c>
      <c r="P241" s="21">
        <v>-891419.16936990723</v>
      </c>
      <c r="Q241" s="118">
        <f t="shared" si="112"/>
        <v>-1719908.1119354463</v>
      </c>
      <c r="R241" s="118"/>
      <c r="S241" s="21">
        <v>-443526.26322877494</v>
      </c>
      <c r="T241" s="15">
        <v>169911.47371942119</v>
      </c>
      <c r="U241" s="118">
        <f t="shared" si="113"/>
        <v>-273614.78950935375</v>
      </c>
      <c r="V241" s="15"/>
      <c r="W241" s="15">
        <v>-828488.94256553904</v>
      </c>
      <c r="X241" s="21">
        <v>-830213.44938461285</v>
      </c>
      <c r="Y241" s="118">
        <f t="shared" si="114"/>
        <v>-1658702.3919501519</v>
      </c>
      <c r="Z241" s="21"/>
      <c r="AA241" s="21">
        <v>-145013.26</v>
      </c>
      <c r="AB241" s="21">
        <v>-55528.76</v>
      </c>
      <c r="AC241" s="131">
        <f t="shared" si="146"/>
        <v>-194544.13999999998</v>
      </c>
      <c r="AD241" s="12">
        <v>-2062366.139992476</v>
      </c>
      <c r="AE241" s="12"/>
      <c r="AF241" s="15">
        <v>-828488.94256553904</v>
      </c>
      <c r="AG241" s="21">
        <v>-767458.32781066978</v>
      </c>
      <c r="AH241" s="118">
        <f t="shared" si="115"/>
        <v>-1595947.2703762087</v>
      </c>
      <c r="AI241" s="21"/>
      <c r="AJ241" s="21">
        <v>-143159.20000000001</v>
      </c>
      <c r="AK241" s="21">
        <v>-54861.68</v>
      </c>
      <c r="AL241" s="118">
        <f t="shared" si="116"/>
        <v>-198020.88</v>
      </c>
      <c r="AM241" s="811"/>
      <c r="AN241" s="131">
        <v>-828488.94256553904</v>
      </c>
      <c r="AO241" s="131">
        <v>-700888.42346013652</v>
      </c>
      <c r="AP241" s="118">
        <f t="shared" si="117"/>
        <v>-1529377.3660256756</v>
      </c>
      <c r="AQ241" s="131"/>
      <c r="AR241" s="131">
        <v>-140367.56</v>
      </c>
      <c r="AS241" s="131">
        <v>-53747.740000000005</v>
      </c>
      <c r="AT241" s="118">
        <f t="shared" si="118"/>
        <v>-194115.3</v>
      </c>
      <c r="AU241" s="148"/>
      <c r="AV241" s="131">
        <f t="shared" si="119"/>
        <v>-132.30050568278716</v>
      </c>
      <c r="AW241" s="131">
        <f t="shared" si="120"/>
        <v>-166.09882515513226</v>
      </c>
      <c r="AX241" s="131">
        <f t="shared" si="121"/>
        <v>-298.39933083791948</v>
      </c>
      <c r="AZ241" s="131">
        <f t="shared" si="122"/>
        <v>-169.18295743629548</v>
      </c>
      <c r="BA241" s="131">
        <f t="shared" si="123"/>
        <v>-182.03372868489018</v>
      </c>
      <c r="BB241" s="118">
        <f t="shared" si="124"/>
        <v>-351.21668612118566</v>
      </c>
      <c r="BC241" s="131"/>
      <c r="BD241" s="131">
        <f t="shared" si="147"/>
        <v>-90.571015566423313</v>
      </c>
      <c r="BE241" s="131">
        <f t="shared" si="125"/>
        <v>34.69705405746808</v>
      </c>
      <c r="BF241" s="118">
        <f t="shared" si="126"/>
        <v>-55.873961508955226</v>
      </c>
      <c r="BG241" s="131"/>
      <c r="BH241" s="131">
        <f t="shared" si="127"/>
        <v>-171.28156761743622</v>
      </c>
      <c r="BI241" s="131">
        <f t="shared" si="128"/>
        <v>-171.63809166520835</v>
      </c>
      <c r="BJ241" s="118">
        <f t="shared" si="129"/>
        <v>-342.9196592826446</v>
      </c>
      <c r="BK241" s="131"/>
      <c r="BL241" s="131">
        <f t="shared" si="130"/>
        <v>-29.98</v>
      </c>
      <c r="BM241" s="131">
        <f t="shared" si="131"/>
        <v>-11.48</v>
      </c>
      <c r="BN241" s="131">
        <f t="shared" si="132"/>
        <v>-40.22</v>
      </c>
      <c r="BO241" s="118">
        <f t="shared" si="133"/>
        <v>-81.680000000000007</v>
      </c>
      <c r="BP241" s="15"/>
      <c r="BQ241" s="131">
        <f t="shared" si="134"/>
        <v>-172.45814791122794</v>
      </c>
      <c r="BR241" s="131">
        <f t="shared" si="135"/>
        <v>-159.75402327449413</v>
      </c>
      <c r="BS241" s="118">
        <f t="shared" si="136"/>
        <v>-332.21217118572207</v>
      </c>
      <c r="BT241" s="131"/>
      <c r="BU241" s="131">
        <f t="shared" si="137"/>
        <v>-29.8</v>
      </c>
      <c r="BV241" s="131">
        <f t="shared" si="138"/>
        <v>-11.42</v>
      </c>
      <c r="BW241" s="118">
        <f t="shared" si="139"/>
        <v>-41.22</v>
      </c>
      <c r="BX241" s="15"/>
      <c r="BY241" s="118">
        <f t="shared" si="140"/>
        <v>-175.41582523089966</v>
      </c>
      <c r="BZ241" s="118">
        <f t="shared" si="141"/>
        <v>-148.39898866401367</v>
      </c>
      <c r="CA241" s="118">
        <f t="shared" si="142"/>
        <v>-323.8148138949133</v>
      </c>
      <c r="CB241" s="105"/>
      <c r="CC241" s="118">
        <f t="shared" si="143"/>
        <v>-29.72</v>
      </c>
      <c r="CD241" s="118">
        <f t="shared" si="144"/>
        <v>-11.38</v>
      </c>
      <c r="CE241" s="118">
        <f t="shared" si="145"/>
        <v>-41.1</v>
      </c>
    </row>
    <row r="242" spans="1:83">
      <c r="A242" s="41">
        <v>749</v>
      </c>
      <c r="B242" s="45">
        <v>11</v>
      </c>
      <c r="C242" s="45">
        <v>11</v>
      </c>
      <c r="D242" s="11" t="s">
        <v>273</v>
      </c>
      <c r="E242" s="14">
        <v>21293</v>
      </c>
      <c r="F242" s="14">
        <v>21232</v>
      </c>
      <c r="G242" s="21">
        <v>21290</v>
      </c>
      <c r="H242" s="21">
        <v>21269</v>
      </c>
      <c r="I242" s="21">
        <v>21348</v>
      </c>
      <c r="J242" s="21"/>
      <c r="K242" s="15">
        <v>-2397156.3534561838</v>
      </c>
      <c r="L242" s="21">
        <v>-2651579.1706958562</v>
      </c>
      <c r="M242" s="118">
        <v>-5048735.5241520396</v>
      </c>
      <c r="N242" s="118"/>
      <c r="O242" s="21">
        <v>-1993593.6277813511</v>
      </c>
      <c r="P242" s="21">
        <v>-2152232.4806169602</v>
      </c>
      <c r="Q242" s="118">
        <f t="shared" si="112"/>
        <v>-4145826.1083983113</v>
      </c>
      <c r="R242" s="118"/>
      <c r="S242" s="21">
        <v>-1923003.8025062997</v>
      </c>
      <c r="T242" s="15">
        <v>736687.8517481623</v>
      </c>
      <c r="U242" s="118">
        <f t="shared" si="113"/>
        <v>-1186315.9507581373</v>
      </c>
      <c r="V242" s="15"/>
      <c r="W242" s="15">
        <v>-1993593.6277813511</v>
      </c>
      <c r="X242" s="21">
        <v>-1886861.876833467</v>
      </c>
      <c r="Y242" s="118">
        <f t="shared" si="114"/>
        <v>-3880455.5046148179</v>
      </c>
      <c r="Z242" s="21"/>
      <c r="AA242" s="21">
        <v>-638274.19999999995</v>
      </c>
      <c r="AB242" s="21">
        <v>-244409.2</v>
      </c>
      <c r="AC242" s="131">
        <f t="shared" si="146"/>
        <v>-856283.79999999993</v>
      </c>
      <c r="AD242" s="12">
        <v>-5628004.9039126113</v>
      </c>
      <c r="AE242" s="12"/>
      <c r="AF242" s="15">
        <v>-1993593.6277813511</v>
      </c>
      <c r="AG242" s="21">
        <v>-1614773.5081877729</v>
      </c>
      <c r="AH242" s="118">
        <f t="shared" si="115"/>
        <v>-3608367.1359691238</v>
      </c>
      <c r="AI242" s="21"/>
      <c r="AJ242" s="21">
        <v>-633816.20000000007</v>
      </c>
      <c r="AK242" s="21">
        <v>-242891.98</v>
      </c>
      <c r="AL242" s="118">
        <f t="shared" si="116"/>
        <v>-876708.18</v>
      </c>
      <c r="AM242" s="811"/>
      <c r="AN242" s="131">
        <v>-1993593.6277813506</v>
      </c>
      <c r="AO242" s="131">
        <v>-1326145.3257964065</v>
      </c>
      <c r="AP242" s="118">
        <f t="shared" si="117"/>
        <v>-3319738.9535777569</v>
      </c>
      <c r="AQ242" s="131"/>
      <c r="AR242" s="131">
        <v>-634462.55999999994</v>
      </c>
      <c r="AS242" s="131">
        <v>-242940.24000000002</v>
      </c>
      <c r="AT242" s="118">
        <f t="shared" si="118"/>
        <v>-877402.79999999993</v>
      </c>
      <c r="AU242" s="148"/>
      <c r="AV242" s="131">
        <f t="shared" si="119"/>
        <v>-112.57954977956059</v>
      </c>
      <c r="AW242" s="131">
        <f t="shared" si="120"/>
        <v>-124.52820977297029</v>
      </c>
      <c r="AX242" s="131">
        <f t="shared" si="121"/>
        <v>-237.10775955253087</v>
      </c>
      <c r="AZ242" s="131">
        <f t="shared" si="122"/>
        <v>-93.895705905301014</v>
      </c>
      <c r="BA242" s="131">
        <f t="shared" si="123"/>
        <v>-101.3673926439789</v>
      </c>
      <c r="BB242" s="118">
        <f t="shared" si="124"/>
        <v>-195.26309854927993</v>
      </c>
      <c r="BC242" s="131"/>
      <c r="BD242" s="131">
        <f t="shared" si="147"/>
        <v>-90.571015566423313</v>
      </c>
      <c r="BE242" s="131">
        <f t="shared" si="125"/>
        <v>34.69705405746808</v>
      </c>
      <c r="BF242" s="118">
        <f t="shared" si="126"/>
        <v>-55.873961508955219</v>
      </c>
      <c r="BG242" s="131"/>
      <c r="BH242" s="131">
        <f t="shared" si="127"/>
        <v>-93.639907364084124</v>
      </c>
      <c r="BI242" s="131">
        <f t="shared" si="128"/>
        <v>-88.626673406926585</v>
      </c>
      <c r="BJ242" s="118">
        <f t="shared" si="129"/>
        <v>-182.26658077101069</v>
      </c>
      <c r="BK242" s="131"/>
      <c r="BL242" s="131">
        <f t="shared" si="130"/>
        <v>-29.979999999999997</v>
      </c>
      <c r="BM242" s="131">
        <f t="shared" si="131"/>
        <v>-11.48</v>
      </c>
      <c r="BN242" s="131">
        <f t="shared" si="132"/>
        <v>-40.22</v>
      </c>
      <c r="BO242" s="118">
        <f t="shared" si="133"/>
        <v>-81.679999999999993</v>
      </c>
      <c r="BP242" s="15"/>
      <c r="BQ242" s="131">
        <f t="shared" si="134"/>
        <v>-93.732362959299977</v>
      </c>
      <c r="BR242" s="131">
        <f t="shared" si="135"/>
        <v>-75.921458845633225</v>
      </c>
      <c r="BS242" s="118">
        <f t="shared" si="136"/>
        <v>-169.65382180493322</v>
      </c>
      <c r="BT242" s="131"/>
      <c r="BU242" s="131">
        <f t="shared" si="137"/>
        <v>-29.800000000000004</v>
      </c>
      <c r="BV242" s="131">
        <f t="shared" si="138"/>
        <v>-11.42</v>
      </c>
      <c r="BW242" s="118">
        <f t="shared" si="139"/>
        <v>-41.220000000000006</v>
      </c>
      <c r="BX242" s="15"/>
      <c r="BY242" s="118">
        <f t="shared" si="140"/>
        <v>-93.385498771845164</v>
      </c>
      <c r="BZ242" s="118">
        <f t="shared" si="141"/>
        <v>-62.120354403054456</v>
      </c>
      <c r="CA242" s="118">
        <f t="shared" si="142"/>
        <v>-155.50585317489961</v>
      </c>
      <c r="CB242" s="105"/>
      <c r="CC242" s="118">
        <f t="shared" si="143"/>
        <v>-29.72</v>
      </c>
      <c r="CD242" s="118">
        <f t="shared" si="144"/>
        <v>-11.38</v>
      </c>
      <c r="CE242" s="118">
        <f t="shared" si="145"/>
        <v>-41.1</v>
      </c>
    </row>
    <row r="243" spans="1:83">
      <c r="A243" s="41">
        <v>751</v>
      </c>
      <c r="B243" s="45">
        <v>19</v>
      </c>
      <c r="C243" s="45">
        <v>19</v>
      </c>
      <c r="D243" s="11" t="s">
        <v>274</v>
      </c>
      <c r="E243" s="14">
        <v>2904</v>
      </c>
      <c r="F243" s="14">
        <v>2877</v>
      </c>
      <c r="G243" s="21">
        <v>2828</v>
      </c>
      <c r="H243" s="21">
        <v>2778</v>
      </c>
      <c r="I243" s="21">
        <v>2701</v>
      </c>
      <c r="J243" s="21"/>
      <c r="K243" s="15">
        <v>54004.000961878512</v>
      </c>
      <c r="L243" s="21">
        <v>-249822.7575788908</v>
      </c>
      <c r="M243" s="118">
        <v>-195818.75661701229</v>
      </c>
      <c r="N243" s="118"/>
      <c r="O243" s="21">
        <v>278470.92239572422</v>
      </c>
      <c r="P243" s="21">
        <v>-69057.409734889545</v>
      </c>
      <c r="Q243" s="118">
        <f t="shared" si="112"/>
        <v>209413.51266083468</v>
      </c>
      <c r="R243" s="118"/>
      <c r="S243" s="21">
        <v>-260572.81178459988</v>
      </c>
      <c r="T243" s="15">
        <v>99823.424523335663</v>
      </c>
      <c r="U243" s="118">
        <f t="shared" si="113"/>
        <v>-160749.3872612642</v>
      </c>
      <c r="V243" s="15"/>
      <c r="W243" s="15">
        <v>278470.92239572422</v>
      </c>
      <c r="X243" s="21">
        <v>-33098.893010835651</v>
      </c>
      <c r="Y243" s="118">
        <f t="shared" si="114"/>
        <v>245372.02938488856</v>
      </c>
      <c r="Z243" s="21"/>
      <c r="AA243" s="21">
        <v>-84783.44</v>
      </c>
      <c r="AB243" s="21">
        <v>-32465.439999999999</v>
      </c>
      <c r="AC243" s="131">
        <f t="shared" si="146"/>
        <v>-113742.16</v>
      </c>
      <c r="AD243" s="12">
        <v>8105.2322679098288</v>
      </c>
      <c r="AE243" s="12"/>
      <c r="AF243" s="15">
        <v>278470.92239572422</v>
      </c>
      <c r="AG243" s="21">
        <v>-12160.24819051831</v>
      </c>
      <c r="AH243" s="118">
        <f t="shared" si="115"/>
        <v>266310.67420520593</v>
      </c>
      <c r="AI243" s="21"/>
      <c r="AJ243" s="21">
        <v>-82784.400000000009</v>
      </c>
      <c r="AK243" s="21">
        <v>-31724.76</v>
      </c>
      <c r="AL243" s="118">
        <f t="shared" si="116"/>
        <v>-114509.16</v>
      </c>
      <c r="AM243" s="811"/>
      <c r="AN243" s="131">
        <v>278470.92239572416</v>
      </c>
      <c r="AO243" s="131">
        <v>-16205.25945935963</v>
      </c>
      <c r="AP243" s="118">
        <f t="shared" si="117"/>
        <v>262265.66293636453</v>
      </c>
      <c r="AQ243" s="131"/>
      <c r="AR243" s="131">
        <v>-80273.72</v>
      </c>
      <c r="AS243" s="131">
        <v>-30737.38</v>
      </c>
      <c r="AT243" s="118">
        <f t="shared" si="118"/>
        <v>-111011.1</v>
      </c>
      <c r="AU243" s="148"/>
      <c r="AV243" s="131">
        <f t="shared" si="119"/>
        <v>18.596419064007751</v>
      </c>
      <c r="AW243" s="131">
        <f t="shared" si="120"/>
        <v>-86.027120378405925</v>
      </c>
      <c r="AX243" s="131">
        <f t="shared" si="121"/>
        <v>-67.430701314398178</v>
      </c>
      <c r="AZ243" s="131">
        <f t="shared" si="122"/>
        <v>96.792117621037264</v>
      </c>
      <c r="BA243" s="131">
        <f t="shared" si="123"/>
        <v>-24.003270676013049</v>
      </c>
      <c r="BB243" s="118">
        <f t="shared" si="124"/>
        <v>72.788846945024218</v>
      </c>
      <c r="BC243" s="131"/>
      <c r="BD243" s="131">
        <f t="shared" si="147"/>
        <v>-90.571015566423313</v>
      </c>
      <c r="BE243" s="131">
        <f t="shared" si="125"/>
        <v>34.69705405746808</v>
      </c>
      <c r="BF243" s="118">
        <f t="shared" si="126"/>
        <v>-55.873961508955233</v>
      </c>
      <c r="BG243" s="131"/>
      <c r="BH243" s="131">
        <f t="shared" si="127"/>
        <v>98.469208767936422</v>
      </c>
      <c r="BI243" s="131">
        <f t="shared" si="128"/>
        <v>-11.703993285302564</v>
      </c>
      <c r="BJ243" s="118">
        <f t="shared" si="129"/>
        <v>86.765215482633863</v>
      </c>
      <c r="BK243" s="131"/>
      <c r="BL243" s="131">
        <f t="shared" si="130"/>
        <v>-29.98</v>
      </c>
      <c r="BM243" s="131">
        <f t="shared" si="131"/>
        <v>-11.479999999999999</v>
      </c>
      <c r="BN243" s="131">
        <f t="shared" si="132"/>
        <v>-40.22</v>
      </c>
      <c r="BO243" s="118">
        <f t="shared" si="133"/>
        <v>-81.680000000000007</v>
      </c>
      <c r="BP243" s="15"/>
      <c r="BQ243" s="131">
        <f t="shared" si="134"/>
        <v>100.2415127414414</v>
      </c>
      <c r="BR243" s="131">
        <f t="shared" si="135"/>
        <v>-4.3773391614536754</v>
      </c>
      <c r="BS243" s="118">
        <f t="shared" si="136"/>
        <v>95.864173579987721</v>
      </c>
      <c r="BT243" s="131"/>
      <c r="BU243" s="131">
        <f t="shared" si="137"/>
        <v>-29.800000000000004</v>
      </c>
      <c r="BV243" s="131">
        <f t="shared" si="138"/>
        <v>-11.42</v>
      </c>
      <c r="BW243" s="118">
        <f t="shared" si="139"/>
        <v>-41.220000000000006</v>
      </c>
      <c r="BX243" s="15"/>
      <c r="BY243" s="118">
        <f t="shared" si="140"/>
        <v>103.09919377849839</v>
      </c>
      <c r="BZ243" s="118">
        <f t="shared" si="141"/>
        <v>-5.9997258272342204</v>
      </c>
      <c r="CA243" s="118">
        <f t="shared" si="142"/>
        <v>97.099467951264174</v>
      </c>
      <c r="CB243" s="105"/>
      <c r="CC243" s="118">
        <f t="shared" si="143"/>
        <v>-29.72</v>
      </c>
      <c r="CD243" s="118">
        <f t="shared" si="144"/>
        <v>-11.38</v>
      </c>
      <c r="CE243" s="118">
        <f t="shared" si="145"/>
        <v>-41.1</v>
      </c>
    </row>
    <row r="244" spans="1:83">
      <c r="A244" s="41">
        <v>753</v>
      </c>
      <c r="B244" s="45">
        <v>1</v>
      </c>
      <c r="C244" s="124">
        <v>32</v>
      </c>
      <c r="D244" s="11" t="s">
        <v>275</v>
      </c>
      <c r="E244" s="14">
        <v>22190</v>
      </c>
      <c r="F244" s="14">
        <v>22320</v>
      </c>
      <c r="G244" s="21">
        <v>22595</v>
      </c>
      <c r="H244" s="21">
        <v>22826</v>
      </c>
      <c r="I244" s="21">
        <v>23006</v>
      </c>
      <c r="J244" s="21"/>
      <c r="K244" s="15">
        <v>5432032.9815578219</v>
      </c>
      <c r="L244" s="21">
        <v>3242585.9676854638</v>
      </c>
      <c r="M244" s="118">
        <v>8674618.9492432848</v>
      </c>
      <c r="N244" s="118"/>
      <c r="O244" s="21">
        <v>6620333.6686252933</v>
      </c>
      <c r="P244" s="21">
        <v>3608185.4712781101</v>
      </c>
      <c r="Q244" s="118">
        <f t="shared" si="112"/>
        <v>10228519.139903404</v>
      </c>
      <c r="R244" s="118"/>
      <c r="S244" s="21">
        <v>-2021545.0674425683</v>
      </c>
      <c r="T244" s="15">
        <v>774438.24656268756</v>
      </c>
      <c r="U244" s="118">
        <f t="shared" si="113"/>
        <v>-1247106.8208798808</v>
      </c>
      <c r="V244" s="15"/>
      <c r="W244" s="15">
        <v>6620333.6686252933</v>
      </c>
      <c r="X244" s="21">
        <v>3217554.5686993408</v>
      </c>
      <c r="Y244" s="118">
        <f t="shared" si="114"/>
        <v>9837888.2373246346</v>
      </c>
      <c r="Z244" s="21"/>
      <c r="AA244" s="21">
        <v>-677398.1</v>
      </c>
      <c r="AB244" s="21">
        <v>-259390.6</v>
      </c>
      <c r="AC244" s="131">
        <f t="shared" si="146"/>
        <v>-908770.9</v>
      </c>
      <c r="AD244" s="12">
        <v>8002552.2934375489</v>
      </c>
      <c r="AE244" s="12"/>
      <c r="AF244" s="15">
        <v>6620333.6686252933</v>
      </c>
      <c r="AG244" s="21">
        <v>2833985.672136222</v>
      </c>
      <c r="AH244" s="118">
        <f t="shared" si="115"/>
        <v>9454319.3407615162</v>
      </c>
      <c r="AI244" s="21"/>
      <c r="AJ244" s="21">
        <v>-680214.8</v>
      </c>
      <c r="AK244" s="21">
        <v>-260672.92</v>
      </c>
      <c r="AL244" s="118">
        <f t="shared" si="116"/>
        <v>-940887.72000000009</v>
      </c>
      <c r="AM244" s="811"/>
      <c r="AN244" s="131">
        <v>6620333.6686252933</v>
      </c>
      <c r="AO244" s="131">
        <v>2467804.1457126779</v>
      </c>
      <c r="AP244" s="118">
        <f t="shared" si="117"/>
        <v>9088137.8143379707</v>
      </c>
      <c r="AQ244" s="131"/>
      <c r="AR244" s="131">
        <v>-683738.32</v>
      </c>
      <c r="AS244" s="131">
        <v>-261808.28000000003</v>
      </c>
      <c r="AT244" s="118">
        <f t="shared" si="118"/>
        <v>-945546.6</v>
      </c>
      <c r="AU244" s="148"/>
      <c r="AV244" s="131">
        <f t="shared" si="119"/>
        <v>244.79643900666164</v>
      </c>
      <c r="AW244" s="131">
        <f t="shared" si="120"/>
        <v>146.12825451489246</v>
      </c>
      <c r="AX244" s="131">
        <f t="shared" si="121"/>
        <v>390.92469352155405</v>
      </c>
      <c r="AZ244" s="131">
        <f t="shared" si="122"/>
        <v>296.6099313900221</v>
      </c>
      <c r="BA244" s="131">
        <f t="shared" si="123"/>
        <v>161.65705516478988</v>
      </c>
      <c r="BB244" s="118">
        <f t="shared" si="124"/>
        <v>458.26698655481198</v>
      </c>
      <c r="BC244" s="131"/>
      <c r="BD244" s="131">
        <f t="shared" si="147"/>
        <v>-90.571015566423313</v>
      </c>
      <c r="BE244" s="131">
        <f t="shared" si="125"/>
        <v>34.69705405746808</v>
      </c>
      <c r="BF244" s="118">
        <f t="shared" si="126"/>
        <v>-55.873961508955233</v>
      </c>
      <c r="BG244" s="131"/>
      <c r="BH244" s="131">
        <f t="shared" si="127"/>
        <v>292.99994107657858</v>
      </c>
      <c r="BI244" s="131">
        <f t="shared" si="128"/>
        <v>142.40117586631294</v>
      </c>
      <c r="BJ244" s="118">
        <f t="shared" si="129"/>
        <v>435.40111694289152</v>
      </c>
      <c r="BK244" s="131"/>
      <c r="BL244" s="131">
        <f t="shared" si="130"/>
        <v>-29.98</v>
      </c>
      <c r="BM244" s="131">
        <f t="shared" si="131"/>
        <v>-11.48</v>
      </c>
      <c r="BN244" s="131">
        <f t="shared" si="132"/>
        <v>-40.22</v>
      </c>
      <c r="BO244" s="118">
        <f t="shared" si="133"/>
        <v>-81.680000000000007</v>
      </c>
      <c r="BP244" s="15"/>
      <c r="BQ244" s="131">
        <f t="shared" si="134"/>
        <v>290.03477037699525</v>
      </c>
      <c r="BR244" s="131">
        <f t="shared" si="135"/>
        <v>124.15603575467546</v>
      </c>
      <c r="BS244" s="118">
        <f t="shared" si="136"/>
        <v>414.19080613167068</v>
      </c>
      <c r="BT244" s="131"/>
      <c r="BU244" s="131">
        <f t="shared" si="137"/>
        <v>-29.8</v>
      </c>
      <c r="BV244" s="131">
        <f t="shared" si="138"/>
        <v>-11.42</v>
      </c>
      <c r="BW244" s="118">
        <f t="shared" si="139"/>
        <v>-41.22</v>
      </c>
      <c r="BX244" s="15"/>
      <c r="BY244" s="118">
        <f t="shared" si="140"/>
        <v>287.76552502065954</v>
      </c>
      <c r="BZ244" s="118">
        <f t="shared" si="141"/>
        <v>107.26784950502817</v>
      </c>
      <c r="CA244" s="118">
        <f t="shared" si="142"/>
        <v>395.03337452568769</v>
      </c>
      <c r="CB244" s="105"/>
      <c r="CC244" s="118">
        <f t="shared" si="143"/>
        <v>-29.72</v>
      </c>
      <c r="CD244" s="118">
        <f t="shared" si="144"/>
        <v>-11.38</v>
      </c>
      <c r="CE244" s="118">
        <f t="shared" si="145"/>
        <v>-41.1</v>
      </c>
    </row>
    <row r="245" spans="1:83">
      <c r="A245" s="41">
        <v>755</v>
      </c>
      <c r="B245" s="45">
        <v>1</v>
      </c>
      <c r="C245" s="124">
        <v>34</v>
      </c>
      <c r="D245" s="11" t="s">
        <v>276</v>
      </c>
      <c r="E245" s="14">
        <v>6198</v>
      </c>
      <c r="F245" s="14">
        <v>6217</v>
      </c>
      <c r="G245" s="21">
        <v>6158</v>
      </c>
      <c r="H245" s="21">
        <v>6182</v>
      </c>
      <c r="I245" s="21">
        <v>6192</v>
      </c>
      <c r="J245" s="21"/>
      <c r="K245" s="15">
        <v>464360.05994844198</v>
      </c>
      <c r="L245" s="21">
        <v>836917.47642097028</v>
      </c>
      <c r="M245" s="118">
        <v>1301277.536369412</v>
      </c>
      <c r="N245" s="118"/>
      <c r="O245" s="21">
        <v>948316.28074108204</v>
      </c>
      <c r="P245" s="21">
        <v>1040650.680968323</v>
      </c>
      <c r="Q245" s="118">
        <f t="shared" si="112"/>
        <v>1988966.9617094051</v>
      </c>
      <c r="R245" s="118"/>
      <c r="S245" s="21">
        <v>-563080.00377645378</v>
      </c>
      <c r="T245" s="15">
        <v>215711.58507527909</v>
      </c>
      <c r="U245" s="118">
        <f t="shared" si="113"/>
        <v>-347368.41870117467</v>
      </c>
      <c r="V245" s="15"/>
      <c r="W245" s="15">
        <v>948316.28074108204</v>
      </c>
      <c r="X245" s="21">
        <v>931844.57338175492</v>
      </c>
      <c r="Y245" s="118">
        <f t="shared" si="114"/>
        <v>1880160.8541228371</v>
      </c>
      <c r="Z245" s="21"/>
      <c r="AA245" s="21">
        <v>-184616.84</v>
      </c>
      <c r="AB245" s="21">
        <v>-70693.84</v>
      </c>
      <c r="AC245" s="131">
        <f t="shared" si="146"/>
        <v>-247674.75999999998</v>
      </c>
      <c r="AD245" s="12">
        <v>1367829.9445200791</v>
      </c>
      <c r="AE245" s="12"/>
      <c r="AF245" s="15">
        <v>948316.28074108204</v>
      </c>
      <c r="AG245" s="21">
        <v>825005.51290088997</v>
      </c>
      <c r="AH245" s="118">
        <f t="shared" si="115"/>
        <v>1773321.7936419719</v>
      </c>
      <c r="AI245" s="21"/>
      <c r="AJ245" s="21">
        <v>-184223.6</v>
      </c>
      <c r="AK245" s="21">
        <v>-70598.44</v>
      </c>
      <c r="AL245" s="118">
        <f t="shared" si="116"/>
        <v>-254822.04</v>
      </c>
      <c r="AM245" s="811"/>
      <c r="AN245" s="131">
        <v>948316.28074108204</v>
      </c>
      <c r="AO245" s="131">
        <v>723009.52052745013</v>
      </c>
      <c r="AP245" s="118">
        <f t="shared" si="117"/>
        <v>1671325.8012685322</v>
      </c>
      <c r="AQ245" s="131"/>
      <c r="AR245" s="131">
        <v>-184026.23999999999</v>
      </c>
      <c r="AS245" s="131">
        <v>-70464.960000000006</v>
      </c>
      <c r="AT245" s="118">
        <f t="shared" si="118"/>
        <v>-254491.2</v>
      </c>
      <c r="AU245" s="148"/>
      <c r="AV245" s="131">
        <f t="shared" si="119"/>
        <v>74.920951911655692</v>
      </c>
      <c r="AW245" s="131">
        <f t="shared" si="120"/>
        <v>135.03024788979837</v>
      </c>
      <c r="AX245" s="131">
        <f t="shared" si="121"/>
        <v>209.95119980145401</v>
      </c>
      <c r="AZ245" s="131">
        <f t="shared" si="122"/>
        <v>152.53599497202541</v>
      </c>
      <c r="BA245" s="131">
        <f t="shared" si="123"/>
        <v>167.38791715752342</v>
      </c>
      <c r="BB245" s="118">
        <f t="shared" si="124"/>
        <v>319.92391212954885</v>
      </c>
      <c r="BC245" s="131"/>
      <c r="BD245" s="131">
        <f t="shared" si="147"/>
        <v>-90.571015566423327</v>
      </c>
      <c r="BE245" s="131">
        <f t="shared" si="125"/>
        <v>34.697054057468087</v>
      </c>
      <c r="BF245" s="118">
        <f t="shared" si="126"/>
        <v>-55.873961508955233</v>
      </c>
      <c r="BG245" s="131"/>
      <c r="BH245" s="131">
        <f t="shared" si="127"/>
        <v>153.99744734346899</v>
      </c>
      <c r="BI245" s="131">
        <f t="shared" si="128"/>
        <v>151.32260041925218</v>
      </c>
      <c r="BJ245" s="118">
        <f t="shared" si="129"/>
        <v>305.32004776272117</v>
      </c>
      <c r="BK245" s="131"/>
      <c r="BL245" s="131">
        <f t="shared" si="130"/>
        <v>-29.98</v>
      </c>
      <c r="BM245" s="131">
        <f t="shared" si="131"/>
        <v>-11.479999999999999</v>
      </c>
      <c r="BN245" s="131">
        <f t="shared" si="132"/>
        <v>-40.22</v>
      </c>
      <c r="BO245" s="118">
        <f t="shared" si="133"/>
        <v>-81.680000000000007</v>
      </c>
      <c r="BP245" s="15"/>
      <c r="BQ245" s="131">
        <f t="shared" si="134"/>
        <v>153.39959248480784</v>
      </c>
      <c r="BR245" s="131">
        <f t="shared" si="135"/>
        <v>133.45284906193626</v>
      </c>
      <c r="BS245" s="118">
        <f t="shared" si="136"/>
        <v>286.8524415467441</v>
      </c>
      <c r="BT245" s="131"/>
      <c r="BU245" s="131">
        <f t="shared" si="137"/>
        <v>-29.8</v>
      </c>
      <c r="BV245" s="131">
        <f t="shared" si="138"/>
        <v>-11.42</v>
      </c>
      <c r="BW245" s="118">
        <f t="shared" si="139"/>
        <v>-41.22</v>
      </c>
      <c r="BX245" s="15"/>
      <c r="BY245" s="118">
        <f t="shared" si="140"/>
        <v>153.15185412485175</v>
      </c>
      <c r="BZ245" s="118">
        <f t="shared" si="141"/>
        <v>116.76510344435565</v>
      </c>
      <c r="CA245" s="118">
        <f t="shared" si="142"/>
        <v>269.9169575692074</v>
      </c>
      <c r="CB245" s="105"/>
      <c r="CC245" s="118">
        <f t="shared" si="143"/>
        <v>-29.72</v>
      </c>
      <c r="CD245" s="118">
        <f t="shared" si="144"/>
        <v>-11.38</v>
      </c>
      <c r="CE245" s="118">
        <f t="shared" si="145"/>
        <v>-41.1</v>
      </c>
    </row>
    <row r="246" spans="1:83">
      <c r="A246" s="41">
        <v>758</v>
      </c>
      <c r="B246" s="45">
        <v>19</v>
      </c>
      <c r="C246" s="45">
        <v>19</v>
      </c>
      <c r="D246" s="11" t="s">
        <v>277</v>
      </c>
      <c r="E246" s="14">
        <v>8187</v>
      </c>
      <c r="F246" s="14">
        <v>8134</v>
      </c>
      <c r="G246" s="21">
        <v>8126</v>
      </c>
      <c r="H246" s="21">
        <v>8127</v>
      </c>
      <c r="I246" s="21">
        <v>8095</v>
      </c>
      <c r="J246" s="21"/>
      <c r="K246" s="15">
        <v>-3690454.1879474381</v>
      </c>
      <c r="L246" s="21">
        <v>-1876872.494345821</v>
      </c>
      <c r="M246" s="118">
        <v>-5567326.6822932586</v>
      </c>
      <c r="N246" s="118"/>
      <c r="O246" s="21">
        <v>-2318562.9125566762</v>
      </c>
      <c r="P246" s="21">
        <v>-874185.26601256337</v>
      </c>
      <c r="Q246" s="118">
        <f t="shared" si="112"/>
        <v>-3192748.1785692396</v>
      </c>
      <c r="R246" s="118"/>
      <c r="S246" s="21">
        <v>-736704.64061728725</v>
      </c>
      <c r="T246" s="15">
        <v>282225.83770344529</v>
      </c>
      <c r="U246" s="118">
        <f t="shared" si="113"/>
        <v>-454478.80291384197</v>
      </c>
      <c r="V246" s="15"/>
      <c r="W246" s="15">
        <v>-2318562.9125566762</v>
      </c>
      <c r="X246" s="21">
        <v>-772521.52773190499</v>
      </c>
      <c r="Y246" s="118">
        <f t="shared" si="114"/>
        <v>-3091084.440288581</v>
      </c>
      <c r="Z246" s="21"/>
      <c r="AA246" s="21">
        <v>-243617.48</v>
      </c>
      <c r="AB246" s="21">
        <v>-93286.48000000001</v>
      </c>
      <c r="AC246" s="131">
        <f t="shared" si="146"/>
        <v>-326827.71999999997</v>
      </c>
      <c r="AD246" s="12">
        <v>-3760821.373979033</v>
      </c>
      <c r="AE246" s="12"/>
      <c r="AF246" s="15">
        <v>-2318562.9125566762</v>
      </c>
      <c r="AG246" s="21">
        <v>-668284.20715145709</v>
      </c>
      <c r="AH246" s="118">
        <f t="shared" si="115"/>
        <v>-2986847.1197081334</v>
      </c>
      <c r="AI246" s="21"/>
      <c r="AJ246" s="21">
        <v>-242184.6</v>
      </c>
      <c r="AK246" s="21">
        <v>-92810.34</v>
      </c>
      <c r="AL246" s="118">
        <f t="shared" si="116"/>
        <v>-334994.94</v>
      </c>
      <c r="AM246" s="811"/>
      <c r="AN246" s="131">
        <v>-2318562.9125566757</v>
      </c>
      <c r="AO246" s="131">
        <v>-557710.46772175783</v>
      </c>
      <c r="AP246" s="118">
        <f t="shared" si="117"/>
        <v>-2876273.3802784337</v>
      </c>
      <c r="AQ246" s="131"/>
      <c r="AR246" s="131">
        <v>-240583.4</v>
      </c>
      <c r="AS246" s="131">
        <v>-92121.1</v>
      </c>
      <c r="AT246" s="118">
        <f t="shared" si="118"/>
        <v>-332704.5</v>
      </c>
      <c r="AU246" s="148"/>
      <c r="AV246" s="131">
        <f t="shared" si="119"/>
        <v>-450.77002417826287</v>
      </c>
      <c r="AW246" s="131">
        <f t="shared" si="120"/>
        <v>-229.25033520774656</v>
      </c>
      <c r="AX246" s="131">
        <f t="shared" si="121"/>
        <v>-680.02035938600932</v>
      </c>
      <c r="AZ246" s="131">
        <f t="shared" si="122"/>
        <v>-285.04584614662849</v>
      </c>
      <c r="BA246" s="131">
        <f t="shared" si="123"/>
        <v>-107.47298574041841</v>
      </c>
      <c r="BB246" s="118">
        <f t="shared" si="124"/>
        <v>-392.51883188704693</v>
      </c>
      <c r="BC246" s="131"/>
      <c r="BD246" s="131">
        <f t="shared" si="147"/>
        <v>-90.571015566423313</v>
      </c>
      <c r="BE246" s="131">
        <f t="shared" si="125"/>
        <v>34.697054057468073</v>
      </c>
      <c r="BF246" s="118">
        <f t="shared" si="126"/>
        <v>-55.873961508955247</v>
      </c>
      <c r="BG246" s="131"/>
      <c r="BH246" s="131">
        <f t="shared" si="127"/>
        <v>-285.32647213348218</v>
      </c>
      <c r="BI246" s="131">
        <f t="shared" si="128"/>
        <v>-95.067871982759655</v>
      </c>
      <c r="BJ246" s="118">
        <f t="shared" si="129"/>
        <v>-380.39434411624183</v>
      </c>
      <c r="BK246" s="131"/>
      <c r="BL246" s="131">
        <f t="shared" si="130"/>
        <v>-29.98</v>
      </c>
      <c r="BM246" s="131">
        <f t="shared" si="131"/>
        <v>-11.48</v>
      </c>
      <c r="BN246" s="131">
        <f t="shared" si="132"/>
        <v>-40.22</v>
      </c>
      <c r="BO246" s="118">
        <f t="shared" si="133"/>
        <v>-81.680000000000007</v>
      </c>
      <c r="BP246" s="15"/>
      <c r="BQ246" s="131">
        <f t="shared" si="134"/>
        <v>-285.29136367130258</v>
      </c>
      <c r="BR246" s="131">
        <f t="shared" si="135"/>
        <v>-82.230122696131062</v>
      </c>
      <c r="BS246" s="118">
        <f t="shared" si="136"/>
        <v>-367.52148636743362</v>
      </c>
      <c r="BT246" s="131"/>
      <c r="BU246" s="131">
        <f t="shared" si="137"/>
        <v>-29.8</v>
      </c>
      <c r="BV246" s="131">
        <f t="shared" si="138"/>
        <v>-11.42</v>
      </c>
      <c r="BW246" s="118">
        <f t="shared" si="139"/>
        <v>-41.22</v>
      </c>
      <c r="BX246" s="15"/>
      <c r="BY246" s="118">
        <f t="shared" si="140"/>
        <v>-286.41913681984875</v>
      </c>
      <c r="BZ246" s="118">
        <f t="shared" si="141"/>
        <v>-68.895672355992318</v>
      </c>
      <c r="CA246" s="118">
        <f t="shared" si="142"/>
        <v>-355.31480917584105</v>
      </c>
      <c r="CB246" s="105"/>
      <c r="CC246" s="118">
        <f t="shared" si="143"/>
        <v>-29.72</v>
      </c>
      <c r="CD246" s="118">
        <f t="shared" si="144"/>
        <v>-11.38</v>
      </c>
      <c r="CE246" s="118">
        <f t="shared" si="145"/>
        <v>-41.1</v>
      </c>
    </row>
    <row r="247" spans="1:83">
      <c r="A247" s="41">
        <v>759</v>
      </c>
      <c r="B247" s="45">
        <v>14</v>
      </c>
      <c r="C247" s="45">
        <v>14</v>
      </c>
      <c r="D247" s="11" t="s">
        <v>278</v>
      </c>
      <c r="E247" s="14">
        <v>1997</v>
      </c>
      <c r="F247" s="14">
        <v>1942</v>
      </c>
      <c r="G247" s="21">
        <v>1873</v>
      </c>
      <c r="H247" s="21">
        <v>1800</v>
      </c>
      <c r="I247" s="21">
        <v>1772</v>
      </c>
      <c r="J247" s="21"/>
      <c r="K247" s="15">
        <v>296684.54337241122</v>
      </c>
      <c r="L247" s="21">
        <v>-9412.404535199852</v>
      </c>
      <c r="M247" s="118">
        <v>287272.13883721142</v>
      </c>
      <c r="N247" s="118"/>
      <c r="O247" s="21">
        <v>82997.477848417751</v>
      </c>
      <c r="P247" s="21">
        <v>-131032.8547787701</v>
      </c>
      <c r="Q247" s="118">
        <f t="shared" si="112"/>
        <v>-48035.376930352344</v>
      </c>
      <c r="R247" s="118"/>
      <c r="S247" s="21">
        <v>-175888.91222999408</v>
      </c>
      <c r="T247" s="15">
        <v>67381.678979603006</v>
      </c>
      <c r="U247" s="118">
        <f t="shared" si="113"/>
        <v>-108507.23325039107</v>
      </c>
      <c r="V247" s="15"/>
      <c r="W247" s="15">
        <v>82997.477848417751</v>
      </c>
      <c r="X247" s="21">
        <v>-106760.5435246468</v>
      </c>
      <c r="Y247" s="118">
        <f t="shared" si="114"/>
        <v>-23763.065676229045</v>
      </c>
      <c r="Z247" s="21"/>
      <c r="AA247" s="21">
        <v>-56152.54</v>
      </c>
      <c r="AB247" s="21">
        <v>-21502.04</v>
      </c>
      <c r="AC247" s="131">
        <f t="shared" si="146"/>
        <v>-75332.06</v>
      </c>
      <c r="AD247" s="12">
        <v>-184216.27582968341</v>
      </c>
      <c r="AE247" s="12"/>
      <c r="AF247" s="15">
        <v>82997.477848417751</v>
      </c>
      <c r="AG247" s="21">
        <v>-81873.787123462927</v>
      </c>
      <c r="AH247" s="118">
        <f t="shared" si="115"/>
        <v>1123.690724954824</v>
      </c>
      <c r="AI247" s="21"/>
      <c r="AJ247" s="21">
        <v>-53640</v>
      </c>
      <c r="AK247" s="21">
        <v>-20556</v>
      </c>
      <c r="AL247" s="118">
        <f t="shared" si="116"/>
        <v>-74196</v>
      </c>
      <c r="AM247" s="811"/>
      <c r="AN247" s="131">
        <v>82997.477848417751</v>
      </c>
      <c r="AO247" s="131">
        <v>-55474.204879489975</v>
      </c>
      <c r="AP247" s="118">
        <f t="shared" si="117"/>
        <v>27523.272968927777</v>
      </c>
      <c r="AQ247" s="131"/>
      <c r="AR247" s="131">
        <v>-52663.839999999997</v>
      </c>
      <c r="AS247" s="131">
        <v>-20165.36</v>
      </c>
      <c r="AT247" s="118">
        <f t="shared" si="118"/>
        <v>-72829.2</v>
      </c>
      <c r="AU247" s="148"/>
      <c r="AV247" s="131">
        <f t="shared" si="119"/>
        <v>148.56511936525348</v>
      </c>
      <c r="AW247" s="131">
        <f t="shared" si="120"/>
        <v>-4.7132721758637217</v>
      </c>
      <c r="AX247" s="131">
        <f t="shared" si="121"/>
        <v>143.85184718938979</v>
      </c>
      <c r="AZ247" s="131">
        <f t="shared" si="122"/>
        <v>42.738145133067846</v>
      </c>
      <c r="BA247" s="131">
        <f t="shared" si="123"/>
        <v>-67.473148701735369</v>
      </c>
      <c r="BB247" s="118">
        <f t="shared" si="124"/>
        <v>-24.73500356866753</v>
      </c>
      <c r="BC247" s="131"/>
      <c r="BD247" s="131">
        <f t="shared" si="147"/>
        <v>-90.571015566423313</v>
      </c>
      <c r="BE247" s="131">
        <f t="shared" si="125"/>
        <v>34.69705405746808</v>
      </c>
      <c r="BF247" s="118">
        <f t="shared" si="126"/>
        <v>-55.87396150895524</v>
      </c>
      <c r="BG247" s="131"/>
      <c r="BH247" s="131">
        <f t="shared" si="127"/>
        <v>44.31258827998812</v>
      </c>
      <c r="BI247" s="131">
        <f t="shared" si="128"/>
        <v>-56.999756286517247</v>
      </c>
      <c r="BJ247" s="118">
        <f t="shared" si="129"/>
        <v>-12.687168006529127</v>
      </c>
      <c r="BK247" s="131"/>
      <c r="BL247" s="131">
        <f t="shared" si="130"/>
        <v>-29.98</v>
      </c>
      <c r="BM247" s="131">
        <f t="shared" si="131"/>
        <v>-11.48</v>
      </c>
      <c r="BN247" s="131">
        <f t="shared" si="132"/>
        <v>-40.22</v>
      </c>
      <c r="BO247" s="118">
        <f t="shared" si="133"/>
        <v>-81.680000000000007</v>
      </c>
      <c r="BP247" s="15"/>
      <c r="BQ247" s="131">
        <f t="shared" si="134"/>
        <v>46.10970991578764</v>
      </c>
      <c r="BR247" s="131">
        <f t="shared" si="135"/>
        <v>-45.48543729081274</v>
      </c>
      <c r="BS247" s="118">
        <f t="shared" si="136"/>
        <v>0.62427262497489977</v>
      </c>
      <c r="BT247" s="131"/>
      <c r="BU247" s="131">
        <f t="shared" si="137"/>
        <v>-29.8</v>
      </c>
      <c r="BV247" s="131">
        <f t="shared" si="138"/>
        <v>-11.42</v>
      </c>
      <c r="BW247" s="118">
        <f t="shared" si="139"/>
        <v>-41.22</v>
      </c>
      <c r="BX247" s="15"/>
      <c r="BY247" s="118">
        <f t="shared" si="140"/>
        <v>46.83830578353146</v>
      </c>
      <c r="BZ247" s="118">
        <f t="shared" si="141"/>
        <v>-31.305984694971769</v>
      </c>
      <c r="CA247" s="118">
        <f t="shared" si="142"/>
        <v>15.532321088559691</v>
      </c>
      <c r="CB247" s="105"/>
      <c r="CC247" s="118">
        <f t="shared" si="143"/>
        <v>-29.72</v>
      </c>
      <c r="CD247" s="118">
        <f t="shared" si="144"/>
        <v>-11.38</v>
      </c>
      <c r="CE247" s="118">
        <f t="shared" si="145"/>
        <v>-41.1</v>
      </c>
    </row>
    <row r="248" spans="1:83">
      <c r="A248" s="41">
        <v>761</v>
      </c>
      <c r="B248" s="45">
        <v>2</v>
      </c>
      <c r="C248" s="45">
        <v>2</v>
      </c>
      <c r="D248" s="11" t="s">
        <v>279</v>
      </c>
      <c r="E248" s="14">
        <v>8563</v>
      </c>
      <c r="F248" s="14">
        <v>8426</v>
      </c>
      <c r="G248" s="21">
        <v>8410</v>
      </c>
      <c r="H248" s="21">
        <v>8429</v>
      </c>
      <c r="I248" s="21">
        <v>8339</v>
      </c>
      <c r="J248" s="21"/>
      <c r="K248" s="15">
        <v>2210648.4588482599</v>
      </c>
      <c r="L248" s="21">
        <v>1533230.7110828499</v>
      </c>
      <c r="M248" s="118">
        <v>3743879.16993111</v>
      </c>
      <c r="N248" s="118"/>
      <c r="O248" s="21">
        <v>1184243.7799134769</v>
      </c>
      <c r="P248" s="21">
        <v>687058.8886166492</v>
      </c>
      <c r="Q248" s="118">
        <f t="shared" si="112"/>
        <v>1871302.6685301261</v>
      </c>
      <c r="R248" s="118"/>
      <c r="S248" s="21">
        <v>-763151.37716268282</v>
      </c>
      <c r="T248" s="15">
        <v>292357.37748822599</v>
      </c>
      <c r="U248" s="118">
        <f t="shared" si="113"/>
        <v>-470793.99967445683</v>
      </c>
      <c r="V248" s="15"/>
      <c r="W248" s="15">
        <v>1184243.7799134769</v>
      </c>
      <c r="X248" s="21">
        <v>539592.22261625913</v>
      </c>
      <c r="Y248" s="118">
        <f t="shared" si="114"/>
        <v>1723836.0025297361</v>
      </c>
      <c r="Z248" s="21"/>
      <c r="AA248" s="21">
        <v>-252131.8</v>
      </c>
      <c r="AB248" s="21">
        <v>-96546.8</v>
      </c>
      <c r="AC248" s="131">
        <f t="shared" si="146"/>
        <v>-338250.2</v>
      </c>
      <c r="AD248" s="12">
        <v>1029992.823158671</v>
      </c>
      <c r="AE248" s="12"/>
      <c r="AF248" s="15">
        <v>1184243.7799134769</v>
      </c>
      <c r="AG248" s="21">
        <v>394791.52716640098</v>
      </c>
      <c r="AH248" s="118">
        <f t="shared" si="115"/>
        <v>1579035.3070798779</v>
      </c>
      <c r="AI248" s="21"/>
      <c r="AJ248" s="21">
        <v>-251184.2</v>
      </c>
      <c r="AK248" s="21">
        <v>-96259.18</v>
      </c>
      <c r="AL248" s="118">
        <f t="shared" si="116"/>
        <v>-347443.38</v>
      </c>
      <c r="AM248" s="811"/>
      <c r="AN248" s="131">
        <v>1184243.7799134771</v>
      </c>
      <c r="AO248" s="131">
        <v>256554.71974503959</v>
      </c>
      <c r="AP248" s="118">
        <f t="shared" si="117"/>
        <v>1440798.4996585166</v>
      </c>
      <c r="AQ248" s="131"/>
      <c r="AR248" s="131">
        <v>-247835.08</v>
      </c>
      <c r="AS248" s="131">
        <v>-94897.82</v>
      </c>
      <c r="AT248" s="118">
        <f t="shared" si="118"/>
        <v>-342732.9</v>
      </c>
      <c r="AU248" s="148"/>
      <c r="AV248" s="131">
        <f t="shared" si="119"/>
        <v>258.16284699851218</v>
      </c>
      <c r="AW248" s="131">
        <f t="shared" si="120"/>
        <v>179.05298506164311</v>
      </c>
      <c r="AX248" s="131">
        <f t="shared" si="121"/>
        <v>437.21583206015532</v>
      </c>
      <c r="AZ248" s="131">
        <f t="shared" si="122"/>
        <v>140.5463778677281</v>
      </c>
      <c r="BA248" s="131">
        <f t="shared" si="123"/>
        <v>81.540338074608258</v>
      </c>
      <c r="BB248" s="118">
        <f t="shared" si="124"/>
        <v>222.08671594233635</v>
      </c>
      <c r="BC248" s="131"/>
      <c r="BD248" s="131">
        <f t="shared" si="147"/>
        <v>-90.571015566423313</v>
      </c>
      <c r="BE248" s="131">
        <f t="shared" si="125"/>
        <v>34.697054057468073</v>
      </c>
      <c r="BF248" s="118">
        <f t="shared" si="126"/>
        <v>-55.87396150895524</v>
      </c>
      <c r="BG248" s="131"/>
      <c r="BH248" s="131">
        <f t="shared" si="127"/>
        <v>140.81376693382603</v>
      </c>
      <c r="BI248" s="131">
        <f t="shared" si="128"/>
        <v>64.160787469234137</v>
      </c>
      <c r="BJ248" s="118">
        <f t="shared" si="129"/>
        <v>204.97455440306015</v>
      </c>
      <c r="BK248" s="131"/>
      <c r="BL248" s="131">
        <f t="shared" si="130"/>
        <v>-29.979999999999997</v>
      </c>
      <c r="BM248" s="131">
        <f t="shared" si="131"/>
        <v>-11.48</v>
      </c>
      <c r="BN248" s="131">
        <f t="shared" si="132"/>
        <v>-40.22</v>
      </c>
      <c r="BO248" s="118">
        <f t="shared" si="133"/>
        <v>-81.679999999999993</v>
      </c>
      <c r="BP248" s="15"/>
      <c r="BQ248" s="131">
        <f t="shared" si="134"/>
        <v>140.496355429289</v>
      </c>
      <c r="BR248" s="131">
        <f t="shared" si="135"/>
        <v>46.837291157480244</v>
      </c>
      <c r="BS248" s="118">
        <f t="shared" si="136"/>
        <v>187.33364658676925</v>
      </c>
      <c r="BT248" s="131"/>
      <c r="BU248" s="131">
        <f t="shared" si="137"/>
        <v>-29.8</v>
      </c>
      <c r="BV248" s="131">
        <f t="shared" si="138"/>
        <v>-11.42</v>
      </c>
      <c r="BW248" s="118">
        <f t="shared" si="139"/>
        <v>-41.22</v>
      </c>
      <c r="BX248" s="15"/>
      <c r="BY248" s="118">
        <f t="shared" si="140"/>
        <v>142.01268496384185</v>
      </c>
      <c r="BZ248" s="118">
        <f t="shared" si="141"/>
        <v>30.76564573030814</v>
      </c>
      <c r="CA248" s="118">
        <f t="shared" si="142"/>
        <v>172.77833069414999</v>
      </c>
      <c r="CB248" s="105"/>
      <c r="CC248" s="118">
        <f t="shared" si="143"/>
        <v>-29.72</v>
      </c>
      <c r="CD248" s="118">
        <f t="shared" si="144"/>
        <v>-11.38</v>
      </c>
      <c r="CE248" s="118">
        <f t="shared" si="145"/>
        <v>-41.1</v>
      </c>
    </row>
    <row r="249" spans="1:83">
      <c r="A249" s="41">
        <v>762</v>
      </c>
      <c r="B249" s="45">
        <v>11</v>
      </c>
      <c r="C249" s="45">
        <v>11</v>
      </c>
      <c r="D249" s="11" t="s">
        <v>280</v>
      </c>
      <c r="E249" s="14">
        <v>3777</v>
      </c>
      <c r="F249" s="14">
        <v>3672</v>
      </c>
      <c r="G249" s="21">
        <v>3637</v>
      </c>
      <c r="H249" s="21">
        <v>3570</v>
      </c>
      <c r="I249" s="21">
        <v>3521</v>
      </c>
      <c r="J249" s="21"/>
      <c r="K249" s="15">
        <v>1321670.513639115</v>
      </c>
      <c r="L249" s="21">
        <v>791032.61263520934</v>
      </c>
      <c r="M249" s="118">
        <v>2112703.126274324</v>
      </c>
      <c r="N249" s="118"/>
      <c r="O249" s="21">
        <v>1133334.640933282</v>
      </c>
      <c r="P249" s="21">
        <v>594711.0679325345</v>
      </c>
      <c r="Q249" s="118">
        <f t="shared" si="112"/>
        <v>1728045.7088658165</v>
      </c>
      <c r="R249" s="118"/>
      <c r="S249" s="21">
        <v>-332576.76915990643</v>
      </c>
      <c r="T249" s="15">
        <v>127407.5824990228</v>
      </c>
      <c r="U249" s="118">
        <f t="shared" si="113"/>
        <v>-205169.18666088363</v>
      </c>
      <c r="V249" s="15"/>
      <c r="W249" s="15">
        <v>1133334.640933282</v>
      </c>
      <c r="X249" s="21">
        <v>530445.98395989835</v>
      </c>
      <c r="Y249" s="118">
        <f t="shared" si="114"/>
        <v>1663780.6248931803</v>
      </c>
      <c r="Z249" s="21"/>
      <c r="AA249" s="21">
        <v>-109037.26</v>
      </c>
      <c r="AB249" s="21">
        <v>-41752.76</v>
      </c>
      <c r="AC249" s="131">
        <f t="shared" si="146"/>
        <v>-146280.13999999998</v>
      </c>
      <c r="AD249" s="12">
        <v>1361176.972899518</v>
      </c>
      <c r="AE249" s="12"/>
      <c r="AF249" s="15">
        <v>1133334.640933282</v>
      </c>
      <c r="AG249" s="21">
        <v>467342.7138801596</v>
      </c>
      <c r="AH249" s="118">
        <f t="shared" si="115"/>
        <v>1600677.3548134416</v>
      </c>
      <c r="AI249" s="21"/>
      <c r="AJ249" s="21">
        <v>-106386</v>
      </c>
      <c r="AK249" s="21">
        <v>-40769.4</v>
      </c>
      <c r="AL249" s="118">
        <f t="shared" si="116"/>
        <v>-147155.4</v>
      </c>
      <c r="AM249" s="811"/>
      <c r="AN249" s="131">
        <v>1133334.640933282</v>
      </c>
      <c r="AO249" s="131">
        <v>407099.94662983448</v>
      </c>
      <c r="AP249" s="118">
        <f t="shared" si="117"/>
        <v>1540434.5875631166</v>
      </c>
      <c r="AQ249" s="131"/>
      <c r="AR249" s="131">
        <v>-104644.12</v>
      </c>
      <c r="AS249" s="131">
        <v>-40068.980000000003</v>
      </c>
      <c r="AT249" s="118">
        <f t="shared" si="118"/>
        <v>-144713.1</v>
      </c>
      <c r="AU249" s="148"/>
      <c r="AV249" s="131">
        <f t="shared" si="119"/>
        <v>349.92600308157665</v>
      </c>
      <c r="AW249" s="131">
        <f t="shared" si="120"/>
        <v>209.43410448377267</v>
      </c>
      <c r="AX249" s="131">
        <f t="shared" si="121"/>
        <v>559.36010756534927</v>
      </c>
      <c r="AZ249" s="131">
        <f t="shared" si="122"/>
        <v>308.64233140884585</v>
      </c>
      <c r="BA249" s="131">
        <f t="shared" si="123"/>
        <v>161.9583518334789</v>
      </c>
      <c r="BB249" s="118">
        <f t="shared" si="124"/>
        <v>470.60068324232475</v>
      </c>
      <c r="BC249" s="131"/>
      <c r="BD249" s="131">
        <f t="shared" si="147"/>
        <v>-90.571015566423313</v>
      </c>
      <c r="BE249" s="131">
        <f t="shared" si="125"/>
        <v>34.69705405746808</v>
      </c>
      <c r="BF249" s="118">
        <f t="shared" si="126"/>
        <v>-55.873961508955233</v>
      </c>
      <c r="BG249" s="131"/>
      <c r="BH249" s="131">
        <f t="shared" si="127"/>
        <v>311.61249407019028</v>
      </c>
      <c r="BI249" s="131">
        <f t="shared" si="128"/>
        <v>145.8471223425621</v>
      </c>
      <c r="BJ249" s="118">
        <f t="shared" si="129"/>
        <v>457.45961641275238</v>
      </c>
      <c r="BK249" s="131"/>
      <c r="BL249" s="131">
        <f t="shared" si="130"/>
        <v>-29.979999999999997</v>
      </c>
      <c r="BM249" s="131">
        <f t="shared" si="131"/>
        <v>-11.48</v>
      </c>
      <c r="BN249" s="131">
        <f t="shared" si="132"/>
        <v>-40.22</v>
      </c>
      <c r="BO249" s="118">
        <f t="shared" si="133"/>
        <v>-81.679999999999993</v>
      </c>
      <c r="BP249" s="15"/>
      <c r="BQ249" s="131">
        <f t="shared" si="134"/>
        <v>317.4606837348129</v>
      </c>
      <c r="BR249" s="131">
        <f t="shared" si="135"/>
        <v>130.90832321573097</v>
      </c>
      <c r="BS249" s="118">
        <f t="shared" si="136"/>
        <v>448.36900695054385</v>
      </c>
      <c r="BT249" s="131"/>
      <c r="BU249" s="131">
        <f t="shared" si="137"/>
        <v>-29.8</v>
      </c>
      <c r="BV249" s="131">
        <f t="shared" si="138"/>
        <v>-11.42</v>
      </c>
      <c r="BW249" s="118">
        <f t="shared" si="139"/>
        <v>-41.22</v>
      </c>
      <c r="BX249" s="15"/>
      <c r="BY249" s="118">
        <f t="shared" si="140"/>
        <v>321.87862565557566</v>
      </c>
      <c r="BZ249" s="118">
        <f t="shared" si="141"/>
        <v>115.62054718257157</v>
      </c>
      <c r="CA249" s="118">
        <f t="shared" si="142"/>
        <v>437.49917283814722</v>
      </c>
      <c r="CB249" s="105"/>
      <c r="CC249" s="118">
        <f t="shared" si="143"/>
        <v>-29.72</v>
      </c>
      <c r="CD249" s="118">
        <f t="shared" si="144"/>
        <v>-11.38</v>
      </c>
      <c r="CE249" s="118">
        <f t="shared" si="145"/>
        <v>-41.1</v>
      </c>
    </row>
    <row r="250" spans="1:83">
      <c r="A250" s="41">
        <v>765</v>
      </c>
      <c r="B250" s="45">
        <v>18</v>
      </c>
      <c r="C250" s="45">
        <v>18</v>
      </c>
      <c r="D250" s="11" t="s">
        <v>281</v>
      </c>
      <c r="E250" s="14">
        <v>10348</v>
      </c>
      <c r="F250" s="14">
        <v>10354</v>
      </c>
      <c r="G250" s="21">
        <v>10274</v>
      </c>
      <c r="H250" s="21">
        <v>10185</v>
      </c>
      <c r="I250" s="21">
        <v>10161</v>
      </c>
      <c r="J250" s="21"/>
      <c r="K250" s="15">
        <v>-2184411.0825233529</v>
      </c>
      <c r="L250" s="21">
        <v>-765267.9430192773</v>
      </c>
      <c r="M250" s="118">
        <v>-2949679.0255426308</v>
      </c>
      <c r="N250" s="118"/>
      <c r="O250" s="21">
        <v>-1043874.461405127</v>
      </c>
      <c r="P250" s="21">
        <v>4759.3165919805961</v>
      </c>
      <c r="Q250" s="118">
        <f t="shared" si="112"/>
        <v>-1039115.1448131463</v>
      </c>
      <c r="R250" s="118"/>
      <c r="S250" s="21">
        <v>-937772.29517474701</v>
      </c>
      <c r="T250" s="15">
        <v>359253.29771102453</v>
      </c>
      <c r="U250" s="118">
        <f t="shared" si="113"/>
        <v>-578518.99746372248</v>
      </c>
      <c r="V250" s="15"/>
      <c r="W250" s="15">
        <v>-1043874.461405127</v>
      </c>
      <c r="X250" s="21">
        <v>-21140.018770948162</v>
      </c>
      <c r="Y250" s="118">
        <f t="shared" si="114"/>
        <v>-1065014.4801760751</v>
      </c>
      <c r="Z250" s="21"/>
      <c r="AA250" s="21">
        <v>-308014.52</v>
      </c>
      <c r="AB250" s="21">
        <v>-117945.52</v>
      </c>
      <c r="AC250" s="131">
        <f t="shared" si="146"/>
        <v>-413220.27999999997</v>
      </c>
      <c r="AD250" s="12">
        <v>-1918117.0459678159</v>
      </c>
      <c r="AE250" s="12"/>
      <c r="AF250" s="15">
        <v>-1043874.461405127</v>
      </c>
      <c r="AG250" s="21">
        <v>-43763.368009950151</v>
      </c>
      <c r="AH250" s="118">
        <f t="shared" si="115"/>
        <v>-1087637.8294150771</v>
      </c>
      <c r="AI250" s="21"/>
      <c r="AJ250" s="21">
        <v>-303513</v>
      </c>
      <c r="AK250" s="21">
        <v>-116312.7</v>
      </c>
      <c r="AL250" s="118">
        <f t="shared" si="116"/>
        <v>-419825.7</v>
      </c>
      <c r="AM250" s="811"/>
      <c r="AN250" s="131">
        <v>-1043874.4614051267</v>
      </c>
      <c r="AO250" s="131">
        <v>-58320.909434205627</v>
      </c>
      <c r="AP250" s="118">
        <f t="shared" si="117"/>
        <v>-1102195.3708393325</v>
      </c>
      <c r="AQ250" s="131"/>
      <c r="AR250" s="131">
        <v>-301984.92</v>
      </c>
      <c r="AS250" s="131">
        <v>-115632.18000000001</v>
      </c>
      <c r="AT250" s="118">
        <f t="shared" si="118"/>
        <v>-417617.1</v>
      </c>
      <c r="AU250" s="148"/>
      <c r="AV250" s="131">
        <f t="shared" si="119"/>
        <v>-211.09500217658996</v>
      </c>
      <c r="AW250" s="131">
        <f t="shared" si="120"/>
        <v>-73.953222170397879</v>
      </c>
      <c r="AX250" s="131">
        <f t="shared" si="121"/>
        <v>-285.04822434698792</v>
      </c>
      <c r="AZ250" s="131">
        <f t="shared" si="122"/>
        <v>-100.81847222379051</v>
      </c>
      <c r="BA250" s="131">
        <f t="shared" si="123"/>
        <v>0.45965970561914199</v>
      </c>
      <c r="BB250" s="118">
        <f t="shared" si="124"/>
        <v>-100.35881251817136</v>
      </c>
      <c r="BC250" s="131"/>
      <c r="BD250" s="131">
        <f t="shared" si="147"/>
        <v>-90.571015566423313</v>
      </c>
      <c r="BE250" s="131">
        <f t="shared" si="125"/>
        <v>34.69705405746808</v>
      </c>
      <c r="BF250" s="118">
        <f t="shared" si="126"/>
        <v>-55.873961508955233</v>
      </c>
      <c r="BG250" s="131"/>
      <c r="BH250" s="131">
        <f t="shared" si="127"/>
        <v>-101.60350996740578</v>
      </c>
      <c r="BI250" s="131">
        <f t="shared" si="128"/>
        <v>-2.0576230067109367</v>
      </c>
      <c r="BJ250" s="118">
        <f t="shared" si="129"/>
        <v>-103.66113297411673</v>
      </c>
      <c r="BK250" s="131"/>
      <c r="BL250" s="131">
        <f t="shared" si="130"/>
        <v>-29.98</v>
      </c>
      <c r="BM250" s="131">
        <f t="shared" si="131"/>
        <v>-11.48</v>
      </c>
      <c r="BN250" s="131">
        <f t="shared" si="132"/>
        <v>-40.22</v>
      </c>
      <c r="BO250" s="118">
        <f t="shared" si="133"/>
        <v>-81.680000000000007</v>
      </c>
      <c r="BP250" s="15"/>
      <c r="BQ250" s="131">
        <f t="shared" si="134"/>
        <v>-102.49135605352252</v>
      </c>
      <c r="BR250" s="131">
        <f t="shared" si="135"/>
        <v>-4.296845165434477</v>
      </c>
      <c r="BS250" s="118">
        <f t="shared" si="136"/>
        <v>-106.788201218957</v>
      </c>
      <c r="BT250" s="131"/>
      <c r="BU250" s="131">
        <f t="shared" si="137"/>
        <v>-29.8</v>
      </c>
      <c r="BV250" s="131">
        <f t="shared" si="138"/>
        <v>-11.42</v>
      </c>
      <c r="BW250" s="118">
        <f t="shared" si="139"/>
        <v>-41.22</v>
      </c>
      <c r="BX250" s="15"/>
      <c r="BY250" s="118">
        <f t="shared" si="140"/>
        <v>-102.7334377920605</v>
      </c>
      <c r="BZ250" s="118">
        <f t="shared" si="141"/>
        <v>-5.7396820622188391</v>
      </c>
      <c r="CA250" s="118">
        <f t="shared" si="142"/>
        <v>-108.47311985427933</v>
      </c>
      <c r="CB250" s="105"/>
      <c r="CC250" s="118">
        <f t="shared" si="143"/>
        <v>-29.72</v>
      </c>
      <c r="CD250" s="118">
        <f t="shared" si="144"/>
        <v>-11.38</v>
      </c>
      <c r="CE250" s="118">
        <f t="shared" si="145"/>
        <v>-41.1</v>
      </c>
    </row>
    <row r="251" spans="1:83">
      <c r="A251" s="41">
        <v>768</v>
      </c>
      <c r="B251" s="45">
        <v>10</v>
      </c>
      <c r="C251" s="45">
        <v>10</v>
      </c>
      <c r="D251" s="11" t="s">
        <v>282</v>
      </c>
      <c r="E251" s="14">
        <v>2430</v>
      </c>
      <c r="F251" s="14">
        <v>2375</v>
      </c>
      <c r="G251" s="21">
        <v>2368</v>
      </c>
      <c r="H251" s="21">
        <v>2361</v>
      </c>
      <c r="I251" s="21">
        <v>2310</v>
      </c>
      <c r="J251" s="21"/>
      <c r="K251" s="15">
        <v>145425.74719057899</v>
      </c>
      <c r="L251" s="21">
        <v>486244.53408457228</v>
      </c>
      <c r="M251" s="118">
        <v>631670.2812751513</v>
      </c>
      <c r="N251" s="118"/>
      <c r="O251" s="21">
        <v>356138.01502340147</v>
      </c>
      <c r="P251" s="21">
        <v>581009.23540068476</v>
      </c>
      <c r="Q251" s="118">
        <f t="shared" si="112"/>
        <v>937147.25042408623</v>
      </c>
      <c r="R251" s="118"/>
      <c r="S251" s="21">
        <v>-215106.16197025537</v>
      </c>
      <c r="T251" s="15">
        <v>82405.503386486685</v>
      </c>
      <c r="U251" s="118">
        <f t="shared" si="113"/>
        <v>-132700.6585837687</v>
      </c>
      <c r="V251" s="15"/>
      <c r="W251" s="15">
        <v>356138.01502340147</v>
      </c>
      <c r="X251" s="21">
        <v>539443.44715585606</v>
      </c>
      <c r="Y251" s="118">
        <f t="shared" si="114"/>
        <v>895581.46217925753</v>
      </c>
      <c r="Z251" s="21"/>
      <c r="AA251" s="21">
        <v>-70992.639999999999</v>
      </c>
      <c r="AB251" s="21">
        <v>-27184.639999999999</v>
      </c>
      <c r="AC251" s="131">
        <f t="shared" si="146"/>
        <v>-95240.959999999992</v>
      </c>
      <c r="AD251" s="12">
        <v>699990.37896887725</v>
      </c>
      <c r="AE251" s="12"/>
      <c r="AF251" s="15">
        <v>356138.01502340147</v>
      </c>
      <c r="AG251" s="21">
        <v>498629.1044436068</v>
      </c>
      <c r="AH251" s="118">
        <f t="shared" si="115"/>
        <v>854767.11946700828</v>
      </c>
      <c r="AI251" s="21"/>
      <c r="AJ251" s="21">
        <v>-70357.8</v>
      </c>
      <c r="AK251" s="21">
        <v>-26962.62</v>
      </c>
      <c r="AL251" s="118">
        <f t="shared" si="116"/>
        <v>-97320.42</v>
      </c>
      <c r="AM251" s="811"/>
      <c r="AN251" s="131">
        <v>356138.01502340147</v>
      </c>
      <c r="AO251" s="131">
        <v>459664.89632282191</v>
      </c>
      <c r="AP251" s="118">
        <f t="shared" si="117"/>
        <v>815802.91134622344</v>
      </c>
      <c r="AQ251" s="131"/>
      <c r="AR251" s="131">
        <v>-68653.2</v>
      </c>
      <c r="AS251" s="131">
        <v>-26287.800000000003</v>
      </c>
      <c r="AT251" s="118">
        <f t="shared" si="118"/>
        <v>-94941</v>
      </c>
      <c r="AU251" s="148"/>
      <c r="AV251" s="131">
        <f t="shared" si="119"/>
        <v>59.84598649818065</v>
      </c>
      <c r="AW251" s="131">
        <f t="shared" si="120"/>
        <v>200.10063131052357</v>
      </c>
      <c r="AX251" s="131">
        <f t="shared" si="121"/>
        <v>259.94661780870422</v>
      </c>
      <c r="AZ251" s="131">
        <f t="shared" si="122"/>
        <v>149.95284843090587</v>
      </c>
      <c r="BA251" s="131">
        <f t="shared" si="123"/>
        <v>244.63546753713044</v>
      </c>
      <c r="BB251" s="118">
        <f t="shared" si="124"/>
        <v>394.58831596803628</v>
      </c>
      <c r="BC251" s="131"/>
      <c r="BD251" s="131">
        <f t="shared" si="147"/>
        <v>-90.571015566423313</v>
      </c>
      <c r="BE251" s="131">
        <f t="shared" si="125"/>
        <v>34.69705405746808</v>
      </c>
      <c r="BF251" s="118">
        <f t="shared" si="126"/>
        <v>-55.87396150895524</v>
      </c>
      <c r="BG251" s="131"/>
      <c r="BH251" s="131">
        <f t="shared" si="127"/>
        <v>150.39612120920671</v>
      </c>
      <c r="BI251" s="131">
        <f t="shared" si="128"/>
        <v>227.80550977865542</v>
      </c>
      <c r="BJ251" s="118">
        <f t="shared" si="129"/>
        <v>378.20163098786213</v>
      </c>
      <c r="BK251" s="131"/>
      <c r="BL251" s="131">
        <f t="shared" si="130"/>
        <v>-29.98</v>
      </c>
      <c r="BM251" s="131">
        <f t="shared" si="131"/>
        <v>-11.48</v>
      </c>
      <c r="BN251" s="131">
        <f t="shared" si="132"/>
        <v>-40.22</v>
      </c>
      <c r="BO251" s="118">
        <f t="shared" si="133"/>
        <v>-81.680000000000007</v>
      </c>
      <c r="BP251" s="15"/>
      <c r="BQ251" s="131">
        <f t="shared" si="134"/>
        <v>150.84202245802689</v>
      </c>
      <c r="BR251" s="131">
        <f t="shared" si="135"/>
        <v>211.19402983634342</v>
      </c>
      <c r="BS251" s="118">
        <f t="shared" si="136"/>
        <v>362.03605229437028</v>
      </c>
      <c r="BT251" s="131"/>
      <c r="BU251" s="131">
        <f t="shared" si="137"/>
        <v>-29.8</v>
      </c>
      <c r="BV251" s="131">
        <f t="shared" si="138"/>
        <v>-11.42</v>
      </c>
      <c r="BW251" s="118">
        <f t="shared" si="139"/>
        <v>-41.22</v>
      </c>
      <c r="BX251" s="15"/>
      <c r="BY251" s="118">
        <f t="shared" si="140"/>
        <v>154.17230087593137</v>
      </c>
      <c r="BZ251" s="118">
        <f t="shared" si="141"/>
        <v>198.98913260728222</v>
      </c>
      <c r="CA251" s="118">
        <f t="shared" si="142"/>
        <v>353.16143348321361</v>
      </c>
      <c r="CB251" s="105"/>
      <c r="CC251" s="118">
        <f t="shared" si="143"/>
        <v>-29.72</v>
      </c>
      <c r="CD251" s="118">
        <f t="shared" si="144"/>
        <v>-11.38</v>
      </c>
      <c r="CE251" s="118">
        <f t="shared" si="145"/>
        <v>-41.1</v>
      </c>
    </row>
    <row r="252" spans="1:83">
      <c r="A252" s="41">
        <v>777</v>
      </c>
      <c r="B252" s="45">
        <v>18</v>
      </c>
      <c r="C252" s="45">
        <v>18</v>
      </c>
      <c r="D252" s="11" t="s">
        <v>283</v>
      </c>
      <c r="E252" s="14">
        <v>7508</v>
      </c>
      <c r="F252" s="14">
        <v>7367</v>
      </c>
      <c r="G252" s="21">
        <v>7172</v>
      </c>
      <c r="H252" s="21">
        <v>7038</v>
      </c>
      <c r="I252" s="21">
        <v>6957</v>
      </c>
      <c r="J252" s="21"/>
      <c r="K252" s="15">
        <v>-72003.561203717982</v>
      </c>
      <c r="L252" s="21">
        <v>455852.61629320763</v>
      </c>
      <c r="M252" s="118">
        <v>383849.05508948967</v>
      </c>
      <c r="N252" s="118"/>
      <c r="O252" s="21">
        <v>299371.21545643278</v>
      </c>
      <c r="P252" s="21">
        <v>561784.0863150229</v>
      </c>
      <c r="Q252" s="118">
        <f t="shared" si="112"/>
        <v>861155.30177145568</v>
      </c>
      <c r="R252" s="118"/>
      <c r="S252" s="21">
        <v>-667236.67167784052</v>
      </c>
      <c r="T252" s="15">
        <v>255613.19724136731</v>
      </c>
      <c r="U252" s="118">
        <f t="shared" si="113"/>
        <v>-411623.47443647322</v>
      </c>
      <c r="V252" s="15"/>
      <c r="W252" s="15">
        <v>299371.21545643278</v>
      </c>
      <c r="X252" s="21">
        <v>432851.38652569539</v>
      </c>
      <c r="Y252" s="118">
        <f t="shared" si="114"/>
        <v>732222.60198212811</v>
      </c>
      <c r="Z252" s="21"/>
      <c r="AA252" s="21">
        <v>-215016.56</v>
      </c>
      <c r="AB252" s="21">
        <v>-82334.559999999998</v>
      </c>
      <c r="AC252" s="131">
        <f t="shared" si="146"/>
        <v>-288457.83999999997</v>
      </c>
      <c r="AD252" s="12">
        <v>124091.5658050585</v>
      </c>
      <c r="AE252" s="12"/>
      <c r="AF252" s="15">
        <v>299371.21545643278</v>
      </c>
      <c r="AG252" s="21">
        <v>306249.59167889919</v>
      </c>
      <c r="AH252" s="118">
        <f t="shared" si="115"/>
        <v>605620.80713533191</v>
      </c>
      <c r="AI252" s="21"/>
      <c r="AJ252" s="21">
        <v>-209732.4</v>
      </c>
      <c r="AK252" s="21">
        <v>-80373.960000000006</v>
      </c>
      <c r="AL252" s="118">
        <f t="shared" si="116"/>
        <v>-290106.36</v>
      </c>
      <c r="AM252" s="811"/>
      <c r="AN252" s="131">
        <v>299371.21545643284</v>
      </c>
      <c r="AO252" s="131">
        <v>185386.71958381622</v>
      </c>
      <c r="AP252" s="118">
        <f t="shared" si="117"/>
        <v>484757.93504024902</v>
      </c>
      <c r="AQ252" s="131"/>
      <c r="AR252" s="131">
        <v>-206762.03999999998</v>
      </c>
      <c r="AS252" s="131">
        <v>-79170.66</v>
      </c>
      <c r="AT252" s="118">
        <f t="shared" si="118"/>
        <v>-285932.69999999995</v>
      </c>
      <c r="AU252" s="148"/>
      <c r="AV252" s="131">
        <f t="shared" si="119"/>
        <v>-9.5902452322479999</v>
      </c>
      <c r="AW252" s="131">
        <f t="shared" si="120"/>
        <v>60.715585547843318</v>
      </c>
      <c r="AX252" s="131">
        <f t="shared" si="121"/>
        <v>51.125340315595324</v>
      </c>
      <c r="AZ252" s="131">
        <f t="shared" si="122"/>
        <v>40.636787763870338</v>
      </c>
      <c r="BA252" s="131">
        <f t="shared" si="123"/>
        <v>76.256832674768958</v>
      </c>
      <c r="BB252" s="118">
        <f t="shared" si="124"/>
        <v>116.89362043863929</v>
      </c>
      <c r="BC252" s="131"/>
      <c r="BD252" s="131">
        <f t="shared" si="147"/>
        <v>-90.571015566423313</v>
      </c>
      <c r="BE252" s="131">
        <f t="shared" si="125"/>
        <v>34.697054057468073</v>
      </c>
      <c r="BF252" s="118">
        <f t="shared" si="126"/>
        <v>-55.873961508955233</v>
      </c>
      <c r="BG252" s="131"/>
      <c r="BH252" s="131">
        <f t="shared" si="127"/>
        <v>41.74166417407038</v>
      </c>
      <c r="BI252" s="131">
        <f t="shared" si="128"/>
        <v>60.352954061028356</v>
      </c>
      <c r="BJ252" s="118">
        <f t="shared" si="129"/>
        <v>102.09461823509874</v>
      </c>
      <c r="BK252" s="131"/>
      <c r="BL252" s="131">
        <f t="shared" si="130"/>
        <v>-29.98</v>
      </c>
      <c r="BM252" s="131">
        <f t="shared" si="131"/>
        <v>-11.48</v>
      </c>
      <c r="BN252" s="131">
        <f t="shared" si="132"/>
        <v>-40.22</v>
      </c>
      <c r="BO252" s="118">
        <f t="shared" si="133"/>
        <v>-81.680000000000007</v>
      </c>
      <c r="BP252" s="15"/>
      <c r="BQ252" s="131">
        <f t="shared" si="134"/>
        <v>42.536404583181699</v>
      </c>
      <c r="BR252" s="131">
        <f t="shared" si="135"/>
        <v>43.513724307885646</v>
      </c>
      <c r="BS252" s="118">
        <f t="shared" si="136"/>
        <v>86.050128891067345</v>
      </c>
      <c r="BT252" s="131"/>
      <c r="BU252" s="131">
        <f t="shared" si="137"/>
        <v>-29.8</v>
      </c>
      <c r="BV252" s="131">
        <f t="shared" si="138"/>
        <v>-11.420000000000002</v>
      </c>
      <c r="BW252" s="118">
        <f t="shared" si="139"/>
        <v>-41.22</v>
      </c>
      <c r="BX252" s="15"/>
      <c r="BY252" s="118">
        <f t="shared" si="140"/>
        <v>43.031653795663772</v>
      </c>
      <c r="BZ252" s="118">
        <f t="shared" si="141"/>
        <v>26.64750892393506</v>
      </c>
      <c r="CA252" s="118">
        <f t="shared" si="142"/>
        <v>69.679162719598835</v>
      </c>
      <c r="CB252" s="105"/>
      <c r="CC252" s="118">
        <f t="shared" si="143"/>
        <v>-29.719999999999995</v>
      </c>
      <c r="CD252" s="118">
        <f t="shared" si="144"/>
        <v>-11.38</v>
      </c>
      <c r="CE252" s="118">
        <f t="shared" si="145"/>
        <v>-41.099999999999994</v>
      </c>
    </row>
    <row r="253" spans="1:83">
      <c r="A253" s="41">
        <v>778</v>
      </c>
      <c r="B253" s="45">
        <v>11</v>
      </c>
      <c r="C253" s="45">
        <v>11</v>
      </c>
      <c r="D253" s="11" t="s">
        <v>284</v>
      </c>
      <c r="E253" s="14">
        <v>6891</v>
      </c>
      <c r="F253" s="14">
        <v>6763</v>
      </c>
      <c r="G253" s="21">
        <v>6708</v>
      </c>
      <c r="H253" s="21">
        <v>6632</v>
      </c>
      <c r="I253" s="21">
        <v>6549</v>
      </c>
      <c r="J253" s="21"/>
      <c r="K253" s="15">
        <v>204565.76965551911</v>
      </c>
      <c r="L253" s="21">
        <v>147.64595564326959</v>
      </c>
      <c r="M253" s="118">
        <v>204713.41561116229</v>
      </c>
      <c r="N253" s="118"/>
      <c r="O253" s="21">
        <v>735153.47764505388</v>
      </c>
      <c r="P253" s="21">
        <v>223841.56793869319</v>
      </c>
      <c r="Q253" s="118">
        <f t="shared" si="112"/>
        <v>958995.04558374709</v>
      </c>
      <c r="R253" s="118"/>
      <c r="S253" s="21">
        <v>-612531.77827572089</v>
      </c>
      <c r="T253" s="15">
        <v>234656.1765906566</v>
      </c>
      <c r="U253" s="118">
        <f t="shared" si="113"/>
        <v>-377875.60168506426</v>
      </c>
      <c r="V253" s="15"/>
      <c r="W253" s="15">
        <v>735153.47764505388</v>
      </c>
      <c r="X253" s="21">
        <v>105479.7044019454</v>
      </c>
      <c r="Y253" s="118">
        <f t="shared" si="114"/>
        <v>840633.18204699922</v>
      </c>
      <c r="Z253" s="21"/>
      <c r="AA253" s="21">
        <v>-201105.84</v>
      </c>
      <c r="AB253" s="21">
        <v>-77007.839999999997</v>
      </c>
      <c r="AC253" s="131">
        <f t="shared" si="146"/>
        <v>-269795.76</v>
      </c>
      <c r="AD253" s="12">
        <v>283383.13870423561</v>
      </c>
      <c r="AE253" s="12"/>
      <c r="AF253" s="15">
        <v>735153.47764505388</v>
      </c>
      <c r="AG253" s="21">
        <v>-10742.358656135601</v>
      </c>
      <c r="AH253" s="118">
        <f t="shared" si="115"/>
        <v>724411.11898891826</v>
      </c>
      <c r="AI253" s="21"/>
      <c r="AJ253" s="21">
        <v>-197633.6</v>
      </c>
      <c r="AK253" s="21">
        <v>-75737.440000000002</v>
      </c>
      <c r="AL253" s="118">
        <f t="shared" si="116"/>
        <v>-273371.04000000004</v>
      </c>
      <c r="AM253" s="811"/>
      <c r="AN253" s="131">
        <v>735153.47764505388</v>
      </c>
      <c r="AO253" s="131">
        <v>-38093.906751355287</v>
      </c>
      <c r="AP253" s="118">
        <f t="shared" si="117"/>
        <v>697059.5708936986</v>
      </c>
      <c r="AQ253" s="131"/>
      <c r="AR253" s="131">
        <v>-194636.28</v>
      </c>
      <c r="AS253" s="131">
        <v>-74527.62000000001</v>
      </c>
      <c r="AT253" s="118">
        <f t="shared" si="118"/>
        <v>-269163.90000000002</v>
      </c>
      <c r="AU253" s="148"/>
      <c r="AV253" s="131">
        <f t="shared" si="119"/>
        <v>29.685933776740548</v>
      </c>
      <c r="AW253" s="131">
        <f t="shared" si="120"/>
        <v>2.1425911426972803E-2</v>
      </c>
      <c r="AX253" s="131">
        <f t="shared" si="121"/>
        <v>29.707359688167507</v>
      </c>
      <c r="AZ253" s="131">
        <f t="shared" si="122"/>
        <v>108.70227379048556</v>
      </c>
      <c r="BA253" s="131">
        <f t="shared" si="123"/>
        <v>33.097969531079876</v>
      </c>
      <c r="BB253" s="118">
        <f t="shared" si="124"/>
        <v>141.80024332156543</v>
      </c>
      <c r="BC253" s="131"/>
      <c r="BD253" s="131">
        <f t="shared" si="147"/>
        <v>-90.571015566423313</v>
      </c>
      <c r="BE253" s="131">
        <f t="shared" si="125"/>
        <v>34.69705405746808</v>
      </c>
      <c r="BF253" s="118">
        <f t="shared" si="126"/>
        <v>-55.873961508955233</v>
      </c>
      <c r="BG253" s="131"/>
      <c r="BH253" s="131">
        <f t="shared" si="127"/>
        <v>109.59354168829068</v>
      </c>
      <c r="BI253" s="131">
        <f t="shared" si="128"/>
        <v>15.72446398359353</v>
      </c>
      <c r="BJ253" s="118">
        <f t="shared" si="129"/>
        <v>125.31800567188421</v>
      </c>
      <c r="BK253" s="131"/>
      <c r="BL253" s="131">
        <f t="shared" si="130"/>
        <v>-29.98</v>
      </c>
      <c r="BM253" s="131">
        <f t="shared" si="131"/>
        <v>-11.479999999999999</v>
      </c>
      <c r="BN253" s="131">
        <f t="shared" si="132"/>
        <v>-40.22</v>
      </c>
      <c r="BO253" s="118">
        <f t="shared" si="133"/>
        <v>-81.680000000000007</v>
      </c>
      <c r="BP253" s="15"/>
      <c r="BQ253" s="131">
        <f t="shared" si="134"/>
        <v>110.84943872814443</v>
      </c>
      <c r="BR253" s="131">
        <f t="shared" si="135"/>
        <v>-1.6197766369323885</v>
      </c>
      <c r="BS253" s="118">
        <f t="shared" si="136"/>
        <v>109.22966209121205</v>
      </c>
      <c r="BT253" s="131"/>
      <c r="BU253" s="131">
        <f t="shared" si="137"/>
        <v>-29.8</v>
      </c>
      <c r="BV253" s="131">
        <f t="shared" si="138"/>
        <v>-11.42</v>
      </c>
      <c r="BW253" s="118">
        <f t="shared" si="139"/>
        <v>-41.22</v>
      </c>
      <c r="BX253" s="15"/>
      <c r="BY253" s="118">
        <f t="shared" si="140"/>
        <v>112.25431022217956</v>
      </c>
      <c r="BZ253" s="118">
        <f t="shared" si="141"/>
        <v>-5.8167516798526933</v>
      </c>
      <c r="CA253" s="118">
        <f t="shared" si="142"/>
        <v>106.43755854232685</v>
      </c>
      <c r="CB253" s="105"/>
      <c r="CC253" s="118">
        <f t="shared" si="143"/>
        <v>-29.72</v>
      </c>
      <c r="CD253" s="118">
        <f t="shared" si="144"/>
        <v>-11.38</v>
      </c>
      <c r="CE253" s="118">
        <f t="shared" si="145"/>
        <v>-41.1</v>
      </c>
    </row>
    <row r="254" spans="1:83">
      <c r="A254" s="41">
        <v>781</v>
      </c>
      <c r="B254" s="45">
        <v>7</v>
      </c>
      <c r="C254" s="45">
        <v>7</v>
      </c>
      <c r="D254" s="11" t="s">
        <v>285</v>
      </c>
      <c r="E254" s="14">
        <v>3584</v>
      </c>
      <c r="F254" s="14">
        <v>3504</v>
      </c>
      <c r="G254" s="21">
        <v>3496</v>
      </c>
      <c r="H254" s="21">
        <v>3428</v>
      </c>
      <c r="I254" s="21">
        <v>3367</v>
      </c>
      <c r="J254" s="21"/>
      <c r="K254" s="15">
        <v>1672898.457416764</v>
      </c>
      <c r="L254" s="21">
        <v>1588792.574864069</v>
      </c>
      <c r="M254" s="118">
        <v>3261691.032280833</v>
      </c>
      <c r="N254" s="118"/>
      <c r="O254" s="21">
        <v>1784046.2085390671</v>
      </c>
      <c r="P254" s="21">
        <v>1595457.045600164</v>
      </c>
      <c r="Q254" s="118">
        <f t="shared" si="112"/>
        <v>3379503.2541392311</v>
      </c>
      <c r="R254" s="118"/>
      <c r="S254" s="21">
        <v>-317360.83854474727</v>
      </c>
      <c r="T254" s="15">
        <v>121578.47741736819</v>
      </c>
      <c r="U254" s="118">
        <f t="shared" si="113"/>
        <v>-195782.36112737906</v>
      </c>
      <c r="V254" s="15"/>
      <c r="W254" s="15">
        <v>1784046.2085390671</v>
      </c>
      <c r="X254" s="21">
        <v>1534132.194227583</v>
      </c>
      <c r="Y254" s="118">
        <f t="shared" si="114"/>
        <v>3318178.4027666501</v>
      </c>
      <c r="Z254" s="21"/>
      <c r="AA254" s="21">
        <v>-104810.08</v>
      </c>
      <c r="AB254" s="21">
        <v>-40134.080000000002</v>
      </c>
      <c r="AC254" s="131">
        <f t="shared" si="146"/>
        <v>-140609.12</v>
      </c>
      <c r="AD254" s="12">
        <v>3029628.6771207722</v>
      </c>
      <c r="AE254" s="12"/>
      <c r="AF254" s="15">
        <v>1784046.2085390671</v>
      </c>
      <c r="AG254" s="21">
        <v>1473916.0018639099</v>
      </c>
      <c r="AH254" s="118">
        <f t="shared" si="115"/>
        <v>3257962.2104029767</v>
      </c>
      <c r="AI254" s="21"/>
      <c r="AJ254" s="21">
        <v>-102154.4</v>
      </c>
      <c r="AK254" s="21">
        <v>-39147.760000000002</v>
      </c>
      <c r="AL254" s="118">
        <f t="shared" si="116"/>
        <v>-141302.16</v>
      </c>
      <c r="AM254" s="811"/>
      <c r="AN254" s="131">
        <v>1784046.2085390668</v>
      </c>
      <c r="AO254" s="131">
        <v>1416429.4396511817</v>
      </c>
      <c r="AP254" s="118">
        <f t="shared" si="117"/>
        <v>3200475.6481902488</v>
      </c>
      <c r="AQ254" s="131"/>
      <c r="AR254" s="131">
        <v>-100067.23999999999</v>
      </c>
      <c r="AS254" s="131">
        <v>-38316.46</v>
      </c>
      <c r="AT254" s="118">
        <f t="shared" si="118"/>
        <v>-138383.69999999998</v>
      </c>
      <c r="AU254" s="148"/>
      <c r="AV254" s="131">
        <f t="shared" si="119"/>
        <v>466.76854280601674</v>
      </c>
      <c r="AW254" s="131">
        <f t="shared" si="120"/>
        <v>443.30149968305494</v>
      </c>
      <c r="AX254" s="131">
        <f t="shared" si="121"/>
        <v>910.07004248907174</v>
      </c>
      <c r="AZ254" s="131">
        <f t="shared" si="122"/>
        <v>509.1456074597794</v>
      </c>
      <c r="BA254" s="131">
        <f t="shared" si="123"/>
        <v>455.3244993151153</v>
      </c>
      <c r="BB254" s="118">
        <f t="shared" si="124"/>
        <v>964.4701067748947</v>
      </c>
      <c r="BC254" s="131"/>
      <c r="BD254" s="131">
        <f t="shared" si="147"/>
        <v>-90.571015566423313</v>
      </c>
      <c r="BE254" s="131">
        <f t="shared" si="125"/>
        <v>34.697054057468094</v>
      </c>
      <c r="BF254" s="118">
        <f t="shared" si="126"/>
        <v>-55.873961508955212</v>
      </c>
      <c r="BG254" s="131"/>
      <c r="BH254" s="131">
        <f t="shared" si="127"/>
        <v>510.31070038302835</v>
      </c>
      <c r="BI254" s="131">
        <f t="shared" si="128"/>
        <v>438.82499834885095</v>
      </c>
      <c r="BJ254" s="118">
        <f t="shared" si="129"/>
        <v>949.1356987318793</v>
      </c>
      <c r="BK254" s="131"/>
      <c r="BL254" s="131">
        <f t="shared" si="130"/>
        <v>-29.98</v>
      </c>
      <c r="BM254" s="131">
        <f t="shared" si="131"/>
        <v>-11.48</v>
      </c>
      <c r="BN254" s="131">
        <f t="shared" si="132"/>
        <v>-40.22</v>
      </c>
      <c r="BO254" s="118">
        <f t="shared" si="133"/>
        <v>-81.680000000000007</v>
      </c>
      <c r="BP254" s="15"/>
      <c r="BQ254" s="131">
        <f t="shared" si="134"/>
        <v>520.43354974885267</v>
      </c>
      <c r="BR254" s="131">
        <f t="shared" si="135"/>
        <v>429.96382784828177</v>
      </c>
      <c r="BS254" s="118">
        <f t="shared" si="136"/>
        <v>950.39737759713444</v>
      </c>
      <c r="BT254" s="131"/>
      <c r="BU254" s="131">
        <f t="shared" si="137"/>
        <v>-29.799999999999997</v>
      </c>
      <c r="BV254" s="131">
        <f t="shared" si="138"/>
        <v>-11.42</v>
      </c>
      <c r="BW254" s="118">
        <f t="shared" si="139"/>
        <v>-41.22</v>
      </c>
      <c r="BX254" s="15"/>
      <c r="BY254" s="118">
        <f t="shared" si="140"/>
        <v>529.86225379835662</v>
      </c>
      <c r="BZ254" s="118">
        <f t="shared" si="141"/>
        <v>420.67996425636522</v>
      </c>
      <c r="CA254" s="118">
        <f t="shared" si="142"/>
        <v>950.54221805472184</v>
      </c>
      <c r="CB254" s="105"/>
      <c r="CC254" s="118">
        <f t="shared" si="143"/>
        <v>-29.72</v>
      </c>
      <c r="CD254" s="118">
        <f t="shared" si="144"/>
        <v>-11.379999999999999</v>
      </c>
      <c r="CE254" s="118">
        <f t="shared" si="145"/>
        <v>-41.099999999999994</v>
      </c>
    </row>
    <row r="255" spans="1:83">
      <c r="A255" s="41">
        <v>783</v>
      </c>
      <c r="B255" s="45">
        <v>4</v>
      </c>
      <c r="C255" s="45">
        <v>4</v>
      </c>
      <c r="D255" s="11" t="s">
        <v>286</v>
      </c>
      <c r="E255" s="14">
        <v>6588</v>
      </c>
      <c r="F255" s="14">
        <v>6419</v>
      </c>
      <c r="G255" s="21">
        <v>6377</v>
      </c>
      <c r="H255" s="21">
        <v>6256</v>
      </c>
      <c r="I255" s="21">
        <v>6221</v>
      </c>
      <c r="J255" s="21"/>
      <c r="K255" s="15">
        <v>482606.31541533151</v>
      </c>
      <c r="L255" s="21">
        <v>304892.71807438449</v>
      </c>
      <c r="M255" s="118">
        <v>787499.03348971601</v>
      </c>
      <c r="N255" s="118"/>
      <c r="O255" s="21">
        <v>-115446.1924918798</v>
      </c>
      <c r="P255" s="21">
        <v>-24874.75534729195</v>
      </c>
      <c r="Q255" s="118">
        <f t="shared" si="112"/>
        <v>-140320.94783917174</v>
      </c>
      <c r="R255" s="118"/>
      <c r="S255" s="15">
        <v>-581375.34892087127</v>
      </c>
      <c r="T255" s="15">
        <v>222720.38999488761</v>
      </c>
      <c r="U255" s="118">
        <f t="shared" si="113"/>
        <v>-358654.95892598364</v>
      </c>
      <c r="V255" s="15"/>
      <c r="W255" s="15">
        <v>-115446.1924918798</v>
      </c>
      <c r="X255" s="21">
        <v>-13105.831610074971</v>
      </c>
      <c r="Y255" s="118">
        <f t="shared" si="114"/>
        <v>-128552.02410195477</v>
      </c>
      <c r="Z255" s="21"/>
      <c r="AA255" s="21">
        <v>-191182.46</v>
      </c>
      <c r="AB255" s="21">
        <v>-73207.960000000006</v>
      </c>
      <c r="AC255" s="131">
        <f t="shared" si="146"/>
        <v>-256482.94</v>
      </c>
      <c r="AD255" s="12">
        <v>-657373.46371044265</v>
      </c>
      <c r="AE255" s="12"/>
      <c r="AF255" s="15">
        <v>-115446.1924918798</v>
      </c>
      <c r="AG255" s="21">
        <v>-27131.259344781731</v>
      </c>
      <c r="AH255" s="118">
        <f t="shared" si="115"/>
        <v>-142577.45183666152</v>
      </c>
      <c r="AI255" s="21"/>
      <c r="AJ255" s="21">
        <v>-186428.79999999999</v>
      </c>
      <c r="AK255" s="21">
        <v>-71443.520000000004</v>
      </c>
      <c r="AL255" s="118">
        <f t="shared" si="116"/>
        <v>-257872.32</v>
      </c>
      <c r="AM255" s="811"/>
      <c r="AN255" s="131">
        <v>-115446.19249187982</v>
      </c>
      <c r="AO255" s="131">
        <v>-36156.260156284137</v>
      </c>
      <c r="AP255" s="118">
        <f t="shared" si="117"/>
        <v>-151602.45264816395</v>
      </c>
      <c r="AQ255" s="131"/>
      <c r="AR255" s="131">
        <v>-184888.12</v>
      </c>
      <c r="AS255" s="131">
        <v>-70794.98000000001</v>
      </c>
      <c r="AT255" s="118">
        <f t="shared" si="118"/>
        <v>-255683.1</v>
      </c>
      <c r="AU255" s="148"/>
      <c r="AV255" s="131">
        <f t="shared" si="119"/>
        <v>73.255360566990205</v>
      </c>
      <c r="AW255" s="131">
        <f t="shared" si="120"/>
        <v>46.280011850999465</v>
      </c>
      <c r="AX255" s="131">
        <f t="shared" si="121"/>
        <v>119.53537241798968</v>
      </c>
      <c r="AZ255" s="131">
        <f t="shared" si="122"/>
        <v>-17.985074387269016</v>
      </c>
      <c r="BA255" s="131">
        <f t="shared" si="123"/>
        <v>-3.8751760939853481</v>
      </c>
      <c r="BB255" s="118">
        <f t="shared" si="124"/>
        <v>-21.860250481254361</v>
      </c>
      <c r="BC255" s="131"/>
      <c r="BD255" s="131">
        <f t="shared" si="147"/>
        <v>-90.571015566423313</v>
      </c>
      <c r="BE255" s="131">
        <f t="shared" si="125"/>
        <v>34.69705405746808</v>
      </c>
      <c r="BF255" s="118">
        <f t="shared" si="126"/>
        <v>-55.873961508955233</v>
      </c>
      <c r="BG255" s="131"/>
      <c r="BH255" s="131">
        <f t="shared" si="127"/>
        <v>-18.103527127470567</v>
      </c>
      <c r="BI255" s="131">
        <f t="shared" si="128"/>
        <v>-2.0551719633173859</v>
      </c>
      <c r="BJ255" s="118">
        <f t="shared" si="129"/>
        <v>-20.158699090787952</v>
      </c>
      <c r="BK255" s="131"/>
      <c r="BL255" s="131">
        <f t="shared" si="130"/>
        <v>-29.98</v>
      </c>
      <c r="BM255" s="131">
        <f t="shared" si="131"/>
        <v>-11.48</v>
      </c>
      <c r="BN255" s="131">
        <f t="shared" si="132"/>
        <v>-40.22</v>
      </c>
      <c r="BO255" s="118">
        <f t="shared" si="133"/>
        <v>-81.680000000000007</v>
      </c>
      <c r="BP255" s="15"/>
      <c r="BQ255" s="131">
        <f t="shared" si="134"/>
        <v>-18.453675270441146</v>
      </c>
      <c r="BR255" s="131">
        <f t="shared" si="135"/>
        <v>-4.3368381305597392</v>
      </c>
      <c r="BS255" s="118">
        <f t="shared" si="136"/>
        <v>-22.790513401000887</v>
      </c>
      <c r="BT255" s="131"/>
      <c r="BU255" s="131">
        <f t="shared" si="137"/>
        <v>-29.799999999999997</v>
      </c>
      <c r="BV255" s="131">
        <f t="shared" si="138"/>
        <v>-11.42</v>
      </c>
      <c r="BW255" s="118">
        <f t="shared" si="139"/>
        <v>-41.22</v>
      </c>
      <c r="BX255" s="15"/>
      <c r="BY255" s="118">
        <f t="shared" si="140"/>
        <v>-18.557497587506802</v>
      </c>
      <c r="BZ255" s="118">
        <f t="shared" si="141"/>
        <v>-5.8119691619167559</v>
      </c>
      <c r="CA255" s="118">
        <f t="shared" si="142"/>
        <v>-24.369466749423559</v>
      </c>
      <c r="CB255" s="105"/>
      <c r="CC255" s="118">
        <f t="shared" si="143"/>
        <v>-29.72</v>
      </c>
      <c r="CD255" s="118">
        <f t="shared" si="144"/>
        <v>-11.380000000000003</v>
      </c>
      <c r="CE255" s="118">
        <f t="shared" si="145"/>
        <v>-41.1</v>
      </c>
    </row>
    <row r="256" spans="1:83">
      <c r="A256" s="41">
        <v>785</v>
      </c>
      <c r="B256" s="45">
        <v>17</v>
      </c>
      <c r="C256" s="45">
        <v>17</v>
      </c>
      <c r="D256" s="11" t="s">
        <v>287</v>
      </c>
      <c r="E256" s="14">
        <v>2673</v>
      </c>
      <c r="F256" s="14">
        <v>2626</v>
      </c>
      <c r="G256" s="21">
        <v>2589</v>
      </c>
      <c r="H256" s="21">
        <v>2581</v>
      </c>
      <c r="I256" s="21">
        <v>2544</v>
      </c>
      <c r="J256" s="21"/>
      <c r="K256" s="15">
        <v>1122290.4797577241</v>
      </c>
      <c r="L256" s="15">
        <v>870430.07666236942</v>
      </c>
      <c r="M256" s="118">
        <v>1992720.5564200929</v>
      </c>
      <c r="N256" s="118"/>
      <c r="O256" s="21">
        <v>1389779.821708187</v>
      </c>
      <c r="P256" s="15">
        <v>998278.92228896462</v>
      </c>
      <c r="Q256" s="118">
        <f t="shared" si="112"/>
        <v>2388058.7439971515</v>
      </c>
      <c r="R256" s="118"/>
      <c r="S256" s="21">
        <v>-237839.48687742761</v>
      </c>
      <c r="T256" s="15">
        <v>91114.463954911174</v>
      </c>
      <c r="U256" s="118">
        <f t="shared" si="113"/>
        <v>-146725.02292251645</v>
      </c>
      <c r="V256" s="15"/>
      <c r="W256" s="15">
        <v>1389779.821708187</v>
      </c>
      <c r="X256" s="21">
        <v>952320.28652857721</v>
      </c>
      <c r="Y256" s="118">
        <f t="shared" si="114"/>
        <v>2342100.1082367641</v>
      </c>
      <c r="Z256" s="21"/>
      <c r="AA256" s="21">
        <v>-77618.22</v>
      </c>
      <c r="AB256" s="21">
        <v>-29721.72</v>
      </c>
      <c r="AC256" s="131">
        <f t="shared" si="146"/>
        <v>-104129.58</v>
      </c>
      <c r="AD256" s="12">
        <v>2125596.9975879332</v>
      </c>
      <c r="AE256" s="12"/>
      <c r="AF256" s="15">
        <v>1389779.821708187</v>
      </c>
      <c r="AG256" s="15">
        <v>907192.51222863339</v>
      </c>
      <c r="AH256" s="118">
        <f t="shared" si="115"/>
        <v>2296972.3339368203</v>
      </c>
      <c r="AI256" s="15"/>
      <c r="AJ256" s="15">
        <v>-76913.8</v>
      </c>
      <c r="AK256" s="15">
        <v>-29475.02</v>
      </c>
      <c r="AL256" s="118">
        <f t="shared" si="116"/>
        <v>-106388.82</v>
      </c>
      <c r="AM256" s="811"/>
      <c r="AN256" s="131">
        <v>1389779.8217081872</v>
      </c>
      <c r="AO256" s="131">
        <v>864110.40253382025</v>
      </c>
      <c r="AP256" s="118">
        <f t="shared" si="117"/>
        <v>2253890.2242420074</v>
      </c>
      <c r="AQ256" s="131"/>
      <c r="AR256" s="131">
        <v>-75607.679999999993</v>
      </c>
      <c r="AS256" s="131">
        <v>-28950.720000000001</v>
      </c>
      <c r="AT256" s="118">
        <f t="shared" si="118"/>
        <v>-104558.39999999999</v>
      </c>
      <c r="AU256" s="148"/>
      <c r="AV256" s="131">
        <f t="shared" si="119"/>
        <v>419.86175823334236</v>
      </c>
      <c r="AW256" s="131">
        <f t="shared" si="120"/>
        <v>325.6378887625774</v>
      </c>
      <c r="AX256" s="131">
        <f t="shared" si="121"/>
        <v>745.49964699591953</v>
      </c>
      <c r="AZ256" s="131">
        <f t="shared" si="122"/>
        <v>529.23831748217322</v>
      </c>
      <c r="BA256" s="131">
        <f t="shared" si="123"/>
        <v>380.15191252435818</v>
      </c>
      <c r="BB256" s="118">
        <f t="shared" si="124"/>
        <v>909.3902300065314</v>
      </c>
      <c r="BC256" s="131"/>
      <c r="BD256" s="131">
        <f t="shared" si="147"/>
        <v>-90.571015566423313</v>
      </c>
      <c r="BE256" s="131">
        <f t="shared" si="125"/>
        <v>34.69705405746808</v>
      </c>
      <c r="BF256" s="118">
        <f t="shared" si="126"/>
        <v>-55.873961508955233</v>
      </c>
      <c r="BG256" s="131"/>
      <c r="BH256" s="131">
        <f t="shared" si="127"/>
        <v>536.80178513255578</v>
      </c>
      <c r="BI256" s="131">
        <f t="shared" si="128"/>
        <v>367.83325088009934</v>
      </c>
      <c r="BJ256" s="118">
        <f t="shared" si="129"/>
        <v>904.63503601265506</v>
      </c>
      <c r="BK256" s="131"/>
      <c r="BL256" s="131">
        <f t="shared" si="130"/>
        <v>-29.98</v>
      </c>
      <c r="BM256" s="131">
        <f t="shared" si="131"/>
        <v>-11.48</v>
      </c>
      <c r="BN256" s="131">
        <f t="shared" si="132"/>
        <v>-40.22</v>
      </c>
      <c r="BO256" s="118">
        <f t="shared" si="133"/>
        <v>-81.680000000000007</v>
      </c>
      <c r="BP256" s="15"/>
      <c r="BQ256" s="131">
        <f t="shared" si="134"/>
        <v>538.4656418861631</v>
      </c>
      <c r="BR256" s="131">
        <f t="shared" si="135"/>
        <v>351.4887687828878</v>
      </c>
      <c r="BS256" s="118">
        <f t="shared" si="136"/>
        <v>889.95441066905096</v>
      </c>
      <c r="BT256" s="131"/>
      <c r="BU256" s="131">
        <f t="shared" si="137"/>
        <v>-29.8</v>
      </c>
      <c r="BV256" s="131">
        <f t="shared" si="138"/>
        <v>-11.42</v>
      </c>
      <c r="BW256" s="118">
        <f t="shared" si="139"/>
        <v>-41.22</v>
      </c>
      <c r="BX256" s="15"/>
      <c r="BY256" s="118">
        <f t="shared" si="140"/>
        <v>546.29709972806097</v>
      </c>
      <c r="BZ256" s="118">
        <f t="shared" si="141"/>
        <v>339.66603873184761</v>
      </c>
      <c r="CA256" s="118">
        <f t="shared" si="142"/>
        <v>885.96313845990858</v>
      </c>
      <c r="CB256" s="105"/>
      <c r="CC256" s="118">
        <f t="shared" si="143"/>
        <v>-29.72</v>
      </c>
      <c r="CD256" s="118">
        <f t="shared" si="144"/>
        <v>-11.38</v>
      </c>
      <c r="CE256" s="118">
        <f t="shared" si="145"/>
        <v>-41.1</v>
      </c>
    </row>
    <row r="257" spans="1:83">
      <c r="A257" s="41">
        <v>790</v>
      </c>
      <c r="B257" s="45">
        <v>6</v>
      </c>
      <c r="C257" s="45">
        <v>6</v>
      </c>
      <c r="D257" s="11" t="s">
        <v>288</v>
      </c>
      <c r="E257" s="14">
        <v>23998</v>
      </c>
      <c r="F257" s="14">
        <v>23734</v>
      </c>
      <c r="G257" s="21">
        <v>23515</v>
      </c>
      <c r="H257" s="21">
        <v>23464</v>
      </c>
      <c r="I257" s="21">
        <v>23332</v>
      </c>
      <c r="J257" s="21"/>
      <c r="K257" s="15">
        <v>2153689.1027409001</v>
      </c>
      <c r="L257" s="21">
        <v>1172559.566841474</v>
      </c>
      <c r="M257" s="118">
        <v>3326248.669582373</v>
      </c>
      <c r="N257" s="118"/>
      <c r="O257" s="21">
        <v>2354296.3529862948</v>
      </c>
      <c r="P257" s="21">
        <v>850819.70653299696</v>
      </c>
      <c r="Q257" s="118">
        <f t="shared" si="112"/>
        <v>3205116.0595192919</v>
      </c>
      <c r="R257" s="118"/>
      <c r="S257" s="21">
        <v>-2149612.4834534908</v>
      </c>
      <c r="T257" s="15">
        <v>823499.88099994743</v>
      </c>
      <c r="U257" s="118">
        <f t="shared" si="113"/>
        <v>-1326112.6024535433</v>
      </c>
      <c r="V257" s="15"/>
      <c r="W257" s="15">
        <v>2354296.3529862948</v>
      </c>
      <c r="X257" s="21">
        <v>435441.84623709682</v>
      </c>
      <c r="Y257" s="118">
        <f t="shared" si="114"/>
        <v>2789738.1992233917</v>
      </c>
      <c r="Z257" s="21"/>
      <c r="AA257" s="21">
        <v>-704979.7</v>
      </c>
      <c r="AB257" s="21">
        <v>-269952.2</v>
      </c>
      <c r="AC257" s="131">
        <f t="shared" si="146"/>
        <v>-945773.29999999993</v>
      </c>
      <c r="AD257" s="12">
        <v>833916.71114087501</v>
      </c>
      <c r="AE257" s="12"/>
      <c r="AF257" s="15">
        <v>2354296.3529862948</v>
      </c>
      <c r="AG257" s="21">
        <v>27573.378897085811</v>
      </c>
      <c r="AH257" s="118">
        <f t="shared" si="115"/>
        <v>2381869.7318833806</v>
      </c>
      <c r="AI257" s="21"/>
      <c r="AJ257" s="21">
        <v>-699227.20000000007</v>
      </c>
      <c r="AK257" s="21">
        <v>-267958.88</v>
      </c>
      <c r="AL257" s="118">
        <f t="shared" si="116"/>
        <v>-967186.08000000007</v>
      </c>
      <c r="AM257" s="811"/>
      <c r="AN257" s="131">
        <v>2354296.3529862952</v>
      </c>
      <c r="AO257" s="131">
        <v>-133686.34967272903</v>
      </c>
      <c r="AP257" s="118">
        <f t="shared" si="117"/>
        <v>2220610.0033135661</v>
      </c>
      <c r="AQ257" s="131"/>
      <c r="AR257" s="131">
        <v>-693427.03999999992</v>
      </c>
      <c r="AS257" s="131">
        <v>-265518.16000000003</v>
      </c>
      <c r="AT257" s="118">
        <f t="shared" si="118"/>
        <v>-958945.2</v>
      </c>
      <c r="AU257" s="148"/>
      <c r="AV257" s="131">
        <f t="shared" si="119"/>
        <v>89.744524657925666</v>
      </c>
      <c r="AW257" s="131">
        <f t="shared" si="120"/>
        <v>48.860720345090172</v>
      </c>
      <c r="AX257" s="131">
        <f t="shared" si="121"/>
        <v>138.6052450030158</v>
      </c>
      <c r="AZ257" s="131">
        <f t="shared" si="122"/>
        <v>99.195093662521899</v>
      </c>
      <c r="BA257" s="131">
        <f t="shared" si="123"/>
        <v>35.848137968020431</v>
      </c>
      <c r="BB257" s="118">
        <f t="shared" si="124"/>
        <v>135.04323163054235</v>
      </c>
      <c r="BC257" s="131"/>
      <c r="BD257" s="131">
        <f t="shared" si="147"/>
        <v>-90.571015566423313</v>
      </c>
      <c r="BE257" s="131">
        <f t="shared" si="125"/>
        <v>34.69705405746808</v>
      </c>
      <c r="BF257" s="118">
        <f t="shared" si="126"/>
        <v>-55.873961508955226</v>
      </c>
      <c r="BG257" s="131"/>
      <c r="BH257" s="131">
        <f t="shared" si="127"/>
        <v>100.11891783909397</v>
      </c>
      <c r="BI257" s="131">
        <f t="shared" si="128"/>
        <v>18.517620507637542</v>
      </c>
      <c r="BJ257" s="118">
        <f t="shared" si="129"/>
        <v>118.63653834673151</v>
      </c>
      <c r="BK257" s="131"/>
      <c r="BL257" s="131">
        <f t="shared" si="130"/>
        <v>-29.979999999999997</v>
      </c>
      <c r="BM257" s="131">
        <f t="shared" si="131"/>
        <v>-11.48</v>
      </c>
      <c r="BN257" s="131">
        <f t="shared" si="132"/>
        <v>-40.22</v>
      </c>
      <c r="BO257" s="118">
        <f t="shared" si="133"/>
        <v>-81.679999999999993</v>
      </c>
      <c r="BP257" s="15"/>
      <c r="BQ257" s="131">
        <f t="shared" si="134"/>
        <v>100.33653055686561</v>
      </c>
      <c r="BR257" s="131">
        <f t="shared" si="135"/>
        <v>1.1751354797598794</v>
      </c>
      <c r="BS257" s="118">
        <f t="shared" si="136"/>
        <v>101.51166603662548</v>
      </c>
      <c r="BT257" s="131"/>
      <c r="BU257" s="131">
        <f t="shared" si="137"/>
        <v>-29.800000000000004</v>
      </c>
      <c r="BV257" s="131">
        <f t="shared" si="138"/>
        <v>-11.42</v>
      </c>
      <c r="BW257" s="118">
        <f t="shared" si="139"/>
        <v>-41.220000000000006</v>
      </c>
      <c r="BX257" s="15"/>
      <c r="BY257" s="118">
        <f t="shared" si="140"/>
        <v>100.90418108118872</v>
      </c>
      <c r="BZ257" s="118">
        <f t="shared" si="141"/>
        <v>-5.7297423998255201</v>
      </c>
      <c r="CA257" s="118">
        <f t="shared" si="142"/>
        <v>95.174438681363199</v>
      </c>
      <c r="CB257" s="105"/>
      <c r="CC257" s="118">
        <f t="shared" si="143"/>
        <v>-29.719999999999995</v>
      </c>
      <c r="CD257" s="118">
        <f t="shared" si="144"/>
        <v>-11.38</v>
      </c>
      <c r="CE257" s="118">
        <f t="shared" si="145"/>
        <v>-41.099999999999994</v>
      </c>
    </row>
    <row r="258" spans="1:83">
      <c r="A258" s="41">
        <v>791</v>
      </c>
      <c r="B258" s="45">
        <v>17</v>
      </c>
      <c r="C258" s="45">
        <v>17</v>
      </c>
      <c r="D258" s="11" t="s">
        <v>289</v>
      </c>
      <c r="E258" s="14">
        <v>5131</v>
      </c>
      <c r="F258" s="14">
        <v>5029</v>
      </c>
      <c r="G258" s="21">
        <v>4931</v>
      </c>
      <c r="H258" s="21">
        <v>4938</v>
      </c>
      <c r="I258" s="21">
        <v>4861</v>
      </c>
      <c r="J258" s="21"/>
      <c r="K258" s="15">
        <v>1140500.0559376769</v>
      </c>
      <c r="L258" s="21">
        <v>312043.85841197812</v>
      </c>
      <c r="M258" s="118">
        <v>1452543.9143496549</v>
      </c>
      <c r="N258" s="118"/>
      <c r="O258" s="21">
        <v>554688.42463979241</v>
      </c>
      <c r="P258" s="21">
        <v>-24350.344094985019</v>
      </c>
      <c r="Q258" s="118">
        <f t="shared" si="112"/>
        <v>530338.08054480737</v>
      </c>
      <c r="R258" s="118"/>
      <c r="S258" s="21">
        <v>-455481.63728354283</v>
      </c>
      <c r="T258" s="15">
        <v>174491.484855007</v>
      </c>
      <c r="U258" s="118">
        <f t="shared" si="113"/>
        <v>-280990.15242853586</v>
      </c>
      <c r="V258" s="15"/>
      <c r="W258" s="15">
        <v>554688.42463979241</v>
      </c>
      <c r="X258" s="15">
        <v>-10267.83411233323</v>
      </c>
      <c r="Y258" s="118">
        <f t="shared" si="114"/>
        <v>544420.59052745916</v>
      </c>
      <c r="Z258" s="15"/>
      <c r="AA258" s="15">
        <v>-147831.38</v>
      </c>
      <c r="AB258" s="15">
        <v>-56607.88</v>
      </c>
      <c r="AC258" s="131">
        <f t="shared" si="146"/>
        <v>-198324.82</v>
      </c>
      <c r="AD258" s="12">
        <v>129576.13794195039</v>
      </c>
      <c r="AE258" s="12"/>
      <c r="AF258" s="15">
        <v>554688.42463979241</v>
      </c>
      <c r="AG258" s="21">
        <v>-21256.130743870901</v>
      </c>
      <c r="AH258" s="118">
        <f t="shared" si="115"/>
        <v>533432.29389592155</v>
      </c>
      <c r="AI258" s="21"/>
      <c r="AJ258" s="21">
        <v>-147152.4</v>
      </c>
      <c r="AK258" s="21">
        <v>-56391.96</v>
      </c>
      <c r="AL258" s="118">
        <f t="shared" si="116"/>
        <v>-203544.36</v>
      </c>
      <c r="AM258" s="811"/>
      <c r="AN258" s="131">
        <v>554688.42463979241</v>
      </c>
      <c r="AO258" s="131">
        <v>-28326.816065734991</v>
      </c>
      <c r="AP258" s="118">
        <f t="shared" si="117"/>
        <v>526361.60857405746</v>
      </c>
      <c r="AQ258" s="131"/>
      <c r="AR258" s="131">
        <v>-144468.91999999998</v>
      </c>
      <c r="AS258" s="131">
        <v>-55318.18</v>
      </c>
      <c r="AT258" s="118">
        <f t="shared" si="118"/>
        <v>-199787.09999999998</v>
      </c>
      <c r="AU258" s="148"/>
      <c r="AV258" s="131">
        <f t="shared" si="119"/>
        <v>222.2763702860411</v>
      </c>
      <c r="AW258" s="131">
        <f t="shared" si="120"/>
        <v>60.815407992979559</v>
      </c>
      <c r="AX258" s="131">
        <f t="shared" si="121"/>
        <v>283.09177827902062</v>
      </c>
      <c r="AZ258" s="131">
        <f t="shared" si="122"/>
        <v>110.29795677864236</v>
      </c>
      <c r="BA258" s="131">
        <f t="shared" si="123"/>
        <v>-4.8419853042324554</v>
      </c>
      <c r="BB258" s="118">
        <f t="shared" si="124"/>
        <v>105.45597147440989</v>
      </c>
      <c r="BC258" s="131"/>
      <c r="BD258" s="131">
        <f t="shared" si="147"/>
        <v>-90.571015566423313</v>
      </c>
      <c r="BE258" s="131">
        <f t="shared" si="125"/>
        <v>34.697054057468087</v>
      </c>
      <c r="BF258" s="118">
        <f t="shared" si="126"/>
        <v>-55.873961508955233</v>
      </c>
      <c r="BG258" s="131"/>
      <c r="BH258" s="131">
        <f t="shared" si="127"/>
        <v>112.49004758462632</v>
      </c>
      <c r="BI258" s="131">
        <f t="shared" si="128"/>
        <v>-2.0823025983235106</v>
      </c>
      <c r="BJ258" s="118">
        <f t="shared" si="129"/>
        <v>110.40774498630282</v>
      </c>
      <c r="BK258" s="131"/>
      <c r="BL258" s="131">
        <f t="shared" si="130"/>
        <v>-29.98</v>
      </c>
      <c r="BM258" s="131">
        <f t="shared" si="131"/>
        <v>-11.479999999999999</v>
      </c>
      <c r="BN258" s="131">
        <f t="shared" si="132"/>
        <v>-40.22</v>
      </c>
      <c r="BO258" s="118">
        <f t="shared" si="133"/>
        <v>-81.680000000000007</v>
      </c>
      <c r="BP258" s="15"/>
      <c r="BQ258" s="131">
        <f t="shared" si="134"/>
        <v>112.33058417168741</v>
      </c>
      <c r="BR258" s="131">
        <f t="shared" si="135"/>
        <v>-4.304603228811442</v>
      </c>
      <c r="BS258" s="118">
        <f t="shared" si="136"/>
        <v>108.02598094287596</v>
      </c>
      <c r="BT258" s="131"/>
      <c r="BU258" s="131">
        <f t="shared" si="137"/>
        <v>-29.799999999999997</v>
      </c>
      <c r="BV258" s="131">
        <f t="shared" si="138"/>
        <v>-11.42</v>
      </c>
      <c r="BW258" s="118">
        <f t="shared" si="139"/>
        <v>-41.22</v>
      </c>
      <c r="BX258" s="15"/>
      <c r="BY258" s="118">
        <f t="shared" si="140"/>
        <v>114.10994129598691</v>
      </c>
      <c r="BZ258" s="118">
        <f t="shared" si="141"/>
        <v>-5.8273639304124645</v>
      </c>
      <c r="CA258" s="118">
        <f t="shared" si="142"/>
        <v>108.28257736557445</v>
      </c>
      <c r="CB258" s="105"/>
      <c r="CC258" s="118">
        <f t="shared" si="143"/>
        <v>-29.719999999999995</v>
      </c>
      <c r="CD258" s="118">
        <f t="shared" si="144"/>
        <v>-11.38</v>
      </c>
      <c r="CE258" s="118">
        <f t="shared" si="145"/>
        <v>-41.099999999999994</v>
      </c>
    </row>
    <row r="259" spans="1:83">
      <c r="A259" s="41">
        <v>831</v>
      </c>
      <c r="B259" s="45">
        <v>9</v>
      </c>
      <c r="C259" s="45">
        <v>9</v>
      </c>
      <c r="D259" s="11" t="s">
        <v>290</v>
      </c>
      <c r="E259" s="14">
        <v>4595</v>
      </c>
      <c r="F259" s="14">
        <v>4559</v>
      </c>
      <c r="G259" s="21">
        <v>4625</v>
      </c>
      <c r="H259" s="21">
        <v>4596</v>
      </c>
      <c r="I259" s="21">
        <v>4574</v>
      </c>
      <c r="J259" s="21"/>
      <c r="K259" s="15">
        <v>277484.27787702432</v>
      </c>
      <c r="L259" s="21">
        <v>395482.0588390918</v>
      </c>
      <c r="M259" s="118">
        <v>672966.33671611617</v>
      </c>
      <c r="N259" s="118"/>
      <c r="O259" s="21">
        <v>101281.7861281833</v>
      </c>
      <c r="P259" s="21">
        <v>190590.02266757909</v>
      </c>
      <c r="Q259" s="118">
        <f t="shared" si="112"/>
        <v>291871.80879576236</v>
      </c>
      <c r="R259" s="118"/>
      <c r="S259" s="21">
        <v>-412913.25996732386</v>
      </c>
      <c r="T259" s="15">
        <v>158183.86944799701</v>
      </c>
      <c r="U259" s="118">
        <f t="shared" si="113"/>
        <v>-254729.39051932684</v>
      </c>
      <c r="V259" s="15"/>
      <c r="W259" s="15">
        <v>101281.7861281833</v>
      </c>
      <c r="X259" s="21">
        <v>110801.2106220323</v>
      </c>
      <c r="Y259" s="118">
        <f t="shared" si="114"/>
        <v>212082.99675021559</v>
      </c>
      <c r="Z259" s="21"/>
      <c r="AA259" s="21">
        <v>-138657.5</v>
      </c>
      <c r="AB259" s="21">
        <v>-53095</v>
      </c>
      <c r="AC259" s="131">
        <f t="shared" si="146"/>
        <v>-186017.5</v>
      </c>
      <c r="AD259" s="12">
        <v>-162714.87501422709</v>
      </c>
      <c r="AE259" s="12"/>
      <c r="AF259" s="15">
        <v>101281.7861281833</v>
      </c>
      <c r="AG259" s="21">
        <v>32454.85760091868</v>
      </c>
      <c r="AH259" s="118">
        <f t="shared" si="115"/>
        <v>133736.64372910198</v>
      </c>
      <c r="AI259" s="21"/>
      <c r="AJ259" s="21">
        <v>-136960.79999999999</v>
      </c>
      <c r="AK259" s="21">
        <v>-52486.32</v>
      </c>
      <c r="AL259" s="118">
        <f t="shared" si="116"/>
        <v>-189447.12</v>
      </c>
      <c r="AM259" s="811"/>
      <c r="AN259" s="131">
        <v>101281.78612818329</v>
      </c>
      <c r="AO259" s="131">
        <v>-25679.450078283124</v>
      </c>
      <c r="AP259" s="118">
        <f t="shared" si="117"/>
        <v>75602.336049900157</v>
      </c>
      <c r="AQ259" s="131"/>
      <c r="AR259" s="131">
        <v>-135939.28</v>
      </c>
      <c r="AS259" s="131">
        <v>-52052.12</v>
      </c>
      <c r="AT259" s="118">
        <f t="shared" si="118"/>
        <v>-187991.4</v>
      </c>
      <c r="AU259" s="148"/>
      <c r="AV259" s="131">
        <f t="shared" si="119"/>
        <v>60.388308569537394</v>
      </c>
      <c r="AW259" s="131">
        <f t="shared" si="120"/>
        <v>86.067912696211494</v>
      </c>
      <c r="AX259" s="131">
        <f t="shared" si="121"/>
        <v>146.45622126574889</v>
      </c>
      <c r="AZ259" s="131">
        <f t="shared" si="122"/>
        <v>22.215789894315268</v>
      </c>
      <c r="BA259" s="131">
        <f t="shared" si="123"/>
        <v>41.805225415130309</v>
      </c>
      <c r="BB259" s="118">
        <f t="shared" si="124"/>
        <v>64.021015309445573</v>
      </c>
      <c r="BC259" s="131"/>
      <c r="BD259" s="131">
        <f t="shared" si="147"/>
        <v>-90.571015566423313</v>
      </c>
      <c r="BE259" s="131">
        <f t="shared" si="125"/>
        <v>34.697054057468087</v>
      </c>
      <c r="BF259" s="118">
        <f t="shared" si="126"/>
        <v>-55.873961508955219</v>
      </c>
      <c r="BG259" s="131"/>
      <c r="BH259" s="131">
        <f t="shared" si="127"/>
        <v>21.898764568255849</v>
      </c>
      <c r="BI259" s="131">
        <f t="shared" si="128"/>
        <v>23.957018512871848</v>
      </c>
      <c r="BJ259" s="118">
        <f t="shared" si="129"/>
        <v>45.855783081127697</v>
      </c>
      <c r="BK259" s="131"/>
      <c r="BL259" s="131">
        <f t="shared" si="130"/>
        <v>-29.98</v>
      </c>
      <c r="BM259" s="131">
        <f t="shared" si="131"/>
        <v>-11.48</v>
      </c>
      <c r="BN259" s="131">
        <f t="shared" si="132"/>
        <v>-40.22</v>
      </c>
      <c r="BO259" s="118">
        <f t="shared" si="133"/>
        <v>-81.680000000000007</v>
      </c>
      <c r="BP259" s="15"/>
      <c r="BQ259" s="131">
        <f t="shared" si="134"/>
        <v>22.036942151475916</v>
      </c>
      <c r="BR259" s="131">
        <f t="shared" si="135"/>
        <v>7.0615442995906612</v>
      </c>
      <c r="BS259" s="118">
        <f t="shared" si="136"/>
        <v>29.098486451066577</v>
      </c>
      <c r="BT259" s="131"/>
      <c r="BU259" s="131">
        <f t="shared" si="137"/>
        <v>-29.799999999999997</v>
      </c>
      <c r="BV259" s="131">
        <f t="shared" si="138"/>
        <v>-11.42</v>
      </c>
      <c r="BW259" s="118">
        <f t="shared" si="139"/>
        <v>-41.22</v>
      </c>
      <c r="BX259" s="15"/>
      <c r="BY259" s="118">
        <f t="shared" si="140"/>
        <v>22.142935314425731</v>
      </c>
      <c r="BZ259" s="118">
        <f t="shared" si="141"/>
        <v>-5.6142217049154182</v>
      </c>
      <c r="CA259" s="118">
        <f t="shared" si="142"/>
        <v>16.528713609510312</v>
      </c>
      <c r="CB259" s="105"/>
      <c r="CC259" s="118">
        <f t="shared" si="143"/>
        <v>-29.72</v>
      </c>
      <c r="CD259" s="118">
        <f t="shared" si="144"/>
        <v>-11.38</v>
      </c>
      <c r="CE259" s="118">
        <f t="shared" si="145"/>
        <v>-41.1</v>
      </c>
    </row>
    <row r="260" spans="1:83">
      <c r="A260" s="41">
        <v>832</v>
      </c>
      <c r="B260" s="45">
        <v>17</v>
      </c>
      <c r="C260" s="45">
        <v>17</v>
      </c>
      <c r="D260" s="11" t="s">
        <v>291</v>
      </c>
      <c r="E260" s="14">
        <v>3913</v>
      </c>
      <c r="F260" s="14">
        <v>3825</v>
      </c>
      <c r="G260" s="21">
        <v>3731</v>
      </c>
      <c r="H260" s="21">
        <v>3657</v>
      </c>
      <c r="I260" s="21">
        <v>3555</v>
      </c>
      <c r="J260" s="21"/>
      <c r="K260" s="15">
        <v>1776586.520253977</v>
      </c>
      <c r="L260" s="21">
        <v>1174352.172180431</v>
      </c>
      <c r="M260" s="118">
        <v>2950938.6924344078</v>
      </c>
      <c r="N260" s="118"/>
      <c r="O260" s="21">
        <v>1613949.5257217509</v>
      </c>
      <c r="P260" s="21">
        <v>992313.12109336723</v>
      </c>
      <c r="Q260" s="118">
        <f t="shared" si="112"/>
        <v>2606262.6468151184</v>
      </c>
      <c r="R260" s="118"/>
      <c r="S260" s="21">
        <v>-346434.13454156916</v>
      </c>
      <c r="T260" s="15">
        <v>132716.23176981541</v>
      </c>
      <c r="U260" s="118">
        <f t="shared" si="113"/>
        <v>-213717.90277175375</v>
      </c>
      <c r="V260" s="15"/>
      <c r="W260" s="15">
        <v>1613949.5257217509</v>
      </c>
      <c r="X260" s="21">
        <v>925370.32528853801</v>
      </c>
      <c r="Y260" s="118">
        <f t="shared" si="114"/>
        <v>2539319.851010289</v>
      </c>
      <c r="Z260" s="21"/>
      <c r="AA260" s="21">
        <v>-111855.38</v>
      </c>
      <c r="AB260" s="21">
        <v>-42831.88</v>
      </c>
      <c r="AC260" s="131">
        <f t="shared" si="146"/>
        <v>-150060.82</v>
      </c>
      <c r="AD260" s="12">
        <v>2223633.503146546</v>
      </c>
      <c r="AE260" s="12"/>
      <c r="AF260" s="15">
        <v>1613949.5257217509</v>
      </c>
      <c r="AG260" s="21">
        <v>859637.75228881021</v>
      </c>
      <c r="AH260" s="118">
        <f t="shared" si="115"/>
        <v>2473587.2780105611</v>
      </c>
      <c r="AI260" s="21"/>
      <c r="AJ260" s="21">
        <v>-108978.6</v>
      </c>
      <c r="AK260" s="21">
        <v>-41762.94</v>
      </c>
      <c r="AL260" s="118">
        <f t="shared" si="116"/>
        <v>-150741.54</v>
      </c>
      <c r="AM260" s="811"/>
      <c r="AN260" s="131">
        <v>1613949.5257217507</v>
      </c>
      <c r="AO260" s="131">
        <v>796884.86973638821</v>
      </c>
      <c r="AP260" s="118">
        <f t="shared" si="117"/>
        <v>2410834.395458139</v>
      </c>
      <c r="AQ260" s="131"/>
      <c r="AR260" s="131">
        <v>-105654.59999999999</v>
      </c>
      <c r="AS260" s="131">
        <v>-40455.9</v>
      </c>
      <c r="AT260" s="118">
        <f t="shared" si="118"/>
        <v>-146110.5</v>
      </c>
      <c r="AU260" s="148"/>
      <c r="AV260" s="131">
        <f t="shared" si="119"/>
        <v>454.02159986045928</v>
      </c>
      <c r="AW260" s="131">
        <f t="shared" si="120"/>
        <v>300.11555639673679</v>
      </c>
      <c r="AX260" s="131">
        <f t="shared" si="121"/>
        <v>754.13715625719601</v>
      </c>
      <c r="AZ260" s="131">
        <f t="shared" si="122"/>
        <v>421.94758842398716</v>
      </c>
      <c r="BA260" s="131">
        <f t="shared" si="123"/>
        <v>259.42826695251432</v>
      </c>
      <c r="BB260" s="118">
        <f t="shared" si="124"/>
        <v>681.37585537650159</v>
      </c>
      <c r="BC260" s="131"/>
      <c r="BD260" s="131">
        <f t="shared" si="147"/>
        <v>-90.571015566423313</v>
      </c>
      <c r="BE260" s="131">
        <f t="shared" si="125"/>
        <v>34.69705405746808</v>
      </c>
      <c r="BF260" s="118">
        <f t="shared" si="126"/>
        <v>-55.873961508955233</v>
      </c>
      <c r="BG260" s="131"/>
      <c r="BH260" s="131">
        <f t="shared" si="127"/>
        <v>432.57827009427791</v>
      </c>
      <c r="BI260" s="131">
        <f t="shared" si="128"/>
        <v>248.02206520732727</v>
      </c>
      <c r="BJ260" s="118">
        <f t="shared" si="129"/>
        <v>680.60033530160513</v>
      </c>
      <c r="BK260" s="131"/>
      <c r="BL260" s="131">
        <f t="shared" si="130"/>
        <v>-29.98</v>
      </c>
      <c r="BM260" s="131">
        <f t="shared" si="131"/>
        <v>-11.479999999999999</v>
      </c>
      <c r="BN260" s="131">
        <f t="shared" si="132"/>
        <v>-40.22</v>
      </c>
      <c r="BO260" s="118">
        <f t="shared" si="133"/>
        <v>-81.680000000000007</v>
      </c>
      <c r="BP260" s="15"/>
      <c r="BQ260" s="131">
        <f t="shared" si="134"/>
        <v>441.33156295371913</v>
      </c>
      <c r="BR260" s="131">
        <f t="shared" si="135"/>
        <v>235.066380171947</v>
      </c>
      <c r="BS260" s="118">
        <f t="shared" si="136"/>
        <v>676.39794312566619</v>
      </c>
      <c r="BT260" s="131"/>
      <c r="BU260" s="131">
        <f t="shared" si="137"/>
        <v>-29.8</v>
      </c>
      <c r="BV260" s="131">
        <f t="shared" si="138"/>
        <v>-11.42</v>
      </c>
      <c r="BW260" s="118">
        <f t="shared" si="139"/>
        <v>-41.22</v>
      </c>
      <c r="BX260" s="15"/>
      <c r="BY260" s="118">
        <f t="shared" si="140"/>
        <v>453.99424070935322</v>
      </c>
      <c r="BZ260" s="118">
        <f t="shared" si="141"/>
        <v>224.15889444061554</v>
      </c>
      <c r="CA260" s="118">
        <f t="shared" si="142"/>
        <v>678.15313514996876</v>
      </c>
      <c r="CB260" s="105"/>
      <c r="CC260" s="118">
        <f t="shared" si="143"/>
        <v>-29.72</v>
      </c>
      <c r="CD260" s="118">
        <f t="shared" si="144"/>
        <v>-11.38</v>
      </c>
      <c r="CE260" s="118">
        <f t="shared" si="145"/>
        <v>-41.1</v>
      </c>
    </row>
    <row r="261" spans="1:83">
      <c r="A261" s="41">
        <v>833</v>
      </c>
      <c r="B261" s="45">
        <v>2</v>
      </c>
      <c r="C261" s="45">
        <v>2</v>
      </c>
      <c r="D261" s="11" t="s">
        <v>292</v>
      </c>
      <c r="E261" s="14">
        <v>1677</v>
      </c>
      <c r="F261" s="14">
        <v>1691</v>
      </c>
      <c r="G261" s="21">
        <v>1705</v>
      </c>
      <c r="H261" s="21">
        <v>1692</v>
      </c>
      <c r="I261" s="21">
        <v>1707</v>
      </c>
      <c r="J261" s="21"/>
      <c r="K261" s="15">
        <v>460471.57373023202</v>
      </c>
      <c r="L261" s="21">
        <v>609663.98082167027</v>
      </c>
      <c r="M261" s="118">
        <v>1070135.554551902</v>
      </c>
      <c r="N261" s="118"/>
      <c r="O261" s="21">
        <v>446074.66432930698</v>
      </c>
      <c r="P261" s="21">
        <v>567765.05453882145</v>
      </c>
      <c r="Q261" s="118">
        <f t="shared" si="112"/>
        <v>1013839.7188681285</v>
      </c>
      <c r="R261" s="118"/>
      <c r="S261" s="21">
        <v>-153155.58732282181</v>
      </c>
      <c r="T261" s="15">
        <v>58672.718411178517</v>
      </c>
      <c r="U261" s="118">
        <f t="shared" si="113"/>
        <v>-94482.868911643294</v>
      </c>
      <c r="V261" s="15"/>
      <c r="W261" s="15">
        <v>446074.66432930698</v>
      </c>
      <c r="X261" s="21">
        <v>538170.2133085035</v>
      </c>
      <c r="Y261" s="118">
        <f t="shared" si="114"/>
        <v>984244.87763781054</v>
      </c>
      <c r="Z261" s="21"/>
      <c r="AA261" s="21">
        <v>-51115.9</v>
      </c>
      <c r="AB261" s="21">
        <v>-19573.400000000001</v>
      </c>
      <c r="AC261" s="131">
        <f t="shared" si="146"/>
        <v>-68575.099999999991</v>
      </c>
      <c r="AD261" s="12">
        <v>845140.47666869941</v>
      </c>
      <c r="AE261" s="12"/>
      <c r="AF261" s="15">
        <v>446074.66432930698</v>
      </c>
      <c r="AG261" s="21">
        <v>509110.40129738202</v>
      </c>
      <c r="AH261" s="118">
        <f t="shared" si="115"/>
        <v>955185.065626689</v>
      </c>
      <c r="AI261" s="21"/>
      <c r="AJ261" s="21">
        <v>-50421.599999999999</v>
      </c>
      <c r="AK261" s="21">
        <v>-19322.64</v>
      </c>
      <c r="AL261" s="118">
        <f t="shared" si="116"/>
        <v>-69744.239999999991</v>
      </c>
      <c r="AM261" s="811"/>
      <c r="AN261" s="131">
        <v>446074.66432930698</v>
      </c>
      <c r="AO261" s="131">
        <v>481367.88511538313</v>
      </c>
      <c r="AP261" s="118">
        <f t="shared" si="117"/>
        <v>927442.54944469011</v>
      </c>
      <c r="AQ261" s="131"/>
      <c r="AR261" s="131">
        <v>-50732.04</v>
      </c>
      <c r="AS261" s="131">
        <v>-19425.66</v>
      </c>
      <c r="AT261" s="118">
        <f t="shared" si="118"/>
        <v>-70157.7</v>
      </c>
      <c r="AU261" s="148"/>
      <c r="AV261" s="131">
        <f t="shared" si="119"/>
        <v>274.58054486000719</v>
      </c>
      <c r="AW261" s="131">
        <f t="shared" si="120"/>
        <v>363.54441313158634</v>
      </c>
      <c r="AX261" s="131">
        <f t="shared" si="121"/>
        <v>638.12495799159331</v>
      </c>
      <c r="AZ261" s="131">
        <f t="shared" si="122"/>
        <v>263.79341474234593</v>
      </c>
      <c r="BA261" s="131">
        <f t="shared" si="123"/>
        <v>335.75698080356091</v>
      </c>
      <c r="BB261" s="118">
        <f t="shared" si="124"/>
        <v>599.55039554590689</v>
      </c>
      <c r="BC261" s="131"/>
      <c r="BD261" s="131">
        <f t="shared" si="147"/>
        <v>-90.571015566423313</v>
      </c>
      <c r="BE261" s="131">
        <f t="shared" si="125"/>
        <v>34.69705405746808</v>
      </c>
      <c r="BF261" s="118">
        <f t="shared" si="126"/>
        <v>-55.873961508955233</v>
      </c>
      <c r="BG261" s="131"/>
      <c r="BH261" s="131">
        <f t="shared" si="127"/>
        <v>261.62736910809792</v>
      </c>
      <c r="BI261" s="131">
        <f t="shared" si="128"/>
        <v>315.64235384662965</v>
      </c>
      <c r="BJ261" s="118">
        <f t="shared" si="129"/>
        <v>577.26972295472751</v>
      </c>
      <c r="BK261" s="131"/>
      <c r="BL261" s="131">
        <f t="shared" si="130"/>
        <v>-29.98</v>
      </c>
      <c r="BM261" s="131">
        <f t="shared" si="131"/>
        <v>-11.48</v>
      </c>
      <c r="BN261" s="131">
        <f t="shared" si="132"/>
        <v>-40.219999999999992</v>
      </c>
      <c r="BO261" s="118">
        <f t="shared" si="133"/>
        <v>-81.679999999999993</v>
      </c>
      <c r="BP261" s="15"/>
      <c r="BQ261" s="131">
        <f t="shared" si="134"/>
        <v>263.63750846885756</v>
      </c>
      <c r="BR261" s="131">
        <f t="shared" si="135"/>
        <v>300.89267216157327</v>
      </c>
      <c r="BS261" s="118">
        <f t="shared" si="136"/>
        <v>564.53018063043078</v>
      </c>
      <c r="BT261" s="131"/>
      <c r="BU261" s="131">
        <f t="shared" si="137"/>
        <v>-29.8</v>
      </c>
      <c r="BV261" s="131">
        <f t="shared" si="138"/>
        <v>-11.42</v>
      </c>
      <c r="BW261" s="118">
        <f t="shared" si="139"/>
        <v>-41.22</v>
      </c>
      <c r="BX261" s="15"/>
      <c r="BY261" s="118">
        <f t="shared" si="140"/>
        <v>261.3208344049836</v>
      </c>
      <c r="BZ261" s="118">
        <f t="shared" si="141"/>
        <v>281.99641775945116</v>
      </c>
      <c r="CA261" s="118">
        <f t="shared" si="142"/>
        <v>543.31725216443476</v>
      </c>
      <c r="CB261" s="105"/>
      <c r="CC261" s="118">
        <f t="shared" si="143"/>
        <v>-29.72</v>
      </c>
      <c r="CD261" s="118">
        <f t="shared" si="144"/>
        <v>-11.38</v>
      </c>
      <c r="CE261" s="118">
        <f t="shared" si="145"/>
        <v>-41.1</v>
      </c>
    </row>
    <row r="262" spans="1:83">
      <c r="A262" s="41">
        <v>834</v>
      </c>
      <c r="B262" s="45">
        <v>5</v>
      </c>
      <c r="C262" s="45">
        <v>5</v>
      </c>
      <c r="D262" s="11" t="s">
        <v>293</v>
      </c>
      <c r="E262" s="14">
        <v>5967</v>
      </c>
      <c r="F262" s="14">
        <v>5879</v>
      </c>
      <c r="G262" s="21">
        <v>5844</v>
      </c>
      <c r="H262" s="21">
        <v>5832</v>
      </c>
      <c r="I262" s="21">
        <v>5777</v>
      </c>
      <c r="J262" s="21"/>
      <c r="K262" s="15">
        <v>1173682.0982292539</v>
      </c>
      <c r="L262" s="21">
        <v>749534.85643869278</v>
      </c>
      <c r="M262" s="118">
        <v>1923216.954667947</v>
      </c>
      <c r="N262" s="118"/>
      <c r="O262" s="21">
        <v>1625120.9558775539</v>
      </c>
      <c r="P262" s="21">
        <v>937566.64992664231</v>
      </c>
      <c r="Q262" s="118">
        <f t="shared" si="112"/>
        <v>2562687.6058041961</v>
      </c>
      <c r="R262" s="118"/>
      <c r="S262" s="21">
        <v>-532467.00051500264</v>
      </c>
      <c r="T262" s="15">
        <v>203983.98080385491</v>
      </c>
      <c r="U262" s="118">
        <f t="shared" si="113"/>
        <v>-328483.01971114776</v>
      </c>
      <c r="V262" s="15"/>
      <c r="W262" s="15">
        <v>1625120.9558775539</v>
      </c>
      <c r="X262" s="21">
        <v>834676.01030923275</v>
      </c>
      <c r="Y262" s="118">
        <f t="shared" si="114"/>
        <v>2459796.9661867865</v>
      </c>
      <c r="Z262" s="21"/>
      <c r="AA262" s="21">
        <v>-175203.12</v>
      </c>
      <c r="AB262" s="21">
        <v>-67089.119999999995</v>
      </c>
      <c r="AC262" s="131">
        <f t="shared" si="146"/>
        <v>-235045.68</v>
      </c>
      <c r="AD262" s="12">
        <v>1975491.3340301921</v>
      </c>
      <c r="AE262" s="12"/>
      <c r="AF262" s="15">
        <v>1625120.9558775539</v>
      </c>
      <c r="AG262" s="21">
        <v>733645.47523331118</v>
      </c>
      <c r="AH262" s="118">
        <f t="shared" si="115"/>
        <v>2358766.431110865</v>
      </c>
      <c r="AI262" s="21"/>
      <c r="AJ262" s="21">
        <v>-173793.6</v>
      </c>
      <c r="AK262" s="21">
        <v>-66601.440000000002</v>
      </c>
      <c r="AL262" s="118">
        <f t="shared" si="116"/>
        <v>-240395.04</v>
      </c>
      <c r="AM262" s="811"/>
      <c r="AN262" s="131">
        <v>1625120.9558775544</v>
      </c>
      <c r="AO262" s="131">
        <v>637194.70489979768</v>
      </c>
      <c r="AP262" s="118">
        <f t="shared" si="117"/>
        <v>2262315.6607773518</v>
      </c>
      <c r="AQ262" s="131"/>
      <c r="AR262" s="131">
        <v>-171692.44</v>
      </c>
      <c r="AS262" s="131">
        <v>-65742.260000000009</v>
      </c>
      <c r="AT262" s="118">
        <f t="shared" si="118"/>
        <v>-237434.7</v>
      </c>
      <c r="AU262" s="148"/>
      <c r="AV262" s="131">
        <f t="shared" si="119"/>
        <v>196.69550833404622</v>
      </c>
      <c r="AW262" s="131">
        <f t="shared" si="120"/>
        <v>125.61334949533983</v>
      </c>
      <c r="AX262" s="131">
        <f t="shared" si="121"/>
        <v>322.30885782938611</v>
      </c>
      <c r="AZ262" s="131">
        <f t="shared" si="122"/>
        <v>276.42812653130699</v>
      </c>
      <c r="BA262" s="131">
        <f t="shared" si="123"/>
        <v>159.47723251005993</v>
      </c>
      <c r="BB262" s="118">
        <f t="shared" si="124"/>
        <v>435.90535904136692</v>
      </c>
      <c r="BC262" s="131"/>
      <c r="BD262" s="131">
        <f t="shared" si="147"/>
        <v>-90.571015566423313</v>
      </c>
      <c r="BE262" s="131">
        <f t="shared" si="125"/>
        <v>34.697054057468094</v>
      </c>
      <c r="BF262" s="118">
        <f t="shared" si="126"/>
        <v>-55.873961508955226</v>
      </c>
      <c r="BG262" s="131"/>
      <c r="BH262" s="131">
        <f t="shared" si="127"/>
        <v>278.08366801463961</v>
      </c>
      <c r="BI262" s="131">
        <f t="shared" si="128"/>
        <v>142.82614823908841</v>
      </c>
      <c r="BJ262" s="118">
        <f t="shared" si="129"/>
        <v>420.90981625372802</v>
      </c>
      <c r="BK262" s="131"/>
      <c r="BL262" s="131">
        <f t="shared" si="130"/>
        <v>-29.98</v>
      </c>
      <c r="BM262" s="131">
        <f t="shared" si="131"/>
        <v>-11.479999999999999</v>
      </c>
      <c r="BN262" s="131">
        <f t="shared" si="132"/>
        <v>-40.22</v>
      </c>
      <c r="BO262" s="118">
        <f t="shared" si="133"/>
        <v>-81.680000000000007</v>
      </c>
      <c r="BP262" s="15"/>
      <c r="BQ262" s="131">
        <f t="shared" si="134"/>
        <v>278.65585663195367</v>
      </c>
      <c r="BR262" s="131">
        <f t="shared" si="135"/>
        <v>125.79654925125364</v>
      </c>
      <c r="BS262" s="118">
        <f t="shared" si="136"/>
        <v>404.45240588320729</v>
      </c>
      <c r="BT262" s="131"/>
      <c r="BU262" s="131">
        <f t="shared" si="137"/>
        <v>-29.8</v>
      </c>
      <c r="BV262" s="131">
        <f t="shared" si="138"/>
        <v>-11.42</v>
      </c>
      <c r="BW262" s="118">
        <f t="shared" si="139"/>
        <v>-41.22</v>
      </c>
      <c r="BX262" s="15"/>
      <c r="BY262" s="118">
        <f t="shared" si="140"/>
        <v>281.30880316384878</v>
      </c>
      <c r="BZ262" s="118">
        <f t="shared" si="141"/>
        <v>110.29854680626583</v>
      </c>
      <c r="CA262" s="118">
        <f t="shared" si="142"/>
        <v>391.60734997011463</v>
      </c>
      <c r="CB262" s="105"/>
      <c r="CC262" s="118">
        <f t="shared" si="143"/>
        <v>-29.72</v>
      </c>
      <c r="CD262" s="118">
        <f t="shared" si="144"/>
        <v>-11.38</v>
      </c>
      <c r="CE262" s="118">
        <f t="shared" si="145"/>
        <v>-41.1</v>
      </c>
    </row>
    <row r="263" spans="1:83">
      <c r="A263" s="41">
        <v>837</v>
      </c>
      <c r="B263" s="45">
        <v>6</v>
      </c>
      <c r="C263" s="45">
        <v>6</v>
      </c>
      <c r="D263" s="11" t="s">
        <v>294</v>
      </c>
      <c r="E263" s="14">
        <v>244223</v>
      </c>
      <c r="F263" s="14">
        <v>249009</v>
      </c>
      <c r="G263" s="21">
        <v>255050</v>
      </c>
      <c r="H263" s="21">
        <v>260180</v>
      </c>
      <c r="I263" s="21">
        <v>263337</v>
      </c>
      <c r="J263" s="21"/>
      <c r="K263" s="15">
        <v>-53845192.491937786</v>
      </c>
      <c r="L263" s="21">
        <v>-17879235.785679471</v>
      </c>
      <c r="M263" s="118">
        <v>-71724428.277617261</v>
      </c>
      <c r="N263" s="118"/>
      <c r="O263" s="21">
        <v>-34937811.825379469</v>
      </c>
      <c r="P263" s="21">
        <v>-2548022.1881027808</v>
      </c>
      <c r="Q263" s="118">
        <f t="shared" si="112"/>
        <v>-37485834.01348225</v>
      </c>
      <c r="R263" s="118"/>
      <c r="S263" s="21">
        <v>-22552998.015179504</v>
      </c>
      <c r="T263" s="15">
        <v>8639878.7337960694</v>
      </c>
      <c r="U263" s="118">
        <f t="shared" si="113"/>
        <v>-13913119.281383434</v>
      </c>
      <c r="V263" s="15"/>
      <c r="W263" s="15">
        <v>-34937811.825379469</v>
      </c>
      <c r="X263" s="21">
        <v>-508407.85533465631</v>
      </c>
      <c r="Y263" s="118">
        <f t="shared" si="114"/>
        <v>-35446219.680714123</v>
      </c>
      <c r="Z263" s="21"/>
      <c r="AA263" s="21">
        <v>-7646399</v>
      </c>
      <c r="AB263" s="21">
        <v>-2927974</v>
      </c>
      <c r="AC263" s="131">
        <f t="shared" si="146"/>
        <v>-10258111</v>
      </c>
      <c r="AD263" s="12">
        <v>-55897308.558348797</v>
      </c>
      <c r="AE263" s="12"/>
      <c r="AF263" s="15">
        <v>-34937811.825379469</v>
      </c>
      <c r="AG263" s="21">
        <v>-1052489.13509655</v>
      </c>
      <c r="AH263" s="118">
        <f t="shared" si="115"/>
        <v>-35990300.960476018</v>
      </c>
      <c r="AI263" s="21"/>
      <c r="AJ263" s="21">
        <v>-7753364</v>
      </c>
      <c r="AK263" s="21">
        <v>-2971255.6</v>
      </c>
      <c r="AL263" s="118">
        <f t="shared" si="116"/>
        <v>-10724619.6</v>
      </c>
      <c r="AM263" s="811"/>
      <c r="AN263" s="131">
        <v>-34937811.825379469</v>
      </c>
      <c r="AO263" s="131">
        <v>-1402591.3982327709</v>
      </c>
      <c r="AP263" s="118">
        <f t="shared" si="117"/>
        <v>-36340403.223612241</v>
      </c>
      <c r="AQ263" s="131"/>
      <c r="AR263" s="131">
        <v>-7826375.6399999997</v>
      </c>
      <c r="AS263" s="131">
        <v>-2996775.06</v>
      </c>
      <c r="AT263" s="118">
        <f t="shared" si="118"/>
        <v>-10823150.699999999</v>
      </c>
      <c r="AU263" s="148"/>
      <c r="AV263" s="131">
        <f t="shared" si="119"/>
        <v>-220.47551824331774</v>
      </c>
      <c r="AW263" s="131">
        <f t="shared" si="120"/>
        <v>-73.208648594438159</v>
      </c>
      <c r="AX263" s="131">
        <f t="shared" si="121"/>
        <v>-293.68416683775592</v>
      </c>
      <c r="AZ263" s="131">
        <f t="shared" si="122"/>
        <v>-140.30742593793585</v>
      </c>
      <c r="BA263" s="131">
        <f t="shared" si="123"/>
        <v>-10.232650980899409</v>
      </c>
      <c r="BB263" s="118">
        <f t="shared" si="124"/>
        <v>-150.54007691883527</v>
      </c>
      <c r="BC263" s="131"/>
      <c r="BD263" s="131">
        <f t="shared" si="147"/>
        <v>-90.571015566423313</v>
      </c>
      <c r="BE263" s="131">
        <f t="shared" si="125"/>
        <v>34.69705405746808</v>
      </c>
      <c r="BF263" s="118">
        <f t="shared" si="126"/>
        <v>-55.873961508955233</v>
      </c>
      <c r="BG263" s="131"/>
      <c r="BH263" s="131">
        <f t="shared" si="127"/>
        <v>-136.98416712558114</v>
      </c>
      <c r="BI263" s="131">
        <f t="shared" si="128"/>
        <v>-1.9933654394615028</v>
      </c>
      <c r="BJ263" s="118">
        <f t="shared" si="129"/>
        <v>-138.97753256504265</v>
      </c>
      <c r="BK263" s="131"/>
      <c r="BL263" s="131">
        <f t="shared" si="130"/>
        <v>-29.98</v>
      </c>
      <c r="BM263" s="131">
        <f t="shared" si="131"/>
        <v>-11.48</v>
      </c>
      <c r="BN263" s="131">
        <f t="shared" si="132"/>
        <v>-40.22</v>
      </c>
      <c r="BO263" s="118">
        <f t="shared" si="133"/>
        <v>-81.680000000000007</v>
      </c>
      <c r="BP263" s="15"/>
      <c r="BQ263" s="131">
        <f t="shared" si="134"/>
        <v>-134.28323401252774</v>
      </c>
      <c r="BR263" s="131">
        <f t="shared" si="135"/>
        <v>-4.0452345879642939</v>
      </c>
      <c r="BS263" s="118">
        <f t="shared" si="136"/>
        <v>-138.32846860049204</v>
      </c>
      <c r="BT263" s="131"/>
      <c r="BU263" s="131">
        <f t="shared" si="137"/>
        <v>-29.8</v>
      </c>
      <c r="BV263" s="131">
        <f t="shared" si="138"/>
        <v>-11.42</v>
      </c>
      <c r="BW263" s="118">
        <f t="shared" si="139"/>
        <v>-41.22</v>
      </c>
      <c r="BX263" s="15"/>
      <c r="BY263" s="118">
        <f t="shared" si="140"/>
        <v>-132.67338742895782</v>
      </c>
      <c r="BZ263" s="118">
        <f t="shared" si="141"/>
        <v>-5.3262222863964075</v>
      </c>
      <c r="CA263" s="118">
        <f t="shared" si="142"/>
        <v>-137.99960971535424</v>
      </c>
      <c r="CB263" s="105"/>
      <c r="CC263" s="118">
        <f t="shared" si="143"/>
        <v>-29.72</v>
      </c>
      <c r="CD263" s="118">
        <f t="shared" si="144"/>
        <v>-11.38</v>
      </c>
      <c r="CE263" s="118">
        <f t="shared" si="145"/>
        <v>-41.1</v>
      </c>
    </row>
    <row r="264" spans="1:83">
      <c r="A264" s="41">
        <v>844</v>
      </c>
      <c r="B264" s="45">
        <v>11</v>
      </c>
      <c r="C264" s="45">
        <v>11</v>
      </c>
      <c r="D264" s="11" t="s">
        <v>295</v>
      </c>
      <c r="E264" s="14">
        <v>1479</v>
      </c>
      <c r="F264" s="14">
        <v>1441</v>
      </c>
      <c r="G264" s="21">
        <v>1412</v>
      </c>
      <c r="H264" s="21">
        <v>1388</v>
      </c>
      <c r="I264" s="21">
        <v>1388</v>
      </c>
      <c r="J264" s="21"/>
      <c r="K264" s="15">
        <v>31234.193027492049</v>
      </c>
      <c r="L264" s="21">
        <v>-120860.6915823685</v>
      </c>
      <c r="M264" s="118">
        <v>-89626.498554876496</v>
      </c>
      <c r="N264" s="118"/>
      <c r="O264" s="21">
        <v>155770.66059490759</v>
      </c>
      <c r="P264" s="21">
        <v>-22361.668636851879</v>
      </c>
      <c r="Q264" s="118">
        <f t="shared" si="112"/>
        <v>133408.9919580557</v>
      </c>
      <c r="R264" s="118"/>
      <c r="S264" s="21">
        <v>-130512.833431216</v>
      </c>
      <c r="T264" s="15">
        <v>49998.454896811512</v>
      </c>
      <c r="U264" s="118">
        <f t="shared" si="113"/>
        <v>-80514.378534404488</v>
      </c>
      <c r="V264" s="15"/>
      <c r="W264" s="15">
        <v>155770.66059490759</v>
      </c>
      <c r="X264" s="21">
        <v>-4351.163736135285</v>
      </c>
      <c r="Y264" s="118">
        <f t="shared" si="114"/>
        <v>151419.4968587723</v>
      </c>
      <c r="Z264" s="21"/>
      <c r="AA264" s="21">
        <v>-42331.76</v>
      </c>
      <c r="AB264" s="21">
        <v>-16209.76</v>
      </c>
      <c r="AC264" s="131">
        <f t="shared" si="146"/>
        <v>-56790.64</v>
      </c>
      <c r="AD264" s="12">
        <v>32543.18843133323</v>
      </c>
      <c r="AE264" s="12"/>
      <c r="AF264" s="15">
        <v>155770.66059490759</v>
      </c>
      <c r="AG264" s="21">
        <v>-6090.6908733183473</v>
      </c>
      <c r="AH264" s="118">
        <f t="shared" si="115"/>
        <v>149679.96972158924</v>
      </c>
      <c r="AI264" s="21"/>
      <c r="AJ264" s="21">
        <v>-41362.400000000001</v>
      </c>
      <c r="AK264" s="21">
        <v>-15850.96</v>
      </c>
      <c r="AL264" s="118">
        <f t="shared" si="116"/>
        <v>-57213.36</v>
      </c>
      <c r="AM264" s="811"/>
      <c r="AN264" s="131">
        <v>155770.66059490759</v>
      </c>
      <c r="AO264" s="131">
        <v>-8116.7114636556225</v>
      </c>
      <c r="AP264" s="118">
        <f t="shared" si="117"/>
        <v>147653.94913125195</v>
      </c>
      <c r="AQ264" s="131"/>
      <c r="AR264" s="131">
        <v>-41251.360000000001</v>
      </c>
      <c r="AS264" s="131">
        <v>-15795.44</v>
      </c>
      <c r="AT264" s="118">
        <f t="shared" si="118"/>
        <v>-57046.8</v>
      </c>
      <c r="AU264" s="148"/>
      <c r="AV264" s="131">
        <f t="shared" si="119"/>
        <v>21.118453703510514</v>
      </c>
      <c r="AW264" s="131">
        <f t="shared" si="120"/>
        <v>-81.717844207145703</v>
      </c>
      <c r="AX264" s="131">
        <f t="shared" si="121"/>
        <v>-60.599390503635227</v>
      </c>
      <c r="AZ264" s="131">
        <f t="shared" si="122"/>
        <v>108.0990011068061</v>
      </c>
      <c r="BA264" s="131">
        <f t="shared" si="123"/>
        <v>-15.518160053332323</v>
      </c>
      <c r="BB264" s="118">
        <f t="shared" si="124"/>
        <v>92.580841053473776</v>
      </c>
      <c r="BC264" s="131"/>
      <c r="BD264" s="131">
        <f t="shared" si="147"/>
        <v>-90.571015566423313</v>
      </c>
      <c r="BE264" s="131">
        <f t="shared" si="125"/>
        <v>34.697054057468087</v>
      </c>
      <c r="BF264" s="118">
        <f t="shared" si="126"/>
        <v>-55.873961508955233</v>
      </c>
      <c r="BG264" s="131"/>
      <c r="BH264" s="131">
        <f t="shared" si="127"/>
        <v>110.31916472727167</v>
      </c>
      <c r="BI264" s="131">
        <f t="shared" si="128"/>
        <v>-3.0815607196425532</v>
      </c>
      <c r="BJ264" s="118">
        <f t="shared" si="129"/>
        <v>107.23760400762912</v>
      </c>
      <c r="BK264" s="131"/>
      <c r="BL264" s="131">
        <f t="shared" si="130"/>
        <v>-29.98</v>
      </c>
      <c r="BM264" s="131">
        <f t="shared" si="131"/>
        <v>-11.48</v>
      </c>
      <c r="BN264" s="131">
        <f t="shared" si="132"/>
        <v>-40.22</v>
      </c>
      <c r="BO264" s="118">
        <f t="shared" si="133"/>
        <v>-81.680000000000007</v>
      </c>
      <c r="BP264" s="15"/>
      <c r="BQ264" s="131">
        <f t="shared" si="134"/>
        <v>112.22670071679221</v>
      </c>
      <c r="BR264" s="131">
        <f t="shared" si="135"/>
        <v>-4.3881058165117777</v>
      </c>
      <c r="BS264" s="118">
        <f t="shared" si="136"/>
        <v>107.83859490028043</v>
      </c>
      <c r="BT264" s="131"/>
      <c r="BU264" s="131">
        <f t="shared" si="137"/>
        <v>-29.8</v>
      </c>
      <c r="BV264" s="131">
        <f t="shared" si="138"/>
        <v>-11.42</v>
      </c>
      <c r="BW264" s="118">
        <f t="shared" si="139"/>
        <v>-41.22</v>
      </c>
      <c r="BX264" s="15"/>
      <c r="BY264" s="118">
        <f t="shared" si="140"/>
        <v>112.22670071679221</v>
      </c>
      <c r="BZ264" s="118">
        <f t="shared" si="141"/>
        <v>-5.8477748297230709</v>
      </c>
      <c r="CA264" s="118">
        <f t="shared" si="142"/>
        <v>106.37892588706914</v>
      </c>
      <c r="CB264" s="105"/>
      <c r="CC264" s="118">
        <f t="shared" si="143"/>
        <v>-29.72</v>
      </c>
      <c r="CD264" s="118">
        <f t="shared" si="144"/>
        <v>-11.38</v>
      </c>
      <c r="CE264" s="118">
        <f t="shared" si="145"/>
        <v>-41.1</v>
      </c>
    </row>
    <row r="265" spans="1:83">
      <c r="A265" s="41">
        <v>845</v>
      </c>
      <c r="B265" s="45">
        <v>19</v>
      </c>
      <c r="C265" s="45">
        <v>19</v>
      </c>
      <c r="D265" s="11" t="s">
        <v>296</v>
      </c>
      <c r="E265" s="14">
        <v>2882</v>
      </c>
      <c r="F265" s="14">
        <v>2863</v>
      </c>
      <c r="G265" s="21">
        <v>2831</v>
      </c>
      <c r="H265" s="21">
        <v>2826</v>
      </c>
      <c r="I265" s="21">
        <v>2837</v>
      </c>
      <c r="J265" s="21"/>
      <c r="K265" s="15">
        <v>132327.8718712157</v>
      </c>
      <c r="L265" s="21">
        <v>9805.6424723850105</v>
      </c>
      <c r="M265" s="118">
        <v>142133.51434360069</v>
      </c>
      <c r="N265" s="118"/>
      <c r="O265" s="21">
        <v>211787.08367977911</v>
      </c>
      <c r="P265" s="21">
        <v>7893.8707466464493</v>
      </c>
      <c r="Q265" s="118">
        <f t="shared" si="112"/>
        <v>219680.95442642557</v>
      </c>
      <c r="R265" s="118"/>
      <c r="S265" s="21">
        <v>-259304.81756666995</v>
      </c>
      <c r="T265" s="15">
        <v>99337.665766531107</v>
      </c>
      <c r="U265" s="118">
        <f t="shared" si="113"/>
        <v>-159967.15180013885</v>
      </c>
      <c r="V265" s="15"/>
      <c r="W265" s="15">
        <v>211787.08367977911</v>
      </c>
      <c r="X265" s="21">
        <v>-5845.4581554205706</v>
      </c>
      <c r="Y265" s="118">
        <f t="shared" si="114"/>
        <v>205941.62552435853</v>
      </c>
      <c r="Z265" s="21"/>
      <c r="AA265" s="21">
        <v>-84873.38</v>
      </c>
      <c r="AB265" s="21">
        <v>-32499.88</v>
      </c>
      <c r="AC265" s="131">
        <f t="shared" si="146"/>
        <v>-113862.81999999999</v>
      </c>
      <c r="AD265" s="12">
        <v>-30032.453879639648</v>
      </c>
      <c r="AE265" s="12"/>
      <c r="AF265" s="15">
        <v>211787.08367977911</v>
      </c>
      <c r="AG265" s="21">
        <v>-12101.074233386829</v>
      </c>
      <c r="AH265" s="118">
        <f t="shared" si="115"/>
        <v>199686.00944639227</v>
      </c>
      <c r="AI265" s="21"/>
      <c r="AJ265" s="21">
        <v>-84214.8</v>
      </c>
      <c r="AK265" s="21">
        <v>-32272.92</v>
      </c>
      <c r="AL265" s="118">
        <f t="shared" si="116"/>
        <v>-116487.72</v>
      </c>
      <c r="AM265" s="811"/>
      <c r="AN265" s="131">
        <v>211787.08367977914</v>
      </c>
      <c r="AO265" s="131">
        <v>-16126.401749095105</v>
      </c>
      <c r="AP265" s="118">
        <f t="shared" si="117"/>
        <v>195660.68193068405</v>
      </c>
      <c r="AQ265" s="131"/>
      <c r="AR265" s="131">
        <v>-84315.64</v>
      </c>
      <c r="AS265" s="131">
        <v>-32285.06</v>
      </c>
      <c r="AT265" s="118">
        <f t="shared" si="118"/>
        <v>-116600.7</v>
      </c>
      <c r="AU265" s="148"/>
      <c r="AV265" s="131">
        <f t="shared" si="119"/>
        <v>45.915292113537717</v>
      </c>
      <c r="AW265" s="131">
        <f t="shared" si="120"/>
        <v>3.4023742097102745</v>
      </c>
      <c r="AX265" s="131">
        <f t="shared" si="121"/>
        <v>49.317666323247984</v>
      </c>
      <c r="AZ265" s="131">
        <f t="shared" si="122"/>
        <v>73.973832930415341</v>
      </c>
      <c r="BA265" s="131">
        <f t="shared" si="123"/>
        <v>2.7572024962090289</v>
      </c>
      <c r="BB265" s="118">
        <f t="shared" si="124"/>
        <v>76.731035426624373</v>
      </c>
      <c r="BC265" s="131"/>
      <c r="BD265" s="131">
        <f t="shared" si="147"/>
        <v>-90.571015566423313</v>
      </c>
      <c r="BE265" s="131">
        <f t="shared" si="125"/>
        <v>34.69705405746808</v>
      </c>
      <c r="BF265" s="118">
        <f t="shared" si="126"/>
        <v>-55.87396150895524</v>
      </c>
      <c r="BG265" s="131"/>
      <c r="BH265" s="131">
        <f t="shared" si="127"/>
        <v>74.809990702853796</v>
      </c>
      <c r="BI265" s="131">
        <f t="shared" si="128"/>
        <v>-2.0648033046346064</v>
      </c>
      <c r="BJ265" s="118">
        <f t="shared" si="129"/>
        <v>72.745187398219187</v>
      </c>
      <c r="BK265" s="131"/>
      <c r="BL265" s="131">
        <f t="shared" si="130"/>
        <v>-29.98</v>
      </c>
      <c r="BM265" s="131">
        <f t="shared" si="131"/>
        <v>-11.48</v>
      </c>
      <c r="BN265" s="131">
        <f t="shared" si="132"/>
        <v>-40.22</v>
      </c>
      <c r="BO265" s="118">
        <f t="shared" si="133"/>
        <v>-81.680000000000007</v>
      </c>
      <c r="BP265" s="15"/>
      <c r="BQ265" s="131">
        <f t="shared" si="134"/>
        <v>74.94235091287301</v>
      </c>
      <c r="BR265" s="131">
        <f t="shared" si="135"/>
        <v>-4.282050330285502</v>
      </c>
      <c r="BS265" s="118">
        <f t="shared" si="136"/>
        <v>70.66030058258751</v>
      </c>
      <c r="BT265" s="131"/>
      <c r="BU265" s="131">
        <f t="shared" si="137"/>
        <v>-29.8</v>
      </c>
      <c r="BV265" s="131">
        <f t="shared" si="138"/>
        <v>-11.42</v>
      </c>
      <c r="BW265" s="118">
        <f t="shared" si="139"/>
        <v>-41.22</v>
      </c>
      <c r="BX265" s="15"/>
      <c r="BY265" s="118">
        <f t="shared" si="140"/>
        <v>74.651774296714535</v>
      </c>
      <c r="BZ265" s="118">
        <f t="shared" si="141"/>
        <v>-5.6843150331671151</v>
      </c>
      <c r="CA265" s="118">
        <f t="shared" si="142"/>
        <v>68.967459263547426</v>
      </c>
      <c r="CB265" s="105"/>
      <c r="CC265" s="118">
        <f t="shared" si="143"/>
        <v>-29.72</v>
      </c>
      <c r="CD265" s="118">
        <f t="shared" si="144"/>
        <v>-11.38</v>
      </c>
      <c r="CE265" s="118">
        <f t="shared" si="145"/>
        <v>-41.1</v>
      </c>
    </row>
    <row r="266" spans="1:83">
      <c r="A266" s="41">
        <v>846</v>
      </c>
      <c r="B266" s="45">
        <v>14</v>
      </c>
      <c r="C266" s="45">
        <v>14</v>
      </c>
      <c r="D266" s="11" t="s">
        <v>297</v>
      </c>
      <c r="E266" s="14">
        <v>4952</v>
      </c>
      <c r="F266" s="14">
        <v>4862</v>
      </c>
      <c r="G266" s="21">
        <v>4758</v>
      </c>
      <c r="H266" s="21">
        <v>4662</v>
      </c>
      <c r="I266" s="21">
        <v>4574</v>
      </c>
      <c r="J266" s="21"/>
      <c r="K266" s="15">
        <v>1754702.8488937281</v>
      </c>
      <c r="L266" s="21">
        <v>726647.81290576479</v>
      </c>
      <c r="M266" s="118">
        <v>2481350.6617994928</v>
      </c>
      <c r="N266" s="118"/>
      <c r="O266" s="21">
        <v>1311932.4279102781</v>
      </c>
      <c r="P266" s="21">
        <v>337995.96269179072</v>
      </c>
      <c r="Q266" s="118">
        <f t="shared" si="112"/>
        <v>1649928.3906020687</v>
      </c>
      <c r="R266" s="118"/>
      <c r="S266" s="21">
        <v>-440356.27768395015</v>
      </c>
      <c r="T266" s="15">
        <v>168697.07682740979</v>
      </c>
      <c r="U266" s="118">
        <f t="shared" si="113"/>
        <v>-271659.20085654035</v>
      </c>
      <c r="V266" s="15"/>
      <c r="W266" s="15">
        <v>1311932.4279102781</v>
      </c>
      <c r="X266" s="21">
        <v>252904.2311354299</v>
      </c>
      <c r="Y266" s="118">
        <f t="shared" si="114"/>
        <v>1564836.6590457079</v>
      </c>
      <c r="Z266" s="21"/>
      <c r="AA266" s="21">
        <v>-142644.84</v>
      </c>
      <c r="AB266" s="21">
        <v>-54621.84</v>
      </c>
      <c r="AC266" s="131">
        <f t="shared" si="146"/>
        <v>-191366.75999999998</v>
      </c>
      <c r="AD266" s="12">
        <v>1163691.844511878</v>
      </c>
      <c r="AE266" s="12"/>
      <c r="AF266" s="15">
        <v>1311932.4279102781</v>
      </c>
      <c r="AG266" s="21">
        <v>169350.8272335536</v>
      </c>
      <c r="AH266" s="118">
        <f t="shared" si="115"/>
        <v>1481283.2551438317</v>
      </c>
      <c r="AI266" s="21"/>
      <c r="AJ266" s="21">
        <v>-138927.6</v>
      </c>
      <c r="AK266" s="21">
        <v>-53240.04</v>
      </c>
      <c r="AL266" s="118">
        <f t="shared" si="116"/>
        <v>-192167.64</v>
      </c>
      <c r="AM266" s="811"/>
      <c r="AN266" s="131">
        <v>1311932.4279102779</v>
      </c>
      <c r="AO266" s="131">
        <v>89584.940966919414</v>
      </c>
      <c r="AP266" s="118">
        <f t="shared" si="117"/>
        <v>1401517.3688771972</v>
      </c>
      <c r="AQ266" s="131"/>
      <c r="AR266" s="131">
        <v>-135939.28</v>
      </c>
      <c r="AS266" s="131">
        <v>-52052.12</v>
      </c>
      <c r="AT266" s="118">
        <f t="shared" si="118"/>
        <v>-187991.4</v>
      </c>
      <c r="AU266" s="148"/>
      <c r="AV266" s="131">
        <f t="shared" si="119"/>
        <v>354.34225543088206</v>
      </c>
      <c r="AW266" s="131">
        <f t="shared" si="120"/>
        <v>146.73824977903166</v>
      </c>
      <c r="AX266" s="131">
        <f t="shared" si="121"/>
        <v>501.08050520991372</v>
      </c>
      <c r="AZ266" s="131">
        <f t="shared" si="122"/>
        <v>269.83390125674168</v>
      </c>
      <c r="BA266" s="131">
        <f t="shared" si="123"/>
        <v>69.517886197406568</v>
      </c>
      <c r="BB266" s="118">
        <f t="shared" si="124"/>
        <v>339.35178745414822</v>
      </c>
      <c r="BC266" s="131"/>
      <c r="BD266" s="131">
        <f t="shared" si="147"/>
        <v>-90.571015566423313</v>
      </c>
      <c r="BE266" s="131">
        <f t="shared" si="125"/>
        <v>34.69705405746808</v>
      </c>
      <c r="BF266" s="118">
        <f t="shared" si="126"/>
        <v>-55.873961508955233</v>
      </c>
      <c r="BG266" s="131"/>
      <c r="BH266" s="131">
        <f t="shared" si="127"/>
        <v>275.73191002738088</v>
      </c>
      <c r="BI266" s="131">
        <f t="shared" si="128"/>
        <v>53.153474387437981</v>
      </c>
      <c r="BJ266" s="118">
        <f t="shared" si="129"/>
        <v>328.88538441481887</v>
      </c>
      <c r="BK266" s="131"/>
      <c r="BL266" s="131">
        <f t="shared" si="130"/>
        <v>-29.98</v>
      </c>
      <c r="BM266" s="131">
        <f t="shared" si="131"/>
        <v>-11.479999999999999</v>
      </c>
      <c r="BN266" s="131">
        <f t="shared" si="132"/>
        <v>-40.22</v>
      </c>
      <c r="BO266" s="118">
        <f t="shared" si="133"/>
        <v>-81.680000000000007</v>
      </c>
      <c r="BP266" s="15"/>
      <c r="BQ266" s="131">
        <f t="shared" si="134"/>
        <v>281.40978719654186</v>
      </c>
      <c r="BR266" s="131">
        <f t="shared" si="135"/>
        <v>36.325788767386015</v>
      </c>
      <c r="BS266" s="118">
        <f t="shared" si="136"/>
        <v>317.73557596392789</v>
      </c>
      <c r="BT266" s="131"/>
      <c r="BU266" s="131">
        <f t="shared" si="137"/>
        <v>-29.8</v>
      </c>
      <c r="BV266" s="131">
        <f t="shared" si="138"/>
        <v>-11.42</v>
      </c>
      <c r="BW266" s="118">
        <f t="shared" si="139"/>
        <v>-41.22</v>
      </c>
      <c r="BX266" s="15"/>
      <c r="BY266" s="118">
        <f t="shared" si="140"/>
        <v>286.82388017277611</v>
      </c>
      <c r="BZ266" s="118">
        <f t="shared" si="141"/>
        <v>19.585688886514959</v>
      </c>
      <c r="CA266" s="118">
        <f t="shared" si="142"/>
        <v>306.40956905929107</v>
      </c>
      <c r="CB266" s="105"/>
      <c r="CC266" s="118">
        <f t="shared" si="143"/>
        <v>-29.72</v>
      </c>
      <c r="CD266" s="118">
        <f t="shared" si="144"/>
        <v>-11.38</v>
      </c>
      <c r="CE266" s="118">
        <f t="shared" si="145"/>
        <v>-41.1</v>
      </c>
    </row>
    <row r="267" spans="1:83">
      <c r="A267" s="41">
        <v>848</v>
      </c>
      <c r="B267" s="45">
        <v>12</v>
      </c>
      <c r="C267" s="45">
        <v>12</v>
      </c>
      <c r="D267" s="11" t="s">
        <v>298</v>
      </c>
      <c r="E267" s="14">
        <v>4241</v>
      </c>
      <c r="F267" s="14">
        <v>4160</v>
      </c>
      <c r="G267" s="21">
        <v>4066</v>
      </c>
      <c r="H267" s="21">
        <v>3976</v>
      </c>
      <c r="I267" s="21">
        <v>3869</v>
      </c>
      <c r="J267" s="21"/>
      <c r="K267" s="15">
        <v>589498.60468085529</v>
      </c>
      <c r="L267" s="21">
        <v>590624.29512437142</v>
      </c>
      <c r="M267" s="118">
        <v>1180122.8998052271</v>
      </c>
      <c r="N267" s="118"/>
      <c r="O267" s="21">
        <v>38291.144048307688</v>
      </c>
      <c r="P267" s="21">
        <v>143158.5342119933</v>
      </c>
      <c r="Q267" s="118">
        <f t="shared" ref="Q267:Q302" si="148">SUM(O267:P267)</f>
        <v>181449.67826030101</v>
      </c>
      <c r="R267" s="118"/>
      <c r="S267" s="21">
        <v>-376775.42475632101</v>
      </c>
      <c r="T267" s="15">
        <v>144339.74487906721</v>
      </c>
      <c r="U267" s="118">
        <f t="shared" ref="U267:U302" si="149">SUM(S267:T267)</f>
        <v>-232435.6798772538</v>
      </c>
      <c r="V267" s="15"/>
      <c r="W267" s="15">
        <v>38291.144048307688</v>
      </c>
      <c r="X267" s="21">
        <v>70352.774591577676</v>
      </c>
      <c r="Y267" s="118">
        <f t="shared" ref="Y267:Y302" si="150">SUM(W267:X267)</f>
        <v>108643.91863988536</v>
      </c>
      <c r="Z267" s="21"/>
      <c r="AA267" s="21">
        <v>-121898.68</v>
      </c>
      <c r="AB267" s="21">
        <v>-46677.68</v>
      </c>
      <c r="AC267" s="131">
        <f t="shared" si="146"/>
        <v>-163534.51999999999</v>
      </c>
      <c r="AD267" s="12">
        <v>-234622.9291579675</v>
      </c>
      <c r="AE267" s="12"/>
      <c r="AF267" s="15">
        <v>38291.144048307688</v>
      </c>
      <c r="AG267" s="21">
        <v>-1136.7688538780189</v>
      </c>
      <c r="AH267" s="118">
        <f t="shared" ref="AH267:AH302" si="151">SUM(AF267:AG267)</f>
        <v>37154.375194429667</v>
      </c>
      <c r="AI267" s="21"/>
      <c r="AJ267" s="21">
        <v>-118484.8</v>
      </c>
      <c r="AK267" s="21">
        <v>-45405.919999999998</v>
      </c>
      <c r="AL267" s="118">
        <f t="shared" ref="AL267:AL302" si="152">SUM(AJ267:AK267)</f>
        <v>-163890.72</v>
      </c>
      <c r="AM267" s="811"/>
      <c r="AN267" s="131">
        <v>38291.144048307695</v>
      </c>
      <c r="AO267" s="131">
        <v>-23432.005335744198</v>
      </c>
      <c r="AP267" s="118">
        <f t="shared" ref="AP267:AP302" si="153">SUM(AN267:AO267)</f>
        <v>14859.138712563497</v>
      </c>
      <c r="AQ267" s="131"/>
      <c r="AR267" s="131">
        <v>-114986.68</v>
      </c>
      <c r="AS267" s="131">
        <v>-44029.22</v>
      </c>
      <c r="AT267" s="118">
        <f t="shared" ref="AT267:AT302" si="154">SUM(AR267:AS267)</f>
        <v>-159015.9</v>
      </c>
      <c r="AU267" s="148"/>
      <c r="AV267" s="131">
        <f t="shared" ref="AV267:AV302" si="155">K267/$E267</f>
        <v>138.99990678633702</v>
      </c>
      <c r="AW267" s="131">
        <f t="shared" ref="AW267:AW302" si="156">L267/$E267</f>
        <v>139.26533721395222</v>
      </c>
      <c r="AX267" s="131">
        <f t="shared" ref="AX267:AX302" si="157">M267/$E267</f>
        <v>278.26524400028933</v>
      </c>
      <c r="AZ267" s="131">
        <f t="shared" ref="AZ267:AZ302" si="158">O267/$F267</f>
        <v>9.2046019346893484</v>
      </c>
      <c r="BA267" s="131">
        <f t="shared" ref="BA267:BA302" si="159">P267/$F267</f>
        <v>34.413109185575316</v>
      </c>
      <c r="BB267" s="118">
        <f t="shared" ref="BB267:BB302" si="160">Q267/$F267</f>
        <v>43.617711120264666</v>
      </c>
      <c r="BC267" s="131"/>
      <c r="BD267" s="131">
        <f t="shared" si="147"/>
        <v>-90.571015566423313</v>
      </c>
      <c r="BE267" s="131">
        <f t="shared" ref="BE267:BE302" si="161">T267/$F267</f>
        <v>34.69705405746808</v>
      </c>
      <c r="BF267" s="118">
        <f t="shared" ref="BF267:BF302" si="162">U267/$F267</f>
        <v>-55.87396150895524</v>
      </c>
      <c r="BG267" s="131"/>
      <c r="BH267" s="131">
        <f t="shared" ref="BH267:BH302" si="163">W267/$G267</f>
        <v>9.4173989297362741</v>
      </c>
      <c r="BI267" s="131">
        <f t="shared" ref="BI267:BI302" si="164">X267/$G267</f>
        <v>17.30269911253755</v>
      </c>
      <c r="BJ267" s="118">
        <f t="shared" ref="BJ267:BJ302" si="165">SUM(BH267:BI267)</f>
        <v>26.720098042273825</v>
      </c>
      <c r="BK267" s="131"/>
      <c r="BL267" s="131">
        <f t="shared" ref="BL267:BL302" si="166">AA267/$G267</f>
        <v>-29.979999999999997</v>
      </c>
      <c r="BM267" s="131">
        <f t="shared" ref="BM267:BM302" si="167">AB267/$G267</f>
        <v>-11.48</v>
      </c>
      <c r="BN267" s="131">
        <f t="shared" ref="BN267:BN302" si="168">AC267/$G267</f>
        <v>-40.22</v>
      </c>
      <c r="BO267" s="118">
        <f t="shared" ref="BO267:BO302" si="169">SUM(BL267:BN267)</f>
        <v>-81.679999999999993</v>
      </c>
      <c r="BP267" s="15"/>
      <c r="BQ267" s="131">
        <f t="shared" ref="BQ267:BQ302" si="170">AF267/$H267</f>
        <v>9.6305694286488155</v>
      </c>
      <c r="BR267" s="131">
        <f t="shared" ref="BR267:BR302" si="171">AG267/$H267</f>
        <v>-0.28590765942606111</v>
      </c>
      <c r="BS267" s="118">
        <f t="shared" ref="BS267:BS302" si="172">SUM(BQ267:BR267)</f>
        <v>9.3446617692227552</v>
      </c>
      <c r="BT267" s="131"/>
      <c r="BU267" s="131">
        <f t="shared" ref="BU267:BU302" si="173">AJ267/$H267</f>
        <v>-29.8</v>
      </c>
      <c r="BV267" s="131">
        <f t="shared" ref="BV267:BV302" si="174">AK267/$H267</f>
        <v>-11.42</v>
      </c>
      <c r="BW267" s="118">
        <f t="shared" ref="BW267:BW302" si="175">SUM(BU267:BV267)</f>
        <v>-41.22</v>
      </c>
      <c r="BX267" s="15"/>
      <c r="BY267" s="118">
        <f t="shared" ref="BY267:BY302" si="176">AN267/$I267</f>
        <v>9.896909808298707</v>
      </c>
      <c r="BZ267" s="118">
        <f t="shared" ref="BZ267:BZ302" si="177">AO267/$I267</f>
        <v>-6.0563466879669674</v>
      </c>
      <c r="CA267" s="118">
        <f t="shared" ref="CA267:CA302" si="178">SUM(BY267:BZ267)</f>
        <v>3.8405631203317396</v>
      </c>
      <c r="CB267" s="105"/>
      <c r="CC267" s="118">
        <f t="shared" ref="CC267:CC302" si="179">AR267/$I267</f>
        <v>-29.72</v>
      </c>
      <c r="CD267" s="118">
        <f t="shared" ref="CD267:CD302" si="180">AS267/$I267</f>
        <v>-11.38</v>
      </c>
      <c r="CE267" s="118">
        <f t="shared" ref="CE267:CE302" si="181">SUM(CC267:CD267)</f>
        <v>-41.1</v>
      </c>
    </row>
    <row r="268" spans="1:83">
      <c r="A268" s="41">
        <v>849</v>
      </c>
      <c r="B268" s="45">
        <v>16</v>
      </c>
      <c r="C268" s="45">
        <v>16</v>
      </c>
      <c r="D268" s="11" t="s">
        <v>299</v>
      </c>
      <c r="E268" s="14">
        <v>2938</v>
      </c>
      <c r="F268" s="14">
        <v>2903</v>
      </c>
      <c r="G268" s="21">
        <v>2849</v>
      </c>
      <c r="H268" s="21">
        <v>2799</v>
      </c>
      <c r="I268" s="21">
        <v>2750</v>
      </c>
      <c r="J268" s="21"/>
      <c r="K268" s="15">
        <v>704344.65399877948</v>
      </c>
      <c r="L268" s="21">
        <v>190287.47309936059</v>
      </c>
      <c r="M268" s="118">
        <v>894632.12709814007</v>
      </c>
      <c r="N268" s="118"/>
      <c r="O268" s="21">
        <v>699450.09426301043</v>
      </c>
      <c r="P268" s="21">
        <v>131300.81623448199</v>
      </c>
      <c r="Q268" s="118">
        <f t="shared" si="148"/>
        <v>830750.91049749241</v>
      </c>
      <c r="R268" s="118"/>
      <c r="S268" s="21">
        <v>-262927.65818932687</v>
      </c>
      <c r="T268" s="15">
        <v>100725.54792882979</v>
      </c>
      <c r="U268" s="118">
        <f t="shared" si="149"/>
        <v>-162202.11026049708</v>
      </c>
      <c r="V268" s="15"/>
      <c r="W268" s="15">
        <v>699450.09426301043</v>
      </c>
      <c r="X268" s="21">
        <v>80494.296960908337</v>
      </c>
      <c r="Y268" s="118">
        <f t="shared" si="150"/>
        <v>779944.39122391876</v>
      </c>
      <c r="Z268" s="21"/>
      <c r="AA268" s="21">
        <v>-85413.02</v>
      </c>
      <c r="AB268" s="21">
        <v>-32706.52</v>
      </c>
      <c r="AC268" s="131">
        <f t="shared" ref="AC268:AC302" si="182">-40.22*G268</f>
        <v>-114586.78</v>
      </c>
      <c r="AD268" s="12">
        <v>540495.81216756674</v>
      </c>
      <c r="AE268" s="12"/>
      <c r="AF268" s="15">
        <v>699450.09426301043</v>
      </c>
      <c r="AG268" s="21">
        <v>30606.281426735761</v>
      </c>
      <c r="AH268" s="118">
        <f t="shared" si="151"/>
        <v>730056.37568974623</v>
      </c>
      <c r="AI268" s="21"/>
      <c r="AJ268" s="21">
        <v>-83410.2</v>
      </c>
      <c r="AK268" s="21">
        <v>-31964.58</v>
      </c>
      <c r="AL268" s="118">
        <f t="shared" si="152"/>
        <v>-115374.78</v>
      </c>
      <c r="AM268" s="811"/>
      <c r="AN268" s="131">
        <v>699450.09426301043</v>
      </c>
      <c r="AO268" s="131">
        <v>-16351.709492708031</v>
      </c>
      <c r="AP268" s="118">
        <f t="shared" si="153"/>
        <v>683098.38477030245</v>
      </c>
      <c r="AQ268" s="131"/>
      <c r="AR268" s="131">
        <v>-81730</v>
      </c>
      <c r="AS268" s="131">
        <v>-31295.000000000004</v>
      </c>
      <c r="AT268" s="118">
        <f t="shared" si="154"/>
        <v>-113025</v>
      </c>
      <c r="AU268" s="148"/>
      <c r="AV268" s="131">
        <f t="shared" si="155"/>
        <v>239.73609734471731</v>
      </c>
      <c r="AW268" s="131">
        <f t="shared" si="156"/>
        <v>64.767689958938249</v>
      </c>
      <c r="AX268" s="131">
        <f t="shared" si="157"/>
        <v>304.5037873036556</v>
      </c>
      <c r="AZ268" s="131">
        <f t="shared" si="158"/>
        <v>240.94043894695503</v>
      </c>
      <c r="BA268" s="131">
        <f t="shared" si="159"/>
        <v>45.229354541674816</v>
      </c>
      <c r="BB268" s="118">
        <f t="shared" si="160"/>
        <v>286.16979348862981</v>
      </c>
      <c r="BC268" s="131"/>
      <c r="BD268" s="131">
        <f t="shared" si="147"/>
        <v>-90.571015566423313</v>
      </c>
      <c r="BE268" s="131">
        <f t="shared" si="161"/>
        <v>34.697054057468065</v>
      </c>
      <c r="BF268" s="118">
        <f t="shared" si="162"/>
        <v>-55.873961508955247</v>
      </c>
      <c r="BG268" s="131"/>
      <c r="BH268" s="131">
        <f t="shared" si="163"/>
        <v>245.50722859354525</v>
      </c>
      <c r="BI268" s="131">
        <f t="shared" si="164"/>
        <v>28.253526486805313</v>
      </c>
      <c r="BJ268" s="118">
        <f t="shared" si="165"/>
        <v>273.76075508035058</v>
      </c>
      <c r="BK268" s="131"/>
      <c r="BL268" s="131">
        <f t="shared" si="166"/>
        <v>-29.98</v>
      </c>
      <c r="BM268" s="131">
        <f t="shared" si="167"/>
        <v>-11.48</v>
      </c>
      <c r="BN268" s="131">
        <f t="shared" si="168"/>
        <v>-40.22</v>
      </c>
      <c r="BO268" s="118">
        <f t="shared" si="169"/>
        <v>-81.680000000000007</v>
      </c>
      <c r="BP268" s="15"/>
      <c r="BQ268" s="131">
        <f t="shared" si="170"/>
        <v>249.89285254126847</v>
      </c>
      <c r="BR268" s="131">
        <f t="shared" si="171"/>
        <v>10.934720052424352</v>
      </c>
      <c r="BS268" s="118">
        <f t="shared" si="172"/>
        <v>260.82757259369282</v>
      </c>
      <c r="BT268" s="131"/>
      <c r="BU268" s="131">
        <f t="shared" si="173"/>
        <v>-29.8</v>
      </c>
      <c r="BV268" s="131">
        <f t="shared" si="174"/>
        <v>-11.42</v>
      </c>
      <c r="BW268" s="118">
        <f t="shared" si="175"/>
        <v>-41.22</v>
      </c>
      <c r="BX268" s="15"/>
      <c r="BY268" s="118">
        <f t="shared" si="176"/>
        <v>254.34548882291287</v>
      </c>
      <c r="BZ268" s="118">
        <f t="shared" si="177"/>
        <v>-5.9460761791665568</v>
      </c>
      <c r="CA268" s="118">
        <f t="shared" si="178"/>
        <v>248.3994126437463</v>
      </c>
      <c r="CB268" s="105"/>
      <c r="CC268" s="118">
        <f t="shared" si="179"/>
        <v>-29.72</v>
      </c>
      <c r="CD268" s="118">
        <f t="shared" si="180"/>
        <v>-11.38</v>
      </c>
      <c r="CE268" s="118">
        <f t="shared" si="181"/>
        <v>-41.1</v>
      </c>
    </row>
    <row r="269" spans="1:83">
      <c r="A269" s="41">
        <v>850</v>
      </c>
      <c r="B269" s="45">
        <v>13</v>
      </c>
      <c r="C269" s="45">
        <v>13</v>
      </c>
      <c r="D269" s="11" t="s">
        <v>300</v>
      </c>
      <c r="E269" s="14">
        <v>2387</v>
      </c>
      <c r="F269" s="14">
        <v>2407</v>
      </c>
      <c r="G269" s="21">
        <v>2368</v>
      </c>
      <c r="H269" s="21">
        <v>2349</v>
      </c>
      <c r="I269" s="21">
        <v>2307</v>
      </c>
      <c r="J269" s="21"/>
      <c r="K269" s="15">
        <v>284626.20327458519</v>
      </c>
      <c r="L269" s="21">
        <v>293810.16443008871</v>
      </c>
      <c r="M269" s="118">
        <v>578436.3677046739</v>
      </c>
      <c r="N269" s="118"/>
      <c r="O269" s="21">
        <v>254195.90239234571</v>
      </c>
      <c r="P269" s="21">
        <v>227546.05290211181</v>
      </c>
      <c r="Q269" s="118">
        <f t="shared" si="148"/>
        <v>481741.9552944575</v>
      </c>
      <c r="R269" s="118"/>
      <c r="S269" s="21">
        <v>-218004.4344683809</v>
      </c>
      <c r="T269" s="15">
        <v>83515.809116325661</v>
      </c>
      <c r="U269" s="118">
        <f t="shared" si="149"/>
        <v>-134488.62535205524</v>
      </c>
      <c r="V269" s="15"/>
      <c r="W269" s="15">
        <v>254195.90239234571</v>
      </c>
      <c r="X269" s="21">
        <v>185420.22035251069</v>
      </c>
      <c r="Y269" s="118">
        <f t="shared" si="150"/>
        <v>439616.1227448564</v>
      </c>
      <c r="Z269" s="21"/>
      <c r="AA269" s="21">
        <v>-70992.639999999999</v>
      </c>
      <c r="AB269" s="21">
        <v>-27184.639999999999</v>
      </c>
      <c r="AC269" s="131">
        <f t="shared" si="182"/>
        <v>-95240.959999999992</v>
      </c>
      <c r="AD269" s="12">
        <v>241126.76703635071</v>
      </c>
      <c r="AE269" s="12"/>
      <c r="AF269" s="15">
        <v>254195.90239234571</v>
      </c>
      <c r="AG269" s="21">
        <v>144055.95807529631</v>
      </c>
      <c r="AH269" s="118">
        <f t="shared" si="151"/>
        <v>398251.86046764202</v>
      </c>
      <c r="AI269" s="21"/>
      <c r="AJ269" s="21">
        <v>-70000.2</v>
      </c>
      <c r="AK269" s="21">
        <v>-26825.58</v>
      </c>
      <c r="AL269" s="118">
        <f t="shared" si="152"/>
        <v>-96825.78</v>
      </c>
      <c r="AM269" s="811"/>
      <c r="AN269" s="131">
        <v>254195.90239234566</v>
      </c>
      <c r="AO269" s="131">
        <v>104566.75851877878</v>
      </c>
      <c r="AP269" s="118">
        <f t="shared" si="153"/>
        <v>358762.66091112443</v>
      </c>
      <c r="AQ269" s="131"/>
      <c r="AR269" s="131">
        <v>-68564.039999999994</v>
      </c>
      <c r="AS269" s="131">
        <v>-26253.660000000003</v>
      </c>
      <c r="AT269" s="118">
        <f t="shared" si="154"/>
        <v>-94817.7</v>
      </c>
      <c r="AU269" s="148"/>
      <c r="AV269" s="131">
        <f t="shared" si="155"/>
        <v>119.2401354313302</v>
      </c>
      <c r="AW269" s="131">
        <f t="shared" si="156"/>
        <v>123.08762648935429</v>
      </c>
      <c r="AX269" s="131">
        <f t="shared" si="157"/>
        <v>242.32776192068451</v>
      </c>
      <c r="AZ269" s="131">
        <f t="shared" si="158"/>
        <v>105.60693909112825</v>
      </c>
      <c r="BA269" s="131">
        <f t="shared" si="159"/>
        <v>94.5351279194482</v>
      </c>
      <c r="BB269" s="118">
        <f t="shared" si="160"/>
        <v>200.14206701057645</v>
      </c>
      <c r="BC269" s="131"/>
      <c r="BD269" s="131">
        <f t="shared" si="147"/>
        <v>-90.571015566423313</v>
      </c>
      <c r="BE269" s="131">
        <f t="shared" si="161"/>
        <v>34.69705405746808</v>
      </c>
      <c r="BF269" s="118">
        <f t="shared" si="162"/>
        <v>-55.873961508955233</v>
      </c>
      <c r="BG269" s="131"/>
      <c r="BH269" s="131">
        <f t="shared" si="163"/>
        <v>107.34624256433518</v>
      </c>
      <c r="BI269" s="131">
        <f t="shared" si="164"/>
        <v>78.302457919134582</v>
      </c>
      <c r="BJ269" s="118">
        <f t="shared" si="165"/>
        <v>185.64870048346978</v>
      </c>
      <c r="BK269" s="131"/>
      <c r="BL269" s="131">
        <f t="shared" si="166"/>
        <v>-29.98</v>
      </c>
      <c r="BM269" s="131">
        <f t="shared" si="167"/>
        <v>-11.48</v>
      </c>
      <c r="BN269" s="131">
        <f t="shared" si="168"/>
        <v>-40.22</v>
      </c>
      <c r="BO269" s="118">
        <f t="shared" si="169"/>
        <v>-81.680000000000007</v>
      </c>
      <c r="BP269" s="15"/>
      <c r="BQ269" s="131">
        <f t="shared" si="170"/>
        <v>108.21451783411908</v>
      </c>
      <c r="BR269" s="131">
        <f t="shared" si="171"/>
        <v>61.326504076328781</v>
      </c>
      <c r="BS269" s="118">
        <f t="shared" si="172"/>
        <v>169.54102191044785</v>
      </c>
      <c r="BT269" s="131"/>
      <c r="BU269" s="131">
        <f t="shared" si="173"/>
        <v>-29.799999999999997</v>
      </c>
      <c r="BV269" s="131">
        <f t="shared" si="174"/>
        <v>-11.42</v>
      </c>
      <c r="BW269" s="118">
        <f t="shared" si="175"/>
        <v>-41.22</v>
      </c>
      <c r="BX269" s="15"/>
      <c r="BY269" s="118">
        <f t="shared" si="176"/>
        <v>110.18461308727596</v>
      </c>
      <c r="BZ269" s="118">
        <f t="shared" si="177"/>
        <v>45.325859782738959</v>
      </c>
      <c r="CA269" s="118">
        <f t="shared" si="178"/>
        <v>155.51047287001492</v>
      </c>
      <c r="CB269" s="105"/>
      <c r="CC269" s="118">
        <f t="shared" si="179"/>
        <v>-29.72</v>
      </c>
      <c r="CD269" s="118">
        <f t="shared" si="180"/>
        <v>-11.38</v>
      </c>
      <c r="CE269" s="118">
        <f t="shared" si="181"/>
        <v>-41.1</v>
      </c>
    </row>
    <row r="270" spans="1:83">
      <c r="A270" s="41">
        <v>851</v>
      </c>
      <c r="B270" s="45">
        <v>19</v>
      </c>
      <c r="C270" s="45">
        <v>19</v>
      </c>
      <c r="D270" s="11" t="s">
        <v>301</v>
      </c>
      <c r="E270" s="14">
        <v>21333</v>
      </c>
      <c r="F270" s="14">
        <v>21227</v>
      </c>
      <c r="G270" s="21">
        <v>21018</v>
      </c>
      <c r="H270" s="21">
        <v>20959</v>
      </c>
      <c r="I270" s="21">
        <v>20823</v>
      </c>
      <c r="J270" s="21"/>
      <c r="K270" s="15">
        <v>-989765.16527233063</v>
      </c>
      <c r="L270" s="21">
        <v>-951868.8144810478</v>
      </c>
      <c r="M270" s="118">
        <v>-1941633.9797533781</v>
      </c>
      <c r="N270" s="118"/>
      <c r="O270" s="21">
        <v>-3437002.791325904</v>
      </c>
      <c r="P270" s="21">
        <v>-2353317.8196818908</v>
      </c>
      <c r="Q270" s="118">
        <f t="shared" si="148"/>
        <v>-5790320.6110077947</v>
      </c>
      <c r="R270" s="118"/>
      <c r="S270" s="21">
        <v>-1922550.9474284677</v>
      </c>
      <c r="T270" s="15">
        <v>736514.36647787492</v>
      </c>
      <c r="U270" s="118">
        <f t="shared" si="149"/>
        <v>-1186036.5809505926</v>
      </c>
      <c r="V270" s="15"/>
      <c r="W270" s="15">
        <v>-3437002.791325904</v>
      </c>
      <c r="X270" s="21">
        <v>-2088009.708975777</v>
      </c>
      <c r="Y270" s="118">
        <f t="shared" si="150"/>
        <v>-5525012.5003016815</v>
      </c>
      <c r="Z270" s="21"/>
      <c r="AA270" s="21">
        <v>-630119.64</v>
      </c>
      <c r="AB270" s="21">
        <v>-241286.64</v>
      </c>
      <c r="AC270" s="131">
        <f t="shared" si="182"/>
        <v>-845343.96</v>
      </c>
      <c r="AD270" s="12">
        <v>-7274350.6414062213</v>
      </c>
      <c r="AE270" s="12"/>
      <c r="AF270" s="15">
        <v>-3437002.791325904</v>
      </c>
      <c r="AG270" s="21">
        <v>-1815985.415398058</v>
      </c>
      <c r="AH270" s="118">
        <f t="shared" si="151"/>
        <v>-5252988.206723962</v>
      </c>
      <c r="AI270" s="21"/>
      <c r="AJ270" s="21">
        <v>-624578.20000000007</v>
      </c>
      <c r="AK270" s="21">
        <v>-239351.78</v>
      </c>
      <c r="AL270" s="118">
        <f t="shared" si="152"/>
        <v>-863929.9800000001</v>
      </c>
      <c r="AM270" s="811"/>
      <c r="AN270" s="131">
        <v>-3437002.791325904</v>
      </c>
      <c r="AO270" s="131">
        <v>-1527425.203094858</v>
      </c>
      <c r="AP270" s="118">
        <f t="shared" si="153"/>
        <v>-4964427.9944207622</v>
      </c>
      <c r="AQ270" s="131"/>
      <c r="AR270" s="131">
        <v>-618859.55999999994</v>
      </c>
      <c r="AS270" s="131">
        <v>-236965.74000000002</v>
      </c>
      <c r="AT270" s="118">
        <f t="shared" si="154"/>
        <v>-855825.29999999993</v>
      </c>
      <c r="AU270" s="148"/>
      <c r="AV270" s="131">
        <f t="shared" si="155"/>
        <v>-46.395967059125795</v>
      </c>
      <c r="AW270" s="131">
        <f t="shared" si="156"/>
        <v>-44.619547859234416</v>
      </c>
      <c r="AX270" s="131">
        <f t="shared" si="157"/>
        <v>-91.015514918360196</v>
      </c>
      <c r="AZ270" s="131">
        <f t="shared" si="158"/>
        <v>-161.91655869062532</v>
      </c>
      <c r="BA270" s="131">
        <f t="shared" si="159"/>
        <v>-110.86436235369533</v>
      </c>
      <c r="BB270" s="118">
        <f t="shared" si="160"/>
        <v>-272.78092104432068</v>
      </c>
      <c r="BC270" s="131"/>
      <c r="BD270" s="131">
        <f t="shared" si="147"/>
        <v>-90.571015566423313</v>
      </c>
      <c r="BE270" s="131">
        <f t="shared" si="161"/>
        <v>34.69705405746808</v>
      </c>
      <c r="BF270" s="118">
        <f t="shared" si="162"/>
        <v>-55.873961508955226</v>
      </c>
      <c r="BG270" s="131"/>
      <c r="BH270" s="131">
        <f t="shared" si="163"/>
        <v>-163.52663390074716</v>
      </c>
      <c r="BI270" s="131">
        <f t="shared" si="164"/>
        <v>-99.343881862012424</v>
      </c>
      <c r="BJ270" s="118">
        <f t="shared" si="165"/>
        <v>-262.87051576275957</v>
      </c>
      <c r="BK270" s="131"/>
      <c r="BL270" s="131">
        <f t="shared" si="166"/>
        <v>-29.98</v>
      </c>
      <c r="BM270" s="131">
        <f t="shared" si="167"/>
        <v>-11.48</v>
      </c>
      <c r="BN270" s="131">
        <f t="shared" si="168"/>
        <v>-40.22</v>
      </c>
      <c r="BO270" s="118">
        <f t="shared" si="169"/>
        <v>-81.680000000000007</v>
      </c>
      <c r="BP270" s="15"/>
      <c r="BQ270" s="131">
        <f t="shared" si="170"/>
        <v>-163.9869646130972</v>
      </c>
      <c r="BR270" s="131">
        <f t="shared" si="171"/>
        <v>-86.644659353884151</v>
      </c>
      <c r="BS270" s="118">
        <f t="shared" si="172"/>
        <v>-250.63162396698135</v>
      </c>
      <c r="BT270" s="131"/>
      <c r="BU270" s="131">
        <f t="shared" si="173"/>
        <v>-29.800000000000004</v>
      </c>
      <c r="BV270" s="131">
        <f t="shared" si="174"/>
        <v>-11.42</v>
      </c>
      <c r="BW270" s="118">
        <f t="shared" si="175"/>
        <v>-41.220000000000006</v>
      </c>
      <c r="BX270" s="15"/>
      <c r="BY270" s="118">
        <f t="shared" si="176"/>
        <v>-165.05800275300888</v>
      </c>
      <c r="BZ270" s="118">
        <f t="shared" si="177"/>
        <v>-73.352792733749126</v>
      </c>
      <c r="CA270" s="118">
        <f t="shared" si="178"/>
        <v>-238.41079548675799</v>
      </c>
      <c r="CB270" s="105"/>
      <c r="CC270" s="118">
        <f t="shared" si="179"/>
        <v>-29.72</v>
      </c>
      <c r="CD270" s="118">
        <f t="shared" si="180"/>
        <v>-11.38</v>
      </c>
      <c r="CE270" s="118">
        <f t="shared" si="181"/>
        <v>-41.1</v>
      </c>
    </row>
    <row r="271" spans="1:83">
      <c r="A271" s="41">
        <v>853</v>
      </c>
      <c r="B271" s="45">
        <v>2</v>
      </c>
      <c r="C271" s="45">
        <v>2</v>
      </c>
      <c r="D271" s="11" t="s">
        <v>302</v>
      </c>
      <c r="E271" s="14">
        <v>195137</v>
      </c>
      <c r="F271" s="14">
        <v>197900</v>
      </c>
      <c r="G271" s="21">
        <v>201863</v>
      </c>
      <c r="H271" s="21">
        <v>206073</v>
      </c>
      <c r="I271" s="21">
        <v>209633</v>
      </c>
      <c r="J271" s="21"/>
      <c r="K271" s="15">
        <v>-17025421.368802842</v>
      </c>
      <c r="L271" s="21">
        <v>1862510.4308394471</v>
      </c>
      <c r="M271" s="118">
        <v>-15162910.937963391</v>
      </c>
      <c r="N271" s="118"/>
      <c r="O271" s="21">
        <v>-21134452.432889041</v>
      </c>
      <c r="P271" s="21">
        <v>90966.655742028204</v>
      </c>
      <c r="Q271" s="118">
        <f t="shared" si="148"/>
        <v>-21043485.777147014</v>
      </c>
      <c r="R271" s="118"/>
      <c r="S271" s="21">
        <v>-17924003.980595175</v>
      </c>
      <c r="T271" s="15">
        <v>6866546.9979729326</v>
      </c>
      <c r="U271" s="118">
        <f t="shared" si="149"/>
        <v>-11057456.982622243</v>
      </c>
      <c r="V271" s="15"/>
      <c r="W271" s="15">
        <v>-21134452.432889041</v>
      </c>
      <c r="X271" s="21">
        <v>-404057.34158495668</v>
      </c>
      <c r="Y271" s="118">
        <f t="shared" si="150"/>
        <v>-21538509.774473999</v>
      </c>
      <c r="Z271" s="21"/>
      <c r="AA271" s="21">
        <v>-6051852.7400000002</v>
      </c>
      <c r="AB271" s="21">
        <v>-2317387.2400000002</v>
      </c>
      <c r="AC271" s="131">
        <f t="shared" si="182"/>
        <v>-8118929.8599999994</v>
      </c>
      <c r="AD271" s="12">
        <v>-37798927.461274967</v>
      </c>
      <c r="AE271" s="12"/>
      <c r="AF271" s="15">
        <v>-21134452.432889041</v>
      </c>
      <c r="AG271" s="21">
        <v>-836466.15116564953</v>
      </c>
      <c r="AH271" s="118">
        <f t="shared" si="151"/>
        <v>-21970918.58405469</v>
      </c>
      <c r="AI271" s="21"/>
      <c r="AJ271" s="21">
        <v>-6140975.4000000004</v>
      </c>
      <c r="AK271" s="21">
        <v>-2353353.66</v>
      </c>
      <c r="AL271" s="118">
        <f t="shared" si="152"/>
        <v>-8494329.0600000005</v>
      </c>
      <c r="AM271" s="811"/>
      <c r="AN271" s="131">
        <v>-21134452.432889041</v>
      </c>
      <c r="AO271" s="131">
        <v>-1114710.0615249462</v>
      </c>
      <c r="AP271" s="118">
        <f t="shared" si="153"/>
        <v>-22249162.494413987</v>
      </c>
      <c r="AQ271" s="131"/>
      <c r="AR271" s="131">
        <v>-6230292.7599999998</v>
      </c>
      <c r="AS271" s="131">
        <v>-2385623.54</v>
      </c>
      <c r="AT271" s="118">
        <f t="shared" si="154"/>
        <v>-8615916.3000000007</v>
      </c>
      <c r="AU271" s="148"/>
      <c r="AV271" s="131">
        <f t="shared" si="155"/>
        <v>-87.248555470273914</v>
      </c>
      <c r="AW271" s="131">
        <f t="shared" si="156"/>
        <v>9.5446298284766442</v>
      </c>
      <c r="AX271" s="131">
        <f t="shared" si="157"/>
        <v>-77.703925641797255</v>
      </c>
      <c r="AZ271" s="131">
        <f t="shared" si="158"/>
        <v>-106.79359491101081</v>
      </c>
      <c r="BA271" s="131">
        <f t="shared" si="159"/>
        <v>0.45965970561914199</v>
      </c>
      <c r="BB271" s="118">
        <f t="shared" si="160"/>
        <v>-106.33393520539168</v>
      </c>
      <c r="BC271" s="131"/>
      <c r="BD271" s="131">
        <f t="shared" si="147"/>
        <v>-90.571015566423327</v>
      </c>
      <c r="BE271" s="131">
        <f t="shared" si="161"/>
        <v>34.69705405746808</v>
      </c>
      <c r="BF271" s="118">
        <f t="shared" si="162"/>
        <v>-55.873961508955247</v>
      </c>
      <c r="BG271" s="131"/>
      <c r="BH271" s="131">
        <f t="shared" si="163"/>
        <v>-104.69700952075932</v>
      </c>
      <c r="BI271" s="131">
        <f t="shared" si="164"/>
        <v>-2.0016414181150419</v>
      </c>
      <c r="BJ271" s="118">
        <f t="shared" si="165"/>
        <v>-106.69865093887437</v>
      </c>
      <c r="BK271" s="131"/>
      <c r="BL271" s="131">
        <f t="shared" si="166"/>
        <v>-29.98</v>
      </c>
      <c r="BM271" s="131">
        <f t="shared" si="167"/>
        <v>-11.48</v>
      </c>
      <c r="BN271" s="131">
        <f t="shared" si="168"/>
        <v>-40.22</v>
      </c>
      <c r="BO271" s="118">
        <f t="shared" si="169"/>
        <v>-81.680000000000007</v>
      </c>
      <c r="BP271" s="15"/>
      <c r="BQ271" s="131">
        <f t="shared" si="170"/>
        <v>-102.55808588650159</v>
      </c>
      <c r="BR271" s="131">
        <f t="shared" si="171"/>
        <v>-4.05907688617941</v>
      </c>
      <c r="BS271" s="118">
        <f t="shared" si="172"/>
        <v>-106.617162772681</v>
      </c>
      <c r="BT271" s="131"/>
      <c r="BU271" s="131">
        <f t="shared" si="173"/>
        <v>-29.8</v>
      </c>
      <c r="BV271" s="131">
        <f t="shared" si="174"/>
        <v>-11.42</v>
      </c>
      <c r="BW271" s="118">
        <f t="shared" si="175"/>
        <v>-41.22</v>
      </c>
      <c r="BX271" s="15"/>
      <c r="BY271" s="118">
        <f t="shared" si="176"/>
        <v>-100.81643840849981</v>
      </c>
      <c r="BZ271" s="118">
        <f t="shared" si="177"/>
        <v>-5.3174360025613634</v>
      </c>
      <c r="CA271" s="118">
        <f t="shared" si="178"/>
        <v>-106.13387441106117</v>
      </c>
      <c r="CB271" s="105"/>
      <c r="CC271" s="118">
        <f t="shared" si="179"/>
        <v>-29.72</v>
      </c>
      <c r="CD271" s="118">
        <f t="shared" si="180"/>
        <v>-11.38</v>
      </c>
      <c r="CE271" s="118">
        <f t="shared" si="181"/>
        <v>-41.1</v>
      </c>
    </row>
    <row r="272" spans="1:83">
      <c r="A272" s="41">
        <v>854</v>
      </c>
      <c r="B272" s="45">
        <v>19</v>
      </c>
      <c r="C272" s="45">
        <v>19</v>
      </c>
      <c r="D272" s="11" t="s">
        <v>303</v>
      </c>
      <c r="E272" s="14">
        <v>3296</v>
      </c>
      <c r="F272" s="14">
        <v>3262</v>
      </c>
      <c r="G272" s="21">
        <v>3253</v>
      </c>
      <c r="H272" s="21">
        <v>3191</v>
      </c>
      <c r="I272" s="21">
        <v>3146</v>
      </c>
      <c r="J272" s="21"/>
      <c r="K272" s="15">
        <v>515586.66422165488</v>
      </c>
      <c r="L272" s="21">
        <v>194282.35786278191</v>
      </c>
      <c r="M272" s="118">
        <v>709869.02208443673</v>
      </c>
      <c r="N272" s="118"/>
      <c r="O272" s="21">
        <v>-258340.3513762308</v>
      </c>
      <c r="P272" s="21">
        <v>-286399.57760608208</v>
      </c>
      <c r="Q272" s="118">
        <f t="shared" si="148"/>
        <v>-544739.92898231291</v>
      </c>
      <c r="R272" s="118"/>
      <c r="S272" s="21">
        <v>-295442.65277767286</v>
      </c>
      <c r="T272" s="15">
        <v>113181.7903354609</v>
      </c>
      <c r="U272" s="118">
        <f t="shared" si="149"/>
        <v>-182260.86244221195</v>
      </c>
      <c r="V272" s="15"/>
      <c r="W272" s="15">
        <v>-258340.3513762308</v>
      </c>
      <c r="X272" s="21">
        <v>-245629.09392382149</v>
      </c>
      <c r="Y272" s="118">
        <f t="shared" si="150"/>
        <v>-503969.44530005229</v>
      </c>
      <c r="Z272" s="21"/>
      <c r="AA272" s="21">
        <v>-97524.94</v>
      </c>
      <c r="AB272" s="21">
        <v>-37344.44</v>
      </c>
      <c r="AC272" s="131">
        <f t="shared" si="182"/>
        <v>-130835.66</v>
      </c>
      <c r="AD272" s="12">
        <v>-772603.58827794727</v>
      </c>
      <c r="AE272" s="12"/>
      <c r="AF272" s="15">
        <v>-258340.3513762308</v>
      </c>
      <c r="AG272" s="21">
        <v>-203826.51957744561</v>
      </c>
      <c r="AH272" s="118">
        <f t="shared" si="151"/>
        <v>-462166.87095367641</v>
      </c>
      <c r="AI272" s="21"/>
      <c r="AJ272" s="21">
        <v>-95091.8</v>
      </c>
      <c r="AK272" s="21">
        <v>-36441.22</v>
      </c>
      <c r="AL272" s="118">
        <f t="shared" si="152"/>
        <v>-131533.02000000002</v>
      </c>
      <c r="AM272" s="811"/>
      <c r="AN272" s="131">
        <v>-258340.35137623077</v>
      </c>
      <c r="AO272" s="131">
        <v>-159482.83405744575</v>
      </c>
      <c r="AP272" s="118">
        <f t="shared" si="153"/>
        <v>-417823.18543367652</v>
      </c>
      <c r="AQ272" s="131"/>
      <c r="AR272" s="131">
        <v>-93499.12</v>
      </c>
      <c r="AS272" s="131">
        <v>-35801.480000000003</v>
      </c>
      <c r="AT272" s="118">
        <f t="shared" si="154"/>
        <v>-129300.6</v>
      </c>
      <c r="AU272" s="148"/>
      <c r="AV272" s="131">
        <f t="shared" si="155"/>
        <v>156.42799278569626</v>
      </c>
      <c r="AW272" s="131">
        <f t="shared" si="156"/>
        <v>58.944890128271211</v>
      </c>
      <c r="AX272" s="131">
        <f t="shared" si="157"/>
        <v>215.37288291396746</v>
      </c>
      <c r="AZ272" s="131">
        <f t="shared" si="158"/>
        <v>-79.196919489954254</v>
      </c>
      <c r="BA272" s="131">
        <f t="shared" si="159"/>
        <v>-87.798766893342147</v>
      </c>
      <c r="BB272" s="118">
        <f t="shared" si="160"/>
        <v>-166.9956863832964</v>
      </c>
      <c r="BC272" s="131"/>
      <c r="BD272" s="131">
        <f t="shared" si="147"/>
        <v>-90.571015566423313</v>
      </c>
      <c r="BE272" s="131">
        <f t="shared" si="161"/>
        <v>34.697054057468087</v>
      </c>
      <c r="BF272" s="118">
        <f t="shared" si="162"/>
        <v>-55.873961508955226</v>
      </c>
      <c r="BG272" s="131"/>
      <c r="BH272" s="131">
        <f t="shared" si="163"/>
        <v>-79.416031778736794</v>
      </c>
      <c r="BI272" s="131">
        <f t="shared" si="164"/>
        <v>-75.508482607999227</v>
      </c>
      <c r="BJ272" s="118">
        <f t="shared" si="165"/>
        <v>-154.92451438673601</v>
      </c>
      <c r="BK272" s="131"/>
      <c r="BL272" s="131">
        <f t="shared" si="166"/>
        <v>-29.98</v>
      </c>
      <c r="BM272" s="131">
        <f t="shared" si="167"/>
        <v>-11.48</v>
      </c>
      <c r="BN272" s="131">
        <f t="shared" si="168"/>
        <v>-40.22</v>
      </c>
      <c r="BO272" s="118">
        <f t="shared" si="169"/>
        <v>-81.680000000000007</v>
      </c>
      <c r="BP272" s="15"/>
      <c r="BQ272" s="131">
        <f t="shared" si="170"/>
        <v>-80.959057153315825</v>
      </c>
      <c r="BR272" s="131">
        <f t="shared" si="171"/>
        <v>-63.8754370346116</v>
      </c>
      <c r="BS272" s="118">
        <f t="shared" si="172"/>
        <v>-144.83449418792742</v>
      </c>
      <c r="BT272" s="131"/>
      <c r="BU272" s="131">
        <f t="shared" si="173"/>
        <v>-29.8</v>
      </c>
      <c r="BV272" s="131">
        <f t="shared" si="174"/>
        <v>-11.42</v>
      </c>
      <c r="BW272" s="118">
        <f t="shared" si="175"/>
        <v>-41.22</v>
      </c>
      <c r="BX272" s="15"/>
      <c r="BY272" s="118">
        <f t="shared" si="176"/>
        <v>-82.117085624993891</v>
      </c>
      <c r="BZ272" s="118">
        <f t="shared" si="177"/>
        <v>-50.693844264922362</v>
      </c>
      <c r="CA272" s="118">
        <f t="shared" si="178"/>
        <v>-132.81092988991625</v>
      </c>
      <c r="CB272" s="105"/>
      <c r="CC272" s="118">
        <f t="shared" si="179"/>
        <v>-29.72</v>
      </c>
      <c r="CD272" s="118">
        <f t="shared" si="180"/>
        <v>-11.38</v>
      </c>
      <c r="CE272" s="118">
        <f t="shared" si="181"/>
        <v>-41.1</v>
      </c>
    </row>
    <row r="273" spans="1:83">
      <c r="A273" s="41">
        <v>857</v>
      </c>
      <c r="B273" s="45">
        <v>11</v>
      </c>
      <c r="C273" s="45">
        <v>11</v>
      </c>
      <c r="D273" s="11" t="s">
        <v>304</v>
      </c>
      <c r="E273" s="14">
        <v>2420</v>
      </c>
      <c r="F273" s="14">
        <v>2394</v>
      </c>
      <c r="G273" s="21">
        <v>2313</v>
      </c>
      <c r="H273" s="21">
        <v>2311</v>
      </c>
      <c r="I273" s="21">
        <v>2270</v>
      </c>
      <c r="J273" s="21"/>
      <c r="K273" s="15">
        <v>-1109813.7035469699</v>
      </c>
      <c r="L273" s="21">
        <v>-750493.89775389875</v>
      </c>
      <c r="M273" s="118">
        <v>-1860307.6013008689</v>
      </c>
      <c r="N273" s="118"/>
      <c r="O273" s="21">
        <v>-1022230.965718517</v>
      </c>
      <c r="P273" s="21">
        <v>-666225.73290081648</v>
      </c>
      <c r="Q273" s="118">
        <f t="shared" si="148"/>
        <v>-1688456.6986193336</v>
      </c>
      <c r="R273" s="118"/>
      <c r="S273" s="21">
        <v>-216827.01126601742</v>
      </c>
      <c r="T273" s="15">
        <v>83064.747413578589</v>
      </c>
      <c r="U273" s="118">
        <f t="shared" si="149"/>
        <v>-133762.26385243883</v>
      </c>
      <c r="V273" s="15"/>
      <c r="W273" s="15">
        <v>-1022230.965718517</v>
      </c>
      <c r="X273" s="21">
        <v>-636304.04745160369</v>
      </c>
      <c r="Y273" s="118">
        <f t="shared" si="150"/>
        <v>-1658535.0131701208</v>
      </c>
      <c r="Z273" s="21"/>
      <c r="AA273" s="21">
        <v>-69343.740000000005</v>
      </c>
      <c r="AB273" s="21">
        <v>-26553.24</v>
      </c>
      <c r="AC273" s="131">
        <f t="shared" si="182"/>
        <v>-93028.86</v>
      </c>
      <c r="AD273" s="12">
        <v>-1856300.209752189</v>
      </c>
      <c r="AE273" s="12"/>
      <c r="AF273" s="15">
        <v>-1022230.965718517</v>
      </c>
      <c r="AG273" s="21">
        <v>-605624.904905551</v>
      </c>
      <c r="AH273" s="118">
        <f t="shared" si="151"/>
        <v>-1627855.870624068</v>
      </c>
      <c r="AI273" s="21"/>
      <c r="AJ273" s="21">
        <v>-68867.8</v>
      </c>
      <c r="AK273" s="21">
        <v>-26391.62</v>
      </c>
      <c r="AL273" s="118">
        <f t="shared" si="152"/>
        <v>-95259.42</v>
      </c>
      <c r="AM273" s="811"/>
      <c r="AN273" s="131">
        <v>-1022230.9657185172</v>
      </c>
      <c r="AO273" s="131">
        <v>-573080.82669130212</v>
      </c>
      <c r="AP273" s="118">
        <f t="shared" si="153"/>
        <v>-1595311.7924098193</v>
      </c>
      <c r="AQ273" s="131"/>
      <c r="AR273" s="131">
        <v>-67464.399999999994</v>
      </c>
      <c r="AS273" s="131">
        <v>-25832.600000000002</v>
      </c>
      <c r="AT273" s="118">
        <f t="shared" si="154"/>
        <v>-93297</v>
      </c>
      <c r="AU273" s="148"/>
      <c r="AV273" s="131">
        <f t="shared" si="155"/>
        <v>-458.6007039450289</v>
      </c>
      <c r="AW273" s="131">
        <f t="shared" si="156"/>
        <v>-310.12144535285074</v>
      </c>
      <c r="AX273" s="131">
        <f t="shared" si="157"/>
        <v>-768.7221492978797</v>
      </c>
      <c r="AZ273" s="131">
        <f t="shared" si="158"/>
        <v>-426.99706170364118</v>
      </c>
      <c r="BA273" s="131">
        <f t="shared" si="159"/>
        <v>-278.28977982490244</v>
      </c>
      <c r="BB273" s="118">
        <f t="shared" si="160"/>
        <v>-705.28684152854373</v>
      </c>
      <c r="BC273" s="131"/>
      <c r="BD273" s="131">
        <f t="shared" si="147"/>
        <v>-90.571015566423313</v>
      </c>
      <c r="BE273" s="131">
        <f t="shared" si="161"/>
        <v>34.69705405746808</v>
      </c>
      <c r="BF273" s="118">
        <f t="shared" si="162"/>
        <v>-55.873961508955233</v>
      </c>
      <c r="BG273" s="131"/>
      <c r="BH273" s="131">
        <f t="shared" si="163"/>
        <v>-441.95026619909942</v>
      </c>
      <c r="BI273" s="131">
        <f t="shared" si="164"/>
        <v>-275.09902613558307</v>
      </c>
      <c r="BJ273" s="118">
        <f t="shared" si="165"/>
        <v>-717.04929233468249</v>
      </c>
      <c r="BK273" s="131"/>
      <c r="BL273" s="131">
        <f t="shared" si="166"/>
        <v>-29.980000000000004</v>
      </c>
      <c r="BM273" s="131">
        <f t="shared" si="167"/>
        <v>-11.48</v>
      </c>
      <c r="BN273" s="131">
        <f t="shared" si="168"/>
        <v>-40.22</v>
      </c>
      <c r="BO273" s="118">
        <f t="shared" si="169"/>
        <v>-81.680000000000007</v>
      </c>
      <c r="BP273" s="15"/>
      <c r="BQ273" s="131">
        <f t="shared" si="170"/>
        <v>-442.33274154847123</v>
      </c>
      <c r="BR273" s="131">
        <f t="shared" si="171"/>
        <v>-262.06183682628773</v>
      </c>
      <c r="BS273" s="118">
        <f t="shared" si="172"/>
        <v>-704.39457837475902</v>
      </c>
      <c r="BT273" s="131"/>
      <c r="BU273" s="131">
        <f t="shared" si="173"/>
        <v>-29.8</v>
      </c>
      <c r="BV273" s="131">
        <f t="shared" si="174"/>
        <v>-11.42</v>
      </c>
      <c r="BW273" s="118">
        <f t="shared" si="175"/>
        <v>-41.22</v>
      </c>
      <c r="BX273" s="15"/>
      <c r="BY273" s="118">
        <f t="shared" si="176"/>
        <v>-450.32201132974325</v>
      </c>
      <c r="BZ273" s="118">
        <f t="shared" si="177"/>
        <v>-252.45851396092604</v>
      </c>
      <c r="CA273" s="118">
        <f t="shared" si="178"/>
        <v>-702.78052529066929</v>
      </c>
      <c r="CB273" s="105"/>
      <c r="CC273" s="118">
        <f t="shared" si="179"/>
        <v>-29.72</v>
      </c>
      <c r="CD273" s="118">
        <f t="shared" si="180"/>
        <v>-11.38</v>
      </c>
      <c r="CE273" s="118">
        <f t="shared" si="181"/>
        <v>-41.1</v>
      </c>
    </row>
    <row r="274" spans="1:83">
      <c r="A274" s="41">
        <v>858</v>
      </c>
      <c r="B274" s="45">
        <v>1</v>
      </c>
      <c r="C274" s="124">
        <v>33</v>
      </c>
      <c r="D274" s="11" t="s">
        <v>305</v>
      </c>
      <c r="E274" s="14">
        <v>39718</v>
      </c>
      <c r="F274" s="14">
        <v>40384</v>
      </c>
      <c r="G274" s="21">
        <v>41338</v>
      </c>
      <c r="H274" s="21">
        <v>42225</v>
      </c>
      <c r="I274" s="21">
        <v>42479</v>
      </c>
      <c r="J274" s="21"/>
      <c r="K274" s="15">
        <v>4186990.4005118902</v>
      </c>
      <c r="L274" s="21">
        <v>1964928.3638382</v>
      </c>
      <c r="M274" s="118">
        <v>6151918.7643500902</v>
      </c>
      <c r="N274" s="118"/>
      <c r="O274" s="21">
        <v>6582324.6886532791</v>
      </c>
      <c r="P274" s="21">
        <v>2791942.073767656</v>
      </c>
      <c r="Q274" s="118">
        <f t="shared" si="148"/>
        <v>9374266.7624209356</v>
      </c>
      <c r="R274" s="118"/>
      <c r="S274" s="21">
        <v>-3657619.8926344393</v>
      </c>
      <c r="T274" s="15">
        <v>1401205.8310567909</v>
      </c>
      <c r="U274" s="118">
        <f t="shared" si="149"/>
        <v>-2256414.0615776484</v>
      </c>
      <c r="V274" s="15"/>
      <c r="W274" s="15">
        <v>6582324.6886532791</v>
      </c>
      <c r="X274" s="21">
        <v>2085166.161144851</v>
      </c>
      <c r="Y274" s="118">
        <f t="shared" si="150"/>
        <v>8667490.8497981299</v>
      </c>
      <c r="Z274" s="21"/>
      <c r="AA274" s="21">
        <v>-1239313.24</v>
      </c>
      <c r="AB274" s="21">
        <v>-474560.24</v>
      </c>
      <c r="AC274" s="131">
        <f t="shared" si="182"/>
        <v>-1662614.3599999999</v>
      </c>
      <c r="AD274" s="12">
        <v>5350544.2366297888</v>
      </c>
      <c r="AE274" s="12"/>
      <c r="AF274" s="15">
        <v>6582324.6886532791</v>
      </c>
      <c r="AG274" s="21">
        <v>1391167.670158966</v>
      </c>
      <c r="AH274" s="118">
        <f t="shared" si="151"/>
        <v>7973492.3588122446</v>
      </c>
      <c r="AI274" s="21"/>
      <c r="AJ274" s="21">
        <v>-1258305</v>
      </c>
      <c r="AK274" s="21">
        <v>-482209.5</v>
      </c>
      <c r="AL274" s="118">
        <f t="shared" si="152"/>
        <v>-1740514.5</v>
      </c>
      <c r="AM274" s="811"/>
      <c r="AN274" s="131">
        <v>6582324.6886532791</v>
      </c>
      <c r="AO274" s="131">
        <v>728628.47826432274</v>
      </c>
      <c r="AP274" s="118">
        <f t="shared" si="153"/>
        <v>7310953.1669176016</v>
      </c>
      <c r="AQ274" s="131"/>
      <c r="AR274" s="131">
        <v>-1262475.8799999999</v>
      </c>
      <c r="AS274" s="131">
        <v>-483411.02</v>
      </c>
      <c r="AT274" s="118">
        <f t="shared" si="154"/>
        <v>-1745886.9</v>
      </c>
      <c r="AU274" s="148"/>
      <c r="AV274" s="131">
        <f t="shared" si="155"/>
        <v>105.41795660687573</v>
      </c>
      <c r="AW274" s="131">
        <f t="shared" si="156"/>
        <v>49.471986601495544</v>
      </c>
      <c r="AX274" s="131">
        <f t="shared" si="157"/>
        <v>154.88994320837128</v>
      </c>
      <c r="AZ274" s="131">
        <f t="shared" si="158"/>
        <v>162.99338076102612</v>
      </c>
      <c r="BA274" s="131">
        <f t="shared" si="159"/>
        <v>69.13485721492809</v>
      </c>
      <c r="BB274" s="118">
        <f t="shared" si="160"/>
        <v>232.12823797595422</v>
      </c>
      <c r="BC274" s="131"/>
      <c r="BD274" s="131">
        <f t="shared" si="147"/>
        <v>-90.571015566423313</v>
      </c>
      <c r="BE274" s="131">
        <f t="shared" si="161"/>
        <v>34.69705405746808</v>
      </c>
      <c r="BF274" s="118">
        <f t="shared" si="162"/>
        <v>-55.87396150895524</v>
      </c>
      <c r="BG274" s="131"/>
      <c r="BH274" s="131">
        <f t="shared" si="163"/>
        <v>159.23181306916831</v>
      </c>
      <c r="BI274" s="131">
        <f t="shared" si="164"/>
        <v>50.441873364576203</v>
      </c>
      <c r="BJ274" s="118">
        <f t="shared" si="165"/>
        <v>209.67368643374451</v>
      </c>
      <c r="BK274" s="131"/>
      <c r="BL274" s="131">
        <f t="shared" si="166"/>
        <v>-29.98</v>
      </c>
      <c r="BM274" s="131">
        <f t="shared" si="167"/>
        <v>-11.48</v>
      </c>
      <c r="BN274" s="131">
        <f t="shared" si="168"/>
        <v>-40.22</v>
      </c>
      <c r="BO274" s="118">
        <f t="shared" si="169"/>
        <v>-81.680000000000007</v>
      </c>
      <c r="BP274" s="15"/>
      <c r="BQ274" s="131">
        <f t="shared" si="170"/>
        <v>155.88690796100127</v>
      </c>
      <c r="BR274" s="131">
        <f t="shared" si="171"/>
        <v>32.946540441893809</v>
      </c>
      <c r="BS274" s="118">
        <f t="shared" si="172"/>
        <v>188.83344840289507</v>
      </c>
      <c r="BT274" s="131"/>
      <c r="BU274" s="131">
        <f t="shared" si="173"/>
        <v>-29.8</v>
      </c>
      <c r="BV274" s="131">
        <f t="shared" si="174"/>
        <v>-11.42</v>
      </c>
      <c r="BW274" s="118">
        <f t="shared" si="175"/>
        <v>-41.22</v>
      </c>
      <c r="BX274" s="15"/>
      <c r="BY274" s="118">
        <f t="shared" si="176"/>
        <v>154.95479386645823</v>
      </c>
      <c r="BZ274" s="118">
        <f t="shared" si="177"/>
        <v>17.152674927948464</v>
      </c>
      <c r="CA274" s="118">
        <f t="shared" si="178"/>
        <v>172.10746879440669</v>
      </c>
      <c r="CB274" s="105"/>
      <c r="CC274" s="118">
        <f t="shared" si="179"/>
        <v>-29.72</v>
      </c>
      <c r="CD274" s="118">
        <f t="shared" si="180"/>
        <v>-11.38</v>
      </c>
      <c r="CE274" s="118">
        <f t="shared" si="181"/>
        <v>-41.1</v>
      </c>
    </row>
    <row r="275" spans="1:83">
      <c r="A275" s="41">
        <v>859</v>
      </c>
      <c r="B275" s="45">
        <v>17</v>
      </c>
      <c r="C275" s="45">
        <v>17</v>
      </c>
      <c r="D275" s="11" t="s">
        <v>306</v>
      </c>
      <c r="E275" s="14">
        <v>6593</v>
      </c>
      <c r="F275" s="14">
        <v>6562</v>
      </c>
      <c r="G275" s="21">
        <v>6525</v>
      </c>
      <c r="H275" s="21">
        <v>6501</v>
      </c>
      <c r="I275" s="21">
        <v>6470</v>
      </c>
      <c r="J275" s="21"/>
      <c r="K275" s="15">
        <v>-1269966.4205834509</v>
      </c>
      <c r="L275" s="21">
        <v>-1602539.158923392</v>
      </c>
      <c r="M275" s="118">
        <v>-2872505.5795068429</v>
      </c>
      <c r="N275" s="118"/>
      <c r="O275" s="21">
        <v>-1586681.3789111809</v>
      </c>
      <c r="P275" s="21">
        <v>-1742558.779898149</v>
      </c>
      <c r="Q275" s="118">
        <f t="shared" si="148"/>
        <v>-3329240.1588093298</v>
      </c>
      <c r="R275" s="118"/>
      <c r="S275" s="21">
        <v>-594327.00414686976</v>
      </c>
      <c r="T275" s="15">
        <v>227682.06872510549</v>
      </c>
      <c r="U275" s="118">
        <f t="shared" si="149"/>
        <v>-366644.93542176427</v>
      </c>
      <c r="V275" s="15"/>
      <c r="W275" s="15">
        <v>-1586681.3789111809</v>
      </c>
      <c r="X275" s="21">
        <v>-1660542.865145545</v>
      </c>
      <c r="Y275" s="118">
        <f t="shared" si="150"/>
        <v>-3247224.2440567259</v>
      </c>
      <c r="Z275" s="21"/>
      <c r="AA275" s="21">
        <v>-195619.5</v>
      </c>
      <c r="AB275" s="21">
        <v>-74907</v>
      </c>
      <c r="AC275" s="131">
        <f t="shared" si="182"/>
        <v>-262435.5</v>
      </c>
      <c r="AD275" s="12">
        <v>-3787777.6464687199</v>
      </c>
      <c r="AE275" s="12"/>
      <c r="AF275" s="15">
        <v>-1586681.3789111809</v>
      </c>
      <c r="AG275" s="21">
        <v>-1576450.7459361891</v>
      </c>
      <c r="AH275" s="118">
        <f t="shared" si="151"/>
        <v>-3163132.1248473702</v>
      </c>
      <c r="AI275" s="21"/>
      <c r="AJ275" s="21">
        <v>-193729.8</v>
      </c>
      <c r="AK275" s="21">
        <v>-74241.42</v>
      </c>
      <c r="AL275" s="118">
        <f t="shared" si="152"/>
        <v>-267971.21999999997</v>
      </c>
      <c r="AM275" s="811"/>
      <c r="AN275" s="131">
        <v>-1586681.3789111814</v>
      </c>
      <c r="AO275" s="131">
        <v>-1487246.8022261218</v>
      </c>
      <c r="AP275" s="118">
        <f t="shared" si="153"/>
        <v>-3073928.1811373029</v>
      </c>
      <c r="AQ275" s="131"/>
      <c r="AR275" s="131">
        <v>-192288.4</v>
      </c>
      <c r="AS275" s="131">
        <v>-73628.600000000006</v>
      </c>
      <c r="AT275" s="118">
        <f t="shared" si="154"/>
        <v>-265917</v>
      </c>
      <c r="AU275" s="148"/>
      <c r="AV275" s="131">
        <f t="shared" si="155"/>
        <v>-192.62345223471121</v>
      </c>
      <c r="AW275" s="131">
        <f t="shared" si="156"/>
        <v>-243.06676155367691</v>
      </c>
      <c r="AX275" s="131">
        <f t="shared" si="157"/>
        <v>-435.69021378838812</v>
      </c>
      <c r="AZ275" s="131">
        <f t="shared" si="158"/>
        <v>-241.79844238207573</v>
      </c>
      <c r="BA275" s="131">
        <f t="shared" si="159"/>
        <v>-265.55299907012329</v>
      </c>
      <c r="BB275" s="118">
        <f t="shared" si="160"/>
        <v>-507.35144145219903</v>
      </c>
      <c r="BC275" s="131"/>
      <c r="BD275" s="131">
        <f t="shared" si="147"/>
        <v>-90.571015566423313</v>
      </c>
      <c r="BE275" s="131">
        <f t="shared" si="161"/>
        <v>34.697054057468073</v>
      </c>
      <c r="BF275" s="118">
        <f t="shared" si="162"/>
        <v>-55.87396150895524</v>
      </c>
      <c r="BG275" s="131"/>
      <c r="BH275" s="131">
        <f t="shared" si="163"/>
        <v>-243.16955998638787</v>
      </c>
      <c r="BI275" s="131">
        <f t="shared" si="164"/>
        <v>-254.48932799165439</v>
      </c>
      <c r="BJ275" s="118">
        <f t="shared" si="165"/>
        <v>-497.65888797804223</v>
      </c>
      <c r="BK275" s="131"/>
      <c r="BL275" s="131">
        <f t="shared" si="166"/>
        <v>-29.98</v>
      </c>
      <c r="BM275" s="131">
        <f t="shared" si="167"/>
        <v>-11.48</v>
      </c>
      <c r="BN275" s="131">
        <f t="shared" si="168"/>
        <v>-40.22</v>
      </c>
      <c r="BO275" s="118">
        <f t="shared" si="169"/>
        <v>-81.680000000000007</v>
      </c>
      <c r="BP275" s="15"/>
      <c r="BQ275" s="131">
        <f t="shared" si="170"/>
        <v>-244.06727871268743</v>
      </c>
      <c r="BR275" s="131">
        <f t="shared" si="171"/>
        <v>-242.49357728598508</v>
      </c>
      <c r="BS275" s="118">
        <f t="shared" si="172"/>
        <v>-486.56085599867254</v>
      </c>
      <c r="BT275" s="131"/>
      <c r="BU275" s="131">
        <f t="shared" si="173"/>
        <v>-29.799999999999997</v>
      </c>
      <c r="BV275" s="131">
        <f t="shared" si="174"/>
        <v>-11.42</v>
      </c>
      <c r="BW275" s="118">
        <f t="shared" si="175"/>
        <v>-41.22</v>
      </c>
      <c r="BX275" s="15"/>
      <c r="BY275" s="118">
        <f t="shared" si="176"/>
        <v>-245.23668916710685</v>
      </c>
      <c r="BZ275" s="118">
        <f t="shared" si="177"/>
        <v>-229.86813017405282</v>
      </c>
      <c r="CA275" s="118">
        <f t="shared" si="178"/>
        <v>-475.10481934115967</v>
      </c>
      <c r="CB275" s="105"/>
      <c r="CC275" s="118">
        <f t="shared" si="179"/>
        <v>-29.72</v>
      </c>
      <c r="CD275" s="118">
        <f t="shared" si="180"/>
        <v>-11.38</v>
      </c>
      <c r="CE275" s="118">
        <f t="shared" si="181"/>
        <v>-41.1</v>
      </c>
    </row>
    <row r="276" spans="1:83">
      <c r="A276" s="41">
        <v>886</v>
      </c>
      <c r="B276" s="45">
        <v>4</v>
      </c>
      <c r="C276" s="45">
        <v>4</v>
      </c>
      <c r="D276" s="11" t="s">
        <v>307</v>
      </c>
      <c r="E276" s="14">
        <v>12669</v>
      </c>
      <c r="F276" s="14">
        <v>12599</v>
      </c>
      <c r="G276" s="21">
        <v>12533</v>
      </c>
      <c r="H276" s="21">
        <v>12382</v>
      </c>
      <c r="I276" s="21">
        <v>12339</v>
      </c>
      <c r="J276" s="21"/>
      <c r="K276" s="15">
        <v>-141052.78831426241</v>
      </c>
      <c r="L276" s="21">
        <v>-565052.86245624186</v>
      </c>
      <c r="M276" s="118">
        <v>-706105.65077050426</v>
      </c>
      <c r="N276" s="118"/>
      <c r="O276" s="21">
        <v>-566700.24027050578</v>
      </c>
      <c r="P276" s="21">
        <v>-712311.40490658081</v>
      </c>
      <c r="Q276" s="118">
        <f t="shared" si="148"/>
        <v>-1279011.6451770866</v>
      </c>
      <c r="R276" s="118"/>
      <c r="S276" s="21">
        <v>-1141104.2251213673</v>
      </c>
      <c r="T276" s="15">
        <v>437148.18407004041</v>
      </c>
      <c r="U276" s="118">
        <f t="shared" si="149"/>
        <v>-703956.04105132679</v>
      </c>
      <c r="V276" s="15"/>
      <c r="W276" s="15">
        <v>-566700.24027050578</v>
      </c>
      <c r="X276" s="21">
        <v>-554841.34852620016</v>
      </c>
      <c r="Y276" s="118">
        <f t="shared" si="150"/>
        <v>-1121541.5887967059</v>
      </c>
      <c r="Z276" s="21"/>
      <c r="AA276" s="21">
        <v>-375739.34</v>
      </c>
      <c r="AB276" s="21">
        <v>-143878.84</v>
      </c>
      <c r="AC276" s="131">
        <f t="shared" si="182"/>
        <v>-504077.26</v>
      </c>
      <c r="AD276" s="12">
        <v>-2159359.2927620281</v>
      </c>
      <c r="AE276" s="12"/>
      <c r="AF276" s="15">
        <v>-566700.24027050578</v>
      </c>
      <c r="AG276" s="21">
        <v>-393384.99224478111</v>
      </c>
      <c r="AH276" s="118">
        <f t="shared" si="151"/>
        <v>-960085.23251528689</v>
      </c>
      <c r="AI276" s="21"/>
      <c r="AJ276" s="21">
        <v>-368983.6</v>
      </c>
      <c r="AK276" s="21">
        <v>-141402.44</v>
      </c>
      <c r="AL276" s="118">
        <f t="shared" si="152"/>
        <v>-510386.04</v>
      </c>
      <c r="AM276" s="811"/>
      <c r="AN276" s="131">
        <v>-566700.24027050578</v>
      </c>
      <c r="AO276" s="131">
        <v>-222113.96408215744</v>
      </c>
      <c r="AP276" s="118">
        <f t="shared" si="153"/>
        <v>-788814.20435266325</v>
      </c>
      <c r="AQ276" s="131"/>
      <c r="AR276" s="131">
        <v>-366715.07999999996</v>
      </c>
      <c r="AS276" s="131">
        <v>-140417.82</v>
      </c>
      <c r="AT276" s="118">
        <f t="shared" si="154"/>
        <v>-507132.89999999997</v>
      </c>
      <c r="AU276" s="148"/>
      <c r="AV276" s="131">
        <f t="shared" si="155"/>
        <v>-11.133695501954566</v>
      </c>
      <c r="AW276" s="131">
        <f t="shared" si="156"/>
        <v>-44.60122049540152</v>
      </c>
      <c r="AX276" s="131">
        <f t="shared" si="157"/>
        <v>-55.734915997356083</v>
      </c>
      <c r="AZ276" s="131">
        <f t="shared" si="158"/>
        <v>-44.979779369037686</v>
      </c>
      <c r="BA276" s="131">
        <f t="shared" si="159"/>
        <v>-56.537138257526848</v>
      </c>
      <c r="BB276" s="118">
        <f t="shared" si="160"/>
        <v>-101.51691762656453</v>
      </c>
      <c r="BC276" s="131"/>
      <c r="BD276" s="131">
        <f t="shared" si="147"/>
        <v>-90.571015566423313</v>
      </c>
      <c r="BE276" s="131">
        <f t="shared" si="161"/>
        <v>34.697054057468087</v>
      </c>
      <c r="BF276" s="118">
        <f t="shared" si="162"/>
        <v>-55.873961508955219</v>
      </c>
      <c r="BG276" s="131"/>
      <c r="BH276" s="131">
        <f t="shared" si="163"/>
        <v>-45.216647272840163</v>
      </c>
      <c r="BI276" s="131">
        <f t="shared" si="164"/>
        <v>-44.270433936503643</v>
      </c>
      <c r="BJ276" s="118">
        <f t="shared" si="165"/>
        <v>-89.487081209343813</v>
      </c>
      <c r="BK276" s="131"/>
      <c r="BL276" s="131">
        <f t="shared" si="166"/>
        <v>-29.98</v>
      </c>
      <c r="BM276" s="131">
        <f t="shared" si="167"/>
        <v>-11.48</v>
      </c>
      <c r="BN276" s="131">
        <f t="shared" si="168"/>
        <v>-40.22</v>
      </c>
      <c r="BO276" s="118">
        <f t="shared" si="169"/>
        <v>-81.680000000000007</v>
      </c>
      <c r="BP276" s="15"/>
      <c r="BQ276" s="131">
        <f t="shared" si="170"/>
        <v>-45.768069800557726</v>
      </c>
      <c r="BR276" s="131">
        <f t="shared" si="171"/>
        <v>-31.770714928507601</v>
      </c>
      <c r="BS276" s="118">
        <f t="shared" si="172"/>
        <v>-77.538784729065327</v>
      </c>
      <c r="BT276" s="131"/>
      <c r="BU276" s="131">
        <f t="shared" si="173"/>
        <v>-29.799999999999997</v>
      </c>
      <c r="BV276" s="131">
        <f t="shared" si="174"/>
        <v>-11.42</v>
      </c>
      <c r="BW276" s="118">
        <f t="shared" si="175"/>
        <v>-41.22</v>
      </c>
      <c r="BX276" s="15"/>
      <c r="BY276" s="118">
        <f t="shared" si="176"/>
        <v>-45.927566275265889</v>
      </c>
      <c r="BZ276" s="118">
        <f t="shared" si="177"/>
        <v>-18.000969615216587</v>
      </c>
      <c r="CA276" s="118">
        <f t="shared" si="178"/>
        <v>-63.928535890482479</v>
      </c>
      <c r="CB276" s="105"/>
      <c r="CC276" s="118">
        <f t="shared" si="179"/>
        <v>-29.719999999999995</v>
      </c>
      <c r="CD276" s="118">
        <f t="shared" si="180"/>
        <v>-11.38</v>
      </c>
      <c r="CE276" s="118">
        <f t="shared" si="181"/>
        <v>-41.099999999999994</v>
      </c>
    </row>
    <row r="277" spans="1:83">
      <c r="A277" s="41">
        <v>887</v>
      </c>
      <c r="B277" s="45">
        <v>6</v>
      </c>
      <c r="C277" s="45">
        <v>6</v>
      </c>
      <c r="D277" s="11" t="s">
        <v>308</v>
      </c>
      <c r="E277" s="14">
        <v>4669</v>
      </c>
      <c r="F277" s="14">
        <v>4569</v>
      </c>
      <c r="G277" s="21">
        <v>4568</v>
      </c>
      <c r="H277" s="21">
        <v>4493</v>
      </c>
      <c r="I277" s="21">
        <v>4440</v>
      </c>
      <c r="J277" s="21"/>
      <c r="K277" s="15">
        <v>-413029.62838200323</v>
      </c>
      <c r="L277" s="21">
        <v>-194736.86893043309</v>
      </c>
      <c r="M277" s="118">
        <v>-607766.49731243635</v>
      </c>
      <c r="N277" s="118"/>
      <c r="O277" s="21">
        <v>-584514.75388125516</v>
      </c>
      <c r="P277" s="21">
        <v>-259900.02118778319</v>
      </c>
      <c r="Q277" s="118">
        <f t="shared" si="148"/>
        <v>-844414.77506903838</v>
      </c>
      <c r="R277" s="118"/>
      <c r="S277" s="21">
        <v>-413818.9701229881</v>
      </c>
      <c r="T277" s="15">
        <v>158530.83998857159</v>
      </c>
      <c r="U277" s="118">
        <f t="shared" si="149"/>
        <v>-255288.13013441651</v>
      </c>
      <c r="V277" s="15"/>
      <c r="W277" s="15">
        <v>-584514.75388125516</v>
      </c>
      <c r="X277" s="21">
        <v>-202793.8470785715</v>
      </c>
      <c r="Y277" s="118">
        <f t="shared" si="150"/>
        <v>-787308.60095982673</v>
      </c>
      <c r="Z277" s="21"/>
      <c r="AA277" s="21">
        <v>-136948.64000000001</v>
      </c>
      <c r="AB277" s="21">
        <v>-52440.639999999999</v>
      </c>
      <c r="AC277" s="131">
        <f t="shared" si="182"/>
        <v>-183724.96</v>
      </c>
      <c r="AD277" s="12">
        <v>-1163481.929285893</v>
      </c>
      <c r="AE277" s="12"/>
      <c r="AF277" s="15">
        <v>-584514.75388125516</v>
      </c>
      <c r="AG277" s="21">
        <v>-144242.04996373659</v>
      </c>
      <c r="AH277" s="118">
        <f t="shared" si="151"/>
        <v>-728756.80384499172</v>
      </c>
      <c r="AI277" s="21"/>
      <c r="AJ277" s="21">
        <v>-133891.4</v>
      </c>
      <c r="AK277" s="21">
        <v>-51310.06</v>
      </c>
      <c r="AL277" s="118">
        <f t="shared" si="152"/>
        <v>-185201.46</v>
      </c>
      <c r="AM277" s="811"/>
      <c r="AN277" s="131">
        <v>-584514.75388125516</v>
      </c>
      <c r="AO277" s="131">
        <v>-82130.98339694344</v>
      </c>
      <c r="AP277" s="118">
        <f t="shared" si="153"/>
        <v>-666645.73727819859</v>
      </c>
      <c r="AQ277" s="131"/>
      <c r="AR277" s="131">
        <v>-131956.79999999999</v>
      </c>
      <c r="AS277" s="131">
        <v>-50527.200000000004</v>
      </c>
      <c r="AT277" s="118">
        <f t="shared" si="154"/>
        <v>-182484</v>
      </c>
      <c r="AU277" s="148"/>
      <c r="AV277" s="131">
        <f t="shared" si="155"/>
        <v>-88.46211788006066</v>
      </c>
      <c r="AW277" s="131">
        <f t="shared" si="156"/>
        <v>-41.708474819111821</v>
      </c>
      <c r="AX277" s="131">
        <f t="shared" si="157"/>
        <v>-130.17059269917249</v>
      </c>
      <c r="AZ277" s="131">
        <f t="shared" si="158"/>
        <v>-127.93056552445944</v>
      </c>
      <c r="BA277" s="131">
        <f t="shared" si="159"/>
        <v>-56.8833489139381</v>
      </c>
      <c r="BB277" s="118">
        <f t="shared" si="160"/>
        <v>-184.81391443839755</v>
      </c>
      <c r="BC277" s="131"/>
      <c r="BD277" s="131">
        <f t="shared" si="147"/>
        <v>-90.571015566423313</v>
      </c>
      <c r="BE277" s="131">
        <f t="shared" si="161"/>
        <v>34.697054057468065</v>
      </c>
      <c r="BF277" s="118">
        <f t="shared" si="162"/>
        <v>-55.873961508955247</v>
      </c>
      <c r="BG277" s="131"/>
      <c r="BH277" s="131">
        <f t="shared" si="163"/>
        <v>-127.95857134002959</v>
      </c>
      <c r="BI277" s="131">
        <f t="shared" si="164"/>
        <v>-44.394449885851905</v>
      </c>
      <c r="BJ277" s="118">
        <f t="shared" si="165"/>
        <v>-172.35302122588149</v>
      </c>
      <c r="BK277" s="131"/>
      <c r="BL277" s="131">
        <f t="shared" si="166"/>
        <v>-29.980000000000004</v>
      </c>
      <c r="BM277" s="131">
        <f t="shared" si="167"/>
        <v>-11.48</v>
      </c>
      <c r="BN277" s="131">
        <f t="shared" si="168"/>
        <v>-40.22</v>
      </c>
      <c r="BO277" s="118">
        <f t="shared" si="169"/>
        <v>-81.680000000000007</v>
      </c>
      <c r="BP277" s="15"/>
      <c r="BQ277" s="131">
        <f t="shared" si="170"/>
        <v>-130.09453680864794</v>
      </c>
      <c r="BR277" s="131">
        <f t="shared" si="171"/>
        <v>-32.103728013295481</v>
      </c>
      <c r="BS277" s="118">
        <f t="shared" si="172"/>
        <v>-162.19826482194344</v>
      </c>
      <c r="BT277" s="131"/>
      <c r="BU277" s="131">
        <f t="shared" si="173"/>
        <v>-29.799999999999997</v>
      </c>
      <c r="BV277" s="131">
        <f t="shared" si="174"/>
        <v>-11.42</v>
      </c>
      <c r="BW277" s="118">
        <f t="shared" si="175"/>
        <v>-41.22</v>
      </c>
      <c r="BX277" s="15"/>
      <c r="BY277" s="118">
        <f t="shared" si="176"/>
        <v>-131.64746709037277</v>
      </c>
      <c r="BZ277" s="118">
        <f t="shared" si="177"/>
        <v>-18.49796923354582</v>
      </c>
      <c r="CA277" s="118">
        <f t="shared" si="178"/>
        <v>-150.1454363239186</v>
      </c>
      <c r="CB277" s="105"/>
      <c r="CC277" s="118">
        <f t="shared" si="179"/>
        <v>-29.72</v>
      </c>
      <c r="CD277" s="118">
        <f t="shared" si="180"/>
        <v>-11.38</v>
      </c>
      <c r="CE277" s="118">
        <f t="shared" si="181"/>
        <v>-41.1</v>
      </c>
    </row>
    <row r="278" spans="1:83">
      <c r="A278" s="41">
        <v>889</v>
      </c>
      <c r="B278" s="45">
        <v>17</v>
      </c>
      <c r="C278" s="45">
        <v>17</v>
      </c>
      <c r="D278" s="11" t="s">
        <v>309</v>
      </c>
      <c r="E278" s="14">
        <v>2568</v>
      </c>
      <c r="F278" s="14">
        <v>2523</v>
      </c>
      <c r="G278" s="21">
        <v>2491</v>
      </c>
      <c r="H278" s="21">
        <v>2466</v>
      </c>
      <c r="I278" s="21">
        <v>2399</v>
      </c>
      <c r="J278" s="21"/>
      <c r="K278" s="15">
        <v>1089285.4322706249</v>
      </c>
      <c r="L278" s="21">
        <v>428441.06138360279</v>
      </c>
      <c r="M278" s="118">
        <v>1517726.493654228</v>
      </c>
      <c r="N278" s="118"/>
      <c r="O278" s="21">
        <v>1056890.4771927751</v>
      </c>
      <c r="P278" s="21">
        <v>358347.78734368808</v>
      </c>
      <c r="Q278" s="118">
        <f t="shared" si="148"/>
        <v>1415238.2645364632</v>
      </c>
      <c r="R278" s="118"/>
      <c r="S278" s="21">
        <v>-228510.67227408601</v>
      </c>
      <c r="T278" s="15">
        <v>87540.667386991961</v>
      </c>
      <c r="U278" s="118">
        <f t="shared" si="149"/>
        <v>-140970.00488709405</v>
      </c>
      <c r="V278" s="15"/>
      <c r="W278" s="15">
        <v>1056890.4771927751</v>
      </c>
      <c r="X278" s="21">
        <v>314191.794189287</v>
      </c>
      <c r="Y278" s="118">
        <f t="shared" si="150"/>
        <v>1371082.2713820622</v>
      </c>
      <c r="Z278" s="21"/>
      <c r="AA278" s="21">
        <v>-74680.180000000008</v>
      </c>
      <c r="AB278" s="21">
        <v>-28596.68</v>
      </c>
      <c r="AC278" s="131">
        <f t="shared" si="182"/>
        <v>-100188.02</v>
      </c>
      <c r="AD278" s="12">
        <v>1163100.341164923</v>
      </c>
      <c r="AE278" s="12"/>
      <c r="AF278" s="15">
        <v>1056890.4771927751</v>
      </c>
      <c r="AG278" s="21">
        <v>270834.0734890743</v>
      </c>
      <c r="AH278" s="118">
        <f t="shared" si="151"/>
        <v>1327724.5506818495</v>
      </c>
      <c r="AI278" s="21"/>
      <c r="AJ278" s="21">
        <v>-73486.8</v>
      </c>
      <c r="AK278" s="21">
        <v>-28161.72</v>
      </c>
      <c r="AL278" s="118">
        <f t="shared" si="152"/>
        <v>-101648.52</v>
      </c>
      <c r="AM278" s="811"/>
      <c r="AN278" s="131">
        <v>1056890.4771927751</v>
      </c>
      <c r="AO278" s="131">
        <v>229441.77997802579</v>
      </c>
      <c r="AP278" s="118">
        <f t="shared" si="153"/>
        <v>1286332.2571708008</v>
      </c>
      <c r="AQ278" s="131"/>
      <c r="AR278" s="131">
        <v>-71298.28</v>
      </c>
      <c r="AS278" s="131">
        <v>-27300.620000000003</v>
      </c>
      <c r="AT278" s="118">
        <f t="shared" si="154"/>
        <v>-98598.9</v>
      </c>
      <c r="AU278" s="148"/>
      <c r="AV278" s="131">
        <f t="shared" si="155"/>
        <v>424.17657019884149</v>
      </c>
      <c r="AW278" s="131">
        <f t="shared" si="156"/>
        <v>166.8384195419014</v>
      </c>
      <c r="AX278" s="131">
        <f t="shared" si="157"/>
        <v>591.01498974074298</v>
      </c>
      <c r="AZ278" s="131">
        <f t="shared" si="158"/>
        <v>418.90228981085022</v>
      </c>
      <c r="BA278" s="131">
        <f t="shared" si="159"/>
        <v>142.03241670380027</v>
      </c>
      <c r="BB278" s="118">
        <f t="shared" si="160"/>
        <v>560.93470651465054</v>
      </c>
      <c r="BC278" s="131"/>
      <c r="BD278" s="131">
        <f t="shared" si="147"/>
        <v>-90.571015566423313</v>
      </c>
      <c r="BE278" s="131">
        <f t="shared" si="161"/>
        <v>34.69705405746808</v>
      </c>
      <c r="BF278" s="118">
        <f t="shared" si="162"/>
        <v>-55.873961508955233</v>
      </c>
      <c r="BG278" s="131"/>
      <c r="BH278" s="131">
        <f t="shared" si="163"/>
        <v>424.28361187987758</v>
      </c>
      <c r="BI278" s="131">
        <f t="shared" si="164"/>
        <v>126.13078851436651</v>
      </c>
      <c r="BJ278" s="118">
        <f t="shared" si="165"/>
        <v>550.41440039424413</v>
      </c>
      <c r="BK278" s="131"/>
      <c r="BL278" s="131">
        <f t="shared" si="166"/>
        <v>-29.980000000000004</v>
      </c>
      <c r="BM278" s="131">
        <f t="shared" si="167"/>
        <v>-11.48</v>
      </c>
      <c r="BN278" s="131">
        <f t="shared" si="168"/>
        <v>-40.22</v>
      </c>
      <c r="BO278" s="118">
        <f t="shared" si="169"/>
        <v>-81.680000000000007</v>
      </c>
      <c r="BP278" s="15"/>
      <c r="BQ278" s="131">
        <f t="shared" si="170"/>
        <v>428.58494614467764</v>
      </c>
      <c r="BR278" s="131">
        <f t="shared" si="171"/>
        <v>109.82728040919477</v>
      </c>
      <c r="BS278" s="118">
        <f t="shared" si="172"/>
        <v>538.41222655387242</v>
      </c>
      <c r="BT278" s="131"/>
      <c r="BU278" s="131">
        <f t="shared" si="173"/>
        <v>-29.8</v>
      </c>
      <c r="BV278" s="131">
        <f t="shared" si="174"/>
        <v>-11.42</v>
      </c>
      <c r="BW278" s="118">
        <f t="shared" si="175"/>
        <v>-41.22</v>
      </c>
      <c r="BX278" s="15"/>
      <c r="BY278" s="118">
        <f t="shared" si="176"/>
        <v>440.55459657889753</v>
      </c>
      <c r="BZ278" s="118">
        <f t="shared" si="177"/>
        <v>95.640591904137466</v>
      </c>
      <c r="CA278" s="118">
        <f t="shared" si="178"/>
        <v>536.19518848303505</v>
      </c>
      <c r="CB278" s="105"/>
      <c r="CC278" s="118">
        <f t="shared" si="179"/>
        <v>-29.72</v>
      </c>
      <c r="CD278" s="118">
        <f t="shared" si="180"/>
        <v>-11.38</v>
      </c>
      <c r="CE278" s="118">
        <f t="shared" si="181"/>
        <v>-41.1</v>
      </c>
    </row>
    <row r="279" spans="1:83">
      <c r="A279" s="41">
        <v>890</v>
      </c>
      <c r="B279" s="45">
        <v>19</v>
      </c>
      <c r="C279" s="45">
        <v>19</v>
      </c>
      <c r="D279" s="11" t="s">
        <v>310</v>
      </c>
      <c r="E279" s="14">
        <v>1176</v>
      </c>
      <c r="F279" s="14">
        <v>1180</v>
      </c>
      <c r="G279" s="21">
        <v>1139</v>
      </c>
      <c r="H279" s="21">
        <v>1137</v>
      </c>
      <c r="I279" s="21">
        <v>1112</v>
      </c>
      <c r="J279" s="21"/>
      <c r="K279" s="15">
        <v>119373.9657022696</v>
      </c>
      <c r="L279" s="21">
        <v>577144.85916695406</v>
      </c>
      <c r="M279" s="118">
        <v>696518.82486922375</v>
      </c>
      <c r="N279" s="118"/>
      <c r="O279" s="21">
        <v>-40856.341757125891</v>
      </c>
      <c r="P279" s="21">
        <v>447758.06883411878</v>
      </c>
      <c r="Q279" s="118">
        <f t="shared" si="148"/>
        <v>406901.72707699286</v>
      </c>
      <c r="R279" s="118"/>
      <c r="S279" s="21">
        <v>-106873.7983683795</v>
      </c>
      <c r="T279" s="15">
        <v>40942.523787812337</v>
      </c>
      <c r="U279" s="118">
        <f t="shared" si="149"/>
        <v>-65931.274580567173</v>
      </c>
      <c r="V279" s="15"/>
      <c r="W279" s="15">
        <v>-40856.341757125891</v>
      </c>
      <c r="X279" s="21">
        <v>427106.43509563548</v>
      </c>
      <c r="Y279" s="118">
        <f t="shared" si="150"/>
        <v>386250.09333850956</v>
      </c>
      <c r="Z279" s="21"/>
      <c r="AA279" s="21">
        <v>-34147.22</v>
      </c>
      <c r="AB279" s="21">
        <v>-13075.72</v>
      </c>
      <c r="AC279" s="131">
        <f t="shared" si="182"/>
        <v>-45810.58</v>
      </c>
      <c r="AD279" s="12">
        <v>288762.98192430998</v>
      </c>
      <c r="AE279" s="12"/>
      <c r="AF279" s="15">
        <v>-40856.341757125891</v>
      </c>
      <c r="AG279" s="21">
        <v>406828.15113754949</v>
      </c>
      <c r="AH279" s="118">
        <f t="shared" si="151"/>
        <v>365971.80938042363</v>
      </c>
      <c r="AI279" s="21"/>
      <c r="AJ279" s="21">
        <v>-33882.6</v>
      </c>
      <c r="AK279" s="21">
        <v>-12984.54</v>
      </c>
      <c r="AL279" s="118">
        <f t="shared" si="152"/>
        <v>-46867.14</v>
      </c>
      <c r="AM279" s="811"/>
      <c r="AN279" s="131">
        <v>-40856.341757125891</v>
      </c>
      <c r="AO279" s="131">
        <v>387469.09194490692</v>
      </c>
      <c r="AP279" s="118">
        <f t="shared" si="153"/>
        <v>346612.75018778106</v>
      </c>
      <c r="AQ279" s="131"/>
      <c r="AR279" s="131">
        <v>-33048.639999999999</v>
      </c>
      <c r="AS279" s="131">
        <v>-12654.560000000001</v>
      </c>
      <c r="AT279" s="118">
        <f t="shared" si="154"/>
        <v>-45703.199999999997</v>
      </c>
      <c r="AU279" s="148"/>
      <c r="AV279" s="131">
        <f t="shared" si="155"/>
        <v>101.50847423662381</v>
      </c>
      <c r="AW279" s="131">
        <f t="shared" si="156"/>
        <v>490.7694380671378</v>
      </c>
      <c r="AX279" s="131">
        <f t="shared" si="157"/>
        <v>592.2779123037617</v>
      </c>
      <c r="AZ279" s="131">
        <f t="shared" si="158"/>
        <v>-34.624018438242281</v>
      </c>
      <c r="BA279" s="131">
        <f t="shared" si="159"/>
        <v>379.4559905373888</v>
      </c>
      <c r="BB279" s="118">
        <f t="shared" si="160"/>
        <v>344.83197209914647</v>
      </c>
      <c r="BC279" s="131"/>
      <c r="BD279" s="131">
        <f t="shared" si="147"/>
        <v>-90.571015566423313</v>
      </c>
      <c r="BE279" s="131">
        <f t="shared" si="161"/>
        <v>34.69705405746808</v>
      </c>
      <c r="BF279" s="118">
        <f t="shared" si="162"/>
        <v>-55.873961508955233</v>
      </c>
      <c r="BG279" s="131"/>
      <c r="BH279" s="131">
        <f t="shared" si="163"/>
        <v>-35.870361507573215</v>
      </c>
      <c r="BI279" s="131">
        <f t="shared" si="164"/>
        <v>374.9837006985386</v>
      </c>
      <c r="BJ279" s="118">
        <f t="shared" si="165"/>
        <v>339.11333919096541</v>
      </c>
      <c r="BK279" s="131"/>
      <c r="BL279" s="131">
        <f t="shared" si="166"/>
        <v>-29.98</v>
      </c>
      <c r="BM279" s="131">
        <f t="shared" si="167"/>
        <v>-11.479999999999999</v>
      </c>
      <c r="BN279" s="131">
        <f t="shared" si="168"/>
        <v>-40.22</v>
      </c>
      <c r="BO279" s="118">
        <f t="shared" si="169"/>
        <v>-81.680000000000007</v>
      </c>
      <c r="BP279" s="15"/>
      <c r="BQ279" s="131">
        <f t="shared" si="170"/>
        <v>-35.933458009785305</v>
      </c>
      <c r="BR279" s="131">
        <f t="shared" si="171"/>
        <v>357.80840029687732</v>
      </c>
      <c r="BS279" s="118">
        <f t="shared" si="172"/>
        <v>321.87494228709204</v>
      </c>
      <c r="BT279" s="131"/>
      <c r="BU279" s="131">
        <f t="shared" si="173"/>
        <v>-29.799999999999997</v>
      </c>
      <c r="BV279" s="131">
        <f t="shared" si="174"/>
        <v>-11.42</v>
      </c>
      <c r="BW279" s="118">
        <f t="shared" si="175"/>
        <v>-41.22</v>
      </c>
      <c r="BX279" s="15"/>
      <c r="BY279" s="118">
        <f t="shared" si="176"/>
        <v>-36.74131452978947</v>
      </c>
      <c r="BZ279" s="118">
        <f t="shared" si="177"/>
        <v>348.44342800800985</v>
      </c>
      <c r="CA279" s="118">
        <f t="shared" si="178"/>
        <v>311.70211347822038</v>
      </c>
      <c r="CB279" s="105"/>
      <c r="CC279" s="118">
        <f t="shared" si="179"/>
        <v>-29.72</v>
      </c>
      <c r="CD279" s="118">
        <f t="shared" si="180"/>
        <v>-11.38</v>
      </c>
      <c r="CE279" s="118">
        <f t="shared" si="181"/>
        <v>-41.1</v>
      </c>
    </row>
    <row r="280" spans="1:83">
      <c r="A280" s="41">
        <v>892</v>
      </c>
      <c r="B280" s="45">
        <v>13</v>
      </c>
      <c r="C280" s="45">
        <v>13</v>
      </c>
      <c r="D280" s="11" t="s">
        <v>311</v>
      </c>
      <c r="E280" s="14">
        <v>3634</v>
      </c>
      <c r="F280" s="14">
        <v>3592</v>
      </c>
      <c r="G280" s="21">
        <v>3615</v>
      </c>
      <c r="H280" s="21">
        <v>3657</v>
      </c>
      <c r="I280" s="21">
        <v>3651</v>
      </c>
      <c r="J280" s="21"/>
      <c r="K280" s="15">
        <v>377503.70580947527</v>
      </c>
      <c r="L280" s="21">
        <v>130506.2536076317</v>
      </c>
      <c r="M280" s="118">
        <v>508009.95941710687</v>
      </c>
      <c r="N280" s="118"/>
      <c r="O280" s="21">
        <v>508333.85078588972</v>
      </c>
      <c r="P280" s="21">
        <v>148783.64986940761</v>
      </c>
      <c r="Q280" s="118">
        <f t="shared" si="148"/>
        <v>657117.50065529731</v>
      </c>
      <c r="R280" s="118"/>
      <c r="S280" s="21">
        <v>-325331.08791459253</v>
      </c>
      <c r="T280" s="15">
        <v>124631.81817442529</v>
      </c>
      <c r="U280" s="118">
        <f t="shared" si="149"/>
        <v>-200699.26974016725</v>
      </c>
      <c r="V280" s="15"/>
      <c r="W280" s="15">
        <v>508333.85078588972</v>
      </c>
      <c r="X280" s="21">
        <v>85918.676658702519</v>
      </c>
      <c r="Y280" s="118">
        <f t="shared" si="150"/>
        <v>594252.52744459221</v>
      </c>
      <c r="Z280" s="21"/>
      <c r="AA280" s="21">
        <v>-108377.7</v>
      </c>
      <c r="AB280" s="21">
        <v>-41500.199999999997</v>
      </c>
      <c r="AC280" s="131">
        <f t="shared" si="182"/>
        <v>-145395.29999999999</v>
      </c>
      <c r="AD280" s="12">
        <v>298713.25106587331</v>
      </c>
      <c r="AE280" s="12"/>
      <c r="AF280" s="15">
        <v>508333.85078588972</v>
      </c>
      <c r="AG280" s="21">
        <v>24190.20549137635</v>
      </c>
      <c r="AH280" s="118">
        <f t="shared" si="151"/>
        <v>532524.05627726612</v>
      </c>
      <c r="AI280" s="21"/>
      <c r="AJ280" s="21">
        <v>-108978.6</v>
      </c>
      <c r="AK280" s="21">
        <v>-41762.94</v>
      </c>
      <c r="AL280" s="118">
        <f t="shared" si="152"/>
        <v>-150741.54</v>
      </c>
      <c r="AM280" s="811"/>
      <c r="AN280" s="131">
        <v>508333.85078588972</v>
      </c>
      <c r="AO280" s="131">
        <v>-20232.635376440663</v>
      </c>
      <c r="AP280" s="118">
        <f t="shared" si="153"/>
        <v>488101.21540944907</v>
      </c>
      <c r="AQ280" s="131"/>
      <c r="AR280" s="131">
        <v>-108507.72</v>
      </c>
      <c r="AS280" s="131">
        <v>-41548.380000000005</v>
      </c>
      <c r="AT280" s="118">
        <f t="shared" si="154"/>
        <v>-150056.1</v>
      </c>
      <c r="AU280" s="148"/>
      <c r="AV280" s="131">
        <f t="shared" si="155"/>
        <v>103.8810417747593</v>
      </c>
      <c r="AW280" s="131">
        <f t="shared" si="156"/>
        <v>35.912562907988914</v>
      </c>
      <c r="AX280" s="131">
        <f t="shared" si="157"/>
        <v>139.79360468274817</v>
      </c>
      <c r="AZ280" s="131">
        <f t="shared" si="158"/>
        <v>141.5183326241341</v>
      </c>
      <c r="BA280" s="131">
        <f t="shared" si="159"/>
        <v>41.420837936917486</v>
      </c>
      <c r="BB280" s="118">
        <f t="shared" si="160"/>
        <v>182.93917056105158</v>
      </c>
      <c r="BC280" s="131"/>
      <c r="BD280" s="131">
        <f t="shared" si="147"/>
        <v>-90.571015566423313</v>
      </c>
      <c r="BE280" s="131">
        <f t="shared" si="161"/>
        <v>34.697054057468065</v>
      </c>
      <c r="BF280" s="118">
        <f t="shared" si="162"/>
        <v>-55.873961508955247</v>
      </c>
      <c r="BG280" s="131"/>
      <c r="BH280" s="131">
        <f t="shared" si="163"/>
        <v>140.61793935985884</v>
      </c>
      <c r="BI280" s="131">
        <f t="shared" si="164"/>
        <v>23.767268785256576</v>
      </c>
      <c r="BJ280" s="118">
        <f t="shared" si="165"/>
        <v>164.38520814511543</v>
      </c>
      <c r="BK280" s="131"/>
      <c r="BL280" s="131">
        <f t="shared" si="166"/>
        <v>-29.98</v>
      </c>
      <c r="BM280" s="131">
        <f t="shared" si="167"/>
        <v>-11.479999999999999</v>
      </c>
      <c r="BN280" s="131">
        <f t="shared" si="168"/>
        <v>-40.22</v>
      </c>
      <c r="BO280" s="118">
        <f t="shared" si="169"/>
        <v>-81.680000000000007</v>
      </c>
      <c r="BP280" s="15"/>
      <c r="BQ280" s="131">
        <f t="shared" si="170"/>
        <v>139.00296712767013</v>
      </c>
      <c r="BR280" s="131">
        <f t="shared" si="171"/>
        <v>6.6147677034116352</v>
      </c>
      <c r="BS280" s="118">
        <f t="shared" si="172"/>
        <v>145.61773483108178</v>
      </c>
      <c r="BT280" s="131"/>
      <c r="BU280" s="131">
        <f t="shared" si="173"/>
        <v>-29.8</v>
      </c>
      <c r="BV280" s="131">
        <f t="shared" si="174"/>
        <v>-11.42</v>
      </c>
      <c r="BW280" s="118">
        <f t="shared" si="175"/>
        <v>-41.22</v>
      </c>
      <c r="BX280" s="15"/>
      <c r="BY280" s="118">
        <f t="shared" si="176"/>
        <v>139.2314025707723</v>
      </c>
      <c r="BZ280" s="118">
        <f t="shared" si="177"/>
        <v>-5.5416695087484698</v>
      </c>
      <c r="CA280" s="118">
        <f t="shared" si="178"/>
        <v>133.68973306202383</v>
      </c>
      <c r="CB280" s="105"/>
      <c r="CC280" s="118">
        <f t="shared" si="179"/>
        <v>-29.72</v>
      </c>
      <c r="CD280" s="118">
        <f t="shared" si="180"/>
        <v>-11.38</v>
      </c>
      <c r="CE280" s="118">
        <f t="shared" si="181"/>
        <v>-41.1</v>
      </c>
    </row>
    <row r="281" spans="1:83">
      <c r="A281" s="41">
        <v>893</v>
      </c>
      <c r="B281" s="45">
        <v>15</v>
      </c>
      <c r="C281" s="45">
        <v>15</v>
      </c>
      <c r="D281" s="11" t="s">
        <v>312</v>
      </c>
      <c r="E281" s="14">
        <v>7497</v>
      </c>
      <c r="F281" s="14">
        <v>7434</v>
      </c>
      <c r="G281" s="21">
        <v>7500</v>
      </c>
      <c r="H281" s="21">
        <v>7439</v>
      </c>
      <c r="I281" s="21">
        <v>7391</v>
      </c>
      <c r="J281" s="21"/>
      <c r="K281" s="15">
        <v>-632871.37483209744</v>
      </c>
      <c r="L281" s="21">
        <v>-195057.98474963999</v>
      </c>
      <c r="M281" s="118">
        <v>-827929.35958173743</v>
      </c>
      <c r="N281" s="118"/>
      <c r="O281" s="21">
        <v>-485579.53028233338</v>
      </c>
      <c r="P281" s="21">
        <v>-16418.151121805589</v>
      </c>
      <c r="Q281" s="118">
        <f t="shared" si="148"/>
        <v>-501997.68140413897</v>
      </c>
      <c r="R281" s="118"/>
      <c r="S281" s="21">
        <v>-673304.92972079094</v>
      </c>
      <c r="T281" s="15">
        <v>257937.8998632177</v>
      </c>
      <c r="U281" s="118">
        <f t="shared" si="149"/>
        <v>-415367.02985757322</v>
      </c>
      <c r="V281" s="15"/>
      <c r="W281" s="15">
        <v>-485579.53028233338</v>
      </c>
      <c r="X281" s="21">
        <v>-15178.182300872</v>
      </c>
      <c r="Y281" s="118">
        <f t="shared" si="150"/>
        <v>-500757.71258320537</v>
      </c>
      <c r="Z281" s="21"/>
      <c r="AA281" s="21">
        <v>-224850</v>
      </c>
      <c r="AB281" s="21">
        <v>-86100</v>
      </c>
      <c r="AC281" s="131">
        <f t="shared" si="182"/>
        <v>-301650</v>
      </c>
      <c r="AD281" s="12">
        <v>-1112253.9046777021</v>
      </c>
      <c r="AE281" s="12"/>
      <c r="AF281" s="15">
        <v>-485579.53028233338</v>
      </c>
      <c r="AG281" s="21">
        <v>-31421.371236813739</v>
      </c>
      <c r="AH281" s="118">
        <f t="shared" si="151"/>
        <v>-517000.9015191471</v>
      </c>
      <c r="AI281" s="21"/>
      <c r="AJ281" s="21">
        <v>-221682.2</v>
      </c>
      <c r="AK281" s="21">
        <v>-84953.38</v>
      </c>
      <c r="AL281" s="118">
        <f t="shared" si="152"/>
        <v>-306635.58</v>
      </c>
      <c r="AM281" s="811"/>
      <c r="AN281" s="131">
        <v>-485579.53028233338</v>
      </c>
      <c r="AO281" s="131">
        <v>-41873.444150462106</v>
      </c>
      <c r="AP281" s="118">
        <f t="shared" si="153"/>
        <v>-527452.97443279554</v>
      </c>
      <c r="AQ281" s="131"/>
      <c r="AR281" s="131">
        <v>-219660.52</v>
      </c>
      <c r="AS281" s="131">
        <v>-84109.58</v>
      </c>
      <c r="AT281" s="118">
        <f t="shared" si="154"/>
        <v>-303770.09999999998</v>
      </c>
      <c r="AU281" s="148"/>
      <c r="AV281" s="131">
        <f t="shared" si="155"/>
        <v>-84.416616624262701</v>
      </c>
      <c r="AW281" s="131">
        <f t="shared" si="156"/>
        <v>-26.018138555374147</v>
      </c>
      <c r="AX281" s="131">
        <f t="shared" si="157"/>
        <v>-110.43475517963685</v>
      </c>
      <c r="AZ281" s="131">
        <f t="shared" si="158"/>
        <v>-65.318742303246353</v>
      </c>
      <c r="BA281" s="131">
        <f t="shared" si="159"/>
        <v>-2.2085218081524873</v>
      </c>
      <c r="BB281" s="118">
        <f t="shared" si="160"/>
        <v>-67.527264111398836</v>
      </c>
      <c r="BC281" s="131"/>
      <c r="BD281" s="131">
        <f t="shared" si="147"/>
        <v>-90.571015566423313</v>
      </c>
      <c r="BE281" s="131">
        <f t="shared" si="161"/>
        <v>34.69705405746808</v>
      </c>
      <c r="BF281" s="118">
        <f t="shared" si="162"/>
        <v>-55.873961508955233</v>
      </c>
      <c r="BG281" s="131"/>
      <c r="BH281" s="131">
        <f t="shared" si="163"/>
        <v>-64.74393737097779</v>
      </c>
      <c r="BI281" s="131">
        <f t="shared" si="164"/>
        <v>-2.0237576401162669</v>
      </c>
      <c r="BJ281" s="118">
        <f t="shared" si="165"/>
        <v>-66.767695011094062</v>
      </c>
      <c r="BK281" s="131"/>
      <c r="BL281" s="131">
        <f t="shared" si="166"/>
        <v>-29.98</v>
      </c>
      <c r="BM281" s="131">
        <f t="shared" si="167"/>
        <v>-11.48</v>
      </c>
      <c r="BN281" s="131">
        <f t="shared" si="168"/>
        <v>-40.22</v>
      </c>
      <c r="BO281" s="118">
        <f t="shared" si="169"/>
        <v>-81.680000000000007</v>
      </c>
      <c r="BP281" s="15"/>
      <c r="BQ281" s="131">
        <f t="shared" si="170"/>
        <v>-65.274839398082179</v>
      </c>
      <c r="BR281" s="131">
        <f t="shared" si="171"/>
        <v>-4.2238703100972899</v>
      </c>
      <c r="BS281" s="118">
        <f t="shared" si="172"/>
        <v>-69.498709708179462</v>
      </c>
      <c r="BT281" s="131"/>
      <c r="BU281" s="131">
        <f t="shared" si="173"/>
        <v>-29.8</v>
      </c>
      <c r="BV281" s="131">
        <f t="shared" si="174"/>
        <v>-11.42</v>
      </c>
      <c r="BW281" s="118">
        <f t="shared" si="175"/>
        <v>-41.22</v>
      </c>
      <c r="BX281" s="15"/>
      <c r="BY281" s="118">
        <f t="shared" si="176"/>
        <v>-65.698759340053229</v>
      </c>
      <c r="BZ281" s="118">
        <f t="shared" si="177"/>
        <v>-5.6654639629904082</v>
      </c>
      <c r="CA281" s="118">
        <f t="shared" si="178"/>
        <v>-71.364223303043644</v>
      </c>
      <c r="CB281" s="105"/>
      <c r="CC281" s="118">
        <f t="shared" si="179"/>
        <v>-29.72</v>
      </c>
      <c r="CD281" s="118">
        <f t="shared" si="180"/>
        <v>-11.38</v>
      </c>
      <c r="CE281" s="118">
        <f t="shared" si="181"/>
        <v>-41.1</v>
      </c>
    </row>
    <row r="282" spans="1:83">
      <c r="A282" s="41">
        <v>895</v>
      </c>
      <c r="B282" s="45">
        <v>2</v>
      </c>
      <c r="C282" s="45">
        <v>2</v>
      </c>
      <c r="D282" s="11" t="s">
        <v>313</v>
      </c>
      <c r="E282" s="14">
        <v>15463</v>
      </c>
      <c r="F282" s="14">
        <v>15092</v>
      </c>
      <c r="G282" s="21">
        <v>14938</v>
      </c>
      <c r="H282" s="21">
        <v>14814</v>
      </c>
      <c r="I282" s="21">
        <v>14783</v>
      </c>
      <c r="J282" s="21"/>
      <c r="K282" s="15">
        <v>1087190.53074288</v>
      </c>
      <c r="L282" s="21">
        <v>1706487.959234409</v>
      </c>
      <c r="M282" s="118">
        <v>2793678.4899772899</v>
      </c>
      <c r="N282" s="118"/>
      <c r="O282" s="21">
        <v>678745.99915357633</v>
      </c>
      <c r="P282" s="21">
        <v>1143626.99950586</v>
      </c>
      <c r="Q282" s="118">
        <f t="shared" si="148"/>
        <v>1822372.9986594364</v>
      </c>
      <c r="R282" s="118"/>
      <c r="S282" s="21">
        <v>-1366897.7669284607</v>
      </c>
      <c r="T282" s="15">
        <v>523647.93983530818</v>
      </c>
      <c r="U282" s="118">
        <f t="shared" si="149"/>
        <v>-843249.82709315256</v>
      </c>
      <c r="V282" s="15"/>
      <c r="W282" s="15">
        <v>678745.99915357633</v>
      </c>
      <c r="X282" s="21">
        <v>879496.10426756344</v>
      </c>
      <c r="Y282" s="118">
        <f t="shared" si="150"/>
        <v>1558242.1034211398</v>
      </c>
      <c r="Z282" s="21"/>
      <c r="AA282" s="21">
        <v>-447841.24</v>
      </c>
      <c r="AB282" s="21">
        <v>-171488.24</v>
      </c>
      <c r="AC282" s="131">
        <f t="shared" si="182"/>
        <v>-600806.36</v>
      </c>
      <c r="AD282" s="12">
        <v>314450.85951422277</v>
      </c>
      <c r="AE282" s="12"/>
      <c r="AF282" s="15">
        <v>678745.99915357633</v>
      </c>
      <c r="AG282" s="21">
        <v>620140.28944092453</v>
      </c>
      <c r="AH282" s="118">
        <f t="shared" si="151"/>
        <v>1298886.2885945009</v>
      </c>
      <c r="AI282" s="21"/>
      <c r="AJ282" s="21">
        <v>-441457.2</v>
      </c>
      <c r="AK282" s="21">
        <v>-169175.88</v>
      </c>
      <c r="AL282" s="118">
        <f t="shared" si="152"/>
        <v>-610633.08000000007</v>
      </c>
      <c r="AM282" s="811"/>
      <c r="AN282" s="131">
        <v>678745.99915357633</v>
      </c>
      <c r="AO282" s="131">
        <v>372541.20356349909</v>
      </c>
      <c r="AP282" s="118">
        <f t="shared" si="153"/>
        <v>1051287.2027170754</v>
      </c>
      <c r="AQ282" s="131"/>
      <c r="AR282" s="131">
        <v>-439350.76</v>
      </c>
      <c r="AS282" s="131">
        <v>-168230.54</v>
      </c>
      <c r="AT282" s="118">
        <f t="shared" si="154"/>
        <v>-607581.30000000005</v>
      </c>
      <c r="AU282" s="148"/>
      <c r="AV282" s="131">
        <f t="shared" si="155"/>
        <v>70.309159331493234</v>
      </c>
      <c r="AW282" s="131">
        <f t="shared" si="156"/>
        <v>110.35943602369586</v>
      </c>
      <c r="AX282" s="131">
        <f t="shared" si="157"/>
        <v>180.66859535518915</v>
      </c>
      <c r="AZ282" s="131">
        <f t="shared" si="158"/>
        <v>44.973893397401028</v>
      </c>
      <c r="BA282" s="131">
        <f t="shared" si="159"/>
        <v>75.777034157557651</v>
      </c>
      <c r="BB282" s="118">
        <f t="shared" si="160"/>
        <v>120.75092755495868</v>
      </c>
      <c r="BC282" s="131"/>
      <c r="BD282" s="131">
        <f t="shared" ref="BD282:BD302" si="183">S282/$F282</f>
        <v>-90.571015566423313</v>
      </c>
      <c r="BE282" s="131">
        <f t="shared" si="161"/>
        <v>34.697054057468073</v>
      </c>
      <c r="BF282" s="118">
        <f t="shared" si="162"/>
        <v>-55.873961508955247</v>
      </c>
      <c r="BG282" s="131"/>
      <c r="BH282" s="131">
        <f t="shared" si="163"/>
        <v>45.437541782941246</v>
      </c>
      <c r="BI282" s="131">
        <f t="shared" si="164"/>
        <v>58.876429526547291</v>
      </c>
      <c r="BJ282" s="118">
        <f t="shared" si="165"/>
        <v>104.31397130948854</v>
      </c>
      <c r="BK282" s="131"/>
      <c r="BL282" s="131">
        <f t="shared" si="166"/>
        <v>-29.98</v>
      </c>
      <c r="BM282" s="131">
        <f t="shared" si="167"/>
        <v>-11.479999999999999</v>
      </c>
      <c r="BN282" s="131">
        <f t="shared" si="168"/>
        <v>-40.22</v>
      </c>
      <c r="BO282" s="118">
        <f t="shared" si="169"/>
        <v>-81.680000000000007</v>
      </c>
      <c r="BP282" s="15"/>
      <c r="BQ282" s="131">
        <f t="shared" si="170"/>
        <v>45.817874925987333</v>
      </c>
      <c r="BR282" s="131">
        <f t="shared" si="171"/>
        <v>41.861771934718817</v>
      </c>
      <c r="BS282" s="118">
        <f t="shared" si="172"/>
        <v>87.679646860706157</v>
      </c>
      <c r="BT282" s="131"/>
      <c r="BU282" s="131">
        <f t="shared" si="173"/>
        <v>-29.8</v>
      </c>
      <c r="BV282" s="131">
        <f t="shared" si="174"/>
        <v>-11.42</v>
      </c>
      <c r="BW282" s="118">
        <f t="shared" si="175"/>
        <v>-41.22</v>
      </c>
      <c r="BX282" s="15"/>
      <c r="BY282" s="118">
        <f t="shared" si="176"/>
        <v>45.913955161575885</v>
      </c>
      <c r="BZ282" s="118">
        <f t="shared" si="177"/>
        <v>25.2006496356287</v>
      </c>
      <c r="CA282" s="118">
        <f t="shared" si="178"/>
        <v>71.114604797204578</v>
      </c>
      <c r="CB282" s="105"/>
      <c r="CC282" s="118">
        <f t="shared" si="179"/>
        <v>-29.72</v>
      </c>
      <c r="CD282" s="118">
        <f t="shared" si="180"/>
        <v>-11.38</v>
      </c>
      <c r="CE282" s="118">
        <f t="shared" si="181"/>
        <v>-41.1</v>
      </c>
    </row>
    <row r="283" spans="1:83">
      <c r="A283" s="41">
        <v>905</v>
      </c>
      <c r="B283" s="45">
        <v>15</v>
      </c>
      <c r="C283" s="45">
        <v>15</v>
      </c>
      <c r="D283" s="11" t="s">
        <v>314</v>
      </c>
      <c r="E283" s="14">
        <v>67615</v>
      </c>
      <c r="F283" s="14">
        <v>67988</v>
      </c>
      <c r="G283" s="21">
        <v>68956</v>
      </c>
      <c r="H283" s="21">
        <v>70361</v>
      </c>
      <c r="I283" s="21">
        <v>71209</v>
      </c>
      <c r="J283" s="21"/>
      <c r="K283" s="15">
        <v>-9982524.3593746722</v>
      </c>
      <c r="L283" s="21">
        <v>-4173467.9497271092</v>
      </c>
      <c r="M283" s="118">
        <v>-14155992.309101781</v>
      </c>
      <c r="N283" s="118"/>
      <c r="O283" s="21">
        <v>-14660741.09749373</v>
      </c>
      <c r="P283" s="21">
        <v>-6552200.7605374176</v>
      </c>
      <c r="Q283" s="118">
        <f t="shared" si="148"/>
        <v>-21212941.858031146</v>
      </c>
      <c r="R283" s="118"/>
      <c r="S283" s="21">
        <v>-6157742.2063299883</v>
      </c>
      <c r="T283" s="15">
        <v>2358983.3112591398</v>
      </c>
      <c r="U283" s="118">
        <f t="shared" si="149"/>
        <v>-3798758.8950708485</v>
      </c>
      <c r="V283" s="15"/>
      <c r="W283" s="15">
        <v>-14660741.09749373</v>
      </c>
      <c r="X283" s="21">
        <v>-5702444.8915645378</v>
      </c>
      <c r="Y283" s="118">
        <f t="shared" si="150"/>
        <v>-20363185.989058267</v>
      </c>
      <c r="Z283" s="21"/>
      <c r="AA283" s="21">
        <v>-2067300.88</v>
      </c>
      <c r="AB283" s="21">
        <v>-791614.88</v>
      </c>
      <c r="AC283" s="131">
        <f t="shared" si="182"/>
        <v>-2773410.32</v>
      </c>
      <c r="AD283" s="12">
        <v>-25952650.42048708</v>
      </c>
      <c r="AE283" s="12"/>
      <c r="AF283" s="15">
        <v>-14660741.09749373</v>
      </c>
      <c r="AG283" s="21">
        <v>-4831177.7472783942</v>
      </c>
      <c r="AH283" s="118">
        <f t="shared" si="151"/>
        <v>-19491918.844772123</v>
      </c>
      <c r="AI283" s="21"/>
      <c r="AJ283" s="21">
        <v>-2096757.8</v>
      </c>
      <c r="AK283" s="21">
        <v>-803522.62</v>
      </c>
      <c r="AL283" s="118">
        <f t="shared" si="152"/>
        <v>-2900280.42</v>
      </c>
      <c r="AM283" s="811"/>
      <c r="AN283" s="131">
        <v>-14660741.097493727</v>
      </c>
      <c r="AO283" s="131">
        <v>-3906947.6764219403</v>
      </c>
      <c r="AP283" s="118">
        <f t="shared" si="153"/>
        <v>-18567688.773915667</v>
      </c>
      <c r="AQ283" s="131"/>
      <c r="AR283" s="131">
        <v>-2116331.48</v>
      </c>
      <c r="AS283" s="131">
        <v>-810358.42</v>
      </c>
      <c r="AT283" s="118">
        <f t="shared" si="154"/>
        <v>-2926689.9</v>
      </c>
      <c r="AU283" s="148"/>
      <c r="AV283" s="131">
        <f t="shared" si="155"/>
        <v>-147.63771884011939</v>
      </c>
      <c r="AW283" s="131">
        <f t="shared" si="156"/>
        <v>-61.723995411182564</v>
      </c>
      <c r="AX283" s="131">
        <f t="shared" si="157"/>
        <v>-209.36171425130195</v>
      </c>
      <c r="AZ283" s="131">
        <f t="shared" si="158"/>
        <v>-215.63718740797981</v>
      </c>
      <c r="BA283" s="131">
        <f t="shared" si="159"/>
        <v>-96.372900519759625</v>
      </c>
      <c r="BB283" s="118">
        <f t="shared" si="160"/>
        <v>-312.01008792773939</v>
      </c>
      <c r="BC283" s="131"/>
      <c r="BD283" s="131">
        <f t="shared" si="183"/>
        <v>-90.571015566423313</v>
      </c>
      <c r="BE283" s="131">
        <f t="shared" si="161"/>
        <v>34.69705405746808</v>
      </c>
      <c r="BF283" s="118">
        <f t="shared" si="162"/>
        <v>-55.873961508955233</v>
      </c>
      <c r="BG283" s="131"/>
      <c r="BH283" s="131">
        <f t="shared" si="163"/>
        <v>-212.61008610554165</v>
      </c>
      <c r="BI283" s="131">
        <f t="shared" si="164"/>
        <v>-82.696863094792874</v>
      </c>
      <c r="BJ283" s="118">
        <f t="shared" si="165"/>
        <v>-295.30694920033454</v>
      </c>
      <c r="BK283" s="131"/>
      <c r="BL283" s="131">
        <f t="shared" si="166"/>
        <v>-29.979999999999997</v>
      </c>
      <c r="BM283" s="131">
        <f t="shared" si="167"/>
        <v>-11.48</v>
      </c>
      <c r="BN283" s="131">
        <f t="shared" si="168"/>
        <v>-40.22</v>
      </c>
      <c r="BO283" s="118">
        <f t="shared" si="169"/>
        <v>-81.679999999999993</v>
      </c>
      <c r="BP283" s="15"/>
      <c r="BQ283" s="131">
        <f t="shared" si="170"/>
        <v>-208.36459256539462</v>
      </c>
      <c r="BR283" s="131">
        <f t="shared" si="171"/>
        <v>-68.662721497397627</v>
      </c>
      <c r="BS283" s="118">
        <f t="shared" si="172"/>
        <v>-277.02731406279224</v>
      </c>
      <c r="BT283" s="131"/>
      <c r="BU283" s="131">
        <f t="shared" si="173"/>
        <v>-29.8</v>
      </c>
      <c r="BV283" s="131">
        <f t="shared" si="174"/>
        <v>-11.42</v>
      </c>
      <c r="BW283" s="118">
        <f t="shared" si="175"/>
        <v>-41.22</v>
      </c>
      <c r="BX283" s="15"/>
      <c r="BY283" s="118">
        <f t="shared" si="176"/>
        <v>-205.88326050771289</v>
      </c>
      <c r="BZ283" s="118">
        <f t="shared" si="177"/>
        <v>-54.86592532435423</v>
      </c>
      <c r="CA283" s="118">
        <f t="shared" si="178"/>
        <v>-260.7491858320671</v>
      </c>
      <c r="CB283" s="105"/>
      <c r="CC283" s="118">
        <f t="shared" si="179"/>
        <v>-29.72</v>
      </c>
      <c r="CD283" s="118">
        <f t="shared" si="180"/>
        <v>-11.38</v>
      </c>
      <c r="CE283" s="118">
        <f t="shared" si="181"/>
        <v>-41.1</v>
      </c>
    </row>
    <row r="284" spans="1:83">
      <c r="A284" s="41">
        <v>908</v>
      </c>
      <c r="B284" s="45">
        <v>6</v>
      </c>
      <c r="C284" s="45">
        <v>6</v>
      </c>
      <c r="D284" s="11" t="s">
        <v>315</v>
      </c>
      <c r="E284" s="14">
        <v>20695</v>
      </c>
      <c r="F284" s="14">
        <v>20703</v>
      </c>
      <c r="G284" s="21">
        <v>20694</v>
      </c>
      <c r="H284" s="21">
        <v>20847</v>
      </c>
      <c r="I284" s="21">
        <v>20762</v>
      </c>
      <c r="J284" s="21"/>
      <c r="K284" s="15">
        <v>-196172.36368123139</v>
      </c>
      <c r="L284" s="21">
        <v>261349.39126429279</v>
      </c>
      <c r="M284" s="118">
        <v>65177.027583061339</v>
      </c>
      <c r="N284" s="118"/>
      <c r="O284" s="21">
        <v>-2366758.386520341</v>
      </c>
      <c r="P284" s="21">
        <v>-960831.6600691455</v>
      </c>
      <c r="Q284" s="118">
        <f t="shared" si="148"/>
        <v>-3327590.0465894863</v>
      </c>
      <c r="R284" s="118"/>
      <c r="S284" s="21">
        <v>-1875091.7352716618</v>
      </c>
      <c r="T284" s="15">
        <v>718333.11015176168</v>
      </c>
      <c r="U284" s="118">
        <f t="shared" si="149"/>
        <v>-1156758.6251199001</v>
      </c>
      <c r="V284" s="15"/>
      <c r="W284" s="15">
        <v>-2366758.386520341</v>
      </c>
      <c r="X284" s="21">
        <v>-702072.82387238229</v>
      </c>
      <c r="Y284" s="118">
        <f t="shared" si="150"/>
        <v>-3068831.2103927233</v>
      </c>
      <c r="Z284" s="21"/>
      <c r="AA284" s="21">
        <v>-620406.12</v>
      </c>
      <c r="AB284" s="21">
        <v>-237567.12</v>
      </c>
      <c r="AC284" s="131">
        <f t="shared" si="182"/>
        <v>-832312.67999999993</v>
      </c>
      <c r="AD284" s="12">
        <v>-4773380.2768059159</v>
      </c>
      <c r="AE284" s="12"/>
      <c r="AF284" s="15">
        <v>-2366758.386520341</v>
      </c>
      <c r="AG284" s="21">
        <v>-436763.59741836053</v>
      </c>
      <c r="AH284" s="118">
        <f t="shared" si="151"/>
        <v>-2803521.9839387015</v>
      </c>
      <c r="AI284" s="21"/>
      <c r="AJ284" s="21">
        <v>-621240.6</v>
      </c>
      <c r="AK284" s="21">
        <v>-238072.74</v>
      </c>
      <c r="AL284" s="118">
        <f t="shared" si="152"/>
        <v>-859313.34</v>
      </c>
      <c r="AM284" s="811"/>
      <c r="AN284" s="131">
        <v>-2366758.386520341</v>
      </c>
      <c r="AO284" s="131">
        <v>-155326.6503550382</v>
      </c>
      <c r="AP284" s="118">
        <f t="shared" si="153"/>
        <v>-2522085.0368753793</v>
      </c>
      <c r="AQ284" s="131"/>
      <c r="AR284" s="131">
        <v>-617046.64</v>
      </c>
      <c r="AS284" s="131">
        <v>-236271.56000000003</v>
      </c>
      <c r="AT284" s="118">
        <f t="shared" si="154"/>
        <v>-853318.20000000007</v>
      </c>
      <c r="AU284" s="148"/>
      <c r="AV284" s="131">
        <f t="shared" si="155"/>
        <v>-9.479215447268972</v>
      </c>
      <c r="AW284" s="131">
        <f t="shared" si="156"/>
        <v>12.628624849687982</v>
      </c>
      <c r="AX284" s="131">
        <f t="shared" si="157"/>
        <v>3.1494094024190065</v>
      </c>
      <c r="AZ284" s="131">
        <f t="shared" si="158"/>
        <v>-114.31958588225577</v>
      </c>
      <c r="BA284" s="131">
        <f t="shared" si="159"/>
        <v>-46.410262284168745</v>
      </c>
      <c r="BB284" s="118">
        <f t="shared" si="160"/>
        <v>-160.72984816642449</v>
      </c>
      <c r="BC284" s="131"/>
      <c r="BD284" s="131">
        <f t="shared" si="183"/>
        <v>-90.571015566423313</v>
      </c>
      <c r="BE284" s="131">
        <f t="shared" si="161"/>
        <v>34.69705405746808</v>
      </c>
      <c r="BF284" s="118">
        <f t="shared" si="162"/>
        <v>-55.873961508955226</v>
      </c>
      <c r="BG284" s="131"/>
      <c r="BH284" s="131">
        <f t="shared" si="163"/>
        <v>-114.36930446121296</v>
      </c>
      <c r="BI284" s="131">
        <f t="shared" si="164"/>
        <v>-33.926395277490201</v>
      </c>
      <c r="BJ284" s="118">
        <f t="shared" si="165"/>
        <v>-148.29569973870315</v>
      </c>
      <c r="BK284" s="131"/>
      <c r="BL284" s="131">
        <f t="shared" si="166"/>
        <v>-29.98</v>
      </c>
      <c r="BM284" s="131">
        <f t="shared" si="167"/>
        <v>-11.48</v>
      </c>
      <c r="BN284" s="131">
        <f t="shared" si="168"/>
        <v>-40.22</v>
      </c>
      <c r="BO284" s="118">
        <f t="shared" si="169"/>
        <v>-81.680000000000007</v>
      </c>
      <c r="BP284" s="15"/>
      <c r="BQ284" s="131">
        <f t="shared" si="170"/>
        <v>-113.52992692091625</v>
      </c>
      <c r="BR284" s="131">
        <f t="shared" si="171"/>
        <v>-20.950908879856119</v>
      </c>
      <c r="BS284" s="118">
        <f t="shared" si="172"/>
        <v>-134.48083580077238</v>
      </c>
      <c r="BT284" s="131"/>
      <c r="BU284" s="131">
        <f t="shared" si="173"/>
        <v>-29.799999999999997</v>
      </c>
      <c r="BV284" s="131">
        <f t="shared" si="174"/>
        <v>-11.42</v>
      </c>
      <c r="BW284" s="118">
        <f t="shared" si="175"/>
        <v>-41.22</v>
      </c>
      <c r="BX284" s="15"/>
      <c r="BY284" s="118">
        <f t="shared" si="176"/>
        <v>-113.9947204758858</v>
      </c>
      <c r="BZ284" s="118">
        <f t="shared" si="177"/>
        <v>-7.4812951717097684</v>
      </c>
      <c r="CA284" s="118">
        <f t="shared" si="178"/>
        <v>-121.47601564759557</v>
      </c>
      <c r="CB284" s="105"/>
      <c r="CC284" s="118">
        <f t="shared" si="179"/>
        <v>-29.720000000000002</v>
      </c>
      <c r="CD284" s="118">
        <f t="shared" si="180"/>
        <v>-11.38</v>
      </c>
      <c r="CE284" s="118">
        <f t="shared" si="181"/>
        <v>-41.1</v>
      </c>
    </row>
    <row r="285" spans="1:83">
      <c r="A285" s="41">
        <v>915</v>
      </c>
      <c r="B285" s="45">
        <v>11</v>
      </c>
      <c r="C285" s="45">
        <v>11</v>
      </c>
      <c r="D285" s="11" t="s">
        <v>316</v>
      </c>
      <c r="E285" s="14">
        <v>19973</v>
      </c>
      <c r="F285" s="14">
        <v>19759</v>
      </c>
      <c r="G285" s="21">
        <v>19727</v>
      </c>
      <c r="H285" s="21">
        <v>19669</v>
      </c>
      <c r="I285" s="21">
        <v>19433</v>
      </c>
      <c r="J285" s="21"/>
      <c r="K285" s="15">
        <v>773633.93252304895</v>
      </c>
      <c r="L285" s="21">
        <v>1033412.996195499</v>
      </c>
      <c r="M285" s="118">
        <v>1807046.928718548</v>
      </c>
      <c r="N285" s="118"/>
      <c r="O285" s="21">
        <v>-283286.14605132048</v>
      </c>
      <c r="P285" s="21">
        <v>9082.4161233286268</v>
      </c>
      <c r="Q285" s="118">
        <f t="shared" si="148"/>
        <v>-274203.72992799187</v>
      </c>
      <c r="R285" s="118"/>
      <c r="S285" s="21">
        <v>-1789592.6965769583</v>
      </c>
      <c r="T285" s="15">
        <v>685579.09112151177</v>
      </c>
      <c r="U285" s="118">
        <f t="shared" si="149"/>
        <v>-1104013.6054554465</v>
      </c>
      <c r="V285" s="15"/>
      <c r="W285" s="15">
        <v>-283286.14605132048</v>
      </c>
      <c r="X285" s="21">
        <v>-40342.440689121569</v>
      </c>
      <c r="Y285" s="118">
        <f t="shared" si="150"/>
        <v>-323628.58674044203</v>
      </c>
      <c r="Z285" s="21"/>
      <c r="AA285" s="21">
        <v>-591415.46</v>
      </c>
      <c r="AB285" s="21">
        <v>-226465.96</v>
      </c>
      <c r="AC285" s="131">
        <f t="shared" si="182"/>
        <v>-793419.94</v>
      </c>
      <c r="AD285" s="12">
        <v>-1950647.821030213</v>
      </c>
      <c r="AE285" s="12"/>
      <c r="AF285" s="15">
        <v>-283286.14605132048</v>
      </c>
      <c r="AG285" s="21">
        <v>-83515.587068630979</v>
      </c>
      <c r="AH285" s="118">
        <f t="shared" si="151"/>
        <v>-366801.73311995144</v>
      </c>
      <c r="AI285" s="21"/>
      <c r="AJ285" s="21">
        <v>-586136.20000000007</v>
      </c>
      <c r="AK285" s="21">
        <v>-224619.98</v>
      </c>
      <c r="AL285" s="118">
        <f t="shared" si="152"/>
        <v>-810756.18</v>
      </c>
      <c r="AM285" s="811"/>
      <c r="AN285" s="131">
        <v>-283286.14605132048</v>
      </c>
      <c r="AO285" s="131">
        <v>-111296.39265119462</v>
      </c>
      <c r="AP285" s="118">
        <f t="shared" si="153"/>
        <v>-394582.53870251507</v>
      </c>
      <c r="AQ285" s="131"/>
      <c r="AR285" s="131">
        <v>-577548.76</v>
      </c>
      <c r="AS285" s="131">
        <v>-221147.54</v>
      </c>
      <c r="AT285" s="118">
        <f t="shared" si="154"/>
        <v>-798696.3</v>
      </c>
      <c r="AU285" s="148"/>
      <c r="AV285" s="131">
        <f t="shared" si="155"/>
        <v>38.733987509289989</v>
      </c>
      <c r="AW285" s="131">
        <f t="shared" si="156"/>
        <v>51.740499484078455</v>
      </c>
      <c r="AX285" s="131">
        <f t="shared" si="157"/>
        <v>90.474486993368444</v>
      </c>
      <c r="AZ285" s="131">
        <f t="shared" si="158"/>
        <v>-14.337068983821068</v>
      </c>
      <c r="BA285" s="131">
        <f t="shared" si="159"/>
        <v>0.45965970561914199</v>
      </c>
      <c r="BB285" s="118">
        <f t="shared" si="160"/>
        <v>-13.877409278201927</v>
      </c>
      <c r="BC285" s="131"/>
      <c r="BD285" s="131">
        <f t="shared" si="183"/>
        <v>-90.571015566423313</v>
      </c>
      <c r="BE285" s="131">
        <f t="shared" si="161"/>
        <v>34.69705405746808</v>
      </c>
      <c r="BF285" s="118">
        <f t="shared" si="162"/>
        <v>-55.87396150895524</v>
      </c>
      <c r="BG285" s="131"/>
      <c r="BH285" s="131">
        <f t="shared" si="163"/>
        <v>-14.360325749040426</v>
      </c>
      <c r="BI285" s="131">
        <f t="shared" si="164"/>
        <v>-2.0450367865930739</v>
      </c>
      <c r="BJ285" s="118">
        <f t="shared" si="165"/>
        <v>-16.4053625356335</v>
      </c>
      <c r="BK285" s="131"/>
      <c r="BL285" s="131">
        <f t="shared" si="166"/>
        <v>-29.979999999999997</v>
      </c>
      <c r="BM285" s="131">
        <f t="shared" si="167"/>
        <v>-11.48</v>
      </c>
      <c r="BN285" s="131">
        <f t="shared" si="168"/>
        <v>-40.22</v>
      </c>
      <c r="BO285" s="118">
        <f t="shared" si="169"/>
        <v>-81.679999999999993</v>
      </c>
      <c r="BP285" s="15"/>
      <c r="BQ285" s="131">
        <f t="shared" si="170"/>
        <v>-14.402671516158446</v>
      </c>
      <c r="BR285" s="131">
        <f t="shared" si="171"/>
        <v>-4.2460515058534227</v>
      </c>
      <c r="BS285" s="118">
        <f t="shared" si="172"/>
        <v>-18.648723022011868</v>
      </c>
      <c r="BT285" s="131"/>
      <c r="BU285" s="131">
        <f t="shared" si="173"/>
        <v>-29.800000000000004</v>
      </c>
      <c r="BV285" s="131">
        <f t="shared" si="174"/>
        <v>-11.42</v>
      </c>
      <c r="BW285" s="118">
        <f t="shared" si="175"/>
        <v>-41.220000000000006</v>
      </c>
      <c r="BX285" s="15"/>
      <c r="BY285" s="118">
        <f t="shared" si="176"/>
        <v>-14.577581745037847</v>
      </c>
      <c r="BZ285" s="118">
        <f t="shared" si="177"/>
        <v>-5.7271853368597032</v>
      </c>
      <c r="CA285" s="118">
        <f t="shared" si="178"/>
        <v>-20.304767081897552</v>
      </c>
      <c r="CB285" s="105"/>
      <c r="CC285" s="118">
        <f t="shared" si="179"/>
        <v>-29.72</v>
      </c>
      <c r="CD285" s="118">
        <f t="shared" si="180"/>
        <v>-11.38</v>
      </c>
      <c r="CE285" s="118">
        <f t="shared" si="181"/>
        <v>-41.1</v>
      </c>
    </row>
    <row r="286" spans="1:83">
      <c r="A286" s="41">
        <v>918</v>
      </c>
      <c r="B286" s="45">
        <v>2</v>
      </c>
      <c r="C286" s="45">
        <v>2</v>
      </c>
      <c r="D286" s="11" t="s">
        <v>317</v>
      </c>
      <c r="E286" s="14">
        <v>2271</v>
      </c>
      <c r="F286" s="14">
        <v>2228</v>
      </c>
      <c r="G286" s="21">
        <v>2245</v>
      </c>
      <c r="H286" s="21">
        <v>2246</v>
      </c>
      <c r="I286" s="21">
        <v>2263</v>
      </c>
      <c r="J286" s="21"/>
      <c r="K286" s="15">
        <v>-60287.279328028912</v>
      </c>
      <c r="L286" s="21">
        <v>-20092.982377388671</v>
      </c>
      <c r="M286" s="118">
        <v>-80380.261705417579</v>
      </c>
      <c r="N286" s="118"/>
      <c r="O286" s="21">
        <v>-17764.273498652961</v>
      </c>
      <c r="P286" s="21">
        <v>1024.1218241194481</v>
      </c>
      <c r="Q286" s="118">
        <f t="shared" si="148"/>
        <v>-16740.151674533514</v>
      </c>
      <c r="R286" s="118"/>
      <c r="S286" s="21">
        <v>-201792.22268199114</v>
      </c>
      <c r="T286" s="15">
        <v>77305.036440038879</v>
      </c>
      <c r="U286" s="118">
        <f t="shared" si="149"/>
        <v>-124487.18624195227</v>
      </c>
      <c r="V286" s="15"/>
      <c r="W286" s="15">
        <v>-17764.273498652961</v>
      </c>
      <c r="X286" s="21">
        <v>-4548.9628956608567</v>
      </c>
      <c r="Y286" s="118">
        <f t="shared" si="150"/>
        <v>-22313.236394313819</v>
      </c>
      <c r="Z286" s="21"/>
      <c r="AA286" s="21">
        <v>-67305.100000000006</v>
      </c>
      <c r="AB286" s="21">
        <v>-25772.6</v>
      </c>
      <c r="AC286" s="131">
        <f t="shared" si="182"/>
        <v>-90293.9</v>
      </c>
      <c r="AD286" s="12">
        <v>-205604.04361350101</v>
      </c>
      <c r="AE286" s="12"/>
      <c r="AF286" s="15">
        <v>-17764.273498652961</v>
      </c>
      <c r="AG286" s="21">
        <v>-9417.1126063520314</v>
      </c>
      <c r="AH286" s="118">
        <f t="shared" si="151"/>
        <v>-27181.386105004993</v>
      </c>
      <c r="AI286" s="21"/>
      <c r="AJ286" s="21">
        <v>-66930.8</v>
      </c>
      <c r="AK286" s="21">
        <v>-25649.32</v>
      </c>
      <c r="AL286" s="118">
        <f t="shared" si="152"/>
        <v>-92580.12</v>
      </c>
      <c r="AM286" s="811"/>
      <c r="AN286" s="131">
        <v>-17764.273498652965</v>
      </c>
      <c r="AO286" s="131">
        <v>-12549.641319239921</v>
      </c>
      <c r="AP286" s="118">
        <f t="shared" si="153"/>
        <v>-30313.914817892888</v>
      </c>
      <c r="AQ286" s="131"/>
      <c r="AR286" s="131">
        <v>-67256.36</v>
      </c>
      <c r="AS286" s="131">
        <v>-25752.940000000002</v>
      </c>
      <c r="AT286" s="118">
        <f t="shared" si="154"/>
        <v>-93009.3</v>
      </c>
      <c r="AU286" s="148"/>
      <c r="AV286" s="131">
        <f t="shared" si="155"/>
        <v>-26.546578303843642</v>
      </c>
      <c r="AW286" s="131">
        <f t="shared" si="156"/>
        <v>-8.8476364497528266</v>
      </c>
      <c r="AX286" s="131">
        <f t="shared" si="157"/>
        <v>-35.394214753596465</v>
      </c>
      <c r="AZ286" s="131">
        <f t="shared" si="158"/>
        <v>-7.9731927731835555</v>
      </c>
      <c r="BA286" s="131">
        <f t="shared" si="159"/>
        <v>0.45965970561914188</v>
      </c>
      <c r="BB286" s="118">
        <f t="shared" si="160"/>
        <v>-7.5135330675644134</v>
      </c>
      <c r="BC286" s="131"/>
      <c r="BD286" s="131">
        <f t="shared" si="183"/>
        <v>-90.571015566423313</v>
      </c>
      <c r="BE286" s="131">
        <f t="shared" si="161"/>
        <v>34.69705405746808</v>
      </c>
      <c r="BF286" s="118">
        <f t="shared" si="162"/>
        <v>-55.873961508955233</v>
      </c>
      <c r="BG286" s="131"/>
      <c r="BH286" s="131">
        <f t="shared" si="163"/>
        <v>-7.9128167031861745</v>
      </c>
      <c r="BI286" s="131">
        <f t="shared" si="164"/>
        <v>-2.0262640960627425</v>
      </c>
      <c r="BJ286" s="118">
        <f t="shared" si="165"/>
        <v>-9.9390807992489165</v>
      </c>
      <c r="BK286" s="131"/>
      <c r="BL286" s="131">
        <f t="shared" si="166"/>
        <v>-29.980000000000004</v>
      </c>
      <c r="BM286" s="131">
        <f t="shared" si="167"/>
        <v>-11.479999999999999</v>
      </c>
      <c r="BN286" s="131">
        <f t="shared" si="168"/>
        <v>-40.22</v>
      </c>
      <c r="BO286" s="118">
        <f t="shared" si="169"/>
        <v>-81.680000000000007</v>
      </c>
      <c r="BP286" s="15"/>
      <c r="BQ286" s="131">
        <f t="shared" si="170"/>
        <v>-7.9092936325258067</v>
      </c>
      <c r="BR286" s="131">
        <f t="shared" si="171"/>
        <v>-4.1928373136028636</v>
      </c>
      <c r="BS286" s="118">
        <f t="shared" si="172"/>
        <v>-12.102130946128671</v>
      </c>
      <c r="BT286" s="131"/>
      <c r="BU286" s="131">
        <f t="shared" si="173"/>
        <v>-29.8</v>
      </c>
      <c r="BV286" s="131">
        <f t="shared" si="174"/>
        <v>-11.42</v>
      </c>
      <c r="BW286" s="118">
        <f t="shared" si="175"/>
        <v>-41.22</v>
      </c>
      <c r="BX286" s="15"/>
      <c r="BY286" s="118">
        <f t="shared" si="176"/>
        <v>-7.8498778164617606</v>
      </c>
      <c r="BZ286" s="118">
        <f t="shared" si="177"/>
        <v>-5.5455772511002746</v>
      </c>
      <c r="CA286" s="118">
        <f t="shared" si="178"/>
        <v>-13.395455067562036</v>
      </c>
      <c r="CB286" s="105"/>
      <c r="CC286" s="118">
        <f t="shared" si="179"/>
        <v>-29.72</v>
      </c>
      <c r="CD286" s="118">
        <f t="shared" si="180"/>
        <v>-11.38</v>
      </c>
      <c r="CE286" s="118">
        <f t="shared" si="181"/>
        <v>-41.1</v>
      </c>
    </row>
    <row r="287" spans="1:83">
      <c r="A287" s="41">
        <v>921</v>
      </c>
      <c r="B287" s="45">
        <v>11</v>
      </c>
      <c r="C287" s="45">
        <v>11</v>
      </c>
      <c r="D287" s="11" t="s">
        <v>318</v>
      </c>
      <c r="E287" s="14">
        <v>1941</v>
      </c>
      <c r="F287" s="14">
        <v>1894</v>
      </c>
      <c r="G287" s="21">
        <v>1895</v>
      </c>
      <c r="H287" s="21">
        <v>1851</v>
      </c>
      <c r="I287" s="21">
        <v>1787</v>
      </c>
      <c r="J287" s="21"/>
      <c r="K287" s="15">
        <v>750034.47577336105</v>
      </c>
      <c r="L287" s="21">
        <v>114841.058094263</v>
      </c>
      <c r="M287" s="118">
        <v>864875.53386762401</v>
      </c>
      <c r="N287" s="118"/>
      <c r="O287" s="21">
        <v>716461.17453074642</v>
      </c>
      <c r="P287" s="21">
        <v>55991.826789529179</v>
      </c>
      <c r="Q287" s="118">
        <f t="shared" si="148"/>
        <v>772453.00132027559</v>
      </c>
      <c r="R287" s="118"/>
      <c r="S287" s="21">
        <v>-171541.50348280577</v>
      </c>
      <c r="T287" s="15">
        <v>65716.22038484455</v>
      </c>
      <c r="U287" s="118">
        <f t="shared" si="149"/>
        <v>-105825.28309796122</v>
      </c>
      <c r="V287" s="15"/>
      <c r="W287" s="15">
        <v>716461.17453074642</v>
      </c>
      <c r="X287" s="21">
        <v>22844.204500811091</v>
      </c>
      <c r="Y287" s="118">
        <f t="shared" si="150"/>
        <v>739305.37903155747</v>
      </c>
      <c r="Z287" s="21"/>
      <c r="AA287" s="21">
        <v>-56812.1</v>
      </c>
      <c r="AB287" s="21">
        <v>-21754.6</v>
      </c>
      <c r="AC287" s="131">
        <f t="shared" si="182"/>
        <v>-76216.899999999994</v>
      </c>
      <c r="AD287" s="12">
        <v>583380.88325566193</v>
      </c>
      <c r="AE287" s="12"/>
      <c r="AF287" s="15">
        <v>716461.17453074642</v>
      </c>
      <c r="AG287" s="21">
        <v>-8005.391057643963</v>
      </c>
      <c r="AH287" s="118">
        <f t="shared" si="151"/>
        <v>708455.78347310249</v>
      </c>
      <c r="AI287" s="21"/>
      <c r="AJ287" s="21">
        <v>-55159.8</v>
      </c>
      <c r="AK287" s="21">
        <v>-21138.42</v>
      </c>
      <c r="AL287" s="118">
        <f t="shared" si="152"/>
        <v>-76298.22</v>
      </c>
      <c r="AM287" s="811"/>
      <c r="AN287" s="131">
        <v>716461.17453074642</v>
      </c>
      <c r="AO287" s="131">
        <v>-10668.321660071997</v>
      </c>
      <c r="AP287" s="118">
        <f t="shared" si="153"/>
        <v>705792.85287067445</v>
      </c>
      <c r="AQ287" s="131"/>
      <c r="AR287" s="131">
        <v>-53109.64</v>
      </c>
      <c r="AS287" s="131">
        <v>-20336.060000000001</v>
      </c>
      <c r="AT287" s="118">
        <f t="shared" si="154"/>
        <v>-73445.7</v>
      </c>
      <c r="AU287" s="148"/>
      <c r="AV287" s="131">
        <f t="shared" si="155"/>
        <v>386.41652538555439</v>
      </c>
      <c r="AW287" s="131">
        <f t="shared" si="156"/>
        <v>59.165923799208144</v>
      </c>
      <c r="AX287" s="131">
        <f t="shared" si="157"/>
        <v>445.58244918476248</v>
      </c>
      <c r="AZ287" s="131">
        <f t="shared" si="158"/>
        <v>378.27939521158731</v>
      </c>
      <c r="BA287" s="131">
        <f t="shared" si="159"/>
        <v>29.562738537238214</v>
      </c>
      <c r="BB287" s="118">
        <f t="shared" si="160"/>
        <v>407.84213374882557</v>
      </c>
      <c r="BC287" s="131"/>
      <c r="BD287" s="131">
        <f t="shared" si="183"/>
        <v>-90.571015566423327</v>
      </c>
      <c r="BE287" s="131">
        <f t="shared" si="161"/>
        <v>34.697054057468087</v>
      </c>
      <c r="BF287" s="118">
        <f t="shared" si="162"/>
        <v>-55.87396150895524</v>
      </c>
      <c r="BG287" s="131"/>
      <c r="BH287" s="131">
        <f t="shared" si="163"/>
        <v>378.07977547796645</v>
      </c>
      <c r="BI287" s="131">
        <f t="shared" si="164"/>
        <v>12.054989182486064</v>
      </c>
      <c r="BJ287" s="118">
        <f t="shared" si="165"/>
        <v>390.1347646604525</v>
      </c>
      <c r="BK287" s="131"/>
      <c r="BL287" s="131">
        <f t="shared" si="166"/>
        <v>-29.98</v>
      </c>
      <c r="BM287" s="131">
        <f t="shared" si="167"/>
        <v>-11.479999999999999</v>
      </c>
      <c r="BN287" s="131">
        <f t="shared" si="168"/>
        <v>-40.22</v>
      </c>
      <c r="BO287" s="118">
        <f t="shared" si="169"/>
        <v>-81.680000000000007</v>
      </c>
      <c r="BP287" s="15"/>
      <c r="BQ287" s="131">
        <f t="shared" si="170"/>
        <v>387.06708510575169</v>
      </c>
      <c r="BR287" s="131">
        <f t="shared" si="171"/>
        <v>-4.324900625415431</v>
      </c>
      <c r="BS287" s="118">
        <f t="shared" si="172"/>
        <v>382.74218448033628</v>
      </c>
      <c r="BT287" s="131"/>
      <c r="BU287" s="131">
        <f t="shared" si="173"/>
        <v>-29.8</v>
      </c>
      <c r="BV287" s="131">
        <f t="shared" si="174"/>
        <v>-11.42</v>
      </c>
      <c r="BW287" s="118">
        <f t="shared" si="175"/>
        <v>-41.22</v>
      </c>
      <c r="BX287" s="15"/>
      <c r="BY287" s="118">
        <f t="shared" si="176"/>
        <v>400.92958843354586</v>
      </c>
      <c r="BZ287" s="118">
        <f t="shared" si="177"/>
        <v>-5.9699617571751524</v>
      </c>
      <c r="CA287" s="118">
        <f t="shared" si="178"/>
        <v>394.9596266763707</v>
      </c>
      <c r="CB287" s="105"/>
      <c r="CC287" s="118">
        <f t="shared" si="179"/>
        <v>-29.72</v>
      </c>
      <c r="CD287" s="118">
        <f t="shared" si="180"/>
        <v>-11.38</v>
      </c>
      <c r="CE287" s="118">
        <f t="shared" si="181"/>
        <v>-41.1</v>
      </c>
    </row>
    <row r="288" spans="1:83">
      <c r="A288" s="41">
        <v>922</v>
      </c>
      <c r="B288" s="45">
        <v>6</v>
      </c>
      <c r="C288" s="45">
        <v>6</v>
      </c>
      <c r="D288" s="11" t="s">
        <v>319</v>
      </c>
      <c r="E288" s="14">
        <v>4444</v>
      </c>
      <c r="F288" s="14">
        <v>4501</v>
      </c>
      <c r="G288" s="21">
        <v>4469</v>
      </c>
      <c r="H288" s="21">
        <v>4511</v>
      </c>
      <c r="I288" s="21">
        <v>4532</v>
      </c>
      <c r="J288" s="21"/>
      <c r="K288" s="15">
        <v>-317848.16307317681</v>
      </c>
      <c r="L288" s="21">
        <v>-336222.06590034679</v>
      </c>
      <c r="M288" s="118">
        <v>-654070.2289735236</v>
      </c>
      <c r="N288" s="118"/>
      <c r="O288" s="21">
        <v>-129757.74247225581</v>
      </c>
      <c r="P288" s="21">
        <v>-161683.9899858596</v>
      </c>
      <c r="Q288" s="118">
        <f t="shared" si="148"/>
        <v>-291441.73245811544</v>
      </c>
      <c r="R288" s="118"/>
      <c r="S288" s="21">
        <v>-407660.14106447133</v>
      </c>
      <c r="T288" s="15">
        <v>156171.44031266379</v>
      </c>
      <c r="U288" s="118">
        <f t="shared" si="149"/>
        <v>-251488.70075180754</v>
      </c>
      <c r="V288" s="15"/>
      <c r="W288" s="15">
        <v>-129757.74247225581</v>
      </c>
      <c r="X288" s="21">
        <v>-105427.7217290064</v>
      </c>
      <c r="Y288" s="118">
        <f t="shared" si="150"/>
        <v>-235185.46420126222</v>
      </c>
      <c r="Z288" s="21"/>
      <c r="AA288" s="21">
        <v>-133980.62</v>
      </c>
      <c r="AB288" s="21">
        <v>-51304.12</v>
      </c>
      <c r="AC288" s="131">
        <f t="shared" si="182"/>
        <v>-179743.18</v>
      </c>
      <c r="AD288" s="12">
        <v>-606015.83880547923</v>
      </c>
      <c r="AE288" s="12"/>
      <c r="AF288" s="15">
        <v>-129757.74247225581</v>
      </c>
      <c r="AG288" s="21">
        <v>-47747.345538620837</v>
      </c>
      <c r="AH288" s="118">
        <f t="shared" si="151"/>
        <v>-177505.08801087664</v>
      </c>
      <c r="AI288" s="21"/>
      <c r="AJ288" s="21">
        <v>-134427.79999999999</v>
      </c>
      <c r="AK288" s="21">
        <v>-51515.62</v>
      </c>
      <c r="AL288" s="118">
        <f t="shared" si="152"/>
        <v>-185943.41999999998</v>
      </c>
      <c r="AM288" s="811"/>
      <c r="AN288" s="131">
        <v>-129757.74247225582</v>
      </c>
      <c r="AO288" s="131">
        <v>-25352.753850044384</v>
      </c>
      <c r="AP288" s="118">
        <f t="shared" si="153"/>
        <v>-155110.4963223002</v>
      </c>
      <c r="AQ288" s="131"/>
      <c r="AR288" s="131">
        <v>-134691.04</v>
      </c>
      <c r="AS288" s="131">
        <v>-51574.16</v>
      </c>
      <c r="AT288" s="118">
        <f t="shared" si="154"/>
        <v>-186265.2</v>
      </c>
      <c r="AU288" s="148"/>
      <c r="AV288" s="131">
        <f t="shared" si="155"/>
        <v>-71.522988990363814</v>
      </c>
      <c r="AW288" s="131">
        <f t="shared" si="156"/>
        <v>-75.657530580636092</v>
      </c>
      <c r="AX288" s="131">
        <f t="shared" si="157"/>
        <v>-147.18051957099991</v>
      </c>
      <c r="AZ288" s="131">
        <f t="shared" si="158"/>
        <v>-28.828647516608711</v>
      </c>
      <c r="BA288" s="131">
        <f t="shared" si="159"/>
        <v>-35.921792931761743</v>
      </c>
      <c r="BB288" s="118">
        <f t="shared" si="160"/>
        <v>-64.750440448370455</v>
      </c>
      <c r="BC288" s="131"/>
      <c r="BD288" s="131">
        <f t="shared" si="183"/>
        <v>-90.571015566423313</v>
      </c>
      <c r="BE288" s="131">
        <f t="shared" si="161"/>
        <v>34.697054057468073</v>
      </c>
      <c r="BF288" s="118">
        <f t="shared" si="162"/>
        <v>-55.87396150895524</v>
      </c>
      <c r="BG288" s="131"/>
      <c r="BH288" s="131">
        <f t="shared" si="163"/>
        <v>-29.035073276405416</v>
      </c>
      <c r="BI288" s="131">
        <f t="shared" si="164"/>
        <v>-23.590897679348043</v>
      </c>
      <c r="BJ288" s="118">
        <f t="shared" si="165"/>
        <v>-52.625970955753459</v>
      </c>
      <c r="BK288" s="131"/>
      <c r="BL288" s="131">
        <f t="shared" si="166"/>
        <v>-29.98</v>
      </c>
      <c r="BM288" s="131">
        <f t="shared" si="167"/>
        <v>-11.48</v>
      </c>
      <c r="BN288" s="131">
        <f t="shared" si="168"/>
        <v>-40.22</v>
      </c>
      <c r="BO288" s="118">
        <f t="shared" si="169"/>
        <v>-81.680000000000007</v>
      </c>
      <c r="BP288" s="15"/>
      <c r="BQ288" s="131">
        <f t="shared" si="170"/>
        <v>-28.764740073654579</v>
      </c>
      <c r="BR288" s="131">
        <f t="shared" si="171"/>
        <v>-10.584647647665891</v>
      </c>
      <c r="BS288" s="118">
        <f t="shared" si="172"/>
        <v>-39.349387721320468</v>
      </c>
      <c r="BT288" s="131"/>
      <c r="BU288" s="131">
        <f t="shared" si="173"/>
        <v>-29.799999999999997</v>
      </c>
      <c r="BV288" s="131">
        <f t="shared" si="174"/>
        <v>-11.42</v>
      </c>
      <c r="BW288" s="118">
        <f t="shared" si="175"/>
        <v>-41.22</v>
      </c>
      <c r="BX288" s="15"/>
      <c r="BY288" s="118">
        <f t="shared" si="176"/>
        <v>-28.631452443127941</v>
      </c>
      <c r="BZ288" s="118">
        <f t="shared" si="177"/>
        <v>-5.5941645741492465</v>
      </c>
      <c r="CA288" s="118">
        <f t="shared" si="178"/>
        <v>-34.225617017277187</v>
      </c>
      <c r="CB288" s="105"/>
      <c r="CC288" s="118">
        <f t="shared" si="179"/>
        <v>-29.720000000000002</v>
      </c>
      <c r="CD288" s="118">
        <f t="shared" si="180"/>
        <v>-11.38</v>
      </c>
      <c r="CE288" s="118">
        <f t="shared" si="181"/>
        <v>-41.1</v>
      </c>
    </row>
    <row r="289" spans="1:83">
      <c r="A289" s="41">
        <v>924</v>
      </c>
      <c r="B289" s="45">
        <v>16</v>
      </c>
      <c r="C289" s="45">
        <v>16</v>
      </c>
      <c r="D289" s="11" t="s">
        <v>320</v>
      </c>
      <c r="E289" s="14">
        <v>3004</v>
      </c>
      <c r="F289" s="14">
        <v>2946</v>
      </c>
      <c r="G289" s="21">
        <v>2936</v>
      </c>
      <c r="H289" s="21">
        <v>2931</v>
      </c>
      <c r="I289" s="21">
        <v>2912</v>
      </c>
      <c r="J289" s="21"/>
      <c r="K289" s="15">
        <v>-112246.7554178655</v>
      </c>
      <c r="L289" s="21">
        <v>-306884.62210322119</v>
      </c>
      <c r="M289" s="118">
        <v>-419131.37752108672</v>
      </c>
      <c r="N289" s="118"/>
      <c r="O289" s="21">
        <v>142262.6959169154</v>
      </c>
      <c r="P289" s="21">
        <v>-105484.1093744104</v>
      </c>
      <c r="Q289" s="118">
        <f t="shared" si="148"/>
        <v>36778.586542505</v>
      </c>
      <c r="R289" s="118"/>
      <c r="S289" s="21">
        <v>-266822.21185868309</v>
      </c>
      <c r="T289" s="15">
        <v>102217.52125330101</v>
      </c>
      <c r="U289" s="118">
        <f t="shared" si="149"/>
        <v>-164604.69060538209</v>
      </c>
      <c r="V289" s="15"/>
      <c r="W289" s="15">
        <v>142262.6959169154</v>
      </c>
      <c r="X289" s="21">
        <v>-68663.188182522063</v>
      </c>
      <c r="Y289" s="118">
        <f t="shared" si="150"/>
        <v>73599.507734393337</v>
      </c>
      <c r="Z289" s="21"/>
      <c r="AA289" s="21">
        <v>-88021.28</v>
      </c>
      <c r="AB289" s="21">
        <v>-33705.279999999999</v>
      </c>
      <c r="AC289" s="131">
        <f t="shared" si="182"/>
        <v>-118085.92</v>
      </c>
      <c r="AD289" s="12">
        <v>-169026.64363485001</v>
      </c>
      <c r="AE289" s="12"/>
      <c r="AF289" s="15">
        <v>142262.6959169154</v>
      </c>
      <c r="AG289" s="21">
        <v>-30910.158132116409</v>
      </c>
      <c r="AH289" s="118">
        <f t="shared" si="151"/>
        <v>111352.53778479899</v>
      </c>
      <c r="AI289" s="21"/>
      <c r="AJ289" s="21">
        <v>-87343.8</v>
      </c>
      <c r="AK289" s="21">
        <v>-33472.019999999997</v>
      </c>
      <c r="AL289" s="118">
        <f t="shared" si="152"/>
        <v>-120815.82</v>
      </c>
      <c r="AM289" s="811"/>
      <c r="AN289" s="131">
        <v>142262.69591691537</v>
      </c>
      <c r="AO289" s="131">
        <v>-16593.915317091923</v>
      </c>
      <c r="AP289" s="118">
        <f t="shared" si="153"/>
        <v>125668.78059982345</v>
      </c>
      <c r="AQ289" s="131"/>
      <c r="AR289" s="131">
        <v>-86544.639999999999</v>
      </c>
      <c r="AS289" s="131">
        <v>-33138.560000000005</v>
      </c>
      <c r="AT289" s="118">
        <f t="shared" si="154"/>
        <v>-119683.20000000001</v>
      </c>
      <c r="AU289" s="148"/>
      <c r="AV289" s="131">
        <f t="shared" si="155"/>
        <v>-37.365764120461215</v>
      </c>
      <c r="AW289" s="131">
        <f t="shared" si="156"/>
        <v>-102.15866248442782</v>
      </c>
      <c r="AX289" s="131">
        <f t="shared" si="157"/>
        <v>-139.52442660488904</v>
      </c>
      <c r="AZ289" s="131">
        <f t="shared" si="158"/>
        <v>48.290120813616902</v>
      </c>
      <c r="BA289" s="131">
        <f t="shared" si="159"/>
        <v>-35.805875551395246</v>
      </c>
      <c r="BB289" s="118">
        <f t="shared" si="160"/>
        <v>12.484245262221656</v>
      </c>
      <c r="BC289" s="131"/>
      <c r="BD289" s="131">
        <f t="shared" si="183"/>
        <v>-90.571015566423313</v>
      </c>
      <c r="BE289" s="131">
        <f t="shared" si="161"/>
        <v>34.697054057468094</v>
      </c>
      <c r="BF289" s="118">
        <f t="shared" si="162"/>
        <v>-55.873961508955226</v>
      </c>
      <c r="BG289" s="131"/>
      <c r="BH289" s="131">
        <f t="shared" si="163"/>
        <v>48.454596701946663</v>
      </c>
      <c r="BI289" s="131">
        <f t="shared" si="164"/>
        <v>-23.386644476335853</v>
      </c>
      <c r="BJ289" s="118">
        <f t="shared" si="165"/>
        <v>25.06795222561081</v>
      </c>
      <c r="BK289" s="131"/>
      <c r="BL289" s="131">
        <f t="shared" si="166"/>
        <v>-29.98</v>
      </c>
      <c r="BM289" s="131">
        <f t="shared" si="167"/>
        <v>-11.48</v>
      </c>
      <c r="BN289" s="131">
        <f t="shared" si="168"/>
        <v>-40.22</v>
      </c>
      <c r="BO289" s="118">
        <f t="shared" si="169"/>
        <v>-81.680000000000007</v>
      </c>
      <c r="BP289" s="15"/>
      <c r="BQ289" s="131">
        <f t="shared" si="170"/>
        <v>48.53725551583603</v>
      </c>
      <c r="BR289" s="131">
        <f t="shared" si="171"/>
        <v>-10.545942726754149</v>
      </c>
      <c r="BS289" s="118">
        <f t="shared" si="172"/>
        <v>37.991312789081881</v>
      </c>
      <c r="BT289" s="131"/>
      <c r="BU289" s="131">
        <f t="shared" si="173"/>
        <v>-29.8</v>
      </c>
      <c r="BV289" s="131">
        <f t="shared" si="174"/>
        <v>-11.419999999999998</v>
      </c>
      <c r="BW289" s="118">
        <f t="shared" si="175"/>
        <v>-41.22</v>
      </c>
      <c r="BX289" s="15"/>
      <c r="BY289" s="118">
        <f t="shared" si="176"/>
        <v>48.853947773665993</v>
      </c>
      <c r="BZ289" s="118">
        <f t="shared" si="177"/>
        <v>-5.6984599303200287</v>
      </c>
      <c r="CA289" s="118">
        <f t="shared" si="178"/>
        <v>43.155487843345966</v>
      </c>
      <c r="CB289" s="105"/>
      <c r="CC289" s="118">
        <f t="shared" si="179"/>
        <v>-29.72</v>
      </c>
      <c r="CD289" s="118">
        <f t="shared" si="180"/>
        <v>-11.380000000000003</v>
      </c>
      <c r="CE289" s="118">
        <f t="shared" si="181"/>
        <v>-41.1</v>
      </c>
    </row>
    <row r="290" spans="1:83">
      <c r="A290" s="41">
        <v>925</v>
      </c>
      <c r="B290" s="45">
        <v>11</v>
      </c>
      <c r="C290" s="45">
        <v>11</v>
      </c>
      <c r="D290" s="11" t="s">
        <v>321</v>
      </c>
      <c r="E290" s="14">
        <v>3490</v>
      </c>
      <c r="F290" s="14">
        <v>3427</v>
      </c>
      <c r="G290" s="21">
        <v>3387</v>
      </c>
      <c r="H290" s="21">
        <v>3352</v>
      </c>
      <c r="I290" s="21">
        <v>3295</v>
      </c>
      <c r="J290" s="21"/>
      <c r="K290" s="15">
        <v>1179051.7818548291</v>
      </c>
      <c r="L290" s="21">
        <v>899243.5286729018</v>
      </c>
      <c r="M290" s="118">
        <v>2078295.310527731</v>
      </c>
      <c r="N290" s="118"/>
      <c r="O290" s="21">
        <v>1247974.7162913061</v>
      </c>
      <c r="P290" s="21">
        <v>879310.28616030735</v>
      </c>
      <c r="Q290" s="118">
        <f t="shared" si="148"/>
        <v>2127285.0024516135</v>
      </c>
      <c r="R290" s="118"/>
      <c r="S290" s="21">
        <v>-310386.87034613267</v>
      </c>
      <c r="T290" s="15">
        <v>118906.8042549431</v>
      </c>
      <c r="U290" s="118">
        <f t="shared" si="149"/>
        <v>-191480.06609118957</v>
      </c>
      <c r="V290" s="15"/>
      <c r="W290" s="15">
        <v>1247974.7162913061</v>
      </c>
      <c r="X290" s="21">
        <v>819333.04139608517</v>
      </c>
      <c r="Y290" s="118">
        <f t="shared" si="150"/>
        <v>2067307.7576873912</v>
      </c>
      <c r="Z290" s="21"/>
      <c r="AA290" s="21">
        <v>-101542.26</v>
      </c>
      <c r="AB290" s="21">
        <v>-38882.76</v>
      </c>
      <c r="AC290" s="131">
        <f t="shared" si="182"/>
        <v>-136225.13999999998</v>
      </c>
      <c r="AD290" s="12">
        <v>1784833.713253293</v>
      </c>
      <c r="AE290" s="12"/>
      <c r="AF290" s="15">
        <v>1247974.7162913061</v>
      </c>
      <c r="AG290" s="21">
        <v>760440.09298561001</v>
      </c>
      <c r="AH290" s="118">
        <f t="shared" si="151"/>
        <v>2008414.8092769161</v>
      </c>
      <c r="AI290" s="21"/>
      <c r="AJ290" s="21">
        <v>-99889.600000000006</v>
      </c>
      <c r="AK290" s="21">
        <v>-38279.839999999997</v>
      </c>
      <c r="AL290" s="118">
        <f t="shared" si="152"/>
        <v>-138169.44</v>
      </c>
      <c r="AM290" s="811"/>
      <c r="AN290" s="131">
        <v>1247974.7162913063</v>
      </c>
      <c r="AO290" s="131">
        <v>704216.79141511326</v>
      </c>
      <c r="AP290" s="118">
        <f t="shared" si="153"/>
        <v>1952191.5077064196</v>
      </c>
      <c r="AQ290" s="131"/>
      <c r="AR290" s="131">
        <v>-97927.4</v>
      </c>
      <c r="AS290" s="131">
        <v>-37497.100000000006</v>
      </c>
      <c r="AT290" s="118">
        <f t="shared" si="154"/>
        <v>-135424.5</v>
      </c>
      <c r="AU290" s="148"/>
      <c r="AV290" s="131">
        <f t="shared" si="155"/>
        <v>337.83718677788801</v>
      </c>
      <c r="AW290" s="131">
        <f t="shared" si="156"/>
        <v>257.6629021985392</v>
      </c>
      <c r="AX290" s="131">
        <f t="shared" si="157"/>
        <v>595.50008897642726</v>
      </c>
      <c r="AZ290" s="131">
        <f t="shared" si="158"/>
        <v>364.15953203714798</v>
      </c>
      <c r="BA290" s="131">
        <f t="shared" si="159"/>
        <v>256.58310071791868</v>
      </c>
      <c r="BB290" s="118">
        <f t="shared" si="160"/>
        <v>620.74263275506667</v>
      </c>
      <c r="BC290" s="131"/>
      <c r="BD290" s="131">
        <f t="shared" si="183"/>
        <v>-90.571015566423299</v>
      </c>
      <c r="BE290" s="131">
        <f t="shared" si="161"/>
        <v>34.69705405746808</v>
      </c>
      <c r="BF290" s="118">
        <f t="shared" si="162"/>
        <v>-55.873961508955226</v>
      </c>
      <c r="BG290" s="131"/>
      <c r="BH290" s="131">
        <f t="shared" si="163"/>
        <v>368.4602055775926</v>
      </c>
      <c r="BI290" s="131">
        <f t="shared" si="164"/>
        <v>241.90523808564663</v>
      </c>
      <c r="BJ290" s="118">
        <f t="shared" si="165"/>
        <v>610.36544366323926</v>
      </c>
      <c r="BK290" s="131"/>
      <c r="BL290" s="131">
        <f t="shared" si="166"/>
        <v>-29.979999999999997</v>
      </c>
      <c r="BM290" s="131">
        <f t="shared" si="167"/>
        <v>-11.48</v>
      </c>
      <c r="BN290" s="131">
        <f t="shared" si="168"/>
        <v>-40.22</v>
      </c>
      <c r="BO290" s="118">
        <f t="shared" si="169"/>
        <v>-81.679999999999993</v>
      </c>
      <c r="BP290" s="15"/>
      <c r="BQ290" s="131">
        <f t="shared" si="170"/>
        <v>372.30749292700062</v>
      </c>
      <c r="BR290" s="131">
        <f t="shared" si="171"/>
        <v>226.86160291933473</v>
      </c>
      <c r="BS290" s="118">
        <f t="shared" si="172"/>
        <v>599.16909584633538</v>
      </c>
      <c r="BT290" s="131"/>
      <c r="BU290" s="131">
        <f t="shared" si="173"/>
        <v>-29.8</v>
      </c>
      <c r="BV290" s="131">
        <f t="shared" si="174"/>
        <v>-11.419999999999998</v>
      </c>
      <c r="BW290" s="118">
        <f t="shared" si="175"/>
        <v>-41.22</v>
      </c>
      <c r="BX290" s="15"/>
      <c r="BY290" s="118">
        <f t="shared" si="176"/>
        <v>378.74801708385621</v>
      </c>
      <c r="BZ290" s="118">
        <f t="shared" si="177"/>
        <v>213.72285020185532</v>
      </c>
      <c r="CA290" s="118">
        <f t="shared" si="178"/>
        <v>592.47086728571151</v>
      </c>
      <c r="CB290" s="105"/>
      <c r="CC290" s="118">
        <f t="shared" si="179"/>
        <v>-29.72</v>
      </c>
      <c r="CD290" s="118">
        <f t="shared" si="180"/>
        <v>-11.380000000000003</v>
      </c>
      <c r="CE290" s="118">
        <f t="shared" si="181"/>
        <v>-41.1</v>
      </c>
    </row>
    <row r="291" spans="1:83">
      <c r="A291" s="41">
        <v>927</v>
      </c>
      <c r="B291" s="45">
        <v>1</v>
      </c>
      <c r="C291" s="124">
        <v>34</v>
      </c>
      <c r="D291" s="11" t="s">
        <v>322</v>
      </c>
      <c r="E291" s="14">
        <v>29239</v>
      </c>
      <c r="F291" s="14">
        <v>28913</v>
      </c>
      <c r="G291" s="21">
        <v>28811</v>
      </c>
      <c r="H291" s="21">
        <v>28799</v>
      </c>
      <c r="I291" s="21">
        <v>28852</v>
      </c>
      <c r="J291" s="21"/>
      <c r="K291" s="15">
        <v>-5557.1046756499763</v>
      </c>
      <c r="L291" s="21">
        <v>888842.21028579981</v>
      </c>
      <c r="M291" s="118">
        <v>883285.1056101498</v>
      </c>
      <c r="N291" s="118"/>
      <c r="O291" s="21">
        <v>1377674.5288266831</v>
      </c>
      <c r="P291" s="21">
        <v>1256110.539452913</v>
      </c>
      <c r="Q291" s="118">
        <f t="shared" si="148"/>
        <v>2633785.068279596</v>
      </c>
      <c r="R291" s="118"/>
      <c r="S291" s="21">
        <v>-2618679.7730719973</v>
      </c>
      <c r="T291" s="15">
        <v>1003195.923963575</v>
      </c>
      <c r="U291" s="118">
        <f t="shared" si="149"/>
        <v>-1615483.8491084222</v>
      </c>
      <c r="V291" s="15"/>
      <c r="W291" s="15">
        <v>1377674.5288266831</v>
      </c>
      <c r="X291" s="21">
        <v>750093.00870650064</v>
      </c>
      <c r="Y291" s="118">
        <f t="shared" si="150"/>
        <v>2127767.5375331836</v>
      </c>
      <c r="Z291" s="21"/>
      <c r="AA291" s="21">
        <v>-863753.78</v>
      </c>
      <c r="AB291" s="21">
        <v>-330750.28000000003</v>
      </c>
      <c r="AC291" s="131">
        <f t="shared" si="182"/>
        <v>-1158778.42</v>
      </c>
      <c r="AD291" s="12">
        <v>-253476.03023865959</v>
      </c>
      <c r="AE291" s="12"/>
      <c r="AF291" s="15">
        <v>1377674.5288266831</v>
      </c>
      <c r="AG291" s="21">
        <v>253223.49677417841</v>
      </c>
      <c r="AH291" s="118">
        <f t="shared" si="151"/>
        <v>1630898.0256008615</v>
      </c>
      <c r="AI291" s="21"/>
      <c r="AJ291" s="21">
        <v>-858210.20000000007</v>
      </c>
      <c r="AK291" s="21">
        <v>-328884.58</v>
      </c>
      <c r="AL291" s="118">
        <f t="shared" si="152"/>
        <v>-1187094.78</v>
      </c>
      <c r="AM291" s="811"/>
      <c r="AN291" s="131">
        <v>1377674.5288266833</v>
      </c>
      <c r="AO291" s="131">
        <v>-162858.06977701248</v>
      </c>
      <c r="AP291" s="118">
        <f t="shared" si="153"/>
        <v>1214816.4590496707</v>
      </c>
      <c r="AQ291" s="131"/>
      <c r="AR291" s="131">
        <v>-857481.44</v>
      </c>
      <c r="AS291" s="131">
        <v>-328335.76</v>
      </c>
      <c r="AT291" s="118">
        <f t="shared" si="154"/>
        <v>-1185817.2</v>
      </c>
      <c r="AU291" s="148"/>
      <c r="AV291" s="131">
        <f t="shared" si="155"/>
        <v>-0.19005795942576614</v>
      </c>
      <c r="AW291" s="131">
        <f t="shared" si="156"/>
        <v>30.399200050815686</v>
      </c>
      <c r="AX291" s="131">
        <f t="shared" si="157"/>
        <v>30.209142091389918</v>
      </c>
      <c r="AZ291" s="131">
        <f t="shared" si="158"/>
        <v>47.648965130795247</v>
      </c>
      <c r="BA291" s="131">
        <f t="shared" si="159"/>
        <v>43.444490002867674</v>
      </c>
      <c r="BB291" s="118">
        <f t="shared" si="160"/>
        <v>91.093455133662928</v>
      </c>
      <c r="BC291" s="131"/>
      <c r="BD291" s="131">
        <f t="shared" si="183"/>
        <v>-90.571015566423313</v>
      </c>
      <c r="BE291" s="131">
        <f t="shared" si="161"/>
        <v>34.697054057468094</v>
      </c>
      <c r="BF291" s="118">
        <f t="shared" si="162"/>
        <v>-55.873961508955219</v>
      </c>
      <c r="BG291" s="131"/>
      <c r="BH291" s="131">
        <f t="shared" si="163"/>
        <v>47.817657451205548</v>
      </c>
      <c r="BI291" s="131">
        <f t="shared" si="164"/>
        <v>26.034952230276652</v>
      </c>
      <c r="BJ291" s="118">
        <f t="shared" si="165"/>
        <v>73.852609681482193</v>
      </c>
      <c r="BK291" s="131"/>
      <c r="BL291" s="131">
        <f t="shared" si="166"/>
        <v>-29.98</v>
      </c>
      <c r="BM291" s="131">
        <f t="shared" si="167"/>
        <v>-11.48</v>
      </c>
      <c r="BN291" s="131">
        <f t="shared" si="168"/>
        <v>-40.22</v>
      </c>
      <c r="BO291" s="118">
        <f t="shared" si="169"/>
        <v>-81.680000000000007</v>
      </c>
      <c r="BP291" s="15"/>
      <c r="BQ291" s="131">
        <f t="shared" si="170"/>
        <v>47.837582166973959</v>
      </c>
      <c r="BR291" s="131">
        <f t="shared" si="171"/>
        <v>8.7927878320142501</v>
      </c>
      <c r="BS291" s="118">
        <f t="shared" si="172"/>
        <v>56.630369998988208</v>
      </c>
      <c r="BT291" s="131"/>
      <c r="BU291" s="131">
        <f t="shared" si="173"/>
        <v>-29.8</v>
      </c>
      <c r="BV291" s="131">
        <f t="shared" si="174"/>
        <v>-11.42</v>
      </c>
      <c r="BW291" s="118">
        <f t="shared" si="175"/>
        <v>-41.22</v>
      </c>
      <c r="BX291" s="15"/>
      <c r="BY291" s="118">
        <f t="shared" si="176"/>
        <v>47.749706392162878</v>
      </c>
      <c r="BZ291" s="118">
        <f t="shared" si="177"/>
        <v>-5.6446024461740079</v>
      </c>
      <c r="CA291" s="118">
        <f t="shared" si="178"/>
        <v>42.105103945988873</v>
      </c>
      <c r="CB291" s="105"/>
      <c r="CC291" s="118">
        <f t="shared" si="179"/>
        <v>-29.72</v>
      </c>
      <c r="CD291" s="118">
        <f t="shared" si="180"/>
        <v>-11.38</v>
      </c>
      <c r="CE291" s="118">
        <f t="shared" si="181"/>
        <v>-41.1</v>
      </c>
    </row>
    <row r="292" spans="1:83">
      <c r="A292" s="41">
        <v>931</v>
      </c>
      <c r="B292" s="45">
        <v>13</v>
      </c>
      <c r="C292" s="45">
        <v>13</v>
      </c>
      <c r="D292" s="11" t="s">
        <v>323</v>
      </c>
      <c r="E292" s="14">
        <v>6070</v>
      </c>
      <c r="F292" s="14">
        <v>5951</v>
      </c>
      <c r="G292" s="21">
        <v>5877</v>
      </c>
      <c r="H292" s="21">
        <v>5764</v>
      </c>
      <c r="I292" s="21">
        <v>5695</v>
      </c>
      <c r="J292" s="21"/>
      <c r="K292" s="15">
        <v>3485528.445090652</v>
      </c>
      <c r="L292" s="21">
        <v>2415658.0169623918</v>
      </c>
      <c r="M292" s="118">
        <v>5901186.4620530438</v>
      </c>
      <c r="N292" s="118"/>
      <c r="O292" s="21">
        <v>2423456.0997318858</v>
      </c>
      <c r="P292" s="21">
        <v>1593161.3055082881</v>
      </c>
      <c r="Q292" s="118">
        <f t="shared" si="148"/>
        <v>4016617.4052401739</v>
      </c>
      <c r="R292" s="118"/>
      <c r="S292" s="21">
        <v>-538988.11363578518</v>
      </c>
      <c r="T292" s="15">
        <v>206482.1686959925</v>
      </c>
      <c r="U292" s="118">
        <f t="shared" si="149"/>
        <v>-332505.94493979268</v>
      </c>
      <c r="V292" s="15"/>
      <c r="W292" s="15">
        <v>2423456.0997318858</v>
      </c>
      <c r="X292" s="21">
        <v>1489010.5662051409</v>
      </c>
      <c r="Y292" s="118">
        <f t="shared" si="150"/>
        <v>3912466.665937027</v>
      </c>
      <c r="Z292" s="21"/>
      <c r="AA292" s="21">
        <v>-176192.46</v>
      </c>
      <c r="AB292" s="21">
        <v>-67467.960000000006</v>
      </c>
      <c r="AC292" s="131">
        <f t="shared" si="182"/>
        <v>-236372.94</v>
      </c>
      <c r="AD292" s="12">
        <v>3421911.8791052061</v>
      </c>
      <c r="AE292" s="12"/>
      <c r="AF292" s="15">
        <v>2423456.0997318858</v>
      </c>
      <c r="AG292" s="21">
        <v>1386742.7121080479</v>
      </c>
      <c r="AH292" s="118">
        <f t="shared" si="151"/>
        <v>3810198.8118399335</v>
      </c>
      <c r="AI292" s="21"/>
      <c r="AJ292" s="21">
        <v>-171767.2</v>
      </c>
      <c r="AK292" s="21">
        <v>-65824.88</v>
      </c>
      <c r="AL292" s="118">
        <f t="shared" si="152"/>
        <v>-237592.08000000002</v>
      </c>
      <c r="AM292" s="811"/>
      <c r="AN292" s="131">
        <v>2423456.0997318863</v>
      </c>
      <c r="AO292" s="131">
        <v>1289110.7110441357</v>
      </c>
      <c r="AP292" s="118">
        <f t="shared" si="153"/>
        <v>3712566.8107760223</v>
      </c>
      <c r="AQ292" s="131"/>
      <c r="AR292" s="131">
        <v>-169255.4</v>
      </c>
      <c r="AS292" s="131">
        <v>-64809.100000000006</v>
      </c>
      <c r="AT292" s="118">
        <f t="shared" si="154"/>
        <v>-234064.5</v>
      </c>
      <c r="AU292" s="148"/>
      <c r="AV292" s="131">
        <f t="shared" si="155"/>
        <v>574.22214910883883</v>
      </c>
      <c r="AW292" s="131">
        <f t="shared" si="156"/>
        <v>397.96672437601183</v>
      </c>
      <c r="AX292" s="131">
        <f t="shared" si="157"/>
        <v>972.18887348485066</v>
      </c>
      <c r="AZ292" s="131">
        <f t="shared" si="158"/>
        <v>407.23510329892218</v>
      </c>
      <c r="BA292" s="131">
        <f t="shared" si="159"/>
        <v>267.71320878983164</v>
      </c>
      <c r="BB292" s="118">
        <f t="shared" si="160"/>
        <v>674.94831208875382</v>
      </c>
      <c r="BC292" s="131"/>
      <c r="BD292" s="131">
        <f t="shared" si="183"/>
        <v>-90.571015566423327</v>
      </c>
      <c r="BE292" s="131">
        <f t="shared" si="161"/>
        <v>34.697054057468073</v>
      </c>
      <c r="BF292" s="118">
        <f t="shared" si="162"/>
        <v>-55.873961508955247</v>
      </c>
      <c r="BG292" s="131"/>
      <c r="BH292" s="131">
        <f t="shared" si="163"/>
        <v>412.36278709067312</v>
      </c>
      <c r="BI292" s="131">
        <f t="shared" si="164"/>
        <v>253.3623559988329</v>
      </c>
      <c r="BJ292" s="118">
        <f t="shared" si="165"/>
        <v>665.72514308950599</v>
      </c>
      <c r="BK292" s="131"/>
      <c r="BL292" s="131">
        <f t="shared" si="166"/>
        <v>-29.979999999999997</v>
      </c>
      <c r="BM292" s="131">
        <f t="shared" si="167"/>
        <v>-11.48</v>
      </c>
      <c r="BN292" s="131">
        <f t="shared" si="168"/>
        <v>-40.22</v>
      </c>
      <c r="BO292" s="118">
        <f t="shared" si="169"/>
        <v>-81.679999999999993</v>
      </c>
      <c r="BP292" s="15"/>
      <c r="BQ292" s="131">
        <f t="shared" si="170"/>
        <v>420.44692916930705</v>
      </c>
      <c r="BR292" s="131">
        <f t="shared" si="171"/>
        <v>240.58686885982789</v>
      </c>
      <c r="BS292" s="118">
        <f t="shared" si="172"/>
        <v>661.03379802913491</v>
      </c>
      <c r="BT292" s="131"/>
      <c r="BU292" s="131">
        <f t="shared" si="173"/>
        <v>-29.8</v>
      </c>
      <c r="BV292" s="131">
        <f t="shared" si="174"/>
        <v>-11.42</v>
      </c>
      <c r="BW292" s="118">
        <f t="shared" si="175"/>
        <v>-41.22</v>
      </c>
      <c r="BX292" s="15"/>
      <c r="BY292" s="118">
        <f t="shared" si="176"/>
        <v>425.54101839014686</v>
      </c>
      <c r="BZ292" s="118">
        <f t="shared" si="177"/>
        <v>226.35833380933025</v>
      </c>
      <c r="CA292" s="118">
        <f t="shared" si="178"/>
        <v>651.89935219947711</v>
      </c>
      <c r="CB292" s="105"/>
      <c r="CC292" s="118">
        <f t="shared" si="179"/>
        <v>-29.72</v>
      </c>
      <c r="CD292" s="118">
        <f t="shared" si="180"/>
        <v>-11.38</v>
      </c>
      <c r="CE292" s="118">
        <f t="shared" si="181"/>
        <v>-41.1</v>
      </c>
    </row>
    <row r="293" spans="1:83">
      <c r="A293" s="41">
        <v>934</v>
      </c>
      <c r="B293" s="45">
        <v>14</v>
      </c>
      <c r="C293" s="45">
        <v>14</v>
      </c>
      <c r="D293" s="11" t="s">
        <v>324</v>
      </c>
      <c r="E293" s="14">
        <v>2756</v>
      </c>
      <c r="F293" s="14">
        <v>2671</v>
      </c>
      <c r="G293" s="21">
        <v>2656</v>
      </c>
      <c r="H293" s="21">
        <v>2607</v>
      </c>
      <c r="I293" s="21">
        <v>2554</v>
      </c>
      <c r="J293" s="21"/>
      <c r="K293" s="15">
        <v>336309.764575137</v>
      </c>
      <c r="L293" s="21">
        <v>41941.985497061847</v>
      </c>
      <c r="M293" s="118">
        <v>378251.75007219892</v>
      </c>
      <c r="N293" s="118"/>
      <c r="O293" s="21">
        <v>387817.17312497692</v>
      </c>
      <c r="P293" s="21">
        <v>24766.956265841589</v>
      </c>
      <c r="Q293" s="118">
        <f t="shared" si="148"/>
        <v>412584.12939081853</v>
      </c>
      <c r="R293" s="118"/>
      <c r="S293" s="21">
        <v>-241915.18257791665</v>
      </c>
      <c r="T293" s="15">
        <v>92675.831387497237</v>
      </c>
      <c r="U293" s="118">
        <f t="shared" si="149"/>
        <v>-149239.3511904194</v>
      </c>
      <c r="V293" s="15"/>
      <c r="W293" s="15">
        <v>387817.17312497692</v>
      </c>
      <c r="X293" s="21">
        <v>-5453.446990264878</v>
      </c>
      <c r="Y293" s="118">
        <f t="shared" si="150"/>
        <v>382363.72613471205</v>
      </c>
      <c r="Z293" s="21"/>
      <c r="AA293" s="21">
        <v>-79626.880000000005</v>
      </c>
      <c r="AB293" s="21">
        <v>-30490.880000000001</v>
      </c>
      <c r="AC293" s="131">
        <f t="shared" si="182"/>
        <v>-106824.31999999999</v>
      </c>
      <c r="AD293" s="12">
        <v>162337.07784152019</v>
      </c>
      <c r="AE293" s="12"/>
      <c r="AF293" s="15">
        <v>387817.17312497692</v>
      </c>
      <c r="AG293" s="21">
        <v>-11289.54567844088</v>
      </c>
      <c r="AH293" s="118">
        <f t="shared" si="151"/>
        <v>376527.62744653603</v>
      </c>
      <c r="AI293" s="21"/>
      <c r="AJ293" s="21">
        <v>-77688.600000000006</v>
      </c>
      <c r="AK293" s="21">
        <v>-29771.94</v>
      </c>
      <c r="AL293" s="118">
        <f t="shared" si="152"/>
        <v>-107460.54000000001</v>
      </c>
      <c r="AM293" s="811"/>
      <c r="AN293" s="131">
        <v>387817.17312497686</v>
      </c>
      <c r="AO293" s="131">
        <v>-15044.924579753066</v>
      </c>
      <c r="AP293" s="118">
        <f t="shared" si="153"/>
        <v>372772.24854522379</v>
      </c>
      <c r="AQ293" s="131"/>
      <c r="AR293" s="131">
        <v>-75904.87999999999</v>
      </c>
      <c r="AS293" s="131">
        <v>-29064.52</v>
      </c>
      <c r="AT293" s="118">
        <f t="shared" si="154"/>
        <v>-104969.4</v>
      </c>
      <c r="AU293" s="148"/>
      <c r="AV293" s="131">
        <f t="shared" si="155"/>
        <v>122.02821646412808</v>
      </c>
      <c r="AW293" s="131">
        <f t="shared" si="156"/>
        <v>15.218427248571063</v>
      </c>
      <c r="AX293" s="131">
        <f t="shared" si="157"/>
        <v>137.24664371269918</v>
      </c>
      <c r="AZ293" s="131">
        <f t="shared" si="158"/>
        <v>145.19549723885322</v>
      </c>
      <c r="BA293" s="131">
        <f t="shared" si="159"/>
        <v>9.2725407210189399</v>
      </c>
      <c r="BB293" s="118">
        <f t="shared" si="160"/>
        <v>154.46803795987216</v>
      </c>
      <c r="BC293" s="131"/>
      <c r="BD293" s="131">
        <f t="shared" si="183"/>
        <v>-90.571015566423313</v>
      </c>
      <c r="BE293" s="131">
        <f t="shared" si="161"/>
        <v>34.69705405746808</v>
      </c>
      <c r="BF293" s="118">
        <f t="shared" si="162"/>
        <v>-55.873961508955226</v>
      </c>
      <c r="BG293" s="131"/>
      <c r="BH293" s="131">
        <f t="shared" si="163"/>
        <v>146.01550192958467</v>
      </c>
      <c r="BI293" s="131">
        <f t="shared" si="164"/>
        <v>-2.0532556439250294</v>
      </c>
      <c r="BJ293" s="118">
        <f t="shared" si="165"/>
        <v>143.96224628565963</v>
      </c>
      <c r="BK293" s="131"/>
      <c r="BL293" s="131">
        <f t="shared" si="166"/>
        <v>-29.98</v>
      </c>
      <c r="BM293" s="131">
        <f t="shared" si="167"/>
        <v>-11.48</v>
      </c>
      <c r="BN293" s="131">
        <f t="shared" si="168"/>
        <v>-40.22</v>
      </c>
      <c r="BO293" s="118">
        <f t="shared" si="169"/>
        <v>-81.680000000000007</v>
      </c>
      <c r="BP293" s="15"/>
      <c r="BQ293" s="131">
        <f t="shared" si="170"/>
        <v>148.75994366128765</v>
      </c>
      <c r="BR293" s="131">
        <f t="shared" si="171"/>
        <v>-4.3304739848258071</v>
      </c>
      <c r="BS293" s="118">
        <f t="shared" si="172"/>
        <v>144.42946967646185</v>
      </c>
      <c r="BT293" s="131"/>
      <c r="BU293" s="131">
        <f t="shared" si="173"/>
        <v>-29.8</v>
      </c>
      <c r="BV293" s="131">
        <f t="shared" si="174"/>
        <v>-11.42</v>
      </c>
      <c r="BW293" s="118">
        <f t="shared" si="175"/>
        <v>-41.22</v>
      </c>
      <c r="BX293" s="15"/>
      <c r="BY293" s="118">
        <f t="shared" si="176"/>
        <v>151.8469745986597</v>
      </c>
      <c r="BZ293" s="118">
        <f t="shared" si="177"/>
        <v>-5.8907300625501433</v>
      </c>
      <c r="CA293" s="118">
        <f t="shared" si="178"/>
        <v>145.95624453610955</v>
      </c>
      <c r="CB293" s="105"/>
      <c r="CC293" s="118">
        <f t="shared" si="179"/>
        <v>-29.719999999999995</v>
      </c>
      <c r="CD293" s="118">
        <f t="shared" si="180"/>
        <v>-11.38</v>
      </c>
      <c r="CE293" s="118">
        <f t="shared" si="181"/>
        <v>-41.099999999999994</v>
      </c>
    </row>
    <row r="294" spans="1:83">
      <c r="A294" s="41">
        <v>935</v>
      </c>
      <c r="B294" s="45">
        <v>8</v>
      </c>
      <c r="C294" s="45">
        <v>8</v>
      </c>
      <c r="D294" s="11" t="s">
        <v>325</v>
      </c>
      <c r="E294" s="14">
        <v>3040</v>
      </c>
      <c r="F294" s="14">
        <v>2985</v>
      </c>
      <c r="G294" s="21">
        <v>2927</v>
      </c>
      <c r="H294" s="21">
        <v>2831</v>
      </c>
      <c r="I294" s="21">
        <v>2751</v>
      </c>
      <c r="J294" s="21"/>
      <c r="K294" s="15">
        <v>168608.49134791261</v>
      </c>
      <c r="L294" s="21">
        <v>254581.80028331411</v>
      </c>
      <c r="M294" s="118">
        <v>423190.29163122672</v>
      </c>
      <c r="N294" s="118"/>
      <c r="O294" s="21">
        <v>51133.37343081351</v>
      </c>
      <c r="P294" s="21">
        <v>118879.7352103352</v>
      </c>
      <c r="Q294" s="118">
        <f t="shared" si="148"/>
        <v>170013.10864114872</v>
      </c>
      <c r="R294" s="118"/>
      <c r="S294" s="21">
        <v>-270354.4814657736</v>
      </c>
      <c r="T294" s="15">
        <v>103570.70636154219</v>
      </c>
      <c r="U294" s="118">
        <f t="shared" si="149"/>
        <v>-166783.7751042314</v>
      </c>
      <c r="V294" s="15"/>
      <c r="W294" s="15">
        <v>51133.37343081351</v>
      </c>
      <c r="X294" s="21">
        <v>66638.102405782192</v>
      </c>
      <c r="Y294" s="118">
        <f t="shared" si="150"/>
        <v>117771.4758365957</v>
      </c>
      <c r="Z294" s="21"/>
      <c r="AA294" s="21">
        <v>-87751.46</v>
      </c>
      <c r="AB294" s="21">
        <v>-33601.96</v>
      </c>
      <c r="AC294" s="131">
        <f t="shared" si="182"/>
        <v>-117723.94</v>
      </c>
      <c r="AD294" s="12">
        <v>-128461.1156248896</v>
      </c>
      <c r="AE294" s="12"/>
      <c r="AF294" s="15">
        <v>51133.37343081351</v>
      </c>
      <c r="AG294" s="21">
        <v>15340.917986386699</v>
      </c>
      <c r="AH294" s="118">
        <f t="shared" si="151"/>
        <v>66474.291417200206</v>
      </c>
      <c r="AI294" s="21"/>
      <c r="AJ294" s="21">
        <v>-84363.8</v>
      </c>
      <c r="AK294" s="21">
        <v>-32330.02</v>
      </c>
      <c r="AL294" s="118">
        <f t="shared" si="152"/>
        <v>-116693.82</v>
      </c>
      <c r="AM294" s="811"/>
      <c r="AN294" s="131">
        <v>51133.37343081351</v>
      </c>
      <c r="AO294" s="131">
        <v>-16813.590367114528</v>
      </c>
      <c r="AP294" s="118">
        <f t="shared" si="153"/>
        <v>34319.783063698982</v>
      </c>
      <c r="AQ294" s="131"/>
      <c r="AR294" s="131">
        <v>-81759.72</v>
      </c>
      <c r="AS294" s="131">
        <v>-31306.38</v>
      </c>
      <c r="AT294" s="118">
        <f t="shared" si="154"/>
        <v>-113066.1</v>
      </c>
      <c r="AU294" s="148"/>
      <c r="AV294" s="131">
        <f t="shared" si="155"/>
        <v>55.463319522339674</v>
      </c>
      <c r="AW294" s="131">
        <f t="shared" si="156"/>
        <v>83.744013251090166</v>
      </c>
      <c r="AX294" s="131">
        <f t="shared" si="157"/>
        <v>139.20733277342984</v>
      </c>
      <c r="AZ294" s="131">
        <f t="shared" si="158"/>
        <v>17.130108352031325</v>
      </c>
      <c r="BA294" s="131">
        <f t="shared" si="159"/>
        <v>39.825706938135745</v>
      </c>
      <c r="BB294" s="118">
        <f t="shared" si="160"/>
        <v>56.955815290167074</v>
      </c>
      <c r="BC294" s="131"/>
      <c r="BD294" s="131">
        <f t="shared" si="183"/>
        <v>-90.571015566423313</v>
      </c>
      <c r="BE294" s="131">
        <f t="shared" si="161"/>
        <v>34.697054057468073</v>
      </c>
      <c r="BF294" s="118">
        <f t="shared" si="162"/>
        <v>-55.873961508955247</v>
      </c>
      <c r="BG294" s="131"/>
      <c r="BH294" s="131">
        <f t="shared" si="163"/>
        <v>17.469550198433041</v>
      </c>
      <c r="BI294" s="131">
        <f t="shared" si="164"/>
        <v>22.766690265043454</v>
      </c>
      <c r="BJ294" s="118">
        <f t="shared" si="165"/>
        <v>40.236240463476491</v>
      </c>
      <c r="BK294" s="131"/>
      <c r="BL294" s="131">
        <f t="shared" si="166"/>
        <v>-29.98</v>
      </c>
      <c r="BM294" s="131">
        <f t="shared" si="167"/>
        <v>-11.48</v>
      </c>
      <c r="BN294" s="131">
        <f t="shared" si="168"/>
        <v>-40.22</v>
      </c>
      <c r="BO294" s="118">
        <f t="shared" si="169"/>
        <v>-81.680000000000007</v>
      </c>
      <c r="BP294" s="15"/>
      <c r="BQ294" s="131">
        <f t="shared" si="170"/>
        <v>18.061947520598203</v>
      </c>
      <c r="BR294" s="131">
        <f t="shared" si="171"/>
        <v>5.4189042692994347</v>
      </c>
      <c r="BS294" s="118">
        <f t="shared" si="172"/>
        <v>23.480851789897638</v>
      </c>
      <c r="BT294" s="131"/>
      <c r="BU294" s="131">
        <f t="shared" si="173"/>
        <v>-29.8</v>
      </c>
      <c r="BV294" s="131">
        <f t="shared" si="174"/>
        <v>-11.42</v>
      </c>
      <c r="BW294" s="118">
        <f t="shared" si="175"/>
        <v>-41.22</v>
      </c>
      <c r="BX294" s="15"/>
      <c r="BY294" s="118">
        <f t="shared" si="176"/>
        <v>18.587194994843152</v>
      </c>
      <c r="BZ294" s="118">
        <f t="shared" si="177"/>
        <v>-6.1118103842655502</v>
      </c>
      <c r="CA294" s="118">
        <f t="shared" si="178"/>
        <v>12.475384610577603</v>
      </c>
      <c r="CB294" s="105"/>
      <c r="CC294" s="118">
        <f t="shared" si="179"/>
        <v>-29.72</v>
      </c>
      <c r="CD294" s="118">
        <f t="shared" si="180"/>
        <v>-11.38</v>
      </c>
      <c r="CE294" s="118">
        <f t="shared" si="181"/>
        <v>-41.1</v>
      </c>
    </row>
    <row r="295" spans="1:83">
      <c r="A295" s="41">
        <v>936</v>
      </c>
      <c r="B295" s="45">
        <v>6</v>
      </c>
      <c r="C295" s="45">
        <v>6</v>
      </c>
      <c r="D295" s="11" t="s">
        <v>326</v>
      </c>
      <c r="E295" s="14">
        <v>6465</v>
      </c>
      <c r="F295" s="14">
        <v>6395</v>
      </c>
      <c r="G295" s="21">
        <v>6275</v>
      </c>
      <c r="H295" s="21">
        <v>6190</v>
      </c>
      <c r="I295" s="21">
        <v>6126</v>
      </c>
      <c r="J295" s="21"/>
      <c r="K295" s="15">
        <v>2153809.1112912162</v>
      </c>
      <c r="L295" s="21">
        <v>1117123.476462495</v>
      </c>
      <c r="M295" s="118">
        <v>3270932.5877537108</v>
      </c>
      <c r="N295" s="118"/>
      <c r="O295" s="21">
        <v>2013081.728832264</v>
      </c>
      <c r="P295" s="21">
        <v>900584.11592877656</v>
      </c>
      <c r="Q295" s="118">
        <f t="shared" si="148"/>
        <v>2913665.8447610405</v>
      </c>
      <c r="R295" s="118"/>
      <c r="S295" s="21">
        <v>-579201.64454727713</v>
      </c>
      <c r="T295" s="15">
        <v>221887.6606975084</v>
      </c>
      <c r="U295" s="118">
        <f t="shared" si="149"/>
        <v>-357313.98384976876</v>
      </c>
      <c r="V295" s="15"/>
      <c r="W295" s="15">
        <v>2013081.728832264</v>
      </c>
      <c r="X295" s="21">
        <v>788662.76189691154</v>
      </c>
      <c r="Y295" s="118">
        <f t="shared" si="150"/>
        <v>2801744.4907291755</v>
      </c>
      <c r="Z295" s="21"/>
      <c r="AA295" s="21">
        <v>-188124.5</v>
      </c>
      <c r="AB295" s="21">
        <v>-72037</v>
      </c>
      <c r="AC295" s="131">
        <f t="shared" si="182"/>
        <v>-252380.5</v>
      </c>
      <c r="AD295" s="12">
        <v>2274256.1566625652</v>
      </c>
      <c r="AE295" s="12"/>
      <c r="AF295" s="15">
        <v>2013081.728832264</v>
      </c>
      <c r="AG295" s="21">
        <v>678764.77383592864</v>
      </c>
      <c r="AH295" s="118">
        <f t="shared" si="151"/>
        <v>2691846.5026681926</v>
      </c>
      <c r="AI295" s="21"/>
      <c r="AJ295" s="21">
        <v>-184462</v>
      </c>
      <c r="AK295" s="21">
        <v>-70689.8</v>
      </c>
      <c r="AL295" s="118">
        <f t="shared" si="152"/>
        <v>-255151.8</v>
      </c>
      <c r="AM295" s="811"/>
      <c r="AN295" s="131">
        <v>2013081.7288322644</v>
      </c>
      <c r="AO295" s="131">
        <v>573848.51660122571</v>
      </c>
      <c r="AP295" s="118">
        <f t="shared" si="153"/>
        <v>2586930.2454334903</v>
      </c>
      <c r="AQ295" s="131"/>
      <c r="AR295" s="131">
        <v>-182064.72</v>
      </c>
      <c r="AS295" s="131">
        <v>-69713.88</v>
      </c>
      <c r="AT295" s="118">
        <f t="shared" si="154"/>
        <v>-251778.6</v>
      </c>
      <c r="AU295" s="148"/>
      <c r="AV295" s="131">
        <f t="shared" si="155"/>
        <v>333.14912780993291</v>
      </c>
      <c r="AW295" s="131">
        <f t="shared" si="156"/>
        <v>172.7955880065731</v>
      </c>
      <c r="AX295" s="131">
        <f t="shared" si="157"/>
        <v>505.94471581650595</v>
      </c>
      <c r="AZ295" s="131">
        <f t="shared" si="158"/>
        <v>314.78994977830553</v>
      </c>
      <c r="BA295" s="131">
        <f t="shared" si="159"/>
        <v>140.82628865188062</v>
      </c>
      <c r="BB295" s="118">
        <f t="shared" si="160"/>
        <v>455.61623843018617</v>
      </c>
      <c r="BC295" s="131"/>
      <c r="BD295" s="131">
        <f t="shared" si="183"/>
        <v>-90.571015566423313</v>
      </c>
      <c r="BE295" s="131">
        <f t="shared" si="161"/>
        <v>34.697054057468087</v>
      </c>
      <c r="BF295" s="118">
        <f t="shared" si="162"/>
        <v>-55.87396150895524</v>
      </c>
      <c r="BG295" s="131"/>
      <c r="BH295" s="131">
        <f t="shared" si="163"/>
        <v>320.80983726410579</v>
      </c>
      <c r="BI295" s="131">
        <f t="shared" si="164"/>
        <v>125.68330866883052</v>
      </c>
      <c r="BJ295" s="118">
        <f t="shared" si="165"/>
        <v>446.49314593293633</v>
      </c>
      <c r="BK295" s="131"/>
      <c r="BL295" s="131">
        <f t="shared" si="166"/>
        <v>-29.98</v>
      </c>
      <c r="BM295" s="131">
        <f t="shared" si="167"/>
        <v>-11.48</v>
      </c>
      <c r="BN295" s="131">
        <f t="shared" si="168"/>
        <v>-40.22</v>
      </c>
      <c r="BO295" s="118">
        <f t="shared" si="169"/>
        <v>-81.680000000000007</v>
      </c>
      <c r="BP295" s="15"/>
      <c r="BQ295" s="131">
        <f t="shared" si="170"/>
        <v>325.21514197613311</v>
      </c>
      <c r="BR295" s="131">
        <f t="shared" si="171"/>
        <v>109.655052315982</v>
      </c>
      <c r="BS295" s="118">
        <f t="shared" si="172"/>
        <v>434.87019429211512</v>
      </c>
      <c r="BT295" s="131"/>
      <c r="BU295" s="131">
        <f t="shared" si="173"/>
        <v>-29.8</v>
      </c>
      <c r="BV295" s="131">
        <f t="shared" si="174"/>
        <v>-11.42</v>
      </c>
      <c r="BW295" s="118">
        <f t="shared" si="175"/>
        <v>-41.22</v>
      </c>
      <c r="BX295" s="15"/>
      <c r="BY295" s="118">
        <f t="shared" si="176"/>
        <v>328.61275364548879</v>
      </c>
      <c r="BZ295" s="118">
        <f t="shared" si="177"/>
        <v>93.674259974081892</v>
      </c>
      <c r="CA295" s="118">
        <f t="shared" si="178"/>
        <v>422.2870136195707</v>
      </c>
      <c r="CB295" s="105"/>
      <c r="CC295" s="118">
        <f t="shared" si="179"/>
        <v>-29.72</v>
      </c>
      <c r="CD295" s="118">
        <f t="shared" si="180"/>
        <v>-11.38</v>
      </c>
      <c r="CE295" s="118">
        <f t="shared" si="181"/>
        <v>-41.1</v>
      </c>
    </row>
    <row r="296" spans="1:83">
      <c r="A296" s="41">
        <v>946</v>
      </c>
      <c r="B296" s="45">
        <v>15</v>
      </c>
      <c r="C296" s="45">
        <v>15</v>
      </c>
      <c r="D296" s="11" t="s">
        <v>327</v>
      </c>
      <c r="E296" s="14">
        <v>6376</v>
      </c>
      <c r="F296" s="14">
        <v>6287</v>
      </c>
      <c r="G296" s="21">
        <v>6291</v>
      </c>
      <c r="H296" s="21">
        <v>6210</v>
      </c>
      <c r="I296" s="21">
        <v>6185</v>
      </c>
      <c r="J296" s="21"/>
      <c r="K296" s="15">
        <v>-129119.71376491241</v>
      </c>
      <c r="L296" s="21">
        <v>208628.18064327849</v>
      </c>
      <c r="M296" s="118">
        <v>79508.466878366045</v>
      </c>
      <c r="N296" s="118"/>
      <c r="O296" s="21">
        <v>-143352.98486907969</v>
      </c>
      <c r="P296" s="21">
        <v>78398.348915778624</v>
      </c>
      <c r="Q296" s="118">
        <f t="shared" si="148"/>
        <v>-64954.635953301069</v>
      </c>
      <c r="R296" s="118"/>
      <c r="S296" s="21">
        <v>-569419.97486610338</v>
      </c>
      <c r="T296" s="15">
        <v>218140.3788593018</v>
      </c>
      <c r="U296" s="118">
        <f t="shared" si="149"/>
        <v>-351279.59600680158</v>
      </c>
      <c r="V296" s="15"/>
      <c r="W296" s="15">
        <v>-143352.98486907969</v>
      </c>
      <c r="X296" s="21">
        <v>-12836.32393403043</v>
      </c>
      <c r="Y296" s="118">
        <f t="shared" si="150"/>
        <v>-156189.30880311012</v>
      </c>
      <c r="Z296" s="21"/>
      <c r="AA296" s="21">
        <v>-188604.18</v>
      </c>
      <c r="AB296" s="21">
        <v>-72220.680000000008</v>
      </c>
      <c r="AC296" s="131">
        <f t="shared" si="182"/>
        <v>-253024.02</v>
      </c>
      <c r="AD296" s="12">
        <v>-673764.11454827804</v>
      </c>
      <c r="AE296" s="12"/>
      <c r="AF296" s="15">
        <v>-143352.98486907969</v>
      </c>
      <c r="AG296" s="21">
        <v>-26573.333463256389</v>
      </c>
      <c r="AH296" s="118">
        <f t="shared" si="151"/>
        <v>-169926.31833233609</v>
      </c>
      <c r="AI296" s="21"/>
      <c r="AJ296" s="21">
        <v>-185058</v>
      </c>
      <c r="AK296" s="21">
        <v>-70918.2</v>
      </c>
      <c r="AL296" s="118">
        <f t="shared" si="152"/>
        <v>-255976.2</v>
      </c>
      <c r="AM296" s="811"/>
      <c r="AN296" s="131">
        <v>-143352.98486907966</v>
      </c>
      <c r="AO296" s="131">
        <v>-35412.744602361483</v>
      </c>
      <c r="AP296" s="118">
        <f t="shared" si="153"/>
        <v>-178765.72947144115</v>
      </c>
      <c r="AQ296" s="131"/>
      <c r="AR296" s="131">
        <v>-183818.19999999998</v>
      </c>
      <c r="AS296" s="131">
        <v>-70385.3</v>
      </c>
      <c r="AT296" s="118">
        <f t="shared" si="154"/>
        <v>-254203.5</v>
      </c>
      <c r="AU296" s="148"/>
      <c r="AV296" s="131">
        <f t="shared" si="155"/>
        <v>-20.250896136278609</v>
      </c>
      <c r="AW296" s="131">
        <f t="shared" si="156"/>
        <v>32.720856437151582</v>
      </c>
      <c r="AX296" s="131">
        <f t="shared" si="157"/>
        <v>12.469960300872968</v>
      </c>
      <c r="AZ296" s="131">
        <f t="shared" si="158"/>
        <v>-22.801492742019992</v>
      </c>
      <c r="BA296" s="131">
        <f t="shared" si="159"/>
        <v>12.469913936023321</v>
      </c>
      <c r="BB296" s="118">
        <f t="shared" si="160"/>
        <v>-10.331578805996671</v>
      </c>
      <c r="BC296" s="131"/>
      <c r="BD296" s="131">
        <f t="shared" si="183"/>
        <v>-90.571015566423313</v>
      </c>
      <c r="BE296" s="131">
        <f t="shared" si="161"/>
        <v>34.69705405746808</v>
      </c>
      <c r="BF296" s="118">
        <f t="shared" si="162"/>
        <v>-55.87396150895524</v>
      </c>
      <c r="BG296" s="131"/>
      <c r="BH296" s="131">
        <f t="shared" si="163"/>
        <v>-22.786994892557573</v>
      </c>
      <c r="BI296" s="131">
        <f t="shared" si="164"/>
        <v>-2.0404266307471675</v>
      </c>
      <c r="BJ296" s="118">
        <f t="shared" si="165"/>
        <v>-24.827421523304739</v>
      </c>
      <c r="BK296" s="131"/>
      <c r="BL296" s="131">
        <f t="shared" si="166"/>
        <v>-29.98</v>
      </c>
      <c r="BM296" s="131">
        <f t="shared" si="167"/>
        <v>-11.48</v>
      </c>
      <c r="BN296" s="131">
        <f t="shared" si="168"/>
        <v>-40.22</v>
      </c>
      <c r="BO296" s="118">
        <f t="shared" si="169"/>
        <v>-81.680000000000007</v>
      </c>
      <c r="BP296" s="15"/>
      <c r="BQ296" s="131">
        <f t="shared" si="170"/>
        <v>-23.084216565069195</v>
      </c>
      <c r="BR296" s="131">
        <f t="shared" si="171"/>
        <v>-4.279119720331142</v>
      </c>
      <c r="BS296" s="118">
        <f t="shared" si="172"/>
        <v>-27.363336285400337</v>
      </c>
      <c r="BT296" s="131"/>
      <c r="BU296" s="131">
        <f t="shared" si="173"/>
        <v>-29.8</v>
      </c>
      <c r="BV296" s="131">
        <f t="shared" si="174"/>
        <v>-11.42</v>
      </c>
      <c r="BW296" s="118">
        <f t="shared" si="175"/>
        <v>-41.22</v>
      </c>
      <c r="BX296" s="15"/>
      <c r="BY296" s="118">
        <f t="shared" si="176"/>
        <v>-23.177523826852006</v>
      </c>
      <c r="BZ296" s="118">
        <f t="shared" si="177"/>
        <v>-5.7255852226938533</v>
      </c>
      <c r="CA296" s="118">
        <f t="shared" si="178"/>
        <v>-28.903109049545861</v>
      </c>
      <c r="CB296" s="105"/>
      <c r="CC296" s="118">
        <f t="shared" si="179"/>
        <v>-29.72</v>
      </c>
      <c r="CD296" s="118">
        <f t="shared" si="180"/>
        <v>-11.38</v>
      </c>
      <c r="CE296" s="118">
        <f t="shared" si="181"/>
        <v>-41.1</v>
      </c>
    </row>
    <row r="297" spans="1:83">
      <c r="A297" s="41">
        <v>976</v>
      </c>
      <c r="B297" s="45">
        <v>19</v>
      </c>
      <c r="C297" s="45">
        <v>19</v>
      </c>
      <c r="D297" s="11" t="s">
        <v>328</v>
      </c>
      <c r="E297" s="14">
        <v>3830</v>
      </c>
      <c r="F297" s="14">
        <v>3788</v>
      </c>
      <c r="G297" s="21">
        <v>3765</v>
      </c>
      <c r="H297" s="21">
        <v>3721</v>
      </c>
      <c r="I297" s="21">
        <v>3673</v>
      </c>
      <c r="J297" s="21"/>
      <c r="K297" s="15">
        <v>714989.39707910444</v>
      </c>
      <c r="L297" s="21">
        <v>385554.64346689451</v>
      </c>
      <c r="M297" s="118">
        <v>1100544.0405459991</v>
      </c>
      <c r="N297" s="118"/>
      <c r="O297" s="21">
        <v>-127900.7688860496</v>
      </c>
      <c r="P297" s="21">
        <v>-135426.97762742429</v>
      </c>
      <c r="Q297" s="118">
        <f t="shared" si="148"/>
        <v>-263327.74651347392</v>
      </c>
      <c r="R297" s="118"/>
      <c r="S297" s="21">
        <v>-343083.00696561154</v>
      </c>
      <c r="T297" s="15">
        <v>131432.4407696891</v>
      </c>
      <c r="U297" s="118">
        <f t="shared" si="149"/>
        <v>-211650.56619592244</v>
      </c>
      <c r="V297" s="15"/>
      <c r="W297" s="15">
        <v>-127900.7688860496</v>
      </c>
      <c r="X297" s="21">
        <v>-88082.222204860518</v>
      </c>
      <c r="Y297" s="118">
        <f t="shared" si="150"/>
        <v>-215982.9910909101</v>
      </c>
      <c r="Z297" s="21"/>
      <c r="AA297" s="21">
        <v>-112874.7</v>
      </c>
      <c r="AB297" s="21">
        <v>-43222.2</v>
      </c>
      <c r="AC297" s="131">
        <f t="shared" si="182"/>
        <v>-151428.29999999999</v>
      </c>
      <c r="AD297" s="12">
        <v>-528038.01176812209</v>
      </c>
      <c r="AE297" s="12"/>
      <c r="AF297" s="15">
        <v>-127900.7688860496</v>
      </c>
      <c r="AG297" s="21">
        <v>-39538.950707597593</v>
      </c>
      <c r="AH297" s="118">
        <f t="shared" si="151"/>
        <v>-167439.7195936472</v>
      </c>
      <c r="AI297" s="21"/>
      <c r="AJ297" s="21">
        <v>-110885.8</v>
      </c>
      <c r="AK297" s="21">
        <v>-42493.82</v>
      </c>
      <c r="AL297" s="118">
        <f t="shared" si="152"/>
        <v>-153379.62</v>
      </c>
      <c r="AM297" s="811"/>
      <c r="AN297" s="131">
        <v>-127900.7688860496</v>
      </c>
      <c r="AO297" s="131">
        <v>-21336.643320143994</v>
      </c>
      <c r="AP297" s="118">
        <f t="shared" si="153"/>
        <v>-149237.41220619361</v>
      </c>
      <c r="AQ297" s="131"/>
      <c r="AR297" s="131">
        <v>-109161.56</v>
      </c>
      <c r="AS297" s="131">
        <v>-41798.740000000005</v>
      </c>
      <c r="AT297" s="118">
        <f t="shared" si="154"/>
        <v>-150960.29999999999</v>
      </c>
      <c r="AU297" s="148"/>
      <c r="AV297" s="131">
        <f t="shared" si="155"/>
        <v>186.6813047203928</v>
      </c>
      <c r="AW297" s="131">
        <f t="shared" si="156"/>
        <v>100.66700873809256</v>
      </c>
      <c r="AX297" s="131">
        <f t="shared" si="157"/>
        <v>287.34831345848539</v>
      </c>
      <c r="AZ297" s="131">
        <f t="shared" si="158"/>
        <v>-33.764722514796624</v>
      </c>
      <c r="BA297" s="131">
        <f t="shared" si="159"/>
        <v>-35.751578043142629</v>
      </c>
      <c r="BB297" s="118">
        <f t="shared" si="160"/>
        <v>-69.51630055793926</v>
      </c>
      <c r="BC297" s="131"/>
      <c r="BD297" s="131">
        <f t="shared" si="183"/>
        <v>-90.571015566423327</v>
      </c>
      <c r="BE297" s="131">
        <f t="shared" si="161"/>
        <v>34.697054057468087</v>
      </c>
      <c r="BF297" s="118">
        <f t="shared" si="162"/>
        <v>-55.87396150895524</v>
      </c>
      <c r="BG297" s="131"/>
      <c r="BH297" s="131">
        <f t="shared" si="163"/>
        <v>-33.970987751938807</v>
      </c>
      <c r="BI297" s="131">
        <f t="shared" si="164"/>
        <v>-23.39501253781156</v>
      </c>
      <c r="BJ297" s="118">
        <f t="shared" si="165"/>
        <v>-57.366000289750367</v>
      </c>
      <c r="BK297" s="131"/>
      <c r="BL297" s="131">
        <f t="shared" si="166"/>
        <v>-29.98</v>
      </c>
      <c r="BM297" s="131">
        <f t="shared" si="167"/>
        <v>-11.479999999999999</v>
      </c>
      <c r="BN297" s="131">
        <f t="shared" si="168"/>
        <v>-40.22</v>
      </c>
      <c r="BO297" s="118">
        <f t="shared" si="169"/>
        <v>-81.680000000000007</v>
      </c>
      <c r="BP297" s="15"/>
      <c r="BQ297" s="131">
        <f t="shared" si="170"/>
        <v>-34.372687150241759</v>
      </c>
      <c r="BR297" s="131">
        <f t="shared" si="171"/>
        <v>-10.625893767158718</v>
      </c>
      <c r="BS297" s="118">
        <f t="shared" si="172"/>
        <v>-44.998580917400474</v>
      </c>
      <c r="BT297" s="131"/>
      <c r="BU297" s="131">
        <f t="shared" si="173"/>
        <v>-29.8</v>
      </c>
      <c r="BV297" s="131">
        <f t="shared" si="174"/>
        <v>-11.42</v>
      </c>
      <c r="BW297" s="118">
        <f t="shared" si="175"/>
        <v>-41.22</v>
      </c>
      <c r="BX297" s="15"/>
      <c r="BY297" s="118">
        <f t="shared" si="176"/>
        <v>-34.821880992662564</v>
      </c>
      <c r="BZ297" s="118">
        <f t="shared" si="177"/>
        <v>-5.8090507269654221</v>
      </c>
      <c r="CA297" s="118">
        <f t="shared" si="178"/>
        <v>-40.630931719627988</v>
      </c>
      <c r="CB297" s="105"/>
      <c r="CC297" s="118">
        <f t="shared" si="179"/>
        <v>-29.72</v>
      </c>
      <c r="CD297" s="118">
        <f t="shared" si="180"/>
        <v>-11.38</v>
      </c>
      <c r="CE297" s="118">
        <f t="shared" si="181"/>
        <v>-41.1</v>
      </c>
    </row>
    <row r="298" spans="1:83">
      <c r="A298" s="41">
        <v>977</v>
      </c>
      <c r="B298" s="45">
        <v>17</v>
      </c>
      <c r="C298" s="45">
        <v>17</v>
      </c>
      <c r="D298" s="11" t="s">
        <v>329</v>
      </c>
      <c r="E298" s="14">
        <v>15357</v>
      </c>
      <c r="F298" s="14">
        <v>15293</v>
      </c>
      <c r="G298" s="21">
        <v>15369</v>
      </c>
      <c r="H298" s="21">
        <v>15406</v>
      </c>
      <c r="I298" s="21">
        <v>15274</v>
      </c>
      <c r="J298" s="21"/>
      <c r="K298" s="15">
        <v>20025.05879085253</v>
      </c>
      <c r="L298" s="21">
        <v>-354600.10826635332</v>
      </c>
      <c r="M298" s="118">
        <v>-334575.04947550071</v>
      </c>
      <c r="N298" s="118"/>
      <c r="O298" s="21">
        <v>-576692.41300287575</v>
      </c>
      <c r="P298" s="21">
        <v>-586619.98732657521</v>
      </c>
      <c r="Q298" s="118">
        <f t="shared" si="148"/>
        <v>-1163312.4003294511</v>
      </c>
      <c r="R298" s="118"/>
      <c r="S298" s="21">
        <v>-1385102.5410573117</v>
      </c>
      <c r="T298" s="15">
        <v>530622.04770085937</v>
      </c>
      <c r="U298" s="118">
        <f t="shared" si="149"/>
        <v>-854480.49335645232</v>
      </c>
      <c r="V298" s="15"/>
      <c r="W298" s="15">
        <v>-576692.41300287575</v>
      </c>
      <c r="X298" s="21">
        <v>-395478.66085422342</v>
      </c>
      <c r="Y298" s="118">
        <f t="shared" si="150"/>
        <v>-972171.07385709917</v>
      </c>
      <c r="Z298" s="21"/>
      <c r="AA298" s="21">
        <v>-460762.62</v>
      </c>
      <c r="AB298" s="21">
        <v>-176436.12</v>
      </c>
      <c r="AC298" s="131">
        <f t="shared" si="182"/>
        <v>-618141.17999999993</v>
      </c>
      <c r="AD298" s="12">
        <v>-2230615.14977061</v>
      </c>
      <c r="AE298" s="12"/>
      <c r="AF298" s="15">
        <v>-576692.41300287575</v>
      </c>
      <c r="AG298" s="21">
        <v>-199498.6579482989</v>
      </c>
      <c r="AH298" s="118">
        <f t="shared" si="151"/>
        <v>-776191.07095117471</v>
      </c>
      <c r="AI298" s="21"/>
      <c r="AJ298" s="21">
        <v>-459098.8</v>
      </c>
      <c r="AK298" s="21">
        <v>-175936.52</v>
      </c>
      <c r="AL298" s="118">
        <f t="shared" si="152"/>
        <v>-635035.31999999995</v>
      </c>
      <c r="AM298" s="811"/>
      <c r="AN298" s="131">
        <v>-576692.41300287575</v>
      </c>
      <c r="AO298" s="131">
        <v>-86140.783076811538</v>
      </c>
      <c r="AP298" s="118">
        <f t="shared" si="153"/>
        <v>-662833.19607968733</v>
      </c>
      <c r="AQ298" s="131"/>
      <c r="AR298" s="131">
        <v>-453943.27999999997</v>
      </c>
      <c r="AS298" s="131">
        <v>-173818.12000000002</v>
      </c>
      <c r="AT298" s="118">
        <f t="shared" si="154"/>
        <v>-627761.4</v>
      </c>
      <c r="AU298" s="148"/>
      <c r="AV298" s="131">
        <f t="shared" si="155"/>
        <v>1.3039694465619933</v>
      </c>
      <c r="AW298" s="131">
        <f t="shared" si="156"/>
        <v>-23.090454402966291</v>
      </c>
      <c r="AX298" s="131">
        <f t="shared" si="157"/>
        <v>-21.786484956404291</v>
      </c>
      <c r="AZ298" s="131">
        <f t="shared" si="158"/>
        <v>-37.709567318569</v>
      </c>
      <c r="BA298" s="131">
        <f t="shared" si="159"/>
        <v>-38.358725385900428</v>
      </c>
      <c r="BB298" s="118">
        <f t="shared" si="160"/>
        <v>-76.068292704469442</v>
      </c>
      <c r="BC298" s="131"/>
      <c r="BD298" s="131">
        <f t="shared" si="183"/>
        <v>-90.571015566423313</v>
      </c>
      <c r="BE298" s="131">
        <f t="shared" si="161"/>
        <v>34.69705405746808</v>
      </c>
      <c r="BF298" s="118">
        <f t="shared" si="162"/>
        <v>-55.873961508955226</v>
      </c>
      <c r="BG298" s="131"/>
      <c r="BH298" s="131">
        <f t="shared" si="163"/>
        <v>-37.523092784363051</v>
      </c>
      <c r="BI298" s="131">
        <f t="shared" si="164"/>
        <v>-25.732231170162237</v>
      </c>
      <c r="BJ298" s="118">
        <f t="shared" si="165"/>
        <v>-63.255323954525288</v>
      </c>
      <c r="BK298" s="131"/>
      <c r="BL298" s="131">
        <f t="shared" si="166"/>
        <v>-29.98</v>
      </c>
      <c r="BM298" s="131">
        <f t="shared" si="167"/>
        <v>-11.48</v>
      </c>
      <c r="BN298" s="131">
        <f t="shared" si="168"/>
        <v>-40.22</v>
      </c>
      <c r="BO298" s="118">
        <f t="shared" si="169"/>
        <v>-81.680000000000007</v>
      </c>
      <c r="BP298" s="15"/>
      <c r="BQ298" s="131">
        <f t="shared" si="170"/>
        <v>-37.432975009923133</v>
      </c>
      <c r="BR298" s="131">
        <f t="shared" si="171"/>
        <v>-12.949413082454816</v>
      </c>
      <c r="BS298" s="118">
        <f t="shared" si="172"/>
        <v>-50.382388092377951</v>
      </c>
      <c r="BT298" s="131"/>
      <c r="BU298" s="131">
        <f t="shared" si="173"/>
        <v>-29.8</v>
      </c>
      <c r="BV298" s="131">
        <f t="shared" si="174"/>
        <v>-11.42</v>
      </c>
      <c r="BW298" s="118">
        <f t="shared" si="175"/>
        <v>-41.22</v>
      </c>
      <c r="BX298" s="15"/>
      <c r="BY298" s="118">
        <f t="shared" si="176"/>
        <v>-37.756475906957952</v>
      </c>
      <c r="BZ298" s="118">
        <f t="shared" si="177"/>
        <v>-5.6397003454767276</v>
      </c>
      <c r="CA298" s="118">
        <f t="shared" si="178"/>
        <v>-43.396176252434678</v>
      </c>
      <c r="CB298" s="105"/>
      <c r="CC298" s="118">
        <f t="shared" si="179"/>
        <v>-29.72</v>
      </c>
      <c r="CD298" s="118">
        <f t="shared" si="180"/>
        <v>-11.38</v>
      </c>
      <c r="CE298" s="118">
        <f t="shared" si="181"/>
        <v>-41.1</v>
      </c>
    </row>
    <row r="299" spans="1:83">
      <c r="A299" s="41">
        <v>980</v>
      </c>
      <c r="B299" s="45">
        <v>6</v>
      </c>
      <c r="C299" s="45">
        <v>6</v>
      </c>
      <c r="D299" s="11" t="s">
        <v>330</v>
      </c>
      <c r="E299" s="14">
        <v>33533</v>
      </c>
      <c r="F299" s="14">
        <v>33607</v>
      </c>
      <c r="G299" s="21">
        <v>33677</v>
      </c>
      <c r="H299" s="21">
        <v>33704</v>
      </c>
      <c r="I299" s="21">
        <v>33658</v>
      </c>
      <c r="J299" s="21"/>
      <c r="K299" s="15">
        <v>-434704.46374581842</v>
      </c>
      <c r="L299" s="21">
        <v>-1195571.634836531</v>
      </c>
      <c r="M299" s="118">
        <v>-1630276.09858235</v>
      </c>
      <c r="N299" s="118"/>
      <c r="O299" s="21">
        <v>333869.35435929708</v>
      </c>
      <c r="P299" s="21">
        <v>-317866.56004470051</v>
      </c>
      <c r="Q299" s="118">
        <f t="shared" si="148"/>
        <v>16002.794314596569</v>
      </c>
      <c r="R299" s="118"/>
      <c r="S299" s="21">
        <v>-3043820.1201407881</v>
      </c>
      <c r="T299" s="15">
        <v>1166063.89570933</v>
      </c>
      <c r="U299" s="118">
        <f t="shared" si="149"/>
        <v>-1877756.2244314582</v>
      </c>
      <c r="V299" s="15"/>
      <c r="W299" s="15">
        <v>333869.35435929708</v>
      </c>
      <c r="X299" s="21">
        <v>-68616.245975975937</v>
      </c>
      <c r="Y299" s="118">
        <f t="shared" si="150"/>
        <v>265253.10838332115</v>
      </c>
      <c r="Z299" s="21"/>
      <c r="AA299" s="21">
        <v>-1009636.46</v>
      </c>
      <c r="AB299" s="21">
        <v>-386611.96</v>
      </c>
      <c r="AC299" s="131">
        <f t="shared" si="182"/>
        <v>-1354488.94</v>
      </c>
      <c r="AD299" s="12">
        <v>-2501029.297485373</v>
      </c>
      <c r="AE299" s="12"/>
      <c r="AF299" s="15">
        <v>333869.35435929708</v>
      </c>
      <c r="AG299" s="21">
        <v>-142047.08409410811</v>
      </c>
      <c r="AH299" s="118">
        <f t="shared" si="151"/>
        <v>191822.27026518897</v>
      </c>
      <c r="AI299" s="21"/>
      <c r="AJ299" s="21">
        <v>-1004379.2</v>
      </c>
      <c r="AK299" s="21">
        <v>-384899.68</v>
      </c>
      <c r="AL299" s="118">
        <f t="shared" si="152"/>
        <v>-1389278.88</v>
      </c>
      <c r="AM299" s="811"/>
      <c r="AN299" s="131">
        <v>333869.35435929714</v>
      </c>
      <c r="AO299" s="131">
        <v>-189297.93348998923</v>
      </c>
      <c r="AP299" s="118">
        <f t="shared" si="153"/>
        <v>144571.42086930791</v>
      </c>
      <c r="AQ299" s="131"/>
      <c r="AR299" s="131">
        <v>-1000315.76</v>
      </c>
      <c r="AS299" s="131">
        <v>-383028.04000000004</v>
      </c>
      <c r="AT299" s="118">
        <f t="shared" si="154"/>
        <v>-1383343.8</v>
      </c>
      <c r="AU299" s="148"/>
      <c r="AV299" s="131">
        <f t="shared" si="155"/>
        <v>-12.963482651293306</v>
      </c>
      <c r="AW299" s="131">
        <f t="shared" si="156"/>
        <v>-35.653584076477827</v>
      </c>
      <c r="AX299" s="131">
        <f t="shared" si="157"/>
        <v>-48.617066727771146</v>
      </c>
      <c r="AZ299" s="131">
        <f t="shared" si="158"/>
        <v>9.9345182360608533</v>
      </c>
      <c r="BA299" s="131">
        <f t="shared" si="159"/>
        <v>-9.4583437987532513</v>
      </c>
      <c r="BB299" s="118">
        <f t="shared" si="160"/>
        <v>0.47617443730760167</v>
      </c>
      <c r="BC299" s="131"/>
      <c r="BD299" s="131">
        <f t="shared" si="183"/>
        <v>-90.571015566423313</v>
      </c>
      <c r="BE299" s="131">
        <f t="shared" si="161"/>
        <v>34.697054057468087</v>
      </c>
      <c r="BF299" s="118">
        <f t="shared" si="162"/>
        <v>-55.873961508955226</v>
      </c>
      <c r="BG299" s="131"/>
      <c r="BH299" s="131">
        <f t="shared" si="163"/>
        <v>9.9138686450484634</v>
      </c>
      <c r="BI299" s="131">
        <f t="shared" si="164"/>
        <v>-2.0374809506777902</v>
      </c>
      <c r="BJ299" s="118">
        <f t="shared" si="165"/>
        <v>7.8763876943706732</v>
      </c>
      <c r="BK299" s="131"/>
      <c r="BL299" s="131">
        <f t="shared" si="166"/>
        <v>-29.98</v>
      </c>
      <c r="BM299" s="131">
        <f t="shared" si="167"/>
        <v>-11.48</v>
      </c>
      <c r="BN299" s="131">
        <f t="shared" si="168"/>
        <v>-40.22</v>
      </c>
      <c r="BO299" s="118">
        <f t="shared" si="169"/>
        <v>-81.680000000000007</v>
      </c>
      <c r="BP299" s="15"/>
      <c r="BQ299" s="131">
        <f t="shared" si="170"/>
        <v>9.9059267255903478</v>
      </c>
      <c r="BR299" s="131">
        <f t="shared" si="171"/>
        <v>-4.2145467628206772</v>
      </c>
      <c r="BS299" s="118">
        <f t="shared" si="172"/>
        <v>5.6913799627696706</v>
      </c>
      <c r="BT299" s="131"/>
      <c r="BU299" s="131">
        <f t="shared" si="173"/>
        <v>-29.799999999999997</v>
      </c>
      <c r="BV299" s="131">
        <f t="shared" si="174"/>
        <v>-11.42</v>
      </c>
      <c r="BW299" s="118">
        <f t="shared" si="175"/>
        <v>-41.22</v>
      </c>
      <c r="BX299" s="15"/>
      <c r="BY299" s="118">
        <f t="shared" si="176"/>
        <v>9.9194650412768777</v>
      </c>
      <c r="BZ299" s="118">
        <f t="shared" si="177"/>
        <v>-5.6241586989716925</v>
      </c>
      <c r="CA299" s="118">
        <f t="shared" si="178"/>
        <v>4.2953063423051852</v>
      </c>
      <c r="CB299" s="105"/>
      <c r="CC299" s="118">
        <f t="shared" si="179"/>
        <v>-29.72</v>
      </c>
      <c r="CD299" s="118">
        <f t="shared" si="180"/>
        <v>-11.38</v>
      </c>
      <c r="CE299" s="118">
        <f t="shared" si="181"/>
        <v>-41.1</v>
      </c>
    </row>
    <row r="300" spans="1:83">
      <c r="A300" s="41">
        <v>981</v>
      </c>
      <c r="B300" s="45">
        <v>5</v>
      </c>
      <c r="C300" s="45">
        <v>5</v>
      </c>
      <c r="D300" s="11" t="s">
        <v>331</v>
      </c>
      <c r="E300" s="14">
        <v>2282</v>
      </c>
      <c r="F300" s="14">
        <v>2237</v>
      </c>
      <c r="G300" s="21">
        <v>2207</v>
      </c>
      <c r="H300" s="21">
        <v>2193</v>
      </c>
      <c r="I300" s="21">
        <v>2186</v>
      </c>
      <c r="J300" s="21"/>
      <c r="K300" s="15">
        <v>455638.53422491642</v>
      </c>
      <c r="L300" s="21">
        <v>231866.46627345079</v>
      </c>
      <c r="M300" s="118">
        <v>687505.00049836724</v>
      </c>
      <c r="N300" s="118"/>
      <c r="O300" s="21">
        <v>660669.82322699786</v>
      </c>
      <c r="P300" s="21">
        <v>325531.30138366378</v>
      </c>
      <c r="Q300" s="118">
        <f t="shared" si="148"/>
        <v>986201.12461066165</v>
      </c>
      <c r="R300" s="118"/>
      <c r="S300" s="21">
        <v>-202607.36182208895</v>
      </c>
      <c r="T300" s="15">
        <v>77617.309926556089</v>
      </c>
      <c r="U300" s="118">
        <f t="shared" si="149"/>
        <v>-124990.05189553286</v>
      </c>
      <c r="V300" s="15"/>
      <c r="W300" s="15">
        <v>660669.82322699786</v>
      </c>
      <c r="X300" s="21">
        <v>286380.70420316618</v>
      </c>
      <c r="Y300" s="118">
        <f t="shared" si="150"/>
        <v>947050.52743016405</v>
      </c>
      <c r="Z300" s="21"/>
      <c r="AA300" s="21">
        <v>-66165.86</v>
      </c>
      <c r="AB300" s="21">
        <v>-25336.36</v>
      </c>
      <c r="AC300" s="131">
        <f t="shared" si="182"/>
        <v>-88765.54</v>
      </c>
      <c r="AD300" s="12">
        <v>762631.41680023936</v>
      </c>
      <c r="AE300" s="12"/>
      <c r="AF300" s="15">
        <v>660669.82322699786</v>
      </c>
      <c r="AG300" s="21">
        <v>247937.88961482869</v>
      </c>
      <c r="AH300" s="118">
        <f t="shared" si="151"/>
        <v>908607.71284182649</v>
      </c>
      <c r="AI300" s="21"/>
      <c r="AJ300" s="21">
        <v>-65351.4</v>
      </c>
      <c r="AK300" s="21">
        <v>-25044.06</v>
      </c>
      <c r="AL300" s="118">
        <f t="shared" si="152"/>
        <v>-90395.46</v>
      </c>
      <c r="AM300" s="811"/>
      <c r="AN300" s="131">
        <v>660669.82322699786</v>
      </c>
      <c r="AO300" s="131">
        <v>211237.70706064094</v>
      </c>
      <c r="AP300" s="118">
        <f t="shared" si="153"/>
        <v>871907.53028763877</v>
      </c>
      <c r="AQ300" s="131"/>
      <c r="AR300" s="131">
        <v>-64967.92</v>
      </c>
      <c r="AS300" s="131">
        <v>-24876.68</v>
      </c>
      <c r="AT300" s="118">
        <f t="shared" si="154"/>
        <v>-89844.6</v>
      </c>
      <c r="AU300" s="148"/>
      <c r="AV300" s="131">
        <f t="shared" si="155"/>
        <v>199.66631648769345</v>
      </c>
      <c r="AW300" s="131">
        <f t="shared" si="156"/>
        <v>101.60668986566643</v>
      </c>
      <c r="AX300" s="131">
        <f t="shared" si="157"/>
        <v>301.2730063533599</v>
      </c>
      <c r="AZ300" s="131">
        <f t="shared" si="158"/>
        <v>295.33742656548856</v>
      </c>
      <c r="BA300" s="131">
        <f t="shared" si="159"/>
        <v>145.52136852197756</v>
      </c>
      <c r="BB300" s="118">
        <f t="shared" si="160"/>
        <v>440.85879508746609</v>
      </c>
      <c r="BC300" s="131"/>
      <c r="BD300" s="131">
        <f t="shared" si="183"/>
        <v>-90.571015566423313</v>
      </c>
      <c r="BE300" s="131">
        <f t="shared" si="161"/>
        <v>34.69705405746808</v>
      </c>
      <c r="BF300" s="118">
        <f t="shared" si="162"/>
        <v>-55.873961508955233</v>
      </c>
      <c r="BG300" s="131"/>
      <c r="BH300" s="131">
        <f t="shared" si="163"/>
        <v>299.3519815255994</v>
      </c>
      <c r="BI300" s="131">
        <f t="shared" si="164"/>
        <v>129.7601740838995</v>
      </c>
      <c r="BJ300" s="118">
        <f t="shared" si="165"/>
        <v>429.11215560949893</v>
      </c>
      <c r="BK300" s="131"/>
      <c r="BL300" s="131">
        <f t="shared" si="166"/>
        <v>-29.98</v>
      </c>
      <c r="BM300" s="131">
        <f t="shared" si="167"/>
        <v>-11.48</v>
      </c>
      <c r="BN300" s="131">
        <f t="shared" si="168"/>
        <v>-40.22</v>
      </c>
      <c r="BO300" s="118">
        <f t="shared" si="169"/>
        <v>-81.680000000000007</v>
      </c>
      <c r="BP300" s="15"/>
      <c r="BQ300" s="131">
        <f t="shared" si="170"/>
        <v>301.26302928727671</v>
      </c>
      <c r="BR300" s="131">
        <f t="shared" si="171"/>
        <v>113.05877319417633</v>
      </c>
      <c r="BS300" s="118">
        <f t="shared" si="172"/>
        <v>414.32180248145301</v>
      </c>
      <c r="BT300" s="131"/>
      <c r="BU300" s="131">
        <f t="shared" si="173"/>
        <v>-29.8</v>
      </c>
      <c r="BV300" s="131">
        <f t="shared" si="174"/>
        <v>-11.42</v>
      </c>
      <c r="BW300" s="118">
        <f t="shared" si="175"/>
        <v>-41.22</v>
      </c>
      <c r="BX300" s="15"/>
      <c r="BY300" s="118">
        <f t="shared" si="176"/>
        <v>302.22773249176481</v>
      </c>
      <c r="BZ300" s="118">
        <f t="shared" si="177"/>
        <v>96.632070933504551</v>
      </c>
      <c r="CA300" s="118">
        <f t="shared" si="178"/>
        <v>398.85980342526938</v>
      </c>
      <c r="CB300" s="105"/>
      <c r="CC300" s="118">
        <f t="shared" si="179"/>
        <v>-29.72</v>
      </c>
      <c r="CD300" s="118">
        <f t="shared" si="180"/>
        <v>-11.38</v>
      </c>
      <c r="CE300" s="118">
        <f t="shared" si="181"/>
        <v>-41.1</v>
      </c>
    </row>
    <row r="301" spans="1:83">
      <c r="A301" s="41">
        <v>989</v>
      </c>
      <c r="B301" s="45">
        <v>14</v>
      </c>
      <c r="C301" s="45">
        <v>14</v>
      </c>
      <c r="D301" s="11" t="s">
        <v>332</v>
      </c>
      <c r="E301" s="14">
        <v>5484</v>
      </c>
      <c r="F301" s="14">
        <v>5406</v>
      </c>
      <c r="G301" s="21">
        <v>5316</v>
      </c>
      <c r="H301" s="21">
        <v>5220</v>
      </c>
      <c r="I301" s="21">
        <v>5121</v>
      </c>
      <c r="J301" s="21"/>
      <c r="K301" s="15">
        <v>-856359.96821526811</v>
      </c>
      <c r="L301" s="21">
        <v>-513703.6001898286</v>
      </c>
      <c r="M301" s="118">
        <v>-1370063.5684050969</v>
      </c>
      <c r="N301" s="118"/>
      <c r="O301" s="21">
        <v>-955924.69870101451</v>
      </c>
      <c r="P301" s="21">
        <v>-521728.60846079641</v>
      </c>
      <c r="Q301" s="118">
        <f t="shared" si="148"/>
        <v>-1477653.3071618108</v>
      </c>
      <c r="R301" s="118"/>
      <c r="S301" s="21">
        <v>-489626.91015208443</v>
      </c>
      <c r="T301" s="15">
        <v>187572.2742346724</v>
      </c>
      <c r="U301" s="118">
        <f t="shared" si="149"/>
        <v>-302054.635917412</v>
      </c>
      <c r="V301" s="15"/>
      <c r="W301" s="15">
        <v>-955924.69870101451</v>
      </c>
      <c r="X301" s="21">
        <v>-454161.09319828858</v>
      </c>
      <c r="Y301" s="118">
        <f t="shared" si="150"/>
        <v>-1410085.791899303</v>
      </c>
      <c r="Z301" s="21"/>
      <c r="AA301" s="21">
        <v>-159373.68</v>
      </c>
      <c r="AB301" s="21">
        <v>-61027.68</v>
      </c>
      <c r="AC301" s="131">
        <f t="shared" si="182"/>
        <v>-213809.52</v>
      </c>
      <c r="AD301" s="12">
        <v>-1855902.6688218699</v>
      </c>
      <c r="AE301" s="12"/>
      <c r="AF301" s="15">
        <v>-955924.69870101451</v>
      </c>
      <c r="AG301" s="21">
        <v>-384883.12970457057</v>
      </c>
      <c r="AH301" s="118">
        <f t="shared" si="151"/>
        <v>-1340807.8284055851</v>
      </c>
      <c r="AI301" s="21"/>
      <c r="AJ301" s="21">
        <v>-155556</v>
      </c>
      <c r="AK301" s="21">
        <v>-59612.4</v>
      </c>
      <c r="AL301" s="118">
        <f t="shared" si="152"/>
        <v>-215168.4</v>
      </c>
      <c r="AM301" s="811"/>
      <c r="AN301" s="131">
        <v>-955924.69870101451</v>
      </c>
      <c r="AO301" s="131">
        <v>-311393.87037866033</v>
      </c>
      <c r="AP301" s="118">
        <f t="shared" si="153"/>
        <v>-1267318.5690796748</v>
      </c>
      <c r="AQ301" s="131"/>
      <c r="AR301" s="131">
        <v>-152196.12</v>
      </c>
      <c r="AS301" s="131">
        <v>-58276.98</v>
      </c>
      <c r="AT301" s="118">
        <f t="shared" si="154"/>
        <v>-210473.1</v>
      </c>
      <c r="AU301" s="148"/>
      <c r="AV301" s="131">
        <f t="shared" si="155"/>
        <v>-156.15608464902775</v>
      </c>
      <c r="AW301" s="131">
        <f t="shared" si="156"/>
        <v>-93.673158313243732</v>
      </c>
      <c r="AX301" s="131">
        <f t="shared" si="157"/>
        <v>-249.82924296227151</v>
      </c>
      <c r="AZ301" s="131">
        <f t="shared" si="158"/>
        <v>-176.8266183316712</v>
      </c>
      <c r="BA301" s="131">
        <f t="shared" si="159"/>
        <v>-96.509176555826201</v>
      </c>
      <c r="BB301" s="118">
        <f t="shared" si="160"/>
        <v>-273.3357948874974</v>
      </c>
      <c r="BC301" s="131"/>
      <c r="BD301" s="131">
        <f t="shared" si="183"/>
        <v>-90.571015566423313</v>
      </c>
      <c r="BE301" s="131">
        <f t="shared" si="161"/>
        <v>34.697054057468073</v>
      </c>
      <c r="BF301" s="118">
        <f t="shared" si="162"/>
        <v>-55.873961508955233</v>
      </c>
      <c r="BG301" s="131"/>
      <c r="BH301" s="131">
        <f t="shared" si="163"/>
        <v>-179.82029697159791</v>
      </c>
      <c r="BI301" s="131">
        <f t="shared" si="164"/>
        <v>-85.432861775449325</v>
      </c>
      <c r="BJ301" s="118">
        <f t="shared" si="165"/>
        <v>-265.25315874704722</v>
      </c>
      <c r="BK301" s="131"/>
      <c r="BL301" s="131">
        <f t="shared" si="166"/>
        <v>-29.98</v>
      </c>
      <c r="BM301" s="131">
        <f t="shared" si="167"/>
        <v>-11.48</v>
      </c>
      <c r="BN301" s="131">
        <f t="shared" si="168"/>
        <v>-40.22</v>
      </c>
      <c r="BO301" s="118">
        <f t="shared" si="169"/>
        <v>-81.680000000000007</v>
      </c>
      <c r="BP301" s="15"/>
      <c r="BQ301" s="131">
        <f t="shared" si="170"/>
        <v>-183.12733691590316</v>
      </c>
      <c r="BR301" s="131">
        <f t="shared" si="171"/>
        <v>-73.732400326546085</v>
      </c>
      <c r="BS301" s="118">
        <f t="shared" si="172"/>
        <v>-256.85973724244923</v>
      </c>
      <c r="BT301" s="131"/>
      <c r="BU301" s="131">
        <f t="shared" si="173"/>
        <v>-29.8</v>
      </c>
      <c r="BV301" s="131">
        <f t="shared" si="174"/>
        <v>-11.42</v>
      </c>
      <c r="BW301" s="118">
        <f t="shared" si="175"/>
        <v>-41.22</v>
      </c>
      <c r="BX301" s="15"/>
      <c r="BY301" s="118">
        <f t="shared" si="176"/>
        <v>-186.66758420250235</v>
      </c>
      <c r="BZ301" s="118">
        <f t="shared" si="177"/>
        <v>-60.807238894485515</v>
      </c>
      <c r="CA301" s="118">
        <f t="shared" si="178"/>
        <v>-247.47482309698788</v>
      </c>
      <c r="CB301" s="105"/>
      <c r="CC301" s="118">
        <f t="shared" si="179"/>
        <v>-29.72</v>
      </c>
      <c r="CD301" s="118">
        <f t="shared" si="180"/>
        <v>-11.38</v>
      </c>
      <c r="CE301" s="118">
        <f t="shared" si="181"/>
        <v>-41.1</v>
      </c>
    </row>
    <row r="302" spans="1:83">
      <c r="A302" s="41">
        <v>992</v>
      </c>
      <c r="B302" s="45">
        <v>13</v>
      </c>
      <c r="C302" s="45">
        <v>13</v>
      </c>
      <c r="D302" s="11" t="s">
        <v>333</v>
      </c>
      <c r="E302" s="14">
        <v>18318</v>
      </c>
      <c r="F302" s="14">
        <v>18120</v>
      </c>
      <c r="G302" s="21">
        <v>17971</v>
      </c>
      <c r="H302" s="21">
        <v>17740</v>
      </c>
      <c r="I302" s="21">
        <v>17492</v>
      </c>
      <c r="J302" s="21"/>
      <c r="K302" s="15">
        <v>3464287.3897799039</v>
      </c>
      <c r="L302" s="21">
        <v>3425570.8857296458</v>
      </c>
      <c r="M302" s="118">
        <v>6889858.2755095502</v>
      </c>
      <c r="N302" s="118"/>
      <c r="O302" s="21">
        <v>-217370.51605603099</v>
      </c>
      <c r="P302" s="21">
        <v>623408.774349752</v>
      </c>
      <c r="Q302" s="118">
        <f t="shared" si="148"/>
        <v>406038.25829372101</v>
      </c>
      <c r="R302" s="118"/>
      <c r="S302" s="15">
        <v>-1641146.8020635904</v>
      </c>
      <c r="T302" s="15">
        <v>628710.61952132161</v>
      </c>
      <c r="U302" s="118">
        <f t="shared" si="149"/>
        <v>-1012436.1825422688</v>
      </c>
      <c r="V302" s="15"/>
      <c r="W302" s="15">
        <v>-217370.51605603099</v>
      </c>
      <c r="X302" s="21">
        <v>306283.6867723646</v>
      </c>
      <c r="Y302" s="118">
        <f t="shared" si="150"/>
        <v>88913.17071633361</v>
      </c>
      <c r="Z302" s="21"/>
      <c r="AA302" s="21">
        <v>-538770.57999999996</v>
      </c>
      <c r="AB302" s="21">
        <v>-206307.08</v>
      </c>
      <c r="AC302" s="131">
        <f t="shared" si="182"/>
        <v>-722793.62</v>
      </c>
      <c r="AD302" s="12">
        <v>-1404131.6548296399</v>
      </c>
      <c r="AE302" s="12"/>
      <c r="AF302" s="15">
        <v>-217370.51605603099</v>
      </c>
      <c r="AG302" s="21">
        <v>-5108.2668890914474</v>
      </c>
      <c r="AH302" s="118">
        <f t="shared" si="151"/>
        <v>-222478.78294512242</v>
      </c>
      <c r="AI302" s="21"/>
      <c r="AJ302" s="21">
        <v>-528652</v>
      </c>
      <c r="AK302" s="21">
        <v>-202590.8</v>
      </c>
      <c r="AL302" s="118">
        <f t="shared" si="152"/>
        <v>-731242.8</v>
      </c>
      <c r="AM302" s="811"/>
      <c r="AN302" s="131">
        <v>-217370.51605603099</v>
      </c>
      <c r="AO302" s="131">
        <v>-102064.40785665502</v>
      </c>
      <c r="AP302" s="118">
        <f t="shared" si="153"/>
        <v>-319434.923912686</v>
      </c>
      <c r="AQ302" s="131"/>
      <c r="AR302" s="131">
        <v>-519862.24</v>
      </c>
      <c r="AS302" s="131">
        <v>-199058.96000000002</v>
      </c>
      <c r="AT302" s="118">
        <f t="shared" si="154"/>
        <v>-718921.2</v>
      </c>
      <c r="AU302" s="148"/>
      <c r="AV302" s="131">
        <f t="shared" si="155"/>
        <v>189.11930285947724</v>
      </c>
      <c r="AW302" s="131">
        <f t="shared" si="156"/>
        <v>187.00572582867375</v>
      </c>
      <c r="AX302" s="131">
        <f t="shared" si="157"/>
        <v>376.12502868815102</v>
      </c>
      <c r="AZ302" s="131">
        <f t="shared" si="158"/>
        <v>-11.996165345255573</v>
      </c>
      <c r="BA302" s="131">
        <f t="shared" si="159"/>
        <v>34.4044577455713</v>
      </c>
      <c r="BB302" s="118">
        <f t="shared" si="160"/>
        <v>22.40829240031573</v>
      </c>
      <c r="BC302" s="131"/>
      <c r="BD302" s="131">
        <f t="shared" si="183"/>
        <v>-90.571015566423313</v>
      </c>
      <c r="BE302" s="131">
        <f t="shared" si="161"/>
        <v>34.69705405746808</v>
      </c>
      <c r="BF302" s="118">
        <f t="shared" si="162"/>
        <v>-55.873961508955233</v>
      </c>
      <c r="BG302" s="131"/>
      <c r="BH302" s="131">
        <f t="shared" si="163"/>
        <v>-12.095627180236548</v>
      </c>
      <c r="BI302" s="131">
        <f t="shared" si="164"/>
        <v>17.043218895574235</v>
      </c>
      <c r="BJ302" s="118">
        <f t="shared" si="165"/>
        <v>4.9475917153376869</v>
      </c>
      <c r="BK302" s="131"/>
      <c r="BL302" s="131">
        <f t="shared" si="166"/>
        <v>-29.979999999999997</v>
      </c>
      <c r="BM302" s="131">
        <f t="shared" si="167"/>
        <v>-11.479999999999999</v>
      </c>
      <c r="BN302" s="131">
        <f t="shared" si="168"/>
        <v>-40.22</v>
      </c>
      <c r="BO302" s="118">
        <f t="shared" si="169"/>
        <v>-81.679999999999993</v>
      </c>
      <c r="BP302" s="15"/>
      <c r="BQ302" s="131">
        <f t="shared" si="170"/>
        <v>-12.253129428186639</v>
      </c>
      <c r="BR302" s="131">
        <f t="shared" si="171"/>
        <v>-0.28795191032082568</v>
      </c>
      <c r="BS302" s="118">
        <f t="shared" si="172"/>
        <v>-12.541081338507466</v>
      </c>
      <c r="BT302" s="131"/>
      <c r="BU302" s="131">
        <f t="shared" si="173"/>
        <v>-29.8</v>
      </c>
      <c r="BV302" s="131">
        <f t="shared" si="174"/>
        <v>-11.42</v>
      </c>
      <c r="BW302" s="118">
        <f t="shared" si="175"/>
        <v>-41.22</v>
      </c>
      <c r="BX302" s="15"/>
      <c r="BY302" s="118">
        <f t="shared" si="176"/>
        <v>-12.426853193232963</v>
      </c>
      <c r="BZ302" s="118">
        <f t="shared" si="177"/>
        <v>-5.8349192691890588</v>
      </c>
      <c r="CA302" s="118">
        <f t="shared" si="178"/>
        <v>-18.261772462422023</v>
      </c>
      <c r="CB302" s="105"/>
      <c r="CC302" s="118">
        <f t="shared" si="179"/>
        <v>-29.72</v>
      </c>
      <c r="CD302" s="118">
        <f t="shared" si="180"/>
        <v>-11.38</v>
      </c>
      <c r="CE302" s="118">
        <f t="shared" si="181"/>
        <v>-41.1</v>
      </c>
    </row>
    <row r="303" spans="1:83">
      <c r="F303" s="17"/>
      <c r="W303" s="15"/>
      <c r="X303" s="21"/>
      <c r="Y303" s="21"/>
      <c r="Z303" s="21"/>
      <c r="AA303" s="21"/>
      <c r="AB303" s="21"/>
      <c r="AC303" s="21"/>
      <c r="AL303" s="12"/>
      <c r="AM303" s="812"/>
      <c r="AN303" s="12"/>
      <c r="AO303" s="12"/>
      <c r="AP303" s="12"/>
      <c r="AQ303" s="12"/>
      <c r="AR303" s="12"/>
      <c r="AS303" s="12"/>
      <c r="AT303" s="12"/>
      <c r="BN303" s="20"/>
      <c r="BO303" s="16"/>
      <c r="BP303" s="20"/>
      <c r="BQ303" s="20"/>
      <c r="BR303" s="20"/>
    </row>
    <row r="304" spans="1:83">
      <c r="F304" s="17"/>
      <c r="W304" s="15"/>
      <c r="X304" s="21"/>
      <c r="Y304" s="21"/>
      <c r="Z304" s="21"/>
      <c r="AA304" s="21"/>
      <c r="AB304" s="21"/>
      <c r="AC304" s="21"/>
    </row>
    <row r="305" spans="6:37">
      <c r="F305" s="17"/>
    </row>
    <row r="306" spans="6:37">
      <c r="F306" s="17"/>
    </row>
    <row r="318" spans="6:37">
      <c r="V318" s="20"/>
      <c r="AF318" s="20"/>
      <c r="AG318" s="20"/>
      <c r="AH318" s="20"/>
      <c r="AI318" s="20"/>
      <c r="AJ318" s="20"/>
      <c r="AK318" s="20"/>
    </row>
    <row r="319" spans="6:37">
      <c r="V319" s="20"/>
      <c r="AF319" s="20"/>
      <c r="AG319" s="20"/>
      <c r="AH319" s="20"/>
      <c r="AI319" s="20"/>
      <c r="AJ319" s="20"/>
      <c r="AK319" s="20"/>
    </row>
    <row r="320" spans="6:37">
      <c r="V320" s="20"/>
      <c r="W320" s="20"/>
      <c r="X320" s="20"/>
      <c r="Y320" s="20"/>
      <c r="Z320" s="20"/>
      <c r="AA320" s="20"/>
      <c r="AB320" s="20"/>
      <c r="AC320" s="20"/>
      <c r="AF320" s="20"/>
      <c r="AG320" s="20"/>
      <c r="AH320" s="20"/>
      <c r="AI320" s="20"/>
      <c r="AJ320" s="20"/>
      <c r="AK320" s="20"/>
    </row>
    <row r="321" spans="22:37">
      <c r="V321" s="20"/>
      <c r="W321" s="20"/>
      <c r="X321" s="20"/>
      <c r="Y321" s="20"/>
      <c r="Z321" s="20"/>
      <c r="AA321" s="20"/>
      <c r="AB321" s="20"/>
      <c r="AC321" s="20"/>
      <c r="AF321" s="20"/>
      <c r="AG321" s="20"/>
      <c r="AH321" s="20"/>
      <c r="AI321" s="20"/>
      <c r="AJ321" s="20"/>
      <c r="AK321" s="20"/>
    </row>
    <row r="322" spans="22:37">
      <c r="V322" s="20"/>
      <c r="W322" s="20"/>
      <c r="X322" s="20"/>
      <c r="Y322" s="20"/>
      <c r="Z322" s="20"/>
      <c r="AA322" s="20"/>
      <c r="AB322" s="20"/>
      <c r="AC322" s="20"/>
      <c r="AF322" s="20"/>
      <c r="AG322" s="20"/>
      <c r="AH322" s="20"/>
      <c r="AI322" s="20"/>
      <c r="AJ322" s="20"/>
      <c r="AK322" s="20"/>
    </row>
    <row r="323" spans="22:37">
      <c r="V323" s="20"/>
      <c r="W323" s="20"/>
      <c r="X323" s="20"/>
      <c r="Y323" s="20"/>
      <c r="Z323" s="20"/>
      <c r="AA323" s="20"/>
      <c r="AB323" s="20"/>
      <c r="AC323" s="20"/>
      <c r="AF323" s="20"/>
      <c r="AG323" s="20"/>
      <c r="AH323" s="20"/>
      <c r="AI323" s="20"/>
      <c r="AJ323" s="20"/>
      <c r="AK323" s="20"/>
    </row>
    <row r="324" spans="22:37">
      <c r="W324" s="20"/>
      <c r="X324" s="20"/>
      <c r="Y324" s="20"/>
      <c r="Z324" s="20"/>
      <c r="AA324" s="20"/>
      <c r="AB324" s="20"/>
      <c r="AC324" s="20"/>
    </row>
    <row r="325" spans="22:37">
      <c r="W325" s="20"/>
      <c r="X325" s="20"/>
      <c r="Y325" s="20"/>
      <c r="Z325" s="20"/>
      <c r="AA325" s="20"/>
      <c r="AB325" s="20"/>
      <c r="AC325" s="20"/>
    </row>
  </sheetData>
  <autoFilter ref="A10:CE10" xr:uid="{00000000-0001-0000-0900-000000000000}"/>
  <phoneticPr fontId="206" type="noConversion"/>
  <conditionalFormatting sqref="G11:J301">
    <cfRule type="cellIs" dxfId="4" priority="2" operator="lessThan">
      <formula>0</formula>
    </cfRule>
  </conditionalFormatting>
  <pageMargins left="0.7" right="0.7" top="0.75" bottom="0.75" header="0.3" footer="0.3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 customHeight="1">
      <c r="A1" s="152" t="s">
        <v>434</v>
      </c>
    </row>
    <row r="2" spans="1:6" ht="15" customHeight="1">
      <c r="A2" s="284" t="s">
        <v>435</v>
      </c>
      <c r="B2" s="35"/>
    </row>
    <row r="3" spans="1:6" ht="15" customHeight="1">
      <c r="A3" s="302" t="s">
        <v>436</v>
      </c>
      <c r="B3" s="35"/>
    </row>
    <row r="5" spans="1:6" ht="15.75" customHeight="1">
      <c r="A5" s="73"/>
      <c r="B5" s="281"/>
    </row>
    <row r="6" spans="1:6" ht="19.5" customHeight="1">
      <c r="A6" s="154"/>
    </row>
    <row r="7" spans="1:6" ht="18.75" customHeight="1">
      <c r="A7" s="155"/>
    </row>
    <row r="9" spans="1:6" ht="16.5" customHeight="1">
      <c r="A9" s="32" t="s">
        <v>437</v>
      </c>
      <c r="B9" s="29" t="s">
        <v>18</v>
      </c>
      <c r="C9" s="160" t="s">
        <v>438</v>
      </c>
      <c r="D9" s="160" t="s">
        <v>439</v>
      </c>
      <c r="E9" s="160" t="s">
        <v>440</v>
      </c>
      <c r="F9" s="160" t="s">
        <v>441</v>
      </c>
    </row>
    <row r="10" spans="1:6" s="149" customFormat="1" ht="35.25" customHeight="1">
      <c r="A10" s="589"/>
      <c r="B10" s="122" t="s">
        <v>442</v>
      </c>
      <c r="C10" s="429"/>
      <c r="D10" s="429"/>
      <c r="E10" s="429"/>
      <c r="F10" s="123">
        <v>20130216.110375699</v>
      </c>
    </row>
    <row r="11" spans="1:6" ht="16.5" customHeight="1">
      <c r="A11" s="13">
        <v>5</v>
      </c>
      <c r="B11" s="9" t="s">
        <v>42</v>
      </c>
      <c r="C11" s="20">
        <v>270312.75</v>
      </c>
      <c r="D11" s="20">
        <v>0</v>
      </c>
      <c r="E11" s="14">
        <v>669774.92500000005</v>
      </c>
      <c r="F11" s="156">
        <v>-399462.17499999999</v>
      </c>
    </row>
    <row r="12" spans="1:6" ht="16.5" customHeight="1">
      <c r="A12" s="13">
        <v>9</v>
      </c>
      <c r="B12" s="9" t="s">
        <v>43</v>
      </c>
      <c r="C12" s="20">
        <v>153795.58749999999</v>
      </c>
      <c r="D12" s="20">
        <v>0</v>
      </c>
      <c r="E12" s="14">
        <v>40723.587500000001</v>
      </c>
      <c r="F12" s="156">
        <v>113072</v>
      </c>
    </row>
    <row r="13" spans="1:6" ht="16.5" customHeight="1">
      <c r="A13" s="13">
        <v>10</v>
      </c>
      <c r="B13" s="9" t="s">
        <v>44</v>
      </c>
      <c r="C13" s="20">
        <v>208564.83749999999</v>
      </c>
      <c r="D13" s="20">
        <v>0</v>
      </c>
      <c r="E13" s="14">
        <v>199642.75</v>
      </c>
      <c r="F13" s="156">
        <v>8922.0874999999942</v>
      </c>
    </row>
    <row r="14" spans="1:6" ht="16.5" customHeight="1">
      <c r="A14" s="13">
        <v>16</v>
      </c>
      <c r="B14" s="9" t="s">
        <v>45</v>
      </c>
      <c r="C14" s="20">
        <v>743978.42500000005</v>
      </c>
      <c r="D14" s="20">
        <v>0</v>
      </c>
      <c r="E14" s="14">
        <v>260630.96</v>
      </c>
      <c r="F14" s="156">
        <v>483347.46500000008</v>
      </c>
    </row>
    <row r="15" spans="1:6" ht="16.5" customHeight="1">
      <c r="A15" s="13">
        <v>18</v>
      </c>
      <c r="B15" s="9" t="s">
        <v>46</v>
      </c>
      <c r="C15" s="20">
        <v>977277.76250000007</v>
      </c>
      <c r="D15" s="20">
        <v>0</v>
      </c>
      <c r="E15" s="14">
        <v>335682.5</v>
      </c>
      <c r="F15" s="156">
        <v>641595.26250000007</v>
      </c>
    </row>
    <row r="16" spans="1:6" ht="16.5" customHeight="1">
      <c r="A16" s="13">
        <v>19</v>
      </c>
      <c r="B16" s="9" t="s">
        <v>47</v>
      </c>
      <c r="C16" s="20">
        <v>231620.92499999999</v>
      </c>
      <c r="D16" s="20">
        <v>0</v>
      </c>
      <c r="E16" s="14">
        <v>152028.83749999999</v>
      </c>
      <c r="F16" s="156">
        <v>79592.087499999994</v>
      </c>
    </row>
    <row r="17" spans="1:6" ht="16.5" customHeight="1">
      <c r="A17" s="13">
        <v>20</v>
      </c>
      <c r="B17" s="9" t="s">
        <v>48</v>
      </c>
      <c r="C17" s="20">
        <v>341071.08750000002</v>
      </c>
      <c r="D17" s="20">
        <v>0</v>
      </c>
      <c r="E17" s="14">
        <v>699633</v>
      </c>
      <c r="F17" s="156">
        <v>-358561.91249999998</v>
      </c>
    </row>
    <row r="18" spans="1:6" ht="16.5" customHeight="1">
      <c r="A18" s="13">
        <v>46</v>
      </c>
      <c r="B18" s="9" t="s">
        <v>49</v>
      </c>
      <c r="C18" s="20">
        <v>542745.60000000009</v>
      </c>
      <c r="D18" s="20">
        <v>0</v>
      </c>
      <c r="E18" s="14">
        <v>31801.5</v>
      </c>
      <c r="F18" s="156">
        <v>510944.10000000009</v>
      </c>
    </row>
    <row r="19" spans="1:6" ht="16.5" customHeight="1">
      <c r="A19" s="13">
        <v>47</v>
      </c>
      <c r="B19" s="9" t="s">
        <v>50</v>
      </c>
      <c r="C19" s="20">
        <v>0</v>
      </c>
      <c r="D19" s="20">
        <v>0</v>
      </c>
      <c r="E19" s="14">
        <v>68903.25</v>
      </c>
      <c r="F19" s="156">
        <v>-68903.25</v>
      </c>
    </row>
    <row r="20" spans="1:6" ht="16.5" customHeight="1">
      <c r="A20" s="13">
        <v>49</v>
      </c>
      <c r="B20" s="9" t="s">
        <v>51</v>
      </c>
      <c r="C20" s="20">
        <v>3706464.8250000002</v>
      </c>
      <c r="D20" s="20">
        <v>0</v>
      </c>
      <c r="E20" s="14">
        <v>22763566.702500001</v>
      </c>
      <c r="F20" s="156">
        <v>-19057101.877500001</v>
      </c>
    </row>
    <row r="21" spans="1:6" ht="16.5" customHeight="1">
      <c r="A21" s="13">
        <v>50</v>
      </c>
      <c r="B21" s="9" t="s">
        <v>52</v>
      </c>
      <c r="C21" s="20">
        <v>459443.33750000002</v>
      </c>
      <c r="D21" s="20">
        <v>0</v>
      </c>
      <c r="E21" s="14">
        <v>186427.46</v>
      </c>
      <c r="F21" s="156">
        <v>273015.87750000012</v>
      </c>
    </row>
    <row r="22" spans="1:6" ht="16.5" customHeight="1">
      <c r="A22" s="13">
        <v>51</v>
      </c>
      <c r="B22" s="9" t="s">
        <v>53</v>
      </c>
      <c r="C22" s="20">
        <v>401140.58750000002</v>
      </c>
      <c r="D22" s="20">
        <v>0</v>
      </c>
      <c r="E22" s="14">
        <v>408119.25</v>
      </c>
      <c r="F22" s="156">
        <v>-6978.6624999999767</v>
      </c>
    </row>
    <row r="23" spans="1:6" ht="16.5" customHeight="1">
      <c r="A23" s="13">
        <v>52</v>
      </c>
      <c r="B23" s="9" t="s">
        <v>54</v>
      </c>
      <c r="C23" s="20">
        <v>100793.08749999999</v>
      </c>
      <c r="D23" s="20">
        <v>0</v>
      </c>
      <c r="E23" s="14">
        <v>88425.837499999994</v>
      </c>
      <c r="F23" s="156">
        <v>12367.25</v>
      </c>
    </row>
    <row r="24" spans="1:6" ht="16.5" customHeight="1">
      <c r="A24" s="13">
        <v>61</v>
      </c>
      <c r="B24" s="9" t="s">
        <v>55</v>
      </c>
      <c r="C24" s="20">
        <v>828782.42500000005</v>
      </c>
      <c r="D24" s="20">
        <v>0</v>
      </c>
      <c r="E24" s="14">
        <v>468365.42499999999</v>
      </c>
      <c r="F24" s="156">
        <v>360417.00000000012</v>
      </c>
    </row>
    <row r="25" spans="1:6" ht="16.5" customHeight="1">
      <c r="A25" s="13">
        <v>69</v>
      </c>
      <c r="B25" s="9" t="s">
        <v>56</v>
      </c>
      <c r="C25" s="20">
        <v>137806.5</v>
      </c>
      <c r="D25" s="20">
        <v>0</v>
      </c>
      <c r="E25" s="14">
        <v>160950.92499999999</v>
      </c>
      <c r="F25" s="156">
        <v>-23144.424999999988</v>
      </c>
    </row>
    <row r="26" spans="1:6" ht="16.5" customHeight="1">
      <c r="A26" s="13">
        <v>71</v>
      </c>
      <c r="B26" s="9" t="s">
        <v>57</v>
      </c>
      <c r="C26" s="20">
        <v>268546</v>
      </c>
      <c r="D26" s="20">
        <v>0</v>
      </c>
      <c r="E26" s="14">
        <v>236921.17499999999</v>
      </c>
      <c r="F26" s="156">
        <v>31624.825000000012</v>
      </c>
    </row>
    <row r="27" spans="1:6" ht="16.5" customHeight="1">
      <c r="A27" s="13">
        <v>72</v>
      </c>
      <c r="B27" s="9" t="s">
        <v>58</v>
      </c>
      <c r="C27" s="20">
        <v>0</v>
      </c>
      <c r="D27" s="20">
        <v>0</v>
      </c>
      <c r="E27" s="14">
        <v>28268</v>
      </c>
      <c r="F27" s="156">
        <v>-28268</v>
      </c>
    </row>
    <row r="28" spans="1:6" ht="16.5" customHeight="1">
      <c r="A28" s="13">
        <v>74</v>
      </c>
      <c r="B28" s="9" t="s">
        <v>59</v>
      </c>
      <c r="C28" s="20">
        <v>72436.75</v>
      </c>
      <c r="D28" s="20">
        <v>0</v>
      </c>
      <c r="E28" s="14">
        <v>0</v>
      </c>
      <c r="F28" s="156">
        <v>72436.75</v>
      </c>
    </row>
    <row r="29" spans="1:6" ht="16.5" customHeight="1">
      <c r="A29" s="13">
        <v>75</v>
      </c>
      <c r="B29" s="9" t="s">
        <v>60</v>
      </c>
      <c r="C29" s="20">
        <v>408472.6</v>
      </c>
      <c r="D29" s="20">
        <v>0</v>
      </c>
      <c r="E29" s="14">
        <v>356512.48249999998</v>
      </c>
      <c r="F29" s="156">
        <v>51960.117500000051</v>
      </c>
    </row>
    <row r="30" spans="1:6" ht="16.5" customHeight="1">
      <c r="A30" s="13">
        <v>77</v>
      </c>
      <c r="B30" s="9" t="s">
        <v>61</v>
      </c>
      <c r="C30" s="20">
        <v>141340</v>
      </c>
      <c r="D30" s="20">
        <v>0</v>
      </c>
      <c r="E30" s="14">
        <v>126675.97500000001</v>
      </c>
      <c r="F30" s="156">
        <v>14664.024999999991</v>
      </c>
    </row>
    <row r="31" spans="1:6" ht="16.5" customHeight="1">
      <c r="A31" s="13">
        <v>78</v>
      </c>
      <c r="B31" s="9" t="s">
        <v>62</v>
      </c>
      <c r="C31" s="20">
        <v>153707.25</v>
      </c>
      <c r="D31" s="20">
        <v>0</v>
      </c>
      <c r="E31" s="14">
        <v>116605.5</v>
      </c>
      <c r="F31" s="156">
        <v>37101.75</v>
      </c>
    </row>
    <row r="32" spans="1:6" ht="16.5" customHeight="1">
      <c r="A32" s="13">
        <v>79</v>
      </c>
      <c r="B32" s="9" t="s">
        <v>63</v>
      </c>
      <c r="C32" s="20">
        <v>356971.83750000002</v>
      </c>
      <c r="D32" s="20">
        <v>0</v>
      </c>
      <c r="E32" s="14">
        <v>307414.5</v>
      </c>
      <c r="F32" s="156">
        <v>49557.337500000023</v>
      </c>
    </row>
    <row r="33" spans="1:6" ht="16.5" customHeight="1">
      <c r="A33" s="13">
        <v>81</v>
      </c>
      <c r="B33" s="9" t="s">
        <v>64</v>
      </c>
      <c r="C33" s="20">
        <v>17667.5</v>
      </c>
      <c r="D33" s="20">
        <v>0</v>
      </c>
      <c r="E33" s="14">
        <v>189042.25</v>
      </c>
      <c r="F33" s="156">
        <v>-171374.75</v>
      </c>
    </row>
    <row r="34" spans="1:6" ht="16.5" customHeight="1">
      <c r="A34" s="13">
        <v>82</v>
      </c>
      <c r="B34" s="9" t="s">
        <v>65</v>
      </c>
      <c r="C34" s="20">
        <v>227910.75</v>
      </c>
      <c r="D34" s="20">
        <v>0</v>
      </c>
      <c r="E34" s="14">
        <v>227151.04749999999</v>
      </c>
      <c r="F34" s="156">
        <v>759.70250000001397</v>
      </c>
    </row>
    <row r="35" spans="1:6" ht="16.5" customHeight="1">
      <c r="A35" s="13">
        <v>86</v>
      </c>
      <c r="B35" s="9" t="s">
        <v>66</v>
      </c>
      <c r="C35" s="20">
        <v>668096.51250000007</v>
      </c>
      <c r="D35" s="20">
        <v>0</v>
      </c>
      <c r="E35" s="14">
        <v>644952.08750000002</v>
      </c>
      <c r="F35" s="156">
        <v>23144.42500000005</v>
      </c>
    </row>
    <row r="36" spans="1:6" ht="16.5" customHeight="1">
      <c r="A36" s="13">
        <v>90</v>
      </c>
      <c r="B36" s="9" t="s">
        <v>67</v>
      </c>
      <c r="C36" s="20">
        <v>42402</v>
      </c>
      <c r="D36" s="20">
        <v>0</v>
      </c>
      <c r="E36" s="14">
        <v>68903.25</v>
      </c>
      <c r="F36" s="156">
        <v>-26501.25</v>
      </c>
    </row>
    <row r="37" spans="1:6" ht="16.5" customHeight="1">
      <c r="A37" s="13">
        <v>91</v>
      </c>
      <c r="B37" s="9" t="s">
        <v>68</v>
      </c>
      <c r="C37" s="20">
        <v>5590085.3375000022</v>
      </c>
      <c r="D37" s="20">
        <v>0</v>
      </c>
      <c r="E37" s="14">
        <v>126021293.4202501</v>
      </c>
      <c r="F37" s="156">
        <v>-120431208.0827501</v>
      </c>
    </row>
    <row r="38" spans="1:6" ht="16.5" customHeight="1">
      <c r="A38" s="13">
        <v>92</v>
      </c>
      <c r="B38" s="9" t="s">
        <v>69</v>
      </c>
      <c r="C38" s="20">
        <v>4336311.1999999993</v>
      </c>
      <c r="D38" s="20">
        <v>0</v>
      </c>
      <c r="E38" s="14">
        <v>11823331.278000001</v>
      </c>
      <c r="F38" s="156">
        <v>-7487020.0780000016</v>
      </c>
    </row>
    <row r="39" spans="1:6" ht="16.5" customHeight="1">
      <c r="A39" s="13">
        <v>97</v>
      </c>
      <c r="B39" s="9" t="s">
        <v>70</v>
      </c>
      <c r="C39" s="20">
        <v>169608</v>
      </c>
      <c r="D39" s="20">
        <v>0</v>
      </c>
      <c r="E39" s="14">
        <v>155862.685</v>
      </c>
      <c r="F39" s="156">
        <v>13745.315000000001</v>
      </c>
    </row>
    <row r="40" spans="1:6" ht="16.5" customHeight="1">
      <c r="A40" s="13">
        <v>98</v>
      </c>
      <c r="B40" s="9" t="s">
        <v>71</v>
      </c>
      <c r="C40" s="20">
        <v>1383718.6</v>
      </c>
      <c r="D40" s="20">
        <v>0</v>
      </c>
      <c r="E40" s="14">
        <v>4018949.8975</v>
      </c>
      <c r="F40" s="156">
        <v>-2635231.2974999999</v>
      </c>
    </row>
    <row r="41" spans="1:6" ht="16.5" customHeight="1">
      <c r="A41" s="13">
        <v>102</v>
      </c>
      <c r="B41" s="9" t="s">
        <v>72</v>
      </c>
      <c r="C41" s="20">
        <v>350081.51250000001</v>
      </c>
      <c r="D41" s="20">
        <v>0</v>
      </c>
      <c r="E41" s="14">
        <v>159007.5</v>
      </c>
      <c r="F41" s="156">
        <v>191074.01250000001</v>
      </c>
    </row>
    <row r="42" spans="1:6" ht="16.5" customHeight="1">
      <c r="A42" s="13">
        <v>103</v>
      </c>
      <c r="B42" s="9" t="s">
        <v>73</v>
      </c>
      <c r="C42" s="20">
        <v>98938</v>
      </c>
      <c r="D42" s="20">
        <v>0</v>
      </c>
      <c r="E42" s="14">
        <v>51235.75</v>
      </c>
      <c r="F42" s="156">
        <v>47702.25</v>
      </c>
    </row>
    <row r="43" spans="1:6" ht="16.5" customHeight="1">
      <c r="A43" s="13">
        <v>105</v>
      </c>
      <c r="B43" s="9" t="s">
        <v>74</v>
      </c>
      <c r="C43" s="20">
        <v>8833.75</v>
      </c>
      <c r="D43" s="20">
        <v>0</v>
      </c>
      <c r="E43" s="14">
        <v>28268</v>
      </c>
      <c r="F43" s="156">
        <v>-19434.25</v>
      </c>
    </row>
    <row r="44" spans="1:6" ht="16.5" customHeight="1">
      <c r="A44" s="13">
        <v>106</v>
      </c>
      <c r="B44" s="9" t="s">
        <v>75</v>
      </c>
      <c r="C44" s="20">
        <v>1079837.6000000001</v>
      </c>
      <c r="D44" s="20">
        <v>0</v>
      </c>
      <c r="E44" s="14">
        <v>1305292.5674999999</v>
      </c>
      <c r="F44" s="156">
        <v>-225454.9674999998</v>
      </c>
    </row>
    <row r="45" spans="1:6" ht="16.5" customHeight="1">
      <c r="A45" s="13">
        <v>108</v>
      </c>
      <c r="B45" s="9" t="s">
        <v>76</v>
      </c>
      <c r="C45" s="20">
        <v>342749.5</v>
      </c>
      <c r="D45" s="20">
        <v>0</v>
      </c>
      <c r="E45" s="14">
        <v>302202.58750000002</v>
      </c>
      <c r="F45" s="156">
        <v>40546.912499999977</v>
      </c>
    </row>
    <row r="46" spans="1:6" ht="16.5" customHeight="1">
      <c r="A46" s="13">
        <v>109</v>
      </c>
      <c r="B46" s="9" t="s">
        <v>77</v>
      </c>
      <c r="C46" s="20">
        <v>1468964.2875000001</v>
      </c>
      <c r="D46" s="20">
        <v>0</v>
      </c>
      <c r="E46" s="14">
        <v>1331175.4550000001</v>
      </c>
      <c r="F46" s="156">
        <v>137788.83249999999</v>
      </c>
    </row>
    <row r="47" spans="1:6" ht="16.5" customHeight="1">
      <c r="A47" s="13">
        <v>111</v>
      </c>
      <c r="B47" s="9" t="s">
        <v>78</v>
      </c>
      <c r="C47" s="20">
        <v>487799.67499999999</v>
      </c>
      <c r="D47" s="20">
        <v>0</v>
      </c>
      <c r="E47" s="14">
        <v>336777.88500000001</v>
      </c>
      <c r="F47" s="156">
        <v>151021.79</v>
      </c>
    </row>
    <row r="48" spans="1:6" ht="16.5" customHeight="1">
      <c r="A48" s="13">
        <v>139</v>
      </c>
      <c r="B48" s="9" t="s">
        <v>79</v>
      </c>
      <c r="C48" s="20">
        <v>318103.33750000002</v>
      </c>
      <c r="D48" s="20">
        <v>0</v>
      </c>
      <c r="E48" s="14">
        <v>169696.33749999999</v>
      </c>
      <c r="F48" s="156">
        <v>148407</v>
      </c>
    </row>
    <row r="49" spans="1:6" ht="16.5" customHeight="1">
      <c r="A49" s="13">
        <v>140</v>
      </c>
      <c r="B49" s="9" t="s">
        <v>80</v>
      </c>
      <c r="C49" s="20">
        <v>585059.26250000007</v>
      </c>
      <c r="D49" s="20">
        <v>0</v>
      </c>
      <c r="E49" s="14">
        <v>676170.56</v>
      </c>
      <c r="F49" s="156">
        <v>-91111.297499999986</v>
      </c>
    </row>
    <row r="50" spans="1:6" ht="16.5" customHeight="1">
      <c r="A50" s="13">
        <v>142</v>
      </c>
      <c r="B50" s="9" t="s">
        <v>81</v>
      </c>
      <c r="C50" s="20">
        <v>731611.17500000005</v>
      </c>
      <c r="D50" s="20">
        <v>0</v>
      </c>
      <c r="E50" s="14">
        <v>144113.79749999999</v>
      </c>
      <c r="F50" s="156">
        <v>587497.37750000006</v>
      </c>
    </row>
    <row r="51" spans="1:6" ht="16.5" customHeight="1">
      <c r="A51" s="13">
        <v>143</v>
      </c>
      <c r="B51" s="9" t="s">
        <v>82</v>
      </c>
      <c r="C51" s="20">
        <v>321636.83750000002</v>
      </c>
      <c r="D51" s="20">
        <v>0</v>
      </c>
      <c r="E51" s="14">
        <v>161869.63500000001</v>
      </c>
      <c r="F51" s="156">
        <v>159767.20250000001</v>
      </c>
    </row>
    <row r="52" spans="1:6" ht="16.5" customHeight="1">
      <c r="A52" s="13">
        <v>145</v>
      </c>
      <c r="B52" s="9" t="s">
        <v>83</v>
      </c>
      <c r="C52" s="20">
        <v>542833.9375</v>
      </c>
      <c r="D52" s="20">
        <v>0</v>
      </c>
      <c r="E52" s="14">
        <v>263334.08750000002</v>
      </c>
      <c r="F52" s="156">
        <v>279499.84999999998</v>
      </c>
    </row>
    <row r="53" spans="1:6" ht="16.5" customHeight="1">
      <c r="A53" s="13">
        <v>146</v>
      </c>
      <c r="B53" s="9" t="s">
        <v>84</v>
      </c>
      <c r="C53" s="20">
        <v>214041.76250000001</v>
      </c>
      <c r="D53" s="20">
        <v>0</v>
      </c>
      <c r="E53" s="14">
        <v>68991.587499999994</v>
      </c>
      <c r="F53" s="156">
        <v>145050.17499999999</v>
      </c>
    </row>
    <row r="54" spans="1:6" ht="16.5" customHeight="1">
      <c r="A54" s="13">
        <v>148</v>
      </c>
      <c r="B54" s="9" t="s">
        <v>85</v>
      </c>
      <c r="C54" s="20">
        <v>125615.925</v>
      </c>
      <c r="D54" s="20">
        <v>0</v>
      </c>
      <c r="E54" s="14">
        <v>197876</v>
      </c>
      <c r="F54" s="156">
        <v>-72260.074999999997</v>
      </c>
    </row>
    <row r="55" spans="1:6" ht="16.5" customHeight="1">
      <c r="A55" s="13">
        <v>149</v>
      </c>
      <c r="B55" s="9" t="s">
        <v>86</v>
      </c>
      <c r="C55" s="20">
        <v>58302.75</v>
      </c>
      <c r="D55" s="20">
        <v>0</v>
      </c>
      <c r="E55" s="14">
        <v>2793496.7625000002</v>
      </c>
      <c r="F55" s="156">
        <v>-2735194.0125000002</v>
      </c>
    </row>
    <row r="56" spans="1:6" ht="16.5" customHeight="1">
      <c r="A56" s="13">
        <v>151</v>
      </c>
      <c r="B56" s="9" t="s">
        <v>87</v>
      </c>
      <c r="C56" s="20">
        <v>45935.5</v>
      </c>
      <c r="D56" s="20">
        <v>0</v>
      </c>
      <c r="E56" s="14">
        <v>33656.587500000001</v>
      </c>
      <c r="F56" s="156">
        <v>12278.9125</v>
      </c>
    </row>
    <row r="57" spans="1:6" ht="16.5" customHeight="1">
      <c r="A57" s="13">
        <v>152</v>
      </c>
      <c r="B57" s="9" t="s">
        <v>88</v>
      </c>
      <c r="C57" s="20">
        <v>560148.08750000002</v>
      </c>
      <c r="D57" s="20">
        <v>0</v>
      </c>
      <c r="E57" s="14">
        <v>139661.58749999999</v>
      </c>
      <c r="F57" s="156">
        <v>420486.5</v>
      </c>
    </row>
    <row r="58" spans="1:6" ht="16.5" customHeight="1">
      <c r="A58" s="13">
        <v>153</v>
      </c>
      <c r="B58" s="9" t="s">
        <v>89</v>
      </c>
      <c r="C58" s="20">
        <v>597426.51249999995</v>
      </c>
      <c r="D58" s="20">
        <v>0</v>
      </c>
      <c r="E58" s="14">
        <v>1582937.33</v>
      </c>
      <c r="F58" s="156">
        <v>-985510.81749999989</v>
      </c>
    </row>
    <row r="59" spans="1:6" ht="16.5" customHeight="1">
      <c r="A59" s="13">
        <v>165</v>
      </c>
      <c r="B59" s="9" t="s">
        <v>90</v>
      </c>
      <c r="C59" s="20">
        <v>908197.83750000002</v>
      </c>
      <c r="D59" s="20">
        <v>0</v>
      </c>
      <c r="E59" s="14">
        <v>533558.5</v>
      </c>
      <c r="F59" s="156">
        <v>374639.33750000002</v>
      </c>
    </row>
    <row r="60" spans="1:6" ht="16.5" customHeight="1">
      <c r="A60" s="13">
        <v>167</v>
      </c>
      <c r="B60" s="9" t="s">
        <v>91</v>
      </c>
      <c r="C60" s="20">
        <v>1074979.0375000001</v>
      </c>
      <c r="D60" s="20">
        <v>0</v>
      </c>
      <c r="E60" s="14">
        <v>12873918.564999999</v>
      </c>
      <c r="F60" s="156">
        <v>-11798939.5275</v>
      </c>
    </row>
    <row r="61" spans="1:6" ht="16.5" customHeight="1">
      <c r="A61" s="13">
        <v>169</v>
      </c>
      <c r="B61" s="9" t="s">
        <v>92</v>
      </c>
      <c r="C61" s="20">
        <v>178530.08749999999</v>
      </c>
      <c r="D61" s="20">
        <v>0</v>
      </c>
      <c r="E61" s="14">
        <v>252645.25</v>
      </c>
      <c r="F61" s="156">
        <v>-74115.162500000006</v>
      </c>
    </row>
    <row r="62" spans="1:6" ht="16.5" customHeight="1">
      <c r="A62" s="13">
        <v>171</v>
      </c>
      <c r="B62" s="9" t="s">
        <v>93</v>
      </c>
      <c r="C62" s="20">
        <v>114838.75</v>
      </c>
      <c r="D62" s="20">
        <v>0</v>
      </c>
      <c r="E62" s="14">
        <v>77737</v>
      </c>
      <c r="F62" s="156">
        <v>37101.75</v>
      </c>
    </row>
    <row r="63" spans="1:6" ht="16.5" customHeight="1">
      <c r="A63" s="13">
        <v>172</v>
      </c>
      <c r="B63" s="9" t="s">
        <v>94</v>
      </c>
      <c r="C63" s="20">
        <v>540802.17500000005</v>
      </c>
      <c r="D63" s="20">
        <v>0</v>
      </c>
      <c r="E63" s="14">
        <v>398225.45</v>
      </c>
      <c r="F63" s="156">
        <v>142576.72500000001</v>
      </c>
    </row>
    <row r="64" spans="1:6" ht="16.5" customHeight="1">
      <c r="A64" s="13">
        <v>176</v>
      </c>
      <c r="B64" s="9" t="s">
        <v>95</v>
      </c>
      <c r="C64" s="20">
        <v>56536</v>
      </c>
      <c r="D64" s="20">
        <v>0</v>
      </c>
      <c r="E64" s="14">
        <v>311124.67499999999</v>
      </c>
      <c r="F64" s="156">
        <v>-254588.67499999999</v>
      </c>
    </row>
    <row r="65" spans="1:6" ht="16.5" customHeight="1">
      <c r="A65" s="13">
        <v>177</v>
      </c>
      <c r="B65" s="9" t="s">
        <v>96</v>
      </c>
      <c r="C65" s="20">
        <v>325347.01250000001</v>
      </c>
      <c r="D65" s="20">
        <v>0</v>
      </c>
      <c r="E65" s="14">
        <v>56536</v>
      </c>
      <c r="F65" s="156">
        <v>268811.01250000001</v>
      </c>
    </row>
    <row r="66" spans="1:6" ht="16.5" customHeight="1">
      <c r="A66" s="13">
        <v>178</v>
      </c>
      <c r="B66" s="9" t="s">
        <v>97</v>
      </c>
      <c r="C66" s="20">
        <v>185597.08749999999</v>
      </c>
      <c r="D66" s="20">
        <v>0</v>
      </c>
      <c r="E66" s="14">
        <v>167841.25</v>
      </c>
      <c r="F66" s="156">
        <v>17755.837499999991</v>
      </c>
    </row>
    <row r="67" spans="1:6" ht="16.5" customHeight="1">
      <c r="A67" s="13">
        <v>179</v>
      </c>
      <c r="B67" s="9" t="s">
        <v>98</v>
      </c>
      <c r="C67" s="20">
        <v>1490253.625</v>
      </c>
      <c r="D67" s="20">
        <v>0</v>
      </c>
      <c r="E67" s="14">
        <v>15054918.4375</v>
      </c>
      <c r="F67" s="156">
        <v>-13564664.8125</v>
      </c>
    </row>
    <row r="68" spans="1:6" ht="16.5" customHeight="1">
      <c r="A68" s="13">
        <v>181</v>
      </c>
      <c r="B68" s="9" t="s">
        <v>99</v>
      </c>
      <c r="C68" s="20">
        <v>22967.75</v>
      </c>
      <c r="D68" s="20">
        <v>0</v>
      </c>
      <c r="E68" s="14">
        <v>56536</v>
      </c>
      <c r="F68" s="156">
        <v>-33568.25</v>
      </c>
    </row>
    <row r="69" spans="1:6" ht="16.5" customHeight="1">
      <c r="A69" s="13">
        <v>182</v>
      </c>
      <c r="B69" s="9" t="s">
        <v>100</v>
      </c>
      <c r="C69" s="20">
        <v>512799.18750000012</v>
      </c>
      <c r="D69" s="20">
        <v>0</v>
      </c>
      <c r="E69" s="14">
        <v>575766.15749999997</v>
      </c>
      <c r="F69" s="156">
        <v>-62966.969999999907</v>
      </c>
    </row>
    <row r="70" spans="1:6" ht="16.5" customHeight="1">
      <c r="A70" s="13">
        <v>186</v>
      </c>
      <c r="B70" s="9" t="s">
        <v>101</v>
      </c>
      <c r="C70" s="20">
        <v>996800.35</v>
      </c>
      <c r="D70" s="20">
        <v>0</v>
      </c>
      <c r="E70" s="14">
        <v>4385974.5425000004</v>
      </c>
      <c r="F70" s="156">
        <v>-3389174.1924999999</v>
      </c>
    </row>
    <row r="71" spans="1:6" ht="16.5" customHeight="1">
      <c r="A71" s="13">
        <v>202</v>
      </c>
      <c r="B71" s="9" t="s">
        <v>102</v>
      </c>
      <c r="C71" s="20">
        <v>1159518.0249999999</v>
      </c>
      <c r="D71" s="20">
        <v>0</v>
      </c>
      <c r="E71" s="14">
        <v>5011686.7225000001</v>
      </c>
      <c r="F71" s="156">
        <v>-3852168.6974999998</v>
      </c>
    </row>
    <row r="72" spans="1:6" ht="16.5" customHeight="1">
      <c r="A72" s="13">
        <v>204</v>
      </c>
      <c r="B72" s="9" t="s">
        <v>103</v>
      </c>
      <c r="C72" s="20">
        <v>58302.75</v>
      </c>
      <c r="D72" s="20">
        <v>0</v>
      </c>
      <c r="E72" s="14">
        <v>937614.22499999998</v>
      </c>
      <c r="F72" s="156">
        <v>-879311.47499999998</v>
      </c>
    </row>
    <row r="73" spans="1:6" ht="16.5" customHeight="1">
      <c r="A73" s="13">
        <v>205</v>
      </c>
      <c r="B73" s="9" t="s">
        <v>104</v>
      </c>
      <c r="C73" s="20">
        <v>509530.7</v>
      </c>
      <c r="D73" s="20">
        <v>0</v>
      </c>
      <c r="E73" s="14">
        <v>420486.5</v>
      </c>
      <c r="F73" s="156">
        <v>89044.200000000012</v>
      </c>
    </row>
    <row r="74" spans="1:6" ht="16.5" customHeight="1">
      <c r="A74" s="13">
        <v>208</v>
      </c>
      <c r="B74" s="9" t="s">
        <v>105</v>
      </c>
      <c r="C74" s="20">
        <v>187363.83749999999</v>
      </c>
      <c r="D74" s="20">
        <v>0</v>
      </c>
      <c r="E74" s="14">
        <v>144961.83749999999</v>
      </c>
      <c r="F74" s="156">
        <v>42402</v>
      </c>
    </row>
    <row r="75" spans="1:6" ht="16.5" customHeight="1">
      <c r="A75" s="13">
        <v>211</v>
      </c>
      <c r="B75" s="9" t="s">
        <v>106</v>
      </c>
      <c r="C75" s="20">
        <v>744155.10000000009</v>
      </c>
      <c r="D75" s="20">
        <v>0</v>
      </c>
      <c r="E75" s="14">
        <v>1922930.7</v>
      </c>
      <c r="F75" s="156">
        <v>-1178775.6000000001</v>
      </c>
    </row>
    <row r="76" spans="1:6" ht="16.5" customHeight="1">
      <c r="A76" s="13">
        <v>213</v>
      </c>
      <c r="B76" s="9" t="s">
        <v>107</v>
      </c>
      <c r="C76" s="20">
        <v>81270.5</v>
      </c>
      <c r="D76" s="20">
        <v>0</v>
      </c>
      <c r="E76" s="14">
        <v>151410.47500000001</v>
      </c>
      <c r="F76" s="156">
        <v>-70139.975000000006</v>
      </c>
    </row>
    <row r="77" spans="1:6" ht="16.5" customHeight="1">
      <c r="A77" s="13">
        <v>214</v>
      </c>
      <c r="B77" s="9" t="s">
        <v>108</v>
      </c>
      <c r="C77" s="20">
        <v>528523.26249999995</v>
      </c>
      <c r="D77" s="20">
        <v>0</v>
      </c>
      <c r="E77" s="14">
        <v>155562.33749999999</v>
      </c>
      <c r="F77" s="156">
        <v>372960.92499999987</v>
      </c>
    </row>
    <row r="78" spans="1:6" ht="16.5" customHeight="1">
      <c r="A78" s="13">
        <v>216</v>
      </c>
      <c r="B78" s="9" t="s">
        <v>109</v>
      </c>
      <c r="C78" s="20">
        <v>65458.087500000001</v>
      </c>
      <c r="D78" s="20">
        <v>0</v>
      </c>
      <c r="E78" s="14">
        <v>46023.837500000001</v>
      </c>
      <c r="F78" s="156">
        <v>19434.25</v>
      </c>
    </row>
    <row r="79" spans="1:6" ht="16.5" customHeight="1">
      <c r="A79" s="13">
        <v>217</v>
      </c>
      <c r="B79" s="9" t="s">
        <v>110</v>
      </c>
      <c r="C79" s="20">
        <v>58302.75</v>
      </c>
      <c r="D79" s="20">
        <v>0</v>
      </c>
      <c r="E79" s="14">
        <v>102736.5125</v>
      </c>
      <c r="F79" s="156">
        <v>-44433.762499999997</v>
      </c>
    </row>
    <row r="80" spans="1:6" ht="16.5" customHeight="1">
      <c r="A80" s="13">
        <v>218</v>
      </c>
      <c r="B80" s="9" t="s">
        <v>111</v>
      </c>
      <c r="C80" s="20">
        <v>46112.175000000003</v>
      </c>
      <c r="D80" s="20">
        <v>0</v>
      </c>
      <c r="E80" s="14">
        <v>351583.25</v>
      </c>
      <c r="F80" s="156">
        <v>-305471.07500000001</v>
      </c>
    </row>
    <row r="81" spans="1:6" ht="16.5" customHeight="1">
      <c r="A81" s="13">
        <v>224</v>
      </c>
      <c r="B81" s="9" t="s">
        <v>112</v>
      </c>
      <c r="C81" s="20">
        <v>468188.75</v>
      </c>
      <c r="D81" s="20">
        <v>0</v>
      </c>
      <c r="E81" s="14">
        <v>134273</v>
      </c>
      <c r="F81" s="156">
        <v>333915.75</v>
      </c>
    </row>
    <row r="82" spans="1:6" ht="16.5" customHeight="1">
      <c r="A82" s="13">
        <v>226</v>
      </c>
      <c r="B82" s="9" t="s">
        <v>113</v>
      </c>
      <c r="C82" s="20">
        <v>93726.087499999994</v>
      </c>
      <c r="D82" s="20">
        <v>0</v>
      </c>
      <c r="E82" s="14">
        <v>40635.25</v>
      </c>
      <c r="F82" s="156">
        <v>53090.837499999987</v>
      </c>
    </row>
    <row r="83" spans="1:6" ht="16.5" customHeight="1">
      <c r="A83" s="13">
        <v>230</v>
      </c>
      <c r="B83" s="9" t="s">
        <v>114</v>
      </c>
      <c r="C83" s="20">
        <v>65369.75</v>
      </c>
      <c r="D83" s="20">
        <v>0</v>
      </c>
      <c r="E83" s="14">
        <v>58302.75</v>
      </c>
      <c r="F83" s="156">
        <v>7067</v>
      </c>
    </row>
    <row r="84" spans="1:6" ht="16.5" customHeight="1">
      <c r="A84" s="13">
        <v>231</v>
      </c>
      <c r="B84" s="9" t="s">
        <v>115</v>
      </c>
      <c r="C84" s="20">
        <v>102471.5</v>
      </c>
      <c r="D84" s="20">
        <v>0</v>
      </c>
      <c r="E84" s="14">
        <v>507057.25</v>
      </c>
      <c r="F84" s="156">
        <v>-404585.75</v>
      </c>
    </row>
    <row r="85" spans="1:6" ht="16.5" customHeight="1">
      <c r="A85" s="13">
        <v>232</v>
      </c>
      <c r="B85" s="9" t="s">
        <v>116</v>
      </c>
      <c r="C85" s="20">
        <v>295135.58750000002</v>
      </c>
      <c r="D85" s="20">
        <v>0</v>
      </c>
      <c r="E85" s="14">
        <v>284535.08750000002</v>
      </c>
      <c r="F85" s="156">
        <v>10600.5</v>
      </c>
    </row>
    <row r="86" spans="1:6" ht="16.5" customHeight="1">
      <c r="A86" s="13">
        <v>233</v>
      </c>
      <c r="B86" s="9" t="s">
        <v>117</v>
      </c>
      <c r="C86" s="20">
        <v>489743.1</v>
      </c>
      <c r="D86" s="20">
        <v>0</v>
      </c>
      <c r="E86" s="14">
        <v>328085.47499999998</v>
      </c>
      <c r="F86" s="156">
        <v>161657.625</v>
      </c>
    </row>
    <row r="87" spans="1:6" ht="16.5" customHeight="1">
      <c r="A87" s="13">
        <v>235</v>
      </c>
      <c r="B87" s="9" t="s">
        <v>118</v>
      </c>
      <c r="C87" s="20">
        <v>3906372.5874999999</v>
      </c>
      <c r="D87" s="20">
        <v>0</v>
      </c>
      <c r="E87" s="14">
        <v>1041534.46</v>
      </c>
      <c r="F87" s="156">
        <v>2864838.1274999999</v>
      </c>
    </row>
    <row r="88" spans="1:6" ht="16.5" customHeight="1">
      <c r="A88" s="13">
        <v>236</v>
      </c>
      <c r="B88" s="9" t="s">
        <v>119</v>
      </c>
      <c r="C88" s="20">
        <v>349993.17499999999</v>
      </c>
      <c r="D88" s="20">
        <v>0</v>
      </c>
      <c r="E88" s="14">
        <v>31801.5</v>
      </c>
      <c r="F88" s="156">
        <v>318191.67499999999</v>
      </c>
    </row>
    <row r="89" spans="1:6" ht="16.5" customHeight="1">
      <c r="A89" s="13">
        <v>239</v>
      </c>
      <c r="B89" s="9" t="s">
        <v>120</v>
      </c>
      <c r="C89" s="20">
        <v>35335</v>
      </c>
      <c r="D89" s="20">
        <v>0</v>
      </c>
      <c r="E89" s="14">
        <v>49469</v>
      </c>
      <c r="F89" s="156">
        <v>-14134</v>
      </c>
    </row>
    <row r="90" spans="1:6" ht="16.5" customHeight="1">
      <c r="A90" s="13">
        <v>240</v>
      </c>
      <c r="B90" s="9" t="s">
        <v>121</v>
      </c>
      <c r="C90" s="20">
        <v>378084.5</v>
      </c>
      <c r="D90" s="20">
        <v>0</v>
      </c>
      <c r="E90" s="14">
        <v>595748.10000000009</v>
      </c>
      <c r="F90" s="156">
        <v>-217663.60000000009</v>
      </c>
    </row>
    <row r="91" spans="1:6" ht="16.5" customHeight="1">
      <c r="A91" s="13">
        <v>241</v>
      </c>
      <c r="B91" s="9" t="s">
        <v>122</v>
      </c>
      <c r="C91" s="20">
        <v>475344.08750000002</v>
      </c>
      <c r="D91" s="20">
        <v>0</v>
      </c>
      <c r="E91" s="14">
        <v>120139</v>
      </c>
      <c r="F91" s="156">
        <v>355205.08750000002</v>
      </c>
    </row>
    <row r="92" spans="1:6" ht="16.5" customHeight="1">
      <c r="A92" s="13">
        <v>244</v>
      </c>
      <c r="B92" s="9" t="s">
        <v>123</v>
      </c>
      <c r="C92" s="20">
        <v>791680.67500000005</v>
      </c>
      <c r="D92" s="20">
        <v>0</v>
      </c>
      <c r="E92" s="14">
        <v>489796.10249999998</v>
      </c>
      <c r="F92" s="156">
        <v>301884.57250000001</v>
      </c>
    </row>
    <row r="93" spans="1:6" ht="16.5" customHeight="1">
      <c r="A93" s="13">
        <v>245</v>
      </c>
      <c r="B93" s="9" t="s">
        <v>124</v>
      </c>
      <c r="C93" s="20">
        <v>738059.8125</v>
      </c>
      <c r="D93" s="20">
        <v>0</v>
      </c>
      <c r="E93" s="14">
        <v>2355024.7475000001</v>
      </c>
      <c r="F93" s="156">
        <v>-1616964.9350000001</v>
      </c>
    </row>
    <row r="94" spans="1:6" ht="16.5" customHeight="1">
      <c r="A94" s="13">
        <v>249</v>
      </c>
      <c r="B94" s="9" t="s">
        <v>125</v>
      </c>
      <c r="C94" s="20">
        <v>145050.17499999999</v>
      </c>
      <c r="D94" s="20">
        <v>0</v>
      </c>
      <c r="E94" s="14">
        <v>151940.5</v>
      </c>
      <c r="F94" s="156">
        <v>-6890.3250000000116</v>
      </c>
    </row>
    <row r="95" spans="1:6" ht="16.5" customHeight="1">
      <c r="A95" s="13">
        <v>250</v>
      </c>
      <c r="B95" s="9" t="s">
        <v>126</v>
      </c>
      <c r="C95" s="20">
        <v>106093.33749999999</v>
      </c>
      <c r="D95" s="20">
        <v>0</v>
      </c>
      <c r="E95" s="14">
        <v>51324.087500000001</v>
      </c>
      <c r="F95" s="156">
        <v>54769.249999999993</v>
      </c>
    </row>
    <row r="96" spans="1:6" ht="16.5" customHeight="1">
      <c r="A96" s="13">
        <v>256</v>
      </c>
      <c r="B96" s="9" t="s">
        <v>127</v>
      </c>
      <c r="C96" s="20">
        <v>137806.5</v>
      </c>
      <c r="D96" s="20">
        <v>0</v>
      </c>
      <c r="E96" s="14">
        <v>22967.75</v>
      </c>
      <c r="F96" s="156">
        <v>114838.75</v>
      </c>
    </row>
    <row r="97" spans="1:6" ht="16.5" customHeight="1">
      <c r="A97" s="13">
        <v>257</v>
      </c>
      <c r="B97" s="9" t="s">
        <v>128</v>
      </c>
      <c r="C97" s="20">
        <v>1254834.1875</v>
      </c>
      <c r="D97" s="20">
        <v>0</v>
      </c>
      <c r="E97" s="14">
        <v>1829322.9847500001</v>
      </c>
      <c r="F97" s="156">
        <v>-574488.79725000006</v>
      </c>
    </row>
    <row r="98" spans="1:6" ht="16.5" customHeight="1">
      <c r="A98" s="13">
        <v>260</v>
      </c>
      <c r="B98" s="9" t="s">
        <v>129</v>
      </c>
      <c r="C98" s="20">
        <v>300435.83750000002</v>
      </c>
      <c r="D98" s="20">
        <v>0</v>
      </c>
      <c r="E98" s="14">
        <v>376317.75</v>
      </c>
      <c r="F98" s="156">
        <v>-75881.912499999977</v>
      </c>
    </row>
    <row r="99" spans="1:6" ht="16.5" customHeight="1">
      <c r="A99" s="13">
        <v>261</v>
      </c>
      <c r="B99" s="9" t="s">
        <v>130</v>
      </c>
      <c r="C99" s="20">
        <v>167929.58749999999</v>
      </c>
      <c r="D99" s="20">
        <v>0</v>
      </c>
      <c r="E99" s="14">
        <v>339392.67499999999</v>
      </c>
      <c r="F99" s="156">
        <v>-171463.08750000011</v>
      </c>
    </row>
    <row r="100" spans="1:6" ht="16.5" customHeight="1">
      <c r="A100" s="13">
        <v>263</v>
      </c>
      <c r="B100" s="9" t="s">
        <v>131</v>
      </c>
      <c r="C100" s="20">
        <v>408295.92499999999</v>
      </c>
      <c r="D100" s="20">
        <v>0</v>
      </c>
      <c r="E100" s="14">
        <v>160774.25</v>
      </c>
      <c r="F100" s="156">
        <v>247521.67499999999</v>
      </c>
    </row>
    <row r="101" spans="1:6" ht="16.5" customHeight="1">
      <c r="A101" s="13">
        <v>265</v>
      </c>
      <c r="B101" s="9" t="s">
        <v>132</v>
      </c>
      <c r="C101" s="20">
        <v>0</v>
      </c>
      <c r="D101" s="20">
        <v>0</v>
      </c>
      <c r="E101" s="14">
        <v>51324.087500000001</v>
      </c>
      <c r="F101" s="156">
        <v>-51324.087500000001</v>
      </c>
    </row>
    <row r="102" spans="1:6" ht="16.5" customHeight="1">
      <c r="A102" s="13">
        <v>271</v>
      </c>
      <c r="B102" s="9" t="s">
        <v>133</v>
      </c>
      <c r="C102" s="20">
        <v>420486.5</v>
      </c>
      <c r="D102" s="20">
        <v>0</v>
      </c>
      <c r="E102" s="14">
        <v>217486.92499999999</v>
      </c>
      <c r="F102" s="156">
        <v>202999.57500000001</v>
      </c>
    </row>
    <row r="103" spans="1:6" ht="16.5" customHeight="1">
      <c r="A103" s="13">
        <v>272</v>
      </c>
      <c r="B103" s="9" t="s">
        <v>134</v>
      </c>
      <c r="C103" s="20">
        <v>1036375.55</v>
      </c>
      <c r="D103" s="20">
        <v>0</v>
      </c>
      <c r="E103" s="14">
        <v>884382.04749999999</v>
      </c>
      <c r="F103" s="156">
        <v>151993.50250000009</v>
      </c>
    </row>
    <row r="104" spans="1:6" ht="16.5" customHeight="1">
      <c r="A104" s="13">
        <v>273</v>
      </c>
      <c r="B104" s="9" t="s">
        <v>135</v>
      </c>
      <c r="C104" s="20">
        <v>182063.58749999999</v>
      </c>
      <c r="D104" s="20">
        <v>0</v>
      </c>
      <c r="E104" s="14">
        <v>97171.25</v>
      </c>
      <c r="F104" s="156">
        <v>84892.337499999994</v>
      </c>
    </row>
    <row r="105" spans="1:6" ht="16.5" customHeight="1">
      <c r="A105" s="13">
        <v>275</v>
      </c>
      <c r="B105" s="9" t="s">
        <v>136</v>
      </c>
      <c r="C105" s="20">
        <v>31801.5</v>
      </c>
      <c r="D105" s="20">
        <v>0</v>
      </c>
      <c r="E105" s="14">
        <v>33656.587500000001</v>
      </c>
      <c r="F105" s="156">
        <v>-1855.087500000001</v>
      </c>
    </row>
    <row r="106" spans="1:6" ht="16.5" customHeight="1">
      <c r="A106" s="13">
        <v>276</v>
      </c>
      <c r="B106" s="9" t="s">
        <v>137</v>
      </c>
      <c r="C106" s="20">
        <v>535590.26250000007</v>
      </c>
      <c r="D106" s="20">
        <v>0</v>
      </c>
      <c r="E106" s="14">
        <v>830284.16249999998</v>
      </c>
      <c r="F106" s="156">
        <v>-294693.89999999991</v>
      </c>
    </row>
    <row r="107" spans="1:6" ht="16.5" customHeight="1">
      <c r="A107" s="13">
        <v>280</v>
      </c>
      <c r="B107" s="9" t="s">
        <v>138</v>
      </c>
      <c r="C107" s="20">
        <v>22967.75</v>
      </c>
      <c r="D107" s="20">
        <v>0</v>
      </c>
      <c r="E107" s="14">
        <v>1017648</v>
      </c>
      <c r="F107" s="156">
        <v>-994680.25</v>
      </c>
    </row>
    <row r="108" spans="1:6" ht="16.5" customHeight="1">
      <c r="A108" s="13">
        <v>284</v>
      </c>
      <c r="B108" s="9" t="s">
        <v>139</v>
      </c>
      <c r="C108" s="20">
        <v>1505359.3374999999</v>
      </c>
      <c r="D108" s="20">
        <v>0</v>
      </c>
      <c r="E108" s="14">
        <v>54769.25</v>
      </c>
      <c r="F108" s="156">
        <v>1450590.0874999999</v>
      </c>
    </row>
    <row r="109" spans="1:6" ht="16.5" customHeight="1">
      <c r="A109" s="13">
        <v>285</v>
      </c>
      <c r="B109" s="9" t="s">
        <v>140</v>
      </c>
      <c r="C109" s="20">
        <v>567391.76249999995</v>
      </c>
      <c r="D109" s="20">
        <v>0</v>
      </c>
      <c r="E109" s="14">
        <v>1748782.1525000001</v>
      </c>
      <c r="F109" s="156">
        <v>-1181390.3899999999</v>
      </c>
    </row>
    <row r="110" spans="1:6" ht="16.5" customHeight="1">
      <c r="A110" s="13">
        <v>286</v>
      </c>
      <c r="B110" s="9" t="s">
        <v>141</v>
      </c>
      <c r="C110" s="20">
        <v>1369407.925</v>
      </c>
      <c r="D110" s="20">
        <v>0</v>
      </c>
      <c r="E110" s="14">
        <v>1602618.925</v>
      </c>
      <c r="F110" s="156">
        <v>-233211</v>
      </c>
    </row>
    <row r="111" spans="1:6" ht="16.5" customHeight="1">
      <c r="A111" s="13">
        <v>287</v>
      </c>
      <c r="B111" s="9" t="s">
        <v>142</v>
      </c>
      <c r="C111" s="20">
        <v>1288225.7625</v>
      </c>
      <c r="D111" s="20">
        <v>0</v>
      </c>
      <c r="E111" s="14">
        <v>65369.75</v>
      </c>
      <c r="F111" s="156">
        <v>1222856.0125</v>
      </c>
    </row>
    <row r="112" spans="1:6" ht="16.5" customHeight="1">
      <c r="A112" s="13">
        <v>288</v>
      </c>
      <c r="B112" s="9" t="s">
        <v>143</v>
      </c>
      <c r="C112" s="20">
        <v>79592.087499999994</v>
      </c>
      <c r="D112" s="20">
        <v>0</v>
      </c>
      <c r="E112" s="14">
        <v>710410.17500000005</v>
      </c>
      <c r="F112" s="156">
        <v>-630818.08750000002</v>
      </c>
    </row>
    <row r="113" spans="1:6" ht="16.5" customHeight="1">
      <c r="A113" s="13">
        <v>290</v>
      </c>
      <c r="B113" s="9" t="s">
        <v>144</v>
      </c>
      <c r="C113" s="20">
        <v>49469</v>
      </c>
      <c r="D113" s="20">
        <v>0</v>
      </c>
      <c r="E113" s="14">
        <v>88337.5</v>
      </c>
      <c r="F113" s="156">
        <v>-38868.5</v>
      </c>
    </row>
    <row r="114" spans="1:6" ht="16.5" customHeight="1">
      <c r="A114" s="13">
        <v>291</v>
      </c>
      <c r="B114" s="9" t="s">
        <v>145</v>
      </c>
      <c r="C114" s="20">
        <v>17667.5</v>
      </c>
      <c r="D114" s="20">
        <v>0</v>
      </c>
      <c r="E114" s="14">
        <v>8833.75</v>
      </c>
      <c r="F114" s="156">
        <v>8833.75</v>
      </c>
    </row>
    <row r="115" spans="1:6" ht="16.5" customHeight="1">
      <c r="A115" s="13">
        <v>297</v>
      </c>
      <c r="B115" s="9" t="s">
        <v>146</v>
      </c>
      <c r="C115" s="20">
        <v>1809593.6875</v>
      </c>
      <c r="D115" s="20">
        <v>0</v>
      </c>
      <c r="E115" s="14">
        <v>5614201.4750000006</v>
      </c>
      <c r="F115" s="156">
        <v>-3804607.787500001</v>
      </c>
    </row>
    <row r="116" spans="1:6" ht="16.5" customHeight="1">
      <c r="A116" s="13">
        <v>300</v>
      </c>
      <c r="B116" s="9" t="s">
        <v>147</v>
      </c>
      <c r="C116" s="20">
        <v>519601.17499999999</v>
      </c>
      <c r="D116" s="20">
        <v>0</v>
      </c>
      <c r="E116" s="14">
        <v>22967.75</v>
      </c>
      <c r="F116" s="156">
        <v>496633.42499999999</v>
      </c>
    </row>
    <row r="117" spans="1:6" ht="16.5" customHeight="1">
      <c r="A117" s="13">
        <v>301</v>
      </c>
      <c r="B117" s="9" t="s">
        <v>148</v>
      </c>
      <c r="C117" s="20">
        <v>802192.83750000002</v>
      </c>
      <c r="D117" s="20">
        <v>0</v>
      </c>
      <c r="E117" s="14">
        <v>510767.42499999999</v>
      </c>
      <c r="F117" s="156">
        <v>291425.41249999998</v>
      </c>
    </row>
    <row r="118" spans="1:6" ht="16.5" customHeight="1">
      <c r="A118" s="13">
        <v>304</v>
      </c>
      <c r="B118" s="9" t="s">
        <v>149</v>
      </c>
      <c r="C118" s="20">
        <v>0</v>
      </c>
      <c r="D118" s="20">
        <v>0</v>
      </c>
      <c r="E118" s="14">
        <v>257945.5</v>
      </c>
      <c r="F118" s="156">
        <v>-257945.5</v>
      </c>
    </row>
    <row r="119" spans="1:6" ht="16.5" customHeight="1">
      <c r="A119" s="13">
        <v>305</v>
      </c>
      <c r="B119" s="9" t="s">
        <v>150</v>
      </c>
      <c r="C119" s="20">
        <v>114838.75</v>
      </c>
      <c r="D119" s="20">
        <v>0</v>
      </c>
      <c r="E119" s="14">
        <v>325082</v>
      </c>
      <c r="F119" s="156">
        <v>-210243.25</v>
      </c>
    </row>
    <row r="120" spans="1:6" ht="16.5" customHeight="1">
      <c r="A120" s="13">
        <v>309</v>
      </c>
      <c r="B120" s="9" t="s">
        <v>151</v>
      </c>
      <c r="C120" s="20">
        <v>169608</v>
      </c>
      <c r="D120" s="20">
        <v>0</v>
      </c>
      <c r="E120" s="14">
        <v>151940.5</v>
      </c>
      <c r="F120" s="156">
        <v>17667.5</v>
      </c>
    </row>
    <row r="121" spans="1:6" ht="16.5" customHeight="1">
      <c r="A121" s="13">
        <v>312</v>
      </c>
      <c r="B121" s="9" t="s">
        <v>152</v>
      </c>
      <c r="C121" s="20">
        <v>14222.3375</v>
      </c>
      <c r="D121" s="20">
        <v>0</v>
      </c>
      <c r="E121" s="14">
        <v>14134</v>
      </c>
      <c r="F121" s="156">
        <v>88.337499999999636</v>
      </c>
    </row>
    <row r="122" spans="1:6" ht="16.5" customHeight="1">
      <c r="A122" s="13">
        <v>316</v>
      </c>
      <c r="B122" s="9" t="s">
        <v>153</v>
      </c>
      <c r="C122" s="20">
        <v>206798.08749999999</v>
      </c>
      <c r="D122" s="20">
        <v>0</v>
      </c>
      <c r="E122" s="14">
        <v>168017.92499999999</v>
      </c>
      <c r="F122" s="156">
        <v>38780.162500000013</v>
      </c>
    </row>
    <row r="123" spans="1:6" ht="16.5" customHeight="1">
      <c r="A123" s="13">
        <v>317</v>
      </c>
      <c r="B123" s="9" t="s">
        <v>154</v>
      </c>
      <c r="C123" s="20">
        <v>22967.75</v>
      </c>
      <c r="D123" s="20">
        <v>0</v>
      </c>
      <c r="E123" s="14">
        <v>51235.75</v>
      </c>
      <c r="F123" s="156">
        <v>-28268</v>
      </c>
    </row>
    <row r="124" spans="1:6" ht="16.5" customHeight="1">
      <c r="A124" s="13">
        <v>320</v>
      </c>
      <c r="B124" s="9" t="s">
        <v>155</v>
      </c>
      <c r="C124" s="20">
        <v>201586.17499999999</v>
      </c>
      <c r="D124" s="20">
        <v>0</v>
      </c>
      <c r="E124" s="14">
        <v>201497.83749999999</v>
      </c>
      <c r="F124" s="156">
        <v>88.337499999994179</v>
      </c>
    </row>
    <row r="125" spans="1:6" ht="16.5" customHeight="1">
      <c r="A125" s="13">
        <v>322</v>
      </c>
      <c r="B125" s="9" t="s">
        <v>156</v>
      </c>
      <c r="C125" s="20">
        <v>289923.67499999999</v>
      </c>
      <c r="D125" s="20">
        <v>0</v>
      </c>
      <c r="E125" s="14">
        <v>182982.29749999999</v>
      </c>
      <c r="F125" s="156">
        <v>106941.3775000001</v>
      </c>
    </row>
    <row r="126" spans="1:6" ht="16.5" customHeight="1">
      <c r="A126" s="13">
        <v>398</v>
      </c>
      <c r="B126" s="9" t="s">
        <v>157</v>
      </c>
      <c r="C126" s="20">
        <v>4080750.8125</v>
      </c>
      <c r="D126" s="20">
        <v>0</v>
      </c>
      <c r="E126" s="14">
        <v>14240393.685000001</v>
      </c>
      <c r="F126" s="156">
        <v>-10159642.872500001</v>
      </c>
    </row>
    <row r="127" spans="1:6" ht="16.5" customHeight="1">
      <c r="A127" s="13">
        <v>399</v>
      </c>
      <c r="B127" s="9" t="s">
        <v>158</v>
      </c>
      <c r="C127" s="20">
        <v>81270.5</v>
      </c>
      <c r="D127" s="20">
        <v>0</v>
      </c>
      <c r="E127" s="14">
        <v>120845.7</v>
      </c>
      <c r="F127" s="156">
        <v>-39575.199999999997</v>
      </c>
    </row>
    <row r="128" spans="1:6" ht="16.5" customHeight="1">
      <c r="A128" s="13">
        <v>400</v>
      </c>
      <c r="B128" s="9" t="s">
        <v>159</v>
      </c>
      <c r="C128" s="20">
        <v>249288.42499999999</v>
      </c>
      <c r="D128" s="20">
        <v>0</v>
      </c>
      <c r="E128" s="14">
        <v>249200.08749999999</v>
      </c>
      <c r="F128" s="156">
        <v>88.337499999994179</v>
      </c>
    </row>
    <row r="129" spans="1:6" ht="16.5" customHeight="1">
      <c r="A129" s="13">
        <v>402</v>
      </c>
      <c r="B129" s="9" t="s">
        <v>160</v>
      </c>
      <c r="C129" s="20">
        <v>715710.42500000005</v>
      </c>
      <c r="D129" s="20">
        <v>0</v>
      </c>
      <c r="E129" s="14">
        <v>290665.71000000002</v>
      </c>
      <c r="F129" s="156">
        <v>425044.71500000003</v>
      </c>
    </row>
    <row r="130" spans="1:6" ht="16.5" customHeight="1">
      <c r="A130" s="13">
        <v>403</v>
      </c>
      <c r="B130" s="9" t="s">
        <v>161</v>
      </c>
      <c r="C130" s="20">
        <v>8833.75</v>
      </c>
      <c r="D130" s="20">
        <v>0</v>
      </c>
      <c r="E130" s="14">
        <v>86570.75</v>
      </c>
      <c r="F130" s="156">
        <v>-77737</v>
      </c>
    </row>
    <row r="131" spans="1:6" ht="16.5" customHeight="1">
      <c r="A131" s="13">
        <v>405</v>
      </c>
      <c r="B131" s="9" t="s">
        <v>162</v>
      </c>
      <c r="C131" s="20">
        <v>1288225.7625</v>
      </c>
      <c r="D131" s="20">
        <v>0</v>
      </c>
      <c r="E131" s="14">
        <v>3200467.625</v>
      </c>
      <c r="F131" s="156">
        <v>-1912241.8625</v>
      </c>
    </row>
    <row r="132" spans="1:6" ht="16.5" customHeight="1">
      <c r="A132" s="13">
        <v>407</v>
      </c>
      <c r="B132" s="9" t="s">
        <v>163</v>
      </c>
      <c r="C132" s="20">
        <v>139749.92499999999</v>
      </c>
      <c r="D132" s="20">
        <v>0</v>
      </c>
      <c r="E132" s="14">
        <v>1044237.5875</v>
      </c>
      <c r="F132" s="156">
        <v>-904487.66250000009</v>
      </c>
    </row>
    <row r="133" spans="1:6" ht="16.5" customHeight="1">
      <c r="A133" s="13">
        <v>408</v>
      </c>
      <c r="B133" s="9" t="s">
        <v>164</v>
      </c>
      <c r="C133" s="20">
        <v>314834.84999999998</v>
      </c>
      <c r="D133" s="20">
        <v>0</v>
      </c>
      <c r="E133" s="14">
        <v>459531.67499999999</v>
      </c>
      <c r="F133" s="156">
        <v>-144696.82500000001</v>
      </c>
    </row>
    <row r="134" spans="1:6" ht="16.5" customHeight="1">
      <c r="A134" s="13">
        <v>410</v>
      </c>
      <c r="B134" s="9" t="s">
        <v>165</v>
      </c>
      <c r="C134" s="20">
        <v>698042.92500000005</v>
      </c>
      <c r="D134" s="20">
        <v>0</v>
      </c>
      <c r="E134" s="14">
        <v>549176.57000000007</v>
      </c>
      <c r="F134" s="156">
        <v>148866.35500000001</v>
      </c>
    </row>
    <row r="135" spans="1:6" ht="16.5" customHeight="1">
      <c r="A135" s="13">
        <v>416</v>
      </c>
      <c r="B135" s="9" t="s">
        <v>166</v>
      </c>
      <c r="C135" s="20">
        <v>63603</v>
      </c>
      <c r="D135" s="20">
        <v>0</v>
      </c>
      <c r="E135" s="14">
        <v>147647.29749999999</v>
      </c>
      <c r="F135" s="156">
        <v>-84044.297499999986</v>
      </c>
    </row>
    <row r="136" spans="1:6" ht="16.5" customHeight="1">
      <c r="A136" s="13">
        <v>418</v>
      </c>
      <c r="B136" s="9" t="s">
        <v>167</v>
      </c>
      <c r="C136" s="20">
        <v>668008.17500000005</v>
      </c>
      <c r="D136" s="20">
        <v>0</v>
      </c>
      <c r="E136" s="14">
        <v>1327447.6125</v>
      </c>
      <c r="F136" s="156">
        <v>-659439.4375</v>
      </c>
    </row>
    <row r="137" spans="1:6" ht="16.5" customHeight="1">
      <c r="A137" s="13">
        <v>420</v>
      </c>
      <c r="B137" s="9" t="s">
        <v>168</v>
      </c>
      <c r="C137" s="20">
        <v>226320.67499999999</v>
      </c>
      <c r="D137" s="20">
        <v>0</v>
      </c>
      <c r="E137" s="14">
        <v>364957.54749999999</v>
      </c>
      <c r="F137" s="156">
        <v>-138636.8725</v>
      </c>
    </row>
    <row r="138" spans="1:6" ht="16.5" customHeight="1">
      <c r="A138" s="13">
        <v>421</v>
      </c>
      <c r="B138" s="9" t="s">
        <v>169</v>
      </c>
      <c r="C138" s="20">
        <v>0</v>
      </c>
      <c r="D138" s="20">
        <v>0</v>
      </c>
      <c r="E138" s="14">
        <v>8833.75</v>
      </c>
      <c r="F138" s="156">
        <v>-8833.75</v>
      </c>
    </row>
    <row r="139" spans="1:6" ht="16.5" customHeight="1">
      <c r="A139" s="13">
        <v>422</v>
      </c>
      <c r="B139" s="9" t="s">
        <v>170</v>
      </c>
      <c r="C139" s="20">
        <v>365982.26250000001</v>
      </c>
      <c r="D139" s="20">
        <v>0</v>
      </c>
      <c r="E139" s="14">
        <v>296814</v>
      </c>
      <c r="F139" s="156">
        <v>69168.262499999953</v>
      </c>
    </row>
    <row r="140" spans="1:6" ht="16.5" customHeight="1">
      <c r="A140" s="13">
        <v>423</v>
      </c>
      <c r="B140" s="9" t="s">
        <v>171</v>
      </c>
      <c r="C140" s="20">
        <v>901837.53750000009</v>
      </c>
      <c r="D140" s="20">
        <v>0</v>
      </c>
      <c r="E140" s="14">
        <v>1457515.7475000001</v>
      </c>
      <c r="F140" s="156">
        <v>-555678.21</v>
      </c>
    </row>
    <row r="141" spans="1:6" ht="16.5" customHeight="1">
      <c r="A141" s="13">
        <v>425</v>
      </c>
      <c r="B141" s="9" t="s">
        <v>172</v>
      </c>
      <c r="C141" s="20">
        <v>416953</v>
      </c>
      <c r="D141" s="20">
        <v>0</v>
      </c>
      <c r="E141" s="14">
        <v>170526.71</v>
      </c>
      <c r="F141" s="156">
        <v>246426.29</v>
      </c>
    </row>
    <row r="142" spans="1:6" ht="16.5" customHeight="1">
      <c r="A142" s="13">
        <v>426</v>
      </c>
      <c r="B142" s="9" t="s">
        <v>173</v>
      </c>
      <c r="C142" s="20">
        <v>574193.75</v>
      </c>
      <c r="D142" s="20">
        <v>0</v>
      </c>
      <c r="E142" s="14">
        <v>1441049.6375</v>
      </c>
      <c r="F142" s="156">
        <v>-866855.88750000019</v>
      </c>
    </row>
    <row r="143" spans="1:6" ht="16.5" customHeight="1">
      <c r="A143" s="13">
        <v>430</v>
      </c>
      <c r="B143" s="9" t="s">
        <v>174</v>
      </c>
      <c r="C143" s="20">
        <v>869506.01250000007</v>
      </c>
      <c r="D143" s="20">
        <v>0</v>
      </c>
      <c r="E143" s="14">
        <v>720250.97250000003</v>
      </c>
      <c r="F143" s="156">
        <v>149255.04000000001</v>
      </c>
    </row>
    <row r="144" spans="1:6" ht="16.5" customHeight="1">
      <c r="A144" s="13">
        <v>433</v>
      </c>
      <c r="B144" s="9" t="s">
        <v>175</v>
      </c>
      <c r="C144" s="20">
        <v>277379.75</v>
      </c>
      <c r="D144" s="20">
        <v>0</v>
      </c>
      <c r="E144" s="14">
        <v>151940.5</v>
      </c>
      <c r="F144" s="156">
        <v>125439.25</v>
      </c>
    </row>
    <row r="145" spans="1:6" ht="16.5" customHeight="1">
      <c r="A145" s="13">
        <v>434</v>
      </c>
      <c r="B145" s="9" t="s">
        <v>176</v>
      </c>
      <c r="C145" s="20">
        <v>1402887.8374999999</v>
      </c>
      <c r="D145" s="20">
        <v>0</v>
      </c>
      <c r="E145" s="14">
        <v>353438.33750000002</v>
      </c>
      <c r="F145" s="156">
        <v>1049449.5</v>
      </c>
    </row>
    <row r="146" spans="1:6" ht="16.5" customHeight="1">
      <c r="A146" s="13">
        <v>435</v>
      </c>
      <c r="B146" s="9" t="s">
        <v>177</v>
      </c>
      <c r="C146" s="20">
        <v>79503.75</v>
      </c>
      <c r="D146" s="20">
        <v>0</v>
      </c>
      <c r="E146" s="14">
        <v>296814</v>
      </c>
      <c r="F146" s="156">
        <v>-217310.25</v>
      </c>
    </row>
    <row r="147" spans="1:6" ht="16.5" customHeight="1">
      <c r="A147" s="13">
        <v>436</v>
      </c>
      <c r="B147" s="9" t="s">
        <v>178</v>
      </c>
      <c r="C147" s="20">
        <v>136039.75</v>
      </c>
      <c r="D147" s="20">
        <v>0</v>
      </c>
      <c r="E147" s="14">
        <v>71588.709999999992</v>
      </c>
      <c r="F147" s="156">
        <v>64451.040000000008</v>
      </c>
    </row>
    <row r="148" spans="1:6" ht="16.5" customHeight="1">
      <c r="A148" s="13">
        <v>440</v>
      </c>
      <c r="B148" s="9" t="s">
        <v>179</v>
      </c>
      <c r="C148" s="20">
        <v>106005</v>
      </c>
      <c r="D148" s="20">
        <v>0</v>
      </c>
      <c r="E148" s="14">
        <v>144873.5</v>
      </c>
      <c r="F148" s="156">
        <v>-38868.5</v>
      </c>
    </row>
    <row r="149" spans="1:6" ht="16.5" customHeight="1">
      <c r="A149" s="13">
        <v>441</v>
      </c>
      <c r="B149" s="9" t="s">
        <v>180</v>
      </c>
      <c r="C149" s="20">
        <v>40635.25</v>
      </c>
      <c r="D149" s="20">
        <v>0</v>
      </c>
      <c r="E149" s="14">
        <v>116605.5</v>
      </c>
      <c r="F149" s="156">
        <v>-75970.25</v>
      </c>
    </row>
    <row r="150" spans="1:6" ht="16.5" customHeight="1">
      <c r="A150" s="13">
        <v>444</v>
      </c>
      <c r="B150" s="9" t="s">
        <v>181</v>
      </c>
      <c r="C150" s="20">
        <v>4539310.7750000004</v>
      </c>
      <c r="D150" s="20">
        <v>0</v>
      </c>
      <c r="E150" s="14">
        <v>1721203.1850000001</v>
      </c>
      <c r="F150" s="156">
        <v>2818107.59</v>
      </c>
    </row>
    <row r="151" spans="1:6" ht="16.5" customHeight="1">
      <c r="A151" s="13">
        <v>445</v>
      </c>
      <c r="B151" s="9" t="s">
        <v>182</v>
      </c>
      <c r="C151" s="20">
        <v>365893.92499999999</v>
      </c>
      <c r="D151" s="20">
        <v>0</v>
      </c>
      <c r="E151" s="14">
        <v>116693.83749999999</v>
      </c>
      <c r="F151" s="156">
        <v>249200.08749999999</v>
      </c>
    </row>
    <row r="152" spans="1:6" ht="16.5" customHeight="1">
      <c r="A152" s="13">
        <v>475</v>
      </c>
      <c r="B152" s="9" t="s">
        <v>183</v>
      </c>
      <c r="C152" s="20">
        <v>998302.08750000002</v>
      </c>
      <c r="D152" s="20">
        <v>0</v>
      </c>
      <c r="E152" s="14">
        <v>157240.75</v>
      </c>
      <c r="F152" s="156">
        <v>841061.33750000002</v>
      </c>
    </row>
    <row r="153" spans="1:6" ht="16.5" customHeight="1">
      <c r="A153" s="13">
        <v>480</v>
      </c>
      <c r="B153" s="9" t="s">
        <v>184</v>
      </c>
      <c r="C153" s="20">
        <v>107948.425</v>
      </c>
      <c r="D153" s="20">
        <v>0</v>
      </c>
      <c r="E153" s="14">
        <v>978779.5</v>
      </c>
      <c r="F153" s="156">
        <v>-870831.07499999995</v>
      </c>
    </row>
    <row r="154" spans="1:6" ht="16.5" customHeight="1">
      <c r="A154" s="13">
        <v>481</v>
      </c>
      <c r="B154" s="9" t="s">
        <v>185</v>
      </c>
      <c r="C154" s="20">
        <v>330558.92499999999</v>
      </c>
      <c r="D154" s="20">
        <v>0</v>
      </c>
      <c r="E154" s="14">
        <v>622249.35000000009</v>
      </c>
      <c r="F154" s="156">
        <v>-291690.4250000001</v>
      </c>
    </row>
    <row r="155" spans="1:6" ht="16.5" customHeight="1">
      <c r="A155" s="13">
        <v>483</v>
      </c>
      <c r="B155" s="9" t="s">
        <v>186</v>
      </c>
      <c r="C155" s="20">
        <v>54769.25</v>
      </c>
      <c r="D155" s="20">
        <v>0</v>
      </c>
      <c r="E155" s="14">
        <v>8303.7250000000004</v>
      </c>
      <c r="F155" s="156">
        <v>46465.525000000001</v>
      </c>
    </row>
    <row r="156" spans="1:6" ht="16.5" customHeight="1">
      <c r="A156" s="13">
        <v>484</v>
      </c>
      <c r="B156" s="9" t="s">
        <v>187</v>
      </c>
      <c r="C156" s="20">
        <v>130827.83749999999</v>
      </c>
      <c r="D156" s="20">
        <v>0</v>
      </c>
      <c r="E156" s="14">
        <v>22967.75</v>
      </c>
      <c r="F156" s="156">
        <v>107860.08749999999</v>
      </c>
    </row>
    <row r="157" spans="1:6" ht="16.5" customHeight="1">
      <c r="A157" s="13">
        <v>489</v>
      </c>
      <c r="B157" s="9" t="s">
        <v>188</v>
      </c>
      <c r="C157" s="20">
        <v>8833.75</v>
      </c>
      <c r="D157" s="20">
        <v>0</v>
      </c>
      <c r="E157" s="14">
        <v>715622.08750000002</v>
      </c>
      <c r="F157" s="156">
        <v>-706788.33750000002</v>
      </c>
    </row>
    <row r="158" spans="1:6" ht="16.5" customHeight="1">
      <c r="A158" s="13">
        <v>491</v>
      </c>
      <c r="B158" s="9" t="s">
        <v>189</v>
      </c>
      <c r="C158" s="20">
        <v>1122857.9624999999</v>
      </c>
      <c r="D158" s="20">
        <v>0</v>
      </c>
      <c r="E158" s="14">
        <v>830301.83000000007</v>
      </c>
      <c r="F158" s="156">
        <v>292556.13249999977</v>
      </c>
    </row>
    <row r="159" spans="1:6" ht="16.5" customHeight="1">
      <c r="A159" s="13">
        <v>494</v>
      </c>
      <c r="B159" s="9" t="s">
        <v>190</v>
      </c>
      <c r="C159" s="20">
        <v>346459.67499999999</v>
      </c>
      <c r="D159" s="20">
        <v>0</v>
      </c>
      <c r="E159" s="14">
        <v>291584.42</v>
      </c>
      <c r="F159" s="156">
        <v>54875.254999999997</v>
      </c>
    </row>
    <row r="160" spans="1:6" ht="16.5" customHeight="1">
      <c r="A160" s="13">
        <v>495</v>
      </c>
      <c r="B160" s="9" t="s">
        <v>191</v>
      </c>
      <c r="C160" s="20">
        <v>8833.75</v>
      </c>
      <c r="D160" s="20">
        <v>0</v>
      </c>
      <c r="E160" s="14">
        <v>27419.96</v>
      </c>
      <c r="F160" s="156">
        <v>-18586.21</v>
      </c>
    </row>
    <row r="161" spans="1:6" ht="16.5" customHeight="1">
      <c r="A161" s="13">
        <v>498</v>
      </c>
      <c r="B161" s="9" t="s">
        <v>192</v>
      </c>
      <c r="C161" s="20">
        <v>217398.58749999999</v>
      </c>
      <c r="D161" s="20">
        <v>0</v>
      </c>
      <c r="E161" s="14">
        <v>65369.75</v>
      </c>
      <c r="F161" s="156">
        <v>152028.83749999999</v>
      </c>
    </row>
    <row r="162" spans="1:6" ht="16.5" customHeight="1">
      <c r="A162" s="13">
        <v>499</v>
      </c>
      <c r="B162" s="9" t="s">
        <v>193</v>
      </c>
      <c r="C162" s="20">
        <v>1433010.925</v>
      </c>
      <c r="D162" s="20">
        <v>0</v>
      </c>
      <c r="E162" s="14">
        <v>853181.24249999993</v>
      </c>
      <c r="F162" s="156">
        <v>579829.68250000011</v>
      </c>
    </row>
    <row r="163" spans="1:6" ht="16.5" customHeight="1">
      <c r="A163" s="13">
        <v>500</v>
      </c>
      <c r="B163" s="9" t="s">
        <v>194</v>
      </c>
      <c r="C163" s="20">
        <v>212186.67499999999</v>
      </c>
      <c r="D163" s="20">
        <v>0</v>
      </c>
      <c r="E163" s="14">
        <v>419267.44250000012</v>
      </c>
      <c r="F163" s="156">
        <v>-207080.7675000001</v>
      </c>
    </row>
    <row r="164" spans="1:6" ht="16.5" customHeight="1">
      <c r="A164" s="13">
        <v>503</v>
      </c>
      <c r="B164" s="9" t="s">
        <v>195</v>
      </c>
      <c r="C164" s="20">
        <v>427730.17499999999</v>
      </c>
      <c r="D164" s="20">
        <v>0</v>
      </c>
      <c r="E164" s="14">
        <v>151940.5</v>
      </c>
      <c r="F164" s="156">
        <v>275789.67499999999</v>
      </c>
    </row>
    <row r="165" spans="1:6" ht="16.5" customHeight="1">
      <c r="A165" s="13">
        <v>504</v>
      </c>
      <c r="B165" s="9" t="s">
        <v>196</v>
      </c>
      <c r="C165" s="20">
        <v>116782.175</v>
      </c>
      <c r="D165" s="20">
        <v>0</v>
      </c>
      <c r="E165" s="14">
        <v>885141.75</v>
      </c>
      <c r="F165" s="156">
        <v>-768359.57499999995</v>
      </c>
    </row>
    <row r="166" spans="1:6" ht="16.5" customHeight="1">
      <c r="A166" s="13">
        <v>505</v>
      </c>
      <c r="B166" s="9" t="s">
        <v>197</v>
      </c>
      <c r="C166" s="20">
        <v>1088318</v>
      </c>
      <c r="D166" s="20">
        <v>0</v>
      </c>
      <c r="E166" s="14">
        <v>3150150.585</v>
      </c>
      <c r="F166" s="156">
        <v>-2061832.585</v>
      </c>
    </row>
    <row r="167" spans="1:6" ht="16.5" customHeight="1">
      <c r="A167" s="13">
        <v>507</v>
      </c>
      <c r="B167" s="9" t="s">
        <v>336</v>
      </c>
      <c r="C167" s="20">
        <v>227999.08749999999</v>
      </c>
      <c r="D167" s="20">
        <v>0</v>
      </c>
      <c r="E167" s="14">
        <v>246885.64499999999</v>
      </c>
      <c r="F167" s="156">
        <v>-18886.557499999999</v>
      </c>
    </row>
    <row r="168" spans="1:6" ht="16.5" customHeight="1">
      <c r="A168" s="13">
        <v>508</v>
      </c>
      <c r="B168" s="9" t="s">
        <v>199</v>
      </c>
      <c r="C168" s="20">
        <v>199642.75</v>
      </c>
      <c r="D168" s="20">
        <v>0</v>
      </c>
      <c r="E168" s="14">
        <v>236832.83749999999</v>
      </c>
      <c r="F168" s="156">
        <v>-37190.087499999987</v>
      </c>
    </row>
    <row r="169" spans="1:6" ht="16.5" customHeight="1">
      <c r="A169" s="13">
        <v>529</v>
      </c>
      <c r="B169" s="9" t="s">
        <v>200</v>
      </c>
      <c r="C169" s="20">
        <v>646895.51250000007</v>
      </c>
      <c r="D169" s="20">
        <v>0</v>
      </c>
      <c r="E169" s="14">
        <v>635853.32500000007</v>
      </c>
      <c r="F169" s="156">
        <v>11042.1875</v>
      </c>
    </row>
    <row r="170" spans="1:6" ht="16.5" customHeight="1">
      <c r="A170" s="13">
        <v>531</v>
      </c>
      <c r="B170" s="9" t="s">
        <v>201</v>
      </c>
      <c r="C170" s="20">
        <v>167841.25</v>
      </c>
      <c r="D170" s="20">
        <v>0</v>
      </c>
      <c r="E170" s="14">
        <v>265931.21000000002</v>
      </c>
      <c r="F170" s="156">
        <v>-98089.960000000021</v>
      </c>
    </row>
    <row r="171" spans="1:6" ht="16.5" customHeight="1">
      <c r="A171" s="13">
        <v>535</v>
      </c>
      <c r="B171" s="9" t="s">
        <v>202</v>
      </c>
      <c r="C171" s="20">
        <v>289835.33750000002</v>
      </c>
      <c r="D171" s="20">
        <v>0</v>
      </c>
      <c r="E171" s="14">
        <v>481563.04749999999</v>
      </c>
      <c r="F171" s="156">
        <v>-191727.71</v>
      </c>
    </row>
    <row r="172" spans="1:6" ht="16.5" customHeight="1">
      <c r="A172" s="13">
        <v>536</v>
      </c>
      <c r="B172" s="9" t="s">
        <v>203</v>
      </c>
      <c r="C172" s="20">
        <v>1389195.5249999999</v>
      </c>
      <c r="D172" s="20">
        <v>0</v>
      </c>
      <c r="E172" s="14">
        <v>1141921.1950000001</v>
      </c>
      <c r="F172" s="156">
        <v>247274.3300000001</v>
      </c>
    </row>
    <row r="173" spans="1:6" ht="16.5" customHeight="1">
      <c r="A173" s="13">
        <v>538</v>
      </c>
      <c r="B173" s="9" t="s">
        <v>204</v>
      </c>
      <c r="C173" s="20">
        <v>164307.75</v>
      </c>
      <c r="D173" s="20">
        <v>0</v>
      </c>
      <c r="E173" s="14">
        <v>156569.38500000001</v>
      </c>
      <c r="F173" s="156">
        <v>7738.3650000000198</v>
      </c>
    </row>
    <row r="174" spans="1:6" ht="16.5" customHeight="1">
      <c r="A174" s="13">
        <v>541</v>
      </c>
      <c r="B174" s="9" t="s">
        <v>205</v>
      </c>
      <c r="C174" s="20">
        <v>75970.25</v>
      </c>
      <c r="D174" s="20">
        <v>0</v>
      </c>
      <c r="E174" s="14">
        <v>152117.17499999999</v>
      </c>
      <c r="F174" s="156">
        <v>-76146.924999999988</v>
      </c>
    </row>
    <row r="175" spans="1:6" ht="16.5" customHeight="1">
      <c r="A175" s="13">
        <v>543</v>
      </c>
      <c r="B175" s="9" t="s">
        <v>206</v>
      </c>
      <c r="C175" s="20">
        <v>788147.17500000005</v>
      </c>
      <c r="D175" s="20">
        <v>0</v>
      </c>
      <c r="E175" s="14">
        <v>985528.4850000001</v>
      </c>
      <c r="F175" s="156">
        <v>-197381.31000000011</v>
      </c>
    </row>
    <row r="176" spans="1:6" ht="16.5" customHeight="1">
      <c r="A176" s="13">
        <v>545</v>
      </c>
      <c r="B176" s="9" t="s">
        <v>207</v>
      </c>
      <c r="C176" s="20">
        <v>266867.58750000002</v>
      </c>
      <c r="D176" s="20">
        <v>0</v>
      </c>
      <c r="E176" s="14">
        <v>129061.08749999999</v>
      </c>
      <c r="F176" s="156">
        <v>137806.5</v>
      </c>
    </row>
    <row r="177" spans="1:6" ht="16.5" customHeight="1">
      <c r="A177" s="13">
        <v>560</v>
      </c>
      <c r="B177" s="9" t="s">
        <v>208</v>
      </c>
      <c r="C177" s="20">
        <v>1442109.6875</v>
      </c>
      <c r="D177" s="20">
        <v>0</v>
      </c>
      <c r="E177" s="14">
        <v>1067558.6875</v>
      </c>
      <c r="F177" s="156">
        <v>374550.99999999983</v>
      </c>
    </row>
    <row r="178" spans="1:6" ht="16.5" customHeight="1">
      <c r="A178" s="13">
        <v>561</v>
      </c>
      <c r="B178" s="9" t="s">
        <v>209</v>
      </c>
      <c r="C178" s="20">
        <v>49557.337500000001</v>
      </c>
      <c r="D178" s="20">
        <v>0</v>
      </c>
      <c r="E178" s="14">
        <v>722600.75</v>
      </c>
      <c r="F178" s="156">
        <v>-673043.41249999998</v>
      </c>
    </row>
    <row r="179" spans="1:6" ht="16.5" customHeight="1">
      <c r="A179" s="13">
        <v>562</v>
      </c>
      <c r="B179" s="9" t="s">
        <v>210</v>
      </c>
      <c r="C179" s="20">
        <v>358826.92499999999</v>
      </c>
      <c r="D179" s="20">
        <v>0</v>
      </c>
      <c r="E179" s="14">
        <v>608027.01249999995</v>
      </c>
      <c r="F179" s="156">
        <v>-249200.08749999999</v>
      </c>
    </row>
    <row r="180" spans="1:6" ht="16.5" customHeight="1">
      <c r="A180" s="13">
        <v>563</v>
      </c>
      <c r="B180" s="9" t="s">
        <v>211</v>
      </c>
      <c r="C180" s="20">
        <v>369339.08750000002</v>
      </c>
      <c r="D180" s="20">
        <v>0</v>
      </c>
      <c r="E180" s="14">
        <v>250966.83749999999</v>
      </c>
      <c r="F180" s="156">
        <v>118372.25</v>
      </c>
    </row>
    <row r="181" spans="1:6" ht="16.5" customHeight="1">
      <c r="A181" s="13">
        <v>564</v>
      </c>
      <c r="B181" s="9" t="s">
        <v>212</v>
      </c>
      <c r="C181" s="20">
        <v>1875405.125</v>
      </c>
      <c r="D181" s="20">
        <v>0</v>
      </c>
      <c r="E181" s="14">
        <v>17760201.372499999</v>
      </c>
      <c r="F181" s="156">
        <v>-15884796.247500001</v>
      </c>
    </row>
    <row r="182" spans="1:6" ht="16.5" customHeight="1">
      <c r="A182" s="13">
        <v>576</v>
      </c>
      <c r="B182" s="9" t="s">
        <v>213</v>
      </c>
      <c r="C182" s="20">
        <v>8833.75</v>
      </c>
      <c r="D182" s="20">
        <v>0</v>
      </c>
      <c r="E182" s="14">
        <v>83037.25</v>
      </c>
      <c r="F182" s="156">
        <v>-74203.5</v>
      </c>
    </row>
    <row r="183" spans="1:6" ht="16.5" customHeight="1">
      <c r="A183" s="13">
        <v>577</v>
      </c>
      <c r="B183" s="9" t="s">
        <v>214</v>
      </c>
      <c r="C183" s="20">
        <v>482322.75</v>
      </c>
      <c r="D183" s="20">
        <v>0</v>
      </c>
      <c r="E183" s="14">
        <v>468453.76250000001</v>
      </c>
      <c r="F183" s="156">
        <v>13868.98750000005</v>
      </c>
    </row>
    <row r="184" spans="1:6" ht="16.5" customHeight="1">
      <c r="A184" s="13">
        <v>578</v>
      </c>
      <c r="B184" s="9" t="s">
        <v>215</v>
      </c>
      <c r="C184" s="20">
        <v>68991.587499999994</v>
      </c>
      <c r="D184" s="20">
        <v>0</v>
      </c>
      <c r="E184" s="14">
        <v>84804</v>
      </c>
      <c r="F184" s="156">
        <v>-15812.412500000009</v>
      </c>
    </row>
    <row r="185" spans="1:6" ht="16.5" customHeight="1">
      <c r="A185" s="13">
        <v>580</v>
      </c>
      <c r="B185" s="9" t="s">
        <v>216</v>
      </c>
      <c r="C185" s="20">
        <v>281001.58750000002</v>
      </c>
      <c r="D185" s="20">
        <v>0</v>
      </c>
      <c r="E185" s="14">
        <v>17667.5</v>
      </c>
      <c r="F185" s="156">
        <v>263334.08750000002</v>
      </c>
    </row>
    <row r="186" spans="1:6" ht="16.5" customHeight="1">
      <c r="A186" s="13">
        <v>581</v>
      </c>
      <c r="B186" s="9" t="s">
        <v>217</v>
      </c>
      <c r="C186" s="20">
        <v>166074.5</v>
      </c>
      <c r="D186" s="20">
        <v>0</v>
      </c>
      <c r="E186" s="14">
        <v>198971.38500000001</v>
      </c>
      <c r="F186" s="156">
        <v>-32896.88499999998</v>
      </c>
    </row>
    <row r="187" spans="1:6" ht="16.5" customHeight="1">
      <c r="A187" s="13">
        <v>583</v>
      </c>
      <c r="B187" s="9" t="s">
        <v>218</v>
      </c>
      <c r="C187" s="20">
        <v>132682.92499999999</v>
      </c>
      <c r="D187" s="20">
        <v>0</v>
      </c>
      <c r="E187" s="14">
        <v>0</v>
      </c>
      <c r="F187" s="156">
        <v>132682.92499999999</v>
      </c>
    </row>
    <row r="188" spans="1:6" ht="16.5" customHeight="1">
      <c r="A188" s="13">
        <v>584</v>
      </c>
      <c r="B188" s="9" t="s">
        <v>219</v>
      </c>
      <c r="C188" s="20">
        <v>14134</v>
      </c>
      <c r="D188" s="20">
        <v>0</v>
      </c>
      <c r="E188" s="14">
        <v>17667.5</v>
      </c>
      <c r="F188" s="156">
        <v>-3533.5</v>
      </c>
    </row>
    <row r="189" spans="1:6" ht="16.5" customHeight="1">
      <c r="A189" s="13">
        <v>592</v>
      </c>
      <c r="B189" s="9" t="s">
        <v>220</v>
      </c>
      <c r="C189" s="20">
        <v>224377.25</v>
      </c>
      <c r="D189" s="20">
        <v>0</v>
      </c>
      <c r="E189" s="14">
        <v>84132.634999999995</v>
      </c>
      <c r="F189" s="156">
        <v>140244.61499999999</v>
      </c>
    </row>
    <row r="190" spans="1:6" ht="16.5" customHeight="1">
      <c r="A190" s="13">
        <v>593</v>
      </c>
      <c r="B190" s="9" t="s">
        <v>221</v>
      </c>
      <c r="C190" s="20">
        <v>433207.1</v>
      </c>
      <c r="D190" s="20">
        <v>0</v>
      </c>
      <c r="E190" s="14">
        <v>655640.92500000005</v>
      </c>
      <c r="F190" s="156">
        <v>-222433.82500000001</v>
      </c>
    </row>
    <row r="191" spans="1:6" ht="16.5" customHeight="1">
      <c r="A191" s="13">
        <v>595</v>
      </c>
      <c r="B191" s="9" t="s">
        <v>222</v>
      </c>
      <c r="C191" s="20">
        <v>224465.58749999999</v>
      </c>
      <c r="D191" s="20">
        <v>0</v>
      </c>
      <c r="E191" s="14">
        <v>142435.38500000001</v>
      </c>
      <c r="F191" s="156">
        <v>82030.202499999985</v>
      </c>
    </row>
    <row r="192" spans="1:6" ht="16.5" customHeight="1">
      <c r="A192" s="13">
        <v>598</v>
      </c>
      <c r="B192" s="9" t="s">
        <v>223</v>
      </c>
      <c r="C192" s="20">
        <v>1291759.2625</v>
      </c>
      <c r="D192" s="20">
        <v>0</v>
      </c>
      <c r="E192" s="14">
        <v>360505.33750000002</v>
      </c>
      <c r="F192" s="156">
        <v>931253.92499999993</v>
      </c>
    </row>
    <row r="193" spans="1:6" ht="16.5" customHeight="1">
      <c r="A193" s="13">
        <v>599</v>
      </c>
      <c r="B193" s="9" t="s">
        <v>224</v>
      </c>
      <c r="C193" s="20">
        <v>307591.17499999999</v>
      </c>
      <c r="D193" s="20">
        <v>0</v>
      </c>
      <c r="E193" s="14">
        <v>736823.08750000002</v>
      </c>
      <c r="F193" s="156">
        <v>-429231.91249999998</v>
      </c>
    </row>
    <row r="194" spans="1:6" ht="16.5" customHeight="1">
      <c r="A194" s="13">
        <v>601</v>
      </c>
      <c r="B194" s="9" t="s">
        <v>225</v>
      </c>
      <c r="C194" s="20">
        <v>92047.675000000003</v>
      </c>
      <c r="D194" s="20">
        <v>0</v>
      </c>
      <c r="E194" s="14">
        <v>91022.959999999992</v>
      </c>
      <c r="F194" s="156">
        <v>1024.7150000000111</v>
      </c>
    </row>
    <row r="195" spans="1:6" ht="16.5" customHeight="1">
      <c r="A195" s="13">
        <v>604</v>
      </c>
      <c r="B195" s="9" t="s">
        <v>226</v>
      </c>
      <c r="C195" s="20">
        <v>235066.08749999999</v>
      </c>
      <c r="D195" s="20">
        <v>0</v>
      </c>
      <c r="E195" s="14">
        <v>922897.19750000001</v>
      </c>
      <c r="F195" s="156">
        <v>-687831.11</v>
      </c>
    </row>
    <row r="196" spans="1:6" ht="16.5" customHeight="1">
      <c r="A196" s="13">
        <v>607</v>
      </c>
      <c r="B196" s="9" t="s">
        <v>227</v>
      </c>
      <c r="C196" s="20">
        <v>56536</v>
      </c>
      <c r="D196" s="20">
        <v>0</v>
      </c>
      <c r="E196" s="14">
        <v>188441.55499999999</v>
      </c>
      <c r="F196" s="156">
        <v>-131905.55499999999</v>
      </c>
    </row>
    <row r="197" spans="1:6" ht="16.5" customHeight="1">
      <c r="A197" s="13">
        <v>608</v>
      </c>
      <c r="B197" s="9" t="s">
        <v>228</v>
      </c>
      <c r="C197" s="20">
        <v>28268</v>
      </c>
      <c r="D197" s="20">
        <v>0</v>
      </c>
      <c r="E197" s="14">
        <v>51235.75</v>
      </c>
      <c r="F197" s="156">
        <v>-22967.75</v>
      </c>
    </row>
    <row r="198" spans="1:6" ht="16.5" customHeight="1">
      <c r="A198" s="13">
        <v>609</v>
      </c>
      <c r="B198" s="9" t="s">
        <v>229</v>
      </c>
      <c r="C198" s="20">
        <v>1852525.7124999999</v>
      </c>
      <c r="D198" s="20">
        <v>0</v>
      </c>
      <c r="E198" s="14">
        <v>5524132.5599999996</v>
      </c>
      <c r="F198" s="156">
        <v>-3671606.8475000001</v>
      </c>
    </row>
    <row r="199" spans="1:6" ht="16.5" customHeight="1">
      <c r="A199" s="13">
        <v>611</v>
      </c>
      <c r="B199" s="9" t="s">
        <v>230</v>
      </c>
      <c r="C199" s="20">
        <v>311036.33750000002</v>
      </c>
      <c r="D199" s="20">
        <v>0</v>
      </c>
      <c r="E199" s="14">
        <v>304888.04749999999</v>
      </c>
      <c r="F199" s="156">
        <v>6148.289999999979</v>
      </c>
    </row>
    <row r="200" spans="1:6" ht="16.5" customHeight="1">
      <c r="A200" s="13">
        <v>614</v>
      </c>
      <c r="B200" s="9" t="s">
        <v>231</v>
      </c>
      <c r="C200" s="20">
        <v>0</v>
      </c>
      <c r="D200" s="20">
        <v>0</v>
      </c>
      <c r="E200" s="14">
        <v>68903.25</v>
      </c>
      <c r="F200" s="156">
        <v>-68903.25</v>
      </c>
    </row>
    <row r="201" spans="1:6" ht="16.5" customHeight="1">
      <c r="A201" s="13">
        <v>615</v>
      </c>
      <c r="B201" s="9" t="s">
        <v>232</v>
      </c>
      <c r="C201" s="20">
        <v>132771.26250000001</v>
      </c>
      <c r="D201" s="20">
        <v>0</v>
      </c>
      <c r="E201" s="14">
        <v>83037.25</v>
      </c>
      <c r="F201" s="156">
        <v>49734.012500000012</v>
      </c>
    </row>
    <row r="202" spans="1:6" ht="16.5" customHeight="1">
      <c r="A202" s="13">
        <v>616</v>
      </c>
      <c r="B202" s="9" t="s">
        <v>233</v>
      </c>
      <c r="C202" s="20">
        <v>40635.25</v>
      </c>
      <c r="D202" s="20">
        <v>0</v>
      </c>
      <c r="E202" s="14">
        <v>955811.75</v>
      </c>
      <c r="F202" s="156">
        <v>-915176.5</v>
      </c>
    </row>
    <row r="203" spans="1:6" ht="16.5" customHeight="1">
      <c r="A203" s="13">
        <v>619</v>
      </c>
      <c r="B203" s="9" t="s">
        <v>234</v>
      </c>
      <c r="C203" s="20">
        <v>176763.33749999999</v>
      </c>
      <c r="D203" s="20">
        <v>0</v>
      </c>
      <c r="E203" s="14">
        <v>28268</v>
      </c>
      <c r="F203" s="156">
        <v>148495.33749999999</v>
      </c>
    </row>
    <row r="204" spans="1:6" ht="16.5" customHeight="1">
      <c r="A204" s="13">
        <v>620</v>
      </c>
      <c r="B204" s="9" t="s">
        <v>235</v>
      </c>
      <c r="C204" s="20">
        <v>37101.75</v>
      </c>
      <c r="D204" s="20">
        <v>0</v>
      </c>
      <c r="E204" s="14">
        <v>42402</v>
      </c>
      <c r="F204" s="156">
        <v>-5300.25</v>
      </c>
    </row>
    <row r="205" spans="1:6" ht="16.5" customHeight="1">
      <c r="A205" s="13">
        <v>623</v>
      </c>
      <c r="B205" s="9" t="s">
        <v>236</v>
      </c>
      <c r="C205" s="20">
        <v>54857.587500000001</v>
      </c>
      <c r="D205" s="20">
        <v>0</v>
      </c>
      <c r="E205" s="14">
        <v>76977.297500000001</v>
      </c>
      <c r="F205" s="156">
        <v>-22119.71</v>
      </c>
    </row>
    <row r="206" spans="1:6" ht="16.5" customHeight="1">
      <c r="A206" s="13">
        <v>624</v>
      </c>
      <c r="B206" s="9" t="s">
        <v>237</v>
      </c>
      <c r="C206" s="20">
        <v>175084.92499999999</v>
      </c>
      <c r="D206" s="20">
        <v>0</v>
      </c>
      <c r="E206" s="14">
        <v>411652.75</v>
      </c>
      <c r="F206" s="156">
        <v>-236567.82500000001</v>
      </c>
    </row>
    <row r="207" spans="1:6" ht="16.5" customHeight="1">
      <c r="A207" s="13">
        <v>625</v>
      </c>
      <c r="B207" s="9" t="s">
        <v>238</v>
      </c>
      <c r="C207" s="20">
        <v>127294.33749999999</v>
      </c>
      <c r="D207" s="20">
        <v>0</v>
      </c>
      <c r="E207" s="14">
        <v>180296.83749999999</v>
      </c>
      <c r="F207" s="156">
        <v>-53002.5</v>
      </c>
    </row>
    <row r="208" spans="1:6" ht="16.5" customHeight="1">
      <c r="A208" s="13">
        <v>626</v>
      </c>
      <c r="B208" s="9" t="s">
        <v>239</v>
      </c>
      <c r="C208" s="20">
        <v>49469</v>
      </c>
      <c r="D208" s="20">
        <v>0</v>
      </c>
      <c r="E208" s="14">
        <v>134361.33749999999</v>
      </c>
      <c r="F208" s="156">
        <v>-84892.337499999994</v>
      </c>
    </row>
    <row r="209" spans="1:6" ht="16.5" customHeight="1">
      <c r="A209" s="13">
        <v>630</v>
      </c>
      <c r="B209" s="9" t="s">
        <v>240</v>
      </c>
      <c r="C209" s="20">
        <v>272344.51250000001</v>
      </c>
      <c r="D209" s="20">
        <v>0</v>
      </c>
      <c r="E209" s="14">
        <v>14134</v>
      </c>
      <c r="F209" s="156">
        <v>258210.51250000001</v>
      </c>
    </row>
    <row r="210" spans="1:6" ht="16.5" customHeight="1">
      <c r="A210" s="13">
        <v>631</v>
      </c>
      <c r="B210" s="9" t="s">
        <v>241</v>
      </c>
      <c r="C210" s="20">
        <v>58391.087500000001</v>
      </c>
      <c r="D210" s="20">
        <v>0</v>
      </c>
      <c r="E210" s="14">
        <v>1038849</v>
      </c>
      <c r="F210" s="156">
        <v>-980457.91249999998</v>
      </c>
    </row>
    <row r="211" spans="1:6" ht="16.5" customHeight="1">
      <c r="A211" s="13">
        <v>635</v>
      </c>
      <c r="B211" s="9" t="s">
        <v>242</v>
      </c>
      <c r="C211" s="20">
        <v>385239.83750000002</v>
      </c>
      <c r="D211" s="20">
        <v>0</v>
      </c>
      <c r="E211" s="14">
        <v>691064.26250000007</v>
      </c>
      <c r="F211" s="156">
        <v>-305824.42499999999</v>
      </c>
    </row>
    <row r="212" spans="1:6" ht="16.5" customHeight="1">
      <c r="A212" s="13">
        <v>636</v>
      </c>
      <c r="B212" s="9" t="s">
        <v>243</v>
      </c>
      <c r="C212" s="20">
        <v>855283.67500000005</v>
      </c>
      <c r="D212" s="20">
        <v>0</v>
      </c>
      <c r="E212" s="14">
        <v>152028.83749999999</v>
      </c>
      <c r="F212" s="156">
        <v>703254.83750000002</v>
      </c>
    </row>
    <row r="213" spans="1:6" ht="16.5" customHeight="1">
      <c r="A213" s="13">
        <v>638</v>
      </c>
      <c r="B213" s="9" t="s">
        <v>244</v>
      </c>
      <c r="C213" s="20">
        <v>1092116.5125</v>
      </c>
      <c r="D213" s="20">
        <v>0</v>
      </c>
      <c r="E213" s="14">
        <v>1717210.33</v>
      </c>
      <c r="F213" s="156">
        <v>-625093.81749999989</v>
      </c>
    </row>
    <row r="214" spans="1:6" ht="16.5" customHeight="1">
      <c r="A214" s="13">
        <v>678</v>
      </c>
      <c r="B214" s="9" t="s">
        <v>245</v>
      </c>
      <c r="C214" s="20">
        <v>571013.6</v>
      </c>
      <c r="D214" s="20">
        <v>0</v>
      </c>
      <c r="E214" s="14">
        <v>519936.85749999998</v>
      </c>
      <c r="F214" s="156">
        <v>51076.742499999928</v>
      </c>
    </row>
    <row r="215" spans="1:6" ht="16.5" customHeight="1">
      <c r="A215" s="13">
        <v>680</v>
      </c>
      <c r="B215" s="9" t="s">
        <v>246</v>
      </c>
      <c r="C215" s="20">
        <v>1207043.6000000001</v>
      </c>
      <c r="D215" s="20">
        <v>0</v>
      </c>
      <c r="E215" s="14">
        <v>1963459.9450000001</v>
      </c>
      <c r="F215" s="156">
        <v>-756416.34499999997</v>
      </c>
    </row>
    <row r="216" spans="1:6" ht="16.5" customHeight="1">
      <c r="A216" s="13">
        <v>681</v>
      </c>
      <c r="B216" s="9" t="s">
        <v>247</v>
      </c>
      <c r="C216" s="20">
        <v>70935.012499999997</v>
      </c>
      <c r="D216" s="20">
        <v>0</v>
      </c>
      <c r="E216" s="14">
        <v>37101.75</v>
      </c>
      <c r="F216" s="156">
        <v>33833.262499999997</v>
      </c>
    </row>
    <row r="217" spans="1:6" ht="16.5" customHeight="1">
      <c r="A217" s="13">
        <v>683</v>
      </c>
      <c r="B217" s="9" t="s">
        <v>248</v>
      </c>
      <c r="C217" s="20">
        <v>171463.08749999999</v>
      </c>
      <c r="D217" s="20">
        <v>0</v>
      </c>
      <c r="E217" s="14">
        <v>139661.58749999999</v>
      </c>
      <c r="F217" s="156">
        <v>31801.5</v>
      </c>
    </row>
    <row r="218" spans="1:6" ht="16.5" customHeight="1">
      <c r="A218" s="13">
        <v>684</v>
      </c>
      <c r="B218" s="9" t="s">
        <v>249</v>
      </c>
      <c r="C218" s="20">
        <v>1567813.95</v>
      </c>
      <c r="D218" s="20">
        <v>0</v>
      </c>
      <c r="E218" s="14">
        <v>4639079.1475</v>
      </c>
      <c r="F218" s="156">
        <v>-3071265.1974999998</v>
      </c>
    </row>
    <row r="219" spans="1:6" ht="16.5" customHeight="1">
      <c r="A219" s="13">
        <v>686</v>
      </c>
      <c r="B219" s="9" t="s">
        <v>250</v>
      </c>
      <c r="C219" s="20">
        <v>81358.837499999994</v>
      </c>
      <c r="D219" s="20">
        <v>0</v>
      </c>
      <c r="E219" s="14">
        <v>102559.83749999999</v>
      </c>
      <c r="F219" s="156">
        <v>-21201</v>
      </c>
    </row>
    <row r="220" spans="1:6" ht="16.5" customHeight="1">
      <c r="A220" s="13">
        <v>687</v>
      </c>
      <c r="B220" s="9" t="s">
        <v>251</v>
      </c>
      <c r="C220" s="20">
        <v>178530.08749999999</v>
      </c>
      <c r="D220" s="20">
        <v>0</v>
      </c>
      <c r="E220" s="14">
        <v>17667.5</v>
      </c>
      <c r="F220" s="156">
        <v>160862.58749999999</v>
      </c>
    </row>
    <row r="221" spans="1:6" ht="16.5" customHeight="1">
      <c r="A221" s="13">
        <v>689</v>
      </c>
      <c r="B221" s="9" t="s">
        <v>252</v>
      </c>
      <c r="C221" s="20">
        <v>23056.087500000001</v>
      </c>
      <c r="D221" s="20">
        <v>0</v>
      </c>
      <c r="E221" s="14">
        <v>40635.25</v>
      </c>
      <c r="F221" s="156">
        <v>-17579.162499999999</v>
      </c>
    </row>
    <row r="222" spans="1:6" ht="16.5" customHeight="1">
      <c r="A222" s="13">
        <v>691</v>
      </c>
      <c r="B222" s="9" t="s">
        <v>253</v>
      </c>
      <c r="C222" s="20">
        <v>68903.25</v>
      </c>
      <c r="D222" s="20">
        <v>0</v>
      </c>
      <c r="E222" s="14">
        <v>45935.5</v>
      </c>
      <c r="F222" s="156">
        <v>22967.75</v>
      </c>
    </row>
    <row r="223" spans="1:6" ht="16.5" customHeight="1">
      <c r="A223" s="13">
        <v>694</v>
      </c>
      <c r="B223" s="9" t="s">
        <v>254</v>
      </c>
      <c r="C223" s="20">
        <v>744243.43750000012</v>
      </c>
      <c r="D223" s="20">
        <v>0</v>
      </c>
      <c r="E223" s="14">
        <v>607002.29749999999</v>
      </c>
      <c r="F223" s="156">
        <v>137241.1400000001</v>
      </c>
    </row>
    <row r="224" spans="1:6" ht="16.5" customHeight="1">
      <c r="A224" s="13">
        <v>697</v>
      </c>
      <c r="B224" s="9" t="s">
        <v>255</v>
      </c>
      <c r="C224" s="20">
        <v>42402</v>
      </c>
      <c r="D224" s="20">
        <v>0</v>
      </c>
      <c r="E224" s="14">
        <v>14134</v>
      </c>
      <c r="F224" s="156">
        <v>28268</v>
      </c>
    </row>
    <row r="225" spans="1:6" ht="16.5" customHeight="1">
      <c r="A225" s="13">
        <v>698</v>
      </c>
      <c r="B225" s="9" t="s">
        <v>256</v>
      </c>
      <c r="C225" s="20">
        <v>1244322.0249999999</v>
      </c>
      <c r="D225" s="20">
        <v>0</v>
      </c>
      <c r="E225" s="14">
        <v>7082830.080000001</v>
      </c>
      <c r="F225" s="156">
        <v>-5838508.0550000016</v>
      </c>
    </row>
    <row r="226" spans="1:6" ht="16.5" customHeight="1">
      <c r="A226" s="13">
        <v>700</v>
      </c>
      <c r="B226" s="9" t="s">
        <v>257</v>
      </c>
      <c r="C226" s="20">
        <v>114927.08749999999</v>
      </c>
      <c r="D226" s="20">
        <v>0</v>
      </c>
      <c r="E226" s="14">
        <v>220843.75</v>
      </c>
      <c r="F226" s="156">
        <v>-105916.66250000001</v>
      </c>
    </row>
    <row r="227" spans="1:6" ht="16.5" customHeight="1">
      <c r="A227" s="13">
        <v>702</v>
      </c>
      <c r="B227" s="9" t="s">
        <v>258</v>
      </c>
      <c r="C227" s="20">
        <v>120227.33749999999</v>
      </c>
      <c r="D227" s="20">
        <v>0</v>
      </c>
      <c r="E227" s="14">
        <v>130827.83749999999</v>
      </c>
      <c r="F227" s="156">
        <v>-10600.5</v>
      </c>
    </row>
    <row r="228" spans="1:6" ht="16.5" customHeight="1">
      <c r="A228" s="13">
        <v>704</v>
      </c>
      <c r="B228" s="9" t="s">
        <v>259</v>
      </c>
      <c r="C228" s="20">
        <v>369339.08750000002</v>
      </c>
      <c r="D228" s="20">
        <v>0</v>
      </c>
      <c r="E228" s="14">
        <v>327202.09999999998</v>
      </c>
      <c r="F228" s="156">
        <v>42136.987500000047</v>
      </c>
    </row>
    <row r="229" spans="1:6" ht="16.5" customHeight="1">
      <c r="A229" s="13">
        <v>707</v>
      </c>
      <c r="B229" s="9" t="s">
        <v>260</v>
      </c>
      <c r="C229" s="20">
        <v>28444.674999999999</v>
      </c>
      <c r="D229" s="20">
        <v>0</v>
      </c>
      <c r="E229" s="14">
        <v>59309.797500000001</v>
      </c>
      <c r="F229" s="156">
        <v>-30865.122500000001</v>
      </c>
    </row>
    <row r="230" spans="1:6" ht="16.5" customHeight="1">
      <c r="A230" s="13">
        <v>710</v>
      </c>
      <c r="B230" s="9" t="s">
        <v>261</v>
      </c>
      <c r="C230" s="20">
        <v>480997.6875</v>
      </c>
      <c r="D230" s="20">
        <v>0</v>
      </c>
      <c r="E230" s="14">
        <v>1832826.45</v>
      </c>
      <c r="F230" s="156">
        <v>-1351828.7625</v>
      </c>
    </row>
    <row r="231" spans="1:6" ht="16.5" customHeight="1">
      <c r="A231" s="13">
        <v>729</v>
      </c>
      <c r="B231" s="9" t="s">
        <v>262</v>
      </c>
      <c r="C231" s="20">
        <v>215631.83749999999</v>
      </c>
      <c r="D231" s="20">
        <v>0</v>
      </c>
      <c r="E231" s="14">
        <v>193671.13500000001</v>
      </c>
      <c r="F231" s="156">
        <v>21960.70250000001</v>
      </c>
    </row>
    <row r="232" spans="1:6" ht="16.5" customHeight="1">
      <c r="A232" s="13">
        <v>732</v>
      </c>
      <c r="B232" s="9" t="s">
        <v>263</v>
      </c>
      <c r="C232" s="20">
        <v>0</v>
      </c>
      <c r="D232" s="20">
        <v>0</v>
      </c>
      <c r="E232" s="14">
        <v>113072</v>
      </c>
      <c r="F232" s="156">
        <v>-113072</v>
      </c>
    </row>
    <row r="233" spans="1:6" ht="16.5" customHeight="1">
      <c r="A233" s="13">
        <v>734</v>
      </c>
      <c r="B233" s="9" t="s">
        <v>264</v>
      </c>
      <c r="C233" s="20">
        <v>892915.45</v>
      </c>
      <c r="D233" s="20">
        <v>0</v>
      </c>
      <c r="E233" s="14">
        <v>1473151.4850000001</v>
      </c>
      <c r="F233" s="156">
        <v>-580236.03499999992</v>
      </c>
    </row>
    <row r="234" spans="1:6" ht="16.5" customHeight="1">
      <c r="A234" s="13">
        <v>738</v>
      </c>
      <c r="B234" s="9" t="s">
        <v>265</v>
      </c>
      <c r="C234" s="20">
        <v>302114.25</v>
      </c>
      <c r="D234" s="20">
        <v>0</v>
      </c>
      <c r="E234" s="14">
        <v>213865.08749999999</v>
      </c>
      <c r="F234" s="156">
        <v>88249.162500000006</v>
      </c>
    </row>
    <row r="235" spans="1:6" ht="16.5" customHeight="1">
      <c r="A235" s="13">
        <v>739</v>
      </c>
      <c r="B235" s="9" t="s">
        <v>266</v>
      </c>
      <c r="C235" s="20">
        <v>104238.25</v>
      </c>
      <c r="D235" s="20">
        <v>0</v>
      </c>
      <c r="E235" s="14">
        <v>45935.5</v>
      </c>
      <c r="F235" s="156">
        <v>58302.75</v>
      </c>
    </row>
    <row r="236" spans="1:6" ht="16.5" customHeight="1">
      <c r="A236" s="13">
        <v>740</v>
      </c>
      <c r="B236" s="9" t="s">
        <v>267</v>
      </c>
      <c r="C236" s="20">
        <v>408295.92499999999</v>
      </c>
      <c r="D236" s="20">
        <v>0</v>
      </c>
      <c r="E236" s="14">
        <v>1122327.9375</v>
      </c>
      <c r="F236" s="156">
        <v>-714032.01249999995</v>
      </c>
    </row>
    <row r="237" spans="1:6" ht="16.5" customHeight="1">
      <c r="A237" s="13">
        <v>742</v>
      </c>
      <c r="B237" s="9" t="s">
        <v>268</v>
      </c>
      <c r="C237" s="20">
        <v>60069.5</v>
      </c>
      <c r="D237" s="20">
        <v>0</v>
      </c>
      <c r="E237" s="14">
        <v>14222.3375</v>
      </c>
      <c r="F237" s="156">
        <v>45847.162499999999</v>
      </c>
    </row>
    <row r="238" spans="1:6" ht="16.5" customHeight="1">
      <c r="A238" s="13">
        <v>743</v>
      </c>
      <c r="B238" s="9" t="s">
        <v>269</v>
      </c>
      <c r="C238" s="20">
        <v>1634950.45</v>
      </c>
      <c r="D238" s="20">
        <v>0</v>
      </c>
      <c r="E238" s="14">
        <v>2025207.8574999999</v>
      </c>
      <c r="F238" s="156">
        <v>-390257.40749999968</v>
      </c>
    </row>
    <row r="239" spans="1:6" ht="16.5" customHeight="1">
      <c r="A239" s="13">
        <v>746</v>
      </c>
      <c r="B239" s="9" t="s">
        <v>270</v>
      </c>
      <c r="C239" s="20">
        <v>127294.33749999999</v>
      </c>
      <c r="D239" s="20">
        <v>0</v>
      </c>
      <c r="E239" s="14">
        <v>76888.959999999992</v>
      </c>
      <c r="F239" s="156">
        <v>50405.377500000002</v>
      </c>
    </row>
    <row r="240" spans="1:6" ht="16.5" customHeight="1">
      <c r="A240" s="13">
        <v>747</v>
      </c>
      <c r="B240" s="9" t="s">
        <v>271</v>
      </c>
      <c r="C240" s="20">
        <v>173229.83749999999</v>
      </c>
      <c r="D240" s="20">
        <v>0</v>
      </c>
      <c r="E240" s="14">
        <v>116605.5</v>
      </c>
      <c r="F240" s="156">
        <v>56624.337499999987</v>
      </c>
    </row>
    <row r="241" spans="1:6" ht="16.5" customHeight="1">
      <c r="A241" s="13">
        <v>748</v>
      </c>
      <c r="B241" s="9" t="s">
        <v>272</v>
      </c>
      <c r="C241" s="20">
        <v>335682.5</v>
      </c>
      <c r="D241" s="20">
        <v>0</v>
      </c>
      <c r="E241" s="14">
        <v>83037.25</v>
      </c>
      <c r="F241" s="156">
        <v>252645.25</v>
      </c>
    </row>
    <row r="242" spans="1:6" ht="16.5" customHeight="1">
      <c r="A242" s="13">
        <v>749</v>
      </c>
      <c r="B242" s="9" t="s">
        <v>273</v>
      </c>
      <c r="C242" s="20">
        <v>966853.9375</v>
      </c>
      <c r="D242" s="20">
        <v>0</v>
      </c>
      <c r="E242" s="14">
        <v>682212.84499999997</v>
      </c>
      <c r="F242" s="156">
        <v>284641.09250000003</v>
      </c>
    </row>
    <row r="243" spans="1:6" ht="16.5" customHeight="1">
      <c r="A243" s="13">
        <v>751</v>
      </c>
      <c r="B243" s="9" t="s">
        <v>274</v>
      </c>
      <c r="C243" s="20">
        <v>68903.25</v>
      </c>
      <c r="D243" s="20">
        <v>0</v>
      </c>
      <c r="E243" s="14">
        <v>51324.087500000001</v>
      </c>
      <c r="F243" s="156">
        <v>17579.162499999999</v>
      </c>
    </row>
    <row r="244" spans="1:6" ht="16.5" customHeight="1">
      <c r="A244" s="13">
        <v>753</v>
      </c>
      <c r="B244" s="9" t="s">
        <v>275</v>
      </c>
      <c r="C244" s="20">
        <v>1450855.1</v>
      </c>
      <c r="D244" s="20">
        <v>0</v>
      </c>
      <c r="E244" s="14">
        <v>1531118.5525</v>
      </c>
      <c r="F244" s="156">
        <v>-80263.452499999665</v>
      </c>
    </row>
    <row r="245" spans="1:6" ht="16.5" customHeight="1">
      <c r="A245" s="13">
        <v>755</v>
      </c>
      <c r="B245" s="9" t="s">
        <v>276</v>
      </c>
      <c r="C245" s="20">
        <v>369339.08750000002</v>
      </c>
      <c r="D245" s="20">
        <v>0</v>
      </c>
      <c r="E245" s="14">
        <v>1574633.605</v>
      </c>
      <c r="F245" s="156">
        <v>-1205294.5175000001</v>
      </c>
    </row>
    <row r="246" spans="1:6" ht="16.5" customHeight="1">
      <c r="A246" s="13">
        <v>758</v>
      </c>
      <c r="B246" s="9" t="s">
        <v>277</v>
      </c>
      <c r="C246" s="20">
        <v>51500.762499999997</v>
      </c>
      <c r="D246" s="20">
        <v>0</v>
      </c>
      <c r="E246" s="14">
        <v>155562.33749999999</v>
      </c>
      <c r="F246" s="156">
        <v>-104061.575</v>
      </c>
    </row>
    <row r="247" spans="1:6" ht="16.5" customHeight="1">
      <c r="A247" s="13">
        <v>759</v>
      </c>
      <c r="B247" s="9" t="s">
        <v>278</v>
      </c>
      <c r="C247" s="20">
        <v>402907.33750000002</v>
      </c>
      <c r="D247" s="20">
        <v>0</v>
      </c>
      <c r="E247" s="14">
        <v>22967.75</v>
      </c>
      <c r="F247" s="156">
        <v>379939.58750000002</v>
      </c>
    </row>
    <row r="248" spans="1:6" ht="16.5" customHeight="1">
      <c r="A248" s="13">
        <v>761</v>
      </c>
      <c r="B248" s="9" t="s">
        <v>279</v>
      </c>
      <c r="C248" s="20">
        <v>701488.08750000002</v>
      </c>
      <c r="D248" s="20">
        <v>0</v>
      </c>
      <c r="E248" s="14">
        <v>123760.83749999999</v>
      </c>
      <c r="F248" s="156">
        <v>577727.25</v>
      </c>
    </row>
    <row r="249" spans="1:6" ht="16.5" customHeight="1">
      <c r="A249" s="13">
        <v>762</v>
      </c>
      <c r="B249" s="9" t="s">
        <v>280</v>
      </c>
      <c r="C249" s="20">
        <v>93726.087499999994</v>
      </c>
      <c r="D249" s="20">
        <v>0</v>
      </c>
      <c r="E249" s="14">
        <v>105156.96</v>
      </c>
      <c r="F249" s="156">
        <v>-11430.872499999999</v>
      </c>
    </row>
    <row r="250" spans="1:6" ht="16.5" customHeight="1">
      <c r="A250" s="13">
        <v>765</v>
      </c>
      <c r="B250" s="9" t="s">
        <v>281</v>
      </c>
      <c r="C250" s="20">
        <v>224465.58749999999</v>
      </c>
      <c r="D250" s="20">
        <v>0</v>
      </c>
      <c r="E250" s="14">
        <v>251797.21</v>
      </c>
      <c r="F250" s="156">
        <v>-27331.622500000001</v>
      </c>
    </row>
    <row r="251" spans="1:6" ht="16.5" customHeight="1">
      <c r="A251" s="13">
        <v>768</v>
      </c>
      <c r="B251" s="9" t="s">
        <v>282</v>
      </c>
      <c r="C251" s="20">
        <v>222698.83749999999</v>
      </c>
      <c r="D251" s="20">
        <v>0</v>
      </c>
      <c r="E251" s="14">
        <v>102471.5</v>
      </c>
      <c r="F251" s="156">
        <v>120227.33749999999</v>
      </c>
    </row>
    <row r="252" spans="1:6" ht="16.5" customHeight="1">
      <c r="A252" s="13">
        <v>777</v>
      </c>
      <c r="B252" s="9" t="s">
        <v>283</v>
      </c>
      <c r="C252" s="20">
        <v>88337.5</v>
      </c>
      <c r="D252" s="20">
        <v>0</v>
      </c>
      <c r="E252" s="14">
        <v>111305.25</v>
      </c>
      <c r="F252" s="156">
        <v>-22967.75</v>
      </c>
    </row>
    <row r="253" spans="1:6" ht="16.5" customHeight="1">
      <c r="A253" s="13">
        <v>778</v>
      </c>
      <c r="B253" s="9" t="s">
        <v>284</v>
      </c>
      <c r="C253" s="20">
        <v>394073.58750000002</v>
      </c>
      <c r="D253" s="20">
        <v>0</v>
      </c>
      <c r="E253" s="14">
        <v>178441.75</v>
      </c>
      <c r="F253" s="156">
        <v>215631.83749999999</v>
      </c>
    </row>
    <row r="254" spans="1:6" ht="16.5" customHeight="1">
      <c r="A254" s="13">
        <v>781</v>
      </c>
      <c r="B254" s="9" t="s">
        <v>285</v>
      </c>
      <c r="C254" s="20">
        <v>70670</v>
      </c>
      <c r="D254" s="20">
        <v>0</v>
      </c>
      <c r="E254" s="14">
        <v>63603</v>
      </c>
      <c r="F254" s="156">
        <v>7067</v>
      </c>
    </row>
    <row r="255" spans="1:6" ht="16.5" customHeight="1">
      <c r="A255" s="13">
        <v>783</v>
      </c>
      <c r="B255" s="9" t="s">
        <v>286</v>
      </c>
      <c r="C255" s="20">
        <v>91871</v>
      </c>
      <c r="D255" s="20">
        <v>0</v>
      </c>
      <c r="E255" s="14">
        <v>183830.33749999999</v>
      </c>
      <c r="F255" s="156">
        <v>-91959.337499999994</v>
      </c>
    </row>
    <row r="256" spans="1:6" ht="16.5" customHeight="1">
      <c r="A256" s="13">
        <v>785</v>
      </c>
      <c r="B256" s="9" t="s">
        <v>287</v>
      </c>
      <c r="C256" s="20">
        <v>88425.837499999994</v>
      </c>
      <c r="D256" s="20">
        <v>0</v>
      </c>
      <c r="E256" s="14">
        <v>143283.42499999999</v>
      </c>
      <c r="F256" s="156">
        <v>-54857.587499999987</v>
      </c>
    </row>
    <row r="257" spans="1:6" ht="16.5" customHeight="1">
      <c r="A257" s="13">
        <v>790</v>
      </c>
      <c r="B257" s="9" t="s">
        <v>288</v>
      </c>
      <c r="C257" s="20">
        <v>816768.52500000002</v>
      </c>
      <c r="D257" s="20">
        <v>0</v>
      </c>
      <c r="E257" s="14">
        <v>325258.67499999999</v>
      </c>
      <c r="F257" s="156">
        <v>491509.85</v>
      </c>
    </row>
    <row r="258" spans="1:6" ht="16.5" customHeight="1">
      <c r="A258" s="13">
        <v>791</v>
      </c>
      <c r="B258" s="9" t="s">
        <v>289</v>
      </c>
      <c r="C258" s="20">
        <v>220843.75</v>
      </c>
      <c r="D258" s="20">
        <v>0</v>
      </c>
      <c r="E258" s="14">
        <v>284623.42499999999</v>
      </c>
      <c r="F258" s="156">
        <v>-63779.674999999988</v>
      </c>
    </row>
    <row r="259" spans="1:6" ht="16.5" customHeight="1">
      <c r="A259" s="13">
        <v>831</v>
      </c>
      <c r="B259" s="9" t="s">
        <v>290</v>
      </c>
      <c r="C259" s="20">
        <v>139573.25</v>
      </c>
      <c r="D259" s="20">
        <v>0</v>
      </c>
      <c r="E259" s="14">
        <v>293280.5</v>
      </c>
      <c r="F259" s="156">
        <v>-153707.25</v>
      </c>
    </row>
    <row r="260" spans="1:6" ht="16.5" customHeight="1">
      <c r="A260" s="13">
        <v>832</v>
      </c>
      <c r="B260" s="9" t="s">
        <v>291</v>
      </c>
      <c r="C260" s="20">
        <v>65369.75</v>
      </c>
      <c r="D260" s="20">
        <v>0</v>
      </c>
      <c r="E260" s="14">
        <v>37101.75</v>
      </c>
      <c r="F260" s="156">
        <v>28268</v>
      </c>
    </row>
    <row r="261" spans="1:6" ht="16.5" customHeight="1">
      <c r="A261" s="13">
        <v>833</v>
      </c>
      <c r="B261" s="9" t="s">
        <v>292</v>
      </c>
      <c r="C261" s="20">
        <v>295135.58750000002</v>
      </c>
      <c r="D261" s="20">
        <v>0</v>
      </c>
      <c r="E261" s="14">
        <v>19522.587500000001</v>
      </c>
      <c r="F261" s="156">
        <v>275613</v>
      </c>
    </row>
    <row r="262" spans="1:6" ht="16.5" customHeight="1">
      <c r="A262" s="13">
        <v>834</v>
      </c>
      <c r="B262" s="9" t="s">
        <v>293</v>
      </c>
      <c r="C262" s="20">
        <v>171374.75</v>
      </c>
      <c r="D262" s="20">
        <v>0</v>
      </c>
      <c r="E262" s="14">
        <v>452376.33750000002</v>
      </c>
      <c r="F262" s="156">
        <v>-281001.58750000002</v>
      </c>
    </row>
    <row r="263" spans="1:6" ht="16.5" customHeight="1">
      <c r="A263" s="13">
        <v>837</v>
      </c>
      <c r="B263" s="9" t="s">
        <v>294</v>
      </c>
      <c r="C263" s="20">
        <v>4523321.6875</v>
      </c>
      <c r="D263" s="20">
        <v>0</v>
      </c>
      <c r="E263" s="14">
        <v>19920530.27</v>
      </c>
      <c r="F263" s="156">
        <v>-15397208.5825</v>
      </c>
    </row>
    <row r="264" spans="1:6" ht="16.5" customHeight="1">
      <c r="A264" s="13">
        <v>844</v>
      </c>
      <c r="B264" s="9" t="s">
        <v>295</v>
      </c>
      <c r="C264" s="20">
        <v>45935.5</v>
      </c>
      <c r="D264" s="20">
        <v>0</v>
      </c>
      <c r="E264" s="14">
        <v>166074.5</v>
      </c>
      <c r="F264" s="156">
        <v>-120139</v>
      </c>
    </row>
    <row r="265" spans="1:6" ht="16.5" customHeight="1">
      <c r="A265" s="13">
        <v>845</v>
      </c>
      <c r="B265" s="9" t="s">
        <v>296</v>
      </c>
      <c r="C265" s="20">
        <v>72525.087499999994</v>
      </c>
      <c r="D265" s="20">
        <v>0</v>
      </c>
      <c r="E265" s="14">
        <v>46023.837500000001</v>
      </c>
      <c r="F265" s="156">
        <v>26501.249999999989</v>
      </c>
    </row>
    <row r="266" spans="1:6" ht="16.5" customHeight="1">
      <c r="A266" s="13">
        <v>846</v>
      </c>
      <c r="B266" s="9" t="s">
        <v>297</v>
      </c>
      <c r="C266" s="20">
        <v>88337.5</v>
      </c>
      <c r="D266" s="20">
        <v>0</v>
      </c>
      <c r="E266" s="14">
        <v>180296.83749999999</v>
      </c>
      <c r="F266" s="156">
        <v>-91959.337499999994</v>
      </c>
    </row>
    <row r="267" spans="1:6" ht="16.5" customHeight="1">
      <c r="A267" s="13">
        <v>848</v>
      </c>
      <c r="B267" s="9" t="s">
        <v>298</v>
      </c>
      <c r="C267" s="20">
        <v>102471.5</v>
      </c>
      <c r="D267" s="20">
        <v>0</v>
      </c>
      <c r="E267" s="14">
        <v>141428.33749999999</v>
      </c>
      <c r="F267" s="156">
        <v>-38956.837499999987</v>
      </c>
    </row>
    <row r="268" spans="1:6" ht="16.5" customHeight="1">
      <c r="A268" s="13">
        <v>849</v>
      </c>
      <c r="B268" s="9" t="s">
        <v>299</v>
      </c>
      <c r="C268" s="20">
        <v>365717.25</v>
      </c>
      <c r="D268" s="20">
        <v>0</v>
      </c>
      <c r="E268" s="14">
        <v>8833.75</v>
      </c>
      <c r="F268" s="156">
        <v>356883.5</v>
      </c>
    </row>
    <row r="269" spans="1:6" ht="16.5" customHeight="1">
      <c r="A269" s="13">
        <v>850</v>
      </c>
      <c r="B269" s="9" t="s">
        <v>300</v>
      </c>
      <c r="C269" s="20">
        <v>346283</v>
      </c>
      <c r="D269" s="20">
        <v>0</v>
      </c>
      <c r="E269" s="14">
        <v>161021.595</v>
      </c>
      <c r="F269" s="156">
        <v>185261.405</v>
      </c>
    </row>
    <row r="270" spans="1:6" ht="16.5" customHeight="1">
      <c r="A270" s="13">
        <v>851</v>
      </c>
      <c r="B270" s="9" t="s">
        <v>301</v>
      </c>
      <c r="C270" s="20">
        <v>497163.45</v>
      </c>
      <c r="D270" s="20">
        <v>0</v>
      </c>
      <c r="E270" s="14">
        <v>485856.25</v>
      </c>
      <c r="F270" s="156">
        <v>11307.20000000001</v>
      </c>
    </row>
    <row r="271" spans="1:6" ht="16.5" customHeight="1">
      <c r="A271" s="13">
        <v>853</v>
      </c>
      <c r="B271" s="9" t="s">
        <v>302</v>
      </c>
      <c r="C271" s="20">
        <v>7732181.375</v>
      </c>
      <c r="D271" s="20">
        <v>0</v>
      </c>
      <c r="E271" s="14">
        <v>11788727.7125</v>
      </c>
      <c r="F271" s="156">
        <v>-4056546.3374999999</v>
      </c>
    </row>
    <row r="272" spans="1:6" ht="16.5" customHeight="1">
      <c r="A272" s="13">
        <v>854</v>
      </c>
      <c r="B272" s="9" t="s">
        <v>303</v>
      </c>
      <c r="C272" s="20">
        <v>0</v>
      </c>
      <c r="D272" s="20">
        <v>0</v>
      </c>
      <c r="E272" s="14">
        <v>72507.42</v>
      </c>
      <c r="F272" s="156">
        <v>-72507.42</v>
      </c>
    </row>
    <row r="273" spans="1:6" ht="16.5" customHeight="1">
      <c r="A273" s="13">
        <v>857</v>
      </c>
      <c r="B273" s="9" t="s">
        <v>304</v>
      </c>
      <c r="C273" s="20">
        <v>996447</v>
      </c>
      <c r="D273" s="20">
        <v>0</v>
      </c>
      <c r="E273" s="14">
        <v>164307.75</v>
      </c>
      <c r="F273" s="156">
        <v>832139.25</v>
      </c>
    </row>
    <row r="274" spans="1:6" ht="16.5" customHeight="1">
      <c r="A274" s="13">
        <v>858</v>
      </c>
      <c r="B274" s="9" t="s">
        <v>305</v>
      </c>
      <c r="C274" s="20">
        <v>4760949.5625</v>
      </c>
      <c r="D274" s="20">
        <v>0</v>
      </c>
      <c r="E274" s="14">
        <v>1862762.2620000001</v>
      </c>
      <c r="F274" s="156">
        <v>2898187.3004999999</v>
      </c>
    </row>
    <row r="275" spans="1:6" ht="16.5" customHeight="1">
      <c r="A275" s="13">
        <v>859</v>
      </c>
      <c r="B275" s="9" t="s">
        <v>306</v>
      </c>
      <c r="C275" s="20">
        <v>222875.51250000001</v>
      </c>
      <c r="D275" s="20">
        <v>0</v>
      </c>
      <c r="E275" s="14">
        <v>184130.685</v>
      </c>
      <c r="F275" s="156">
        <v>38744.827499999978</v>
      </c>
    </row>
    <row r="276" spans="1:6" ht="16.5" customHeight="1">
      <c r="A276" s="13">
        <v>886</v>
      </c>
      <c r="B276" s="9" t="s">
        <v>307</v>
      </c>
      <c r="C276" s="20">
        <v>1009167.6</v>
      </c>
      <c r="D276" s="20">
        <v>0</v>
      </c>
      <c r="E276" s="14">
        <v>784702.01249999995</v>
      </c>
      <c r="F276" s="156">
        <v>224465.58750000011</v>
      </c>
    </row>
    <row r="277" spans="1:6" ht="16.5" customHeight="1">
      <c r="A277" s="13">
        <v>887</v>
      </c>
      <c r="B277" s="9" t="s">
        <v>308</v>
      </c>
      <c r="C277" s="20">
        <v>445221</v>
      </c>
      <c r="D277" s="20">
        <v>0</v>
      </c>
      <c r="E277" s="14">
        <v>180208.5</v>
      </c>
      <c r="F277" s="156">
        <v>265012.5</v>
      </c>
    </row>
    <row r="278" spans="1:6" ht="16.5" customHeight="1">
      <c r="A278" s="13">
        <v>889</v>
      </c>
      <c r="B278" s="9" t="s">
        <v>309</v>
      </c>
      <c r="C278" s="20">
        <v>224377.25</v>
      </c>
      <c r="D278" s="20">
        <v>0</v>
      </c>
      <c r="E278" s="14">
        <v>31801.5</v>
      </c>
      <c r="F278" s="156">
        <v>192575.75</v>
      </c>
    </row>
    <row r="279" spans="1:6" ht="16.5" customHeight="1">
      <c r="A279" s="13">
        <v>890</v>
      </c>
      <c r="B279" s="9" t="s">
        <v>310</v>
      </c>
      <c r="C279" s="20">
        <v>37101.75</v>
      </c>
      <c r="D279" s="20">
        <v>0</v>
      </c>
      <c r="E279" s="14">
        <v>65458.087500000001</v>
      </c>
      <c r="F279" s="156">
        <v>-28356.337500000001</v>
      </c>
    </row>
    <row r="280" spans="1:6" ht="16.5" customHeight="1">
      <c r="A280" s="13">
        <v>892</v>
      </c>
      <c r="B280" s="9" t="s">
        <v>311</v>
      </c>
      <c r="C280" s="20">
        <v>46023.837500000001</v>
      </c>
      <c r="D280" s="20">
        <v>0</v>
      </c>
      <c r="E280" s="14">
        <v>110545.5475</v>
      </c>
      <c r="F280" s="156">
        <v>-64521.71</v>
      </c>
    </row>
    <row r="281" spans="1:6" ht="16.5" customHeight="1">
      <c r="A281" s="13">
        <v>893</v>
      </c>
      <c r="B281" s="9" t="s">
        <v>312</v>
      </c>
      <c r="C281" s="20">
        <v>238511.25</v>
      </c>
      <c r="D281" s="20">
        <v>0</v>
      </c>
      <c r="E281" s="14">
        <v>224465.58749999999</v>
      </c>
      <c r="F281" s="156">
        <v>14045.662500000009</v>
      </c>
    </row>
    <row r="282" spans="1:6" ht="16.5" customHeight="1">
      <c r="A282" s="13">
        <v>895</v>
      </c>
      <c r="B282" s="9" t="s">
        <v>313</v>
      </c>
      <c r="C282" s="20">
        <v>527286.53750000009</v>
      </c>
      <c r="D282" s="20">
        <v>0</v>
      </c>
      <c r="E282" s="14">
        <v>206709.75</v>
      </c>
      <c r="F282" s="156">
        <v>320576.78750000009</v>
      </c>
    </row>
    <row r="283" spans="1:6" ht="16.5" customHeight="1">
      <c r="A283" s="13">
        <v>905</v>
      </c>
      <c r="B283" s="9" t="s">
        <v>314</v>
      </c>
      <c r="C283" s="20">
        <v>1754559.425</v>
      </c>
      <c r="D283" s="20">
        <v>0</v>
      </c>
      <c r="E283" s="14">
        <v>8373723.6349999998</v>
      </c>
      <c r="F283" s="156">
        <v>-6619164.21</v>
      </c>
    </row>
    <row r="284" spans="1:6" ht="16.5" customHeight="1">
      <c r="A284" s="13">
        <v>908</v>
      </c>
      <c r="B284" s="9" t="s">
        <v>315</v>
      </c>
      <c r="C284" s="20">
        <v>687707.4375</v>
      </c>
      <c r="D284" s="20">
        <v>0</v>
      </c>
      <c r="E284" s="14">
        <v>506686.23249999998</v>
      </c>
      <c r="F284" s="156">
        <v>181021.20499999999</v>
      </c>
    </row>
    <row r="285" spans="1:6" ht="16.5" customHeight="1">
      <c r="A285" s="13">
        <v>915</v>
      </c>
      <c r="B285" s="9" t="s">
        <v>316</v>
      </c>
      <c r="C285" s="20">
        <v>510767.42499999999</v>
      </c>
      <c r="D285" s="20">
        <v>0</v>
      </c>
      <c r="E285" s="14">
        <v>340982.75</v>
      </c>
      <c r="F285" s="156">
        <v>169784.67499999999</v>
      </c>
    </row>
    <row r="286" spans="1:6" ht="16.5" customHeight="1">
      <c r="A286" s="13">
        <v>918</v>
      </c>
      <c r="B286" s="9" t="s">
        <v>317</v>
      </c>
      <c r="C286" s="20">
        <v>132594.58749999999</v>
      </c>
      <c r="D286" s="20">
        <v>0</v>
      </c>
      <c r="E286" s="14">
        <v>81270.5</v>
      </c>
      <c r="F286" s="156">
        <v>51324.087499999987</v>
      </c>
    </row>
    <row r="287" spans="1:6" ht="16.5" customHeight="1">
      <c r="A287" s="13">
        <v>921</v>
      </c>
      <c r="B287" s="9" t="s">
        <v>318</v>
      </c>
      <c r="C287" s="20">
        <v>337714.26250000001</v>
      </c>
      <c r="D287" s="20">
        <v>0</v>
      </c>
      <c r="E287" s="14">
        <v>28268</v>
      </c>
      <c r="F287" s="156">
        <v>309446.26250000001</v>
      </c>
    </row>
    <row r="288" spans="1:6" ht="16.5" customHeight="1">
      <c r="A288" s="13">
        <v>922</v>
      </c>
      <c r="B288" s="9" t="s">
        <v>319</v>
      </c>
      <c r="C288" s="20">
        <v>286301.83750000002</v>
      </c>
      <c r="D288" s="20">
        <v>0</v>
      </c>
      <c r="E288" s="14">
        <v>174996.58749999999</v>
      </c>
      <c r="F288" s="156">
        <v>111305.25</v>
      </c>
    </row>
    <row r="289" spans="1:6" ht="16.5" customHeight="1">
      <c r="A289" s="13">
        <v>924</v>
      </c>
      <c r="B289" s="9" t="s">
        <v>320</v>
      </c>
      <c r="C289" s="20">
        <v>60069.5</v>
      </c>
      <c r="D289" s="20">
        <v>0</v>
      </c>
      <c r="E289" s="14">
        <v>77737</v>
      </c>
      <c r="F289" s="156">
        <v>-17667.5</v>
      </c>
    </row>
    <row r="290" spans="1:6" ht="16.5" customHeight="1">
      <c r="A290" s="13">
        <v>925</v>
      </c>
      <c r="B290" s="9" t="s">
        <v>321</v>
      </c>
      <c r="C290" s="20">
        <v>134273</v>
      </c>
      <c r="D290" s="20">
        <v>0</v>
      </c>
      <c r="E290" s="14">
        <v>97259.587499999994</v>
      </c>
      <c r="F290" s="156">
        <v>37013.412500000013</v>
      </c>
    </row>
    <row r="291" spans="1:6" ht="16.5" customHeight="1">
      <c r="A291" s="13">
        <v>927</v>
      </c>
      <c r="B291" s="9" t="s">
        <v>322</v>
      </c>
      <c r="C291" s="20">
        <v>1079660.925</v>
      </c>
      <c r="D291" s="20">
        <v>0</v>
      </c>
      <c r="E291" s="14">
        <v>1129059.2549999999</v>
      </c>
      <c r="F291" s="156">
        <v>-49398.329999999842</v>
      </c>
    </row>
    <row r="292" spans="1:6" ht="16.5" customHeight="1">
      <c r="A292" s="13">
        <v>931</v>
      </c>
      <c r="B292" s="9" t="s">
        <v>323</v>
      </c>
      <c r="C292" s="20">
        <v>185597.08749999999</v>
      </c>
      <c r="D292" s="20">
        <v>0</v>
      </c>
      <c r="E292" s="14">
        <v>270342.78474999999</v>
      </c>
      <c r="F292" s="156">
        <v>-84745.697249999997</v>
      </c>
    </row>
    <row r="293" spans="1:6" ht="16.5" customHeight="1">
      <c r="A293" s="13">
        <v>934</v>
      </c>
      <c r="B293" s="9" t="s">
        <v>324</v>
      </c>
      <c r="C293" s="20">
        <v>174908.25</v>
      </c>
      <c r="D293" s="20">
        <v>0</v>
      </c>
      <c r="E293" s="14">
        <v>45935.5</v>
      </c>
      <c r="F293" s="156">
        <v>128972.75</v>
      </c>
    </row>
    <row r="294" spans="1:6" ht="16.5" customHeight="1">
      <c r="A294" s="13">
        <v>935</v>
      </c>
      <c r="B294" s="9" t="s">
        <v>325</v>
      </c>
      <c r="C294" s="20">
        <v>779136.75</v>
      </c>
      <c r="D294" s="20">
        <v>0</v>
      </c>
      <c r="E294" s="14">
        <v>45087.46</v>
      </c>
      <c r="F294" s="156">
        <v>734049.29</v>
      </c>
    </row>
    <row r="295" spans="1:6" ht="16.5" customHeight="1">
      <c r="A295" s="13">
        <v>936</v>
      </c>
      <c r="B295" s="9" t="s">
        <v>326</v>
      </c>
      <c r="C295" s="20">
        <v>279146.5</v>
      </c>
      <c r="D295" s="20">
        <v>0</v>
      </c>
      <c r="E295" s="14">
        <v>121994.08749999999</v>
      </c>
      <c r="F295" s="156">
        <v>157152.41250000001</v>
      </c>
    </row>
    <row r="296" spans="1:6" ht="16.5" customHeight="1">
      <c r="A296" s="13">
        <v>946</v>
      </c>
      <c r="B296" s="9" t="s">
        <v>327</v>
      </c>
      <c r="C296" s="20">
        <v>183918.67499999999</v>
      </c>
      <c r="D296" s="20">
        <v>0</v>
      </c>
      <c r="E296" s="14">
        <v>343986.22499999998</v>
      </c>
      <c r="F296" s="156">
        <v>-160067.54999999999</v>
      </c>
    </row>
    <row r="297" spans="1:6" ht="16.5" customHeight="1">
      <c r="A297" s="13">
        <v>976</v>
      </c>
      <c r="B297" s="9" t="s">
        <v>328</v>
      </c>
      <c r="C297" s="20">
        <v>88337.5</v>
      </c>
      <c r="D297" s="20">
        <v>0</v>
      </c>
      <c r="E297" s="14">
        <v>297202.685</v>
      </c>
      <c r="F297" s="156">
        <v>-208865.185</v>
      </c>
    </row>
    <row r="298" spans="1:6" ht="16.5" customHeight="1">
      <c r="A298" s="13">
        <v>977</v>
      </c>
      <c r="B298" s="9" t="s">
        <v>329</v>
      </c>
      <c r="C298" s="20">
        <v>722777.42500000005</v>
      </c>
      <c r="D298" s="20">
        <v>0</v>
      </c>
      <c r="E298" s="14">
        <v>263334.08750000002</v>
      </c>
      <c r="F298" s="156">
        <v>459443.33750000002</v>
      </c>
    </row>
    <row r="299" spans="1:6" ht="16.5" customHeight="1">
      <c r="A299" s="13">
        <v>980</v>
      </c>
      <c r="B299" s="9" t="s">
        <v>330</v>
      </c>
      <c r="C299" s="20">
        <v>916943.25</v>
      </c>
      <c r="D299" s="20">
        <v>0</v>
      </c>
      <c r="E299" s="14">
        <v>1757827.9125000001</v>
      </c>
      <c r="F299" s="156">
        <v>-840884.66249999986</v>
      </c>
    </row>
    <row r="300" spans="1:6" ht="16.5" customHeight="1">
      <c r="A300" s="13">
        <v>981</v>
      </c>
      <c r="B300" s="9" t="s">
        <v>331</v>
      </c>
      <c r="C300" s="20">
        <v>58302.75</v>
      </c>
      <c r="D300" s="20">
        <v>0</v>
      </c>
      <c r="E300" s="14">
        <v>65369.75</v>
      </c>
      <c r="F300" s="156">
        <v>-7067</v>
      </c>
    </row>
    <row r="301" spans="1:6" ht="16.5" customHeight="1">
      <c r="A301" s="13">
        <v>989</v>
      </c>
      <c r="B301" s="9" t="s">
        <v>332</v>
      </c>
      <c r="C301" s="20">
        <v>286390.17499999999</v>
      </c>
      <c r="D301" s="20">
        <v>0</v>
      </c>
      <c r="E301" s="14">
        <v>59221.46</v>
      </c>
      <c r="F301" s="156">
        <v>227168.715</v>
      </c>
    </row>
    <row r="302" spans="1:6" ht="16.5" customHeight="1">
      <c r="A302" s="13">
        <v>992</v>
      </c>
      <c r="B302" s="9" t="s">
        <v>333</v>
      </c>
      <c r="C302" s="20">
        <v>325082</v>
      </c>
      <c r="D302" s="20">
        <v>0</v>
      </c>
      <c r="E302" s="14">
        <v>361424.04749999999</v>
      </c>
      <c r="F302" s="156">
        <v>-36342.047500000037</v>
      </c>
    </row>
    <row r="303" spans="1:6" s="38" customFormat="1" ht="16.5" customHeight="1">
      <c r="A303" s="157"/>
      <c r="B303" s="161" t="s">
        <v>359</v>
      </c>
      <c r="C303" s="16">
        <v>155489370.7250002</v>
      </c>
      <c r="D303" s="16"/>
      <c r="E303" s="16">
        <v>408351307.31224948</v>
      </c>
      <c r="F303" s="156">
        <v>-252861936.58724931</v>
      </c>
    </row>
    <row r="304" spans="1:6" s="38" customFormat="1" ht="16.5" customHeight="1">
      <c r="A304" s="157"/>
      <c r="B304" s="11"/>
      <c r="C304" s="16"/>
      <c r="D304" s="16"/>
      <c r="E304" s="12"/>
    </row>
    <row r="305" spans="1:6" ht="16.5" customHeight="1">
      <c r="A305" s="13"/>
      <c r="B305" s="9"/>
      <c r="C305" s="20"/>
      <c r="D305" s="20"/>
      <c r="E305" s="20"/>
    </row>
    <row r="306" spans="1:6" ht="23.25" customHeight="1">
      <c r="A306" s="158"/>
      <c r="B306" s="9"/>
      <c r="C306" s="20"/>
      <c r="D306" s="20"/>
      <c r="E306" s="20"/>
    </row>
    <row r="307" spans="1:6" s="38" customFormat="1" ht="49.5" customHeight="1">
      <c r="A307" s="159" t="s">
        <v>443</v>
      </c>
      <c r="B307" s="161" t="s">
        <v>444</v>
      </c>
      <c r="C307" s="162" t="s">
        <v>438</v>
      </c>
      <c r="D307" s="161" t="s">
        <v>439</v>
      </c>
      <c r="E307" s="162" t="s">
        <v>440</v>
      </c>
      <c r="F307" s="162" t="s">
        <v>441</v>
      </c>
    </row>
    <row r="308" spans="1:6" ht="16.5" customHeight="1">
      <c r="A308" s="18">
        <v>90000231</v>
      </c>
      <c r="B308" s="9" t="s">
        <v>445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 customHeight="1">
      <c r="A309" s="18">
        <v>90000281</v>
      </c>
      <c r="B309" s="9" t="s">
        <v>446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 customHeight="1">
      <c r="A310" s="18">
        <v>90000381</v>
      </c>
      <c r="B310" s="9" t="s">
        <v>447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 customHeight="1">
      <c r="A311" s="18">
        <v>90000691</v>
      </c>
      <c r="B311" s="9" t="s">
        <v>448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 customHeight="1">
      <c r="A312" s="18">
        <v>90000851</v>
      </c>
      <c r="B312" s="9" t="s">
        <v>449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 customHeight="1">
      <c r="A313" s="18">
        <v>90000901</v>
      </c>
      <c r="B313" s="9" t="s">
        <v>450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 customHeight="1">
      <c r="A314" s="18">
        <v>90001171</v>
      </c>
      <c r="B314" s="9" t="s">
        <v>451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 customHeight="1">
      <c r="A315" s="18">
        <v>90001361</v>
      </c>
      <c r="B315" s="20" t="s">
        <v>452</v>
      </c>
      <c r="C315" s="20">
        <v>3250820</v>
      </c>
      <c r="D315" s="14">
        <v>127757.226</v>
      </c>
      <c r="E315" s="14">
        <v>0</v>
      </c>
      <c r="F315" s="20">
        <v>3378577.2259999998</v>
      </c>
    </row>
    <row r="316" spans="1:6" ht="16.5" customHeight="1">
      <c r="A316" s="18">
        <v>90001481</v>
      </c>
      <c r="B316" s="20" t="s">
        <v>453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 customHeight="1">
      <c r="A317" s="18">
        <v>90001791</v>
      </c>
      <c r="B317" s="20" t="s">
        <v>454</v>
      </c>
      <c r="C317" s="20">
        <v>6745451.5</v>
      </c>
      <c r="D317" s="14">
        <v>265096.24394999997</v>
      </c>
      <c r="E317" s="14">
        <v>0</v>
      </c>
      <c r="F317" s="20">
        <v>7010547.74395</v>
      </c>
    </row>
    <row r="318" spans="1:6" ht="16.5" customHeight="1">
      <c r="A318" s="18">
        <v>90001801</v>
      </c>
      <c r="B318" s="20" t="s">
        <v>455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 customHeight="1">
      <c r="A319" s="18">
        <v>90002401</v>
      </c>
      <c r="B319" s="20" t="s">
        <v>456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 customHeight="1">
      <c r="A320" s="18">
        <v>90003031</v>
      </c>
      <c r="B320" s="20" t="s">
        <v>457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 customHeight="1">
      <c r="A321" s="18">
        <v>90003941</v>
      </c>
      <c r="B321" s="20" t="s">
        <v>458</v>
      </c>
      <c r="C321" s="20">
        <v>4619079.5375000006</v>
      </c>
      <c r="D321" s="14">
        <v>181529.82582375</v>
      </c>
      <c r="E321" s="14">
        <v>0</v>
      </c>
      <c r="F321" s="20">
        <v>4800609.3633237509</v>
      </c>
    </row>
    <row r="322" spans="1:6" ht="16.5" customHeight="1">
      <c r="A322" s="18">
        <v>90004041</v>
      </c>
      <c r="B322" s="20" t="s">
        <v>459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 customHeight="1">
      <c r="A323" s="18">
        <v>90004951</v>
      </c>
      <c r="B323" s="20" t="s">
        <v>460</v>
      </c>
      <c r="C323" s="20">
        <v>2147749.6375000002</v>
      </c>
      <c r="D323" s="14">
        <v>84406.560753750004</v>
      </c>
      <c r="E323" s="14">
        <v>0</v>
      </c>
      <c r="F323" s="20">
        <v>2232156.1982537499</v>
      </c>
    </row>
    <row r="324" spans="1:6" ht="16.5" customHeight="1">
      <c r="A324" s="18">
        <v>90004961</v>
      </c>
      <c r="B324" s="20" t="s">
        <v>461</v>
      </c>
      <c r="C324" s="20">
        <v>4399737.5250000004</v>
      </c>
      <c r="D324" s="14">
        <v>172909.6847325</v>
      </c>
      <c r="E324" s="14">
        <v>0</v>
      </c>
      <c r="F324" s="20">
        <v>4572647.2097325008</v>
      </c>
    </row>
    <row r="325" spans="1:6" ht="16.5" customHeight="1">
      <c r="A325" s="18">
        <v>90006471</v>
      </c>
      <c r="B325" s="20" t="s">
        <v>462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 customHeight="1">
      <c r="A326" s="18">
        <v>90007291</v>
      </c>
      <c r="B326" s="20" t="s">
        <v>463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 customHeight="1">
      <c r="A327" s="18">
        <v>90008441</v>
      </c>
      <c r="B327" s="20" t="s">
        <v>464</v>
      </c>
      <c r="C327" s="20">
        <v>4763158</v>
      </c>
      <c r="D327" s="14">
        <v>187192.10939999999</v>
      </c>
      <c r="E327" s="14">
        <v>0</v>
      </c>
      <c r="F327" s="20">
        <v>4950350.1094000004</v>
      </c>
    </row>
    <row r="328" spans="1:6" ht="16.5" customHeight="1">
      <c r="A328" s="18">
        <v>90031161</v>
      </c>
      <c r="B328" s="20" t="s">
        <v>465</v>
      </c>
      <c r="C328" s="20">
        <v>1002277.275</v>
      </c>
      <c r="D328" s="14">
        <v>39389.496907499997</v>
      </c>
      <c r="E328" s="14">
        <v>0</v>
      </c>
      <c r="F328" s="20">
        <v>1041666.7719075</v>
      </c>
    </row>
    <row r="329" spans="1:6" ht="16.5" customHeight="1">
      <c r="A329" s="18">
        <v>90032731</v>
      </c>
      <c r="B329" s="20" t="s">
        <v>466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 customHeight="1">
      <c r="A330" s="18">
        <v>90033141</v>
      </c>
      <c r="B330" s="20" t="s">
        <v>467</v>
      </c>
      <c r="C330" s="20">
        <v>291513.75</v>
      </c>
      <c r="D330" s="14">
        <v>11456.490374999999</v>
      </c>
      <c r="E330" s="14">
        <v>0</v>
      </c>
      <c r="F330" s="20">
        <v>302970.24037499999</v>
      </c>
    </row>
    <row r="331" spans="1:6" ht="16.5" customHeight="1">
      <c r="A331" s="18">
        <v>90034021</v>
      </c>
      <c r="B331" s="20" t="s">
        <v>468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 customHeight="1">
      <c r="A332" s="18">
        <v>90034091</v>
      </c>
      <c r="B332" s="20" t="s">
        <v>469</v>
      </c>
      <c r="C332" s="20">
        <v>431087</v>
      </c>
      <c r="D332" s="14">
        <v>16941.719099999998</v>
      </c>
      <c r="E332" s="14">
        <v>0</v>
      </c>
      <c r="F332" s="20">
        <v>448028.71909999999</v>
      </c>
    </row>
    <row r="333" spans="1:6" ht="16.5" customHeight="1">
      <c r="A333" s="18">
        <v>90034101</v>
      </c>
      <c r="B333" s="20" t="s">
        <v>470</v>
      </c>
      <c r="C333" s="20">
        <v>739119.86250000005</v>
      </c>
      <c r="D333" s="14">
        <v>29047.41059625</v>
      </c>
      <c r="E333" s="14">
        <v>0</v>
      </c>
      <c r="F333" s="20">
        <v>768167.27309625002</v>
      </c>
    </row>
    <row r="334" spans="1:6" ht="16.5" customHeight="1">
      <c r="A334" s="18">
        <v>90035101</v>
      </c>
      <c r="B334" s="20" t="s">
        <v>471</v>
      </c>
      <c r="C334" s="20">
        <v>3473941.9741250002</v>
      </c>
      <c r="D334" s="14">
        <v>136525.9195831125</v>
      </c>
      <c r="E334" s="14">
        <v>0</v>
      </c>
      <c r="F334" s="20">
        <v>3610467.8937081122</v>
      </c>
    </row>
    <row r="335" spans="1:6" ht="16.5" customHeight="1">
      <c r="A335" s="18">
        <v>90035401</v>
      </c>
      <c r="B335" s="20" t="s">
        <v>472</v>
      </c>
      <c r="C335" s="20">
        <v>2109764.5125000002</v>
      </c>
      <c r="D335" s="14">
        <v>82913.745341250004</v>
      </c>
      <c r="E335" s="14">
        <v>0</v>
      </c>
      <c r="F335" s="20">
        <v>2192678.2578412499</v>
      </c>
    </row>
    <row r="336" spans="1:6" ht="16.5" customHeight="1">
      <c r="A336" s="18">
        <v>90035411</v>
      </c>
      <c r="B336" s="20" t="s">
        <v>473</v>
      </c>
      <c r="C336" s="20">
        <v>1601293.8625</v>
      </c>
      <c r="D336" s="14">
        <v>62930.848796249993</v>
      </c>
      <c r="E336" s="14">
        <v>0</v>
      </c>
      <c r="F336" s="20">
        <v>1664224.7112962501</v>
      </c>
    </row>
    <row r="337" spans="1:6" ht="16.5" customHeight="1">
      <c r="A337" s="18">
        <v>90035421</v>
      </c>
      <c r="B337" s="20" t="s">
        <v>474</v>
      </c>
      <c r="C337" s="20">
        <v>1248385.55</v>
      </c>
      <c r="D337" s="14">
        <v>49061.552114999999</v>
      </c>
      <c r="E337" s="14">
        <v>0</v>
      </c>
      <c r="F337" s="20">
        <v>1297447.1021149999</v>
      </c>
    </row>
    <row r="338" spans="1:6" ht="16.5" customHeight="1">
      <c r="A338" s="18">
        <v>90035431</v>
      </c>
      <c r="B338" s="20" t="s">
        <v>475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 customHeight="1">
      <c r="A339" s="18">
        <v>90035441</v>
      </c>
      <c r="B339" s="20" t="s">
        <v>476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 customHeight="1">
      <c r="A340" s="18">
        <v>90035451</v>
      </c>
      <c r="B340" s="20" t="s">
        <v>477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 customHeight="1">
      <c r="A341" s="18">
        <v>90035461</v>
      </c>
      <c r="B341" s="20" t="s">
        <v>478</v>
      </c>
      <c r="C341" s="20">
        <v>1076745.7875000001</v>
      </c>
      <c r="D341" s="14">
        <v>42316.109448749987</v>
      </c>
      <c r="E341" s="14">
        <v>0</v>
      </c>
      <c r="F341" s="20">
        <v>1119061.8969487499</v>
      </c>
    </row>
    <row r="342" spans="1:6" ht="16.5" customHeight="1">
      <c r="A342" s="18">
        <v>90035471</v>
      </c>
      <c r="B342" s="20" t="s">
        <v>479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 customHeight="1">
      <c r="A343" s="18">
        <v>90035481</v>
      </c>
      <c r="B343" s="20" t="s">
        <v>480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 customHeight="1">
      <c r="A344" s="18">
        <v>90035491</v>
      </c>
      <c r="B344" s="20" t="s">
        <v>481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 customHeight="1">
      <c r="A345" s="18">
        <v>90035501</v>
      </c>
      <c r="B345" s="20" t="s">
        <v>482</v>
      </c>
      <c r="C345" s="20">
        <v>821538.75</v>
      </c>
      <c r="D345" s="14">
        <v>32286.472874999999</v>
      </c>
      <c r="E345" s="14">
        <v>0</v>
      </c>
      <c r="F345" s="20">
        <v>853825.22287499998</v>
      </c>
    </row>
    <row r="346" spans="1:6" ht="16.5" customHeight="1">
      <c r="A346" s="18">
        <v>90035521</v>
      </c>
      <c r="B346" s="20" t="s">
        <v>483</v>
      </c>
      <c r="C346" s="20">
        <v>5858189.6500000004</v>
      </c>
      <c r="D346" s="14">
        <v>230226.85324500001</v>
      </c>
      <c r="E346" s="14">
        <v>0</v>
      </c>
      <c r="F346" s="20">
        <v>6088416.5032450007</v>
      </c>
    </row>
    <row r="347" spans="1:6" ht="16.5" customHeight="1">
      <c r="A347" s="18">
        <v>90035531</v>
      </c>
      <c r="B347" s="20" t="s">
        <v>484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 customHeight="1">
      <c r="A348" s="18">
        <v>90035541</v>
      </c>
      <c r="B348" s="20" t="s">
        <v>485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 customHeight="1">
      <c r="A349" s="18">
        <v>90035551</v>
      </c>
      <c r="B349" s="20" t="s">
        <v>486</v>
      </c>
      <c r="C349" s="20">
        <v>1447586.6125</v>
      </c>
      <c r="D349" s="14">
        <v>56890.153871249997</v>
      </c>
      <c r="E349" s="14">
        <v>0</v>
      </c>
      <c r="F349" s="20">
        <v>1504476.7663712499</v>
      </c>
    </row>
    <row r="350" spans="1:6" ht="16.5" customHeight="1">
      <c r="A350" s="18">
        <v>90036381</v>
      </c>
      <c r="B350" s="20" t="s">
        <v>487</v>
      </c>
      <c r="C350" s="20">
        <v>2187324.8374999999</v>
      </c>
      <c r="D350" s="14">
        <v>85961.866113750002</v>
      </c>
      <c r="E350" s="14">
        <v>0</v>
      </c>
      <c r="F350" s="20">
        <v>2273286.7036137502</v>
      </c>
    </row>
    <row r="351" spans="1:6" ht="16.5" customHeight="1">
      <c r="A351" s="18">
        <v>90036811</v>
      </c>
      <c r="B351" s="20" t="s">
        <v>488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 customHeight="1">
      <c r="A352" s="18">
        <v>90037151</v>
      </c>
      <c r="B352" s="20" t="s">
        <v>489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 customHeight="1">
      <c r="A353" s="18">
        <v>90037171</v>
      </c>
      <c r="B353" s="20" t="s">
        <v>490</v>
      </c>
      <c r="C353" s="20">
        <v>980369.57500000007</v>
      </c>
      <c r="D353" s="14">
        <v>38528.524297500007</v>
      </c>
      <c r="E353" s="14">
        <v>0</v>
      </c>
      <c r="F353" s="20">
        <v>1018898.0992975</v>
      </c>
    </row>
    <row r="354" spans="1:6" ht="16.5" customHeight="1">
      <c r="A354" s="18">
        <v>90037181</v>
      </c>
      <c r="B354" s="20" t="s">
        <v>491</v>
      </c>
      <c r="C354" s="20">
        <v>3032008.0125000002</v>
      </c>
      <c r="D354" s="14">
        <v>119157.91489124999</v>
      </c>
      <c r="E354" s="14">
        <v>0</v>
      </c>
      <c r="F354" s="20">
        <v>3151165.9273912502</v>
      </c>
    </row>
    <row r="355" spans="1:6" ht="16.5" customHeight="1">
      <c r="A355" s="18">
        <v>90037191</v>
      </c>
      <c r="B355" s="20" t="s">
        <v>492</v>
      </c>
      <c r="C355" s="20">
        <v>1734948.5</v>
      </c>
      <c r="D355" s="14">
        <v>68183.476049999997</v>
      </c>
      <c r="E355" s="14">
        <v>0</v>
      </c>
      <c r="F355" s="20">
        <v>1803131.9760499999</v>
      </c>
    </row>
    <row r="356" spans="1:6" ht="16.5" customHeight="1">
      <c r="A356" s="18">
        <v>90037251</v>
      </c>
      <c r="B356" s="20" t="s">
        <v>493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 customHeight="1">
      <c r="A357" s="18">
        <v>90037591</v>
      </c>
      <c r="B357" s="20" t="s">
        <v>494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 customHeight="1">
      <c r="A358" s="18">
        <v>90037841</v>
      </c>
      <c r="B358" s="20" t="s">
        <v>495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 customHeight="1">
      <c r="A359" s="18">
        <v>90037851</v>
      </c>
      <c r="B359" s="20" t="s">
        <v>496</v>
      </c>
      <c r="C359" s="20">
        <v>770303</v>
      </c>
      <c r="D359" s="14">
        <v>30272.907899999998</v>
      </c>
      <c r="E359" s="14">
        <v>0</v>
      </c>
      <c r="F359" s="20">
        <v>800575.90789999999</v>
      </c>
    </row>
    <row r="360" spans="1:6" ht="16.5" customHeight="1">
      <c r="A360" s="18">
        <v>90037861</v>
      </c>
      <c r="B360" s="20" t="s">
        <v>497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 customHeight="1">
      <c r="A361" s="18">
        <v>90037981</v>
      </c>
      <c r="B361" s="20" t="s">
        <v>498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 customHeight="1">
      <c r="A362" s="18">
        <v>90037991</v>
      </c>
      <c r="B362" s="20" t="s">
        <v>499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 customHeight="1">
      <c r="A363" s="18">
        <v>90038081</v>
      </c>
      <c r="B363" s="20" t="s">
        <v>500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 customHeight="1">
      <c r="A364" s="18">
        <v>90038581</v>
      </c>
      <c r="B364" s="20" t="s">
        <v>501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 customHeight="1">
      <c r="A365" s="18">
        <v>90038611</v>
      </c>
      <c r="B365" s="20" t="s">
        <v>502</v>
      </c>
      <c r="C365" s="20">
        <v>938144.25</v>
      </c>
      <c r="D365" s="14">
        <v>36869.069024999997</v>
      </c>
      <c r="E365" s="14">
        <v>0</v>
      </c>
      <c r="F365" s="20">
        <v>975013.31902499998</v>
      </c>
    </row>
    <row r="366" spans="1:6" ht="16.5" customHeight="1">
      <c r="A366" s="18">
        <v>90038691</v>
      </c>
      <c r="B366" s="20" t="s">
        <v>503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 customHeight="1">
      <c r="A367" s="18">
        <v>90053421</v>
      </c>
      <c r="B367" s="20" t="s">
        <v>504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 customHeight="1">
      <c r="A368" s="18">
        <v>90053431</v>
      </c>
      <c r="B368" s="20" t="s">
        <v>505</v>
      </c>
      <c r="C368" s="20">
        <v>8404429.75</v>
      </c>
      <c r="D368" s="14">
        <v>330294.08917499997</v>
      </c>
      <c r="E368" s="14">
        <v>0</v>
      </c>
      <c r="F368" s="20">
        <v>8734723.8391750008</v>
      </c>
    </row>
    <row r="369" spans="1:6" ht="16.5" customHeight="1">
      <c r="A369" s="18">
        <v>90000842</v>
      </c>
      <c r="B369" s="20" t="s">
        <v>506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 customHeight="1">
      <c r="A370" s="18">
        <v>90000872</v>
      </c>
      <c r="B370" s="20" t="s">
        <v>507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 customHeight="1">
      <c r="A371" s="18">
        <v>90037822</v>
      </c>
      <c r="B371" s="20" t="s">
        <v>508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 customHeight="1">
      <c r="A372" s="18">
        <v>90038382</v>
      </c>
      <c r="B372" s="20" t="s">
        <v>509</v>
      </c>
      <c r="C372" s="20">
        <v>3343162.7222500001</v>
      </c>
      <c r="D372" s="14">
        <v>0</v>
      </c>
      <c r="E372" s="14">
        <v>0</v>
      </c>
      <c r="F372" s="20">
        <v>3343162.7222500001</v>
      </c>
    </row>
    <row r="373" spans="1:6" ht="16.5" customHeight="1">
      <c r="A373" s="18">
        <v>90053342</v>
      </c>
      <c r="B373" s="20" t="s">
        <v>510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 customHeight="1">
      <c r="A374" s="18">
        <v>90053456</v>
      </c>
      <c r="B374" s="20" t="s">
        <v>511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 customHeight="1">
      <c r="A375" s="18">
        <v>90000837</v>
      </c>
      <c r="B375" s="20" t="s">
        <v>512</v>
      </c>
      <c r="C375" s="20">
        <v>13923686.080000009</v>
      </c>
      <c r="D375" s="14">
        <v>547200.86294400028</v>
      </c>
      <c r="E375" s="14">
        <v>0</v>
      </c>
      <c r="F375" s="20">
        <v>14470886.942944011</v>
      </c>
    </row>
    <row r="376" spans="1:6" ht="16.5" customHeight="1">
      <c r="A376" s="18">
        <v>90002047</v>
      </c>
      <c r="B376" s="20" t="s">
        <v>513</v>
      </c>
      <c r="C376" s="20">
        <v>7725785.7399999993</v>
      </c>
      <c r="D376" s="14">
        <v>303623.37958200002</v>
      </c>
      <c r="E376" s="14">
        <v>0</v>
      </c>
      <c r="F376" s="20">
        <v>8029409.1195819993</v>
      </c>
    </row>
    <row r="377" spans="1:6" ht="16.5" customHeight="1">
      <c r="A377" s="18">
        <v>90005997</v>
      </c>
      <c r="B377" s="20" t="s">
        <v>514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 customHeight="1">
      <c r="A378" s="18">
        <v>90008177</v>
      </c>
      <c r="B378" s="20" t="s">
        <v>515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 customHeight="1">
      <c r="A379" s="18">
        <v>90008367</v>
      </c>
      <c r="B379" s="20" t="s">
        <v>516</v>
      </c>
      <c r="C379" s="20">
        <v>9693768.5649999995</v>
      </c>
      <c r="D379" s="14">
        <v>380965.1046045</v>
      </c>
      <c r="E379" s="14">
        <v>0</v>
      </c>
      <c r="F379" s="20">
        <v>10074733.669604501</v>
      </c>
    </row>
    <row r="380" spans="1:6" ht="16.5" customHeight="1">
      <c r="A380" s="18">
        <v>90008987</v>
      </c>
      <c r="B380" s="20" t="s">
        <v>517</v>
      </c>
      <c r="C380" s="20">
        <v>5199792.5949999988</v>
      </c>
      <c r="D380" s="14">
        <v>204351.84898349989</v>
      </c>
      <c r="E380" s="14">
        <v>0</v>
      </c>
      <c r="F380" s="20">
        <v>5404144.443983499</v>
      </c>
    </row>
    <row r="381" spans="1:6" ht="16.5" customHeight="1">
      <c r="A381" s="18">
        <v>90038737</v>
      </c>
      <c r="B381" s="20" t="s">
        <v>518</v>
      </c>
      <c r="C381" s="20">
        <v>9843235.6149999984</v>
      </c>
      <c r="D381" s="14">
        <v>386839.15966950002</v>
      </c>
      <c r="E381" s="14">
        <v>0</v>
      </c>
      <c r="F381" s="20">
        <v>10230074.7746695</v>
      </c>
    </row>
    <row r="382" spans="1:6" ht="16.5" customHeight="1">
      <c r="A382" s="18">
        <v>90042287</v>
      </c>
      <c r="B382" s="20" t="s">
        <v>519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53" customFormat="1" ht="16.5" customHeight="1">
      <c r="A383" s="11"/>
      <c r="B383" s="161" t="s">
        <v>520</v>
      </c>
      <c r="C383" s="16">
        <v>272992152.69762498</v>
      </c>
      <c r="D383" s="16">
        <v>9979472.8725442886</v>
      </c>
      <c r="E383" s="16">
        <v>0</v>
      </c>
      <c r="F383" s="16">
        <v>282971625.57016939</v>
      </c>
    </row>
  </sheetData>
  <autoFilter ref="A10:F10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88"/>
  <sheetViews>
    <sheetView zoomScale="90" zoomScaleNormal="90" workbookViewId="0">
      <pane xSplit="3" ySplit="7" topLeftCell="D8" activePane="bottomRight" state="frozen"/>
      <selection pane="topRight"/>
      <selection pane="bottomLeft"/>
      <selection pane="bottomRight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12.28515625" style="797" bestFit="1" customWidth="1"/>
    <col min="16" max="16" width="12.28515625" style="529" customWidth="1"/>
    <col min="17" max="17" width="11" style="209" bestFit="1" customWidth="1"/>
  </cols>
  <sheetData>
    <row r="1" spans="1:17">
      <c r="A1" s="46">
        <v>46150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7" ht="18.75" customHeight="1">
      <c r="A2" s="49" t="s">
        <v>756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7">
      <c r="A3" s="33" t="s">
        <v>521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7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7" ht="29.25" customHeight="1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807">
        <v>2026</v>
      </c>
      <c r="P5" s="528">
        <v>2027</v>
      </c>
      <c r="Q5" s="544" t="s">
        <v>757</v>
      </c>
    </row>
    <row r="6" spans="1:17">
      <c r="A6" s="33"/>
      <c r="B6" s="44" t="s">
        <v>522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798">
        <v>25.72</v>
      </c>
      <c r="P6" s="528">
        <v>25.27</v>
      </c>
      <c r="Q6" s="304"/>
    </row>
    <row r="7" spans="1:17">
      <c r="A7" s="33"/>
      <c r="B7" s="44" t="s">
        <v>523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798">
        <v>1548.77</v>
      </c>
      <c r="P7" s="528">
        <v>1625.87</v>
      </c>
      <c r="Q7" s="304">
        <f>P7/O7-1</f>
        <v>4.9781439464865684E-2</v>
      </c>
    </row>
    <row r="8" spans="1:17" ht="15" customHeight="1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799"/>
      <c r="P8" s="530"/>
      <c r="Q8" s="304"/>
    </row>
    <row r="9" spans="1:17" ht="15" customHeight="1">
      <c r="A9" s="57"/>
      <c r="B9" s="57"/>
      <c r="C9" s="57"/>
      <c r="D9" s="52" t="s">
        <v>524</v>
      </c>
      <c r="E9" s="52" t="s">
        <v>524</v>
      </c>
      <c r="F9" s="52" t="s">
        <v>524</v>
      </c>
      <c r="G9" s="52" t="s">
        <v>524</v>
      </c>
      <c r="H9" s="52" t="s">
        <v>524</v>
      </c>
      <c r="I9" s="52" t="s">
        <v>524</v>
      </c>
      <c r="J9" s="52" t="s">
        <v>524</v>
      </c>
      <c r="K9" s="52" t="s">
        <v>524</v>
      </c>
      <c r="L9" s="58" t="s">
        <v>524</v>
      </c>
      <c r="M9" s="52" t="s">
        <v>524</v>
      </c>
      <c r="N9" s="58" t="s">
        <v>524</v>
      </c>
      <c r="O9" s="800" t="s">
        <v>524</v>
      </c>
      <c r="P9" s="531" t="s">
        <v>524</v>
      </c>
      <c r="Q9" s="304"/>
    </row>
    <row r="10" spans="1:17">
      <c r="A10" s="57"/>
      <c r="B10" s="44" t="s">
        <v>525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801"/>
      <c r="P10" s="532"/>
      <c r="Q10" s="304"/>
    </row>
    <row r="11" spans="1:17" ht="15" customHeight="1">
      <c r="A11" s="57"/>
      <c r="B11" s="57"/>
      <c r="C11" s="57" t="s">
        <v>526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801">
        <v>8970.59</v>
      </c>
      <c r="P11" s="532">
        <v>9355.6200000000008</v>
      </c>
      <c r="Q11" s="304">
        <f t="shared" ref="Q8:Q71" si="0">P11/O11-1</f>
        <v>4.2921368605632448E-2</v>
      </c>
    </row>
    <row r="12" spans="1:17" ht="15" customHeight="1">
      <c r="A12" s="57"/>
      <c r="B12" s="57"/>
      <c r="C12" s="57" t="s">
        <v>527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801">
        <v>9538.74</v>
      </c>
      <c r="P12" s="532">
        <v>9948.15</v>
      </c>
      <c r="Q12" s="304">
        <f t="shared" si="0"/>
        <v>4.2920763119657313E-2</v>
      </c>
    </row>
    <row r="13" spans="1:17" ht="15" customHeight="1">
      <c r="A13" s="57"/>
      <c r="B13" s="57"/>
      <c r="C13" s="57" t="s">
        <v>528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801">
        <v>8172.1</v>
      </c>
      <c r="P13" s="532">
        <v>8528.07</v>
      </c>
      <c r="Q13" s="304">
        <f t="shared" si="0"/>
        <v>4.3559183074117991E-2</v>
      </c>
    </row>
    <row r="14" spans="1:17" ht="15" customHeight="1">
      <c r="A14" s="57"/>
      <c r="B14" s="57"/>
      <c r="C14" s="57" t="s">
        <v>529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801">
        <v>13849.15</v>
      </c>
      <c r="P14" s="532">
        <v>14448.2</v>
      </c>
      <c r="Q14" s="304">
        <f t="shared" si="0"/>
        <v>4.3255362242448081E-2</v>
      </c>
    </row>
    <row r="15" spans="1:17" ht="15" customHeight="1">
      <c r="A15" s="57"/>
      <c r="B15" s="57"/>
      <c r="C15" s="57" t="s">
        <v>396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801">
        <v>70.22</v>
      </c>
      <c r="P15" s="532">
        <v>73.23</v>
      </c>
      <c r="Q15" s="304">
        <f t="shared" si="0"/>
        <v>4.2865280546852791E-2</v>
      </c>
    </row>
    <row r="16" spans="1:17" s="146" customFormat="1">
      <c r="A16" s="57"/>
      <c r="B16" s="57"/>
      <c r="C16" s="57" t="s">
        <v>530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801">
        <v>86.07</v>
      </c>
      <c r="P16" s="532">
        <v>89.71</v>
      </c>
      <c r="Q16" s="304">
        <f t="shared" si="0"/>
        <v>4.2291158359474945E-2</v>
      </c>
    </row>
    <row r="17" spans="1:25" s="146" customFormat="1">
      <c r="A17" s="57"/>
      <c r="B17" s="57"/>
      <c r="C17" s="57" t="s">
        <v>531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05" t="s">
        <v>532</v>
      </c>
      <c r="M17" s="55"/>
      <c r="N17" s="62"/>
      <c r="O17" s="801"/>
      <c r="P17" s="532"/>
      <c r="Q17" s="304"/>
    </row>
    <row r="18" spans="1:25" s="146" customFormat="1">
      <c r="A18" s="57"/>
      <c r="B18" s="57"/>
      <c r="C18" s="57" t="s">
        <v>533</v>
      </c>
      <c r="D18" s="55">
        <v>1033.3800000000001</v>
      </c>
      <c r="E18" s="55">
        <v>1059.42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05" t="s">
        <v>532</v>
      </c>
      <c r="M18" s="55"/>
      <c r="N18" s="62"/>
      <c r="O18" s="801"/>
      <c r="P18" s="532"/>
      <c r="Q18" s="304"/>
    </row>
    <row r="19" spans="1:25" s="146" customFormat="1">
      <c r="A19" s="57"/>
      <c r="B19" s="57"/>
      <c r="C19" s="57" t="s">
        <v>534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05" t="s">
        <v>532</v>
      </c>
      <c r="M19" s="55"/>
      <c r="N19" s="62"/>
      <c r="O19" s="801"/>
      <c r="P19" s="532"/>
      <c r="Q19" s="304"/>
    </row>
    <row r="20" spans="1:25" s="146" customFormat="1">
      <c r="A20" s="57"/>
      <c r="B20" s="57"/>
      <c r="C20" s="57" t="s">
        <v>535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05" t="s">
        <v>532</v>
      </c>
      <c r="M20" s="55"/>
      <c r="N20" s="62"/>
      <c r="O20" s="801"/>
      <c r="P20" s="532"/>
      <c r="Q20" s="304"/>
    </row>
    <row r="21" spans="1:25" s="146" customFormat="1">
      <c r="A21" s="57"/>
      <c r="B21" s="57"/>
      <c r="C21" s="57" t="s">
        <v>536</v>
      </c>
      <c r="D21" s="55">
        <v>19116.73</v>
      </c>
      <c r="E21" s="55">
        <v>19708.330000000002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05" t="s">
        <v>532</v>
      </c>
      <c r="M21" s="55"/>
      <c r="N21" s="62"/>
      <c r="O21" s="801"/>
      <c r="P21" s="532"/>
      <c r="Q21" s="304"/>
    </row>
    <row r="22" spans="1:25" s="146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05" t="s">
        <v>532</v>
      </c>
      <c r="M22" s="55"/>
      <c r="N22" s="62"/>
      <c r="O22" s="801"/>
      <c r="P22" s="532"/>
      <c r="Q22" s="304"/>
    </row>
    <row r="23" spans="1:25" s="146" customFormat="1">
      <c r="A23" s="57"/>
      <c r="B23" s="44" t="s">
        <v>537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05" t="s">
        <v>532</v>
      </c>
      <c r="M23" s="55"/>
      <c r="N23" s="62"/>
      <c r="O23" s="801"/>
      <c r="P23" s="532"/>
      <c r="Q23" s="304"/>
    </row>
    <row r="24" spans="1:25" ht="15" customHeight="1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801"/>
      <c r="P24" s="532"/>
      <c r="Q24" s="304"/>
    </row>
    <row r="25" spans="1:25">
      <c r="A25" s="57"/>
      <c r="B25" s="44" t="s">
        <v>538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801"/>
      <c r="P25" s="532"/>
      <c r="Q25" s="304"/>
      <c r="R25" s="217"/>
      <c r="S25" s="217"/>
      <c r="T25" s="217"/>
      <c r="U25" s="217"/>
      <c r="V25" s="217"/>
      <c r="W25" s="217"/>
      <c r="X25" s="217"/>
      <c r="Y25" s="217"/>
    </row>
    <row r="26" spans="1:25">
      <c r="A26" s="57"/>
      <c r="B26" s="57"/>
      <c r="C26" s="57" t="s">
        <v>539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801">
        <v>75.930000000000007</v>
      </c>
      <c r="P26" s="532">
        <v>79.19</v>
      </c>
      <c r="Q26" s="304">
        <f t="shared" si="0"/>
        <v>4.2934281575134792E-2</v>
      </c>
      <c r="R26" s="218"/>
      <c r="S26" s="218"/>
      <c r="T26" s="218"/>
      <c r="U26" s="218"/>
      <c r="V26" s="218"/>
      <c r="W26" s="218"/>
      <c r="X26" s="218"/>
      <c r="Y26" s="218"/>
    </row>
    <row r="27" spans="1:25" ht="15" customHeight="1">
      <c r="A27" s="57"/>
      <c r="B27" s="57"/>
      <c r="C27" s="57" t="s">
        <v>540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801">
        <v>322.26</v>
      </c>
      <c r="P27" s="532">
        <v>336.09</v>
      </c>
      <c r="Q27" s="304">
        <f t="shared" si="0"/>
        <v>4.2915658164215165E-2</v>
      </c>
    </row>
    <row r="28" spans="1:25" ht="15" customHeight="1">
      <c r="A28" s="57"/>
      <c r="B28" s="57"/>
      <c r="C28" s="57" t="s">
        <v>541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801">
        <v>2003.77</v>
      </c>
      <c r="P28" s="532">
        <v>2146.56</v>
      </c>
      <c r="Q28" s="304">
        <f t="shared" si="0"/>
        <v>7.126067363020705E-2</v>
      </c>
    </row>
    <row r="29" spans="1:25" ht="15" customHeight="1">
      <c r="A29" s="57"/>
      <c r="B29" s="57"/>
      <c r="C29" s="57" t="s">
        <v>542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801">
        <v>45.52</v>
      </c>
      <c r="P29" s="532">
        <v>47.47</v>
      </c>
      <c r="Q29" s="304">
        <f t="shared" si="0"/>
        <v>4.2838312829525327E-2</v>
      </c>
    </row>
    <row r="30" spans="1:25" ht="15" customHeight="1">
      <c r="A30" s="57"/>
      <c r="B30" s="57"/>
      <c r="C30" s="57" t="s">
        <v>543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801">
        <v>443.57</v>
      </c>
      <c r="P30" s="532">
        <v>462.61</v>
      </c>
      <c r="Q30" s="304">
        <f t="shared" si="0"/>
        <v>4.2924453862975387E-2</v>
      </c>
    </row>
    <row r="31" spans="1:25" ht="15" customHeight="1">
      <c r="A31" s="57"/>
      <c r="B31" s="57"/>
      <c r="C31" s="57" t="s">
        <v>544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801">
        <v>324.47000000000003</v>
      </c>
      <c r="P31" s="532">
        <v>338.4</v>
      </c>
      <c r="Q31" s="304">
        <f t="shared" si="0"/>
        <v>4.2931549912164302E-2</v>
      </c>
    </row>
    <row r="32" spans="1:25" ht="15" customHeight="1">
      <c r="A32" s="57"/>
      <c r="B32" s="57"/>
      <c r="C32" s="57" t="s">
        <v>545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801">
        <v>31.16</v>
      </c>
      <c r="P32" s="532">
        <v>32.5</v>
      </c>
      <c r="Q32" s="304">
        <f t="shared" si="0"/>
        <v>4.3003851091142575E-2</v>
      </c>
    </row>
    <row r="33" spans="1:17" ht="15" customHeight="1">
      <c r="A33" s="57"/>
      <c r="B33" s="57"/>
      <c r="C33" s="57" t="s">
        <v>546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801">
        <v>754.59</v>
      </c>
      <c r="P33" s="532">
        <v>818.61</v>
      </c>
      <c r="Q33" s="304">
        <f t="shared" si="0"/>
        <v>8.4840774460303026E-2</v>
      </c>
    </row>
    <row r="34" spans="1:17" ht="15" customHeight="1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801"/>
      <c r="P34" s="532"/>
      <c r="Q34" s="304"/>
    </row>
    <row r="35" spans="1:17">
      <c r="A35" s="57"/>
      <c r="B35" s="44" t="s">
        <v>547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801"/>
      <c r="P35" s="532"/>
      <c r="Q35" s="304"/>
    </row>
    <row r="36" spans="1:17" ht="15" customHeight="1">
      <c r="A36" s="57"/>
      <c r="B36" s="57"/>
      <c r="C36" s="57" t="s">
        <v>548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802">
        <v>66.989999999999995</v>
      </c>
      <c r="P36" s="533">
        <v>69.33</v>
      </c>
      <c r="Q36" s="304">
        <f t="shared" si="0"/>
        <v>3.4930586654724705E-2</v>
      </c>
    </row>
    <row r="37" spans="1:17" ht="15" customHeight="1">
      <c r="A37" s="57"/>
      <c r="B37" s="57"/>
      <c r="C37" s="57" t="s">
        <v>549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802">
        <v>979.36</v>
      </c>
      <c r="P37" s="533">
        <v>1013.64</v>
      </c>
      <c r="Q37" s="304">
        <f t="shared" si="0"/>
        <v>3.5002450579970645E-2</v>
      </c>
    </row>
    <row r="38" spans="1:17" ht="15" customHeight="1">
      <c r="A38" s="57"/>
      <c r="B38" s="57"/>
      <c r="C38" s="57" t="s">
        <v>550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802">
        <v>14.02</v>
      </c>
      <c r="P38" s="533">
        <v>14.51</v>
      </c>
      <c r="Q38" s="304">
        <f t="shared" si="0"/>
        <v>3.4950071326676158E-2</v>
      </c>
    </row>
    <row r="39" spans="1:17" ht="15" customHeight="1">
      <c r="A39" s="57"/>
      <c r="B39" s="57"/>
      <c r="C39" s="65" t="s">
        <v>551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802">
        <v>20.67</v>
      </c>
      <c r="P39" s="533">
        <v>21.39</v>
      </c>
      <c r="Q39" s="304">
        <f t="shared" si="0"/>
        <v>3.483309143686486E-2</v>
      </c>
    </row>
    <row r="40" spans="1:17" ht="15" customHeight="1">
      <c r="A40" s="57"/>
      <c r="B40" s="57"/>
      <c r="C40" s="65" t="s">
        <v>552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802">
        <v>10.96</v>
      </c>
      <c r="P40" s="533">
        <v>11.34</v>
      </c>
      <c r="Q40" s="304">
        <f t="shared" si="0"/>
        <v>3.4671532846715314E-2</v>
      </c>
    </row>
    <row r="41" spans="1:17" ht="1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801"/>
      <c r="P41" s="532"/>
      <c r="Q41" s="304"/>
    </row>
    <row r="42" spans="1:17">
      <c r="A42" s="57"/>
      <c r="B42" s="44" t="s">
        <v>553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801"/>
      <c r="P42" s="532"/>
      <c r="Q42" s="304"/>
    </row>
    <row r="43" spans="1:17" ht="15" customHeight="1">
      <c r="A43" s="57"/>
      <c r="B43" s="57"/>
      <c r="C43" s="57" t="s">
        <v>554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801">
        <v>8833.75</v>
      </c>
      <c r="P43" s="532"/>
      <c r="Q43" s="304">
        <f t="shared" si="0"/>
        <v>-1</v>
      </c>
    </row>
    <row r="44" spans="1:17" ht="15" customHeight="1">
      <c r="A44" s="57"/>
      <c r="B44" s="57"/>
      <c r="C44" s="57" t="s">
        <v>555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278">
        <v>8013.74</v>
      </c>
      <c r="O44" s="803">
        <v>8512.98</v>
      </c>
      <c r="P44" s="534"/>
      <c r="Q44" s="304">
        <f t="shared" si="0"/>
        <v>-1</v>
      </c>
    </row>
    <row r="45" spans="1:17" ht="15" customHeight="1"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801"/>
      <c r="P45" s="538"/>
      <c r="Q45" s="304"/>
    </row>
    <row r="46" spans="1:17" ht="15" customHeight="1">
      <c r="A46" s="174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796"/>
      <c r="P46" s="536"/>
      <c r="Q46" s="537"/>
    </row>
    <row r="47" spans="1:17" ht="15" customHeight="1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796"/>
      <c r="P47" s="536"/>
      <c r="Q47" s="537"/>
    </row>
    <row r="48" spans="1:17" ht="15" customHeight="1">
      <c r="O48" s="801"/>
      <c r="P48" s="538"/>
      <c r="Q48" s="304"/>
    </row>
    <row r="49" spans="1:18" ht="15" customHeight="1">
      <c r="A49" s="46">
        <v>46006</v>
      </c>
      <c r="O49" s="801"/>
      <c r="P49" s="538"/>
      <c r="Q49" s="304"/>
    </row>
    <row r="50" spans="1:18" ht="18" customHeight="1">
      <c r="A50" s="167" t="s">
        <v>556</v>
      </c>
      <c r="O50" s="801"/>
      <c r="P50" s="538"/>
      <c r="Q50" s="304"/>
    </row>
    <row r="51" spans="1:18" ht="15" customHeight="1">
      <c r="A51" s="43"/>
      <c r="O51" s="801"/>
      <c r="P51" s="538"/>
      <c r="Q51" s="304"/>
    </row>
    <row r="52" spans="1:18" ht="15" customHeight="1">
      <c r="C52" s="794"/>
      <c r="D52" s="795"/>
      <c r="E52" s="795"/>
      <c r="F52" s="795"/>
      <c r="G52" s="795"/>
      <c r="H52" s="795"/>
      <c r="I52" s="795"/>
      <c r="J52" s="795"/>
      <c r="K52" s="795"/>
      <c r="L52" s="795"/>
      <c r="M52" s="795"/>
      <c r="N52" s="795"/>
      <c r="O52" s="801"/>
      <c r="P52" s="538"/>
      <c r="Q52" s="304"/>
    </row>
    <row r="53" spans="1:18">
      <c r="C53" s="57"/>
      <c r="D53" s="168">
        <v>2015</v>
      </c>
      <c r="E53" s="168">
        <v>2016</v>
      </c>
      <c r="F53" s="168">
        <v>2017</v>
      </c>
      <c r="G53" s="168">
        <v>2018</v>
      </c>
      <c r="H53" s="168">
        <v>2019</v>
      </c>
      <c r="I53" s="168">
        <v>2020</v>
      </c>
      <c r="J53" s="168">
        <v>2021</v>
      </c>
      <c r="K53" s="168">
        <v>2022</v>
      </c>
      <c r="L53" s="168">
        <v>2023</v>
      </c>
      <c r="M53" s="168">
        <v>2024</v>
      </c>
      <c r="N53" s="177">
        <v>2025</v>
      </c>
      <c r="O53" s="804">
        <v>2026</v>
      </c>
      <c r="P53" s="539"/>
      <c r="Q53" s="304">
        <f t="shared" si="0"/>
        <v>-1</v>
      </c>
    </row>
    <row r="54" spans="1:18" ht="15" customHeight="1">
      <c r="C54" s="57" t="s">
        <v>557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801">
        <v>8953.4699999999993</v>
      </c>
      <c r="P54" s="540"/>
      <c r="Q54" s="304">
        <f t="shared" si="0"/>
        <v>-1</v>
      </c>
    </row>
    <row r="55" spans="1:18" ht="15" customHeight="1">
      <c r="C55" s="57" t="s">
        <v>558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805"/>
      <c r="P55" s="541"/>
      <c r="Q55" s="304"/>
      <c r="R55" s="173" t="s">
        <v>559</v>
      </c>
    </row>
    <row r="56" spans="1:18" ht="15" customHeight="1">
      <c r="C56" s="57" t="s">
        <v>560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806">
        <v>96.41</v>
      </c>
      <c r="P56" s="542"/>
      <c r="Q56" s="304">
        <f t="shared" si="0"/>
        <v>-1</v>
      </c>
    </row>
    <row r="57" spans="1:18" ht="15" customHeight="1">
      <c r="C57" s="57" t="s">
        <v>561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806">
        <v>103.69</v>
      </c>
      <c r="P57" s="542"/>
      <c r="Q57" s="304">
        <f t="shared" si="0"/>
        <v>-1</v>
      </c>
    </row>
    <row r="58" spans="1:18" ht="15" customHeight="1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806"/>
      <c r="P58" s="542"/>
      <c r="Q58" s="304"/>
    </row>
    <row r="59" spans="1:18" ht="15" customHeight="1">
      <c r="C59" s="57" t="s">
        <v>562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806">
        <v>321.20999999999998</v>
      </c>
      <c r="P59" s="542"/>
      <c r="Q59" s="304">
        <f t="shared" si="0"/>
        <v>-1</v>
      </c>
    </row>
    <row r="60" spans="1:18" ht="16.5" customHeight="1">
      <c r="C60" s="57" t="s">
        <v>563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P60" s="543"/>
      <c r="Q60" s="304"/>
    </row>
    <row r="61" spans="1:18" ht="15" customHeight="1">
      <c r="C61" s="57" t="s">
        <v>564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806">
        <v>156.94</v>
      </c>
      <c r="P61" s="542"/>
      <c r="Q61" s="304">
        <f t="shared" si="0"/>
        <v>-1</v>
      </c>
    </row>
    <row r="62" spans="1:18" ht="15" customHeight="1">
      <c r="C62" s="57" t="s">
        <v>565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806">
        <v>183.56</v>
      </c>
      <c r="P62" s="542"/>
      <c r="Q62" s="304">
        <f t="shared" si="0"/>
        <v>-1</v>
      </c>
    </row>
    <row r="63" spans="1:18" ht="15" customHeight="1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806"/>
      <c r="P63" s="542"/>
      <c r="Q63" s="304"/>
    </row>
    <row r="64" spans="1:18" ht="15" customHeight="1">
      <c r="C64" s="57" t="s">
        <v>566</v>
      </c>
      <c r="D64" s="169">
        <v>67636</v>
      </c>
      <c r="E64" s="169">
        <v>64650</v>
      </c>
      <c r="F64" s="169">
        <v>62920</v>
      </c>
      <c r="G64" s="169">
        <v>64479</v>
      </c>
      <c r="H64" s="169">
        <v>67543</v>
      </c>
      <c r="I64" s="169">
        <v>71761</v>
      </c>
      <c r="J64" s="169">
        <v>75652</v>
      </c>
      <c r="K64" s="169">
        <v>79185</v>
      </c>
      <c r="L64" s="169">
        <v>82861</v>
      </c>
      <c r="M64" s="169">
        <v>85071</v>
      </c>
      <c r="N64" s="169">
        <v>86847</v>
      </c>
      <c r="O64" s="805">
        <v>93394</v>
      </c>
      <c r="P64" s="541"/>
      <c r="Q64" s="304">
        <f t="shared" si="0"/>
        <v>-1</v>
      </c>
    </row>
    <row r="65" spans="3:18" ht="15" customHeight="1">
      <c r="C65" s="57" t="s">
        <v>567</v>
      </c>
      <c r="D65" s="169">
        <v>54658</v>
      </c>
      <c r="E65" s="169">
        <v>52771</v>
      </c>
      <c r="F65" s="169">
        <v>52439</v>
      </c>
      <c r="G65" s="169">
        <v>53639</v>
      </c>
      <c r="H65" s="169">
        <v>52225</v>
      </c>
      <c r="I65" s="169">
        <v>58248</v>
      </c>
      <c r="J65" s="169">
        <v>60016</v>
      </c>
      <c r="K65" s="169">
        <v>62254</v>
      </c>
      <c r="L65" s="169">
        <v>65058</v>
      </c>
      <c r="M65" s="169">
        <v>66743</v>
      </c>
      <c r="N65" s="169">
        <v>65274</v>
      </c>
      <c r="O65" s="805">
        <v>68199</v>
      </c>
      <c r="P65" s="541"/>
      <c r="Q65" s="304">
        <f t="shared" si="0"/>
        <v>-1</v>
      </c>
      <c r="R65" s="173" t="s">
        <v>568</v>
      </c>
    </row>
    <row r="66" spans="3:18" ht="15" customHeight="1">
      <c r="C66" s="57" t="s">
        <v>569</v>
      </c>
      <c r="D66" s="169">
        <v>54178</v>
      </c>
      <c r="E66" s="169">
        <v>52503</v>
      </c>
      <c r="F66" s="169">
        <v>50118</v>
      </c>
      <c r="G66" s="169">
        <v>49550</v>
      </c>
      <c r="H66" s="169">
        <v>49184</v>
      </c>
      <c r="I66" s="169">
        <v>51851</v>
      </c>
      <c r="J66" s="169">
        <v>49763</v>
      </c>
      <c r="K66" s="169">
        <v>54321</v>
      </c>
      <c r="L66" s="169">
        <v>56818</v>
      </c>
      <c r="M66" s="169">
        <v>58318</v>
      </c>
      <c r="N66" s="169">
        <v>58566</v>
      </c>
      <c r="O66" s="805">
        <v>61018</v>
      </c>
      <c r="P66" s="541"/>
      <c r="Q66" s="304">
        <f t="shared" si="0"/>
        <v>-1</v>
      </c>
      <c r="R66" s="173" t="s">
        <v>570</v>
      </c>
    </row>
    <row r="67" spans="3:18" ht="15" customHeight="1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806"/>
      <c r="P67" s="542"/>
      <c r="Q67" s="304"/>
    </row>
    <row r="68" spans="3:18" ht="15" customHeight="1">
      <c r="C68" s="57" t="s">
        <v>571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806">
        <v>22.37</v>
      </c>
      <c r="P68" s="542"/>
      <c r="Q68" s="304">
        <f t="shared" si="0"/>
        <v>-1</v>
      </c>
    </row>
    <row r="69" spans="3:18" ht="15" customHeight="1">
      <c r="C69" s="57" t="s">
        <v>572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806">
        <v>12</v>
      </c>
      <c r="P69" s="542"/>
      <c r="Q69" s="304">
        <f t="shared" si="0"/>
        <v>-1</v>
      </c>
    </row>
    <row r="70" spans="3:18" ht="15" customHeight="1">
      <c r="C70" s="57" t="s">
        <v>573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806">
        <v>15</v>
      </c>
      <c r="P70" s="542"/>
      <c r="Q70" s="304">
        <f t="shared" si="0"/>
        <v>-1</v>
      </c>
    </row>
    <row r="71" spans="3:18" ht="15" customHeight="1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806"/>
      <c r="P71" s="542"/>
      <c r="Q71" s="304"/>
    </row>
    <row r="72" spans="3:18">
      <c r="C72" s="44" t="s">
        <v>574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806"/>
      <c r="P72" s="542"/>
      <c r="Q72" s="304"/>
    </row>
    <row r="73" spans="3:18" ht="15" customHeight="1">
      <c r="C73" s="57" t="s">
        <v>575</v>
      </c>
      <c r="G73" s="171">
        <v>78.67</v>
      </c>
      <c r="H73" s="171">
        <v>78.239999999999995</v>
      </c>
      <c r="I73" s="171">
        <v>83.97</v>
      </c>
      <c r="J73" s="171">
        <v>86.8</v>
      </c>
      <c r="K73" s="171">
        <v>89.98</v>
      </c>
      <c r="L73" s="171">
        <v>93.1</v>
      </c>
      <c r="M73" s="171">
        <v>96.03</v>
      </c>
      <c r="N73" s="55">
        <v>100.52</v>
      </c>
      <c r="O73" s="806">
        <v>108.33</v>
      </c>
      <c r="P73" s="542"/>
      <c r="Q73" s="304">
        <f t="shared" ref="Q72:Q74" si="1">P73/O73-1</f>
        <v>-1</v>
      </c>
    </row>
    <row r="74" spans="3:18" ht="15" customHeight="1">
      <c r="C74" s="57" t="s">
        <v>558</v>
      </c>
      <c r="D74" s="171">
        <v>297.99</v>
      </c>
      <c r="E74" s="171">
        <v>291.83</v>
      </c>
      <c r="F74" s="171">
        <v>254.85</v>
      </c>
      <c r="G74" s="171">
        <v>174.56</v>
      </c>
      <c r="H74" s="171">
        <v>174.25</v>
      </c>
      <c r="I74" s="171">
        <v>178.64</v>
      </c>
      <c r="J74" s="171">
        <v>181.97</v>
      </c>
      <c r="K74" s="171">
        <v>186.42</v>
      </c>
      <c r="L74" s="171">
        <v>192.82</v>
      </c>
      <c r="M74" s="171">
        <v>204.22</v>
      </c>
      <c r="N74" s="55">
        <v>196.45</v>
      </c>
      <c r="O74" s="806">
        <v>200.8</v>
      </c>
      <c r="P74" s="542"/>
      <c r="Q74" s="304">
        <f t="shared" si="1"/>
        <v>-1</v>
      </c>
    </row>
    <row r="75" spans="3:18" ht="16.5" customHeight="1">
      <c r="C75" s="172"/>
      <c r="D75" s="176" t="s">
        <v>576</v>
      </c>
      <c r="E75" s="57"/>
      <c r="F75" s="57"/>
      <c r="G75" s="57"/>
      <c r="H75" s="57"/>
      <c r="I75" s="57"/>
      <c r="J75" s="57"/>
      <c r="K75" s="57"/>
      <c r="L75" s="57"/>
      <c r="M75" s="146"/>
      <c r="N75" s="175"/>
    </row>
    <row r="76" spans="3:18">
      <c r="D76" s="170"/>
      <c r="E76" s="33"/>
      <c r="F76" s="33"/>
      <c r="G76" s="33"/>
      <c r="H76" s="33"/>
      <c r="I76" s="33"/>
      <c r="J76" s="33"/>
      <c r="K76" s="33"/>
      <c r="L76" s="33"/>
    </row>
    <row r="77" spans="3:18">
      <c r="D77" s="166"/>
      <c r="E77" s="166"/>
      <c r="G77" s="33"/>
      <c r="H77" s="33"/>
      <c r="I77" s="33"/>
      <c r="J77" s="33"/>
      <c r="K77" s="33"/>
      <c r="L77" s="33"/>
      <c r="M77" s="33"/>
      <c r="N77" s="33"/>
    </row>
    <row r="78" spans="3:18">
      <c r="D78" s="166"/>
      <c r="E78" s="166"/>
      <c r="G78" s="33"/>
      <c r="H78" s="33"/>
      <c r="I78" s="33"/>
      <c r="J78" s="33"/>
      <c r="K78" s="33"/>
      <c r="L78" s="33"/>
      <c r="M78" s="33"/>
      <c r="N78" s="33"/>
    </row>
    <row r="79" spans="3:18">
      <c r="D79" s="166"/>
      <c r="E79" s="166"/>
      <c r="G79" s="33"/>
      <c r="H79" s="33"/>
      <c r="I79" s="33"/>
      <c r="J79" s="33"/>
      <c r="K79" s="33"/>
      <c r="L79" s="33"/>
      <c r="M79" s="33"/>
      <c r="N79" s="33"/>
    </row>
    <row r="80" spans="3:18">
      <c r="D80" s="166"/>
      <c r="E80" s="166"/>
      <c r="G80" s="33"/>
      <c r="H80" s="33"/>
      <c r="I80" s="33"/>
      <c r="J80" s="33"/>
      <c r="K80" s="33"/>
      <c r="L80" s="33"/>
      <c r="M80" s="33"/>
      <c r="N80" s="33"/>
    </row>
    <row r="81" spans="3:14">
      <c r="D81" s="166"/>
      <c r="E81" s="166"/>
      <c r="G81" s="33"/>
      <c r="H81" s="33"/>
      <c r="I81" s="33"/>
      <c r="J81" s="33"/>
      <c r="K81" s="33"/>
      <c r="L81" s="33"/>
      <c r="M81" s="33"/>
      <c r="N81" s="33"/>
    </row>
    <row r="82" spans="3:14">
      <c r="D82" s="166"/>
      <c r="E82" s="166"/>
      <c r="G82" s="33"/>
      <c r="H82" s="33"/>
      <c r="I82" s="33"/>
      <c r="J82" s="33"/>
      <c r="K82" s="33"/>
      <c r="L82" s="33"/>
      <c r="M82" s="33"/>
      <c r="N82" s="33"/>
    </row>
    <row r="83" spans="3:14">
      <c r="C83" s="170"/>
      <c r="D83" s="166"/>
      <c r="E83" s="166"/>
      <c r="F83" s="170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K117"/>
  <sheetViews>
    <sheetView workbookViewId="0">
      <pane xSplit="3" ySplit="9" topLeftCell="D10" activePane="bottomRight" state="frozen"/>
      <selection pane="topRight"/>
      <selection pane="bottomLeft"/>
      <selection pane="bottomRight"/>
    </sheetView>
  </sheetViews>
  <sheetFormatPr defaultColWidth="15.7109375" defaultRowHeight="15.75"/>
  <cols>
    <col min="1" max="1" width="15.7109375" style="307" customWidth="1"/>
    <col min="2" max="2" width="73.5703125" style="306" customWidth="1"/>
    <col min="3" max="3" width="20.140625" style="307" bestFit="1" customWidth="1"/>
    <col min="4" max="5" width="16" style="687" customWidth="1"/>
    <col min="6" max="6" width="16.140625" style="307" bestFit="1" customWidth="1"/>
    <col min="7" max="7" width="16" style="307" bestFit="1" customWidth="1"/>
    <col min="8" max="8" width="16.140625" style="307" bestFit="1" customWidth="1"/>
    <col min="9" max="14" width="16" style="307" bestFit="1" customWidth="1"/>
    <col min="15" max="15" width="17.85546875" style="307" bestFit="1" customWidth="1"/>
    <col min="16" max="18" width="16" style="307" bestFit="1" customWidth="1"/>
    <col min="19" max="19" width="16.140625" style="307" bestFit="1" customWidth="1"/>
    <col min="20" max="31" width="16" style="307" bestFit="1" customWidth="1"/>
    <col min="32" max="33" width="17.85546875" style="307" bestFit="1" customWidth="1"/>
    <col min="34" max="34" width="16" style="307" bestFit="1" customWidth="1"/>
    <col min="35" max="35" width="16.140625" style="307" bestFit="1" customWidth="1"/>
    <col min="36" max="38" width="16" style="307" bestFit="1" customWidth="1"/>
    <col min="39" max="44" width="16.140625" style="307" bestFit="1" customWidth="1"/>
    <col min="45" max="46" width="16" style="307" bestFit="1" customWidth="1"/>
    <col min="47" max="47" width="16.140625" style="307" bestFit="1" customWidth="1"/>
    <col min="48" max="48" width="16" style="307" bestFit="1" customWidth="1"/>
    <col min="49" max="49" width="16.140625" style="307" bestFit="1" customWidth="1"/>
    <col min="50" max="52" width="16" style="307" bestFit="1" customWidth="1"/>
    <col min="53" max="55" width="16.140625" style="307" bestFit="1" customWidth="1"/>
    <col min="56" max="61" width="16" style="307" bestFit="1" customWidth="1"/>
    <col min="62" max="62" width="16.140625" style="307" bestFit="1" customWidth="1"/>
    <col min="63" max="64" width="16" style="307" bestFit="1" customWidth="1"/>
    <col min="65" max="66" width="16.140625" style="307" bestFit="1" customWidth="1"/>
    <col min="67" max="67" width="16" style="307" bestFit="1" customWidth="1"/>
    <col min="68" max="70" width="16.140625" style="307" bestFit="1" customWidth="1"/>
    <col min="71" max="71" width="16" style="307" bestFit="1" customWidth="1"/>
    <col min="72" max="72" width="16.140625" style="307" bestFit="1" customWidth="1"/>
    <col min="73" max="79" width="16" style="307" bestFit="1" customWidth="1"/>
    <col min="80" max="82" width="16.140625" style="307" bestFit="1" customWidth="1"/>
    <col min="83" max="86" width="16" style="307" bestFit="1" customWidth="1"/>
    <col min="87" max="88" width="16.140625" style="307" bestFit="1" customWidth="1"/>
    <col min="89" max="91" width="16" style="307" bestFit="1" customWidth="1"/>
    <col min="92" max="94" width="16.140625" style="307" bestFit="1" customWidth="1"/>
    <col min="95" max="97" width="16" style="307" bestFit="1" customWidth="1"/>
    <col min="98" max="98" width="16.140625" style="307" bestFit="1" customWidth="1"/>
    <col min="99" max="100" width="16" style="307" bestFit="1" customWidth="1"/>
    <col min="101" max="101" width="16.140625" style="307" bestFit="1" customWidth="1"/>
    <col min="102" max="103" width="16" style="307" bestFit="1" customWidth="1"/>
    <col min="104" max="105" width="16.140625" style="307" bestFit="1" customWidth="1"/>
    <col min="106" max="109" width="16" style="307" bestFit="1" customWidth="1"/>
    <col min="110" max="110" width="16.140625" style="307" bestFit="1" customWidth="1"/>
    <col min="111" max="111" width="16" style="307" bestFit="1" customWidth="1"/>
    <col min="112" max="112" width="16.140625" style="307" bestFit="1" customWidth="1"/>
    <col min="113" max="113" width="16" style="307" bestFit="1" customWidth="1"/>
    <col min="114" max="114" width="16.140625" style="307" bestFit="1" customWidth="1"/>
    <col min="115" max="120" width="16" style="307" bestFit="1" customWidth="1"/>
    <col min="121" max="121" width="16.140625" style="307" bestFit="1" customWidth="1"/>
    <col min="122" max="122" width="16" style="307" bestFit="1" customWidth="1"/>
    <col min="123" max="123" width="16.140625" style="307" bestFit="1" customWidth="1"/>
    <col min="124" max="125" width="16" style="307" bestFit="1" customWidth="1"/>
    <col min="126" max="126" width="16.140625" style="307" bestFit="1" customWidth="1"/>
    <col min="127" max="127" width="16" style="307" bestFit="1" customWidth="1"/>
    <col min="128" max="129" width="16.140625" style="307" bestFit="1" customWidth="1"/>
    <col min="130" max="130" width="16" style="307" bestFit="1" customWidth="1"/>
    <col min="131" max="131" width="16.140625" style="307" bestFit="1" customWidth="1"/>
    <col min="132" max="134" width="16" style="307" bestFit="1" customWidth="1"/>
    <col min="135" max="138" width="16.140625" style="307" bestFit="1" customWidth="1"/>
    <col min="139" max="142" width="16" style="307" bestFit="1" customWidth="1"/>
    <col min="143" max="143" width="16.140625" style="307" bestFit="1" customWidth="1"/>
    <col min="144" max="144" width="16" style="307" bestFit="1" customWidth="1"/>
    <col min="145" max="145" width="16.140625" style="307" bestFit="1" customWidth="1"/>
    <col min="146" max="152" width="16" style="307" bestFit="1" customWidth="1"/>
    <col min="153" max="154" width="16.140625" style="307" bestFit="1" customWidth="1"/>
    <col min="155" max="156" width="16" style="307" bestFit="1" customWidth="1"/>
    <col min="157" max="158" width="16.140625" style="307" bestFit="1" customWidth="1"/>
    <col min="159" max="160" width="16" style="307" bestFit="1" customWidth="1"/>
    <col min="161" max="161" width="16.140625" style="307" bestFit="1" customWidth="1"/>
    <col min="162" max="163" width="16" style="307" bestFit="1" customWidth="1"/>
    <col min="164" max="164" width="16.140625" style="307" bestFit="1" customWidth="1"/>
    <col min="165" max="165" width="16" style="307" bestFit="1" customWidth="1"/>
    <col min="166" max="167" width="16.140625" style="307" bestFit="1" customWidth="1"/>
    <col min="168" max="168" width="16" style="307" bestFit="1" customWidth="1"/>
    <col min="169" max="172" width="16.140625" style="307" bestFit="1" customWidth="1"/>
    <col min="173" max="175" width="16" style="307" bestFit="1" customWidth="1"/>
    <col min="176" max="176" width="17.85546875" style="307" bestFit="1" customWidth="1"/>
    <col min="177" max="177" width="16" style="307" bestFit="1" customWidth="1"/>
    <col min="178" max="178" width="16.140625" style="307" bestFit="1" customWidth="1"/>
    <col min="179" max="187" width="16" style="307" bestFit="1" customWidth="1"/>
    <col min="188" max="188" width="16.140625" style="307" bestFit="1" customWidth="1"/>
    <col min="189" max="189" width="16" style="307" bestFit="1" customWidth="1"/>
    <col min="190" max="190" width="16.140625" style="307" bestFit="1" customWidth="1"/>
    <col min="191" max="192" width="16" style="307" bestFit="1" customWidth="1"/>
    <col min="193" max="193" width="16.140625" style="307" bestFit="1" customWidth="1"/>
    <col min="194" max="195" width="16" style="307" bestFit="1" customWidth="1"/>
    <col min="196" max="196" width="16.140625" style="307" bestFit="1" customWidth="1"/>
    <col min="197" max="207" width="16" style="307" bestFit="1" customWidth="1"/>
    <col min="208" max="210" width="16.140625" style="307" bestFit="1" customWidth="1"/>
    <col min="211" max="212" width="16" style="307" bestFit="1" customWidth="1"/>
    <col min="213" max="213" width="16.140625" style="307" bestFit="1" customWidth="1"/>
    <col min="214" max="217" width="16" style="307" bestFit="1" customWidth="1"/>
    <col min="218" max="218" width="16.140625" style="307" bestFit="1" customWidth="1"/>
    <col min="219" max="219" width="16" style="307" bestFit="1" customWidth="1"/>
    <col min="220" max="220" width="16.140625" style="307" bestFit="1" customWidth="1"/>
    <col min="221" max="224" width="16" style="307" bestFit="1" customWidth="1"/>
    <col min="225" max="225" width="16.140625" style="307" bestFit="1" customWidth="1"/>
    <col min="226" max="227" width="16" style="307" bestFit="1" customWidth="1"/>
    <col min="228" max="228" width="16.140625" style="307" bestFit="1" customWidth="1"/>
    <col min="229" max="232" width="16" style="307" bestFit="1" customWidth="1"/>
    <col min="233" max="233" width="16.140625" style="307" bestFit="1" customWidth="1"/>
    <col min="234" max="236" width="16" style="307" bestFit="1" customWidth="1"/>
    <col min="237" max="237" width="16.140625" style="307" bestFit="1" customWidth="1"/>
    <col min="238" max="238" width="16" style="307" bestFit="1" customWidth="1"/>
    <col min="239" max="239" width="16.140625" style="307" bestFit="1" customWidth="1"/>
    <col min="240" max="251" width="16" style="307" bestFit="1" customWidth="1"/>
    <col min="252" max="252" width="16.140625" style="307" bestFit="1" customWidth="1"/>
    <col min="253" max="257" width="16" style="307" bestFit="1" customWidth="1"/>
    <col min="258" max="258" width="16.140625" style="307" bestFit="1" customWidth="1"/>
    <col min="259" max="265" width="16" style="307" bestFit="1" customWidth="1"/>
    <col min="266" max="266" width="16.140625" style="307" bestFit="1" customWidth="1"/>
    <col min="267" max="268" width="16" style="307" bestFit="1" customWidth="1"/>
    <col min="269" max="270" width="16.140625" style="307" bestFit="1" customWidth="1"/>
    <col min="271" max="275" width="16" style="307" bestFit="1" customWidth="1"/>
    <col min="276" max="276" width="16.140625" style="307" bestFit="1" customWidth="1"/>
    <col min="277" max="277" width="16" style="307" bestFit="1" customWidth="1"/>
    <col min="278" max="279" width="16.140625" style="307" bestFit="1" customWidth="1"/>
    <col min="280" max="285" width="16" style="307" bestFit="1" customWidth="1"/>
    <col min="286" max="286" width="16.140625" style="307" bestFit="1" customWidth="1"/>
    <col min="287" max="292" width="16" style="307" bestFit="1" customWidth="1"/>
    <col min="293" max="294" width="16.140625" style="307" bestFit="1" customWidth="1"/>
    <col min="295" max="296" width="16" style="307" bestFit="1" customWidth="1"/>
    <col min="297" max="297" width="16.140625" style="307" bestFit="1" customWidth="1"/>
    <col min="298" max="298" width="15.7109375" style="307" customWidth="1"/>
    <col min="299" max="16384" width="15.7109375" style="307"/>
  </cols>
  <sheetData>
    <row r="1" spans="1:297" ht="30.75" customHeight="1">
      <c r="A1" s="504" t="s">
        <v>577</v>
      </c>
    </row>
    <row r="2" spans="1:297">
      <c r="A2" s="318" t="s">
        <v>578</v>
      </c>
    </row>
    <row r="3" spans="1:297">
      <c r="A3" s="319" t="s">
        <v>579</v>
      </c>
    </row>
    <row r="4" spans="1:297">
      <c r="A4" s="319" t="s">
        <v>580</v>
      </c>
    </row>
    <row r="5" spans="1:297">
      <c r="A5" s="319" t="s">
        <v>581</v>
      </c>
    </row>
    <row r="6" spans="1:297" ht="15">
      <c r="B6" s="308" t="s">
        <v>582</v>
      </c>
      <c r="C6" s="309"/>
      <c r="D6" s="688"/>
      <c r="E6" s="688"/>
      <c r="F6" s="309">
        <v>5</v>
      </c>
      <c r="G6" s="309">
        <v>9</v>
      </c>
      <c r="H6" s="309">
        <v>10</v>
      </c>
      <c r="I6" s="309">
        <v>16</v>
      </c>
      <c r="J6" s="309">
        <v>18</v>
      </c>
      <c r="K6" s="309">
        <v>19</v>
      </c>
      <c r="L6" s="309">
        <v>20</v>
      </c>
      <c r="M6" s="309">
        <v>46</v>
      </c>
      <c r="N6" s="309">
        <v>47</v>
      </c>
      <c r="O6" s="309">
        <v>49</v>
      </c>
      <c r="P6" s="309">
        <v>50</v>
      </c>
      <c r="Q6" s="309">
        <v>51</v>
      </c>
      <c r="R6" s="309">
        <v>52</v>
      </c>
      <c r="S6" s="309">
        <v>61</v>
      </c>
      <c r="T6" s="309">
        <v>69</v>
      </c>
      <c r="U6" s="309">
        <v>71</v>
      </c>
      <c r="V6" s="309">
        <v>72</v>
      </c>
      <c r="W6" s="309">
        <v>74</v>
      </c>
      <c r="X6" s="309">
        <v>75</v>
      </c>
      <c r="Y6" s="309">
        <v>77</v>
      </c>
      <c r="Z6" s="309">
        <v>78</v>
      </c>
      <c r="AA6" s="309">
        <v>79</v>
      </c>
      <c r="AB6" s="309">
        <v>81</v>
      </c>
      <c r="AC6" s="309">
        <v>82</v>
      </c>
      <c r="AD6" s="309">
        <v>86</v>
      </c>
      <c r="AE6" s="309">
        <v>90</v>
      </c>
      <c r="AF6" s="309">
        <v>91</v>
      </c>
      <c r="AG6" s="309">
        <v>92</v>
      </c>
      <c r="AH6" s="309">
        <v>97</v>
      </c>
      <c r="AI6" s="309">
        <v>98</v>
      </c>
      <c r="AJ6" s="309">
        <v>102</v>
      </c>
      <c r="AK6" s="309">
        <v>103</v>
      </c>
      <c r="AL6" s="309">
        <v>105</v>
      </c>
      <c r="AM6" s="309">
        <v>106</v>
      </c>
      <c r="AN6" s="309">
        <v>108</v>
      </c>
      <c r="AO6" s="309">
        <v>109</v>
      </c>
      <c r="AP6" s="309">
        <v>111</v>
      </c>
      <c r="AQ6" s="309">
        <v>139</v>
      </c>
      <c r="AR6" s="309">
        <v>140</v>
      </c>
      <c r="AS6" s="309">
        <v>142</v>
      </c>
      <c r="AT6" s="309">
        <v>143</v>
      </c>
      <c r="AU6" s="309">
        <v>145</v>
      </c>
      <c r="AV6" s="309">
        <v>146</v>
      </c>
      <c r="AW6" s="309">
        <v>148</v>
      </c>
      <c r="AX6" s="309">
        <v>149</v>
      </c>
      <c r="AY6" s="309">
        <v>151</v>
      </c>
      <c r="AZ6" s="309">
        <v>152</v>
      </c>
      <c r="BA6" s="309">
        <v>153</v>
      </c>
      <c r="BB6" s="309">
        <v>165</v>
      </c>
      <c r="BC6" s="309">
        <v>167</v>
      </c>
      <c r="BD6" s="309">
        <v>169</v>
      </c>
      <c r="BE6" s="309">
        <v>171</v>
      </c>
      <c r="BF6" s="309">
        <v>172</v>
      </c>
      <c r="BG6" s="309">
        <v>176</v>
      </c>
      <c r="BH6" s="309">
        <v>177</v>
      </c>
      <c r="BI6" s="309">
        <v>178</v>
      </c>
      <c r="BJ6" s="309">
        <v>179</v>
      </c>
      <c r="BK6" s="309">
        <v>181</v>
      </c>
      <c r="BL6" s="309">
        <v>182</v>
      </c>
      <c r="BM6" s="309">
        <v>186</v>
      </c>
      <c r="BN6" s="309">
        <v>202</v>
      </c>
      <c r="BO6" s="309">
        <v>204</v>
      </c>
      <c r="BP6" s="309">
        <v>205</v>
      </c>
      <c r="BQ6" s="309">
        <v>208</v>
      </c>
      <c r="BR6" s="309">
        <v>211</v>
      </c>
      <c r="BS6" s="309">
        <v>213</v>
      </c>
      <c r="BT6" s="309">
        <v>214</v>
      </c>
      <c r="BU6" s="309">
        <v>216</v>
      </c>
      <c r="BV6" s="309">
        <v>217</v>
      </c>
      <c r="BW6" s="309">
        <v>218</v>
      </c>
      <c r="BX6" s="309">
        <v>224</v>
      </c>
      <c r="BY6" s="309">
        <v>226</v>
      </c>
      <c r="BZ6" s="309">
        <v>230</v>
      </c>
      <c r="CA6" s="309">
        <v>231</v>
      </c>
      <c r="CB6" s="309">
        <v>232</v>
      </c>
      <c r="CC6" s="309">
        <v>233</v>
      </c>
      <c r="CD6" s="309">
        <v>235</v>
      </c>
      <c r="CE6" s="309">
        <v>236</v>
      </c>
      <c r="CF6" s="309">
        <v>239</v>
      </c>
      <c r="CG6" s="309">
        <v>240</v>
      </c>
      <c r="CH6" s="309">
        <v>241</v>
      </c>
      <c r="CI6" s="309">
        <v>244</v>
      </c>
      <c r="CJ6" s="309">
        <v>245</v>
      </c>
      <c r="CK6" s="309">
        <v>249</v>
      </c>
      <c r="CL6" s="309">
        <v>250</v>
      </c>
      <c r="CM6" s="309">
        <v>256</v>
      </c>
      <c r="CN6" s="309">
        <v>257</v>
      </c>
      <c r="CO6" s="309">
        <v>260</v>
      </c>
      <c r="CP6" s="309">
        <v>261</v>
      </c>
      <c r="CQ6" s="309">
        <v>263</v>
      </c>
      <c r="CR6" s="309">
        <v>265</v>
      </c>
      <c r="CS6" s="309">
        <v>271</v>
      </c>
      <c r="CT6" s="309">
        <v>272</v>
      </c>
      <c r="CU6" s="309">
        <v>273</v>
      </c>
      <c r="CV6" s="309">
        <v>275</v>
      </c>
      <c r="CW6" s="309">
        <v>276</v>
      </c>
      <c r="CX6" s="309">
        <v>280</v>
      </c>
      <c r="CY6" s="309">
        <v>284</v>
      </c>
      <c r="CZ6" s="309">
        <v>285</v>
      </c>
      <c r="DA6" s="309">
        <v>286</v>
      </c>
      <c r="DB6" s="309">
        <v>287</v>
      </c>
      <c r="DC6" s="309">
        <v>288</v>
      </c>
      <c r="DD6" s="309">
        <v>290</v>
      </c>
      <c r="DE6" s="309">
        <v>291</v>
      </c>
      <c r="DF6" s="309">
        <v>297</v>
      </c>
      <c r="DG6" s="310">
        <v>300</v>
      </c>
      <c r="DH6" s="309">
        <v>301</v>
      </c>
      <c r="DI6" s="309">
        <v>304</v>
      </c>
      <c r="DJ6" s="309">
        <v>305</v>
      </c>
      <c r="DK6" s="309">
        <v>309</v>
      </c>
      <c r="DL6" s="309">
        <v>312</v>
      </c>
      <c r="DM6" s="309">
        <v>316</v>
      </c>
      <c r="DN6" s="309">
        <v>317</v>
      </c>
      <c r="DO6" s="309">
        <v>320</v>
      </c>
      <c r="DP6" s="309">
        <v>322</v>
      </c>
      <c r="DQ6" s="309">
        <v>398</v>
      </c>
      <c r="DR6" s="309">
        <v>399</v>
      </c>
      <c r="DS6" s="309">
        <v>400</v>
      </c>
      <c r="DT6" s="309">
        <v>402</v>
      </c>
      <c r="DU6" s="309">
        <v>403</v>
      </c>
      <c r="DV6" s="309">
        <v>405</v>
      </c>
      <c r="DW6" s="309">
        <v>407</v>
      </c>
      <c r="DX6" s="309">
        <v>408</v>
      </c>
      <c r="DY6" s="309">
        <v>410</v>
      </c>
      <c r="DZ6" s="309">
        <v>416</v>
      </c>
      <c r="EA6" s="309">
        <v>418</v>
      </c>
      <c r="EB6" s="309">
        <v>420</v>
      </c>
      <c r="EC6" s="309">
        <v>421</v>
      </c>
      <c r="ED6" s="309">
        <v>422</v>
      </c>
      <c r="EE6" s="309">
        <v>423</v>
      </c>
      <c r="EF6" s="310">
        <v>425</v>
      </c>
      <c r="EG6" s="309">
        <v>426</v>
      </c>
      <c r="EH6" s="309">
        <v>430</v>
      </c>
      <c r="EI6" s="309">
        <v>433</v>
      </c>
      <c r="EJ6" s="309">
        <v>434</v>
      </c>
      <c r="EK6" s="309">
        <v>435</v>
      </c>
      <c r="EL6" s="309">
        <v>436</v>
      </c>
      <c r="EM6" s="309">
        <v>440</v>
      </c>
      <c r="EN6" s="309">
        <v>441</v>
      </c>
      <c r="EO6" s="309">
        <v>444</v>
      </c>
      <c r="EP6" s="309">
        <v>445</v>
      </c>
      <c r="EQ6" s="309">
        <v>475</v>
      </c>
      <c r="ER6" s="309">
        <v>480</v>
      </c>
      <c r="ES6" s="309">
        <v>481</v>
      </c>
      <c r="ET6" s="309">
        <v>483</v>
      </c>
      <c r="EU6" s="309">
        <v>484</v>
      </c>
      <c r="EV6" s="309">
        <v>489</v>
      </c>
      <c r="EW6" s="309">
        <v>491</v>
      </c>
      <c r="EX6" s="309">
        <v>494</v>
      </c>
      <c r="EY6" s="309">
        <v>495</v>
      </c>
      <c r="EZ6" s="309">
        <v>498</v>
      </c>
      <c r="FA6" s="309">
        <v>499</v>
      </c>
      <c r="FB6" s="309">
        <v>500</v>
      </c>
      <c r="FC6" s="309">
        <v>503</v>
      </c>
      <c r="FD6" s="309">
        <v>504</v>
      </c>
      <c r="FE6" s="309">
        <v>505</v>
      </c>
      <c r="FF6" s="309">
        <v>507</v>
      </c>
      <c r="FG6" s="309">
        <v>508</v>
      </c>
      <c r="FH6" s="309">
        <v>529</v>
      </c>
      <c r="FI6" s="309">
        <v>531</v>
      </c>
      <c r="FJ6" s="309">
        <v>535</v>
      </c>
      <c r="FK6" s="309">
        <v>536</v>
      </c>
      <c r="FL6" s="309">
        <v>538</v>
      </c>
      <c r="FM6" s="309">
        <v>541</v>
      </c>
      <c r="FN6" s="309">
        <v>543</v>
      </c>
      <c r="FO6" s="309">
        <v>545</v>
      </c>
      <c r="FP6" s="309">
        <v>560</v>
      </c>
      <c r="FQ6" s="309">
        <v>561</v>
      </c>
      <c r="FR6" s="309">
        <v>562</v>
      </c>
      <c r="FS6" s="309">
        <v>563</v>
      </c>
      <c r="FT6" s="309">
        <v>564</v>
      </c>
      <c r="FU6" s="309">
        <v>576</v>
      </c>
      <c r="FV6" s="309">
        <v>577</v>
      </c>
      <c r="FW6" s="309">
        <v>578</v>
      </c>
      <c r="FX6" s="309">
        <v>580</v>
      </c>
      <c r="FY6" s="309">
        <v>581</v>
      </c>
      <c r="FZ6" s="309">
        <v>583</v>
      </c>
      <c r="GA6" s="309">
        <v>584</v>
      </c>
      <c r="GB6" s="309">
        <v>592</v>
      </c>
      <c r="GC6" s="309">
        <v>593</v>
      </c>
      <c r="GD6" s="309">
        <v>595</v>
      </c>
      <c r="GE6" s="309">
        <v>598</v>
      </c>
      <c r="GF6" s="309">
        <v>599</v>
      </c>
      <c r="GG6" s="309">
        <v>601</v>
      </c>
      <c r="GH6" s="309">
        <v>604</v>
      </c>
      <c r="GI6" s="309">
        <v>607</v>
      </c>
      <c r="GJ6" s="309">
        <v>608</v>
      </c>
      <c r="GK6" s="309">
        <v>609</v>
      </c>
      <c r="GL6" s="310">
        <v>611</v>
      </c>
      <c r="GM6" s="309">
        <v>614</v>
      </c>
      <c r="GN6" s="309">
        <v>615</v>
      </c>
      <c r="GO6" s="309">
        <v>616</v>
      </c>
      <c r="GP6" s="309">
        <v>619</v>
      </c>
      <c r="GQ6" s="309">
        <v>620</v>
      </c>
      <c r="GR6" s="309">
        <v>623</v>
      </c>
      <c r="GS6" s="309">
        <v>624</v>
      </c>
      <c r="GT6" s="309">
        <v>625</v>
      </c>
      <c r="GU6" s="309">
        <v>626</v>
      </c>
      <c r="GV6" s="309">
        <v>630</v>
      </c>
      <c r="GW6" s="309">
        <v>631</v>
      </c>
      <c r="GX6" s="309">
        <v>635</v>
      </c>
      <c r="GY6" s="309">
        <v>636</v>
      </c>
      <c r="GZ6" s="309">
        <v>638</v>
      </c>
      <c r="HA6" s="309">
        <v>678</v>
      </c>
      <c r="HB6" s="309">
        <v>680</v>
      </c>
      <c r="HC6" s="309">
        <v>681</v>
      </c>
      <c r="HD6" s="309">
        <v>683</v>
      </c>
      <c r="HE6" s="309">
        <v>684</v>
      </c>
      <c r="HF6" s="309">
        <v>686</v>
      </c>
      <c r="HG6" s="309">
        <v>687</v>
      </c>
      <c r="HH6" s="309">
        <v>689</v>
      </c>
      <c r="HI6" s="309">
        <v>691</v>
      </c>
      <c r="HJ6" s="309">
        <v>694</v>
      </c>
      <c r="HK6" s="309">
        <v>697</v>
      </c>
      <c r="HL6" s="309">
        <v>698</v>
      </c>
      <c r="HM6" s="309">
        <v>700</v>
      </c>
      <c r="HN6" s="309">
        <v>702</v>
      </c>
      <c r="HO6" s="309">
        <v>704</v>
      </c>
      <c r="HP6" s="309">
        <v>707</v>
      </c>
      <c r="HQ6" s="309">
        <v>710</v>
      </c>
      <c r="HR6" s="309">
        <v>729</v>
      </c>
      <c r="HS6" s="309">
        <v>732</v>
      </c>
      <c r="HT6" s="309">
        <v>734</v>
      </c>
      <c r="HU6" s="309">
        <v>738</v>
      </c>
      <c r="HV6" s="309">
        <v>739</v>
      </c>
      <c r="HW6" s="309">
        <v>740</v>
      </c>
      <c r="HX6" s="309">
        <v>742</v>
      </c>
      <c r="HY6" s="309">
        <v>743</v>
      </c>
      <c r="HZ6" s="309">
        <v>746</v>
      </c>
      <c r="IA6" s="309">
        <v>747</v>
      </c>
      <c r="IB6" s="309">
        <v>748</v>
      </c>
      <c r="IC6" s="309">
        <v>749</v>
      </c>
      <c r="ID6" s="309">
        <v>751</v>
      </c>
      <c r="IE6" s="309">
        <v>753</v>
      </c>
      <c r="IF6" s="309">
        <v>755</v>
      </c>
      <c r="IG6" s="309">
        <v>758</v>
      </c>
      <c r="IH6" s="309">
        <v>759</v>
      </c>
      <c r="II6" s="309">
        <v>761</v>
      </c>
      <c r="IJ6" s="309">
        <v>762</v>
      </c>
      <c r="IK6" s="309">
        <v>765</v>
      </c>
      <c r="IL6" s="309">
        <v>768</v>
      </c>
      <c r="IM6" s="309">
        <v>777</v>
      </c>
      <c r="IN6" s="309">
        <v>778</v>
      </c>
      <c r="IO6" s="309">
        <v>781</v>
      </c>
      <c r="IP6" s="309">
        <v>783</v>
      </c>
      <c r="IQ6" s="309">
        <v>785</v>
      </c>
      <c r="IR6" s="309">
        <v>790</v>
      </c>
      <c r="IS6" s="309">
        <v>791</v>
      </c>
      <c r="IT6" s="309">
        <v>831</v>
      </c>
      <c r="IU6" s="309">
        <v>832</v>
      </c>
      <c r="IV6" s="309">
        <v>833</v>
      </c>
      <c r="IW6" s="309">
        <v>834</v>
      </c>
      <c r="IX6" s="309">
        <v>837</v>
      </c>
      <c r="IY6" s="309">
        <v>844</v>
      </c>
      <c r="IZ6" s="309">
        <v>845</v>
      </c>
      <c r="JA6" s="309">
        <v>846</v>
      </c>
      <c r="JB6" s="309">
        <v>848</v>
      </c>
      <c r="JC6" s="309">
        <v>849</v>
      </c>
      <c r="JD6" s="309">
        <v>850</v>
      </c>
      <c r="JE6" s="309">
        <v>851</v>
      </c>
      <c r="JF6" s="309">
        <v>853</v>
      </c>
      <c r="JG6" s="309">
        <v>854</v>
      </c>
      <c r="JH6" s="309">
        <v>857</v>
      </c>
      <c r="JI6" s="309">
        <v>858</v>
      </c>
      <c r="JJ6" s="309">
        <v>859</v>
      </c>
      <c r="JK6" s="309">
        <v>886</v>
      </c>
      <c r="JL6" s="309">
        <v>887</v>
      </c>
      <c r="JM6" s="309">
        <v>889</v>
      </c>
      <c r="JN6" s="309">
        <v>890</v>
      </c>
      <c r="JO6" s="309">
        <v>892</v>
      </c>
      <c r="JP6" s="309">
        <v>893</v>
      </c>
      <c r="JQ6" s="309">
        <v>895</v>
      </c>
      <c r="JR6" s="309">
        <v>905</v>
      </c>
      <c r="JS6" s="309">
        <v>908</v>
      </c>
      <c r="JT6" s="309">
        <v>915</v>
      </c>
      <c r="JU6" s="309">
        <v>918</v>
      </c>
      <c r="JV6" s="309">
        <v>921</v>
      </c>
      <c r="JW6" s="309">
        <v>922</v>
      </c>
      <c r="JX6" s="309">
        <v>924</v>
      </c>
      <c r="JY6" s="309">
        <v>925</v>
      </c>
      <c r="JZ6" s="309">
        <v>927</v>
      </c>
      <c r="KA6" s="309">
        <v>931</v>
      </c>
      <c r="KB6" s="309">
        <v>934</v>
      </c>
      <c r="KC6" s="309">
        <v>935</v>
      </c>
      <c r="KD6" s="309">
        <v>936</v>
      </c>
      <c r="KE6" s="309">
        <v>946</v>
      </c>
      <c r="KF6" s="309">
        <v>976</v>
      </c>
      <c r="KG6" s="309">
        <v>977</v>
      </c>
      <c r="KH6" s="309">
        <v>980</v>
      </c>
      <c r="KI6" s="309">
        <v>981</v>
      </c>
      <c r="KJ6" s="309">
        <v>989</v>
      </c>
      <c r="KK6" s="309">
        <v>992</v>
      </c>
    </row>
    <row r="7" spans="1:297" ht="16.5" customHeight="1">
      <c r="B7" s="308" t="s">
        <v>583</v>
      </c>
      <c r="C7" s="309"/>
      <c r="D7" s="688"/>
      <c r="E7" s="688"/>
      <c r="F7" s="311">
        <v>14</v>
      </c>
      <c r="G7" s="311">
        <v>17</v>
      </c>
      <c r="H7" s="311">
        <v>14</v>
      </c>
      <c r="I7" s="311">
        <v>7</v>
      </c>
      <c r="J7" s="311">
        <v>1</v>
      </c>
      <c r="K7" s="311">
        <v>2</v>
      </c>
      <c r="L7" s="311">
        <v>6</v>
      </c>
      <c r="M7" s="311">
        <v>10</v>
      </c>
      <c r="N7" s="311">
        <v>19</v>
      </c>
      <c r="O7" s="311">
        <v>1</v>
      </c>
      <c r="P7" s="311">
        <v>4</v>
      </c>
      <c r="Q7" s="311">
        <v>4</v>
      </c>
      <c r="R7" s="311">
        <v>14</v>
      </c>
      <c r="S7" s="311">
        <v>5</v>
      </c>
      <c r="T7" s="311">
        <v>17</v>
      </c>
      <c r="U7" s="311">
        <v>17</v>
      </c>
      <c r="V7" s="311">
        <v>17</v>
      </c>
      <c r="W7" s="311">
        <v>16</v>
      </c>
      <c r="X7" s="311">
        <v>8</v>
      </c>
      <c r="Y7" s="311">
        <v>13</v>
      </c>
      <c r="Z7" s="311">
        <v>1</v>
      </c>
      <c r="AA7" s="311">
        <v>4</v>
      </c>
      <c r="AB7" s="311">
        <v>7</v>
      </c>
      <c r="AC7" s="311">
        <v>5</v>
      </c>
      <c r="AD7" s="311">
        <v>5</v>
      </c>
      <c r="AE7" s="311">
        <v>12</v>
      </c>
      <c r="AF7" s="311">
        <v>1</v>
      </c>
      <c r="AG7" s="311">
        <v>1</v>
      </c>
      <c r="AH7" s="311">
        <v>10</v>
      </c>
      <c r="AI7" s="311">
        <v>7</v>
      </c>
      <c r="AJ7" s="311">
        <v>4</v>
      </c>
      <c r="AK7" s="311">
        <v>5</v>
      </c>
      <c r="AL7" s="311">
        <v>18</v>
      </c>
      <c r="AM7" s="311">
        <v>1</v>
      </c>
      <c r="AN7" s="311">
        <v>6</v>
      </c>
      <c r="AO7" s="311">
        <v>5</v>
      </c>
      <c r="AP7" s="311">
        <v>7</v>
      </c>
      <c r="AQ7" s="311">
        <v>17</v>
      </c>
      <c r="AR7" s="311">
        <v>11</v>
      </c>
      <c r="AS7" s="311">
        <v>7</v>
      </c>
      <c r="AT7" s="311">
        <v>6</v>
      </c>
      <c r="AU7" s="311">
        <v>14</v>
      </c>
      <c r="AV7" s="311">
        <v>12</v>
      </c>
      <c r="AW7" s="311">
        <v>19</v>
      </c>
      <c r="AX7" s="311">
        <v>1</v>
      </c>
      <c r="AY7" s="311">
        <v>14</v>
      </c>
      <c r="AZ7" s="311">
        <v>14</v>
      </c>
      <c r="BA7" s="311">
        <v>9</v>
      </c>
      <c r="BB7" s="311">
        <v>5</v>
      </c>
      <c r="BC7" s="311">
        <v>12</v>
      </c>
      <c r="BD7" s="311">
        <v>5</v>
      </c>
      <c r="BE7" s="311">
        <v>11</v>
      </c>
      <c r="BF7" s="311">
        <v>13</v>
      </c>
      <c r="BG7" s="311">
        <v>12</v>
      </c>
      <c r="BH7" s="311">
        <v>6</v>
      </c>
      <c r="BI7" s="311">
        <v>10</v>
      </c>
      <c r="BJ7" s="311">
        <v>13</v>
      </c>
      <c r="BK7" s="311">
        <v>4</v>
      </c>
      <c r="BL7" s="311">
        <v>13</v>
      </c>
      <c r="BM7" s="311">
        <v>1</v>
      </c>
      <c r="BN7" s="311">
        <v>2</v>
      </c>
      <c r="BO7" s="311">
        <v>11</v>
      </c>
      <c r="BP7" s="311">
        <v>18</v>
      </c>
      <c r="BQ7" s="311">
        <v>17</v>
      </c>
      <c r="BR7" s="311">
        <v>6</v>
      </c>
      <c r="BS7" s="311">
        <v>10</v>
      </c>
      <c r="BT7" s="311">
        <v>4</v>
      </c>
      <c r="BU7" s="311">
        <v>13</v>
      </c>
      <c r="BV7" s="311">
        <v>16</v>
      </c>
      <c r="BW7" s="311">
        <v>14</v>
      </c>
      <c r="BX7" s="311">
        <v>1</v>
      </c>
      <c r="BY7" s="311">
        <v>13</v>
      </c>
      <c r="BZ7" s="311">
        <v>4</v>
      </c>
      <c r="CA7" s="311">
        <v>15</v>
      </c>
      <c r="CB7" s="311">
        <v>14</v>
      </c>
      <c r="CC7" s="311">
        <v>14</v>
      </c>
      <c r="CD7" s="311">
        <v>1</v>
      </c>
      <c r="CE7" s="311">
        <v>16</v>
      </c>
      <c r="CF7" s="311">
        <v>11</v>
      </c>
      <c r="CG7" s="311">
        <v>19</v>
      </c>
      <c r="CH7" s="311">
        <v>19</v>
      </c>
      <c r="CI7" s="311">
        <v>17</v>
      </c>
      <c r="CJ7" s="311">
        <v>1</v>
      </c>
      <c r="CK7" s="311">
        <v>13</v>
      </c>
      <c r="CL7" s="311">
        <v>6</v>
      </c>
      <c r="CM7" s="311">
        <v>13</v>
      </c>
      <c r="CN7" s="311">
        <v>1</v>
      </c>
      <c r="CO7" s="311">
        <v>12</v>
      </c>
      <c r="CP7" s="311">
        <v>19</v>
      </c>
      <c r="CQ7" s="311">
        <v>11</v>
      </c>
      <c r="CR7" s="311">
        <v>13</v>
      </c>
      <c r="CS7" s="311">
        <v>4</v>
      </c>
      <c r="CT7" s="311">
        <v>16</v>
      </c>
      <c r="CU7" s="311">
        <v>19</v>
      </c>
      <c r="CV7" s="311">
        <v>13</v>
      </c>
      <c r="CW7" s="311">
        <v>12</v>
      </c>
      <c r="CX7" s="311">
        <v>15</v>
      </c>
      <c r="CY7" s="311">
        <v>2</v>
      </c>
      <c r="CZ7" s="311">
        <v>8</v>
      </c>
      <c r="DA7" s="311">
        <v>8</v>
      </c>
      <c r="DB7" s="311">
        <v>15</v>
      </c>
      <c r="DC7" s="311">
        <v>15</v>
      </c>
      <c r="DD7" s="311">
        <v>18</v>
      </c>
      <c r="DE7" s="311">
        <v>6</v>
      </c>
      <c r="DF7" s="311">
        <v>11</v>
      </c>
      <c r="DG7" s="311">
        <v>14</v>
      </c>
      <c r="DH7" s="311">
        <v>14</v>
      </c>
      <c r="DI7" s="311">
        <v>2</v>
      </c>
      <c r="DJ7" s="311">
        <v>17</v>
      </c>
      <c r="DK7" s="311">
        <v>12</v>
      </c>
      <c r="DL7" s="311">
        <v>13</v>
      </c>
      <c r="DM7" s="311">
        <v>7</v>
      </c>
      <c r="DN7" s="311">
        <v>17</v>
      </c>
      <c r="DO7" s="311">
        <v>19</v>
      </c>
      <c r="DP7" s="311">
        <v>2</v>
      </c>
      <c r="DQ7" s="311">
        <v>7</v>
      </c>
      <c r="DR7" s="311">
        <v>15</v>
      </c>
      <c r="DS7" s="311">
        <v>2</v>
      </c>
      <c r="DT7" s="311">
        <v>11</v>
      </c>
      <c r="DU7" s="311">
        <v>14</v>
      </c>
      <c r="DV7" s="311">
        <v>9</v>
      </c>
      <c r="DW7" s="311">
        <v>1</v>
      </c>
      <c r="DX7" s="311">
        <v>14</v>
      </c>
      <c r="DY7" s="311">
        <v>13</v>
      </c>
      <c r="DZ7" s="311">
        <v>9</v>
      </c>
      <c r="EA7" s="311">
        <v>6</v>
      </c>
      <c r="EB7" s="311">
        <v>11</v>
      </c>
      <c r="EC7" s="311">
        <v>16</v>
      </c>
      <c r="ED7" s="311">
        <v>12</v>
      </c>
      <c r="EE7" s="311">
        <v>2</v>
      </c>
      <c r="EF7" s="311">
        <v>17</v>
      </c>
      <c r="EG7" s="311">
        <v>12</v>
      </c>
      <c r="EH7" s="311">
        <v>2</v>
      </c>
      <c r="EI7" s="311">
        <v>5</v>
      </c>
      <c r="EJ7" s="311">
        <v>1</v>
      </c>
      <c r="EK7" s="311">
        <v>13</v>
      </c>
      <c r="EL7" s="311">
        <v>17</v>
      </c>
      <c r="EM7" s="311">
        <v>15</v>
      </c>
      <c r="EN7" s="311">
        <v>9</v>
      </c>
      <c r="EO7" s="311">
        <v>1</v>
      </c>
      <c r="EP7" s="311">
        <v>2</v>
      </c>
      <c r="EQ7" s="311">
        <v>15</v>
      </c>
      <c r="ER7" s="311">
        <v>2</v>
      </c>
      <c r="ES7" s="311">
        <v>2</v>
      </c>
      <c r="ET7" s="311">
        <v>17</v>
      </c>
      <c r="EU7" s="311">
        <v>4</v>
      </c>
      <c r="EV7" s="311">
        <v>8</v>
      </c>
      <c r="EW7" s="311">
        <v>10</v>
      </c>
      <c r="EX7" s="311">
        <v>17</v>
      </c>
      <c r="EY7" s="311">
        <v>13</v>
      </c>
      <c r="EZ7" s="311">
        <v>19</v>
      </c>
      <c r="FA7" s="311">
        <v>15</v>
      </c>
      <c r="FB7" s="311">
        <v>13</v>
      </c>
      <c r="FC7" s="311">
        <v>2</v>
      </c>
      <c r="FD7" s="311">
        <v>1</v>
      </c>
      <c r="FE7" s="311">
        <v>1</v>
      </c>
      <c r="FF7" s="311">
        <v>10</v>
      </c>
      <c r="FG7" s="311">
        <v>6</v>
      </c>
      <c r="FH7" s="311">
        <v>2</v>
      </c>
      <c r="FI7" s="311">
        <v>4</v>
      </c>
      <c r="FJ7" s="311">
        <v>17</v>
      </c>
      <c r="FK7" s="311">
        <v>6</v>
      </c>
      <c r="FL7" s="311">
        <v>2</v>
      </c>
      <c r="FM7" s="311">
        <v>12</v>
      </c>
      <c r="FN7" s="311">
        <v>1</v>
      </c>
      <c r="FO7" s="311">
        <v>15</v>
      </c>
      <c r="FP7" s="311">
        <v>7</v>
      </c>
      <c r="FQ7" s="311">
        <v>2</v>
      </c>
      <c r="FR7" s="311">
        <v>6</v>
      </c>
      <c r="FS7" s="311">
        <v>17</v>
      </c>
      <c r="FT7" s="311">
        <v>17</v>
      </c>
      <c r="FU7" s="311">
        <v>7</v>
      </c>
      <c r="FV7" s="311">
        <v>2</v>
      </c>
      <c r="FW7" s="311">
        <v>18</v>
      </c>
      <c r="FX7" s="311">
        <v>9</v>
      </c>
      <c r="FY7" s="311">
        <v>6</v>
      </c>
      <c r="FZ7" s="311">
        <v>19</v>
      </c>
      <c r="GA7" s="311">
        <v>16</v>
      </c>
      <c r="GB7" s="311">
        <v>13</v>
      </c>
      <c r="GC7" s="311">
        <v>10</v>
      </c>
      <c r="GD7" s="311">
        <v>11</v>
      </c>
      <c r="GE7" s="311">
        <v>15</v>
      </c>
      <c r="GF7" s="311">
        <v>15</v>
      </c>
      <c r="GG7" s="311">
        <v>13</v>
      </c>
      <c r="GH7" s="311">
        <v>6</v>
      </c>
      <c r="GI7" s="311">
        <v>12</v>
      </c>
      <c r="GJ7" s="311">
        <v>4</v>
      </c>
      <c r="GK7" s="311">
        <v>4</v>
      </c>
      <c r="GL7" s="311">
        <v>1</v>
      </c>
      <c r="GM7" s="311">
        <v>19</v>
      </c>
      <c r="GN7" s="311">
        <v>17</v>
      </c>
      <c r="GO7" s="311">
        <v>1</v>
      </c>
      <c r="GP7" s="311">
        <v>6</v>
      </c>
      <c r="GQ7" s="311">
        <v>18</v>
      </c>
      <c r="GR7" s="311">
        <v>10</v>
      </c>
      <c r="GS7" s="311">
        <v>8</v>
      </c>
      <c r="GT7" s="311">
        <v>17</v>
      </c>
      <c r="GU7" s="311">
        <v>17</v>
      </c>
      <c r="GV7" s="311">
        <v>17</v>
      </c>
      <c r="GW7" s="311">
        <v>2</v>
      </c>
      <c r="GX7" s="311">
        <v>6</v>
      </c>
      <c r="GY7" s="311">
        <v>2</v>
      </c>
      <c r="GZ7" s="311">
        <v>1</v>
      </c>
      <c r="HA7" s="311">
        <v>17</v>
      </c>
      <c r="HB7" s="311">
        <v>2</v>
      </c>
      <c r="HC7" s="311">
        <v>10</v>
      </c>
      <c r="HD7" s="311">
        <v>19</v>
      </c>
      <c r="HE7" s="311">
        <v>4</v>
      </c>
      <c r="HF7" s="311">
        <v>11</v>
      </c>
      <c r="HG7" s="311">
        <v>11</v>
      </c>
      <c r="HH7" s="311">
        <v>9</v>
      </c>
      <c r="HI7" s="311">
        <v>17</v>
      </c>
      <c r="HJ7" s="311">
        <v>5</v>
      </c>
      <c r="HK7" s="311">
        <v>18</v>
      </c>
      <c r="HL7" s="311">
        <v>19</v>
      </c>
      <c r="HM7" s="311">
        <v>9</v>
      </c>
      <c r="HN7" s="311">
        <v>6</v>
      </c>
      <c r="HO7" s="311">
        <v>2</v>
      </c>
      <c r="HP7" s="311">
        <v>12</v>
      </c>
      <c r="HQ7" s="311">
        <v>1</v>
      </c>
      <c r="HR7" s="311">
        <v>13</v>
      </c>
      <c r="HS7" s="311">
        <v>19</v>
      </c>
      <c r="HT7" s="311">
        <v>2</v>
      </c>
      <c r="HU7" s="311">
        <v>2</v>
      </c>
      <c r="HV7" s="311">
        <v>9</v>
      </c>
      <c r="HW7" s="311">
        <v>10</v>
      </c>
      <c r="HX7" s="311">
        <v>19</v>
      </c>
      <c r="HY7" s="311">
        <v>14</v>
      </c>
      <c r="HZ7" s="311">
        <v>17</v>
      </c>
      <c r="IA7" s="311">
        <v>4</v>
      </c>
      <c r="IB7" s="311">
        <v>17</v>
      </c>
      <c r="IC7" s="311">
        <v>11</v>
      </c>
      <c r="ID7" s="311">
        <v>19</v>
      </c>
      <c r="IE7" s="311">
        <v>1</v>
      </c>
      <c r="IF7" s="311">
        <v>1</v>
      </c>
      <c r="IG7" s="311">
        <v>19</v>
      </c>
      <c r="IH7" s="311">
        <v>14</v>
      </c>
      <c r="II7" s="311">
        <v>2</v>
      </c>
      <c r="IJ7" s="311">
        <v>11</v>
      </c>
      <c r="IK7" s="311">
        <v>18</v>
      </c>
      <c r="IL7" s="311">
        <v>10</v>
      </c>
      <c r="IM7" s="311">
        <v>18</v>
      </c>
      <c r="IN7" s="311">
        <v>11</v>
      </c>
      <c r="IO7" s="311">
        <v>7</v>
      </c>
      <c r="IP7" s="311">
        <v>4</v>
      </c>
      <c r="IQ7" s="311">
        <v>17</v>
      </c>
      <c r="IR7" s="311">
        <v>6</v>
      </c>
      <c r="IS7" s="311">
        <v>17</v>
      </c>
      <c r="IT7" s="311">
        <v>9</v>
      </c>
      <c r="IU7" s="311">
        <v>17</v>
      </c>
      <c r="IV7" s="311">
        <v>2</v>
      </c>
      <c r="IW7" s="311">
        <v>5</v>
      </c>
      <c r="IX7" s="311">
        <v>6</v>
      </c>
      <c r="IY7" s="311">
        <v>11</v>
      </c>
      <c r="IZ7" s="311">
        <v>19</v>
      </c>
      <c r="JA7" s="311">
        <v>14</v>
      </c>
      <c r="JB7" s="311">
        <v>12</v>
      </c>
      <c r="JC7" s="311">
        <v>16</v>
      </c>
      <c r="JD7" s="311">
        <v>13</v>
      </c>
      <c r="JE7" s="311">
        <v>19</v>
      </c>
      <c r="JF7" s="311">
        <v>2</v>
      </c>
      <c r="JG7" s="311">
        <v>19</v>
      </c>
      <c r="JH7" s="311">
        <v>11</v>
      </c>
      <c r="JI7" s="311">
        <v>1</v>
      </c>
      <c r="JJ7" s="311">
        <v>17</v>
      </c>
      <c r="JK7" s="311">
        <v>4</v>
      </c>
      <c r="JL7" s="311">
        <v>6</v>
      </c>
      <c r="JM7" s="311">
        <v>17</v>
      </c>
      <c r="JN7" s="311">
        <v>19</v>
      </c>
      <c r="JO7" s="311">
        <v>13</v>
      </c>
      <c r="JP7" s="311">
        <v>15</v>
      </c>
      <c r="JQ7" s="311">
        <v>2</v>
      </c>
      <c r="JR7" s="311">
        <v>15</v>
      </c>
      <c r="JS7" s="311">
        <v>6</v>
      </c>
      <c r="JT7" s="311">
        <v>11</v>
      </c>
      <c r="JU7" s="311">
        <v>2</v>
      </c>
      <c r="JV7" s="311">
        <v>11</v>
      </c>
      <c r="JW7" s="311">
        <v>6</v>
      </c>
      <c r="JX7" s="311">
        <v>16</v>
      </c>
      <c r="JY7" s="311">
        <v>11</v>
      </c>
      <c r="JZ7" s="311">
        <v>1</v>
      </c>
      <c r="KA7" s="311">
        <v>13</v>
      </c>
      <c r="KB7" s="311">
        <v>14</v>
      </c>
      <c r="KC7" s="311">
        <v>8</v>
      </c>
      <c r="KD7" s="311">
        <v>6</v>
      </c>
      <c r="KE7" s="311">
        <v>15</v>
      </c>
      <c r="KF7" s="311">
        <v>19</v>
      </c>
      <c r="KG7" s="311">
        <v>17</v>
      </c>
      <c r="KH7" s="311">
        <v>6</v>
      </c>
      <c r="KI7" s="311">
        <v>5</v>
      </c>
      <c r="KJ7" s="311">
        <v>14</v>
      </c>
      <c r="KK7" s="311">
        <v>13</v>
      </c>
    </row>
    <row r="8" spans="1:297" ht="15">
      <c r="B8" s="308" t="s">
        <v>584</v>
      </c>
      <c r="C8" s="312">
        <v>5605317</v>
      </c>
      <c r="D8" s="689">
        <v>665</v>
      </c>
      <c r="E8" s="689">
        <v>684018</v>
      </c>
      <c r="F8" s="313">
        <v>9078</v>
      </c>
      <c r="G8" s="313">
        <v>2410</v>
      </c>
      <c r="H8" s="313">
        <v>10780</v>
      </c>
      <c r="I8" s="313">
        <v>7889</v>
      </c>
      <c r="J8" s="313">
        <v>4651</v>
      </c>
      <c r="K8" s="313">
        <v>3966</v>
      </c>
      <c r="L8" s="313">
        <v>16387</v>
      </c>
      <c r="M8" s="313">
        <v>1288</v>
      </c>
      <c r="N8" s="313">
        <v>1762</v>
      </c>
      <c r="O8" s="313">
        <v>320931</v>
      </c>
      <c r="P8" s="313">
        <v>11084</v>
      </c>
      <c r="Q8" s="313">
        <v>9052</v>
      </c>
      <c r="R8" s="313">
        <v>2272</v>
      </c>
      <c r="S8" s="313">
        <v>16478</v>
      </c>
      <c r="T8" s="313">
        <v>6492</v>
      </c>
      <c r="U8" s="313">
        <v>6365</v>
      </c>
      <c r="V8" s="313">
        <v>927</v>
      </c>
      <c r="W8" s="313">
        <v>985</v>
      </c>
      <c r="X8" s="313">
        <v>19311</v>
      </c>
      <c r="Y8" s="313">
        <v>4509</v>
      </c>
      <c r="Z8" s="313">
        <v>7702</v>
      </c>
      <c r="AA8" s="313">
        <v>6647</v>
      </c>
      <c r="AB8" s="313">
        <v>2482</v>
      </c>
      <c r="AC8" s="313">
        <v>9361</v>
      </c>
      <c r="AD8" s="313">
        <v>7901</v>
      </c>
      <c r="AE8" s="313">
        <v>2929</v>
      </c>
      <c r="AF8" s="313">
        <v>684018</v>
      </c>
      <c r="AG8" s="313">
        <v>251269</v>
      </c>
      <c r="AH8" s="313">
        <v>2059</v>
      </c>
      <c r="AI8" s="313">
        <v>22849</v>
      </c>
      <c r="AJ8" s="313">
        <v>9555</v>
      </c>
      <c r="AK8" s="313">
        <v>2094</v>
      </c>
      <c r="AL8" s="313">
        <v>2002</v>
      </c>
      <c r="AM8" s="313">
        <v>47031</v>
      </c>
      <c r="AN8" s="313">
        <v>10348</v>
      </c>
      <c r="AO8" s="313">
        <v>68433</v>
      </c>
      <c r="AP8" s="313">
        <v>17829</v>
      </c>
      <c r="AQ8" s="313">
        <v>9806</v>
      </c>
      <c r="AR8" s="313">
        <v>20463</v>
      </c>
      <c r="AS8" s="313">
        <v>6401</v>
      </c>
      <c r="AT8" s="313">
        <v>6758</v>
      </c>
      <c r="AU8" s="313">
        <v>12429</v>
      </c>
      <c r="AV8" s="313">
        <v>4382</v>
      </c>
      <c r="AW8" s="313">
        <v>7224</v>
      </c>
      <c r="AX8" s="313">
        <v>5402</v>
      </c>
      <c r="AY8" s="313">
        <v>1794</v>
      </c>
      <c r="AZ8" s="313">
        <v>4319</v>
      </c>
      <c r="BA8" s="313">
        <v>24724</v>
      </c>
      <c r="BB8" s="313">
        <v>16015</v>
      </c>
      <c r="BC8" s="313">
        <v>78741</v>
      </c>
      <c r="BD8" s="313">
        <v>4848</v>
      </c>
      <c r="BE8" s="313">
        <v>4552</v>
      </c>
      <c r="BF8" s="313">
        <v>4099</v>
      </c>
      <c r="BG8" s="313">
        <v>4160</v>
      </c>
      <c r="BH8" s="313">
        <v>1668</v>
      </c>
      <c r="BI8" s="313">
        <v>5674</v>
      </c>
      <c r="BJ8" s="313">
        <v>149194</v>
      </c>
      <c r="BK8" s="313">
        <v>1658</v>
      </c>
      <c r="BL8" s="313">
        <v>19116</v>
      </c>
      <c r="BM8" s="313">
        <v>46871</v>
      </c>
      <c r="BN8" s="313">
        <v>36551</v>
      </c>
      <c r="BO8" s="313">
        <v>2589</v>
      </c>
      <c r="BP8" s="313">
        <v>36433</v>
      </c>
      <c r="BQ8" s="313">
        <v>12271</v>
      </c>
      <c r="BR8" s="313">
        <v>33951</v>
      </c>
      <c r="BS8" s="313">
        <v>5062</v>
      </c>
      <c r="BT8" s="313">
        <v>12478</v>
      </c>
      <c r="BU8" s="313">
        <v>1186</v>
      </c>
      <c r="BV8" s="313">
        <v>5264</v>
      </c>
      <c r="BW8" s="313">
        <v>1159</v>
      </c>
      <c r="BX8" s="313">
        <v>8440</v>
      </c>
      <c r="BY8" s="313">
        <v>3573</v>
      </c>
      <c r="BZ8" s="313">
        <v>2170</v>
      </c>
      <c r="CA8" s="313">
        <v>1241</v>
      </c>
      <c r="CB8" s="313">
        <v>12518</v>
      </c>
      <c r="CC8" s="313">
        <v>15050</v>
      </c>
      <c r="CD8" s="313">
        <v>10253</v>
      </c>
      <c r="CE8" s="313">
        <v>4118</v>
      </c>
      <c r="CF8" s="313">
        <v>1985</v>
      </c>
      <c r="CG8" s="313">
        <v>19402</v>
      </c>
      <c r="CH8" s="313">
        <v>7604</v>
      </c>
      <c r="CI8" s="313">
        <v>19657</v>
      </c>
      <c r="CJ8" s="313">
        <v>38461</v>
      </c>
      <c r="CK8" s="313">
        <v>9128</v>
      </c>
      <c r="CL8" s="313">
        <v>1703</v>
      </c>
      <c r="CM8" s="313">
        <v>1492</v>
      </c>
      <c r="CN8" s="313">
        <v>41635</v>
      </c>
      <c r="CO8" s="313">
        <v>9566</v>
      </c>
      <c r="CP8" s="313">
        <v>6837</v>
      </c>
      <c r="CQ8" s="313">
        <v>7354</v>
      </c>
      <c r="CR8" s="313">
        <v>1011</v>
      </c>
      <c r="CS8" s="313">
        <v>6668</v>
      </c>
      <c r="CT8" s="313">
        <v>48367</v>
      </c>
      <c r="CU8" s="313">
        <v>3987</v>
      </c>
      <c r="CV8" s="313">
        <v>2441</v>
      </c>
      <c r="CW8" s="313">
        <v>15071</v>
      </c>
      <c r="CX8" s="313">
        <v>1986</v>
      </c>
      <c r="CY8" s="313">
        <v>2186</v>
      </c>
      <c r="CZ8" s="313">
        <v>50210</v>
      </c>
      <c r="DA8" s="313">
        <v>78386</v>
      </c>
      <c r="DB8" s="313">
        <v>6121</v>
      </c>
      <c r="DC8" s="313">
        <v>6342</v>
      </c>
      <c r="DD8" s="313">
        <v>7483</v>
      </c>
      <c r="DE8" s="313">
        <v>2038</v>
      </c>
      <c r="DF8" s="313">
        <v>125666</v>
      </c>
      <c r="DG8" s="313">
        <v>3335</v>
      </c>
      <c r="DH8" s="313">
        <v>19509</v>
      </c>
      <c r="DI8" s="313">
        <v>970</v>
      </c>
      <c r="DJ8" s="313">
        <v>14876</v>
      </c>
      <c r="DK8" s="313">
        <v>6444</v>
      </c>
      <c r="DL8" s="313">
        <v>1155</v>
      </c>
      <c r="DM8" s="313">
        <v>4093</v>
      </c>
      <c r="DN8" s="313">
        <v>2373</v>
      </c>
      <c r="DO8" s="313">
        <v>6954</v>
      </c>
      <c r="DP8" s="313">
        <v>6371</v>
      </c>
      <c r="DQ8" s="313">
        <v>121337</v>
      </c>
      <c r="DR8" s="313">
        <v>7656</v>
      </c>
      <c r="DS8" s="313">
        <v>8479</v>
      </c>
      <c r="DT8" s="313">
        <v>8865</v>
      </c>
      <c r="DU8" s="313">
        <v>2758</v>
      </c>
      <c r="DV8" s="313">
        <v>73327</v>
      </c>
      <c r="DW8" s="313">
        <v>2429</v>
      </c>
      <c r="DX8" s="313">
        <v>14028</v>
      </c>
      <c r="DY8" s="313">
        <v>18878</v>
      </c>
      <c r="DZ8" s="313">
        <v>2849</v>
      </c>
      <c r="EA8" s="313">
        <v>24854</v>
      </c>
      <c r="EB8" s="313">
        <v>8971</v>
      </c>
      <c r="EC8" s="313">
        <v>665</v>
      </c>
      <c r="ED8" s="313">
        <v>10049</v>
      </c>
      <c r="EE8" s="313">
        <v>20666</v>
      </c>
      <c r="EF8" s="313">
        <v>10190</v>
      </c>
      <c r="EG8" s="313">
        <v>11913</v>
      </c>
      <c r="EH8" s="313">
        <v>15295</v>
      </c>
      <c r="EI8" s="313">
        <v>7657</v>
      </c>
      <c r="EJ8" s="313">
        <v>14352</v>
      </c>
      <c r="EK8" s="313">
        <v>711</v>
      </c>
      <c r="EL8" s="313">
        <v>2008</v>
      </c>
      <c r="EM8" s="313">
        <v>5884</v>
      </c>
      <c r="EN8" s="313">
        <v>4358</v>
      </c>
      <c r="EO8" s="313">
        <v>45687</v>
      </c>
      <c r="EP8" s="313">
        <v>14868</v>
      </c>
      <c r="EQ8" s="313">
        <v>5415</v>
      </c>
      <c r="ER8" s="313">
        <v>1910</v>
      </c>
      <c r="ES8" s="313">
        <v>9592</v>
      </c>
      <c r="ET8" s="313">
        <v>1059</v>
      </c>
      <c r="EU8" s="313">
        <v>2904</v>
      </c>
      <c r="EV8" s="313">
        <v>1703</v>
      </c>
      <c r="EW8" s="313">
        <v>51890</v>
      </c>
      <c r="EX8" s="313">
        <v>8749</v>
      </c>
      <c r="EY8" s="313">
        <v>1393</v>
      </c>
      <c r="EZ8" s="313">
        <v>2313</v>
      </c>
      <c r="FA8" s="313">
        <v>19738</v>
      </c>
      <c r="FB8" s="313">
        <v>10614</v>
      </c>
      <c r="FC8" s="313">
        <v>7477</v>
      </c>
      <c r="FD8" s="313">
        <v>1677</v>
      </c>
      <c r="FE8" s="313">
        <v>20934</v>
      </c>
      <c r="FF8" s="313">
        <v>7057</v>
      </c>
      <c r="FG8" s="313">
        <v>9270</v>
      </c>
      <c r="FH8" s="313">
        <v>20129</v>
      </c>
      <c r="FI8" s="313">
        <v>4939</v>
      </c>
      <c r="FJ8" s="313">
        <v>10378</v>
      </c>
      <c r="FK8" s="313">
        <v>36176</v>
      </c>
      <c r="FL8" s="313">
        <v>4659</v>
      </c>
      <c r="FM8" s="313">
        <v>8980</v>
      </c>
      <c r="FN8" s="313">
        <v>45048</v>
      </c>
      <c r="FO8" s="313">
        <v>9554</v>
      </c>
      <c r="FP8" s="313">
        <v>15651</v>
      </c>
      <c r="FQ8" s="313">
        <v>1304</v>
      </c>
      <c r="FR8" s="313">
        <v>8869</v>
      </c>
      <c r="FS8" s="313">
        <v>6912</v>
      </c>
      <c r="FT8" s="313">
        <v>216152</v>
      </c>
      <c r="FU8" s="313">
        <v>2676</v>
      </c>
      <c r="FV8" s="313">
        <v>11221</v>
      </c>
      <c r="FW8" s="313">
        <v>2990</v>
      </c>
      <c r="FX8" s="313">
        <v>4300</v>
      </c>
      <c r="FY8" s="313">
        <v>6069</v>
      </c>
      <c r="FZ8" s="313">
        <v>910</v>
      </c>
      <c r="GA8" s="313">
        <v>2594</v>
      </c>
      <c r="GB8" s="313">
        <v>3552</v>
      </c>
      <c r="GC8" s="313">
        <v>17178</v>
      </c>
      <c r="GD8" s="313">
        <v>3980</v>
      </c>
      <c r="GE8" s="313">
        <v>19576</v>
      </c>
      <c r="GF8" s="313">
        <v>11226</v>
      </c>
      <c r="GG8" s="313">
        <v>3692</v>
      </c>
      <c r="GH8" s="313">
        <v>21042</v>
      </c>
      <c r="GI8" s="313">
        <v>3999</v>
      </c>
      <c r="GJ8" s="313">
        <v>1931</v>
      </c>
      <c r="GK8" s="313">
        <v>83305</v>
      </c>
      <c r="GL8" s="313">
        <v>4961</v>
      </c>
      <c r="GM8" s="313">
        <v>2878</v>
      </c>
      <c r="GN8" s="313">
        <v>7304</v>
      </c>
      <c r="GO8" s="313">
        <v>1743</v>
      </c>
      <c r="GP8" s="313">
        <v>2607</v>
      </c>
      <c r="GQ8" s="313">
        <v>2345</v>
      </c>
      <c r="GR8" s="313">
        <v>2101</v>
      </c>
      <c r="GS8" s="313">
        <v>5001</v>
      </c>
      <c r="GT8" s="313">
        <v>2976</v>
      </c>
      <c r="GU8" s="313">
        <v>4702</v>
      </c>
      <c r="GV8" s="313">
        <v>1641</v>
      </c>
      <c r="GW8" s="313">
        <v>1919</v>
      </c>
      <c r="GX8" s="313">
        <v>6238</v>
      </c>
      <c r="GY8" s="313">
        <v>8011</v>
      </c>
      <c r="GZ8" s="313">
        <v>51737</v>
      </c>
      <c r="HA8" s="313">
        <v>23571</v>
      </c>
      <c r="HB8" s="313">
        <v>25738</v>
      </c>
      <c r="HC8" s="313">
        <v>3246</v>
      </c>
      <c r="HD8" s="313">
        <v>3570</v>
      </c>
      <c r="HE8" s="313">
        <v>38968</v>
      </c>
      <c r="HF8" s="313">
        <v>2935</v>
      </c>
      <c r="HG8" s="313">
        <v>1413</v>
      </c>
      <c r="HH8" s="313">
        <v>3008</v>
      </c>
      <c r="HI8" s="313">
        <v>2556</v>
      </c>
      <c r="HJ8" s="313">
        <v>28643</v>
      </c>
      <c r="HK8" s="313">
        <v>1163</v>
      </c>
      <c r="HL8" s="313">
        <v>65722</v>
      </c>
      <c r="HM8" s="313">
        <v>4733</v>
      </c>
      <c r="HN8" s="313">
        <v>4039</v>
      </c>
      <c r="HO8" s="313">
        <v>6418</v>
      </c>
      <c r="HP8" s="313">
        <v>1881</v>
      </c>
      <c r="HQ8" s="313">
        <v>27036</v>
      </c>
      <c r="HR8" s="313">
        <v>8858</v>
      </c>
      <c r="HS8" s="313">
        <v>3285</v>
      </c>
      <c r="HT8" s="313">
        <v>50870</v>
      </c>
      <c r="HU8" s="313">
        <v>2965</v>
      </c>
      <c r="HV8" s="313">
        <v>3188</v>
      </c>
      <c r="HW8" s="313">
        <v>31460</v>
      </c>
      <c r="HX8" s="313">
        <v>964</v>
      </c>
      <c r="HY8" s="313">
        <v>66611</v>
      </c>
      <c r="HZ8" s="313">
        <v>4603</v>
      </c>
      <c r="IA8" s="313">
        <v>1264</v>
      </c>
      <c r="IB8" s="313">
        <v>4804</v>
      </c>
      <c r="IC8" s="313">
        <v>21269</v>
      </c>
      <c r="ID8" s="313">
        <v>2778</v>
      </c>
      <c r="IE8" s="313">
        <v>22826</v>
      </c>
      <c r="IF8" s="313">
        <v>6182</v>
      </c>
      <c r="IG8" s="313">
        <v>8127</v>
      </c>
      <c r="IH8" s="313">
        <v>1800</v>
      </c>
      <c r="II8" s="313">
        <v>8429</v>
      </c>
      <c r="IJ8" s="313">
        <v>3570</v>
      </c>
      <c r="IK8" s="313">
        <v>10185</v>
      </c>
      <c r="IL8" s="313">
        <v>2361</v>
      </c>
      <c r="IM8" s="313">
        <v>7038</v>
      </c>
      <c r="IN8" s="313">
        <v>6632</v>
      </c>
      <c r="IO8" s="313">
        <v>3428</v>
      </c>
      <c r="IP8" s="313">
        <v>6256</v>
      </c>
      <c r="IQ8" s="313">
        <v>2581</v>
      </c>
      <c r="IR8" s="313">
        <v>23464</v>
      </c>
      <c r="IS8" s="313">
        <v>4938</v>
      </c>
      <c r="IT8" s="313">
        <v>4596</v>
      </c>
      <c r="IU8" s="313">
        <v>3657</v>
      </c>
      <c r="IV8" s="313">
        <v>1692</v>
      </c>
      <c r="IW8" s="313">
        <v>5832</v>
      </c>
      <c r="IX8" s="313">
        <v>260180</v>
      </c>
      <c r="IY8" s="313">
        <v>1388</v>
      </c>
      <c r="IZ8" s="313">
        <v>2826</v>
      </c>
      <c r="JA8" s="313">
        <v>4662</v>
      </c>
      <c r="JB8" s="313">
        <v>3976</v>
      </c>
      <c r="JC8" s="313">
        <v>2799</v>
      </c>
      <c r="JD8" s="313">
        <v>2349</v>
      </c>
      <c r="JE8" s="313">
        <v>20959</v>
      </c>
      <c r="JF8" s="313">
        <v>206073</v>
      </c>
      <c r="JG8" s="313">
        <v>3191</v>
      </c>
      <c r="JH8" s="313">
        <v>2311</v>
      </c>
      <c r="JI8" s="313">
        <v>42225</v>
      </c>
      <c r="JJ8" s="313">
        <v>6501</v>
      </c>
      <c r="JK8" s="313">
        <v>12382</v>
      </c>
      <c r="JL8" s="313">
        <v>4493</v>
      </c>
      <c r="JM8" s="313">
        <v>2466</v>
      </c>
      <c r="JN8" s="313">
        <v>1137</v>
      </c>
      <c r="JO8" s="313">
        <v>3657</v>
      </c>
      <c r="JP8" s="313">
        <v>7439</v>
      </c>
      <c r="JQ8" s="313">
        <v>14814</v>
      </c>
      <c r="JR8" s="313">
        <v>70361</v>
      </c>
      <c r="JS8" s="313">
        <v>20847</v>
      </c>
      <c r="JT8" s="313">
        <v>19669</v>
      </c>
      <c r="JU8" s="313">
        <v>2246</v>
      </c>
      <c r="JV8" s="313">
        <v>1851</v>
      </c>
      <c r="JW8" s="313">
        <v>4511</v>
      </c>
      <c r="JX8" s="313">
        <v>2931</v>
      </c>
      <c r="JY8" s="313">
        <v>3352</v>
      </c>
      <c r="JZ8" s="313">
        <v>28799</v>
      </c>
      <c r="KA8" s="313">
        <v>5764</v>
      </c>
      <c r="KB8" s="313">
        <v>2607</v>
      </c>
      <c r="KC8" s="313">
        <v>2831</v>
      </c>
      <c r="KD8" s="313">
        <v>6190</v>
      </c>
      <c r="KE8" s="313">
        <v>6210</v>
      </c>
      <c r="KF8" s="313">
        <v>3721</v>
      </c>
      <c r="KG8" s="313">
        <v>15406</v>
      </c>
      <c r="KH8" s="313">
        <v>33704</v>
      </c>
      <c r="KI8" s="313">
        <v>2193</v>
      </c>
      <c r="KJ8" s="313">
        <v>5220</v>
      </c>
      <c r="KK8" s="313">
        <v>17740</v>
      </c>
    </row>
    <row r="9" spans="1:297" s="328" customFormat="1" ht="15">
      <c r="A9" s="327" t="s">
        <v>585</v>
      </c>
      <c r="B9" s="326" t="s">
        <v>586</v>
      </c>
      <c r="C9" s="327" t="s">
        <v>415</v>
      </c>
      <c r="D9" s="690" t="s">
        <v>587</v>
      </c>
      <c r="E9" s="690" t="s">
        <v>588</v>
      </c>
      <c r="F9" s="327" t="s">
        <v>42</v>
      </c>
      <c r="G9" s="327" t="s">
        <v>43</v>
      </c>
      <c r="H9" s="327" t="s">
        <v>44</v>
      </c>
      <c r="I9" s="327" t="s">
        <v>45</v>
      </c>
      <c r="J9" s="327" t="s">
        <v>46</v>
      </c>
      <c r="K9" s="327" t="s">
        <v>47</v>
      </c>
      <c r="L9" s="327" t="s">
        <v>48</v>
      </c>
      <c r="M9" s="327" t="s">
        <v>49</v>
      </c>
      <c r="N9" s="327" t="s">
        <v>50</v>
      </c>
      <c r="O9" s="327" t="s">
        <v>51</v>
      </c>
      <c r="P9" s="327" t="s">
        <v>52</v>
      </c>
      <c r="Q9" s="327" t="s">
        <v>53</v>
      </c>
      <c r="R9" s="327" t="s">
        <v>54</v>
      </c>
      <c r="S9" s="327" t="s">
        <v>55</v>
      </c>
      <c r="T9" s="327" t="s">
        <v>56</v>
      </c>
      <c r="U9" s="327" t="s">
        <v>57</v>
      </c>
      <c r="V9" s="327" t="s">
        <v>58</v>
      </c>
      <c r="W9" s="327" t="s">
        <v>59</v>
      </c>
      <c r="X9" s="327" t="s">
        <v>60</v>
      </c>
      <c r="Y9" s="327" t="s">
        <v>61</v>
      </c>
      <c r="Z9" s="327" t="s">
        <v>62</v>
      </c>
      <c r="AA9" s="327" t="s">
        <v>63</v>
      </c>
      <c r="AB9" s="327" t="s">
        <v>64</v>
      </c>
      <c r="AC9" s="327" t="s">
        <v>65</v>
      </c>
      <c r="AD9" s="327" t="s">
        <v>66</v>
      </c>
      <c r="AE9" s="327" t="s">
        <v>67</v>
      </c>
      <c r="AF9" s="327" t="s">
        <v>68</v>
      </c>
      <c r="AG9" s="327" t="s">
        <v>69</v>
      </c>
      <c r="AH9" s="327" t="s">
        <v>70</v>
      </c>
      <c r="AI9" s="327" t="s">
        <v>71</v>
      </c>
      <c r="AJ9" s="327" t="s">
        <v>72</v>
      </c>
      <c r="AK9" s="327" t="s">
        <v>73</v>
      </c>
      <c r="AL9" s="327" t="s">
        <v>74</v>
      </c>
      <c r="AM9" s="327" t="s">
        <v>75</v>
      </c>
      <c r="AN9" s="327" t="s">
        <v>76</v>
      </c>
      <c r="AO9" s="327" t="s">
        <v>77</v>
      </c>
      <c r="AP9" s="327" t="s">
        <v>78</v>
      </c>
      <c r="AQ9" s="327" t="s">
        <v>79</v>
      </c>
      <c r="AR9" s="327" t="s">
        <v>80</v>
      </c>
      <c r="AS9" s="327" t="s">
        <v>81</v>
      </c>
      <c r="AT9" s="327" t="s">
        <v>82</v>
      </c>
      <c r="AU9" s="327" t="s">
        <v>83</v>
      </c>
      <c r="AV9" s="327" t="s">
        <v>84</v>
      </c>
      <c r="AW9" s="327" t="s">
        <v>85</v>
      </c>
      <c r="AX9" s="327" t="s">
        <v>86</v>
      </c>
      <c r="AY9" s="327" t="s">
        <v>87</v>
      </c>
      <c r="AZ9" s="327" t="s">
        <v>88</v>
      </c>
      <c r="BA9" s="327" t="s">
        <v>89</v>
      </c>
      <c r="BB9" s="327" t="s">
        <v>90</v>
      </c>
      <c r="BC9" s="327" t="s">
        <v>91</v>
      </c>
      <c r="BD9" s="327" t="s">
        <v>92</v>
      </c>
      <c r="BE9" s="327" t="s">
        <v>93</v>
      </c>
      <c r="BF9" s="327" t="s">
        <v>94</v>
      </c>
      <c r="BG9" s="327" t="s">
        <v>95</v>
      </c>
      <c r="BH9" s="327" t="s">
        <v>96</v>
      </c>
      <c r="BI9" s="327" t="s">
        <v>97</v>
      </c>
      <c r="BJ9" s="327" t="s">
        <v>98</v>
      </c>
      <c r="BK9" s="327" t="s">
        <v>99</v>
      </c>
      <c r="BL9" s="327" t="s">
        <v>100</v>
      </c>
      <c r="BM9" s="327" t="s">
        <v>101</v>
      </c>
      <c r="BN9" s="327" t="s">
        <v>102</v>
      </c>
      <c r="BO9" s="327" t="s">
        <v>103</v>
      </c>
      <c r="BP9" s="327" t="s">
        <v>104</v>
      </c>
      <c r="BQ9" s="327" t="s">
        <v>105</v>
      </c>
      <c r="BR9" s="327" t="s">
        <v>106</v>
      </c>
      <c r="BS9" s="327" t="s">
        <v>107</v>
      </c>
      <c r="BT9" s="327" t="s">
        <v>108</v>
      </c>
      <c r="BU9" s="327" t="s">
        <v>109</v>
      </c>
      <c r="BV9" s="327" t="s">
        <v>110</v>
      </c>
      <c r="BW9" s="327" t="s">
        <v>111</v>
      </c>
      <c r="BX9" s="327" t="s">
        <v>112</v>
      </c>
      <c r="BY9" s="327" t="s">
        <v>113</v>
      </c>
      <c r="BZ9" s="327" t="s">
        <v>114</v>
      </c>
      <c r="CA9" s="327" t="s">
        <v>115</v>
      </c>
      <c r="CB9" s="327" t="s">
        <v>116</v>
      </c>
      <c r="CC9" s="327" t="s">
        <v>117</v>
      </c>
      <c r="CD9" s="327" t="s">
        <v>118</v>
      </c>
      <c r="CE9" s="327" t="s">
        <v>119</v>
      </c>
      <c r="CF9" s="327" t="s">
        <v>120</v>
      </c>
      <c r="CG9" s="327" t="s">
        <v>121</v>
      </c>
      <c r="CH9" s="327" t="s">
        <v>122</v>
      </c>
      <c r="CI9" s="327" t="s">
        <v>123</v>
      </c>
      <c r="CJ9" s="327" t="s">
        <v>124</v>
      </c>
      <c r="CK9" s="327" t="s">
        <v>125</v>
      </c>
      <c r="CL9" s="327" t="s">
        <v>126</v>
      </c>
      <c r="CM9" s="327" t="s">
        <v>127</v>
      </c>
      <c r="CN9" s="327" t="s">
        <v>128</v>
      </c>
      <c r="CO9" s="327" t="s">
        <v>129</v>
      </c>
      <c r="CP9" s="327" t="s">
        <v>130</v>
      </c>
      <c r="CQ9" s="327" t="s">
        <v>131</v>
      </c>
      <c r="CR9" s="327" t="s">
        <v>132</v>
      </c>
      <c r="CS9" s="327" t="s">
        <v>133</v>
      </c>
      <c r="CT9" s="327" t="s">
        <v>134</v>
      </c>
      <c r="CU9" s="327" t="s">
        <v>135</v>
      </c>
      <c r="CV9" s="327" t="s">
        <v>136</v>
      </c>
      <c r="CW9" s="327" t="s">
        <v>137</v>
      </c>
      <c r="CX9" s="327" t="s">
        <v>138</v>
      </c>
      <c r="CY9" s="327" t="s">
        <v>139</v>
      </c>
      <c r="CZ9" s="327" t="s">
        <v>140</v>
      </c>
      <c r="DA9" s="327" t="s">
        <v>141</v>
      </c>
      <c r="DB9" s="327" t="s">
        <v>142</v>
      </c>
      <c r="DC9" s="327" t="s">
        <v>143</v>
      </c>
      <c r="DD9" s="327" t="s">
        <v>144</v>
      </c>
      <c r="DE9" s="327" t="s">
        <v>145</v>
      </c>
      <c r="DF9" s="327" t="s">
        <v>146</v>
      </c>
      <c r="DG9" s="327" t="s">
        <v>147</v>
      </c>
      <c r="DH9" s="327" t="s">
        <v>148</v>
      </c>
      <c r="DI9" s="327" t="s">
        <v>149</v>
      </c>
      <c r="DJ9" s="327" t="s">
        <v>150</v>
      </c>
      <c r="DK9" s="327" t="s">
        <v>151</v>
      </c>
      <c r="DL9" s="327" t="s">
        <v>152</v>
      </c>
      <c r="DM9" s="327" t="s">
        <v>153</v>
      </c>
      <c r="DN9" s="327" t="s">
        <v>154</v>
      </c>
      <c r="DO9" s="327" t="s">
        <v>155</v>
      </c>
      <c r="DP9" s="327" t="s">
        <v>156</v>
      </c>
      <c r="DQ9" s="327" t="s">
        <v>157</v>
      </c>
      <c r="DR9" s="327" t="s">
        <v>158</v>
      </c>
      <c r="DS9" s="327" t="s">
        <v>159</v>
      </c>
      <c r="DT9" s="327" t="s">
        <v>160</v>
      </c>
      <c r="DU9" s="327" t="s">
        <v>161</v>
      </c>
      <c r="DV9" s="327" t="s">
        <v>162</v>
      </c>
      <c r="DW9" s="327" t="s">
        <v>163</v>
      </c>
      <c r="DX9" s="327" t="s">
        <v>164</v>
      </c>
      <c r="DY9" s="327" t="s">
        <v>165</v>
      </c>
      <c r="DZ9" s="327" t="s">
        <v>166</v>
      </c>
      <c r="EA9" s="327" t="s">
        <v>167</v>
      </c>
      <c r="EB9" s="327" t="s">
        <v>168</v>
      </c>
      <c r="EC9" s="327" t="s">
        <v>169</v>
      </c>
      <c r="ED9" s="327" t="s">
        <v>170</v>
      </c>
      <c r="EE9" s="327" t="s">
        <v>171</v>
      </c>
      <c r="EF9" s="327" t="s">
        <v>172</v>
      </c>
      <c r="EG9" s="327" t="s">
        <v>173</v>
      </c>
      <c r="EH9" s="327" t="s">
        <v>174</v>
      </c>
      <c r="EI9" s="327" t="s">
        <v>175</v>
      </c>
      <c r="EJ9" s="327" t="s">
        <v>176</v>
      </c>
      <c r="EK9" s="327" t="s">
        <v>177</v>
      </c>
      <c r="EL9" s="327" t="s">
        <v>178</v>
      </c>
      <c r="EM9" s="327" t="s">
        <v>179</v>
      </c>
      <c r="EN9" s="327" t="s">
        <v>180</v>
      </c>
      <c r="EO9" s="327" t="s">
        <v>181</v>
      </c>
      <c r="EP9" s="327" t="s">
        <v>182</v>
      </c>
      <c r="EQ9" s="327" t="s">
        <v>183</v>
      </c>
      <c r="ER9" s="327" t="s">
        <v>184</v>
      </c>
      <c r="ES9" s="327" t="s">
        <v>185</v>
      </c>
      <c r="ET9" s="327" t="s">
        <v>186</v>
      </c>
      <c r="EU9" s="327" t="s">
        <v>187</v>
      </c>
      <c r="EV9" s="327" t="s">
        <v>188</v>
      </c>
      <c r="EW9" s="327" t="s">
        <v>189</v>
      </c>
      <c r="EX9" s="327" t="s">
        <v>190</v>
      </c>
      <c r="EY9" s="327" t="s">
        <v>191</v>
      </c>
      <c r="EZ9" s="327" t="s">
        <v>192</v>
      </c>
      <c r="FA9" s="327" t="s">
        <v>193</v>
      </c>
      <c r="FB9" s="327" t="s">
        <v>194</v>
      </c>
      <c r="FC9" s="327" t="s">
        <v>195</v>
      </c>
      <c r="FD9" s="327" t="s">
        <v>196</v>
      </c>
      <c r="FE9" s="327" t="s">
        <v>197</v>
      </c>
      <c r="FF9" s="327" t="s">
        <v>336</v>
      </c>
      <c r="FG9" s="327" t="s">
        <v>199</v>
      </c>
      <c r="FH9" s="327" t="s">
        <v>200</v>
      </c>
      <c r="FI9" s="327" t="s">
        <v>201</v>
      </c>
      <c r="FJ9" s="327" t="s">
        <v>202</v>
      </c>
      <c r="FK9" s="327" t="s">
        <v>203</v>
      </c>
      <c r="FL9" s="327" t="s">
        <v>204</v>
      </c>
      <c r="FM9" s="327" t="s">
        <v>205</v>
      </c>
      <c r="FN9" s="327" t="s">
        <v>206</v>
      </c>
      <c r="FO9" s="327" t="s">
        <v>207</v>
      </c>
      <c r="FP9" s="327" t="s">
        <v>208</v>
      </c>
      <c r="FQ9" s="327" t="s">
        <v>209</v>
      </c>
      <c r="FR9" s="327" t="s">
        <v>210</v>
      </c>
      <c r="FS9" s="327" t="s">
        <v>211</v>
      </c>
      <c r="FT9" s="327" t="s">
        <v>212</v>
      </c>
      <c r="FU9" s="327" t="s">
        <v>213</v>
      </c>
      <c r="FV9" s="327" t="s">
        <v>214</v>
      </c>
      <c r="FW9" s="327" t="s">
        <v>215</v>
      </c>
      <c r="FX9" s="327" t="s">
        <v>216</v>
      </c>
      <c r="FY9" s="327" t="s">
        <v>217</v>
      </c>
      <c r="FZ9" s="327" t="s">
        <v>218</v>
      </c>
      <c r="GA9" s="327" t="s">
        <v>219</v>
      </c>
      <c r="GB9" s="327" t="s">
        <v>220</v>
      </c>
      <c r="GC9" s="327" t="s">
        <v>221</v>
      </c>
      <c r="GD9" s="327" t="s">
        <v>222</v>
      </c>
      <c r="GE9" s="327" t="s">
        <v>223</v>
      </c>
      <c r="GF9" s="327" t="s">
        <v>224</v>
      </c>
      <c r="GG9" s="327" t="s">
        <v>225</v>
      </c>
      <c r="GH9" s="327" t="s">
        <v>226</v>
      </c>
      <c r="GI9" s="327" t="s">
        <v>227</v>
      </c>
      <c r="GJ9" s="327" t="s">
        <v>228</v>
      </c>
      <c r="GK9" s="327" t="s">
        <v>229</v>
      </c>
      <c r="GL9" s="327" t="s">
        <v>230</v>
      </c>
      <c r="GM9" s="327" t="s">
        <v>231</v>
      </c>
      <c r="GN9" s="327" t="s">
        <v>232</v>
      </c>
      <c r="GO9" s="327" t="s">
        <v>233</v>
      </c>
      <c r="GP9" s="327" t="s">
        <v>234</v>
      </c>
      <c r="GQ9" s="327" t="s">
        <v>235</v>
      </c>
      <c r="GR9" s="327" t="s">
        <v>236</v>
      </c>
      <c r="GS9" s="327" t="s">
        <v>237</v>
      </c>
      <c r="GT9" s="327" t="s">
        <v>238</v>
      </c>
      <c r="GU9" s="327" t="s">
        <v>239</v>
      </c>
      <c r="GV9" s="327" t="s">
        <v>240</v>
      </c>
      <c r="GW9" s="327" t="s">
        <v>241</v>
      </c>
      <c r="GX9" s="327" t="s">
        <v>242</v>
      </c>
      <c r="GY9" s="327" t="s">
        <v>243</v>
      </c>
      <c r="GZ9" s="327" t="s">
        <v>244</v>
      </c>
      <c r="HA9" s="327" t="s">
        <v>245</v>
      </c>
      <c r="HB9" s="327" t="s">
        <v>246</v>
      </c>
      <c r="HC9" s="327" t="s">
        <v>247</v>
      </c>
      <c r="HD9" s="327" t="s">
        <v>248</v>
      </c>
      <c r="HE9" s="327" t="s">
        <v>249</v>
      </c>
      <c r="HF9" s="327" t="s">
        <v>250</v>
      </c>
      <c r="HG9" s="327" t="s">
        <v>251</v>
      </c>
      <c r="HH9" s="327" t="s">
        <v>252</v>
      </c>
      <c r="HI9" s="327" t="s">
        <v>253</v>
      </c>
      <c r="HJ9" s="327" t="s">
        <v>254</v>
      </c>
      <c r="HK9" s="327" t="s">
        <v>255</v>
      </c>
      <c r="HL9" s="327" t="s">
        <v>256</v>
      </c>
      <c r="HM9" s="327" t="s">
        <v>257</v>
      </c>
      <c r="HN9" s="327" t="s">
        <v>258</v>
      </c>
      <c r="HO9" s="327" t="s">
        <v>259</v>
      </c>
      <c r="HP9" s="327" t="s">
        <v>260</v>
      </c>
      <c r="HQ9" s="327" t="s">
        <v>261</v>
      </c>
      <c r="HR9" s="327" t="s">
        <v>262</v>
      </c>
      <c r="HS9" s="327" t="s">
        <v>263</v>
      </c>
      <c r="HT9" s="327" t="s">
        <v>264</v>
      </c>
      <c r="HU9" s="327" t="s">
        <v>265</v>
      </c>
      <c r="HV9" s="327" t="s">
        <v>266</v>
      </c>
      <c r="HW9" s="327" t="s">
        <v>267</v>
      </c>
      <c r="HX9" s="327" t="s">
        <v>268</v>
      </c>
      <c r="HY9" s="327" t="s">
        <v>269</v>
      </c>
      <c r="HZ9" s="327" t="s">
        <v>270</v>
      </c>
      <c r="IA9" s="327" t="s">
        <v>271</v>
      </c>
      <c r="IB9" s="327" t="s">
        <v>272</v>
      </c>
      <c r="IC9" s="327" t="s">
        <v>273</v>
      </c>
      <c r="ID9" s="327" t="s">
        <v>274</v>
      </c>
      <c r="IE9" s="327" t="s">
        <v>275</v>
      </c>
      <c r="IF9" s="327" t="s">
        <v>276</v>
      </c>
      <c r="IG9" s="327" t="s">
        <v>277</v>
      </c>
      <c r="IH9" s="327" t="s">
        <v>278</v>
      </c>
      <c r="II9" s="327" t="s">
        <v>279</v>
      </c>
      <c r="IJ9" s="327" t="s">
        <v>280</v>
      </c>
      <c r="IK9" s="327" t="s">
        <v>281</v>
      </c>
      <c r="IL9" s="327" t="s">
        <v>282</v>
      </c>
      <c r="IM9" s="327" t="s">
        <v>283</v>
      </c>
      <c r="IN9" s="327" t="s">
        <v>284</v>
      </c>
      <c r="IO9" s="327" t="s">
        <v>285</v>
      </c>
      <c r="IP9" s="327" t="s">
        <v>286</v>
      </c>
      <c r="IQ9" s="327" t="s">
        <v>287</v>
      </c>
      <c r="IR9" s="327" t="s">
        <v>288</v>
      </c>
      <c r="IS9" s="327" t="s">
        <v>289</v>
      </c>
      <c r="IT9" s="327" t="s">
        <v>290</v>
      </c>
      <c r="IU9" s="327" t="s">
        <v>291</v>
      </c>
      <c r="IV9" s="327" t="s">
        <v>292</v>
      </c>
      <c r="IW9" s="327" t="s">
        <v>293</v>
      </c>
      <c r="IX9" s="327" t="s">
        <v>294</v>
      </c>
      <c r="IY9" s="327" t="s">
        <v>295</v>
      </c>
      <c r="IZ9" s="327" t="s">
        <v>296</v>
      </c>
      <c r="JA9" s="327" t="s">
        <v>297</v>
      </c>
      <c r="JB9" s="327" t="s">
        <v>298</v>
      </c>
      <c r="JC9" s="327" t="s">
        <v>299</v>
      </c>
      <c r="JD9" s="327" t="s">
        <v>300</v>
      </c>
      <c r="JE9" s="327" t="s">
        <v>301</v>
      </c>
      <c r="JF9" s="327" t="s">
        <v>302</v>
      </c>
      <c r="JG9" s="327" t="s">
        <v>303</v>
      </c>
      <c r="JH9" s="327" t="s">
        <v>304</v>
      </c>
      <c r="JI9" s="327" t="s">
        <v>305</v>
      </c>
      <c r="JJ9" s="327" t="s">
        <v>306</v>
      </c>
      <c r="JK9" s="327" t="s">
        <v>307</v>
      </c>
      <c r="JL9" s="327" t="s">
        <v>308</v>
      </c>
      <c r="JM9" s="327" t="s">
        <v>309</v>
      </c>
      <c r="JN9" s="327" t="s">
        <v>310</v>
      </c>
      <c r="JO9" s="327" t="s">
        <v>311</v>
      </c>
      <c r="JP9" s="327" t="s">
        <v>312</v>
      </c>
      <c r="JQ9" s="327" t="s">
        <v>313</v>
      </c>
      <c r="JR9" s="327" t="s">
        <v>314</v>
      </c>
      <c r="JS9" s="327" t="s">
        <v>315</v>
      </c>
      <c r="JT9" s="327" t="s">
        <v>316</v>
      </c>
      <c r="JU9" s="327" t="s">
        <v>317</v>
      </c>
      <c r="JV9" s="327" t="s">
        <v>318</v>
      </c>
      <c r="JW9" s="327" t="s">
        <v>319</v>
      </c>
      <c r="JX9" s="327" t="s">
        <v>320</v>
      </c>
      <c r="JY9" s="327" t="s">
        <v>321</v>
      </c>
      <c r="JZ9" s="327" t="s">
        <v>322</v>
      </c>
      <c r="KA9" s="327" t="s">
        <v>323</v>
      </c>
      <c r="KB9" s="327" t="s">
        <v>324</v>
      </c>
      <c r="KC9" s="327" t="s">
        <v>325</v>
      </c>
      <c r="KD9" s="327" t="s">
        <v>326</v>
      </c>
      <c r="KE9" s="327" t="s">
        <v>327</v>
      </c>
      <c r="KF9" s="327" t="s">
        <v>328</v>
      </c>
      <c r="KG9" s="327" t="s">
        <v>329</v>
      </c>
      <c r="KH9" s="327" t="s">
        <v>330</v>
      </c>
      <c r="KI9" s="327" t="s">
        <v>331</v>
      </c>
      <c r="KJ9" s="327" t="s">
        <v>332</v>
      </c>
      <c r="KK9" s="327" t="s">
        <v>333</v>
      </c>
    </row>
    <row r="10" spans="1:297" ht="15">
      <c r="A10" s="473">
        <v>8970.59</v>
      </c>
      <c r="B10" s="323" t="s">
        <v>392</v>
      </c>
      <c r="C10" s="487">
        <v>2518789171.9700012</v>
      </c>
      <c r="D10" s="689">
        <v>161470.62</v>
      </c>
      <c r="E10" s="689">
        <v>331041682.76999998</v>
      </c>
      <c r="F10" s="477">
        <v>3938089.01</v>
      </c>
      <c r="G10" s="477">
        <v>1246912.01</v>
      </c>
      <c r="H10" s="477">
        <v>4835148.01</v>
      </c>
      <c r="I10" s="477">
        <v>2709118.18</v>
      </c>
      <c r="J10" s="477">
        <v>1928676.85</v>
      </c>
      <c r="K10" s="477">
        <v>2242647.5</v>
      </c>
      <c r="L10" s="477">
        <v>7122648.46</v>
      </c>
      <c r="M10" s="477">
        <v>475441.27</v>
      </c>
      <c r="N10" s="477">
        <v>538235.4</v>
      </c>
      <c r="O10" s="477">
        <v>185978271.88</v>
      </c>
      <c r="P10" s="477">
        <v>4350736.1500000004</v>
      </c>
      <c r="Q10" s="477">
        <v>3624118.36</v>
      </c>
      <c r="R10" s="477">
        <v>807353.1</v>
      </c>
      <c r="S10" s="477">
        <v>5140148.07</v>
      </c>
      <c r="T10" s="477">
        <v>3157647.68</v>
      </c>
      <c r="U10" s="477">
        <v>3121765.32</v>
      </c>
      <c r="V10" s="477">
        <v>161470.62</v>
      </c>
      <c r="W10" s="477">
        <v>349853.01</v>
      </c>
      <c r="X10" s="477">
        <v>6010295.2999999998</v>
      </c>
      <c r="Y10" s="477">
        <v>1390441.45</v>
      </c>
      <c r="Z10" s="477">
        <v>2018382.75</v>
      </c>
      <c r="AA10" s="477">
        <v>2359265.17</v>
      </c>
      <c r="AB10" s="477">
        <v>780441.33</v>
      </c>
      <c r="AC10" s="477">
        <v>4045736.09</v>
      </c>
      <c r="AD10" s="477">
        <v>3220441.81</v>
      </c>
      <c r="AE10" s="477">
        <v>583088.35</v>
      </c>
      <c r="AF10" s="477">
        <v>331041682.76999998</v>
      </c>
      <c r="AG10" s="477">
        <v>137904880.06999999</v>
      </c>
      <c r="AH10" s="477">
        <v>681764.84</v>
      </c>
      <c r="AI10" s="477">
        <v>10199560.83</v>
      </c>
      <c r="AJ10" s="477">
        <v>3561324.23</v>
      </c>
      <c r="AK10" s="477">
        <v>843235.46</v>
      </c>
      <c r="AL10" s="477">
        <v>538235.4</v>
      </c>
      <c r="AM10" s="477">
        <v>19744268.59</v>
      </c>
      <c r="AN10" s="477">
        <v>4844118.5999999996</v>
      </c>
      <c r="AO10" s="477">
        <v>28230446.73</v>
      </c>
      <c r="AP10" s="477">
        <v>4601912.67</v>
      </c>
      <c r="AQ10" s="477">
        <v>5992354.1200000001</v>
      </c>
      <c r="AR10" s="477">
        <v>7454560.29</v>
      </c>
      <c r="AS10" s="477">
        <v>2475882.84</v>
      </c>
      <c r="AT10" s="477">
        <v>2009412.16</v>
      </c>
      <c r="AU10" s="477">
        <v>7607060.3200000003</v>
      </c>
      <c r="AV10" s="477">
        <v>915000.18</v>
      </c>
      <c r="AW10" s="477">
        <v>2700147.59</v>
      </c>
      <c r="AX10" s="477">
        <v>2466912.25</v>
      </c>
      <c r="AY10" s="477">
        <v>592058.94000000006</v>
      </c>
      <c r="AZ10" s="477">
        <v>1659559.15</v>
      </c>
      <c r="BA10" s="477">
        <v>7158530.8200000003</v>
      </c>
      <c r="BB10" s="477">
        <v>7068824.9199999999</v>
      </c>
      <c r="BC10" s="477">
        <v>30015594.140000001</v>
      </c>
      <c r="BD10" s="477">
        <v>1830000.36</v>
      </c>
      <c r="BE10" s="477">
        <v>1480147.35</v>
      </c>
      <c r="BF10" s="477">
        <v>1112353.1599999999</v>
      </c>
      <c r="BG10" s="477">
        <v>897059</v>
      </c>
      <c r="BH10" s="477">
        <v>493382.45</v>
      </c>
      <c r="BI10" s="477">
        <v>1659559.15</v>
      </c>
      <c r="BJ10" s="477">
        <v>65646777.619999997</v>
      </c>
      <c r="BK10" s="477">
        <v>663823.66</v>
      </c>
      <c r="BL10" s="477">
        <v>5167059.84</v>
      </c>
      <c r="BM10" s="477">
        <v>23754122.32</v>
      </c>
      <c r="BN10" s="477">
        <v>21735739.57</v>
      </c>
      <c r="BO10" s="477">
        <v>780441.33</v>
      </c>
      <c r="BP10" s="477">
        <v>14855297.039999999</v>
      </c>
      <c r="BQ10" s="477">
        <v>5956471.7599999998</v>
      </c>
      <c r="BR10" s="477">
        <v>18613974.25</v>
      </c>
      <c r="BS10" s="477">
        <v>1408382.63</v>
      </c>
      <c r="BT10" s="477">
        <v>4745442.1100000003</v>
      </c>
      <c r="BU10" s="477">
        <v>421617.73</v>
      </c>
      <c r="BV10" s="477">
        <v>2466912.25</v>
      </c>
      <c r="BW10" s="477">
        <v>287058.88</v>
      </c>
      <c r="BX10" s="477">
        <v>2709118.18</v>
      </c>
      <c r="BY10" s="477">
        <v>1040588.44</v>
      </c>
      <c r="BZ10" s="477">
        <v>708676.61</v>
      </c>
      <c r="CA10" s="477">
        <v>385735.37</v>
      </c>
      <c r="CB10" s="477">
        <v>4557059.72</v>
      </c>
      <c r="CC10" s="477">
        <v>5660442.29</v>
      </c>
      <c r="CD10" s="477">
        <v>5131177.4800000004</v>
      </c>
      <c r="CE10" s="477">
        <v>1794118</v>
      </c>
      <c r="CF10" s="477">
        <v>538235.4</v>
      </c>
      <c r="CG10" s="477">
        <v>6916324.8899999997</v>
      </c>
      <c r="CH10" s="477">
        <v>3202500.63</v>
      </c>
      <c r="CI10" s="477">
        <v>13608385.029999999</v>
      </c>
      <c r="CJ10" s="477">
        <v>18972797.850000001</v>
      </c>
      <c r="CK10" s="477">
        <v>2700147.59</v>
      </c>
      <c r="CL10" s="477">
        <v>520294.22</v>
      </c>
      <c r="CM10" s="477">
        <v>744558.97</v>
      </c>
      <c r="CN10" s="477">
        <v>21601180.719999999</v>
      </c>
      <c r="CO10" s="477">
        <v>2341323.9900000002</v>
      </c>
      <c r="CP10" s="477">
        <v>3121765.32</v>
      </c>
      <c r="CQ10" s="477">
        <v>3085882.96</v>
      </c>
      <c r="CR10" s="477">
        <v>367794.19</v>
      </c>
      <c r="CS10" s="477">
        <v>2206765.14</v>
      </c>
      <c r="CT10" s="477">
        <v>26122358.079999998</v>
      </c>
      <c r="CU10" s="477">
        <v>1695441.51</v>
      </c>
      <c r="CV10" s="477">
        <v>798382.51</v>
      </c>
      <c r="CW10" s="477">
        <v>9051325.3100000005</v>
      </c>
      <c r="CX10" s="477">
        <v>654853.07000000007</v>
      </c>
      <c r="CY10" s="477">
        <v>807353.1</v>
      </c>
      <c r="CZ10" s="477">
        <v>16380297.34</v>
      </c>
      <c r="DA10" s="477">
        <v>26364564.010000002</v>
      </c>
      <c r="DB10" s="477">
        <v>2242647.5</v>
      </c>
      <c r="DC10" s="477">
        <v>3193530.04</v>
      </c>
      <c r="DD10" s="477">
        <v>1982500.39</v>
      </c>
      <c r="DE10" s="477">
        <v>421617.73</v>
      </c>
      <c r="DF10" s="477">
        <v>56523687.590000004</v>
      </c>
      <c r="DG10" s="477">
        <v>1112353.1599999999</v>
      </c>
      <c r="DH10" s="477">
        <v>7230295.54</v>
      </c>
      <c r="DI10" s="477">
        <v>170441.21</v>
      </c>
      <c r="DJ10" s="477">
        <v>5400295.1799999997</v>
      </c>
      <c r="DK10" s="477">
        <v>1910735.67</v>
      </c>
      <c r="DL10" s="477">
        <v>403676.55</v>
      </c>
      <c r="DM10" s="477">
        <v>1220000.24</v>
      </c>
      <c r="DN10" s="477">
        <v>1094411.98</v>
      </c>
      <c r="DO10" s="477">
        <v>1955588.62</v>
      </c>
      <c r="DP10" s="477">
        <v>2000441.57</v>
      </c>
      <c r="DQ10" s="477">
        <v>49706039.189999998</v>
      </c>
      <c r="DR10" s="477">
        <v>3211471.22</v>
      </c>
      <c r="DS10" s="477">
        <v>3516471.28</v>
      </c>
      <c r="DT10" s="477">
        <v>3355000.66</v>
      </c>
      <c r="DU10" s="477">
        <v>915000.18</v>
      </c>
      <c r="DV10" s="477">
        <v>26857946.460000001</v>
      </c>
      <c r="DW10" s="477">
        <v>825294.28</v>
      </c>
      <c r="DX10" s="477">
        <v>6117942.3799999999</v>
      </c>
      <c r="DY10" s="477">
        <v>10836472.720000001</v>
      </c>
      <c r="DZ10" s="477">
        <v>1220000.24</v>
      </c>
      <c r="EA10" s="477">
        <v>15519120.699999999</v>
      </c>
      <c r="EB10" s="477">
        <v>3498530.1</v>
      </c>
      <c r="EC10" s="477">
        <v>349853.01</v>
      </c>
      <c r="ED10" s="477">
        <v>2386176.94</v>
      </c>
      <c r="EE10" s="477">
        <v>11240149.27</v>
      </c>
      <c r="EF10" s="477">
        <v>8270883.9800000004</v>
      </c>
      <c r="EG10" s="477">
        <v>5472059.9000000004</v>
      </c>
      <c r="EH10" s="477">
        <v>5696324.6500000004</v>
      </c>
      <c r="EI10" s="477">
        <v>3121765.32</v>
      </c>
      <c r="EJ10" s="477">
        <v>4924853.91</v>
      </c>
      <c r="EK10" s="477">
        <v>170441.21</v>
      </c>
      <c r="EL10" s="477">
        <v>1390441.45</v>
      </c>
      <c r="EM10" s="477">
        <v>6611324.8300000001</v>
      </c>
      <c r="EN10" s="477">
        <v>1354559.09</v>
      </c>
      <c r="EO10" s="477">
        <v>17456768.140000001</v>
      </c>
      <c r="EP10" s="477">
        <v>5579706.9800000004</v>
      </c>
      <c r="EQ10" s="477">
        <v>2798824.08</v>
      </c>
      <c r="ER10" s="477">
        <v>771470.74</v>
      </c>
      <c r="ES10" s="477">
        <v>4960736.2699999996</v>
      </c>
      <c r="ET10" s="477">
        <v>789411.92</v>
      </c>
      <c r="EU10" s="477">
        <v>1148235.52</v>
      </c>
      <c r="EV10" s="477">
        <v>439558.91</v>
      </c>
      <c r="EW10" s="477">
        <v>19511033.25</v>
      </c>
      <c r="EX10" s="477">
        <v>5328530.46</v>
      </c>
      <c r="EY10" s="477">
        <v>430588.32</v>
      </c>
      <c r="EZ10" s="477">
        <v>968823.72</v>
      </c>
      <c r="FA10" s="477">
        <v>10944119.800000001</v>
      </c>
      <c r="FB10" s="477">
        <v>6010295.2999999998</v>
      </c>
      <c r="FC10" s="477">
        <v>3229412.4</v>
      </c>
      <c r="FD10" s="477">
        <v>538235.4</v>
      </c>
      <c r="FE10" s="477">
        <v>10217502.01</v>
      </c>
      <c r="FF10" s="477">
        <v>1883823.9</v>
      </c>
      <c r="FG10" s="477">
        <v>2691177</v>
      </c>
      <c r="FH10" s="477">
        <v>8907795.870000001</v>
      </c>
      <c r="FI10" s="477">
        <v>1928676.85</v>
      </c>
      <c r="FJ10" s="477">
        <v>6001324.71</v>
      </c>
      <c r="FK10" s="477">
        <v>18210297.699999999</v>
      </c>
      <c r="FL10" s="477">
        <v>2511765.2000000002</v>
      </c>
      <c r="FM10" s="477">
        <v>2619412.2799999998</v>
      </c>
      <c r="FN10" s="477">
        <v>25754563.890000001</v>
      </c>
      <c r="FO10" s="477">
        <v>4449412.6399999997</v>
      </c>
      <c r="FP10" s="477">
        <v>6781766.04</v>
      </c>
      <c r="FQ10" s="477">
        <v>601029.53</v>
      </c>
      <c r="FR10" s="477">
        <v>3471618.33</v>
      </c>
      <c r="FS10" s="477">
        <v>3076912.37</v>
      </c>
      <c r="FT10" s="477">
        <v>106543697.43000001</v>
      </c>
      <c r="FU10" s="477">
        <v>690735.43</v>
      </c>
      <c r="FV10" s="477">
        <v>5992354.1200000001</v>
      </c>
      <c r="FW10" s="477">
        <v>807353.1</v>
      </c>
      <c r="FX10" s="477">
        <v>1004706.08</v>
      </c>
      <c r="FY10" s="477">
        <v>2323382.81</v>
      </c>
      <c r="FZ10" s="477">
        <v>206323.57</v>
      </c>
      <c r="GA10" s="477">
        <v>1641617.97</v>
      </c>
      <c r="GB10" s="477">
        <v>1480147.35</v>
      </c>
      <c r="GC10" s="477">
        <v>5570736.3899999997</v>
      </c>
      <c r="GD10" s="477">
        <v>1121323.75</v>
      </c>
      <c r="GE10" s="477">
        <v>8997501.7699999996</v>
      </c>
      <c r="GF10" s="477">
        <v>8845001.7400000002</v>
      </c>
      <c r="GG10" s="477">
        <v>1273823.78</v>
      </c>
      <c r="GH10" s="477">
        <v>11213237.5</v>
      </c>
      <c r="GI10" s="477">
        <v>1417353.22</v>
      </c>
      <c r="GJ10" s="477">
        <v>798382.51</v>
      </c>
      <c r="GK10" s="477">
        <v>33200153.59</v>
      </c>
      <c r="GL10" s="477">
        <v>2556618.15</v>
      </c>
      <c r="GM10" s="477">
        <v>592058.94000000006</v>
      </c>
      <c r="GN10" s="477">
        <v>2825735.85</v>
      </c>
      <c r="GO10" s="477">
        <v>618970.71</v>
      </c>
      <c r="GP10" s="477">
        <v>744558.97</v>
      </c>
      <c r="GQ10" s="477">
        <v>448529.5</v>
      </c>
      <c r="GR10" s="477">
        <v>502353.04</v>
      </c>
      <c r="GS10" s="477">
        <v>2126029.83</v>
      </c>
      <c r="GT10" s="477">
        <v>1390441.45</v>
      </c>
      <c r="GU10" s="477">
        <v>1542941.48</v>
      </c>
      <c r="GV10" s="477">
        <v>1220000.24</v>
      </c>
      <c r="GW10" s="477">
        <v>843235.46</v>
      </c>
      <c r="GX10" s="477">
        <v>2278529.86</v>
      </c>
      <c r="GY10" s="477">
        <v>3534412.46</v>
      </c>
      <c r="GZ10" s="477">
        <v>24480740.109999999</v>
      </c>
      <c r="HA10" s="477">
        <v>9804854.870000001</v>
      </c>
      <c r="HB10" s="477">
        <v>12756178.98</v>
      </c>
      <c r="HC10" s="477">
        <v>932941.36</v>
      </c>
      <c r="HD10" s="477">
        <v>1444264.99</v>
      </c>
      <c r="HE10" s="477">
        <v>15402503.029999999</v>
      </c>
      <c r="HF10" s="477">
        <v>717647.2</v>
      </c>
      <c r="HG10" s="477">
        <v>313970.65000000002</v>
      </c>
      <c r="HH10" s="477">
        <v>699706.02</v>
      </c>
      <c r="HI10" s="477">
        <v>1381470.86</v>
      </c>
      <c r="HJ10" s="477">
        <v>10666031.51</v>
      </c>
      <c r="HK10" s="477">
        <v>305000.06</v>
      </c>
      <c r="HL10" s="477">
        <v>32150594.559999999</v>
      </c>
      <c r="HM10" s="477">
        <v>1184117.8799999999</v>
      </c>
      <c r="HN10" s="477">
        <v>1184117.8799999999</v>
      </c>
      <c r="HO10" s="477">
        <v>3776618.39</v>
      </c>
      <c r="HP10" s="477">
        <v>242205.93</v>
      </c>
      <c r="HQ10" s="477">
        <v>11186325.73</v>
      </c>
      <c r="HR10" s="477">
        <v>2798824.08</v>
      </c>
      <c r="HS10" s="477">
        <v>690735.43</v>
      </c>
      <c r="HT10" s="477">
        <v>17923238.82</v>
      </c>
      <c r="HU10" s="477">
        <v>1175147.29</v>
      </c>
      <c r="HV10" s="477">
        <v>1013676.67</v>
      </c>
      <c r="HW10" s="477">
        <v>8055589.8200000003</v>
      </c>
      <c r="HX10" s="477">
        <v>322941.24</v>
      </c>
      <c r="HY10" s="477">
        <v>33801183.119999997</v>
      </c>
      <c r="HZ10" s="477">
        <v>2780882.9</v>
      </c>
      <c r="IA10" s="477">
        <v>331911.83</v>
      </c>
      <c r="IB10" s="477">
        <v>2493824.02</v>
      </c>
      <c r="IC10" s="477">
        <v>10549413.84</v>
      </c>
      <c r="ID10" s="477">
        <v>798382.51</v>
      </c>
      <c r="IE10" s="477">
        <v>11572061.1</v>
      </c>
      <c r="IF10" s="477">
        <v>2745000.54</v>
      </c>
      <c r="IG10" s="477">
        <v>2843677.03</v>
      </c>
      <c r="IH10" s="477">
        <v>681764.84</v>
      </c>
      <c r="II10" s="477">
        <v>2727059.36</v>
      </c>
      <c r="IJ10" s="477">
        <v>1004706.08</v>
      </c>
      <c r="IK10" s="477">
        <v>4000883.14</v>
      </c>
      <c r="IL10" s="477">
        <v>636911.89</v>
      </c>
      <c r="IM10" s="477">
        <v>1641617.97</v>
      </c>
      <c r="IN10" s="477">
        <v>2072206.29</v>
      </c>
      <c r="IO10" s="477">
        <v>672794.25</v>
      </c>
      <c r="IP10" s="477">
        <v>1982500.39</v>
      </c>
      <c r="IQ10" s="477">
        <v>789411.92</v>
      </c>
      <c r="IR10" s="477">
        <v>8414413.4199999999</v>
      </c>
      <c r="IS10" s="477">
        <v>2054265.11</v>
      </c>
      <c r="IT10" s="477">
        <v>1964559.21</v>
      </c>
      <c r="IU10" s="477">
        <v>1354559.09</v>
      </c>
      <c r="IV10" s="477">
        <v>627941.30000000005</v>
      </c>
      <c r="IW10" s="477">
        <v>2224706.3199999998</v>
      </c>
      <c r="IX10" s="477">
        <v>109611639.20999999</v>
      </c>
      <c r="IY10" s="477">
        <v>287058.88</v>
      </c>
      <c r="IZ10" s="477">
        <v>1291764.96</v>
      </c>
      <c r="JA10" s="477">
        <v>1507059.12</v>
      </c>
      <c r="JB10" s="477">
        <v>1228970.83</v>
      </c>
      <c r="JC10" s="477">
        <v>1211029.6499999999</v>
      </c>
      <c r="JD10" s="477">
        <v>1022647.26</v>
      </c>
      <c r="JE10" s="477">
        <v>9481913.6300000008</v>
      </c>
      <c r="JF10" s="477">
        <v>85292369.719999999</v>
      </c>
      <c r="JG10" s="477">
        <v>915000.18</v>
      </c>
      <c r="JH10" s="477">
        <v>520294.22</v>
      </c>
      <c r="JI10" s="477">
        <v>21592210.129999999</v>
      </c>
      <c r="JJ10" s="477">
        <v>5140148.07</v>
      </c>
      <c r="JK10" s="477">
        <v>5472059.9000000004</v>
      </c>
      <c r="JL10" s="477">
        <v>1426323.81</v>
      </c>
      <c r="JM10" s="477">
        <v>941911.95000000007</v>
      </c>
      <c r="JN10" s="477">
        <v>448529.5</v>
      </c>
      <c r="JO10" s="477">
        <v>2700147.59</v>
      </c>
      <c r="JP10" s="477">
        <v>4045736.09</v>
      </c>
      <c r="JQ10" s="477">
        <v>5355442.2300000004</v>
      </c>
      <c r="JR10" s="477">
        <v>30087358.859999999</v>
      </c>
      <c r="JS10" s="477">
        <v>8082501.5899999999</v>
      </c>
      <c r="JT10" s="477">
        <v>6333236.54</v>
      </c>
      <c r="JU10" s="477">
        <v>959853.13</v>
      </c>
      <c r="JV10" s="477">
        <v>394705.96</v>
      </c>
      <c r="JW10" s="477">
        <v>2377206.35</v>
      </c>
      <c r="JX10" s="477">
        <v>1112353.1599999999</v>
      </c>
      <c r="JY10" s="477">
        <v>1103382.57</v>
      </c>
      <c r="JZ10" s="477">
        <v>13115002.58</v>
      </c>
      <c r="KA10" s="477">
        <v>1964559.21</v>
      </c>
      <c r="KB10" s="477">
        <v>627941.30000000005</v>
      </c>
      <c r="KC10" s="477">
        <v>592058.94000000006</v>
      </c>
      <c r="KD10" s="477">
        <v>1901765.08</v>
      </c>
      <c r="KE10" s="477">
        <v>3211471.22</v>
      </c>
      <c r="KF10" s="477">
        <v>986764.9</v>
      </c>
      <c r="KG10" s="477">
        <v>8333678.1100000003</v>
      </c>
      <c r="KH10" s="477">
        <v>19780150.949999999</v>
      </c>
      <c r="KI10" s="477">
        <v>583088.35</v>
      </c>
      <c r="KJ10" s="477">
        <v>1713382.69</v>
      </c>
      <c r="KK10" s="477">
        <v>6656177.7800000003</v>
      </c>
    </row>
    <row r="11" spans="1:297" ht="15">
      <c r="A11" s="473">
        <v>9538.74</v>
      </c>
      <c r="B11" s="323" t="s">
        <v>393</v>
      </c>
      <c r="C11" s="487">
        <v>479989396.79999989</v>
      </c>
      <c r="D11" s="689">
        <v>9538.74</v>
      </c>
      <c r="E11" s="689">
        <v>57413676.060000002</v>
      </c>
      <c r="F11" s="477">
        <v>858486.6</v>
      </c>
      <c r="G11" s="477">
        <v>333855.90000000002</v>
      </c>
      <c r="H11" s="477">
        <v>953874</v>
      </c>
      <c r="I11" s="477">
        <v>648634.31999999995</v>
      </c>
      <c r="J11" s="477">
        <v>448320.78</v>
      </c>
      <c r="K11" s="477">
        <v>429243.3</v>
      </c>
      <c r="L11" s="477">
        <v>1163726.28</v>
      </c>
      <c r="M11" s="477">
        <v>47693.7</v>
      </c>
      <c r="N11" s="477">
        <v>66771.179999999993</v>
      </c>
      <c r="O11" s="477">
        <v>33681290.939999998</v>
      </c>
      <c r="P11" s="477">
        <v>839409.12</v>
      </c>
      <c r="Q11" s="477">
        <v>887102.82</v>
      </c>
      <c r="R11" s="477">
        <v>248007.24</v>
      </c>
      <c r="S11" s="477">
        <v>1135110.06</v>
      </c>
      <c r="T11" s="477">
        <v>686789.28</v>
      </c>
      <c r="U11" s="477">
        <v>610479.35999999999</v>
      </c>
      <c r="V11" s="477">
        <v>124003.62</v>
      </c>
      <c r="W11" s="477">
        <v>47693.7</v>
      </c>
      <c r="X11" s="477">
        <v>1278191.1599999999</v>
      </c>
      <c r="Y11" s="477">
        <v>257545.98</v>
      </c>
      <c r="Z11" s="477">
        <v>429243.3</v>
      </c>
      <c r="AA11" s="477">
        <v>553246.92000000004</v>
      </c>
      <c r="AB11" s="477">
        <v>114464.88</v>
      </c>
      <c r="AC11" s="477">
        <v>906180.29999999993</v>
      </c>
      <c r="AD11" s="477">
        <v>667711.79999999993</v>
      </c>
      <c r="AE11" s="477">
        <v>85848.66</v>
      </c>
      <c r="AF11" s="477">
        <v>57413676.060000002</v>
      </c>
      <c r="AG11" s="477">
        <v>25191812.34</v>
      </c>
      <c r="AH11" s="477">
        <v>104926.14</v>
      </c>
      <c r="AI11" s="477">
        <v>1974519.18</v>
      </c>
      <c r="AJ11" s="477">
        <v>629556.84</v>
      </c>
      <c r="AK11" s="477">
        <v>124003.62</v>
      </c>
      <c r="AL11" s="477">
        <v>114464.88</v>
      </c>
      <c r="AM11" s="477">
        <v>3987193.32</v>
      </c>
      <c r="AN11" s="477">
        <v>839409.12</v>
      </c>
      <c r="AO11" s="477">
        <v>5208152.04</v>
      </c>
      <c r="AP11" s="477">
        <v>1020645.18</v>
      </c>
      <c r="AQ11" s="477">
        <v>1173265.02</v>
      </c>
      <c r="AR11" s="477">
        <v>1592969.58</v>
      </c>
      <c r="AS11" s="477">
        <v>534169.43999999994</v>
      </c>
      <c r="AT11" s="477">
        <v>467398.26</v>
      </c>
      <c r="AU11" s="477">
        <v>1411733.52</v>
      </c>
      <c r="AV11" s="477">
        <v>190774.8</v>
      </c>
      <c r="AW11" s="477">
        <v>400627.08</v>
      </c>
      <c r="AX11" s="477">
        <v>419704.56</v>
      </c>
      <c r="AY11" s="477">
        <v>124003.62</v>
      </c>
      <c r="AZ11" s="477">
        <v>295700.94</v>
      </c>
      <c r="BA11" s="477">
        <v>1650202.02</v>
      </c>
      <c r="BB11" s="477">
        <v>1573892.1</v>
      </c>
      <c r="BC11" s="477">
        <v>6095254.8599999994</v>
      </c>
      <c r="BD11" s="477">
        <v>429243.3</v>
      </c>
      <c r="BE11" s="477">
        <v>429243.3</v>
      </c>
      <c r="BF11" s="477">
        <v>200313.54</v>
      </c>
      <c r="BG11" s="477">
        <v>209852.28</v>
      </c>
      <c r="BH11" s="477">
        <v>104926.14</v>
      </c>
      <c r="BI11" s="477">
        <v>381549.6</v>
      </c>
      <c r="BJ11" s="477">
        <v>11894808.779999999</v>
      </c>
      <c r="BK11" s="477">
        <v>95387.4</v>
      </c>
      <c r="BL11" s="477">
        <v>1249574.94</v>
      </c>
      <c r="BM11" s="477">
        <v>4435514.0999999996</v>
      </c>
      <c r="BN11" s="477">
        <v>4025348.28</v>
      </c>
      <c r="BO11" s="477">
        <v>133542.35999999999</v>
      </c>
      <c r="BP11" s="477">
        <v>3023780.58</v>
      </c>
      <c r="BQ11" s="477">
        <v>1144648.8</v>
      </c>
      <c r="BR11" s="477">
        <v>3348097.74</v>
      </c>
      <c r="BS11" s="477">
        <v>324317.15999999997</v>
      </c>
      <c r="BT11" s="477">
        <v>925257.78</v>
      </c>
      <c r="BU11" s="477">
        <v>47693.7</v>
      </c>
      <c r="BV11" s="477">
        <v>639095.57999999996</v>
      </c>
      <c r="BW11" s="477">
        <v>57232.44</v>
      </c>
      <c r="BX11" s="477">
        <v>505553.22</v>
      </c>
      <c r="BY11" s="477">
        <v>152619.84</v>
      </c>
      <c r="BZ11" s="477">
        <v>152619.84</v>
      </c>
      <c r="CA11" s="477">
        <v>85848.66</v>
      </c>
      <c r="CB11" s="477">
        <v>1020645.18</v>
      </c>
      <c r="CC11" s="477">
        <v>1163726.28</v>
      </c>
      <c r="CD11" s="477">
        <v>1135110.06</v>
      </c>
      <c r="CE11" s="477">
        <v>467398.26</v>
      </c>
      <c r="CF11" s="477">
        <v>152619.84</v>
      </c>
      <c r="CG11" s="477">
        <v>1488043.44</v>
      </c>
      <c r="CH11" s="477">
        <v>744021.72</v>
      </c>
      <c r="CI11" s="477">
        <v>2575459.7999999998</v>
      </c>
      <c r="CJ11" s="477">
        <v>3615182.46</v>
      </c>
      <c r="CK11" s="477">
        <v>734482.98</v>
      </c>
      <c r="CL11" s="477">
        <v>85848.66</v>
      </c>
      <c r="CM11" s="477">
        <v>162158.57999999999</v>
      </c>
      <c r="CN11" s="477">
        <v>4263816.78</v>
      </c>
      <c r="CO11" s="477">
        <v>515091.96</v>
      </c>
      <c r="CP11" s="477">
        <v>457859.52</v>
      </c>
      <c r="CQ11" s="477">
        <v>658173.05999999994</v>
      </c>
      <c r="CR11" s="477">
        <v>114464.88</v>
      </c>
      <c r="CS11" s="477">
        <v>496014.48</v>
      </c>
      <c r="CT11" s="477">
        <v>5112764.6399999997</v>
      </c>
      <c r="CU11" s="477">
        <v>314778.42</v>
      </c>
      <c r="CV11" s="477">
        <v>190774.8</v>
      </c>
      <c r="CW11" s="477">
        <v>1736050.68</v>
      </c>
      <c r="CX11" s="477">
        <v>152619.84</v>
      </c>
      <c r="CY11" s="477">
        <v>200313.54</v>
      </c>
      <c r="CZ11" s="477">
        <v>3548411.28</v>
      </c>
      <c r="DA11" s="477">
        <v>5313078.18</v>
      </c>
      <c r="DB11" s="477">
        <v>400627.08</v>
      </c>
      <c r="DC11" s="477">
        <v>572324.4</v>
      </c>
      <c r="DD11" s="477">
        <v>343394.64</v>
      </c>
      <c r="DE11" s="477">
        <v>143081.1</v>
      </c>
      <c r="DF11" s="477">
        <v>10339994.16</v>
      </c>
      <c r="DG11" s="477">
        <v>238468.5</v>
      </c>
      <c r="DH11" s="477">
        <v>1545275.88</v>
      </c>
      <c r="DI11" s="477">
        <v>47693.7</v>
      </c>
      <c r="DJ11" s="477">
        <v>1011106.44</v>
      </c>
      <c r="DK11" s="477">
        <v>438782.04</v>
      </c>
      <c r="DL11" s="477">
        <v>133542.35999999999</v>
      </c>
      <c r="DM11" s="477">
        <v>314778.42</v>
      </c>
      <c r="DN11" s="477">
        <v>228929.76</v>
      </c>
      <c r="DO11" s="477">
        <v>352933.38</v>
      </c>
      <c r="DP11" s="477">
        <v>505553.22</v>
      </c>
      <c r="DQ11" s="477">
        <v>10082448.18</v>
      </c>
      <c r="DR11" s="477">
        <v>591401.88</v>
      </c>
      <c r="DS11" s="477">
        <v>724944.24</v>
      </c>
      <c r="DT11" s="477">
        <v>581863.14</v>
      </c>
      <c r="DU11" s="477">
        <v>248007.24</v>
      </c>
      <c r="DV11" s="477">
        <v>5227229.5199999996</v>
      </c>
      <c r="DW11" s="477">
        <v>200313.54</v>
      </c>
      <c r="DX11" s="477">
        <v>1402194.78</v>
      </c>
      <c r="DY11" s="477">
        <v>2174832.7200000002</v>
      </c>
      <c r="DZ11" s="477">
        <v>257545.98</v>
      </c>
      <c r="EA11" s="477">
        <v>2852083.26</v>
      </c>
      <c r="EB11" s="477">
        <v>810792.9</v>
      </c>
      <c r="EC11" s="477">
        <v>38154.959999999999</v>
      </c>
      <c r="ED11" s="477">
        <v>448320.78</v>
      </c>
      <c r="EE11" s="477">
        <v>2098522.7999999998</v>
      </c>
      <c r="EF11" s="477">
        <v>1631124.54</v>
      </c>
      <c r="EG11" s="477">
        <v>1201881.24</v>
      </c>
      <c r="EH11" s="477">
        <v>1011106.44</v>
      </c>
      <c r="EI11" s="477">
        <v>553246.92000000004</v>
      </c>
      <c r="EJ11" s="477">
        <v>934796.52</v>
      </c>
      <c r="EK11" s="477">
        <v>9538.74</v>
      </c>
      <c r="EL11" s="477">
        <v>238468.5</v>
      </c>
      <c r="EM11" s="477">
        <v>1125571.32</v>
      </c>
      <c r="EN11" s="477">
        <v>219391.02</v>
      </c>
      <c r="EO11" s="477">
        <v>3920422.14</v>
      </c>
      <c r="EP11" s="477">
        <v>1039722.66</v>
      </c>
      <c r="EQ11" s="477">
        <v>600940.62</v>
      </c>
      <c r="ER11" s="477">
        <v>162158.57999999999</v>
      </c>
      <c r="ES11" s="477">
        <v>1068338.8799999999</v>
      </c>
      <c r="ET11" s="477">
        <v>171697.32</v>
      </c>
      <c r="EU11" s="477">
        <v>228929.76</v>
      </c>
      <c r="EV11" s="477">
        <v>76309.919999999998</v>
      </c>
      <c r="EW11" s="477">
        <v>3929960.88</v>
      </c>
      <c r="EX11" s="477">
        <v>1163726.28</v>
      </c>
      <c r="EY11" s="477">
        <v>95387.4</v>
      </c>
      <c r="EZ11" s="477">
        <v>143081.1</v>
      </c>
      <c r="FA11" s="477">
        <v>2146216.5</v>
      </c>
      <c r="FB11" s="477">
        <v>1144648.8</v>
      </c>
      <c r="FC11" s="477">
        <v>686789.28</v>
      </c>
      <c r="FD11" s="477">
        <v>114464.88</v>
      </c>
      <c r="FE11" s="477">
        <v>2060367.84</v>
      </c>
      <c r="FF11" s="477">
        <v>410165.82</v>
      </c>
      <c r="FG11" s="477">
        <v>591401.88</v>
      </c>
      <c r="FH11" s="477">
        <v>1488043.44</v>
      </c>
      <c r="FI11" s="477">
        <v>276623.46000000002</v>
      </c>
      <c r="FJ11" s="477">
        <v>1344962.34</v>
      </c>
      <c r="FK11" s="477">
        <v>3491178.84</v>
      </c>
      <c r="FL11" s="477">
        <v>410165.82</v>
      </c>
      <c r="FM11" s="477">
        <v>686789.28</v>
      </c>
      <c r="FN11" s="477">
        <v>4616750.16</v>
      </c>
      <c r="FO11" s="477">
        <v>1039722.66</v>
      </c>
      <c r="FP11" s="477">
        <v>1220958.72</v>
      </c>
      <c r="FQ11" s="477">
        <v>95387.4</v>
      </c>
      <c r="FR11" s="477">
        <v>705866.76</v>
      </c>
      <c r="FS11" s="477">
        <v>524630.69999999995</v>
      </c>
      <c r="FT11" s="477">
        <v>19296871.02</v>
      </c>
      <c r="FU11" s="477">
        <v>143081.1</v>
      </c>
      <c r="FV11" s="477">
        <v>1201881.24</v>
      </c>
      <c r="FW11" s="477">
        <v>181236.06</v>
      </c>
      <c r="FX11" s="477">
        <v>295700.94</v>
      </c>
      <c r="FY11" s="477">
        <v>381549.6</v>
      </c>
      <c r="FZ11" s="477">
        <v>76309.919999999998</v>
      </c>
      <c r="GA11" s="477">
        <v>333855.90000000002</v>
      </c>
      <c r="GB11" s="477">
        <v>286162.2</v>
      </c>
      <c r="GC11" s="477">
        <v>1163726.28</v>
      </c>
      <c r="GD11" s="477">
        <v>305239.67999999999</v>
      </c>
      <c r="GE11" s="477">
        <v>1831438.08</v>
      </c>
      <c r="GF11" s="477">
        <v>1612047.06</v>
      </c>
      <c r="GG11" s="477">
        <v>238468.5</v>
      </c>
      <c r="GH11" s="477">
        <v>2088984.06</v>
      </c>
      <c r="GI11" s="477">
        <v>333855.90000000002</v>
      </c>
      <c r="GJ11" s="477">
        <v>171697.32</v>
      </c>
      <c r="GK11" s="477">
        <v>6400494.54</v>
      </c>
      <c r="GL11" s="477">
        <v>372010.86</v>
      </c>
      <c r="GM11" s="477">
        <v>104926.14</v>
      </c>
      <c r="GN11" s="477">
        <v>572324.4</v>
      </c>
      <c r="GO11" s="477">
        <v>76309.919999999998</v>
      </c>
      <c r="GP11" s="477">
        <v>219391.02</v>
      </c>
      <c r="GQ11" s="477">
        <v>114464.88</v>
      </c>
      <c r="GR11" s="477">
        <v>57232.44</v>
      </c>
      <c r="GS11" s="477">
        <v>352933.38</v>
      </c>
      <c r="GT11" s="477">
        <v>181236.06</v>
      </c>
      <c r="GU11" s="477">
        <v>410165.82</v>
      </c>
      <c r="GV11" s="477">
        <v>181236.06</v>
      </c>
      <c r="GW11" s="477">
        <v>114464.88</v>
      </c>
      <c r="GX11" s="477">
        <v>476937</v>
      </c>
      <c r="GY11" s="477">
        <v>610479.35999999999</v>
      </c>
      <c r="GZ11" s="477">
        <v>4845679.92</v>
      </c>
      <c r="HA11" s="477">
        <v>2069906.58</v>
      </c>
      <c r="HB11" s="477">
        <v>2212987.6800000002</v>
      </c>
      <c r="HC11" s="477">
        <v>162158.57999999999</v>
      </c>
      <c r="HD11" s="477">
        <v>286162.2</v>
      </c>
      <c r="HE11" s="477">
        <v>2718540.9</v>
      </c>
      <c r="HF11" s="477">
        <v>171697.32</v>
      </c>
      <c r="HG11" s="477">
        <v>66771.179999999993</v>
      </c>
      <c r="HH11" s="477">
        <v>219391.02</v>
      </c>
      <c r="HI11" s="477">
        <v>343394.64</v>
      </c>
      <c r="HJ11" s="477">
        <v>2451456.1800000002</v>
      </c>
      <c r="HK11" s="477">
        <v>57232.44</v>
      </c>
      <c r="HL11" s="477">
        <v>5828170.1399999997</v>
      </c>
      <c r="HM11" s="477">
        <v>238468.5</v>
      </c>
      <c r="HN11" s="477">
        <v>219391.02</v>
      </c>
      <c r="HO11" s="477">
        <v>868025.34</v>
      </c>
      <c r="HP11" s="477">
        <v>66771.179999999993</v>
      </c>
      <c r="HQ11" s="477">
        <v>2375146.2599999998</v>
      </c>
      <c r="HR11" s="477">
        <v>744021.72</v>
      </c>
      <c r="HS11" s="477">
        <v>114464.88</v>
      </c>
      <c r="HT11" s="477">
        <v>3662876.16</v>
      </c>
      <c r="HU11" s="477">
        <v>257545.98</v>
      </c>
      <c r="HV11" s="477">
        <v>133542.35999999999</v>
      </c>
      <c r="HW11" s="477">
        <v>1860054.3</v>
      </c>
      <c r="HX11" s="477">
        <v>85848.66</v>
      </c>
      <c r="HY11" s="477">
        <v>6333723.3599999994</v>
      </c>
      <c r="HZ11" s="477">
        <v>572324.4</v>
      </c>
      <c r="IA11" s="477">
        <v>95387.4</v>
      </c>
      <c r="IB11" s="477">
        <v>648634.31999999995</v>
      </c>
      <c r="IC11" s="477">
        <v>2460994.92</v>
      </c>
      <c r="ID11" s="477">
        <v>162158.57999999999</v>
      </c>
      <c r="IE11" s="477">
        <v>2336991.2999999998</v>
      </c>
      <c r="IF11" s="477">
        <v>486475.74</v>
      </c>
      <c r="IG11" s="477">
        <v>543708.17999999993</v>
      </c>
      <c r="IH11" s="477">
        <v>143081.1</v>
      </c>
      <c r="II11" s="477">
        <v>629556.84</v>
      </c>
      <c r="IJ11" s="477">
        <v>219391.02</v>
      </c>
      <c r="IK11" s="477">
        <v>734482.98</v>
      </c>
      <c r="IL11" s="477">
        <v>76309.919999999998</v>
      </c>
      <c r="IM11" s="477">
        <v>410165.82</v>
      </c>
      <c r="IN11" s="477">
        <v>486475.74</v>
      </c>
      <c r="IO11" s="477">
        <v>114464.88</v>
      </c>
      <c r="IP11" s="477">
        <v>429243.3</v>
      </c>
      <c r="IQ11" s="477">
        <v>171697.32</v>
      </c>
      <c r="IR11" s="477">
        <v>1802821.86</v>
      </c>
      <c r="IS11" s="477">
        <v>343394.64</v>
      </c>
      <c r="IT11" s="477">
        <v>410165.82</v>
      </c>
      <c r="IU11" s="477">
        <v>200313.54</v>
      </c>
      <c r="IV11" s="477">
        <v>124003.62</v>
      </c>
      <c r="IW11" s="477">
        <v>496014.48</v>
      </c>
      <c r="IX11" s="477">
        <v>19592571.960000001</v>
      </c>
      <c r="IY11" s="477">
        <v>104926.14</v>
      </c>
      <c r="IZ11" s="477">
        <v>362472.12</v>
      </c>
      <c r="JA11" s="477">
        <v>419704.56</v>
      </c>
      <c r="JB11" s="477">
        <v>228929.76</v>
      </c>
      <c r="JC11" s="477">
        <v>286162.2</v>
      </c>
      <c r="JD11" s="477">
        <v>238468.5</v>
      </c>
      <c r="JE11" s="477">
        <v>1974519.18</v>
      </c>
      <c r="JF11" s="477">
        <v>15033054.24</v>
      </c>
      <c r="JG11" s="477">
        <v>95387.4</v>
      </c>
      <c r="JH11" s="477">
        <v>76309.919999999998</v>
      </c>
      <c r="JI11" s="477">
        <v>4130274.42</v>
      </c>
      <c r="JJ11" s="477">
        <v>1116032.58</v>
      </c>
      <c r="JK11" s="477">
        <v>1020645.18</v>
      </c>
      <c r="JL11" s="477">
        <v>362472.12</v>
      </c>
      <c r="JM11" s="477">
        <v>152619.84</v>
      </c>
      <c r="JN11" s="477">
        <v>76309.919999999998</v>
      </c>
      <c r="JO11" s="477">
        <v>562785.66</v>
      </c>
      <c r="JP11" s="477">
        <v>686789.28</v>
      </c>
      <c r="JQ11" s="477">
        <v>1068338.8799999999</v>
      </c>
      <c r="JR11" s="477">
        <v>5618317.8600000003</v>
      </c>
      <c r="JS11" s="477">
        <v>1802821.86</v>
      </c>
      <c r="JT11" s="477">
        <v>1249574.94</v>
      </c>
      <c r="JU11" s="477">
        <v>209852.28</v>
      </c>
      <c r="JV11" s="477">
        <v>85848.66</v>
      </c>
      <c r="JW11" s="477">
        <v>467398.26</v>
      </c>
      <c r="JX11" s="477">
        <v>181236.06</v>
      </c>
      <c r="JY11" s="477">
        <v>314778.42</v>
      </c>
      <c r="JZ11" s="477">
        <v>2842544.52</v>
      </c>
      <c r="KA11" s="477">
        <v>419704.56</v>
      </c>
      <c r="KB11" s="477">
        <v>143081.1</v>
      </c>
      <c r="KC11" s="477">
        <v>152619.84</v>
      </c>
      <c r="KD11" s="477">
        <v>381549.6</v>
      </c>
      <c r="KE11" s="477">
        <v>562785.66</v>
      </c>
      <c r="KF11" s="477">
        <v>267084.71999999997</v>
      </c>
      <c r="KG11" s="477">
        <v>1850515.56</v>
      </c>
      <c r="KH11" s="477">
        <v>3853650.96</v>
      </c>
      <c r="KI11" s="477">
        <v>162158.57999999999</v>
      </c>
      <c r="KJ11" s="477">
        <v>314778.42</v>
      </c>
      <c r="KK11" s="477">
        <v>1449888.48</v>
      </c>
    </row>
    <row r="12" spans="1:297" ht="15">
      <c r="A12" s="473">
        <v>8172.1</v>
      </c>
      <c r="B12" s="323" t="s">
        <v>394</v>
      </c>
      <c r="C12" s="487">
        <v>2903277450.6999998</v>
      </c>
      <c r="D12" s="689">
        <v>261507.20000000001</v>
      </c>
      <c r="E12" s="689">
        <v>324064625.5</v>
      </c>
      <c r="F12" s="477">
        <v>5287348.7</v>
      </c>
      <c r="G12" s="477">
        <v>1593559.5</v>
      </c>
      <c r="H12" s="477">
        <v>6235312.2999999998</v>
      </c>
      <c r="I12" s="477">
        <v>3587551.9</v>
      </c>
      <c r="J12" s="477">
        <v>2974644.4</v>
      </c>
      <c r="K12" s="477">
        <v>2386253.2000000002</v>
      </c>
      <c r="L12" s="477">
        <v>8997482.0999999996</v>
      </c>
      <c r="M12" s="477">
        <v>547530.70000000007</v>
      </c>
      <c r="N12" s="477">
        <v>694628.5</v>
      </c>
      <c r="O12" s="477">
        <v>192477471.30000001</v>
      </c>
      <c r="P12" s="477">
        <v>5883912</v>
      </c>
      <c r="Q12" s="477">
        <v>5181111.4000000004</v>
      </c>
      <c r="R12" s="477">
        <v>1233987.1000000001</v>
      </c>
      <c r="S12" s="477">
        <v>6447786.9000000004</v>
      </c>
      <c r="T12" s="477">
        <v>3865403.3</v>
      </c>
      <c r="U12" s="477">
        <v>4568203.9000000004</v>
      </c>
      <c r="V12" s="477">
        <v>424949.2</v>
      </c>
      <c r="W12" s="477">
        <v>547530.70000000007</v>
      </c>
      <c r="X12" s="477">
        <v>8417263</v>
      </c>
      <c r="Y12" s="477">
        <v>2230983.2999999998</v>
      </c>
      <c r="Z12" s="477">
        <v>3007332.8</v>
      </c>
      <c r="AA12" s="477">
        <v>3260667.9</v>
      </c>
      <c r="AB12" s="477">
        <v>833554.20000000007</v>
      </c>
      <c r="AC12" s="477">
        <v>5507995.4000000004</v>
      </c>
      <c r="AD12" s="477">
        <v>4510999.2</v>
      </c>
      <c r="AE12" s="477">
        <v>947963.60000000009</v>
      </c>
      <c r="AF12" s="477">
        <v>324064625.5</v>
      </c>
      <c r="AG12" s="477">
        <v>137822466.5</v>
      </c>
      <c r="AH12" s="477">
        <v>743661.1</v>
      </c>
      <c r="AI12" s="477">
        <v>13680095.4</v>
      </c>
      <c r="AJ12" s="477">
        <v>4592720.2</v>
      </c>
      <c r="AK12" s="477">
        <v>858070.5</v>
      </c>
      <c r="AL12" s="477">
        <v>621079.6</v>
      </c>
      <c r="AM12" s="477">
        <v>23838015.699999999</v>
      </c>
      <c r="AN12" s="477">
        <v>6390582.2000000002</v>
      </c>
      <c r="AO12" s="477">
        <v>33603675.200000003</v>
      </c>
      <c r="AP12" s="477">
        <v>6676605.7000000002</v>
      </c>
      <c r="AQ12" s="477">
        <v>7395750.5</v>
      </c>
      <c r="AR12" s="477">
        <v>10631902.1</v>
      </c>
      <c r="AS12" s="477">
        <v>3097225.9</v>
      </c>
      <c r="AT12" s="477">
        <v>3620240.3</v>
      </c>
      <c r="AU12" s="477">
        <v>8041346.4000000004</v>
      </c>
      <c r="AV12" s="477">
        <v>1413773.3</v>
      </c>
      <c r="AW12" s="477">
        <v>2713137.2</v>
      </c>
      <c r="AX12" s="477">
        <v>2492490.5</v>
      </c>
      <c r="AY12" s="477">
        <v>645595.9</v>
      </c>
      <c r="AZ12" s="477">
        <v>2500662.6</v>
      </c>
      <c r="BA12" s="477">
        <v>10386739.1</v>
      </c>
      <c r="BB12" s="477">
        <v>8727802.8000000007</v>
      </c>
      <c r="BC12" s="477">
        <v>35483258.200000003</v>
      </c>
      <c r="BD12" s="477">
        <v>2361736.9</v>
      </c>
      <c r="BE12" s="477">
        <v>2043025</v>
      </c>
      <c r="BF12" s="477">
        <v>1462805.9</v>
      </c>
      <c r="BG12" s="477">
        <v>1233987.1000000001</v>
      </c>
      <c r="BH12" s="477">
        <v>825382.10000000009</v>
      </c>
      <c r="BI12" s="477">
        <v>2312704.2999999998</v>
      </c>
      <c r="BJ12" s="477">
        <v>72837927.299999997</v>
      </c>
      <c r="BK12" s="477">
        <v>947963.60000000009</v>
      </c>
      <c r="BL12" s="477">
        <v>8016830.1000000006</v>
      </c>
      <c r="BM12" s="477">
        <v>25987278</v>
      </c>
      <c r="BN12" s="477">
        <v>22195423.600000001</v>
      </c>
      <c r="BO12" s="477">
        <v>972479.9</v>
      </c>
      <c r="BP12" s="477">
        <v>19506802.699999999</v>
      </c>
      <c r="BQ12" s="477">
        <v>7624569.3000000007</v>
      </c>
      <c r="BR12" s="477">
        <v>21263804.199999999</v>
      </c>
      <c r="BS12" s="477">
        <v>2034852.9</v>
      </c>
      <c r="BT12" s="477">
        <v>6447786.9000000004</v>
      </c>
      <c r="BU12" s="477">
        <v>424949.2</v>
      </c>
      <c r="BV12" s="477">
        <v>3481314.6</v>
      </c>
      <c r="BW12" s="477">
        <v>572047</v>
      </c>
      <c r="BX12" s="477">
        <v>4224975.7</v>
      </c>
      <c r="BY12" s="477">
        <v>1405601.2</v>
      </c>
      <c r="BZ12" s="477">
        <v>1078717.2</v>
      </c>
      <c r="CA12" s="477">
        <v>678284.3</v>
      </c>
      <c r="CB12" s="477">
        <v>6529507.9000000004</v>
      </c>
      <c r="CC12" s="477">
        <v>7583708.8000000007</v>
      </c>
      <c r="CD12" s="477">
        <v>6480475.3000000007</v>
      </c>
      <c r="CE12" s="477">
        <v>2729481.4</v>
      </c>
      <c r="CF12" s="477">
        <v>760005.3</v>
      </c>
      <c r="CG12" s="477">
        <v>9381570.8000000007</v>
      </c>
      <c r="CH12" s="477">
        <v>4306696.7</v>
      </c>
      <c r="CI12" s="477">
        <v>15420752.699999999</v>
      </c>
      <c r="CJ12" s="477">
        <v>20454766.300000001</v>
      </c>
      <c r="CK12" s="477">
        <v>4192287.3</v>
      </c>
      <c r="CL12" s="477">
        <v>751833.20000000007</v>
      </c>
      <c r="CM12" s="477">
        <v>1013340.4</v>
      </c>
      <c r="CN12" s="477">
        <v>25047486.5</v>
      </c>
      <c r="CO12" s="477">
        <v>3971640.6</v>
      </c>
      <c r="CP12" s="477">
        <v>3546691.4</v>
      </c>
      <c r="CQ12" s="477">
        <v>3685617.1</v>
      </c>
      <c r="CR12" s="477">
        <v>433121.3</v>
      </c>
      <c r="CS12" s="477">
        <v>2901095.5</v>
      </c>
      <c r="CT12" s="477">
        <v>30539137.699999999</v>
      </c>
      <c r="CU12" s="477">
        <v>2280015.9</v>
      </c>
      <c r="CV12" s="477">
        <v>1078717.2</v>
      </c>
      <c r="CW12" s="477">
        <v>10697278.9</v>
      </c>
      <c r="CX12" s="477">
        <v>1062373</v>
      </c>
      <c r="CY12" s="477">
        <v>956135.70000000007</v>
      </c>
      <c r="CZ12" s="477">
        <v>22023809.5</v>
      </c>
      <c r="DA12" s="477">
        <v>35589495.5</v>
      </c>
      <c r="DB12" s="477">
        <v>2713137.2</v>
      </c>
      <c r="DC12" s="477">
        <v>3538519.3</v>
      </c>
      <c r="DD12" s="477">
        <v>2655932.5</v>
      </c>
      <c r="DE12" s="477">
        <v>580219.1</v>
      </c>
      <c r="DF12" s="477">
        <v>61119135.900000013</v>
      </c>
      <c r="DG12" s="477">
        <v>1520010.6</v>
      </c>
      <c r="DH12" s="477">
        <v>10239641.300000001</v>
      </c>
      <c r="DI12" s="477">
        <v>286023.5</v>
      </c>
      <c r="DJ12" s="477">
        <v>7869732.3000000007</v>
      </c>
      <c r="DK12" s="477">
        <v>3227979.5</v>
      </c>
      <c r="DL12" s="477">
        <v>694628.5</v>
      </c>
      <c r="DM12" s="477">
        <v>1904099.3</v>
      </c>
      <c r="DN12" s="477">
        <v>1438289.6</v>
      </c>
      <c r="DO12" s="477">
        <v>2361736.9</v>
      </c>
      <c r="DP12" s="477">
        <v>2623244.1</v>
      </c>
      <c r="DQ12" s="477">
        <v>57221044.200000003</v>
      </c>
      <c r="DR12" s="477">
        <v>5418102.2999999998</v>
      </c>
      <c r="DS12" s="477">
        <v>5017669.4000000004</v>
      </c>
      <c r="DT12" s="477">
        <v>4380245.6000000006</v>
      </c>
      <c r="DU12" s="477">
        <v>1536354.8</v>
      </c>
      <c r="DV12" s="477">
        <v>34020452.299999997</v>
      </c>
      <c r="DW12" s="477">
        <v>1160438.2</v>
      </c>
      <c r="DX12" s="477">
        <v>8662426</v>
      </c>
      <c r="DY12" s="477">
        <v>15028491.9</v>
      </c>
      <c r="DZ12" s="477">
        <v>1765173.6</v>
      </c>
      <c r="EA12" s="477">
        <v>17627219.699999999</v>
      </c>
      <c r="EB12" s="477">
        <v>3857231.2</v>
      </c>
      <c r="EC12" s="477">
        <v>367744.5</v>
      </c>
      <c r="ED12" s="477">
        <v>3669272.9</v>
      </c>
      <c r="EE12" s="477">
        <v>13680095.4</v>
      </c>
      <c r="EF12" s="477">
        <v>10991474.5</v>
      </c>
      <c r="EG12" s="477">
        <v>7477471.5</v>
      </c>
      <c r="EH12" s="477">
        <v>7085210.7000000002</v>
      </c>
      <c r="EI12" s="477">
        <v>4077877.9</v>
      </c>
      <c r="EJ12" s="477">
        <v>6766498.8000000007</v>
      </c>
      <c r="EK12" s="477">
        <v>261507.20000000001</v>
      </c>
      <c r="EL12" s="477">
        <v>1716141</v>
      </c>
      <c r="EM12" s="477">
        <v>5385413.9000000004</v>
      </c>
      <c r="EN12" s="477">
        <v>1773345.7</v>
      </c>
      <c r="EO12" s="477">
        <v>23699090</v>
      </c>
      <c r="EP12" s="477">
        <v>7828871.8000000007</v>
      </c>
      <c r="EQ12" s="477">
        <v>2590555.7000000002</v>
      </c>
      <c r="ER12" s="477">
        <v>1103233.5</v>
      </c>
      <c r="ES12" s="477">
        <v>6439614.8000000007</v>
      </c>
      <c r="ET12" s="477">
        <v>996996.20000000007</v>
      </c>
      <c r="EU12" s="477">
        <v>1781517.8</v>
      </c>
      <c r="EV12" s="477">
        <v>555702.80000000005</v>
      </c>
      <c r="EW12" s="477">
        <v>24965765.5</v>
      </c>
      <c r="EX12" s="477">
        <v>6995317.6000000006</v>
      </c>
      <c r="EY12" s="477">
        <v>555702.80000000005</v>
      </c>
      <c r="EZ12" s="477">
        <v>1144094</v>
      </c>
      <c r="FA12" s="477">
        <v>13271490.4</v>
      </c>
      <c r="FB12" s="477">
        <v>8016830.1000000006</v>
      </c>
      <c r="FC12" s="477">
        <v>3791854.4</v>
      </c>
      <c r="FD12" s="477">
        <v>858070.5</v>
      </c>
      <c r="FE12" s="477">
        <v>13475792.9</v>
      </c>
      <c r="FF12" s="477">
        <v>2753997.7</v>
      </c>
      <c r="FG12" s="477">
        <v>3718305.5</v>
      </c>
      <c r="FH12" s="477">
        <v>10125231.9</v>
      </c>
      <c r="FI12" s="477">
        <v>2467974.2000000002</v>
      </c>
      <c r="FJ12" s="477">
        <v>7902420.7000000002</v>
      </c>
      <c r="FK12" s="477">
        <v>21337353.100000001</v>
      </c>
      <c r="FL12" s="477">
        <v>2941956</v>
      </c>
      <c r="FM12" s="477">
        <v>3612068.2</v>
      </c>
      <c r="FN12" s="477">
        <v>29819992.899999999</v>
      </c>
      <c r="FO12" s="477">
        <v>5458962.7999999998</v>
      </c>
      <c r="FP12" s="477">
        <v>9013826.3000000007</v>
      </c>
      <c r="FQ12" s="477">
        <v>760005.3</v>
      </c>
      <c r="FR12" s="477">
        <v>4388417.7</v>
      </c>
      <c r="FS12" s="477">
        <v>4077877.9</v>
      </c>
      <c r="FT12" s="477">
        <v>118462761.59999999</v>
      </c>
      <c r="FU12" s="477">
        <v>776349.5</v>
      </c>
      <c r="FV12" s="477">
        <v>7600053</v>
      </c>
      <c r="FW12" s="477">
        <v>1299363.8999999999</v>
      </c>
      <c r="FX12" s="477">
        <v>1593559.5</v>
      </c>
      <c r="FY12" s="477">
        <v>2786686.1</v>
      </c>
      <c r="FZ12" s="477">
        <v>343228.2</v>
      </c>
      <c r="GA12" s="477">
        <v>2280015.9</v>
      </c>
      <c r="GB12" s="477">
        <v>2141090.2000000002</v>
      </c>
      <c r="GC12" s="477">
        <v>7117899.1000000006</v>
      </c>
      <c r="GD12" s="477">
        <v>1585387.4</v>
      </c>
      <c r="GE12" s="477">
        <v>9724799</v>
      </c>
      <c r="GF12" s="477">
        <v>8286509.4000000004</v>
      </c>
      <c r="GG12" s="477">
        <v>1724313.1</v>
      </c>
      <c r="GH12" s="477">
        <v>14235798.199999999</v>
      </c>
      <c r="GI12" s="477">
        <v>1879583</v>
      </c>
      <c r="GJ12" s="477">
        <v>923447.3</v>
      </c>
      <c r="GK12" s="477">
        <v>39226080</v>
      </c>
      <c r="GL12" s="477">
        <v>3113570.1</v>
      </c>
      <c r="GM12" s="477">
        <v>817210</v>
      </c>
      <c r="GN12" s="477">
        <v>3881747.5</v>
      </c>
      <c r="GO12" s="477">
        <v>907103.10000000009</v>
      </c>
      <c r="GP12" s="477">
        <v>1078717.2</v>
      </c>
      <c r="GQ12" s="477">
        <v>743661.1</v>
      </c>
      <c r="GR12" s="477">
        <v>392260.8</v>
      </c>
      <c r="GS12" s="477">
        <v>2827546.6</v>
      </c>
      <c r="GT12" s="477">
        <v>1732485.2</v>
      </c>
      <c r="GU12" s="477">
        <v>2320876.4</v>
      </c>
      <c r="GV12" s="477">
        <v>1119577.7</v>
      </c>
      <c r="GW12" s="477">
        <v>972479.9</v>
      </c>
      <c r="GX12" s="477">
        <v>2950128.1</v>
      </c>
      <c r="GY12" s="477">
        <v>4993153.1000000006</v>
      </c>
      <c r="GZ12" s="477">
        <v>29476764.699999999</v>
      </c>
      <c r="HA12" s="477">
        <v>14382896</v>
      </c>
      <c r="HB12" s="477">
        <v>13696439.6</v>
      </c>
      <c r="HC12" s="477">
        <v>1536354.8</v>
      </c>
      <c r="HD12" s="477">
        <v>2173778.6</v>
      </c>
      <c r="HE12" s="477">
        <v>18632388</v>
      </c>
      <c r="HF12" s="477">
        <v>1266675.5</v>
      </c>
      <c r="HG12" s="477">
        <v>433121.3</v>
      </c>
      <c r="HH12" s="477">
        <v>1013340.4</v>
      </c>
      <c r="HI12" s="477">
        <v>1699796.8</v>
      </c>
      <c r="HJ12" s="477">
        <v>14505477.5</v>
      </c>
      <c r="HK12" s="477">
        <v>514842.3</v>
      </c>
      <c r="HL12" s="477">
        <v>34780457.600000001</v>
      </c>
      <c r="HM12" s="477">
        <v>1912271.4</v>
      </c>
      <c r="HN12" s="477">
        <v>1536354.8</v>
      </c>
      <c r="HO12" s="477">
        <v>4617236.5</v>
      </c>
      <c r="HP12" s="477">
        <v>531186.5</v>
      </c>
      <c r="HQ12" s="477">
        <v>12732131.800000001</v>
      </c>
      <c r="HR12" s="477">
        <v>4192287.3</v>
      </c>
      <c r="HS12" s="477">
        <v>980652</v>
      </c>
      <c r="HT12" s="477">
        <v>23053494.100000001</v>
      </c>
      <c r="HU12" s="477">
        <v>1520010.6</v>
      </c>
      <c r="HV12" s="477">
        <v>1225815</v>
      </c>
      <c r="HW12" s="477">
        <v>12446108.300000001</v>
      </c>
      <c r="HX12" s="477">
        <v>326884</v>
      </c>
      <c r="HY12" s="477">
        <v>38825647.100000001</v>
      </c>
      <c r="HZ12" s="477">
        <v>3661100.8</v>
      </c>
      <c r="IA12" s="477">
        <v>506670.2</v>
      </c>
      <c r="IB12" s="477">
        <v>3473142.5</v>
      </c>
      <c r="IC12" s="477">
        <v>14472789.1</v>
      </c>
      <c r="ID12" s="477">
        <v>1332052.3</v>
      </c>
      <c r="IE12" s="477">
        <v>13320523</v>
      </c>
      <c r="IF12" s="477">
        <v>3514003</v>
      </c>
      <c r="IG12" s="477">
        <v>3906263.8</v>
      </c>
      <c r="IH12" s="477">
        <v>1078717.2</v>
      </c>
      <c r="II12" s="477">
        <v>4061533.7</v>
      </c>
      <c r="IJ12" s="477">
        <v>1479150.1</v>
      </c>
      <c r="IK12" s="477">
        <v>5597888.5</v>
      </c>
      <c r="IL12" s="477">
        <v>882586.8</v>
      </c>
      <c r="IM12" s="477">
        <v>2664104.6</v>
      </c>
      <c r="IN12" s="477">
        <v>3219807.4</v>
      </c>
      <c r="IO12" s="477">
        <v>1054200.8999999999</v>
      </c>
      <c r="IP12" s="477">
        <v>2868407.1</v>
      </c>
      <c r="IQ12" s="477">
        <v>1086889.3</v>
      </c>
      <c r="IR12" s="477">
        <v>11391907.4</v>
      </c>
      <c r="IS12" s="477">
        <v>2492490.5</v>
      </c>
      <c r="IT12" s="477">
        <v>2312704.2999999998</v>
      </c>
      <c r="IU12" s="477">
        <v>1773345.7</v>
      </c>
      <c r="IV12" s="477">
        <v>760005.3</v>
      </c>
      <c r="IW12" s="477">
        <v>2582383.6</v>
      </c>
      <c r="IX12" s="477">
        <v>110086359.09999999</v>
      </c>
      <c r="IY12" s="477">
        <v>563874.9</v>
      </c>
      <c r="IZ12" s="477">
        <v>1470978</v>
      </c>
      <c r="JA12" s="477">
        <v>2288188</v>
      </c>
      <c r="JB12" s="477">
        <v>1977648.2</v>
      </c>
      <c r="JC12" s="477">
        <v>1773345.7</v>
      </c>
      <c r="JD12" s="477">
        <v>1372912.8</v>
      </c>
      <c r="JE12" s="477">
        <v>11489972.6</v>
      </c>
      <c r="JF12" s="477">
        <v>84376932.5</v>
      </c>
      <c r="JG12" s="477">
        <v>1217642.8999999999</v>
      </c>
      <c r="JH12" s="477">
        <v>858070.5</v>
      </c>
      <c r="JI12" s="477">
        <v>25055658.600000001</v>
      </c>
      <c r="JJ12" s="477">
        <v>6594884.7000000002</v>
      </c>
      <c r="JK12" s="477">
        <v>7322201.6000000006</v>
      </c>
      <c r="JL12" s="477">
        <v>1977648.2</v>
      </c>
      <c r="JM12" s="477">
        <v>1405601.2</v>
      </c>
      <c r="JN12" s="477">
        <v>449465.5</v>
      </c>
      <c r="JO12" s="477">
        <v>3072709.6</v>
      </c>
      <c r="JP12" s="477">
        <v>4674441.2</v>
      </c>
      <c r="JQ12" s="477">
        <v>6987145.5</v>
      </c>
      <c r="JR12" s="477">
        <v>34984760.100000001</v>
      </c>
      <c r="JS12" s="477">
        <v>11065023.4</v>
      </c>
      <c r="JT12" s="477">
        <v>7894248.6000000006</v>
      </c>
      <c r="JU12" s="477">
        <v>1070545.1000000001</v>
      </c>
      <c r="JV12" s="477">
        <v>555702.80000000005</v>
      </c>
      <c r="JW12" s="477">
        <v>3154430.6</v>
      </c>
      <c r="JX12" s="477">
        <v>1438289.6</v>
      </c>
      <c r="JY12" s="477">
        <v>1830550.4</v>
      </c>
      <c r="JZ12" s="477">
        <v>16597535.1</v>
      </c>
      <c r="KA12" s="477">
        <v>2271843.7999999998</v>
      </c>
      <c r="KB12" s="477">
        <v>1340224.3999999999</v>
      </c>
      <c r="KC12" s="477">
        <v>1086889.3</v>
      </c>
      <c r="KD12" s="477">
        <v>2549695.2000000002</v>
      </c>
      <c r="KE12" s="477">
        <v>3652928.7</v>
      </c>
      <c r="KF12" s="477">
        <v>1233987.1000000001</v>
      </c>
      <c r="KG12" s="477">
        <v>11261153.800000001</v>
      </c>
      <c r="KH12" s="477">
        <v>23225108.199999999</v>
      </c>
      <c r="KI12" s="477">
        <v>858070.5</v>
      </c>
      <c r="KJ12" s="477">
        <v>2386253.2000000002</v>
      </c>
      <c r="KK12" s="477">
        <v>9242645.0999999996</v>
      </c>
    </row>
    <row r="13" spans="1:297" ht="15">
      <c r="A13" s="473">
        <v>13849.15</v>
      </c>
      <c r="B13" s="323" t="s">
        <v>395</v>
      </c>
      <c r="C13" s="487">
        <v>2683882175.1000009</v>
      </c>
      <c r="D13" s="689">
        <v>166189.79999999999</v>
      </c>
      <c r="E13" s="689">
        <v>272038853.44999999</v>
      </c>
      <c r="F13" s="477">
        <v>5304224.45</v>
      </c>
      <c r="G13" s="477">
        <v>1468009.9</v>
      </c>
      <c r="H13" s="477">
        <v>5442715.9500000002</v>
      </c>
      <c r="I13" s="477">
        <v>3586929.85</v>
      </c>
      <c r="J13" s="477">
        <v>3032963.85</v>
      </c>
      <c r="K13" s="477">
        <v>2271260.6</v>
      </c>
      <c r="L13" s="477">
        <v>9154288.1500000004</v>
      </c>
      <c r="M13" s="477">
        <v>567815.15</v>
      </c>
      <c r="N13" s="477">
        <v>872496.45</v>
      </c>
      <c r="O13" s="477">
        <v>170773868.65000001</v>
      </c>
      <c r="P13" s="477">
        <v>5747397.25</v>
      </c>
      <c r="Q13" s="477">
        <v>5193431.25</v>
      </c>
      <c r="R13" s="477">
        <v>1398764.15</v>
      </c>
      <c r="S13" s="477">
        <v>6578346.25</v>
      </c>
      <c r="T13" s="477">
        <v>3933158.6</v>
      </c>
      <c r="U13" s="477">
        <v>3988555.2</v>
      </c>
      <c r="V13" s="477">
        <v>401625.35</v>
      </c>
      <c r="W13" s="477">
        <v>457021.95</v>
      </c>
      <c r="X13" s="477">
        <v>8877305.1500000004</v>
      </c>
      <c r="Y13" s="477">
        <v>2229713.15</v>
      </c>
      <c r="Z13" s="477">
        <v>3517684.1</v>
      </c>
      <c r="AA13" s="477">
        <v>2866774.05</v>
      </c>
      <c r="AB13" s="477">
        <v>664759.19999999995</v>
      </c>
      <c r="AC13" s="477">
        <v>5138034.6499999994</v>
      </c>
      <c r="AD13" s="477">
        <v>4237839.8999999994</v>
      </c>
      <c r="AE13" s="477">
        <v>1232574.3500000001</v>
      </c>
      <c r="AF13" s="477">
        <v>272038853.44999999</v>
      </c>
      <c r="AG13" s="477">
        <v>122634223.25</v>
      </c>
      <c r="AH13" s="477">
        <v>678608.35</v>
      </c>
      <c r="AI13" s="477">
        <v>12145704.550000001</v>
      </c>
      <c r="AJ13" s="477">
        <v>4431728</v>
      </c>
      <c r="AK13" s="477">
        <v>872496.45</v>
      </c>
      <c r="AL13" s="477">
        <v>581664.29999999993</v>
      </c>
      <c r="AM13" s="477">
        <v>22518717.899999999</v>
      </c>
      <c r="AN13" s="477">
        <v>5387319.3499999996</v>
      </c>
      <c r="AO13" s="477">
        <v>30980548.550000001</v>
      </c>
      <c r="AP13" s="477">
        <v>6772234.3499999996</v>
      </c>
      <c r="AQ13" s="477">
        <v>6578346.25</v>
      </c>
      <c r="AR13" s="477">
        <v>10400711.65</v>
      </c>
      <c r="AS13" s="477">
        <v>2714433.4</v>
      </c>
      <c r="AT13" s="477">
        <v>3226851.95</v>
      </c>
      <c r="AU13" s="477">
        <v>6993820.75</v>
      </c>
      <c r="AV13" s="477">
        <v>1246423.5</v>
      </c>
      <c r="AW13" s="477">
        <v>3143757.05</v>
      </c>
      <c r="AX13" s="477">
        <v>2617489.35</v>
      </c>
      <c r="AY13" s="477">
        <v>858647.29999999993</v>
      </c>
      <c r="AZ13" s="477">
        <v>2312808.0499999998</v>
      </c>
      <c r="BA13" s="477">
        <v>10192974.4</v>
      </c>
      <c r="BB13" s="477">
        <v>8420283.1999999993</v>
      </c>
      <c r="BC13" s="477">
        <v>33030222.75</v>
      </c>
      <c r="BD13" s="477">
        <v>2645187.65</v>
      </c>
      <c r="BE13" s="477">
        <v>2146618.25</v>
      </c>
      <c r="BF13" s="477">
        <v>1537255.65</v>
      </c>
      <c r="BG13" s="477">
        <v>1468009.9</v>
      </c>
      <c r="BH13" s="477">
        <v>789401.54999999993</v>
      </c>
      <c r="BI13" s="477">
        <v>2174316.5499999998</v>
      </c>
      <c r="BJ13" s="477">
        <v>68234762.049999997</v>
      </c>
      <c r="BK13" s="477">
        <v>761703.25</v>
      </c>
      <c r="BL13" s="477">
        <v>8918852.5999999996</v>
      </c>
      <c r="BM13" s="477">
        <v>23557404.149999999</v>
      </c>
      <c r="BN13" s="477">
        <v>20593686.050000001</v>
      </c>
      <c r="BO13" s="477">
        <v>872496.45</v>
      </c>
      <c r="BP13" s="477">
        <v>17934649.25</v>
      </c>
      <c r="BQ13" s="477">
        <v>6966122.4500000002</v>
      </c>
      <c r="BR13" s="477">
        <v>18627106.75</v>
      </c>
      <c r="BS13" s="477">
        <v>2063523.35</v>
      </c>
      <c r="BT13" s="477">
        <v>5498112.5499999998</v>
      </c>
      <c r="BU13" s="477">
        <v>540116.85</v>
      </c>
      <c r="BV13" s="477">
        <v>3060662.15</v>
      </c>
      <c r="BW13" s="477">
        <v>332379.59999999998</v>
      </c>
      <c r="BX13" s="477">
        <v>4694861.8499999996</v>
      </c>
      <c r="BY13" s="477">
        <v>1509557.35</v>
      </c>
      <c r="BZ13" s="477">
        <v>775552.4</v>
      </c>
      <c r="CA13" s="477">
        <v>512418.55</v>
      </c>
      <c r="CB13" s="477">
        <v>6675290.2999999998</v>
      </c>
      <c r="CC13" s="477">
        <v>8129451.0499999998</v>
      </c>
      <c r="CD13" s="477">
        <v>5996681.9500000002</v>
      </c>
      <c r="CE13" s="477">
        <v>2395902.9500000002</v>
      </c>
      <c r="CF13" s="477">
        <v>775552.4</v>
      </c>
      <c r="CG13" s="477">
        <v>9417422</v>
      </c>
      <c r="CH13" s="477">
        <v>4140895.85</v>
      </c>
      <c r="CI13" s="477">
        <v>14472361.75</v>
      </c>
      <c r="CJ13" s="477">
        <v>19319564.25</v>
      </c>
      <c r="CK13" s="477">
        <v>4390180.55</v>
      </c>
      <c r="CL13" s="477">
        <v>803250.7</v>
      </c>
      <c r="CM13" s="477">
        <v>734004.95</v>
      </c>
      <c r="CN13" s="477">
        <v>24651487</v>
      </c>
      <c r="CO13" s="477">
        <v>3850063.7</v>
      </c>
      <c r="CP13" s="477">
        <v>2949868.95</v>
      </c>
      <c r="CQ13" s="477">
        <v>3434589.2</v>
      </c>
      <c r="CR13" s="477">
        <v>332379.59999999998</v>
      </c>
      <c r="CS13" s="477">
        <v>2700584.25</v>
      </c>
      <c r="CT13" s="477">
        <v>27573657.649999999</v>
      </c>
      <c r="CU13" s="477">
        <v>2091221.65</v>
      </c>
      <c r="CV13" s="477">
        <v>1218725.2</v>
      </c>
      <c r="CW13" s="477">
        <v>9639008.4000000004</v>
      </c>
      <c r="CX13" s="477">
        <v>1038686.25</v>
      </c>
      <c r="CY13" s="477">
        <v>969440.5</v>
      </c>
      <c r="CZ13" s="477">
        <v>21923204.449999999</v>
      </c>
      <c r="DA13" s="477">
        <v>32947127.850000001</v>
      </c>
      <c r="DB13" s="477">
        <v>2672885.9500000002</v>
      </c>
      <c r="DC13" s="477">
        <v>3614628.15</v>
      </c>
      <c r="DD13" s="477">
        <v>3129907.9</v>
      </c>
      <c r="DE13" s="477">
        <v>664759.19999999995</v>
      </c>
      <c r="DF13" s="477">
        <v>53499266.450000003</v>
      </c>
      <c r="DG13" s="477">
        <v>1537255.65</v>
      </c>
      <c r="DH13" s="477">
        <v>9915991.4000000004</v>
      </c>
      <c r="DI13" s="477">
        <v>221586.4</v>
      </c>
      <c r="DJ13" s="477">
        <v>7658579.9500000002</v>
      </c>
      <c r="DK13" s="477">
        <v>3129907.9</v>
      </c>
      <c r="DL13" s="477">
        <v>678608.35</v>
      </c>
      <c r="DM13" s="477">
        <v>1841936.95</v>
      </c>
      <c r="DN13" s="477">
        <v>1537255.65</v>
      </c>
      <c r="DO13" s="477">
        <v>2312808.0499999998</v>
      </c>
      <c r="DP13" s="477">
        <v>2672885.9500000002</v>
      </c>
      <c r="DQ13" s="477">
        <v>54441008.649999999</v>
      </c>
      <c r="DR13" s="477">
        <v>5290375.3</v>
      </c>
      <c r="DS13" s="477">
        <v>4847202.5</v>
      </c>
      <c r="DT13" s="477">
        <v>4584068.6499999994</v>
      </c>
      <c r="DU13" s="477">
        <v>1204876.05</v>
      </c>
      <c r="DV13" s="477">
        <v>31437570.5</v>
      </c>
      <c r="DW13" s="477">
        <v>969440.5</v>
      </c>
      <c r="DX13" s="477">
        <v>8018657.8499999996</v>
      </c>
      <c r="DY13" s="477">
        <v>13433675.5</v>
      </c>
      <c r="DZ13" s="477">
        <v>1689596.3</v>
      </c>
      <c r="EA13" s="477">
        <v>16771320.65</v>
      </c>
      <c r="EB13" s="477">
        <v>4057800.95</v>
      </c>
      <c r="EC13" s="477">
        <v>249284.7</v>
      </c>
      <c r="ED13" s="477">
        <v>3296097.7</v>
      </c>
      <c r="EE13" s="477">
        <v>13073597.6</v>
      </c>
      <c r="EF13" s="477">
        <v>10082181.199999999</v>
      </c>
      <c r="EG13" s="477">
        <v>7118463.0999999996</v>
      </c>
      <c r="EH13" s="477">
        <v>6896876.7000000002</v>
      </c>
      <c r="EI13" s="477">
        <v>4390180.55</v>
      </c>
      <c r="EJ13" s="477">
        <v>6398307.2999999998</v>
      </c>
      <c r="EK13" s="477">
        <v>290832.15000000002</v>
      </c>
      <c r="EL13" s="477">
        <v>1828087.8</v>
      </c>
      <c r="EM13" s="477">
        <v>4487124.5999999996</v>
      </c>
      <c r="EN13" s="477">
        <v>1841936.95</v>
      </c>
      <c r="EO13" s="477">
        <v>24568392.100000001</v>
      </c>
      <c r="EP13" s="477">
        <v>7963261.25</v>
      </c>
      <c r="EQ13" s="477">
        <v>2839075.75</v>
      </c>
      <c r="ER13" s="477">
        <v>941742.2</v>
      </c>
      <c r="ES13" s="477">
        <v>6079776.8499999996</v>
      </c>
      <c r="ET13" s="477">
        <v>637060.9</v>
      </c>
      <c r="EU13" s="477">
        <v>1121781.1499999999</v>
      </c>
      <c r="EV13" s="477">
        <v>650910.04999999993</v>
      </c>
      <c r="EW13" s="477">
        <v>23072683.899999999</v>
      </c>
      <c r="EX13" s="477">
        <v>6398307.2999999998</v>
      </c>
      <c r="EY13" s="477">
        <v>650910.04999999993</v>
      </c>
      <c r="EZ13" s="477">
        <v>1287970.95</v>
      </c>
      <c r="FA13" s="477">
        <v>11702531.75</v>
      </c>
      <c r="FB13" s="477">
        <v>7215407.1499999994</v>
      </c>
      <c r="FC13" s="477">
        <v>3600779</v>
      </c>
      <c r="FD13" s="477">
        <v>775552.4</v>
      </c>
      <c r="FE13" s="477">
        <v>13156692.5</v>
      </c>
      <c r="FF13" s="477">
        <v>2575941.9</v>
      </c>
      <c r="FG13" s="477">
        <v>3600779</v>
      </c>
      <c r="FH13" s="477">
        <v>9639008.4000000004</v>
      </c>
      <c r="FI13" s="477">
        <v>2548243.6</v>
      </c>
      <c r="FJ13" s="477">
        <v>7755524</v>
      </c>
      <c r="FK13" s="477">
        <v>20039720.050000001</v>
      </c>
      <c r="FL13" s="477">
        <v>2949868.95</v>
      </c>
      <c r="FM13" s="477">
        <v>3517684.1</v>
      </c>
      <c r="FN13" s="477">
        <v>27684450.850000001</v>
      </c>
      <c r="FO13" s="477">
        <v>4611766.95</v>
      </c>
      <c r="FP13" s="477">
        <v>8184847.6499999994</v>
      </c>
      <c r="FQ13" s="477">
        <v>650910.04999999993</v>
      </c>
      <c r="FR13" s="477">
        <v>4113197.55</v>
      </c>
      <c r="FS13" s="477">
        <v>3794667.1</v>
      </c>
      <c r="FT13" s="477">
        <v>111596450.7</v>
      </c>
      <c r="FU13" s="477">
        <v>983289.65</v>
      </c>
      <c r="FV13" s="477">
        <v>6384458.1499999994</v>
      </c>
      <c r="FW13" s="477">
        <v>1371065.85</v>
      </c>
      <c r="FX13" s="477">
        <v>1468009.9</v>
      </c>
      <c r="FY13" s="477">
        <v>2631338.5</v>
      </c>
      <c r="FZ13" s="477">
        <v>166189.79999999999</v>
      </c>
      <c r="GA13" s="477">
        <v>2215864</v>
      </c>
      <c r="GB13" s="477">
        <v>2340506.35</v>
      </c>
      <c r="GC13" s="477">
        <v>6786083.5</v>
      </c>
      <c r="GD13" s="477">
        <v>2021975.9</v>
      </c>
      <c r="GE13" s="477">
        <v>9874443.9499999993</v>
      </c>
      <c r="GF13" s="477">
        <v>7547786.75</v>
      </c>
      <c r="GG13" s="477">
        <v>1911182.7</v>
      </c>
      <c r="GH13" s="477">
        <v>12948955.25</v>
      </c>
      <c r="GI13" s="477">
        <v>1828087.8</v>
      </c>
      <c r="GJ13" s="477">
        <v>761703.25</v>
      </c>
      <c r="GK13" s="477">
        <v>36811040.700000003</v>
      </c>
      <c r="GL13" s="477">
        <v>3074511.3</v>
      </c>
      <c r="GM13" s="477">
        <v>789401.54999999993</v>
      </c>
      <c r="GN13" s="477">
        <v>3794667.1</v>
      </c>
      <c r="GO13" s="477">
        <v>886345.6</v>
      </c>
      <c r="GP13" s="477">
        <v>1066384.55</v>
      </c>
      <c r="GQ13" s="477">
        <v>817099.85</v>
      </c>
      <c r="GR13" s="477">
        <v>470871.1</v>
      </c>
      <c r="GS13" s="477">
        <v>2672885.9500000002</v>
      </c>
      <c r="GT13" s="477">
        <v>1800389.5</v>
      </c>
      <c r="GU13" s="477">
        <v>2478997.85</v>
      </c>
      <c r="GV13" s="477">
        <v>1066384.55</v>
      </c>
      <c r="GW13" s="477">
        <v>969440.5</v>
      </c>
      <c r="GX13" s="477">
        <v>2936019.8</v>
      </c>
      <c r="GY13" s="477">
        <v>4833353.3499999996</v>
      </c>
      <c r="GZ13" s="477">
        <v>27850640.649999999</v>
      </c>
      <c r="HA13" s="477">
        <v>14430814.300000001</v>
      </c>
      <c r="HB13" s="477">
        <v>11619436.85</v>
      </c>
      <c r="HC13" s="477">
        <v>1163328.6000000001</v>
      </c>
      <c r="HD13" s="477">
        <v>2520545.2999999998</v>
      </c>
      <c r="HE13" s="477">
        <v>18045442.449999999</v>
      </c>
      <c r="HF13" s="477">
        <v>1232574.3500000001</v>
      </c>
      <c r="HG13" s="477">
        <v>512418.55</v>
      </c>
      <c r="HH13" s="477">
        <v>997138.79999999993</v>
      </c>
      <c r="HI13" s="477">
        <v>1426462.45</v>
      </c>
      <c r="HJ13" s="477">
        <v>15109422.65</v>
      </c>
      <c r="HK13" s="477">
        <v>387776.2</v>
      </c>
      <c r="HL13" s="477">
        <v>33279507.449999999</v>
      </c>
      <c r="HM13" s="477">
        <v>2298958.9</v>
      </c>
      <c r="HN13" s="477">
        <v>1606501.4</v>
      </c>
      <c r="HO13" s="477">
        <v>3628477.3</v>
      </c>
      <c r="HP13" s="477">
        <v>498569.4</v>
      </c>
      <c r="HQ13" s="477">
        <v>12768916.300000001</v>
      </c>
      <c r="HR13" s="477">
        <v>3711572.2</v>
      </c>
      <c r="HS13" s="477">
        <v>997138.79999999993</v>
      </c>
      <c r="HT13" s="477">
        <v>25274698.75</v>
      </c>
      <c r="HU13" s="477">
        <v>1689596.3</v>
      </c>
      <c r="HV13" s="477">
        <v>1260272.6499999999</v>
      </c>
      <c r="HW13" s="477">
        <v>12644273.949999999</v>
      </c>
      <c r="HX13" s="477">
        <v>276983</v>
      </c>
      <c r="HY13" s="477">
        <v>34110456.450000003</v>
      </c>
      <c r="HZ13" s="477">
        <v>3877762</v>
      </c>
      <c r="IA13" s="477">
        <v>512418.55</v>
      </c>
      <c r="IB13" s="477">
        <v>3503834.95</v>
      </c>
      <c r="IC13" s="477">
        <v>12810463.75</v>
      </c>
      <c r="ID13" s="477">
        <v>1357216.7</v>
      </c>
      <c r="IE13" s="477">
        <v>13004351.85</v>
      </c>
      <c r="IF13" s="477">
        <v>3600779</v>
      </c>
      <c r="IG13" s="477">
        <v>3573080.7</v>
      </c>
      <c r="IH13" s="477">
        <v>914043.9</v>
      </c>
      <c r="II13" s="477">
        <v>3434589.2</v>
      </c>
      <c r="IJ13" s="477">
        <v>1551104.8</v>
      </c>
      <c r="IK13" s="477">
        <v>5096487.2</v>
      </c>
      <c r="IL13" s="477">
        <v>637060.9</v>
      </c>
      <c r="IM13" s="477">
        <v>2354355.5</v>
      </c>
      <c r="IN13" s="477">
        <v>3005265.55</v>
      </c>
      <c r="IO13" s="477">
        <v>844798.15</v>
      </c>
      <c r="IP13" s="477">
        <v>2852924.9</v>
      </c>
      <c r="IQ13" s="477">
        <v>817099.85</v>
      </c>
      <c r="IR13" s="477">
        <v>10885431.9</v>
      </c>
      <c r="IS13" s="477">
        <v>2506696.15</v>
      </c>
      <c r="IT13" s="477">
        <v>2215864</v>
      </c>
      <c r="IU13" s="477">
        <v>2021975.9</v>
      </c>
      <c r="IV13" s="477">
        <v>720155.79999999993</v>
      </c>
      <c r="IW13" s="477">
        <v>3185304.5</v>
      </c>
      <c r="IX13" s="477">
        <v>94797431.75</v>
      </c>
      <c r="IY13" s="477">
        <v>415474.5</v>
      </c>
      <c r="IZ13" s="477">
        <v>1371065.85</v>
      </c>
      <c r="JA13" s="477">
        <v>2285109.75</v>
      </c>
      <c r="JB13" s="477">
        <v>1814238.65</v>
      </c>
      <c r="JC13" s="477">
        <v>1855786.1</v>
      </c>
      <c r="JD13" s="477">
        <v>1744992.9</v>
      </c>
      <c r="JE13" s="477">
        <v>11993363.9</v>
      </c>
      <c r="JF13" s="477">
        <v>72749584.950000003</v>
      </c>
      <c r="JG13" s="477">
        <v>955591.35</v>
      </c>
      <c r="JH13" s="477">
        <v>858647.29999999993</v>
      </c>
      <c r="JI13" s="477">
        <v>24499146.350000001</v>
      </c>
      <c r="JJ13" s="477">
        <v>6065927.7000000002</v>
      </c>
      <c r="JK13" s="477">
        <v>6979971.5999999996</v>
      </c>
      <c r="JL13" s="477">
        <v>1828087.8</v>
      </c>
      <c r="JM13" s="477">
        <v>1329518.3999999999</v>
      </c>
      <c r="JN13" s="477">
        <v>457021.95</v>
      </c>
      <c r="JO13" s="477">
        <v>2922170.65</v>
      </c>
      <c r="JP13" s="477">
        <v>4043951.8</v>
      </c>
      <c r="JQ13" s="477">
        <v>6467553.0499999998</v>
      </c>
      <c r="JR13" s="477">
        <v>31146738.350000001</v>
      </c>
      <c r="JS13" s="477">
        <v>10871582.75</v>
      </c>
      <c r="JT13" s="477">
        <v>7603183.3499999996</v>
      </c>
      <c r="JU13" s="477">
        <v>1024837.1</v>
      </c>
      <c r="JV13" s="477">
        <v>734004.95</v>
      </c>
      <c r="JW13" s="477">
        <v>3019114.7</v>
      </c>
      <c r="JX13" s="477">
        <v>1648048.85</v>
      </c>
      <c r="JY13" s="477">
        <v>1883484.4</v>
      </c>
      <c r="JZ13" s="477">
        <v>17283739.199999999</v>
      </c>
      <c r="KA13" s="477">
        <v>2132769.1</v>
      </c>
      <c r="KB13" s="477">
        <v>1398764.15</v>
      </c>
      <c r="KC13" s="477">
        <v>1260272.6499999999</v>
      </c>
      <c r="KD13" s="477">
        <v>2631338.5</v>
      </c>
      <c r="KE13" s="477">
        <v>3628477.3</v>
      </c>
      <c r="KF13" s="477">
        <v>1689596.3</v>
      </c>
      <c r="KG13" s="477">
        <v>9666706.6999999993</v>
      </c>
      <c r="KH13" s="477">
        <v>21909355.300000001</v>
      </c>
      <c r="KI13" s="477">
        <v>927893.04999999993</v>
      </c>
      <c r="KJ13" s="477">
        <v>2285109.75</v>
      </c>
      <c r="KK13" s="477">
        <v>9154288.1500000004</v>
      </c>
    </row>
    <row r="14" spans="1:297" ht="15">
      <c r="A14" s="473">
        <v>70.22</v>
      </c>
      <c r="B14" s="323" t="s">
        <v>396</v>
      </c>
      <c r="C14" s="487">
        <v>331800243.65999991</v>
      </c>
      <c r="D14" s="689">
        <v>39252.980000000003</v>
      </c>
      <c r="E14" s="689">
        <v>40853855.560000002</v>
      </c>
      <c r="F14" s="477">
        <v>527984.17999999993</v>
      </c>
      <c r="G14" s="477">
        <v>135875.70000000001</v>
      </c>
      <c r="H14" s="477">
        <v>630926.69999999995</v>
      </c>
      <c r="I14" s="477">
        <v>478970.62</v>
      </c>
      <c r="J14" s="477">
        <v>267257.32</v>
      </c>
      <c r="K14" s="477">
        <v>225757.3</v>
      </c>
      <c r="L14" s="477">
        <v>962645.98</v>
      </c>
      <c r="M14" s="477">
        <v>78786.84</v>
      </c>
      <c r="N14" s="477">
        <v>108630.34</v>
      </c>
      <c r="O14" s="477">
        <v>18312252.48</v>
      </c>
      <c r="P14" s="477">
        <v>658382.72</v>
      </c>
      <c r="Q14" s="477">
        <v>529880.12</v>
      </c>
      <c r="R14" s="477">
        <v>133698.88</v>
      </c>
      <c r="S14" s="477">
        <v>1019734.84</v>
      </c>
      <c r="T14" s="477">
        <v>372938.42</v>
      </c>
      <c r="U14" s="477">
        <v>358543.32</v>
      </c>
      <c r="V14" s="477">
        <v>57229.3</v>
      </c>
      <c r="W14" s="477">
        <v>59055.02</v>
      </c>
      <c r="X14" s="477">
        <v>1182223.92</v>
      </c>
      <c r="Y14" s="477">
        <v>273366.46000000002</v>
      </c>
      <c r="Z14" s="477">
        <v>478198.2</v>
      </c>
      <c r="AA14" s="477">
        <v>401658.4</v>
      </c>
      <c r="AB14" s="477">
        <v>156801.26</v>
      </c>
      <c r="AC14" s="477">
        <v>545609.4</v>
      </c>
      <c r="AD14" s="477">
        <v>464435.08</v>
      </c>
      <c r="AE14" s="477">
        <v>186083</v>
      </c>
      <c r="AF14" s="477">
        <v>40853855.560000002</v>
      </c>
      <c r="AG14" s="477">
        <v>14573107.699999999</v>
      </c>
      <c r="AH14" s="477">
        <v>128643.04</v>
      </c>
      <c r="AI14" s="477">
        <v>1330949.8799999999</v>
      </c>
      <c r="AJ14" s="477">
        <v>576506.19999999995</v>
      </c>
      <c r="AK14" s="477">
        <v>127730.18</v>
      </c>
      <c r="AL14" s="477">
        <v>127238.64</v>
      </c>
      <c r="AM14" s="477">
        <v>2799601.18</v>
      </c>
      <c r="AN14" s="477">
        <v>600310.78</v>
      </c>
      <c r="AO14" s="477">
        <v>4100216.02</v>
      </c>
      <c r="AP14" s="477">
        <v>1116708.6599999999</v>
      </c>
      <c r="AQ14" s="477">
        <v>536129.69999999995</v>
      </c>
      <c r="AR14" s="477">
        <v>1222740.8600000001</v>
      </c>
      <c r="AS14" s="477">
        <v>385788.68</v>
      </c>
      <c r="AT14" s="477">
        <v>407907.98</v>
      </c>
      <c r="AU14" s="477">
        <v>698267.67999999993</v>
      </c>
      <c r="AV14" s="477">
        <v>280669.34000000003</v>
      </c>
      <c r="AW14" s="477">
        <v>443930.84</v>
      </c>
      <c r="AX14" s="477">
        <v>322239.58</v>
      </c>
      <c r="AY14" s="477">
        <v>110526.28</v>
      </c>
      <c r="AZ14" s="477">
        <v>254898.6</v>
      </c>
      <c r="BA14" s="477">
        <v>1527004.12</v>
      </c>
      <c r="BB14" s="477">
        <v>939964.92</v>
      </c>
      <c r="BC14" s="477">
        <v>4776996.38</v>
      </c>
      <c r="BD14" s="477">
        <v>289236.18</v>
      </c>
      <c r="BE14" s="477">
        <v>276456.14</v>
      </c>
      <c r="BF14" s="477">
        <v>257286.08</v>
      </c>
      <c r="BG14" s="477">
        <v>265501.82</v>
      </c>
      <c r="BH14" s="477">
        <v>101397.68</v>
      </c>
      <c r="BI14" s="477">
        <v>351731.98</v>
      </c>
      <c r="BJ14" s="477">
        <v>8903123.5800000001</v>
      </c>
      <c r="BK14" s="477">
        <v>98518.66</v>
      </c>
      <c r="BL14" s="477">
        <v>1178572.48</v>
      </c>
      <c r="BM14" s="477">
        <v>2729942.94</v>
      </c>
      <c r="BN14" s="477">
        <v>2071700.66</v>
      </c>
      <c r="BO14" s="477">
        <v>161927.32</v>
      </c>
      <c r="BP14" s="477">
        <v>2161231.16</v>
      </c>
      <c r="BQ14" s="477">
        <v>705781.22</v>
      </c>
      <c r="BR14" s="477">
        <v>1936527.16</v>
      </c>
      <c r="BS14" s="477">
        <v>314094.06</v>
      </c>
      <c r="BT14" s="477">
        <v>748966.52</v>
      </c>
      <c r="BU14" s="477">
        <v>73239.459999999992</v>
      </c>
      <c r="BV14" s="477">
        <v>300190.5</v>
      </c>
      <c r="BW14" s="477">
        <v>72115.94</v>
      </c>
      <c r="BX14" s="477">
        <v>507620.38</v>
      </c>
      <c r="BY14" s="477">
        <v>221895.2</v>
      </c>
      <c r="BZ14" s="477">
        <v>132505.14000000001</v>
      </c>
      <c r="CA14" s="477">
        <v>75065.179999999993</v>
      </c>
      <c r="CB14" s="477">
        <v>745876.84</v>
      </c>
      <c r="CC14" s="477">
        <v>897552.04</v>
      </c>
      <c r="CD14" s="477">
        <v>585353.92000000004</v>
      </c>
      <c r="CE14" s="477">
        <v>236079.64</v>
      </c>
      <c r="CF14" s="477">
        <v>123587.2</v>
      </c>
      <c r="CG14" s="477">
        <v>1168952.3400000001</v>
      </c>
      <c r="CH14" s="477">
        <v>445405.46</v>
      </c>
      <c r="CI14" s="477">
        <v>1048946.3600000001</v>
      </c>
      <c r="CJ14" s="477">
        <v>2251885.1800000002</v>
      </c>
      <c r="CK14" s="477">
        <v>556142.4</v>
      </c>
      <c r="CL14" s="477">
        <v>104346.92</v>
      </c>
      <c r="CM14" s="477">
        <v>85317.3</v>
      </c>
      <c r="CN14" s="477">
        <v>2382915.7000000002</v>
      </c>
      <c r="CO14" s="477">
        <v>595957.14</v>
      </c>
      <c r="CP14" s="477">
        <v>406854.68</v>
      </c>
      <c r="CQ14" s="477">
        <v>438313.24</v>
      </c>
      <c r="CR14" s="477">
        <v>61863.82</v>
      </c>
      <c r="CS14" s="477">
        <v>408680.4</v>
      </c>
      <c r="CT14" s="477">
        <v>2751992.02</v>
      </c>
      <c r="CU14" s="477">
        <v>234183.7</v>
      </c>
      <c r="CV14" s="477">
        <v>148304.64000000001</v>
      </c>
      <c r="CW14" s="477">
        <v>833862.5</v>
      </c>
      <c r="CX14" s="477">
        <v>118812.24</v>
      </c>
      <c r="CY14" s="477">
        <v>132575.35999999999</v>
      </c>
      <c r="CZ14" s="477">
        <v>3071001.48</v>
      </c>
      <c r="DA14" s="477">
        <v>4785914.32</v>
      </c>
      <c r="DB14" s="477">
        <v>372446.88</v>
      </c>
      <c r="DC14" s="477">
        <v>367391.04</v>
      </c>
      <c r="DD14" s="477">
        <v>468718.5</v>
      </c>
      <c r="DE14" s="477">
        <v>130398.54</v>
      </c>
      <c r="DF14" s="477">
        <v>7509256.5800000001</v>
      </c>
      <c r="DG14" s="477">
        <v>202865.58</v>
      </c>
      <c r="DH14" s="477">
        <v>1163685.8400000001</v>
      </c>
      <c r="DI14" s="477">
        <v>62846.9</v>
      </c>
      <c r="DJ14" s="477">
        <v>888423.44</v>
      </c>
      <c r="DK14" s="477">
        <v>390704.08</v>
      </c>
      <c r="DL14" s="477">
        <v>67551.64</v>
      </c>
      <c r="DM14" s="477">
        <v>249842.76</v>
      </c>
      <c r="DN14" s="477">
        <v>136226.79999999999</v>
      </c>
      <c r="DO14" s="477">
        <v>438383.46</v>
      </c>
      <c r="DP14" s="477">
        <v>391897.82</v>
      </c>
      <c r="DQ14" s="477">
        <v>7289257.3200000003</v>
      </c>
      <c r="DR14" s="477">
        <v>434732.02</v>
      </c>
      <c r="DS14" s="477">
        <v>494840.34</v>
      </c>
      <c r="DT14" s="477">
        <v>531073.86</v>
      </c>
      <c r="DU14" s="477">
        <v>165368.1</v>
      </c>
      <c r="DV14" s="477">
        <v>4448577.4399999985</v>
      </c>
      <c r="DW14" s="477">
        <v>147742.88</v>
      </c>
      <c r="DX14" s="477">
        <v>811743.2</v>
      </c>
      <c r="DY14" s="477">
        <v>1027529.26</v>
      </c>
      <c r="DZ14" s="477">
        <v>164876.56</v>
      </c>
      <c r="EA14" s="477">
        <v>1366270.54</v>
      </c>
      <c r="EB14" s="477">
        <v>542870.81999999995</v>
      </c>
      <c r="EC14" s="477">
        <v>39252.980000000003</v>
      </c>
      <c r="ED14" s="477">
        <v>635420.78</v>
      </c>
      <c r="EE14" s="477">
        <v>1163896.5</v>
      </c>
      <c r="EF14" s="477">
        <v>493225.28</v>
      </c>
      <c r="EG14" s="477">
        <v>684504.55999999994</v>
      </c>
      <c r="EH14" s="477">
        <v>926131.58</v>
      </c>
      <c r="EI14" s="477">
        <v>451865.7</v>
      </c>
      <c r="EJ14" s="477">
        <v>871781.29999999993</v>
      </c>
      <c r="EK14" s="477">
        <v>44800.36</v>
      </c>
      <c r="EL14" s="477">
        <v>104346.92</v>
      </c>
      <c r="EM14" s="477">
        <v>284110.12</v>
      </c>
      <c r="EN14" s="477">
        <v>269223.48</v>
      </c>
      <c r="EO14" s="477">
        <v>2714424.32</v>
      </c>
      <c r="EP14" s="477">
        <v>885052.88</v>
      </c>
      <c r="EQ14" s="477">
        <v>317253.96000000002</v>
      </c>
      <c r="ER14" s="477">
        <v>112632.88</v>
      </c>
      <c r="ES14" s="477">
        <v>540694</v>
      </c>
      <c r="ET14" s="477">
        <v>55122.7</v>
      </c>
      <c r="EU14" s="477">
        <v>172249.66</v>
      </c>
      <c r="EV14" s="477">
        <v>107506.82</v>
      </c>
      <c r="EW14" s="477">
        <v>3130548.04</v>
      </c>
      <c r="EX14" s="477">
        <v>471527.3</v>
      </c>
      <c r="EY14" s="477">
        <v>85668.4</v>
      </c>
      <c r="EZ14" s="477">
        <v>137420.54</v>
      </c>
      <c r="FA14" s="477">
        <v>1111161.28</v>
      </c>
      <c r="FB14" s="477">
        <v>584370.84</v>
      </c>
      <c r="FC14" s="477">
        <v>443860.62</v>
      </c>
      <c r="FD14" s="477">
        <v>101397.68</v>
      </c>
      <c r="FE14" s="477">
        <v>1192335.6000000001</v>
      </c>
      <c r="FF14" s="477">
        <v>441051.82</v>
      </c>
      <c r="FG14" s="477">
        <v>575312.46</v>
      </c>
      <c r="FH14" s="477">
        <v>1196899.8999999999</v>
      </c>
      <c r="FI14" s="477">
        <v>295555.98</v>
      </c>
      <c r="FJ14" s="477">
        <v>564639.02</v>
      </c>
      <c r="FK14" s="477">
        <v>2087078.84</v>
      </c>
      <c r="FL14" s="477">
        <v>264237.86</v>
      </c>
      <c r="FM14" s="477">
        <v>556142.4</v>
      </c>
      <c r="FN14" s="477">
        <v>2531079.9</v>
      </c>
      <c r="FO14" s="477">
        <v>558108.55999999994</v>
      </c>
      <c r="FP14" s="477">
        <v>917986.05999999994</v>
      </c>
      <c r="FQ14" s="477">
        <v>76329.14</v>
      </c>
      <c r="FR14" s="477">
        <v>531846.28</v>
      </c>
      <c r="FS14" s="477">
        <v>403133.02</v>
      </c>
      <c r="FT14" s="477">
        <v>12618393.560000001</v>
      </c>
      <c r="FU14" s="477">
        <v>169791.96</v>
      </c>
      <c r="FV14" s="477">
        <v>634507.92000000004</v>
      </c>
      <c r="FW14" s="477">
        <v>184187.06</v>
      </c>
      <c r="FX14" s="477">
        <v>270768.32</v>
      </c>
      <c r="FY14" s="477">
        <v>367882.58</v>
      </c>
      <c r="FZ14" s="477">
        <v>57931.5</v>
      </c>
      <c r="GA14" s="477">
        <v>136016.14000000001</v>
      </c>
      <c r="GB14" s="477">
        <v>205463.72</v>
      </c>
      <c r="GC14" s="477">
        <v>1058496.28</v>
      </c>
      <c r="GD14" s="477">
        <v>244576.26</v>
      </c>
      <c r="GE14" s="477">
        <v>1157085.1599999999</v>
      </c>
      <c r="GF14" s="477">
        <v>597712.64000000001</v>
      </c>
      <c r="GG14" s="477">
        <v>223018.72</v>
      </c>
      <c r="GH14" s="477">
        <v>1186437.1200000001</v>
      </c>
      <c r="GI14" s="477">
        <v>241837.68</v>
      </c>
      <c r="GJ14" s="477">
        <v>116284.32</v>
      </c>
      <c r="GK14" s="477">
        <v>5018974.5</v>
      </c>
      <c r="GL14" s="477">
        <v>283267.48</v>
      </c>
      <c r="GM14" s="477">
        <v>185661.68</v>
      </c>
      <c r="GN14" s="477">
        <v>433959.6</v>
      </c>
      <c r="GO14" s="477">
        <v>104698.02</v>
      </c>
      <c r="GP14" s="477">
        <v>160944.24</v>
      </c>
      <c r="GQ14" s="477">
        <v>149779.26</v>
      </c>
      <c r="GR14" s="477">
        <v>137420.54</v>
      </c>
      <c r="GS14" s="477">
        <v>294081.36</v>
      </c>
      <c r="GT14" s="477">
        <v>172741.2</v>
      </c>
      <c r="GU14" s="477">
        <v>282565.28000000003</v>
      </c>
      <c r="GV14" s="477">
        <v>89319.84</v>
      </c>
      <c r="GW14" s="477">
        <v>114037.28</v>
      </c>
      <c r="GX14" s="477">
        <v>376449.42</v>
      </c>
      <c r="GY14" s="477">
        <v>462960.46</v>
      </c>
      <c r="GZ14" s="477">
        <v>3011174.04</v>
      </c>
      <c r="HA14" s="477">
        <v>1366410.98</v>
      </c>
      <c r="HB14" s="477">
        <v>1514575.18</v>
      </c>
      <c r="HC14" s="477">
        <v>200337.66</v>
      </c>
      <c r="HD14" s="477">
        <v>205814.82</v>
      </c>
      <c r="HE14" s="477">
        <v>2344154.2599999998</v>
      </c>
      <c r="HF14" s="477">
        <v>182080.46</v>
      </c>
      <c r="HG14" s="477">
        <v>89951.819999999992</v>
      </c>
      <c r="HH14" s="477">
        <v>190366.42</v>
      </c>
      <c r="HI14" s="477">
        <v>144302.1</v>
      </c>
      <c r="HJ14" s="477">
        <v>1708522.82</v>
      </c>
      <c r="HK14" s="477">
        <v>72467.039999999994</v>
      </c>
      <c r="HL14" s="477">
        <v>3852830.96</v>
      </c>
      <c r="HM14" s="477">
        <v>293238.71999999997</v>
      </c>
      <c r="HN14" s="477">
        <v>251387.6</v>
      </c>
      <c r="HO14" s="477">
        <v>356647.38</v>
      </c>
      <c r="HP14" s="477">
        <v>122604.12</v>
      </c>
      <c r="HQ14" s="477">
        <v>1619273.2</v>
      </c>
      <c r="HR14" s="477">
        <v>539781.14</v>
      </c>
      <c r="HS14" s="477">
        <v>210940.88</v>
      </c>
      <c r="HT14" s="477">
        <v>3078585.24</v>
      </c>
      <c r="HU14" s="477">
        <v>175479.78</v>
      </c>
      <c r="HV14" s="477">
        <v>198020.4</v>
      </c>
      <c r="HW14" s="477">
        <v>1961314.82</v>
      </c>
      <c r="HX14" s="477">
        <v>60318.98</v>
      </c>
      <c r="HY14" s="477">
        <v>3859642.3</v>
      </c>
      <c r="HZ14" s="477">
        <v>246121.1</v>
      </c>
      <c r="IA14" s="477">
        <v>78505.959999999992</v>
      </c>
      <c r="IB14" s="477">
        <v>265431.59999999998</v>
      </c>
      <c r="IC14" s="477">
        <v>1203500.58</v>
      </c>
      <c r="ID14" s="477">
        <v>169300.42</v>
      </c>
      <c r="IE14" s="477">
        <v>1314658.8400000001</v>
      </c>
      <c r="IF14" s="477">
        <v>360579.7</v>
      </c>
      <c r="IG14" s="477">
        <v>492733.74</v>
      </c>
      <c r="IH14" s="477">
        <v>106102.42</v>
      </c>
      <c r="II14" s="477">
        <v>513589.08</v>
      </c>
      <c r="IJ14" s="477">
        <v>220631.24</v>
      </c>
      <c r="IK14" s="477">
        <v>604523.98</v>
      </c>
      <c r="IL14" s="477">
        <v>149428.16</v>
      </c>
      <c r="IM14" s="477">
        <v>443509.52</v>
      </c>
      <c r="IN14" s="477">
        <v>402992.58</v>
      </c>
      <c r="IO14" s="477">
        <v>221263.22</v>
      </c>
      <c r="IP14" s="477">
        <v>381505.26</v>
      </c>
      <c r="IQ14" s="477">
        <v>160312.26</v>
      </c>
      <c r="IR14" s="477">
        <v>1415424.54</v>
      </c>
      <c r="IS14" s="477">
        <v>294011.14</v>
      </c>
      <c r="IT14" s="477">
        <v>273226.02</v>
      </c>
      <c r="IU14" s="477">
        <v>219226.84</v>
      </c>
      <c r="IV14" s="477">
        <v>102802.08</v>
      </c>
      <c r="IW14" s="477">
        <v>350116.92</v>
      </c>
      <c r="IX14" s="477">
        <v>15841000.02</v>
      </c>
      <c r="IY14" s="477">
        <v>87494.12</v>
      </c>
      <c r="IZ14" s="477">
        <v>166070.29999999999</v>
      </c>
      <c r="JA14" s="477">
        <v>281231.09999999998</v>
      </c>
      <c r="JB14" s="477">
        <v>241697.24</v>
      </c>
      <c r="JC14" s="477">
        <v>160312.26</v>
      </c>
      <c r="JD14" s="477">
        <v>134541.51999999999</v>
      </c>
      <c r="JE14" s="477">
        <v>1223443.06</v>
      </c>
      <c r="JF14" s="477">
        <v>12598240.42</v>
      </c>
      <c r="JG14" s="477">
        <v>200899.42</v>
      </c>
      <c r="JH14" s="477">
        <v>145917.16</v>
      </c>
      <c r="JI14" s="477">
        <v>2426101</v>
      </c>
      <c r="JJ14" s="477">
        <v>320624.52</v>
      </c>
      <c r="JK14" s="477">
        <v>720808.3</v>
      </c>
      <c r="JL14" s="477">
        <v>275402.84000000003</v>
      </c>
      <c r="JM14" s="477">
        <v>145846.94</v>
      </c>
      <c r="JN14" s="477">
        <v>69588.02</v>
      </c>
      <c r="JO14" s="477">
        <v>190296.2</v>
      </c>
      <c r="JP14" s="477">
        <v>424971.44</v>
      </c>
      <c r="JQ14" s="477">
        <v>897622.26</v>
      </c>
      <c r="JR14" s="477">
        <v>4205335.3600000003</v>
      </c>
      <c r="JS14" s="477">
        <v>1237135.96</v>
      </c>
      <c r="JT14" s="477">
        <v>1215999.74</v>
      </c>
      <c r="JU14" s="477">
        <v>134260.64000000001</v>
      </c>
      <c r="JV14" s="477">
        <v>117758.94</v>
      </c>
      <c r="JW14" s="477">
        <v>252300.46</v>
      </c>
      <c r="JX14" s="477">
        <v>175058.46</v>
      </c>
      <c r="JY14" s="477">
        <v>199143.92</v>
      </c>
      <c r="JZ14" s="477">
        <v>1668427.2</v>
      </c>
      <c r="KA14" s="477">
        <v>355945.18</v>
      </c>
      <c r="KB14" s="477">
        <v>158486.54</v>
      </c>
      <c r="KC14" s="477">
        <v>177305.5</v>
      </c>
      <c r="KD14" s="477">
        <v>381715.92</v>
      </c>
      <c r="KE14" s="477">
        <v>356998.48</v>
      </c>
      <c r="KF14" s="477">
        <v>232428.2</v>
      </c>
      <c r="KG14" s="477">
        <v>857175.54</v>
      </c>
      <c r="KH14" s="477">
        <v>1872837.62</v>
      </c>
      <c r="KI14" s="477">
        <v>136156.57999999999</v>
      </c>
      <c r="KJ14" s="477">
        <v>318728.58</v>
      </c>
      <c r="KK14" s="477">
        <v>1057091.8799999999</v>
      </c>
    </row>
    <row r="15" spans="1:297" ht="15">
      <c r="A15" s="473">
        <v>86.07</v>
      </c>
      <c r="B15" s="323" t="s">
        <v>397</v>
      </c>
      <c r="C15" s="487">
        <v>282020318.73000002</v>
      </c>
      <c r="D15" s="689">
        <v>26509.56</v>
      </c>
      <c r="E15" s="689">
        <v>38607387.059999987</v>
      </c>
      <c r="F15" s="477">
        <v>377416.95</v>
      </c>
      <c r="G15" s="477">
        <v>104230.77</v>
      </c>
      <c r="H15" s="477">
        <v>464089.43999999989</v>
      </c>
      <c r="I15" s="477">
        <v>327324.21000000002</v>
      </c>
      <c r="J15" s="477">
        <v>224556.63</v>
      </c>
      <c r="K15" s="477">
        <v>188407.23</v>
      </c>
      <c r="L15" s="477">
        <v>778847.42999999993</v>
      </c>
      <c r="M15" s="477">
        <v>50695.23</v>
      </c>
      <c r="N15" s="477">
        <v>82282.92</v>
      </c>
      <c r="O15" s="477">
        <v>17566887</v>
      </c>
      <c r="P15" s="477">
        <v>501443.81999999989</v>
      </c>
      <c r="Q15" s="477">
        <v>413480.28</v>
      </c>
      <c r="R15" s="477">
        <v>98894.43</v>
      </c>
      <c r="S15" s="477">
        <v>743386.59</v>
      </c>
      <c r="T15" s="477">
        <v>284375.28000000003</v>
      </c>
      <c r="U15" s="477">
        <v>277403.61</v>
      </c>
      <c r="V15" s="477">
        <v>34772.28</v>
      </c>
      <c r="W15" s="477">
        <v>38817.57</v>
      </c>
      <c r="X15" s="477">
        <v>883336.40999999992</v>
      </c>
      <c r="Y15" s="477">
        <v>187890.81</v>
      </c>
      <c r="Z15" s="477">
        <v>338082.96</v>
      </c>
      <c r="AA15" s="477">
        <v>289453.40999999997</v>
      </c>
      <c r="AB15" s="477">
        <v>94849.14</v>
      </c>
      <c r="AC15" s="477">
        <v>443690.85</v>
      </c>
      <c r="AD15" s="477">
        <v>378880.14</v>
      </c>
      <c r="AE15" s="477">
        <v>112321.35</v>
      </c>
      <c r="AF15" s="477">
        <v>38607387.059999987</v>
      </c>
      <c r="AG15" s="477">
        <v>13948504.199999999</v>
      </c>
      <c r="AH15" s="477">
        <v>83143.62</v>
      </c>
      <c r="AI15" s="477">
        <v>1041791.28</v>
      </c>
      <c r="AJ15" s="477">
        <v>430091.79</v>
      </c>
      <c r="AK15" s="477">
        <v>93041.67</v>
      </c>
      <c r="AL15" s="477">
        <v>73934.12999999999</v>
      </c>
      <c r="AM15" s="477">
        <v>2342222.91</v>
      </c>
      <c r="AN15" s="477">
        <v>485693.01</v>
      </c>
      <c r="AO15" s="477">
        <v>3281504.82</v>
      </c>
      <c r="AP15" s="477">
        <v>755780.66999999993</v>
      </c>
      <c r="AQ15" s="477">
        <v>436460.97</v>
      </c>
      <c r="AR15" s="477">
        <v>929555.99999999988</v>
      </c>
      <c r="AS15" s="477">
        <v>274477.23</v>
      </c>
      <c r="AT15" s="477">
        <v>291433.02</v>
      </c>
      <c r="AU15" s="477">
        <v>580972.5</v>
      </c>
      <c r="AV15" s="477">
        <v>163102.65</v>
      </c>
      <c r="AW15" s="477">
        <v>360633.3</v>
      </c>
      <c r="AX15" s="477">
        <v>255972.18</v>
      </c>
      <c r="AY15" s="477">
        <v>77721.209999999992</v>
      </c>
      <c r="AZ15" s="477">
        <v>191677.89</v>
      </c>
      <c r="BA15" s="477">
        <v>1127344.8600000001</v>
      </c>
      <c r="BB15" s="477">
        <v>754833.89999999991</v>
      </c>
      <c r="BC15" s="477">
        <v>4120773.39</v>
      </c>
      <c r="BD15" s="477">
        <v>217929.24</v>
      </c>
      <c r="BE15" s="477">
        <v>197358.51</v>
      </c>
      <c r="BF15" s="477">
        <v>162672.29999999999</v>
      </c>
      <c r="BG15" s="477">
        <v>168352.92</v>
      </c>
      <c r="BH15" s="477">
        <v>70663.47</v>
      </c>
      <c r="BI15" s="477">
        <v>231356.16</v>
      </c>
      <c r="BJ15" s="477">
        <v>8127676.169999999</v>
      </c>
      <c r="BK15" s="477">
        <v>70749.539999999994</v>
      </c>
      <c r="BL15" s="477">
        <v>826013.78999999992</v>
      </c>
      <c r="BM15" s="477">
        <v>2427174</v>
      </c>
      <c r="BN15" s="477">
        <v>1775710.17</v>
      </c>
      <c r="BO15" s="477">
        <v>107501.43</v>
      </c>
      <c r="BP15" s="477">
        <v>1781046.51</v>
      </c>
      <c r="BQ15" s="477">
        <v>536388.24</v>
      </c>
      <c r="BR15" s="477">
        <v>1667950.53</v>
      </c>
      <c r="BS15" s="477">
        <v>205363.02</v>
      </c>
      <c r="BT15" s="477">
        <v>558766.43999999994</v>
      </c>
      <c r="BU15" s="477">
        <v>48113.13</v>
      </c>
      <c r="BV15" s="477">
        <v>234712.89</v>
      </c>
      <c r="BW15" s="477">
        <v>48285.27</v>
      </c>
      <c r="BX15" s="477">
        <v>392909.55</v>
      </c>
      <c r="BY15" s="477">
        <v>146405.07</v>
      </c>
      <c r="BZ15" s="477">
        <v>91492.409999999989</v>
      </c>
      <c r="CA15" s="477">
        <v>47080.289999999994</v>
      </c>
      <c r="CB15" s="477">
        <v>558766.43999999994</v>
      </c>
      <c r="CC15" s="477">
        <v>662566.86</v>
      </c>
      <c r="CD15" s="477">
        <v>481561.65</v>
      </c>
      <c r="CE15" s="477">
        <v>185480.85</v>
      </c>
      <c r="CF15" s="477">
        <v>76430.159999999989</v>
      </c>
      <c r="CG15" s="477">
        <v>875331.89999999991</v>
      </c>
      <c r="CH15" s="477">
        <v>343333.23</v>
      </c>
      <c r="CI15" s="477">
        <v>941691.86999999988</v>
      </c>
      <c r="CJ15" s="477">
        <v>1985893.11</v>
      </c>
      <c r="CK15" s="477">
        <v>375093.06</v>
      </c>
      <c r="CL15" s="477">
        <v>69544.56</v>
      </c>
      <c r="CM15" s="477">
        <v>54998.73</v>
      </c>
      <c r="CN15" s="477">
        <v>2161992.33</v>
      </c>
      <c r="CO15" s="477">
        <v>376728.39</v>
      </c>
      <c r="CP15" s="477">
        <v>358739.76</v>
      </c>
      <c r="CQ15" s="477">
        <v>309852</v>
      </c>
      <c r="CR15" s="477">
        <v>39075.78</v>
      </c>
      <c r="CS15" s="477">
        <v>296855.43</v>
      </c>
      <c r="CT15" s="477">
        <v>2291699.8199999998</v>
      </c>
      <c r="CU15" s="477">
        <v>183587.31</v>
      </c>
      <c r="CV15" s="477">
        <v>99324.78</v>
      </c>
      <c r="CW15" s="477">
        <v>730217.87999999989</v>
      </c>
      <c r="CX15" s="477">
        <v>88996.37999999999</v>
      </c>
      <c r="CY15" s="477">
        <v>94160.579999999987</v>
      </c>
      <c r="CZ15" s="477">
        <v>2401525.14</v>
      </c>
      <c r="DA15" s="477">
        <v>3660040.68</v>
      </c>
      <c r="DB15" s="477">
        <v>244352.73</v>
      </c>
      <c r="DC15" s="477">
        <v>286957.38</v>
      </c>
      <c r="DD15" s="477">
        <v>299007.18</v>
      </c>
      <c r="DE15" s="477">
        <v>74106.26999999999</v>
      </c>
      <c r="DF15" s="477">
        <v>6537360.7799999993</v>
      </c>
      <c r="DG15" s="477">
        <v>142790.13</v>
      </c>
      <c r="DH15" s="477">
        <v>839957.12999999989</v>
      </c>
      <c r="DI15" s="477">
        <v>40022.550000000003</v>
      </c>
      <c r="DJ15" s="477">
        <v>659382.2699999999</v>
      </c>
      <c r="DK15" s="477">
        <v>272153.34000000003</v>
      </c>
      <c r="DL15" s="477">
        <v>40366.829999999987</v>
      </c>
      <c r="DM15" s="477">
        <v>193399.29</v>
      </c>
      <c r="DN15" s="477">
        <v>97603.37999999999</v>
      </c>
      <c r="DO15" s="477">
        <v>277661.82</v>
      </c>
      <c r="DP15" s="477">
        <v>267763.77</v>
      </c>
      <c r="DQ15" s="477">
        <v>6018444.7499999991</v>
      </c>
      <c r="DR15" s="477">
        <v>347722.8</v>
      </c>
      <c r="DS15" s="477">
        <v>399192.66</v>
      </c>
      <c r="DT15" s="477">
        <v>395921.99999999988</v>
      </c>
      <c r="DU15" s="477">
        <v>103972.56</v>
      </c>
      <c r="DV15" s="477">
        <v>3714522.99</v>
      </c>
      <c r="DW15" s="477">
        <v>108878.55</v>
      </c>
      <c r="DX15" s="477">
        <v>647074.25999999989</v>
      </c>
      <c r="DY15" s="477">
        <v>850113.3899999999</v>
      </c>
      <c r="DZ15" s="477">
        <v>129363.21</v>
      </c>
      <c r="EA15" s="477">
        <v>1224431.82</v>
      </c>
      <c r="EB15" s="477">
        <v>387401.06999999989</v>
      </c>
      <c r="EC15" s="477">
        <v>26509.56</v>
      </c>
      <c r="ED15" s="477">
        <v>400225.49999999988</v>
      </c>
      <c r="EE15" s="477">
        <v>1006158.3</v>
      </c>
      <c r="EF15" s="477">
        <v>465810.84</v>
      </c>
      <c r="EG15" s="477">
        <v>560573.90999999992</v>
      </c>
      <c r="EH15" s="477">
        <v>670399.23</v>
      </c>
      <c r="EI15" s="477">
        <v>356157.66</v>
      </c>
      <c r="EJ15" s="477">
        <v>653357.37</v>
      </c>
      <c r="EK15" s="477">
        <v>27198.12</v>
      </c>
      <c r="EL15" s="477">
        <v>86328.209999999992</v>
      </c>
      <c r="EM15" s="477">
        <v>257435.37</v>
      </c>
      <c r="EN15" s="477">
        <v>184448.01</v>
      </c>
      <c r="EO15" s="477">
        <v>2175763.5299999998</v>
      </c>
      <c r="EP15" s="477">
        <v>671346</v>
      </c>
      <c r="EQ15" s="477">
        <v>239791.02</v>
      </c>
      <c r="ER15" s="477">
        <v>86930.7</v>
      </c>
      <c r="ES15" s="477">
        <v>475106.4</v>
      </c>
      <c r="ET15" s="477">
        <v>42002.16</v>
      </c>
      <c r="EU15" s="477">
        <v>113870.61</v>
      </c>
      <c r="EV15" s="477">
        <v>71696.31</v>
      </c>
      <c r="EW15" s="477">
        <v>2454802.4700000002</v>
      </c>
      <c r="EX15" s="477">
        <v>397471.26</v>
      </c>
      <c r="EY15" s="477">
        <v>52760.91</v>
      </c>
      <c r="EZ15" s="477">
        <v>109394.97</v>
      </c>
      <c r="FA15" s="477">
        <v>918883.32</v>
      </c>
      <c r="FB15" s="477">
        <v>501615.96</v>
      </c>
      <c r="FC15" s="477">
        <v>340923.27</v>
      </c>
      <c r="FD15" s="477">
        <v>76430.159999999989</v>
      </c>
      <c r="FE15" s="477">
        <v>1024835.49</v>
      </c>
      <c r="FF15" s="477">
        <v>285322.05</v>
      </c>
      <c r="FG15" s="477">
        <v>384560.76</v>
      </c>
      <c r="FH15" s="477">
        <v>931363.47</v>
      </c>
      <c r="FI15" s="477">
        <v>222921.3</v>
      </c>
      <c r="FJ15" s="477">
        <v>446875.43999999989</v>
      </c>
      <c r="FK15" s="477">
        <v>1803596.85</v>
      </c>
      <c r="FL15" s="477">
        <v>224642.7</v>
      </c>
      <c r="FM15" s="477">
        <v>371219.91</v>
      </c>
      <c r="FN15" s="477">
        <v>2281199.2799999998</v>
      </c>
      <c r="FO15" s="477">
        <v>435944.55</v>
      </c>
      <c r="FP15" s="477">
        <v>724623.33</v>
      </c>
      <c r="FQ15" s="477">
        <v>58527.6</v>
      </c>
      <c r="FR15" s="477">
        <v>390327.45</v>
      </c>
      <c r="FS15" s="477">
        <v>295134.03000000003</v>
      </c>
      <c r="FT15" s="477">
        <v>11715848.4</v>
      </c>
      <c r="FU15" s="477">
        <v>102337.23</v>
      </c>
      <c r="FV15" s="477">
        <v>527695.16999999993</v>
      </c>
      <c r="FW15" s="477">
        <v>123682.59</v>
      </c>
      <c r="FX15" s="477">
        <v>165254.39999999999</v>
      </c>
      <c r="FY15" s="477">
        <v>253045.8</v>
      </c>
      <c r="FZ15" s="477">
        <v>38559.360000000001</v>
      </c>
      <c r="GA15" s="477">
        <v>100615.83</v>
      </c>
      <c r="GB15" s="477">
        <v>161209.10999999999</v>
      </c>
      <c r="GC15" s="477">
        <v>744505.49999999988</v>
      </c>
      <c r="GD15" s="477">
        <v>152429.97</v>
      </c>
      <c r="GE15" s="477">
        <v>945048.6</v>
      </c>
      <c r="GF15" s="477">
        <v>511772.22</v>
      </c>
      <c r="GG15" s="477">
        <v>152860.32</v>
      </c>
      <c r="GH15" s="477">
        <v>1071313.29</v>
      </c>
      <c r="GI15" s="477">
        <v>160778.76</v>
      </c>
      <c r="GJ15" s="477">
        <v>80991.87</v>
      </c>
      <c r="GK15" s="477">
        <v>4058716.919999999</v>
      </c>
      <c r="GL15" s="477">
        <v>250894.05</v>
      </c>
      <c r="GM15" s="477">
        <v>111891</v>
      </c>
      <c r="GN15" s="477">
        <v>287473.8</v>
      </c>
      <c r="GO15" s="477">
        <v>87016.76999999999</v>
      </c>
      <c r="GP15" s="477">
        <v>106382.52</v>
      </c>
      <c r="GQ15" s="477">
        <v>90975.989999999991</v>
      </c>
      <c r="GR15" s="477">
        <v>79872.959999999992</v>
      </c>
      <c r="GS15" s="477">
        <v>229032.27</v>
      </c>
      <c r="GT15" s="477">
        <v>127039.32</v>
      </c>
      <c r="GU15" s="477">
        <v>183501.24</v>
      </c>
      <c r="GV15" s="477">
        <v>69458.489999999991</v>
      </c>
      <c r="GW15" s="477">
        <v>84951.09</v>
      </c>
      <c r="GX15" s="477">
        <v>280329.99</v>
      </c>
      <c r="GY15" s="477">
        <v>363129.33</v>
      </c>
      <c r="GZ15" s="477">
        <v>2541561.0299999998</v>
      </c>
      <c r="HA15" s="477">
        <v>1043598.75</v>
      </c>
      <c r="HB15" s="477">
        <v>1278569.8500000001</v>
      </c>
      <c r="HC15" s="477">
        <v>134699.54999999999</v>
      </c>
      <c r="HD15" s="477">
        <v>142359.78</v>
      </c>
      <c r="HE15" s="477">
        <v>1887773.31</v>
      </c>
      <c r="HF15" s="477">
        <v>122649.75</v>
      </c>
      <c r="HG15" s="477">
        <v>55343.009999999987</v>
      </c>
      <c r="HH15" s="477">
        <v>120153.72</v>
      </c>
      <c r="HI15" s="477">
        <v>104575.05</v>
      </c>
      <c r="HJ15" s="477">
        <v>1418433.6</v>
      </c>
      <c r="HK15" s="477">
        <v>44412.12</v>
      </c>
      <c r="HL15" s="477">
        <v>3374374.35</v>
      </c>
      <c r="HM15" s="477">
        <v>198133.14</v>
      </c>
      <c r="HN15" s="477">
        <v>159315.57</v>
      </c>
      <c r="HO15" s="477">
        <v>304601.73</v>
      </c>
      <c r="HP15" s="477">
        <v>70577.399999999994</v>
      </c>
      <c r="HQ15" s="477">
        <v>1257999.1200000001</v>
      </c>
      <c r="HR15" s="477">
        <v>367518.9</v>
      </c>
      <c r="HS15" s="477">
        <v>133408.5</v>
      </c>
      <c r="HT15" s="477">
        <v>2365892.16</v>
      </c>
      <c r="HU15" s="477">
        <v>137109.51</v>
      </c>
      <c r="HV15" s="477">
        <v>126695.03999999999</v>
      </c>
      <c r="HW15" s="477">
        <v>1388739.45</v>
      </c>
      <c r="HX15" s="477">
        <v>42088.23</v>
      </c>
      <c r="HY15" s="477">
        <v>3386079.87</v>
      </c>
      <c r="HZ15" s="477">
        <v>199940.61</v>
      </c>
      <c r="IA15" s="477">
        <v>49920.6</v>
      </c>
      <c r="IB15" s="477">
        <v>198907.77</v>
      </c>
      <c r="IC15" s="477">
        <v>999789.11999999988</v>
      </c>
      <c r="ID15" s="477">
        <v>112923.84</v>
      </c>
      <c r="IE15" s="477">
        <v>1185958.53</v>
      </c>
      <c r="IF15" s="477">
        <v>310970.90999999997</v>
      </c>
      <c r="IG15" s="477">
        <v>377589.09</v>
      </c>
      <c r="IH15" s="477">
        <v>73589.849999999991</v>
      </c>
      <c r="II15" s="477">
        <v>360375.09</v>
      </c>
      <c r="IJ15" s="477">
        <v>146319</v>
      </c>
      <c r="IK15" s="477">
        <v>467618.30999999988</v>
      </c>
      <c r="IL15" s="477">
        <v>93644.159999999989</v>
      </c>
      <c r="IM15" s="477">
        <v>276715.05</v>
      </c>
      <c r="IN15" s="477">
        <v>285235.98</v>
      </c>
      <c r="IO15" s="477">
        <v>131170.68</v>
      </c>
      <c r="IP15" s="477">
        <v>274305.09000000003</v>
      </c>
      <c r="IQ15" s="477">
        <v>102681.51</v>
      </c>
      <c r="IR15" s="477">
        <v>1039983.81</v>
      </c>
      <c r="IS15" s="477">
        <v>208289.4</v>
      </c>
      <c r="IT15" s="477">
        <v>206654.07</v>
      </c>
      <c r="IU15" s="477">
        <v>151397.13</v>
      </c>
      <c r="IV15" s="477">
        <v>69802.76999999999</v>
      </c>
      <c r="IW15" s="477">
        <v>265870.23</v>
      </c>
      <c r="IX15" s="477">
        <v>14763414.960000001</v>
      </c>
      <c r="IY15" s="477">
        <v>52760.91</v>
      </c>
      <c r="IZ15" s="477">
        <v>120411.93</v>
      </c>
      <c r="JA15" s="477">
        <v>191075.4</v>
      </c>
      <c r="JB15" s="477">
        <v>163188.72</v>
      </c>
      <c r="JC15" s="477">
        <v>113784.54</v>
      </c>
      <c r="JD15" s="477">
        <v>100013.34</v>
      </c>
      <c r="JE15" s="477">
        <v>978874.10999999987</v>
      </c>
      <c r="JF15" s="477">
        <v>11528129.73</v>
      </c>
      <c r="JG15" s="477">
        <v>121186.56</v>
      </c>
      <c r="JH15" s="477">
        <v>92783.459999999992</v>
      </c>
      <c r="JI15" s="477">
        <v>2180325.2400000002</v>
      </c>
      <c r="JJ15" s="477">
        <v>281879.25</v>
      </c>
      <c r="JK15" s="477">
        <v>556184.34</v>
      </c>
      <c r="JL15" s="477">
        <v>193399.29</v>
      </c>
      <c r="JM15" s="477">
        <v>102423.3</v>
      </c>
      <c r="JN15" s="477">
        <v>51900.21</v>
      </c>
      <c r="JO15" s="477">
        <v>157508.1</v>
      </c>
      <c r="JP15" s="477">
        <v>333263.03999999998</v>
      </c>
      <c r="JQ15" s="477">
        <v>670054.94999999995</v>
      </c>
      <c r="JR15" s="477">
        <v>3780969.03</v>
      </c>
      <c r="JS15" s="477">
        <v>963037.23</v>
      </c>
      <c r="JT15" s="477">
        <v>878086.1399999999</v>
      </c>
      <c r="JU15" s="477">
        <v>101906.88</v>
      </c>
      <c r="JV15" s="477">
        <v>71868.45</v>
      </c>
      <c r="JW15" s="477">
        <v>221027.76</v>
      </c>
      <c r="JX15" s="477">
        <v>124285.08</v>
      </c>
      <c r="JY15" s="477">
        <v>154581.72</v>
      </c>
      <c r="JZ15" s="477">
        <v>1431774.45</v>
      </c>
      <c r="KA15" s="477">
        <v>229634.76</v>
      </c>
      <c r="KB15" s="477">
        <v>112751.7</v>
      </c>
      <c r="KC15" s="477">
        <v>122821.89</v>
      </c>
      <c r="KD15" s="477">
        <v>251668.68</v>
      </c>
      <c r="KE15" s="477">
        <v>272067.27</v>
      </c>
      <c r="KF15" s="477">
        <v>147351.84</v>
      </c>
      <c r="KG15" s="477">
        <v>713606.37</v>
      </c>
      <c r="KH15" s="477">
        <v>1619407.05</v>
      </c>
      <c r="KI15" s="477">
        <v>103628.28</v>
      </c>
      <c r="KJ15" s="477">
        <v>216207.84</v>
      </c>
      <c r="KK15" s="477">
        <v>792704.7</v>
      </c>
    </row>
    <row r="16" spans="1:297" ht="15">
      <c r="A16" s="478"/>
      <c r="B16" s="479" t="s">
        <v>589</v>
      </c>
      <c r="C16" s="480">
        <v>9199758756.9599991</v>
      </c>
      <c r="D16" s="691">
        <v>804317.78</v>
      </c>
      <c r="E16" s="691">
        <v>1064020080.4</v>
      </c>
      <c r="F16" s="482">
        <v>16293549.890000001</v>
      </c>
      <c r="G16" s="482">
        <v>4882443.78</v>
      </c>
      <c r="H16" s="482">
        <v>18562066.399999999</v>
      </c>
      <c r="I16" s="482">
        <v>11338529.08</v>
      </c>
      <c r="J16" s="482">
        <v>8876419.8300000001</v>
      </c>
      <c r="K16" s="482">
        <v>7743569.129999999</v>
      </c>
      <c r="L16" s="482">
        <v>28179638.399999999</v>
      </c>
      <c r="M16" s="482">
        <v>1767962.89</v>
      </c>
      <c r="N16" s="482">
        <v>2363044.79</v>
      </c>
      <c r="O16" s="482">
        <v>618790042.25</v>
      </c>
      <c r="P16" s="482">
        <v>17981281.059999999</v>
      </c>
      <c r="Q16" s="482">
        <v>15829124.23</v>
      </c>
      <c r="R16" s="482">
        <v>3920704.9</v>
      </c>
      <c r="S16" s="482">
        <v>21064512.710000001</v>
      </c>
      <c r="T16" s="482">
        <v>12300312.560000001</v>
      </c>
      <c r="U16" s="482">
        <v>12924950.710000001</v>
      </c>
      <c r="V16" s="482">
        <v>1204050.3700000001</v>
      </c>
      <c r="W16" s="482">
        <v>1499971.95</v>
      </c>
      <c r="X16" s="482">
        <v>26648614.940000001</v>
      </c>
      <c r="Y16" s="482">
        <v>6569941.1500000004</v>
      </c>
      <c r="Z16" s="482">
        <v>9788924.1099999994</v>
      </c>
      <c r="AA16" s="482">
        <v>9731065.8499999996</v>
      </c>
      <c r="AB16" s="482">
        <v>2644870.0099999998</v>
      </c>
      <c r="AC16" s="482">
        <v>16587246.689999999</v>
      </c>
      <c r="AD16" s="482">
        <v>13480307.93</v>
      </c>
      <c r="AE16" s="482">
        <v>3147879.31</v>
      </c>
      <c r="AF16" s="482">
        <v>1064020080.4</v>
      </c>
      <c r="AG16" s="482">
        <v>452074994.05999988</v>
      </c>
      <c r="AH16" s="482">
        <v>2420747.09</v>
      </c>
      <c r="AI16" s="482">
        <v>40372621.119999997</v>
      </c>
      <c r="AJ16" s="482">
        <v>14221927.26</v>
      </c>
      <c r="AK16" s="482">
        <v>2918577.88</v>
      </c>
      <c r="AL16" s="482">
        <v>2056616.949999999</v>
      </c>
      <c r="AM16" s="482">
        <v>75230019.599999994</v>
      </c>
      <c r="AN16" s="482">
        <v>18547433.059999999</v>
      </c>
      <c r="AO16" s="482">
        <v>105404543.36</v>
      </c>
      <c r="AP16" s="482">
        <v>20943887.23</v>
      </c>
      <c r="AQ16" s="482">
        <v>22112306.559999999</v>
      </c>
      <c r="AR16" s="482">
        <v>32232440.48</v>
      </c>
      <c r="AS16" s="482">
        <v>9481977.4900000002</v>
      </c>
      <c r="AT16" s="482">
        <v>10023243.67</v>
      </c>
      <c r="AU16" s="482">
        <v>25333201.170000002</v>
      </c>
      <c r="AV16" s="482">
        <v>4209743.7699999996</v>
      </c>
      <c r="AW16" s="482">
        <v>9762233.0600000005</v>
      </c>
      <c r="AX16" s="482">
        <v>8574808.4199999999</v>
      </c>
      <c r="AY16" s="482">
        <v>2408553.25</v>
      </c>
      <c r="AZ16" s="482">
        <v>7215307.2300000004</v>
      </c>
      <c r="BA16" s="482">
        <v>32042795.32</v>
      </c>
      <c r="BB16" s="482">
        <v>27485601.84</v>
      </c>
      <c r="BC16" s="482">
        <v>113522099.72</v>
      </c>
      <c r="BD16" s="482">
        <v>7773333.6300000008</v>
      </c>
      <c r="BE16" s="482">
        <v>6572848.5499999998</v>
      </c>
      <c r="BF16" s="482">
        <v>4732686.63</v>
      </c>
      <c r="BG16" s="482">
        <v>4242763.0199999996</v>
      </c>
      <c r="BH16" s="482">
        <v>2385153.39</v>
      </c>
      <c r="BI16" s="482">
        <v>7111217.7400000002</v>
      </c>
      <c r="BJ16" s="482">
        <v>235645075.5</v>
      </c>
      <c r="BK16" s="482">
        <v>2638146.11</v>
      </c>
      <c r="BL16" s="482">
        <v>25356903.75</v>
      </c>
      <c r="BM16" s="482">
        <v>82891435.50999999</v>
      </c>
      <c r="BN16" s="482">
        <v>72397608.329999998</v>
      </c>
      <c r="BO16" s="482">
        <v>3028388.79</v>
      </c>
      <c r="BP16" s="482">
        <v>59262807.240000002</v>
      </c>
      <c r="BQ16" s="482">
        <v>22933981.77</v>
      </c>
      <c r="BR16" s="482">
        <v>65457460.630000003</v>
      </c>
      <c r="BS16" s="482">
        <v>6350533.1199999992</v>
      </c>
      <c r="BT16" s="482">
        <v>18924332.300000001</v>
      </c>
      <c r="BU16" s="482">
        <v>1555730.07</v>
      </c>
      <c r="BV16" s="482">
        <v>10182887.970000001</v>
      </c>
      <c r="BW16" s="482">
        <v>1369119.13</v>
      </c>
      <c r="BX16" s="482">
        <v>13035038.880000001</v>
      </c>
      <c r="BY16" s="482">
        <v>4476667.1000000006</v>
      </c>
      <c r="BZ16" s="482">
        <v>2939563.6</v>
      </c>
      <c r="CA16" s="482">
        <v>1784432.35</v>
      </c>
      <c r="CB16" s="482">
        <v>20087146.379999999</v>
      </c>
      <c r="CC16" s="482">
        <v>24097447.32</v>
      </c>
      <c r="CD16" s="482">
        <v>19810360.359999999</v>
      </c>
      <c r="CE16" s="482">
        <v>7808461.0999999987</v>
      </c>
      <c r="CF16" s="482">
        <v>2426430.2999999998</v>
      </c>
      <c r="CG16" s="482">
        <v>29247645.370000001</v>
      </c>
      <c r="CH16" s="482">
        <v>13182853.59</v>
      </c>
      <c r="CI16" s="482">
        <v>48067597.509999998</v>
      </c>
      <c r="CJ16" s="482">
        <v>66600089.149999999</v>
      </c>
      <c r="CK16" s="482">
        <v>12948333.880000001</v>
      </c>
      <c r="CL16" s="482">
        <v>2335118.2599999998</v>
      </c>
      <c r="CM16" s="482">
        <v>2794378.93</v>
      </c>
      <c r="CN16" s="482">
        <v>80108879.030000001</v>
      </c>
      <c r="CO16" s="482">
        <v>11650805.779999999</v>
      </c>
      <c r="CP16" s="482">
        <v>10841779.630000001</v>
      </c>
      <c r="CQ16" s="482">
        <v>11612427.560000001</v>
      </c>
      <c r="CR16" s="482">
        <v>1348699.57</v>
      </c>
      <c r="CS16" s="482">
        <v>9009995.1999999993</v>
      </c>
      <c r="CT16" s="482">
        <v>94391609.909999982</v>
      </c>
      <c r="CU16" s="482">
        <v>6799228.4900000002</v>
      </c>
      <c r="CV16" s="482">
        <v>3534229.13</v>
      </c>
      <c r="CW16" s="482">
        <v>32687743.670000002</v>
      </c>
      <c r="CX16" s="482">
        <v>3116340.78</v>
      </c>
      <c r="CY16" s="482">
        <v>3159978.78</v>
      </c>
      <c r="CZ16" s="482">
        <v>69348249.189999998</v>
      </c>
      <c r="DA16" s="482">
        <v>108660220.54000001</v>
      </c>
      <c r="DB16" s="482">
        <v>8646097.3400000017</v>
      </c>
      <c r="DC16" s="482">
        <v>11573350.310000001</v>
      </c>
      <c r="DD16" s="482">
        <v>8879461.1099999994</v>
      </c>
      <c r="DE16" s="482">
        <v>2014181.94</v>
      </c>
      <c r="DF16" s="482">
        <v>195528701.46000001</v>
      </c>
      <c r="DG16" s="482">
        <v>4753743.62</v>
      </c>
      <c r="DH16" s="482">
        <v>30934847.09</v>
      </c>
      <c r="DI16" s="482">
        <v>828614.26</v>
      </c>
      <c r="DJ16" s="482">
        <v>23487519.579999998</v>
      </c>
      <c r="DK16" s="482">
        <v>9370262.5299999993</v>
      </c>
      <c r="DL16" s="482">
        <v>2018374.23</v>
      </c>
      <c r="DM16" s="482">
        <v>5724056.96</v>
      </c>
      <c r="DN16" s="482">
        <v>4532717.17</v>
      </c>
      <c r="DO16" s="482">
        <v>7699112.2300000004</v>
      </c>
      <c r="DP16" s="482">
        <v>8461786.4299999997</v>
      </c>
      <c r="DQ16" s="482">
        <v>184758242.28999999</v>
      </c>
      <c r="DR16" s="482">
        <v>15293805.52</v>
      </c>
      <c r="DS16" s="482">
        <v>15000320.42</v>
      </c>
      <c r="DT16" s="482">
        <v>13828173.91</v>
      </c>
      <c r="DU16" s="482">
        <v>4173578.93</v>
      </c>
      <c r="DV16" s="482">
        <v>105706299.20999999</v>
      </c>
      <c r="DW16" s="482">
        <v>3412107.95</v>
      </c>
      <c r="DX16" s="482">
        <v>25660038.469999999</v>
      </c>
      <c r="DY16" s="482">
        <v>43351115.490000002</v>
      </c>
      <c r="DZ16" s="482">
        <v>5226555.8899999997</v>
      </c>
      <c r="EA16" s="482">
        <v>55360446.669999987</v>
      </c>
      <c r="EB16" s="482">
        <v>13154627.039999999</v>
      </c>
      <c r="EC16" s="482">
        <v>1070799.71</v>
      </c>
      <c r="ED16" s="482">
        <v>10835514.6</v>
      </c>
      <c r="EE16" s="482">
        <v>42262419.869999997</v>
      </c>
      <c r="EF16" s="482">
        <v>31934700.34</v>
      </c>
      <c r="EG16" s="482">
        <v>22514954.210000001</v>
      </c>
      <c r="EH16" s="482">
        <v>22286049.300000001</v>
      </c>
      <c r="EI16" s="482">
        <v>12951094.050000001</v>
      </c>
      <c r="EJ16" s="482">
        <v>20549595.199999999</v>
      </c>
      <c r="EK16" s="482">
        <v>804317.78</v>
      </c>
      <c r="EL16" s="482">
        <v>5363813.88</v>
      </c>
      <c r="EM16" s="482">
        <v>18150980.140000001</v>
      </c>
      <c r="EN16" s="482">
        <v>5642904.25</v>
      </c>
      <c r="EO16" s="482">
        <v>74534860.229999989</v>
      </c>
      <c r="EP16" s="482">
        <v>23967961.57</v>
      </c>
      <c r="EQ16" s="482">
        <v>9386441.1300000008</v>
      </c>
      <c r="ER16" s="482">
        <v>3178168.6</v>
      </c>
      <c r="ES16" s="482">
        <v>19564267.199999999</v>
      </c>
      <c r="ET16" s="482">
        <v>2692291.2</v>
      </c>
      <c r="EU16" s="482">
        <v>4566584.5000000009</v>
      </c>
      <c r="EV16" s="482">
        <v>1901684.81</v>
      </c>
      <c r="EW16" s="482">
        <v>77064794.040000007</v>
      </c>
      <c r="EX16" s="482">
        <v>20754880.199999999</v>
      </c>
      <c r="EY16" s="482">
        <v>1871017.88</v>
      </c>
      <c r="EZ16" s="482">
        <v>3790785.2800000012</v>
      </c>
      <c r="FA16" s="482">
        <v>40094403.049999997</v>
      </c>
      <c r="FB16" s="482">
        <v>23473168.149999999</v>
      </c>
      <c r="FC16" s="482">
        <v>12093618.970000001</v>
      </c>
      <c r="FD16" s="482">
        <v>2464151.02</v>
      </c>
      <c r="FE16" s="482">
        <v>41127526.340000004</v>
      </c>
      <c r="FF16" s="482">
        <v>8350303.1900000004</v>
      </c>
      <c r="FG16" s="482">
        <v>11561536.6</v>
      </c>
      <c r="FH16" s="482">
        <v>32288342.98</v>
      </c>
      <c r="FI16" s="482">
        <v>7739995.3899999997</v>
      </c>
      <c r="FJ16" s="482">
        <v>24015746.210000001</v>
      </c>
      <c r="FK16" s="482">
        <v>66969225.380000003</v>
      </c>
      <c r="FL16" s="482">
        <v>9302636.5299999975</v>
      </c>
      <c r="FM16" s="482">
        <v>11363316.17</v>
      </c>
      <c r="FN16" s="482">
        <v>92688036.980000004</v>
      </c>
      <c r="FO16" s="482">
        <v>16553918.16</v>
      </c>
      <c r="FP16" s="482">
        <v>26844008.100000001</v>
      </c>
      <c r="FQ16" s="482">
        <v>2242189.02</v>
      </c>
      <c r="FR16" s="482">
        <v>13601274.07</v>
      </c>
      <c r="FS16" s="482">
        <v>12172355.119999999</v>
      </c>
      <c r="FT16" s="482">
        <v>380234022.70999998</v>
      </c>
      <c r="FU16" s="482">
        <v>2865584.87</v>
      </c>
      <c r="FV16" s="482">
        <v>22340949.600000001</v>
      </c>
      <c r="FW16" s="482">
        <v>3966888.56</v>
      </c>
      <c r="FX16" s="482">
        <v>4797999.1400000006</v>
      </c>
      <c r="FY16" s="482">
        <v>8743885.3900000006</v>
      </c>
      <c r="FZ16" s="482">
        <v>888542.35</v>
      </c>
      <c r="GA16" s="482">
        <v>6707985.7399999993</v>
      </c>
      <c r="GB16" s="482">
        <v>6614578.9299999997</v>
      </c>
      <c r="GC16" s="482">
        <v>22441447.050000001</v>
      </c>
      <c r="GD16" s="482">
        <v>5430932.96</v>
      </c>
      <c r="GE16" s="482">
        <v>32530316.559999999</v>
      </c>
      <c r="GF16" s="482">
        <v>27400829.809999999</v>
      </c>
      <c r="GG16" s="482">
        <v>5523667.1200000001</v>
      </c>
      <c r="GH16" s="482">
        <v>42744725.420000002</v>
      </c>
      <c r="GI16" s="482">
        <v>5861496.3599999994</v>
      </c>
      <c r="GJ16" s="482">
        <v>2852506.57</v>
      </c>
      <c r="GK16" s="482">
        <v>124715460.25</v>
      </c>
      <c r="GL16" s="482">
        <v>9650871.9400000013</v>
      </c>
      <c r="GM16" s="482">
        <v>2601149.31</v>
      </c>
      <c r="GN16" s="482">
        <v>11795908.25</v>
      </c>
      <c r="GO16" s="482">
        <v>2680444.12</v>
      </c>
      <c r="GP16" s="482">
        <v>3376378.5</v>
      </c>
      <c r="GQ16" s="482">
        <v>2364510.58</v>
      </c>
      <c r="GR16" s="482">
        <v>1640010.88</v>
      </c>
      <c r="GS16" s="482">
        <v>8502509.3900000006</v>
      </c>
      <c r="GT16" s="482">
        <v>5404332.7300000004</v>
      </c>
      <c r="GU16" s="482">
        <v>7219048.0700000012</v>
      </c>
      <c r="GV16" s="482">
        <v>3745976.88</v>
      </c>
      <c r="GW16" s="482">
        <v>3098609.11</v>
      </c>
      <c r="GX16" s="482">
        <v>9298394.1699999999</v>
      </c>
      <c r="GY16" s="482">
        <v>14797488.060000001</v>
      </c>
      <c r="GZ16" s="482">
        <v>92206560.450000003</v>
      </c>
      <c r="HA16" s="482">
        <v>43098481.479999997</v>
      </c>
      <c r="HB16" s="482">
        <v>43078188.140000001</v>
      </c>
      <c r="HC16" s="482">
        <v>4129820.55</v>
      </c>
      <c r="HD16" s="482">
        <v>6772925.6900000004</v>
      </c>
      <c r="HE16" s="482">
        <v>59030801.950000003</v>
      </c>
      <c r="HF16" s="482">
        <v>3693324.58</v>
      </c>
      <c r="HG16" s="482">
        <v>1471576.51</v>
      </c>
      <c r="HH16" s="482">
        <v>3240096.38</v>
      </c>
      <c r="HI16" s="482">
        <v>5100001.8999999994</v>
      </c>
      <c r="HJ16" s="482">
        <v>45859344.259999998</v>
      </c>
      <c r="HK16" s="482">
        <v>1381730.16</v>
      </c>
      <c r="HL16" s="482">
        <v>113265935.06</v>
      </c>
      <c r="HM16" s="482">
        <v>6125188.5399999991</v>
      </c>
      <c r="HN16" s="482">
        <v>4957068.2699999996</v>
      </c>
      <c r="HO16" s="482">
        <v>13551606.640000001</v>
      </c>
      <c r="HP16" s="482">
        <v>1531914.53</v>
      </c>
      <c r="HQ16" s="482">
        <v>41939792.409999996</v>
      </c>
      <c r="HR16" s="482">
        <v>12354005.34</v>
      </c>
      <c r="HS16" s="482">
        <v>3127340.49</v>
      </c>
      <c r="HT16" s="482">
        <v>75358785.229999989</v>
      </c>
      <c r="HU16" s="482">
        <v>4954889.46</v>
      </c>
      <c r="HV16" s="482">
        <v>3958022.12</v>
      </c>
      <c r="HW16" s="482">
        <v>38356080.640000008</v>
      </c>
      <c r="HX16" s="482">
        <v>1115064.1100000001</v>
      </c>
      <c r="HY16" s="482">
        <v>120316732.2</v>
      </c>
      <c r="HZ16" s="482">
        <v>11338131.810000001</v>
      </c>
      <c r="IA16" s="482">
        <v>1574814.54</v>
      </c>
      <c r="IB16" s="482">
        <v>10583775.16</v>
      </c>
      <c r="IC16" s="482">
        <v>42496951.309999987</v>
      </c>
      <c r="ID16" s="482">
        <v>3932034.35</v>
      </c>
      <c r="IE16" s="482">
        <v>42734544.619999997</v>
      </c>
      <c r="IF16" s="482">
        <v>11017808.890000001</v>
      </c>
      <c r="IG16" s="482">
        <v>11737052.539999999</v>
      </c>
      <c r="IH16" s="482">
        <v>2997299.31</v>
      </c>
      <c r="II16" s="482">
        <v>11726703.27</v>
      </c>
      <c r="IJ16" s="482">
        <v>4621302.24</v>
      </c>
      <c r="IK16" s="482">
        <v>16501884.109999999</v>
      </c>
      <c r="IL16" s="482">
        <v>2475941.830000001</v>
      </c>
      <c r="IM16" s="482">
        <v>7790468.46</v>
      </c>
      <c r="IN16" s="482">
        <v>9471983.540000001</v>
      </c>
      <c r="IO16" s="482">
        <v>3038692.080000001</v>
      </c>
      <c r="IP16" s="482">
        <v>8788886.0399999991</v>
      </c>
      <c r="IQ16" s="482">
        <v>3128092.16</v>
      </c>
      <c r="IR16" s="482">
        <v>34949982.93</v>
      </c>
      <c r="IS16" s="482">
        <v>7899146.9400000004</v>
      </c>
      <c r="IT16" s="482">
        <v>7383173.4199999999</v>
      </c>
      <c r="IU16" s="482">
        <v>5720818.2000000002</v>
      </c>
      <c r="IV16" s="482">
        <v>2404710.87</v>
      </c>
      <c r="IW16" s="482">
        <v>9104396.0500000007</v>
      </c>
      <c r="IX16" s="482">
        <v>364692417</v>
      </c>
      <c r="IY16" s="482">
        <v>1511589.45</v>
      </c>
      <c r="IZ16" s="482">
        <v>4782763.1599999992</v>
      </c>
      <c r="JA16" s="482">
        <v>6972367.9299999997</v>
      </c>
      <c r="JB16" s="482">
        <v>5654673.3999999994</v>
      </c>
      <c r="JC16" s="482">
        <v>5400420.4499999993</v>
      </c>
      <c r="JD16" s="482">
        <v>4613576.3199999994</v>
      </c>
      <c r="JE16" s="482">
        <v>37142086.479999997</v>
      </c>
      <c r="JF16" s="482">
        <v>281578311.56</v>
      </c>
      <c r="JG16" s="482">
        <v>3505707.810000001</v>
      </c>
      <c r="JH16" s="482">
        <v>2552022.56</v>
      </c>
      <c r="JI16" s="482">
        <v>79883715.739999995</v>
      </c>
      <c r="JJ16" s="482">
        <v>19519496.82</v>
      </c>
      <c r="JK16" s="482">
        <v>22071870.920000002</v>
      </c>
      <c r="JL16" s="482">
        <v>6063334.0600000015</v>
      </c>
      <c r="JM16" s="482">
        <v>4077921.63</v>
      </c>
      <c r="JN16" s="482">
        <v>1552815.1</v>
      </c>
      <c r="JO16" s="482">
        <v>9605617.7999999989</v>
      </c>
      <c r="JP16" s="482">
        <v>14209152.85</v>
      </c>
      <c r="JQ16" s="482">
        <v>21446156.870000001</v>
      </c>
      <c r="JR16" s="482">
        <v>109823479.56</v>
      </c>
      <c r="JS16" s="482">
        <v>34022102.789999999</v>
      </c>
      <c r="JT16" s="482">
        <v>25174329.309999999</v>
      </c>
      <c r="JU16" s="482">
        <v>3501255.13</v>
      </c>
      <c r="JV16" s="482">
        <v>1959889.76</v>
      </c>
      <c r="JW16" s="482">
        <v>9491478.1300000008</v>
      </c>
      <c r="JX16" s="482">
        <v>4679271.21</v>
      </c>
      <c r="JY16" s="482">
        <v>5485921.4299999997</v>
      </c>
      <c r="JZ16" s="482">
        <v>52939023.050000012</v>
      </c>
      <c r="KA16" s="482">
        <v>7374456.6099999994</v>
      </c>
      <c r="KB16" s="482">
        <v>3781249.19</v>
      </c>
      <c r="KC16" s="482">
        <v>3391968.12</v>
      </c>
      <c r="KD16" s="482">
        <v>8097732.9800000004</v>
      </c>
      <c r="KE16" s="482">
        <v>11684728.630000001</v>
      </c>
      <c r="KF16" s="482">
        <v>4557213.0600000015</v>
      </c>
      <c r="KG16" s="482">
        <v>32682836.079999998</v>
      </c>
      <c r="KH16" s="482">
        <v>72260510.079999998</v>
      </c>
      <c r="KI16" s="482">
        <v>2770995.34</v>
      </c>
      <c r="KJ16" s="482">
        <v>7234460.4800000004</v>
      </c>
      <c r="KK16" s="482">
        <v>28352796.09</v>
      </c>
    </row>
    <row r="17" spans="1:297" ht="15">
      <c r="A17" s="199"/>
      <c r="B17" s="325"/>
      <c r="D17" s="689"/>
      <c r="E17" s="689"/>
    </row>
    <row r="18" spans="1:297" ht="15">
      <c r="A18" s="474">
        <v>75.930000000000007</v>
      </c>
      <c r="B18" s="323" t="s">
        <v>590</v>
      </c>
      <c r="C18" s="483">
        <v>425457713.60201073</v>
      </c>
      <c r="D18" s="689">
        <v>25634.738422147861</v>
      </c>
      <c r="E18" s="689">
        <v>55924978.418759249</v>
      </c>
      <c r="F18" s="477">
        <v>427342.15786974918</v>
      </c>
      <c r="G18" s="477">
        <v>154205.3075985813</v>
      </c>
      <c r="H18" s="477">
        <v>710458.34443931922</v>
      </c>
      <c r="I18" s="477">
        <v>556584.23899579304</v>
      </c>
      <c r="J18" s="477">
        <v>227000.36139545709</v>
      </c>
      <c r="K18" s="477">
        <v>190392.6627745071</v>
      </c>
      <c r="L18" s="477">
        <v>1106064.663619631</v>
      </c>
      <c r="M18" s="477">
        <v>92302.276191174722</v>
      </c>
      <c r="N18" s="477">
        <v>124306.93414348961</v>
      </c>
      <c r="O18" s="477">
        <v>22482362.18847375</v>
      </c>
      <c r="P18" s="477">
        <v>551149.9250799329</v>
      </c>
      <c r="Q18" s="477">
        <v>415473.58823854278</v>
      </c>
      <c r="R18" s="477">
        <v>71518.708114494148</v>
      </c>
      <c r="S18" s="477">
        <v>1537216.5982735739</v>
      </c>
      <c r="T18" s="477">
        <v>433339.64708806569</v>
      </c>
      <c r="U18" s="477">
        <v>395787.60613030579</v>
      </c>
      <c r="V18" s="477">
        <v>61983.9555283425</v>
      </c>
      <c r="W18" s="477">
        <v>66666.648785914163</v>
      </c>
      <c r="X18" s="477">
        <v>1685726.7144360221</v>
      </c>
      <c r="Y18" s="477">
        <v>355821.19929396972</v>
      </c>
      <c r="Z18" s="477">
        <v>503998.20146304148</v>
      </c>
      <c r="AA18" s="477">
        <v>526280.41401178215</v>
      </c>
      <c r="AB18" s="477">
        <v>212026.5420100778</v>
      </c>
      <c r="AC18" s="477">
        <v>441626.40562839562</v>
      </c>
      <c r="AD18" s="477">
        <v>396513.41663871269</v>
      </c>
      <c r="AE18" s="477">
        <v>231324.1194723931</v>
      </c>
      <c r="AF18" s="477">
        <v>55924978.418759249</v>
      </c>
      <c r="AG18" s="477">
        <v>22106295.668981232</v>
      </c>
      <c r="AH18" s="477">
        <v>143448.2395847828</v>
      </c>
      <c r="AI18" s="477">
        <v>1246877.0525282519</v>
      </c>
      <c r="AJ18" s="477">
        <v>530538.55117763719</v>
      </c>
      <c r="AK18" s="477">
        <v>137957.00641373711</v>
      </c>
      <c r="AL18" s="477">
        <v>170932.22869674611</v>
      </c>
      <c r="AM18" s="477">
        <v>3555823.5172039578</v>
      </c>
      <c r="AN18" s="477">
        <v>759307.25450259203</v>
      </c>
      <c r="AO18" s="477">
        <v>5149722.8654169291</v>
      </c>
      <c r="AP18" s="477">
        <v>1819481.4431124909</v>
      </c>
      <c r="AQ18" s="477">
        <v>930254.31833891117</v>
      </c>
      <c r="AR18" s="477">
        <v>1761776.9447429499</v>
      </c>
      <c r="AS18" s="477">
        <v>478893.92535057763</v>
      </c>
      <c r="AT18" s="477">
        <v>526162.61378974817</v>
      </c>
      <c r="AU18" s="477">
        <v>529087.21685627336</v>
      </c>
      <c r="AV18" s="477">
        <v>486233.55571589823</v>
      </c>
      <c r="AW18" s="477">
        <v>476678.14833250979</v>
      </c>
      <c r="AX18" s="477">
        <v>201765.31786209071</v>
      </c>
      <c r="AY18" s="477">
        <v>73855.978705287416</v>
      </c>
      <c r="AZ18" s="477">
        <v>202777.39297379271</v>
      </c>
      <c r="BA18" s="477">
        <v>2797992.93774402</v>
      </c>
      <c r="BB18" s="477">
        <v>853610.35868823563</v>
      </c>
      <c r="BC18" s="477">
        <v>7911800.2874724921</v>
      </c>
      <c r="BD18" s="477">
        <v>262691.67920892808</v>
      </c>
      <c r="BE18" s="477">
        <v>296076.25807157659</v>
      </c>
      <c r="BF18" s="477">
        <v>368078.78814483189</v>
      </c>
      <c r="BG18" s="477">
        <v>537622.58799950581</v>
      </c>
      <c r="BH18" s="477">
        <v>81025.479174605571</v>
      </c>
      <c r="BI18" s="477">
        <v>332229.24817270669</v>
      </c>
      <c r="BJ18" s="477">
        <v>14603068.2819946</v>
      </c>
      <c r="BK18" s="477">
        <v>80328.575598318232</v>
      </c>
      <c r="BL18" s="477">
        <v>1735567.855099261</v>
      </c>
      <c r="BM18" s="477">
        <v>3725170.8260633359</v>
      </c>
      <c r="BN18" s="477">
        <v>1699052.688177882</v>
      </c>
      <c r="BO18" s="477">
        <v>266416.84135342401</v>
      </c>
      <c r="BP18" s="477">
        <v>2583931.3994834642</v>
      </c>
      <c r="BQ18" s="477">
        <v>706345.61269407498</v>
      </c>
      <c r="BR18" s="477">
        <v>2006337.4014632229</v>
      </c>
      <c r="BS18" s="477">
        <v>361013.02919274749</v>
      </c>
      <c r="BT18" s="477">
        <v>947403.76700251945</v>
      </c>
      <c r="BU18" s="477">
        <v>94892.440684660512</v>
      </c>
      <c r="BV18" s="477">
        <v>303849.1040940297</v>
      </c>
      <c r="BW18" s="477">
        <v>62339.779044789917</v>
      </c>
      <c r="BX18" s="477">
        <v>739284.68997169193</v>
      </c>
      <c r="BY18" s="477">
        <v>288704.77924850828</v>
      </c>
      <c r="BZ18" s="477">
        <v>128792.7892662246</v>
      </c>
      <c r="CA18" s="477">
        <v>87957.931060932708</v>
      </c>
      <c r="CB18" s="477">
        <v>770602.6279064503</v>
      </c>
      <c r="CC18" s="477">
        <v>729698.47908782144</v>
      </c>
      <c r="CD18" s="477">
        <v>478146.73004486278</v>
      </c>
      <c r="CE18" s="477">
        <v>195258.76726317909</v>
      </c>
      <c r="CF18" s="477">
        <v>123840.7725006259</v>
      </c>
      <c r="CG18" s="477">
        <v>1941958.8444683061</v>
      </c>
      <c r="CH18" s="477">
        <v>417151.79370515049</v>
      </c>
      <c r="CI18" s="477">
        <v>1217278.432913179</v>
      </c>
      <c r="CJ18" s="477">
        <v>3137664.8253928828</v>
      </c>
      <c r="CK18" s="477">
        <v>740241.80295799149</v>
      </c>
      <c r="CL18" s="477">
        <v>87047.977606526387</v>
      </c>
      <c r="CM18" s="477">
        <v>119021.5753340887</v>
      </c>
      <c r="CN18" s="477">
        <v>2549651.4086758038</v>
      </c>
      <c r="CO18" s="477">
        <v>1082712.9249715421</v>
      </c>
      <c r="CP18" s="477">
        <v>386527.44860494841</v>
      </c>
      <c r="CQ18" s="477">
        <v>548499.03312501614</v>
      </c>
      <c r="CR18" s="477">
        <v>83531.278943944577</v>
      </c>
      <c r="CS18" s="477">
        <v>438734.2901826236</v>
      </c>
      <c r="CT18" s="477">
        <v>3011544.114909397</v>
      </c>
      <c r="CU18" s="477">
        <v>265817.57516190398</v>
      </c>
      <c r="CV18" s="477">
        <v>180016.6542514789</v>
      </c>
      <c r="CW18" s="477">
        <v>937046.22615140746</v>
      </c>
      <c r="CX18" s="477">
        <v>86609.044956273239</v>
      </c>
      <c r="CY18" s="477">
        <v>113476.3999746473</v>
      </c>
      <c r="CZ18" s="477">
        <v>4894489.5278412187</v>
      </c>
      <c r="DA18" s="477">
        <v>6504329.8508750359</v>
      </c>
      <c r="DB18" s="477">
        <v>277440.31827244652</v>
      </c>
      <c r="DC18" s="477">
        <v>215130.4454891785</v>
      </c>
      <c r="DD18" s="477">
        <v>567680.36143748893</v>
      </c>
      <c r="DE18" s="477">
        <v>137951.13826000431</v>
      </c>
      <c r="DF18" s="477">
        <v>9824817.3232504185</v>
      </c>
      <c r="DG18" s="477">
        <v>118263.9795005241</v>
      </c>
      <c r="DH18" s="477">
        <v>994893.22375692136</v>
      </c>
      <c r="DI18" s="477">
        <v>61960.529788976601</v>
      </c>
      <c r="DJ18" s="477">
        <v>1162052.9230935881</v>
      </c>
      <c r="DK18" s="477">
        <v>711404.3617889958</v>
      </c>
      <c r="DL18" s="477">
        <v>63378.71272749285</v>
      </c>
      <c r="DM18" s="477">
        <v>295433.30645872682</v>
      </c>
      <c r="DN18" s="477">
        <v>162879.20834495191</v>
      </c>
      <c r="DO18" s="477">
        <v>678336.63945477817</v>
      </c>
      <c r="DP18" s="477">
        <v>318085.53280637978</v>
      </c>
      <c r="DQ18" s="477">
        <v>12201903.56004414</v>
      </c>
      <c r="DR18" s="477">
        <v>323998.68526785262</v>
      </c>
      <c r="DS18" s="477">
        <v>433844.46399170422</v>
      </c>
      <c r="DT18" s="477">
        <v>624615.65088350652</v>
      </c>
      <c r="DU18" s="477">
        <v>116712.8953718562</v>
      </c>
      <c r="DV18" s="477">
        <v>6225149.1446621986</v>
      </c>
      <c r="DW18" s="477">
        <v>152791.95468773911</v>
      </c>
      <c r="DX18" s="477">
        <v>651190.20989335957</v>
      </c>
      <c r="DY18" s="477">
        <v>1364730.3090418819</v>
      </c>
      <c r="DZ18" s="477">
        <v>194105.54732071661</v>
      </c>
      <c r="EA18" s="477">
        <v>1301719.6790565171</v>
      </c>
      <c r="EB18" s="477">
        <v>628909.66482181347</v>
      </c>
      <c r="EC18" s="477">
        <v>25634.738422147861</v>
      </c>
      <c r="ED18" s="477">
        <v>1179773.7902490471</v>
      </c>
      <c r="EE18" s="477">
        <v>879475.74038271816</v>
      </c>
      <c r="EF18" s="477">
        <v>487859.97154677188</v>
      </c>
      <c r="EG18" s="477">
        <v>954414.1099765714</v>
      </c>
      <c r="EH18" s="477">
        <v>1134398.61429161</v>
      </c>
      <c r="EI18" s="477">
        <v>340844.96248471871</v>
      </c>
      <c r="EJ18" s="477">
        <v>1104738.6361709691</v>
      </c>
      <c r="EK18" s="477">
        <v>58391.713941254216</v>
      </c>
      <c r="EL18" s="477">
        <v>133745.88999516051</v>
      </c>
      <c r="EM18" s="477">
        <v>105189.5249319875</v>
      </c>
      <c r="EN18" s="477">
        <v>299155.76648745983</v>
      </c>
      <c r="EO18" s="477">
        <v>3135464.3716296591</v>
      </c>
      <c r="EP18" s="477">
        <v>612775.02638662467</v>
      </c>
      <c r="EQ18" s="477">
        <v>157622.2786189428</v>
      </c>
      <c r="ER18" s="477">
        <v>106430.359917589</v>
      </c>
      <c r="ES18" s="477">
        <v>350441.57707159303</v>
      </c>
      <c r="ET18" s="477">
        <v>59232.473322998507</v>
      </c>
      <c r="EU18" s="477">
        <v>228332.36030851639</v>
      </c>
      <c r="EV18" s="477">
        <v>142490.97866267429</v>
      </c>
      <c r="EW18" s="477">
        <v>4029521.9429232432</v>
      </c>
      <c r="EX18" s="477">
        <v>564458.3591948523</v>
      </c>
      <c r="EY18" s="477">
        <v>104855.49603708991</v>
      </c>
      <c r="EZ18" s="477">
        <v>174982.2128028654</v>
      </c>
      <c r="FA18" s="477">
        <v>554512.03213505808</v>
      </c>
      <c r="FB18" s="477">
        <v>638896.2234500394</v>
      </c>
      <c r="FC18" s="477">
        <v>404745.4089320862</v>
      </c>
      <c r="FD18" s="477">
        <v>130376.945887168</v>
      </c>
      <c r="FE18" s="477">
        <v>1127033.680105099</v>
      </c>
      <c r="FF18" s="477">
        <v>487706.67810856423</v>
      </c>
      <c r="FG18" s="477">
        <v>785295.21716265148</v>
      </c>
      <c r="FH18" s="477">
        <v>1069777.0721745661</v>
      </c>
      <c r="FI18" s="477">
        <v>273300.02933266299</v>
      </c>
      <c r="FJ18" s="477">
        <v>611339.65538501157</v>
      </c>
      <c r="FK18" s="477">
        <v>2520057.5058864891</v>
      </c>
      <c r="FL18" s="477">
        <v>190804.88040553371</v>
      </c>
      <c r="FM18" s="477">
        <v>828849.46581219602</v>
      </c>
      <c r="FN18" s="477">
        <v>2499199.4531192072</v>
      </c>
      <c r="FO18" s="477">
        <v>240504.3952994617</v>
      </c>
      <c r="FP18" s="477">
        <v>1254661.2770578871</v>
      </c>
      <c r="FQ18" s="477">
        <v>76417.791397735258</v>
      </c>
      <c r="FR18" s="477">
        <v>612780.81279091851</v>
      </c>
      <c r="FS18" s="477">
        <v>453028.94738857582</v>
      </c>
      <c r="FT18" s="477">
        <v>19820163.344763391</v>
      </c>
      <c r="FU18" s="477">
        <v>244246.127682869</v>
      </c>
      <c r="FV18" s="477">
        <v>462978.3247385546</v>
      </c>
      <c r="FW18" s="477">
        <v>206261.0623730107</v>
      </c>
      <c r="FX18" s="477">
        <v>325184.27457179752</v>
      </c>
      <c r="FY18" s="477">
        <v>419738.0454976472</v>
      </c>
      <c r="FZ18" s="477">
        <v>61791.054610290317</v>
      </c>
      <c r="GA18" s="477">
        <v>158310.72315422841</v>
      </c>
      <c r="GB18" s="477">
        <v>257299.18105919729</v>
      </c>
      <c r="GC18" s="477">
        <v>1278474.9475019979</v>
      </c>
      <c r="GD18" s="477">
        <v>274361.12895495998</v>
      </c>
      <c r="GE18" s="477">
        <v>1316889.1791271679</v>
      </c>
      <c r="GF18" s="477">
        <v>223975.05540118739</v>
      </c>
      <c r="GG18" s="477">
        <v>290708.72241180268</v>
      </c>
      <c r="GH18" s="477">
        <v>1218739.0003299089</v>
      </c>
      <c r="GI18" s="477">
        <v>365454.64340522082</v>
      </c>
      <c r="GJ18" s="477">
        <v>136485.00983390061</v>
      </c>
      <c r="GK18" s="477">
        <v>7386505.7756160721</v>
      </c>
      <c r="GL18" s="477">
        <v>253542.7133570044</v>
      </c>
      <c r="GM18" s="477">
        <v>228261.51383769329</v>
      </c>
      <c r="GN18" s="477">
        <v>827918.45800288906</v>
      </c>
      <c r="GO18" s="477">
        <v>120984.2879116098</v>
      </c>
      <c r="GP18" s="477">
        <v>122221.5841557643</v>
      </c>
      <c r="GQ18" s="477">
        <v>308960.59682077408</v>
      </c>
      <c r="GR18" s="477">
        <v>122672.50895984239</v>
      </c>
      <c r="GS18" s="477">
        <v>350195.73310277658</v>
      </c>
      <c r="GT18" s="477">
        <v>214551.28862571111</v>
      </c>
      <c r="GU18" s="477">
        <v>412484.51889821747</v>
      </c>
      <c r="GV18" s="477">
        <v>109477.6784918952</v>
      </c>
      <c r="GW18" s="477">
        <v>101462.4593167265</v>
      </c>
      <c r="GX18" s="477">
        <v>286447.65548961062</v>
      </c>
      <c r="GY18" s="477">
        <v>490396.19672645762</v>
      </c>
      <c r="GZ18" s="477">
        <v>3393668.6062316098</v>
      </c>
      <c r="HA18" s="477">
        <v>1977964.736427818</v>
      </c>
      <c r="HB18" s="477">
        <v>1522449.1862908211</v>
      </c>
      <c r="HC18" s="477">
        <v>231737.8091153295</v>
      </c>
      <c r="HD18" s="477">
        <v>227702.56701970741</v>
      </c>
      <c r="HE18" s="477">
        <v>2523107.0654497752</v>
      </c>
      <c r="HF18" s="477">
        <v>212908.03038917069</v>
      </c>
      <c r="HG18" s="477">
        <v>117881.6818423894</v>
      </c>
      <c r="HH18" s="477">
        <v>302990.05774479511</v>
      </c>
      <c r="HI18" s="477">
        <v>110370.2876726089</v>
      </c>
      <c r="HJ18" s="477">
        <v>2179210.656621329</v>
      </c>
      <c r="HK18" s="477">
        <v>83251.484782442029</v>
      </c>
      <c r="HL18" s="477">
        <v>4290479.5399665562</v>
      </c>
      <c r="HM18" s="477">
        <v>373498.68143674609</v>
      </c>
      <c r="HN18" s="477">
        <v>303407.73480212741</v>
      </c>
      <c r="HO18" s="477">
        <v>205765.56255161221</v>
      </c>
      <c r="HP18" s="477">
        <v>218769.48350241411</v>
      </c>
      <c r="HQ18" s="477">
        <v>1606037.4463003571</v>
      </c>
      <c r="HR18" s="477">
        <v>863176.362681653</v>
      </c>
      <c r="HS18" s="477">
        <v>295712.02811880608</v>
      </c>
      <c r="HT18" s="477">
        <v>3585850.5642143991</v>
      </c>
      <c r="HU18" s="477">
        <v>137382.94189160739</v>
      </c>
      <c r="HV18" s="477">
        <v>238628.65332094789</v>
      </c>
      <c r="HW18" s="477">
        <v>2769138.5511970711</v>
      </c>
      <c r="HX18" s="477">
        <v>88535.581117680238</v>
      </c>
      <c r="HY18" s="477">
        <v>3838923.0566132702</v>
      </c>
      <c r="HZ18" s="477">
        <v>335489.27536393981</v>
      </c>
      <c r="IA18" s="477">
        <v>94724.533542208519</v>
      </c>
      <c r="IB18" s="477">
        <v>320786.4761602995</v>
      </c>
      <c r="IC18" s="477">
        <v>1250186.9875138339</v>
      </c>
      <c r="ID18" s="477">
        <v>186054.8856291924</v>
      </c>
      <c r="IE18" s="477">
        <v>1136316.289418262</v>
      </c>
      <c r="IF18" s="477">
        <v>259485.52540746919</v>
      </c>
      <c r="IG18" s="477">
        <v>359843.40973823128</v>
      </c>
      <c r="IH18" s="477">
        <v>81611.832433971387</v>
      </c>
      <c r="II18" s="477">
        <v>568465.50519636727</v>
      </c>
      <c r="IJ18" s="477">
        <v>269685.29683561972</v>
      </c>
      <c r="IK18" s="477">
        <v>478509.93569609022</v>
      </c>
      <c r="IL18" s="477">
        <v>162171.6585229467</v>
      </c>
      <c r="IM18" s="477">
        <v>628529.83400072006</v>
      </c>
      <c r="IN18" s="477">
        <v>414112.48922176962</v>
      </c>
      <c r="IO18" s="477">
        <v>278216.31223248172</v>
      </c>
      <c r="IP18" s="477">
        <v>299923.9142186878</v>
      </c>
      <c r="IQ18" s="477">
        <v>268929.00586112181</v>
      </c>
      <c r="IR18" s="477">
        <v>1433538.022440451</v>
      </c>
      <c r="IS18" s="477">
        <v>326540.03750442748</v>
      </c>
      <c r="IT18" s="477">
        <v>285188.70876834128</v>
      </c>
      <c r="IU18" s="477">
        <v>366239.49318044691</v>
      </c>
      <c r="IV18" s="477">
        <v>127305.70741468661</v>
      </c>
      <c r="IW18" s="477">
        <v>289161.0566163293</v>
      </c>
      <c r="IX18" s="477">
        <v>23482512.300967582</v>
      </c>
      <c r="IY18" s="477">
        <v>111423.21853628549</v>
      </c>
      <c r="IZ18" s="477">
        <v>169007.4007418078</v>
      </c>
      <c r="JA18" s="477">
        <v>304340.63385241933</v>
      </c>
      <c r="JB18" s="477">
        <v>442433.36493702291</v>
      </c>
      <c r="JC18" s="477">
        <v>145156.8677950417</v>
      </c>
      <c r="JD18" s="477">
        <v>138328.35475869101</v>
      </c>
      <c r="JE18" s="477">
        <v>1211164.517839225</v>
      </c>
      <c r="JF18" s="477">
        <v>18927093.125791121</v>
      </c>
      <c r="JG18" s="477">
        <v>227379.5824963272</v>
      </c>
      <c r="JH18" s="477">
        <v>183402.0452480868</v>
      </c>
      <c r="JI18" s="477">
        <v>2464335.531763881</v>
      </c>
      <c r="JJ18" s="477">
        <v>382601.87046666438</v>
      </c>
      <c r="JK18" s="477">
        <v>667836.05522277555</v>
      </c>
      <c r="JL18" s="477">
        <v>340178.84602786251</v>
      </c>
      <c r="JM18" s="477">
        <v>203204.9814147696</v>
      </c>
      <c r="JN18" s="477">
        <v>60643.271061758918</v>
      </c>
      <c r="JO18" s="477">
        <v>258744.82171373529</v>
      </c>
      <c r="JP18" s="477">
        <v>279478.15545556822</v>
      </c>
      <c r="JQ18" s="477">
        <v>1057640.819659292</v>
      </c>
      <c r="JR18" s="477">
        <v>4106643.4173222929</v>
      </c>
      <c r="JS18" s="477">
        <v>1683552.7350476291</v>
      </c>
      <c r="JT18" s="477">
        <v>1962582.357673605</v>
      </c>
      <c r="JU18" s="477">
        <v>148926.25232849279</v>
      </c>
      <c r="JV18" s="477">
        <v>139020.52485992431</v>
      </c>
      <c r="JW18" s="477">
        <v>225617.5479788424</v>
      </c>
      <c r="JX18" s="477">
        <v>127340.0623965687</v>
      </c>
      <c r="JY18" s="477">
        <v>207789.88939438871</v>
      </c>
      <c r="JZ18" s="477">
        <v>1687119.50644145</v>
      </c>
      <c r="KA18" s="477">
        <v>433641.47375934827</v>
      </c>
      <c r="KB18" s="477">
        <v>126212.93332943</v>
      </c>
      <c r="KC18" s="477">
        <v>251244.961212975</v>
      </c>
      <c r="KD18" s="477">
        <v>390253.09903940401</v>
      </c>
      <c r="KE18" s="477">
        <v>247139.25086219751</v>
      </c>
      <c r="KF18" s="477">
        <v>295118.06468004832</v>
      </c>
      <c r="KG18" s="477">
        <v>1055891.581514807</v>
      </c>
      <c r="KH18" s="477">
        <v>1742546.017908375</v>
      </c>
      <c r="KI18" s="477">
        <v>134028.56130111159</v>
      </c>
      <c r="KJ18" s="477">
        <v>338988.06103829661</v>
      </c>
      <c r="KK18" s="477">
        <v>1768741.7474408839</v>
      </c>
    </row>
    <row r="19" spans="1:297" ht="15">
      <c r="A19" s="474">
        <v>322.26</v>
      </c>
      <c r="B19" s="323" t="s">
        <v>591</v>
      </c>
      <c r="C19" s="483">
        <v>43873646.203800023</v>
      </c>
      <c r="D19" s="689">
        <v>0</v>
      </c>
      <c r="E19" s="689">
        <v>15430214.8476</v>
      </c>
      <c r="F19" s="477">
        <v>0</v>
      </c>
      <c r="G19" s="477">
        <v>0</v>
      </c>
      <c r="H19" s="477">
        <v>0</v>
      </c>
      <c r="I19" s="477">
        <v>0</v>
      </c>
      <c r="J19" s="477">
        <v>0</v>
      </c>
      <c r="K19" s="477">
        <v>0</v>
      </c>
      <c r="L19" s="477">
        <v>0</v>
      </c>
      <c r="M19" s="477">
        <v>0</v>
      </c>
      <c r="N19" s="477">
        <v>0</v>
      </c>
      <c r="O19" s="477">
        <v>7239625.6842000009</v>
      </c>
      <c r="P19" s="477">
        <v>0</v>
      </c>
      <c r="Q19" s="477">
        <v>0</v>
      </c>
      <c r="R19" s="477">
        <v>0</v>
      </c>
      <c r="S19" s="477">
        <v>0</v>
      </c>
      <c r="T19" s="477">
        <v>0</v>
      </c>
      <c r="U19" s="477">
        <v>0</v>
      </c>
      <c r="V19" s="477">
        <v>0</v>
      </c>
      <c r="W19" s="477">
        <v>0</v>
      </c>
      <c r="X19" s="477">
        <v>0</v>
      </c>
      <c r="Y19" s="477">
        <v>0</v>
      </c>
      <c r="Z19" s="477">
        <v>173743.25640000001</v>
      </c>
      <c r="AA19" s="477">
        <v>0</v>
      </c>
      <c r="AB19" s="477">
        <v>0</v>
      </c>
      <c r="AC19" s="477">
        <v>0</v>
      </c>
      <c r="AD19" s="477">
        <v>0</v>
      </c>
      <c r="AE19" s="477">
        <v>0</v>
      </c>
      <c r="AF19" s="477">
        <v>15430214.8476</v>
      </c>
      <c r="AG19" s="477">
        <v>5668176.355800001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0</v>
      </c>
      <c r="AQ19" s="477">
        <v>0</v>
      </c>
      <c r="AR19" s="477">
        <v>0</v>
      </c>
      <c r="AS19" s="477">
        <v>0</v>
      </c>
      <c r="AT19" s="477">
        <v>0</v>
      </c>
      <c r="AU19" s="477">
        <v>0</v>
      </c>
      <c r="AV19" s="477">
        <v>0</v>
      </c>
      <c r="AW19" s="477">
        <v>0</v>
      </c>
      <c r="AX19" s="477">
        <v>121859.3964</v>
      </c>
      <c r="AY19" s="477">
        <v>0</v>
      </c>
      <c r="AZ19" s="477">
        <v>0</v>
      </c>
      <c r="BA19" s="477">
        <v>0</v>
      </c>
      <c r="BB19" s="477">
        <v>0</v>
      </c>
      <c r="BC19" s="477">
        <v>0</v>
      </c>
      <c r="BD19" s="477">
        <v>0</v>
      </c>
      <c r="BE19" s="477">
        <v>0</v>
      </c>
      <c r="BF19" s="477">
        <v>0</v>
      </c>
      <c r="BG19" s="477">
        <v>0</v>
      </c>
      <c r="BH19" s="477">
        <v>0</v>
      </c>
      <c r="BI19" s="477">
        <v>0</v>
      </c>
      <c r="BJ19" s="477">
        <v>0</v>
      </c>
      <c r="BK19" s="477">
        <v>0</v>
      </c>
      <c r="BL19" s="477">
        <v>0</v>
      </c>
      <c r="BM19" s="477">
        <v>0</v>
      </c>
      <c r="BN19" s="477">
        <v>0</v>
      </c>
      <c r="BO19" s="477">
        <v>0</v>
      </c>
      <c r="BP19" s="477">
        <v>0</v>
      </c>
      <c r="BQ19" s="477">
        <v>0</v>
      </c>
      <c r="BR19" s="477">
        <v>0</v>
      </c>
      <c r="BS19" s="477">
        <v>0</v>
      </c>
      <c r="BT19" s="477">
        <v>0</v>
      </c>
      <c r="BU19" s="477">
        <v>0</v>
      </c>
      <c r="BV19" s="477">
        <v>0</v>
      </c>
      <c r="BW19" s="477">
        <v>0</v>
      </c>
      <c r="BX19" s="477">
        <v>0</v>
      </c>
      <c r="BY19" s="477">
        <v>0</v>
      </c>
      <c r="BZ19" s="477">
        <v>0</v>
      </c>
      <c r="CA19" s="477">
        <v>27994.726200000001</v>
      </c>
      <c r="CB19" s="477">
        <v>0</v>
      </c>
      <c r="CC19" s="477">
        <v>0</v>
      </c>
      <c r="CD19" s="477">
        <v>231289.22459999999</v>
      </c>
      <c r="CE19" s="477">
        <v>0</v>
      </c>
      <c r="CF19" s="477">
        <v>0</v>
      </c>
      <c r="CG19" s="477">
        <v>0</v>
      </c>
      <c r="CH19" s="477">
        <v>0</v>
      </c>
      <c r="CI19" s="477">
        <v>0</v>
      </c>
      <c r="CJ19" s="477">
        <v>0</v>
      </c>
      <c r="CK19" s="477">
        <v>0</v>
      </c>
      <c r="CL19" s="477">
        <v>0</v>
      </c>
      <c r="CM19" s="477">
        <v>0</v>
      </c>
      <c r="CN19" s="477">
        <v>939210.65700000012</v>
      </c>
      <c r="CO19" s="477">
        <v>0</v>
      </c>
      <c r="CP19" s="477">
        <v>0</v>
      </c>
      <c r="CQ19" s="477">
        <v>0</v>
      </c>
      <c r="CR19" s="477">
        <v>0</v>
      </c>
      <c r="CS19" s="477">
        <v>0</v>
      </c>
      <c r="CT19" s="477">
        <v>1091072.4594000001</v>
      </c>
      <c r="CU19" s="477">
        <v>0</v>
      </c>
      <c r="CV19" s="477">
        <v>0</v>
      </c>
      <c r="CW19" s="477">
        <v>0</v>
      </c>
      <c r="CX19" s="477">
        <v>44800.585200000009</v>
      </c>
      <c r="CY19" s="477">
        <v>0</v>
      </c>
      <c r="CZ19" s="477">
        <v>0</v>
      </c>
      <c r="DA19" s="477">
        <v>0</v>
      </c>
      <c r="DB19" s="477">
        <v>138078.74220000001</v>
      </c>
      <c r="DC19" s="477">
        <v>143064.10440000001</v>
      </c>
      <c r="DD19" s="477">
        <v>0</v>
      </c>
      <c r="DE19" s="477">
        <v>0</v>
      </c>
      <c r="DF19" s="477">
        <v>0</v>
      </c>
      <c r="DG19" s="477">
        <v>0</v>
      </c>
      <c r="DH19" s="477">
        <v>0</v>
      </c>
      <c r="DI19" s="477">
        <v>0</v>
      </c>
      <c r="DJ19" s="477">
        <v>0</v>
      </c>
      <c r="DK19" s="477">
        <v>0</v>
      </c>
      <c r="DL19" s="477">
        <v>0</v>
      </c>
      <c r="DM19" s="477">
        <v>0</v>
      </c>
      <c r="DN19" s="477">
        <v>0</v>
      </c>
      <c r="DO19" s="477">
        <v>0</v>
      </c>
      <c r="DP19" s="477">
        <v>143718.2922</v>
      </c>
      <c r="DQ19" s="477">
        <v>0</v>
      </c>
      <c r="DR19" s="477">
        <v>0</v>
      </c>
      <c r="DS19" s="477">
        <v>0</v>
      </c>
      <c r="DT19" s="477">
        <v>0</v>
      </c>
      <c r="DU19" s="477">
        <v>0</v>
      </c>
      <c r="DV19" s="477">
        <v>0</v>
      </c>
      <c r="DW19" s="477">
        <v>54793.867800000007</v>
      </c>
      <c r="DX19" s="477">
        <v>0</v>
      </c>
      <c r="DY19" s="477">
        <v>0</v>
      </c>
      <c r="DZ19" s="477">
        <v>0</v>
      </c>
      <c r="EA19" s="477">
        <v>0</v>
      </c>
      <c r="EB19" s="477">
        <v>0</v>
      </c>
      <c r="EC19" s="477">
        <v>0</v>
      </c>
      <c r="ED19" s="477">
        <v>0</v>
      </c>
      <c r="EE19" s="477">
        <v>0</v>
      </c>
      <c r="EF19" s="477">
        <v>0</v>
      </c>
      <c r="EG19" s="477">
        <v>0</v>
      </c>
      <c r="EH19" s="477">
        <v>0</v>
      </c>
      <c r="EI19" s="477">
        <v>0</v>
      </c>
      <c r="EJ19" s="477">
        <v>323755.28639999998</v>
      </c>
      <c r="EK19" s="477">
        <v>0</v>
      </c>
      <c r="EL19" s="477">
        <v>0</v>
      </c>
      <c r="EM19" s="477">
        <v>132732.44880000001</v>
      </c>
      <c r="EN19" s="477">
        <v>0</v>
      </c>
      <c r="EO19" s="477">
        <v>1030616.4834</v>
      </c>
      <c r="EP19" s="477">
        <v>335395.31760000013</v>
      </c>
      <c r="EQ19" s="477">
        <v>122152.65300000001</v>
      </c>
      <c r="ER19" s="477">
        <v>0</v>
      </c>
      <c r="ES19" s="477">
        <v>0</v>
      </c>
      <c r="ET19" s="477">
        <v>0</v>
      </c>
      <c r="EU19" s="477">
        <v>0</v>
      </c>
      <c r="EV19" s="477">
        <v>0</v>
      </c>
      <c r="EW19" s="477">
        <v>0</v>
      </c>
      <c r="EX19" s="477">
        <v>0</v>
      </c>
      <c r="EY19" s="477">
        <v>0</v>
      </c>
      <c r="EZ19" s="477">
        <v>0</v>
      </c>
      <c r="FA19" s="477">
        <v>445253.75160000008</v>
      </c>
      <c r="FB19" s="477">
        <v>0</v>
      </c>
      <c r="FC19" s="477">
        <v>0</v>
      </c>
      <c r="FD19" s="477">
        <v>37830.101400000007</v>
      </c>
      <c r="FE19" s="477">
        <v>0</v>
      </c>
      <c r="FF19" s="477">
        <v>0</v>
      </c>
      <c r="FG19" s="477">
        <v>0</v>
      </c>
      <c r="FH19" s="477">
        <v>0</v>
      </c>
      <c r="FI19" s="477">
        <v>0</v>
      </c>
      <c r="FJ19" s="477">
        <v>0</v>
      </c>
      <c r="FK19" s="477">
        <v>0</v>
      </c>
      <c r="FL19" s="477">
        <v>0</v>
      </c>
      <c r="FM19" s="477">
        <v>0</v>
      </c>
      <c r="FN19" s="477">
        <v>0</v>
      </c>
      <c r="FO19" s="477">
        <v>215521.0428</v>
      </c>
      <c r="FP19" s="477">
        <v>0</v>
      </c>
      <c r="FQ19" s="477">
        <v>0</v>
      </c>
      <c r="FR19" s="477">
        <v>0</v>
      </c>
      <c r="FS19" s="477">
        <v>0</v>
      </c>
      <c r="FT19" s="477">
        <v>0</v>
      </c>
      <c r="FU19" s="477">
        <v>0</v>
      </c>
      <c r="FV19" s="477">
        <v>0</v>
      </c>
      <c r="FW19" s="477">
        <v>0</v>
      </c>
      <c r="FX19" s="477">
        <v>0</v>
      </c>
      <c r="FY19" s="477">
        <v>0</v>
      </c>
      <c r="FZ19" s="477">
        <v>0</v>
      </c>
      <c r="GA19" s="477">
        <v>0</v>
      </c>
      <c r="GB19" s="477">
        <v>0</v>
      </c>
      <c r="GC19" s="477">
        <v>0</v>
      </c>
      <c r="GD19" s="477">
        <v>0</v>
      </c>
      <c r="GE19" s="477">
        <v>441599.32319999998</v>
      </c>
      <c r="GF19" s="477">
        <v>253238.35320000001</v>
      </c>
      <c r="GG19" s="477">
        <v>0</v>
      </c>
      <c r="GH19" s="477">
        <v>0</v>
      </c>
      <c r="GI19" s="477">
        <v>0</v>
      </c>
      <c r="GJ19" s="477">
        <v>0</v>
      </c>
      <c r="GK19" s="477">
        <v>0</v>
      </c>
      <c r="GL19" s="477">
        <v>0</v>
      </c>
      <c r="GM19" s="477">
        <v>0</v>
      </c>
      <c r="GN19" s="477">
        <v>0</v>
      </c>
      <c r="GO19" s="477">
        <v>0</v>
      </c>
      <c r="GP19" s="477">
        <v>0</v>
      </c>
      <c r="GQ19" s="477">
        <v>0</v>
      </c>
      <c r="GR19" s="477">
        <v>0</v>
      </c>
      <c r="GS19" s="477">
        <v>112813.5582</v>
      </c>
      <c r="GT19" s="477">
        <v>0</v>
      </c>
      <c r="GU19" s="477">
        <v>0</v>
      </c>
      <c r="GV19" s="477">
        <v>0</v>
      </c>
      <c r="GW19" s="477">
        <v>0</v>
      </c>
      <c r="GX19" s="477">
        <v>0</v>
      </c>
      <c r="GY19" s="477">
        <v>0</v>
      </c>
      <c r="GZ19" s="477">
        <v>1167093.5933999999</v>
      </c>
      <c r="HA19" s="477">
        <v>0</v>
      </c>
      <c r="HB19" s="477">
        <v>0</v>
      </c>
      <c r="HC19" s="477">
        <v>0</v>
      </c>
      <c r="HD19" s="477">
        <v>0</v>
      </c>
      <c r="HE19" s="477">
        <v>0</v>
      </c>
      <c r="HF19" s="477">
        <v>0</v>
      </c>
      <c r="HG19" s="477">
        <v>0</v>
      </c>
      <c r="HH19" s="477">
        <v>0</v>
      </c>
      <c r="HI19" s="477">
        <v>0</v>
      </c>
      <c r="HJ19" s="477">
        <v>0</v>
      </c>
      <c r="HK19" s="477">
        <v>0</v>
      </c>
      <c r="HL19" s="477">
        <v>0</v>
      </c>
      <c r="HM19" s="477">
        <v>0</v>
      </c>
      <c r="HN19" s="477">
        <v>0</v>
      </c>
      <c r="HO19" s="477">
        <v>0</v>
      </c>
      <c r="HP19" s="477">
        <v>0</v>
      </c>
      <c r="HQ19" s="477">
        <v>609883.49520000012</v>
      </c>
      <c r="HR19" s="477">
        <v>0</v>
      </c>
      <c r="HS19" s="477">
        <v>0</v>
      </c>
      <c r="HT19" s="477">
        <v>0</v>
      </c>
      <c r="HU19" s="477">
        <v>0</v>
      </c>
      <c r="HV19" s="477">
        <v>0</v>
      </c>
      <c r="HW19" s="477">
        <v>0</v>
      </c>
      <c r="HX19" s="477">
        <v>0</v>
      </c>
      <c r="HY19" s="477">
        <v>0</v>
      </c>
      <c r="HZ19" s="477">
        <v>0</v>
      </c>
      <c r="IA19" s="477">
        <v>0</v>
      </c>
      <c r="IB19" s="477">
        <v>0</v>
      </c>
      <c r="IC19" s="477">
        <v>0</v>
      </c>
      <c r="ID19" s="477">
        <v>0</v>
      </c>
      <c r="IE19" s="477">
        <v>514913.47320000012</v>
      </c>
      <c r="IF19" s="477">
        <v>139454.79240000001</v>
      </c>
      <c r="IG19" s="477">
        <v>0</v>
      </c>
      <c r="IH19" s="477">
        <v>0</v>
      </c>
      <c r="II19" s="477">
        <v>0</v>
      </c>
      <c r="IJ19" s="477">
        <v>0</v>
      </c>
      <c r="IK19" s="477">
        <v>0</v>
      </c>
      <c r="IL19" s="477">
        <v>0</v>
      </c>
      <c r="IM19" s="477">
        <v>0</v>
      </c>
      <c r="IN19" s="477">
        <v>0</v>
      </c>
      <c r="IO19" s="477">
        <v>0</v>
      </c>
      <c r="IP19" s="477">
        <v>0</v>
      </c>
      <c r="IQ19" s="477">
        <v>0</v>
      </c>
      <c r="IR19" s="477">
        <v>0</v>
      </c>
      <c r="IS19" s="477">
        <v>0</v>
      </c>
      <c r="IT19" s="477">
        <v>0</v>
      </c>
      <c r="IU19" s="477">
        <v>0</v>
      </c>
      <c r="IV19" s="477">
        <v>0</v>
      </c>
      <c r="IW19" s="477">
        <v>0</v>
      </c>
      <c r="IX19" s="477">
        <v>0</v>
      </c>
      <c r="IY19" s="477">
        <v>0</v>
      </c>
      <c r="IZ19" s="477">
        <v>0</v>
      </c>
      <c r="JA19" s="477">
        <v>0</v>
      </c>
      <c r="JB19" s="477">
        <v>0</v>
      </c>
      <c r="JC19" s="477">
        <v>0</v>
      </c>
      <c r="JD19" s="477">
        <v>0</v>
      </c>
      <c r="JE19" s="477">
        <v>0</v>
      </c>
      <c r="JF19" s="477">
        <v>4648635.9486000007</v>
      </c>
      <c r="JG19" s="477">
        <v>0</v>
      </c>
      <c r="JH19" s="477">
        <v>0</v>
      </c>
      <c r="JI19" s="477">
        <v>0</v>
      </c>
      <c r="JJ19" s="477">
        <v>0</v>
      </c>
      <c r="JK19" s="477">
        <v>0</v>
      </c>
      <c r="JL19" s="477">
        <v>0</v>
      </c>
      <c r="JM19" s="477">
        <v>0</v>
      </c>
      <c r="JN19" s="477">
        <v>0</v>
      </c>
      <c r="JO19" s="477">
        <v>0</v>
      </c>
      <c r="JP19" s="477">
        <v>167810.4498</v>
      </c>
      <c r="JQ19" s="477">
        <v>0</v>
      </c>
      <c r="JR19" s="477">
        <v>1587217.5101999999</v>
      </c>
      <c r="JS19" s="477">
        <v>0</v>
      </c>
      <c r="JT19" s="477">
        <v>0</v>
      </c>
      <c r="JU19" s="477">
        <v>0</v>
      </c>
      <c r="JV19" s="477">
        <v>0</v>
      </c>
      <c r="JW19" s="477">
        <v>0</v>
      </c>
      <c r="JX19" s="477">
        <v>0</v>
      </c>
      <c r="JY19" s="477">
        <v>0</v>
      </c>
      <c r="JZ19" s="477">
        <v>0</v>
      </c>
      <c r="KA19" s="477">
        <v>0</v>
      </c>
      <c r="KB19" s="477">
        <v>0</v>
      </c>
      <c r="KC19" s="477">
        <v>0</v>
      </c>
      <c r="KD19" s="477">
        <v>0</v>
      </c>
      <c r="KE19" s="477">
        <v>140086.42199999999</v>
      </c>
      <c r="KF19" s="477">
        <v>0</v>
      </c>
      <c r="KG19" s="477">
        <v>0</v>
      </c>
      <c r="KH19" s="477">
        <v>0</v>
      </c>
      <c r="KI19" s="477">
        <v>0</v>
      </c>
      <c r="KJ19" s="477">
        <v>0</v>
      </c>
      <c r="KK19" s="477">
        <v>0</v>
      </c>
    </row>
    <row r="20" spans="1:297" ht="15">
      <c r="A20" s="474">
        <v>322.26</v>
      </c>
      <c r="B20" s="323" t="s">
        <v>592</v>
      </c>
      <c r="C20" s="483">
        <v>72714849.52319999</v>
      </c>
      <c r="D20" s="689">
        <v>0</v>
      </c>
      <c r="E20" s="689">
        <v>11072483.001</v>
      </c>
      <c r="F20" s="477">
        <v>0</v>
      </c>
      <c r="G20" s="477">
        <v>0</v>
      </c>
      <c r="H20" s="477">
        <v>0</v>
      </c>
      <c r="I20" s="477">
        <v>0</v>
      </c>
      <c r="J20" s="477">
        <v>0</v>
      </c>
      <c r="K20" s="477">
        <v>0</v>
      </c>
      <c r="L20" s="477">
        <v>0</v>
      </c>
      <c r="M20" s="477">
        <v>0</v>
      </c>
      <c r="N20" s="477">
        <v>0</v>
      </c>
      <c r="O20" s="477">
        <v>6067762.6427999996</v>
      </c>
      <c r="P20" s="477">
        <v>0</v>
      </c>
      <c r="Q20" s="477">
        <v>0</v>
      </c>
      <c r="R20" s="477">
        <v>0</v>
      </c>
      <c r="S20" s="477">
        <v>0</v>
      </c>
      <c r="T20" s="477">
        <v>0</v>
      </c>
      <c r="U20" s="477">
        <v>0</v>
      </c>
      <c r="V20" s="477">
        <v>0</v>
      </c>
      <c r="W20" s="477">
        <v>0</v>
      </c>
      <c r="X20" s="477">
        <v>0</v>
      </c>
      <c r="Y20" s="477">
        <v>0</v>
      </c>
      <c r="Z20" s="477">
        <v>955749.04019999993</v>
      </c>
      <c r="AA20" s="477">
        <v>0</v>
      </c>
      <c r="AB20" s="477">
        <v>0</v>
      </c>
      <c r="AC20" s="477">
        <v>0</v>
      </c>
      <c r="AD20" s="477">
        <v>0</v>
      </c>
      <c r="AE20" s="477">
        <v>0</v>
      </c>
      <c r="AF20" s="477">
        <v>11072483.001</v>
      </c>
      <c r="AG20" s="477">
        <v>1602805.2264</v>
      </c>
      <c r="AH20" s="477">
        <v>0</v>
      </c>
      <c r="AI20" s="477">
        <v>0</v>
      </c>
      <c r="AJ20" s="477">
        <v>0</v>
      </c>
      <c r="AK20" s="477">
        <v>0</v>
      </c>
      <c r="AL20" s="477">
        <v>0</v>
      </c>
      <c r="AM20" s="477">
        <v>0</v>
      </c>
      <c r="AN20" s="477">
        <v>0</v>
      </c>
      <c r="AO20" s="477">
        <v>0</v>
      </c>
      <c r="AP20" s="477">
        <v>0</v>
      </c>
      <c r="AQ20" s="477">
        <v>0</v>
      </c>
      <c r="AR20" s="477">
        <v>0</v>
      </c>
      <c r="AS20" s="477">
        <v>0</v>
      </c>
      <c r="AT20" s="477">
        <v>0</v>
      </c>
      <c r="AU20" s="477">
        <v>0</v>
      </c>
      <c r="AV20" s="477">
        <v>0</v>
      </c>
      <c r="AW20" s="477">
        <v>0</v>
      </c>
      <c r="AX20" s="477">
        <v>825678.45900000003</v>
      </c>
      <c r="AY20" s="477">
        <v>0</v>
      </c>
      <c r="AZ20" s="477">
        <v>0</v>
      </c>
      <c r="BA20" s="477">
        <v>0</v>
      </c>
      <c r="BB20" s="477">
        <v>0</v>
      </c>
      <c r="BC20" s="477">
        <v>0</v>
      </c>
      <c r="BD20" s="477">
        <v>0</v>
      </c>
      <c r="BE20" s="477">
        <v>0</v>
      </c>
      <c r="BF20" s="477">
        <v>0</v>
      </c>
      <c r="BG20" s="477">
        <v>0</v>
      </c>
      <c r="BH20" s="477">
        <v>0</v>
      </c>
      <c r="BI20" s="477">
        <v>0</v>
      </c>
      <c r="BJ20" s="477">
        <v>0</v>
      </c>
      <c r="BK20" s="477">
        <v>0</v>
      </c>
      <c r="BL20" s="477">
        <v>0</v>
      </c>
      <c r="BM20" s="477">
        <v>0</v>
      </c>
      <c r="BN20" s="477">
        <v>0</v>
      </c>
      <c r="BO20" s="477">
        <v>0</v>
      </c>
      <c r="BP20" s="477">
        <v>0</v>
      </c>
      <c r="BQ20" s="477">
        <v>0</v>
      </c>
      <c r="BR20" s="477">
        <v>0</v>
      </c>
      <c r="BS20" s="477">
        <v>0</v>
      </c>
      <c r="BT20" s="477">
        <v>0</v>
      </c>
      <c r="BU20" s="477">
        <v>0</v>
      </c>
      <c r="BV20" s="477">
        <v>0</v>
      </c>
      <c r="BW20" s="477">
        <v>0</v>
      </c>
      <c r="BX20" s="477">
        <v>0</v>
      </c>
      <c r="BY20" s="477">
        <v>0</v>
      </c>
      <c r="BZ20" s="477">
        <v>0</v>
      </c>
      <c r="CA20" s="477">
        <v>102797.71739999999</v>
      </c>
      <c r="CB20" s="477">
        <v>0</v>
      </c>
      <c r="CC20" s="477">
        <v>0</v>
      </c>
      <c r="CD20" s="477">
        <v>939265.4412</v>
      </c>
      <c r="CE20" s="477">
        <v>0</v>
      </c>
      <c r="CF20" s="477">
        <v>0</v>
      </c>
      <c r="CG20" s="477">
        <v>0</v>
      </c>
      <c r="CH20" s="477">
        <v>0</v>
      </c>
      <c r="CI20" s="477">
        <v>0</v>
      </c>
      <c r="CJ20" s="477">
        <v>0</v>
      </c>
      <c r="CK20" s="477">
        <v>0</v>
      </c>
      <c r="CL20" s="477">
        <v>0</v>
      </c>
      <c r="CM20" s="477">
        <v>0</v>
      </c>
      <c r="CN20" s="477">
        <v>1817991.1188000001</v>
      </c>
      <c r="CO20" s="477">
        <v>0</v>
      </c>
      <c r="CP20" s="477">
        <v>0</v>
      </c>
      <c r="CQ20" s="477">
        <v>0</v>
      </c>
      <c r="CR20" s="477">
        <v>0</v>
      </c>
      <c r="CS20" s="477">
        <v>0</v>
      </c>
      <c r="CT20" s="477">
        <v>1717591.0157999999</v>
      </c>
      <c r="CU20" s="477">
        <v>0</v>
      </c>
      <c r="CV20" s="477">
        <v>0</v>
      </c>
      <c r="CW20" s="477">
        <v>0</v>
      </c>
      <c r="CX20" s="477">
        <v>496306.18079999997</v>
      </c>
      <c r="CY20" s="477">
        <v>0</v>
      </c>
      <c r="CZ20" s="477">
        <v>0</v>
      </c>
      <c r="DA20" s="477">
        <v>0</v>
      </c>
      <c r="DB20" s="477">
        <v>965039.79599999997</v>
      </c>
      <c r="DC20" s="477">
        <v>1433773.4112</v>
      </c>
      <c r="DD20" s="477">
        <v>0</v>
      </c>
      <c r="DE20" s="477">
        <v>0</v>
      </c>
      <c r="DF20" s="477">
        <v>0</v>
      </c>
      <c r="DG20" s="477">
        <v>0</v>
      </c>
      <c r="DH20" s="477">
        <v>0</v>
      </c>
      <c r="DI20" s="477">
        <v>0</v>
      </c>
      <c r="DJ20" s="477">
        <v>0</v>
      </c>
      <c r="DK20" s="477">
        <v>0</v>
      </c>
      <c r="DL20" s="477">
        <v>0</v>
      </c>
      <c r="DM20" s="477">
        <v>0</v>
      </c>
      <c r="DN20" s="477">
        <v>0</v>
      </c>
      <c r="DO20" s="477">
        <v>0</v>
      </c>
      <c r="DP20" s="477">
        <v>1259346.9635999999</v>
      </c>
      <c r="DQ20" s="477">
        <v>0</v>
      </c>
      <c r="DR20" s="477">
        <v>0</v>
      </c>
      <c r="DS20" s="477">
        <v>0</v>
      </c>
      <c r="DT20" s="477">
        <v>0</v>
      </c>
      <c r="DU20" s="477">
        <v>0</v>
      </c>
      <c r="DV20" s="477">
        <v>0</v>
      </c>
      <c r="DW20" s="477">
        <v>214586.48879999999</v>
      </c>
      <c r="DX20" s="477">
        <v>0</v>
      </c>
      <c r="DY20" s="477">
        <v>0</v>
      </c>
      <c r="DZ20" s="477">
        <v>0</v>
      </c>
      <c r="EA20" s="477">
        <v>0</v>
      </c>
      <c r="EB20" s="477">
        <v>0</v>
      </c>
      <c r="EC20" s="477">
        <v>0</v>
      </c>
      <c r="ED20" s="477">
        <v>0</v>
      </c>
      <c r="EE20" s="477">
        <v>0</v>
      </c>
      <c r="EF20" s="477">
        <v>0</v>
      </c>
      <c r="EG20" s="477">
        <v>0</v>
      </c>
      <c r="EH20" s="477">
        <v>0</v>
      </c>
      <c r="EI20" s="477">
        <v>0</v>
      </c>
      <c r="EJ20" s="477">
        <v>1666941.4116</v>
      </c>
      <c r="EK20" s="477">
        <v>0</v>
      </c>
      <c r="EL20" s="477">
        <v>0</v>
      </c>
      <c r="EM20" s="477">
        <v>1618090.0182</v>
      </c>
      <c r="EN20" s="477">
        <v>0</v>
      </c>
      <c r="EO20" s="477">
        <v>469932.42239999998</v>
      </c>
      <c r="EP20" s="477">
        <v>2399712.3125999998</v>
      </c>
      <c r="EQ20" s="477">
        <v>1375930.9638</v>
      </c>
      <c r="ER20" s="477">
        <v>0</v>
      </c>
      <c r="ES20" s="477">
        <v>0</v>
      </c>
      <c r="ET20" s="477">
        <v>0</v>
      </c>
      <c r="EU20" s="477">
        <v>0</v>
      </c>
      <c r="EV20" s="477">
        <v>0</v>
      </c>
      <c r="EW20" s="477">
        <v>0</v>
      </c>
      <c r="EX20" s="477">
        <v>0</v>
      </c>
      <c r="EY20" s="477">
        <v>0</v>
      </c>
      <c r="EZ20" s="477">
        <v>0</v>
      </c>
      <c r="FA20" s="477">
        <v>4023496.665</v>
      </c>
      <c r="FB20" s="477">
        <v>0</v>
      </c>
      <c r="FC20" s="477">
        <v>0</v>
      </c>
      <c r="FD20" s="477">
        <v>47652.586199999998</v>
      </c>
      <c r="FE20" s="477">
        <v>0</v>
      </c>
      <c r="FF20" s="477">
        <v>0</v>
      </c>
      <c r="FG20" s="477">
        <v>0</v>
      </c>
      <c r="FH20" s="477">
        <v>0</v>
      </c>
      <c r="FI20" s="477">
        <v>0</v>
      </c>
      <c r="FJ20" s="477">
        <v>0</v>
      </c>
      <c r="FK20" s="477">
        <v>0</v>
      </c>
      <c r="FL20" s="477">
        <v>0</v>
      </c>
      <c r="FM20" s="477">
        <v>0</v>
      </c>
      <c r="FN20" s="477">
        <v>0</v>
      </c>
      <c r="FO20" s="477">
        <v>2098811.7053999999</v>
      </c>
      <c r="FP20" s="477">
        <v>0</v>
      </c>
      <c r="FQ20" s="477">
        <v>0</v>
      </c>
      <c r="FR20" s="477">
        <v>0</v>
      </c>
      <c r="FS20" s="477">
        <v>0</v>
      </c>
      <c r="FT20" s="477">
        <v>0</v>
      </c>
      <c r="FU20" s="477">
        <v>0</v>
      </c>
      <c r="FV20" s="477">
        <v>0</v>
      </c>
      <c r="FW20" s="477">
        <v>0</v>
      </c>
      <c r="FX20" s="477">
        <v>0</v>
      </c>
      <c r="FY20" s="477">
        <v>0</v>
      </c>
      <c r="FZ20" s="477">
        <v>0</v>
      </c>
      <c r="GA20" s="477">
        <v>0</v>
      </c>
      <c r="GB20" s="477">
        <v>0</v>
      </c>
      <c r="GC20" s="477">
        <v>0</v>
      </c>
      <c r="GD20" s="477">
        <v>0</v>
      </c>
      <c r="GE20" s="477">
        <v>3139975.7585999998</v>
      </c>
      <c r="GF20" s="477">
        <v>2975139.7686000001</v>
      </c>
      <c r="GG20" s="477">
        <v>0</v>
      </c>
      <c r="GH20" s="477">
        <v>0</v>
      </c>
      <c r="GI20" s="477">
        <v>0</v>
      </c>
      <c r="GJ20" s="477">
        <v>0</v>
      </c>
      <c r="GK20" s="477">
        <v>0</v>
      </c>
      <c r="GL20" s="477">
        <v>0</v>
      </c>
      <c r="GM20" s="477">
        <v>0</v>
      </c>
      <c r="GN20" s="477">
        <v>0</v>
      </c>
      <c r="GO20" s="477">
        <v>0</v>
      </c>
      <c r="GP20" s="477">
        <v>0</v>
      </c>
      <c r="GQ20" s="477">
        <v>0</v>
      </c>
      <c r="GR20" s="477">
        <v>0</v>
      </c>
      <c r="GS20" s="477">
        <v>99201.295799999993</v>
      </c>
      <c r="GT20" s="477">
        <v>0</v>
      </c>
      <c r="GU20" s="477">
        <v>0</v>
      </c>
      <c r="GV20" s="477">
        <v>0</v>
      </c>
      <c r="GW20" s="477">
        <v>0</v>
      </c>
      <c r="GX20" s="477">
        <v>0</v>
      </c>
      <c r="GY20" s="477">
        <v>0</v>
      </c>
      <c r="GZ20" s="477">
        <v>4253068.2438000003</v>
      </c>
      <c r="HA20" s="477">
        <v>0</v>
      </c>
      <c r="HB20" s="477">
        <v>0</v>
      </c>
      <c r="HC20" s="477">
        <v>0</v>
      </c>
      <c r="HD20" s="477">
        <v>0</v>
      </c>
      <c r="HE20" s="477">
        <v>0</v>
      </c>
      <c r="HF20" s="477">
        <v>0</v>
      </c>
      <c r="HG20" s="477">
        <v>0</v>
      </c>
      <c r="HH20" s="477">
        <v>0</v>
      </c>
      <c r="HI20" s="477">
        <v>0</v>
      </c>
      <c r="HJ20" s="477">
        <v>0</v>
      </c>
      <c r="HK20" s="477">
        <v>0</v>
      </c>
      <c r="HL20" s="477">
        <v>0</v>
      </c>
      <c r="HM20" s="477">
        <v>0</v>
      </c>
      <c r="HN20" s="477">
        <v>0</v>
      </c>
      <c r="HO20" s="477">
        <v>0</v>
      </c>
      <c r="HP20" s="477">
        <v>0</v>
      </c>
      <c r="HQ20" s="477">
        <v>5137787.9573999997</v>
      </c>
      <c r="HR20" s="477">
        <v>0</v>
      </c>
      <c r="HS20" s="477">
        <v>0</v>
      </c>
      <c r="HT20" s="477">
        <v>0</v>
      </c>
      <c r="HU20" s="477">
        <v>0</v>
      </c>
      <c r="HV20" s="477">
        <v>0</v>
      </c>
      <c r="HW20" s="477">
        <v>0</v>
      </c>
      <c r="HX20" s="477">
        <v>0</v>
      </c>
      <c r="HY20" s="477">
        <v>0</v>
      </c>
      <c r="HZ20" s="477">
        <v>0</v>
      </c>
      <c r="IA20" s="477">
        <v>0</v>
      </c>
      <c r="IB20" s="477">
        <v>0</v>
      </c>
      <c r="IC20" s="477">
        <v>0</v>
      </c>
      <c r="ID20" s="477">
        <v>0</v>
      </c>
      <c r="IE20" s="477">
        <v>1877631.777</v>
      </c>
      <c r="IF20" s="477">
        <v>485516.91600000003</v>
      </c>
      <c r="IG20" s="477">
        <v>0</v>
      </c>
      <c r="IH20" s="477">
        <v>0</v>
      </c>
      <c r="II20" s="477">
        <v>0</v>
      </c>
      <c r="IJ20" s="477">
        <v>0</v>
      </c>
      <c r="IK20" s="477">
        <v>0</v>
      </c>
      <c r="IL20" s="477">
        <v>0</v>
      </c>
      <c r="IM20" s="477">
        <v>0</v>
      </c>
      <c r="IN20" s="477">
        <v>0</v>
      </c>
      <c r="IO20" s="477">
        <v>0</v>
      </c>
      <c r="IP20" s="477">
        <v>0</v>
      </c>
      <c r="IQ20" s="477">
        <v>0</v>
      </c>
      <c r="IR20" s="477">
        <v>0</v>
      </c>
      <c r="IS20" s="477">
        <v>0</v>
      </c>
      <c r="IT20" s="477">
        <v>0</v>
      </c>
      <c r="IU20" s="477">
        <v>0</v>
      </c>
      <c r="IV20" s="477">
        <v>0</v>
      </c>
      <c r="IW20" s="477">
        <v>0</v>
      </c>
      <c r="IX20" s="477">
        <v>0</v>
      </c>
      <c r="IY20" s="477">
        <v>0</v>
      </c>
      <c r="IZ20" s="477">
        <v>0</v>
      </c>
      <c r="JA20" s="477">
        <v>0</v>
      </c>
      <c r="JB20" s="477">
        <v>0</v>
      </c>
      <c r="JC20" s="477">
        <v>0</v>
      </c>
      <c r="JD20" s="477">
        <v>0</v>
      </c>
      <c r="JE20" s="477">
        <v>0</v>
      </c>
      <c r="JF20" s="477">
        <v>3345870.8952000001</v>
      </c>
      <c r="JG20" s="477">
        <v>0</v>
      </c>
      <c r="JH20" s="477">
        <v>0</v>
      </c>
      <c r="JI20" s="477">
        <v>0</v>
      </c>
      <c r="JJ20" s="477">
        <v>0</v>
      </c>
      <c r="JK20" s="477">
        <v>0</v>
      </c>
      <c r="JL20" s="477">
        <v>0</v>
      </c>
      <c r="JM20" s="477">
        <v>0</v>
      </c>
      <c r="JN20" s="477">
        <v>0</v>
      </c>
      <c r="JO20" s="477">
        <v>0</v>
      </c>
      <c r="JP20" s="477">
        <v>1866243.1085999999</v>
      </c>
      <c r="JQ20" s="477">
        <v>0</v>
      </c>
      <c r="JR20" s="477">
        <v>4845279.0005999999</v>
      </c>
      <c r="JS20" s="477">
        <v>0</v>
      </c>
      <c r="JT20" s="477">
        <v>0</v>
      </c>
      <c r="JU20" s="477">
        <v>0</v>
      </c>
      <c r="JV20" s="477">
        <v>0</v>
      </c>
      <c r="JW20" s="477">
        <v>0</v>
      </c>
      <c r="JX20" s="477">
        <v>0</v>
      </c>
      <c r="JY20" s="477">
        <v>0</v>
      </c>
      <c r="JZ20" s="477">
        <v>0</v>
      </c>
      <c r="KA20" s="477">
        <v>0</v>
      </c>
      <c r="KB20" s="477">
        <v>0</v>
      </c>
      <c r="KC20" s="477">
        <v>0</v>
      </c>
      <c r="KD20" s="477">
        <v>0</v>
      </c>
      <c r="KE20" s="477">
        <v>1517390.2134</v>
      </c>
      <c r="KF20" s="477">
        <v>0</v>
      </c>
      <c r="KG20" s="477">
        <v>0</v>
      </c>
      <c r="KH20" s="477">
        <v>0</v>
      </c>
      <c r="KI20" s="477">
        <v>0</v>
      </c>
      <c r="KJ20" s="477">
        <v>0</v>
      </c>
      <c r="KK20" s="477">
        <v>0</v>
      </c>
    </row>
    <row r="21" spans="1:297" ht="15">
      <c r="A21" s="199">
        <v>2003.77</v>
      </c>
      <c r="B21" s="323" t="s">
        <v>541</v>
      </c>
      <c r="C21" s="483">
        <v>1216296405.079999</v>
      </c>
      <c r="D21" s="689">
        <v>8015.08</v>
      </c>
      <c r="E21" s="689">
        <v>280191166.63999999</v>
      </c>
      <c r="F21" s="477">
        <v>905704.04</v>
      </c>
      <c r="G21" s="477">
        <v>98184.73</v>
      </c>
      <c r="H21" s="477">
        <v>591112.15</v>
      </c>
      <c r="I21" s="477">
        <v>557048.05999999994</v>
      </c>
      <c r="J21" s="477">
        <v>348655.98</v>
      </c>
      <c r="K21" s="477">
        <v>226426.01</v>
      </c>
      <c r="L21" s="477">
        <v>1037952.86</v>
      </c>
      <c r="M21" s="477">
        <v>90169.65</v>
      </c>
      <c r="N21" s="477">
        <v>132248.82</v>
      </c>
      <c r="O21" s="477">
        <v>160634225.81999999</v>
      </c>
      <c r="P21" s="477">
        <v>1031941.55</v>
      </c>
      <c r="Q21" s="477">
        <v>659240.32999999996</v>
      </c>
      <c r="R21" s="477">
        <v>218410.93</v>
      </c>
      <c r="S21" s="477">
        <v>3123877.43</v>
      </c>
      <c r="T21" s="477">
        <v>272512.71999999997</v>
      </c>
      <c r="U21" s="477">
        <v>466878.41</v>
      </c>
      <c r="V21" s="477">
        <v>28052.78</v>
      </c>
      <c r="W21" s="477">
        <v>90169.65</v>
      </c>
      <c r="X21" s="477">
        <v>3290190.34</v>
      </c>
      <c r="Y21" s="477">
        <v>230433.55</v>
      </c>
      <c r="Z21" s="477">
        <v>969824.67999999993</v>
      </c>
      <c r="AA21" s="477">
        <v>723360.97</v>
      </c>
      <c r="AB21" s="477">
        <v>182343.07</v>
      </c>
      <c r="AC21" s="477">
        <v>498938.73</v>
      </c>
      <c r="AD21" s="477">
        <v>583097.06999999995</v>
      </c>
      <c r="AE21" s="477">
        <v>256482.56</v>
      </c>
      <c r="AF21" s="477">
        <v>280191166.63999999</v>
      </c>
      <c r="AG21" s="477">
        <v>144576013.03999999</v>
      </c>
      <c r="AH21" s="477">
        <v>122229.97</v>
      </c>
      <c r="AI21" s="477">
        <v>1607023.54</v>
      </c>
      <c r="AJ21" s="477">
        <v>1106081.04</v>
      </c>
      <c r="AK21" s="477">
        <v>122229.97</v>
      </c>
      <c r="AL21" s="477">
        <v>86162.11</v>
      </c>
      <c r="AM21" s="477">
        <v>8173377.8300000001</v>
      </c>
      <c r="AN21" s="477">
        <v>446840.71</v>
      </c>
      <c r="AO21" s="477">
        <v>10569886.75</v>
      </c>
      <c r="AP21" s="477">
        <v>1979724.76</v>
      </c>
      <c r="AQ21" s="477">
        <v>196369.46</v>
      </c>
      <c r="AR21" s="477">
        <v>1869517.41</v>
      </c>
      <c r="AS21" s="477">
        <v>316595.65999999997</v>
      </c>
      <c r="AT21" s="477">
        <v>645213.93999999994</v>
      </c>
      <c r="AU21" s="477">
        <v>516972.66</v>
      </c>
      <c r="AV21" s="477">
        <v>450848.25</v>
      </c>
      <c r="AW21" s="477">
        <v>833568.32</v>
      </c>
      <c r="AX21" s="477">
        <v>565063.14</v>
      </c>
      <c r="AY21" s="477">
        <v>170320.45</v>
      </c>
      <c r="AZ21" s="477">
        <v>172324.22</v>
      </c>
      <c r="BA21" s="477">
        <v>4706855.7300000004</v>
      </c>
      <c r="BB21" s="477">
        <v>1350540.98</v>
      </c>
      <c r="BC21" s="477">
        <v>13459323.09</v>
      </c>
      <c r="BD21" s="477">
        <v>338637.13</v>
      </c>
      <c r="BE21" s="477">
        <v>607142.30999999994</v>
      </c>
      <c r="BF21" s="477">
        <v>436821.86</v>
      </c>
      <c r="BG21" s="477">
        <v>300565.5</v>
      </c>
      <c r="BH21" s="477">
        <v>66124.41</v>
      </c>
      <c r="BI21" s="477">
        <v>518976.43</v>
      </c>
      <c r="BJ21" s="477">
        <v>22648612.309999999</v>
      </c>
      <c r="BK21" s="477">
        <v>102192.27</v>
      </c>
      <c r="BL21" s="477">
        <v>1588989.61</v>
      </c>
      <c r="BM21" s="477">
        <v>8964866.9800000004</v>
      </c>
      <c r="BN21" s="477">
        <v>4875172.41</v>
      </c>
      <c r="BO21" s="477">
        <v>128241.28</v>
      </c>
      <c r="BP21" s="477">
        <v>5680687.9500000002</v>
      </c>
      <c r="BQ21" s="477">
        <v>989862.38</v>
      </c>
      <c r="BR21" s="477">
        <v>2448606.94</v>
      </c>
      <c r="BS21" s="477">
        <v>362682.37</v>
      </c>
      <c r="BT21" s="477">
        <v>1745283.67</v>
      </c>
      <c r="BU21" s="477">
        <v>40075.4</v>
      </c>
      <c r="BV21" s="477">
        <v>328618.28000000003</v>
      </c>
      <c r="BW21" s="477">
        <v>60113.1</v>
      </c>
      <c r="BX21" s="477">
        <v>1528876.51</v>
      </c>
      <c r="BY21" s="477">
        <v>160301.6</v>
      </c>
      <c r="BZ21" s="477">
        <v>232437.32</v>
      </c>
      <c r="CA21" s="477">
        <v>424799.24</v>
      </c>
      <c r="CB21" s="477">
        <v>979843.53</v>
      </c>
      <c r="CC21" s="477">
        <v>1865509.87</v>
      </c>
      <c r="CD21" s="477">
        <v>2274278.9500000002</v>
      </c>
      <c r="CE21" s="477">
        <v>268505.18</v>
      </c>
      <c r="CF21" s="477">
        <v>142267.67000000001</v>
      </c>
      <c r="CG21" s="477">
        <v>2733142.28</v>
      </c>
      <c r="CH21" s="477">
        <v>218410.93</v>
      </c>
      <c r="CI21" s="477">
        <v>601131</v>
      </c>
      <c r="CJ21" s="477">
        <v>13339096.890000001</v>
      </c>
      <c r="CK21" s="477">
        <v>793492.92</v>
      </c>
      <c r="CL21" s="477">
        <v>72135.72</v>
      </c>
      <c r="CM21" s="477">
        <v>36067.86</v>
      </c>
      <c r="CN21" s="477">
        <v>10774271.289999999</v>
      </c>
      <c r="CO21" s="477">
        <v>1637080.09</v>
      </c>
      <c r="CP21" s="477">
        <v>757425.05999999994</v>
      </c>
      <c r="CQ21" s="477">
        <v>302569.27</v>
      </c>
      <c r="CR21" s="477">
        <v>44082.94</v>
      </c>
      <c r="CS21" s="477">
        <v>486916.11</v>
      </c>
      <c r="CT21" s="477">
        <v>5444243.0899999999</v>
      </c>
      <c r="CU21" s="477">
        <v>234441.09</v>
      </c>
      <c r="CV21" s="477">
        <v>110207.35</v>
      </c>
      <c r="CW21" s="477">
        <v>719353.43</v>
      </c>
      <c r="CX21" s="477">
        <v>518976.43</v>
      </c>
      <c r="CY21" s="477">
        <v>200377</v>
      </c>
      <c r="CZ21" s="477">
        <v>11158995.130000001</v>
      </c>
      <c r="DA21" s="477">
        <v>9281462.6400000006</v>
      </c>
      <c r="DB21" s="477">
        <v>889673.88</v>
      </c>
      <c r="DC21" s="477">
        <v>655232.79</v>
      </c>
      <c r="DD21" s="477">
        <v>506953.81</v>
      </c>
      <c r="DE21" s="477">
        <v>96180.959999999992</v>
      </c>
      <c r="DF21" s="477">
        <v>16813634.07</v>
      </c>
      <c r="DG21" s="477">
        <v>166312.91</v>
      </c>
      <c r="DH21" s="477">
        <v>1288424.1100000001</v>
      </c>
      <c r="DI21" s="477">
        <v>100188.5</v>
      </c>
      <c r="DJ21" s="477">
        <v>1304454.27</v>
      </c>
      <c r="DK21" s="477">
        <v>1100069.73</v>
      </c>
      <c r="DL21" s="477">
        <v>58109.33</v>
      </c>
      <c r="DM21" s="477">
        <v>448844.48</v>
      </c>
      <c r="DN21" s="477">
        <v>68128.179999999993</v>
      </c>
      <c r="DO21" s="477">
        <v>727368.51</v>
      </c>
      <c r="DP21" s="477">
        <v>559051.82999999996</v>
      </c>
      <c r="DQ21" s="477">
        <v>25113249.41</v>
      </c>
      <c r="DR21" s="477">
        <v>332625.82</v>
      </c>
      <c r="DS21" s="477">
        <v>2226188.4700000002</v>
      </c>
      <c r="DT21" s="477">
        <v>545025.43999999994</v>
      </c>
      <c r="DU21" s="477">
        <v>368693.68</v>
      </c>
      <c r="DV21" s="477">
        <v>16448947.93</v>
      </c>
      <c r="DW21" s="477">
        <v>364686.14</v>
      </c>
      <c r="DX21" s="477">
        <v>1286420.3400000001</v>
      </c>
      <c r="DY21" s="477">
        <v>891677.65</v>
      </c>
      <c r="DZ21" s="477">
        <v>138260.13</v>
      </c>
      <c r="EA21" s="477">
        <v>1578970.76</v>
      </c>
      <c r="EB21" s="477">
        <v>533002.81999999995</v>
      </c>
      <c r="EC21" s="477">
        <v>32060.32</v>
      </c>
      <c r="ED21" s="477">
        <v>1312469.3500000001</v>
      </c>
      <c r="EE21" s="477">
        <v>1947664.44</v>
      </c>
      <c r="EF21" s="477">
        <v>196369.46</v>
      </c>
      <c r="EG21" s="477">
        <v>647217.71</v>
      </c>
      <c r="EH21" s="477">
        <v>1867513.64</v>
      </c>
      <c r="EI21" s="477">
        <v>575081.99</v>
      </c>
      <c r="EJ21" s="477">
        <v>1769328.91</v>
      </c>
      <c r="EK21" s="477">
        <v>10018.85</v>
      </c>
      <c r="EL21" s="477">
        <v>178335.53</v>
      </c>
      <c r="EM21" s="477">
        <v>410772.85</v>
      </c>
      <c r="EN21" s="477">
        <v>496934.96</v>
      </c>
      <c r="EO21" s="477">
        <v>6243747.3200000003</v>
      </c>
      <c r="EP21" s="477">
        <v>1390616.38</v>
      </c>
      <c r="EQ21" s="477">
        <v>635195.09</v>
      </c>
      <c r="ER21" s="477">
        <v>118222.43</v>
      </c>
      <c r="ES21" s="477">
        <v>575081.99</v>
      </c>
      <c r="ET21" s="477">
        <v>8015.08</v>
      </c>
      <c r="EU21" s="477">
        <v>230433.55</v>
      </c>
      <c r="EV21" s="477">
        <v>218410.93</v>
      </c>
      <c r="EW21" s="477">
        <v>6510248.7300000004</v>
      </c>
      <c r="EX21" s="477">
        <v>270508.95</v>
      </c>
      <c r="EY21" s="477">
        <v>68128.179999999993</v>
      </c>
      <c r="EZ21" s="477">
        <v>214403.39</v>
      </c>
      <c r="FA21" s="477">
        <v>1388612.61</v>
      </c>
      <c r="FB21" s="477">
        <v>500942.5</v>
      </c>
      <c r="FC21" s="477">
        <v>611149.85</v>
      </c>
      <c r="FD21" s="477">
        <v>134252.59</v>
      </c>
      <c r="FE21" s="477">
        <v>2478663.4900000002</v>
      </c>
      <c r="FF21" s="477">
        <v>703323.27</v>
      </c>
      <c r="FG21" s="477">
        <v>939768.13</v>
      </c>
      <c r="FH21" s="477">
        <v>1683166.8</v>
      </c>
      <c r="FI21" s="477">
        <v>216407.16</v>
      </c>
      <c r="FJ21" s="477">
        <v>372701.22</v>
      </c>
      <c r="FK21" s="477">
        <v>2821308.16</v>
      </c>
      <c r="FL21" s="477">
        <v>336633.36</v>
      </c>
      <c r="FM21" s="477">
        <v>693304.42</v>
      </c>
      <c r="FN21" s="477">
        <v>7309752.96</v>
      </c>
      <c r="FO21" s="477">
        <v>4169845.37</v>
      </c>
      <c r="FP21" s="477">
        <v>1454737.02</v>
      </c>
      <c r="FQ21" s="477">
        <v>248467.48</v>
      </c>
      <c r="FR21" s="477">
        <v>456859.56</v>
      </c>
      <c r="FS21" s="477">
        <v>368693.68</v>
      </c>
      <c r="FT21" s="477">
        <v>27942572.649999999</v>
      </c>
      <c r="FU21" s="477">
        <v>160301.6</v>
      </c>
      <c r="FV21" s="477">
        <v>1144152.67</v>
      </c>
      <c r="FW21" s="477">
        <v>106199.81</v>
      </c>
      <c r="FX21" s="477">
        <v>272512.71999999997</v>
      </c>
      <c r="FY21" s="477">
        <v>418787.93</v>
      </c>
      <c r="FZ21" s="477">
        <v>36067.86</v>
      </c>
      <c r="GA21" s="477">
        <v>62116.87</v>
      </c>
      <c r="GB21" s="477">
        <v>132248.82</v>
      </c>
      <c r="GC21" s="477">
        <v>2444599.4</v>
      </c>
      <c r="GD21" s="477">
        <v>172324.22</v>
      </c>
      <c r="GE21" s="477">
        <v>6325901.8899999997</v>
      </c>
      <c r="GF21" s="477">
        <v>801508</v>
      </c>
      <c r="GG21" s="477">
        <v>116218.66</v>
      </c>
      <c r="GH21" s="477">
        <v>2015792.62</v>
      </c>
      <c r="GI21" s="477">
        <v>116218.66</v>
      </c>
      <c r="GJ21" s="477">
        <v>68128.179999999993</v>
      </c>
      <c r="GK21" s="477">
        <v>9744333.5099999998</v>
      </c>
      <c r="GL21" s="477">
        <v>386727.61</v>
      </c>
      <c r="GM21" s="477">
        <v>136256.35999999999</v>
      </c>
      <c r="GN21" s="477">
        <v>326614.51</v>
      </c>
      <c r="GO21" s="477">
        <v>128241.28</v>
      </c>
      <c r="GP21" s="477">
        <v>178335.53</v>
      </c>
      <c r="GQ21" s="477">
        <v>168316.68</v>
      </c>
      <c r="GR21" s="477">
        <v>144271.44</v>
      </c>
      <c r="GS21" s="477">
        <v>492927.42</v>
      </c>
      <c r="GT21" s="477">
        <v>254478.79</v>
      </c>
      <c r="GU21" s="477">
        <v>290546.65000000002</v>
      </c>
      <c r="GV21" s="477">
        <v>294554.19</v>
      </c>
      <c r="GW21" s="477">
        <v>128241.28</v>
      </c>
      <c r="GX21" s="477">
        <v>494931.19</v>
      </c>
      <c r="GY21" s="477">
        <v>861621.1</v>
      </c>
      <c r="GZ21" s="477">
        <v>9658171.4000000004</v>
      </c>
      <c r="HA21" s="477">
        <v>2099950.96</v>
      </c>
      <c r="HB21" s="477">
        <v>7031228.9299999997</v>
      </c>
      <c r="HC21" s="477">
        <v>418787.93</v>
      </c>
      <c r="HD21" s="477">
        <v>140263.9</v>
      </c>
      <c r="HE21" s="477">
        <v>7375877.3700000001</v>
      </c>
      <c r="HF21" s="477">
        <v>246463.71</v>
      </c>
      <c r="HG21" s="477">
        <v>70131.95</v>
      </c>
      <c r="HH21" s="477">
        <v>364686.14</v>
      </c>
      <c r="HI21" s="477">
        <v>28052.78</v>
      </c>
      <c r="HJ21" s="477">
        <v>4668784.0999999996</v>
      </c>
      <c r="HK21" s="477">
        <v>86162.11</v>
      </c>
      <c r="HL21" s="477">
        <v>7245632.3200000003</v>
      </c>
      <c r="HM21" s="477">
        <v>398750.23</v>
      </c>
      <c r="HN21" s="477">
        <v>288542.88</v>
      </c>
      <c r="HO21" s="477">
        <v>416784.16</v>
      </c>
      <c r="HP21" s="477">
        <v>178335.53</v>
      </c>
      <c r="HQ21" s="477">
        <v>3372344.91</v>
      </c>
      <c r="HR21" s="477">
        <v>492927.42</v>
      </c>
      <c r="HS21" s="477">
        <v>278524.03000000003</v>
      </c>
      <c r="HT21" s="477">
        <v>9363617.209999999</v>
      </c>
      <c r="HU21" s="477">
        <v>396746.46</v>
      </c>
      <c r="HV21" s="477">
        <v>192361.92</v>
      </c>
      <c r="HW21" s="477">
        <v>3586748.3</v>
      </c>
      <c r="HX21" s="477">
        <v>46086.71</v>
      </c>
      <c r="HY21" s="477">
        <v>7135424.9699999997</v>
      </c>
      <c r="HZ21" s="477">
        <v>364686.14</v>
      </c>
      <c r="IA21" s="477">
        <v>40075.4</v>
      </c>
      <c r="IB21" s="477">
        <v>180339.3</v>
      </c>
      <c r="IC21" s="477">
        <v>1039956.63</v>
      </c>
      <c r="ID21" s="477">
        <v>58109.33</v>
      </c>
      <c r="IE21" s="477">
        <v>3470529.64</v>
      </c>
      <c r="IF21" s="477">
        <v>1066005.6399999999</v>
      </c>
      <c r="IG21" s="477">
        <v>442833.17</v>
      </c>
      <c r="IH21" s="477">
        <v>50094.25</v>
      </c>
      <c r="II21" s="477">
        <v>1130126.28</v>
      </c>
      <c r="IJ21" s="477">
        <v>118222.43</v>
      </c>
      <c r="IK21" s="477">
        <v>1051979.25</v>
      </c>
      <c r="IL21" s="477">
        <v>216407.16</v>
      </c>
      <c r="IM21" s="477">
        <v>492927.42</v>
      </c>
      <c r="IN21" s="477">
        <v>561055.6</v>
      </c>
      <c r="IO21" s="477">
        <v>232437.32</v>
      </c>
      <c r="IP21" s="477">
        <v>665251.64</v>
      </c>
      <c r="IQ21" s="477">
        <v>126237.51</v>
      </c>
      <c r="IR21" s="477">
        <v>1799385.46</v>
      </c>
      <c r="IS21" s="477">
        <v>200377</v>
      </c>
      <c r="IT21" s="477">
        <v>623172.47</v>
      </c>
      <c r="IU21" s="477">
        <v>174327.99</v>
      </c>
      <c r="IV21" s="477">
        <v>264497.64</v>
      </c>
      <c r="IW21" s="477">
        <v>336633.36</v>
      </c>
      <c r="IX21" s="477">
        <v>59269512.829999998</v>
      </c>
      <c r="IY21" s="477">
        <v>72135.72</v>
      </c>
      <c r="IZ21" s="477">
        <v>190358.15</v>
      </c>
      <c r="JA21" s="477">
        <v>254478.79</v>
      </c>
      <c r="JB21" s="477">
        <v>504950.04</v>
      </c>
      <c r="JC21" s="477">
        <v>140263.9</v>
      </c>
      <c r="JD21" s="477">
        <v>112211.12</v>
      </c>
      <c r="JE21" s="477">
        <v>1725245.97</v>
      </c>
      <c r="JF21" s="477">
        <v>68805454.260000005</v>
      </c>
      <c r="JG21" s="477">
        <v>168316.68</v>
      </c>
      <c r="JH21" s="477">
        <v>118222.43</v>
      </c>
      <c r="JI21" s="477">
        <v>7305745.4199999999</v>
      </c>
      <c r="JJ21" s="477">
        <v>140263.9</v>
      </c>
      <c r="JK21" s="477">
        <v>763436.37</v>
      </c>
      <c r="JL21" s="477">
        <v>302569.27</v>
      </c>
      <c r="JM21" s="477">
        <v>154290.29</v>
      </c>
      <c r="JN21" s="477">
        <v>94177.19</v>
      </c>
      <c r="JO21" s="477">
        <v>120226.2</v>
      </c>
      <c r="JP21" s="477">
        <v>1458744.56</v>
      </c>
      <c r="JQ21" s="477">
        <v>2614919.85</v>
      </c>
      <c r="JR21" s="477">
        <v>19440576.539999999</v>
      </c>
      <c r="JS21" s="477">
        <v>2578851.9900000002</v>
      </c>
      <c r="JT21" s="477">
        <v>2436584.3199999998</v>
      </c>
      <c r="JU21" s="477">
        <v>292550.42</v>
      </c>
      <c r="JV21" s="477">
        <v>118222.43</v>
      </c>
      <c r="JW21" s="477">
        <v>208392.08</v>
      </c>
      <c r="JX21" s="477">
        <v>216407.16</v>
      </c>
      <c r="JY21" s="477">
        <v>312588.12</v>
      </c>
      <c r="JZ21" s="477">
        <v>4211924.54</v>
      </c>
      <c r="KA21" s="477">
        <v>286539.11</v>
      </c>
      <c r="KB21" s="477">
        <v>150282.75</v>
      </c>
      <c r="KC21" s="477">
        <v>384723.84</v>
      </c>
      <c r="KD21" s="477">
        <v>480904.8</v>
      </c>
      <c r="KE21" s="477">
        <v>827557.01</v>
      </c>
      <c r="KF21" s="477">
        <v>300565.5</v>
      </c>
      <c r="KG21" s="477">
        <v>745402.44</v>
      </c>
      <c r="KH21" s="477">
        <v>2228192.2400000002</v>
      </c>
      <c r="KI21" s="477">
        <v>108203.58</v>
      </c>
      <c r="KJ21" s="477">
        <v>308580.58</v>
      </c>
      <c r="KK21" s="477">
        <v>1210277.08</v>
      </c>
    </row>
    <row r="22" spans="1:297" ht="15">
      <c r="A22" s="199">
        <v>45.52</v>
      </c>
      <c r="B22" s="323" t="s">
        <v>542</v>
      </c>
      <c r="C22" s="483">
        <v>230412438.25834191</v>
      </c>
      <c r="D22" s="689">
        <v>4969.0369034067298</v>
      </c>
      <c r="E22" s="689">
        <v>7398820.8000000007</v>
      </c>
      <c r="F22" s="477">
        <v>851072.00654087309</v>
      </c>
      <c r="G22" s="477">
        <v>212225.96322937129</v>
      </c>
      <c r="H22" s="477">
        <v>917188.0374610743</v>
      </c>
      <c r="I22" s="477">
        <v>475348.7000381191</v>
      </c>
      <c r="J22" s="477">
        <v>179231.22073493371</v>
      </c>
      <c r="K22" s="477">
        <v>80154.192901981893</v>
      </c>
      <c r="L22" s="477">
        <v>247431.04132430561</v>
      </c>
      <c r="M22" s="477">
        <v>257799.37129762789</v>
      </c>
      <c r="N22" s="477">
        <v>1604124.8</v>
      </c>
      <c r="O22" s="477">
        <v>263957.93995550042</v>
      </c>
      <c r="P22" s="477">
        <v>488391.36736013403</v>
      </c>
      <c r="Q22" s="477">
        <v>434499.67340603861</v>
      </c>
      <c r="R22" s="477">
        <v>298876.18060609541</v>
      </c>
      <c r="S22" s="477">
        <v>209956.5728609224</v>
      </c>
      <c r="T22" s="477">
        <v>647139.02001107531</v>
      </c>
      <c r="U22" s="477">
        <v>886403.63056713354</v>
      </c>
      <c r="V22" s="477">
        <v>173460.7262664614</v>
      </c>
      <c r="W22" s="477">
        <v>348414.69452257128</v>
      </c>
      <c r="X22" s="477">
        <v>514527.32037669438</v>
      </c>
      <c r="Y22" s="477">
        <v>482300.28986563551</v>
      </c>
      <c r="Z22" s="477">
        <v>99212.010159699727</v>
      </c>
      <c r="AA22" s="477">
        <v>104172.6106676847</v>
      </c>
      <c r="AB22" s="477">
        <v>458070.962214389</v>
      </c>
      <c r="AC22" s="477">
        <v>301854.22818997072</v>
      </c>
      <c r="AD22" s="477">
        <v>328614.47446773999</v>
      </c>
      <c r="AE22" s="477">
        <v>868948.72843954689</v>
      </c>
      <c r="AF22" s="477">
        <v>181028.17295976501</v>
      </c>
      <c r="AG22" s="477">
        <v>201115.23045893549</v>
      </c>
      <c r="AH22" s="477">
        <v>392452.67862407072</v>
      </c>
      <c r="AI22" s="477">
        <v>550002.3631251246</v>
      </c>
      <c r="AJ22" s="477">
        <v>449364.60213915008</v>
      </c>
      <c r="AK22" s="477">
        <v>124824.906660112</v>
      </c>
      <c r="AL22" s="477">
        <v>1199191.4272236831</v>
      </c>
      <c r="AM22" s="477">
        <v>272250.91665507399</v>
      </c>
      <c r="AN22" s="477">
        <v>391482.49315057031</v>
      </c>
      <c r="AO22" s="477">
        <v>1506377.4573201961</v>
      </c>
      <c r="AP22" s="477">
        <v>570275.02132357331</v>
      </c>
      <c r="AQ22" s="477">
        <v>1363110.590268153</v>
      </c>
      <c r="AR22" s="477">
        <v>643705.40707442584</v>
      </c>
      <c r="AS22" s="477">
        <v>497637.65674236452</v>
      </c>
      <c r="AT22" s="477">
        <v>633134.60361098161</v>
      </c>
      <c r="AU22" s="477">
        <v>486560.66955361579</v>
      </c>
      <c r="AV22" s="477">
        <v>2331305.074449087</v>
      </c>
      <c r="AW22" s="477">
        <v>6576729.6000000006</v>
      </c>
      <c r="AX22" s="477">
        <v>295990.93337185931</v>
      </c>
      <c r="AY22" s="477">
        <v>541937.16910193802</v>
      </c>
      <c r="AZ22" s="477">
        <v>298774.94386103452</v>
      </c>
      <c r="BA22" s="477">
        <v>130797.8746187061</v>
      </c>
      <c r="BB22" s="477">
        <v>461892.64934043871</v>
      </c>
      <c r="BC22" s="477">
        <v>2009439.716318741</v>
      </c>
      <c r="BD22" s="477">
        <v>152209.44619909031</v>
      </c>
      <c r="BE22" s="477">
        <v>484991.50000517152</v>
      </c>
      <c r="BF22" s="477">
        <v>731494.53783308552</v>
      </c>
      <c r="BG22" s="477">
        <v>1266809.1365289551</v>
      </c>
      <c r="BH22" s="477">
        <v>218063.94886121759</v>
      </c>
      <c r="BI22" s="477">
        <v>981574.60731981823</v>
      </c>
      <c r="BJ22" s="477">
        <v>987927.21307239088</v>
      </c>
      <c r="BK22" s="477">
        <v>181441.55633543039</v>
      </c>
      <c r="BL22" s="477">
        <v>1325712.0493635661</v>
      </c>
      <c r="BM22" s="477">
        <v>31670.228413223871</v>
      </c>
      <c r="BN22" s="477">
        <v>127085.86063313911</v>
      </c>
      <c r="BO22" s="477">
        <v>568697.41537970735</v>
      </c>
      <c r="BP22" s="477">
        <v>1548154.4874486681</v>
      </c>
      <c r="BQ22" s="477">
        <v>779573.55534159963</v>
      </c>
      <c r="BR22" s="477">
        <v>555140.12793696602</v>
      </c>
      <c r="BS22" s="477">
        <v>901783.17942097131</v>
      </c>
      <c r="BT22" s="477">
        <v>861558.44605009991</v>
      </c>
      <c r="BU22" s="477">
        <v>375419.59626757121</v>
      </c>
      <c r="BV22" s="477">
        <v>394840.17852842412</v>
      </c>
      <c r="BW22" s="477">
        <v>156562.6262367098</v>
      </c>
      <c r="BX22" s="477">
        <v>204531.97060474151</v>
      </c>
      <c r="BY22" s="477">
        <v>748358.89228114975</v>
      </c>
      <c r="BZ22" s="477">
        <v>423692.65087078582</v>
      </c>
      <c r="CA22" s="477">
        <v>8976.3247287347367</v>
      </c>
      <c r="CB22" s="477">
        <v>1095896.20167986</v>
      </c>
      <c r="CC22" s="477">
        <v>1108415.812485727</v>
      </c>
      <c r="CD22" s="477">
        <v>4969.0369034067298</v>
      </c>
      <c r="CE22" s="477">
        <v>298580.90676633437</v>
      </c>
      <c r="CF22" s="477">
        <v>407385.09852055612</v>
      </c>
      <c r="CG22" s="477">
        <v>80466.339532586382</v>
      </c>
      <c r="CH22" s="477">
        <v>529198.21201510576</v>
      </c>
      <c r="CI22" s="477">
        <v>92918.459175079304</v>
      </c>
      <c r="CJ22" s="477">
        <v>25849.11557222109</v>
      </c>
      <c r="CK22" s="477">
        <v>1061290.1076598689</v>
      </c>
      <c r="CL22" s="477">
        <v>301356.48086008779</v>
      </c>
      <c r="CM22" s="477">
        <v>388251.35370404262</v>
      </c>
      <c r="CN22" s="477">
        <v>309792.87628183112</v>
      </c>
      <c r="CO22" s="477">
        <v>1057763.6943735811</v>
      </c>
      <c r="CP22" s="477">
        <v>6224404.8000000007</v>
      </c>
      <c r="CQ22" s="477">
        <v>1120623.276660989</v>
      </c>
      <c r="CR22" s="477">
        <v>408279.35643526091</v>
      </c>
      <c r="CS22" s="477">
        <v>405301.30885138549</v>
      </c>
      <c r="CT22" s="477">
        <v>1220223.3610100891</v>
      </c>
      <c r="CU22" s="477">
        <v>2159202.6078455262</v>
      </c>
      <c r="CV22" s="477">
        <v>432736.46676289442</v>
      </c>
      <c r="CW22" s="477">
        <v>674759.77862186264</v>
      </c>
      <c r="CX22" s="477">
        <v>199318.27823410419</v>
      </c>
      <c r="CY22" s="477">
        <v>161556.9723263818</v>
      </c>
      <c r="CZ22" s="477">
        <v>229579.628611897</v>
      </c>
      <c r="DA22" s="477">
        <v>2157700.9294604561</v>
      </c>
      <c r="DB22" s="477">
        <v>576382.97160891548</v>
      </c>
      <c r="DC22" s="477">
        <v>601498.12077944481</v>
      </c>
      <c r="DD22" s="477">
        <v>4055628.371094597</v>
      </c>
      <c r="DE22" s="477">
        <v>557586.68260927149</v>
      </c>
      <c r="DF22" s="477">
        <v>2734851.61305275</v>
      </c>
      <c r="DG22" s="477">
        <v>390073.61511513911</v>
      </c>
      <c r="DH22" s="477">
        <v>1455084.1731559969</v>
      </c>
      <c r="DI22" s="477">
        <v>140685.3300529891</v>
      </c>
      <c r="DJ22" s="477">
        <v>4200624.6992080966</v>
      </c>
      <c r="DK22" s="477">
        <v>376474.14569528919</v>
      </c>
      <c r="DL22" s="477">
        <v>378136.11559337261</v>
      </c>
      <c r="DM22" s="477">
        <v>216545.39768530379</v>
      </c>
      <c r="DN22" s="477">
        <v>589088.18311406067</v>
      </c>
      <c r="DO22" s="477">
        <v>2956070.7738016988</v>
      </c>
      <c r="DP22" s="477">
        <v>579690.03861423873</v>
      </c>
      <c r="DQ22" s="477">
        <v>387694.5516062075</v>
      </c>
      <c r="DR22" s="477">
        <v>426189.82391562162</v>
      </c>
      <c r="DS22" s="477">
        <v>448833.10922758031</v>
      </c>
      <c r="DT22" s="477">
        <v>925405.08660185244</v>
      </c>
      <c r="DU22" s="477">
        <v>355071.01051032671</v>
      </c>
      <c r="DV22" s="477">
        <v>1209888.7766184539</v>
      </c>
      <c r="DW22" s="477">
        <v>278308.24856788549</v>
      </c>
      <c r="DX22" s="477">
        <v>621990.12525885901</v>
      </c>
      <c r="DY22" s="477">
        <v>547091.80670462304</v>
      </c>
      <c r="DZ22" s="477">
        <v>183921.85658942291</v>
      </c>
      <c r="EA22" s="477">
        <v>226491.90788753901</v>
      </c>
      <c r="EB22" s="477">
        <v>958593.86619098985</v>
      </c>
      <c r="EC22" s="477">
        <v>405014.47140704631</v>
      </c>
      <c r="ED22" s="477">
        <v>2883340.6088708509</v>
      </c>
      <c r="EE22" s="477">
        <v>253538.99160964749</v>
      </c>
      <c r="EF22" s="477">
        <v>537702.09860022296</v>
      </c>
      <c r="EG22" s="477">
        <v>613730.89414097229</v>
      </c>
      <c r="EH22" s="477">
        <v>715490.69571803848</v>
      </c>
      <c r="EI22" s="477">
        <v>504243.35435758962</v>
      </c>
      <c r="EJ22" s="477">
        <v>691835.04295547062</v>
      </c>
      <c r="EK22" s="477">
        <v>180960.68179639109</v>
      </c>
      <c r="EL22" s="477">
        <v>180656.97156120831</v>
      </c>
      <c r="EM22" s="477">
        <v>120581.3997629752</v>
      </c>
      <c r="EN22" s="477">
        <v>632873.07535290765</v>
      </c>
      <c r="EO22" s="477">
        <v>793189.89755229326</v>
      </c>
      <c r="EP22" s="477">
        <v>746342.59377535328</v>
      </c>
      <c r="EQ22" s="477">
        <v>440464.20496921107</v>
      </c>
      <c r="ER22" s="477">
        <v>164771.23898206599</v>
      </c>
      <c r="ES22" s="477">
        <v>147864.70255689259</v>
      </c>
      <c r="ET22" s="477">
        <v>193868.36679165819</v>
      </c>
      <c r="EU22" s="477">
        <v>376524.76406781957</v>
      </c>
      <c r="EV22" s="477">
        <v>356547.37970913172</v>
      </c>
      <c r="EW22" s="477">
        <v>2149905.700090765</v>
      </c>
      <c r="EX22" s="477">
        <v>661928.02118539123</v>
      </c>
      <c r="EY22" s="477">
        <v>618607.13069473999</v>
      </c>
      <c r="EZ22" s="477">
        <v>1606652.4533030351</v>
      </c>
      <c r="FA22" s="477">
        <v>716671.79107708263</v>
      </c>
      <c r="FB22" s="477">
        <v>121543.1488410539</v>
      </c>
      <c r="FC22" s="477">
        <v>438793.79867570591</v>
      </c>
      <c r="FD22" s="477">
        <v>169124.41901968539</v>
      </c>
      <c r="FE22" s="477">
        <v>490551.08458810032</v>
      </c>
      <c r="FF22" s="477">
        <v>1144034.273956327</v>
      </c>
      <c r="FG22" s="477">
        <v>451161.55436398141</v>
      </c>
      <c r="FH22" s="477">
        <v>263974.81274634378</v>
      </c>
      <c r="FI22" s="477">
        <v>154326.9814499479</v>
      </c>
      <c r="FJ22" s="477">
        <v>444893.31256562623</v>
      </c>
      <c r="FK22" s="477">
        <v>243255.02559054259</v>
      </c>
      <c r="FL22" s="477">
        <v>167858.95970642389</v>
      </c>
      <c r="FM22" s="477">
        <v>2026076.288090419</v>
      </c>
      <c r="FN22" s="477">
        <v>305330.02310372889</v>
      </c>
      <c r="FO22" s="477">
        <v>824885.43515178224</v>
      </c>
      <c r="FP22" s="477">
        <v>662577.62363286538</v>
      </c>
      <c r="FQ22" s="477">
        <v>99363.865277291101</v>
      </c>
      <c r="FR22" s="477">
        <v>674692.2874584886</v>
      </c>
      <c r="FS22" s="477">
        <v>495612.92184114619</v>
      </c>
      <c r="FT22" s="477">
        <v>2507625.7387635191</v>
      </c>
      <c r="FU22" s="477">
        <v>441307.84451138542</v>
      </c>
      <c r="FV22" s="477">
        <v>201224.9035994182</v>
      </c>
      <c r="FW22" s="477">
        <v>775136.01134976291</v>
      </c>
      <c r="FX22" s="477">
        <v>499561.15489852201</v>
      </c>
      <c r="FY22" s="477">
        <v>719548.60191589699</v>
      </c>
      <c r="FZ22" s="477">
        <v>828464</v>
      </c>
      <c r="GA22" s="477">
        <v>630924.26801048487</v>
      </c>
      <c r="GB22" s="477">
        <v>385053.95983920188</v>
      </c>
      <c r="GC22" s="477">
        <v>1323670.4416715039</v>
      </c>
      <c r="GD22" s="477">
        <v>972901.99282626645</v>
      </c>
      <c r="GE22" s="477">
        <v>74560.862737366158</v>
      </c>
      <c r="GF22" s="477">
        <v>670043.83358110813</v>
      </c>
      <c r="GG22" s="477">
        <v>906870.32586028241</v>
      </c>
      <c r="GH22" s="477">
        <v>68689.131523832926</v>
      </c>
      <c r="GI22" s="477">
        <v>678809.24842429929</v>
      </c>
      <c r="GJ22" s="477">
        <v>254121.10289374791</v>
      </c>
      <c r="GK22" s="477">
        <v>975660.69412917644</v>
      </c>
      <c r="GL22" s="477">
        <v>123626.9385102245</v>
      </c>
      <c r="GM22" s="477">
        <v>2564368.9343701638</v>
      </c>
      <c r="GN22" s="477">
        <v>4756878.4313407317</v>
      </c>
      <c r="GO22" s="477">
        <v>122403.66117407171</v>
      </c>
      <c r="GP22" s="477">
        <v>304638.23867914599</v>
      </c>
      <c r="GQ22" s="477">
        <v>2076365.64119943</v>
      </c>
      <c r="GR22" s="477">
        <v>669951.03323146887</v>
      </c>
      <c r="GS22" s="477">
        <v>273870.70457604871</v>
      </c>
      <c r="GT22" s="477">
        <v>458602.45512595889</v>
      </c>
      <c r="GU22" s="477">
        <v>1105437.764901852</v>
      </c>
      <c r="GV22" s="477">
        <v>683499.88427878846</v>
      </c>
      <c r="GW22" s="477">
        <v>121205.6930241841</v>
      </c>
      <c r="GX22" s="477">
        <v>473011.8185062962</v>
      </c>
      <c r="GY22" s="477">
        <v>632712.78383989446</v>
      </c>
      <c r="GZ22" s="477">
        <v>552516.40896080388</v>
      </c>
      <c r="HA22" s="477">
        <v>855273.33146090119</v>
      </c>
      <c r="HB22" s="477">
        <v>41169.609658106681</v>
      </c>
      <c r="HC22" s="477">
        <v>472151.30617327843</v>
      </c>
      <c r="HD22" s="477">
        <v>2914049.088205996</v>
      </c>
      <c r="HE22" s="477">
        <v>418698.30478111369</v>
      </c>
      <c r="HF22" s="477">
        <v>454679.53125484829</v>
      </c>
      <c r="HG22" s="477">
        <v>970868.82152962603</v>
      </c>
      <c r="HH22" s="477">
        <v>296522.42628342909</v>
      </c>
      <c r="HI22" s="477">
        <v>399632.05112797412</v>
      </c>
      <c r="HJ22" s="477">
        <v>102088.8209985142</v>
      </c>
      <c r="HK22" s="477">
        <v>705198.2933035118</v>
      </c>
      <c r="HL22" s="477">
        <v>6396078.4981808523</v>
      </c>
      <c r="HM22" s="477">
        <v>794894.04942748544</v>
      </c>
      <c r="HN22" s="477">
        <v>655448.86950149224</v>
      </c>
      <c r="HO22" s="477">
        <v>107277.2041828862</v>
      </c>
      <c r="HP22" s="477">
        <v>361136.77881856012</v>
      </c>
      <c r="HQ22" s="477">
        <v>971990.86212071811</v>
      </c>
      <c r="HR22" s="477">
        <v>1056034.233312123</v>
      </c>
      <c r="HS22" s="477">
        <v>2990664</v>
      </c>
      <c r="HT22" s="477">
        <v>1678648.651832192</v>
      </c>
      <c r="HU22" s="477">
        <v>213255.203470824</v>
      </c>
      <c r="HV22" s="477">
        <v>454831.38637243968</v>
      </c>
      <c r="HW22" s="477">
        <v>1888065.2953861221</v>
      </c>
      <c r="HX22" s="477">
        <v>877625.60000000009</v>
      </c>
      <c r="HY22" s="477">
        <v>1207745.9321813311</v>
      </c>
      <c r="HZ22" s="477">
        <v>663429.69957046141</v>
      </c>
      <c r="IA22" s="477">
        <v>390866.63628478302</v>
      </c>
      <c r="IB22" s="477">
        <v>890478.40955583542</v>
      </c>
      <c r="IC22" s="477">
        <v>338316.32920274482</v>
      </c>
      <c r="ID22" s="477">
        <v>1219649.6861214109</v>
      </c>
      <c r="IE22" s="477">
        <v>286559.04329035041</v>
      </c>
      <c r="IF22" s="477">
        <v>203764.25862136291</v>
      </c>
      <c r="IG22" s="477">
        <v>7398820.8000000007</v>
      </c>
      <c r="IH22" s="477">
        <v>465655.28169853619</v>
      </c>
      <c r="II22" s="477">
        <v>563601.8325449744</v>
      </c>
      <c r="IJ22" s="477">
        <v>1236826.1872000799</v>
      </c>
      <c r="IK22" s="477">
        <v>2234699.910474706</v>
      </c>
      <c r="IL22" s="477">
        <v>493065.13042377977</v>
      </c>
      <c r="IM22" s="477">
        <v>4446157.5515625086</v>
      </c>
      <c r="IN22" s="477">
        <v>601987.43171390588</v>
      </c>
      <c r="IO22" s="477">
        <v>562496.66474472615</v>
      </c>
      <c r="IP22" s="477">
        <v>343234.74773362098</v>
      </c>
      <c r="IQ22" s="477">
        <v>1098680.2121690351</v>
      </c>
      <c r="IR22" s="477">
        <v>1205662.1425121599</v>
      </c>
      <c r="IS22" s="477">
        <v>1833608.3629387701</v>
      </c>
      <c r="IT22" s="477">
        <v>291064.07844556117</v>
      </c>
      <c r="IU22" s="477">
        <v>2056928.1861477329</v>
      </c>
      <c r="IV22" s="477">
        <v>119543.7231261008</v>
      </c>
      <c r="IW22" s="477">
        <v>540393.30873975891</v>
      </c>
      <c r="IX22" s="477">
        <v>443889.3815104388</v>
      </c>
      <c r="IY22" s="477">
        <v>293358.77800027537</v>
      </c>
      <c r="IZ22" s="477">
        <v>1315993.3218377179</v>
      </c>
      <c r="JA22" s="477">
        <v>468034.34520746768</v>
      </c>
      <c r="JB22" s="477">
        <v>706784.3356427995</v>
      </c>
      <c r="JC22" s="477">
        <v>513894.59072006372</v>
      </c>
      <c r="JD22" s="477">
        <v>304950.38530975051</v>
      </c>
      <c r="JE22" s="477">
        <v>1002868.069364298</v>
      </c>
      <c r="JF22" s="477">
        <v>207408.7814435559</v>
      </c>
      <c r="JG22" s="477">
        <v>1466363.633834868</v>
      </c>
      <c r="JH22" s="477">
        <v>458222.81733198051</v>
      </c>
      <c r="JI22" s="477">
        <v>185212.62508894969</v>
      </c>
      <c r="JJ22" s="477">
        <v>414910.36323675112</v>
      </c>
      <c r="JK22" s="477">
        <v>338164.47408515337</v>
      </c>
      <c r="JL22" s="477">
        <v>401159.03869930969</v>
      </c>
      <c r="JM22" s="477">
        <v>1408397.160892071</v>
      </c>
      <c r="JN22" s="477">
        <v>1035124.8</v>
      </c>
      <c r="JO22" s="477">
        <v>293578.12428124069</v>
      </c>
      <c r="JP22" s="477">
        <v>618269.67487787025</v>
      </c>
      <c r="JQ22" s="477">
        <v>425472.73030477337</v>
      </c>
      <c r="JR22" s="477">
        <v>307827.19614856492</v>
      </c>
      <c r="JS22" s="477">
        <v>229537.4466347883</v>
      </c>
      <c r="JT22" s="477">
        <v>325324.28025326028</v>
      </c>
      <c r="JU22" s="477">
        <v>159633.4741702243</v>
      </c>
      <c r="JV22" s="477">
        <v>356547.37970913178</v>
      </c>
      <c r="JW22" s="477">
        <v>254002.99335784349</v>
      </c>
      <c r="JX22" s="477">
        <v>423608.28691656818</v>
      </c>
      <c r="JY22" s="477">
        <v>780619.66837389581</v>
      </c>
      <c r="JZ22" s="477">
        <v>440396.71380583709</v>
      </c>
      <c r="KA22" s="477">
        <v>1053309.2775909</v>
      </c>
      <c r="KB22" s="477">
        <v>242318.58569872921</v>
      </c>
      <c r="KC22" s="477">
        <v>314306.34783246362</v>
      </c>
      <c r="KD22" s="477">
        <v>980747.8405684873</v>
      </c>
      <c r="KE22" s="477">
        <v>659844.23151622049</v>
      </c>
      <c r="KF22" s="477">
        <v>1713161.9455025429</v>
      </c>
      <c r="KG22" s="477">
        <v>480739.55671261298</v>
      </c>
      <c r="KH22" s="477">
        <v>941290.81918099453</v>
      </c>
      <c r="KI22" s="477">
        <v>154183.56272777819</v>
      </c>
      <c r="KJ22" s="477">
        <v>679796.30668864306</v>
      </c>
      <c r="KK22" s="477">
        <v>746291.97540282307</v>
      </c>
    </row>
    <row r="23" spans="1:297" ht="15">
      <c r="A23" s="199">
        <v>443.57</v>
      </c>
      <c r="B23" s="323" t="s">
        <v>593</v>
      </c>
      <c r="C23" s="483">
        <v>16037273.35</v>
      </c>
      <c r="D23" s="689">
        <v>0</v>
      </c>
      <c r="E23" s="689">
        <v>6594998.7599999998</v>
      </c>
      <c r="F23" s="477">
        <v>0</v>
      </c>
      <c r="G23" s="477">
        <v>0</v>
      </c>
      <c r="H23" s="477">
        <v>0</v>
      </c>
      <c r="I23" s="477">
        <v>0</v>
      </c>
      <c r="J23" s="477">
        <v>0</v>
      </c>
      <c r="K23" s="477">
        <v>0</v>
      </c>
      <c r="L23" s="477">
        <v>0</v>
      </c>
      <c r="M23" s="477">
        <v>571318.16</v>
      </c>
      <c r="N23" s="477">
        <v>0</v>
      </c>
      <c r="O23" s="477">
        <v>0</v>
      </c>
      <c r="P23" s="477">
        <v>0</v>
      </c>
      <c r="Q23" s="477">
        <v>0</v>
      </c>
      <c r="R23" s="477">
        <v>0</v>
      </c>
      <c r="S23" s="477">
        <v>0</v>
      </c>
      <c r="T23" s="477">
        <v>0</v>
      </c>
      <c r="U23" s="477">
        <v>0</v>
      </c>
      <c r="V23" s="477">
        <v>1233568.17</v>
      </c>
      <c r="W23" s="477">
        <v>0</v>
      </c>
      <c r="X23" s="477">
        <v>0</v>
      </c>
      <c r="Y23" s="477">
        <v>0</v>
      </c>
      <c r="Z23" s="477">
        <v>0</v>
      </c>
      <c r="AA23" s="477">
        <v>0</v>
      </c>
      <c r="AB23" s="477">
        <v>0</v>
      </c>
      <c r="AC23" s="477">
        <v>0</v>
      </c>
      <c r="AD23" s="477">
        <v>0</v>
      </c>
      <c r="AE23" s="477">
        <v>0</v>
      </c>
      <c r="AF23" s="477">
        <v>0</v>
      </c>
      <c r="AG23" s="477">
        <v>0</v>
      </c>
      <c r="AH23" s="477">
        <v>0</v>
      </c>
      <c r="AI23" s="477">
        <v>0</v>
      </c>
      <c r="AJ23" s="477">
        <v>0</v>
      </c>
      <c r="AK23" s="477">
        <v>0</v>
      </c>
      <c r="AL23" s="477">
        <v>0</v>
      </c>
      <c r="AM23" s="477">
        <v>0</v>
      </c>
      <c r="AN23" s="477">
        <v>0</v>
      </c>
      <c r="AO23" s="477">
        <v>0</v>
      </c>
      <c r="AP23" s="477">
        <v>0</v>
      </c>
      <c r="AQ23" s="477">
        <v>0</v>
      </c>
      <c r="AR23" s="477">
        <v>0</v>
      </c>
      <c r="AS23" s="477">
        <v>0</v>
      </c>
      <c r="AT23" s="477">
        <v>0</v>
      </c>
      <c r="AU23" s="477">
        <v>0</v>
      </c>
      <c r="AV23" s="477">
        <v>0</v>
      </c>
      <c r="AW23" s="477">
        <v>0</v>
      </c>
      <c r="AX23" s="477">
        <v>0</v>
      </c>
      <c r="AY23" s="477">
        <v>0</v>
      </c>
      <c r="AZ23" s="477">
        <v>0</v>
      </c>
      <c r="BA23" s="477">
        <v>0</v>
      </c>
      <c r="BB23" s="477">
        <v>0</v>
      </c>
      <c r="BC23" s="477">
        <v>0</v>
      </c>
      <c r="BD23" s="477">
        <v>0</v>
      </c>
      <c r="BE23" s="477">
        <v>0</v>
      </c>
      <c r="BF23" s="477">
        <v>0</v>
      </c>
      <c r="BG23" s="477">
        <v>0</v>
      </c>
      <c r="BH23" s="477">
        <v>0</v>
      </c>
      <c r="BI23" s="477">
        <v>0</v>
      </c>
      <c r="BJ23" s="477">
        <v>0</v>
      </c>
      <c r="BK23" s="477">
        <v>0</v>
      </c>
      <c r="BL23" s="477">
        <v>0</v>
      </c>
      <c r="BM23" s="477">
        <v>0</v>
      </c>
      <c r="BN23" s="477">
        <v>0</v>
      </c>
      <c r="BO23" s="477">
        <v>0</v>
      </c>
      <c r="BP23" s="477">
        <v>0</v>
      </c>
      <c r="BQ23" s="477">
        <v>0</v>
      </c>
      <c r="BR23" s="477">
        <v>0</v>
      </c>
      <c r="BS23" s="477">
        <v>0</v>
      </c>
      <c r="BT23" s="477">
        <v>0</v>
      </c>
      <c r="BU23" s="477">
        <v>0</v>
      </c>
      <c r="BV23" s="477">
        <v>0</v>
      </c>
      <c r="BW23" s="477">
        <v>0</v>
      </c>
      <c r="BX23" s="477">
        <v>0</v>
      </c>
      <c r="BY23" s="477">
        <v>0</v>
      </c>
      <c r="BZ23" s="477">
        <v>0</v>
      </c>
      <c r="CA23" s="477">
        <v>0</v>
      </c>
      <c r="CB23" s="477">
        <v>0</v>
      </c>
      <c r="CC23" s="477">
        <v>0</v>
      </c>
      <c r="CD23" s="477">
        <v>0</v>
      </c>
      <c r="CE23" s="477">
        <v>0</v>
      </c>
      <c r="CF23" s="477">
        <v>0</v>
      </c>
      <c r="CG23" s="477">
        <v>0</v>
      </c>
      <c r="CH23" s="477">
        <v>0</v>
      </c>
      <c r="CI23" s="477">
        <v>0</v>
      </c>
      <c r="CJ23" s="477">
        <v>0</v>
      </c>
      <c r="CK23" s="477">
        <v>0</v>
      </c>
      <c r="CL23" s="477">
        <v>0</v>
      </c>
      <c r="CM23" s="477">
        <v>0</v>
      </c>
      <c r="CN23" s="477">
        <v>0</v>
      </c>
      <c r="CO23" s="477">
        <v>0</v>
      </c>
      <c r="CP23" s="477">
        <v>0</v>
      </c>
      <c r="CQ23" s="477">
        <v>0</v>
      </c>
      <c r="CR23" s="477">
        <v>0</v>
      </c>
      <c r="CS23" s="477">
        <v>0</v>
      </c>
      <c r="CT23" s="477">
        <v>0</v>
      </c>
      <c r="CU23" s="477">
        <v>0</v>
      </c>
      <c r="CV23" s="477">
        <v>0</v>
      </c>
      <c r="CW23" s="477">
        <v>0</v>
      </c>
      <c r="CX23" s="477">
        <v>0</v>
      </c>
      <c r="CY23" s="477">
        <v>0</v>
      </c>
      <c r="CZ23" s="477">
        <v>0</v>
      </c>
      <c r="DA23" s="477">
        <v>0</v>
      </c>
      <c r="DB23" s="477">
        <v>0</v>
      </c>
      <c r="DC23" s="477">
        <v>0</v>
      </c>
      <c r="DD23" s="477">
        <v>0</v>
      </c>
      <c r="DE23" s="477">
        <v>0</v>
      </c>
      <c r="DF23" s="477">
        <v>0</v>
      </c>
      <c r="DG23" s="477">
        <v>0</v>
      </c>
      <c r="DH23" s="477">
        <v>0</v>
      </c>
      <c r="DI23" s="477">
        <v>430262.9</v>
      </c>
      <c r="DJ23" s="477">
        <v>0</v>
      </c>
      <c r="DK23" s="477">
        <v>0</v>
      </c>
      <c r="DL23" s="477">
        <v>0</v>
      </c>
      <c r="DM23" s="477">
        <v>0</v>
      </c>
      <c r="DN23" s="477">
        <v>0</v>
      </c>
      <c r="DO23" s="477">
        <v>0</v>
      </c>
      <c r="DP23" s="477">
        <v>2825984.47</v>
      </c>
      <c r="DQ23" s="477">
        <v>0</v>
      </c>
      <c r="DR23" s="477">
        <v>0</v>
      </c>
      <c r="DS23" s="477">
        <v>0</v>
      </c>
      <c r="DT23" s="477">
        <v>0</v>
      </c>
      <c r="DU23" s="477">
        <v>0</v>
      </c>
      <c r="DV23" s="477">
        <v>0</v>
      </c>
      <c r="DW23" s="477">
        <v>0</v>
      </c>
      <c r="DX23" s="477">
        <v>0</v>
      </c>
      <c r="DY23" s="477">
        <v>0</v>
      </c>
      <c r="DZ23" s="477">
        <v>0</v>
      </c>
      <c r="EA23" s="477">
        <v>0</v>
      </c>
      <c r="EB23" s="477">
        <v>0</v>
      </c>
      <c r="EC23" s="477">
        <v>0</v>
      </c>
      <c r="ED23" s="477">
        <v>0</v>
      </c>
      <c r="EE23" s="477">
        <v>0</v>
      </c>
      <c r="EF23" s="477">
        <v>0</v>
      </c>
      <c r="EG23" s="477">
        <v>0</v>
      </c>
      <c r="EH23" s="477">
        <v>0</v>
      </c>
      <c r="EI23" s="477">
        <v>0</v>
      </c>
      <c r="EJ23" s="477">
        <v>0</v>
      </c>
      <c r="EK23" s="477">
        <v>0</v>
      </c>
      <c r="EL23" s="477">
        <v>0</v>
      </c>
      <c r="EM23" s="477">
        <v>0</v>
      </c>
      <c r="EN23" s="477">
        <v>0</v>
      </c>
      <c r="EO23" s="477">
        <v>0</v>
      </c>
      <c r="EP23" s="477">
        <v>6594998.7599999998</v>
      </c>
      <c r="EQ23" s="477">
        <v>2401931.5499999998</v>
      </c>
      <c r="ER23" s="477">
        <v>0</v>
      </c>
      <c r="ES23" s="477">
        <v>0</v>
      </c>
      <c r="ET23" s="477">
        <v>0</v>
      </c>
      <c r="EU23" s="477">
        <v>0</v>
      </c>
      <c r="EV23" s="477">
        <v>0</v>
      </c>
      <c r="EW23" s="477">
        <v>0</v>
      </c>
      <c r="EX23" s="477">
        <v>0</v>
      </c>
      <c r="EY23" s="477">
        <v>0</v>
      </c>
      <c r="EZ23" s="477">
        <v>0</v>
      </c>
      <c r="FA23" s="477">
        <v>0</v>
      </c>
      <c r="FB23" s="477">
        <v>0</v>
      </c>
      <c r="FC23" s="477">
        <v>0</v>
      </c>
      <c r="FD23" s="477">
        <v>0</v>
      </c>
      <c r="FE23" s="477">
        <v>0</v>
      </c>
      <c r="FF23" s="477">
        <v>0</v>
      </c>
      <c r="FG23" s="477">
        <v>0</v>
      </c>
      <c r="FH23" s="477">
        <v>0</v>
      </c>
      <c r="FI23" s="477">
        <v>0</v>
      </c>
      <c r="FJ23" s="477">
        <v>0</v>
      </c>
      <c r="FK23" s="477">
        <v>0</v>
      </c>
      <c r="FL23" s="477">
        <v>0</v>
      </c>
      <c r="FM23" s="477">
        <v>0</v>
      </c>
      <c r="FN23" s="477">
        <v>0</v>
      </c>
      <c r="FO23" s="477">
        <v>0</v>
      </c>
      <c r="FP23" s="477">
        <v>0</v>
      </c>
      <c r="FQ23" s="477">
        <v>0</v>
      </c>
      <c r="FR23" s="477">
        <v>0</v>
      </c>
      <c r="FS23" s="477">
        <v>0</v>
      </c>
      <c r="FT23" s="477">
        <v>0</v>
      </c>
      <c r="FU23" s="477">
        <v>0</v>
      </c>
      <c r="FV23" s="477">
        <v>0</v>
      </c>
      <c r="FW23" s="477">
        <v>0</v>
      </c>
      <c r="FX23" s="477">
        <v>0</v>
      </c>
      <c r="FY23" s="477">
        <v>0</v>
      </c>
      <c r="FZ23" s="477">
        <v>0</v>
      </c>
      <c r="GA23" s="477">
        <v>0</v>
      </c>
      <c r="GB23" s="477">
        <v>0</v>
      </c>
      <c r="GC23" s="477">
        <v>0</v>
      </c>
      <c r="GD23" s="477">
        <v>0</v>
      </c>
      <c r="GE23" s="477">
        <v>0</v>
      </c>
      <c r="GF23" s="477">
        <v>0</v>
      </c>
      <c r="GG23" s="477">
        <v>0</v>
      </c>
      <c r="GH23" s="477">
        <v>0</v>
      </c>
      <c r="GI23" s="477">
        <v>0</v>
      </c>
      <c r="GJ23" s="477">
        <v>0</v>
      </c>
      <c r="GK23" s="477">
        <v>0</v>
      </c>
      <c r="GL23" s="477">
        <v>0</v>
      </c>
      <c r="GM23" s="477">
        <v>0</v>
      </c>
      <c r="GN23" s="477">
        <v>0</v>
      </c>
      <c r="GO23" s="477">
        <v>0</v>
      </c>
      <c r="GP23" s="477">
        <v>0</v>
      </c>
      <c r="GQ23" s="477">
        <v>0</v>
      </c>
      <c r="GR23" s="477">
        <v>931940.57</v>
      </c>
      <c r="GS23" s="477">
        <v>0</v>
      </c>
      <c r="GT23" s="477">
        <v>0</v>
      </c>
      <c r="GU23" s="477">
        <v>0</v>
      </c>
      <c r="GV23" s="477">
        <v>0</v>
      </c>
      <c r="GW23" s="477">
        <v>0</v>
      </c>
      <c r="GX23" s="477">
        <v>0</v>
      </c>
      <c r="GY23" s="477">
        <v>0</v>
      </c>
      <c r="GZ23" s="477">
        <v>0</v>
      </c>
      <c r="HA23" s="477">
        <v>0</v>
      </c>
      <c r="HB23" s="477">
        <v>0</v>
      </c>
      <c r="HC23" s="477">
        <v>0</v>
      </c>
      <c r="HD23" s="477">
        <v>0</v>
      </c>
      <c r="HE23" s="477">
        <v>0</v>
      </c>
      <c r="HF23" s="477">
        <v>0</v>
      </c>
      <c r="HG23" s="477">
        <v>0</v>
      </c>
      <c r="HH23" s="477">
        <v>0</v>
      </c>
      <c r="HI23" s="477">
        <v>0</v>
      </c>
      <c r="HJ23" s="477">
        <v>0</v>
      </c>
      <c r="HK23" s="477">
        <v>0</v>
      </c>
      <c r="HL23" s="477">
        <v>0</v>
      </c>
      <c r="HM23" s="477">
        <v>0</v>
      </c>
      <c r="HN23" s="477">
        <v>0</v>
      </c>
      <c r="HO23" s="477">
        <v>0</v>
      </c>
      <c r="HP23" s="477">
        <v>0</v>
      </c>
      <c r="HQ23" s="477">
        <v>0</v>
      </c>
      <c r="HR23" s="477">
        <v>0</v>
      </c>
      <c r="HS23" s="477">
        <v>0</v>
      </c>
      <c r="HT23" s="477">
        <v>0</v>
      </c>
      <c r="HU23" s="477">
        <v>0</v>
      </c>
      <c r="HV23" s="477">
        <v>0</v>
      </c>
      <c r="HW23" s="477">
        <v>0</v>
      </c>
      <c r="HX23" s="477">
        <v>0</v>
      </c>
      <c r="HY23" s="477">
        <v>0</v>
      </c>
      <c r="HZ23" s="477">
        <v>0</v>
      </c>
      <c r="IA23" s="477">
        <v>0</v>
      </c>
      <c r="IB23" s="477">
        <v>0</v>
      </c>
      <c r="IC23" s="477">
        <v>0</v>
      </c>
      <c r="ID23" s="477">
        <v>0</v>
      </c>
      <c r="IE23" s="477">
        <v>0</v>
      </c>
      <c r="IF23" s="477">
        <v>0</v>
      </c>
      <c r="IG23" s="477">
        <v>0</v>
      </c>
      <c r="IH23" s="477">
        <v>0</v>
      </c>
      <c r="II23" s="477">
        <v>0</v>
      </c>
      <c r="IJ23" s="477">
        <v>0</v>
      </c>
      <c r="IK23" s="477">
        <v>0</v>
      </c>
      <c r="IL23" s="477">
        <v>1047268.77</v>
      </c>
      <c r="IM23" s="477">
        <v>0</v>
      </c>
      <c r="IN23" s="477">
        <v>0</v>
      </c>
      <c r="IO23" s="477">
        <v>0</v>
      </c>
      <c r="IP23" s="477">
        <v>0</v>
      </c>
      <c r="IQ23" s="477">
        <v>0</v>
      </c>
      <c r="IR23" s="477">
        <v>0</v>
      </c>
      <c r="IS23" s="477">
        <v>0</v>
      </c>
      <c r="IT23" s="477">
        <v>0</v>
      </c>
      <c r="IU23" s="477">
        <v>0</v>
      </c>
      <c r="IV23" s="477">
        <v>0</v>
      </c>
      <c r="IW23" s="477">
        <v>0</v>
      </c>
      <c r="IX23" s="477">
        <v>0</v>
      </c>
      <c r="IY23" s="477">
        <v>0</v>
      </c>
      <c r="IZ23" s="477">
        <v>0</v>
      </c>
      <c r="JA23" s="477">
        <v>0</v>
      </c>
      <c r="JB23" s="477">
        <v>0</v>
      </c>
      <c r="JC23" s="477">
        <v>0</v>
      </c>
      <c r="JD23" s="477">
        <v>0</v>
      </c>
      <c r="JE23" s="477">
        <v>0</v>
      </c>
      <c r="JF23" s="477">
        <v>0</v>
      </c>
      <c r="JG23" s="477">
        <v>0</v>
      </c>
      <c r="JH23" s="477">
        <v>0</v>
      </c>
      <c r="JI23" s="477">
        <v>0</v>
      </c>
      <c r="JJ23" s="477">
        <v>0</v>
      </c>
      <c r="JK23" s="477">
        <v>0</v>
      </c>
      <c r="JL23" s="477">
        <v>0</v>
      </c>
      <c r="JM23" s="477">
        <v>0</v>
      </c>
      <c r="JN23" s="477">
        <v>0</v>
      </c>
      <c r="JO23" s="477">
        <v>0</v>
      </c>
      <c r="JP23" s="477">
        <v>0</v>
      </c>
      <c r="JQ23" s="477">
        <v>0</v>
      </c>
      <c r="JR23" s="477">
        <v>0</v>
      </c>
      <c r="JS23" s="477">
        <v>0</v>
      </c>
      <c r="JT23" s="477">
        <v>0</v>
      </c>
      <c r="JU23" s="477">
        <v>0</v>
      </c>
      <c r="JV23" s="477">
        <v>0</v>
      </c>
      <c r="JW23" s="477">
        <v>0</v>
      </c>
      <c r="JX23" s="477">
        <v>0</v>
      </c>
      <c r="JY23" s="477">
        <v>0</v>
      </c>
      <c r="JZ23" s="477">
        <v>0</v>
      </c>
      <c r="KA23" s="477">
        <v>0</v>
      </c>
      <c r="KB23" s="477">
        <v>0</v>
      </c>
      <c r="KC23" s="477">
        <v>0</v>
      </c>
      <c r="KD23" s="477">
        <v>0</v>
      </c>
      <c r="KE23" s="477">
        <v>0</v>
      </c>
      <c r="KF23" s="477">
        <v>0</v>
      </c>
      <c r="KG23" s="477">
        <v>0</v>
      </c>
      <c r="KH23" s="477">
        <v>0</v>
      </c>
      <c r="KI23" s="477">
        <v>0</v>
      </c>
      <c r="KJ23" s="477">
        <v>0</v>
      </c>
      <c r="KK23" s="477">
        <v>0</v>
      </c>
    </row>
    <row r="24" spans="1:297" ht="15">
      <c r="A24" s="199">
        <v>324.47000000000003</v>
      </c>
      <c r="B24" s="323" t="s">
        <v>594</v>
      </c>
      <c r="C24" s="483">
        <v>10457343.630000001</v>
      </c>
      <c r="D24" s="689">
        <v>0</v>
      </c>
      <c r="E24" s="689">
        <v>1462710.76</v>
      </c>
      <c r="F24" s="483">
        <v>0</v>
      </c>
      <c r="G24" s="483">
        <v>0</v>
      </c>
      <c r="H24" s="483">
        <v>0</v>
      </c>
      <c r="I24" s="483">
        <v>147958.32</v>
      </c>
      <c r="J24" s="483">
        <v>0</v>
      </c>
      <c r="K24" s="483">
        <v>0</v>
      </c>
      <c r="L24" s="483">
        <v>0</v>
      </c>
      <c r="M24" s="483">
        <v>0</v>
      </c>
      <c r="N24" s="483">
        <v>0</v>
      </c>
      <c r="O24" s="483">
        <v>205713.98</v>
      </c>
      <c r="P24" s="483">
        <v>0</v>
      </c>
      <c r="Q24" s="483">
        <v>0</v>
      </c>
      <c r="R24" s="483">
        <v>0</v>
      </c>
      <c r="S24" s="483">
        <v>0</v>
      </c>
      <c r="T24" s="483">
        <v>0</v>
      </c>
      <c r="U24" s="483">
        <v>0</v>
      </c>
      <c r="V24" s="483">
        <v>0</v>
      </c>
      <c r="W24" s="483">
        <v>0</v>
      </c>
      <c r="X24" s="483">
        <v>0</v>
      </c>
      <c r="Y24" s="483">
        <v>0</v>
      </c>
      <c r="Z24" s="483">
        <v>0</v>
      </c>
      <c r="AA24" s="483">
        <v>0</v>
      </c>
      <c r="AB24" s="483">
        <v>0</v>
      </c>
      <c r="AC24" s="483">
        <v>0</v>
      </c>
      <c r="AD24" s="483">
        <v>0</v>
      </c>
      <c r="AE24" s="483">
        <v>0</v>
      </c>
      <c r="AF24" s="483">
        <v>316033.78000000003</v>
      </c>
      <c r="AG24" s="483">
        <v>0</v>
      </c>
      <c r="AH24" s="483">
        <v>515907.3</v>
      </c>
      <c r="AI24" s="483">
        <v>0</v>
      </c>
      <c r="AJ24" s="483">
        <v>0</v>
      </c>
      <c r="AK24" s="483">
        <v>0</v>
      </c>
      <c r="AL24" s="483">
        <v>0</v>
      </c>
      <c r="AM24" s="483">
        <v>0</v>
      </c>
      <c r="AN24" s="483">
        <v>0</v>
      </c>
      <c r="AO24" s="483">
        <v>0</v>
      </c>
      <c r="AP24" s="483">
        <v>0</v>
      </c>
      <c r="AQ24" s="483">
        <v>0</v>
      </c>
      <c r="AR24" s="483">
        <v>0</v>
      </c>
      <c r="AS24" s="483">
        <v>0</v>
      </c>
      <c r="AT24" s="483">
        <v>0</v>
      </c>
      <c r="AU24" s="483">
        <v>0</v>
      </c>
      <c r="AV24" s="483">
        <v>0</v>
      </c>
      <c r="AW24" s="483">
        <v>0</v>
      </c>
      <c r="AX24" s="483">
        <v>75277.040000000008</v>
      </c>
      <c r="AY24" s="483">
        <v>0</v>
      </c>
      <c r="AZ24" s="483">
        <v>0</v>
      </c>
      <c r="BA24" s="483">
        <v>0</v>
      </c>
      <c r="BB24" s="483">
        <v>0</v>
      </c>
      <c r="BC24" s="483">
        <v>0</v>
      </c>
      <c r="BD24" s="483">
        <v>0</v>
      </c>
      <c r="BE24" s="483">
        <v>0</v>
      </c>
      <c r="BF24" s="483">
        <v>75601.510000000009</v>
      </c>
      <c r="BG24" s="483">
        <v>58729.070000000007</v>
      </c>
      <c r="BH24" s="483">
        <v>0</v>
      </c>
      <c r="BI24" s="483">
        <v>0</v>
      </c>
      <c r="BJ24" s="483">
        <v>141793.39000000001</v>
      </c>
      <c r="BK24" s="483">
        <v>0</v>
      </c>
      <c r="BL24" s="483">
        <v>0</v>
      </c>
      <c r="BM24" s="483">
        <v>0</v>
      </c>
      <c r="BN24" s="483">
        <v>75601.510000000009</v>
      </c>
      <c r="BO24" s="483">
        <v>0</v>
      </c>
      <c r="BP24" s="483">
        <v>0</v>
      </c>
      <c r="BQ24" s="483">
        <v>0</v>
      </c>
      <c r="BR24" s="483">
        <v>0</v>
      </c>
      <c r="BS24" s="483">
        <v>0</v>
      </c>
      <c r="BT24" s="483">
        <v>0</v>
      </c>
      <c r="BU24" s="483">
        <v>0</v>
      </c>
      <c r="BV24" s="483">
        <v>0</v>
      </c>
      <c r="BW24" s="483">
        <v>0</v>
      </c>
      <c r="BX24" s="483">
        <v>0</v>
      </c>
      <c r="BY24" s="483">
        <v>0</v>
      </c>
      <c r="BZ24" s="483">
        <v>0</v>
      </c>
      <c r="CA24" s="483">
        <v>0</v>
      </c>
      <c r="CB24" s="483">
        <v>0</v>
      </c>
      <c r="CC24" s="483">
        <v>0</v>
      </c>
      <c r="CD24" s="483">
        <v>0</v>
      </c>
      <c r="CE24" s="483">
        <v>0</v>
      </c>
      <c r="CF24" s="483">
        <v>0</v>
      </c>
      <c r="CG24" s="483">
        <v>0</v>
      </c>
      <c r="CH24" s="483">
        <v>0</v>
      </c>
      <c r="CI24" s="483">
        <v>0</v>
      </c>
      <c r="CJ24" s="483">
        <v>0</v>
      </c>
      <c r="CK24" s="483">
        <v>0</v>
      </c>
      <c r="CL24" s="483">
        <v>0</v>
      </c>
      <c r="CM24" s="483">
        <v>0</v>
      </c>
      <c r="CN24" s="483">
        <v>212527.85</v>
      </c>
      <c r="CO24" s="483">
        <v>117458.14</v>
      </c>
      <c r="CP24" s="483">
        <v>0</v>
      </c>
      <c r="CQ24" s="483">
        <v>0</v>
      </c>
      <c r="CR24" s="483">
        <v>26606.54</v>
      </c>
      <c r="CS24" s="483">
        <v>0</v>
      </c>
      <c r="CT24" s="483">
        <v>0</v>
      </c>
      <c r="CU24" s="483">
        <v>0</v>
      </c>
      <c r="CV24" s="483">
        <v>0</v>
      </c>
      <c r="CW24" s="483">
        <v>0</v>
      </c>
      <c r="CX24" s="483">
        <v>0</v>
      </c>
      <c r="CY24" s="483">
        <v>0</v>
      </c>
      <c r="CZ24" s="483">
        <v>140171.04</v>
      </c>
      <c r="DA24" s="483">
        <v>0</v>
      </c>
      <c r="DB24" s="483">
        <v>0</v>
      </c>
      <c r="DC24" s="483">
        <v>0</v>
      </c>
      <c r="DD24" s="483">
        <v>0</v>
      </c>
      <c r="DE24" s="483">
        <v>54186.490000000013</v>
      </c>
      <c r="DF24" s="483">
        <v>254384.48</v>
      </c>
      <c r="DG24" s="483">
        <v>0</v>
      </c>
      <c r="DH24" s="483">
        <v>0</v>
      </c>
      <c r="DI24" s="483">
        <v>0</v>
      </c>
      <c r="DJ24" s="483">
        <v>0</v>
      </c>
      <c r="DK24" s="483">
        <v>0</v>
      </c>
      <c r="DL24" s="483">
        <v>0</v>
      </c>
      <c r="DM24" s="483">
        <v>0</v>
      </c>
      <c r="DN24" s="483">
        <v>0</v>
      </c>
      <c r="DO24" s="483">
        <v>0</v>
      </c>
      <c r="DP24" s="483">
        <v>0</v>
      </c>
      <c r="DQ24" s="483">
        <v>0</v>
      </c>
      <c r="DR24" s="483">
        <v>0</v>
      </c>
      <c r="DS24" s="483">
        <v>0</v>
      </c>
      <c r="DT24" s="483">
        <v>0</v>
      </c>
      <c r="DU24" s="483">
        <v>0</v>
      </c>
      <c r="DV24" s="483">
        <v>0</v>
      </c>
      <c r="DW24" s="483">
        <v>0</v>
      </c>
      <c r="DX24" s="483">
        <v>0</v>
      </c>
      <c r="DY24" s="483">
        <v>0</v>
      </c>
      <c r="DZ24" s="483">
        <v>0</v>
      </c>
      <c r="EA24" s="483">
        <v>0</v>
      </c>
      <c r="EB24" s="483">
        <v>0</v>
      </c>
      <c r="EC24" s="483">
        <v>0</v>
      </c>
      <c r="ED24" s="483">
        <v>86957.96</v>
      </c>
      <c r="EE24" s="483">
        <v>0</v>
      </c>
      <c r="EF24" s="483">
        <v>0</v>
      </c>
      <c r="EG24" s="483">
        <v>150878.54999999999</v>
      </c>
      <c r="EH24" s="483">
        <v>0</v>
      </c>
      <c r="EI24" s="483">
        <v>0</v>
      </c>
      <c r="EJ24" s="483">
        <v>222586.42</v>
      </c>
      <c r="EK24" s="483">
        <v>98963.35</v>
      </c>
      <c r="EL24" s="483">
        <v>0</v>
      </c>
      <c r="EM24" s="483">
        <v>706371.19000000006</v>
      </c>
      <c r="EN24" s="483">
        <v>0</v>
      </c>
      <c r="EO24" s="483">
        <v>0</v>
      </c>
      <c r="EP24" s="483">
        <v>0</v>
      </c>
      <c r="EQ24" s="483">
        <v>0</v>
      </c>
      <c r="ER24" s="483">
        <v>0</v>
      </c>
      <c r="ES24" s="483">
        <v>0</v>
      </c>
      <c r="ET24" s="483">
        <v>0</v>
      </c>
      <c r="EU24" s="483">
        <v>0</v>
      </c>
      <c r="EV24" s="483">
        <v>0</v>
      </c>
      <c r="EW24" s="483">
        <v>88904.780000000013</v>
      </c>
      <c r="EX24" s="483">
        <v>0</v>
      </c>
      <c r="EY24" s="483">
        <v>0</v>
      </c>
      <c r="EZ24" s="483">
        <v>0</v>
      </c>
      <c r="FA24" s="483">
        <v>669057.14</v>
      </c>
      <c r="FB24" s="483">
        <v>0</v>
      </c>
      <c r="FC24" s="483">
        <v>0</v>
      </c>
      <c r="FD24" s="483">
        <v>0</v>
      </c>
      <c r="FE24" s="483">
        <v>0</v>
      </c>
      <c r="FF24" s="483">
        <v>0</v>
      </c>
      <c r="FG24" s="483">
        <v>0</v>
      </c>
      <c r="FH24" s="483">
        <v>1382566.67</v>
      </c>
      <c r="FI24" s="483">
        <v>0</v>
      </c>
      <c r="FJ24" s="483">
        <v>0</v>
      </c>
      <c r="FK24" s="483">
        <v>0</v>
      </c>
      <c r="FL24" s="483">
        <v>0</v>
      </c>
      <c r="FM24" s="483">
        <v>0</v>
      </c>
      <c r="FN24" s="483">
        <v>0</v>
      </c>
      <c r="FO24" s="483">
        <v>31798.06</v>
      </c>
      <c r="FP24" s="483">
        <v>0</v>
      </c>
      <c r="FQ24" s="483">
        <v>0</v>
      </c>
      <c r="FR24" s="483">
        <v>0</v>
      </c>
      <c r="FS24" s="483">
        <v>0</v>
      </c>
      <c r="FT24" s="483">
        <v>0</v>
      </c>
      <c r="FU24" s="483">
        <v>0</v>
      </c>
      <c r="FV24" s="483">
        <v>0</v>
      </c>
      <c r="FW24" s="483">
        <v>0</v>
      </c>
      <c r="FX24" s="483">
        <v>50941.79</v>
      </c>
      <c r="FY24" s="483">
        <v>0</v>
      </c>
      <c r="FZ24" s="483">
        <v>0</v>
      </c>
      <c r="GA24" s="483">
        <v>0</v>
      </c>
      <c r="GB24" s="483">
        <v>0</v>
      </c>
      <c r="GC24" s="483">
        <v>0</v>
      </c>
      <c r="GD24" s="483">
        <v>0</v>
      </c>
      <c r="GE24" s="483">
        <v>0</v>
      </c>
      <c r="GF24" s="483">
        <v>0</v>
      </c>
      <c r="GG24" s="483">
        <v>0</v>
      </c>
      <c r="GH24" s="483">
        <v>0</v>
      </c>
      <c r="GI24" s="483">
        <v>0</v>
      </c>
      <c r="GJ24" s="483">
        <v>0</v>
      </c>
      <c r="GK24" s="483">
        <v>278395.26</v>
      </c>
      <c r="GL24" s="483">
        <v>0</v>
      </c>
      <c r="GM24" s="483">
        <v>0</v>
      </c>
      <c r="GN24" s="483">
        <v>0</v>
      </c>
      <c r="GO24" s="483">
        <v>0</v>
      </c>
      <c r="GP24" s="483">
        <v>0</v>
      </c>
      <c r="GQ24" s="483">
        <v>0</v>
      </c>
      <c r="GR24" s="483">
        <v>0</v>
      </c>
      <c r="GS24" s="483">
        <v>60351.420000000013</v>
      </c>
      <c r="GT24" s="483">
        <v>0</v>
      </c>
      <c r="GU24" s="483">
        <v>0</v>
      </c>
      <c r="GV24" s="483">
        <v>0</v>
      </c>
      <c r="GW24" s="483">
        <v>0</v>
      </c>
      <c r="GX24" s="483">
        <v>0</v>
      </c>
      <c r="GY24" s="483">
        <v>0</v>
      </c>
      <c r="GZ24" s="483">
        <v>557114.99</v>
      </c>
      <c r="HA24" s="483">
        <v>0</v>
      </c>
      <c r="HB24" s="483">
        <v>0</v>
      </c>
      <c r="HC24" s="483">
        <v>0</v>
      </c>
      <c r="HD24" s="483">
        <v>0</v>
      </c>
      <c r="HE24" s="483">
        <v>0</v>
      </c>
      <c r="HF24" s="483">
        <v>0</v>
      </c>
      <c r="HG24" s="483">
        <v>0</v>
      </c>
      <c r="HH24" s="483">
        <v>0</v>
      </c>
      <c r="HI24" s="483">
        <v>0</v>
      </c>
      <c r="HJ24" s="483">
        <v>0</v>
      </c>
      <c r="HK24" s="483">
        <v>0</v>
      </c>
      <c r="HL24" s="483">
        <v>0</v>
      </c>
      <c r="HM24" s="483">
        <v>94745.24</v>
      </c>
      <c r="HN24" s="483">
        <v>0</v>
      </c>
      <c r="HO24" s="483">
        <v>0</v>
      </c>
      <c r="HP24" s="483">
        <v>108048.51</v>
      </c>
      <c r="HQ24" s="483">
        <v>574311.9</v>
      </c>
      <c r="HR24" s="483">
        <v>0</v>
      </c>
      <c r="HS24" s="483">
        <v>0</v>
      </c>
      <c r="HT24" s="483">
        <v>181378.73</v>
      </c>
      <c r="HU24" s="483">
        <v>0</v>
      </c>
      <c r="HV24" s="483">
        <v>0</v>
      </c>
      <c r="HW24" s="483">
        <v>1462710.76</v>
      </c>
      <c r="HX24" s="483">
        <v>0</v>
      </c>
      <c r="HY24" s="483">
        <v>0</v>
      </c>
      <c r="HZ24" s="483">
        <v>0</v>
      </c>
      <c r="IA24" s="483">
        <v>0</v>
      </c>
      <c r="IB24" s="483">
        <v>0</v>
      </c>
      <c r="IC24" s="483">
        <v>0</v>
      </c>
      <c r="ID24" s="483">
        <v>0</v>
      </c>
      <c r="IE24" s="483">
        <v>60351.420000000013</v>
      </c>
      <c r="IF24" s="483">
        <v>0</v>
      </c>
      <c r="IG24" s="483">
        <v>0</v>
      </c>
      <c r="IH24" s="483">
        <v>0</v>
      </c>
      <c r="II24" s="483">
        <v>0</v>
      </c>
      <c r="IJ24" s="483">
        <v>0</v>
      </c>
      <c r="IK24" s="483">
        <v>0</v>
      </c>
      <c r="IL24" s="483">
        <v>0</v>
      </c>
      <c r="IM24" s="483">
        <v>0</v>
      </c>
      <c r="IN24" s="483">
        <v>0</v>
      </c>
      <c r="IO24" s="483">
        <v>0</v>
      </c>
      <c r="IP24" s="483">
        <v>0</v>
      </c>
      <c r="IQ24" s="483">
        <v>23686.31</v>
      </c>
      <c r="IR24" s="483">
        <v>0</v>
      </c>
      <c r="IS24" s="483">
        <v>0</v>
      </c>
      <c r="IT24" s="483">
        <v>666461.38</v>
      </c>
      <c r="IU24" s="483">
        <v>0</v>
      </c>
      <c r="IV24" s="483">
        <v>63920.59</v>
      </c>
      <c r="IW24" s="483">
        <v>0</v>
      </c>
      <c r="IX24" s="483">
        <v>0</v>
      </c>
      <c r="IY24" s="483">
        <v>48670.500000000007</v>
      </c>
      <c r="IZ24" s="483">
        <v>0</v>
      </c>
      <c r="JA24" s="483">
        <v>0</v>
      </c>
      <c r="JB24" s="483">
        <v>0</v>
      </c>
      <c r="JC24" s="483">
        <v>0</v>
      </c>
      <c r="JD24" s="483">
        <v>0</v>
      </c>
      <c r="JE24" s="483">
        <v>0</v>
      </c>
      <c r="JF24" s="483">
        <v>0</v>
      </c>
      <c r="JG24" s="483">
        <v>0</v>
      </c>
      <c r="JH24" s="483">
        <v>0</v>
      </c>
      <c r="JI24" s="483">
        <v>0</v>
      </c>
      <c r="JJ24" s="483">
        <v>0</v>
      </c>
      <c r="JK24" s="483">
        <v>0</v>
      </c>
      <c r="JL24" s="483">
        <v>0</v>
      </c>
      <c r="JM24" s="483">
        <v>0</v>
      </c>
      <c r="JN24" s="483">
        <v>0</v>
      </c>
      <c r="JO24" s="483">
        <v>0</v>
      </c>
      <c r="JP24" s="483">
        <v>0</v>
      </c>
      <c r="JQ24" s="483">
        <v>211229.97</v>
      </c>
      <c r="JR24" s="483">
        <v>0</v>
      </c>
      <c r="JS24" s="483">
        <v>0</v>
      </c>
      <c r="JT24" s="483">
        <v>0</v>
      </c>
      <c r="JU24" s="483">
        <v>0</v>
      </c>
      <c r="JV24" s="483">
        <v>0</v>
      </c>
      <c r="JW24" s="483">
        <v>0</v>
      </c>
      <c r="JX24" s="483">
        <v>0</v>
      </c>
      <c r="JY24" s="483">
        <v>0</v>
      </c>
      <c r="JZ24" s="483">
        <v>0</v>
      </c>
      <c r="KA24" s="483">
        <v>0</v>
      </c>
      <c r="KB24" s="483">
        <v>0</v>
      </c>
      <c r="KC24" s="483">
        <v>0</v>
      </c>
      <c r="KD24" s="483">
        <v>0</v>
      </c>
      <c r="KE24" s="483">
        <v>158990.29999999999</v>
      </c>
      <c r="KF24" s="483">
        <v>0</v>
      </c>
      <c r="KG24" s="483">
        <v>0</v>
      </c>
      <c r="KH24" s="483">
        <v>0</v>
      </c>
      <c r="KI24" s="483">
        <v>0</v>
      </c>
      <c r="KJ24" s="483">
        <v>0</v>
      </c>
      <c r="KK24" s="483">
        <v>0</v>
      </c>
    </row>
    <row r="25" spans="1:297" ht="15">
      <c r="A25" s="199">
        <v>31.16</v>
      </c>
      <c r="B25" s="323" t="s">
        <v>545</v>
      </c>
      <c r="C25" s="483">
        <v>172853148.04987791</v>
      </c>
      <c r="D25" s="689">
        <v>14022.44233480115</v>
      </c>
      <c r="E25" s="689">
        <v>24883094.958645601</v>
      </c>
      <c r="F25" s="477">
        <v>233965.8297579326</v>
      </c>
      <c r="G25" s="477">
        <v>67477.607721226464</v>
      </c>
      <c r="H25" s="477">
        <v>306371.42424789112</v>
      </c>
      <c r="I25" s="477">
        <v>248945.220162563</v>
      </c>
      <c r="J25" s="477">
        <v>130022.47683697809</v>
      </c>
      <c r="K25" s="477">
        <v>109786.3790379967</v>
      </c>
      <c r="L25" s="477">
        <v>396353.45290112559</v>
      </c>
      <c r="M25" s="477">
        <v>34687.024142196598</v>
      </c>
      <c r="N25" s="477">
        <v>45362.349513233094</v>
      </c>
      <c r="O25" s="477">
        <v>12561319.78104247</v>
      </c>
      <c r="P25" s="477">
        <v>356613.59760906809</v>
      </c>
      <c r="Q25" s="477">
        <v>239262.25475272801</v>
      </c>
      <c r="R25" s="477">
        <v>64598.663395335818</v>
      </c>
      <c r="S25" s="477">
        <v>744961.16820454062</v>
      </c>
      <c r="T25" s="477">
        <v>186148.25679973559</v>
      </c>
      <c r="U25" s="477">
        <v>176396.60112594749</v>
      </c>
      <c r="V25" s="477">
        <v>16674.08351554981</v>
      </c>
      <c r="W25" s="477">
        <v>32965.592988058117</v>
      </c>
      <c r="X25" s="477">
        <v>635301.83689046581</v>
      </c>
      <c r="Y25" s="477">
        <v>125427.72702060689</v>
      </c>
      <c r="Z25" s="477">
        <v>363939.22404299083</v>
      </c>
      <c r="AA25" s="477">
        <v>252711.17120762021</v>
      </c>
      <c r="AB25" s="477">
        <v>97978.597689652219</v>
      </c>
      <c r="AC25" s="477">
        <v>179914.8632334508</v>
      </c>
      <c r="AD25" s="477">
        <v>202630.52776737549</v>
      </c>
      <c r="AE25" s="477">
        <v>120815.5109178671</v>
      </c>
      <c r="AF25" s="477">
        <v>24883094.958645601</v>
      </c>
      <c r="AG25" s="477">
        <v>13487995.71235921</v>
      </c>
      <c r="AH25" s="477">
        <v>57243.879266726719</v>
      </c>
      <c r="AI25" s="477">
        <v>544708.40663595451</v>
      </c>
      <c r="AJ25" s="477">
        <v>310339.20842301031</v>
      </c>
      <c r="AK25" s="477">
        <v>68395.005785014189</v>
      </c>
      <c r="AL25" s="477">
        <v>58985.885733366107</v>
      </c>
      <c r="AM25" s="477">
        <v>1479501.3359862191</v>
      </c>
      <c r="AN25" s="477">
        <v>237026.57374756251</v>
      </c>
      <c r="AO25" s="477">
        <v>2053800.3876177189</v>
      </c>
      <c r="AP25" s="477">
        <v>726207.87627139362</v>
      </c>
      <c r="AQ25" s="477">
        <v>188460.35907320931</v>
      </c>
      <c r="AR25" s="477">
        <v>567002.69562436373</v>
      </c>
      <c r="AS25" s="477">
        <v>173988.99883414581</v>
      </c>
      <c r="AT25" s="477">
        <v>230142.0552136648</v>
      </c>
      <c r="AU25" s="477">
        <v>199956.59668354201</v>
      </c>
      <c r="AV25" s="477">
        <v>175734.16532507431</v>
      </c>
      <c r="AW25" s="477">
        <v>247085.38991329141</v>
      </c>
      <c r="AX25" s="477">
        <v>137949.58746527671</v>
      </c>
      <c r="AY25" s="477">
        <v>57501.036516094588</v>
      </c>
      <c r="AZ25" s="477">
        <v>97509.926273600824</v>
      </c>
      <c r="BA25" s="477">
        <v>889456.53078527772</v>
      </c>
      <c r="BB25" s="477">
        <v>412539.1086810237</v>
      </c>
      <c r="BC25" s="477">
        <v>1986347.1969729119</v>
      </c>
      <c r="BD25" s="477">
        <v>134706.37003639821</v>
      </c>
      <c r="BE25" s="477">
        <v>167370.45303721089</v>
      </c>
      <c r="BF25" s="477">
        <v>163356.9314995131</v>
      </c>
      <c r="BG25" s="477">
        <v>152017.85220570251</v>
      </c>
      <c r="BH25" s="477">
        <v>48216.031465326923</v>
      </c>
      <c r="BI25" s="477">
        <v>173172.5036885601</v>
      </c>
      <c r="BJ25" s="477">
        <v>3307075.7445077938</v>
      </c>
      <c r="BK25" s="477">
        <v>50126.212611609692</v>
      </c>
      <c r="BL25" s="477">
        <v>565166.02325019264</v>
      </c>
      <c r="BM25" s="477">
        <v>1450589.124910868</v>
      </c>
      <c r="BN25" s="477">
        <v>674808.91888199456</v>
      </c>
      <c r="BO25" s="477">
        <v>99750.447830013436</v>
      </c>
      <c r="BP25" s="477">
        <v>1043999.394407537</v>
      </c>
      <c r="BQ25" s="477">
        <v>314017.52231489099</v>
      </c>
      <c r="BR25" s="477">
        <v>542732.63099588093</v>
      </c>
      <c r="BS25" s="477">
        <v>157549.97158566819</v>
      </c>
      <c r="BT25" s="477">
        <v>482956.71769860131</v>
      </c>
      <c r="BU25" s="477">
        <v>37025.491522985147</v>
      </c>
      <c r="BV25" s="477">
        <v>145326.0367708063</v>
      </c>
      <c r="BW25" s="477">
        <v>43483.724885565498</v>
      </c>
      <c r="BX25" s="477">
        <v>390443.70049778908</v>
      </c>
      <c r="BY25" s="477">
        <v>88493.728058784371</v>
      </c>
      <c r="BZ25" s="477">
        <v>95201.719874210758</v>
      </c>
      <c r="CA25" s="477">
        <v>86244.964449367704</v>
      </c>
      <c r="CB25" s="477">
        <v>400873.948204518</v>
      </c>
      <c r="CC25" s="477">
        <v>512385.01838644408</v>
      </c>
      <c r="CD25" s="477">
        <v>227670.4135322927</v>
      </c>
      <c r="CE25" s="477">
        <v>80696.275526687634</v>
      </c>
      <c r="CF25" s="477">
        <v>72592.930625879279</v>
      </c>
      <c r="CG25" s="477">
        <v>667994.26586336037</v>
      </c>
      <c r="CH25" s="477">
        <v>131827.3017246853</v>
      </c>
      <c r="CI25" s="477">
        <v>231610.59228440019</v>
      </c>
      <c r="CJ25" s="477">
        <v>1703873.163866353</v>
      </c>
      <c r="CK25" s="477">
        <v>297529.87661419017</v>
      </c>
      <c r="CL25" s="477">
        <v>62207.779525857957</v>
      </c>
      <c r="CM25" s="477">
        <v>32191.803139455111</v>
      </c>
      <c r="CN25" s="477">
        <v>1328976.397114615</v>
      </c>
      <c r="CO25" s="477">
        <v>365161.98614816612</v>
      </c>
      <c r="CP25" s="477">
        <v>184989.12525732501</v>
      </c>
      <c r="CQ25" s="477">
        <v>201757.26348642429</v>
      </c>
      <c r="CR25" s="477">
        <v>42027.56411743904</v>
      </c>
      <c r="CS25" s="477">
        <v>218875.46890021331</v>
      </c>
      <c r="CT25" s="477">
        <v>928004.37977044622</v>
      </c>
      <c r="CU25" s="477">
        <v>115286.1189888275</v>
      </c>
      <c r="CV25" s="477">
        <v>53811.481886721878</v>
      </c>
      <c r="CW25" s="477">
        <v>202700.14682985269</v>
      </c>
      <c r="CX25" s="477">
        <v>73021.142424744088</v>
      </c>
      <c r="CY25" s="477">
        <v>68747.139715157537</v>
      </c>
      <c r="CZ25" s="477">
        <v>1786564.7528956409</v>
      </c>
      <c r="DA25" s="477">
        <v>2185527.4561521411</v>
      </c>
      <c r="DB25" s="477">
        <v>231399.1555828703</v>
      </c>
      <c r="DC25" s="477">
        <v>168723.07863422719</v>
      </c>
      <c r="DD25" s="477">
        <v>186713.7615431188</v>
      </c>
      <c r="DE25" s="477">
        <v>58160.356674752162</v>
      </c>
      <c r="DF25" s="477">
        <v>2817760.2644126918</v>
      </c>
      <c r="DG25" s="477">
        <v>86547.903945725295</v>
      </c>
      <c r="DH25" s="477">
        <v>513783.64098852209</v>
      </c>
      <c r="DI25" s="477">
        <v>32547.860063538101</v>
      </c>
      <c r="DJ25" s="477">
        <v>373951.70764683798</v>
      </c>
      <c r="DK25" s="477">
        <v>268659.94287743088</v>
      </c>
      <c r="DL25" s="477">
        <v>34577.757414275751</v>
      </c>
      <c r="DM25" s="477">
        <v>183903.78291095901</v>
      </c>
      <c r="DN25" s="477">
        <v>65534.255475191552</v>
      </c>
      <c r="DO25" s="477">
        <v>243637.33400087411</v>
      </c>
      <c r="DP25" s="477">
        <v>240173.44568081759</v>
      </c>
      <c r="DQ25" s="477">
        <v>4129657.4352625981</v>
      </c>
      <c r="DR25" s="477">
        <v>116437.3709499578</v>
      </c>
      <c r="DS25" s="477">
        <v>452174.79860222043</v>
      </c>
      <c r="DT25" s="477">
        <v>247224.01336266441</v>
      </c>
      <c r="DU25" s="477">
        <v>82022.236429671524</v>
      </c>
      <c r="DV25" s="477">
        <v>2153705.2159139002</v>
      </c>
      <c r="DW25" s="477">
        <v>110259.2239153182</v>
      </c>
      <c r="DX25" s="477">
        <v>328151.40657779208</v>
      </c>
      <c r="DY25" s="477">
        <v>340060.00259639311</v>
      </c>
      <c r="DZ25" s="477">
        <v>56594.220416835968</v>
      </c>
      <c r="EA25" s="477">
        <v>333305.62039559078</v>
      </c>
      <c r="EB25" s="477">
        <v>215090.07330195251</v>
      </c>
      <c r="EC25" s="477">
        <v>14022.44233480115</v>
      </c>
      <c r="ED25" s="477">
        <v>358293.64040830702</v>
      </c>
      <c r="EE25" s="477">
        <v>356645.13294242299</v>
      </c>
      <c r="EF25" s="477">
        <v>106738.08597277739</v>
      </c>
      <c r="EG25" s="477">
        <v>223170.9096494797</v>
      </c>
      <c r="EH25" s="477">
        <v>546513.08679457614</v>
      </c>
      <c r="EI25" s="477">
        <v>212202.47836942351</v>
      </c>
      <c r="EJ25" s="477">
        <v>480607.99005910178</v>
      </c>
      <c r="EK25" s="477">
        <v>23559.510526418861</v>
      </c>
      <c r="EL25" s="477">
        <v>56814.18189039045</v>
      </c>
      <c r="EM25" s="477">
        <v>97715.75320693494</v>
      </c>
      <c r="EN25" s="477">
        <v>127249.6572472557</v>
      </c>
      <c r="EO25" s="477">
        <v>1518991.203789131</v>
      </c>
      <c r="EP25" s="477">
        <v>384419.75422175479</v>
      </c>
      <c r="EQ25" s="477">
        <v>117457.12493543549</v>
      </c>
      <c r="ER25" s="477">
        <v>55943.448379687703</v>
      </c>
      <c r="ES25" s="477">
        <v>169069.56323692741</v>
      </c>
      <c r="ET25" s="477">
        <v>21920.135144301279</v>
      </c>
      <c r="EU25" s="477">
        <v>108184.4646359984</v>
      </c>
      <c r="EV25" s="477">
        <v>63178.202891855894</v>
      </c>
      <c r="EW25" s="477">
        <v>1334314.649413842</v>
      </c>
      <c r="EX25" s="477">
        <v>143963.97978086889</v>
      </c>
      <c r="EY25" s="477">
        <v>40572.074377485769</v>
      </c>
      <c r="EZ25" s="477">
        <v>60510.646909793933</v>
      </c>
      <c r="FA25" s="477">
        <v>286800.17296555429</v>
      </c>
      <c r="FB25" s="477">
        <v>120676.4520224712</v>
      </c>
      <c r="FC25" s="477">
        <v>213183.17228327339</v>
      </c>
      <c r="FD25" s="477">
        <v>52320.385012789833</v>
      </c>
      <c r="FE25" s="477">
        <v>623877.54574866826</v>
      </c>
      <c r="FF25" s="477">
        <v>296199.38138828467</v>
      </c>
      <c r="FG25" s="477">
        <v>303191.01113136212</v>
      </c>
      <c r="FH25" s="477">
        <v>452587.35982520471</v>
      </c>
      <c r="FI25" s="477">
        <v>109443.3192115047</v>
      </c>
      <c r="FJ25" s="477">
        <v>230683.77653887289</v>
      </c>
      <c r="FK25" s="477">
        <v>676506.58892599749</v>
      </c>
      <c r="FL25" s="477">
        <v>106788.763870836</v>
      </c>
      <c r="FM25" s="477">
        <v>257242.82267347499</v>
      </c>
      <c r="FN25" s="477">
        <v>1409376.001094179</v>
      </c>
      <c r="FO25" s="477">
        <v>518779.10697206721</v>
      </c>
      <c r="FP25" s="477">
        <v>495123.34214363171</v>
      </c>
      <c r="FQ25" s="477">
        <v>58830.017905977438</v>
      </c>
      <c r="FR25" s="477">
        <v>186296.5642139331</v>
      </c>
      <c r="FS25" s="477">
        <v>166889.79828490599</v>
      </c>
      <c r="FT25" s="477">
        <v>4265329.7005566098</v>
      </c>
      <c r="FU25" s="477">
        <v>99807.806140826229</v>
      </c>
      <c r="FV25" s="477">
        <v>251426.24652461489</v>
      </c>
      <c r="FW25" s="477">
        <v>79676.390924917388</v>
      </c>
      <c r="FX25" s="477">
        <v>126992.9877539658</v>
      </c>
      <c r="FY25" s="477">
        <v>212705.51677911141</v>
      </c>
      <c r="FZ25" s="477">
        <v>23733.000689124841</v>
      </c>
      <c r="GA25" s="477">
        <v>94309.682110542359</v>
      </c>
      <c r="GB25" s="477">
        <v>66926.990748292723</v>
      </c>
      <c r="GC25" s="477">
        <v>673795.67310178501</v>
      </c>
      <c r="GD25" s="477">
        <v>121910.3478902443</v>
      </c>
      <c r="GE25" s="477">
        <v>867543.25923211128</v>
      </c>
      <c r="GF25" s="477">
        <v>220489.96716206209</v>
      </c>
      <c r="GG25" s="477">
        <v>113178.9489208053</v>
      </c>
      <c r="GH25" s="477">
        <v>292588.32669348439</v>
      </c>
      <c r="GI25" s="477">
        <v>94807.241061470777</v>
      </c>
      <c r="GJ25" s="477">
        <v>70731.679625823235</v>
      </c>
      <c r="GK25" s="477">
        <v>2314664.4144745339</v>
      </c>
      <c r="GL25" s="477">
        <v>121348.496022897</v>
      </c>
      <c r="GM25" s="477">
        <v>89526.004752476845</v>
      </c>
      <c r="GN25" s="477">
        <v>221301.57582800131</v>
      </c>
      <c r="GO25" s="477">
        <v>46792.202803815089</v>
      </c>
      <c r="GP25" s="477">
        <v>91607.79372154575</v>
      </c>
      <c r="GQ25" s="477">
        <v>87037.796608197823</v>
      </c>
      <c r="GR25" s="477">
        <v>65060.789620146803</v>
      </c>
      <c r="GS25" s="477">
        <v>137326.32774783191</v>
      </c>
      <c r="GT25" s="477">
        <v>86346.146506156918</v>
      </c>
      <c r="GU25" s="477">
        <v>157165.66716010441</v>
      </c>
      <c r="GV25" s="477">
        <v>73661.384511430675</v>
      </c>
      <c r="GW25" s="477">
        <v>55334.142152872511</v>
      </c>
      <c r="GX25" s="477">
        <v>191310.5519713517</v>
      </c>
      <c r="GY25" s="477">
        <v>321545.9350162695</v>
      </c>
      <c r="GZ25" s="477">
        <v>1509682.0303388429</v>
      </c>
      <c r="HA25" s="477">
        <v>593165.11915414617</v>
      </c>
      <c r="HB25" s="477">
        <v>982859.84388164734</v>
      </c>
      <c r="HC25" s="477">
        <v>137622.48102055231</v>
      </c>
      <c r="HD25" s="477">
        <v>126461.2007906698</v>
      </c>
      <c r="HE25" s="477">
        <v>1497671.653922335</v>
      </c>
      <c r="HF25" s="477">
        <v>81168.321883960874</v>
      </c>
      <c r="HG25" s="477">
        <v>55988.508374149533</v>
      </c>
      <c r="HH25" s="477">
        <v>106907.36434267891</v>
      </c>
      <c r="HI25" s="477">
        <v>75284.399319301898</v>
      </c>
      <c r="HJ25" s="477">
        <v>965376.66413293476</v>
      </c>
      <c r="HK25" s="477">
        <v>26748.948874910879</v>
      </c>
      <c r="HL25" s="477">
        <v>1451665.9069220319</v>
      </c>
      <c r="HM25" s="477">
        <v>127339.6133566277</v>
      </c>
      <c r="HN25" s="477">
        <v>133115.01454691021</v>
      </c>
      <c r="HO25" s="477">
        <v>99631.679845615639</v>
      </c>
      <c r="HP25" s="477">
        <v>63851.653505145463</v>
      </c>
      <c r="HQ25" s="477">
        <v>912599.46061966149</v>
      </c>
      <c r="HR25" s="477">
        <v>284356.98361768638</v>
      </c>
      <c r="HS25" s="477">
        <v>88405.579424021722</v>
      </c>
      <c r="HT25" s="477">
        <v>1723778.7612855269</v>
      </c>
      <c r="HU25" s="477">
        <v>104597.9074561396</v>
      </c>
      <c r="HV25" s="477">
        <v>101064.32397956371</v>
      </c>
      <c r="HW25" s="477">
        <v>870234.85737136065</v>
      </c>
      <c r="HX25" s="477">
        <v>28624.114603088339</v>
      </c>
      <c r="HY25" s="477">
        <v>1394014.97963818</v>
      </c>
      <c r="HZ25" s="477">
        <v>158708.08453686</v>
      </c>
      <c r="IA25" s="477">
        <v>39027.87602356256</v>
      </c>
      <c r="IB25" s="477">
        <v>133188.32481773081</v>
      </c>
      <c r="IC25" s="477">
        <v>329997.32654828258</v>
      </c>
      <c r="ID25" s="477">
        <v>62142.92457492018</v>
      </c>
      <c r="IE25" s="477">
        <v>596716.74876954441</v>
      </c>
      <c r="IF25" s="477">
        <v>208534.04074786601</v>
      </c>
      <c r="IG25" s="477">
        <v>191857.18753178231</v>
      </c>
      <c r="IH25" s="477">
        <v>44517.045716552639</v>
      </c>
      <c r="II25" s="477">
        <v>338758.62695743731</v>
      </c>
      <c r="IJ25" s="477">
        <v>92199.627310591648</v>
      </c>
      <c r="IK25" s="477">
        <v>237669.5797306319</v>
      </c>
      <c r="IL25" s="477">
        <v>67092.988085059944</v>
      </c>
      <c r="IM25" s="477">
        <v>179515.27743323689</v>
      </c>
      <c r="IN25" s="477">
        <v>211198.99300525829</v>
      </c>
      <c r="IO25" s="477">
        <v>121211.8349514572</v>
      </c>
      <c r="IP25" s="477">
        <v>224784.98533593019</v>
      </c>
      <c r="IQ25" s="477">
        <v>73244.244865940986</v>
      </c>
      <c r="IR25" s="477">
        <v>693910.47038570698</v>
      </c>
      <c r="IS25" s="477">
        <v>130554.32540571439</v>
      </c>
      <c r="IT25" s="477">
        <v>88649.339762496442</v>
      </c>
      <c r="IU25" s="477">
        <v>88050.88818383425</v>
      </c>
      <c r="IV25" s="477">
        <v>73333.348627693325</v>
      </c>
      <c r="IW25" s="477">
        <v>146722.5788856945</v>
      </c>
      <c r="IX25" s="477">
        <v>6950556.007050626</v>
      </c>
      <c r="IY25" s="477">
        <v>40570.00579214951</v>
      </c>
      <c r="IZ25" s="477">
        <v>78775.095307457697</v>
      </c>
      <c r="JA25" s="477">
        <v>151685.62782520789</v>
      </c>
      <c r="JB25" s="477">
        <v>133856.33675386131</v>
      </c>
      <c r="JC25" s="477">
        <v>75337.927949562494</v>
      </c>
      <c r="JD25" s="477">
        <v>51432.13315210992</v>
      </c>
      <c r="JE25" s="477">
        <v>503572.64626614802</v>
      </c>
      <c r="JF25" s="477">
        <v>7808415.9265637333</v>
      </c>
      <c r="JG25" s="477">
        <v>124554.7402039982</v>
      </c>
      <c r="JH25" s="477">
        <v>75890.893088748096</v>
      </c>
      <c r="JI25" s="477">
        <v>1329051.2569736571</v>
      </c>
      <c r="JJ25" s="477">
        <v>97755.343860361652</v>
      </c>
      <c r="JK25" s="477">
        <v>235788.09735258529</v>
      </c>
      <c r="JL25" s="477">
        <v>149937.8054892183</v>
      </c>
      <c r="JM25" s="477">
        <v>62529.003054594737</v>
      </c>
      <c r="JN25" s="477">
        <v>43291.15115847627</v>
      </c>
      <c r="JO25" s="477">
        <v>60809.021553896957</v>
      </c>
      <c r="JP25" s="477">
        <v>249714.78793024161</v>
      </c>
      <c r="JQ25" s="477">
        <v>596209.20957305725</v>
      </c>
      <c r="JR25" s="477">
        <v>2232431.5314342929</v>
      </c>
      <c r="JS25" s="477">
        <v>541380.81934981432</v>
      </c>
      <c r="JT25" s="477">
        <v>739049.90220395254</v>
      </c>
      <c r="JU25" s="477">
        <v>92525.730396757193</v>
      </c>
      <c r="JV25" s="477">
        <v>67254.105105202878</v>
      </c>
      <c r="JW25" s="477">
        <v>70413.993364328009</v>
      </c>
      <c r="JX25" s="477">
        <v>71580.536950477501</v>
      </c>
      <c r="JY25" s="477">
        <v>103271.36405012041</v>
      </c>
      <c r="JZ25" s="477">
        <v>891898.12078136904</v>
      </c>
      <c r="KA25" s="477">
        <v>173223.81134705021</v>
      </c>
      <c r="KB25" s="477">
        <v>64797.457950090749</v>
      </c>
      <c r="KC25" s="477">
        <v>91428.96912138442</v>
      </c>
      <c r="KD25" s="477">
        <v>200137.85616096639</v>
      </c>
      <c r="KE25" s="477">
        <v>161974.592817247</v>
      </c>
      <c r="KF25" s="477">
        <v>119431.4975742723</v>
      </c>
      <c r="KG25" s="477">
        <v>304999.91932629113</v>
      </c>
      <c r="KH25" s="477">
        <v>549848.05783295201</v>
      </c>
      <c r="KI25" s="477">
        <v>60583.43694989357</v>
      </c>
      <c r="KJ25" s="477">
        <v>162747.68894141819</v>
      </c>
      <c r="KK25" s="477">
        <v>474698.9308698416</v>
      </c>
    </row>
    <row r="26" spans="1:297" ht="15">
      <c r="A26" s="199">
        <v>754.59</v>
      </c>
      <c r="B26" s="323" t="s">
        <v>595</v>
      </c>
      <c r="C26" s="483">
        <v>299653662.83749968</v>
      </c>
      <c r="D26" s="689">
        <v>15657.7425</v>
      </c>
      <c r="E26" s="689">
        <v>41257774.192500003</v>
      </c>
      <c r="F26" s="477">
        <v>289007.96999999997</v>
      </c>
      <c r="G26" s="477">
        <v>90990.977499999994</v>
      </c>
      <c r="H26" s="477">
        <v>466525.26750000002</v>
      </c>
      <c r="I26" s="477">
        <v>344281.6875</v>
      </c>
      <c r="J26" s="477">
        <v>157960.84</v>
      </c>
      <c r="K26" s="477">
        <v>132870.7225</v>
      </c>
      <c r="L26" s="477">
        <v>798607.75000000012</v>
      </c>
      <c r="M26" s="477">
        <v>55336.600000000013</v>
      </c>
      <c r="N26" s="477">
        <v>82816.252500000002</v>
      </c>
      <c r="O26" s="477">
        <v>16758249.1325</v>
      </c>
      <c r="P26" s="477">
        <v>366919.38750000001</v>
      </c>
      <c r="Q26" s="477">
        <v>278380.82750000001</v>
      </c>
      <c r="R26" s="477">
        <v>52506.887500000012</v>
      </c>
      <c r="S26" s="477">
        <v>1053659.17</v>
      </c>
      <c r="T26" s="477">
        <v>272784.28499999997</v>
      </c>
      <c r="U26" s="477">
        <v>248888.935</v>
      </c>
      <c r="V26" s="477">
        <v>34585.375</v>
      </c>
      <c r="W26" s="477">
        <v>38546.972500000003</v>
      </c>
      <c r="X26" s="477">
        <v>1046239.035</v>
      </c>
      <c r="Y26" s="477">
        <v>216881.74249999999</v>
      </c>
      <c r="Z26" s="477">
        <v>338119.20250000001</v>
      </c>
      <c r="AA26" s="477">
        <v>335100.84250000003</v>
      </c>
      <c r="AB26" s="477">
        <v>127337.0625</v>
      </c>
      <c r="AC26" s="477">
        <v>322587.22499999998</v>
      </c>
      <c r="AD26" s="477">
        <v>308312.89750000002</v>
      </c>
      <c r="AE26" s="477">
        <v>150352.0575</v>
      </c>
      <c r="AF26" s="477">
        <v>41257774.192500003</v>
      </c>
      <c r="AG26" s="477">
        <v>17109825.190000001</v>
      </c>
      <c r="AH26" s="477">
        <v>87595.322500000009</v>
      </c>
      <c r="AI26" s="477">
        <v>850548.69500000007</v>
      </c>
      <c r="AJ26" s="477">
        <v>354783.065</v>
      </c>
      <c r="AK26" s="477">
        <v>95015.457500000004</v>
      </c>
      <c r="AL26" s="477">
        <v>87721.087500000009</v>
      </c>
      <c r="AM26" s="477">
        <v>2588117.9350000001</v>
      </c>
      <c r="AN26" s="477">
        <v>511234.72499999998</v>
      </c>
      <c r="AO26" s="477">
        <v>3532487.32</v>
      </c>
      <c r="AP26" s="477">
        <v>1066738.73</v>
      </c>
      <c r="AQ26" s="477">
        <v>539468.96750000003</v>
      </c>
      <c r="AR26" s="477">
        <v>1142889.4375</v>
      </c>
      <c r="AS26" s="477">
        <v>301018.52750000003</v>
      </c>
      <c r="AT26" s="477">
        <v>319380.21750000003</v>
      </c>
      <c r="AU26" s="477">
        <v>387356.20000000013</v>
      </c>
      <c r="AV26" s="477">
        <v>248574.52249999999</v>
      </c>
      <c r="AW26" s="477">
        <v>330007.36</v>
      </c>
      <c r="AX26" s="477">
        <v>137901.32250000001</v>
      </c>
      <c r="AY26" s="477">
        <v>52381.122499999998</v>
      </c>
      <c r="AZ26" s="477">
        <v>140102.21</v>
      </c>
      <c r="BA26" s="477">
        <v>1783787.8774999999</v>
      </c>
      <c r="BB26" s="477">
        <v>646494.98250000004</v>
      </c>
      <c r="BC26" s="477">
        <v>5296530.0925000003</v>
      </c>
      <c r="BD26" s="477">
        <v>199337.52499999999</v>
      </c>
      <c r="BE26" s="477">
        <v>196444.93</v>
      </c>
      <c r="BF26" s="477">
        <v>202796.0625</v>
      </c>
      <c r="BG26" s="477">
        <v>290831.5625</v>
      </c>
      <c r="BH26" s="477">
        <v>61121.79</v>
      </c>
      <c r="BI26" s="477">
        <v>202796.0625</v>
      </c>
      <c r="BJ26" s="477">
        <v>10573566.609999999</v>
      </c>
      <c r="BK26" s="477">
        <v>56342.720000000008</v>
      </c>
      <c r="BL26" s="477">
        <v>1145844.915</v>
      </c>
      <c r="BM26" s="477">
        <v>2600757.3174999999</v>
      </c>
      <c r="BN26" s="477">
        <v>1251801.9275</v>
      </c>
      <c r="BO26" s="477">
        <v>132053.25</v>
      </c>
      <c r="BP26" s="477">
        <v>2027709.095</v>
      </c>
      <c r="BQ26" s="477">
        <v>435084.01750000007</v>
      </c>
      <c r="BR26" s="477">
        <v>1322167.4450000001</v>
      </c>
      <c r="BS26" s="477">
        <v>244990.22</v>
      </c>
      <c r="BT26" s="477">
        <v>647249.57250000001</v>
      </c>
      <c r="BU26" s="477">
        <v>56782.897499999999</v>
      </c>
      <c r="BV26" s="477">
        <v>213171.67499999999</v>
      </c>
      <c r="BW26" s="477">
        <v>37792.3825</v>
      </c>
      <c r="BX26" s="477">
        <v>515573.61749999999</v>
      </c>
      <c r="BY26" s="477">
        <v>179026.47750000001</v>
      </c>
      <c r="BZ26" s="477">
        <v>96524.637499999997</v>
      </c>
      <c r="CA26" s="477">
        <v>49677.17500000001</v>
      </c>
      <c r="CB26" s="477">
        <v>563615.84750000003</v>
      </c>
      <c r="CC26" s="477">
        <v>470801.27750000008</v>
      </c>
      <c r="CD26" s="477">
        <v>319820.39500000002</v>
      </c>
      <c r="CE26" s="477">
        <v>135511.78750000001</v>
      </c>
      <c r="CF26" s="477">
        <v>70176.87000000001</v>
      </c>
      <c r="CG26" s="477">
        <v>1269094.615</v>
      </c>
      <c r="CH26" s="477">
        <v>303785.35749999998</v>
      </c>
      <c r="CI26" s="477">
        <v>766977.85250000004</v>
      </c>
      <c r="CJ26" s="477">
        <v>2354760.9775</v>
      </c>
      <c r="CK26" s="477">
        <v>524817.34499999997</v>
      </c>
      <c r="CL26" s="477">
        <v>63888.62000000001</v>
      </c>
      <c r="CM26" s="477">
        <v>68164.63</v>
      </c>
      <c r="CN26" s="477">
        <v>1819064.96</v>
      </c>
      <c r="CO26" s="477">
        <v>604175.05999999994</v>
      </c>
      <c r="CP26" s="477">
        <v>307181.01250000001</v>
      </c>
      <c r="CQ26" s="477">
        <v>333403.01500000001</v>
      </c>
      <c r="CR26" s="477">
        <v>49991.587500000001</v>
      </c>
      <c r="CS26" s="477">
        <v>312022.96500000003</v>
      </c>
      <c r="CT26" s="477">
        <v>2198686.6124999998</v>
      </c>
      <c r="CU26" s="477">
        <v>185251.845</v>
      </c>
      <c r="CV26" s="477">
        <v>121426.1075</v>
      </c>
      <c r="CW26" s="477">
        <v>686802.66500000004</v>
      </c>
      <c r="CX26" s="477">
        <v>59361.079999999987</v>
      </c>
      <c r="CY26" s="477">
        <v>78477.36</v>
      </c>
      <c r="CZ26" s="477">
        <v>3234424.27</v>
      </c>
      <c r="DA26" s="477">
        <v>4203506.4775</v>
      </c>
      <c r="DB26" s="477">
        <v>172738.22750000001</v>
      </c>
      <c r="DC26" s="477">
        <v>159407.13750000001</v>
      </c>
      <c r="DD26" s="477">
        <v>349060.75750000012</v>
      </c>
      <c r="DE26" s="477">
        <v>77408.357499999998</v>
      </c>
      <c r="DF26" s="477">
        <v>6523053.2549999999</v>
      </c>
      <c r="DG26" s="477">
        <v>72943.700000000012</v>
      </c>
      <c r="DH26" s="477">
        <v>709377.48249999993</v>
      </c>
      <c r="DI26" s="477">
        <v>39050.032500000001</v>
      </c>
      <c r="DJ26" s="477">
        <v>752011.8175</v>
      </c>
      <c r="DK26" s="477">
        <v>447220.34</v>
      </c>
      <c r="DL26" s="477">
        <v>40936.5075</v>
      </c>
      <c r="DM26" s="477">
        <v>226251.23499999999</v>
      </c>
      <c r="DN26" s="477">
        <v>97404.992500000008</v>
      </c>
      <c r="DO26" s="477">
        <v>386475.84499999997</v>
      </c>
      <c r="DP26" s="477">
        <v>204996.95</v>
      </c>
      <c r="DQ26" s="477">
        <v>8238236.3250000002</v>
      </c>
      <c r="DR26" s="477">
        <v>224679.17249999999</v>
      </c>
      <c r="DS26" s="477">
        <v>345539.33750000002</v>
      </c>
      <c r="DT26" s="477">
        <v>439108.49750000011</v>
      </c>
      <c r="DU26" s="477">
        <v>68416.159999999989</v>
      </c>
      <c r="DV26" s="477">
        <v>4103649.0674999999</v>
      </c>
      <c r="DW26" s="477">
        <v>104384.95</v>
      </c>
      <c r="DX26" s="477">
        <v>486396.13750000001</v>
      </c>
      <c r="DY26" s="477">
        <v>911922.01500000001</v>
      </c>
      <c r="DZ26" s="477">
        <v>112685.44</v>
      </c>
      <c r="EA26" s="477">
        <v>959964.24500000011</v>
      </c>
      <c r="EB26" s="477">
        <v>382388.48249999998</v>
      </c>
      <c r="EC26" s="477">
        <v>15657.7425</v>
      </c>
      <c r="ED26" s="477">
        <v>656556.1825</v>
      </c>
      <c r="EE26" s="477">
        <v>655990.24000000011</v>
      </c>
      <c r="EF26" s="477">
        <v>327177.64750000002</v>
      </c>
      <c r="EG26" s="477">
        <v>659071.48250000004</v>
      </c>
      <c r="EH26" s="477">
        <v>782006.77</v>
      </c>
      <c r="EI26" s="477">
        <v>260836.61</v>
      </c>
      <c r="EJ26" s="477">
        <v>707302.3600000001</v>
      </c>
      <c r="EK26" s="477">
        <v>29806.305</v>
      </c>
      <c r="EL26" s="477">
        <v>74389.997499999998</v>
      </c>
      <c r="EM26" s="477">
        <v>73886.9375</v>
      </c>
      <c r="EN26" s="477">
        <v>180912.95250000001</v>
      </c>
      <c r="EO26" s="477">
        <v>2138193.6475</v>
      </c>
      <c r="EP26" s="477">
        <v>427726.76500000001</v>
      </c>
      <c r="EQ26" s="477">
        <v>122872.405</v>
      </c>
      <c r="ER26" s="477">
        <v>80112.304999999993</v>
      </c>
      <c r="ES26" s="477">
        <v>253227.82750000001</v>
      </c>
      <c r="ET26" s="477">
        <v>40181.917500000003</v>
      </c>
      <c r="EU26" s="477">
        <v>119539.63250000001</v>
      </c>
      <c r="EV26" s="477">
        <v>87155.145000000004</v>
      </c>
      <c r="EW26" s="477">
        <v>2827448.73</v>
      </c>
      <c r="EX26" s="477">
        <v>368994.51</v>
      </c>
      <c r="EY26" s="477">
        <v>58292.077499999999</v>
      </c>
      <c r="EZ26" s="477">
        <v>107717.7225</v>
      </c>
      <c r="FA26" s="477">
        <v>427475.23499999999</v>
      </c>
      <c r="FB26" s="477">
        <v>449924.28749999998</v>
      </c>
      <c r="FC26" s="477">
        <v>280204.42</v>
      </c>
      <c r="FD26" s="477">
        <v>81935.897500000006</v>
      </c>
      <c r="FE26" s="477">
        <v>816151.96750000014</v>
      </c>
      <c r="FF26" s="477">
        <v>294981.80750000011</v>
      </c>
      <c r="FG26" s="477">
        <v>474008.28500000009</v>
      </c>
      <c r="FH26" s="477">
        <v>765720.20250000001</v>
      </c>
      <c r="FI26" s="477">
        <v>224301.8775</v>
      </c>
      <c r="FJ26" s="477">
        <v>361825.90500000003</v>
      </c>
      <c r="FK26" s="477">
        <v>1778820.16</v>
      </c>
      <c r="FL26" s="477">
        <v>136769.4375</v>
      </c>
      <c r="FM26" s="477">
        <v>490609.26500000001</v>
      </c>
      <c r="FN26" s="477">
        <v>1749957.0925</v>
      </c>
      <c r="FO26" s="477">
        <v>200280.76250000001</v>
      </c>
      <c r="FP26" s="477">
        <v>803386.82</v>
      </c>
      <c r="FQ26" s="477">
        <v>52255.357500000013</v>
      </c>
      <c r="FR26" s="477">
        <v>397165.86999999988</v>
      </c>
      <c r="FS26" s="477">
        <v>288504.90999999997</v>
      </c>
      <c r="FT26" s="477">
        <v>13613495.307499999</v>
      </c>
      <c r="FU26" s="477">
        <v>130858.4825</v>
      </c>
      <c r="FV26" s="477">
        <v>392009.505</v>
      </c>
      <c r="FW26" s="477">
        <v>141422.74249999999</v>
      </c>
      <c r="FX26" s="477">
        <v>168965.2775</v>
      </c>
      <c r="FY26" s="477">
        <v>309067.48749999999</v>
      </c>
      <c r="FZ26" s="477">
        <v>35339.964999999997</v>
      </c>
      <c r="GA26" s="477">
        <v>99731.645000000019</v>
      </c>
      <c r="GB26" s="477">
        <v>183931.3125</v>
      </c>
      <c r="GC26" s="477">
        <v>788923.84500000009</v>
      </c>
      <c r="GD26" s="477">
        <v>149660.35</v>
      </c>
      <c r="GE26" s="477">
        <v>1011842.3075</v>
      </c>
      <c r="GF26" s="477">
        <v>161293.61249999999</v>
      </c>
      <c r="GG26" s="477">
        <v>175819.47</v>
      </c>
      <c r="GH26" s="477">
        <v>894189.15</v>
      </c>
      <c r="GI26" s="477">
        <v>220214.51500000001</v>
      </c>
      <c r="GJ26" s="477">
        <v>82124.544999999998</v>
      </c>
      <c r="GK26" s="477">
        <v>4981677.415</v>
      </c>
      <c r="GL26" s="477">
        <v>180912.95250000001</v>
      </c>
      <c r="GM26" s="477">
        <v>139221.85500000001</v>
      </c>
      <c r="GN26" s="477">
        <v>467468.505</v>
      </c>
      <c r="GO26" s="477">
        <v>80552.482499999998</v>
      </c>
      <c r="GP26" s="477">
        <v>87783.970000000016</v>
      </c>
      <c r="GQ26" s="477">
        <v>170600.2225</v>
      </c>
      <c r="GR26" s="477">
        <v>71120.107499999998</v>
      </c>
      <c r="GS26" s="477">
        <v>220403.16250000001</v>
      </c>
      <c r="GT26" s="477">
        <v>124695.9975</v>
      </c>
      <c r="GU26" s="477">
        <v>237004.14249999999</v>
      </c>
      <c r="GV26" s="477">
        <v>65649.33</v>
      </c>
      <c r="GW26" s="477">
        <v>68353.277500000011</v>
      </c>
      <c r="GX26" s="477">
        <v>243858.33499999999</v>
      </c>
      <c r="GY26" s="477">
        <v>339251.08750000002</v>
      </c>
      <c r="GZ26" s="477">
        <v>2355075.39</v>
      </c>
      <c r="HA26" s="477">
        <v>1258090.1775</v>
      </c>
      <c r="HB26" s="477">
        <v>1223630.5674999999</v>
      </c>
      <c r="HC26" s="477">
        <v>132870.7225</v>
      </c>
      <c r="HD26" s="477">
        <v>126330.9425</v>
      </c>
      <c r="HE26" s="477">
        <v>1749076.7375</v>
      </c>
      <c r="HF26" s="477">
        <v>122557.99249999999</v>
      </c>
      <c r="HG26" s="477">
        <v>59361.080000000009</v>
      </c>
      <c r="HH26" s="477">
        <v>172046.52</v>
      </c>
      <c r="HI26" s="477">
        <v>71560.285000000003</v>
      </c>
      <c r="HJ26" s="477">
        <v>1598661.7975000001</v>
      </c>
      <c r="HK26" s="477">
        <v>57474.605000000003</v>
      </c>
      <c r="HL26" s="477">
        <v>3159342.5649999999</v>
      </c>
      <c r="HM26" s="477">
        <v>219397.04250000001</v>
      </c>
      <c r="HN26" s="477">
        <v>207889.54500000001</v>
      </c>
      <c r="HO26" s="477">
        <v>161042.08249999999</v>
      </c>
      <c r="HP26" s="477">
        <v>117841.80499999999</v>
      </c>
      <c r="HQ26" s="477">
        <v>1078309.1100000001</v>
      </c>
      <c r="HR26" s="477">
        <v>541921.38500000013</v>
      </c>
      <c r="HS26" s="477">
        <v>160413.25750000001</v>
      </c>
      <c r="HT26" s="477">
        <v>2761296.34</v>
      </c>
      <c r="HU26" s="477">
        <v>108032.13499999999</v>
      </c>
      <c r="HV26" s="477">
        <v>126771.12</v>
      </c>
      <c r="HW26" s="477">
        <v>1831830.1074999999</v>
      </c>
      <c r="HX26" s="477">
        <v>57474.605000000003</v>
      </c>
      <c r="HY26" s="477">
        <v>2883225.5074999998</v>
      </c>
      <c r="HZ26" s="477">
        <v>189590.73749999999</v>
      </c>
      <c r="IA26" s="477">
        <v>58166.3125</v>
      </c>
      <c r="IB26" s="477">
        <v>191351.44750000001</v>
      </c>
      <c r="IC26" s="477">
        <v>819170.32750000001</v>
      </c>
      <c r="ID26" s="477">
        <v>116269.74249999999</v>
      </c>
      <c r="IE26" s="477">
        <v>812441.90000000014</v>
      </c>
      <c r="IF26" s="477">
        <v>177831.71</v>
      </c>
      <c r="IG26" s="477">
        <v>281650.71750000003</v>
      </c>
      <c r="IH26" s="477">
        <v>58669.372499999998</v>
      </c>
      <c r="II26" s="477">
        <v>366353.44500000001</v>
      </c>
      <c r="IJ26" s="477">
        <v>156514.54250000001</v>
      </c>
      <c r="IK26" s="477">
        <v>406849.77500000002</v>
      </c>
      <c r="IL26" s="477">
        <v>90928.095000000001</v>
      </c>
      <c r="IM26" s="477">
        <v>366353.44500000001</v>
      </c>
      <c r="IN26" s="477">
        <v>269011.33500000002</v>
      </c>
      <c r="IO26" s="477">
        <v>143560.7475</v>
      </c>
      <c r="IP26" s="477">
        <v>205437.1275</v>
      </c>
      <c r="IQ26" s="477">
        <v>157646.42749999999</v>
      </c>
      <c r="IR26" s="477">
        <v>943048.85250000004</v>
      </c>
      <c r="IS26" s="477">
        <v>186509.495</v>
      </c>
      <c r="IT26" s="477">
        <v>183554.01749999999</v>
      </c>
      <c r="IU26" s="477">
        <v>216441.565</v>
      </c>
      <c r="IV26" s="477">
        <v>69170.75</v>
      </c>
      <c r="IW26" s="477">
        <v>201161.11750000011</v>
      </c>
      <c r="IX26" s="477">
        <v>17841148.664999999</v>
      </c>
      <c r="IY26" s="477">
        <v>61561.967500000013</v>
      </c>
      <c r="IZ26" s="477">
        <v>124004.29</v>
      </c>
      <c r="JA26" s="477">
        <v>192043.155</v>
      </c>
      <c r="JB26" s="477">
        <v>275173.82</v>
      </c>
      <c r="JC26" s="477">
        <v>92122.862500000017</v>
      </c>
      <c r="JD26" s="477">
        <v>89984.857499999998</v>
      </c>
      <c r="JE26" s="477">
        <v>924184.10250000004</v>
      </c>
      <c r="JF26" s="477">
        <v>14083038.935000001</v>
      </c>
      <c r="JG26" s="477">
        <v>136266.3775</v>
      </c>
      <c r="JH26" s="477">
        <v>92437.275000000009</v>
      </c>
      <c r="JI26" s="477">
        <v>1663996.7150000001</v>
      </c>
      <c r="JJ26" s="477">
        <v>238387.5575</v>
      </c>
      <c r="JK26" s="477">
        <v>457092.89250000002</v>
      </c>
      <c r="JL26" s="477">
        <v>272658.52</v>
      </c>
      <c r="JM26" s="477">
        <v>128594.71249999999</v>
      </c>
      <c r="JN26" s="477">
        <v>37792.3825</v>
      </c>
      <c r="JO26" s="477">
        <v>160539.02249999999</v>
      </c>
      <c r="JP26" s="477">
        <v>224490.52499999999</v>
      </c>
      <c r="JQ26" s="477">
        <v>774020.6925</v>
      </c>
      <c r="JR26" s="477">
        <v>3172422.125</v>
      </c>
      <c r="JS26" s="477">
        <v>1070134.385</v>
      </c>
      <c r="JT26" s="477">
        <v>1259913.77</v>
      </c>
      <c r="JU26" s="477">
        <v>96398.872499999998</v>
      </c>
      <c r="JV26" s="477">
        <v>74893.05750000001</v>
      </c>
      <c r="JW26" s="477">
        <v>168273.57</v>
      </c>
      <c r="JX26" s="477">
        <v>92185.74500000001</v>
      </c>
      <c r="JY26" s="477">
        <v>135134.49249999999</v>
      </c>
      <c r="JZ26" s="477">
        <v>1201181.5149999999</v>
      </c>
      <c r="KA26" s="477">
        <v>262471.55500000011</v>
      </c>
      <c r="KB26" s="477">
        <v>86652.085000000006</v>
      </c>
      <c r="KC26" s="477">
        <v>160098.845</v>
      </c>
      <c r="KD26" s="477">
        <v>258132.66250000001</v>
      </c>
      <c r="KE26" s="477">
        <v>162236.85</v>
      </c>
      <c r="KF26" s="477">
        <v>191414.33</v>
      </c>
      <c r="KG26" s="477">
        <v>649324.69500000007</v>
      </c>
      <c r="KH26" s="477">
        <v>1344302.085</v>
      </c>
      <c r="KI26" s="477">
        <v>95707.165000000008</v>
      </c>
      <c r="KJ26" s="477">
        <v>218013.6275</v>
      </c>
      <c r="KK26" s="477">
        <v>1193321.2024999999</v>
      </c>
    </row>
    <row r="27" spans="1:297" ht="15">
      <c r="A27" s="484"/>
      <c r="B27" s="479" t="s">
        <v>596</v>
      </c>
      <c r="C27" s="485">
        <v>2487756480.53473</v>
      </c>
      <c r="D27" s="691">
        <v>323217.97275895788</v>
      </c>
      <c r="E27" s="691">
        <v>429256774.01146448</v>
      </c>
      <c r="F27" s="485">
        <v>2707092.0041685551</v>
      </c>
      <c r="G27" s="485">
        <v>623084.58604917908</v>
      </c>
      <c r="H27" s="485">
        <v>2991655.223648285</v>
      </c>
      <c r="I27" s="485">
        <v>2330166.2266964749</v>
      </c>
      <c r="J27" s="485">
        <v>1042870.878967369</v>
      </c>
      <c r="K27" s="485">
        <v>739629.96721448563</v>
      </c>
      <c r="L27" s="485">
        <v>3586409.7678450621</v>
      </c>
      <c r="M27" s="485">
        <v>1101613.081630999</v>
      </c>
      <c r="N27" s="485">
        <v>1988859.1561567229</v>
      </c>
      <c r="O27" s="485">
        <v>226213217.16897169</v>
      </c>
      <c r="P27" s="485">
        <v>2795015.8275491348</v>
      </c>
      <c r="Q27" s="485">
        <v>2026856.6738973099</v>
      </c>
      <c r="R27" s="485">
        <v>705911.36961592548</v>
      </c>
      <c r="S27" s="485">
        <v>6669670.9393390371</v>
      </c>
      <c r="T27" s="485">
        <v>1811923.928898877</v>
      </c>
      <c r="U27" s="485">
        <v>2174355.182823387</v>
      </c>
      <c r="V27" s="485">
        <v>1548325.090310354</v>
      </c>
      <c r="W27" s="485">
        <v>576763.55879654363</v>
      </c>
      <c r="X27" s="485">
        <v>7171985.2467031823</v>
      </c>
      <c r="Y27" s="485">
        <v>1410864.5086802121</v>
      </c>
      <c r="Z27" s="485">
        <v>3404585.6147657321</v>
      </c>
      <c r="AA27" s="485">
        <v>1941626.0083870869</v>
      </c>
      <c r="AB27" s="485">
        <v>1077756.234414119</v>
      </c>
      <c r="AC27" s="485">
        <v>1744921.452051817</v>
      </c>
      <c r="AD27" s="485">
        <v>1819168.3863738279</v>
      </c>
      <c r="AE27" s="485">
        <v>1627922.976329807</v>
      </c>
      <c r="AF27" s="485">
        <v>429256774.01146448</v>
      </c>
      <c r="AG27" s="485">
        <v>204752226.4239994</v>
      </c>
      <c r="AH27" s="485">
        <v>1318877.3899755799</v>
      </c>
      <c r="AI27" s="485">
        <v>4799160.0572893312</v>
      </c>
      <c r="AJ27" s="485">
        <v>2751106.466739797</v>
      </c>
      <c r="AK27" s="485">
        <v>548422.34635886329</v>
      </c>
      <c r="AL27" s="485">
        <v>1602992.7391537949</v>
      </c>
      <c r="AM27" s="485">
        <v>16069071.53484525</v>
      </c>
      <c r="AN27" s="485">
        <v>2345891.7564007249</v>
      </c>
      <c r="AO27" s="485">
        <v>22812274.780354839</v>
      </c>
      <c r="AP27" s="485">
        <v>6162427.8307074588</v>
      </c>
      <c r="AQ27" s="485">
        <v>3217663.6951802741</v>
      </c>
      <c r="AR27" s="485">
        <v>5984891.8949417388</v>
      </c>
      <c r="AS27" s="485">
        <v>1768134.7684270879</v>
      </c>
      <c r="AT27" s="485">
        <v>2354033.430114395</v>
      </c>
      <c r="AU27" s="485">
        <v>2119933.3430934311</v>
      </c>
      <c r="AV27" s="485">
        <v>3692695.56799006</v>
      </c>
      <c r="AW27" s="485">
        <v>8464068.8182458021</v>
      </c>
      <c r="AX27" s="485">
        <v>2361485.196599226</v>
      </c>
      <c r="AY27" s="485">
        <v>895995.75682332006</v>
      </c>
      <c r="AZ27" s="485">
        <v>911488.69310842792</v>
      </c>
      <c r="BA27" s="485">
        <v>10308890.950648</v>
      </c>
      <c r="BB27" s="485">
        <v>3725078.0792096979</v>
      </c>
      <c r="BC27" s="485">
        <v>30663440.38326415</v>
      </c>
      <c r="BD27" s="485">
        <v>1087582.150444417</v>
      </c>
      <c r="BE27" s="485">
        <v>1752025.4511139591</v>
      </c>
      <c r="BF27" s="485">
        <v>1978149.689977431</v>
      </c>
      <c r="BG27" s="485">
        <v>2606575.7092341632</v>
      </c>
      <c r="BH27" s="485">
        <v>474551.65950115002</v>
      </c>
      <c r="BI27" s="485">
        <v>2208748.8516810848</v>
      </c>
      <c r="BJ27" s="485">
        <v>52262043.549574777</v>
      </c>
      <c r="BK27" s="485">
        <v>470431.33454535838</v>
      </c>
      <c r="BL27" s="485">
        <v>6361280.4527130192</v>
      </c>
      <c r="BM27" s="485">
        <v>16773054.476887429</v>
      </c>
      <c r="BN27" s="485">
        <v>8703523.3151930161</v>
      </c>
      <c r="BO27" s="485">
        <v>1195159.2345631451</v>
      </c>
      <c r="BP27" s="485">
        <v>12884482.32633967</v>
      </c>
      <c r="BQ27" s="485">
        <v>3224883.087850566</v>
      </c>
      <c r="BR27" s="485">
        <v>6874984.54539607</v>
      </c>
      <c r="BS27" s="485">
        <v>2028018.7701993871</v>
      </c>
      <c r="BT27" s="485">
        <v>4684452.17325122</v>
      </c>
      <c r="BU27" s="485">
        <v>604195.82597521681</v>
      </c>
      <c r="BV27" s="485">
        <v>1385805.27439326</v>
      </c>
      <c r="BW27" s="485">
        <v>360291.61266706529</v>
      </c>
      <c r="BX27" s="485">
        <v>3378710.4885742222</v>
      </c>
      <c r="BY27" s="485">
        <v>1464885.4770884421</v>
      </c>
      <c r="BZ27" s="485">
        <v>976649.11751122109</v>
      </c>
      <c r="CA27" s="485">
        <v>788448.07883903524</v>
      </c>
      <c r="CB27" s="485">
        <v>3810832.155290829</v>
      </c>
      <c r="CC27" s="485">
        <v>4686810.4574599918</v>
      </c>
      <c r="CD27" s="485">
        <v>4475440.1912805624</v>
      </c>
      <c r="CE27" s="485">
        <v>978552.91705620114</v>
      </c>
      <c r="CF27" s="485">
        <v>816263.34164706129</v>
      </c>
      <c r="CG27" s="485">
        <v>6692656.344864253</v>
      </c>
      <c r="CH27" s="485">
        <v>1600373.594944942</v>
      </c>
      <c r="CI27" s="485">
        <v>2909916.3368726582</v>
      </c>
      <c r="CJ27" s="485">
        <v>20561244.972331461</v>
      </c>
      <c r="CK27" s="485">
        <v>3417372.0522320508</v>
      </c>
      <c r="CL27" s="485">
        <v>586636.57799247222</v>
      </c>
      <c r="CM27" s="485">
        <v>643697.2221775864</v>
      </c>
      <c r="CN27" s="485">
        <v>19751486.557872251</v>
      </c>
      <c r="CO27" s="485">
        <v>4864351.8954932895</v>
      </c>
      <c r="CP27" s="485">
        <v>7860527.4463622747</v>
      </c>
      <c r="CQ27" s="485">
        <v>2506851.85827243</v>
      </c>
      <c r="CR27" s="485">
        <v>654519.26699664455</v>
      </c>
      <c r="CS27" s="485">
        <v>1861850.142934222</v>
      </c>
      <c r="CT27" s="485">
        <v>15611365.03338993</v>
      </c>
      <c r="CU27" s="485">
        <v>2959999.2369962581</v>
      </c>
      <c r="CV27" s="485">
        <v>898198.06040109531</v>
      </c>
      <c r="CW27" s="485">
        <v>3220662.2466031229</v>
      </c>
      <c r="CX27" s="485">
        <v>1478392.741615121</v>
      </c>
      <c r="CY27" s="485">
        <v>622634.87201618659</v>
      </c>
      <c r="CZ27" s="485">
        <v>21444224.349348761</v>
      </c>
      <c r="DA27" s="485">
        <v>24332527.35398763</v>
      </c>
      <c r="DB27" s="485">
        <v>3250753.0911642322</v>
      </c>
      <c r="DC27" s="485">
        <v>3376829.0880028508</v>
      </c>
      <c r="DD27" s="485">
        <v>5666037.0615752041</v>
      </c>
      <c r="DE27" s="485">
        <v>981473.98504402803</v>
      </c>
      <c r="DF27" s="485">
        <v>38968501.005715862</v>
      </c>
      <c r="DG27" s="485">
        <v>834142.10856138845</v>
      </c>
      <c r="DH27" s="485">
        <v>4961562.6304014409</v>
      </c>
      <c r="DI27" s="485">
        <v>804695.15240550379</v>
      </c>
      <c r="DJ27" s="485">
        <v>7793095.4174485235</v>
      </c>
      <c r="DK27" s="485">
        <v>2903828.5203617159</v>
      </c>
      <c r="DL27" s="485">
        <v>575138.42323514121</v>
      </c>
      <c r="DM27" s="485">
        <v>1370978.20205499</v>
      </c>
      <c r="DN27" s="485">
        <v>983034.81943420414</v>
      </c>
      <c r="DO27" s="485">
        <v>4991889.1022573514</v>
      </c>
      <c r="DP27" s="485">
        <v>6131047.5229014354</v>
      </c>
      <c r="DQ27" s="485">
        <v>50070741.281912953</v>
      </c>
      <c r="DR27" s="485">
        <v>1423930.872633432</v>
      </c>
      <c r="DS27" s="485">
        <v>3906580.1793215051</v>
      </c>
      <c r="DT27" s="485">
        <v>2781378.6883480232</v>
      </c>
      <c r="DU27" s="485">
        <v>990915.98231185449</v>
      </c>
      <c r="DV27" s="485">
        <v>30141340.13469455</v>
      </c>
      <c r="DW27" s="485">
        <v>1279810.8737709429</v>
      </c>
      <c r="DX27" s="485">
        <v>3374148.2192300111</v>
      </c>
      <c r="DY27" s="485">
        <v>4055481.7833428979</v>
      </c>
      <c r="DZ27" s="485">
        <v>685567.19432697562</v>
      </c>
      <c r="EA27" s="485">
        <v>4400452.2123396462</v>
      </c>
      <c r="EB27" s="485">
        <v>2717984.9068147549</v>
      </c>
      <c r="EC27" s="485">
        <v>492389.71466399531</v>
      </c>
      <c r="ED27" s="485">
        <v>6477391.5320282057</v>
      </c>
      <c r="EE27" s="485">
        <v>4093314.5449347892</v>
      </c>
      <c r="EF27" s="485">
        <v>1655847.2636197719</v>
      </c>
      <c r="EG27" s="485">
        <v>3248483.6562670232</v>
      </c>
      <c r="EH27" s="485">
        <v>5045922.8068042248</v>
      </c>
      <c r="EI27" s="485">
        <v>1893209.395211732</v>
      </c>
      <c r="EJ27" s="485">
        <v>6967096.0571855409</v>
      </c>
      <c r="EK27" s="485">
        <v>401700.4112640642</v>
      </c>
      <c r="EL27" s="485">
        <v>623942.57094675931</v>
      </c>
      <c r="EM27" s="485">
        <v>3265340.1224018969</v>
      </c>
      <c r="EN27" s="485">
        <v>1737126.4115876229</v>
      </c>
      <c r="EO27" s="485">
        <v>15330135.346271081</v>
      </c>
      <c r="EP27" s="485">
        <v>12891986.909583731</v>
      </c>
      <c r="EQ27" s="485">
        <v>5373626.2703235894</v>
      </c>
      <c r="ER27" s="485">
        <v>525479.78227934265</v>
      </c>
      <c r="ES27" s="485">
        <v>1495685.6603654129</v>
      </c>
      <c r="ET27" s="485">
        <v>323217.97275895788</v>
      </c>
      <c r="EU27" s="485">
        <v>1063014.771512334</v>
      </c>
      <c r="EV27" s="485">
        <v>867782.6362636619</v>
      </c>
      <c r="EW27" s="485">
        <v>16940344.532427851</v>
      </c>
      <c r="EX27" s="485">
        <v>2009853.820161113</v>
      </c>
      <c r="EY27" s="485">
        <v>890454.95860931568</v>
      </c>
      <c r="EZ27" s="485">
        <v>2164266.425515695</v>
      </c>
      <c r="FA27" s="485">
        <v>8511879.3977776952</v>
      </c>
      <c r="FB27" s="485">
        <v>1831982.611813565</v>
      </c>
      <c r="FC27" s="485">
        <v>1948076.649891065</v>
      </c>
      <c r="FD27" s="485">
        <v>653492.92501964315</v>
      </c>
      <c r="FE27" s="485">
        <v>5536277.767941867</v>
      </c>
      <c r="FF27" s="485">
        <v>2926245.4109531762</v>
      </c>
      <c r="FG27" s="485">
        <v>2953424.1976579949</v>
      </c>
      <c r="FH27" s="485">
        <v>5617792.9172461145</v>
      </c>
      <c r="FI27" s="485">
        <v>977779.36749411537</v>
      </c>
      <c r="FJ27" s="485">
        <v>2021443.869489511</v>
      </c>
      <c r="FK27" s="485">
        <v>8039947.4404030293</v>
      </c>
      <c r="FL27" s="485">
        <v>938855.40148279362</v>
      </c>
      <c r="FM27" s="485">
        <v>4296082.26157609</v>
      </c>
      <c r="FN27" s="485">
        <v>13273615.529817119</v>
      </c>
      <c r="FO27" s="485">
        <v>8300425.8781233104</v>
      </c>
      <c r="FP27" s="485">
        <v>4670486.0828343825</v>
      </c>
      <c r="FQ27" s="485">
        <v>535334.51208100386</v>
      </c>
      <c r="FR27" s="485">
        <v>2327795.09446334</v>
      </c>
      <c r="FS27" s="485">
        <v>1772730.2575146281</v>
      </c>
      <c r="FT27" s="485">
        <v>68149186.741583526</v>
      </c>
      <c r="FU27" s="485">
        <v>1076521.860835081</v>
      </c>
      <c r="FV27" s="485">
        <v>2451791.649862587</v>
      </c>
      <c r="FW27" s="485">
        <v>1308696.017147691</v>
      </c>
      <c r="FX27" s="485">
        <v>1444158.204724286</v>
      </c>
      <c r="FY27" s="485">
        <v>2079847.581692656</v>
      </c>
      <c r="FZ27" s="485">
        <v>985395.88029941509</v>
      </c>
      <c r="GA27" s="485">
        <v>1045393.188275256</v>
      </c>
      <c r="GB27" s="485">
        <v>1025460.264146692</v>
      </c>
      <c r="GC27" s="485">
        <v>6509464.3072752859</v>
      </c>
      <c r="GD27" s="485">
        <v>1691158.0396714711</v>
      </c>
      <c r="GE27" s="485">
        <v>13178312.580396639</v>
      </c>
      <c r="GF27" s="485">
        <v>5305688.5904443581</v>
      </c>
      <c r="GG27" s="485">
        <v>1602796.12719289</v>
      </c>
      <c r="GH27" s="485">
        <v>4489998.2285472266</v>
      </c>
      <c r="GI27" s="485">
        <v>1475504.307890991</v>
      </c>
      <c r="GJ27" s="485">
        <v>611590.51735347183</v>
      </c>
      <c r="GK27" s="485">
        <v>25681237.069219779</v>
      </c>
      <c r="GL27" s="485">
        <v>1066158.7103901261</v>
      </c>
      <c r="GM27" s="485">
        <v>3157634.6679603341</v>
      </c>
      <c r="GN27" s="485">
        <v>6600181.4801716218</v>
      </c>
      <c r="GO27" s="485">
        <v>498973.91438949661</v>
      </c>
      <c r="GP27" s="485">
        <v>784587.11655645608</v>
      </c>
      <c r="GQ27" s="485">
        <v>2811280.9371284018</v>
      </c>
      <c r="GR27" s="485">
        <v>2005016.449311458</v>
      </c>
      <c r="GS27" s="485">
        <v>1747089.6219266569</v>
      </c>
      <c r="GT27" s="485">
        <v>1138674.6777578271</v>
      </c>
      <c r="GU27" s="485">
        <v>2202638.7434601742</v>
      </c>
      <c r="GV27" s="485">
        <v>1226842.467282115</v>
      </c>
      <c r="GW27" s="485">
        <v>474596.8519937832</v>
      </c>
      <c r="GX27" s="485">
        <v>1689559.5509672591</v>
      </c>
      <c r="GY27" s="485">
        <v>2645527.103082621</v>
      </c>
      <c r="GZ27" s="485">
        <v>23446390.66273126</v>
      </c>
      <c r="HA27" s="485">
        <v>6784444.3245428652</v>
      </c>
      <c r="HB27" s="485">
        <v>10801338.137330581</v>
      </c>
      <c r="HC27" s="485">
        <v>1393170.24880916</v>
      </c>
      <c r="HD27" s="485">
        <v>3534807.6985163731</v>
      </c>
      <c r="HE27" s="485">
        <v>13564431.131653231</v>
      </c>
      <c r="HF27" s="485">
        <v>1117777.5860279801</v>
      </c>
      <c r="HG27" s="485">
        <v>1274232.0417461649</v>
      </c>
      <c r="HH27" s="485">
        <v>1243152.5083709031</v>
      </c>
      <c r="HI27" s="485">
        <v>684899.80311988504</v>
      </c>
      <c r="HJ27" s="485">
        <v>9514122.0392527785</v>
      </c>
      <c r="HK27" s="485">
        <v>958835.4419608647</v>
      </c>
      <c r="HL27" s="485">
        <v>22543198.830069441</v>
      </c>
      <c r="HM27" s="485">
        <v>2008624.856720859</v>
      </c>
      <c r="HN27" s="485">
        <v>1588404.0438505299</v>
      </c>
      <c r="HO27" s="485">
        <v>990500.68908011401</v>
      </c>
      <c r="HP27" s="485">
        <v>1047983.76082612</v>
      </c>
      <c r="HQ27" s="485">
        <v>14263265.14164074</v>
      </c>
      <c r="HR27" s="485">
        <v>3238416.3846114632</v>
      </c>
      <c r="HS27" s="485">
        <v>3813718.8950428278</v>
      </c>
      <c r="HT27" s="485">
        <v>19294570.25733212</v>
      </c>
      <c r="HU27" s="485">
        <v>960014.64781857096</v>
      </c>
      <c r="HV27" s="485">
        <v>1113657.403672951</v>
      </c>
      <c r="HW27" s="485">
        <v>12408727.87145455</v>
      </c>
      <c r="HX27" s="485">
        <v>1098346.610720769</v>
      </c>
      <c r="HY27" s="485">
        <v>16459334.445932779</v>
      </c>
      <c r="HZ27" s="485">
        <v>1711903.9369712609</v>
      </c>
      <c r="IA27" s="485">
        <v>622860.75835055404</v>
      </c>
      <c r="IB27" s="485">
        <v>1716143.958033866</v>
      </c>
      <c r="IC27" s="485">
        <v>3777627.6007648609</v>
      </c>
      <c r="ID27" s="485">
        <v>1642226.5688255229</v>
      </c>
      <c r="IE27" s="485">
        <v>8755460.2916781567</v>
      </c>
      <c r="IF27" s="485">
        <v>2540592.8831766979</v>
      </c>
      <c r="IG27" s="485">
        <v>8675005.2847700138</v>
      </c>
      <c r="IH27" s="485">
        <v>700547.78234906041</v>
      </c>
      <c r="II27" s="485">
        <v>2967305.689698779</v>
      </c>
      <c r="IJ27" s="485">
        <v>1873448.0838462911</v>
      </c>
      <c r="IK27" s="485">
        <v>4409708.4509014282</v>
      </c>
      <c r="IL27" s="485">
        <v>2076933.8020317859</v>
      </c>
      <c r="IM27" s="485">
        <v>6113483.5279964674</v>
      </c>
      <c r="IN27" s="485">
        <v>2057365.8489409341</v>
      </c>
      <c r="IO27" s="485">
        <v>1337922.8794286649</v>
      </c>
      <c r="IP27" s="485">
        <v>1738632.4147882389</v>
      </c>
      <c r="IQ27" s="485">
        <v>1748423.710396098</v>
      </c>
      <c r="IR27" s="485">
        <v>6075544.9478383195</v>
      </c>
      <c r="IS27" s="485">
        <v>2677589.2208489119</v>
      </c>
      <c r="IT27" s="485">
        <v>2138089.9944763989</v>
      </c>
      <c r="IU27" s="485">
        <v>2901988.1225120141</v>
      </c>
      <c r="IV27" s="485">
        <v>717771.75916848076</v>
      </c>
      <c r="IW27" s="485">
        <v>1514071.4217417829</v>
      </c>
      <c r="IX27" s="485">
        <v>107987619.1845286</v>
      </c>
      <c r="IY27" s="485">
        <v>627720.1898287104</v>
      </c>
      <c r="IZ27" s="485">
        <v>1878138.257886983</v>
      </c>
      <c r="JA27" s="485">
        <v>1370582.551885095</v>
      </c>
      <c r="JB27" s="485">
        <v>2063197.8973336839</v>
      </c>
      <c r="JC27" s="485">
        <v>966776.14896466793</v>
      </c>
      <c r="JD27" s="485">
        <v>696906.85072055156</v>
      </c>
      <c r="JE27" s="485">
        <v>5367035.3059696713</v>
      </c>
      <c r="JF27" s="485">
        <v>117825917.87259839</v>
      </c>
      <c r="JG27" s="485">
        <v>2122881.0140351928</v>
      </c>
      <c r="JH27" s="485">
        <v>928175.46066881542</v>
      </c>
      <c r="JI27" s="485">
        <v>12948341.54882649</v>
      </c>
      <c r="JJ27" s="485">
        <v>1273919.0350637769</v>
      </c>
      <c r="JK27" s="485">
        <v>2462317.8891605139</v>
      </c>
      <c r="JL27" s="485">
        <v>1466503.48021639</v>
      </c>
      <c r="JM27" s="485">
        <v>1957016.1478614351</v>
      </c>
      <c r="JN27" s="485">
        <v>1271028.794720235</v>
      </c>
      <c r="JO27" s="485">
        <v>893897.19004887296</v>
      </c>
      <c r="JP27" s="485">
        <v>4864751.2616636809</v>
      </c>
      <c r="JQ27" s="485">
        <v>5679493.2720371233</v>
      </c>
      <c r="JR27" s="485">
        <v>35692397.320705153</v>
      </c>
      <c r="JS27" s="485">
        <v>6103457.3760322304</v>
      </c>
      <c r="JT27" s="485">
        <v>6723454.6301308181</v>
      </c>
      <c r="JU27" s="485">
        <v>790034.74939547433</v>
      </c>
      <c r="JV27" s="485">
        <v>755937.49717425893</v>
      </c>
      <c r="JW27" s="485">
        <v>926700.18470101408</v>
      </c>
      <c r="JX27" s="485">
        <v>931121.79126361455</v>
      </c>
      <c r="JY27" s="485">
        <v>1539403.534318405</v>
      </c>
      <c r="JZ27" s="485">
        <v>8432520.3960286584</v>
      </c>
      <c r="KA27" s="485">
        <v>2209185.2276972989</v>
      </c>
      <c r="KB27" s="485">
        <v>670263.81197824993</v>
      </c>
      <c r="KC27" s="485">
        <v>1201802.9631668229</v>
      </c>
      <c r="KD27" s="485">
        <v>2310176.2582688578</v>
      </c>
      <c r="KE27" s="485">
        <v>3875218.8705956652</v>
      </c>
      <c r="KF27" s="485">
        <v>2619691.3377568629</v>
      </c>
      <c r="KG27" s="485">
        <v>3236358.1925537111</v>
      </c>
      <c r="KH27" s="485">
        <v>6806179.21992232</v>
      </c>
      <c r="KI27" s="485">
        <v>552706.30597878341</v>
      </c>
      <c r="KJ27" s="485">
        <v>1708126.2641683579</v>
      </c>
      <c r="KK27" s="485">
        <v>5393330.9362135492</v>
      </c>
    </row>
    <row r="28" spans="1:297" ht="15">
      <c r="A28" s="199"/>
      <c r="B28" s="324"/>
      <c r="C28" s="316"/>
      <c r="D28" s="689"/>
      <c r="E28" s="689"/>
      <c r="F28" s="316"/>
      <c r="G28" s="316"/>
      <c r="H28" s="316"/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V28" s="316"/>
      <c r="CW28" s="316"/>
      <c r="CX28" s="316"/>
      <c r="CY28" s="316"/>
      <c r="CZ28" s="316"/>
      <c r="DA28" s="316"/>
      <c r="DB28" s="316"/>
      <c r="DC28" s="316"/>
      <c r="DD28" s="316"/>
      <c r="DE28" s="316"/>
      <c r="DF28" s="316"/>
      <c r="DG28" s="316"/>
      <c r="DH28" s="316"/>
      <c r="DI28" s="316"/>
      <c r="DJ28" s="316"/>
      <c r="DK28" s="316"/>
      <c r="DL28" s="316"/>
      <c r="DM28" s="316"/>
      <c r="DN28" s="316"/>
      <c r="DO28" s="316"/>
      <c r="DP28" s="316"/>
      <c r="DQ28" s="316"/>
      <c r="DR28" s="316"/>
      <c r="DS28" s="316"/>
      <c r="DT28" s="316"/>
      <c r="DU28" s="316"/>
      <c r="DV28" s="316"/>
      <c r="DW28" s="316"/>
      <c r="DX28" s="316"/>
      <c r="DY28" s="316"/>
      <c r="DZ28" s="316"/>
      <c r="EA28" s="316"/>
      <c r="EB28" s="316"/>
      <c r="EC28" s="316"/>
      <c r="ED28" s="316"/>
      <c r="EE28" s="316"/>
      <c r="EF28" s="316"/>
      <c r="EG28" s="316"/>
      <c r="EH28" s="316"/>
      <c r="EI28" s="316"/>
      <c r="EJ28" s="316"/>
      <c r="EK28" s="316"/>
      <c r="EL28" s="316"/>
      <c r="EM28" s="316"/>
      <c r="EN28" s="316"/>
      <c r="EO28" s="316"/>
      <c r="EP28" s="316"/>
      <c r="EQ28" s="316"/>
      <c r="ER28" s="316"/>
      <c r="ES28" s="316"/>
      <c r="ET28" s="316"/>
      <c r="EU28" s="316"/>
      <c r="EV28" s="316"/>
      <c r="EW28" s="316"/>
      <c r="EX28" s="316"/>
      <c r="EY28" s="316"/>
      <c r="EZ28" s="316"/>
      <c r="FA28" s="316"/>
      <c r="FB28" s="316"/>
      <c r="FC28" s="316"/>
      <c r="FD28" s="316"/>
      <c r="FE28" s="316"/>
      <c r="FF28" s="316"/>
      <c r="FG28" s="316"/>
      <c r="FH28" s="316"/>
      <c r="FI28" s="316"/>
      <c r="FJ28" s="316"/>
      <c r="FK28" s="316"/>
      <c r="FL28" s="316"/>
      <c r="FM28" s="316"/>
      <c r="FN28" s="316"/>
      <c r="FO28" s="316"/>
      <c r="FP28" s="316"/>
      <c r="FQ28" s="316"/>
      <c r="FR28" s="316"/>
      <c r="FS28" s="316"/>
      <c r="FT28" s="316"/>
      <c r="FU28" s="316"/>
      <c r="FV28" s="316"/>
      <c r="FW28" s="316"/>
      <c r="FX28" s="316"/>
      <c r="FY28" s="316"/>
      <c r="FZ28" s="316"/>
      <c r="GA28" s="316"/>
      <c r="GB28" s="316"/>
      <c r="GC28" s="316"/>
      <c r="GD28" s="316"/>
      <c r="GE28" s="316"/>
      <c r="GF28" s="316"/>
      <c r="GG28" s="316"/>
      <c r="GH28" s="316"/>
      <c r="GI28" s="316"/>
      <c r="GJ28" s="316"/>
      <c r="GK28" s="316"/>
      <c r="GL28" s="316"/>
      <c r="GM28" s="316"/>
      <c r="GN28" s="316"/>
      <c r="GO28" s="316"/>
      <c r="GP28" s="316"/>
      <c r="GQ28" s="316"/>
      <c r="GR28" s="316"/>
      <c r="GS28" s="316"/>
      <c r="GT28" s="316"/>
      <c r="GU28" s="316"/>
      <c r="GV28" s="316"/>
      <c r="GW28" s="316"/>
      <c r="GX28" s="316"/>
      <c r="GY28" s="316"/>
      <c r="GZ28" s="316"/>
      <c r="HA28" s="316"/>
      <c r="HB28" s="316"/>
      <c r="HC28" s="316"/>
      <c r="HD28" s="316"/>
      <c r="HE28" s="316"/>
      <c r="HF28" s="316"/>
      <c r="HG28" s="316"/>
      <c r="HH28" s="316"/>
      <c r="HI28" s="316"/>
      <c r="HJ28" s="316"/>
      <c r="HK28" s="316"/>
      <c r="HL28" s="316"/>
      <c r="HM28" s="316"/>
      <c r="HN28" s="316"/>
      <c r="HO28" s="316"/>
      <c r="HP28" s="316"/>
      <c r="HQ28" s="316"/>
      <c r="HR28" s="316"/>
      <c r="HS28" s="316"/>
      <c r="HT28" s="316"/>
      <c r="HU28" s="316"/>
      <c r="HV28" s="316"/>
      <c r="HW28" s="316"/>
      <c r="HX28" s="316"/>
      <c r="HY28" s="316"/>
      <c r="HZ28" s="316"/>
      <c r="IA28" s="316"/>
      <c r="IB28" s="316"/>
      <c r="IC28" s="316"/>
      <c r="ID28" s="316"/>
      <c r="IE28" s="316"/>
      <c r="IF28" s="316"/>
      <c r="IG28" s="316"/>
      <c r="IH28" s="316"/>
      <c r="II28" s="316"/>
      <c r="IJ28" s="316"/>
      <c r="IK28" s="316"/>
      <c r="IL28" s="316"/>
      <c r="IM28" s="316"/>
      <c r="IN28" s="316"/>
      <c r="IO28" s="316"/>
      <c r="IP28" s="316"/>
      <c r="IQ28" s="316"/>
      <c r="IR28" s="316"/>
      <c r="IS28" s="316"/>
      <c r="IT28" s="316"/>
      <c r="IU28" s="316"/>
      <c r="IV28" s="316"/>
      <c r="IW28" s="316"/>
      <c r="IX28" s="316"/>
      <c r="IY28" s="316"/>
      <c r="IZ28" s="316"/>
      <c r="JA28" s="316"/>
      <c r="JB28" s="316"/>
      <c r="JC28" s="316"/>
      <c r="JD28" s="316"/>
      <c r="JE28" s="316"/>
      <c r="JF28" s="316"/>
      <c r="JG28" s="316"/>
      <c r="JH28" s="316"/>
      <c r="JI28" s="316"/>
      <c r="JJ28" s="316"/>
      <c r="JK28" s="316"/>
      <c r="JL28" s="316"/>
      <c r="JM28" s="316"/>
      <c r="JN28" s="316"/>
      <c r="JO28" s="316"/>
      <c r="JP28" s="316"/>
      <c r="JQ28" s="316"/>
      <c r="JR28" s="316"/>
      <c r="JS28" s="316"/>
      <c r="JT28" s="316"/>
      <c r="JU28" s="316"/>
      <c r="JV28" s="316"/>
      <c r="JW28" s="316"/>
      <c r="JX28" s="316"/>
      <c r="JY28" s="316"/>
      <c r="JZ28" s="316"/>
      <c r="KA28" s="316"/>
      <c r="KB28" s="316"/>
      <c r="KC28" s="316"/>
      <c r="KD28" s="316"/>
      <c r="KE28" s="316"/>
      <c r="KF28" s="316"/>
      <c r="KG28" s="316"/>
      <c r="KH28" s="316"/>
      <c r="KI28" s="316"/>
      <c r="KJ28" s="316"/>
      <c r="KK28" s="316"/>
    </row>
    <row r="29" spans="1:297" s="314" customFormat="1" ht="15">
      <c r="A29" s="199"/>
      <c r="B29" s="324" t="s">
        <v>346</v>
      </c>
      <c r="C29" s="317">
        <v>11687515237.49473</v>
      </c>
      <c r="D29" s="692">
        <v>1206018.1912640641</v>
      </c>
      <c r="E29" s="692">
        <v>1493276854.411464</v>
      </c>
      <c r="F29" s="317">
        <v>19000641.894168559</v>
      </c>
      <c r="G29" s="317">
        <v>5505528.3660491798</v>
      </c>
      <c r="H29" s="317">
        <v>21553721.623648278</v>
      </c>
      <c r="I29" s="317">
        <v>13668695.306696471</v>
      </c>
      <c r="J29" s="317">
        <v>9919290.708967369</v>
      </c>
      <c r="K29" s="317">
        <v>8483199.0972144846</v>
      </c>
      <c r="L29" s="317">
        <v>31766048.167845059</v>
      </c>
      <c r="M29" s="317">
        <v>2869575.9716309998</v>
      </c>
      <c r="N29" s="317">
        <v>4351903.9461567216</v>
      </c>
      <c r="O29" s="317">
        <v>845003259.41897166</v>
      </c>
      <c r="P29" s="317">
        <v>20776296.887549128</v>
      </c>
      <c r="Q29" s="317">
        <v>17855980.903897312</v>
      </c>
      <c r="R29" s="317">
        <v>4626616.2696159258</v>
      </c>
      <c r="S29" s="317">
        <v>27734183.649339039</v>
      </c>
      <c r="T29" s="317">
        <v>14112236.488898881</v>
      </c>
      <c r="U29" s="317">
        <v>15099305.892823391</v>
      </c>
      <c r="V29" s="317">
        <v>2752375.4603103539</v>
      </c>
      <c r="W29" s="317">
        <v>2076735.508796544</v>
      </c>
      <c r="X29" s="317">
        <v>33820600.186703183</v>
      </c>
      <c r="Y29" s="317">
        <v>7980805.6586802127</v>
      </c>
      <c r="Z29" s="317">
        <v>13193509.724765729</v>
      </c>
      <c r="AA29" s="317">
        <v>11672691.85838709</v>
      </c>
      <c r="AB29" s="317">
        <v>3722626.244414119</v>
      </c>
      <c r="AC29" s="317">
        <v>18332168.14205182</v>
      </c>
      <c r="AD29" s="317">
        <v>15299476.316373831</v>
      </c>
      <c r="AE29" s="317">
        <v>4775802.2863298077</v>
      </c>
      <c r="AF29" s="317">
        <v>1493276854.411464</v>
      </c>
      <c r="AG29" s="317">
        <v>656827220.48399925</v>
      </c>
      <c r="AH29" s="317">
        <v>3739624.4799755812</v>
      </c>
      <c r="AI29" s="317">
        <v>45171781.177289337</v>
      </c>
      <c r="AJ29" s="317">
        <v>16973033.72673979</v>
      </c>
      <c r="AK29" s="317">
        <v>3467000.226358864</v>
      </c>
      <c r="AL29" s="317">
        <v>3659609.6891537951</v>
      </c>
      <c r="AM29" s="317">
        <v>91299091.134845242</v>
      </c>
      <c r="AN29" s="317">
        <v>20893324.816400729</v>
      </c>
      <c r="AO29" s="317">
        <v>128216818.1403548</v>
      </c>
      <c r="AP29" s="317">
        <v>27106315.060707461</v>
      </c>
      <c r="AQ29" s="317">
        <v>25329970.255180269</v>
      </c>
      <c r="AR29" s="317">
        <v>38217332.374941736</v>
      </c>
      <c r="AS29" s="317">
        <v>11250112.258427089</v>
      </c>
      <c r="AT29" s="317">
        <v>12377277.10011439</v>
      </c>
      <c r="AU29" s="317">
        <v>27453134.513093431</v>
      </c>
      <c r="AV29" s="317">
        <v>7902439.3379900604</v>
      </c>
      <c r="AW29" s="317">
        <v>18226301.878245801</v>
      </c>
      <c r="AX29" s="317">
        <v>10936293.61659923</v>
      </c>
      <c r="AY29" s="317">
        <v>3304549.006823319</v>
      </c>
      <c r="AZ29" s="317">
        <v>8126795.9231084278</v>
      </c>
      <c r="BA29" s="317">
        <v>42351686.270648003</v>
      </c>
      <c r="BB29" s="317">
        <v>31210679.9192097</v>
      </c>
      <c r="BC29" s="317">
        <v>144185540.10326421</v>
      </c>
      <c r="BD29" s="317">
        <v>8860915.7804444171</v>
      </c>
      <c r="BE29" s="317">
        <v>8324874.0011139587</v>
      </c>
      <c r="BF29" s="317">
        <v>6710836.3199774306</v>
      </c>
      <c r="BG29" s="317">
        <v>6849338.7292341627</v>
      </c>
      <c r="BH29" s="317">
        <v>2859705.0495011499</v>
      </c>
      <c r="BI29" s="317">
        <v>9319966.5916810855</v>
      </c>
      <c r="BJ29" s="317">
        <v>287907119.04957479</v>
      </c>
      <c r="BK29" s="317">
        <v>3108577.4445453589</v>
      </c>
      <c r="BL29" s="317">
        <v>31718184.20271302</v>
      </c>
      <c r="BM29" s="317">
        <v>99664489.986887425</v>
      </c>
      <c r="BN29" s="317">
        <v>81101131.645193011</v>
      </c>
      <c r="BO29" s="317">
        <v>4223548.0245631449</v>
      </c>
      <c r="BP29" s="317">
        <v>72147289.566339672</v>
      </c>
      <c r="BQ29" s="317">
        <v>26158864.857850559</v>
      </c>
      <c r="BR29" s="317">
        <v>72332445.17539607</v>
      </c>
      <c r="BS29" s="317">
        <v>8378551.8901993856</v>
      </c>
      <c r="BT29" s="317">
        <v>23608784.47325122</v>
      </c>
      <c r="BU29" s="317">
        <v>2159925.8959752172</v>
      </c>
      <c r="BV29" s="317">
        <v>11568693.244393259</v>
      </c>
      <c r="BW29" s="317">
        <v>1729410.742667065</v>
      </c>
      <c r="BX29" s="317">
        <v>16413749.368574221</v>
      </c>
      <c r="BY29" s="317">
        <v>5941552.5770884426</v>
      </c>
      <c r="BZ29" s="317">
        <v>3916212.7175112208</v>
      </c>
      <c r="CA29" s="317">
        <v>2572880.4288390349</v>
      </c>
      <c r="CB29" s="317">
        <v>23897978.53529083</v>
      </c>
      <c r="CC29" s="317">
        <v>28784257.77745999</v>
      </c>
      <c r="CD29" s="317">
        <v>24285800.551280569</v>
      </c>
      <c r="CE29" s="317">
        <v>8787014.0170562007</v>
      </c>
      <c r="CF29" s="317">
        <v>3242693.6416470609</v>
      </c>
      <c r="CG29" s="317">
        <v>35940301.714864247</v>
      </c>
      <c r="CH29" s="317">
        <v>14783227.184944941</v>
      </c>
      <c r="CI29" s="317">
        <v>50977513.846872658</v>
      </c>
      <c r="CJ29" s="317">
        <v>87161334.122331455</v>
      </c>
      <c r="CK29" s="317">
        <v>16365705.93223205</v>
      </c>
      <c r="CL29" s="317">
        <v>2921754.837992473</v>
      </c>
      <c r="CM29" s="317">
        <v>3438076.1521775862</v>
      </c>
      <c r="CN29" s="317">
        <v>99860365.587872252</v>
      </c>
      <c r="CO29" s="317">
        <v>16515157.675493291</v>
      </c>
      <c r="CP29" s="317">
        <v>18702307.076362271</v>
      </c>
      <c r="CQ29" s="317">
        <v>14119279.41827243</v>
      </c>
      <c r="CR29" s="317">
        <v>2003218.836996645</v>
      </c>
      <c r="CS29" s="317">
        <v>10871845.342934219</v>
      </c>
      <c r="CT29" s="317">
        <v>110002974.94338989</v>
      </c>
      <c r="CU29" s="317">
        <v>9759227.7269962579</v>
      </c>
      <c r="CV29" s="317">
        <v>4432427.190401095</v>
      </c>
      <c r="CW29" s="317">
        <v>35908405.916603118</v>
      </c>
      <c r="CX29" s="317">
        <v>4594733.5216151224</v>
      </c>
      <c r="CY29" s="317">
        <v>3782613.6520161862</v>
      </c>
      <c r="CZ29" s="317">
        <v>90792473.539348751</v>
      </c>
      <c r="DA29" s="317">
        <v>132992747.8939876</v>
      </c>
      <c r="DB29" s="317">
        <v>11896850.431164229</v>
      </c>
      <c r="DC29" s="317">
        <v>14950179.39800285</v>
      </c>
      <c r="DD29" s="317">
        <v>14545498.1715752</v>
      </c>
      <c r="DE29" s="317">
        <v>2995655.9250440281</v>
      </c>
      <c r="DF29" s="317">
        <v>234497202.46571589</v>
      </c>
      <c r="DG29" s="317">
        <v>5587885.7285613883</v>
      </c>
      <c r="DH29" s="317">
        <v>35896409.720401444</v>
      </c>
      <c r="DI29" s="317">
        <v>1633309.4124055039</v>
      </c>
      <c r="DJ29" s="317">
        <v>31280614.99744853</v>
      </c>
      <c r="DK29" s="317">
        <v>12274091.050361721</v>
      </c>
      <c r="DL29" s="317">
        <v>2593512.6532351412</v>
      </c>
      <c r="DM29" s="317">
        <v>7095035.1620549886</v>
      </c>
      <c r="DN29" s="317">
        <v>5515751.9894342041</v>
      </c>
      <c r="DO29" s="317">
        <v>12691001.332257351</v>
      </c>
      <c r="DP29" s="317">
        <v>14592833.95290143</v>
      </c>
      <c r="DQ29" s="317">
        <v>234828983.57191291</v>
      </c>
      <c r="DR29" s="317">
        <v>16717736.392633431</v>
      </c>
      <c r="DS29" s="317">
        <v>18906900.599321511</v>
      </c>
      <c r="DT29" s="317">
        <v>16609552.59834802</v>
      </c>
      <c r="DU29" s="317">
        <v>5164494.9123118538</v>
      </c>
      <c r="DV29" s="317">
        <v>135847639.34469461</v>
      </c>
      <c r="DW29" s="317">
        <v>4691918.8237709422</v>
      </c>
      <c r="DX29" s="317">
        <v>29034186.68923001</v>
      </c>
      <c r="DY29" s="317">
        <v>47406597.2733429</v>
      </c>
      <c r="DZ29" s="317">
        <v>5912123.084326975</v>
      </c>
      <c r="EA29" s="317">
        <v>59760898.882339641</v>
      </c>
      <c r="EB29" s="317">
        <v>15872611.946814761</v>
      </c>
      <c r="EC29" s="317">
        <v>1563189.4246639949</v>
      </c>
      <c r="ED29" s="317">
        <v>17312906.132028211</v>
      </c>
      <c r="EE29" s="317">
        <v>46355734.414934777</v>
      </c>
      <c r="EF29" s="317">
        <v>33590547.603619769</v>
      </c>
      <c r="EG29" s="317">
        <v>25763437.866267029</v>
      </c>
      <c r="EH29" s="317">
        <v>27331972.106804218</v>
      </c>
      <c r="EI29" s="317">
        <v>14844303.445211731</v>
      </c>
      <c r="EJ29" s="317">
        <v>27516691.257185541</v>
      </c>
      <c r="EK29" s="317">
        <v>1206018.1912640641</v>
      </c>
      <c r="EL29" s="317">
        <v>5987756.4509467594</v>
      </c>
      <c r="EM29" s="317">
        <v>21416320.262401901</v>
      </c>
      <c r="EN29" s="317">
        <v>7380030.6615876239</v>
      </c>
      <c r="EO29" s="317">
        <v>89864995.576271072</v>
      </c>
      <c r="EP29" s="317">
        <v>36859948.479583733</v>
      </c>
      <c r="EQ29" s="317">
        <v>14760067.40032359</v>
      </c>
      <c r="ER29" s="317">
        <v>3703648.382279342</v>
      </c>
      <c r="ES29" s="317">
        <v>21059952.860365409</v>
      </c>
      <c r="ET29" s="317">
        <v>3015509.1727589578</v>
      </c>
      <c r="EU29" s="317">
        <v>5629599.2715123352</v>
      </c>
      <c r="EV29" s="317">
        <v>2769467.4462636621</v>
      </c>
      <c r="EW29" s="317">
        <v>94005138.572427854</v>
      </c>
      <c r="EX29" s="317">
        <v>22764734.020161111</v>
      </c>
      <c r="EY29" s="317">
        <v>2761472.838609315</v>
      </c>
      <c r="EZ29" s="317">
        <v>5955051.7055156957</v>
      </c>
      <c r="FA29" s="317">
        <v>48606282.447777703</v>
      </c>
      <c r="FB29" s="317">
        <v>25305150.761813559</v>
      </c>
      <c r="FC29" s="317">
        <v>14041695.619891061</v>
      </c>
      <c r="FD29" s="317">
        <v>3117643.9450196442</v>
      </c>
      <c r="FE29" s="317">
        <v>46663804.107941873</v>
      </c>
      <c r="FF29" s="317">
        <v>11276548.60095318</v>
      </c>
      <c r="FG29" s="317">
        <v>14514960.797657991</v>
      </c>
      <c r="FH29" s="317">
        <v>37906135.897246107</v>
      </c>
      <c r="FI29" s="317">
        <v>8717774.7574941143</v>
      </c>
      <c r="FJ29" s="317">
        <v>26037190.079489511</v>
      </c>
      <c r="FK29" s="317">
        <v>75009172.820403039</v>
      </c>
      <c r="FL29" s="317">
        <v>10241491.93148279</v>
      </c>
      <c r="FM29" s="317">
        <v>15659398.43157609</v>
      </c>
      <c r="FN29" s="317">
        <v>105961652.50981709</v>
      </c>
      <c r="FO29" s="317">
        <v>24854344.03812331</v>
      </c>
      <c r="FP29" s="317">
        <v>31514494.182834379</v>
      </c>
      <c r="FQ29" s="317">
        <v>2777523.5320810042</v>
      </c>
      <c r="FR29" s="317">
        <v>15929069.164463339</v>
      </c>
      <c r="FS29" s="317">
        <v>13945085.377514631</v>
      </c>
      <c r="FT29" s="317">
        <v>448383209.4515835</v>
      </c>
      <c r="FU29" s="317">
        <v>3942106.7308350811</v>
      </c>
      <c r="FV29" s="317">
        <v>24792741.249862589</v>
      </c>
      <c r="FW29" s="317">
        <v>5275584.5771476906</v>
      </c>
      <c r="FX29" s="317">
        <v>6242157.3447242863</v>
      </c>
      <c r="FY29" s="317">
        <v>10823732.971692661</v>
      </c>
      <c r="FZ29" s="317">
        <v>1873938.2302994151</v>
      </c>
      <c r="GA29" s="317">
        <v>7753378.9282752546</v>
      </c>
      <c r="GB29" s="317">
        <v>7640039.1941466918</v>
      </c>
      <c r="GC29" s="317">
        <v>28950911.357275281</v>
      </c>
      <c r="GD29" s="317">
        <v>7122090.9996714704</v>
      </c>
      <c r="GE29" s="317">
        <v>45708629.140396647</v>
      </c>
      <c r="GF29" s="317">
        <v>32706518.400444359</v>
      </c>
      <c r="GG29" s="317">
        <v>7126463.2471928904</v>
      </c>
      <c r="GH29" s="317">
        <v>47234723.648547232</v>
      </c>
      <c r="GI29" s="317">
        <v>7337000.6678909902</v>
      </c>
      <c r="GJ29" s="317">
        <v>3464097.0873534721</v>
      </c>
      <c r="GK29" s="317">
        <v>150396697.3192198</v>
      </c>
      <c r="GL29" s="317">
        <v>10717030.65039013</v>
      </c>
      <c r="GM29" s="317">
        <v>5758783.9779603342</v>
      </c>
      <c r="GN29" s="317">
        <v>18396089.730171621</v>
      </c>
      <c r="GO29" s="317">
        <v>3179418.0343894968</v>
      </c>
      <c r="GP29" s="317">
        <v>4160965.6165564558</v>
      </c>
      <c r="GQ29" s="317">
        <v>5175791.5171284024</v>
      </c>
      <c r="GR29" s="317">
        <v>3645027.3293114579</v>
      </c>
      <c r="GS29" s="317">
        <v>10249599.01192666</v>
      </c>
      <c r="GT29" s="317">
        <v>6543007.4077578271</v>
      </c>
      <c r="GU29" s="317">
        <v>9421686.8134601749</v>
      </c>
      <c r="GV29" s="317">
        <v>4972819.3472821144</v>
      </c>
      <c r="GW29" s="317">
        <v>3573205.9619937828</v>
      </c>
      <c r="GX29" s="317">
        <v>10987953.720967259</v>
      </c>
      <c r="GY29" s="317">
        <v>17443015.163082618</v>
      </c>
      <c r="GZ29" s="317">
        <v>115652951.11273129</v>
      </c>
      <c r="HA29" s="317">
        <v>49882925.804542862</v>
      </c>
      <c r="HB29" s="317">
        <v>53879526.277330577</v>
      </c>
      <c r="HC29" s="317">
        <v>5522990.7988091595</v>
      </c>
      <c r="HD29" s="317">
        <v>10307733.38851637</v>
      </c>
      <c r="HE29" s="317">
        <v>72595233.081653222</v>
      </c>
      <c r="HF29" s="317">
        <v>4811102.1660279799</v>
      </c>
      <c r="HG29" s="317">
        <v>2745808.5517461649</v>
      </c>
      <c r="HH29" s="317">
        <v>4483248.8883709032</v>
      </c>
      <c r="HI29" s="317">
        <v>5784901.7031198842</v>
      </c>
      <c r="HJ29" s="317">
        <v>55373466.299252778</v>
      </c>
      <c r="HK29" s="317">
        <v>2340565.6019608648</v>
      </c>
      <c r="HL29" s="317">
        <v>135809133.89006951</v>
      </c>
      <c r="HM29" s="317">
        <v>8133813.3967208583</v>
      </c>
      <c r="HN29" s="317">
        <v>6545472.3138505286</v>
      </c>
      <c r="HO29" s="317">
        <v>14542107.32908012</v>
      </c>
      <c r="HP29" s="317">
        <v>2579898.290826119</v>
      </c>
      <c r="HQ29" s="317">
        <v>56203057.551640727</v>
      </c>
      <c r="HR29" s="317">
        <v>15592421.724611459</v>
      </c>
      <c r="HS29" s="317">
        <v>6941059.3850428276</v>
      </c>
      <c r="HT29" s="317">
        <v>94653355.487332106</v>
      </c>
      <c r="HU29" s="317">
        <v>5914904.1078185709</v>
      </c>
      <c r="HV29" s="317">
        <v>5071679.5236729514</v>
      </c>
      <c r="HW29" s="317">
        <v>50764808.51145456</v>
      </c>
      <c r="HX29" s="317">
        <v>2213410.7207207689</v>
      </c>
      <c r="HY29" s="317">
        <v>136776066.64593279</v>
      </c>
      <c r="HZ29" s="317">
        <v>13050035.746971261</v>
      </c>
      <c r="IA29" s="317">
        <v>2197675.298350554</v>
      </c>
      <c r="IB29" s="317">
        <v>12299919.11803386</v>
      </c>
      <c r="IC29" s="317">
        <v>46274578.910764858</v>
      </c>
      <c r="ID29" s="317">
        <v>5574260.918825523</v>
      </c>
      <c r="IE29" s="317">
        <v>51490004.911678173</v>
      </c>
      <c r="IF29" s="317">
        <v>13558401.7731767</v>
      </c>
      <c r="IG29" s="317">
        <v>20412057.824770011</v>
      </c>
      <c r="IH29" s="317">
        <v>3697847.0923490599</v>
      </c>
      <c r="II29" s="317">
        <v>14694008.95969878</v>
      </c>
      <c r="IJ29" s="317">
        <v>6494750.3238462918</v>
      </c>
      <c r="IK29" s="317">
        <v>20911592.56090143</v>
      </c>
      <c r="IL29" s="317">
        <v>4552875.6320317872</v>
      </c>
      <c r="IM29" s="317">
        <v>13903951.98799647</v>
      </c>
      <c r="IN29" s="317">
        <v>11529349.38894093</v>
      </c>
      <c r="IO29" s="317">
        <v>4376614.9594286652</v>
      </c>
      <c r="IP29" s="317">
        <v>10527518.45478824</v>
      </c>
      <c r="IQ29" s="317">
        <v>4876515.8703960981</v>
      </c>
      <c r="IR29" s="317">
        <v>41025527.877838321</v>
      </c>
      <c r="IS29" s="317">
        <v>10576736.16084891</v>
      </c>
      <c r="IT29" s="317">
        <v>9521263.4144763984</v>
      </c>
      <c r="IU29" s="317">
        <v>8622806.3225120138</v>
      </c>
      <c r="IV29" s="317">
        <v>3122482.6291684811</v>
      </c>
      <c r="IW29" s="317">
        <v>10618467.471741781</v>
      </c>
      <c r="IX29" s="317">
        <v>472680036.18452859</v>
      </c>
      <c r="IY29" s="317">
        <v>2139309.6398287099</v>
      </c>
      <c r="IZ29" s="317">
        <v>6660901.4178869827</v>
      </c>
      <c r="JA29" s="317">
        <v>8342950.4818850942</v>
      </c>
      <c r="JB29" s="317">
        <v>7717871.2973336829</v>
      </c>
      <c r="JC29" s="317">
        <v>6367196.5989646669</v>
      </c>
      <c r="JD29" s="317">
        <v>5310483.1707205512</v>
      </c>
      <c r="JE29" s="317">
        <v>42509121.785969667</v>
      </c>
      <c r="JF29" s="317">
        <v>399404229.43259841</v>
      </c>
      <c r="JG29" s="317">
        <v>5628588.8240351938</v>
      </c>
      <c r="JH29" s="317">
        <v>3480198.0206688149</v>
      </c>
      <c r="JI29" s="317">
        <v>92832057.288826481</v>
      </c>
      <c r="JJ29" s="317">
        <v>20793415.855063781</v>
      </c>
      <c r="JK29" s="317">
        <v>24534188.809160519</v>
      </c>
      <c r="JL29" s="317">
        <v>7529837.540216391</v>
      </c>
      <c r="JM29" s="317">
        <v>6034937.777861435</v>
      </c>
      <c r="JN29" s="317">
        <v>2823843.8947202349</v>
      </c>
      <c r="JO29" s="317">
        <v>10499514.99004887</v>
      </c>
      <c r="JP29" s="317">
        <v>19073904.111663681</v>
      </c>
      <c r="JQ29" s="317">
        <v>27125650.14203712</v>
      </c>
      <c r="JR29" s="317">
        <v>145515876.88070509</v>
      </c>
      <c r="JS29" s="317">
        <v>40125560.166032232</v>
      </c>
      <c r="JT29" s="317">
        <v>31897783.940130811</v>
      </c>
      <c r="JU29" s="317">
        <v>4291289.8793954737</v>
      </c>
      <c r="JV29" s="317">
        <v>2715827.2571742591</v>
      </c>
      <c r="JW29" s="317">
        <v>10418178.314701021</v>
      </c>
      <c r="JX29" s="317">
        <v>5610393.0012636147</v>
      </c>
      <c r="JY29" s="317">
        <v>7025324.964318404</v>
      </c>
      <c r="JZ29" s="317">
        <v>61371543.446028672</v>
      </c>
      <c r="KA29" s="317">
        <v>9583641.8376972973</v>
      </c>
      <c r="KB29" s="317">
        <v>4451513.0019782502</v>
      </c>
      <c r="KC29" s="317">
        <v>4593771.0831668228</v>
      </c>
      <c r="KD29" s="317">
        <v>10407909.23826886</v>
      </c>
      <c r="KE29" s="317">
        <v>15559947.500595661</v>
      </c>
      <c r="KF29" s="317">
        <v>7176904.3977568634</v>
      </c>
      <c r="KG29" s="317">
        <v>35919194.272553712</v>
      </c>
      <c r="KH29" s="317">
        <v>79066689.299922317</v>
      </c>
      <c r="KI29" s="317">
        <v>3323701.6459787828</v>
      </c>
      <c r="KJ29" s="317">
        <v>8942586.7441683579</v>
      </c>
      <c r="KK29" s="317">
        <v>33746127.026213542</v>
      </c>
    </row>
    <row r="30" spans="1:297" s="314" customFormat="1" ht="15">
      <c r="A30" s="486">
        <v>-1548.79</v>
      </c>
      <c r="B30" s="324" t="s">
        <v>597</v>
      </c>
      <c r="C30" s="312">
        <v>-8681458916.4300003</v>
      </c>
      <c r="D30" s="692">
        <v>-1059400238.22</v>
      </c>
      <c r="E30" s="692">
        <v>-1029945.35</v>
      </c>
      <c r="F30" s="312">
        <v>-14059915.619999999</v>
      </c>
      <c r="G30" s="312">
        <v>-3732583.9</v>
      </c>
      <c r="H30" s="312">
        <v>-16695956.199999999</v>
      </c>
      <c r="I30" s="312">
        <v>-12218404.310000001</v>
      </c>
      <c r="J30" s="312">
        <v>-7203422.29</v>
      </c>
      <c r="K30" s="312">
        <v>-6142501.1399999997</v>
      </c>
      <c r="L30" s="312">
        <v>-25380021.73</v>
      </c>
      <c r="M30" s="312">
        <v>-1994841.52</v>
      </c>
      <c r="N30" s="312">
        <v>-2728967.98</v>
      </c>
      <c r="O30" s="312">
        <v>-497054723.49000001</v>
      </c>
      <c r="P30" s="312">
        <v>-17166788.359999999</v>
      </c>
      <c r="Q30" s="312">
        <v>-14019647.08</v>
      </c>
      <c r="R30" s="312">
        <v>-3518850.88</v>
      </c>
      <c r="S30" s="312">
        <v>-25520961.620000001</v>
      </c>
      <c r="T30" s="312">
        <v>-10054744.68</v>
      </c>
      <c r="U30" s="312">
        <v>-9858048.3499999996</v>
      </c>
      <c r="V30" s="312">
        <v>-1435728.33</v>
      </c>
      <c r="W30" s="312">
        <v>-1525558.15</v>
      </c>
      <c r="X30" s="312">
        <v>-29908683.690000001</v>
      </c>
      <c r="Y30" s="312">
        <v>-6983494.1099999994</v>
      </c>
      <c r="Z30" s="312">
        <v>-11928780.58</v>
      </c>
      <c r="AA30" s="312">
        <v>-10294807.130000001</v>
      </c>
      <c r="AB30" s="312">
        <v>-3844096.78</v>
      </c>
      <c r="AC30" s="312">
        <v>-14498223.189999999</v>
      </c>
      <c r="AD30" s="312">
        <v>-12236989.789999999</v>
      </c>
      <c r="AE30" s="312">
        <v>-4536405.91</v>
      </c>
      <c r="AF30" s="312">
        <v>-1059400238.22</v>
      </c>
      <c r="AG30" s="312">
        <v>-389162914.50999999</v>
      </c>
      <c r="AH30" s="312">
        <v>-3188958.61</v>
      </c>
      <c r="AI30" s="312">
        <v>-35388302.710000001</v>
      </c>
      <c r="AJ30" s="312">
        <v>-14798688.449999999</v>
      </c>
      <c r="AK30" s="312">
        <v>-3243166.26</v>
      </c>
      <c r="AL30" s="312">
        <v>-3100677.58</v>
      </c>
      <c r="AM30" s="312">
        <v>-72841142.489999995</v>
      </c>
      <c r="AN30" s="312">
        <v>-16026878.92</v>
      </c>
      <c r="AO30" s="312">
        <v>-105988346.06999999</v>
      </c>
      <c r="AP30" s="312">
        <v>-27613376.91</v>
      </c>
      <c r="AQ30" s="312">
        <v>-15187434.74</v>
      </c>
      <c r="AR30" s="312">
        <v>-31692889.77</v>
      </c>
      <c r="AS30" s="312">
        <v>-9913804.7899999991</v>
      </c>
      <c r="AT30" s="312">
        <v>-10466722.82</v>
      </c>
      <c r="AU30" s="312">
        <v>-19249910.91</v>
      </c>
      <c r="AV30" s="312">
        <v>-6786797.7800000003</v>
      </c>
      <c r="AW30" s="312">
        <v>-11188458.960000001</v>
      </c>
      <c r="AX30" s="312">
        <v>-8366563.5800000001</v>
      </c>
      <c r="AY30" s="312">
        <v>-2778529.26</v>
      </c>
      <c r="AZ30" s="312">
        <v>-6689224.0099999998</v>
      </c>
      <c r="BA30" s="312">
        <v>-38292283.960000001</v>
      </c>
      <c r="BB30" s="312">
        <v>-24803871.850000001</v>
      </c>
      <c r="BC30" s="312">
        <v>-121953273.39</v>
      </c>
      <c r="BD30" s="312">
        <v>-7508533.9199999999</v>
      </c>
      <c r="BE30" s="312">
        <v>-7050092.0800000001</v>
      </c>
      <c r="BF30" s="312">
        <v>-6348490.21</v>
      </c>
      <c r="BG30" s="312">
        <v>-6442966.3999999994</v>
      </c>
      <c r="BH30" s="312">
        <v>-2583381.7200000002</v>
      </c>
      <c r="BI30" s="312">
        <v>-8787834.459999999</v>
      </c>
      <c r="BJ30" s="312">
        <v>-231070175.25999999</v>
      </c>
      <c r="BK30" s="312">
        <v>-2567893.8199999998</v>
      </c>
      <c r="BL30" s="312">
        <v>-29606669.640000001</v>
      </c>
      <c r="BM30" s="312">
        <v>-72593336.090000004</v>
      </c>
      <c r="BN30" s="312">
        <v>-56609823.289999999</v>
      </c>
      <c r="BO30" s="312">
        <v>-4009817.31</v>
      </c>
      <c r="BP30" s="312">
        <v>-56427066.07</v>
      </c>
      <c r="BQ30" s="312">
        <v>-19005202.09</v>
      </c>
      <c r="BR30" s="312">
        <v>-52582969.289999999</v>
      </c>
      <c r="BS30" s="312">
        <v>-7839974.9800000004</v>
      </c>
      <c r="BT30" s="312">
        <v>-19325801.620000001</v>
      </c>
      <c r="BU30" s="312">
        <v>-1836864.94</v>
      </c>
      <c r="BV30" s="312">
        <v>-8152830.5599999996</v>
      </c>
      <c r="BW30" s="312">
        <v>-1795047.61</v>
      </c>
      <c r="BX30" s="312">
        <v>-13071787.6</v>
      </c>
      <c r="BY30" s="312">
        <v>-5533826.6699999999</v>
      </c>
      <c r="BZ30" s="312">
        <v>-3360874.3</v>
      </c>
      <c r="CA30" s="312">
        <v>-1922048.39</v>
      </c>
      <c r="CB30" s="312">
        <v>-19387753.219999999</v>
      </c>
      <c r="CC30" s="312">
        <v>-23309289.5</v>
      </c>
      <c r="CD30" s="312">
        <v>-15879743.869999999</v>
      </c>
      <c r="CE30" s="312">
        <v>-6377917.2199999997</v>
      </c>
      <c r="CF30" s="312">
        <v>-3074348.15</v>
      </c>
      <c r="CG30" s="312">
        <v>-30049623.579999998</v>
      </c>
      <c r="CH30" s="312">
        <v>-11776999.16</v>
      </c>
      <c r="CI30" s="312">
        <v>-30444565.030000001</v>
      </c>
      <c r="CJ30" s="312">
        <v>-59568012.189999998</v>
      </c>
      <c r="CK30" s="312">
        <v>-14137355.119999999</v>
      </c>
      <c r="CL30" s="312">
        <v>-2637589.37</v>
      </c>
      <c r="CM30" s="312">
        <v>-2310794.6800000002</v>
      </c>
      <c r="CN30" s="312">
        <v>-64483871.649999999</v>
      </c>
      <c r="CO30" s="312">
        <v>-14815725.140000001</v>
      </c>
      <c r="CP30" s="312">
        <v>-10589077.23</v>
      </c>
      <c r="CQ30" s="312">
        <v>-11389801.66</v>
      </c>
      <c r="CR30" s="312">
        <v>-1565826.69</v>
      </c>
      <c r="CS30" s="312">
        <v>-10327331.720000001</v>
      </c>
      <c r="CT30" s="312">
        <v>-74910325.929999992</v>
      </c>
      <c r="CU30" s="312">
        <v>-6175025.7300000004</v>
      </c>
      <c r="CV30" s="312">
        <v>-3780596.39</v>
      </c>
      <c r="CW30" s="312">
        <v>-23341814.09</v>
      </c>
      <c r="CX30" s="312">
        <v>-3075896.94</v>
      </c>
      <c r="CY30" s="312">
        <v>-3385654.94</v>
      </c>
      <c r="CZ30" s="312">
        <v>-77764745.899999991</v>
      </c>
      <c r="DA30" s="312">
        <v>-121403452.94</v>
      </c>
      <c r="DB30" s="312">
        <v>-9480143.5899999999</v>
      </c>
      <c r="DC30" s="312">
        <v>-9822426.1799999997</v>
      </c>
      <c r="DD30" s="312">
        <v>-11589595.57</v>
      </c>
      <c r="DE30" s="312">
        <v>-3156434.02</v>
      </c>
      <c r="DF30" s="312">
        <v>-194630244.13999999</v>
      </c>
      <c r="DG30" s="312">
        <v>-5165214.6499999994</v>
      </c>
      <c r="DH30" s="312">
        <v>-30215344.109999999</v>
      </c>
      <c r="DI30" s="312">
        <v>-1502326.3</v>
      </c>
      <c r="DJ30" s="312">
        <v>-23039800.039999999</v>
      </c>
      <c r="DK30" s="312">
        <v>-9980402.7599999998</v>
      </c>
      <c r="DL30" s="312">
        <v>-1788852.45</v>
      </c>
      <c r="DM30" s="312">
        <v>-6339197.4699999997</v>
      </c>
      <c r="DN30" s="312">
        <v>-3675278.67</v>
      </c>
      <c r="DO30" s="312">
        <v>-10770285.66</v>
      </c>
      <c r="DP30" s="312">
        <v>-9867341.0899999999</v>
      </c>
      <c r="DQ30" s="312">
        <v>-187925532.22999999</v>
      </c>
      <c r="DR30" s="312">
        <v>-11857536.24</v>
      </c>
      <c r="DS30" s="312">
        <v>-13132190.41</v>
      </c>
      <c r="DT30" s="312">
        <v>-13730023.35</v>
      </c>
      <c r="DU30" s="312">
        <v>-4271562.82</v>
      </c>
      <c r="DV30" s="312">
        <v>-113568124.33</v>
      </c>
      <c r="DW30" s="312">
        <v>-3762010.91</v>
      </c>
      <c r="DX30" s="312">
        <v>-21726426.120000001</v>
      </c>
      <c r="DY30" s="312">
        <v>-29238057.620000001</v>
      </c>
      <c r="DZ30" s="312">
        <v>-4412502.71</v>
      </c>
      <c r="EA30" s="312">
        <v>-38493626.659999996</v>
      </c>
      <c r="EB30" s="312">
        <v>-13894195.09</v>
      </c>
      <c r="EC30" s="312">
        <v>-1029945.35</v>
      </c>
      <c r="ED30" s="312">
        <v>-15563790.710000001</v>
      </c>
      <c r="EE30" s="312">
        <v>-32007294.140000001</v>
      </c>
      <c r="EF30" s="312">
        <v>-15782170.1</v>
      </c>
      <c r="EG30" s="312">
        <v>-18450735.27</v>
      </c>
      <c r="EH30" s="312">
        <v>-23688743.050000001</v>
      </c>
      <c r="EI30" s="312">
        <v>-11859085.029999999</v>
      </c>
      <c r="EJ30" s="312">
        <v>-22228234.079999998</v>
      </c>
      <c r="EK30" s="312">
        <v>-1101189.69</v>
      </c>
      <c r="EL30" s="312">
        <v>-3109970.32</v>
      </c>
      <c r="EM30" s="312">
        <v>-9113080.3599999994</v>
      </c>
      <c r="EN30" s="312">
        <v>-6749626.8200000003</v>
      </c>
      <c r="EO30" s="312">
        <v>-70759568.730000004</v>
      </c>
      <c r="EP30" s="312">
        <v>-23027409.719999999</v>
      </c>
      <c r="EQ30" s="312">
        <v>-8386697.8499999996</v>
      </c>
      <c r="ER30" s="312">
        <v>-2958188.9</v>
      </c>
      <c r="ES30" s="312">
        <v>-14855993.68</v>
      </c>
      <c r="ET30" s="312">
        <v>-1640168.61</v>
      </c>
      <c r="EU30" s="312">
        <v>-4497686.16</v>
      </c>
      <c r="EV30" s="312">
        <v>-2637589.37</v>
      </c>
      <c r="EW30" s="312">
        <v>-80366713.099999994</v>
      </c>
      <c r="EX30" s="312">
        <v>-13550363.710000001</v>
      </c>
      <c r="EY30" s="312">
        <v>-2157464.4700000002</v>
      </c>
      <c r="EZ30" s="312">
        <v>-3582351.27</v>
      </c>
      <c r="FA30" s="312">
        <v>-30570017.02</v>
      </c>
      <c r="FB30" s="312">
        <v>-16438857.060000001</v>
      </c>
      <c r="FC30" s="312">
        <v>-11580302.83</v>
      </c>
      <c r="FD30" s="312">
        <v>-2597320.83</v>
      </c>
      <c r="FE30" s="312">
        <v>-32422369.859999999</v>
      </c>
      <c r="FF30" s="312">
        <v>-10929811.029999999</v>
      </c>
      <c r="FG30" s="312">
        <v>-14357283.300000001</v>
      </c>
      <c r="FH30" s="312">
        <v>-31175593.91</v>
      </c>
      <c r="FI30" s="312">
        <v>-7649473.8099999996</v>
      </c>
      <c r="FJ30" s="312">
        <v>-16073342.619999999</v>
      </c>
      <c r="FK30" s="312">
        <v>-56029027.039999999</v>
      </c>
      <c r="FL30" s="312">
        <v>-7215812.6099999994</v>
      </c>
      <c r="FM30" s="312">
        <v>-13908134.199999999</v>
      </c>
      <c r="FN30" s="312">
        <v>-69769891.920000002</v>
      </c>
      <c r="FO30" s="312">
        <v>-14797139.66</v>
      </c>
      <c r="FP30" s="312">
        <v>-24240112.289999999</v>
      </c>
      <c r="FQ30" s="312">
        <v>-2019622.16</v>
      </c>
      <c r="FR30" s="312">
        <v>-13736218.51</v>
      </c>
      <c r="FS30" s="312">
        <v>-10705236.48</v>
      </c>
      <c r="FT30" s="312">
        <v>-334774056.07999998</v>
      </c>
      <c r="FU30" s="312">
        <v>-4144562.04</v>
      </c>
      <c r="FV30" s="312">
        <v>-17378972.59</v>
      </c>
      <c r="FW30" s="312">
        <v>-4630882.0999999996</v>
      </c>
      <c r="FX30" s="312">
        <v>-6659797</v>
      </c>
      <c r="FY30" s="312">
        <v>-9399606.5099999998</v>
      </c>
      <c r="FZ30" s="312">
        <v>-1409398.9</v>
      </c>
      <c r="GA30" s="312">
        <v>-4017561.26</v>
      </c>
      <c r="GB30" s="312">
        <v>-5501302.0800000001</v>
      </c>
      <c r="GC30" s="312">
        <v>-26605114.620000001</v>
      </c>
      <c r="GD30" s="312">
        <v>-6164184.2000000002</v>
      </c>
      <c r="GE30" s="312">
        <v>-30319113.039999999</v>
      </c>
      <c r="GF30" s="312">
        <v>-17386716.539999999</v>
      </c>
      <c r="GG30" s="312">
        <v>-5718132.6799999997</v>
      </c>
      <c r="GH30" s="312">
        <v>-32589639.18</v>
      </c>
      <c r="GI30" s="312">
        <v>-6193611.21</v>
      </c>
      <c r="GJ30" s="312">
        <v>-2990713.49</v>
      </c>
      <c r="GK30" s="312">
        <v>-129021950.95</v>
      </c>
      <c r="GL30" s="312">
        <v>-7683547.1899999985</v>
      </c>
      <c r="GM30" s="312">
        <v>-4457417.62</v>
      </c>
      <c r="GN30" s="312">
        <v>-11312362.16</v>
      </c>
      <c r="GO30" s="312">
        <v>-2699540.97</v>
      </c>
      <c r="GP30" s="312">
        <v>-4037695.53</v>
      </c>
      <c r="GQ30" s="312">
        <v>-3631912.55</v>
      </c>
      <c r="GR30" s="312">
        <v>-3254007.79</v>
      </c>
      <c r="GS30" s="312">
        <v>-7745498.79</v>
      </c>
      <c r="GT30" s="312">
        <v>-4609199.04</v>
      </c>
      <c r="GU30" s="312">
        <v>-7282410.5800000001</v>
      </c>
      <c r="GV30" s="312">
        <v>-2541564.39</v>
      </c>
      <c r="GW30" s="312">
        <v>-2972128.01</v>
      </c>
      <c r="GX30" s="312">
        <v>-9661352.0199999996</v>
      </c>
      <c r="GY30" s="312">
        <v>-12407356.689999999</v>
      </c>
      <c r="GZ30" s="312">
        <v>-80129748.230000004</v>
      </c>
      <c r="HA30" s="312">
        <v>-36506529.090000004</v>
      </c>
      <c r="HB30" s="312">
        <v>-39862757.020000003</v>
      </c>
      <c r="HC30" s="312">
        <v>-5027372.34</v>
      </c>
      <c r="HD30" s="312">
        <v>-5529180.2999999998</v>
      </c>
      <c r="HE30" s="312">
        <v>-60353248.719999999</v>
      </c>
      <c r="HF30" s="312">
        <v>-4545698.6499999994</v>
      </c>
      <c r="HG30" s="312">
        <v>-2188440.27</v>
      </c>
      <c r="HH30" s="312">
        <v>-4658760.32</v>
      </c>
      <c r="HI30" s="312">
        <v>-3958707.24</v>
      </c>
      <c r="HJ30" s="312">
        <v>-44361991.969999999</v>
      </c>
      <c r="HK30" s="312">
        <v>-1801242.77</v>
      </c>
      <c r="HL30" s="312">
        <v>-101789576.38</v>
      </c>
      <c r="HM30" s="312">
        <v>-7330423.0699999994</v>
      </c>
      <c r="HN30" s="312">
        <v>-6255562.8099999996</v>
      </c>
      <c r="HO30" s="312">
        <v>-9940134.2200000007</v>
      </c>
      <c r="HP30" s="312">
        <v>-2913273.99</v>
      </c>
      <c r="HQ30" s="312">
        <v>-41873086.439999998</v>
      </c>
      <c r="HR30" s="312">
        <v>-13719181.82</v>
      </c>
      <c r="HS30" s="312">
        <v>-5087775.1499999994</v>
      </c>
      <c r="HT30" s="312">
        <v>-78786947.299999997</v>
      </c>
      <c r="HU30" s="312">
        <v>-4592162.3499999996</v>
      </c>
      <c r="HV30" s="312">
        <v>-4937542.5199999996</v>
      </c>
      <c r="HW30" s="312">
        <v>-48724933.399999999</v>
      </c>
      <c r="HX30" s="312">
        <v>-1493033.56</v>
      </c>
      <c r="HY30" s="312">
        <v>-103166450.69</v>
      </c>
      <c r="HZ30" s="312">
        <v>-7129080.3700000001</v>
      </c>
      <c r="IA30" s="312">
        <v>-1957670.56</v>
      </c>
      <c r="IB30" s="312">
        <v>-7440387.1600000001</v>
      </c>
      <c r="IC30" s="312">
        <v>-32941214.510000002</v>
      </c>
      <c r="ID30" s="312">
        <v>-4302538.62</v>
      </c>
      <c r="IE30" s="312">
        <v>-35352680.539999999</v>
      </c>
      <c r="IF30" s="312">
        <v>-9574619.7799999993</v>
      </c>
      <c r="IG30" s="312">
        <v>-12587016.33</v>
      </c>
      <c r="IH30" s="312">
        <v>-2787822</v>
      </c>
      <c r="II30" s="312">
        <v>-13054750.91</v>
      </c>
      <c r="IJ30" s="312">
        <v>-5529180.2999999998</v>
      </c>
      <c r="IK30" s="312">
        <v>-15774426.15</v>
      </c>
      <c r="IL30" s="312">
        <v>-3656693.19</v>
      </c>
      <c r="IM30" s="312">
        <v>-10900384.02</v>
      </c>
      <c r="IN30" s="312">
        <v>-10271575.279999999</v>
      </c>
      <c r="IO30" s="312">
        <v>-5309252.12</v>
      </c>
      <c r="IP30" s="312">
        <v>-9689230.2400000002</v>
      </c>
      <c r="IQ30" s="312">
        <v>-3997426.99</v>
      </c>
      <c r="IR30" s="312">
        <v>-36340808.560000002</v>
      </c>
      <c r="IS30" s="312">
        <v>-7647925.0199999996</v>
      </c>
      <c r="IT30" s="312">
        <v>-7118238.8399999999</v>
      </c>
      <c r="IU30" s="312">
        <v>-5663925.0300000003</v>
      </c>
      <c r="IV30" s="312">
        <v>-2620552.6800000002</v>
      </c>
      <c r="IW30" s="312">
        <v>-9032543.2799999993</v>
      </c>
      <c r="IX30" s="312">
        <v>-402964182.19999999</v>
      </c>
      <c r="IY30" s="312">
        <v>-2149720.52</v>
      </c>
      <c r="IZ30" s="312">
        <v>-4376880.54</v>
      </c>
      <c r="JA30" s="312">
        <v>-7220458.9800000004</v>
      </c>
      <c r="JB30" s="312">
        <v>-6157989.04</v>
      </c>
      <c r="JC30" s="312">
        <v>-4335063.21</v>
      </c>
      <c r="JD30" s="312">
        <v>-3638107.71</v>
      </c>
      <c r="JE30" s="312">
        <v>-32461089.609999999</v>
      </c>
      <c r="JF30" s="312">
        <v>-319163801.67000002</v>
      </c>
      <c r="JG30" s="312">
        <v>-4942188.8899999997</v>
      </c>
      <c r="JH30" s="312">
        <v>-3579253.69</v>
      </c>
      <c r="JI30" s="312">
        <v>-65397657.75</v>
      </c>
      <c r="JJ30" s="312">
        <v>-10068683.789999999</v>
      </c>
      <c r="JK30" s="312">
        <v>-19177117.780000001</v>
      </c>
      <c r="JL30" s="312">
        <v>-6958713.4699999997</v>
      </c>
      <c r="JM30" s="312">
        <v>-3819316.14</v>
      </c>
      <c r="JN30" s="312">
        <v>-1760974.23</v>
      </c>
      <c r="JO30" s="312">
        <v>-5663925.0300000003</v>
      </c>
      <c r="JP30" s="312">
        <v>-11521448.810000001</v>
      </c>
      <c r="JQ30" s="312">
        <v>-22943775.059999999</v>
      </c>
      <c r="JR30" s="312">
        <v>-108974413.19</v>
      </c>
      <c r="JS30" s="312">
        <v>-32287625.129999999</v>
      </c>
      <c r="JT30" s="312">
        <v>-30463150.510000002</v>
      </c>
      <c r="JU30" s="312">
        <v>-3478582.34</v>
      </c>
      <c r="JV30" s="312">
        <v>-2866810.29</v>
      </c>
      <c r="JW30" s="312">
        <v>-6986591.6899999985</v>
      </c>
      <c r="JX30" s="312">
        <v>-4539503.49</v>
      </c>
      <c r="JY30" s="312">
        <v>-5191544.08</v>
      </c>
      <c r="JZ30" s="312">
        <v>-44603603.210000001</v>
      </c>
      <c r="KA30" s="312">
        <v>-8927225.5600000005</v>
      </c>
      <c r="KB30" s="312">
        <v>-4037695.53</v>
      </c>
      <c r="KC30" s="312">
        <v>-4384624.49</v>
      </c>
      <c r="KD30" s="312">
        <v>-9587010.0999999996</v>
      </c>
      <c r="KE30" s="312">
        <v>-9617985.9000000004</v>
      </c>
      <c r="KF30" s="312">
        <v>-5763047.5899999999</v>
      </c>
      <c r="KG30" s="312">
        <v>-23860658.739999998</v>
      </c>
      <c r="KH30" s="312">
        <v>-52200418.159999996</v>
      </c>
      <c r="KI30" s="312">
        <v>-3396496.47</v>
      </c>
      <c r="KJ30" s="312">
        <v>-8084683.7999999998</v>
      </c>
      <c r="KK30" s="312">
        <v>-27475534.600000001</v>
      </c>
    </row>
    <row r="31" spans="1:297" s="314" customFormat="1" ht="23.25" customHeight="1">
      <c r="A31" s="488"/>
      <c r="B31" s="489" t="s">
        <v>598</v>
      </c>
      <c r="C31" s="490">
        <v>3006056321.0647278</v>
      </c>
      <c r="D31" s="693">
        <v>-932637.16057133488</v>
      </c>
      <c r="E31" s="693">
        <v>433876616.19146442</v>
      </c>
      <c r="F31" s="490">
        <v>4940726.2741685566</v>
      </c>
      <c r="G31" s="490">
        <v>1772944.4660491799</v>
      </c>
      <c r="H31" s="490">
        <v>4857765.4236482829</v>
      </c>
      <c r="I31" s="490">
        <v>1450290.996696474</v>
      </c>
      <c r="J31" s="490">
        <v>2715868.418967369</v>
      </c>
      <c r="K31" s="490">
        <v>2340697.9572144849</v>
      </c>
      <c r="L31" s="490">
        <v>6386026.4378450625</v>
      </c>
      <c r="M31" s="490">
        <v>874734.4516309998</v>
      </c>
      <c r="N31" s="490">
        <v>1622935.966156723</v>
      </c>
      <c r="O31" s="490">
        <v>347948535.92897159</v>
      </c>
      <c r="P31" s="490">
        <v>3609508.5275491332</v>
      </c>
      <c r="Q31" s="490">
        <v>3836333.8238973082</v>
      </c>
      <c r="R31" s="490">
        <v>1107765.389615926</v>
      </c>
      <c r="S31" s="490">
        <v>2213222.0293390378</v>
      </c>
      <c r="T31" s="490">
        <v>4057491.808898875</v>
      </c>
      <c r="U31" s="490">
        <v>5241257.5428233873</v>
      </c>
      <c r="V31" s="490">
        <v>1316647.1303103541</v>
      </c>
      <c r="W31" s="490">
        <v>551177.35879654391</v>
      </c>
      <c r="X31" s="490">
        <v>3911916.4967031851</v>
      </c>
      <c r="Y31" s="490">
        <v>997311.54868021328</v>
      </c>
      <c r="Z31" s="490">
        <v>1264729.1447657309</v>
      </c>
      <c r="AA31" s="490">
        <v>1377884.728387088</v>
      </c>
      <c r="AB31" s="490">
        <v>-121470.5355858807</v>
      </c>
      <c r="AC31" s="490">
        <v>3833944.952051817</v>
      </c>
      <c r="AD31" s="490">
        <v>3062486.5263738302</v>
      </c>
      <c r="AE31" s="490">
        <v>239396.37632980759</v>
      </c>
      <c r="AF31" s="490">
        <v>433876616.19146442</v>
      </c>
      <c r="AG31" s="490">
        <v>267664305.97399929</v>
      </c>
      <c r="AH31" s="490">
        <v>550665.86997558083</v>
      </c>
      <c r="AI31" s="490">
        <v>9783478.467289336</v>
      </c>
      <c r="AJ31" s="490">
        <v>2174345.2767397952</v>
      </c>
      <c r="AK31" s="490">
        <v>223833.96635886369</v>
      </c>
      <c r="AL31" s="490">
        <v>558932.10915379506</v>
      </c>
      <c r="AM31" s="490">
        <v>18457948.644845251</v>
      </c>
      <c r="AN31" s="490">
        <v>4866445.8964007292</v>
      </c>
      <c r="AO31" s="490">
        <v>22228472.07035483</v>
      </c>
      <c r="AP31" s="490">
        <v>-507061.84929254279</v>
      </c>
      <c r="AQ31" s="490">
        <v>10142535.515180269</v>
      </c>
      <c r="AR31" s="490">
        <v>6524442.6049417369</v>
      </c>
      <c r="AS31" s="490">
        <v>1336307.4684270881</v>
      </c>
      <c r="AT31" s="490">
        <v>1910554.2801143939</v>
      </c>
      <c r="AU31" s="490">
        <v>8203223.6030934341</v>
      </c>
      <c r="AV31" s="490">
        <v>1115641.55799006</v>
      </c>
      <c r="AW31" s="490">
        <v>7037842.9182458017</v>
      </c>
      <c r="AX31" s="490">
        <v>2569730.0365992258</v>
      </c>
      <c r="AY31" s="490">
        <v>526019.7468233197</v>
      </c>
      <c r="AZ31" s="490">
        <v>1437571.913108428</v>
      </c>
      <c r="BA31" s="490">
        <v>4059402.3106480022</v>
      </c>
      <c r="BB31" s="490">
        <v>6406808.0692096986</v>
      </c>
      <c r="BC31" s="490">
        <v>22232266.713264149</v>
      </c>
      <c r="BD31" s="490">
        <v>1352381.860444417</v>
      </c>
      <c r="BE31" s="490">
        <v>1274781.921113959</v>
      </c>
      <c r="BF31" s="490">
        <v>362346.10997743072</v>
      </c>
      <c r="BG31" s="490">
        <v>406372.32923416328</v>
      </c>
      <c r="BH31" s="490">
        <v>276323.32950115018</v>
      </c>
      <c r="BI31" s="490">
        <v>532132.1316810865</v>
      </c>
      <c r="BJ31" s="490">
        <v>56836943.789574802</v>
      </c>
      <c r="BK31" s="490">
        <v>540683.62454535905</v>
      </c>
      <c r="BL31" s="490">
        <v>2111514.5627130158</v>
      </c>
      <c r="BM31" s="490">
        <v>27071153.896887422</v>
      </c>
      <c r="BN31" s="490">
        <v>24491308.355193011</v>
      </c>
      <c r="BO31" s="490">
        <v>213730.71456314481</v>
      </c>
      <c r="BP31" s="490">
        <v>15720223.496339669</v>
      </c>
      <c r="BQ31" s="490">
        <v>7153662.7678505629</v>
      </c>
      <c r="BR31" s="490">
        <v>19749475.885396071</v>
      </c>
      <c r="BS31" s="490">
        <v>538576.91019938607</v>
      </c>
      <c r="BT31" s="490">
        <v>4282982.8532512188</v>
      </c>
      <c r="BU31" s="490">
        <v>323060.95597521681</v>
      </c>
      <c r="BV31" s="490">
        <v>3415862.684393262</v>
      </c>
      <c r="BW31" s="490">
        <v>-65636.867332934635</v>
      </c>
      <c r="BX31" s="490">
        <v>3341961.7685742229</v>
      </c>
      <c r="BY31" s="490">
        <v>407725.90708844271</v>
      </c>
      <c r="BZ31" s="490">
        <v>555338.41751122149</v>
      </c>
      <c r="CA31" s="490">
        <v>650832.03883903543</v>
      </c>
      <c r="CB31" s="490">
        <v>4510225.315290831</v>
      </c>
      <c r="CC31" s="490">
        <v>5474968.277459994</v>
      </c>
      <c r="CD31" s="490">
        <v>8406056.6812805664</v>
      </c>
      <c r="CE31" s="490">
        <v>2409096.7970562009</v>
      </c>
      <c r="CF31" s="490">
        <v>168345.4916470614</v>
      </c>
      <c r="CG31" s="490">
        <v>5890678.1348642558</v>
      </c>
      <c r="CH31" s="490">
        <v>3006228.024944942</v>
      </c>
      <c r="CI31" s="490">
        <v>20532948.81687266</v>
      </c>
      <c r="CJ31" s="490">
        <v>27593321.932331461</v>
      </c>
      <c r="CK31" s="490">
        <v>2228350.8122320529</v>
      </c>
      <c r="CL31" s="490">
        <v>284165.46799247252</v>
      </c>
      <c r="CM31" s="490">
        <v>1127281.4721775861</v>
      </c>
      <c r="CN31" s="490">
        <v>35376493.937872253</v>
      </c>
      <c r="CO31" s="490">
        <v>1699432.5354932901</v>
      </c>
      <c r="CP31" s="490">
        <v>8113229.8463622741</v>
      </c>
      <c r="CQ31" s="490">
        <v>2729477.7582724299</v>
      </c>
      <c r="CR31" s="490">
        <v>437392.14699664479</v>
      </c>
      <c r="CS31" s="490">
        <v>544513.62293422036</v>
      </c>
      <c r="CT31" s="490">
        <v>35092649.01338993</v>
      </c>
      <c r="CU31" s="490">
        <v>3584201.9969962579</v>
      </c>
      <c r="CV31" s="490">
        <v>651830.80040109484</v>
      </c>
      <c r="CW31" s="490">
        <v>12566591.82660312</v>
      </c>
      <c r="CX31" s="490">
        <v>1518836.581615122</v>
      </c>
      <c r="CY31" s="490">
        <v>396958.71201618621</v>
      </c>
      <c r="CZ31" s="490">
        <v>13027727.63934876</v>
      </c>
      <c r="DA31" s="490">
        <v>11589294.95398763</v>
      </c>
      <c r="DB31" s="490">
        <v>2416706.841164235</v>
      </c>
      <c r="DC31" s="490">
        <v>5127753.2180028521</v>
      </c>
      <c r="DD31" s="490">
        <v>2955902.6015752028</v>
      </c>
      <c r="DE31" s="490">
        <v>-160778.0949559719</v>
      </c>
      <c r="DF31" s="490">
        <v>39866958.325715899</v>
      </c>
      <c r="DG31" s="490">
        <v>422671.07856138889</v>
      </c>
      <c r="DH31" s="490">
        <v>5681065.6104014367</v>
      </c>
      <c r="DI31" s="490">
        <v>130983.1124055039</v>
      </c>
      <c r="DJ31" s="490">
        <v>8240814.9574485272</v>
      </c>
      <c r="DK31" s="490">
        <v>2293688.290361715</v>
      </c>
      <c r="DL31" s="490">
        <v>804660.20323514123</v>
      </c>
      <c r="DM31" s="490">
        <v>755837.69205498975</v>
      </c>
      <c r="DN31" s="490">
        <v>1840473.3194342039</v>
      </c>
      <c r="DO31" s="490">
        <v>1920715.6722573531</v>
      </c>
      <c r="DP31" s="490">
        <v>4725492.8629014343</v>
      </c>
      <c r="DQ31" s="490">
        <v>46903451.341912962</v>
      </c>
      <c r="DR31" s="490">
        <v>4860200.1526334304</v>
      </c>
      <c r="DS31" s="490">
        <v>5774710.1893215068</v>
      </c>
      <c r="DT31" s="490">
        <v>2879529.2483480242</v>
      </c>
      <c r="DU31" s="490">
        <v>892932.09231185354</v>
      </c>
      <c r="DV31" s="490">
        <v>22279515.01469456</v>
      </c>
      <c r="DW31" s="490">
        <v>929907.91377094248</v>
      </c>
      <c r="DX31" s="490">
        <v>7307760.5692300089</v>
      </c>
      <c r="DY31" s="490">
        <v>18168539.653342899</v>
      </c>
      <c r="DZ31" s="490">
        <v>1499620.3743269751</v>
      </c>
      <c r="EA31" s="490">
        <v>21267272.222339649</v>
      </c>
      <c r="EB31" s="490">
        <v>1978416.856814757</v>
      </c>
      <c r="EC31" s="490">
        <v>533244.07466399518</v>
      </c>
      <c r="ED31" s="490">
        <v>1749115.4220282079</v>
      </c>
      <c r="EE31" s="490">
        <v>14348440.27493478</v>
      </c>
      <c r="EF31" s="490">
        <v>17808377.503619771</v>
      </c>
      <c r="EG31" s="490">
        <v>7312702.5962670259</v>
      </c>
      <c r="EH31" s="490">
        <v>3643229.0568042211</v>
      </c>
      <c r="EI31" s="490">
        <v>2985218.415211733</v>
      </c>
      <c r="EJ31" s="490">
        <v>5288457.1771855466</v>
      </c>
      <c r="EK31" s="490">
        <v>104828.5012640643</v>
      </c>
      <c r="EL31" s="490">
        <v>2877786.1309467601</v>
      </c>
      <c r="EM31" s="490">
        <v>12303239.9024019</v>
      </c>
      <c r="EN31" s="490">
        <v>630403.84158762358</v>
      </c>
      <c r="EO31" s="490">
        <v>19105426.846271072</v>
      </c>
      <c r="EP31" s="490">
        <v>13832538.75958373</v>
      </c>
      <c r="EQ31" s="490">
        <v>6373369.5503235888</v>
      </c>
      <c r="ER31" s="490">
        <v>745459.48227934213</v>
      </c>
      <c r="ES31" s="490">
        <v>6203959.1803654134</v>
      </c>
      <c r="ET31" s="490">
        <v>1375340.562758958</v>
      </c>
      <c r="EU31" s="490">
        <v>1131913.111512335</v>
      </c>
      <c r="EV31" s="490">
        <v>131878.07626366199</v>
      </c>
      <c r="EW31" s="490">
        <v>13638425.47242786</v>
      </c>
      <c r="EX31" s="490">
        <v>9214370.3101611156</v>
      </c>
      <c r="EY31" s="490">
        <v>604008.36860931572</v>
      </c>
      <c r="EZ31" s="490">
        <v>2372700.4355156962</v>
      </c>
      <c r="FA31" s="490">
        <v>18036265.4277777</v>
      </c>
      <c r="FB31" s="490">
        <v>8866293.7018135618</v>
      </c>
      <c r="FC31" s="490">
        <v>2461392.7898910642</v>
      </c>
      <c r="FD31" s="490">
        <v>520323.11501964368</v>
      </c>
      <c r="FE31" s="490">
        <v>14241434.24794187</v>
      </c>
      <c r="FF31" s="490">
        <v>346737.57095317729</v>
      </c>
      <c r="FG31" s="490">
        <v>157677.4976579957</v>
      </c>
      <c r="FH31" s="490">
        <v>6730541.9872461073</v>
      </c>
      <c r="FI31" s="490">
        <v>1068300.947494115</v>
      </c>
      <c r="FJ31" s="490">
        <v>9963847.4594895113</v>
      </c>
      <c r="FK31" s="490">
        <v>18980145.78040304</v>
      </c>
      <c r="FL31" s="490">
        <v>3025679.321482792</v>
      </c>
      <c r="FM31" s="490">
        <v>1751264.231576093</v>
      </c>
      <c r="FN31" s="490">
        <v>36191760.589817122</v>
      </c>
      <c r="FO31" s="490">
        <v>10057204.378123309</v>
      </c>
      <c r="FP31" s="490">
        <v>7274381.8928343803</v>
      </c>
      <c r="FQ31" s="490">
        <v>757901.37208100385</v>
      </c>
      <c r="FR31" s="490">
        <v>2192850.6544633382</v>
      </c>
      <c r="FS31" s="490">
        <v>3239848.8975146259</v>
      </c>
      <c r="FT31" s="490">
        <v>113609153.37158351</v>
      </c>
      <c r="FU31" s="490">
        <v>-202455.30916491899</v>
      </c>
      <c r="FV31" s="490">
        <v>7413768.6598625891</v>
      </c>
      <c r="FW31" s="490">
        <v>644702.47714769095</v>
      </c>
      <c r="FX31" s="490">
        <v>-417639.65527571371</v>
      </c>
      <c r="FY31" s="490">
        <v>1424126.461692655</v>
      </c>
      <c r="FZ31" s="490">
        <v>464539.33029941522</v>
      </c>
      <c r="GA31" s="490">
        <v>3735817.6682752548</v>
      </c>
      <c r="GB31" s="490">
        <v>2138737.1141466922</v>
      </c>
      <c r="GC31" s="490">
        <v>2345796.7372752838</v>
      </c>
      <c r="GD31" s="490">
        <v>957906.79967147019</v>
      </c>
      <c r="GE31" s="490">
        <v>15389516.10039665</v>
      </c>
      <c r="GF31" s="490">
        <v>15319801.860444359</v>
      </c>
      <c r="GG31" s="490">
        <v>1408330.5671928909</v>
      </c>
      <c r="GH31" s="490">
        <v>14645084.468547231</v>
      </c>
      <c r="GI31" s="490">
        <v>1143389.45789099</v>
      </c>
      <c r="GJ31" s="490">
        <v>473383.59735347191</v>
      </c>
      <c r="GK31" s="490">
        <v>21374746.369219769</v>
      </c>
      <c r="GL31" s="490">
        <v>3033483.4603901282</v>
      </c>
      <c r="GM31" s="490">
        <v>1301366.357960334</v>
      </c>
      <c r="GN31" s="490">
        <v>7083727.5701716207</v>
      </c>
      <c r="GO31" s="490">
        <v>479877.06438949698</v>
      </c>
      <c r="GP31" s="490">
        <v>123270.0865564565</v>
      </c>
      <c r="GQ31" s="490">
        <v>1543878.967128403</v>
      </c>
      <c r="GR31" s="490">
        <v>391019.53931145789</v>
      </c>
      <c r="GS31" s="490">
        <v>2504100.2219266579</v>
      </c>
      <c r="GT31" s="490">
        <v>1933808.367757827</v>
      </c>
      <c r="GU31" s="490">
        <v>2139276.2334601749</v>
      </c>
      <c r="GV31" s="490">
        <v>2431254.9572821138</v>
      </c>
      <c r="GW31" s="490">
        <v>601077.95199378347</v>
      </c>
      <c r="GX31" s="490">
        <v>1326601.7009672599</v>
      </c>
      <c r="GY31" s="490">
        <v>5035658.4730826234</v>
      </c>
      <c r="GZ31" s="490">
        <v>35523202.882731259</v>
      </c>
      <c r="HA31" s="490">
        <v>13376396.714542869</v>
      </c>
      <c r="HB31" s="490">
        <v>14016769.25733058</v>
      </c>
      <c r="HC31" s="490">
        <v>495618.4588091597</v>
      </c>
      <c r="HD31" s="490">
        <v>4778553.0885163741</v>
      </c>
      <c r="HE31" s="490">
        <v>12241984.36165322</v>
      </c>
      <c r="HF31" s="490">
        <v>265403.51602798048</v>
      </c>
      <c r="HG31" s="490">
        <v>557368.28174616536</v>
      </c>
      <c r="HH31" s="490">
        <v>-175511.43162909709</v>
      </c>
      <c r="HI31" s="490">
        <v>1826194.463119884</v>
      </c>
      <c r="HJ31" s="490">
        <v>11011474.329252779</v>
      </c>
      <c r="HK31" s="490">
        <v>539322.83196086483</v>
      </c>
      <c r="HL31" s="490">
        <v>34019557.51006946</v>
      </c>
      <c r="HM31" s="490">
        <v>803390.32672085892</v>
      </c>
      <c r="HN31" s="490">
        <v>289909.5038505299</v>
      </c>
      <c r="HO31" s="490">
        <v>4601973.1090801153</v>
      </c>
      <c r="HP31" s="490">
        <v>-333375.69917388028</v>
      </c>
      <c r="HQ31" s="490">
        <v>14329971.11164074</v>
      </c>
      <c r="HR31" s="490">
        <v>1873239.904611463</v>
      </c>
      <c r="HS31" s="490">
        <v>1853284.2350428279</v>
      </c>
      <c r="HT31" s="490">
        <v>15866408.18733211</v>
      </c>
      <c r="HU31" s="490">
        <v>1322741.7578185711</v>
      </c>
      <c r="HV31" s="490">
        <v>134137.0036729518</v>
      </c>
      <c r="HW31" s="490">
        <v>2039875.1114545609</v>
      </c>
      <c r="HX31" s="490">
        <v>720377.16072076885</v>
      </c>
      <c r="HY31" s="490">
        <v>33609615.955932803</v>
      </c>
      <c r="HZ31" s="490">
        <v>5920955.3769712606</v>
      </c>
      <c r="IA31" s="490">
        <v>240004.7383505539</v>
      </c>
      <c r="IB31" s="490">
        <v>4859531.9580338635</v>
      </c>
      <c r="IC31" s="490">
        <v>13333364.40076486</v>
      </c>
      <c r="ID31" s="490">
        <v>1271722.2988255229</v>
      </c>
      <c r="IE31" s="490">
        <v>16137324.37167817</v>
      </c>
      <c r="IF31" s="490">
        <v>3983781.9931766992</v>
      </c>
      <c r="IG31" s="490">
        <v>7825041.4947700109</v>
      </c>
      <c r="IH31" s="490">
        <v>910025.09234906035</v>
      </c>
      <c r="II31" s="490">
        <v>1639258.049698777</v>
      </c>
      <c r="IJ31" s="490">
        <v>965570.02384629194</v>
      </c>
      <c r="IK31" s="490">
        <v>5137166.4109014291</v>
      </c>
      <c r="IL31" s="490">
        <v>896182.44203178724</v>
      </c>
      <c r="IM31" s="490">
        <v>3003567.9679964669</v>
      </c>
      <c r="IN31" s="490">
        <v>1257774.108940935</v>
      </c>
      <c r="IO31" s="490">
        <v>-932637.16057133488</v>
      </c>
      <c r="IP31" s="490">
        <v>838288.21478823759</v>
      </c>
      <c r="IQ31" s="490">
        <v>879088.88039609836</v>
      </c>
      <c r="IR31" s="490">
        <v>4684719.3178383186</v>
      </c>
      <c r="IS31" s="490">
        <v>2928811.1408489118</v>
      </c>
      <c r="IT31" s="490">
        <v>2403024.574476399</v>
      </c>
      <c r="IU31" s="490">
        <v>2958881.292512014</v>
      </c>
      <c r="IV31" s="490">
        <v>501929.94916848053</v>
      </c>
      <c r="IW31" s="490">
        <v>1585924.191741785</v>
      </c>
      <c r="IX31" s="490">
        <v>69715853.984528661</v>
      </c>
      <c r="IY31" s="490">
        <v>-10410.880171289669</v>
      </c>
      <c r="IZ31" s="490">
        <v>2284020.8778869831</v>
      </c>
      <c r="JA31" s="490">
        <v>1122491.5018850949</v>
      </c>
      <c r="JB31" s="490">
        <v>1559882.2573336831</v>
      </c>
      <c r="JC31" s="490">
        <v>2032133.388964667</v>
      </c>
      <c r="JD31" s="490">
        <v>1672375.460720551</v>
      </c>
      <c r="JE31" s="490">
        <v>10048032.175969681</v>
      </c>
      <c r="JF31" s="490">
        <v>80240427.762598395</v>
      </c>
      <c r="JG31" s="490">
        <v>686399.93403519411</v>
      </c>
      <c r="JH31" s="490">
        <v>-99055.669331184588</v>
      </c>
      <c r="JI31" s="490">
        <v>27434399.538826481</v>
      </c>
      <c r="JJ31" s="490">
        <v>10724732.06506378</v>
      </c>
      <c r="JK31" s="490">
        <v>5357071.0291605135</v>
      </c>
      <c r="JL31" s="490">
        <v>571124.07021639124</v>
      </c>
      <c r="JM31" s="490">
        <v>2215621.6378614348</v>
      </c>
      <c r="JN31" s="490">
        <v>1062869.6647202349</v>
      </c>
      <c r="JO31" s="490">
        <v>4835589.960048872</v>
      </c>
      <c r="JP31" s="490">
        <v>7552455.30166368</v>
      </c>
      <c r="JQ31" s="490">
        <v>4181875.0820371248</v>
      </c>
      <c r="JR31" s="490">
        <v>36541463.690705121</v>
      </c>
      <c r="JS31" s="490">
        <v>7837935.0360322334</v>
      </c>
      <c r="JT31" s="490">
        <v>1434633.430130817</v>
      </c>
      <c r="JU31" s="490">
        <v>812707.5393954739</v>
      </c>
      <c r="JV31" s="490">
        <v>-150983.03282574099</v>
      </c>
      <c r="JW31" s="490">
        <v>3431586.6247010161</v>
      </c>
      <c r="JX31" s="490">
        <v>1070889.511263615</v>
      </c>
      <c r="JY31" s="490">
        <v>1833780.8843184039</v>
      </c>
      <c r="JZ31" s="490">
        <v>16767940.236028669</v>
      </c>
      <c r="KA31" s="490">
        <v>656416.27769729681</v>
      </c>
      <c r="KB31" s="490">
        <v>413817.47197825043</v>
      </c>
      <c r="KC31" s="490">
        <v>209146.5931668226</v>
      </c>
      <c r="KD31" s="490">
        <v>820899.13826885819</v>
      </c>
      <c r="KE31" s="490">
        <v>5941961.6005956642</v>
      </c>
      <c r="KF31" s="490">
        <v>1413856.807756864</v>
      </c>
      <c r="KG31" s="490">
        <v>12058535.53255371</v>
      </c>
      <c r="KH31" s="490">
        <v>26866271.139922321</v>
      </c>
      <c r="KI31" s="490">
        <v>-72794.824021216482</v>
      </c>
      <c r="KJ31" s="490">
        <v>857902.94416835811</v>
      </c>
      <c r="KK31" s="490">
        <v>6270592.4262135439</v>
      </c>
    </row>
    <row r="32" spans="1:297" s="599" customFormat="1" ht="23.25" customHeight="1">
      <c r="A32" s="596"/>
      <c r="B32" s="597" t="s">
        <v>599</v>
      </c>
      <c r="C32" s="598">
        <v>0.25720234455147462</v>
      </c>
      <c r="D32" s="598">
        <v>-0.773319314191944</v>
      </c>
      <c r="E32" s="598">
        <v>0.29055336584753089</v>
      </c>
      <c r="F32" s="598">
        <v>0.2600294401466986</v>
      </c>
      <c r="G32" s="598">
        <v>0.32202984857590727</v>
      </c>
      <c r="H32" s="598">
        <v>0.22537942673985581</v>
      </c>
      <c r="I32" s="598">
        <v>0.10610310378240401</v>
      </c>
      <c r="J32" s="598">
        <v>0.27379663512756353</v>
      </c>
      <c r="K32" s="598">
        <v>0.27592161051401809</v>
      </c>
      <c r="L32" s="598">
        <v>0.20103307796118211</v>
      </c>
      <c r="M32" s="598">
        <v>0.30483056043078771</v>
      </c>
      <c r="N32" s="598">
        <v>0.37292550254698947</v>
      </c>
      <c r="O32" s="598">
        <v>0.41177182697286008</v>
      </c>
      <c r="P32" s="598">
        <v>0.17373204412150309</v>
      </c>
      <c r="Q32" s="598">
        <v>0.21484867420864989</v>
      </c>
      <c r="R32" s="598">
        <v>0.23943316779713961</v>
      </c>
      <c r="S32" s="598">
        <v>7.9801232202188266E-2</v>
      </c>
      <c r="T32" s="598">
        <v>0.28751585987739259</v>
      </c>
      <c r="U32" s="598">
        <v>0.3471191046811315</v>
      </c>
      <c r="V32" s="598">
        <v>0.47836755896736938</v>
      </c>
      <c r="W32" s="598">
        <v>0.26540566021137091</v>
      </c>
      <c r="X32" s="598">
        <v>0.11566667874336491</v>
      </c>
      <c r="Y32" s="598">
        <v>0.1249637682375464</v>
      </c>
      <c r="Z32" s="598">
        <v>9.5859947136863008E-2</v>
      </c>
      <c r="AA32" s="598">
        <v>0.1180434423441965</v>
      </c>
      <c r="AB32" s="598">
        <v>-3.2630333428758769E-2</v>
      </c>
      <c r="AC32" s="598">
        <v>0.2091375620354039</v>
      </c>
      <c r="AD32" s="598">
        <v>0.20016936939836891</v>
      </c>
      <c r="AE32" s="598">
        <v>5.0126944537685847E-2</v>
      </c>
      <c r="AF32" s="598">
        <v>0.29055336584753089</v>
      </c>
      <c r="AG32" s="598">
        <v>0.40751098253322121</v>
      </c>
      <c r="AH32" s="598">
        <v>0.14725164864124979</v>
      </c>
      <c r="AI32" s="598">
        <v>0.2165838541741652</v>
      </c>
      <c r="AJ32" s="598">
        <v>0.12810587145150551</v>
      </c>
      <c r="AK32" s="598">
        <v>6.4561278265026292E-2</v>
      </c>
      <c r="AL32" s="598">
        <v>0.15272997850299061</v>
      </c>
      <c r="AM32" s="598">
        <v>0.2021701247560457</v>
      </c>
      <c r="AN32" s="598">
        <v>0.23291869241321961</v>
      </c>
      <c r="AO32" s="598">
        <v>0.17336627435272989</v>
      </c>
      <c r="AP32" s="598">
        <v>-1.8706410227909039E-2</v>
      </c>
      <c r="AQ32" s="598">
        <v>0.40041640053272493</v>
      </c>
      <c r="AR32" s="598">
        <v>0.17071946678360181</v>
      </c>
      <c r="AS32" s="598">
        <v>0.1187817008160167</v>
      </c>
      <c r="AT32" s="598">
        <v>0.1543598211998288</v>
      </c>
      <c r="AU32" s="598">
        <v>0.29880826902228619</v>
      </c>
      <c r="AV32" s="598">
        <v>0.14117685821727771</v>
      </c>
      <c r="AW32" s="598">
        <v>0.38613663733101528</v>
      </c>
      <c r="AX32" s="598">
        <v>0.23497266319723359</v>
      </c>
      <c r="AY32" s="598">
        <v>0.15918049505005991</v>
      </c>
      <c r="AZ32" s="598">
        <v>0.17689282796196629</v>
      </c>
      <c r="BA32" s="598">
        <v>9.584983900538066E-2</v>
      </c>
      <c r="BB32" s="598">
        <v>0.2052761454026</v>
      </c>
      <c r="BC32" s="598">
        <v>0.15419206875628191</v>
      </c>
      <c r="BD32" s="598">
        <v>0.15262326084049391</v>
      </c>
      <c r="BE32" s="598">
        <v>0.15312927510294799</v>
      </c>
      <c r="BF32" s="598">
        <v>5.3994180859212093E-2</v>
      </c>
      <c r="BG32" s="598">
        <v>5.9330155114054421E-2</v>
      </c>
      <c r="BH32" s="598">
        <v>9.6626513825036717E-2</v>
      </c>
      <c r="BI32" s="598">
        <v>5.709592694850029E-2</v>
      </c>
      <c r="BJ32" s="598">
        <v>0.19741416598937259</v>
      </c>
      <c r="BK32" s="598">
        <v>0.1739328146686839</v>
      </c>
      <c r="BL32" s="598">
        <v>6.6571104739734988E-2</v>
      </c>
      <c r="BM32" s="598">
        <v>0.27162286086497911</v>
      </c>
      <c r="BN32" s="598">
        <v>0.30198479180708998</v>
      </c>
      <c r="BO32" s="598">
        <v>5.0604542275863362E-2</v>
      </c>
      <c r="BP32" s="598">
        <v>0.21789070096507049</v>
      </c>
      <c r="BQ32" s="598">
        <v>0.27346992335960141</v>
      </c>
      <c r="BR32" s="598">
        <v>0.27303758137176692</v>
      </c>
      <c r="BS32" s="598">
        <v>6.4280429035639658E-2</v>
      </c>
      <c r="BT32" s="598">
        <v>0.18141479744981551</v>
      </c>
      <c r="BU32" s="598">
        <v>0.14957038876991349</v>
      </c>
      <c r="BV32" s="598">
        <v>0.29526780702295402</v>
      </c>
      <c r="BW32" s="598">
        <v>-3.7953313064142687E-2</v>
      </c>
      <c r="BX32" s="598">
        <v>0.20360745698802649</v>
      </c>
      <c r="BY32" s="598">
        <v>6.8622788706894172E-2</v>
      </c>
      <c r="BZ32" s="598">
        <v>0.1418049675974043</v>
      </c>
      <c r="CA32" s="598">
        <v>0.25295852521708961</v>
      </c>
      <c r="CB32" s="598">
        <v>0.18872831895092931</v>
      </c>
      <c r="CC32" s="598">
        <v>0.19020703329537511</v>
      </c>
      <c r="CD32" s="598">
        <v>0.34613051620558272</v>
      </c>
      <c r="CE32" s="598">
        <v>0.27416558029610261</v>
      </c>
      <c r="CF32" s="598">
        <v>5.1915324187564539E-2</v>
      </c>
      <c r="CG32" s="598">
        <v>0.16390174410884201</v>
      </c>
      <c r="CH32" s="598">
        <v>0.20335397591714269</v>
      </c>
      <c r="CI32" s="598">
        <v>0.40278442920048962</v>
      </c>
      <c r="CJ32" s="598">
        <v>0.31657755368457369</v>
      </c>
      <c r="CK32" s="598">
        <v>0.13615977345916649</v>
      </c>
      <c r="CL32" s="598">
        <v>9.7258491471420488E-2</v>
      </c>
      <c r="CM32" s="598">
        <v>0.32788147274271279</v>
      </c>
      <c r="CN32" s="598">
        <v>0.35425960769933962</v>
      </c>
      <c r="CO32" s="598">
        <v>0.102901381196927</v>
      </c>
      <c r="CP32" s="598">
        <v>0.43380903827723649</v>
      </c>
      <c r="CQ32" s="598">
        <v>0.19331565566583259</v>
      </c>
      <c r="CR32" s="598">
        <v>0.21834466555456891</v>
      </c>
      <c r="CS32" s="598">
        <v>5.0084746954950757E-2</v>
      </c>
      <c r="CT32" s="598">
        <v>0.31901545418612021</v>
      </c>
      <c r="CU32" s="598">
        <v>0.36726287133166652</v>
      </c>
      <c r="CV32" s="598">
        <v>0.14705956181586141</v>
      </c>
      <c r="CW32" s="598">
        <v>0.34996239754526809</v>
      </c>
      <c r="CX32" s="598">
        <v>0.33056031965075228</v>
      </c>
      <c r="CY32" s="598">
        <v>0.1049429702672917</v>
      </c>
      <c r="CZ32" s="598">
        <v>0.1434890705307488</v>
      </c>
      <c r="DA32" s="598">
        <v>8.7142307663465909E-2</v>
      </c>
      <c r="DB32" s="598">
        <v>0.20313837306330951</v>
      </c>
      <c r="DC32" s="598">
        <v>0.34298941046071008</v>
      </c>
      <c r="DD32" s="598">
        <v>0.20321769434831899</v>
      </c>
      <c r="DE32" s="598">
        <v>-5.3670414419709739E-2</v>
      </c>
      <c r="DF32" s="598">
        <v>0.17001037925620691</v>
      </c>
      <c r="DG32" s="598">
        <v>7.5640608826516992E-2</v>
      </c>
      <c r="DH32" s="598">
        <v>0.1582627804466096</v>
      </c>
      <c r="DI32" s="598">
        <v>8.0194916781012537E-2</v>
      </c>
      <c r="DJ32" s="598">
        <v>0.26344798393895741</v>
      </c>
      <c r="DK32" s="598">
        <v>0.1868723542094077</v>
      </c>
      <c r="DL32" s="598">
        <v>0.31025883071417071</v>
      </c>
      <c r="DM32" s="598">
        <v>0.1065305068672938</v>
      </c>
      <c r="DN32" s="598">
        <v>0.33367586558637069</v>
      </c>
      <c r="DO32" s="598">
        <v>0.1513446907751379</v>
      </c>
      <c r="DP32" s="598">
        <v>0.32382283510886412</v>
      </c>
      <c r="DQ32" s="598">
        <v>0.19973450733584369</v>
      </c>
      <c r="DR32" s="598">
        <v>0.29072118607965658</v>
      </c>
      <c r="DS32" s="598">
        <v>0.30542870625388158</v>
      </c>
      <c r="DT32" s="598">
        <v>0.1733658526500238</v>
      </c>
      <c r="DU32" s="598">
        <v>0.17289824222367919</v>
      </c>
      <c r="DV32" s="598">
        <v>0.164003696510054</v>
      </c>
      <c r="DW32" s="598">
        <v>0.1981935213925049</v>
      </c>
      <c r="DX32" s="598">
        <v>0.25169503273672761</v>
      </c>
      <c r="DY32" s="598">
        <v>0.38324918256808133</v>
      </c>
      <c r="DZ32" s="598">
        <v>0.25365175131459378</v>
      </c>
      <c r="EA32" s="598">
        <v>0.35587269636308111</v>
      </c>
      <c r="EB32" s="598">
        <v>0.12464343382449899</v>
      </c>
      <c r="EC32" s="598">
        <v>0.34112569228685452</v>
      </c>
      <c r="ED32" s="598">
        <v>0.1010295676929948</v>
      </c>
      <c r="EE32" s="598">
        <v>0.30952891710226121</v>
      </c>
      <c r="EF32" s="598">
        <v>0.53016038064531912</v>
      </c>
      <c r="EG32" s="598">
        <v>0.28384032574479529</v>
      </c>
      <c r="EH32" s="598">
        <v>0.13329550617744301</v>
      </c>
      <c r="EI32" s="598">
        <v>0.20110195309801909</v>
      </c>
      <c r="EJ32" s="598">
        <v>0.19219088253586991</v>
      </c>
      <c r="EK32" s="598">
        <v>8.6921160910674491E-2</v>
      </c>
      <c r="EL32" s="598">
        <v>0.48061175408891849</v>
      </c>
      <c r="EM32" s="598">
        <v>0.57447963756879572</v>
      </c>
      <c r="EN32" s="598">
        <v>8.5420219846621667E-2</v>
      </c>
      <c r="EO32" s="598">
        <v>0.2126014331136947</v>
      </c>
      <c r="EP32" s="598">
        <v>0.37527287286484962</v>
      </c>
      <c r="EQ32" s="598">
        <v>0.43179813326488359</v>
      </c>
      <c r="ER32" s="598">
        <v>0.20127706664760731</v>
      </c>
      <c r="ES32" s="598">
        <v>0.29458561571812408</v>
      </c>
      <c r="ET32" s="598">
        <v>0.45608899988874108</v>
      </c>
      <c r="EU32" s="598">
        <v>0.20106459748213271</v>
      </c>
      <c r="EV32" s="598">
        <v>4.7618568848527547E-2</v>
      </c>
      <c r="EW32" s="598">
        <v>0.14508170169782689</v>
      </c>
      <c r="EX32" s="598">
        <v>0.40476512055886971</v>
      </c>
      <c r="EY32" s="598">
        <v>0.21872689101425161</v>
      </c>
      <c r="EZ32" s="598">
        <v>0.39843490079490829</v>
      </c>
      <c r="FA32" s="598">
        <v>0.3710686051161341</v>
      </c>
      <c r="FB32" s="598">
        <v>0.35037505942043767</v>
      </c>
      <c r="FC32" s="598">
        <v>0.17529170667994859</v>
      </c>
      <c r="FD32" s="598">
        <v>0.16689626018739129</v>
      </c>
      <c r="FE32" s="598">
        <v>0.30519231168978089</v>
      </c>
      <c r="FF32" s="598">
        <v>3.074855465296079E-2</v>
      </c>
      <c r="FG32" s="598">
        <v>1.0863101861317949E-2</v>
      </c>
      <c r="FH32" s="598">
        <v>0.17755811369143229</v>
      </c>
      <c r="FI32" s="598">
        <v>0.1225428480560093</v>
      </c>
      <c r="FJ32" s="598">
        <v>0.38267752507358371</v>
      </c>
      <c r="FK32" s="598">
        <v>0.25303766281822399</v>
      </c>
      <c r="FL32" s="598">
        <v>0.29543345263805981</v>
      </c>
      <c r="FM32" s="598">
        <v>0.1118347067563457</v>
      </c>
      <c r="FN32" s="598">
        <v>0.3415552677084196</v>
      </c>
      <c r="FO32" s="598">
        <v>0.40464573769063777</v>
      </c>
      <c r="FP32" s="598">
        <v>0.23082654763967819</v>
      </c>
      <c r="FQ32" s="598">
        <v>0.27286946926896471</v>
      </c>
      <c r="FR32" s="598">
        <v>0.1376634523852428</v>
      </c>
      <c r="FS32" s="598">
        <v>0.23232908295697011</v>
      </c>
      <c r="FT32" s="598">
        <v>0.25337512863280193</v>
      </c>
      <c r="FU32" s="598">
        <v>-5.135713540714601E-2</v>
      </c>
      <c r="FV32" s="598">
        <v>0.29902980816627839</v>
      </c>
      <c r="FW32" s="598">
        <v>0.1222049362909195</v>
      </c>
      <c r="FX32" s="598">
        <v>-6.6906300532249816E-2</v>
      </c>
      <c r="FY32" s="598">
        <v>0.1315744268097872</v>
      </c>
      <c r="FZ32" s="598">
        <v>0.2478946865955084</v>
      </c>
      <c r="GA32" s="598">
        <v>0.48183091563490638</v>
      </c>
      <c r="GB32" s="598">
        <v>0.27993797672991722</v>
      </c>
      <c r="GC32" s="598">
        <v>8.1026697513126522E-2</v>
      </c>
      <c r="GD32" s="598">
        <v>0.13449797253582649</v>
      </c>
      <c r="GE32" s="598">
        <v>0.33668732556224512</v>
      </c>
      <c r="GF32" s="598">
        <v>0.46840209871547261</v>
      </c>
      <c r="GG32" s="598">
        <v>0.19761984568539401</v>
      </c>
      <c r="GH32" s="598">
        <v>0.31004911931982188</v>
      </c>
      <c r="GI32" s="598">
        <v>0.15583881065935021</v>
      </c>
      <c r="GJ32" s="598">
        <v>0.13665425229612471</v>
      </c>
      <c r="GK32" s="598">
        <v>0.14212244517478639</v>
      </c>
      <c r="GL32" s="598">
        <v>0.28305260657994868</v>
      </c>
      <c r="GM32" s="598">
        <v>0.22597936698803839</v>
      </c>
      <c r="GN32" s="598">
        <v>0.38506702642102919</v>
      </c>
      <c r="GO32" s="598">
        <v>0.15093235906666219</v>
      </c>
      <c r="GP32" s="598">
        <v>2.9625355726556741E-2</v>
      </c>
      <c r="GQ32" s="598">
        <v>0.29828847665505798</v>
      </c>
      <c r="GR32" s="598">
        <v>0.1072747894555076</v>
      </c>
      <c r="GS32" s="598">
        <v>0.24431201835436031</v>
      </c>
      <c r="GT32" s="598">
        <v>0.29555344312540049</v>
      </c>
      <c r="GU32" s="598">
        <v>0.22705872905942109</v>
      </c>
      <c r="GV32" s="598">
        <v>0.48890876331771682</v>
      </c>
      <c r="GW32" s="598">
        <v>0.16821810955962721</v>
      </c>
      <c r="GX32" s="598">
        <v>0.1207323706174547</v>
      </c>
      <c r="GY32" s="598">
        <v>0.28869197360674048</v>
      </c>
      <c r="GZ32" s="598">
        <v>0.30715344953113621</v>
      </c>
      <c r="HA32" s="598">
        <v>0.26815581682108691</v>
      </c>
      <c r="HB32" s="598">
        <v>0.26015019481023233</v>
      </c>
      <c r="HC32" s="598">
        <v>8.9737331975280957E-2</v>
      </c>
      <c r="HD32" s="598">
        <v>0.46358912366127542</v>
      </c>
      <c r="HE32" s="598">
        <v>0.16863344660501001</v>
      </c>
      <c r="HF32" s="598">
        <v>5.5164805665953297E-2</v>
      </c>
      <c r="HG32" s="598">
        <v>0.20298876314290501</v>
      </c>
      <c r="HH32" s="598">
        <v>-3.9148268588067039E-2</v>
      </c>
      <c r="HI32" s="598">
        <v>0.31568288569795239</v>
      </c>
      <c r="HJ32" s="598">
        <v>0.19885831726234859</v>
      </c>
      <c r="HK32" s="598">
        <v>0.2304241468425556</v>
      </c>
      <c r="HL32" s="598">
        <v>0.25049535723868582</v>
      </c>
      <c r="HM32" s="598">
        <v>9.87716692695145E-2</v>
      </c>
      <c r="HN32" s="598">
        <v>4.429160952022785E-2</v>
      </c>
      <c r="HO32" s="598">
        <v>0.31645847502978242</v>
      </c>
      <c r="HP32" s="598">
        <v>-0.12922048142724599</v>
      </c>
      <c r="HQ32" s="598">
        <v>0.25496782089611431</v>
      </c>
      <c r="HR32" s="598">
        <v>0.12013784245295871</v>
      </c>
      <c r="HS32" s="598">
        <v>0.26700308011143647</v>
      </c>
      <c r="HT32" s="598">
        <v>0.16762647352164481</v>
      </c>
      <c r="HU32" s="598">
        <v>0.22362860558806269</v>
      </c>
      <c r="HV32" s="598">
        <v>2.6448241267383699E-2</v>
      </c>
      <c r="HW32" s="598">
        <v>4.0182858386913531E-2</v>
      </c>
      <c r="HX32" s="598">
        <v>0.32546022930899482</v>
      </c>
      <c r="HY32" s="598">
        <v>0.24572731750604279</v>
      </c>
      <c r="HZ32" s="598">
        <v>0.4537118128849138</v>
      </c>
      <c r="IA32" s="598">
        <v>0.1092084615642208</v>
      </c>
      <c r="IB32" s="598">
        <v>0.39508649702492171</v>
      </c>
      <c r="IC32" s="598">
        <v>0.28813583428769179</v>
      </c>
      <c r="ID32" s="598">
        <v>0.2281418680152974</v>
      </c>
      <c r="IE32" s="598">
        <v>0.31340693012865012</v>
      </c>
      <c r="IF32" s="598">
        <v>0.29382386359563589</v>
      </c>
      <c r="IG32" s="598">
        <v>0.3833538765148084</v>
      </c>
      <c r="IH32" s="598">
        <v>0.24609592274162051</v>
      </c>
      <c r="II32" s="598">
        <v>0.1115596195833803</v>
      </c>
      <c r="IJ32" s="598">
        <v>0.14866930608572901</v>
      </c>
      <c r="IK32" s="598">
        <v>0.24566117553889369</v>
      </c>
      <c r="IL32" s="598">
        <v>0.19683877058417529</v>
      </c>
      <c r="IM32" s="598">
        <v>0.216022607859226</v>
      </c>
      <c r="IN32" s="598">
        <v>0.10909324251613051</v>
      </c>
      <c r="IO32" s="598">
        <v>-0.21309554740750691</v>
      </c>
      <c r="IP32" s="598">
        <v>7.9628282618394122E-2</v>
      </c>
      <c r="IQ32" s="598">
        <v>0.18026986966920169</v>
      </c>
      <c r="IR32" s="598">
        <v>0.1141903483067422</v>
      </c>
      <c r="IS32" s="598">
        <v>0.27691067417283849</v>
      </c>
      <c r="IT32" s="598">
        <v>0.25238505331369909</v>
      </c>
      <c r="IU32" s="598">
        <v>0.34314597612926862</v>
      </c>
      <c r="IV32" s="598">
        <v>0.16074707493317419</v>
      </c>
      <c r="IW32" s="598">
        <v>0.14935528087855421</v>
      </c>
      <c r="IX32" s="598">
        <v>0.1474905827359978</v>
      </c>
      <c r="IY32" s="598">
        <v>-4.8664671899123699E-3</v>
      </c>
      <c r="IZ32" s="598">
        <v>0.34289966696602692</v>
      </c>
      <c r="JA32" s="598">
        <v>0.13454370900586571</v>
      </c>
      <c r="JB32" s="598">
        <v>0.20211301759755701</v>
      </c>
      <c r="JC32" s="598">
        <v>0.31915668966387822</v>
      </c>
      <c r="JD32" s="598">
        <v>0.31491964232957648</v>
      </c>
      <c r="JE32" s="598">
        <v>0.2363735535765896</v>
      </c>
      <c r="JF32" s="598">
        <v>0.20090029561426909</v>
      </c>
      <c r="JG32" s="598">
        <v>0.1219488499682425</v>
      </c>
      <c r="JH32" s="598">
        <v>-2.8462653200448731E-2</v>
      </c>
      <c r="JI32" s="598">
        <v>0.29552721699865381</v>
      </c>
      <c r="JJ32" s="598">
        <v>0.51577538485347063</v>
      </c>
      <c r="JK32" s="598">
        <v>0.21835125957620019</v>
      </c>
      <c r="JL32" s="598">
        <v>7.5848126492245455E-2</v>
      </c>
      <c r="JM32" s="598">
        <v>0.36713247417218142</v>
      </c>
      <c r="JN32" s="598">
        <v>0.37639108404947302</v>
      </c>
      <c r="JO32" s="598">
        <v>0.46055365077643112</v>
      </c>
      <c r="JP32" s="598">
        <v>0.39595749551059972</v>
      </c>
      <c r="JQ32" s="598">
        <v>0.15416681480958849</v>
      </c>
      <c r="JR32" s="598">
        <v>0.25111667863337039</v>
      </c>
      <c r="JS32" s="598">
        <v>0.19533521784120381</v>
      </c>
      <c r="JT32" s="598">
        <v>4.4975959233515751E-2</v>
      </c>
      <c r="JU32" s="598">
        <v>0.1893853741500125</v>
      </c>
      <c r="JV32" s="598">
        <v>-5.5593754141356741E-2</v>
      </c>
      <c r="JW32" s="598">
        <v>0.32938451627946602</v>
      </c>
      <c r="JX32" s="598">
        <v>0.19087602437519449</v>
      </c>
      <c r="JY32" s="598">
        <v>0.26102435028018911</v>
      </c>
      <c r="JZ32" s="598">
        <v>0.27322011627057619</v>
      </c>
      <c r="KA32" s="598">
        <v>6.8493406662515341E-2</v>
      </c>
      <c r="KB32" s="598">
        <v>9.2961083522467555E-2</v>
      </c>
      <c r="KC32" s="598">
        <v>4.552830112349493E-2</v>
      </c>
      <c r="KD32" s="598">
        <v>7.8872626526228035E-2</v>
      </c>
      <c r="KE32" s="598">
        <v>0.3818754273025789</v>
      </c>
      <c r="KF32" s="598">
        <v>0.19700092538487249</v>
      </c>
      <c r="KG32" s="598">
        <v>0.33571286262865269</v>
      </c>
      <c r="KH32" s="598">
        <v>0.33979253940949722</v>
      </c>
      <c r="KI32" s="598">
        <v>-2.190173239805928E-2</v>
      </c>
      <c r="KJ32" s="598">
        <v>9.5934539827395471E-2</v>
      </c>
      <c r="KK32" s="598">
        <v>0.1858166544961628</v>
      </c>
    </row>
    <row r="33" spans="1:297" ht="15">
      <c r="A33" s="199"/>
      <c r="B33" s="325"/>
      <c r="D33" s="689"/>
      <c r="E33" s="689"/>
    </row>
    <row r="34" spans="1:297" ht="15">
      <c r="A34" s="475">
        <v>66.989999999999995</v>
      </c>
      <c r="B34" s="323" t="s">
        <v>548</v>
      </c>
      <c r="C34" s="487">
        <v>68703486.466079876</v>
      </c>
      <c r="D34" s="689">
        <v>0</v>
      </c>
      <c r="E34" s="689">
        <v>2335619.1584879998</v>
      </c>
      <c r="F34" s="487">
        <v>365570.35191600001</v>
      </c>
      <c r="G34" s="487">
        <v>4552.7743799999998</v>
      </c>
      <c r="H34" s="487">
        <v>393476.66203999991</v>
      </c>
      <c r="I34" s="487">
        <v>0</v>
      </c>
      <c r="J34" s="487">
        <v>0</v>
      </c>
      <c r="K34" s="487">
        <v>0</v>
      </c>
      <c r="L34" s="487">
        <v>0</v>
      </c>
      <c r="M34" s="487">
        <v>167229.629028</v>
      </c>
      <c r="N34" s="487">
        <v>690318.06297299999</v>
      </c>
      <c r="O34" s="487">
        <v>0</v>
      </c>
      <c r="P34" s="487">
        <v>0</v>
      </c>
      <c r="Q34" s="487">
        <v>0</v>
      </c>
      <c r="R34" s="487">
        <v>117796.180656</v>
      </c>
      <c r="S34" s="487">
        <v>0</v>
      </c>
      <c r="T34" s="487">
        <v>343200.60898199998</v>
      </c>
      <c r="U34" s="487">
        <v>287011.12420750002</v>
      </c>
      <c r="V34" s="487">
        <v>62026.245319499998</v>
      </c>
      <c r="W34" s="487">
        <v>146516.7263175</v>
      </c>
      <c r="X34" s="487">
        <v>0</v>
      </c>
      <c r="Y34" s="487">
        <v>201830.06116350001</v>
      </c>
      <c r="Z34" s="487">
        <v>513084.81947799987</v>
      </c>
      <c r="AA34" s="487">
        <v>0</v>
      </c>
      <c r="AB34" s="487">
        <v>249528.47188500001</v>
      </c>
      <c r="AC34" s="487">
        <v>0</v>
      </c>
      <c r="AD34" s="487">
        <v>0</v>
      </c>
      <c r="AE34" s="487">
        <v>996912.80708249984</v>
      </c>
      <c r="AF34" s="487">
        <v>0</v>
      </c>
      <c r="AG34" s="487">
        <v>0</v>
      </c>
      <c r="AH34" s="487">
        <v>107311.41498</v>
      </c>
      <c r="AI34" s="487">
        <v>0</v>
      </c>
      <c r="AJ34" s="487">
        <v>0</v>
      </c>
      <c r="AK34" s="487">
        <v>0</v>
      </c>
      <c r="AL34" s="487">
        <v>698827.71558599989</v>
      </c>
      <c r="AM34" s="487">
        <v>0</v>
      </c>
      <c r="AN34" s="487">
        <v>0</v>
      </c>
      <c r="AO34" s="487">
        <v>0</v>
      </c>
      <c r="AP34" s="487">
        <v>0</v>
      </c>
      <c r="AQ34" s="487">
        <v>0</v>
      </c>
      <c r="AR34" s="487">
        <v>351111.766236</v>
      </c>
      <c r="AS34" s="487">
        <v>0</v>
      </c>
      <c r="AT34" s="487">
        <v>37364.360264000003</v>
      </c>
      <c r="AU34" s="487">
        <v>0</v>
      </c>
      <c r="AV34" s="487">
        <v>1374167.102616</v>
      </c>
      <c r="AW34" s="487">
        <v>2335619.1584879998</v>
      </c>
      <c r="AX34" s="487">
        <v>0</v>
      </c>
      <c r="AY34" s="487">
        <v>201109.312404</v>
      </c>
      <c r="AZ34" s="487">
        <v>0</v>
      </c>
      <c r="BA34" s="487">
        <v>0</v>
      </c>
      <c r="BB34" s="487">
        <v>0</v>
      </c>
      <c r="BC34" s="487">
        <v>0</v>
      </c>
      <c r="BD34" s="487">
        <v>0</v>
      </c>
      <c r="BE34" s="487">
        <v>28923.414828000001</v>
      </c>
      <c r="BF34" s="487">
        <v>581263.23156824999</v>
      </c>
      <c r="BG34" s="487">
        <v>1270675.9665600001</v>
      </c>
      <c r="BH34" s="487">
        <v>69963.712895999997</v>
      </c>
      <c r="BI34" s="487">
        <v>312785.32685399993</v>
      </c>
      <c r="BJ34" s="487">
        <v>0</v>
      </c>
      <c r="BK34" s="487">
        <v>42676.573477999991</v>
      </c>
      <c r="BL34" s="487">
        <v>307574.17475399998</v>
      </c>
      <c r="BM34" s="487">
        <v>0</v>
      </c>
      <c r="BN34" s="487">
        <v>0</v>
      </c>
      <c r="BO34" s="487">
        <v>311219.88611174998</v>
      </c>
      <c r="BP34" s="487">
        <v>444482.43605149997</v>
      </c>
      <c r="BQ34" s="487">
        <v>371723.90593800001</v>
      </c>
      <c r="BR34" s="487">
        <v>0</v>
      </c>
      <c r="BS34" s="487">
        <v>520922.13477150002</v>
      </c>
      <c r="BT34" s="487">
        <v>251453.018663</v>
      </c>
      <c r="BU34" s="487">
        <v>363508.22554199997</v>
      </c>
      <c r="BV34" s="487">
        <v>67658.971072</v>
      </c>
      <c r="BW34" s="487">
        <v>47079.162977</v>
      </c>
      <c r="BX34" s="487">
        <v>0</v>
      </c>
      <c r="BY34" s="487">
        <v>478297.65215924999</v>
      </c>
      <c r="BZ34" s="487">
        <v>236459.7109875</v>
      </c>
      <c r="CA34" s="487">
        <v>68455.792558999994</v>
      </c>
      <c r="CB34" s="487">
        <v>8008.4468309999993</v>
      </c>
      <c r="CC34" s="487">
        <v>0</v>
      </c>
      <c r="CD34" s="487">
        <v>0</v>
      </c>
      <c r="CE34" s="487">
        <v>102548.14908800001</v>
      </c>
      <c r="CF34" s="487">
        <v>619491.331305</v>
      </c>
      <c r="CG34" s="487">
        <v>153477.62930500001</v>
      </c>
      <c r="CH34" s="487">
        <v>46736.712329999988</v>
      </c>
      <c r="CI34" s="487">
        <v>0</v>
      </c>
      <c r="CJ34" s="487">
        <v>0</v>
      </c>
      <c r="CK34" s="487">
        <v>471118.40252399998</v>
      </c>
      <c r="CL34" s="487">
        <v>207527.29772774989</v>
      </c>
      <c r="CM34" s="487">
        <v>502299.09899399988</v>
      </c>
      <c r="CN34" s="487">
        <v>0</v>
      </c>
      <c r="CO34" s="487">
        <v>1162715.3112959999</v>
      </c>
      <c r="CP34" s="487">
        <v>2231359.0877654999</v>
      </c>
      <c r="CQ34" s="487">
        <v>410422.09962599998</v>
      </c>
      <c r="CR34" s="487">
        <v>347357.67343199998</v>
      </c>
      <c r="CS34" s="487">
        <v>0</v>
      </c>
      <c r="CT34" s="487">
        <v>0</v>
      </c>
      <c r="CU34" s="487">
        <v>1451268.8512245</v>
      </c>
      <c r="CV34" s="487">
        <v>160974.36297250001</v>
      </c>
      <c r="CW34" s="487">
        <v>0</v>
      </c>
      <c r="CX34" s="487">
        <v>259784.73467100001</v>
      </c>
      <c r="CY34" s="487">
        <v>1044.6063320000001</v>
      </c>
      <c r="CZ34" s="487">
        <v>0</v>
      </c>
      <c r="DA34" s="487">
        <v>0</v>
      </c>
      <c r="DB34" s="487">
        <v>386604.83900500002</v>
      </c>
      <c r="DC34" s="487">
        <v>0</v>
      </c>
      <c r="DD34" s="487">
        <v>1087427.55642675</v>
      </c>
      <c r="DE34" s="487">
        <v>282980.06571449997</v>
      </c>
      <c r="DF34" s="487">
        <v>0</v>
      </c>
      <c r="DG34" s="487">
        <v>90496.612359999999</v>
      </c>
      <c r="DH34" s="487">
        <v>0</v>
      </c>
      <c r="DI34" s="487">
        <v>126862.66419749999</v>
      </c>
      <c r="DJ34" s="487">
        <v>898599.64856200002</v>
      </c>
      <c r="DK34" s="487">
        <v>162744.70212</v>
      </c>
      <c r="DL34" s="487">
        <v>156671.56456875001</v>
      </c>
      <c r="DM34" s="487">
        <v>0</v>
      </c>
      <c r="DN34" s="487">
        <v>290278.20920175</v>
      </c>
      <c r="DO34" s="487">
        <v>1024074.669618</v>
      </c>
      <c r="DP34" s="487">
        <v>824724.68376375013</v>
      </c>
      <c r="DQ34" s="487">
        <v>0</v>
      </c>
      <c r="DR34" s="487">
        <v>0</v>
      </c>
      <c r="DS34" s="487">
        <v>0</v>
      </c>
      <c r="DT34" s="487">
        <v>249572.3335875</v>
      </c>
      <c r="DU34" s="487">
        <v>182452.019057</v>
      </c>
      <c r="DV34" s="487">
        <v>0</v>
      </c>
      <c r="DW34" s="487">
        <v>32077.281697999999</v>
      </c>
      <c r="DX34" s="487">
        <v>0</v>
      </c>
      <c r="DY34" s="487">
        <v>0</v>
      </c>
      <c r="DZ34" s="487">
        <v>0</v>
      </c>
      <c r="EA34" s="487">
        <v>0</v>
      </c>
      <c r="EB34" s="487">
        <v>0</v>
      </c>
      <c r="EC34" s="487">
        <v>210927.52757999999</v>
      </c>
      <c r="ED34" s="487">
        <v>1216524.94338375</v>
      </c>
      <c r="EE34" s="487">
        <v>0</v>
      </c>
      <c r="EF34" s="487">
        <v>0</v>
      </c>
      <c r="EG34" s="487">
        <v>0</v>
      </c>
      <c r="EH34" s="487">
        <v>0</v>
      </c>
      <c r="EI34" s="487">
        <v>0</v>
      </c>
      <c r="EJ34" s="487">
        <v>0</v>
      </c>
      <c r="EK34" s="487">
        <v>215589.55260150001</v>
      </c>
      <c r="EL34" s="487">
        <v>8384.8256799999981</v>
      </c>
      <c r="EM34" s="487">
        <v>0</v>
      </c>
      <c r="EN34" s="487">
        <v>189723.647344</v>
      </c>
      <c r="EO34" s="487">
        <v>0</v>
      </c>
      <c r="EP34" s="487">
        <v>0</v>
      </c>
      <c r="EQ34" s="487">
        <v>29213.53512</v>
      </c>
      <c r="ER34" s="487">
        <v>0</v>
      </c>
      <c r="ES34" s="487">
        <v>0</v>
      </c>
      <c r="ET34" s="487">
        <v>31608.3907755</v>
      </c>
      <c r="EU34" s="487">
        <v>163467.845772</v>
      </c>
      <c r="EV34" s="487">
        <v>198066.88451549999</v>
      </c>
      <c r="EW34" s="487">
        <v>0</v>
      </c>
      <c r="EX34" s="487">
        <v>111553.51207</v>
      </c>
      <c r="EY34" s="487">
        <v>79563.689166499986</v>
      </c>
      <c r="EZ34" s="487">
        <v>852306.25372199994</v>
      </c>
      <c r="FA34" s="487">
        <v>0</v>
      </c>
      <c r="FB34" s="487">
        <v>0</v>
      </c>
      <c r="FC34" s="487">
        <v>0</v>
      </c>
      <c r="FD34" s="487">
        <v>0</v>
      </c>
      <c r="FE34" s="487">
        <v>0</v>
      </c>
      <c r="FF34" s="487">
        <v>725134.63432409998</v>
      </c>
      <c r="FG34" s="487">
        <v>351970.91968499991</v>
      </c>
      <c r="FH34" s="487">
        <v>0</v>
      </c>
      <c r="FI34" s="487">
        <v>0</v>
      </c>
      <c r="FJ34" s="487">
        <v>61063.684989999987</v>
      </c>
      <c r="FK34" s="487">
        <v>0</v>
      </c>
      <c r="FL34" s="487">
        <v>0</v>
      </c>
      <c r="FM34" s="487">
        <v>1065681.6092999999</v>
      </c>
      <c r="FN34" s="487">
        <v>0</v>
      </c>
      <c r="FO34" s="487">
        <v>483291.62658699998</v>
      </c>
      <c r="FP34" s="487">
        <v>0</v>
      </c>
      <c r="FQ34" s="487">
        <v>0</v>
      </c>
      <c r="FR34" s="487">
        <v>171942.46931399999</v>
      </c>
      <c r="FS34" s="487">
        <v>222256.74239999999</v>
      </c>
      <c r="FT34" s="487">
        <v>0</v>
      </c>
      <c r="FU34" s="487">
        <v>298351.13893199997</v>
      </c>
      <c r="FV34" s="487">
        <v>0</v>
      </c>
      <c r="FW34" s="487">
        <v>193807.03842500001</v>
      </c>
      <c r="FX34" s="487">
        <v>584316.42307499994</v>
      </c>
      <c r="FY34" s="487">
        <v>331395.71491949988</v>
      </c>
      <c r="FZ34" s="487">
        <v>341253.02211000002</v>
      </c>
      <c r="GA34" s="487">
        <v>357362.24138999998</v>
      </c>
      <c r="GB34" s="487">
        <v>116800.977216</v>
      </c>
      <c r="GC34" s="487">
        <v>0</v>
      </c>
      <c r="GD34" s="487">
        <v>523388.78360999993</v>
      </c>
      <c r="GE34" s="487">
        <v>0</v>
      </c>
      <c r="GF34" s="487">
        <v>0</v>
      </c>
      <c r="GG34" s="487">
        <v>549913.212849</v>
      </c>
      <c r="GH34" s="487">
        <v>0</v>
      </c>
      <c r="GI34" s="487">
        <v>165522.161112</v>
      </c>
      <c r="GJ34" s="487">
        <v>13996.502058</v>
      </c>
      <c r="GK34" s="487">
        <v>0</v>
      </c>
      <c r="GL34" s="487">
        <v>0</v>
      </c>
      <c r="GM34" s="487">
        <v>1042965.4811729999</v>
      </c>
      <c r="GN34" s="487">
        <v>2243980.0808040001</v>
      </c>
      <c r="GO34" s="487">
        <v>0</v>
      </c>
      <c r="GP34" s="487">
        <v>83735.463503999985</v>
      </c>
      <c r="GQ34" s="487">
        <v>847799.5316175</v>
      </c>
      <c r="GR34" s="487">
        <v>735946.70711099997</v>
      </c>
      <c r="GS34" s="487">
        <v>0</v>
      </c>
      <c r="GT34" s="487">
        <v>173804.00083199999</v>
      </c>
      <c r="GU34" s="487">
        <v>596475.09467699996</v>
      </c>
      <c r="GV34" s="487">
        <v>538951.20706349995</v>
      </c>
      <c r="GW34" s="487">
        <v>0</v>
      </c>
      <c r="GX34" s="487">
        <v>163726.80231599999</v>
      </c>
      <c r="GY34" s="487">
        <v>0</v>
      </c>
      <c r="GZ34" s="487">
        <v>0</v>
      </c>
      <c r="HA34" s="487">
        <v>659978.26517699996</v>
      </c>
      <c r="HB34" s="487">
        <v>0</v>
      </c>
      <c r="HC34" s="487">
        <v>202811.56179899999</v>
      </c>
      <c r="HD34" s="487">
        <v>1267768.9020150001</v>
      </c>
      <c r="HE34" s="487">
        <v>0</v>
      </c>
      <c r="HF34" s="487">
        <v>361148.54131125001</v>
      </c>
      <c r="HG34" s="487">
        <v>502050.57279300003</v>
      </c>
      <c r="HH34" s="487">
        <v>328313.59545600001</v>
      </c>
      <c r="HI34" s="487">
        <v>320022.21636000002</v>
      </c>
      <c r="HJ34" s="487">
        <v>0</v>
      </c>
      <c r="HK34" s="487">
        <v>125533.42014675</v>
      </c>
      <c r="HL34" s="487">
        <v>0</v>
      </c>
      <c r="HM34" s="487">
        <v>25095.589480499999</v>
      </c>
      <c r="HN34" s="487">
        <v>441709.78582500003</v>
      </c>
      <c r="HO34" s="487">
        <v>0</v>
      </c>
      <c r="HP34" s="487">
        <v>272032.78098149999</v>
      </c>
      <c r="HQ34" s="487">
        <v>0</v>
      </c>
      <c r="HR34" s="487">
        <v>463393.93523499998</v>
      </c>
      <c r="HS34" s="487">
        <v>1184583.5503425</v>
      </c>
      <c r="HT34" s="487">
        <v>0</v>
      </c>
      <c r="HU34" s="487">
        <v>0</v>
      </c>
      <c r="HV34" s="487">
        <v>128195.42243200001</v>
      </c>
      <c r="HW34" s="487">
        <v>775351.23665999994</v>
      </c>
      <c r="HX34" s="487">
        <v>376501.52555399988</v>
      </c>
      <c r="HY34" s="487">
        <v>0</v>
      </c>
      <c r="HZ34" s="487">
        <v>52528.269139499993</v>
      </c>
      <c r="IA34" s="487">
        <v>155351.76610800001</v>
      </c>
      <c r="IB34" s="487">
        <v>173868.597056</v>
      </c>
      <c r="IC34" s="487">
        <v>0</v>
      </c>
      <c r="ID34" s="487">
        <v>147464.229528</v>
      </c>
      <c r="IE34" s="487">
        <v>0</v>
      </c>
      <c r="IF34" s="487">
        <v>0</v>
      </c>
      <c r="IG34" s="487">
        <v>1187954.91755325</v>
      </c>
      <c r="IH34" s="487">
        <v>215057.997</v>
      </c>
      <c r="II34" s="487">
        <v>0</v>
      </c>
      <c r="IJ34" s="487">
        <v>384027.99608249997</v>
      </c>
      <c r="IK34" s="487">
        <v>406396.54324499989</v>
      </c>
      <c r="IL34" s="487">
        <v>291934.03117725003</v>
      </c>
      <c r="IM34" s="487">
        <v>1047701.3358735</v>
      </c>
      <c r="IN34" s="487">
        <v>174275.324608</v>
      </c>
      <c r="IO34" s="487">
        <v>373495.03445099993</v>
      </c>
      <c r="IP34" s="487">
        <v>0</v>
      </c>
      <c r="IQ34" s="487">
        <v>886023.50309549994</v>
      </c>
      <c r="IR34" s="487">
        <v>0</v>
      </c>
      <c r="IS34" s="487">
        <v>721798.22484000004</v>
      </c>
      <c r="IT34" s="487">
        <v>0</v>
      </c>
      <c r="IU34" s="487">
        <v>1267306.3595115</v>
      </c>
      <c r="IV34" s="487">
        <v>55532.512728000002</v>
      </c>
      <c r="IW34" s="487">
        <v>0</v>
      </c>
      <c r="IX34" s="487">
        <v>0</v>
      </c>
      <c r="IY34" s="487">
        <v>206276.18411399989</v>
      </c>
      <c r="IZ34" s="487">
        <v>391302.03489299992</v>
      </c>
      <c r="JA34" s="487">
        <v>55314.842120999987</v>
      </c>
      <c r="JB34" s="487">
        <v>246966.23613199999</v>
      </c>
      <c r="JC34" s="487">
        <v>162260.585487</v>
      </c>
      <c r="JD34" s="487">
        <v>33349.725486000003</v>
      </c>
      <c r="JE34" s="487">
        <v>202252.45321050001</v>
      </c>
      <c r="JF34" s="487">
        <v>0</v>
      </c>
      <c r="JG34" s="487">
        <v>1129256.840943</v>
      </c>
      <c r="JH34" s="487">
        <v>275142.98600249988</v>
      </c>
      <c r="JI34" s="487">
        <v>0</v>
      </c>
      <c r="JJ34" s="487">
        <v>0</v>
      </c>
      <c r="JK34" s="487">
        <v>0</v>
      </c>
      <c r="JL34" s="487">
        <v>0</v>
      </c>
      <c r="JM34" s="487">
        <v>337407.30708300002</v>
      </c>
      <c r="JN34" s="487">
        <v>446418.47942999989</v>
      </c>
      <c r="JO34" s="487">
        <v>0</v>
      </c>
      <c r="JP34" s="487">
        <v>5872.0899544999993</v>
      </c>
      <c r="JQ34" s="487">
        <v>0</v>
      </c>
      <c r="JR34" s="487">
        <v>0</v>
      </c>
      <c r="JS34" s="487">
        <v>0</v>
      </c>
      <c r="JT34" s="487">
        <v>93441.665817500005</v>
      </c>
      <c r="JU34" s="487">
        <v>0</v>
      </c>
      <c r="JV34" s="487">
        <v>601318.27740599995</v>
      </c>
      <c r="JW34" s="487">
        <v>0</v>
      </c>
      <c r="JX34" s="487">
        <v>194433.30002250001</v>
      </c>
      <c r="JY34" s="487">
        <v>187278.84282799999</v>
      </c>
      <c r="JZ34" s="487">
        <v>0</v>
      </c>
      <c r="KA34" s="487">
        <v>834273.25581599982</v>
      </c>
      <c r="KB34" s="487">
        <v>108042.8486445</v>
      </c>
      <c r="KC34" s="487">
        <v>122727.988922</v>
      </c>
      <c r="KD34" s="487">
        <v>669730.44831000001</v>
      </c>
      <c r="KE34" s="487">
        <v>170008.5618</v>
      </c>
      <c r="KF34" s="487">
        <v>1291765.9057380001</v>
      </c>
      <c r="KG34" s="487">
        <v>0</v>
      </c>
      <c r="KH34" s="487">
        <v>0</v>
      </c>
      <c r="KI34" s="487">
        <v>0</v>
      </c>
      <c r="KJ34" s="487">
        <v>320284.88415</v>
      </c>
      <c r="KK34" s="487">
        <v>0</v>
      </c>
    </row>
    <row r="35" spans="1:297" ht="15">
      <c r="A35" s="475">
        <v>979.36</v>
      </c>
      <c r="B35" s="323" t="s">
        <v>549</v>
      </c>
      <c r="C35" s="487">
        <v>1266312.48</v>
      </c>
      <c r="D35" s="689">
        <v>0</v>
      </c>
      <c r="E35" s="689">
        <v>498494.23999999987</v>
      </c>
      <c r="F35" s="487">
        <v>0</v>
      </c>
      <c r="G35" s="487">
        <v>0</v>
      </c>
      <c r="H35" s="487">
        <v>0</v>
      </c>
      <c r="I35" s="487">
        <v>0</v>
      </c>
      <c r="J35" s="487">
        <v>0</v>
      </c>
      <c r="K35" s="487">
        <v>0</v>
      </c>
      <c r="L35" s="487">
        <v>0</v>
      </c>
      <c r="M35" s="487">
        <v>0</v>
      </c>
      <c r="N35" s="487">
        <v>179222.88</v>
      </c>
      <c r="O35" s="487">
        <v>0</v>
      </c>
      <c r="P35" s="487">
        <v>0</v>
      </c>
      <c r="Q35" s="487">
        <v>0</v>
      </c>
      <c r="R35" s="487">
        <v>0</v>
      </c>
      <c r="S35" s="487">
        <v>0</v>
      </c>
      <c r="T35" s="487">
        <v>0</v>
      </c>
      <c r="U35" s="487">
        <v>0</v>
      </c>
      <c r="V35" s="487">
        <v>0</v>
      </c>
      <c r="W35" s="487">
        <v>0</v>
      </c>
      <c r="X35" s="487">
        <v>0</v>
      </c>
      <c r="Y35" s="487">
        <v>0</v>
      </c>
      <c r="Z35" s="487">
        <v>0</v>
      </c>
      <c r="AA35" s="487">
        <v>0</v>
      </c>
      <c r="AB35" s="487">
        <v>0</v>
      </c>
      <c r="AC35" s="487">
        <v>0</v>
      </c>
      <c r="AD35" s="487">
        <v>0</v>
      </c>
      <c r="AE35" s="487">
        <v>0</v>
      </c>
      <c r="AF35" s="487">
        <v>0</v>
      </c>
      <c r="AG35" s="487">
        <v>0</v>
      </c>
      <c r="AH35" s="487">
        <v>0</v>
      </c>
      <c r="AI35" s="487">
        <v>0</v>
      </c>
      <c r="AJ35" s="487">
        <v>0</v>
      </c>
      <c r="AK35" s="487">
        <v>0</v>
      </c>
      <c r="AL35" s="487">
        <v>0</v>
      </c>
      <c r="AM35" s="487">
        <v>0</v>
      </c>
      <c r="AN35" s="487">
        <v>0</v>
      </c>
      <c r="AO35" s="487">
        <v>0</v>
      </c>
      <c r="AP35" s="487">
        <v>0</v>
      </c>
      <c r="AQ35" s="487">
        <v>0</v>
      </c>
      <c r="AR35" s="487">
        <v>0</v>
      </c>
      <c r="AS35" s="487">
        <v>0</v>
      </c>
      <c r="AT35" s="487">
        <v>0</v>
      </c>
      <c r="AU35" s="487">
        <v>0</v>
      </c>
      <c r="AV35" s="487">
        <v>0</v>
      </c>
      <c r="AW35" s="487">
        <v>498494.23999999987</v>
      </c>
      <c r="AX35" s="487">
        <v>0</v>
      </c>
      <c r="AY35" s="487">
        <v>0</v>
      </c>
      <c r="AZ35" s="487">
        <v>0</v>
      </c>
      <c r="BA35" s="487">
        <v>0</v>
      </c>
      <c r="BB35" s="487">
        <v>0</v>
      </c>
      <c r="BC35" s="487">
        <v>0</v>
      </c>
      <c r="BD35" s="487">
        <v>0</v>
      </c>
      <c r="BE35" s="487">
        <v>0</v>
      </c>
      <c r="BF35" s="487">
        <v>0</v>
      </c>
      <c r="BG35" s="487">
        <v>0</v>
      </c>
      <c r="BH35" s="487">
        <v>0</v>
      </c>
      <c r="BI35" s="487">
        <v>0</v>
      </c>
      <c r="BJ35" s="487">
        <v>0</v>
      </c>
      <c r="BK35" s="487">
        <v>0</v>
      </c>
      <c r="BL35" s="487">
        <v>0</v>
      </c>
      <c r="BM35" s="487">
        <v>0</v>
      </c>
      <c r="BN35" s="487">
        <v>0</v>
      </c>
      <c r="BO35" s="487">
        <v>0</v>
      </c>
      <c r="BP35" s="487">
        <v>0</v>
      </c>
      <c r="BQ35" s="487">
        <v>0</v>
      </c>
      <c r="BR35" s="487">
        <v>0</v>
      </c>
      <c r="BS35" s="487">
        <v>0</v>
      </c>
      <c r="BT35" s="487">
        <v>0</v>
      </c>
      <c r="BU35" s="487">
        <v>0</v>
      </c>
      <c r="BV35" s="487">
        <v>0</v>
      </c>
      <c r="BW35" s="487">
        <v>0</v>
      </c>
      <c r="BX35" s="487">
        <v>0</v>
      </c>
      <c r="BY35" s="487">
        <v>0</v>
      </c>
      <c r="BZ35" s="487">
        <v>0</v>
      </c>
      <c r="CA35" s="487">
        <v>0</v>
      </c>
      <c r="CB35" s="487">
        <v>0</v>
      </c>
      <c r="CC35" s="487">
        <v>0</v>
      </c>
      <c r="CD35" s="487">
        <v>0</v>
      </c>
      <c r="CE35" s="487">
        <v>0</v>
      </c>
      <c r="CF35" s="487">
        <v>0</v>
      </c>
      <c r="CG35" s="487">
        <v>0</v>
      </c>
      <c r="CH35" s="487">
        <v>0</v>
      </c>
      <c r="CI35" s="487">
        <v>0</v>
      </c>
      <c r="CJ35" s="487">
        <v>0</v>
      </c>
      <c r="CK35" s="487">
        <v>0</v>
      </c>
      <c r="CL35" s="487">
        <v>0</v>
      </c>
      <c r="CM35" s="487">
        <v>0</v>
      </c>
      <c r="CN35" s="487">
        <v>0</v>
      </c>
      <c r="CO35" s="487">
        <v>0</v>
      </c>
      <c r="CP35" s="487">
        <v>0</v>
      </c>
      <c r="CQ35" s="487">
        <v>0</v>
      </c>
      <c r="CR35" s="487">
        <v>0</v>
      </c>
      <c r="CS35" s="487">
        <v>0</v>
      </c>
      <c r="CT35" s="487">
        <v>0</v>
      </c>
      <c r="CU35" s="487">
        <v>0</v>
      </c>
      <c r="CV35" s="487">
        <v>0</v>
      </c>
      <c r="CW35" s="487">
        <v>0</v>
      </c>
      <c r="CX35" s="487">
        <v>0</v>
      </c>
      <c r="CY35" s="487">
        <v>0</v>
      </c>
      <c r="CZ35" s="487">
        <v>0</v>
      </c>
      <c r="DA35" s="487">
        <v>0</v>
      </c>
      <c r="DB35" s="487">
        <v>0</v>
      </c>
      <c r="DC35" s="487">
        <v>0</v>
      </c>
      <c r="DD35" s="487">
        <v>0</v>
      </c>
      <c r="DE35" s="487">
        <v>0</v>
      </c>
      <c r="DF35" s="487">
        <v>0</v>
      </c>
      <c r="DG35" s="487">
        <v>0</v>
      </c>
      <c r="DH35" s="487">
        <v>0</v>
      </c>
      <c r="DI35" s="487">
        <v>0</v>
      </c>
      <c r="DJ35" s="487">
        <v>0</v>
      </c>
      <c r="DK35" s="487">
        <v>0</v>
      </c>
      <c r="DL35" s="487">
        <v>0</v>
      </c>
      <c r="DM35" s="487">
        <v>0</v>
      </c>
      <c r="DN35" s="487">
        <v>0</v>
      </c>
      <c r="DO35" s="487">
        <v>0</v>
      </c>
      <c r="DP35" s="487">
        <v>0</v>
      </c>
      <c r="DQ35" s="487">
        <v>0</v>
      </c>
      <c r="DR35" s="487">
        <v>0</v>
      </c>
      <c r="DS35" s="487">
        <v>0</v>
      </c>
      <c r="DT35" s="487">
        <v>0</v>
      </c>
      <c r="DU35" s="487">
        <v>0</v>
      </c>
      <c r="DV35" s="487">
        <v>0</v>
      </c>
      <c r="DW35" s="487">
        <v>0</v>
      </c>
      <c r="DX35" s="487">
        <v>0</v>
      </c>
      <c r="DY35" s="487">
        <v>0</v>
      </c>
      <c r="DZ35" s="487">
        <v>0</v>
      </c>
      <c r="EA35" s="487">
        <v>0</v>
      </c>
      <c r="EB35" s="487">
        <v>0</v>
      </c>
      <c r="EC35" s="487">
        <v>0</v>
      </c>
      <c r="ED35" s="487">
        <v>0</v>
      </c>
      <c r="EE35" s="487">
        <v>0</v>
      </c>
      <c r="EF35" s="487">
        <v>0</v>
      </c>
      <c r="EG35" s="487">
        <v>0</v>
      </c>
      <c r="EH35" s="487">
        <v>0</v>
      </c>
      <c r="EI35" s="487">
        <v>0</v>
      </c>
      <c r="EJ35" s="487">
        <v>0</v>
      </c>
      <c r="EK35" s="487">
        <v>0</v>
      </c>
      <c r="EL35" s="487">
        <v>0</v>
      </c>
      <c r="EM35" s="487">
        <v>0</v>
      </c>
      <c r="EN35" s="487">
        <v>0</v>
      </c>
      <c r="EO35" s="487">
        <v>0</v>
      </c>
      <c r="EP35" s="487">
        <v>0</v>
      </c>
      <c r="EQ35" s="487">
        <v>0</v>
      </c>
      <c r="ER35" s="487">
        <v>0</v>
      </c>
      <c r="ES35" s="487">
        <v>0</v>
      </c>
      <c r="ET35" s="487">
        <v>0</v>
      </c>
      <c r="EU35" s="487">
        <v>0</v>
      </c>
      <c r="EV35" s="487">
        <v>0</v>
      </c>
      <c r="EW35" s="487">
        <v>0</v>
      </c>
      <c r="EX35" s="487">
        <v>0</v>
      </c>
      <c r="EY35" s="487">
        <v>0</v>
      </c>
      <c r="EZ35" s="487">
        <v>0</v>
      </c>
      <c r="FA35" s="487">
        <v>0</v>
      </c>
      <c r="FB35" s="487">
        <v>0</v>
      </c>
      <c r="FC35" s="487">
        <v>0</v>
      </c>
      <c r="FD35" s="487">
        <v>0</v>
      </c>
      <c r="FE35" s="487">
        <v>0</v>
      </c>
      <c r="FF35" s="487">
        <v>0</v>
      </c>
      <c r="FG35" s="487">
        <v>0</v>
      </c>
      <c r="FH35" s="487">
        <v>0</v>
      </c>
      <c r="FI35" s="487">
        <v>0</v>
      </c>
      <c r="FJ35" s="487">
        <v>0</v>
      </c>
      <c r="FK35" s="487">
        <v>0</v>
      </c>
      <c r="FL35" s="487">
        <v>0</v>
      </c>
      <c r="FM35" s="487">
        <v>0</v>
      </c>
      <c r="FN35" s="487">
        <v>0</v>
      </c>
      <c r="FO35" s="487">
        <v>0</v>
      </c>
      <c r="FP35" s="487">
        <v>0</v>
      </c>
      <c r="FQ35" s="487">
        <v>0</v>
      </c>
      <c r="FR35" s="487">
        <v>0</v>
      </c>
      <c r="FS35" s="487">
        <v>0</v>
      </c>
      <c r="FT35" s="487">
        <v>0</v>
      </c>
      <c r="FU35" s="487">
        <v>0</v>
      </c>
      <c r="FV35" s="487">
        <v>0</v>
      </c>
      <c r="FW35" s="487">
        <v>0</v>
      </c>
      <c r="FX35" s="487">
        <v>0</v>
      </c>
      <c r="FY35" s="487">
        <v>0</v>
      </c>
      <c r="FZ35" s="487">
        <v>0</v>
      </c>
      <c r="GA35" s="487">
        <v>0</v>
      </c>
      <c r="GB35" s="487">
        <v>0</v>
      </c>
      <c r="GC35" s="487">
        <v>0</v>
      </c>
      <c r="GD35" s="487">
        <v>0</v>
      </c>
      <c r="GE35" s="487">
        <v>0</v>
      </c>
      <c r="GF35" s="487">
        <v>0</v>
      </c>
      <c r="GG35" s="487">
        <v>0</v>
      </c>
      <c r="GH35" s="487">
        <v>0</v>
      </c>
      <c r="GI35" s="487">
        <v>0</v>
      </c>
      <c r="GJ35" s="487">
        <v>0</v>
      </c>
      <c r="GK35" s="487">
        <v>0</v>
      </c>
      <c r="GL35" s="487">
        <v>0</v>
      </c>
      <c r="GM35" s="487">
        <v>0</v>
      </c>
      <c r="GN35" s="487">
        <v>0</v>
      </c>
      <c r="GO35" s="487">
        <v>0</v>
      </c>
      <c r="GP35" s="487">
        <v>0</v>
      </c>
      <c r="GQ35" s="487">
        <v>0</v>
      </c>
      <c r="GR35" s="487">
        <v>0</v>
      </c>
      <c r="GS35" s="487">
        <v>0</v>
      </c>
      <c r="GT35" s="487">
        <v>0</v>
      </c>
      <c r="GU35" s="487">
        <v>0</v>
      </c>
      <c r="GV35" s="487">
        <v>0</v>
      </c>
      <c r="GW35" s="487">
        <v>0</v>
      </c>
      <c r="GX35" s="487">
        <v>0</v>
      </c>
      <c r="GY35" s="487">
        <v>0</v>
      </c>
      <c r="GZ35" s="487">
        <v>0</v>
      </c>
      <c r="HA35" s="487">
        <v>0</v>
      </c>
      <c r="HB35" s="487">
        <v>0</v>
      </c>
      <c r="HC35" s="487">
        <v>0</v>
      </c>
      <c r="HD35" s="487">
        <v>0</v>
      </c>
      <c r="HE35" s="487">
        <v>0</v>
      </c>
      <c r="HF35" s="487">
        <v>0</v>
      </c>
      <c r="HG35" s="487">
        <v>0</v>
      </c>
      <c r="HH35" s="487">
        <v>0</v>
      </c>
      <c r="HI35" s="487">
        <v>0</v>
      </c>
      <c r="HJ35" s="487">
        <v>0</v>
      </c>
      <c r="HK35" s="487">
        <v>0</v>
      </c>
      <c r="HL35" s="487">
        <v>0</v>
      </c>
      <c r="HM35" s="487">
        <v>0</v>
      </c>
      <c r="HN35" s="487">
        <v>0</v>
      </c>
      <c r="HO35" s="487">
        <v>0</v>
      </c>
      <c r="HP35" s="487">
        <v>0</v>
      </c>
      <c r="HQ35" s="487">
        <v>0</v>
      </c>
      <c r="HR35" s="487">
        <v>0</v>
      </c>
      <c r="HS35" s="487">
        <v>0</v>
      </c>
      <c r="HT35" s="487">
        <v>0</v>
      </c>
      <c r="HU35" s="487">
        <v>0</v>
      </c>
      <c r="HV35" s="487">
        <v>0</v>
      </c>
      <c r="HW35" s="487">
        <v>0</v>
      </c>
      <c r="HX35" s="487">
        <v>0</v>
      </c>
      <c r="HY35" s="487">
        <v>0</v>
      </c>
      <c r="HZ35" s="487">
        <v>0</v>
      </c>
      <c r="IA35" s="487">
        <v>0</v>
      </c>
      <c r="IB35" s="487">
        <v>0</v>
      </c>
      <c r="IC35" s="487">
        <v>0</v>
      </c>
      <c r="ID35" s="487">
        <v>0</v>
      </c>
      <c r="IE35" s="487">
        <v>0</v>
      </c>
      <c r="IF35" s="487">
        <v>0</v>
      </c>
      <c r="IG35" s="487">
        <v>126337.44</v>
      </c>
      <c r="IH35" s="487">
        <v>0</v>
      </c>
      <c r="II35" s="487">
        <v>0</v>
      </c>
      <c r="IJ35" s="487">
        <v>0</v>
      </c>
      <c r="IK35" s="487">
        <v>0</v>
      </c>
      <c r="IL35" s="487">
        <v>0</v>
      </c>
      <c r="IM35" s="487">
        <v>0</v>
      </c>
      <c r="IN35" s="487">
        <v>0</v>
      </c>
      <c r="IO35" s="487">
        <v>0</v>
      </c>
      <c r="IP35" s="487">
        <v>0</v>
      </c>
      <c r="IQ35" s="487">
        <v>0</v>
      </c>
      <c r="IR35" s="487">
        <v>0</v>
      </c>
      <c r="IS35" s="487">
        <v>0</v>
      </c>
      <c r="IT35" s="487">
        <v>0</v>
      </c>
      <c r="IU35" s="487">
        <v>0</v>
      </c>
      <c r="IV35" s="487">
        <v>0</v>
      </c>
      <c r="IW35" s="487">
        <v>0</v>
      </c>
      <c r="IX35" s="487">
        <v>0</v>
      </c>
      <c r="IY35" s="487">
        <v>0</v>
      </c>
      <c r="IZ35" s="487">
        <v>0</v>
      </c>
      <c r="JA35" s="487">
        <v>0</v>
      </c>
      <c r="JB35" s="487">
        <v>0</v>
      </c>
      <c r="JC35" s="487">
        <v>0</v>
      </c>
      <c r="JD35" s="487">
        <v>0</v>
      </c>
      <c r="JE35" s="487">
        <v>0</v>
      </c>
      <c r="JF35" s="487">
        <v>0</v>
      </c>
      <c r="JG35" s="487">
        <v>0</v>
      </c>
      <c r="JH35" s="487">
        <v>0</v>
      </c>
      <c r="JI35" s="487">
        <v>0</v>
      </c>
      <c r="JJ35" s="487">
        <v>0</v>
      </c>
      <c r="JK35" s="487">
        <v>0</v>
      </c>
      <c r="JL35" s="487">
        <v>0</v>
      </c>
      <c r="JM35" s="487">
        <v>0</v>
      </c>
      <c r="JN35" s="487">
        <v>462257.91999999998</v>
      </c>
      <c r="JO35" s="487">
        <v>0</v>
      </c>
      <c r="JP35" s="487">
        <v>0</v>
      </c>
      <c r="JQ35" s="487">
        <v>0</v>
      </c>
      <c r="JR35" s="487">
        <v>0</v>
      </c>
      <c r="JS35" s="487">
        <v>0</v>
      </c>
      <c r="JT35" s="487">
        <v>0</v>
      </c>
      <c r="JU35" s="487">
        <v>0</v>
      </c>
      <c r="JV35" s="487">
        <v>0</v>
      </c>
      <c r="JW35" s="487">
        <v>0</v>
      </c>
      <c r="JX35" s="487">
        <v>0</v>
      </c>
      <c r="JY35" s="487">
        <v>0</v>
      </c>
      <c r="JZ35" s="487">
        <v>0</v>
      </c>
      <c r="KA35" s="487">
        <v>0</v>
      </c>
      <c r="KB35" s="487">
        <v>0</v>
      </c>
      <c r="KC35" s="487">
        <v>0</v>
      </c>
      <c r="KD35" s="487">
        <v>0</v>
      </c>
      <c r="KE35" s="487">
        <v>0</v>
      </c>
      <c r="KF35" s="487">
        <v>0</v>
      </c>
      <c r="KG35" s="487">
        <v>0</v>
      </c>
      <c r="KH35" s="487">
        <v>0</v>
      </c>
      <c r="KI35" s="487">
        <v>0</v>
      </c>
      <c r="KJ35" s="487">
        <v>0</v>
      </c>
      <c r="KK35" s="487">
        <v>0</v>
      </c>
    </row>
    <row r="36" spans="1:297" ht="15">
      <c r="A36" s="475">
        <v>14.02</v>
      </c>
      <c r="B36" s="323" t="s">
        <v>600</v>
      </c>
      <c r="C36" s="487">
        <v>78343585.77940163</v>
      </c>
      <c r="D36" s="689">
        <v>6032.851662954512</v>
      </c>
      <c r="E36" s="689">
        <v>12736148.115222029</v>
      </c>
      <c r="F36" s="487">
        <v>126983.67819703399</v>
      </c>
      <c r="G36" s="487">
        <v>24993.05735434212</v>
      </c>
      <c r="H36" s="487">
        <v>143776.12251797679</v>
      </c>
      <c r="I36" s="487">
        <v>82832.715143489506</v>
      </c>
      <c r="J36" s="487">
        <v>37833.995132073993</v>
      </c>
      <c r="K36" s="487">
        <v>35416.698831660127</v>
      </c>
      <c r="L36" s="487">
        <v>149220.40834809389</v>
      </c>
      <c r="M36" s="487">
        <v>14999.608690274339</v>
      </c>
      <c r="N36" s="487">
        <v>20713.531425302539</v>
      </c>
      <c r="O36" s="487">
        <v>4153213.7996827788</v>
      </c>
      <c r="P36" s="487">
        <v>130663.7988984775</v>
      </c>
      <c r="Q36" s="487">
        <v>124708.5661475298</v>
      </c>
      <c r="R36" s="487">
        <v>30169.947349149948</v>
      </c>
      <c r="S36" s="487">
        <v>285622.93465980561</v>
      </c>
      <c r="T36" s="487">
        <v>94491.261841052794</v>
      </c>
      <c r="U36" s="487">
        <v>92864.524639969255</v>
      </c>
      <c r="V36" s="487">
        <v>8828.7534669690795</v>
      </c>
      <c r="W36" s="487">
        <v>12168.448554941449</v>
      </c>
      <c r="X36" s="487">
        <v>223582.3921939854</v>
      </c>
      <c r="Y36" s="487">
        <v>50187.761166814038</v>
      </c>
      <c r="Z36" s="487">
        <v>123367.47638198829</v>
      </c>
      <c r="AA36" s="487">
        <v>132920.42733634621</v>
      </c>
      <c r="AB36" s="487">
        <v>34602.960789802368</v>
      </c>
      <c r="AC36" s="487">
        <v>87838.998732491382</v>
      </c>
      <c r="AD36" s="487">
        <v>54643.11735717491</v>
      </c>
      <c r="AE36" s="487">
        <v>40573.105871764194</v>
      </c>
      <c r="AF36" s="487">
        <v>12736148.115222029</v>
      </c>
      <c r="AG36" s="487">
        <v>3818004.7950104452</v>
      </c>
      <c r="AH36" s="487">
        <v>19935.274678021178</v>
      </c>
      <c r="AI36" s="487">
        <v>196555.77638492981</v>
      </c>
      <c r="AJ36" s="487">
        <v>135942.39241328891</v>
      </c>
      <c r="AK36" s="487">
        <v>17780.005623721991</v>
      </c>
      <c r="AL36" s="487">
        <v>23742.549343798131</v>
      </c>
      <c r="AM36" s="487">
        <v>622865.9219560537</v>
      </c>
      <c r="AN36" s="487">
        <v>95249.53383693927</v>
      </c>
      <c r="AO36" s="487">
        <v>982440.57852671423</v>
      </c>
      <c r="AP36" s="487">
        <v>242491.40211282641</v>
      </c>
      <c r="AQ36" s="487">
        <v>90896.024197004037</v>
      </c>
      <c r="AR36" s="487">
        <v>315165.00089680211</v>
      </c>
      <c r="AS36" s="487">
        <v>70430.578256678142</v>
      </c>
      <c r="AT36" s="487">
        <v>84170.886205156363</v>
      </c>
      <c r="AU36" s="487">
        <v>108788.8392910016</v>
      </c>
      <c r="AV36" s="487">
        <v>59153.506345342437</v>
      </c>
      <c r="AW36" s="487">
        <v>98226.067208740817</v>
      </c>
      <c r="AX36" s="487">
        <v>40174.939262768487</v>
      </c>
      <c r="AY36" s="487">
        <v>21780.976957081231</v>
      </c>
      <c r="AZ36" s="487">
        <v>45199.701741135177</v>
      </c>
      <c r="BA36" s="487">
        <v>346546.33464717498</v>
      </c>
      <c r="BB36" s="487">
        <v>161070.5756059596</v>
      </c>
      <c r="BC36" s="487">
        <v>1250274.3177158111</v>
      </c>
      <c r="BD36" s="487">
        <v>51520.753999636632</v>
      </c>
      <c r="BE36" s="487">
        <v>47361.26636419836</v>
      </c>
      <c r="BF36" s="487">
        <v>54091.910184361412</v>
      </c>
      <c r="BG36" s="487">
        <v>56382.906518799282</v>
      </c>
      <c r="BH36" s="487">
        <v>22804.828287211749</v>
      </c>
      <c r="BI36" s="487">
        <v>65468.106899748564</v>
      </c>
      <c r="BJ36" s="487">
        <v>2220811.7842469318</v>
      </c>
      <c r="BK36" s="487">
        <v>15775.483649920379</v>
      </c>
      <c r="BL36" s="487">
        <v>258452.39001822079</v>
      </c>
      <c r="BM36" s="487">
        <v>428165.66077178851</v>
      </c>
      <c r="BN36" s="487">
        <v>326233.13497612393</v>
      </c>
      <c r="BO36" s="487">
        <v>30929.357974305149</v>
      </c>
      <c r="BP36" s="487">
        <v>533238.54535182612</v>
      </c>
      <c r="BQ36" s="487">
        <v>155102.89760893839</v>
      </c>
      <c r="BR36" s="487">
        <v>275892.45903473278</v>
      </c>
      <c r="BS36" s="487">
        <v>61234.868917295898</v>
      </c>
      <c r="BT36" s="487">
        <v>193654.37927987211</v>
      </c>
      <c r="BU36" s="487">
        <v>14364.84260729302</v>
      </c>
      <c r="BV36" s="487">
        <v>70348.51253934839</v>
      </c>
      <c r="BW36" s="487">
        <v>11832.67358145069</v>
      </c>
      <c r="BX36" s="487">
        <v>91052.090776685363</v>
      </c>
      <c r="BY36" s="487">
        <v>48767.785905279663</v>
      </c>
      <c r="BZ36" s="487">
        <v>24074.864782040291</v>
      </c>
      <c r="CA36" s="487">
        <v>16649.784292541601</v>
      </c>
      <c r="CB36" s="487">
        <v>185684.33286016289</v>
      </c>
      <c r="CC36" s="487">
        <v>215714.18249819841</v>
      </c>
      <c r="CD36" s="487">
        <v>83165.631713232244</v>
      </c>
      <c r="CE36" s="487">
        <v>52215.449526722186</v>
      </c>
      <c r="CF36" s="487">
        <v>36017.056527742498</v>
      </c>
      <c r="CG36" s="487">
        <v>321157.62072429981</v>
      </c>
      <c r="CH36" s="487">
        <v>94064.639576444519</v>
      </c>
      <c r="CI36" s="487">
        <v>227089.16747117159</v>
      </c>
      <c r="CJ36" s="487">
        <v>382323.19393581297</v>
      </c>
      <c r="CK36" s="487">
        <v>125672.620179156</v>
      </c>
      <c r="CL36" s="487">
        <v>19930.029290606912</v>
      </c>
      <c r="CM36" s="487">
        <v>18597.147676535282</v>
      </c>
      <c r="CN36" s="487">
        <v>316433.91381303378</v>
      </c>
      <c r="CO36" s="487">
        <v>133909.18931924569</v>
      </c>
      <c r="CP36" s="487">
        <v>109795.3648951556</v>
      </c>
      <c r="CQ36" s="487">
        <v>84948.590215186297</v>
      </c>
      <c r="CR36" s="487">
        <v>10032.21150433563</v>
      </c>
      <c r="CS36" s="487">
        <v>81737.3859376193</v>
      </c>
      <c r="CT36" s="487">
        <v>713548.55721288593</v>
      </c>
      <c r="CU36" s="487">
        <v>53383.619779613357</v>
      </c>
      <c r="CV36" s="487">
        <v>30022.369059174231</v>
      </c>
      <c r="CW36" s="487">
        <v>119874.44908650679</v>
      </c>
      <c r="CX36" s="487">
        <v>19139.046734398889</v>
      </c>
      <c r="CY36" s="487">
        <v>30518.80020670213</v>
      </c>
      <c r="CZ36" s="487">
        <v>790705.96077665105</v>
      </c>
      <c r="DA36" s="487">
        <v>1047126.042891795</v>
      </c>
      <c r="DB36" s="487">
        <v>83756.401528892529</v>
      </c>
      <c r="DC36" s="487">
        <v>69021.387513710099</v>
      </c>
      <c r="DD36" s="487">
        <v>105204.620435775</v>
      </c>
      <c r="DE36" s="487">
        <v>23656.985763688252</v>
      </c>
      <c r="DF36" s="487">
        <v>1815356.957210535</v>
      </c>
      <c r="DG36" s="487">
        <v>45105.715784022759</v>
      </c>
      <c r="DH36" s="487">
        <v>241225.8671605784</v>
      </c>
      <c r="DI36" s="487">
        <v>11169.23319423493</v>
      </c>
      <c r="DJ36" s="487">
        <v>216354.52712313441</v>
      </c>
      <c r="DK36" s="487">
        <v>100746.7884086765</v>
      </c>
      <c r="DL36" s="487">
        <v>17196.611258166529</v>
      </c>
      <c r="DM36" s="487">
        <v>53102.935500537307</v>
      </c>
      <c r="DN36" s="487">
        <v>36702.082731873314</v>
      </c>
      <c r="DO36" s="487">
        <v>90805.954624293692</v>
      </c>
      <c r="DP36" s="487">
        <v>76357.514337496308</v>
      </c>
      <c r="DQ36" s="487">
        <v>1803431.6956201899</v>
      </c>
      <c r="DR36" s="487">
        <v>55922.990168849727</v>
      </c>
      <c r="DS36" s="487">
        <v>120042.61852983999</v>
      </c>
      <c r="DT36" s="487">
        <v>95492.980492364426</v>
      </c>
      <c r="DU36" s="487">
        <v>33341.508953408782</v>
      </c>
      <c r="DV36" s="487">
        <v>1105878.5756957759</v>
      </c>
      <c r="DW36" s="487">
        <v>25932.211418994921</v>
      </c>
      <c r="DX36" s="487">
        <v>151494.07255545151</v>
      </c>
      <c r="DY36" s="487">
        <v>185509.38321788641</v>
      </c>
      <c r="DZ36" s="487">
        <v>16241.48644660583</v>
      </c>
      <c r="EA36" s="487">
        <v>239738.77875163511</v>
      </c>
      <c r="EB36" s="487">
        <v>101179.5320764018</v>
      </c>
      <c r="EC36" s="487">
        <v>8677.6006803762357</v>
      </c>
      <c r="ED36" s="487">
        <v>144291.2148585472</v>
      </c>
      <c r="EE36" s="487">
        <v>208830.3393168863</v>
      </c>
      <c r="EF36" s="487">
        <v>83332.829879495635</v>
      </c>
      <c r="EG36" s="487">
        <v>117269.60805203109</v>
      </c>
      <c r="EH36" s="487">
        <v>223521.17470962621</v>
      </c>
      <c r="EI36" s="487">
        <v>60720.797287950772</v>
      </c>
      <c r="EJ36" s="487">
        <v>162036.00106058971</v>
      </c>
      <c r="EK36" s="487">
        <v>6032.851662954512</v>
      </c>
      <c r="EL36" s="487">
        <v>17679.008722186139</v>
      </c>
      <c r="EM36" s="487">
        <v>37790.126479425329</v>
      </c>
      <c r="EN36" s="487">
        <v>42897.071410515848</v>
      </c>
      <c r="EO36" s="487">
        <v>497993.18914605287</v>
      </c>
      <c r="EP36" s="487">
        <v>163438.0405276315</v>
      </c>
      <c r="EQ36" s="487">
        <v>52872.985470293534</v>
      </c>
      <c r="ER36" s="487">
        <v>16587.520929407921</v>
      </c>
      <c r="ES36" s="487">
        <v>69726.121027579022</v>
      </c>
      <c r="ET36" s="487">
        <v>10780.329483387941</v>
      </c>
      <c r="EU36" s="487">
        <v>37805.638899892932</v>
      </c>
      <c r="EV36" s="487">
        <v>17111.722879576999</v>
      </c>
      <c r="EW36" s="487">
        <v>749287.02380625787</v>
      </c>
      <c r="EX36" s="487">
        <v>89238.083250237629</v>
      </c>
      <c r="EY36" s="487">
        <v>21430.742354891579</v>
      </c>
      <c r="EZ36" s="487">
        <v>34119.119790628087</v>
      </c>
      <c r="FA36" s="487">
        <v>159551.45276026739</v>
      </c>
      <c r="FB36" s="487">
        <v>91845.860837748973</v>
      </c>
      <c r="FC36" s="487">
        <v>62275.306118242072</v>
      </c>
      <c r="FD36" s="487">
        <v>15454.42506643653</v>
      </c>
      <c r="FE36" s="487">
        <v>187444.11091879281</v>
      </c>
      <c r="FF36" s="487">
        <v>94348.533408203148</v>
      </c>
      <c r="FG36" s="487">
        <v>136304.5934556115</v>
      </c>
      <c r="FH36" s="487">
        <v>169764.9684540937</v>
      </c>
      <c r="FI36" s="487">
        <v>47169.439476704501</v>
      </c>
      <c r="FJ36" s="487">
        <v>137281.29578409271</v>
      </c>
      <c r="FK36" s="487">
        <v>391086.16143459181</v>
      </c>
      <c r="FL36" s="487">
        <v>28184.135006790741</v>
      </c>
      <c r="FM36" s="487">
        <v>126477.3170516801</v>
      </c>
      <c r="FN36" s="487">
        <v>361574.15104942559</v>
      </c>
      <c r="FO36" s="487">
        <v>142454.97636847259</v>
      </c>
      <c r="FP36" s="487">
        <v>155571.08674874439</v>
      </c>
      <c r="FQ36" s="487">
        <v>16400.480009164079</v>
      </c>
      <c r="FR36" s="487">
        <v>85771.1226282563</v>
      </c>
      <c r="FS36" s="487">
        <v>98369.05367703065</v>
      </c>
      <c r="FT36" s="487">
        <v>3173466.7615462751</v>
      </c>
      <c r="FU36" s="487">
        <v>29174.37249718418</v>
      </c>
      <c r="FV36" s="487">
        <v>100250.7841530353</v>
      </c>
      <c r="FW36" s="487">
        <v>32229.7978356518</v>
      </c>
      <c r="FX36" s="487">
        <v>49561.496207415439</v>
      </c>
      <c r="FY36" s="487">
        <v>89831.199709960332</v>
      </c>
      <c r="FZ36" s="487">
        <v>13999.115624589071</v>
      </c>
      <c r="GA36" s="487">
        <v>34398.001431051387</v>
      </c>
      <c r="GB36" s="487">
        <v>26007.33849474218</v>
      </c>
      <c r="GC36" s="487">
        <v>247010.89247388591</v>
      </c>
      <c r="GD36" s="487">
        <v>46201.077429249708</v>
      </c>
      <c r="GE36" s="487">
        <v>377511.47488348518</v>
      </c>
      <c r="GF36" s="487">
        <v>134808.14071893689</v>
      </c>
      <c r="GG36" s="487">
        <v>50468.396970771442</v>
      </c>
      <c r="GH36" s="487">
        <v>294992.06519770419</v>
      </c>
      <c r="GI36" s="487">
        <v>40059.279068881093</v>
      </c>
      <c r="GJ36" s="487">
        <v>19417.775258283469</v>
      </c>
      <c r="GK36" s="487">
        <v>1207030.61659613</v>
      </c>
      <c r="GL36" s="487">
        <v>30540.091774222081</v>
      </c>
      <c r="GM36" s="487">
        <v>35915.913935353987</v>
      </c>
      <c r="GN36" s="487">
        <v>104522.0343957093</v>
      </c>
      <c r="GO36" s="487">
        <v>14638.66881465372</v>
      </c>
      <c r="GP36" s="487">
        <v>28149.133475992989</v>
      </c>
      <c r="GQ36" s="487">
        <v>29236.966467844639</v>
      </c>
      <c r="GR36" s="487">
        <v>22633.96668547755</v>
      </c>
      <c r="GS36" s="487">
        <v>33086.790593256192</v>
      </c>
      <c r="GT36" s="487">
        <v>27424.9888230053</v>
      </c>
      <c r="GU36" s="487">
        <v>61463.539990293437</v>
      </c>
      <c r="GV36" s="487">
        <v>31042.528578585709</v>
      </c>
      <c r="GW36" s="487">
        <v>12662.64097472267</v>
      </c>
      <c r="GX36" s="487">
        <v>58930.615337337047</v>
      </c>
      <c r="GY36" s="487">
        <v>81452.217978121029</v>
      </c>
      <c r="GZ36" s="487">
        <v>673164.22747084533</v>
      </c>
      <c r="HA36" s="487">
        <v>374173.29481480049</v>
      </c>
      <c r="HB36" s="487">
        <v>360473.88111290598</v>
      </c>
      <c r="HC36" s="487">
        <v>39453.683254179967</v>
      </c>
      <c r="HD36" s="487">
        <v>46697.543602562888</v>
      </c>
      <c r="HE36" s="487">
        <v>557502.93622130563</v>
      </c>
      <c r="HF36" s="487">
        <v>33718.957513511297</v>
      </c>
      <c r="HG36" s="487">
        <v>17984.007172478319</v>
      </c>
      <c r="HH36" s="487">
        <v>36859.170153524261</v>
      </c>
      <c r="HI36" s="487">
        <v>32133.506630536729</v>
      </c>
      <c r="HJ36" s="487">
        <v>392195.71884465183</v>
      </c>
      <c r="HK36" s="487">
        <v>11385.658979198341</v>
      </c>
      <c r="HL36" s="487">
        <v>909858.12948069663</v>
      </c>
      <c r="HM36" s="487">
        <v>38628.405213491453</v>
      </c>
      <c r="HN36" s="487">
        <v>53446.867730284583</v>
      </c>
      <c r="HO36" s="487">
        <v>58909.218191476182</v>
      </c>
      <c r="HP36" s="487">
        <v>19997.312876086529</v>
      </c>
      <c r="HQ36" s="487">
        <v>320850.53657446278</v>
      </c>
      <c r="HR36" s="487">
        <v>113157.413676633</v>
      </c>
      <c r="HS36" s="487">
        <v>42911.907438198083</v>
      </c>
      <c r="HT36" s="487">
        <v>634393.10258753481</v>
      </c>
      <c r="HU36" s="487">
        <v>23979.180622085179</v>
      </c>
      <c r="HV36" s="487">
        <v>36184.437125860597</v>
      </c>
      <c r="HW36" s="487">
        <v>447057.83684447769</v>
      </c>
      <c r="HX36" s="487">
        <v>12979.018914109591</v>
      </c>
      <c r="HY36" s="487">
        <v>1042907.2716220689</v>
      </c>
      <c r="HZ36" s="487">
        <v>74846.915202736884</v>
      </c>
      <c r="IA36" s="487">
        <v>14150.82674283732</v>
      </c>
      <c r="IB36" s="487">
        <v>62335.247988361218</v>
      </c>
      <c r="IC36" s="487">
        <v>234053.9381281136</v>
      </c>
      <c r="ID36" s="487">
        <v>22901.853603103322</v>
      </c>
      <c r="IE36" s="487">
        <v>199023.6536821659</v>
      </c>
      <c r="IF36" s="487">
        <v>37832.975192910068</v>
      </c>
      <c r="IG36" s="487">
        <v>121731.0110536201</v>
      </c>
      <c r="IH36" s="487">
        <v>24749.97902824085</v>
      </c>
      <c r="II36" s="487">
        <v>100668.1153943094</v>
      </c>
      <c r="IJ36" s="487">
        <v>42459.970040023203</v>
      </c>
      <c r="IK36" s="487">
        <v>154308.27413998399</v>
      </c>
      <c r="IL36" s="487">
        <v>28794.668009608002</v>
      </c>
      <c r="IM36" s="487">
        <v>87738.810311875597</v>
      </c>
      <c r="IN36" s="487">
        <v>86958.001337858717</v>
      </c>
      <c r="IO36" s="487">
        <v>40426.75181932719</v>
      </c>
      <c r="IP36" s="487">
        <v>105759.2609368234</v>
      </c>
      <c r="IQ36" s="487">
        <v>34459.220517995163</v>
      </c>
      <c r="IR36" s="487">
        <v>283421.25498869893</v>
      </c>
      <c r="IS36" s="487">
        <v>63392.712041015613</v>
      </c>
      <c r="IT36" s="487">
        <v>25869.107333769582</v>
      </c>
      <c r="IU36" s="487">
        <v>46796.699489450912</v>
      </c>
      <c r="IV36" s="487">
        <v>17609.164278828441</v>
      </c>
      <c r="IW36" s="487">
        <v>58276.210444568482</v>
      </c>
      <c r="IX36" s="487">
        <v>4329120.2013900578</v>
      </c>
      <c r="IY36" s="487">
        <v>14065.132621321</v>
      </c>
      <c r="IZ36" s="487">
        <v>37029.958896648073</v>
      </c>
      <c r="JA36" s="487">
        <v>57108.403131478117</v>
      </c>
      <c r="JB36" s="487">
        <v>47947.740727919103</v>
      </c>
      <c r="JC36" s="487">
        <v>36136.595152651578</v>
      </c>
      <c r="JD36" s="487">
        <v>19884.73061280643</v>
      </c>
      <c r="JE36" s="487">
        <v>300006.38978394389</v>
      </c>
      <c r="JF36" s="487">
        <v>3504781.4140377161</v>
      </c>
      <c r="JG36" s="487">
        <v>44545.078754933333</v>
      </c>
      <c r="JH36" s="487">
        <v>26139.426204777079</v>
      </c>
      <c r="JI36" s="487">
        <v>421466.21937021549</v>
      </c>
      <c r="JJ36" s="487">
        <v>47190.525704808802</v>
      </c>
      <c r="JK36" s="487">
        <v>128601.2588007036</v>
      </c>
      <c r="JL36" s="487">
        <v>49553.541963978772</v>
      </c>
      <c r="JM36" s="487">
        <v>31042.221237480779</v>
      </c>
      <c r="JN36" s="487">
        <v>14972.148260745</v>
      </c>
      <c r="JO36" s="487">
        <v>27134.072287334049</v>
      </c>
      <c r="JP36" s="487">
        <v>101452.80758005531</v>
      </c>
      <c r="JQ36" s="487">
        <v>243848.94786888841</v>
      </c>
      <c r="JR36" s="487">
        <v>1231079.6068754881</v>
      </c>
      <c r="JS36" s="487">
        <v>231213.45744218639</v>
      </c>
      <c r="JT36" s="487">
        <v>310745.34420276538</v>
      </c>
      <c r="JU36" s="487">
        <v>22634.211467486839</v>
      </c>
      <c r="JV36" s="487">
        <v>20651.11298654749</v>
      </c>
      <c r="JW36" s="487">
        <v>28885.927648504079</v>
      </c>
      <c r="JX36" s="487">
        <v>34552.965676678257</v>
      </c>
      <c r="JY36" s="487">
        <v>63965.595573563412</v>
      </c>
      <c r="JZ36" s="487">
        <v>232615.91386954661</v>
      </c>
      <c r="KA36" s="487">
        <v>83448.905907162916</v>
      </c>
      <c r="KB36" s="487">
        <v>33070.35713276203</v>
      </c>
      <c r="KC36" s="487">
        <v>37272.708846263697</v>
      </c>
      <c r="KD36" s="487">
        <v>86783.600561661267</v>
      </c>
      <c r="KE36" s="487">
        <v>73166.599517365845</v>
      </c>
      <c r="KF36" s="487">
        <v>46656.860642949978</v>
      </c>
      <c r="KG36" s="487">
        <v>234877.43737530729</v>
      </c>
      <c r="KH36" s="487">
        <v>315470.7375189513</v>
      </c>
      <c r="KI36" s="487">
        <v>18409.650699429971</v>
      </c>
      <c r="KJ36" s="487">
        <v>71712.362007414471</v>
      </c>
      <c r="KK36" s="487">
        <v>268622.00418971753</v>
      </c>
    </row>
    <row r="37" spans="1:297" ht="15">
      <c r="A37" s="199">
        <v>20.67</v>
      </c>
      <c r="B37" s="323" t="s">
        <v>601</v>
      </c>
      <c r="C37" s="487">
        <v>115861902.39</v>
      </c>
      <c r="D37" s="689">
        <v>11613.35839218082</v>
      </c>
      <c r="E37" s="689">
        <v>15199180.887776289</v>
      </c>
      <c r="F37" s="487">
        <v>161950.46340099411</v>
      </c>
      <c r="G37" s="487">
        <v>56760.858674542251</v>
      </c>
      <c r="H37" s="487">
        <v>209469.5836072964</v>
      </c>
      <c r="I37" s="487">
        <v>162054.83554206911</v>
      </c>
      <c r="J37" s="487">
        <v>86815.908244178383</v>
      </c>
      <c r="K37" s="487">
        <v>76602.811984685351</v>
      </c>
      <c r="L37" s="487">
        <v>320902.8093972783</v>
      </c>
      <c r="M37" s="487">
        <v>17839.62091929579</v>
      </c>
      <c r="N37" s="487">
        <v>34512.271060913306</v>
      </c>
      <c r="O37" s="487">
        <v>6800950.3886361858</v>
      </c>
      <c r="P37" s="487">
        <v>167806.4932799495</v>
      </c>
      <c r="Q37" s="487">
        <v>192462.85599003831</v>
      </c>
      <c r="R37" s="487">
        <v>36969.512453763142</v>
      </c>
      <c r="S37" s="487">
        <v>300363.3067323399</v>
      </c>
      <c r="T37" s="487">
        <v>111511.5628125106</v>
      </c>
      <c r="U37" s="487">
        <v>126939.5794870367</v>
      </c>
      <c r="V37" s="487">
        <v>17914.94803249629</v>
      </c>
      <c r="W37" s="487">
        <v>14392.134825344951</v>
      </c>
      <c r="X37" s="487">
        <v>352625.57377097168</v>
      </c>
      <c r="Y37" s="487">
        <v>78922.22265221033</v>
      </c>
      <c r="Z37" s="487">
        <v>135311.1557391228</v>
      </c>
      <c r="AA37" s="487">
        <v>118221.7881816109</v>
      </c>
      <c r="AB37" s="487">
        <v>47086.808249600967</v>
      </c>
      <c r="AC37" s="487">
        <v>194922.35500622229</v>
      </c>
      <c r="AD37" s="487">
        <v>165415.45276492351</v>
      </c>
      <c r="AE37" s="487">
        <v>46748.809584307011</v>
      </c>
      <c r="AF37" s="487">
        <v>15199180.887776289</v>
      </c>
      <c r="AG37" s="487">
        <v>5175124.4943175074</v>
      </c>
      <c r="AH37" s="487">
        <v>39114.154226565421</v>
      </c>
      <c r="AI37" s="487">
        <v>461736.44639429462</v>
      </c>
      <c r="AJ37" s="487">
        <v>169550.67274191021</v>
      </c>
      <c r="AK37" s="487">
        <v>39519.366878686873</v>
      </c>
      <c r="AL37" s="487">
        <v>34231.262683675843</v>
      </c>
      <c r="AM37" s="487">
        <v>941084.44961963256</v>
      </c>
      <c r="AN37" s="487">
        <v>201759.10683407451</v>
      </c>
      <c r="AO37" s="487">
        <v>1418440.7939147919</v>
      </c>
      <c r="AP37" s="487">
        <v>384074.93986513291</v>
      </c>
      <c r="AQ37" s="487">
        <v>183798.80072435411</v>
      </c>
      <c r="AR37" s="487">
        <v>413042.24652609602</v>
      </c>
      <c r="AS37" s="487">
        <v>119771.2339817403</v>
      </c>
      <c r="AT37" s="487">
        <v>131052.28656195779</v>
      </c>
      <c r="AU37" s="487">
        <v>234088.85537459829</v>
      </c>
      <c r="AV37" s="487">
        <v>65859.031500964891</v>
      </c>
      <c r="AW37" s="487">
        <v>159396.27025925601</v>
      </c>
      <c r="AX37" s="487">
        <v>106659.5179359654</v>
      </c>
      <c r="AY37" s="487">
        <v>31611.464329344279</v>
      </c>
      <c r="AZ37" s="487">
        <v>86833.875145941434</v>
      </c>
      <c r="BA37" s="487">
        <v>482780.36735296721</v>
      </c>
      <c r="BB37" s="487">
        <v>312717.6698893985</v>
      </c>
      <c r="BC37" s="487">
        <v>1576490.7999824339</v>
      </c>
      <c r="BD37" s="487">
        <v>74187.201938066297</v>
      </c>
      <c r="BE37" s="487">
        <v>87767.396503695898</v>
      </c>
      <c r="BF37" s="487">
        <v>76062.757700951101</v>
      </c>
      <c r="BG37" s="487">
        <v>63433.37448627143</v>
      </c>
      <c r="BH37" s="487">
        <v>27330.709083027799</v>
      </c>
      <c r="BI37" s="487">
        <v>104599.245680134</v>
      </c>
      <c r="BJ37" s="487">
        <v>3238254.8762461902</v>
      </c>
      <c r="BK37" s="487">
        <v>26926.68607677058</v>
      </c>
      <c r="BL37" s="487">
        <v>391158.70835318818</v>
      </c>
      <c r="BM37" s="487">
        <v>1138337.7944680001</v>
      </c>
      <c r="BN37" s="487">
        <v>780224.65091633552</v>
      </c>
      <c r="BO37" s="487">
        <v>45531.679300403397</v>
      </c>
      <c r="BP37" s="487">
        <v>647174.73590988573</v>
      </c>
      <c r="BQ37" s="487">
        <v>257056.75377820601</v>
      </c>
      <c r="BR37" s="487">
        <v>711035.30822670774</v>
      </c>
      <c r="BS37" s="487">
        <v>95012.786814263774</v>
      </c>
      <c r="BT37" s="487">
        <v>242882.6868303715</v>
      </c>
      <c r="BU37" s="487">
        <v>23088.456729211492</v>
      </c>
      <c r="BV37" s="487">
        <v>101787.8335285455</v>
      </c>
      <c r="BW37" s="487">
        <v>21508.247746597321</v>
      </c>
      <c r="BX37" s="487">
        <v>169226.4817084567</v>
      </c>
      <c r="BY37" s="487">
        <v>77092.24510983919</v>
      </c>
      <c r="BZ37" s="487">
        <v>39262.42589221512</v>
      </c>
      <c r="CA37" s="487">
        <v>27970.340552655089</v>
      </c>
      <c r="CB37" s="487">
        <v>256041.14095881529</v>
      </c>
      <c r="CC37" s="487">
        <v>238878.4904812568</v>
      </c>
      <c r="CD37" s="487">
        <v>224964.2054586265</v>
      </c>
      <c r="CE37" s="487">
        <v>74525.599417774851</v>
      </c>
      <c r="CF37" s="487">
        <v>36335.252136898052</v>
      </c>
      <c r="CG37" s="487">
        <v>377858.24074926181</v>
      </c>
      <c r="CH37" s="487">
        <v>148025.85008715541</v>
      </c>
      <c r="CI37" s="487">
        <v>422772.70651381288</v>
      </c>
      <c r="CJ37" s="487">
        <v>827331.38615575875</v>
      </c>
      <c r="CK37" s="487">
        <v>175178.1029703634</v>
      </c>
      <c r="CL37" s="487">
        <v>29672.001239651909</v>
      </c>
      <c r="CM37" s="487">
        <v>25885.28092865042</v>
      </c>
      <c r="CN37" s="487">
        <v>919115.34383911989</v>
      </c>
      <c r="CO37" s="487">
        <v>169390.03071313561</v>
      </c>
      <c r="CP37" s="487">
        <v>119102.90340472299</v>
      </c>
      <c r="CQ37" s="487">
        <v>135857.42396247369</v>
      </c>
      <c r="CR37" s="487">
        <v>15776.719150341831</v>
      </c>
      <c r="CS37" s="487">
        <v>116848.53037616381</v>
      </c>
      <c r="CT37" s="487">
        <v>968646.6784570046</v>
      </c>
      <c r="CU37" s="487">
        <v>74702.111362318014</v>
      </c>
      <c r="CV37" s="487">
        <v>47830.487820958559</v>
      </c>
      <c r="CW37" s="487">
        <v>332330.6864274026</v>
      </c>
      <c r="CX37" s="487">
        <v>38740.747160234983</v>
      </c>
      <c r="CY37" s="487">
        <v>34690.769905184752</v>
      </c>
      <c r="CZ37" s="487">
        <v>1025671.922524919</v>
      </c>
      <c r="DA37" s="487">
        <v>1544136.4955397539</v>
      </c>
      <c r="DB37" s="487">
        <v>106165.3706414628</v>
      </c>
      <c r="DC37" s="487">
        <v>147530.66810796561</v>
      </c>
      <c r="DD37" s="487">
        <v>159558.42361120321</v>
      </c>
      <c r="DE37" s="487">
        <v>44074.502581528737</v>
      </c>
      <c r="DF37" s="487">
        <v>2721651.640254972</v>
      </c>
      <c r="DG37" s="487">
        <v>68677.049513121834</v>
      </c>
      <c r="DH37" s="487">
        <v>403396.54824253212</v>
      </c>
      <c r="DI37" s="487">
        <v>16185.97330087981</v>
      </c>
      <c r="DJ37" s="487">
        <v>254579.16263339689</v>
      </c>
      <c r="DK37" s="487">
        <v>133591.63593712819</v>
      </c>
      <c r="DL37" s="487">
        <v>19656.30090049106</v>
      </c>
      <c r="DM37" s="487">
        <v>82809.840477081394</v>
      </c>
      <c r="DN37" s="487">
        <v>39918.206477146072</v>
      </c>
      <c r="DO37" s="487">
        <v>134476.01350117009</v>
      </c>
      <c r="DP37" s="487">
        <v>119939.0730808112</v>
      </c>
      <c r="DQ37" s="487">
        <v>2453911.627674669</v>
      </c>
      <c r="DR37" s="487">
        <v>130564.01554052789</v>
      </c>
      <c r="DS37" s="487">
        <v>166841.67053203561</v>
      </c>
      <c r="DT37" s="487">
        <v>198514.60808150339</v>
      </c>
      <c r="DU37" s="487">
        <v>49759.409741878742</v>
      </c>
      <c r="DV37" s="487">
        <v>1491702.2194010939</v>
      </c>
      <c r="DW37" s="487">
        <v>43645.491250747204</v>
      </c>
      <c r="DX37" s="487">
        <v>305351.20880392089</v>
      </c>
      <c r="DY37" s="487">
        <v>357932.27138626552</v>
      </c>
      <c r="DZ37" s="487">
        <v>53337.431065591089</v>
      </c>
      <c r="EA37" s="487">
        <v>588489.17069767683</v>
      </c>
      <c r="EB37" s="487">
        <v>191517.80134168081</v>
      </c>
      <c r="EC37" s="487">
        <v>12381.66664831518</v>
      </c>
      <c r="ED37" s="487">
        <v>176590.59011063969</v>
      </c>
      <c r="EE37" s="487">
        <v>441600.1752283253</v>
      </c>
      <c r="EF37" s="487">
        <v>229457.8014332437</v>
      </c>
      <c r="EG37" s="487">
        <v>253492.13936032509</v>
      </c>
      <c r="EH37" s="487">
        <v>262678.45669036312</v>
      </c>
      <c r="EI37" s="487">
        <v>157601.94784737541</v>
      </c>
      <c r="EJ37" s="487">
        <v>284773.25141603517</v>
      </c>
      <c r="EK37" s="487">
        <v>11613.35839218082</v>
      </c>
      <c r="EL37" s="487">
        <v>24674.50004051163</v>
      </c>
      <c r="EM37" s="487">
        <v>124027.8728324142</v>
      </c>
      <c r="EN37" s="487">
        <v>78127.753000034703</v>
      </c>
      <c r="EO37" s="487">
        <v>961334.06363481202</v>
      </c>
      <c r="EP37" s="487">
        <v>291670.23457087111</v>
      </c>
      <c r="EQ37" s="487">
        <v>114122.69684478881</v>
      </c>
      <c r="ER37" s="487">
        <v>34953.224731865332</v>
      </c>
      <c r="ES37" s="487">
        <v>246763.22364372481</v>
      </c>
      <c r="ET37" s="487">
        <v>16840.045273602849</v>
      </c>
      <c r="EU37" s="487">
        <v>54182.624368118028</v>
      </c>
      <c r="EV37" s="487">
        <v>41239.737406432672</v>
      </c>
      <c r="EW37" s="487">
        <v>1033751.154272895</v>
      </c>
      <c r="EX37" s="487">
        <v>190354.88175633419</v>
      </c>
      <c r="EY37" s="487">
        <v>24784.203220477331</v>
      </c>
      <c r="EZ37" s="487">
        <v>45388.389625445991</v>
      </c>
      <c r="FA37" s="487">
        <v>473220.0021387391</v>
      </c>
      <c r="FB37" s="487">
        <v>253006.39437836839</v>
      </c>
      <c r="FC37" s="487">
        <v>139716.7139300413</v>
      </c>
      <c r="FD37" s="487">
        <v>33762.700950374543</v>
      </c>
      <c r="FE37" s="487">
        <v>393308.73204630113</v>
      </c>
      <c r="FF37" s="487">
        <v>138748.18636043291</v>
      </c>
      <c r="FG37" s="487">
        <v>189078.6088957238</v>
      </c>
      <c r="FH37" s="487">
        <v>428206.17949675891</v>
      </c>
      <c r="FI37" s="487">
        <v>98940.592483802204</v>
      </c>
      <c r="FJ37" s="487">
        <v>196409.64785421651</v>
      </c>
      <c r="FK37" s="487">
        <v>717894.73621018336</v>
      </c>
      <c r="FL37" s="487">
        <v>110268.8860439705</v>
      </c>
      <c r="FM37" s="487">
        <v>170058.15211922751</v>
      </c>
      <c r="FN37" s="487">
        <v>957717.81103711051</v>
      </c>
      <c r="FO37" s="487">
        <v>197719.83168379759</v>
      </c>
      <c r="FP37" s="487">
        <v>316685.03598865902</v>
      </c>
      <c r="FQ37" s="487">
        <v>22377.539793346459</v>
      </c>
      <c r="FR37" s="487">
        <v>207652.37296781369</v>
      </c>
      <c r="FS37" s="487">
        <v>140758.83566148629</v>
      </c>
      <c r="FT37" s="487">
        <v>4355527.7917531356</v>
      </c>
      <c r="FU37" s="487">
        <v>43536.056216062061</v>
      </c>
      <c r="FV37" s="487">
        <v>213317.77738470901</v>
      </c>
      <c r="FW37" s="487">
        <v>64628.616729785397</v>
      </c>
      <c r="FX37" s="487">
        <v>79502.79879925483</v>
      </c>
      <c r="FY37" s="487">
        <v>104978.3545520828</v>
      </c>
      <c r="FZ37" s="487">
        <v>21731.195085073148</v>
      </c>
      <c r="GA37" s="487">
        <v>51358.579802118787</v>
      </c>
      <c r="GB37" s="487">
        <v>65066.839187422447</v>
      </c>
      <c r="GC37" s="487">
        <v>384702.05995794293</v>
      </c>
      <c r="GD37" s="487">
        <v>76812.587232565216</v>
      </c>
      <c r="GE37" s="487">
        <v>371730.32905926602</v>
      </c>
      <c r="GF37" s="487">
        <v>260348.41841858829</v>
      </c>
      <c r="GG37" s="487">
        <v>61998.508062842062</v>
      </c>
      <c r="GH37" s="487">
        <v>486833.67091029958</v>
      </c>
      <c r="GI37" s="487">
        <v>70662.108452058077</v>
      </c>
      <c r="GJ37" s="487">
        <v>35382.94261868437</v>
      </c>
      <c r="GK37" s="487">
        <v>1680270.360098724</v>
      </c>
      <c r="GL37" s="487">
        <v>94127.271656221521</v>
      </c>
      <c r="GM37" s="487">
        <v>58738.571264136757</v>
      </c>
      <c r="GN37" s="487">
        <v>122798.5031676583</v>
      </c>
      <c r="GO37" s="487">
        <v>37589.891681185341</v>
      </c>
      <c r="GP37" s="487">
        <v>43043.119828101109</v>
      </c>
      <c r="GQ37" s="487">
        <v>48304.309896727587</v>
      </c>
      <c r="GR37" s="487">
        <v>40759.236545061387</v>
      </c>
      <c r="GS37" s="487">
        <v>94830.599755953677</v>
      </c>
      <c r="GT37" s="487">
        <v>56514.019144471516</v>
      </c>
      <c r="GU37" s="487">
        <v>99603.190207917534</v>
      </c>
      <c r="GV37" s="487">
        <v>33043.726482332422</v>
      </c>
      <c r="GW37" s="487">
        <v>25570.40210327354</v>
      </c>
      <c r="GX37" s="487">
        <v>108172.8325405513</v>
      </c>
      <c r="GY37" s="487">
        <v>142253.26018774349</v>
      </c>
      <c r="GZ37" s="487">
        <v>1202621.131621517</v>
      </c>
      <c r="HA37" s="487">
        <v>497825.58639753278</v>
      </c>
      <c r="HB37" s="487">
        <v>524134.70574280189</v>
      </c>
      <c r="HC37" s="487">
        <v>58506.834320824957</v>
      </c>
      <c r="HD37" s="487">
        <v>58362.102576314552</v>
      </c>
      <c r="HE37" s="487">
        <v>811662.50059854402</v>
      </c>
      <c r="HF37" s="487">
        <v>51574.438995736331</v>
      </c>
      <c r="HG37" s="487">
        <v>28944.259501966641</v>
      </c>
      <c r="HH37" s="487">
        <v>59461.573642122043</v>
      </c>
      <c r="HI37" s="487">
        <v>57287.455012881968</v>
      </c>
      <c r="HJ37" s="487">
        <v>553372.5497301413</v>
      </c>
      <c r="HK37" s="487">
        <v>23319.581215238089</v>
      </c>
      <c r="HL37" s="487">
        <v>1308460.3602028149</v>
      </c>
      <c r="HM37" s="487">
        <v>89003.692708508359</v>
      </c>
      <c r="HN37" s="487">
        <v>76871.502593462617</v>
      </c>
      <c r="HO37" s="487">
        <v>160463.5857518538</v>
      </c>
      <c r="HP37" s="487">
        <v>38523.922447889687</v>
      </c>
      <c r="HQ37" s="487">
        <v>491490.73413605138</v>
      </c>
      <c r="HR37" s="487">
        <v>181638.01644963931</v>
      </c>
      <c r="HS37" s="487">
        <v>52284.596696329783</v>
      </c>
      <c r="HT37" s="487">
        <v>1145228.1215120391</v>
      </c>
      <c r="HU37" s="487">
        <v>55651.866634131948</v>
      </c>
      <c r="HV37" s="487">
        <v>69066.428101504804</v>
      </c>
      <c r="HW37" s="487">
        <v>493157.07935713732</v>
      </c>
      <c r="HX37" s="487">
        <v>18659.880964582229</v>
      </c>
      <c r="HY37" s="487">
        <v>1374869.037294375</v>
      </c>
      <c r="HZ37" s="487">
        <v>95937.03147361672</v>
      </c>
      <c r="IA37" s="487">
        <v>20850.910797202119</v>
      </c>
      <c r="IB37" s="487">
        <v>85180.064919440643</v>
      </c>
      <c r="IC37" s="487">
        <v>421571.45407712669</v>
      </c>
      <c r="ID37" s="487">
        <v>54325.171675449426</v>
      </c>
      <c r="IE37" s="487">
        <v>431067.69300851331</v>
      </c>
      <c r="IF37" s="487">
        <v>130589.7911938092</v>
      </c>
      <c r="IG37" s="487">
        <v>150421.10506379011</v>
      </c>
      <c r="IH37" s="487">
        <v>30513.950351753101</v>
      </c>
      <c r="II37" s="487">
        <v>151831.09043044789</v>
      </c>
      <c r="IJ37" s="487">
        <v>71359.154729244998</v>
      </c>
      <c r="IK37" s="487">
        <v>215557.67191201841</v>
      </c>
      <c r="IL37" s="487">
        <v>42772.781785786327</v>
      </c>
      <c r="IM37" s="487">
        <v>132303.07819781141</v>
      </c>
      <c r="IN37" s="487">
        <v>147198.29977042059</v>
      </c>
      <c r="IO37" s="487">
        <v>65791.677512427079</v>
      </c>
      <c r="IP37" s="487">
        <v>105679.276012071</v>
      </c>
      <c r="IQ37" s="487">
        <v>47889.276428982907</v>
      </c>
      <c r="IR37" s="487">
        <v>467844.44930554932</v>
      </c>
      <c r="IS37" s="487">
        <v>92709.018994848273</v>
      </c>
      <c r="IT37" s="487">
        <v>93793.764390640979</v>
      </c>
      <c r="IU37" s="487">
        <v>74124.233384595325</v>
      </c>
      <c r="IV37" s="487">
        <v>19465.757911749719</v>
      </c>
      <c r="IW37" s="487">
        <v>125995.7860740012</v>
      </c>
      <c r="IX37" s="487">
        <v>5516157.4003738714</v>
      </c>
      <c r="IY37" s="487">
        <v>27158.231058048139</v>
      </c>
      <c r="IZ37" s="487">
        <v>37776.11991721821</v>
      </c>
      <c r="JA37" s="487">
        <v>89237.4221892106</v>
      </c>
      <c r="JB37" s="487">
        <v>72664.081528761293</v>
      </c>
      <c r="JC37" s="487">
        <v>53490.2170195535</v>
      </c>
      <c r="JD37" s="487">
        <v>43999.979411070912</v>
      </c>
      <c r="JE37" s="487">
        <v>399085.49752602709</v>
      </c>
      <c r="JF37" s="487">
        <v>4201940.7743258197</v>
      </c>
      <c r="JG37" s="487">
        <v>51204.425180151877</v>
      </c>
      <c r="JH37" s="487">
        <v>37956.884221643581</v>
      </c>
      <c r="JI37" s="487">
        <v>971441.53913851117</v>
      </c>
      <c r="JJ37" s="487">
        <v>132383.76090693241</v>
      </c>
      <c r="JK37" s="487">
        <v>242069.1159146454</v>
      </c>
      <c r="JL37" s="487">
        <v>89884.710506036732</v>
      </c>
      <c r="JM37" s="487">
        <v>50600.65532543412</v>
      </c>
      <c r="JN37" s="487">
        <v>14770.892137837311</v>
      </c>
      <c r="JO37" s="487">
        <v>71186.462404961931</v>
      </c>
      <c r="JP37" s="487">
        <v>132583.06295539491</v>
      </c>
      <c r="JQ37" s="487">
        <v>308147.71784585802</v>
      </c>
      <c r="JR37" s="487">
        <v>1621355.865819931</v>
      </c>
      <c r="JS37" s="487">
        <v>460060.0167936603</v>
      </c>
      <c r="JT37" s="487">
        <v>418240.90895462921</v>
      </c>
      <c r="JU37" s="487">
        <v>37600.447736337708</v>
      </c>
      <c r="JV37" s="487">
        <v>32312.42238417008</v>
      </c>
      <c r="JW37" s="487">
        <v>117818.6856554062</v>
      </c>
      <c r="JX37" s="487">
        <v>47453.884328627377</v>
      </c>
      <c r="JY37" s="487">
        <v>67500.602998049828</v>
      </c>
      <c r="JZ37" s="487">
        <v>604070.86871761619</v>
      </c>
      <c r="KA37" s="487">
        <v>118433.19989444051</v>
      </c>
      <c r="KB37" s="487">
        <v>48971.379922693282</v>
      </c>
      <c r="KC37" s="487">
        <v>54988.523057810577</v>
      </c>
      <c r="KD37" s="487">
        <v>139361.4294510927</v>
      </c>
      <c r="KE37" s="487">
        <v>121616.2979693042</v>
      </c>
      <c r="KF37" s="487">
        <v>75432.787743991212</v>
      </c>
      <c r="KG37" s="487">
        <v>333342.01794489758</v>
      </c>
      <c r="KH37" s="487">
        <v>706315.0158863836</v>
      </c>
      <c r="KI37" s="487">
        <v>35368.288022308538</v>
      </c>
      <c r="KJ37" s="487">
        <v>90323.401962921038</v>
      </c>
      <c r="KK37" s="487">
        <v>364317.54814236698</v>
      </c>
    </row>
    <row r="38" spans="1:297" ht="15">
      <c r="A38" s="199">
        <v>10.96</v>
      </c>
      <c r="B38" s="323" t="s">
        <v>552</v>
      </c>
      <c r="C38" s="487">
        <v>50465013.44372835</v>
      </c>
      <c r="D38" s="689">
        <v>0</v>
      </c>
      <c r="E38" s="689">
        <v>9581533.2893928792</v>
      </c>
      <c r="F38" s="487">
        <v>0</v>
      </c>
      <c r="G38" s="487">
        <v>0</v>
      </c>
      <c r="H38" s="487">
        <v>0</v>
      </c>
      <c r="I38" s="487">
        <v>0</v>
      </c>
      <c r="J38" s="487">
        <v>0</v>
      </c>
      <c r="K38" s="487">
        <v>4030.764901144536</v>
      </c>
      <c r="L38" s="487">
        <v>0</v>
      </c>
      <c r="M38" s="487">
        <v>0</v>
      </c>
      <c r="N38" s="487">
        <v>0</v>
      </c>
      <c r="O38" s="487">
        <v>9152269.5729580186</v>
      </c>
      <c r="P38" s="487">
        <v>0</v>
      </c>
      <c r="Q38" s="487">
        <v>0</v>
      </c>
      <c r="R38" s="487">
        <v>0</v>
      </c>
      <c r="S38" s="487">
        <v>0</v>
      </c>
      <c r="T38" s="487">
        <v>0</v>
      </c>
      <c r="U38" s="487">
        <v>0</v>
      </c>
      <c r="V38" s="487">
        <v>0</v>
      </c>
      <c r="W38" s="487">
        <v>0</v>
      </c>
      <c r="X38" s="487">
        <v>0</v>
      </c>
      <c r="Y38" s="487">
        <v>0</v>
      </c>
      <c r="Z38" s="487">
        <v>0</v>
      </c>
      <c r="AA38" s="487">
        <v>0</v>
      </c>
      <c r="AB38" s="487">
        <v>0</v>
      </c>
      <c r="AC38" s="487">
        <v>0</v>
      </c>
      <c r="AD38" s="487">
        <v>0</v>
      </c>
      <c r="AE38" s="487">
        <v>0</v>
      </c>
      <c r="AF38" s="487">
        <v>9581533.2893928792</v>
      </c>
      <c r="AG38" s="487">
        <v>4553979.6050050026</v>
      </c>
      <c r="AH38" s="487">
        <v>0</v>
      </c>
      <c r="AI38" s="487">
        <v>0</v>
      </c>
      <c r="AJ38" s="487">
        <v>0</v>
      </c>
      <c r="AK38" s="487">
        <v>0</v>
      </c>
      <c r="AL38" s="487">
        <v>0</v>
      </c>
      <c r="AM38" s="487">
        <v>55389.29167347429</v>
      </c>
      <c r="AN38" s="487">
        <v>4218.2966492943206</v>
      </c>
      <c r="AO38" s="487">
        <v>169610.2200666251</v>
      </c>
      <c r="AP38" s="487">
        <v>0</v>
      </c>
      <c r="AQ38" s="487">
        <v>0</v>
      </c>
      <c r="AR38" s="487">
        <v>0</v>
      </c>
      <c r="AS38" s="487">
        <v>0</v>
      </c>
      <c r="AT38" s="487">
        <v>0</v>
      </c>
      <c r="AU38" s="487">
        <v>23194.417151163911</v>
      </c>
      <c r="AV38" s="487">
        <v>0</v>
      </c>
      <c r="AW38" s="487">
        <v>80567.548663673428</v>
      </c>
      <c r="AX38" s="487">
        <v>18034.824428573738</v>
      </c>
      <c r="AY38" s="487">
        <v>0</v>
      </c>
      <c r="AZ38" s="487">
        <v>0</v>
      </c>
      <c r="BA38" s="487">
        <v>0</v>
      </c>
      <c r="BB38" s="487">
        <v>0</v>
      </c>
      <c r="BC38" s="487">
        <v>547792.08728835732</v>
      </c>
      <c r="BD38" s="487">
        <v>0</v>
      </c>
      <c r="BE38" s="487">
        <v>0</v>
      </c>
      <c r="BF38" s="487">
        <v>0</v>
      </c>
      <c r="BG38" s="487">
        <v>0</v>
      </c>
      <c r="BH38" s="487">
        <v>0</v>
      </c>
      <c r="BI38" s="487">
        <v>0</v>
      </c>
      <c r="BJ38" s="487">
        <v>1762198.973717256</v>
      </c>
      <c r="BK38" s="487">
        <v>0</v>
      </c>
      <c r="BL38" s="487">
        <v>0</v>
      </c>
      <c r="BM38" s="487">
        <v>616027.43945907126</v>
      </c>
      <c r="BN38" s="487">
        <v>392838.44408291631</v>
      </c>
      <c r="BO38" s="487">
        <v>0</v>
      </c>
      <c r="BP38" s="487">
        <v>0</v>
      </c>
      <c r="BQ38" s="487">
        <v>0</v>
      </c>
      <c r="BR38" s="487">
        <v>498689.30218195269</v>
      </c>
      <c r="BS38" s="487">
        <v>0</v>
      </c>
      <c r="BT38" s="487">
        <v>0</v>
      </c>
      <c r="BU38" s="487">
        <v>0</v>
      </c>
      <c r="BV38" s="487">
        <v>0</v>
      </c>
      <c r="BW38" s="487">
        <v>0</v>
      </c>
      <c r="BX38" s="487">
        <v>0</v>
      </c>
      <c r="BY38" s="487">
        <v>0</v>
      </c>
      <c r="BZ38" s="487">
        <v>0</v>
      </c>
      <c r="CA38" s="487">
        <v>0</v>
      </c>
      <c r="CB38" s="487">
        <v>0</v>
      </c>
      <c r="CC38" s="487">
        <v>0</v>
      </c>
      <c r="CD38" s="487">
        <v>0</v>
      </c>
      <c r="CE38" s="487">
        <v>0</v>
      </c>
      <c r="CF38" s="487">
        <v>0</v>
      </c>
      <c r="CG38" s="487">
        <v>0</v>
      </c>
      <c r="CH38" s="487">
        <v>0</v>
      </c>
      <c r="CI38" s="487">
        <v>201376.74770556181</v>
      </c>
      <c r="CJ38" s="487">
        <v>459018.96528870473</v>
      </c>
      <c r="CK38" s="487">
        <v>0</v>
      </c>
      <c r="CL38" s="487">
        <v>0</v>
      </c>
      <c r="CM38" s="487">
        <v>0</v>
      </c>
      <c r="CN38" s="487">
        <v>447861.71612382389</v>
      </c>
      <c r="CO38" s="487">
        <v>0</v>
      </c>
      <c r="CP38" s="487">
        <v>118768.2038439848</v>
      </c>
      <c r="CQ38" s="487">
        <v>0</v>
      </c>
      <c r="CR38" s="487">
        <v>0</v>
      </c>
      <c r="CS38" s="487">
        <v>0</v>
      </c>
      <c r="CT38" s="487">
        <v>168494.61550421099</v>
      </c>
      <c r="CU38" s="487">
        <v>0</v>
      </c>
      <c r="CV38" s="487">
        <v>0</v>
      </c>
      <c r="CW38" s="487">
        <v>13404.22872434318</v>
      </c>
      <c r="CX38" s="487">
        <v>0</v>
      </c>
      <c r="CY38" s="487">
        <v>0</v>
      </c>
      <c r="CZ38" s="487">
        <v>0</v>
      </c>
      <c r="DA38" s="487">
        <v>0</v>
      </c>
      <c r="DB38" s="487">
        <v>0</v>
      </c>
      <c r="DC38" s="487">
        <v>0</v>
      </c>
      <c r="DD38" s="487">
        <v>0</v>
      </c>
      <c r="DE38" s="487">
        <v>0</v>
      </c>
      <c r="DF38" s="487">
        <v>1540329.1751926269</v>
      </c>
      <c r="DG38" s="487">
        <v>0</v>
      </c>
      <c r="DH38" s="487">
        <v>0</v>
      </c>
      <c r="DI38" s="487">
        <v>0</v>
      </c>
      <c r="DJ38" s="487">
        <v>0</v>
      </c>
      <c r="DK38" s="487">
        <v>0</v>
      </c>
      <c r="DL38" s="487">
        <v>0</v>
      </c>
      <c r="DM38" s="487">
        <v>0</v>
      </c>
      <c r="DN38" s="487">
        <v>0</v>
      </c>
      <c r="DO38" s="487">
        <v>0</v>
      </c>
      <c r="DP38" s="487">
        <v>0</v>
      </c>
      <c r="DQ38" s="487">
        <v>482262.01292492612</v>
      </c>
      <c r="DR38" s="487">
        <v>0</v>
      </c>
      <c r="DS38" s="487">
        <v>8745.8250378618523</v>
      </c>
      <c r="DT38" s="487">
        <v>0</v>
      </c>
      <c r="DU38" s="487">
        <v>0</v>
      </c>
      <c r="DV38" s="487">
        <v>254957.68643964789</v>
      </c>
      <c r="DW38" s="487">
        <v>0</v>
      </c>
      <c r="DX38" s="487">
        <v>0</v>
      </c>
      <c r="DY38" s="487">
        <v>33093.209371713026</v>
      </c>
      <c r="DZ38" s="487">
        <v>0</v>
      </c>
      <c r="EA38" s="487">
        <v>257255.54841910431</v>
      </c>
      <c r="EB38" s="487">
        <v>0</v>
      </c>
      <c r="EC38" s="487">
        <v>0</v>
      </c>
      <c r="ED38" s="487">
        <v>0</v>
      </c>
      <c r="EE38" s="487">
        <v>138827.46086915821</v>
      </c>
      <c r="EF38" s="487">
        <v>0</v>
      </c>
      <c r="EG38" s="487">
        <v>0</v>
      </c>
      <c r="EH38" s="487">
        <v>0</v>
      </c>
      <c r="EI38" s="487">
        <v>0</v>
      </c>
      <c r="EJ38" s="487">
        <v>0</v>
      </c>
      <c r="EK38" s="487">
        <v>3019.3971716210749</v>
      </c>
      <c r="EL38" s="487">
        <v>0</v>
      </c>
      <c r="EM38" s="487">
        <v>98770.591863671158</v>
      </c>
      <c r="EN38" s="487">
        <v>0</v>
      </c>
      <c r="EO38" s="487">
        <v>0</v>
      </c>
      <c r="EP38" s="487">
        <v>0</v>
      </c>
      <c r="EQ38" s="487">
        <v>0</v>
      </c>
      <c r="ER38" s="487">
        <v>0</v>
      </c>
      <c r="ES38" s="487">
        <v>0</v>
      </c>
      <c r="ET38" s="487">
        <v>0</v>
      </c>
      <c r="EU38" s="487">
        <v>0</v>
      </c>
      <c r="EV38" s="487">
        <v>0</v>
      </c>
      <c r="EW38" s="487">
        <v>0</v>
      </c>
      <c r="EX38" s="487">
        <v>0</v>
      </c>
      <c r="EY38" s="487">
        <v>0</v>
      </c>
      <c r="EZ38" s="487">
        <v>0</v>
      </c>
      <c r="FA38" s="487">
        <v>74427.477812765181</v>
      </c>
      <c r="FB38" s="487">
        <v>69505.222833174674</v>
      </c>
      <c r="FC38" s="487">
        <v>0</v>
      </c>
      <c r="FD38" s="487">
        <v>0</v>
      </c>
      <c r="FE38" s="487">
        <v>35591.402420388447</v>
      </c>
      <c r="FF38" s="487">
        <v>0</v>
      </c>
      <c r="FG38" s="487">
        <v>0</v>
      </c>
      <c r="FH38" s="487">
        <v>204788.3480316507</v>
      </c>
      <c r="FI38" s="487">
        <v>0</v>
      </c>
      <c r="FJ38" s="487">
        <v>0</v>
      </c>
      <c r="FK38" s="487">
        <v>483712.1383109474</v>
      </c>
      <c r="FL38" s="487">
        <v>0</v>
      </c>
      <c r="FM38" s="487">
        <v>0</v>
      </c>
      <c r="FN38" s="487">
        <v>341145.54889180511</v>
      </c>
      <c r="FO38" s="487">
        <v>0</v>
      </c>
      <c r="FP38" s="487">
        <v>0</v>
      </c>
      <c r="FQ38" s="487">
        <v>0</v>
      </c>
      <c r="FR38" s="487">
        <v>0</v>
      </c>
      <c r="FS38" s="487">
        <v>0</v>
      </c>
      <c r="FT38" s="487">
        <v>2462598.2562112999</v>
      </c>
      <c r="FU38" s="487">
        <v>0</v>
      </c>
      <c r="FV38" s="487">
        <v>66611.84631215391</v>
      </c>
      <c r="FW38" s="487">
        <v>0</v>
      </c>
      <c r="FX38" s="487">
        <v>0</v>
      </c>
      <c r="FY38" s="487">
        <v>0</v>
      </c>
      <c r="FZ38" s="487">
        <v>0</v>
      </c>
      <c r="GA38" s="487">
        <v>0</v>
      </c>
      <c r="GB38" s="487">
        <v>0</v>
      </c>
      <c r="GC38" s="487">
        <v>0</v>
      </c>
      <c r="GD38" s="487">
        <v>0</v>
      </c>
      <c r="GE38" s="487">
        <v>178075.01839749521</v>
      </c>
      <c r="GF38" s="487">
        <v>19800.459815843111</v>
      </c>
      <c r="GG38" s="487">
        <v>0</v>
      </c>
      <c r="GH38" s="487">
        <v>313879.20469295792</v>
      </c>
      <c r="GI38" s="487">
        <v>0</v>
      </c>
      <c r="GJ38" s="487">
        <v>0</v>
      </c>
      <c r="GK38" s="487">
        <v>0</v>
      </c>
      <c r="GL38" s="487">
        <v>0</v>
      </c>
      <c r="GM38" s="487">
        <v>0</v>
      </c>
      <c r="GN38" s="487">
        <v>0</v>
      </c>
      <c r="GO38" s="487">
        <v>0</v>
      </c>
      <c r="GP38" s="487">
        <v>0</v>
      </c>
      <c r="GQ38" s="487">
        <v>0</v>
      </c>
      <c r="GR38" s="487">
        <v>0</v>
      </c>
      <c r="GS38" s="487">
        <v>0</v>
      </c>
      <c r="GT38" s="487">
        <v>0</v>
      </c>
      <c r="GU38" s="487">
        <v>0</v>
      </c>
      <c r="GV38" s="487">
        <v>3682.5892775309958</v>
      </c>
      <c r="GW38" s="487">
        <v>0</v>
      </c>
      <c r="GX38" s="487">
        <v>0</v>
      </c>
      <c r="GY38" s="487">
        <v>0</v>
      </c>
      <c r="GZ38" s="487">
        <v>216799.4703580417</v>
      </c>
      <c r="HA38" s="487">
        <v>0</v>
      </c>
      <c r="HB38" s="487">
        <v>347757.62319886492</v>
      </c>
      <c r="HC38" s="487">
        <v>0</v>
      </c>
      <c r="HD38" s="487">
        <v>0</v>
      </c>
      <c r="HE38" s="487">
        <v>3906.612083976052</v>
      </c>
      <c r="HF38" s="487">
        <v>0</v>
      </c>
      <c r="HG38" s="487">
        <v>0</v>
      </c>
      <c r="HH38" s="487">
        <v>0</v>
      </c>
      <c r="HI38" s="487">
        <v>0</v>
      </c>
      <c r="HJ38" s="487">
        <v>45137.927697284569</v>
      </c>
      <c r="HK38" s="487">
        <v>0</v>
      </c>
      <c r="HL38" s="487">
        <v>572570.22588171321</v>
      </c>
      <c r="HM38" s="487">
        <v>0</v>
      </c>
      <c r="HN38" s="487">
        <v>0</v>
      </c>
      <c r="HO38" s="487">
        <v>14371.290140628929</v>
      </c>
      <c r="HP38" s="487">
        <v>0</v>
      </c>
      <c r="HQ38" s="487">
        <v>0</v>
      </c>
      <c r="HR38" s="487">
        <v>0</v>
      </c>
      <c r="HS38" s="487">
        <v>0</v>
      </c>
      <c r="HT38" s="487">
        <v>0</v>
      </c>
      <c r="HU38" s="487">
        <v>2513.5014026632211</v>
      </c>
      <c r="HV38" s="487">
        <v>0</v>
      </c>
      <c r="HW38" s="487">
        <v>0</v>
      </c>
      <c r="HX38" s="487">
        <v>0</v>
      </c>
      <c r="HY38" s="487">
        <v>698363.74472542666</v>
      </c>
      <c r="HZ38" s="487">
        <v>0</v>
      </c>
      <c r="IA38" s="487">
        <v>0</v>
      </c>
      <c r="IB38" s="487">
        <v>0</v>
      </c>
      <c r="IC38" s="487">
        <v>0</v>
      </c>
      <c r="ID38" s="487">
        <v>0</v>
      </c>
      <c r="IE38" s="487">
        <v>236853.61920521909</v>
      </c>
      <c r="IF38" s="487">
        <v>0</v>
      </c>
      <c r="IG38" s="487">
        <v>0</v>
      </c>
      <c r="IH38" s="487">
        <v>0</v>
      </c>
      <c r="II38" s="487">
        <v>0</v>
      </c>
      <c r="IJ38" s="487">
        <v>0</v>
      </c>
      <c r="IK38" s="487">
        <v>0</v>
      </c>
      <c r="IL38" s="487">
        <v>0</v>
      </c>
      <c r="IM38" s="487">
        <v>0</v>
      </c>
      <c r="IN38" s="487">
        <v>0</v>
      </c>
      <c r="IO38" s="487">
        <v>0</v>
      </c>
      <c r="IP38" s="487">
        <v>0</v>
      </c>
      <c r="IQ38" s="487">
        <v>0</v>
      </c>
      <c r="IR38" s="487">
        <v>0</v>
      </c>
      <c r="IS38" s="487">
        <v>0</v>
      </c>
      <c r="IT38" s="487">
        <v>624.59104337591782</v>
      </c>
      <c r="IU38" s="487">
        <v>0</v>
      </c>
      <c r="IV38" s="487">
        <v>5564.9849261279633</v>
      </c>
      <c r="IW38" s="487">
        <v>0</v>
      </c>
      <c r="IX38" s="487">
        <v>6080571.6361594107</v>
      </c>
      <c r="IY38" s="487">
        <v>0</v>
      </c>
      <c r="IZ38" s="487">
        <v>0</v>
      </c>
      <c r="JA38" s="487">
        <v>0</v>
      </c>
      <c r="JB38" s="487">
        <v>0</v>
      </c>
      <c r="JC38" s="487">
        <v>0</v>
      </c>
      <c r="JD38" s="487">
        <v>0</v>
      </c>
      <c r="JE38" s="487">
        <v>0</v>
      </c>
      <c r="JF38" s="487">
        <v>4143725.7577342889</v>
      </c>
      <c r="JG38" s="487">
        <v>0</v>
      </c>
      <c r="JH38" s="487">
        <v>0</v>
      </c>
      <c r="JI38" s="487">
        <v>954090.22872778238</v>
      </c>
      <c r="JJ38" s="487">
        <v>0</v>
      </c>
      <c r="JK38" s="487">
        <v>0</v>
      </c>
      <c r="JL38" s="487">
        <v>0</v>
      </c>
      <c r="JM38" s="487">
        <v>0</v>
      </c>
      <c r="JN38" s="487">
        <v>0</v>
      </c>
      <c r="JO38" s="487">
        <v>8635.8759917604621</v>
      </c>
      <c r="JP38" s="487">
        <v>0</v>
      </c>
      <c r="JQ38" s="487">
        <v>0</v>
      </c>
      <c r="JR38" s="487">
        <v>1031541.321912999</v>
      </c>
      <c r="JS38" s="487">
        <v>55942.527384488967</v>
      </c>
      <c r="JT38" s="487">
        <v>0</v>
      </c>
      <c r="JU38" s="487">
        <v>0</v>
      </c>
      <c r="JV38" s="487">
        <v>0</v>
      </c>
      <c r="JW38" s="487">
        <v>24909.517113779311</v>
      </c>
      <c r="JX38" s="487">
        <v>0</v>
      </c>
      <c r="JY38" s="487">
        <v>0</v>
      </c>
      <c r="JZ38" s="487">
        <v>0</v>
      </c>
      <c r="KA38" s="487">
        <v>0</v>
      </c>
      <c r="KB38" s="487">
        <v>0</v>
      </c>
      <c r="KC38" s="487">
        <v>0</v>
      </c>
      <c r="KD38" s="487">
        <v>0</v>
      </c>
      <c r="KE38" s="487">
        <v>0</v>
      </c>
      <c r="KF38" s="487">
        <v>0</v>
      </c>
      <c r="KG38" s="487">
        <v>18064.43018023203</v>
      </c>
      <c r="KH38" s="487">
        <v>62691.582751908267</v>
      </c>
      <c r="KI38" s="487">
        <v>0</v>
      </c>
      <c r="KJ38" s="487">
        <v>0</v>
      </c>
      <c r="KK38" s="487">
        <v>0</v>
      </c>
    </row>
    <row r="39" spans="1:297" s="320" customFormat="1" ht="15">
      <c r="A39" s="481"/>
      <c r="B39" s="479" t="s">
        <v>348</v>
      </c>
      <c r="C39" s="480">
        <v>314640300.55921</v>
      </c>
      <c r="D39" s="691">
        <v>38233.043077996197</v>
      </c>
      <c r="E39" s="691">
        <v>37516862.292391203</v>
      </c>
      <c r="F39" s="480">
        <v>654504.49351402803</v>
      </c>
      <c r="G39" s="480">
        <v>86306.690408884373</v>
      </c>
      <c r="H39" s="480">
        <v>746722.36816527322</v>
      </c>
      <c r="I39" s="480">
        <v>244887.55068555861</v>
      </c>
      <c r="J39" s="480">
        <v>124649.9033762524</v>
      </c>
      <c r="K39" s="480">
        <v>116050.27571749</v>
      </c>
      <c r="L39" s="480">
        <v>470123.21774537221</v>
      </c>
      <c r="M39" s="480">
        <v>200068.85863757011</v>
      </c>
      <c r="N39" s="480">
        <v>924766.74545921583</v>
      </c>
      <c r="O39" s="480">
        <v>20106433.761276979</v>
      </c>
      <c r="P39" s="480">
        <v>298470.29217842699</v>
      </c>
      <c r="Q39" s="480">
        <v>317171.42213756812</v>
      </c>
      <c r="R39" s="480">
        <v>184935.64045891311</v>
      </c>
      <c r="S39" s="480">
        <v>585986.2413921454</v>
      </c>
      <c r="T39" s="480">
        <v>549203.43363556336</v>
      </c>
      <c r="U39" s="480">
        <v>506815.22833450598</v>
      </c>
      <c r="V39" s="480">
        <v>88769.946818965371</v>
      </c>
      <c r="W39" s="480">
        <v>173077.3096977864</v>
      </c>
      <c r="X39" s="480">
        <v>576207.96596495714</v>
      </c>
      <c r="Y39" s="480">
        <v>330940.04498252441</v>
      </c>
      <c r="Z39" s="480">
        <v>771763.45159911108</v>
      </c>
      <c r="AA39" s="480">
        <v>251142.2155179572</v>
      </c>
      <c r="AB39" s="480">
        <v>331218.24092440342</v>
      </c>
      <c r="AC39" s="480">
        <v>282761.35373871372</v>
      </c>
      <c r="AD39" s="480">
        <v>220058.5701220984</v>
      </c>
      <c r="AE39" s="480">
        <v>1084234.7225385711</v>
      </c>
      <c r="AF39" s="480">
        <v>37516862.292391203</v>
      </c>
      <c r="AG39" s="480">
        <v>13547108.89433296</v>
      </c>
      <c r="AH39" s="480">
        <v>166360.84388458659</v>
      </c>
      <c r="AI39" s="480">
        <v>658292.22277922439</v>
      </c>
      <c r="AJ39" s="480">
        <v>305493.06515519909</v>
      </c>
      <c r="AK39" s="480">
        <v>57299.372502408864</v>
      </c>
      <c r="AL39" s="480">
        <v>756801.52761347382</v>
      </c>
      <c r="AM39" s="480">
        <v>1619339.6632491599</v>
      </c>
      <c r="AN39" s="480">
        <v>301226.93732030812</v>
      </c>
      <c r="AO39" s="480">
        <v>2570491.5925081321</v>
      </c>
      <c r="AP39" s="480">
        <v>626566.34197795927</v>
      </c>
      <c r="AQ39" s="480">
        <v>274694.82492135809</v>
      </c>
      <c r="AR39" s="480">
        <v>1079319.013658898</v>
      </c>
      <c r="AS39" s="480">
        <v>190201.81223841841</v>
      </c>
      <c r="AT39" s="480">
        <v>252587.53303111409</v>
      </c>
      <c r="AU39" s="480">
        <v>366072.11181676382</v>
      </c>
      <c r="AV39" s="480">
        <v>1499179.640462307</v>
      </c>
      <c r="AW39" s="480">
        <v>3172303.2846196699</v>
      </c>
      <c r="AX39" s="480">
        <v>164869.28162730759</v>
      </c>
      <c r="AY39" s="480">
        <v>254501.75369042551</v>
      </c>
      <c r="AZ39" s="480">
        <v>132033.5768870766</v>
      </c>
      <c r="BA39" s="480">
        <v>829326.70200014208</v>
      </c>
      <c r="BB39" s="480">
        <v>473788.24549535807</v>
      </c>
      <c r="BC39" s="480">
        <v>3374557.204986603</v>
      </c>
      <c r="BD39" s="480">
        <v>125707.95593770291</v>
      </c>
      <c r="BE39" s="480">
        <v>164052.07769589429</v>
      </c>
      <c r="BF39" s="480">
        <v>711417.89945356245</v>
      </c>
      <c r="BG39" s="480">
        <v>1390492.2475650711</v>
      </c>
      <c r="BH39" s="480">
        <v>120099.2502662396</v>
      </c>
      <c r="BI39" s="480">
        <v>482852.67943388253</v>
      </c>
      <c r="BJ39" s="480">
        <v>7221265.6342103789</v>
      </c>
      <c r="BK39" s="480">
        <v>85378.743204690938</v>
      </c>
      <c r="BL39" s="480">
        <v>957185.27312540892</v>
      </c>
      <c r="BM39" s="480">
        <v>2182530.8946988601</v>
      </c>
      <c r="BN39" s="480">
        <v>1499296.229975376</v>
      </c>
      <c r="BO39" s="480">
        <v>387680.92338645848</v>
      </c>
      <c r="BP39" s="480">
        <v>1624895.7173132121</v>
      </c>
      <c r="BQ39" s="480">
        <v>783883.55732514441</v>
      </c>
      <c r="BR39" s="480">
        <v>1485617.069443393</v>
      </c>
      <c r="BS39" s="480">
        <v>677169.79050305975</v>
      </c>
      <c r="BT39" s="480">
        <v>687990.08477324352</v>
      </c>
      <c r="BU39" s="480">
        <v>400961.52487850451</v>
      </c>
      <c r="BV39" s="480">
        <v>239795.31713989389</v>
      </c>
      <c r="BW39" s="480">
        <v>80420.084305048018</v>
      </c>
      <c r="BX39" s="480">
        <v>260278.57248514201</v>
      </c>
      <c r="BY39" s="480">
        <v>604157.68317436893</v>
      </c>
      <c r="BZ39" s="480">
        <v>299797.00166175538</v>
      </c>
      <c r="CA39" s="480">
        <v>113075.91740419671</v>
      </c>
      <c r="CB39" s="480">
        <v>449733.9206499781</v>
      </c>
      <c r="CC39" s="480">
        <v>454592.67297945521</v>
      </c>
      <c r="CD39" s="480">
        <v>308129.8371718587</v>
      </c>
      <c r="CE39" s="480">
        <v>229289.19803249711</v>
      </c>
      <c r="CF39" s="480">
        <v>691843.63996964064</v>
      </c>
      <c r="CG39" s="480">
        <v>852493.49077856157</v>
      </c>
      <c r="CH39" s="480">
        <v>288827.20199359988</v>
      </c>
      <c r="CI39" s="480">
        <v>851238.62169054628</v>
      </c>
      <c r="CJ39" s="480">
        <v>1668673.5453802771</v>
      </c>
      <c r="CK39" s="480">
        <v>771969.12567351945</v>
      </c>
      <c r="CL39" s="480">
        <v>257129.32825800881</v>
      </c>
      <c r="CM39" s="480">
        <v>546781.52759918571</v>
      </c>
      <c r="CN39" s="480">
        <v>1683410.973775978</v>
      </c>
      <c r="CO39" s="480">
        <v>1466014.531328381</v>
      </c>
      <c r="CP39" s="480">
        <v>2579025.5599093628</v>
      </c>
      <c r="CQ39" s="480">
        <v>631228.11380365991</v>
      </c>
      <c r="CR39" s="480">
        <v>373166.60408667743</v>
      </c>
      <c r="CS39" s="480">
        <v>198585.91631378309</v>
      </c>
      <c r="CT39" s="480">
        <v>1850689.851174101</v>
      </c>
      <c r="CU39" s="480">
        <v>1579354.5823664309</v>
      </c>
      <c r="CV39" s="480">
        <v>238827.21985263281</v>
      </c>
      <c r="CW39" s="480">
        <v>465609.36423825257</v>
      </c>
      <c r="CX39" s="480">
        <v>317664.52856563381</v>
      </c>
      <c r="CY39" s="480">
        <v>66254.176443886885</v>
      </c>
      <c r="CZ39" s="480">
        <v>1816377.8833015701</v>
      </c>
      <c r="DA39" s="480">
        <v>2591262.538431549</v>
      </c>
      <c r="DB39" s="480">
        <v>576526.61117535527</v>
      </c>
      <c r="DC39" s="480">
        <v>216552.05562167571</v>
      </c>
      <c r="DD39" s="480">
        <v>1352190.600473728</v>
      </c>
      <c r="DE39" s="480">
        <v>350711.55405971699</v>
      </c>
      <c r="DF39" s="480">
        <v>6077337.7726581339</v>
      </c>
      <c r="DG39" s="480">
        <v>204279.37765714459</v>
      </c>
      <c r="DH39" s="480">
        <v>644622.41540311056</v>
      </c>
      <c r="DI39" s="480">
        <v>154217.87069261479</v>
      </c>
      <c r="DJ39" s="480">
        <v>1369533.3383185309</v>
      </c>
      <c r="DK39" s="480">
        <v>397083.12646580482</v>
      </c>
      <c r="DL39" s="480">
        <v>193524.47672740751</v>
      </c>
      <c r="DM39" s="480">
        <v>135912.7759776187</v>
      </c>
      <c r="DN39" s="480">
        <v>366898.49841076939</v>
      </c>
      <c r="DO39" s="480">
        <v>1249356.637743464</v>
      </c>
      <c r="DP39" s="480">
        <v>1021021.271182058</v>
      </c>
      <c r="DQ39" s="480">
        <v>4739605.3362197857</v>
      </c>
      <c r="DR39" s="480">
        <v>186487.0057093777</v>
      </c>
      <c r="DS39" s="480">
        <v>295630.11409973737</v>
      </c>
      <c r="DT39" s="480">
        <v>543579.92216136784</v>
      </c>
      <c r="DU39" s="480">
        <v>265552.93775228749</v>
      </c>
      <c r="DV39" s="480">
        <v>2852538.4815365179</v>
      </c>
      <c r="DW39" s="480">
        <v>101654.9843677421</v>
      </c>
      <c r="DX39" s="480">
        <v>456845.28135937243</v>
      </c>
      <c r="DY39" s="480">
        <v>576534.86397586484</v>
      </c>
      <c r="DZ39" s="480">
        <v>69578.917512196917</v>
      </c>
      <c r="EA39" s="480">
        <v>1085483.4978684159</v>
      </c>
      <c r="EB39" s="480">
        <v>292697.33341808262</v>
      </c>
      <c r="EC39" s="480">
        <v>231986.7949086914</v>
      </c>
      <c r="ED39" s="480">
        <v>1537406.7483529369</v>
      </c>
      <c r="EE39" s="480">
        <v>789257.97541436984</v>
      </c>
      <c r="EF39" s="480">
        <v>312790.63131273928</v>
      </c>
      <c r="EG39" s="480">
        <v>370761.74741235608</v>
      </c>
      <c r="EH39" s="480">
        <v>486199.63139998919</v>
      </c>
      <c r="EI39" s="480">
        <v>218322.7451353262</v>
      </c>
      <c r="EJ39" s="480">
        <v>446809.25247662491</v>
      </c>
      <c r="EK39" s="480">
        <v>236255.15982825641</v>
      </c>
      <c r="EL39" s="480">
        <v>50738.334442697771</v>
      </c>
      <c r="EM39" s="480">
        <v>260588.59117551069</v>
      </c>
      <c r="EN39" s="480">
        <v>310748.47175455058</v>
      </c>
      <c r="EO39" s="480">
        <v>1459327.2527808649</v>
      </c>
      <c r="EP39" s="480">
        <v>455108.27509850258</v>
      </c>
      <c r="EQ39" s="480">
        <v>196209.2174350823</v>
      </c>
      <c r="ER39" s="480">
        <v>51540.745661273249</v>
      </c>
      <c r="ES39" s="480">
        <v>316489.34467130381</v>
      </c>
      <c r="ET39" s="480">
        <v>59228.765532490783</v>
      </c>
      <c r="EU39" s="480">
        <v>255456.10904001101</v>
      </c>
      <c r="EV39" s="480">
        <v>256418.34480150961</v>
      </c>
      <c r="EW39" s="480">
        <v>1783038.178079152</v>
      </c>
      <c r="EX39" s="480">
        <v>391146.47707657178</v>
      </c>
      <c r="EY39" s="480">
        <v>125778.6347418689</v>
      </c>
      <c r="EZ39" s="480">
        <v>931813.76313807396</v>
      </c>
      <c r="FA39" s="480">
        <v>707198.93271177169</v>
      </c>
      <c r="FB39" s="480">
        <v>414357.47804929211</v>
      </c>
      <c r="FC39" s="480">
        <v>201992.02004828339</v>
      </c>
      <c r="FD39" s="480">
        <v>49217.126016811068</v>
      </c>
      <c r="FE39" s="480">
        <v>616344.24538548233</v>
      </c>
      <c r="FF39" s="480">
        <v>958231.35409273603</v>
      </c>
      <c r="FG39" s="480">
        <v>677354.12203633529</v>
      </c>
      <c r="FH39" s="480">
        <v>802759.49598250329</v>
      </c>
      <c r="FI39" s="480">
        <v>146110.03196050669</v>
      </c>
      <c r="FJ39" s="480">
        <v>394754.62862830918</v>
      </c>
      <c r="FK39" s="480">
        <v>1592693.0359557229</v>
      </c>
      <c r="FL39" s="480">
        <v>138453.02105076119</v>
      </c>
      <c r="FM39" s="480">
        <v>1362217.0784709069</v>
      </c>
      <c r="FN39" s="480">
        <v>1660437.5109783411</v>
      </c>
      <c r="FO39" s="480">
        <v>823466.43463927018</v>
      </c>
      <c r="FP39" s="480">
        <v>472256.12273740338</v>
      </c>
      <c r="FQ39" s="480">
        <v>38778.019802510527</v>
      </c>
      <c r="FR39" s="480">
        <v>465365.96491007012</v>
      </c>
      <c r="FS39" s="480">
        <v>461384.63173851691</v>
      </c>
      <c r="FT39" s="480">
        <v>9991592.8095107116</v>
      </c>
      <c r="FU39" s="480">
        <v>371061.56764524622</v>
      </c>
      <c r="FV39" s="480">
        <v>380180.40784989821</v>
      </c>
      <c r="FW39" s="480">
        <v>290665.45299043722</v>
      </c>
      <c r="FX39" s="480">
        <v>713380.71808167023</v>
      </c>
      <c r="FY39" s="480">
        <v>526205.26918154303</v>
      </c>
      <c r="FZ39" s="480">
        <v>376983.33281966217</v>
      </c>
      <c r="GA39" s="480">
        <v>443118.82262317021</v>
      </c>
      <c r="GB39" s="480">
        <v>207875.15489816459</v>
      </c>
      <c r="GC39" s="480">
        <v>631712.95243182883</v>
      </c>
      <c r="GD39" s="480">
        <v>646402.44827181497</v>
      </c>
      <c r="GE39" s="480">
        <v>927316.82234024641</v>
      </c>
      <c r="GF39" s="480">
        <v>414957.01895336842</v>
      </c>
      <c r="GG39" s="480">
        <v>662380.11788261356</v>
      </c>
      <c r="GH39" s="480">
        <v>1095704.940800962</v>
      </c>
      <c r="GI39" s="480">
        <v>276243.54863293917</v>
      </c>
      <c r="GJ39" s="480">
        <v>68797.219934967841</v>
      </c>
      <c r="GK39" s="480">
        <v>2887300.976694854</v>
      </c>
      <c r="GL39" s="480">
        <v>124667.3634304436</v>
      </c>
      <c r="GM39" s="480">
        <v>1137619.9663724911</v>
      </c>
      <c r="GN39" s="480">
        <v>2471300.618367367</v>
      </c>
      <c r="GO39" s="480">
        <v>52228.560495839061</v>
      </c>
      <c r="GP39" s="480">
        <v>154927.71680809409</v>
      </c>
      <c r="GQ39" s="480">
        <v>925340.80798207223</v>
      </c>
      <c r="GR39" s="480">
        <v>799339.91034153884</v>
      </c>
      <c r="GS39" s="480">
        <v>127917.39034920991</v>
      </c>
      <c r="GT39" s="480">
        <v>257743.00879947681</v>
      </c>
      <c r="GU39" s="480">
        <v>757541.82487521088</v>
      </c>
      <c r="GV39" s="480">
        <v>606720.05140194914</v>
      </c>
      <c r="GW39" s="480">
        <v>38233.043077996197</v>
      </c>
      <c r="GX39" s="480">
        <v>330830.25019388832</v>
      </c>
      <c r="GY39" s="480">
        <v>223705.47816586451</v>
      </c>
      <c r="GZ39" s="480">
        <v>2092584.829450405</v>
      </c>
      <c r="HA39" s="480">
        <v>1531977.1463893331</v>
      </c>
      <c r="HB39" s="480">
        <v>1232366.2100545729</v>
      </c>
      <c r="HC39" s="480">
        <v>300772.07937400491</v>
      </c>
      <c r="HD39" s="480">
        <v>1372828.5481938771</v>
      </c>
      <c r="HE39" s="480">
        <v>1373072.0489038259</v>
      </c>
      <c r="HF39" s="480">
        <v>446441.93782049773</v>
      </c>
      <c r="HG39" s="480">
        <v>548978.83946744492</v>
      </c>
      <c r="HH39" s="480">
        <v>424634.33925164631</v>
      </c>
      <c r="HI39" s="480">
        <v>409443.17800341872</v>
      </c>
      <c r="HJ39" s="480">
        <v>990706.19627207774</v>
      </c>
      <c r="HK39" s="480">
        <v>160238.66034118639</v>
      </c>
      <c r="HL39" s="480">
        <v>2790888.7155652251</v>
      </c>
      <c r="HM39" s="480">
        <v>152727.68740249981</v>
      </c>
      <c r="HN39" s="480">
        <v>572028.15614874719</v>
      </c>
      <c r="HO39" s="480">
        <v>233744.09408395889</v>
      </c>
      <c r="HP39" s="480">
        <v>330554.01630547619</v>
      </c>
      <c r="HQ39" s="480">
        <v>812341.27071051428</v>
      </c>
      <c r="HR39" s="480">
        <v>758189.36536127236</v>
      </c>
      <c r="HS39" s="480">
        <v>1279780.0544770281</v>
      </c>
      <c r="HT39" s="480">
        <v>1779621.224099573</v>
      </c>
      <c r="HU39" s="480">
        <v>82144.548658880361</v>
      </c>
      <c r="HV39" s="480">
        <v>233446.28765936539</v>
      </c>
      <c r="HW39" s="480">
        <v>1715566.1528616149</v>
      </c>
      <c r="HX39" s="480">
        <v>408140.4254326917</v>
      </c>
      <c r="HY39" s="480">
        <v>3116140.053641872</v>
      </c>
      <c r="HZ39" s="480">
        <v>223312.21581585359</v>
      </c>
      <c r="IA39" s="480">
        <v>190353.50364803939</v>
      </c>
      <c r="IB39" s="480">
        <v>321383.90996380191</v>
      </c>
      <c r="IC39" s="480">
        <v>655625.3922052402</v>
      </c>
      <c r="ID39" s="480">
        <v>224691.25480655269</v>
      </c>
      <c r="IE39" s="480">
        <v>866944.96589589829</v>
      </c>
      <c r="IF39" s="480">
        <v>168422.7663867193</v>
      </c>
      <c r="IG39" s="480">
        <v>1586444.4736706601</v>
      </c>
      <c r="IH39" s="480">
        <v>270321.92637999402</v>
      </c>
      <c r="II39" s="480">
        <v>252499.20582475729</v>
      </c>
      <c r="IJ39" s="480">
        <v>497847.12085176818</v>
      </c>
      <c r="IK39" s="480">
        <v>776262.48929700232</v>
      </c>
      <c r="IL39" s="480">
        <v>363501.48097264429</v>
      </c>
      <c r="IM39" s="480">
        <v>1267743.224383187</v>
      </c>
      <c r="IN39" s="480">
        <v>408431.62571627932</v>
      </c>
      <c r="IO39" s="480">
        <v>479713.4637827542</v>
      </c>
      <c r="IP39" s="480">
        <v>211438.53694889441</v>
      </c>
      <c r="IQ39" s="480">
        <v>968372.00004247809</v>
      </c>
      <c r="IR39" s="480">
        <v>751265.70429424825</v>
      </c>
      <c r="IS39" s="480">
        <v>877899.9558758639</v>
      </c>
      <c r="IT39" s="480">
        <v>120287.46276778651</v>
      </c>
      <c r="IU39" s="480">
        <v>1388227.292385546</v>
      </c>
      <c r="IV39" s="480">
        <v>98172.419844706121</v>
      </c>
      <c r="IW39" s="480">
        <v>184271.99651856959</v>
      </c>
      <c r="IX39" s="480">
        <v>15925849.237923341</v>
      </c>
      <c r="IY39" s="480">
        <v>247499.5477933691</v>
      </c>
      <c r="IZ39" s="480">
        <v>466108.11370686622</v>
      </c>
      <c r="JA39" s="480">
        <v>201660.66744168871</v>
      </c>
      <c r="JB39" s="480">
        <v>367578.05838868039</v>
      </c>
      <c r="JC39" s="480">
        <v>251887.3976592051</v>
      </c>
      <c r="JD39" s="480">
        <v>97234.435509877338</v>
      </c>
      <c r="JE39" s="480">
        <v>901344.34052047099</v>
      </c>
      <c r="JF39" s="480">
        <v>11850447.946097819</v>
      </c>
      <c r="JG39" s="480">
        <v>1225006.344878085</v>
      </c>
      <c r="JH39" s="480">
        <v>339239.29642892058</v>
      </c>
      <c r="JI39" s="480">
        <v>2346997.9872365091</v>
      </c>
      <c r="JJ39" s="480">
        <v>179574.2866117412</v>
      </c>
      <c r="JK39" s="480">
        <v>370670.374715349</v>
      </c>
      <c r="JL39" s="480">
        <v>139438.25247001549</v>
      </c>
      <c r="JM39" s="480">
        <v>419050.18364591477</v>
      </c>
      <c r="JN39" s="480">
        <v>938419.43982858234</v>
      </c>
      <c r="JO39" s="480">
        <v>106956.41068405641</v>
      </c>
      <c r="JP39" s="480">
        <v>239907.9604899502</v>
      </c>
      <c r="JQ39" s="480">
        <v>551996.66571474634</v>
      </c>
      <c r="JR39" s="480">
        <v>3883976.7946084179</v>
      </c>
      <c r="JS39" s="480">
        <v>747216.00162033562</v>
      </c>
      <c r="JT39" s="480">
        <v>822427.91897489456</v>
      </c>
      <c r="JU39" s="480">
        <v>60234.659203824544</v>
      </c>
      <c r="JV39" s="480">
        <v>654281.81277671759</v>
      </c>
      <c r="JW39" s="480">
        <v>171614.13041768959</v>
      </c>
      <c r="JX39" s="480">
        <v>276440.15002780559</v>
      </c>
      <c r="JY39" s="480">
        <v>318745.0413996132</v>
      </c>
      <c r="JZ39" s="480">
        <v>836686.78258716268</v>
      </c>
      <c r="KA39" s="480">
        <v>1036155.361617603</v>
      </c>
      <c r="KB39" s="480">
        <v>190084.58569995529</v>
      </c>
      <c r="KC39" s="480">
        <v>214989.22082607431</v>
      </c>
      <c r="KD39" s="480">
        <v>895875.47832275403</v>
      </c>
      <c r="KE39" s="480">
        <v>364791.45928667003</v>
      </c>
      <c r="KF39" s="480">
        <v>1413855.5541249409</v>
      </c>
      <c r="KG39" s="480">
        <v>586283.885500437</v>
      </c>
      <c r="KH39" s="480">
        <v>1084477.336157243</v>
      </c>
      <c r="KI39" s="480">
        <v>53777.938721738508</v>
      </c>
      <c r="KJ39" s="480">
        <v>482320.64812033548</v>
      </c>
      <c r="KK39" s="480">
        <v>632939.55233208451</v>
      </c>
    </row>
    <row r="40" spans="1:297" ht="15">
      <c r="A40" s="312"/>
      <c r="B40" s="325"/>
      <c r="D40" s="689"/>
      <c r="E40" s="689"/>
    </row>
    <row r="41" spans="1:297" ht="15">
      <c r="A41" s="312"/>
      <c r="B41" s="323" t="s">
        <v>602</v>
      </c>
      <c r="C41" s="200">
        <v>-5493210.6600000001</v>
      </c>
      <c r="D41" s="689">
        <v>-670337.64</v>
      </c>
      <c r="E41" s="689">
        <v>-651.69999999999993</v>
      </c>
      <c r="F41" s="200">
        <v>-8896.44</v>
      </c>
      <c r="G41" s="200">
        <v>-2361.8000000000002</v>
      </c>
      <c r="H41" s="200">
        <v>-10564.4</v>
      </c>
      <c r="I41" s="200">
        <v>-7731.22</v>
      </c>
      <c r="J41" s="200">
        <v>-4557.9799999999996</v>
      </c>
      <c r="K41" s="200">
        <v>-3886.68</v>
      </c>
      <c r="L41" s="200">
        <v>-16059.26</v>
      </c>
      <c r="M41" s="200">
        <v>-1262.24</v>
      </c>
      <c r="N41" s="200">
        <v>-1726.76</v>
      </c>
      <c r="O41" s="200">
        <v>-314512.38</v>
      </c>
      <c r="P41" s="200">
        <v>-10862.32</v>
      </c>
      <c r="Q41" s="200">
        <v>-8870.9599999999991</v>
      </c>
      <c r="R41" s="200">
        <v>-2226.56</v>
      </c>
      <c r="S41" s="200">
        <v>-16148.44</v>
      </c>
      <c r="T41" s="200">
        <v>-6362.16</v>
      </c>
      <c r="U41" s="200">
        <v>-6237.7</v>
      </c>
      <c r="V41" s="200">
        <v>-908.46</v>
      </c>
      <c r="W41" s="200">
        <v>-965.3</v>
      </c>
      <c r="X41" s="200">
        <v>-18924.78</v>
      </c>
      <c r="Y41" s="200">
        <v>-4418.82</v>
      </c>
      <c r="Z41" s="200">
        <v>-7547.96</v>
      </c>
      <c r="AA41" s="200">
        <v>-6514.0599999999986</v>
      </c>
      <c r="AB41" s="200">
        <v>-2432.36</v>
      </c>
      <c r="AC41" s="200">
        <v>-9173.7800000000007</v>
      </c>
      <c r="AD41" s="200">
        <v>-7742.98</v>
      </c>
      <c r="AE41" s="200">
        <v>-2870.42</v>
      </c>
      <c r="AF41" s="200">
        <v>-670337.64</v>
      </c>
      <c r="AG41" s="200">
        <v>-246243.62</v>
      </c>
      <c r="AH41" s="200">
        <v>-2017.82</v>
      </c>
      <c r="AI41" s="200">
        <v>-22392.02</v>
      </c>
      <c r="AJ41" s="200">
        <v>-9363.9</v>
      </c>
      <c r="AK41" s="200">
        <v>-2052.12</v>
      </c>
      <c r="AL41" s="200">
        <v>-1961.96</v>
      </c>
      <c r="AM41" s="200">
        <v>-46090.38</v>
      </c>
      <c r="AN41" s="200">
        <v>-10141.040000000001</v>
      </c>
      <c r="AO41" s="200">
        <v>-67064.34</v>
      </c>
      <c r="AP41" s="200">
        <v>-17472.419999999998</v>
      </c>
      <c r="AQ41" s="200">
        <v>-9609.8799999999992</v>
      </c>
      <c r="AR41" s="200">
        <v>-20053.740000000002</v>
      </c>
      <c r="AS41" s="200">
        <v>-6272.98</v>
      </c>
      <c r="AT41" s="200">
        <v>-6622.84</v>
      </c>
      <c r="AU41" s="200">
        <v>-12180.42</v>
      </c>
      <c r="AV41" s="200">
        <v>-4294.3599999999997</v>
      </c>
      <c r="AW41" s="200">
        <v>-7079.52</v>
      </c>
      <c r="AX41" s="200">
        <v>-5293.96</v>
      </c>
      <c r="AY41" s="200">
        <v>-1758.12</v>
      </c>
      <c r="AZ41" s="200">
        <v>-4232.62</v>
      </c>
      <c r="BA41" s="200">
        <v>-24229.52</v>
      </c>
      <c r="BB41" s="200">
        <v>-15694.7</v>
      </c>
      <c r="BC41" s="200">
        <v>-77166.179999999993</v>
      </c>
      <c r="BD41" s="200">
        <v>-4751.04</v>
      </c>
      <c r="BE41" s="200">
        <v>-4460.96</v>
      </c>
      <c r="BF41" s="200">
        <v>-4017.02</v>
      </c>
      <c r="BG41" s="200">
        <v>-4076.8</v>
      </c>
      <c r="BH41" s="200">
        <v>-1634.64</v>
      </c>
      <c r="BI41" s="200">
        <v>-5560.52</v>
      </c>
      <c r="BJ41" s="200">
        <v>-146210.12</v>
      </c>
      <c r="BK41" s="200">
        <v>-1624.84</v>
      </c>
      <c r="BL41" s="200">
        <v>-18733.68</v>
      </c>
      <c r="BM41" s="200">
        <v>-45933.58</v>
      </c>
      <c r="BN41" s="200">
        <v>-35819.980000000003</v>
      </c>
      <c r="BO41" s="200">
        <v>-2537.2199999999998</v>
      </c>
      <c r="BP41" s="200">
        <v>-35704.339999999997</v>
      </c>
      <c r="BQ41" s="200">
        <v>-12025.58</v>
      </c>
      <c r="BR41" s="200">
        <v>-33271.980000000003</v>
      </c>
      <c r="BS41" s="200">
        <v>-4960.76</v>
      </c>
      <c r="BT41" s="200">
        <v>-12228.44</v>
      </c>
      <c r="BU41" s="200">
        <v>-1162.28</v>
      </c>
      <c r="BV41" s="200">
        <v>-5158.72</v>
      </c>
      <c r="BW41" s="200">
        <v>-1135.82</v>
      </c>
      <c r="BX41" s="200">
        <v>-8271.2000000000007</v>
      </c>
      <c r="BY41" s="200">
        <v>-3501.54</v>
      </c>
      <c r="BZ41" s="200">
        <v>-2126.6</v>
      </c>
      <c r="CA41" s="200">
        <v>-1216.18</v>
      </c>
      <c r="CB41" s="200">
        <v>-12267.64</v>
      </c>
      <c r="CC41" s="200">
        <v>-14749</v>
      </c>
      <c r="CD41" s="200">
        <v>-10047.94</v>
      </c>
      <c r="CE41" s="200">
        <v>-4035.64</v>
      </c>
      <c r="CF41" s="200">
        <v>-1945.3</v>
      </c>
      <c r="CG41" s="200">
        <v>-19013.96</v>
      </c>
      <c r="CH41" s="200">
        <v>-7451.92</v>
      </c>
      <c r="CI41" s="200">
        <v>-19263.86</v>
      </c>
      <c r="CJ41" s="200">
        <v>-37691.78</v>
      </c>
      <c r="CK41" s="200">
        <v>-8945.44</v>
      </c>
      <c r="CL41" s="200">
        <v>-1668.94</v>
      </c>
      <c r="CM41" s="200">
        <v>-1462.16</v>
      </c>
      <c r="CN41" s="200">
        <v>-40802.300000000003</v>
      </c>
      <c r="CO41" s="200">
        <v>-9374.68</v>
      </c>
      <c r="CP41" s="200">
        <v>-6700.26</v>
      </c>
      <c r="CQ41" s="200">
        <v>-7206.92</v>
      </c>
      <c r="CR41" s="200">
        <v>-990.78</v>
      </c>
      <c r="CS41" s="200">
        <v>-6534.64</v>
      </c>
      <c r="CT41" s="200">
        <v>-47399.66</v>
      </c>
      <c r="CU41" s="200">
        <v>-3907.26</v>
      </c>
      <c r="CV41" s="200">
        <v>-2392.1799999999998</v>
      </c>
      <c r="CW41" s="200">
        <v>-14769.58</v>
      </c>
      <c r="CX41" s="200">
        <v>-1946.28</v>
      </c>
      <c r="CY41" s="200">
        <v>-2142.2800000000002</v>
      </c>
      <c r="CZ41" s="200">
        <v>-49205.8</v>
      </c>
      <c r="DA41" s="200">
        <v>-76818.28</v>
      </c>
      <c r="DB41" s="200">
        <v>-5998.58</v>
      </c>
      <c r="DC41" s="200">
        <v>-6215.16</v>
      </c>
      <c r="DD41" s="200">
        <v>-7333.34</v>
      </c>
      <c r="DE41" s="200">
        <v>-1997.24</v>
      </c>
      <c r="DF41" s="200">
        <v>-123152.68</v>
      </c>
      <c r="DG41" s="200">
        <v>-3268.3</v>
      </c>
      <c r="DH41" s="200">
        <v>-19118.82</v>
      </c>
      <c r="DI41" s="200">
        <v>-950.6</v>
      </c>
      <c r="DJ41" s="200">
        <v>-14578.48</v>
      </c>
      <c r="DK41" s="200">
        <v>-6315.12</v>
      </c>
      <c r="DL41" s="200">
        <v>-1131.9000000000001</v>
      </c>
      <c r="DM41" s="200">
        <v>-4011.14</v>
      </c>
      <c r="DN41" s="200">
        <v>-2325.54</v>
      </c>
      <c r="DO41" s="200">
        <v>-6814.92</v>
      </c>
      <c r="DP41" s="200">
        <v>-6243.58</v>
      </c>
      <c r="DQ41" s="200">
        <v>-118910.26</v>
      </c>
      <c r="DR41" s="200">
        <v>-7502.88</v>
      </c>
      <c r="DS41" s="200">
        <v>-8309.42</v>
      </c>
      <c r="DT41" s="200">
        <v>-8687.7000000000007</v>
      </c>
      <c r="DU41" s="200">
        <v>-2702.84</v>
      </c>
      <c r="DV41" s="200">
        <v>-71860.459999999992</v>
      </c>
      <c r="DW41" s="200">
        <v>-2380.42</v>
      </c>
      <c r="DX41" s="200">
        <v>-13747.44</v>
      </c>
      <c r="DY41" s="200">
        <v>-18500.439999999999</v>
      </c>
      <c r="DZ41" s="200">
        <v>-2792.02</v>
      </c>
      <c r="EA41" s="200">
        <v>-24356.92</v>
      </c>
      <c r="EB41" s="200">
        <v>-8791.58</v>
      </c>
      <c r="EC41" s="200">
        <v>-651.69999999999993</v>
      </c>
      <c r="ED41" s="200">
        <v>-9848.02</v>
      </c>
      <c r="EE41" s="200">
        <v>-20252.68</v>
      </c>
      <c r="EF41" s="200">
        <v>-9986.2000000000007</v>
      </c>
      <c r="EG41" s="200">
        <v>-11674.74</v>
      </c>
      <c r="EH41" s="200">
        <v>-14989.1</v>
      </c>
      <c r="EI41" s="200">
        <v>-7503.86</v>
      </c>
      <c r="EJ41" s="200">
        <v>-14064.96</v>
      </c>
      <c r="EK41" s="200">
        <v>-696.78</v>
      </c>
      <c r="EL41" s="200">
        <v>-1967.84</v>
      </c>
      <c r="EM41" s="200">
        <v>-5766.32</v>
      </c>
      <c r="EN41" s="200">
        <v>-4270.84</v>
      </c>
      <c r="EO41" s="200">
        <v>-44773.26</v>
      </c>
      <c r="EP41" s="200">
        <v>-14570.64</v>
      </c>
      <c r="EQ41" s="200">
        <v>-5306.7</v>
      </c>
      <c r="ER41" s="200">
        <v>-1871.8</v>
      </c>
      <c r="ES41" s="200">
        <v>-9400.16</v>
      </c>
      <c r="ET41" s="200">
        <v>-1037.82</v>
      </c>
      <c r="EU41" s="200">
        <v>-2845.92</v>
      </c>
      <c r="EV41" s="200">
        <v>-1668.94</v>
      </c>
      <c r="EW41" s="200">
        <v>-50852.2</v>
      </c>
      <c r="EX41" s="200">
        <v>-8574.02</v>
      </c>
      <c r="EY41" s="200">
        <v>-1365.14</v>
      </c>
      <c r="EZ41" s="200">
        <v>-2266.7399999999998</v>
      </c>
      <c r="FA41" s="200">
        <v>-19343.240000000002</v>
      </c>
      <c r="FB41" s="200">
        <v>-10401.719999999999</v>
      </c>
      <c r="FC41" s="200">
        <v>-7327.46</v>
      </c>
      <c r="FD41" s="200">
        <v>-1643.46</v>
      </c>
      <c r="FE41" s="200">
        <v>-20515.32</v>
      </c>
      <c r="FF41" s="200">
        <v>-6915.86</v>
      </c>
      <c r="FG41" s="200">
        <v>-9084.6</v>
      </c>
      <c r="FH41" s="200">
        <v>-19726.419999999998</v>
      </c>
      <c r="FI41" s="200">
        <v>-4840.22</v>
      </c>
      <c r="FJ41" s="200">
        <v>-10170.44</v>
      </c>
      <c r="FK41" s="200">
        <v>-35452.480000000003</v>
      </c>
      <c r="FL41" s="200">
        <v>-4565.82</v>
      </c>
      <c r="FM41" s="200">
        <v>-8800.4</v>
      </c>
      <c r="FN41" s="200">
        <v>-44147.040000000001</v>
      </c>
      <c r="FO41" s="200">
        <v>-9362.92</v>
      </c>
      <c r="FP41" s="200">
        <v>-15337.98</v>
      </c>
      <c r="FQ41" s="200">
        <v>-1277.92</v>
      </c>
      <c r="FR41" s="200">
        <v>-8691.619999999999</v>
      </c>
      <c r="FS41" s="200">
        <v>-6773.76</v>
      </c>
      <c r="FT41" s="200">
        <v>-211828.96</v>
      </c>
      <c r="FU41" s="200">
        <v>-2622.48</v>
      </c>
      <c r="FV41" s="200">
        <v>-10996.58</v>
      </c>
      <c r="FW41" s="200">
        <v>-2930.2</v>
      </c>
      <c r="FX41" s="200">
        <v>-4214</v>
      </c>
      <c r="FY41" s="200">
        <v>-5947.62</v>
      </c>
      <c r="FZ41" s="200">
        <v>-891.8</v>
      </c>
      <c r="GA41" s="200">
        <v>-2542.12</v>
      </c>
      <c r="GB41" s="200">
        <v>-3480.96</v>
      </c>
      <c r="GC41" s="200">
        <v>-16834.439999999999</v>
      </c>
      <c r="GD41" s="200">
        <v>-3900.4</v>
      </c>
      <c r="GE41" s="200">
        <v>-19184.48</v>
      </c>
      <c r="GF41" s="200">
        <v>-11001.48</v>
      </c>
      <c r="GG41" s="200">
        <v>-3618.16</v>
      </c>
      <c r="GH41" s="200">
        <v>-20621.16</v>
      </c>
      <c r="GI41" s="200">
        <v>-3919.02</v>
      </c>
      <c r="GJ41" s="200">
        <v>-1892.38</v>
      </c>
      <c r="GK41" s="200">
        <v>-81638.899999999994</v>
      </c>
      <c r="GL41" s="200">
        <v>-4861.78</v>
      </c>
      <c r="GM41" s="200">
        <v>-2820.44</v>
      </c>
      <c r="GN41" s="200">
        <v>-7157.92</v>
      </c>
      <c r="GO41" s="200">
        <v>-1708.14</v>
      </c>
      <c r="GP41" s="200">
        <v>-2554.86</v>
      </c>
      <c r="GQ41" s="200">
        <v>-2298.1</v>
      </c>
      <c r="GR41" s="200">
        <v>-2058.98</v>
      </c>
      <c r="GS41" s="200">
        <v>-4900.9799999999996</v>
      </c>
      <c r="GT41" s="200">
        <v>-2916.48</v>
      </c>
      <c r="GU41" s="200">
        <v>-4607.96</v>
      </c>
      <c r="GV41" s="200">
        <v>-1608.18</v>
      </c>
      <c r="GW41" s="200">
        <v>-1880.62</v>
      </c>
      <c r="GX41" s="200">
        <v>-6113.24</v>
      </c>
      <c r="GY41" s="200">
        <v>-7850.78</v>
      </c>
      <c r="GZ41" s="200">
        <v>-50702.26</v>
      </c>
      <c r="HA41" s="200">
        <v>-23099.58</v>
      </c>
      <c r="HB41" s="200">
        <v>-25223.24</v>
      </c>
      <c r="HC41" s="200">
        <v>-3181.08</v>
      </c>
      <c r="HD41" s="200">
        <v>-3498.6</v>
      </c>
      <c r="HE41" s="200">
        <v>-38188.639999999999</v>
      </c>
      <c r="HF41" s="200">
        <v>-2876.3</v>
      </c>
      <c r="HG41" s="200">
        <v>-1384.74</v>
      </c>
      <c r="HH41" s="200">
        <v>-2947.84</v>
      </c>
      <c r="HI41" s="200">
        <v>-2504.88</v>
      </c>
      <c r="HJ41" s="200">
        <v>-28070.14</v>
      </c>
      <c r="HK41" s="200">
        <v>-1139.74</v>
      </c>
      <c r="HL41" s="200">
        <v>-64407.56</v>
      </c>
      <c r="HM41" s="200">
        <v>-4638.34</v>
      </c>
      <c r="HN41" s="200">
        <v>-3958.22</v>
      </c>
      <c r="HO41" s="200">
        <v>-6289.64</v>
      </c>
      <c r="HP41" s="200">
        <v>-1843.38</v>
      </c>
      <c r="HQ41" s="200">
        <v>-26495.279999999999</v>
      </c>
      <c r="HR41" s="200">
        <v>-8680.84</v>
      </c>
      <c r="HS41" s="200">
        <v>-3219.3</v>
      </c>
      <c r="HT41" s="200">
        <v>-49852.6</v>
      </c>
      <c r="HU41" s="200">
        <v>-2905.7</v>
      </c>
      <c r="HV41" s="200">
        <v>-3124.24</v>
      </c>
      <c r="HW41" s="200">
        <v>-30830.799999999999</v>
      </c>
      <c r="HX41" s="200">
        <v>-944.72</v>
      </c>
      <c r="HY41" s="200">
        <v>-65278.78</v>
      </c>
      <c r="HZ41" s="200">
        <v>-4510.9399999999996</v>
      </c>
      <c r="IA41" s="200">
        <v>-1238.72</v>
      </c>
      <c r="IB41" s="200">
        <v>-4707.92</v>
      </c>
      <c r="IC41" s="200">
        <v>-20843.62</v>
      </c>
      <c r="ID41" s="200">
        <v>-2722.44</v>
      </c>
      <c r="IE41" s="200">
        <v>-22369.48</v>
      </c>
      <c r="IF41" s="200">
        <v>-6058.36</v>
      </c>
      <c r="IG41" s="200">
        <v>-7964.46</v>
      </c>
      <c r="IH41" s="200">
        <v>-1764</v>
      </c>
      <c r="II41" s="200">
        <v>-8260.42</v>
      </c>
      <c r="IJ41" s="200">
        <v>-3498.6</v>
      </c>
      <c r="IK41" s="200">
        <v>-9981.2999999999993</v>
      </c>
      <c r="IL41" s="200">
        <v>-2313.7800000000002</v>
      </c>
      <c r="IM41" s="200">
        <v>-6897.24</v>
      </c>
      <c r="IN41" s="200">
        <v>-6499.36</v>
      </c>
      <c r="IO41" s="200">
        <v>-3359.44</v>
      </c>
      <c r="IP41" s="200">
        <v>-6130.88</v>
      </c>
      <c r="IQ41" s="200">
        <v>-2529.38</v>
      </c>
      <c r="IR41" s="200">
        <v>-22994.720000000001</v>
      </c>
      <c r="IS41" s="200">
        <v>-4839.24</v>
      </c>
      <c r="IT41" s="200">
        <v>-4504.08</v>
      </c>
      <c r="IU41" s="200">
        <v>-3583.86</v>
      </c>
      <c r="IV41" s="200">
        <v>-1658.16</v>
      </c>
      <c r="IW41" s="200">
        <v>-5715.36</v>
      </c>
      <c r="IX41" s="200">
        <v>-254976.4</v>
      </c>
      <c r="IY41" s="200">
        <v>-1360.24</v>
      </c>
      <c r="IZ41" s="200">
        <v>-2769.48</v>
      </c>
      <c r="JA41" s="200">
        <v>-4568.76</v>
      </c>
      <c r="JB41" s="200">
        <v>-3896.48</v>
      </c>
      <c r="JC41" s="200">
        <v>-2743.02</v>
      </c>
      <c r="JD41" s="200">
        <v>-2302.02</v>
      </c>
      <c r="JE41" s="200">
        <v>-20539.82</v>
      </c>
      <c r="JF41" s="200">
        <v>-201951.54</v>
      </c>
      <c r="JG41" s="200">
        <v>-3127.18</v>
      </c>
      <c r="JH41" s="200">
        <v>-2264.7800000000002</v>
      </c>
      <c r="JI41" s="200">
        <v>-41380.5</v>
      </c>
      <c r="JJ41" s="200">
        <v>-6370.98</v>
      </c>
      <c r="JK41" s="200">
        <v>-12134.36</v>
      </c>
      <c r="JL41" s="200">
        <v>-4403.1400000000003</v>
      </c>
      <c r="JM41" s="200">
        <v>-2416.6799999999998</v>
      </c>
      <c r="JN41" s="200">
        <v>-1114.26</v>
      </c>
      <c r="JO41" s="200">
        <v>-3583.86</v>
      </c>
      <c r="JP41" s="200">
        <v>-7290.22</v>
      </c>
      <c r="JQ41" s="200">
        <v>-14517.72</v>
      </c>
      <c r="JR41" s="200">
        <v>-68953.78</v>
      </c>
      <c r="JS41" s="200">
        <v>-20430.060000000001</v>
      </c>
      <c r="JT41" s="200">
        <v>-19275.62</v>
      </c>
      <c r="JU41" s="200">
        <v>-2201.08</v>
      </c>
      <c r="JV41" s="200">
        <v>-1813.98</v>
      </c>
      <c r="JW41" s="200">
        <v>-4420.78</v>
      </c>
      <c r="JX41" s="200">
        <v>-2872.38</v>
      </c>
      <c r="JY41" s="200">
        <v>-3284.96</v>
      </c>
      <c r="JZ41" s="200">
        <v>-28223.02</v>
      </c>
      <c r="KA41" s="200">
        <v>-5648.72</v>
      </c>
      <c r="KB41" s="200">
        <v>-2554.86</v>
      </c>
      <c r="KC41" s="200">
        <v>-2774.38</v>
      </c>
      <c r="KD41" s="200">
        <v>-6066.2</v>
      </c>
      <c r="KE41" s="200">
        <v>-6085.8</v>
      </c>
      <c r="KF41" s="200">
        <v>-3646.58</v>
      </c>
      <c r="KG41" s="200">
        <v>-15097.88</v>
      </c>
      <c r="KH41" s="200">
        <v>-33029.919999999998</v>
      </c>
      <c r="KI41" s="200">
        <v>-2149.14</v>
      </c>
      <c r="KJ41" s="200">
        <v>-5115.5999999999995</v>
      </c>
      <c r="KK41" s="200">
        <v>-17385.2</v>
      </c>
    </row>
    <row r="42" spans="1:297" ht="15">
      <c r="A42" s="312"/>
      <c r="B42" s="323" t="s">
        <v>603</v>
      </c>
      <c r="C42" s="200">
        <v>-9977464.2599999998</v>
      </c>
      <c r="D42" s="689">
        <v>-1217552.04</v>
      </c>
      <c r="E42" s="689">
        <v>-1183.7</v>
      </c>
      <c r="F42" s="200">
        <v>-16158.84</v>
      </c>
      <c r="G42" s="200">
        <v>-4289.8</v>
      </c>
      <c r="H42" s="200">
        <v>-19188.400000000001</v>
      </c>
      <c r="I42" s="200">
        <v>-14042.42</v>
      </c>
      <c r="J42" s="200">
        <v>-8278.7800000000007</v>
      </c>
      <c r="K42" s="200">
        <v>-7059.48</v>
      </c>
      <c r="L42" s="200">
        <v>-29168.86</v>
      </c>
      <c r="M42" s="200">
        <v>-2292.64</v>
      </c>
      <c r="N42" s="200">
        <v>-3136.36</v>
      </c>
      <c r="O42" s="200">
        <v>-571257.18000000005</v>
      </c>
      <c r="P42" s="200">
        <v>-19729.52</v>
      </c>
      <c r="Q42" s="200">
        <v>-16112.56</v>
      </c>
      <c r="R42" s="200">
        <v>-4044.16</v>
      </c>
      <c r="S42" s="200">
        <v>-29330.84</v>
      </c>
      <c r="T42" s="200">
        <v>-11555.76</v>
      </c>
      <c r="U42" s="200">
        <v>-11329.7</v>
      </c>
      <c r="V42" s="200">
        <v>-1650.06</v>
      </c>
      <c r="W42" s="200">
        <v>-1753.3</v>
      </c>
      <c r="X42" s="200">
        <v>-34373.58</v>
      </c>
      <c r="Y42" s="200">
        <v>-8026.02</v>
      </c>
      <c r="Z42" s="200">
        <v>-13709.56</v>
      </c>
      <c r="AA42" s="200">
        <v>-11831.66</v>
      </c>
      <c r="AB42" s="200">
        <v>-4417.96</v>
      </c>
      <c r="AC42" s="200">
        <v>-16662.580000000002</v>
      </c>
      <c r="AD42" s="200">
        <v>-14063.78</v>
      </c>
      <c r="AE42" s="200">
        <v>-5213.62</v>
      </c>
      <c r="AF42" s="200">
        <v>-1217552.04</v>
      </c>
      <c r="AG42" s="200">
        <v>-447258.82</v>
      </c>
      <c r="AH42" s="200">
        <v>-3665.02</v>
      </c>
      <c r="AI42" s="200">
        <v>-40671.22</v>
      </c>
      <c r="AJ42" s="200">
        <v>-17007.900000000001</v>
      </c>
      <c r="AK42" s="200">
        <v>-3727.32</v>
      </c>
      <c r="AL42" s="200">
        <v>-3563.56</v>
      </c>
      <c r="AM42" s="200">
        <v>-83715.180000000008</v>
      </c>
      <c r="AN42" s="200">
        <v>-18419.439999999999</v>
      </c>
      <c r="AO42" s="200">
        <v>-121810.74</v>
      </c>
      <c r="AP42" s="200">
        <v>-31735.62</v>
      </c>
      <c r="AQ42" s="200">
        <v>-17454.68</v>
      </c>
      <c r="AR42" s="200">
        <v>-36424.14</v>
      </c>
      <c r="AS42" s="200">
        <v>-11393.78</v>
      </c>
      <c r="AT42" s="200">
        <v>-12029.24</v>
      </c>
      <c r="AU42" s="200">
        <v>-22123.62</v>
      </c>
      <c r="AV42" s="200">
        <v>-7799.96</v>
      </c>
      <c r="AW42" s="200">
        <v>-12858.72</v>
      </c>
      <c r="AX42" s="200">
        <v>-9615.56</v>
      </c>
      <c r="AY42" s="200">
        <v>-3193.32</v>
      </c>
      <c r="AZ42" s="200">
        <v>-7687.82</v>
      </c>
      <c r="BA42" s="200">
        <v>-44008.72</v>
      </c>
      <c r="BB42" s="200">
        <v>-28506.7</v>
      </c>
      <c r="BC42" s="200">
        <v>-140158.98000000001</v>
      </c>
      <c r="BD42" s="200">
        <v>-8629.44</v>
      </c>
      <c r="BE42" s="200">
        <v>-8102.56</v>
      </c>
      <c r="BF42" s="200">
        <v>-7296.22</v>
      </c>
      <c r="BG42" s="200">
        <v>-7404.8</v>
      </c>
      <c r="BH42" s="200">
        <v>-2969.04</v>
      </c>
      <c r="BI42" s="200">
        <v>-10099.719999999999</v>
      </c>
      <c r="BJ42" s="200">
        <v>-265565.32</v>
      </c>
      <c r="BK42" s="200">
        <v>-2951.24</v>
      </c>
      <c r="BL42" s="200">
        <v>-34026.480000000003</v>
      </c>
      <c r="BM42" s="200">
        <v>-83430.38</v>
      </c>
      <c r="BN42" s="200">
        <v>-65060.78</v>
      </c>
      <c r="BO42" s="200">
        <v>-4608.42</v>
      </c>
      <c r="BP42" s="200">
        <v>-64850.74</v>
      </c>
      <c r="BQ42" s="200">
        <v>-21842.38</v>
      </c>
      <c r="BR42" s="200">
        <v>-60432.78</v>
      </c>
      <c r="BS42" s="200">
        <v>-9010.36</v>
      </c>
      <c r="BT42" s="200">
        <v>-22210.84</v>
      </c>
      <c r="BU42" s="200">
        <v>-2111.08</v>
      </c>
      <c r="BV42" s="200">
        <v>-9369.92</v>
      </c>
      <c r="BW42" s="200">
        <v>-2063.02</v>
      </c>
      <c r="BX42" s="200">
        <v>-15023.2</v>
      </c>
      <c r="BY42" s="200">
        <v>-6359.9400000000014</v>
      </c>
      <c r="BZ42" s="200">
        <v>-3862.6</v>
      </c>
      <c r="CA42" s="200">
        <v>-2208.98</v>
      </c>
      <c r="CB42" s="200">
        <v>-22282.04</v>
      </c>
      <c r="CC42" s="200">
        <v>-26789</v>
      </c>
      <c r="CD42" s="200">
        <v>-18250.34</v>
      </c>
      <c r="CE42" s="200">
        <v>-7330.04</v>
      </c>
      <c r="CF42" s="200">
        <v>-3533.3</v>
      </c>
      <c r="CG42" s="200">
        <v>-34535.56</v>
      </c>
      <c r="CH42" s="200">
        <v>-13535.12</v>
      </c>
      <c r="CI42" s="200">
        <v>-34989.46</v>
      </c>
      <c r="CJ42" s="200">
        <v>-68460.58</v>
      </c>
      <c r="CK42" s="200">
        <v>-16247.84</v>
      </c>
      <c r="CL42" s="200">
        <v>-3031.34</v>
      </c>
      <c r="CM42" s="200">
        <v>-2655.76</v>
      </c>
      <c r="CN42" s="200">
        <v>-74110.3</v>
      </c>
      <c r="CO42" s="200">
        <v>-17027.48</v>
      </c>
      <c r="CP42" s="200">
        <v>-12169.86</v>
      </c>
      <c r="CQ42" s="200">
        <v>-13090.12</v>
      </c>
      <c r="CR42" s="200">
        <v>-1799.58</v>
      </c>
      <c r="CS42" s="200">
        <v>-11869.04</v>
      </c>
      <c r="CT42" s="200">
        <v>-86093.26</v>
      </c>
      <c r="CU42" s="200">
        <v>-7096.86</v>
      </c>
      <c r="CV42" s="200">
        <v>-4344.9799999999996</v>
      </c>
      <c r="CW42" s="200">
        <v>-26826.38</v>
      </c>
      <c r="CX42" s="200">
        <v>-3535.08</v>
      </c>
      <c r="CY42" s="200">
        <v>-3891.08</v>
      </c>
      <c r="CZ42" s="200">
        <v>-89373.8</v>
      </c>
      <c r="DA42" s="200">
        <v>-139527.07999999999</v>
      </c>
      <c r="DB42" s="200">
        <v>-10895.38</v>
      </c>
      <c r="DC42" s="200">
        <v>-11288.76</v>
      </c>
      <c r="DD42" s="200">
        <v>-13319.74</v>
      </c>
      <c r="DE42" s="200">
        <v>-3627.64</v>
      </c>
      <c r="DF42" s="200">
        <v>-223685.48</v>
      </c>
      <c r="DG42" s="200">
        <v>-5936.3</v>
      </c>
      <c r="DH42" s="200">
        <v>-34726.019999999997</v>
      </c>
      <c r="DI42" s="200">
        <v>-1726.6</v>
      </c>
      <c r="DJ42" s="200">
        <v>-26479.279999999999</v>
      </c>
      <c r="DK42" s="200">
        <v>-11470.32</v>
      </c>
      <c r="DL42" s="200">
        <v>-2055.9</v>
      </c>
      <c r="DM42" s="200">
        <v>-7285.54</v>
      </c>
      <c r="DN42" s="200">
        <v>-4223.9400000000014</v>
      </c>
      <c r="DO42" s="200">
        <v>-12378.12</v>
      </c>
      <c r="DP42" s="200">
        <v>-11340.38</v>
      </c>
      <c r="DQ42" s="200">
        <v>-215979.86</v>
      </c>
      <c r="DR42" s="200">
        <v>-13627.68</v>
      </c>
      <c r="DS42" s="200">
        <v>-15092.62</v>
      </c>
      <c r="DT42" s="200">
        <v>-15779.7</v>
      </c>
      <c r="DU42" s="200">
        <v>-4909.24</v>
      </c>
      <c r="DV42" s="200">
        <v>-130522.06</v>
      </c>
      <c r="DW42" s="200">
        <v>-4323.62</v>
      </c>
      <c r="DX42" s="200">
        <v>-24969.84</v>
      </c>
      <c r="DY42" s="200">
        <v>-33602.839999999997</v>
      </c>
      <c r="DZ42" s="200">
        <v>-5071.22</v>
      </c>
      <c r="EA42" s="200">
        <v>-44240.12</v>
      </c>
      <c r="EB42" s="200">
        <v>-15968.38</v>
      </c>
      <c r="EC42" s="200">
        <v>-1183.7</v>
      </c>
      <c r="ED42" s="200">
        <v>-17887.22</v>
      </c>
      <c r="EE42" s="200">
        <v>-36785.480000000003</v>
      </c>
      <c r="EF42" s="200">
        <v>-18138.2</v>
      </c>
      <c r="EG42" s="200">
        <v>-21205.14</v>
      </c>
      <c r="EH42" s="200">
        <v>-27225.1</v>
      </c>
      <c r="EI42" s="200">
        <v>-13629.46</v>
      </c>
      <c r="EJ42" s="200">
        <v>-25546.560000000001</v>
      </c>
      <c r="EK42" s="200">
        <v>-1265.58</v>
      </c>
      <c r="EL42" s="200">
        <v>-3574.24</v>
      </c>
      <c r="EM42" s="200">
        <v>-10473.52</v>
      </c>
      <c r="EN42" s="200">
        <v>-7757.24</v>
      </c>
      <c r="EO42" s="200">
        <v>-81322.86</v>
      </c>
      <c r="EP42" s="200">
        <v>-26465.040000000001</v>
      </c>
      <c r="EQ42" s="200">
        <v>-9638.7000000000007</v>
      </c>
      <c r="ER42" s="200">
        <v>-3399.8</v>
      </c>
      <c r="ES42" s="200">
        <v>-17073.759999999998</v>
      </c>
      <c r="ET42" s="200">
        <v>-1885.02</v>
      </c>
      <c r="EU42" s="200">
        <v>-5169.12</v>
      </c>
      <c r="EV42" s="200">
        <v>-3031.34</v>
      </c>
      <c r="EW42" s="200">
        <v>-92364.2</v>
      </c>
      <c r="EX42" s="200">
        <v>-15573.22</v>
      </c>
      <c r="EY42" s="200">
        <v>-2479.54</v>
      </c>
      <c r="EZ42" s="200">
        <v>-4117.1400000000003</v>
      </c>
      <c r="FA42" s="200">
        <v>-35133.64</v>
      </c>
      <c r="FB42" s="200">
        <v>-18892.919999999998</v>
      </c>
      <c r="FC42" s="200">
        <v>-13309.06</v>
      </c>
      <c r="FD42" s="200">
        <v>-2985.06</v>
      </c>
      <c r="FE42" s="200">
        <v>-37262.519999999997</v>
      </c>
      <c r="FF42" s="200">
        <v>-12561.46</v>
      </c>
      <c r="FG42" s="200">
        <v>-16500.599999999999</v>
      </c>
      <c r="FH42" s="200">
        <v>-35829.620000000003</v>
      </c>
      <c r="FI42" s="200">
        <v>-8791.42</v>
      </c>
      <c r="FJ42" s="200">
        <v>-18472.84</v>
      </c>
      <c r="FK42" s="200">
        <v>-64393.279999999999</v>
      </c>
      <c r="FL42" s="200">
        <v>-8293.02</v>
      </c>
      <c r="FM42" s="200">
        <v>-15984.4</v>
      </c>
      <c r="FN42" s="200">
        <v>-80185.440000000002</v>
      </c>
      <c r="FO42" s="200">
        <v>-17006.12</v>
      </c>
      <c r="FP42" s="200">
        <v>-27858.78</v>
      </c>
      <c r="FQ42" s="200">
        <v>-2321.12</v>
      </c>
      <c r="FR42" s="200">
        <v>-15786.82</v>
      </c>
      <c r="FS42" s="200">
        <v>-12303.36</v>
      </c>
      <c r="FT42" s="200">
        <v>-384750.56</v>
      </c>
      <c r="FU42" s="200">
        <v>-4763.28</v>
      </c>
      <c r="FV42" s="200">
        <v>-19973.38</v>
      </c>
      <c r="FW42" s="200">
        <v>-5322.2</v>
      </c>
      <c r="FX42" s="200">
        <v>-7654</v>
      </c>
      <c r="FY42" s="200">
        <v>-10802.82</v>
      </c>
      <c r="FZ42" s="200">
        <v>-1619.8</v>
      </c>
      <c r="GA42" s="200">
        <v>-4617.32</v>
      </c>
      <c r="GB42" s="200">
        <v>-6322.56</v>
      </c>
      <c r="GC42" s="200">
        <v>-30576.84</v>
      </c>
      <c r="GD42" s="200">
        <v>-7084.4000000000005</v>
      </c>
      <c r="GE42" s="200">
        <v>-34845.279999999999</v>
      </c>
      <c r="GF42" s="200">
        <v>-19982.28</v>
      </c>
      <c r="GG42" s="200">
        <v>-6571.76</v>
      </c>
      <c r="GH42" s="200">
        <v>-37454.76</v>
      </c>
      <c r="GI42" s="200">
        <v>-7118.22</v>
      </c>
      <c r="GJ42" s="200">
        <v>-3437.18</v>
      </c>
      <c r="GK42" s="200">
        <v>-148282.9</v>
      </c>
      <c r="GL42" s="200">
        <v>-8830.58</v>
      </c>
      <c r="GM42" s="200">
        <v>-5122.84</v>
      </c>
      <c r="GN42" s="200">
        <v>-13001.12</v>
      </c>
      <c r="GO42" s="200">
        <v>-3102.54</v>
      </c>
      <c r="GP42" s="200">
        <v>-4640.46</v>
      </c>
      <c r="GQ42" s="200">
        <v>-4174.1000000000004</v>
      </c>
      <c r="GR42" s="200">
        <v>-3739.78</v>
      </c>
      <c r="GS42" s="200">
        <v>-8901.7800000000007</v>
      </c>
      <c r="GT42" s="200">
        <v>-5297.28</v>
      </c>
      <c r="GU42" s="200">
        <v>-8369.56</v>
      </c>
      <c r="GV42" s="200">
        <v>-2920.98</v>
      </c>
      <c r="GW42" s="200">
        <v>-3415.82</v>
      </c>
      <c r="GX42" s="200">
        <v>-11103.64</v>
      </c>
      <c r="GY42" s="200">
        <v>-14259.58</v>
      </c>
      <c r="GZ42" s="200">
        <v>-92091.86</v>
      </c>
      <c r="HA42" s="200">
        <v>-41956.38</v>
      </c>
      <c r="HB42" s="200">
        <v>-45813.64</v>
      </c>
      <c r="HC42" s="200">
        <v>-5777.88</v>
      </c>
      <c r="HD42" s="200">
        <v>-6354.6</v>
      </c>
      <c r="HE42" s="200">
        <v>-69363.040000000008</v>
      </c>
      <c r="HF42" s="200">
        <v>-5224.3</v>
      </c>
      <c r="HG42" s="200">
        <v>-2515.14</v>
      </c>
      <c r="HH42" s="200">
        <v>-5354.24</v>
      </c>
      <c r="HI42" s="200">
        <v>-4549.68</v>
      </c>
      <c r="HJ42" s="200">
        <v>-50984.54</v>
      </c>
      <c r="HK42" s="200">
        <v>-2070.14</v>
      </c>
      <c r="HL42" s="200">
        <v>-116985.16</v>
      </c>
      <c r="HM42" s="200">
        <v>-8424.74</v>
      </c>
      <c r="HN42" s="200">
        <v>-7189.42</v>
      </c>
      <c r="HO42" s="200">
        <v>-11424.04</v>
      </c>
      <c r="HP42" s="200">
        <v>-3348.18</v>
      </c>
      <c r="HQ42" s="200">
        <v>-48124.08</v>
      </c>
      <c r="HR42" s="200">
        <v>-15767.24</v>
      </c>
      <c r="HS42" s="200">
        <v>-5847.3</v>
      </c>
      <c r="HT42" s="200">
        <v>-90548.6</v>
      </c>
      <c r="HU42" s="200">
        <v>-5277.7</v>
      </c>
      <c r="HV42" s="200">
        <v>-5674.64</v>
      </c>
      <c r="HW42" s="200">
        <v>-55998.8</v>
      </c>
      <c r="HX42" s="200">
        <v>-1715.92</v>
      </c>
      <c r="HY42" s="200">
        <v>-118567.58</v>
      </c>
      <c r="HZ42" s="200">
        <v>-8193.34</v>
      </c>
      <c r="IA42" s="200">
        <v>-2249.92</v>
      </c>
      <c r="IB42" s="200">
        <v>-8551.1200000000008</v>
      </c>
      <c r="IC42" s="200">
        <v>-37858.82</v>
      </c>
      <c r="ID42" s="200">
        <v>-4944.84</v>
      </c>
      <c r="IE42" s="200">
        <v>-40630.28</v>
      </c>
      <c r="IF42" s="200">
        <v>-11003.96</v>
      </c>
      <c r="IG42" s="200">
        <v>-14466.06</v>
      </c>
      <c r="IH42" s="200">
        <v>-3204</v>
      </c>
      <c r="II42" s="200">
        <v>-15003.62</v>
      </c>
      <c r="IJ42" s="200">
        <v>-6354.6</v>
      </c>
      <c r="IK42" s="200">
        <v>-18129.3</v>
      </c>
      <c r="IL42" s="200">
        <v>-4202.58</v>
      </c>
      <c r="IM42" s="200">
        <v>-12527.64</v>
      </c>
      <c r="IN42" s="200">
        <v>-11804.96</v>
      </c>
      <c r="IO42" s="200">
        <v>-6101.84</v>
      </c>
      <c r="IP42" s="200">
        <v>-11135.68</v>
      </c>
      <c r="IQ42" s="200">
        <v>-4594.18</v>
      </c>
      <c r="IR42" s="200">
        <v>-41765.919999999998</v>
      </c>
      <c r="IS42" s="200">
        <v>-8789.64</v>
      </c>
      <c r="IT42" s="200">
        <v>-8180.88</v>
      </c>
      <c r="IU42" s="200">
        <v>-6509.46</v>
      </c>
      <c r="IV42" s="200">
        <v>-3011.76</v>
      </c>
      <c r="IW42" s="200">
        <v>-10380.959999999999</v>
      </c>
      <c r="IX42" s="200">
        <v>-463120.4</v>
      </c>
      <c r="IY42" s="200">
        <v>-2470.64</v>
      </c>
      <c r="IZ42" s="200">
        <v>-5030.28</v>
      </c>
      <c r="JA42" s="200">
        <v>-8298.36</v>
      </c>
      <c r="JB42" s="200">
        <v>-7077.28</v>
      </c>
      <c r="JC42" s="200">
        <v>-4982.22</v>
      </c>
      <c r="JD42" s="200">
        <v>-4181.22</v>
      </c>
      <c r="JE42" s="200">
        <v>-37307.019999999997</v>
      </c>
      <c r="JF42" s="200">
        <v>-366809.94</v>
      </c>
      <c r="JG42" s="200">
        <v>-5679.98</v>
      </c>
      <c r="JH42" s="200">
        <v>-4113.58</v>
      </c>
      <c r="JI42" s="200">
        <v>-75160.5</v>
      </c>
      <c r="JJ42" s="200">
        <v>-11571.78</v>
      </c>
      <c r="JK42" s="200">
        <v>-22039.96</v>
      </c>
      <c r="JL42" s="200">
        <v>-7997.54</v>
      </c>
      <c r="JM42" s="200">
        <v>-4389.4799999999996</v>
      </c>
      <c r="JN42" s="200">
        <v>-2023.86</v>
      </c>
      <c r="JO42" s="200">
        <v>-6509.46</v>
      </c>
      <c r="JP42" s="200">
        <v>-13241.42</v>
      </c>
      <c r="JQ42" s="200">
        <v>-26368.92</v>
      </c>
      <c r="JR42" s="200">
        <v>-125242.58</v>
      </c>
      <c r="JS42" s="200">
        <v>-37107.660000000003</v>
      </c>
      <c r="JT42" s="200">
        <v>-35010.82</v>
      </c>
      <c r="JU42" s="200">
        <v>-3997.88</v>
      </c>
      <c r="JV42" s="200">
        <v>-3294.78</v>
      </c>
      <c r="JW42" s="200">
        <v>-8029.58</v>
      </c>
      <c r="JX42" s="200">
        <v>-5217.18</v>
      </c>
      <c r="JY42" s="200">
        <v>-5966.56</v>
      </c>
      <c r="JZ42" s="200">
        <v>-51262.22</v>
      </c>
      <c r="KA42" s="200">
        <v>-10259.92</v>
      </c>
      <c r="KB42" s="200">
        <v>-4640.46</v>
      </c>
      <c r="KC42" s="200">
        <v>-5039.18</v>
      </c>
      <c r="KD42" s="200">
        <v>-11018.2</v>
      </c>
      <c r="KE42" s="200">
        <v>-11053.8</v>
      </c>
      <c r="KF42" s="200">
        <v>-6623.38</v>
      </c>
      <c r="KG42" s="200">
        <v>-27422.68</v>
      </c>
      <c r="KH42" s="200">
        <v>-59993.120000000003</v>
      </c>
      <c r="KI42" s="200">
        <v>-3903.54</v>
      </c>
      <c r="KJ42" s="200">
        <v>-9291.6</v>
      </c>
      <c r="KK42" s="200">
        <v>-31577.200000000001</v>
      </c>
    </row>
    <row r="43" spans="1:297" ht="15">
      <c r="A43" s="312"/>
      <c r="B43" s="323" t="s">
        <v>604</v>
      </c>
      <c r="C43" s="200">
        <v>-5493210.6600000001</v>
      </c>
      <c r="D43" s="689">
        <v>-670337.64</v>
      </c>
      <c r="E43" s="689">
        <v>-651.69999999999993</v>
      </c>
      <c r="F43" s="200">
        <v>-8896.44</v>
      </c>
      <c r="G43" s="200">
        <v>-2361.8000000000002</v>
      </c>
      <c r="H43" s="200">
        <v>-10564.4</v>
      </c>
      <c r="I43" s="200">
        <v>-7731.22</v>
      </c>
      <c r="J43" s="200">
        <v>-4557.9799999999996</v>
      </c>
      <c r="K43" s="200">
        <v>-3886.68</v>
      </c>
      <c r="L43" s="200">
        <v>-16059.26</v>
      </c>
      <c r="M43" s="200">
        <v>-1262.24</v>
      </c>
      <c r="N43" s="200">
        <v>-1726.76</v>
      </c>
      <c r="O43" s="200">
        <v>-314512.38</v>
      </c>
      <c r="P43" s="200">
        <v>-10862.32</v>
      </c>
      <c r="Q43" s="200">
        <v>-8870.9599999999991</v>
      </c>
      <c r="R43" s="200">
        <v>-2226.56</v>
      </c>
      <c r="S43" s="200">
        <v>-16148.44</v>
      </c>
      <c r="T43" s="200">
        <v>-6362.16</v>
      </c>
      <c r="U43" s="200">
        <v>-6237.7</v>
      </c>
      <c r="V43" s="200">
        <v>-908.46</v>
      </c>
      <c r="W43" s="200">
        <v>-965.3</v>
      </c>
      <c r="X43" s="200">
        <v>-18924.78</v>
      </c>
      <c r="Y43" s="200">
        <v>-4418.82</v>
      </c>
      <c r="Z43" s="200">
        <v>-7547.96</v>
      </c>
      <c r="AA43" s="200">
        <v>-6514.0599999999986</v>
      </c>
      <c r="AB43" s="200">
        <v>-2432.36</v>
      </c>
      <c r="AC43" s="200">
        <v>-9173.7800000000007</v>
      </c>
      <c r="AD43" s="200">
        <v>-7742.98</v>
      </c>
      <c r="AE43" s="200">
        <v>-2870.42</v>
      </c>
      <c r="AF43" s="200">
        <v>-670337.64</v>
      </c>
      <c r="AG43" s="200">
        <v>-246243.62</v>
      </c>
      <c r="AH43" s="200">
        <v>-2017.82</v>
      </c>
      <c r="AI43" s="200">
        <v>-22392.02</v>
      </c>
      <c r="AJ43" s="200">
        <v>-9363.9</v>
      </c>
      <c r="AK43" s="200">
        <v>-2052.12</v>
      </c>
      <c r="AL43" s="200">
        <v>-1961.96</v>
      </c>
      <c r="AM43" s="200">
        <v>-46090.38</v>
      </c>
      <c r="AN43" s="200">
        <v>-10141.040000000001</v>
      </c>
      <c r="AO43" s="200">
        <v>-67064.34</v>
      </c>
      <c r="AP43" s="200">
        <v>-17472.419999999998</v>
      </c>
      <c r="AQ43" s="200">
        <v>-9609.8799999999992</v>
      </c>
      <c r="AR43" s="200">
        <v>-20053.740000000002</v>
      </c>
      <c r="AS43" s="200">
        <v>-6272.98</v>
      </c>
      <c r="AT43" s="200">
        <v>-6622.84</v>
      </c>
      <c r="AU43" s="200">
        <v>-12180.42</v>
      </c>
      <c r="AV43" s="200">
        <v>-4294.3599999999997</v>
      </c>
      <c r="AW43" s="200">
        <v>-7079.52</v>
      </c>
      <c r="AX43" s="200">
        <v>-5293.96</v>
      </c>
      <c r="AY43" s="200">
        <v>-1758.12</v>
      </c>
      <c r="AZ43" s="200">
        <v>-4232.62</v>
      </c>
      <c r="BA43" s="200">
        <v>-24229.52</v>
      </c>
      <c r="BB43" s="200">
        <v>-15694.7</v>
      </c>
      <c r="BC43" s="200">
        <v>-77166.179999999993</v>
      </c>
      <c r="BD43" s="200">
        <v>-4751.04</v>
      </c>
      <c r="BE43" s="200">
        <v>-4460.96</v>
      </c>
      <c r="BF43" s="200">
        <v>-4017.02</v>
      </c>
      <c r="BG43" s="200">
        <v>-4076.8</v>
      </c>
      <c r="BH43" s="200">
        <v>-1634.64</v>
      </c>
      <c r="BI43" s="200">
        <v>-5560.52</v>
      </c>
      <c r="BJ43" s="200">
        <v>-146210.12</v>
      </c>
      <c r="BK43" s="200">
        <v>-1624.84</v>
      </c>
      <c r="BL43" s="200">
        <v>-18733.68</v>
      </c>
      <c r="BM43" s="200">
        <v>-45933.58</v>
      </c>
      <c r="BN43" s="200">
        <v>-35819.980000000003</v>
      </c>
      <c r="BO43" s="200">
        <v>-2537.2199999999998</v>
      </c>
      <c r="BP43" s="200">
        <v>-35704.339999999997</v>
      </c>
      <c r="BQ43" s="200">
        <v>-12025.58</v>
      </c>
      <c r="BR43" s="200">
        <v>-33271.980000000003</v>
      </c>
      <c r="BS43" s="200">
        <v>-4960.76</v>
      </c>
      <c r="BT43" s="200">
        <v>-12228.44</v>
      </c>
      <c r="BU43" s="200">
        <v>-1162.28</v>
      </c>
      <c r="BV43" s="200">
        <v>-5158.72</v>
      </c>
      <c r="BW43" s="200">
        <v>-1135.82</v>
      </c>
      <c r="BX43" s="200">
        <v>-8271.2000000000007</v>
      </c>
      <c r="BY43" s="200">
        <v>-3501.54</v>
      </c>
      <c r="BZ43" s="200">
        <v>-2126.6</v>
      </c>
      <c r="CA43" s="200">
        <v>-1216.18</v>
      </c>
      <c r="CB43" s="200">
        <v>-12267.64</v>
      </c>
      <c r="CC43" s="200">
        <v>-14749</v>
      </c>
      <c r="CD43" s="200">
        <v>-10047.94</v>
      </c>
      <c r="CE43" s="200">
        <v>-4035.64</v>
      </c>
      <c r="CF43" s="200">
        <v>-1945.3</v>
      </c>
      <c r="CG43" s="200">
        <v>-19013.96</v>
      </c>
      <c r="CH43" s="200">
        <v>-7451.92</v>
      </c>
      <c r="CI43" s="200">
        <v>-19263.86</v>
      </c>
      <c r="CJ43" s="200">
        <v>-37691.78</v>
      </c>
      <c r="CK43" s="200">
        <v>-8945.44</v>
      </c>
      <c r="CL43" s="200">
        <v>-1668.94</v>
      </c>
      <c r="CM43" s="200">
        <v>-1462.16</v>
      </c>
      <c r="CN43" s="200">
        <v>-40802.300000000003</v>
      </c>
      <c r="CO43" s="200">
        <v>-9374.68</v>
      </c>
      <c r="CP43" s="200">
        <v>-6700.26</v>
      </c>
      <c r="CQ43" s="200">
        <v>-7206.92</v>
      </c>
      <c r="CR43" s="200">
        <v>-990.78</v>
      </c>
      <c r="CS43" s="200">
        <v>-6534.64</v>
      </c>
      <c r="CT43" s="200">
        <v>-47399.66</v>
      </c>
      <c r="CU43" s="200">
        <v>-3907.26</v>
      </c>
      <c r="CV43" s="200">
        <v>-2392.1799999999998</v>
      </c>
      <c r="CW43" s="200">
        <v>-14769.58</v>
      </c>
      <c r="CX43" s="200">
        <v>-1946.28</v>
      </c>
      <c r="CY43" s="200">
        <v>-2142.2800000000002</v>
      </c>
      <c r="CZ43" s="200">
        <v>-49205.8</v>
      </c>
      <c r="DA43" s="200">
        <v>-76818.28</v>
      </c>
      <c r="DB43" s="200">
        <v>-5998.58</v>
      </c>
      <c r="DC43" s="200">
        <v>-6215.16</v>
      </c>
      <c r="DD43" s="200">
        <v>-7333.34</v>
      </c>
      <c r="DE43" s="200">
        <v>-1997.24</v>
      </c>
      <c r="DF43" s="200">
        <v>-123152.68</v>
      </c>
      <c r="DG43" s="200">
        <v>-3268.3</v>
      </c>
      <c r="DH43" s="200">
        <v>-19118.82</v>
      </c>
      <c r="DI43" s="200">
        <v>-950.6</v>
      </c>
      <c r="DJ43" s="200">
        <v>-14578.48</v>
      </c>
      <c r="DK43" s="200">
        <v>-6315.12</v>
      </c>
      <c r="DL43" s="200">
        <v>-1131.9000000000001</v>
      </c>
      <c r="DM43" s="200">
        <v>-4011.14</v>
      </c>
      <c r="DN43" s="200">
        <v>-2325.54</v>
      </c>
      <c r="DO43" s="200">
        <v>-6814.92</v>
      </c>
      <c r="DP43" s="200">
        <v>-6243.58</v>
      </c>
      <c r="DQ43" s="200">
        <v>-118910.26</v>
      </c>
      <c r="DR43" s="200">
        <v>-7502.88</v>
      </c>
      <c r="DS43" s="200">
        <v>-8309.42</v>
      </c>
      <c r="DT43" s="200">
        <v>-8687.7000000000007</v>
      </c>
      <c r="DU43" s="200">
        <v>-2702.84</v>
      </c>
      <c r="DV43" s="200">
        <v>-71860.459999999992</v>
      </c>
      <c r="DW43" s="200">
        <v>-2380.42</v>
      </c>
      <c r="DX43" s="200">
        <v>-13747.44</v>
      </c>
      <c r="DY43" s="200">
        <v>-18500.439999999999</v>
      </c>
      <c r="DZ43" s="200">
        <v>-2792.02</v>
      </c>
      <c r="EA43" s="200">
        <v>-24356.92</v>
      </c>
      <c r="EB43" s="200">
        <v>-8791.58</v>
      </c>
      <c r="EC43" s="200">
        <v>-651.69999999999993</v>
      </c>
      <c r="ED43" s="200">
        <v>-9848.02</v>
      </c>
      <c r="EE43" s="200">
        <v>-20252.68</v>
      </c>
      <c r="EF43" s="200">
        <v>-9986.2000000000007</v>
      </c>
      <c r="EG43" s="200">
        <v>-11674.74</v>
      </c>
      <c r="EH43" s="200">
        <v>-14989.1</v>
      </c>
      <c r="EI43" s="200">
        <v>-7503.86</v>
      </c>
      <c r="EJ43" s="200">
        <v>-14064.96</v>
      </c>
      <c r="EK43" s="200">
        <v>-696.78</v>
      </c>
      <c r="EL43" s="200">
        <v>-1967.84</v>
      </c>
      <c r="EM43" s="200">
        <v>-5766.32</v>
      </c>
      <c r="EN43" s="200">
        <v>-4270.84</v>
      </c>
      <c r="EO43" s="200">
        <v>-44773.26</v>
      </c>
      <c r="EP43" s="200">
        <v>-14570.64</v>
      </c>
      <c r="EQ43" s="200">
        <v>-5306.7</v>
      </c>
      <c r="ER43" s="200">
        <v>-1871.8</v>
      </c>
      <c r="ES43" s="200">
        <v>-9400.16</v>
      </c>
      <c r="ET43" s="200">
        <v>-1037.82</v>
      </c>
      <c r="EU43" s="200">
        <v>-2845.92</v>
      </c>
      <c r="EV43" s="200">
        <v>-1668.94</v>
      </c>
      <c r="EW43" s="200">
        <v>-50852.2</v>
      </c>
      <c r="EX43" s="200">
        <v>-8574.02</v>
      </c>
      <c r="EY43" s="200">
        <v>-1365.14</v>
      </c>
      <c r="EZ43" s="200">
        <v>-2266.7399999999998</v>
      </c>
      <c r="FA43" s="200">
        <v>-19343.240000000002</v>
      </c>
      <c r="FB43" s="200">
        <v>-10401.719999999999</v>
      </c>
      <c r="FC43" s="200">
        <v>-7327.46</v>
      </c>
      <c r="FD43" s="200">
        <v>-1643.46</v>
      </c>
      <c r="FE43" s="200">
        <v>-20515.32</v>
      </c>
      <c r="FF43" s="200">
        <v>-6915.86</v>
      </c>
      <c r="FG43" s="200">
        <v>-9084.6</v>
      </c>
      <c r="FH43" s="200">
        <v>-19726.419999999998</v>
      </c>
      <c r="FI43" s="200">
        <v>-4840.22</v>
      </c>
      <c r="FJ43" s="200">
        <v>-10170.44</v>
      </c>
      <c r="FK43" s="200">
        <v>-35452.480000000003</v>
      </c>
      <c r="FL43" s="200">
        <v>-4565.82</v>
      </c>
      <c r="FM43" s="200">
        <v>-8800.4</v>
      </c>
      <c r="FN43" s="200">
        <v>-44147.040000000001</v>
      </c>
      <c r="FO43" s="200">
        <v>-9362.92</v>
      </c>
      <c r="FP43" s="200">
        <v>-15337.98</v>
      </c>
      <c r="FQ43" s="200">
        <v>-1277.92</v>
      </c>
      <c r="FR43" s="200">
        <v>-8691.619999999999</v>
      </c>
      <c r="FS43" s="200">
        <v>-6773.76</v>
      </c>
      <c r="FT43" s="200">
        <v>-211828.96</v>
      </c>
      <c r="FU43" s="200">
        <v>-2622.48</v>
      </c>
      <c r="FV43" s="200">
        <v>-10996.58</v>
      </c>
      <c r="FW43" s="200">
        <v>-2930.2</v>
      </c>
      <c r="FX43" s="200">
        <v>-4214</v>
      </c>
      <c r="FY43" s="200">
        <v>-5947.62</v>
      </c>
      <c r="FZ43" s="200">
        <v>-891.8</v>
      </c>
      <c r="GA43" s="200">
        <v>-2542.12</v>
      </c>
      <c r="GB43" s="200">
        <v>-3480.96</v>
      </c>
      <c r="GC43" s="200">
        <v>-16834.439999999999</v>
      </c>
      <c r="GD43" s="200">
        <v>-3900.4</v>
      </c>
      <c r="GE43" s="200">
        <v>-19184.48</v>
      </c>
      <c r="GF43" s="200">
        <v>-11001.48</v>
      </c>
      <c r="GG43" s="200">
        <v>-3618.16</v>
      </c>
      <c r="GH43" s="200">
        <v>-20621.16</v>
      </c>
      <c r="GI43" s="200">
        <v>-3919.02</v>
      </c>
      <c r="GJ43" s="200">
        <v>-1892.38</v>
      </c>
      <c r="GK43" s="200">
        <v>-81638.899999999994</v>
      </c>
      <c r="GL43" s="200">
        <v>-4861.78</v>
      </c>
      <c r="GM43" s="200">
        <v>-2820.44</v>
      </c>
      <c r="GN43" s="200">
        <v>-7157.92</v>
      </c>
      <c r="GO43" s="200">
        <v>-1708.14</v>
      </c>
      <c r="GP43" s="200">
        <v>-2554.86</v>
      </c>
      <c r="GQ43" s="200">
        <v>-2298.1</v>
      </c>
      <c r="GR43" s="200">
        <v>-2058.98</v>
      </c>
      <c r="GS43" s="200">
        <v>-4900.9799999999996</v>
      </c>
      <c r="GT43" s="200">
        <v>-2916.48</v>
      </c>
      <c r="GU43" s="200">
        <v>-4607.96</v>
      </c>
      <c r="GV43" s="200">
        <v>-1608.18</v>
      </c>
      <c r="GW43" s="200">
        <v>-1880.62</v>
      </c>
      <c r="GX43" s="200">
        <v>-6113.24</v>
      </c>
      <c r="GY43" s="200">
        <v>-7850.78</v>
      </c>
      <c r="GZ43" s="200">
        <v>-50702.26</v>
      </c>
      <c r="HA43" s="200">
        <v>-23099.58</v>
      </c>
      <c r="HB43" s="200">
        <v>-25223.24</v>
      </c>
      <c r="HC43" s="200">
        <v>-3181.08</v>
      </c>
      <c r="HD43" s="200">
        <v>-3498.6</v>
      </c>
      <c r="HE43" s="200">
        <v>-38188.639999999999</v>
      </c>
      <c r="HF43" s="200">
        <v>-2876.3</v>
      </c>
      <c r="HG43" s="200">
        <v>-1384.74</v>
      </c>
      <c r="HH43" s="200">
        <v>-2947.84</v>
      </c>
      <c r="HI43" s="200">
        <v>-2504.88</v>
      </c>
      <c r="HJ43" s="200">
        <v>-28070.14</v>
      </c>
      <c r="HK43" s="200">
        <v>-1139.74</v>
      </c>
      <c r="HL43" s="200">
        <v>-64407.56</v>
      </c>
      <c r="HM43" s="200">
        <v>-4638.34</v>
      </c>
      <c r="HN43" s="200">
        <v>-3958.22</v>
      </c>
      <c r="HO43" s="200">
        <v>-6289.64</v>
      </c>
      <c r="HP43" s="200">
        <v>-1843.38</v>
      </c>
      <c r="HQ43" s="200">
        <v>-26495.279999999999</v>
      </c>
      <c r="HR43" s="200">
        <v>-8680.84</v>
      </c>
      <c r="HS43" s="200">
        <v>-3219.3</v>
      </c>
      <c r="HT43" s="200">
        <v>-49852.6</v>
      </c>
      <c r="HU43" s="200">
        <v>-2905.7</v>
      </c>
      <c r="HV43" s="200">
        <v>-3124.24</v>
      </c>
      <c r="HW43" s="200">
        <v>-30830.799999999999</v>
      </c>
      <c r="HX43" s="200">
        <v>-944.72</v>
      </c>
      <c r="HY43" s="200">
        <v>-65278.78</v>
      </c>
      <c r="HZ43" s="200">
        <v>-4510.9399999999996</v>
      </c>
      <c r="IA43" s="200">
        <v>-1238.72</v>
      </c>
      <c r="IB43" s="200">
        <v>-4707.92</v>
      </c>
      <c r="IC43" s="200">
        <v>-20843.62</v>
      </c>
      <c r="ID43" s="200">
        <v>-2722.44</v>
      </c>
      <c r="IE43" s="200">
        <v>-22369.48</v>
      </c>
      <c r="IF43" s="200">
        <v>-6058.36</v>
      </c>
      <c r="IG43" s="200">
        <v>-7964.46</v>
      </c>
      <c r="IH43" s="200">
        <v>-1764</v>
      </c>
      <c r="II43" s="200">
        <v>-8260.42</v>
      </c>
      <c r="IJ43" s="200">
        <v>-3498.6</v>
      </c>
      <c r="IK43" s="200">
        <v>-9981.2999999999993</v>
      </c>
      <c r="IL43" s="200">
        <v>-2313.7800000000002</v>
      </c>
      <c r="IM43" s="200">
        <v>-6897.24</v>
      </c>
      <c r="IN43" s="200">
        <v>-6499.36</v>
      </c>
      <c r="IO43" s="200">
        <v>-3359.44</v>
      </c>
      <c r="IP43" s="200">
        <v>-6130.88</v>
      </c>
      <c r="IQ43" s="200">
        <v>-2529.38</v>
      </c>
      <c r="IR43" s="200">
        <v>-22994.720000000001</v>
      </c>
      <c r="IS43" s="200">
        <v>-4839.24</v>
      </c>
      <c r="IT43" s="200">
        <v>-4504.08</v>
      </c>
      <c r="IU43" s="200">
        <v>-3583.86</v>
      </c>
      <c r="IV43" s="200">
        <v>-1658.16</v>
      </c>
      <c r="IW43" s="200">
        <v>-5715.36</v>
      </c>
      <c r="IX43" s="200">
        <v>-254976.4</v>
      </c>
      <c r="IY43" s="200">
        <v>-1360.24</v>
      </c>
      <c r="IZ43" s="200">
        <v>-2769.48</v>
      </c>
      <c r="JA43" s="200">
        <v>-4568.76</v>
      </c>
      <c r="JB43" s="200">
        <v>-3896.48</v>
      </c>
      <c r="JC43" s="200">
        <v>-2743.02</v>
      </c>
      <c r="JD43" s="200">
        <v>-2302.02</v>
      </c>
      <c r="JE43" s="200">
        <v>-20539.82</v>
      </c>
      <c r="JF43" s="200">
        <v>-201951.54</v>
      </c>
      <c r="JG43" s="200">
        <v>-3127.18</v>
      </c>
      <c r="JH43" s="200">
        <v>-2264.7800000000002</v>
      </c>
      <c r="JI43" s="200">
        <v>-41380.5</v>
      </c>
      <c r="JJ43" s="200">
        <v>-6370.98</v>
      </c>
      <c r="JK43" s="200">
        <v>-12134.36</v>
      </c>
      <c r="JL43" s="200">
        <v>-4403.1400000000003</v>
      </c>
      <c r="JM43" s="200">
        <v>-2416.6799999999998</v>
      </c>
      <c r="JN43" s="200">
        <v>-1114.26</v>
      </c>
      <c r="JO43" s="200">
        <v>-3583.86</v>
      </c>
      <c r="JP43" s="200">
        <v>-7290.22</v>
      </c>
      <c r="JQ43" s="200">
        <v>-14517.72</v>
      </c>
      <c r="JR43" s="200">
        <v>-68953.78</v>
      </c>
      <c r="JS43" s="200">
        <v>-20430.060000000001</v>
      </c>
      <c r="JT43" s="200">
        <v>-19275.62</v>
      </c>
      <c r="JU43" s="200">
        <v>-2201.08</v>
      </c>
      <c r="JV43" s="200">
        <v>-1813.98</v>
      </c>
      <c r="JW43" s="200">
        <v>-4420.78</v>
      </c>
      <c r="JX43" s="200">
        <v>-2872.38</v>
      </c>
      <c r="JY43" s="200">
        <v>-3284.96</v>
      </c>
      <c r="JZ43" s="200">
        <v>-28223.02</v>
      </c>
      <c r="KA43" s="200">
        <v>-5648.72</v>
      </c>
      <c r="KB43" s="200">
        <v>-2554.86</v>
      </c>
      <c r="KC43" s="200">
        <v>-2774.38</v>
      </c>
      <c r="KD43" s="200">
        <v>-6066.2</v>
      </c>
      <c r="KE43" s="200">
        <v>-6085.8</v>
      </c>
      <c r="KF43" s="200">
        <v>-3646.58</v>
      </c>
      <c r="KG43" s="200">
        <v>-15097.88</v>
      </c>
      <c r="KH43" s="200">
        <v>-33029.919999999998</v>
      </c>
      <c r="KI43" s="200">
        <v>-2149.14</v>
      </c>
      <c r="KJ43" s="200">
        <v>-5115.5999999999995</v>
      </c>
      <c r="KK43" s="200">
        <v>-17385.2</v>
      </c>
    </row>
    <row r="44" spans="1:297" ht="15">
      <c r="A44" s="312"/>
      <c r="B44" s="323" t="s">
        <v>605</v>
      </c>
      <c r="C44" s="200">
        <v>-56053.169999999969</v>
      </c>
      <c r="D44" s="689">
        <v>-6840.18</v>
      </c>
      <c r="E44" s="689">
        <v>-6.65</v>
      </c>
      <c r="F44" s="200">
        <v>-90.78</v>
      </c>
      <c r="G44" s="200">
        <v>-24.1</v>
      </c>
      <c r="H44" s="200">
        <v>-107.8</v>
      </c>
      <c r="I44" s="200">
        <v>-78.89</v>
      </c>
      <c r="J44" s="200">
        <v>-46.51</v>
      </c>
      <c r="K44" s="200">
        <v>-39.659999999999997</v>
      </c>
      <c r="L44" s="200">
        <v>-163.87</v>
      </c>
      <c r="M44" s="200">
        <v>-12.88</v>
      </c>
      <c r="N44" s="200">
        <v>-17.62</v>
      </c>
      <c r="O44" s="200">
        <v>-3209.31</v>
      </c>
      <c r="P44" s="200">
        <v>-110.84</v>
      </c>
      <c r="Q44" s="200">
        <v>-90.52</v>
      </c>
      <c r="R44" s="200">
        <v>-22.72</v>
      </c>
      <c r="S44" s="200">
        <v>-164.78</v>
      </c>
      <c r="T44" s="200">
        <v>-64.92</v>
      </c>
      <c r="U44" s="200">
        <v>-63.65</v>
      </c>
      <c r="V44" s="200">
        <v>-9.27</v>
      </c>
      <c r="W44" s="200">
        <v>-9.85</v>
      </c>
      <c r="X44" s="200">
        <v>-193.11</v>
      </c>
      <c r="Y44" s="200">
        <v>-45.09</v>
      </c>
      <c r="Z44" s="200">
        <v>-77.02</v>
      </c>
      <c r="AA44" s="200">
        <v>-66.47</v>
      </c>
      <c r="AB44" s="200">
        <v>-24.82</v>
      </c>
      <c r="AC44" s="200">
        <v>-93.61</v>
      </c>
      <c r="AD44" s="200">
        <v>-79.010000000000005</v>
      </c>
      <c r="AE44" s="200">
        <v>-29.29</v>
      </c>
      <c r="AF44" s="200">
        <v>-6840.18</v>
      </c>
      <c r="AG44" s="200">
        <v>-2512.69</v>
      </c>
      <c r="AH44" s="200">
        <v>-20.59</v>
      </c>
      <c r="AI44" s="200">
        <v>-228.49</v>
      </c>
      <c r="AJ44" s="200">
        <v>-95.55</v>
      </c>
      <c r="AK44" s="200">
        <v>-20.94</v>
      </c>
      <c r="AL44" s="200">
        <v>-20.02</v>
      </c>
      <c r="AM44" s="200">
        <v>-470.31</v>
      </c>
      <c r="AN44" s="200">
        <v>-103.48</v>
      </c>
      <c r="AO44" s="200">
        <v>-684.33</v>
      </c>
      <c r="AP44" s="200">
        <v>-178.29</v>
      </c>
      <c r="AQ44" s="200">
        <v>-98.06</v>
      </c>
      <c r="AR44" s="200">
        <v>-204.63</v>
      </c>
      <c r="AS44" s="200">
        <v>-64.010000000000005</v>
      </c>
      <c r="AT44" s="200">
        <v>-67.58</v>
      </c>
      <c r="AU44" s="200">
        <v>-124.29</v>
      </c>
      <c r="AV44" s="200">
        <v>-43.82</v>
      </c>
      <c r="AW44" s="200">
        <v>-72.239999999999995</v>
      </c>
      <c r="AX44" s="200">
        <v>-54.02</v>
      </c>
      <c r="AY44" s="200">
        <v>-17.940000000000001</v>
      </c>
      <c r="AZ44" s="200">
        <v>-43.19</v>
      </c>
      <c r="BA44" s="200">
        <v>-247.24</v>
      </c>
      <c r="BB44" s="200">
        <v>-160.15</v>
      </c>
      <c r="BC44" s="200">
        <v>-787.41</v>
      </c>
      <c r="BD44" s="200">
        <v>-48.48</v>
      </c>
      <c r="BE44" s="200">
        <v>-45.52</v>
      </c>
      <c r="BF44" s="200">
        <v>-40.99</v>
      </c>
      <c r="BG44" s="200">
        <v>-41.6</v>
      </c>
      <c r="BH44" s="200">
        <v>-16.68</v>
      </c>
      <c r="BI44" s="200">
        <v>-56.74</v>
      </c>
      <c r="BJ44" s="200">
        <v>-1491.94</v>
      </c>
      <c r="BK44" s="200">
        <v>-16.579999999999998</v>
      </c>
      <c r="BL44" s="200">
        <v>-191.16</v>
      </c>
      <c r="BM44" s="200">
        <v>-468.71</v>
      </c>
      <c r="BN44" s="200">
        <v>-365.51</v>
      </c>
      <c r="BO44" s="200">
        <v>-25.89</v>
      </c>
      <c r="BP44" s="200">
        <v>-364.33</v>
      </c>
      <c r="BQ44" s="200">
        <v>-122.71</v>
      </c>
      <c r="BR44" s="200">
        <v>-339.51</v>
      </c>
      <c r="BS44" s="200">
        <v>-50.62</v>
      </c>
      <c r="BT44" s="200">
        <v>-124.78</v>
      </c>
      <c r="BU44" s="200">
        <v>-11.86</v>
      </c>
      <c r="BV44" s="200">
        <v>-52.64</v>
      </c>
      <c r="BW44" s="200">
        <v>-11.59</v>
      </c>
      <c r="BX44" s="200">
        <v>-84.4</v>
      </c>
      <c r="BY44" s="200">
        <v>-35.729999999999997</v>
      </c>
      <c r="BZ44" s="200">
        <v>-21.7</v>
      </c>
      <c r="CA44" s="200">
        <v>-12.41</v>
      </c>
      <c r="CB44" s="200">
        <v>-125.18</v>
      </c>
      <c r="CC44" s="200">
        <v>-150.5</v>
      </c>
      <c r="CD44" s="200">
        <v>-102.53</v>
      </c>
      <c r="CE44" s="200">
        <v>-41.18</v>
      </c>
      <c r="CF44" s="200">
        <v>-19.850000000000001</v>
      </c>
      <c r="CG44" s="200">
        <v>-194.02</v>
      </c>
      <c r="CH44" s="200">
        <v>-76.040000000000006</v>
      </c>
      <c r="CI44" s="200">
        <v>-196.57</v>
      </c>
      <c r="CJ44" s="200">
        <v>-384.61</v>
      </c>
      <c r="CK44" s="200">
        <v>-91.28</v>
      </c>
      <c r="CL44" s="200">
        <v>-17.03</v>
      </c>
      <c r="CM44" s="200">
        <v>-14.92</v>
      </c>
      <c r="CN44" s="200">
        <v>-416.35</v>
      </c>
      <c r="CO44" s="200">
        <v>-95.66</v>
      </c>
      <c r="CP44" s="200">
        <v>-68.37</v>
      </c>
      <c r="CQ44" s="200">
        <v>-73.540000000000006</v>
      </c>
      <c r="CR44" s="200">
        <v>-10.11</v>
      </c>
      <c r="CS44" s="200">
        <v>-66.680000000000007</v>
      </c>
      <c r="CT44" s="200">
        <v>-483.67</v>
      </c>
      <c r="CU44" s="200">
        <v>-39.869999999999997</v>
      </c>
      <c r="CV44" s="200">
        <v>-24.41</v>
      </c>
      <c r="CW44" s="200">
        <v>-150.71</v>
      </c>
      <c r="CX44" s="200">
        <v>-19.86</v>
      </c>
      <c r="CY44" s="200">
        <v>-21.86</v>
      </c>
      <c r="CZ44" s="200">
        <v>-502.1</v>
      </c>
      <c r="DA44" s="200">
        <v>-783.86</v>
      </c>
      <c r="DB44" s="200">
        <v>-61.21</v>
      </c>
      <c r="DC44" s="200">
        <v>-63.42</v>
      </c>
      <c r="DD44" s="200">
        <v>-74.83</v>
      </c>
      <c r="DE44" s="200">
        <v>-20.38</v>
      </c>
      <c r="DF44" s="200">
        <v>-1256.6600000000001</v>
      </c>
      <c r="DG44" s="200">
        <v>-33.35</v>
      </c>
      <c r="DH44" s="200">
        <v>-195.09</v>
      </c>
      <c r="DI44" s="200">
        <v>-9.7000000000000011</v>
      </c>
      <c r="DJ44" s="200">
        <v>-148.76</v>
      </c>
      <c r="DK44" s="200">
        <v>-64.44</v>
      </c>
      <c r="DL44" s="200">
        <v>-11.55</v>
      </c>
      <c r="DM44" s="200">
        <v>-40.93</v>
      </c>
      <c r="DN44" s="200">
        <v>-23.73</v>
      </c>
      <c r="DO44" s="200">
        <v>-69.540000000000006</v>
      </c>
      <c r="DP44" s="200">
        <v>-63.71</v>
      </c>
      <c r="DQ44" s="200">
        <v>-1213.3699999999999</v>
      </c>
      <c r="DR44" s="200">
        <v>-76.56</v>
      </c>
      <c r="DS44" s="200">
        <v>-84.79</v>
      </c>
      <c r="DT44" s="200">
        <v>-88.65</v>
      </c>
      <c r="DU44" s="200">
        <v>-27.58</v>
      </c>
      <c r="DV44" s="200">
        <v>-733.27</v>
      </c>
      <c r="DW44" s="200">
        <v>-24.29</v>
      </c>
      <c r="DX44" s="200">
        <v>-140.28</v>
      </c>
      <c r="DY44" s="200">
        <v>-188.78</v>
      </c>
      <c r="DZ44" s="200">
        <v>-28.49</v>
      </c>
      <c r="EA44" s="200">
        <v>-248.54</v>
      </c>
      <c r="EB44" s="200">
        <v>-89.710000000000008</v>
      </c>
      <c r="EC44" s="200">
        <v>-6.65</v>
      </c>
      <c r="ED44" s="200">
        <v>-100.49</v>
      </c>
      <c r="EE44" s="200">
        <v>-206.66</v>
      </c>
      <c r="EF44" s="200">
        <v>-101.9</v>
      </c>
      <c r="EG44" s="200">
        <v>-119.13</v>
      </c>
      <c r="EH44" s="200">
        <v>-152.94999999999999</v>
      </c>
      <c r="EI44" s="200">
        <v>-76.570000000000007</v>
      </c>
      <c r="EJ44" s="200">
        <v>-143.52000000000001</v>
      </c>
      <c r="EK44" s="200">
        <v>-7.11</v>
      </c>
      <c r="EL44" s="200">
        <v>-20.079999999999998</v>
      </c>
      <c r="EM44" s="200">
        <v>-58.84</v>
      </c>
      <c r="EN44" s="200">
        <v>-43.58</v>
      </c>
      <c r="EO44" s="200">
        <v>-456.87</v>
      </c>
      <c r="EP44" s="200">
        <v>-148.68</v>
      </c>
      <c r="EQ44" s="200">
        <v>-54.15</v>
      </c>
      <c r="ER44" s="200">
        <v>-19.100000000000001</v>
      </c>
      <c r="ES44" s="200">
        <v>-95.92</v>
      </c>
      <c r="ET44" s="200">
        <v>-10.59</v>
      </c>
      <c r="EU44" s="200">
        <v>-29.04</v>
      </c>
      <c r="EV44" s="200">
        <v>-17.03</v>
      </c>
      <c r="EW44" s="200">
        <v>-518.9</v>
      </c>
      <c r="EX44" s="200">
        <v>-87.49</v>
      </c>
      <c r="EY44" s="200">
        <v>-13.93</v>
      </c>
      <c r="EZ44" s="200">
        <v>-23.13</v>
      </c>
      <c r="FA44" s="200">
        <v>-197.38</v>
      </c>
      <c r="FB44" s="200">
        <v>-106.14</v>
      </c>
      <c r="FC44" s="200">
        <v>-74.77</v>
      </c>
      <c r="FD44" s="200">
        <v>-16.77</v>
      </c>
      <c r="FE44" s="200">
        <v>-209.34</v>
      </c>
      <c r="FF44" s="200">
        <v>-70.570000000000007</v>
      </c>
      <c r="FG44" s="200">
        <v>-92.7</v>
      </c>
      <c r="FH44" s="200">
        <v>-201.29</v>
      </c>
      <c r="FI44" s="200">
        <v>-49.39</v>
      </c>
      <c r="FJ44" s="200">
        <v>-103.78</v>
      </c>
      <c r="FK44" s="200">
        <v>-361.76</v>
      </c>
      <c r="FL44" s="200">
        <v>-46.59</v>
      </c>
      <c r="FM44" s="200">
        <v>-89.8</v>
      </c>
      <c r="FN44" s="200">
        <v>-450.48</v>
      </c>
      <c r="FO44" s="200">
        <v>-95.54</v>
      </c>
      <c r="FP44" s="200">
        <v>-156.51</v>
      </c>
      <c r="FQ44" s="200">
        <v>-13.04</v>
      </c>
      <c r="FR44" s="200">
        <v>-88.69</v>
      </c>
      <c r="FS44" s="200">
        <v>-69.12</v>
      </c>
      <c r="FT44" s="200">
        <v>-2161.52</v>
      </c>
      <c r="FU44" s="200">
        <v>-26.76</v>
      </c>
      <c r="FV44" s="200">
        <v>-112.21</v>
      </c>
      <c r="FW44" s="200">
        <v>-29.9</v>
      </c>
      <c r="FX44" s="200">
        <v>-43</v>
      </c>
      <c r="FY44" s="200">
        <v>-60.69</v>
      </c>
      <c r="FZ44" s="200">
        <v>-9.1</v>
      </c>
      <c r="GA44" s="200">
        <v>-25.94</v>
      </c>
      <c r="GB44" s="200">
        <v>-35.520000000000003</v>
      </c>
      <c r="GC44" s="200">
        <v>-171.78</v>
      </c>
      <c r="GD44" s="200">
        <v>-39.799999999999997</v>
      </c>
      <c r="GE44" s="200">
        <v>-195.76</v>
      </c>
      <c r="GF44" s="200">
        <v>-112.26</v>
      </c>
      <c r="GG44" s="200">
        <v>-36.92</v>
      </c>
      <c r="GH44" s="200">
        <v>-210.42</v>
      </c>
      <c r="GI44" s="200">
        <v>-39.99</v>
      </c>
      <c r="GJ44" s="200">
        <v>-19.309999999999999</v>
      </c>
      <c r="GK44" s="200">
        <v>-833.05000000000007</v>
      </c>
      <c r="GL44" s="200">
        <v>-49.61</v>
      </c>
      <c r="GM44" s="200">
        <v>-28.78</v>
      </c>
      <c r="GN44" s="200">
        <v>-73.040000000000006</v>
      </c>
      <c r="GO44" s="200">
        <v>-17.43</v>
      </c>
      <c r="GP44" s="200">
        <v>-26.07</v>
      </c>
      <c r="GQ44" s="200">
        <v>-23.45</v>
      </c>
      <c r="GR44" s="200">
        <v>-21.01</v>
      </c>
      <c r="GS44" s="200">
        <v>-50.01</v>
      </c>
      <c r="GT44" s="200">
        <v>-29.76</v>
      </c>
      <c r="GU44" s="200">
        <v>-47.02</v>
      </c>
      <c r="GV44" s="200">
        <v>-16.41</v>
      </c>
      <c r="GW44" s="200">
        <v>-19.190000000000001</v>
      </c>
      <c r="GX44" s="200">
        <v>-62.38</v>
      </c>
      <c r="GY44" s="200">
        <v>-80.11</v>
      </c>
      <c r="GZ44" s="200">
        <v>-517.37</v>
      </c>
      <c r="HA44" s="200">
        <v>-235.71</v>
      </c>
      <c r="HB44" s="200">
        <v>-257.38</v>
      </c>
      <c r="HC44" s="200">
        <v>-32.46</v>
      </c>
      <c r="HD44" s="200">
        <v>-35.700000000000003</v>
      </c>
      <c r="HE44" s="200">
        <v>-389.68</v>
      </c>
      <c r="HF44" s="200">
        <v>-29.35</v>
      </c>
      <c r="HG44" s="200">
        <v>-14.13</v>
      </c>
      <c r="HH44" s="200">
        <v>-30.08</v>
      </c>
      <c r="HI44" s="200">
        <v>-25.56</v>
      </c>
      <c r="HJ44" s="200">
        <v>-286.43</v>
      </c>
      <c r="HK44" s="200">
        <v>-11.63</v>
      </c>
      <c r="HL44" s="200">
        <v>-657.22</v>
      </c>
      <c r="HM44" s="200">
        <v>-47.33</v>
      </c>
      <c r="HN44" s="200">
        <v>-40.39</v>
      </c>
      <c r="HO44" s="200">
        <v>-64.180000000000007</v>
      </c>
      <c r="HP44" s="200">
        <v>-18.809999999999999</v>
      </c>
      <c r="HQ44" s="200">
        <v>-270.36</v>
      </c>
      <c r="HR44" s="200">
        <v>-88.58</v>
      </c>
      <c r="HS44" s="200">
        <v>-32.85</v>
      </c>
      <c r="HT44" s="200">
        <v>-508.7</v>
      </c>
      <c r="HU44" s="200">
        <v>-29.65</v>
      </c>
      <c r="HV44" s="200">
        <v>-31.88</v>
      </c>
      <c r="HW44" s="200">
        <v>-314.60000000000002</v>
      </c>
      <c r="HX44" s="200">
        <v>-9.64</v>
      </c>
      <c r="HY44" s="200">
        <v>-666.11</v>
      </c>
      <c r="HZ44" s="200">
        <v>-46.03</v>
      </c>
      <c r="IA44" s="200">
        <v>-12.64</v>
      </c>
      <c r="IB44" s="200">
        <v>-48.04</v>
      </c>
      <c r="IC44" s="200">
        <v>-212.69</v>
      </c>
      <c r="ID44" s="200">
        <v>-27.78</v>
      </c>
      <c r="IE44" s="200">
        <v>-228.26</v>
      </c>
      <c r="IF44" s="200">
        <v>-61.82</v>
      </c>
      <c r="IG44" s="200">
        <v>-81.27</v>
      </c>
      <c r="IH44" s="200">
        <v>-18</v>
      </c>
      <c r="II44" s="200">
        <v>-84.29</v>
      </c>
      <c r="IJ44" s="200">
        <v>-35.700000000000003</v>
      </c>
      <c r="IK44" s="200">
        <v>-101.85</v>
      </c>
      <c r="IL44" s="200">
        <v>-23.61</v>
      </c>
      <c r="IM44" s="200">
        <v>-70.38</v>
      </c>
      <c r="IN44" s="200">
        <v>-66.320000000000007</v>
      </c>
      <c r="IO44" s="200">
        <v>-34.28</v>
      </c>
      <c r="IP44" s="200">
        <v>-62.56</v>
      </c>
      <c r="IQ44" s="200">
        <v>-25.81</v>
      </c>
      <c r="IR44" s="200">
        <v>-234.64</v>
      </c>
      <c r="IS44" s="200">
        <v>-49.38</v>
      </c>
      <c r="IT44" s="200">
        <v>-45.96</v>
      </c>
      <c r="IU44" s="200">
        <v>-36.57</v>
      </c>
      <c r="IV44" s="200">
        <v>-16.920000000000002</v>
      </c>
      <c r="IW44" s="200">
        <v>-58.32</v>
      </c>
      <c r="IX44" s="200">
        <v>-2601.8000000000002</v>
      </c>
      <c r="IY44" s="200">
        <v>-13.88</v>
      </c>
      <c r="IZ44" s="200">
        <v>-28.26</v>
      </c>
      <c r="JA44" s="200">
        <v>-46.62</v>
      </c>
      <c r="JB44" s="200">
        <v>-39.76</v>
      </c>
      <c r="JC44" s="200">
        <v>-27.99</v>
      </c>
      <c r="JD44" s="200">
        <v>-23.49</v>
      </c>
      <c r="JE44" s="200">
        <v>-209.59</v>
      </c>
      <c r="JF44" s="200">
        <v>-2060.73</v>
      </c>
      <c r="JG44" s="200">
        <v>-31.91</v>
      </c>
      <c r="JH44" s="200">
        <v>-23.11</v>
      </c>
      <c r="JI44" s="200">
        <v>-422.25</v>
      </c>
      <c r="JJ44" s="200">
        <v>-65.010000000000005</v>
      </c>
      <c r="JK44" s="200">
        <v>-123.82</v>
      </c>
      <c r="JL44" s="200">
        <v>-44.93</v>
      </c>
      <c r="JM44" s="200">
        <v>-24.66</v>
      </c>
      <c r="JN44" s="200">
        <v>-11.37</v>
      </c>
      <c r="JO44" s="200">
        <v>-36.57</v>
      </c>
      <c r="JP44" s="200">
        <v>-74.39</v>
      </c>
      <c r="JQ44" s="200">
        <v>-148.13999999999999</v>
      </c>
      <c r="JR44" s="200">
        <v>-703.61</v>
      </c>
      <c r="JS44" s="200">
        <v>-208.47</v>
      </c>
      <c r="JT44" s="200">
        <v>-196.69</v>
      </c>
      <c r="JU44" s="200">
        <v>-22.46</v>
      </c>
      <c r="JV44" s="200">
        <v>-18.510000000000002</v>
      </c>
      <c r="JW44" s="200">
        <v>-45.11</v>
      </c>
      <c r="JX44" s="200">
        <v>-29.31</v>
      </c>
      <c r="JY44" s="200">
        <v>-33.520000000000003</v>
      </c>
      <c r="JZ44" s="200">
        <v>-287.99</v>
      </c>
      <c r="KA44" s="200">
        <v>-57.64</v>
      </c>
      <c r="KB44" s="200">
        <v>-26.07</v>
      </c>
      <c r="KC44" s="200">
        <v>-28.31</v>
      </c>
      <c r="KD44" s="200">
        <v>-61.9</v>
      </c>
      <c r="KE44" s="200">
        <v>-62.1</v>
      </c>
      <c r="KF44" s="200">
        <v>-37.21</v>
      </c>
      <c r="KG44" s="200">
        <v>-154.06</v>
      </c>
      <c r="KH44" s="200">
        <v>-337.04</v>
      </c>
      <c r="KI44" s="200">
        <v>-21.93</v>
      </c>
      <c r="KJ44" s="200">
        <v>-52.2</v>
      </c>
      <c r="KK44" s="200">
        <v>-177.4</v>
      </c>
    </row>
    <row r="45" spans="1:297" ht="30" customHeight="1">
      <c r="A45" s="312"/>
      <c r="B45" s="323" t="s">
        <v>606</v>
      </c>
      <c r="C45" s="200">
        <v>-98541472.860000029</v>
      </c>
      <c r="D45" s="689">
        <v>-12025036.439999999</v>
      </c>
      <c r="E45" s="689">
        <v>-11690.7</v>
      </c>
      <c r="F45" s="200">
        <v>-159591.24</v>
      </c>
      <c r="G45" s="200">
        <v>-42367.8</v>
      </c>
      <c r="H45" s="200">
        <v>-189512.4</v>
      </c>
      <c r="I45" s="200">
        <v>-138688.62</v>
      </c>
      <c r="J45" s="200">
        <v>-81764.579999999987</v>
      </c>
      <c r="K45" s="200">
        <v>-69722.28</v>
      </c>
      <c r="L45" s="200">
        <v>-288083.46000000002</v>
      </c>
      <c r="M45" s="200">
        <v>-22643.040000000001</v>
      </c>
      <c r="N45" s="200">
        <v>-30975.96</v>
      </c>
      <c r="O45" s="200">
        <v>-5641966.9800000004</v>
      </c>
      <c r="P45" s="200">
        <v>-194856.72</v>
      </c>
      <c r="Q45" s="200">
        <v>-159134.16</v>
      </c>
      <c r="R45" s="200">
        <v>-39941.759999999987</v>
      </c>
      <c r="S45" s="200">
        <v>-289683.24</v>
      </c>
      <c r="T45" s="200">
        <v>-114129.36</v>
      </c>
      <c r="U45" s="200">
        <v>-111896.7</v>
      </c>
      <c r="V45" s="200">
        <v>-16296.66</v>
      </c>
      <c r="W45" s="200">
        <v>-17316.3</v>
      </c>
      <c r="X45" s="200">
        <v>-339487.37999999989</v>
      </c>
      <c r="Y45" s="200">
        <v>-79268.219999999987</v>
      </c>
      <c r="Z45" s="200">
        <v>-135401.16</v>
      </c>
      <c r="AA45" s="200">
        <v>-116854.26</v>
      </c>
      <c r="AB45" s="200">
        <v>-43633.56</v>
      </c>
      <c r="AC45" s="200">
        <v>-164566.38</v>
      </c>
      <c r="AD45" s="200">
        <v>-138899.57999999999</v>
      </c>
      <c r="AE45" s="200">
        <v>-51491.819999999992</v>
      </c>
      <c r="AF45" s="200">
        <v>-12025036.439999999</v>
      </c>
      <c r="AG45" s="200">
        <v>-4417309.0199999996</v>
      </c>
      <c r="AH45" s="200">
        <v>-36197.219999999987</v>
      </c>
      <c r="AI45" s="200">
        <v>-401685.42</v>
      </c>
      <c r="AJ45" s="200">
        <v>-167976.9</v>
      </c>
      <c r="AK45" s="200">
        <v>-36812.519999999997</v>
      </c>
      <c r="AL45" s="200">
        <v>-35195.160000000003</v>
      </c>
      <c r="AM45" s="200">
        <v>-826804.97999999986</v>
      </c>
      <c r="AN45" s="200">
        <v>-181917.84</v>
      </c>
      <c r="AO45" s="200">
        <v>-1203052.1399999999</v>
      </c>
      <c r="AP45" s="200">
        <v>-313433.81999999989</v>
      </c>
      <c r="AQ45" s="200">
        <v>-172389.48</v>
      </c>
      <c r="AR45" s="200">
        <v>-359739.54</v>
      </c>
      <c r="AS45" s="200">
        <v>-112529.58</v>
      </c>
      <c r="AT45" s="200">
        <v>-118805.64</v>
      </c>
      <c r="AU45" s="200">
        <v>-218501.82</v>
      </c>
      <c r="AV45" s="200">
        <v>-77035.56</v>
      </c>
      <c r="AW45" s="200">
        <v>-126997.92</v>
      </c>
      <c r="AX45" s="200">
        <v>-94967.159999999989</v>
      </c>
      <c r="AY45" s="200">
        <v>-31538.52</v>
      </c>
      <c r="AZ45" s="200">
        <v>-75928.01999999999</v>
      </c>
      <c r="BA45" s="200">
        <v>-434647.92</v>
      </c>
      <c r="BB45" s="200">
        <v>-281543.7</v>
      </c>
      <c r="BC45" s="200">
        <v>-1384266.78</v>
      </c>
      <c r="BD45" s="200">
        <v>-85227.839999999997</v>
      </c>
      <c r="BE45" s="200">
        <v>-80024.159999999989</v>
      </c>
      <c r="BF45" s="200">
        <v>-72060.42</v>
      </c>
      <c r="BG45" s="200">
        <v>-73132.799999999988</v>
      </c>
      <c r="BH45" s="200">
        <v>-29323.439999999999</v>
      </c>
      <c r="BI45" s="200">
        <v>-99748.919999999984</v>
      </c>
      <c r="BJ45" s="200">
        <v>-2622830.52</v>
      </c>
      <c r="BK45" s="200">
        <v>-29147.64</v>
      </c>
      <c r="BL45" s="200">
        <v>-336059.28</v>
      </c>
      <c r="BM45" s="200">
        <v>-823992.17999999993</v>
      </c>
      <c r="BN45" s="200">
        <v>-642566.57999999996</v>
      </c>
      <c r="BO45" s="200">
        <v>-45514.62</v>
      </c>
      <c r="BP45" s="200">
        <v>-640492.1399999999</v>
      </c>
      <c r="BQ45" s="200">
        <v>-215724.18</v>
      </c>
      <c r="BR45" s="200">
        <v>-596858.57999999996</v>
      </c>
      <c r="BS45" s="200">
        <v>-88989.959999999992</v>
      </c>
      <c r="BT45" s="200">
        <v>-219363.24</v>
      </c>
      <c r="BU45" s="200">
        <v>-20849.88</v>
      </c>
      <c r="BV45" s="200">
        <v>-92541.119999999995</v>
      </c>
      <c r="BW45" s="200">
        <v>-20375.22</v>
      </c>
      <c r="BX45" s="200">
        <v>-148375.20000000001</v>
      </c>
      <c r="BY45" s="200">
        <v>-62813.34</v>
      </c>
      <c r="BZ45" s="200">
        <v>-38148.6</v>
      </c>
      <c r="CA45" s="200">
        <v>-21816.78</v>
      </c>
      <c r="CB45" s="200">
        <v>-220066.44</v>
      </c>
      <c r="CC45" s="200">
        <v>-264579</v>
      </c>
      <c r="CD45" s="200">
        <v>-180247.74</v>
      </c>
      <c r="CE45" s="200">
        <v>-72394.439999999988</v>
      </c>
      <c r="CF45" s="200">
        <v>-34896.300000000003</v>
      </c>
      <c r="CG45" s="200">
        <v>-341087.16</v>
      </c>
      <c r="CH45" s="200">
        <v>-133678.32</v>
      </c>
      <c r="CI45" s="200">
        <v>-345570.05999999988</v>
      </c>
      <c r="CJ45" s="200">
        <v>-676144.37999999989</v>
      </c>
      <c r="CK45" s="200">
        <v>-160470.24</v>
      </c>
      <c r="CL45" s="200">
        <v>-29938.74</v>
      </c>
      <c r="CM45" s="200">
        <v>-26229.360000000001</v>
      </c>
      <c r="CN45" s="200">
        <v>-731943.29999999993</v>
      </c>
      <c r="CO45" s="200">
        <v>-168170.28</v>
      </c>
      <c r="CP45" s="200">
        <v>-120194.46</v>
      </c>
      <c r="CQ45" s="200">
        <v>-129283.32</v>
      </c>
      <c r="CR45" s="200">
        <v>-17773.38</v>
      </c>
      <c r="CS45" s="200">
        <v>-117223.44</v>
      </c>
      <c r="CT45" s="200">
        <v>-850291.85999999987</v>
      </c>
      <c r="CU45" s="200">
        <v>-70091.459999999992</v>
      </c>
      <c r="CV45" s="200">
        <v>-42912.78</v>
      </c>
      <c r="CW45" s="200">
        <v>-264948.18</v>
      </c>
      <c r="CX45" s="200">
        <v>-34913.879999999997</v>
      </c>
      <c r="CY45" s="200">
        <v>-38429.879999999997</v>
      </c>
      <c r="CZ45" s="200">
        <v>-882691.79999999993</v>
      </c>
      <c r="DA45" s="200">
        <v>-1378025.88</v>
      </c>
      <c r="DB45" s="200">
        <v>-107607.18</v>
      </c>
      <c r="DC45" s="200">
        <v>-111492.36</v>
      </c>
      <c r="DD45" s="200">
        <v>-131551.14000000001</v>
      </c>
      <c r="DE45" s="200">
        <v>-35828.039999999994</v>
      </c>
      <c r="DF45" s="200">
        <v>-2209208.2799999998</v>
      </c>
      <c r="DG45" s="200">
        <v>-58629.3</v>
      </c>
      <c r="DH45" s="200">
        <v>-342968.22</v>
      </c>
      <c r="DI45" s="200">
        <v>-17052.599999999999</v>
      </c>
      <c r="DJ45" s="200">
        <v>-261520.08</v>
      </c>
      <c r="DK45" s="200">
        <v>-113285.52</v>
      </c>
      <c r="DL45" s="200">
        <v>-20304.900000000001</v>
      </c>
      <c r="DM45" s="200">
        <v>-71954.939999999988</v>
      </c>
      <c r="DN45" s="200">
        <v>-41717.339999999997</v>
      </c>
      <c r="DO45" s="200">
        <v>-122251.32</v>
      </c>
      <c r="DP45" s="200">
        <v>-112002.18</v>
      </c>
      <c r="DQ45" s="200">
        <v>-2133104.46</v>
      </c>
      <c r="DR45" s="200">
        <v>-134592.48000000001</v>
      </c>
      <c r="DS45" s="200">
        <v>-149060.82</v>
      </c>
      <c r="DT45" s="200">
        <v>-155846.70000000001</v>
      </c>
      <c r="DU45" s="200">
        <v>-48485.639999999992</v>
      </c>
      <c r="DV45" s="200">
        <v>-1289088.6599999999</v>
      </c>
      <c r="DW45" s="200">
        <v>-42701.819999999992</v>
      </c>
      <c r="DX45" s="200">
        <v>-246612.24</v>
      </c>
      <c r="DY45" s="200">
        <v>-331875.24</v>
      </c>
      <c r="DZ45" s="200">
        <v>-50085.42</v>
      </c>
      <c r="EA45" s="200">
        <v>-436933.31999999989</v>
      </c>
      <c r="EB45" s="200">
        <v>-157710.18</v>
      </c>
      <c r="EC45" s="200">
        <v>-11690.7</v>
      </c>
      <c r="ED45" s="200">
        <v>-176661.42</v>
      </c>
      <c r="EE45" s="200">
        <v>-363308.28</v>
      </c>
      <c r="EF45" s="200">
        <v>-179140.2</v>
      </c>
      <c r="EG45" s="200">
        <v>-209430.54</v>
      </c>
      <c r="EH45" s="200">
        <v>-268886.09999999998</v>
      </c>
      <c r="EI45" s="200">
        <v>-134610.06</v>
      </c>
      <c r="EJ45" s="200">
        <v>-252308.16</v>
      </c>
      <c r="EK45" s="200">
        <v>-12499.38</v>
      </c>
      <c r="EL45" s="200">
        <v>-35300.639999999999</v>
      </c>
      <c r="EM45" s="200">
        <v>-103440.72</v>
      </c>
      <c r="EN45" s="200">
        <v>-76613.64</v>
      </c>
      <c r="EO45" s="200">
        <v>-803177.46</v>
      </c>
      <c r="EP45" s="200">
        <v>-261379.44</v>
      </c>
      <c r="EQ45" s="200">
        <v>-95195.7</v>
      </c>
      <c r="ER45" s="200">
        <v>-33577.800000000003</v>
      </c>
      <c r="ES45" s="200">
        <v>-168627.36</v>
      </c>
      <c r="ET45" s="200">
        <v>-18617.22</v>
      </c>
      <c r="EU45" s="200">
        <v>-51052.319999999992</v>
      </c>
      <c r="EV45" s="200">
        <v>-29938.74</v>
      </c>
      <c r="EW45" s="200">
        <v>-912226.2</v>
      </c>
      <c r="EX45" s="200">
        <v>-153807.42000000001</v>
      </c>
      <c r="EY45" s="200">
        <v>-24488.94</v>
      </c>
      <c r="EZ45" s="200">
        <v>-40662.539999999994</v>
      </c>
      <c r="FA45" s="200">
        <v>-346994.04</v>
      </c>
      <c r="FB45" s="200">
        <v>-186594.12</v>
      </c>
      <c r="FC45" s="200">
        <v>-131445.66</v>
      </c>
      <c r="FD45" s="200">
        <v>-29481.66</v>
      </c>
      <c r="FE45" s="200">
        <v>-368019.72</v>
      </c>
      <c r="FF45" s="200">
        <v>-124062.06</v>
      </c>
      <c r="FG45" s="200">
        <v>-162966.6</v>
      </c>
      <c r="FH45" s="200">
        <v>-353867.81999999989</v>
      </c>
      <c r="FI45" s="200">
        <v>-86827.62</v>
      </c>
      <c r="FJ45" s="200">
        <v>-182445.24</v>
      </c>
      <c r="FK45" s="200">
        <v>-635974.07999999996</v>
      </c>
      <c r="FL45" s="200">
        <v>-81905.219999999987</v>
      </c>
      <c r="FM45" s="200">
        <v>-157868.4</v>
      </c>
      <c r="FN45" s="200">
        <v>-791943.84</v>
      </c>
      <c r="FO45" s="200">
        <v>-167959.32</v>
      </c>
      <c r="FP45" s="200">
        <v>-275144.58</v>
      </c>
      <c r="FQ45" s="200">
        <v>-22924.32</v>
      </c>
      <c r="FR45" s="200">
        <v>-155917.01999999999</v>
      </c>
      <c r="FS45" s="200">
        <v>-121512.96000000001</v>
      </c>
      <c r="FT45" s="200">
        <v>-3799952.16</v>
      </c>
      <c r="FU45" s="200">
        <v>-47044.079999999987</v>
      </c>
      <c r="FV45" s="200">
        <v>-197265.18</v>
      </c>
      <c r="FW45" s="200">
        <v>-52564.2</v>
      </c>
      <c r="FX45" s="200">
        <v>-75593.999999999985</v>
      </c>
      <c r="FY45" s="200">
        <v>-106693.02</v>
      </c>
      <c r="FZ45" s="200">
        <v>-15997.8</v>
      </c>
      <c r="GA45" s="200">
        <v>-45602.52</v>
      </c>
      <c r="GB45" s="200">
        <v>-62444.160000000003</v>
      </c>
      <c r="GC45" s="200">
        <v>-301989.24</v>
      </c>
      <c r="GD45" s="200">
        <v>-69968.399999999994</v>
      </c>
      <c r="GE45" s="200">
        <v>-344146.08</v>
      </c>
      <c r="GF45" s="200">
        <v>-197353.08</v>
      </c>
      <c r="GG45" s="200">
        <v>-64905.359999999993</v>
      </c>
      <c r="GH45" s="200">
        <v>-369918.36</v>
      </c>
      <c r="GI45" s="200">
        <v>-70302.42</v>
      </c>
      <c r="GJ45" s="200">
        <v>-33946.980000000003</v>
      </c>
      <c r="GK45" s="200">
        <v>-1464501.9</v>
      </c>
      <c r="GL45" s="200">
        <v>-87214.37999999999</v>
      </c>
      <c r="GM45" s="200">
        <v>-50595.24</v>
      </c>
      <c r="GN45" s="200">
        <v>-128404.32</v>
      </c>
      <c r="GO45" s="200">
        <v>-30641.94</v>
      </c>
      <c r="GP45" s="200">
        <v>-45831.06</v>
      </c>
      <c r="GQ45" s="200">
        <v>-41225.1</v>
      </c>
      <c r="GR45" s="200">
        <v>-36935.579999999987</v>
      </c>
      <c r="GS45" s="200">
        <v>-87917.579999999987</v>
      </c>
      <c r="GT45" s="200">
        <v>-52318.079999999987</v>
      </c>
      <c r="GU45" s="200">
        <v>-82661.159999999989</v>
      </c>
      <c r="GV45" s="200">
        <v>-28848.78</v>
      </c>
      <c r="GW45" s="200">
        <v>-33736.019999999997</v>
      </c>
      <c r="GX45" s="200">
        <v>-109664.04</v>
      </c>
      <c r="GY45" s="200">
        <v>-140833.38</v>
      </c>
      <c r="GZ45" s="200">
        <v>-909536.46</v>
      </c>
      <c r="HA45" s="200">
        <v>-414378.17999999988</v>
      </c>
      <c r="HB45" s="200">
        <v>-452474.04</v>
      </c>
      <c r="HC45" s="200">
        <v>-57064.679999999993</v>
      </c>
      <c r="HD45" s="200">
        <v>-62760.599999999991</v>
      </c>
      <c r="HE45" s="200">
        <v>-685057.44</v>
      </c>
      <c r="HF45" s="200">
        <v>-51597.3</v>
      </c>
      <c r="HG45" s="200">
        <v>-24840.54</v>
      </c>
      <c r="HH45" s="200">
        <v>-52880.639999999992</v>
      </c>
      <c r="HI45" s="200">
        <v>-44934.48</v>
      </c>
      <c r="HJ45" s="200">
        <v>-503543.93999999989</v>
      </c>
      <c r="HK45" s="200">
        <v>-20445.54</v>
      </c>
      <c r="HL45" s="200">
        <v>-1155392.76</v>
      </c>
      <c r="HM45" s="200">
        <v>-83206.139999999985</v>
      </c>
      <c r="HN45" s="200">
        <v>-71005.62</v>
      </c>
      <c r="HO45" s="200">
        <v>-112828.44</v>
      </c>
      <c r="HP45" s="200">
        <v>-33067.980000000003</v>
      </c>
      <c r="HQ45" s="200">
        <v>-475292.87999999989</v>
      </c>
      <c r="HR45" s="200">
        <v>-155723.64000000001</v>
      </c>
      <c r="HS45" s="200">
        <v>-57750.3</v>
      </c>
      <c r="HT45" s="200">
        <v>-894294.59999999986</v>
      </c>
      <c r="HU45" s="200">
        <v>-52124.7</v>
      </c>
      <c r="HV45" s="200">
        <v>-56045.039999999994</v>
      </c>
      <c r="HW45" s="200">
        <v>-553066.79999999993</v>
      </c>
      <c r="HX45" s="200">
        <v>-16947.12</v>
      </c>
      <c r="HY45" s="200">
        <v>-1171021.3799999999</v>
      </c>
      <c r="HZ45" s="200">
        <v>-80920.739999999991</v>
      </c>
      <c r="IA45" s="200">
        <v>-22221.119999999999</v>
      </c>
      <c r="IB45" s="200">
        <v>-84454.319999999992</v>
      </c>
      <c r="IC45" s="200">
        <v>-373909.02</v>
      </c>
      <c r="ID45" s="200">
        <v>-48837.24</v>
      </c>
      <c r="IE45" s="200">
        <v>-401281.08</v>
      </c>
      <c r="IF45" s="200">
        <v>-108679.56</v>
      </c>
      <c r="IG45" s="200">
        <v>-142872.66</v>
      </c>
      <c r="IH45" s="200">
        <v>-31644</v>
      </c>
      <c r="II45" s="200">
        <v>-148181.82</v>
      </c>
      <c r="IJ45" s="200">
        <v>-62760.599999999991</v>
      </c>
      <c r="IK45" s="200">
        <v>-179052.3</v>
      </c>
      <c r="IL45" s="200">
        <v>-41506.379999999997</v>
      </c>
      <c r="IM45" s="200">
        <v>-123728.04</v>
      </c>
      <c r="IN45" s="200">
        <v>-116590.56</v>
      </c>
      <c r="IO45" s="200">
        <v>-60264.239999999991</v>
      </c>
      <c r="IP45" s="200">
        <v>-109980.48</v>
      </c>
      <c r="IQ45" s="200">
        <v>-45373.98</v>
      </c>
      <c r="IR45" s="200">
        <v>-412497.11999999988</v>
      </c>
      <c r="IS45" s="200">
        <v>-86810.04</v>
      </c>
      <c r="IT45" s="200">
        <v>-80797.679999999993</v>
      </c>
      <c r="IU45" s="200">
        <v>-64290.05999999999</v>
      </c>
      <c r="IV45" s="200">
        <v>-29745.360000000001</v>
      </c>
      <c r="IW45" s="200">
        <v>-102526.56</v>
      </c>
      <c r="IX45" s="200">
        <v>-4573964.3999999994</v>
      </c>
      <c r="IY45" s="200">
        <v>-24401.040000000001</v>
      </c>
      <c r="IZ45" s="200">
        <v>-49681.079999999987</v>
      </c>
      <c r="JA45" s="200">
        <v>-81957.959999999992</v>
      </c>
      <c r="JB45" s="200">
        <v>-69898.079999999987</v>
      </c>
      <c r="JC45" s="200">
        <v>-49206.42</v>
      </c>
      <c r="JD45" s="200">
        <v>-41295.42</v>
      </c>
      <c r="JE45" s="200">
        <v>-368459.22</v>
      </c>
      <c r="JF45" s="200">
        <v>-3622763.34</v>
      </c>
      <c r="JG45" s="200">
        <v>-56097.779999999992</v>
      </c>
      <c r="JH45" s="200">
        <v>-40627.379999999997</v>
      </c>
      <c r="JI45" s="200">
        <v>-742315.49999999988</v>
      </c>
      <c r="JJ45" s="200">
        <v>-114287.58</v>
      </c>
      <c r="JK45" s="200">
        <v>-217675.56</v>
      </c>
      <c r="JL45" s="200">
        <v>-78986.939999999988</v>
      </c>
      <c r="JM45" s="200">
        <v>-43352.28</v>
      </c>
      <c r="JN45" s="200">
        <v>-19988.46</v>
      </c>
      <c r="JO45" s="200">
        <v>-64290.05999999999</v>
      </c>
      <c r="JP45" s="200">
        <v>-130777.62</v>
      </c>
      <c r="JQ45" s="200">
        <v>-260430.12</v>
      </c>
      <c r="JR45" s="200">
        <v>-1236946.3799999999</v>
      </c>
      <c r="JS45" s="200">
        <v>-366490.26</v>
      </c>
      <c r="JT45" s="200">
        <v>-345781.02</v>
      </c>
      <c r="JU45" s="200">
        <v>-39484.679999999993</v>
      </c>
      <c r="JV45" s="200">
        <v>-32540.58</v>
      </c>
      <c r="JW45" s="200">
        <v>-79303.37999999999</v>
      </c>
      <c r="JX45" s="200">
        <v>-51526.98</v>
      </c>
      <c r="JY45" s="200">
        <v>-58928.160000000003</v>
      </c>
      <c r="JZ45" s="200">
        <v>-506286.41999999993</v>
      </c>
      <c r="KA45" s="200">
        <v>-101331.12</v>
      </c>
      <c r="KB45" s="200">
        <v>-45831.06</v>
      </c>
      <c r="KC45" s="200">
        <v>-49768.98</v>
      </c>
      <c r="KD45" s="200">
        <v>-108820.2</v>
      </c>
      <c r="KE45" s="200">
        <v>-109171.8</v>
      </c>
      <c r="KF45" s="200">
        <v>-65415.179999999993</v>
      </c>
      <c r="KG45" s="200">
        <v>-270837.48</v>
      </c>
      <c r="KH45" s="200">
        <v>-592516.31999999995</v>
      </c>
      <c r="KI45" s="200">
        <v>-38552.94</v>
      </c>
      <c r="KJ45" s="200">
        <v>-91767.599999999991</v>
      </c>
      <c r="KK45" s="200">
        <v>-311869.2</v>
      </c>
    </row>
    <row r="46" spans="1:297" ht="15">
      <c r="A46" s="312"/>
      <c r="B46" s="323" t="s">
        <v>350</v>
      </c>
      <c r="C46" s="200">
        <v>-361027818.11645031</v>
      </c>
      <c r="D46" s="689">
        <v>-68230411.420550004</v>
      </c>
      <c r="E46" s="689">
        <v>-8209.7350000000006</v>
      </c>
      <c r="F46" s="200">
        <v>-319408.51384999999</v>
      </c>
      <c r="G46" s="200">
        <v>-71174.633449999994</v>
      </c>
      <c r="H46" s="200">
        <v>-368426.34285000002</v>
      </c>
      <c r="I46" s="200">
        <v>-279735.76209999999</v>
      </c>
      <c r="J46" s="200">
        <v>-101394.96</v>
      </c>
      <c r="K46" s="200">
        <v>-109305.08500000001</v>
      </c>
      <c r="L46" s="200">
        <v>-919291.13399999996</v>
      </c>
      <c r="M46" s="200">
        <v>-35885.635000000002</v>
      </c>
      <c r="N46" s="200">
        <v>-23854.27505</v>
      </c>
      <c r="O46" s="200">
        <v>-26184153.306449998</v>
      </c>
      <c r="P46" s="200">
        <v>-265834.45750000002</v>
      </c>
      <c r="Q46" s="200">
        <v>-147897.033</v>
      </c>
      <c r="R46" s="200">
        <v>-36858.004999999997</v>
      </c>
      <c r="S46" s="200">
        <v>-1163563.71395</v>
      </c>
      <c r="T46" s="200">
        <v>-219726.198</v>
      </c>
      <c r="U46" s="200">
        <v>-166791.67499999999</v>
      </c>
      <c r="V46" s="200">
        <v>-18757.084999999999</v>
      </c>
      <c r="W46" s="200">
        <v>-21849.514999999999</v>
      </c>
      <c r="X46" s="200">
        <v>-729859.14445000002</v>
      </c>
      <c r="Y46" s="200">
        <v>-123815.5425</v>
      </c>
      <c r="Z46" s="200">
        <v>-364125.91499999998</v>
      </c>
      <c r="AA46" s="200">
        <v>-329654.6225</v>
      </c>
      <c r="AB46" s="200">
        <v>-86605.97</v>
      </c>
      <c r="AC46" s="200">
        <v>-190604.74</v>
      </c>
      <c r="AD46" s="200">
        <v>-225125.83249999999</v>
      </c>
      <c r="AE46" s="200">
        <v>-109418.53140000001</v>
      </c>
      <c r="AF46" s="200">
        <v>-68230411.420550004</v>
      </c>
      <c r="AG46" s="200">
        <v>-30133568.218199998</v>
      </c>
      <c r="AH46" s="200">
        <v>-55917.8125</v>
      </c>
      <c r="AI46" s="200">
        <v>-815141.73499999999</v>
      </c>
      <c r="AJ46" s="200">
        <v>-254979.133</v>
      </c>
      <c r="AK46" s="200">
        <v>-74576.074999999997</v>
      </c>
      <c r="AL46" s="200">
        <v>-52490.89</v>
      </c>
      <c r="AM46" s="200">
        <v>-3393573.8969000001</v>
      </c>
      <c r="AN46" s="200">
        <v>-366104.76750000002</v>
      </c>
      <c r="AO46" s="200">
        <v>-4823025.0991000002</v>
      </c>
      <c r="AP46" s="200">
        <v>-995523.20244999998</v>
      </c>
      <c r="AQ46" s="200">
        <v>-240113.73850000001</v>
      </c>
      <c r="AR46" s="200">
        <v>-1056652.4929</v>
      </c>
      <c r="AS46" s="200">
        <v>-241285.59</v>
      </c>
      <c r="AT46" s="200">
        <v>-310764.88130000001</v>
      </c>
      <c r="AU46" s="200">
        <v>-340916.80815</v>
      </c>
      <c r="AV46" s="200">
        <v>-115812.43</v>
      </c>
      <c r="AW46" s="200">
        <v>-118286.205</v>
      </c>
      <c r="AX46" s="200">
        <v>-125581.075</v>
      </c>
      <c r="AY46" s="200">
        <v>-32864.894999999997</v>
      </c>
      <c r="AZ46" s="200">
        <v>-146192.88500000001</v>
      </c>
      <c r="BA46" s="200">
        <v>-1617363.0546500001</v>
      </c>
      <c r="BB46" s="200">
        <v>-741509.40734999999</v>
      </c>
      <c r="BC46" s="200">
        <v>-5483423.2962499997</v>
      </c>
      <c r="BD46" s="200">
        <v>-162229.114</v>
      </c>
      <c r="BE46" s="200">
        <v>-131394.55499999999</v>
      </c>
      <c r="BF46" s="200">
        <v>-135494.98754999999</v>
      </c>
      <c r="BG46" s="200">
        <v>-164980.89600000001</v>
      </c>
      <c r="BH46" s="200">
        <v>-63746.754999999997</v>
      </c>
      <c r="BI46" s="200">
        <v>-142925.16305</v>
      </c>
      <c r="BJ46" s="200">
        <v>-13597473.38295</v>
      </c>
      <c r="BK46" s="200">
        <v>-40117.855000000003</v>
      </c>
      <c r="BL46" s="200">
        <v>-813822.8602</v>
      </c>
      <c r="BM46" s="200">
        <v>-4227233.2801000001</v>
      </c>
      <c r="BN46" s="200">
        <v>-1225917.63805</v>
      </c>
      <c r="BO46" s="200">
        <v>-131911.04999999999</v>
      </c>
      <c r="BP46" s="200">
        <v>-2012031.2823999999</v>
      </c>
      <c r="BQ46" s="200">
        <v>-315109.51405</v>
      </c>
      <c r="BR46" s="200">
        <v>-1288561.9975000001</v>
      </c>
      <c r="BS46" s="200">
        <v>-196991.72150000001</v>
      </c>
      <c r="BT46" s="200">
        <v>-396169.17265000002</v>
      </c>
      <c r="BU46" s="200">
        <v>-24994.41</v>
      </c>
      <c r="BV46" s="200">
        <v>-121541.85</v>
      </c>
      <c r="BW46" s="200">
        <v>-18885.605</v>
      </c>
      <c r="BX46" s="200">
        <v>-547912.5405</v>
      </c>
      <c r="BY46" s="200">
        <v>-89011.490149999998</v>
      </c>
      <c r="BZ46" s="200">
        <v>-26736.662499999999</v>
      </c>
      <c r="CA46" s="200">
        <v>-19875.45</v>
      </c>
      <c r="CB46" s="200">
        <v>-511121.97905000002</v>
      </c>
      <c r="CC46" s="200">
        <v>-457231.19890000002</v>
      </c>
      <c r="CD46" s="200">
        <v>-371314.88815000001</v>
      </c>
      <c r="CE46" s="200">
        <v>-77383.510500000004</v>
      </c>
      <c r="CF46" s="200">
        <v>-72299.554999999993</v>
      </c>
      <c r="CG46" s="200">
        <v>-1318077.2290000001</v>
      </c>
      <c r="CH46" s="200">
        <v>-162161.22</v>
      </c>
      <c r="CI46" s="200">
        <v>-419752</v>
      </c>
      <c r="CJ46" s="200">
        <v>-4636235.7257500002</v>
      </c>
      <c r="CK46" s="200">
        <v>-391086.39155</v>
      </c>
      <c r="CL46" s="200">
        <v>-31540.26</v>
      </c>
      <c r="CM46" s="200">
        <v>-24316.22</v>
      </c>
      <c r="CN46" s="200">
        <v>-2540496.4889500001</v>
      </c>
      <c r="CO46" s="200">
        <v>-320949.14994999999</v>
      </c>
      <c r="CP46" s="200">
        <v>-66663.260500000004</v>
      </c>
      <c r="CQ46" s="200">
        <v>-287427.77344999998</v>
      </c>
      <c r="CR46" s="200">
        <v>-32747.8</v>
      </c>
      <c r="CS46" s="200">
        <v>-272806.17249999999</v>
      </c>
      <c r="CT46" s="200">
        <v>-1812696.1643000001</v>
      </c>
      <c r="CU46" s="200">
        <v>-35165.447849999997</v>
      </c>
      <c r="CV46" s="200">
        <v>-68916.535000000003</v>
      </c>
      <c r="CW46" s="200">
        <v>-478836.46</v>
      </c>
      <c r="CX46" s="200">
        <v>-35251.754399999998</v>
      </c>
      <c r="CY46" s="200">
        <v>-41055.495000000003</v>
      </c>
      <c r="CZ46" s="200">
        <v>-3940811.9124500002</v>
      </c>
      <c r="DA46" s="200">
        <v>-4167116.0166500001</v>
      </c>
      <c r="DB46" s="200">
        <v>-89736.749299999996</v>
      </c>
      <c r="DC46" s="200">
        <v>-86294.324999999997</v>
      </c>
      <c r="DD46" s="200">
        <v>-198269.19899999999</v>
      </c>
      <c r="DE46" s="200">
        <v>-47217.925000000003</v>
      </c>
      <c r="DF46" s="200">
        <v>-9946861.8574999999</v>
      </c>
      <c r="DG46" s="200">
        <v>-67140.429999999993</v>
      </c>
      <c r="DH46" s="200">
        <v>-585639.83984999999</v>
      </c>
      <c r="DI46" s="200">
        <v>-18173.96</v>
      </c>
      <c r="DJ46" s="200">
        <v>-416514.81284999999</v>
      </c>
      <c r="DK46" s="200">
        <v>-468557.19105000002</v>
      </c>
      <c r="DL46" s="200">
        <v>-22345.735000000001</v>
      </c>
      <c r="DM46" s="200">
        <v>-310841.68</v>
      </c>
      <c r="DN46" s="200">
        <v>-70954.167499999996</v>
      </c>
      <c r="DO46" s="200">
        <v>-207624.95079999999</v>
      </c>
      <c r="DP46" s="200">
        <v>-128495.4875</v>
      </c>
      <c r="DQ46" s="200">
        <v>-12628062.795050001</v>
      </c>
      <c r="DR46" s="200">
        <v>-162994.815</v>
      </c>
      <c r="DS46" s="200">
        <v>-157130.17655</v>
      </c>
      <c r="DT46" s="200">
        <v>-403419.6838</v>
      </c>
      <c r="DU46" s="200">
        <v>-58445.964999999997</v>
      </c>
      <c r="DV46" s="200">
        <v>-4625384.3104499998</v>
      </c>
      <c r="DW46" s="200">
        <v>-91504.302500000005</v>
      </c>
      <c r="DX46" s="200">
        <v>-421917.24465000001</v>
      </c>
      <c r="DY46" s="200">
        <v>-684600.54775000003</v>
      </c>
      <c r="DZ46" s="200">
        <v>-103076.88</v>
      </c>
      <c r="EA46" s="200">
        <v>-1058694.2623000001</v>
      </c>
      <c r="EB46" s="200">
        <v>-325653.75439999998</v>
      </c>
      <c r="EC46" s="200">
        <v>-18593.2</v>
      </c>
      <c r="ED46" s="200">
        <v>-436248.95315000002</v>
      </c>
      <c r="EE46" s="200">
        <v>-440572.75744999998</v>
      </c>
      <c r="EF46" s="200">
        <v>-148744.85999999999</v>
      </c>
      <c r="EG46" s="200">
        <v>-477963.20500000002</v>
      </c>
      <c r="EH46" s="200">
        <v>-621836.44579999999</v>
      </c>
      <c r="EI46" s="200">
        <v>-228907.24400000001</v>
      </c>
      <c r="EJ46" s="200">
        <v>-573024.28599999996</v>
      </c>
      <c r="EK46" s="200">
        <v>-12151.48</v>
      </c>
      <c r="EL46" s="200">
        <v>-34092.4804</v>
      </c>
      <c r="EM46" s="200">
        <v>-39698.088199999998</v>
      </c>
      <c r="EN46" s="200">
        <v>-173123.77</v>
      </c>
      <c r="EO46" s="200">
        <v>-2554957.4190500001</v>
      </c>
      <c r="EP46" s="200">
        <v>-318282.01075000002</v>
      </c>
      <c r="EQ46" s="200">
        <v>-63695.839999999997</v>
      </c>
      <c r="ER46" s="200">
        <v>-35770.026250000003</v>
      </c>
      <c r="ES46" s="200">
        <v>-100255.02165</v>
      </c>
      <c r="ET46" s="200">
        <v>-39802.485000000001</v>
      </c>
      <c r="EU46" s="200">
        <v>-39941.006300000001</v>
      </c>
      <c r="EV46" s="200">
        <v>-44852.216249999998</v>
      </c>
      <c r="EW46" s="200">
        <v>-2855571.9307499998</v>
      </c>
      <c r="EX46" s="200">
        <v>-277833.36499999999</v>
      </c>
      <c r="EY46" s="200">
        <v>-39005.014999999999</v>
      </c>
      <c r="EZ46" s="200">
        <v>-25120.465</v>
      </c>
      <c r="FA46" s="200">
        <v>-213270.16</v>
      </c>
      <c r="FB46" s="200">
        <v>-209294.29500000001</v>
      </c>
      <c r="FC46" s="200">
        <v>-168131.24249999999</v>
      </c>
      <c r="FD46" s="200">
        <v>-44483.01</v>
      </c>
      <c r="FE46" s="200">
        <v>-847687.96975000005</v>
      </c>
      <c r="FF46" s="200">
        <v>-274861.565</v>
      </c>
      <c r="FG46" s="200">
        <v>-579182.89005000005</v>
      </c>
      <c r="FH46" s="200">
        <v>-550625.93805</v>
      </c>
      <c r="FI46" s="200">
        <v>-145722.465</v>
      </c>
      <c r="FJ46" s="200">
        <v>-270887.34000000003</v>
      </c>
      <c r="FK46" s="200">
        <v>-1945566.4069999999</v>
      </c>
      <c r="FL46" s="200">
        <v>-40896.347099999999</v>
      </c>
      <c r="FM46" s="200">
        <v>-285333.9449</v>
      </c>
      <c r="FN46" s="200">
        <v>-1928310.2568000001</v>
      </c>
      <c r="FO46" s="200">
        <v>-69670.441900000005</v>
      </c>
      <c r="FP46" s="200">
        <v>-645881.57334999996</v>
      </c>
      <c r="FQ46" s="200">
        <v>-21259.61</v>
      </c>
      <c r="FR46" s="200">
        <v>-271738.67499999999</v>
      </c>
      <c r="FS46" s="200">
        <v>-255857.33499999999</v>
      </c>
      <c r="FT46" s="200">
        <v>-12107882.0526</v>
      </c>
      <c r="FU46" s="200">
        <v>-82653.89</v>
      </c>
      <c r="FV46" s="200">
        <v>-388948.13685000001</v>
      </c>
      <c r="FW46" s="200">
        <v>-89563.604999999996</v>
      </c>
      <c r="FX46" s="200">
        <v>-119319.59875</v>
      </c>
      <c r="FY46" s="200">
        <v>-207124.56615</v>
      </c>
      <c r="FZ46" s="200">
        <v>-8209.7350000000006</v>
      </c>
      <c r="GA46" s="200">
        <v>-41683.550000000003</v>
      </c>
      <c r="GB46" s="200">
        <v>-96376.125700000004</v>
      </c>
      <c r="GC46" s="200">
        <v>-877571.98664999998</v>
      </c>
      <c r="GD46" s="200">
        <v>-151283.95499999999</v>
      </c>
      <c r="GE46" s="200">
        <v>-991761.26875000005</v>
      </c>
      <c r="GF46" s="200">
        <v>-94667.99295</v>
      </c>
      <c r="GG46" s="200">
        <v>-137131.45775</v>
      </c>
      <c r="GH46" s="200">
        <v>-764035.14575000003</v>
      </c>
      <c r="GI46" s="200">
        <v>-131793.20000000001</v>
      </c>
      <c r="GJ46" s="200">
        <v>-59450.44</v>
      </c>
      <c r="GK46" s="200">
        <v>-4770160.2378000002</v>
      </c>
      <c r="GL46" s="200">
        <v>-117371.91499999999</v>
      </c>
      <c r="GM46" s="200">
        <v>-52647.794999999998</v>
      </c>
      <c r="GN46" s="200">
        <v>-300162.16879999998</v>
      </c>
      <c r="GO46" s="200">
        <v>-55796.11735</v>
      </c>
      <c r="GP46" s="200">
        <v>-140695.67999999999</v>
      </c>
      <c r="GQ46" s="200">
        <v>-57280.237450000001</v>
      </c>
      <c r="GR46" s="200">
        <v>-52707.65</v>
      </c>
      <c r="GS46" s="200">
        <v>-102564.72749999999</v>
      </c>
      <c r="GT46" s="200">
        <v>-66879.81</v>
      </c>
      <c r="GU46" s="200">
        <v>-165569.88500000001</v>
      </c>
      <c r="GV46" s="200">
        <v>-15786.19</v>
      </c>
      <c r="GW46" s="200">
        <v>-29106.74</v>
      </c>
      <c r="GX46" s="200">
        <v>-170733.4</v>
      </c>
      <c r="GY46" s="200">
        <v>-272372.67249999999</v>
      </c>
      <c r="GZ46" s="200">
        <v>-2514323.7477000002</v>
      </c>
      <c r="HA46" s="200">
        <v>-1042411.5125</v>
      </c>
      <c r="HB46" s="200">
        <v>-1281253.6203000001</v>
      </c>
      <c r="HC46" s="200">
        <v>-139423.07165</v>
      </c>
      <c r="HD46" s="200">
        <v>-94482.42</v>
      </c>
      <c r="HE46" s="200">
        <v>-1357700.6473000001</v>
      </c>
      <c r="HF46" s="200">
        <v>-135575.57764999999</v>
      </c>
      <c r="HG46" s="200">
        <v>-53906.577499999999</v>
      </c>
      <c r="HH46" s="200">
        <v>-115370.50335</v>
      </c>
      <c r="HI46" s="200">
        <v>-44623.294999999998</v>
      </c>
      <c r="HJ46" s="200">
        <v>-2092151.6306</v>
      </c>
      <c r="HK46" s="200">
        <v>-26394.384999999998</v>
      </c>
      <c r="HL46" s="200">
        <v>-3099441.6789000002</v>
      </c>
      <c r="HM46" s="200">
        <v>-141366.1231</v>
      </c>
      <c r="HN46" s="200">
        <v>-67374.287500000006</v>
      </c>
      <c r="HO46" s="200">
        <v>-51102.79</v>
      </c>
      <c r="HP46" s="200">
        <v>-45575.885000000002</v>
      </c>
      <c r="HQ46" s="200">
        <v>-1124453.5266</v>
      </c>
      <c r="HR46" s="200">
        <v>-346728.1876</v>
      </c>
      <c r="HS46" s="200">
        <v>-48746.75</v>
      </c>
      <c r="HT46" s="200">
        <v>-1991499.8942</v>
      </c>
      <c r="HU46" s="200">
        <v>-63383.27605</v>
      </c>
      <c r="HV46" s="200">
        <v>-109801.49800000001</v>
      </c>
      <c r="HW46" s="200">
        <v>-1744776.4281500001</v>
      </c>
      <c r="HX46" s="200">
        <v>-23279.4</v>
      </c>
      <c r="HY46" s="200">
        <v>-3256405.2033000002</v>
      </c>
      <c r="HZ46" s="200">
        <v>-147822.465</v>
      </c>
      <c r="IA46" s="200">
        <v>-21813.5</v>
      </c>
      <c r="IB46" s="200">
        <v>-84669.164999999994</v>
      </c>
      <c r="IC46" s="200">
        <v>-827843.76</v>
      </c>
      <c r="ID46" s="200">
        <v>-49644.065000000002</v>
      </c>
      <c r="IE46" s="200">
        <v>-798825.54029999999</v>
      </c>
      <c r="IF46" s="200">
        <v>-188733.04</v>
      </c>
      <c r="IG46" s="200">
        <v>-158945.83499999999</v>
      </c>
      <c r="IH46" s="200">
        <v>-61283.360000000001</v>
      </c>
      <c r="II46" s="200">
        <v>-265283.42009999999</v>
      </c>
      <c r="IJ46" s="200">
        <v>-124171.52</v>
      </c>
      <c r="IK46" s="200">
        <v>-240537.43210000001</v>
      </c>
      <c r="IL46" s="200">
        <v>-105980.55499999999</v>
      </c>
      <c r="IM46" s="200">
        <v>-210349.08674999999</v>
      </c>
      <c r="IN46" s="200">
        <v>-320964.28594999999</v>
      </c>
      <c r="IO46" s="200">
        <v>-89453.345000000001</v>
      </c>
      <c r="IP46" s="200">
        <v>-155241.36840000001</v>
      </c>
      <c r="IQ46" s="200">
        <v>-94456.952499999999</v>
      </c>
      <c r="IR46" s="200">
        <v>-1090176.2098999999</v>
      </c>
      <c r="IS46" s="200">
        <v>-99284.132500000007</v>
      </c>
      <c r="IT46" s="200">
        <v>-94919.5</v>
      </c>
      <c r="IU46" s="200">
        <v>-96082.725000000006</v>
      </c>
      <c r="IV46" s="200">
        <v>-36977.167500000003</v>
      </c>
      <c r="IW46" s="200">
        <v>-121103.44500000001</v>
      </c>
      <c r="IX46" s="200">
        <v>-26442752.296050001</v>
      </c>
      <c r="IY46" s="200">
        <v>-39655.144999999997</v>
      </c>
      <c r="IZ46" s="200">
        <v>-83484.140899999999</v>
      </c>
      <c r="JA46" s="200">
        <v>-100887.32</v>
      </c>
      <c r="JB46" s="200">
        <v>-138868.87705000001</v>
      </c>
      <c r="JC46" s="200">
        <v>-81307.19</v>
      </c>
      <c r="JD46" s="200">
        <v>-51859.033000000003</v>
      </c>
      <c r="JE46" s="200">
        <v>-865721.05579999997</v>
      </c>
      <c r="JF46" s="200">
        <v>-17036645.276999999</v>
      </c>
      <c r="JG46" s="200">
        <v>-74923.56</v>
      </c>
      <c r="JH46" s="200">
        <v>-129619.88499999999</v>
      </c>
      <c r="JI46" s="200">
        <v>-1601415.1767</v>
      </c>
      <c r="JJ46" s="200">
        <v>-114560.74249999999</v>
      </c>
      <c r="JK46" s="200">
        <v>-361168.92</v>
      </c>
      <c r="JL46" s="200">
        <v>-196379.465</v>
      </c>
      <c r="JM46" s="200">
        <v>-38062.493999999999</v>
      </c>
      <c r="JN46" s="200">
        <v>-23438.445</v>
      </c>
      <c r="JO46" s="200">
        <v>-73060.580449999994</v>
      </c>
      <c r="JP46" s="200">
        <v>-152309.21625</v>
      </c>
      <c r="JQ46" s="200">
        <v>-509432.63624999998</v>
      </c>
      <c r="JR46" s="200">
        <v>-3781865.2134500002</v>
      </c>
      <c r="JS46" s="200">
        <v>-731477.68160000001</v>
      </c>
      <c r="JT46" s="200">
        <v>-1301485.2593499999</v>
      </c>
      <c r="JU46" s="200">
        <v>-70132.232149999996</v>
      </c>
      <c r="JV46" s="200">
        <v>-49627.41</v>
      </c>
      <c r="JW46" s="200">
        <v>-80084.022500000006</v>
      </c>
      <c r="JX46" s="200">
        <v>-40980.94</v>
      </c>
      <c r="JY46" s="200">
        <v>-66761.952499999999</v>
      </c>
      <c r="JZ46" s="200">
        <v>-1438067.4564</v>
      </c>
      <c r="KA46" s="200">
        <v>-241291.93729999999</v>
      </c>
      <c r="KB46" s="200">
        <v>-70969.134999999995</v>
      </c>
      <c r="KC46" s="200">
        <v>-97150.238800000006</v>
      </c>
      <c r="KD46" s="200">
        <v>-168071.11499999999</v>
      </c>
      <c r="KE46" s="200">
        <v>-90517.052500000005</v>
      </c>
      <c r="KF46" s="200">
        <v>-95242.686950000003</v>
      </c>
      <c r="KG46" s="200">
        <v>-526412.05359999998</v>
      </c>
      <c r="KH46" s="200">
        <v>-1049559.7775000001</v>
      </c>
      <c r="KI46" s="200">
        <v>-66998.053199999995</v>
      </c>
      <c r="KJ46" s="200">
        <v>-168664.09529999999</v>
      </c>
      <c r="KK46" s="200">
        <v>-959518.05605000001</v>
      </c>
    </row>
    <row r="47" spans="1:297" ht="15">
      <c r="A47" s="312"/>
      <c r="B47" s="323" t="s">
        <v>607</v>
      </c>
      <c r="C47" s="200">
        <v>0.27999701583758002</v>
      </c>
      <c r="D47" s="689">
        <v>-34937811.825379469</v>
      </c>
      <c r="E47" s="689">
        <v>116403180.4676113</v>
      </c>
      <c r="F47" s="200">
        <v>1109106.1207811569</v>
      </c>
      <c r="G47" s="200">
        <v>507818.30530274397</v>
      </c>
      <c r="H47" s="200">
        <v>-338822.04824569111</v>
      </c>
      <c r="I47" s="200">
        <v>2193579.711165017</v>
      </c>
      <c r="J47" s="200">
        <v>-455651.56277451658</v>
      </c>
      <c r="K47" s="200">
        <v>-363181.43061748438</v>
      </c>
      <c r="L47" s="200">
        <v>-2785117.332246474</v>
      </c>
      <c r="M47" s="200">
        <v>386486.75930091698</v>
      </c>
      <c r="N47" s="200">
        <v>-127873.5837149814</v>
      </c>
      <c r="O47" s="200">
        <v>116403180.4676113</v>
      </c>
      <c r="P47" s="200">
        <v>-901823.83140918578</v>
      </c>
      <c r="Q47" s="200">
        <v>-4094168.4345235908</v>
      </c>
      <c r="R47" s="200">
        <v>435938.46574912098</v>
      </c>
      <c r="S47" s="200">
        <v>680225.8650918114</v>
      </c>
      <c r="T47" s="200">
        <v>-1819379.055137845</v>
      </c>
      <c r="U47" s="200">
        <v>-306682.04770555958</v>
      </c>
      <c r="V47" s="200">
        <v>-171618.28273126911</v>
      </c>
      <c r="W47" s="200">
        <v>202287.86616323749</v>
      </c>
      <c r="X47" s="200">
        <v>-4035140.9718102282</v>
      </c>
      <c r="Y47" s="200">
        <v>-411774.1259344237</v>
      </c>
      <c r="Z47" s="200">
        <v>-2245375.218129517</v>
      </c>
      <c r="AA47" s="200">
        <v>-1053593.895862841</v>
      </c>
      <c r="AB47" s="200">
        <v>-140682.24961389371</v>
      </c>
      <c r="AC47" s="200">
        <v>146175.49532770691</v>
      </c>
      <c r="AD47" s="200">
        <v>-402318.4142881424</v>
      </c>
      <c r="AE47" s="200">
        <v>-485495.99844049948</v>
      </c>
      <c r="AF47" s="200">
        <v>55076117.060363501</v>
      </c>
      <c r="AG47" s="200">
        <v>-26465622.019977588</v>
      </c>
      <c r="AH47" s="200">
        <v>-405409.91501179541</v>
      </c>
      <c r="AI47" s="200">
        <v>4495154.9679005193</v>
      </c>
      <c r="AJ47" s="200">
        <v>310285.04827605048</v>
      </c>
      <c r="AK47" s="200">
        <v>142099.67890654001</v>
      </c>
      <c r="AL47" s="200">
        <v>416536.76124356821</v>
      </c>
      <c r="AM47" s="200">
        <v>-1346101.226526421</v>
      </c>
      <c r="AN47" s="200">
        <v>874673.67666952522</v>
      </c>
      <c r="AO47" s="200">
        <v>804310.22624768852</v>
      </c>
      <c r="AP47" s="200">
        <v>3283324.5640364131</v>
      </c>
      <c r="AQ47" s="200">
        <v>-910061.4245212822</v>
      </c>
      <c r="AR47" s="200">
        <v>5687944.3897173544</v>
      </c>
      <c r="AS47" s="200">
        <v>302401.4120114441</v>
      </c>
      <c r="AT47" s="200">
        <v>-569157.69478586689</v>
      </c>
      <c r="AU47" s="200">
        <v>918783.69266658579</v>
      </c>
      <c r="AV47" s="200">
        <v>304573.67127162189</v>
      </c>
      <c r="AW47" s="200">
        <v>804492.87175756262</v>
      </c>
      <c r="AX47" s="200">
        <v>653747.95431239984</v>
      </c>
      <c r="AY47" s="200">
        <v>-213180.22948828331</v>
      </c>
      <c r="AZ47" s="200">
        <v>225339.632080223</v>
      </c>
      <c r="BA47" s="200">
        <v>5223923.2469535852</v>
      </c>
      <c r="BB47" s="200">
        <v>696649.80188388797</v>
      </c>
      <c r="BC47" s="200">
        <v>1010348.549727025</v>
      </c>
      <c r="BD47" s="200">
        <v>348419.59021290689</v>
      </c>
      <c r="BE47" s="200">
        <v>-11485.531544051581</v>
      </c>
      <c r="BF47" s="200">
        <v>50478.673624909403</v>
      </c>
      <c r="BG47" s="200">
        <v>-1211231.1006262579</v>
      </c>
      <c r="BH47" s="200">
        <v>360287.54861490428</v>
      </c>
      <c r="BI47" s="200">
        <v>563572.22020073293</v>
      </c>
      <c r="BJ47" s="200">
        <v>-16953557.2812845</v>
      </c>
      <c r="BK47" s="200">
        <v>394555.77329883218</v>
      </c>
      <c r="BL47" s="200">
        <v>-1698618.1868244919</v>
      </c>
      <c r="BM47" s="200">
        <v>-5507718.4701112546</v>
      </c>
      <c r="BN47" s="200">
        <v>5611023.2644015951</v>
      </c>
      <c r="BO47" s="200">
        <v>-781894.76511632674</v>
      </c>
      <c r="BP47" s="200">
        <v>-5505661.1376929609</v>
      </c>
      <c r="BQ47" s="200">
        <v>1090660.032786527</v>
      </c>
      <c r="BR47" s="200">
        <v>227491.82921693509</v>
      </c>
      <c r="BS47" s="200">
        <v>-469288.93150539527</v>
      </c>
      <c r="BT47" s="200">
        <v>-359613.47144234681</v>
      </c>
      <c r="BU47" s="200">
        <v>82910.212932417213</v>
      </c>
      <c r="BV47" s="200">
        <v>-723950.50658415561</v>
      </c>
      <c r="BW47" s="200">
        <v>331647.56100849988</v>
      </c>
      <c r="BX47" s="200">
        <v>-207149.17075832971</v>
      </c>
      <c r="BY47" s="200">
        <v>391817.80303608032</v>
      </c>
      <c r="BZ47" s="200">
        <v>27730.53614179519</v>
      </c>
      <c r="CA47" s="200">
        <v>-858317.88405327871</v>
      </c>
      <c r="CB47" s="200">
        <v>-22726.03907395744</v>
      </c>
      <c r="CC47" s="200">
        <v>2114932.4284441909</v>
      </c>
      <c r="CD47" s="200">
        <v>9961261.5929752979</v>
      </c>
      <c r="CE47" s="200">
        <v>68777.110937036647</v>
      </c>
      <c r="CF47" s="200">
        <v>275453.80411995272</v>
      </c>
      <c r="CG47" s="200">
        <v>-7918485.2210957278</v>
      </c>
      <c r="CH47" s="200">
        <v>-1733822.0016617519</v>
      </c>
      <c r="CI47" s="200">
        <v>565142.12860777462</v>
      </c>
      <c r="CJ47" s="200">
        <v>-2323876.9373060782</v>
      </c>
      <c r="CK47" s="200">
        <v>321804.04423444072</v>
      </c>
      <c r="CL47" s="200">
        <v>-33912.46675835787</v>
      </c>
      <c r="CM47" s="200">
        <v>-362507.93580721272</v>
      </c>
      <c r="CN47" s="200">
        <v>6730177.9833535608</v>
      </c>
      <c r="CO47" s="200">
        <v>2820993.2121783858</v>
      </c>
      <c r="CP47" s="200">
        <v>610566.06775582687</v>
      </c>
      <c r="CQ47" s="200">
        <v>1100378.9465230771</v>
      </c>
      <c r="CR47" s="200">
        <v>405673.08716618927</v>
      </c>
      <c r="CS47" s="200">
        <v>-695416.62654656218</v>
      </c>
      <c r="CT47" s="200">
        <v>-9731663.1440515183</v>
      </c>
      <c r="CU47" s="200">
        <v>-708765.87479334534</v>
      </c>
      <c r="CV47" s="200">
        <v>182024.7218122108</v>
      </c>
      <c r="CW47" s="200">
        <v>1190534.1531384189</v>
      </c>
      <c r="CX47" s="200">
        <v>105036.5616496002</v>
      </c>
      <c r="CY47" s="200">
        <v>495986.30034370022</v>
      </c>
      <c r="CZ47" s="200">
        <v>-9374034.1984421462</v>
      </c>
      <c r="DA47" s="200">
        <v>-15053612.211614929</v>
      </c>
      <c r="DB47" s="200">
        <v>1344414.785238053</v>
      </c>
      <c r="DC47" s="200">
        <v>3202.2815455690061</v>
      </c>
      <c r="DD47" s="200">
        <v>398281.32944976032</v>
      </c>
      <c r="DE47" s="200">
        <v>1054656.6899326991</v>
      </c>
      <c r="DF47" s="200">
        <v>-12747671.11711845</v>
      </c>
      <c r="DG47" s="200">
        <v>1409171.1510585281</v>
      </c>
      <c r="DH47" s="200">
        <v>-1709106.965171943</v>
      </c>
      <c r="DI47" s="200">
        <v>-267775.09514843271</v>
      </c>
      <c r="DJ47" s="200">
        <v>708301.42696446052</v>
      </c>
      <c r="DK47" s="200">
        <v>-1325671.175045952</v>
      </c>
      <c r="DL47" s="200">
        <v>-92523.861880266297</v>
      </c>
      <c r="DM47" s="200">
        <v>-213263.92770545729</v>
      </c>
      <c r="DN47" s="200">
        <v>603531.88054677029</v>
      </c>
      <c r="DO47" s="200">
        <v>428143.17379731592</v>
      </c>
      <c r="DP47" s="200">
        <v>1132721.20762395</v>
      </c>
      <c r="DQ47" s="200">
        <v>9529173.0882378947</v>
      </c>
      <c r="DR47" s="200">
        <v>-1522000.7555946149</v>
      </c>
      <c r="DS47" s="200">
        <v>1537828.79008918</v>
      </c>
      <c r="DT47" s="200">
        <v>-1869385.757378039</v>
      </c>
      <c r="DU47" s="200">
        <v>275941.70974205597</v>
      </c>
      <c r="DV47" s="200">
        <v>-2680554.9973284649</v>
      </c>
      <c r="DW47" s="200">
        <v>219185.76756665399</v>
      </c>
      <c r="DX47" s="200">
        <v>580006.69596974109</v>
      </c>
      <c r="DY47" s="200">
        <v>-3718134.796940987</v>
      </c>
      <c r="DZ47" s="200">
        <v>-449151.69105400209</v>
      </c>
      <c r="EA47" s="200">
        <v>87527.887049725701</v>
      </c>
      <c r="EB47" s="200">
        <v>830477.12585432839</v>
      </c>
      <c r="EC47" s="200">
        <v>339846.08488809998</v>
      </c>
      <c r="ED47" s="200">
        <v>-303805.50825229962</v>
      </c>
      <c r="EE47" s="200">
        <v>2692273.7804819779</v>
      </c>
      <c r="EF47" s="200">
        <v>-655908.62277299759</v>
      </c>
      <c r="EG47" s="200">
        <v>-1689718.2459034519</v>
      </c>
      <c r="EH47" s="200">
        <v>1261488.4010608001</v>
      </c>
      <c r="EI47" s="200">
        <v>55291.691277203128</v>
      </c>
      <c r="EJ47" s="200">
        <v>2253525.4227396068</v>
      </c>
      <c r="EK47" s="200">
        <v>386514.52093453839</v>
      </c>
      <c r="EL47" s="200">
        <v>-93853.417441251542</v>
      </c>
      <c r="EM47" s="200">
        <v>-1088842.082470678</v>
      </c>
      <c r="EN47" s="200">
        <v>-829996.46312295948</v>
      </c>
      <c r="EO47" s="200">
        <v>2478386.7976316558</v>
      </c>
      <c r="EP47" s="200">
        <v>-4499630.5183719164</v>
      </c>
      <c r="EQ47" s="200">
        <v>-1368804.304679954</v>
      </c>
      <c r="ER47" s="200">
        <v>111836.9644215631</v>
      </c>
      <c r="ES47" s="200">
        <v>328508.05771031551</v>
      </c>
      <c r="ET47" s="200">
        <v>-212018.61245962919</v>
      </c>
      <c r="EU47" s="200">
        <v>-370876.19512735831</v>
      </c>
      <c r="EV47" s="200">
        <v>633509.21216143866</v>
      </c>
      <c r="EW47" s="200">
        <v>-12122341.839662479</v>
      </c>
      <c r="EX47" s="200">
        <v>-1683048.3172458161</v>
      </c>
      <c r="EY47" s="200">
        <v>-7961.7651400020659</v>
      </c>
      <c r="EZ47" s="200">
        <v>73697.868990974603</v>
      </c>
      <c r="FA47" s="200">
        <v>1283600.7430349661</v>
      </c>
      <c r="FB47" s="200">
        <v>2705573.784463882</v>
      </c>
      <c r="FC47" s="200">
        <v>-627304.2812280748</v>
      </c>
      <c r="FD47" s="200">
        <v>-480665.71192696493</v>
      </c>
      <c r="FE47" s="200">
        <v>-686844.96260971308</v>
      </c>
      <c r="FF47" s="200">
        <v>-1410487.649908928</v>
      </c>
      <c r="FG47" s="200">
        <v>-836985.06646362867</v>
      </c>
      <c r="FH47" s="200">
        <v>4328799.4813034628</v>
      </c>
      <c r="FI47" s="200">
        <v>-1123293.0359543329</v>
      </c>
      <c r="FJ47" s="200">
        <v>431355.8732414273</v>
      </c>
      <c r="FK47" s="200">
        <v>-1468266.4195354651</v>
      </c>
      <c r="FL47" s="200">
        <v>4520.992781539514</v>
      </c>
      <c r="FM47" s="200">
        <v>2452029.1786533692</v>
      </c>
      <c r="FN47" s="200">
        <v>5233977.5570725771</v>
      </c>
      <c r="FO47" s="200">
        <v>1844380.1191372459</v>
      </c>
      <c r="FP47" s="200">
        <v>142886.77238777469</v>
      </c>
      <c r="FQ47" s="200">
        <v>397976.52731554653</v>
      </c>
      <c r="FR47" s="200">
        <v>-14697.310719990501</v>
      </c>
      <c r="FS47" s="200">
        <v>-675793.02046721533</v>
      </c>
      <c r="FT47" s="200">
        <v>-14761047.961879339</v>
      </c>
      <c r="FU47" s="200">
        <v>361001.78521974728</v>
      </c>
      <c r="FV47" s="200">
        <v>320052.1982920107</v>
      </c>
      <c r="FW47" s="200">
        <v>-339452.04647386633</v>
      </c>
      <c r="FX47" s="200">
        <v>-390449.13455856527</v>
      </c>
      <c r="FY47" s="200">
        <v>-448062.98222282249</v>
      </c>
      <c r="FZ47" s="200">
        <v>-506309.77841848158</v>
      </c>
      <c r="GA47" s="200">
        <v>-416187.28131920501</v>
      </c>
      <c r="GB47" s="200">
        <v>-423633.16340313992</v>
      </c>
      <c r="GC47" s="200">
        <v>-1527706.259860991</v>
      </c>
      <c r="GD47" s="200">
        <v>975549.52950968326</v>
      </c>
      <c r="GE47" s="200">
        <v>-7083803.5477295332</v>
      </c>
      <c r="GF47" s="200">
        <v>-1977350.292713634</v>
      </c>
      <c r="GG47" s="200">
        <v>775514.27343585633</v>
      </c>
      <c r="GH47" s="200">
        <v>3959736.158406503</v>
      </c>
      <c r="GI47" s="200">
        <v>-553300.11810468417</v>
      </c>
      <c r="GJ47" s="200">
        <v>-196109.86067561631</v>
      </c>
      <c r="GK47" s="200">
        <v>-15791580.061469169</v>
      </c>
      <c r="GL47" s="200">
        <v>516078.08943939657</v>
      </c>
      <c r="GM47" s="200">
        <v>-682283.78183482669</v>
      </c>
      <c r="GN47" s="200">
        <v>2046202.4918174071</v>
      </c>
      <c r="GO47" s="200">
        <v>-211724.65895705429</v>
      </c>
      <c r="GP47" s="200">
        <v>773848.59838102816</v>
      </c>
      <c r="GQ47" s="200">
        <v>280238.32780430239</v>
      </c>
      <c r="GR47" s="200">
        <v>507635.85202716128</v>
      </c>
      <c r="GS47" s="200">
        <v>725888.94401539117</v>
      </c>
      <c r="GT47" s="200">
        <v>866263.96259344369</v>
      </c>
      <c r="GU47" s="200">
        <v>-810274.76302125945</v>
      </c>
      <c r="GV47" s="200">
        <v>-212876.4904722666</v>
      </c>
      <c r="GW47" s="200">
        <v>142206.7388894491</v>
      </c>
      <c r="GX47" s="200">
        <v>-114422.80464292959</v>
      </c>
      <c r="GY47" s="200">
        <v>736313.75676624791</v>
      </c>
      <c r="GZ47" s="200">
        <v>14522566.989777571</v>
      </c>
      <c r="HA47" s="200">
        <v>1514748.4909656369</v>
      </c>
      <c r="HB47" s="200">
        <v>787177.58923664829</v>
      </c>
      <c r="HC47" s="200">
        <v>335908.79838194582</v>
      </c>
      <c r="HD47" s="200">
        <v>-129120.0338923184</v>
      </c>
      <c r="HE47" s="200">
        <v>-324383.78114465909</v>
      </c>
      <c r="HF47" s="200">
        <v>-180845.56850963301</v>
      </c>
      <c r="HG47" s="200">
        <v>81211.573948834237</v>
      </c>
      <c r="HH47" s="200">
        <v>1376801.1554838901</v>
      </c>
      <c r="HI47" s="200">
        <v>540346.54838544631</v>
      </c>
      <c r="HJ47" s="200">
        <v>-1473514.3347520269</v>
      </c>
      <c r="HK47" s="200">
        <v>-129552.5291970682</v>
      </c>
      <c r="HL47" s="200">
        <v>-18170790.172582049</v>
      </c>
      <c r="HM47" s="200">
        <v>262424.35537567711</v>
      </c>
      <c r="HN47" s="200">
        <v>631630.07506514434</v>
      </c>
      <c r="HO47" s="200">
        <v>919069.55215610692</v>
      </c>
      <c r="HP47" s="200">
        <v>-212619.09718746651</v>
      </c>
      <c r="HQ47" s="200">
        <v>-2352267.1041067271</v>
      </c>
      <c r="HR47" s="200">
        <v>-506507.40780627512</v>
      </c>
      <c r="HS47" s="200">
        <v>-710272.22485074052</v>
      </c>
      <c r="HT47" s="200">
        <v>-1488226.3948632979</v>
      </c>
      <c r="HU47" s="200">
        <v>97268.16018971859</v>
      </c>
      <c r="HV47" s="200">
        <v>1181236.7453195441</v>
      </c>
      <c r="HW47" s="200">
        <v>-5483952.9192687627</v>
      </c>
      <c r="HX47" s="200">
        <v>-3069.3803781253432</v>
      </c>
      <c r="HY47" s="200">
        <v>-8531579.612140391</v>
      </c>
      <c r="HZ47" s="200">
        <v>-148717.32408441391</v>
      </c>
      <c r="IA47" s="200">
        <v>363573.27875279542</v>
      </c>
      <c r="IB47" s="200">
        <v>-828488.94256553904</v>
      </c>
      <c r="IC47" s="200">
        <v>-1993593.6277813511</v>
      </c>
      <c r="ID47" s="200">
        <v>278470.92239572422</v>
      </c>
      <c r="IE47" s="200">
        <v>6620333.6686252933</v>
      </c>
      <c r="IF47" s="200">
        <v>948316.28074108204</v>
      </c>
      <c r="IG47" s="200">
        <v>-2318562.9125566762</v>
      </c>
      <c r="IH47" s="200">
        <v>82997.477848417751</v>
      </c>
      <c r="II47" s="200">
        <v>1184243.7799134769</v>
      </c>
      <c r="IJ47" s="200">
        <v>1133334.640933282</v>
      </c>
      <c r="IK47" s="200">
        <v>-1043874.461405127</v>
      </c>
      <c r="IL47" s="200">
        <v>356138.01502340147</v>
      </c>
      <c r="IM47" s="200">
        <v>299371.21545643278</v>
      </c>
      <c r="IN47" s="200">
        <v>735153.47764505388</v>
      </c>
      <c r="IO47" s="200">
        <v>1784046.2085390671</v>
      </c>
      <c r="IP47" s="200">
        <v>-115446.1924918798</v>
      </c>
      <c r="IQ47" s="200">
        <v>1389779.821708187</v>
      </c>
      <c r="IR47" s="200">
        <v>2354296.3529862948</v>
      </c>
      <c r="IS47" s="200">
        <v>554688.42463979241</v>
      </c>
      <c r="IT47" s="200">
        <v>101281.7861281833</v>
      </c>
      <c r="IU47" s="200">
        <v>1613949.5257217509</v>
      </c>
      <c r="IV47" s="200">
        <v>446074.66432930698</v>
      </c>
      <c r="IW47" s="200">
        <v>1625120.9558775539</v>
      </c>
      <c r="IX47" s="200">
        <v>-34937811.825379469</v>
      </c>
      <c r="IY47" s="200">
        <v>155770.66059490759</v>
      </c>
      <c r="IZ47" s="200">
        <v>211787.08367977911</v>
      </c>
      <c r="JA47" s="200">
        <v>1311932.4279102781</v>
      </c>
      <c r="JB47" s="200">
        <v>38291.144048307688</v>
      </c>
      <c r="JC47" s="200">
        <v>699450.09426301043</v>
      </c>
      <c r="JD47" s="200">
        <v>254195.90239234571</v>
      </c>
      <c r="JE47" s="200">
        <v>-3437002.791325904</v>
      </c>
      <c r="JF47" s="200">
        <v>-21134452.432889041</v>
      </c>
      <c r="JG47" s="200">
        <v>-258340.3513762308</v>
      </c>
      <c r="JH47" s="200">
        <v>-1022230.965718517</v>
      </c>
      <c r="JI47" s="200">
        <v>6582324.6886532791</v>
      </c>
      <c r="JJ47" s="200">
        <v>-1586681.3789111809</v>
      </c>
      <c r="JK47" s="200">
        <v>-566700.24027050578</v>
      </c>
      <c r="JL47" s="200">
        <v>-584514.75388125516</v>
      </c>
      <c r="JM47" s="200">
        <v>1056890.4771927751</v>
      </c>
      <c r="JN47" s="200">
        <v>-40856.341757125891</v>
      </c>
      <c r="JO47" s="200">
        <v>508333.85078588972</v>
      </c>
      <c r="JP47" s="200">
        <v>-485579.53028233338</v>
      </c>
      <c r="JQ47" s="200">
        <v>678745.99915357633</v>
      </c>
      <c r="JR47" s="200">
        <v>-14660741.09749373</v>
      </c>
      <c r="JS47" s="200">
        <v>-2366758.386520341</v>
      </c>
      <c r="JT47" s="200">
        <v>-283286.14605132048</v>
      </c>
      <c r="JU47" s="200">
        <v>-17764.273498652961</v>
      </c>
      <c r="JV47" s="200">
        <v>716461.17453074642</v>
      </c>
      <c r="JW47" s="200">
        <v>-129757.74247225581</v>
      </c>
      <c r="JX47" s="200">
        <v>142262.6959169154</v>
      </c>
      <c r="JY47" s="200">
        <v>1247974.7162913061</v>
      </c>
      <c r="JZ47" s="200">
        <v>1377674.5288266831</v>
      </c>
      <c r="KA47" s="200">
        <v>2423456.0997318858</v>
      </c>
      <c r="KB47" s="200">
        <v>387817.17312497692</v>
      </c>
      <c r="KC47" s="200">
        <v>51133.37343081351</v>
      </c>
      <c r="KD47" s="200">
        <v>2013081.728832264</v>
      </c>
      <c r="KE47" s="200">
        <v>-143352.98486907969</v>
      </c>
      <c r="KF47" s="200">
        <v>-127900.7688860496</v>
      </c>
      <c r="KG47" s="200">
        <v>-576692.41300287575</v>
      </c>
      <c r="KH47" s="200">
        <v>333869.35435929708</v>
      </c>
      <c r="KI47" s="200">
        <v>660669.82322699786</v>
      </c>
      <c r="KJ47" s="200">
        <v>-955924.69870101451</v>
      </c>
      <c r="KK47" s="200">
        <v>-217370.51605603099</v>
      </c>
    </row>
    <row r="48" spans="1:297" ht="15">
      <c r="A48" s="312"/>
      <c r="B48" s="323" t="s">
        <v>431</v>
      </c>
      <c r="C48" s="200">
        <v>9.2732079792767763E-9</v>
      </c>
      <c r="D48" s="689">
        <v>-11270173.688024741</v>
      </c>
      <c r="E48" s="689">
        <v>34766284.262598157</v>
      </c>
      <c r="F48" s="497">
        <v>-38813.889167024558</v>
      </c>
      <c r="G48" s="497">
        <v>-10342.762364337261</v>
      </c>
      <c r="H48" s="497">
        <v>-728458.86502881115</v>
      </c>
      <c r="I48" s="497">
        <v>1721533.769598346</v>
      </c>
      <c r="J48" s="497">
        <v>-156698.89640664781</v>
      </c>
      <c r="K48" s="497">
        <v>-403520.12650864478</v>
      </c>
      <c r="L48" s="497">
        <v>-1928333.193388012</v>
      </c>
      <c r="M48" s="497">
        <v>244613.23978327421</v>
      </c>
      <c r="N48" s="497">
        <v>513106.37581028912</v>
      </c>
      <c r="O48" s="497">
        <v>34766284.262598157</v>
      </c>
      <c r="P48" s="497">
        <v>-195265.51179233391</v>
      </c>
      <c r="Q48" s="200">
        <v>-4225839.7226943728</v>
      </c>
      <c r="R48" s="497">
        <v>66323.658127562143</v>
      </c>
      <c r="S48" s="497">
        <v>668634.16471422755</v>
      </c>
      <c r="T48" s="497">
        <v>-1692938.605547084</v>
      </c>
      <c r="U48" s="497">
        <v>-614375.03382315312</v>
      </c>
      <c r="V48" s="497">
        <v>-47123.012701797103</v>
      </c>
      <c r="W48" s="497">
        <v>22994.161460518109</v>
      </c>
      <c r="X48" s="497">
        <v>-321292.63878445688</v>
      </c>
      <c r="Y48" s="497">
        <v>-106120.5029959216</v>
      </c>
      <c r="Z48" s="497">
        <v>-533049.49781966663</v>
      </c>
      <c r="AA48" s="497">
        <v>-711728.63719219819</v>
      </c>
      <c r="AB48" s="497">
        <v>-10879.55468974422</v>
      </c>
      <c r="AC48" s="497">
        <v>-39557.79034239168</v>
      </c>
      <c r="AD48" s="497">
        <v>-187817.12009260079</v>
      </c>
      <c r="AE48" s="497">
        <v>-951279.8474813801</v>
      </c>
      <c r="AF48" s="497">
        <v>-11270173.688024741</v>
      </c>
      <c r="AG48" s="497">
        <v>-1026325.79262199</v>
      </c>
      <c r="AH48" s="497">
        <v>99775.455091083597</v>
      </c>
      <c r="AI48" s="200">
        <v>1899914.2081101681</v>
      </c>
      <c r="AJ48" s="497">
        <v>-41189.30087473095</v>
      </c>
      <c r="AK48" s="497">
        <v>-9133.9229543656838</v>
      </c>
      <c r="AL48" s="497">
        <v>292470.46846130473</v>
      </c>
      <c r="AM48" s="497">
        <v>-197797.4051344058</v>
      </c>
      <c r="AN48" s="497">
        <v>-43353.377021253502</v>
      </c>
      <c r="AO48" s="497">
        <v>-170457.06449358669</v>
      </c>
      <c r="AP48" s="497">
        <v>2913847.119219434</v>
      </c>
      <c r="AQ48" s="497">
        <v>-849704.6213589015</v>
      </c>
      <c r="AR48" s="497">
        <v>2239328.8329352611</v>
      </c>
      <c r="AS48" s="497">
        <v>39864.378232293013</v>
      </c>
      <c r="AT48" s="497">
        <v>-28758.543165897321</v>
      </c>
      <c r="AU48" s="497">
        <v>-52280.191125659017</v>
      </c>
      <c r="AV48" s="497">
        <v>-18986.386816756429</v>
      </c>
      <c r="AW48" s="497">
        <v>2160816.566533728</v>
      </c>
      <c r="AX48" s="497">
        <v>221724.66442182669</v>
      </c>
      <c r="AY48" s="497">
        <v>-222515.0821283879</v>
      </c>
      <c r="AZ48" s="497">
        <v>-63857.346907893247</v>
      </c>
      <c r="BA48" s="497">
        <v>3092497.1818360779</v>
      </c>
      <c r="BB48" s="497">
        <v>-68810.858721459197</v>
      </c>
      <c r="BC48" s="497">
        <v>-327625.06708086398</v>
      </c>
      <c r="BD48" s="497">
        <v>10081.77092869955</v>
      </c>
      <c r="BE48" s="497">
        <v>-23086.167534634049</v>
      </c>
      <c r="BF48" s="497">
        <v>-17629.612513956159</v>
      </c>
      <c r="BG48" s="497">
        <v>-756025.14526490611</v>
      </c>
      <c r="BH48" s="497">
        <v>269831.18454290828</v>
      </c>
      <c r="BI48" s="497">
        <v>-24383.89704939177</v>
      </c>
      <c r="BJ48" s="497">
        <v>-616622.22028854536</v>
      </c>
      <c r="BK48" s="497">
        <v>187129.26760636611</v>
      </c>
      <c r="BL48" s="497">
        <v>-81774.182044476111</v>
      </c>
      <c r="BM48" s="497">
        <v>-656655.60086716234</v>
      </c>
      <c r="BN48" s="497">
        <v>1241830.713915776</v>
      </c>
      <c r="BO48" s="497">
        <v>-835183.20241933805</v>
      </c>
      <c r="BP48" s="497">
        <v>-2088634.1310368059</v>
      </c>
      <c r="BQ48" s="497">
        <v>-52136.482944054012</v>
      </c>
      <c r="BR48" s="497">
        <v>-139308.1752211655</v>
      </c>
      <c r="BS48" s="497">
        <v>-21784.469646830508</v>
      </c>
      <c r="BT48" s="497">
        <v>-52952.238210223637</v>
      </c>
      <c r="BU48" s="497">
        <v>-5363.6965428459289</v>
      </c>
      <c r="BV48" s="497">
        <v>-687615.84036411648</v>
      </c>
      <c r="BW48" s="497">
        <v>116003.962242106</v>
      </c>
      <c r="BX48" s="497">
        <v>-36362.396657291982</v>
      </c>
      <c r="BY48" s="497">
        <v>75703.905693674926</v>
      </c>
      <c r="BZ48" s="497">
        <v>-9467.8331410361552</v>
      </c>
      <c r="CA48" s="497">
        <v>-485837.36040881742</v>
      </c>
      <c r="CB48" s="497">
        <v>-53890.5681018799</v>
      </c>
      <c r="CC48" s="497">
        <v>-63890.966857099338</v>
      </c>
      <c r="CD48" s="497">
        <v>2666053.4394072019</v>
      </c>
      <c r="CE48" s="497">
        <v>-156190.58393426341</v>
      </c>
      <c r="CF48" s="497">
        <v>-161091.8643590475</v>
      </c>
      <c r="CG48" s="497">
        <v>-4240004.521795569</v>
      </c>
      <c r="CH48" s="497">
        <v>-919511.14526922605</v>
      </c>
      <c r="CI48" s="497">
        <v>-81575.526616963296</v>
      </c>
      <c r="CJ48" s="497">
        <v>-159245.57206324919</v>
      </c>
      <c r="CK48" s="497">
        <v>352123.06729358772</v>
      </c>
      <c r="CL48" s="497">
        <v>-18680.972671265328</v>
      </c>
      <c r="CM48" s="497">
        <v>-395491.1268833112</v>
      </c>
      <c r="CN48" s="497">
        <v>2637662.6324531762</v>
      </c>
      <c r="CO48" s="497">
        <v>1314052.624649171</v>
      </c>
      <c r="CP48" s="497">
        <v>1614113.545952565</v>
      </c>
      <c r="CQ48" s="497">
        <v>225225.1799436592</v>
      </c>
      <c r="CR48" s="497">
        <v>133102.95936979371</v>
      </c>
      <c r="CS48" s="497">
        <v>-200435.75719801479</v>
      </c>
      <c r="CT48" s="497">
        <v>-3280097.6519746222</v>
      </c>
      <c r="CU48" s="497">
        <v>814792.00651170942</v>
      </c>
      <c r="CV48" s="497">
        <v>147437.825184897</v>
      </c>
      <c r="CW48" s="497">
        <v>-64064.262017270077</v>
      </c>
      <c r="CX48" s="497">
        <v>223232.5517573086</v>
      </c>
      <c r="CY48" s="497">
        <v>359907.78400169307</v>
      </c>
      <c r="CZ48" s="497">
        <v>-1099168.2126853301</v>
      </c>
      <c r="DA48" s="497">
        <v>-4706855.8276157351</v>
      </c>
      <c r="DB48" s="497">
        <v>560967.02162362472</v>
      </c>
      <c r="DC48" s="497">
        <v>-65606.995518389653</v>
      </c>
      <c r="DD48" s="497">
        <v>443544.55379533878</v>
      </c>
      <c r="DE48" s="497">
        <v>851135.05839778855</v>
      </c>
      <c r="DF48" s="497">
        <v>-1124116.9187064259</v>
      </c>
      <c r="DG48" s="200">
        <v>599400.37909800769</v>
      </c>
      <c r="DH48" s="497">
        <v>-1534122.3809821031</v>
      </c>
      <c r="DI48" s="200">
        <v>-4015.375662493012</v>
      </c>
      <c r="DJ48" s="497">
        <v>750751.62394537916</v>
      </c>
      <c r="DK48" s="497">
        <v>-816439.65612605656</v>
      </c>
      <c r="DL48" s="497">
        <v>-96903.279869666032</v>
      </c>
      <c r="DM48" s="497">
        <v>-69605.367111538551</v>
      </c>
      <c r="DN48" s="497">
        <v>140512.3958079158</v>
      </c>
      <c r="DO48" s="497">
        <v>482618.6336384436</v>
      </c>
      <c r="DP48" s="497">
        <v>803538.70037201862</v>
      </c>
      <c r="DQ48" s="497">
        <v>10081610.905818781</v>
      </c>
      <c r="DR48" s="200">
        <v>-1482750.881325966</v>
      </c>
      <c r="DS48" s="497">
        <v>799097.98726655066</v>
      </c>
      <c r="DT48" s="497">
        <v>-1350786.5288083041</v>
      </c>
      <c r="DU48" s="497">
        <v>-11919.325650768729</v>
      </c>
      <c r="DV48" s="497">
        <v>-307070.57040012348</v>
      </c>
      <c r="DW48" s="497">
        <v>-10642.858861218319</v>
      </c>
      <c r="DX48" s="497">
        <v>-59592.401542619977</v>
      </c>
      <c r="DY48" s="497">
        <v>-2350793.0016973582</v>
      </c>
      <c r="DZ48" s="497">
        <v>-235025.70579396779</v>
      </c>
      <c r="EA48" s="497">
        <v>-103892.5618779771</v>
      </c>
      <c r="EB48" s="497">
        <v>-26771.685690859111</v>
      </c>
      <c r="EC48" s="497">
        <v>98538.681911701977</v>
      </c>
      <c r="ED48" s="497">
        <v>-43839.448811976326</v>
      </c>
      <c r="EE48" s="497">
        <v>-48713.045795537742</v>
      </c>
      <c r="EF48" s="200">
        <v>-1190001.956605609</v>
      </c>
      <c r="EG48" s="497">
        <v>-813666.46332229814</v>
      </c>
      <c r="EH48" s="497">
        <v>-65057.53915483415</v>
      </c>
      <c r="EI48" s="497">
        <v>-32752.785272271951</v>
      </c>
      <c r="EJ48" s="497">
        <v>653082.52109084162</v>
      </c>
      <c r="EK48" s="497">
        <v>374686.44892293192</v>
      </c>
      <c r="EL48" s="497">
        <v>-147612.19681144611</v>
      </c>
      <c r="EM48" s="497">
        <v>-1015988.738661842</v>
      </c>
      <c r="EN48" s="497">
        <v>-135250.73217351601</v>
      </c>
      <c r="EO48" s="497">
        <v>1983331.261219155</v>
      </c>
      <c r="EP48" s="497">
        <v>-414124.31526721222</v>
      </c>
      <c r="EQ48" s="497">
        <v>-843239.03479189507</v>
      </c>
      <c r="ER48" s="497">
        <v>-8360.4348004328185</v>
      </c>
      <c r="ES48" s="497">
        <v>-40753.949618692233</v>
      </c>
      <c r="ET48" s="497">
        <v>-248461.0450283828</v>
      </c>
      <c r="EU48" s="497">
        <v>-12540.652200649231</v>
      </c>
      <c r="EV48" s="497">
        <v>267981.68946221552</v>
      </c>
      <c r="EW48" s="497">
        <v>-3713990.7709958358</v>
      </c>
      <c r="EX48" s="497">
        <v>-1715221.996057658</v>
      </c>
      <c r="EY48" s="497">
        <v>-6242.852477370714</v>
      </c>
      <c r="EZ48" s="497">
        <v>502348.32928779733</v>
      </c>
      <c r="FA48" s="497">
        <v>-83105.596079934316</v>
      </c>
      <c r="FB48" s="497">
        <v>921895.23565180879</v>
      </c>
      <c r="FC48" s="497">
        <v>-567824.92954429891</v>
      </c>
      <c r="FD48" s="497">
        <v>-130003.9088977042</v>
      </c>
      <c r="FE48" s="497">
        <v>-88388.985109530389</v>
      </c>
      <c r="FF48" s="497">
        <v>-332339.47690672422</v>
      </c>
      <c r="FG48" s="497">
        <v>-254886.4433556349</v>
      </c>
      <c r="FH48" s="497">
        <v>265447.47238267848</v>
      </c>
      <c r="FI48" s="497">
        <v>-871526.56794134167</v>
      </c>
      <c r="FJ48" s="497">
        <v>-96533.653856723715</v>
      </c>
      <c r="FK48" s="497">
        <v>-149397.33491208209</v>
      </c>
      <c r="FL48" s="497">
        <v>-88592.711074054299</v>
      </c>
      <c r="FM48" s="497">
        <v>1344684.0561266011</v>
      </c>
      <c r="FN48" s="497">
        <v>1450762.6195492409</v>
      </c>
      <c r="FO48" s="497">
        <v>1093153.6479346759</v>
      </c>
      <c r="FP48" s="497">
        <v>-66507.301104555314</v>
      </c>
      <c r="FQ48" s="497">
        <v>270393.29737263051</v>
      </c>
      <c r="FR48" s="497">
        <v>-37765.664783552696</v>
      </c>
      <c r="FS48" s="497">
        <v>-830207.15617571305</v>
      </c>
      <c r="FT48" s="497">
        <v>-895420.31931349437</v>
      </c>
      <c r="FU48" s="497">
        <v>270715.78694807622</v>
      </c>
      <c r="FV48" s="497">
        <v>-47077.109609312807</v>
      </c>
      <c r="FW48" s="497">
        <v>-174393.40954773719</v>
      </c>
      <c r="FX48" s="497">
        <v>-18758.14441067788</v>
      </c>
      <c r="FY48" s="497">
        <v>-154338.2313078884</v>
      </c>
      <c r="FZ48" s="497">
        <v>298553.51435366791</v>
      </c>
      <c r="GA48" s="497">
        <v>-343792.98224829469</v>
      </c>
      <c r="GB48" s="497">
        <v>-213030.98654325481</v>
      </c>
      <c r="GC48" s="497">
        <v>-1011400.372252907</v>
      </c>
      <c r="GD48" s="497">
        <v>147148.42815230161</v>
      </c>
      <c r="GE48" s="497">
        <v>-3160404.165490109</v>
      </c>
      <c r="GF48" s="497">
        <v>-1489301.2487139029</v>
      </c>
      <c r="GG48" s="497">
        <v>254593.14503591679</v>
      </c>
      <c r="GH48" s="497">
        <v>1119406.225543689</v>
      </c>
      <c r="GI48" s="497">
        <v>-25010.98642481324</v>
      </c>
      <c r="GJ48" s="497">
        <v>-87684.781316255656</v>
      </c>
      <c r="GK48" s="497">
        <v>-2117041.6971583078</v>
      </c>
      <c r="GL48" s="200">
        <v>-21180.049941844722</v>
      </c>
      <c r="GM48" s="497">
        <v>-335029.07417634252</v>
      </c>
      <c r="GN48" s="497">
        <v>85498.070898260892</v>
      </c>
      <c r="GO48" s="497">
        <v>-104253.997446965</v>
      </c>
      <c r="GP48" s="497">
        <v>292994.15297621972</v>
      </c>
      <c r="GQ48" s="497">
        <v>252465.82271401471</v>
      </c>
      <c r="GR48" s="497">
        <v>29567.0117062934</v>
      </c>
      <c r="GS48" s="497">
        <v>630109.32615474646</v>
      </c>
      <c r="GT48" s="497">
        <v>423052.13533208088</v>
      </c>
      <c r="GU48" s="497">
        <v>-512011.65792195388</v>
      </c>
      <c r="GV48" s="497">
        <v>-314998.46195164818</v>
      </c>
      <c r="GW48" s="497">
        <v>167181.63384707709</v>
      </c>
      <c r="GX48" s="497">
        <v>-26826.936136676999</v>
      </c>
      <c r="GY48" s="497">
        <v>-34464.603317861067</v>
      </c>
      <c r="GZ48" s="497">
        <v>3625298.8819000069</v>
      </c>
      <c r="HA48" s="497">
        <v>-101749.6192875729</v>
      </c>
      <c r="HB48" s="497">
        <v>-105422.63134094809</v>
      </c>
      <c r="HC48" s="497">
        <v>171972.47196929669</v>
      </c>
      <c r="HD48" s="497">
        <v>17474.173488363282</v>
      </c>
      <c r="HE48" s="497">
        <v>-163434.24288591291</v>
      </c>
      <c r="HF48" s="497">
        <v>-148885.2514368968</v>
      </c>
      <c r="HG48" s="497">
        <v>-50174.821617113463</v>
      </c>
      <c r="HH48" s="497">
        <v>788060.09474489884</v>
      </c>
      <c r="HI48" s="497">
        <v>-11141.610785612191</v>
      </c>
      <c r="HJ48" s="497">
        <v>-119823.0364800152</v>
      </c>
      <c r="HK48" s="497">
        <v>-32418.441541301861</v>
      </c>
      <c r="HL48" s="497">
        <v>-9437110.0156319514</v>
      </c>
      <c r="HM48" s="497">
        <v>260826.14952176181</v>
      </c>
      <c r="HN48" s="497">
        <v>21525.020684865209</v>
      </c>
      <c r="HO48" s="497">
        <v>-27169.299745794819</v>
      </c>
      <c r="HP48" s="497">
        <v>-8284.3539984066356</v>
      </c>
      <c r="HQ48" s="497">
        <v>-115414.57667372021</v>
      </c>
      <c r="HR48" s="497">
        <v>-37934.73323249977</v>
      </c>
      <c r="HS48" s="497">
        <v>329216.81329518749</v>
      </c>
      <c r="HT48" s="497">
        <v>-215279.08275553331</v>
      </c>
      <c r="HU48" s="497">
        <v>-12329.316639465391</v>
      </c>
      <c r="HV48" s="497">
        <v>857502.47338241234</v>
      </c>
      <c r="HW48" s="497">
        <v>-922157.87701801397</v>
      </c>
      <c r="HX48" s="497">
        <v>175807.06339282449</v>
      </c>
      <c r="HY48" s="497">
        <v>-2346085.3484222279</v>
      </c>
      <c r="HZ48" s="497">
        <v>-465453.84852149867</v>
      </c>
      <c r="IA48" s="497">
        <v>238578.81171861169</v>
      </c>
      <c r="IB48" s="497">
        <v>-767458.32781066978</v>
      </c>
      <c r="IC48" s="497">
        <v>-1614773.5081877729</v>
      </c>
      <c r="ID48" s="497">
        <v>-12160.24819051831</v>
      </c>
      <c r="IE48" s="497">
        <v>2833985.672136222</v>
      </c>
      <c r="IF48" s="497">
        <v>825005.51290088997</v>
      </c>
      <c r="IG48" s="497">
        <v>-668284.20715145709</v>
      </c>
      <c r="IH48" s="497">
        <v>-81873.787123462927</v>
      </c>
      <c r="II48" s="497">
        <v>394791.52716640098</v>
      </c>
      <c r="IJ48" s="497">
        <v>467342.7138801596</v>
      </c>
      <c r="IK48" s="497">
        <v>-43763.368009950151</v>
      </c>
      <c r="IL48" s="497">
        <v>498629.1044436068</v>
      </c>
      <c r="IM48" s="497">
        <v>306249.59167889919</v>
      </c>
      <c r="IN48" s="497">
        <v>-10742.358656135601</v>
      </c>
      <c r="IO48" s="497">
        <v>1473916.0018639099</v>
      </c>
      <c r="IP48" s="497">
        <v>-27131.259344781731</v>
      </c>
      <c r="IQ48" s="200">
        <v>907192.51222863339</v>
      </c>
      <c r="IR48" s="497">
        <v>27573.378897085811</v>
      </c>
      <c r="IS48" s="497">
        <v>-21256.130743870901</v>
      </c>
      <c r="IT48" s="497">
        <v>32454.85760091868</v>
      </c>
      <c r="IU48" s="497">
        <v>859637.75228881021</v>
      </c>
      <c r="IV48" s="497">
        <v>509110.40129738202</v>
      </c>
      <c r="IW48" s="497">
        <v>733645.47523331118</v>
      </c>
      <c r="IX48" s="497">
        <v>-1052489.13509655</v>
      </c>
      <c r="IY48" s="497">
        <v>-6090.6908733183473</v>
      </c>
      <c r="IZ48" s="497">
        <v>-12101.074233386829</v>
      </c>
      <c r="JA48" s="497">
        <v>169350.8272335536</v>
      </c>
      <c r="JB48" s="497">
        <v>-1136.7688538780189</v>
      </c>
      <c r="JC48" s="497">
        <v>30606.281426735761</v>
      </c>
      <c r="JD48" s="497">
        <v>144055.95807529631</v>
      </c>
      <c r="JE48" s="497">
        <v>-1815985.415398058</v>
      </c>
      <c r="JF48" s="497">
        <v>-836466.15116564953</v>
      </c>
      <c r="JG48" s="497">
        <v>-203826.51957744561</v>
      </c>
      <c r="JH48" s="497">
        <v>-605624.904905551</v>
      </c>
      <c r="JI48" s="497">
        <v>1391167.670158966</v>
      </c>
      <c r="JJ48" s="497">
        <v>-1576450.7459361891</v>
      </c>
      <c r="JK48" s="497">
        <v>-393384.99224478111</v>
      </c>
      <c r="JL48" s="497">
        <v>-144242.04996373659</v>
      </c>
      <c r="JM48" s="497">
        <v>270834.0734890743</v>
      </c>
      <c r="JN48" s="497">
        <v>406828.15113754949</v>
      </c>
      <c r="JO48" s="497">
        <v>24190.20549137635</v>
      </c>
      <c r="JP48" s="497">
        <v>-31421.371236813739</v>
      </c>
      <c r="JQ48" s="497">
        <v>620140.28944092453</v>
      </c>
      <c r="JR48" s="497">
        <v>-4831177.7472783942</v>
      </c>
      <c r="JS48" s="497">
        <v>-436763.59741836053</v>
      </c>
      <c r="JT48" s="497">
        <v>-83515.587068630979</v>
      </c>
      <c r="JU48" s="497">
        <v>-9417.1126063520314</v>
      </c>
      <c r="JV48" s="497">
        <v>-8005.391057643963</v>
      </c>
      <c r="JW48" s="497">
        <v>-47747.345538620837</v>
      </c>
      <c r="JX48" s="497">
        <v>-30910.158132116409</v>
      </c>
      <c r="JY48" s="497">
        <v>760440.09298561001</v>
      </c>
      <c r="JZ48" s="497">
        <v>253223.49677417841</v>
      </c>
      <c r="KA48" s="497">
        <v>1386742.7121080479</v>
      </c>
      <c r="KB48" s="497">
        <v>-11289.54567844088</v>
      </c>
      <c r="KC48" s="497">
        <v>15340.917986386699</v>
      </c>
      <c r="KD48" s="497">
        <v>678764.77383592864</v>
      </c>
      <c r="KE48" s="497">
        <v>-26573.333463256389</v>
      </c>
      <c r="KF48" s="497">
        <v>-39538.950707597593</v>
      </c>
      <c r="KG48" s="497">
        <v>-199498.6579482989</v>
      </c>
      <c r="KH48" s="497">
        <v>-142047.08409410811</v>
      </c>
      <c r="KI48" s="497">
        <v>247937.88961482869</v>
      </c>
      <c r="KJ48" s="497">
        <v>-384883.12970457057</v>
      </c>
      <c r="KK48" s="497">
        <v>-5108.2668890914474</v>
      </c>
    </row>
    <row r="49" spans="1:297" ht="30" customHeight="1">
      <c r="A49" s="312"/>
      <c r="B49" s="323" t="s">
        <v>608</v>
      </c>
      <c r="C49" s="200">
        <v>-167038446.60000011</v>
      </c>
      <c r="D49" s="689">
        <v>-20383736.399999999</v>
      </c>
      <c r="E49" s="689">
        <v>-19817</v>
      </c>
      <c r="F49" s="497">
        <v>-270524.40000000002</v>
      </c>
      <c r="G49" s="497">
        <v>-71818</v>
      </c>
      <c r="H49" s="497">
        <v>-321244</v>
      </c>
      <c r="I49" s="497">
        <v>-235092.2</v>
      </c>
      <c r="J49" s="497">
        <v>-138599.79999999999</v>
      </c>
      <c r="K49" s="497">
        <v>-118186.8</v>
      </c>
      <c r="L49" s="497">
        <v>-488332.6</v>
      </c>
      <c r="M49" s="497">
        <v>-38382.400000000001</v>
      </c>
      <c r="N49" s="497">
        <v>-52507.6</v>
      </c>
      <c r="O49" s="497">
        <v>-9563743.8000000007</v>
      </c>
      <c r="P49" s="497">
        <v>-330303.2</v>
      </c>
      <c r="Q49" s="200">
        <v>-269749.59999999998</v>
      </c>
      <c r="R49" s="497">
        <v>-67705.600000000006</v>
      </c>
      <c r="S49" s="497">
        <v>-491044.4</v>
      </c>
      <c r="T49" s="497">
        <v>-193461.6</v>
      </c>
      <c r="U49" s="497">
        <v>-189677</v>
      </c>
      <c r="V49" s="497">
        <v>-27624.6</v>
      </c>
      <c r="W49" s="497">
        <v>-29353</v>
      </c>
      <c r="X49" s="497">
        <v>-575467.80000000005</v>
      </c>
      <c r="Y49" s="497">
        <v>-134368.20000000001</v>
      </c>
      <c r="Z49" s="497">
        <v>-229519.6</v>
      </c>
      <c r="AA49" s="497">
        <v>-198080.6</v>
      </c>
      <c r="AB49" s="497">
        <v>-73963.600000000006</v>
      </c>
      <c r="AC49" s="497">
        <v>-278957.8</v>
      </c>
      <c r="AD49" s="497">
        <v>-235449.8</v>
      </c>
      <c r="AE49" s="497">
        <v>-87284.2</v>
      </c>
      <c r="AF49" s="497">
        <v>-20383736.399999999</v>
      </c>
      <c r="AG49" s="497">
        <v>-7487816.2000000002</v>
      </c>
      <c r="AH49" s="497">
        <v>-61358.2</v>
      </c>
      <c r="AI49" s="200">
        <v>-680900.20000000007</v>
      </c>
      <c r="AJ49" s="497">
        <v>-284739</v>
      </c>
      <c r="AK49" s="497">
        <v>-62401.2</v>
      </c>
      <c r="AL49" s="497">
        <v>-59659.6</v>
      </c>
      <c r="AM49" s="497">
        <v>-1401523.8</v>
      </c>
      <c r="AN49" s="497">
        <v>-308370.40000000002</v>
      </c>
      <c r="AO49" s="497">
        <v>-2039303.4</v>
      </c>
      <c r="AP49" s="497">
        <v>-531304.20000000007</v>
      </c>
      <c r="AQ49" s="497">
        <v>-292218.8</v>
      </c>
      <c r="AR49" s="497">
        <v>-609797.4</v>
      </c>
      <c r="AS49" s="497">
        <v>-190749.8</v>
      </c>
      <c r="AT49" s="497">
        <v>-201388.4</v>
      </c>
      <c r="AU49" s="497">
        <v>-370384.2</v>
      </c>
      <c r="AV49" s="497">
        <v>-130583.6</v>
      </c>
      <c r="AW49" s="497">
        <v>-215275.2</v>
      </c>
      <c r="AX49" s="497">
        <v>-160979.6</v>
      </c>
      <c r="AY49" s="497">
        <v>-53461.2</v>
      </c>
      <c r="AZ49" s="497">
        <v>-128706.2</v>
      </c>
      <c r="BA49" s="497">
        <v>-736775.20000000007</v>
      </c>
      <c r="BB49" s="497">
        <v>-477247</v>
      </c>
      <c r="BC49" s="497">
        <v>-2346481.7999999998</v>
      </c>
      <c r="BD49" s="497">
        <v>-144470.39999999999</v>
      </c>
      <c r="BE49" s="497">
        <v>-135649.60000000001</v>
      </c>
      <c r="BF49" s="497">
        <v>-122150.2</v>
      </c>
      <c r="BG49" s="497">
        <v>-123968</v>
      </c>
      <c r="BH49" s="497">
        <v>-49706.400000000001</v>
      </c>
      <c r="BI49" s="497">
        <v>-169085.2</v>
      </c>
      <c r="BJ49" s="497">
        <v>-4445981.2</v>
      </c>
      <c r="BK49" s="497">
        <v>-49408.4</v>
      </c>
      <c r="BL49" s="497">
        <v>-569656.80000000005</v>
      </c>
      <c r="BM49" s="497">
        <v>-1396755.8</v>
      </c>
      <c r="BN49" s="497">
        <v>-1089219.8</v>
      </c>
      <c r="BO49" s="497">
        <v>-77152.2</v>
      </c>
      <c r="BP49" s="497">
        <v>-1085703.3999999999</v>
      </c>
      <c r="BQ49" s="497">
        <v>-365675.8</v>
      </c>
      <c r="BR49" s="497">
        <v>-1011739.8</v>
      </c>
      <c r="BS49" s="497">
        <v>-150847.6</v>
      </c>
      <c r="BT49" s="497">
        <v>-371844.4</v>
      </c>
      <c r="BU49" s="497">
        <v>-35342.800000000003</v>
      </c>
      <c r="BV49" s="497">
        <v>-156867.20000000001</v>
      </c>
      <c r="BW49" s="497">
        <v>-34538.199999999997</v>
      </c>
      <c r="BX49" s="497">
        <v>-251512</v>
      </c>
      <c r="BY49" s="497">
        <v>-106475.4</v>
      </c>
      <c r="BZ49" s="497">
        <v>-64666</v>
      </c>
      <c r="CA49" s="497">
        <v>-36981.800000000003</v>
      </c>
      <c r="CB49" s="497">
        <v>-373036.4</v>
      </c>
      <c r="CC49" s="497">
        <v>-448490</v>
      </c>
      <c r="CD49" s="497">
        <v>-305539.40000000002</v>
      </c>
      <c r="CE49" s="497">
        <v>-122716.4</v>
      </c>
      <c r="CF49" s="497">
        <v>-59153</v>
      </c>
      <c r="CG49" s="497">
        <v>-578179.6</v>
      </c>
      <c r="CH49" s="497">
        <v>-226599.2</v>
      </c>
      <c r="CI49" s="497">
        <v>-585778.6</v>
      </c>
      <c r="CJ49" s="497">
        <v>-1146137.8</v>
      </c>
      <c r="CK49" s="497">
        <v>-272014.40000000002</v>
      </c>
      <c r="CL49" s="497">
        <v>-50749.4</v>
      </c>
      <c r="CM49" s="497">
        <v>-44461.599999999999</v>
      </c>
      <c r="CN49" s="497">
        <v>-1240723</v>
      </c>
      <c r="CO49" s="497">
        <v>-285066.8</v>
      </c>
      <c r="CP49" s="497">
        <v>-203742.6</v>
      </c>
      <c r="CQ49" s="497">
        <v>-219149.2</v>
      </c>
      <c r="CR49" s="497">
        <v>-30127.8</v>
      </c>
      <c r="CS49" s="497">
        <v>-198706.4</v>
      </c>
      <c r="CT49" s="497">
        <v>-1441336.6</v>
      </c>
      <c r="CU49" s="497">
        <v>-118812.6</v>
      </c>
      <c r="CV49" s="497">
        <v>-72741.8</v>
      </c>
      <c r="CW49" s="497">
        <v>-449115.8</v>
      </c>
      <c r="CX49" s="497">
        <v>-59182.8</v>
      </c>
      <c r="CY49" s="497">
        <v>-65142.8</v>
      </c>
      <c r="CZ49" s="497">
        <v>-1496258</v>
      </c>
      <c r="DA49" s="497">
        <v>-2335902.7999999998</v>
      </c>
      <c r="DB49" s="497">
        <v>-182405.8</v>
      </c>
      <c r="DC49" s="497">
        <v>-188991.6</v>
      </c>
      <c r="DD49" s="497">
        <v>-222993.4</v>
      </c>
      <c r="DE49" s="497">
        <v>-60732.4</v>
      </c>
      <c r="DF49" s="497">
        <v>-3744846.8</v>
      </c>
      <c r="DG49" s="200">
        <v>-99383</v>
      </c>
      <c r="DH49" s="497">
        <v>-581368.20000000007</v>
      </c>
      <c r="DI49" s="200">
        <v>-28906</v>
      </c>
      <c r="DJ49" s="497">
        <v>-443304.8</v>
      </c>
      <c r="DK49" s="497">
        <v>-192031.2</v>
      </c>
      <c r="DL49" s="497">
        <v>-34419</v>
      </c>
      <c r="DM49" s="497">
        <v>-121971.4</v>
      </c>
      <c r="DN49" s="497">
        <v>-70715.400000000009</v>
      </c>
      <c r="DO49" s="497">
        <v>-207229.2</v>
      </c>
      <c r="DP49" s="497">
        <v>-189855.8</v>
      </c>
      <c r="DQ49" s="497">
        <v>-3615842.6</v>
      </c>
      <c r="DR49" s="200">
        <v>-228148.8</v>
      </c>
      <c r="DS49" s="497">
        <v>-252674.2</v>
      </c>
      <c r="DT49" s="497">
        <v>-264177</v>
      </c>
      <c r="DU49" s="497">
        <v>-82188.400000000009</v>
      </c>
      <c r="DV49" s="497">
        <v>-2185144.6</v>
      </c>
      <c r="DW49" s="497">
        <v>-72384.2</v>
      </c>
      <c r="DX49" s="497">
        <v>-418034.4</v>
      </c>
      <c r="DY49" s="497">
        <v>-562564.4</v>
      </c>
      <c r="DZ49" s="497">
        <v>-84900.2</v>
      </c>
      <c r="EA49" s="497">
        <v>-740649.20000000007</v>
      </c>
      <c r="EB49" s="497">
        <v>-267335.8</v>
      </c>
      <c r="EC49" s="497">
        <v>-19817</v>
      </c>
      <c r="ED49" s="497">
        <v>-299460.2</v>
      </c>
      <c r="EE49" s="497">
        <v>-615846.80000000005</v>
      </c>
      <c r="EF49" s="200">
        <v>-303662</v>
      </c>
      <c r="EG49" s="497">
        <v>-355007.4</v>
      </c>
      <c r="EH49" s="497">
        <v>-455791</v>
      </c>
      <c r="EI49" s="497">
        <v>-228178.6</v>
      </c>
      <c r="EJ49" s="497">
        <v>-427689.6</v>
      </c>
      <c r="EK49" s="497">
        <v>-21187.8</v>
      </c>
      <c r="EL49" s="497">
        <v>-59838.400000000001</v>
      </c>
      <c r="EM49" s="497">
        <v>-175343.2</v>
      </c>
      <c r="EN49" s="497">
        <v>-129868.4</v>
      </c>
      <c r="EO49" s="497">
        <v>-1361472.6</v>
      </c>
      <c r="EP49" s="497">
        <v>-443066.4</v>
      </c>
      <c r="EQ49" s="497">
        <v>-161367</v>
      </c>
      <c r="ER49" s="497">
        <v>-56918</v>
      </c>
      <c r="ES49" s="497">
        <v>-285841.59999999998</v>
      </c>
      <c r="ET49" s="497">
        <v>-31558.2</v>
      </c>
      <c r="EU49" s="497">
        <v>-86539.199999999997</v>
      </c>
      <c r="EV49" s="497">
        <v>-50749.4</v>
      </c>
      <c r="EW49" s="497">
        <v>-1546322</v>
      </c>
      <c r="EX49" s="497">
        <v>-260720.2</v>
      </c>
      <c r="EY49" s="497">
        <v>-41511.4</v>
      </c>
      <c r="EZ49" s="497">
        <v>-68927.400000000009</v>
      </c>
      <c r="FA49" s="497">
        <v>-588192.4</v>
      </c>
      <c r="FB49" s="497">
        <v>-316297.2</v>
      </c>
      <c r="FC49" s="497">
        <v>-222814.6</v>
      </c>
      <c r="FD49" s="497">
        <v>-49974.6</v>
      </c>
      <c r="FE49" s="497">
        <v>-623833.20000000007</v>
      </c>
      <c r="FF49" s="497">
        <v>-210298.6</v>
      </c>
      <c r="FG49" s="497">
        <v>-276246</v>
      </c>
      <c r="FH49" s="497">
        <v>-599844.20000000007</v>
      </c>
      <c r="FI49" s="497">
        <v>-147182.20000000001</v>
      </c>
      <c r="FJ49" s="497">
        <v>-309264.40000000002</v>
      </c>
      <c r="FK49" s="497">
        <v>-1078044.8</v>
      </c>
      <c r="FL49" s="497">
        <v>-138838.20000000001</v>
      </c>
      <c r="FM49" s="497">
        <v>-267604</v>
      </c>
      <c r="FN49" s="497">
        <v>-1342430.4</v>
      </c>
      <c r="FO49" s="497">
        <v>-284709.2</v>
      </c>
      <c r="FP49" s="497">
        <v>-466399.8</v>
      </c>
      <c r="FQ49" s="497">
        <v>-38859.199999999997</v>
      </c>
      <c r="FR49" s="497">
        <v>-264296.2</v>
      </c>
      <c r="FS49" s="497">
        <v>-205977.60000000001</v>
      </c>
      <c r="FT49" s="497">
        <v>-6441329.6000000006</v>
      </c>
      <c r="FU49" s="497">
        <v>-79744.800000000003</v>
      </c>
      <c r="FV49" s="497">
        <v>-334385.8</v>
      </c>
      <c r="FW49" s="497">
        <v>-89102</v>
      </c>
      <c r="FX49" s="497">
        <v>-128140</v>
      </c>
      <c r="FY49" s="497">
        <v>-180856.2</v>
      </c>
      <c r="FZ49" s="497">
        <v>-27118</v>
      </c>
      <c r="GA49" s="497">
        <v>-77301.2</v>
      </c>
      <c r="GB49" s="497">
        <v>-105849.60000000001</v>
      </c>
      <c r="GC49" s="497">
        <v>-511904.4</v>
      </c>
      <c r="GD49" s="497">
        <v>-118604</v>
      </c>
      <c r="GE49" s="497">
        <v>-583364.80000000005</v>
      </c>
      <c r="GF49" s="497">
        <v>-334534.8</v>
      </c>
      <c r="GG49" s="497">
        <v>-110021.6</v>
      </c>
      <c r="GH49" s="497">
        <v>-627051.6</v>
      </c>
      <c r="GI49" s="497">
        <v>-119170.2</v>
      </c>
      <c r="GJ49" s="497">
        <v>-57543.8</v>
      </c>
      <c r="GK49" s="497">
        <v>-2482489</v>
      </c>
      <c r="GL49" s="200">
        <v>-147837.79999999999</v>
      </c>
      <c r="GM49" s="497">
        <v>-85764.400000000009</v>
      </c>
      <c r="GN49" s="497">
        <v>-217659.2</v>
      </c>
      <c r="GO49" s="497">
        <v>-51941.4</v>
      </c>
      <c r="GP49" s="497">
        <v>-77688.600000000006</v>
      </c>
      <c r="GQ49" s="497">
        <v>-69881</v>
      </c>
      <c r="GR49" s="497">
        <v>-62609.8</v>
      </c>
      <c r="GS49" s="497">
        <v>-149029.79999999999</v>
      </c>
      <c r="GT49" s="497">
        <v>-88684.800000000003</v>
      </c>
      <c r="GU49" s="497">
        <v>-140119.6</v>
      </c>
      <c r="GV49" s="497">
        <v>-48901.8</v>
      </c>
      <c r="GW49" s="497">
        <v>-57186.2</v>
      </c>
      <c r="GX49" s="497">
        <v>-185892.4</v>
      </c>
      <c r="GY49" s="497">
        <v>-238727.8</v>
      </c>
      <c r="GZ49" s="497">
        <v>-1541762.6</v>
      </c>
      <c r="HA49" s="497">
        <v>-702415.8</v>
      </c>
      <c r="HB49" s="497">
        <v>-766992.4</v>
      </c>
      <c r="HC49" s="497">
        <v>-96730.8</v>
      </c>
      <c r="HD49" s="497">
        <v>-106386</v>
      </c>
      <c r="HE49" s="497">
        <v>-1161246.3999999999</v>
      </c>
      <c r="HF49" s="497">
        <v>-87463</v>
      </c>
      <c r="HG49" s="497">
        <v>-42107.4</v>
      </c>
      <c r="HH49" s="497">
        <v>-89638.400000000009</v>
      </c>
      <c r="HI49" s="497">
        <v>-76168.800000000003</v>
      </c>
      <c r="HJ49" s="497">
        <v>-853561.4</v>
      </c>
      <c r="HK49" s="497">
        <v>-34657.4</v>
      </c>
      <c r="HL49" s="497">
        <v>-1958515.6</v>
      </c>
      <c r="HM49" s="497">
        <v>-141043.4</v>
      </c>
      <c r="HN49" s="497">
        <v>-120362.2</v>
      </c>
      <c r="HO49" s="497">
        <v>-191256.4</v>
      </c>
      <c r="HP49" s="497">
        <v>-56053.8</v>
      </c>
      <c r="HQ49" s="497">
        <v>-805672.8</v>
      </c>
      <c r="HR49" s="497">
        <v>-263968.40000000002</v>
      </c>
      <c r="HS49" s="497">
        <v>-97893</v>
      </c>
      <c r="HT49" s="497">
        <v>-1515926</v>
      </c>
      <c r="HU49" s="497">
        <v>-88357</v>
      </c>
      <c r="HV49" s="497">
        <v>-95002.400000000009</v>
      </c>
      <c r="HW49" s="497">
        <v>-937508</v>
      </c>
      <c r="HX49" s="497">
        <v>-28727.200000000001</v>
      </c>
      <c r="HY49" s="497">
        <v>-1985007.8</v>
      </c>
      <c r="HZ49" s="497">
        <v>-137169.4</v>
      </c>
      <c r="IA49" s="497">
        <v>-37667.199999999997</v>
      </c>
      <c r="IB49" s="497">
        <v>-143159.20000000001</v>
      </c>
      <c r="IC49" s="497">
        <v>-633816.20000000007</v>
      </c>
      <c r="ID49" s="497">
        <v>-82784.400000000009</v>
      </c>
      <c r="IE49" s="497">
        <v>-680214.8</v>
      </c>
      <c r="IF49" s="497">
        <v>-184223.6</v>
      </c>
      <c r="IG49" s="497">
        <v>-242184.6</v>
      </c>
      <c r="IH49" s="497">
        <v>-53640</v>
      </c>
      <c r="II49" s="497">
        <v>-251184.2</v>
      </c>
      <c r="IJ49" s="497">
        <v>-106386</v>
      </c>
      <c r="IK49" s="497">
        <v>-303513</v>
      </c>
      <c r="IL49" s="497">
        <v>-70357.8</v>
      </c>
      <c r="IM49" s="497">
        <v>-209732.4</v>
      </c>
      <c r="IN49" s="497">
        <v>-197633.6</v>
      </c>
      <c r="IO49" s="497">
        <v>-102154.4</v>
      </c>
      <c r="IP49" s="497">
        <v>-186428.79999999999</v>
      </c>
      <c r="IQ49" s="200">
        <v>-76913.8</v>
      </c>
      <c r="IR49" s="497">
        <v>-699227.20000000007</v>
      </c>
      <c r="IS49" s="497">
        <v>-147152.4</v>
      </c>
      <c r="IT49" s="497">
        <v>-136960.79999999999</v>
      </c>
      <c r="IU49" s="497">
        <v>-108978.6</v>
      </c>
      <c r="IV49" s="497">
        <v>-50421.599999999999</v>
      </c>
      <c r="IW49" s="497">
        <v>-173793.6</v>
      </c>
      <c r="IX49" s="497">
        <v>-7753364</v>
      </c>
      <c r="IY49" s="497">
        <v>-41362.400000000001</v>
      </c>
      <c r="IZ49" s="497">
        <v>-84214.8</v>
      </c>
      <c r="JA49" s="497">
        <v>-138927.6</v>
      </c>
      <c r="JB49" s="497">
        <v>-118484.8</v>
      </c>
      <c r="JC49" s="497">
        <v>-83410.2</v>
      </c>
      <c r="JD49" s="497">
        <v>-70000.2</v>
      </c>
      <c r="JE49" s="497">
        <v>-624578.20000000007</v>
      </c>
      <c r="JF49" s="497">
        <v>-6140975.4000000004</v>
      </c>
      <c r="JG49" s="497">
        <v>-95091.8</v>
      </c>
      <c r="JH49" s="497">
        <v>-68867.8</v>
      </c>
      <c r="JI49" s="497">
        <v>-1258305</v>
      </c>
      <c r="JJ49" s="497">
        <v>-193729.8</v>
      </c>
      <c r="JK49" s="497">
        <v>-368983.6</v>
      </c>
      <c r="JL49" s="497">
        <v>-133891.4</v>
      </c>
      <c r="JM49" s="497">
        <v>-73486.8</v>
      </c>
      <c r="JN49" s="497">
        <v>-33882.6</v>
      </c>
      <c r="JO49" s="497">
        <v>-108978.6</v>
      </c>
      <c r="JP49" s="497">
        <v>-221682.2</v>
      </c>
      <c r="JQ49" s="497">
        <v>-441457.2</v>
      </c>
      <c r="JR49" s="497">
        <v>-2096757.8</v>
      </c>
      <c r="JS49" s="497">
        <v>-621240.6</v>
      </c>
      <c r="JT49" s="497">
        <v>-586136.20000000007</v>
      </c>
      <c r="JU49" s="497">
        <v>-66930.8</v>
      </c>
      <c r="JV49" s="497">
        <v>-55159.8</v>
      </c>
      <c r="JW49" s="497">
        <v>-134427.79999999999</v>
      </c>
      <c r="JX49" s="497">
        <v>-87343.8</v>
      </c>
      <c r="JY49" s="497">
        <v>-99889.600000000006</v>
      </c>
      <c r="JZ49" s="497">
        <v>-858210.20000000007</v>
      </c>
      <c r="KA49" s="497">
        <v>-171767.2</v>
      </c>
      <c r="KB49" s="497">
        <v>-77688.600000000006</v>
      </c>
      <c r="KC49" s="497">
        <v>-84363.8</v>
      </c>
      <c r="KD49" s="497">
        <v>-184462</v>
      </c>
      <c r="KE49" s="497">
        <v>-185058</v>
      </c>
      <c r="KF49" s="497">
        <v>-110885.8</v>
      </c>
      <c r="KG49" s="497">
        <v>-459098.8</v>
      </c>
      <c r="KH49" s="497">
        <v>-1004379.2</v>
      </c>
      <c r="KI49" s="497">
        <v>-65351.4</v>
      </c>
      <c r="KJ49" s="497">
        <v>-155556</v>
      </c>
      <c r="KK49" s="497">
        <v>-528652</v>
      </c>
    </row>
    <row r="50" spans="1:297" ht="15">
      <c r="A50" s="310"/>
      <c r="B50" s="323" t="s">
        <v>609</v>
      </c>
      <c r="C50" s="200">
        <v>-64012720.140000023</v>
      </c>
      <c r="D50" s="689">
        <v>-7811485.5599999996</v>
      </c>
      <c r="E50" s="689">
        <v>-7594.3</v>
      </c>
      <c r="F50" s="497">
        <v>-103670.76</v>
      </c>
      <c r="G50" s="497">
        <v>-27522.2</v>
      </c>
      <c r="H50" s="497">
        <v>-123107.6</v>
      </c>
      <c r="I50" s="497">
        <v>-90092.38</v>
      </c>
      <c r="J50" s="497">
        <v>-53114.42</v>
      </c>
      <c r="K50" s="497">
        <v>-45291.72</v>
      </c>
      <c r="L50" s="497">
        <v>-187139.54</v>
      </c>
      <c r="M50" s="497">
        <v>-14708.96</v>
      </c>
      <c r="N50" s="497">
        <v>-20122.04</v>
      </c>
      <c r="O50" s="497">
        <v>-3665032.02</v>
      </c>
      <c r="P50" s="497">
        <v>-126579.28</v>
      </c>
      <c r="Q50" s="200">
        <v>-103373.84</v>
      </c>
      <c r="R50" s="497">
        <v>-25946.240000000002</v>
      </c>
      <c r="S50" s="497">
        <v>-188178.76</v>
      </c>
      <c r="T50" s="497">
        <v>-74138.64</v>
      </c>
      <c r="U50" s="497">
        <v>-72688.3</v>
      </c>
      <c r="V50" s="497">
        <v>-10586.34</v>
      </c>
      <c r="W50" s="497">
        <v>-11248.7</v>
      </c>
      <c r="X50" s="497">
        <v>-220531.62</v>
      </c>
      <c r="Y50" s="497">
        <v>-51492.78</v>
      </c>
      <c r="Z50" s="497">
        <v>-87956.84</v>
      </c>
      <c r="AA50" s="497">
        <v>-75908.740000000005</v>
      </c>
      <c r="AB50" s="497">
        <v>-28344.44</v>
      </c>
      <c r="AC50" s="497">
        <v>-106902.62</v>
      </c>
      <c r="AD50" s="497">
        <v>-90229.42</v>
      </c>
      <c r="AE50" s="497">
        <v>-33449.18</v>
      </c>
      <c r="AF50" s="497">
        <v>-7811485.5599999996</v>
      </c>
      <c r="AG50" s="497">
        <v>-2869491.98</v>
      </c>
      <c r="AH50" s="497">
        <v>-23513.78</v>
      </c>
      <c r="AI50" s="200">
        <v>-260935.58</v>
      </c>
      <c r="AJ50" s="497">
        <v>-109118.1</v>
      </c>
      <c r="AK50" s="497">
        <v>-23913.48</v>
      </c>
      <c r="AL50" s="497">
        <v>-22862.84</v>
      </c>
      <c r="AM50" s="497">
        <v>-537094.02</v>
      </c>
      <c r="AN50" s="497">
        <v>-118174.16</v>
      </c>
      <c r="AO50" s="497">
        <v>-781504.86</v>
      </c>
      <c r="AP50" s="497">
        <v>-203607.18</v>
      </c>
      <c r="AQ50" s="497">
        <v>-111984.52</v>
      </c>
      <c r="AR50" s="497">
        <v>-233687.46</v>
      </c>
      <c r="AS50" s="497">
        <v>-73099.42</v>
      </c>
      <c r="AT50" s="497">
        <v>-77176.36</v>
      </c>
      <c r="AU50" s="497">
        <v>-141939.18</v>
      </c>
      <c r="AV50" s="497">
        <v>-50042.44</v>
      </c>
      <c r="AW50" s="497">
        <v>-82498.080000000002</v>
      </c>
      <c r="AX50" s="497">
        <v>-61690.84</v>
      </c>
      <c r="AY50" s="497">
        <v>-20487.48</v>
      </c>
      <c r="AZ50" s="497">
        <v>-49322.98</v>
      </c>
      <c r="BA50" s="497">
        <v>-282348.08</v>
      </c>
      <c r="BB50" s="497">
        <v>-182891.3</v>
      </c>
      <c r="BC50" s="497">
        <v>-899222.22</v>
      </c>
      <c r="BD50" s="497">
        <v>-55364.160000000003</v>
      </c>
      <c r="BE50" s="497">
        <v>-51983.839999999997</v>
      </c>
      <c r="BF50" s="497">
        <v>-46810.58</v>
      </c>
      <c r="BG50" s="497">
        <v>-47507.199999999997</v>
      </c>
      <c r="BH50" s="497">
        <v>-19048.560000000001</v>
      </c>
      <c r="BI50" s="497">
        <v>-64797.08</v>
      </c>
      <c r="BJ50" s="497">
        <v>-1703795.48</v>
      </c>
      <c r="BK50" s="497">
        <v>-18934.36</v>
      </c>
      <c r="BL50" s="497">
        <v>-218304.72</v>
      </c>
      <c r="BM50" s="497">
        <v>-535266.81999999995</v>
      </c>
      <c r="BN50" s="497">
        <v>-417412.42</v>
      </c>
      <c r="BO50" s="497">
        <v>-29566.38</v>
      </c>
      <c r="BP50" s="497">
        <v>-416064.86</v>
      </c>
      <c r="BQ50" s="497">
        <v>-140134.82</v>
      </c>
      <c r="BR50" s="497">
        <v>-387720.42</v>
      </c>
      <c r="BS50" s="497">
        <v>-57808.04</v>
      </c>
      <c r="BT50" s="497">
        <v>-142498.76</v>
      </c>
      <c r="BU50" s="497">
        <v>-13544.12</v>
      </c>
      <c r="BV50" s="497">
        <v>-60114.879999999997</v>
      </c>
      <c r="BW50" s="497">
        <v>-13235.78</v>
      </c>
      <c r="BX50" s="497">
        <v>-96384.8</v>
      </c>
      <c r="BY50" s="497">
        <v>-40803.660000000003</v>
      </c>
      <c r="BZ50" s="497">
        <v>-24781.4</v>
      </c>
      <c r="CA50" s="497">
        <v>-14172.22</v>
      </c>
      <c r="CB50" s="497">
        <v>-142955.56</v>
      </c>
      <c r="CC50" s="497">
        <v>-171871</v>
      </c>
      <c r="CD50" s="497">
        <v>-117089.26</v>
      </c>
      <c r="CE50" s="497">
        <v>-47027.56</v>
      </c>
      <c r="CF50" s="497">
        <v>-22668.7</v>
      </c>
      <c r="CG50" s="497">
        <v>-221570.84</v>
      </c>
      <c r="CH50" s="497">
        <v>-86837.68</v>
      </c>
      <c r="CI50" s="497">
        <v>-224482.94</v>
      </c>
      <c r="CJ50" s="497">
        <v>-439224.62</v>
      </c>
      <c r="CK50" s="497">
        <v>-104241.76</v>
      </c>
      <c r="CL50" s="497">
        <v>-19448.259999999998</v>
      </c>
      <c r="CM50" s="497">
        <v>-17038.64</v>
      </c>
      <c r="CN50" s="497">
        <v>-475471.7</v>
      </c>
      <c r="CO50" s="497">
        <v>-109243.72</v>
      </c>
      <c r="CP50" s="497">
        <v>-78078.539999999994</v>
      </c>
      <c r="CQ50" s="497">
        <v>-83982.68</v>
      </c>
      <c r="CR50" s="497">
        <v>-11545.62</v>
      </c>
      <c r="CS50" s="497">
        <v>-76148.56</v>
      </c>
      <c r="CT50" s="497">
        <v>-552351.14</v>
      </c>
      <c r="CU50" s="497">
        <v>-45531.54</v>
      </c>
      <c r="CV50" s="497">
        <v>-27876.22</v>
      </c>
      <c r="CW50" s="497">
        <v>-172110.82</v>
      </c>
      <c r="CX50" s="497">
        <v>-22680.12</v>
      </c>
      <c r="CY50" s="497">
        <v>-24964.12</v>
      </c>
      <c r="CZ50" s="497">
        <v>-573398.19999999995</v>
      </c>
      <c r="DA50" s="497">
        <v>-895168.12</v>
      </c>
      <c r="DB50" s="497">
        <v>-69901.819999999992</v>
      </c>
      <c r="DC50" s="497">
        <v>-72425.64</v>
      </c>
      <c r="DD50" s="497">
        <v>-85455.86</v>
      </c>
      <c r="DE50" s="497">
        <v>-23273.96</v>
      </c>
      <c r="DF50" s="497">
        <v>-1435105.72</v>
      </c>
      <c r="DG50" s="200">
        <v>-38085.699999999997</v>
      </c>
      <c r="DH50" s="497">
        <v>-222792.78</v>
      </c>
      <c r="DI50" s="200">
        <v>-11077.4</v>
      </c>
      <c r="DJ50" s="497">
        <v>-169883.92</v>
      </c>
      <c r="DK50" s="497">
        <v>-73590.48</v>
      </c>
      <c r="DL50" s="497">
        <v>-13190.1</v>
      </c>
      <c r="DM50" s="497">
        <v>-46742.06</v>
      </c>
      <c r="DN50" s="497">
        <v>-27099.66</v>
      </c>
      <c r="DO50" s="497">
        <v>-79414.679999999993</v>
      </c>
      <c r="DP50" s="497">
        <v>-72756.819999999992</v>
      </c>
      <c r="DQ50" s="497">
        <v>-1385668.54</v>
      </c>
      <c r="DR50" s="200">
        <v>-87431.52</v>
      </c>
      <c r="DS50" s="497">
        <v>-96830.18</v>
      </c>
      <c r="DT50" s="497">
        <v>-101238.3</v>
      </c>
      <c r="DU50" s="497">
        <v>-31496.36</v>
      </c>
      <c r="DV50" s="497">
        <v>-837394.34</v>
      </c>
      <c r="DW50" s="497">
        <v>-27739.18</v>
      </c>
      <c r="DX50" s="497">
        <v>-160199.76</v>
      </c>
      <c r="DY50" s="497">
        <v>-215586.76</v>
      </c>
      <c r="DZ50" s="497">
        <v>-32535.58</v>
      </c>
      <c r="EA50" s="497">
        <v>-283832.68</v>
      </c>
      <c r="EB50" s="497">
        <v>-102448.82</v>
      </c>
      <c r="EC50" s="497">
        <v>-7594.3</v>
      </c>
      <c r="ED50" s="497">
        <v>-114759.58</v>
      </c>
      <c r="EE50" s="497">
        <v>-236005.72</v>
      </c>
      <c r="EF50" s="200">
        <v>-116369.8</v>
      </c>
      <c r="EG50" s="497">
        <v>-136046.46</v>
      </c>
      <c r="EH50" s="497">
        <v>-174668.9</v>
      </c>
      <c r="EI50" s="497">
        <v>-87442.94</v>
      </c>
      <c r="EJ50" s="497">
        <v>-163899.84</v>
      </c>
      <c r="EK50" s="497">
        <v>-8119.62</v>
      </c>
      <c r="EL50" s="497">
        <v>-22931.360000000001</v>
      </c>
      <c r="EM50" s="497">
        <v>-67195.28</v>
      </c>
      <c r="EN50" s="497">
        <v>-49768.36</v>
      </c>
      <c r="EO50" s="497">
        <v>-521745.54</v>
      </c>
      <c r="EP50" s="497">
        <v>-169792.56</v>
      </c>
      <c r="EQ50" s="497">
        <v>-61839.3</v>
      </c>
      <c r="ER50" s="497">
        <v>-21812.2</v>
      </c>
      <c r="ES50" s="497">
        <v>-109540.64</v>
      </c>
      <c r="ET50" s="497">
        <v>-12093.78</v>
      </c>
      <c r="EU50" s="497">
        <v>-33163.68</v>
      </c>
      <c r="EV50" s="497">
        <v>-19448.259999999998</v>
      </c>
      <c r="EW50" s="497">
        <v>-592583.80000000005</v>
      </c>
      <c r="EX50" s="497">
        <v>-99913.58</v>
      </c>
      <c r="EY50" s="497">
        <v>-15908.06</v>
      </c>
      <c r="EZ50" s="497">
        <v>-26414.46</v>
      </c>
      <c r="FA50" s="497">
        <v>-225407.96</v>
      </c>
      <c r="FB50" s="497">
        <v>-121211.88</v>
      </c>
      <c r="FC50" s="497">
        <v>-85387.34</v>
      </c>
      <c r="FD50" s="497">
        <v>-19151.34</v>
      </c>
      <c r="FE50" s="497">
        <v>-239066.28</v>
      </c>
      <c r="FF50" s="497">
        <v>-80590.94</v>
      </c>
      <c r="FG50" s="497">
        <v>-105863.4</v>
      </c>
      <c r="FH50" s="497">
        <v>-229873.18</v>
      </c>
      <c r="FI50" s="497">
        <v>-56403.38</v>
      </c>
      <c r="FJ50" s="497">
        <v>-118516.76</v>
      </c>
      <c r="FK50" s="497">
        <v>-413129.92</v>
      </c>
      <c r="FL50" s="497">
        <v>-53205.78</v>
      </c>
      <c r="FM50" s="497">
        <v>-102551.6</v>
      </c>
      <c r="FN50" s="497">
        <v>-514448.16</v>
      </c>
      <c r="FO50" s="497">
        <v>-109106.68</v>
      </c>
      <c r="FP50" s="497">
        <v>-178734.42</v>
      </c>
      <c r="FQ50" s="497">
        <v>-14891.68</v>
      </c>
      <c r="FR50" s="497">
        <v>-101283.98</v>
      </c>
      <c r="FS50" s="497">
        <v>-78935.039999999994</v>
      </c>
      <c r="FT50" s="497">
        <v>-2468455.84</v>
      </c>
      <c r="FU50" s="497">
        <v>-30559.919999999998</v>
      </c>
      <c r="FV50" s="497">
        <v>-128143.82</v>
      </c>
      <c r="FW50" s="497">
        <v>-34145.800000000003</v>
      </c>
      <c r="FX50" s="497">
        <v>-49106</v>
      </c>
      <c r="FY50" s="497">
        <v>-69307.98</v>
      </c>
      <c r="FZ50" s="497">
        <v>-10392.200000000001</v>
      </c>
      <c r="GA50" s="497">
        <v>-29623.48</v>
      </c>
      <c r="GB50" s="497">
        <v>-40563.839999999997</v>
      </c>
      <c r="GC50" s="497">
        <v>-196172.76</v>
      </c>
      <c r="GD50" s="497">
        <v>-45451.6</v>
      </c>
      <c r="GE50" s="497">
        <v>-223557.92</v>
      </c>
      <c r="GF50" s="497">
        <v>-128200.92</v>
      </c>
      <c r="GG50" s="497">
        <v>-42162.64</v>
      </c>
      <c r="GH50" s="497">
        <v>-240299.64</v>
      </c>
      <c r="GI50" s="497">
        <v>-45668.58</v>
      </c>
      <c r="GJ50" s="497">
        <v>-22052.02</v>
      </c>
      <c r="GK50" s="497">
        <v>-951343.1</v>
      </c>
      <c r="GL50" s="200">
        <v>-56654.62</v>
      </c>
      <c r="GM50" s="497">
        <v>-32866.76</v>
      </c>
      <c r="GN50" s="497">
        <v>-83411.679999999993</v>
      </c>
      <c r="GO50" s="497">
        <v>-19905.060000000001</v>
      </c>
      <c r="GP50" s="497">
        <v>-29771.94</v>
      </c>
      <c r="GQ50" s="497">
        <v>-26779.9</v>
      </c>
      <c r="GR50" s="497">
        <v>-23993.42</v>
      </c>
      <c r="GS50" s="497">
        <v>-57111.42</v>
      </c>
      <c r="GT50" s="497">
        <v>-33985.919999999998</v>
      </c>
      <c r="GU50" s="497">
        <v>-53696.84</v>
      </c>
      <c r="GV50" s="497">
        <v>-18740.22</v>
      </c>
      <c r="GW50" s="497">
        <v>-21914.98</v>
      </c>
      <c r="GX50" s="497">
        <v>-71237.960000000006</v>
      </c>
      <c r="GY50" s="497">
        <v>-91485.62</v>
      </c>
      <c r="GZ50" s="497">
        <v>-590836.54</v>
      </c>
      <c r="HA50" s="497">
        <v>-269180.82</v>
      </c>
      <c r="HB50" s="497">
        <v>-293927.96000000002</v>
      </c>
      <c r="HC50" s="497">
        <v>-37069.32</v>
      </c>
      <c r="HD50" s="497">
        <v>-40769.4</v>
      </c>
      <c r="HE50" s="497">
        <v>-445014.56</v>
      </c>
      <c r="HF50" s="497">
        <v>-33517.699999999997</v>
      </c>
      <c r="HG50" s="497">
        <v>-16136.46</v>
      </c>
      <c r="HH50" s="497">
        <v>-34351.360000000001</v>
      </c>
      <c r="HI50" s="497">
        <v>-29189.52</v>
      </c>
      <c r="HJ50" s="497">
        <v>-327103.06</v>
      </c>
      <c r="HK50" s="497">
        <v>-13281.46</v>
      </c>
      <c r="HL50" s="497">
        <v>-750545.24</v>
      </c>
      <c r="HM50" s="497">
        <v>-54050.86</v>
      </c>
      <c r="HN50" s="497">
        <v>-46125.38</v>
      </c>
      <c r="HO50" s="497">
        <v>-73293.56</v>
      </c>
      <c r="HP50" s="497">
        <v>-21481.02</v>
      </c>
      <c r="HQ50" s="497">
        <v>-308751.12</v>
      </c>
      <c r="HR50" s="497">
        <v>-101158.36</v>
      </c>
      <c r="HS50" s="497">
        <v>-37514.699999999997</v>
      </c>
      <c r="HT50" s="497">
        <v>-580935.4</v>
      </c>
      <c r="HU50" s="497">
        <v>-33860.300000000003</v>
      </c>
      <c r="HV50" s="497">
        <v>-36406.959999999999</v>
      </c>
      <c r="HW50" s="497">
        <v>-359273.2</v>
      </c>
      <c r="HX50" s="497">
        <v>-11008.88</v>
      </c>
      <c r="HY50" s="497">
        <v>-760697.62</v>
      </c>
      <c r="HZ50" s="497">
        <v>-52566.26</v>
      </c>
      <c r="IA50" s="497">
        <v>-14434.88</v>
      </c>
      <c r="IB50" s="497">
        <v>-54861.68</v>
      </c>
      <c r="IC50" s="497">
        <v>-242891.98</v>
      </c>
      <c r="ID50" s="497">
        <v>-31724.76</v>
      </c>
      <c r="IE50" s="497">
        <v>-260672.92</v>
      </c>
      <c r="IF50" s="497">
        <v>-70598.44</v>
      </c>
      <c r="IG50" s="497">
        <v>-92810.34</v>
      </c>
      <c r="IH50" s="497">
        <v>-20556</v>
      </c>
      <c r="II50" s="497">
        <v>-96259.18</v>
      </c>
      <c r="IJ50" s="497">
        <v>-40769.4</v>
      </c>
      <c r="IK50" s="497">
        <v>-116312.7</v>
      </c>
      <c r="IL50" s="497">
        <v>-26962.62</v>
      </c>
      <c r="IM50" s="497">
        <v>-80373.960000000006</v>
      </c>
      <c r="IN50" s="497">
        <v>-75737.440000000002</v>
      </c>
      <c r="IO50" s="497">
        <v>-39147.760000000002</v>
      </c>
      <c r="IP50" s="497">
        <v>-71443.520000000004</v>
      </c>
      <c r="IQ50" s="200">
        <v>-29475.02</v>
      </c>
      <c r="IR50" s="497">
        <v>-267958.88</v>
      </c>
      <c r="IS50" s="497">
        <v>-56391.96</v>
      </c>
      <c r="IT50" s="497">
        <v>-52486.32</v>
      </c>
      <c r="IU50" s="497">
        <v>-41762.94</v>
      </c>
      <c r="IV50" s="497">
        <v>-19322.64</v>
      </c>
      <c r="IW50" s="497">
        <v>-66601.440000000002</v>
      </c>
      <c r="IX50" s="497">
        <v>-2971255.6</v>
      </c>
      <c r="IY50" s="497">
        <v>-15850.96</v>
      </c>
      <c r="IZ50" s="497">
        <v>-32272.92</v>
      </c>
      <c r="JA50" s="497">
        <v>-53240.04</v>
      </c>
      <c r="JB50" s="497">
        <v>-45405.919999999998</v>
      </c>
      <c r="JC50" s="497">
        <v>-31964.58</v>
      </c>
      <c r="JD50" s="497">
        <v>-26825.58</v>
      </c>
      <c r="JE50" s="497">
        <v>-239351.78</v>
      </c>
      <c r="JF50" s="497">
        <v>-2353353.66</v>
      </c>
      <c r="JG50" s="497">
        <v>-36441.22</v>
      </c>
      <c r="JH50" s="497">
        <v>-26391.62</v>
      </c>
      <c r="JI50" s="497">
        <v>-482209.5</v>
      </c>
      <c r="JJ50" s="497">
        <v>-74241.42</v>
      </c>
      <c r="JK50" s="497">
        <v>-141402.44</v>
      </c>
      <c r="JL50" s="497">
        <v>-51310.06</v>
      </c>
      <c r="JM50" s="497">
        <v>-28161.72</v>
      </c>
      <c r="JN50" s="497">
        <v>-12984.54</v>
      </c>
      <c r="JO50" s="497">
        <v>-41762.94</v>
      </c>
      <c r="JP50" s="497">
        <v>-84953.38</v>
      </c>
      <c r="JQ50" s="497">
        <v>-169175.88</v>
      </c>
      <c r="JR50" s="497">
        <v>-803522.62</v>
      </c>
      <c r="JS50" s="497">
        <v>-238072.74</v>
      </c>
      <c r="JT50" s="497">
        <v>-224619.98</v>
      </c>
      <c r="JU50" s="497">
        <v>-25649.32</v>
      </c>
      <c r="JV50" s="497">
        <v>-21138.42</v>
      </c>
      <c r="JW50" s="497">
        <v>-51515.62</v>
      </c>
      <c r="JX50" s="497">
        <v>-33472.019999999997</v>
      </c>
      <c r="JY50" s="497">
        <v>-38279.839999999997</v>
      </c>
      <c r="JZ50" s="497">
        <v>-328884.58</v>
      </c>
      <c r="KA50" s="497">
        <v>-65824.88</v>
      </c>
      <c r="KB50" s="497">
        <v>-29771.94</v>
      </c>
      <c r="KC50" s="497">
        <v>-32330.02</v>
      </c>
      <c r="KD50" s="497">
        <v>-70689.8</v>
      </c>
      <c r="KE50" s="497">
        <v>-70918.2</v>
      </c>
      <c r="KF50" s="497">
        <v>-42493.82</v>
      </c>
      <c r="KG50" s="497">
        <v>-175936.52</v>
      </c>
      <c r="KH50" s="497">
        <v>-384899.68</v>
      </c>
      <c r="KI50" s="497">
        <v>-25044.06</v>
      </c>
      <c r="KJ50" s="497">
        <v>-59612.4</v>
      </c>
      <c r="KK50" s="497">
        <v>-202590.8</v>
      </c>
    </row>
    <row r="51" spans="1:297" ht="15">
      <c r="A51" s="312"/>
      <c r="B51" s="323" t="s">
        <v>351</v>
      </c>
      <c r="C51" s="200">
        <v>-75304908.333313808</v>
      </c>
      <c r="D51" s="689">
        <v>-9518834.9921381902</v>
      </c>
      <c r="E51" s="689">
        <v>0</v>
      </c>
      <c r="F51" s="497">
        <v>-233593.00259449641</v>
      </c>
      <c r="G51" s="497">
        <v>-83077.981717197588</v>
      </c>
      <c r="H51" s="497">
        <v>-225583.68430923711</v>
      </c>
      <c r="I51" s="497">
        <v>-158224.22267413561</v>
      </c>
      <c r="J51" s="497">
        <v>-61206.811983116713</v>
      </c>
      <c r="K51" s="497">
        <v>-62150.073154826423</v>
      </c>
      <c r="L51" s="497">
        <v>-164605.34527675569</v>
      </c>
      <c r="M51" s="497">
        <v>-45151.711437389909</v>
      </c>
      <c r="N51" s="497">
        <v>-68214.036983463666</v>
      </c>
      <c r="O51" s="497">
        <v>-9518834.9921381902</v>
      </c>
      <c r="P51" s="497">
        <v>-109537.0310523692</v>
      </c>
      <c r="Q51" s="497">
        <v>0</v>
      </c>
      <c r="R51" s="497">
        <v>-57629.447331598727</v>
      </c>
      <c r="S51" s="497">
        <v>-200983.90288761791</v>
      </c>
      <c r="T51" s="497">
        <v>-77844.184242762072</v>
      </c>
      <c r="U51" s="497">
        <v>-177913.07979772071</v>
      </c>
      <c r="V51" s="497">
        <v>-31230.592619664309</v>
      </c>
      <c r="W51" s="497">
        <v>-29691.326422966831</v>
      </c>
      <c r="X51" s="497">
        <v>-33528.616523028591</v>
      </c>
      <c r="Y51" s="497">
        <v>-60127.620570739527</v>
      </c>
      <c r="Z51" s="497">
        <v>0</v>
      </c>
      <c r="AA51" s="497">
        <v>0</v>
      </c>
      <c r="AB51" s="497">
        <v>-7244.8875933428963</v>
      </c>
      <c r="AC51" s="497">
        <v>-87264.52203841944</v>
      </c>
      <c r="AD51" s="497">
        <v>-102526.05363247151</v>
      </c>
      <c r="AE51" s="497">
        <v>-12813.776853793201</v>
      </c>
      <c r="AF51" s="497">
        <v>-7512374.4958210057</v>
      </c>
      <c r="AG51" s="497">
        <v>-4484703.4402226629</v>
      </c>
      <c r="AH51" s="497">
        <v>-10624.72344267068</v>
      </c>
      <c r="AI51" s="497">
        <v>-447017.1115949931</v>
      </c>
      <c r="AJ51" s="497">
        <v>-130808.5873508996</v>
      </c>
      <c r="AK51" s="497">
        <v>-29684.57579970235</v>
      </c>
      <c r="AL51" s="497">
        <v>-62946.748257881933</v>
      </c>
      <c r="AM51" s="497">
        <v>-301101.7088124138</v>
      </c>
      <c r="AN51" s="497">
        <v>-205050.3655233765</v>
      </c>
      <c r="AO51" s="497">
        <v>-469405.68471083773</v>
      </c>
      <c r="AP51" s="497">
        <v>-190017.7533551415</v>
      </c>
      <c r="AQ51" s="497">
        <v>-291289.29688874749</v>
      </c>
      <c r="AR51" s="497">
        <v>-449360.12719338271</v>
      </c>
      <c r="AS51" s="497">
        <v>-84026.990984866803</v>
      </c>
      <c r="AT51" s="497">
        <v>-80856.292081696869</v>
      </c>
      <c r="AU51" s="497">
        <v>-303917.65223900281</v>
      </c>
      <c r="AV51" s="497">
        <v>-75601.760869194884</v>
      </c>
      <c r="AW51" s="497">
        <v>-268153.03824007593</v>
      </c>
      <c r="AX51" s="497">
        <v>-64247.725208589218</v>
      </c>
      <c r="AY51" s="497">
        <v>-11989.648151852951</v>
      </c>
      <c r="AZ51" s="497">
        <v>-75945.428013194891</v>
      </c>
      <c r="BA51" s="497">
        <v>-393877.64367014082</v>
      </c>
      <c r="BB51" s="497">
        <v>-205775.6207417234</v>
      </c>
      <c r="BC51" s="497">
        <v>-949923.36676612787</v>
      </c>
      <c r="BD51" s="497">
        <v>-74122.125821356211</v>
      </c>
      <c r="BE51" s="497">
        <v>-58855.473372546643</v>
      </c>
      <c r="BF51" s="497">
        <v>-52624.518130474607</v>
      </c>
      <c r="BG51" s="497">
        <v>-36926.33154595604</v>
      </c>
      <c r="BH51" s="497">
        <v>-19118.22120567162</v>
      </c>
      <c r="BI51" s="497">
        <v>-76083.968292459482</v>
      </c>
      <c r="BJ51" s="497">
        <v>-1476238.396729995</v>
      </c>
      <c r="BK51" s="497">
        <v>-43614.771590054173</v>
      </c>
      <c r="BL51" s="497">
        <v>-69751.337307829803</v>
      </c>
      <c r="BM51" s="497">
        <v>-377969.4676339291</v>
      </c>
      <c r="BN51" s="497">
        <v>-633672.09105708648</v>
      </c>
      <c r="BO51" s="497">
        <v>-1717.0046485464361</v>
      </c>
      <c r="BP51" s="497">
        <v>-386894.23929026799</v>
      </c>
      <c r="BQ51" s="497">
        <v>-276542.07997925259</v>
      </c>
      <c r="BR51" s="497">
        <v>-489895.26503279322</v>
      </c>
      <c r="BS51" s="497">
        <v>-40185.790819323323</v>
      </c>
      <c r="BT51" s="497">
        <v>-191822.66979740671</v>
      </c>
      <c r="BU51" s="497">
        <v>-26285.139377240292</v>
      </c>
      <c r="BV51" s="497">
        <v>-95429.987549328347</v>
      </c>
      <c r="BW51" s="497">
        <v>-23458.900644189351</v>
      </c>
      <c r="BX51" s="497">
        <v>-137675.2218028889</v>
      </c>
      <c r="BY51" s="497">
        <v>-62972.96082471533</v>
      </c>
      <c r="BZ51" s="497">
        <v>-44511.194921140443</v>
      </c>
      <c r="CA51" s="497">
        <v>0</v>
      </c>
      <c r="CB51" s="497">
        <v>-204590.43967059461</v>
      </c>
      <c r="CC51" s="497">
        <v>-299691.27516465739</v>
      </c>
      <c r="CD51" s="497">
        <v>-391895.20181511581</v>
      </c>
      <c r="CE51" s="497">
        <v>-94089.736168749107</v>
      </c>
      <c r="CF51" s="497">
        <v>-12647.536548112739</v>
      </c>
      <c r="CG51" s="497">
        <v>0</v>
      </c>
      <c r="CH51" s="497">
        <v>-31337.978652251732</v>
      </c>
      <c r="CI51" s="497">
        <v>-493856.51592389483</v>
      </c>
      <c r="CJ51" s="497">
        <v>-491614.71700679307</v>
      </c>
      <c r="CK51" s="497">
        <v>-143019.0521568048</v>
      </c>
      <c r="CL51" s="497">
        <v>-26302.783415464321</v>
      </c>
      <c r="CM51" s="497">
        <v>-37248.037078193491</v>
      </c>
      <c r="CN51" s="497">
        <v>-858042.26712741191</v>
      </c>
      <c r="CO51" s="497">
        <v>-260861.15683367819</v>
      </c>
      <c r="CP51" s="497">
        <v>-253387.23068324901</v>
      </c>
      <c r="CQ51" s="497">
        <v>-185829.06729874</v>
      </c>
      <c r="CR51" s="497">
        <v>-35962.857949102938</v>
      </c>
      <c r="CS51" s="497">
        <v>-56752.977786651623</v>
      </c>
      <c r="CT51" s="497">
        <v>-667511.05780339672</v>
      </c>
      <c r="CU51" s="497">
        <v>-106603.0579086306</v>
      </c>
      <c r="CV51" s="497">
        <v>-49918.632184431342</v>
      </c>
      <c r="CW51" s="497">
        <v>-385548.54958778463</v>
      </c>
      <c r="CX51" s="497">
        <v>-64122.013965304119</v>
      </c>
      <c r="CY51" s="497">
        <v>-27924.540557979031</v>
      </c>
      <c r="CZ51" s="497">
        <v>-237970.7266722568</v>
      </c>
      <c r="DA51" s="497">
        <v>-65832.713075424035</v>
      </c>
      <c r="DB51" s="497">
        <v>-135002.7208725487</v>
      </c>
      <c r="DC51" s="497">
        <v>-148559.70583317199</v>
      </c>
      <c r="DD51" s="497">
        <v>-151837.804748183</v>
      </c>
      <c r="DE51" s="497">
        <v>-49565.89915331384</v>
      </c>
      <c r="DF51" s="497">
        <v>-859659.71798057132</v>
      </c>
      <c r="DG51" s="497">
        <v>-84587.759494735074</v>
      </c>
      <c r="DH51" s="497">
        <v>-257017.93895805691</v>
      </c>
      <c r="DI51" s="497">
        <v>0</v>
      </c>
      <c r="DJ51" s="497">
        <v>-291822.22997000901</v>
      </c>
      <c r="DK51" s="497">
        <v>-85495.428103780592</v>
      </c>
      <c r="DL51" s="497">
        <v>-24749.087552653938</v>
      </c>
      <c r="DM51" s="497">
        <v>-15223.63443228502</v>
      </c>
      <c r="DN51" s="497">
        <v>-92212.643879894313</v>
      </c>
      <c r="DO51" s="497">
        <v>-123241.7185988781</v>
      </c>
      <c r="DP51" s="497">
        <v>-186217.18865312729</v>
      </c>
      <c r="DQ51" s="497">
        <v>-1687568.4393553541</v>
      </c>
      <c r="DR51" s="497">
        <v>-83752.313463572951</v>
      </c>
      <c r="DS51" s="497">
        <v>-232038.58395367939</v>
      </c>
      <c r="DT51" s="497">
        <v>-93473.168479766566</v>
      </c>
      <c r="DU51" s="497">
        <v>-60639.979679538374</v>
      </c>
      <c r="DV51" s="497">
        <v>-529732.34355988272</v>
      </c>
      <c r="DW51" s="497">
        <v>-44594.667955254983</v>
      </c>
      <c r="DX51" s="497">
        <v>-276579.97049068619</v>
      </c>
      <c r="DY51" s="497">
        <v>-405850.95812471118</v>
      </c>
      <c r="DZ51" s="497">
        <v>-40534.916352569933</v>
      </c>
      <c r="EA51" s="497">
        <v>-456320.85216059821</v>
      </c>
      <c r="EB51" s="497">
        <v>-107101.77091500501</v>
      </c>
      <c r="EC51" s="497">
        <v>-24724.74298918559</v>
      </c>
      <c r="ED51" s="497">
        <v>-107767.6372084988</v>
      </c>
      <c r="EE51" s="497">
        <v>-369031.65193488111</v>
      </c>
      <c r="EF51" s="497">
        <v>-439419.57576373959</v>
      </c>
      <c r="EG51" s="497">
        <v>-213046.2528905097</v>
      </c>
      <c r="EH51" s="497">
        <v>-230939.12293310839</v>
      </c>
      <c r="EI51" s="497">
        <v>-103423.4718886413</v>
      </c>
      <c r="EJ51" s="497">
        <v>-147885.87050974759</v>
      </c>
      <c r="EK51" s="497">
        <v>-23259.888966911381</v>
      </c>
      <c r="EL51" s="497">
        <v>-83277.291511597577</v>
      </c>
      <c r="EM51" s="497">
        <v>-279151.67519919347</v>
      </c>
      <c r="EN51" s="497">
        <v>-21278.06751627662</v>
      </c>
      <c r="EO51" s="497">
        <v>-539546.59676926374</v>
      </c>
      <c r="EP51" s="497">
        <v>-174173.81139880561</v>
      </c>
      <c r="EQ51" s="497">
        <v>-119844.86556549471</v>
      </c>
      <c r="ER51" s="497">
        <v>-37913.554333968466</v>
      </c>
      <c r="ES51" s="497">
        <v>-140818.39317583991</v>
      </c>
      <c r="ET51" s="497">
        <v>-39000.391232679067</v>
      </c>
      <c r="EU51" s="497">
        <v>-17041.685653569872</v>
      </c>
      <c r="EV51" s="497">
        <v>-44572.03074565882</v>
      </c>
      <c r="EW51" s="497">
        <v>-145660.24278335081</v>
      </c>
      <c r="EX51" s="497">
        <v>-222493.63038270199</v>
      </c>
      <c r="EY51" s="497">
        <v>-19139.103440231389</v>
      </c>
      <c r="EZ51" s="497">
        <v>-88024.127273543709</v>
      </c>
      <c r="FA51" s="497">
        <v>-468330.86486217781</v>
      </c>
      <c r="FB51" s="497">
        <v>-275908.85631070973</v>
      </c>
      <c r="FC51" s="497">
        <v>-79616.515297309248</v>
      </c>
      <c r="FD51" s="497">
        <v>-11873.244348843011</v>
      </c>
      <c r="FE51" s="497">
        <v>-328118.64697556029</v>
      </c>
      <c r="FF51" s="497">
        <v>-10777.711785003439</v>
      </c>
      <c r="FG51" s="497">
        <v>0</v>
      </c>
      <c r="FH51" s="497">
        <v>-217640.93213136189</v>
      </c>
      <c r="FI51" s="497">
        <v>-22620.790857804041</v>
      </c>
      <c r="FJ51" s="497">
        <v>-345622.25885597419</v>
      </c>
      <c r="FK51" s="497">
        <v>-472088.94619469508</v>
      </c>
      <c r="FL51" s="497">
        <v>-94726.025759455428</v>
      </c>
      <c r="FM51" s="497">
        <v>-226665.18486670891</v>
      </c>
      <c r="FN51" s="497">
        <v>-841712.0442421186</v>
      </c>
      <c r="FO51" s="497">
        <v>-354200.00292075961</v>
      </c>
      <c r="FP51" s="497">
        <v>-269364.55764948111</v>
      </c>
      <c r="FQ51" s="497">
        <v>-39563.687844784246</v>
      </c>
      <c r="FR51" s="497">
        <v>-109759.0329480013</v>
      </c>
      <c r="FS51" s="497">
        <v>-102770.84829545789</v>
      </c>
      <c r="FT51" s="497">
        <v>-2662625.222543003</v>
      </c>
      <c r="FU51" s="497">
        <v>-30746.972433433519</v>
      </c>
      <c r="FV51" s="497">
        <v>-215248.22546837531</v>
      </c>
      <c r="FW51" s="497">
        <v>-41862.239419111007</v>
      </c>
      <c r="FX51" s="497">
        <v>-35237.031072392347</v>
      </c>
      <c r="FY51" s="497">
        <v>-72020.224299495327</v>
      </c>
      <c r="FZ51" s="497">
        <v>-12222.038051398509</v>
      </c>
      <c r="GA51" s="497">
        <v>-106674.75267758629</v>
      </c>
      <c r="GB51" s="497">
        <v>-69602.722840522169</v>
      </c>
      <c r="GC51" s="497">
        <v>-131880.33329303359</v>
      </c>
      <c r="GD51" s="497">
        <v>-101024.2563837382</v>
      </c>
      <c r="GE51" s="497">
        <v>-142505.57580919971</v>
      </c>
      <c r="GF51" s="497">
        <v>-347693.86736663472</v>
      </c>
      <c r="GG51" s="497">
        <v>-91162.320547282681</v>
      </c>
      <c r="GH51" s="497">
        <v>-390248.74990069139</v>
      </c>
      <c r="GI51" s="497">
        <v>-68426.198710448967</v>
      </c>
      <c r="GJ51" s="497">
        <v>-23971.035822179379</v>
      </c>
      <c r="GK51" s="497">
        <v>-456321.20945855707</v>
      </c>
      <c r="GL51" s="497">
        <v>-85041.337573897006</v>
      </c>
      <c r="GM51" s="497">
        <v>-60169.917567625591</v>
      </c>
      <c r="GN51" s="497">
        <v>-319603.98004852631</v>
      </c>
      <c r="GO51" s="497">
        <v>-17589.91012066483</v>
      </c>
      <c r="GP51" s="497">
        <v>-60465.818476433029</v>
      </c>
      <c r="GQ51" s="497">
        <v>-83053.916480488377</v>
      </c>
      <c r="GR51" s="497">
        <v>-32229.486544563832</v>
      </c>
      <c r="GS51" s="497">
        <v>-89946.613527218011</v>
      </c>
      <c r="GT51" s="497">
        <v>-82084.167293680526</v>
      </c>
      <c r="GU51" s="497">
        <v>-79437.194346789795</v>
      </c>
      <c r="GV51" s="497">
        <v>-66297.62246125676</v>
      </c>
      <c r="GW51" s="497">
        <v>-31455.086557733572</v>
      </c>
      <c r="GX51" s="497">
        <v>-70728.859000676108</v>
      </c>
      <c r="GY51" s="497">
        <v>-178870.04371870149</v>
      </c>
      <c r="GZ51" s="497">
        <v>-1013064.554058073</v>
      </c>
      <c r="HA51" s="497">
        <v>-304625.96669927798</v>
      </c>
      <c r="HB51" s="497">
        <v>-335477.10358698532</v>
      </c>
      <c r="HC51" s="497">
        <v>-50985.130048139174</v>
      </c>
      <c r="HD51" s="497">
        <v>-175446.4374848463</v>
      </c>
      <c r="HE51" s="497">
        <v>-220217.82987311541</v>
      </c>
      <c r="HF51" s="497">
        <v>-34072.536921189741</v>
      </c>
      <c r="HG51" s="497">
        <v>-30485.40584120791</v>
      </c>
      <c r="HH51" s="497">
        <v>-61087.695945119449</v>
      </c>
      <c r="HI51" s="497">
        <v>-91204.932608053772</v>
      </c>
      <c r="HJ51" s="497">
        <v>-168316.65168159819</v>
      </c>
      <c r="HK51" s="497">
        <v>-20024.197074657801</v>
      </c>
      <c r="HL51" s="497">
        <v>-426850.63496110571</v>
      </c>
      <c r="HM51" s="497">
        <v>-37744.254637064587</v>
      </c>
      <c r="HN51" s="497">
        <v>-56459.345898695508</v>
      </c>
      <c r="HO51" s="497">
        <v>-132189.64620265929</v>
      </c>
      <c r="HP51" s="497">
        <v>-20919.714490310991</v>
      </c>
      <c r="HQ51" s="497">
        <v>-358454.09442700009</v>
      </c>
      <c r="HR51" s="497">
        <v>-132467.43413158701</v>
      </c>
      <c r="HS51" s="497">
        <v>-84259.030814965954</v>
      </c>
      <c r="HT51" s="497">
        <v>-600092.01232620096</v>
      </c>
      <c r="HU51" s="497">
        <v>-46081.648097001773</v>
      </c>
      <c r="HV51" s="497">
        <v>-67804.567751418261</v>
      </c>
      <c r="HW51" s="497">
        <v>-79370.826967052068</v>
      </c>
      <c r="HX51" s="497">
        <v>-28281.944802747392</v>
      </c>
      <c r="HY51" s="497">
        <v>-680737.36270463001</v>
      </c>
      <c r="HZ51" s="497">
        <v>-156745.46520953139</v>
      </c>
      <c r="IA51" s="497">
        <v>-33844.828647732989</v>
      </c>
      <c r="IB51" s="497">
        <v>-121735.5618159561</v>
      </c>
      <c r="IC51" s="497">
        <v>-196209.01071524349</v>
      </c>
      <c r="ID51" s="497">
        <v>-58041.961696079343</v>
      </c>
      <c r="IE51" s="497">
        <v>-492296.40777757508</v>
      </c>
      <c r="IF51" s="497">
        <v>-110972.66096169309</v>
      </c>
      <c r="IG51" s="497">
        <v>-114840.46462836731</v>
      </c>
      <c r="IH51" s="497">
        <v>-38112.326472404377</v>
      </c>
      <c r="II51" s="497">
        <v>-145942.88926684519</v>
      </c>
      <c r="IJ51" s="497">
        <v>-90848.569594065717</v>
      </c>
      <c r="IK51" s="497">
        <v>-130047.9988236322</v>
      </c>
      <c r="IL51" s="497">
        <v>-59544.505723292103</v>
      </c>
      <c r="IM51" s="497">
        <v>-171311.3933938425</v>
      </c>
      <c r="IN51" s="497">
        <v>-77252.944999689746</v>
      </c>
      <c r="IO51" s="497">
        <v>-73507.48403946578</v>
      </c>
      <c r="IP51" s="497">
        <v>-42178.871188878598</v>
      </c>
      <c r="IQ51" s="497">
        <v>-110298.7611152561</v>
      </c>
      <c r="IR51" s="497">
        <v>-329019.81171409279</v>
      </c>
      <c r="IS51" s="497">
        <v>-143553.76905189251</v>
      </c>
      <c r="IT51" s="497">
        <v>-65855.641722718734</v>
      </c>
      <c r="IU51" s="497">
        <v>-181343.0835698061</v>
      </c>
      <c r="IV51" s="497">
        <v>-38640.250309630443</v>
      </c>
      <c r="IW51" s="497">
        <v>-113020.0243469532</v>
      </c>
      <c r="IX51" s="497">
        <v>-564404.92643999786</v>
      </c>
      <c r="IY51" s="497">
        <v>-21964.080859410689</v>
      </c>
      <c r="IZ51" s="497">
        <v>-79190.850029653739</v>
      </c>
      <c r="JA51" s="497">
        <v>-115290.6616398164</v>
      </c>
      <c r="JB51" s="497">
        <v>-95074.357536049502</v>
      </c>
      <c r="JC51" s="497">
        <v>-96647.106303602181</v>
      </c>
      <c r="JD51" s="497">
        <v>-62685.245371238641</v>
      </c>
      <c r="JE51" s="497">
        <v>-162466.773886026</v>
      </c>
      <c r="JF51" s="497">
        <v>-982060.5533491635</v>
      </c>
      <c r="JG51" s="497">
        <v>-51360.603848723877</v>
      </c>
      <c r="JH51" s="497">
        <v>0</v>
      </c>
      <c r="JI51" s="497">
        <v>-689646.13265406329</v>
      </c>
      <c r="JJ51" s="497">
        <v>-254313.90927611629</v>
      </c>
      <c r="JK51" s="497">
        <v>-168962.2928927209</v>
      </c>
      <c r="JL51" s="497">
        <v>-50152.275695683813</v>
      </c>
      <c r="JM51" s="497">
        <v>-107134.0061666774</v>
      </c>
      <c r="JN51" s="497">
        <v>-54811.700269452129</v>
      </c>
      <c r="JO51" s="497">
        <v>-157464.31045180719</v>
      </c>
      <c r="JP51" s="497">
        <v>-192862.50127928689</v>
      </c>
      <c r="JQ51" s="497">
        <v>-113067.9826201239</v>
      </c>
      <c r="JR51" s="497">
        <v>-454636.1776104985</v>
      </c>
      <c r="JS51" s="497">
        <v>-187917.82818535381</v>
      </c>
      <c r="JT51" s="497">
        <v>-145317.45105087309</v>
      </c>
      <c r="JU51" s="497">
        <v>-37640.506732481314</v>
      </c>
      <c r="JV51" s="497">
        <v>-47230.463889119877</v>
      </c>
      <c r="JW51" s="497">
        <v>-89865.713890377781</v>
      </c>
      <c r="JX51" s="497">
        <v>-62673.922387694212</v>
      </c>
      <c r="JY51" s="497">
        <v>-86141.305327423383</v>
      </c>
      <c r="JZ51" s="497">
        <v>-380151.19997769193</v>
      </c>
      <c r="KA51" s="497">
        <v>-144366.40062335361</v>
      </c>
      <c r="KB51" s="497">
        <v>-40449.597883975221</v>
      </c>
      <c r="KC51" s="497">
        <v>-27894.035948307621</v>
      </c>
      <c r="KD51" s="497">
        <v>-133268.82308771869</v>
      </c>
      <c r="KE51" s="497">
        <v>-167877.80210431019</v>
      </c>
      <c r="KF51" s="497">
        <v>-93855.501618770737</v>
      </c>
      <c r="KG51" s="497">
        <v>-346561.79474430502</v>
      </c>
      <c r="KH51" s="497">
        <v>-638319.03431989229</v>
      </c>
      <c r="KI51" s="497">
        <v>-40841.335959379358</v>
      </c>
      <c r="KJ51" s="497">
        <v>-41853.946259107841</v>
      </c>
      <c r="KK51" s="497">
        <v>-197373.39738880761</v>
      </c>
    </row>
    <row r="52" spans="1:297" ht="15">
      <c r="A52" s="312"/>
      <c r="B52" s="323" t="s">
        <v>610</v>
      </c>
      <c r="C52" s="200">
        <v>-21804683.13000001</v>
      </c>
      <c r="D52" s="689">
        <v>-2660830.02</v>
      </c>
      <c r="E52" s="689">
        <v>-2586.85</v>
      </c>
      <c r="F52" s="497">
        <v>-35313.42</v>
      </c>
      <c r="G52" s="497">
        <v>-9374.9</v>
      </c>
      <c r="H52" s="497">
        <v>-41934.199999999997</v>
      </c>
      <c r="I52" s="497">
        <v>-30688.21</v>
      </c>
      <c r="J52" s="497">
        <v>-18092.39</v>
      </c>
      <c r="K52" s="497">
        <v>-15427.74</v>
      </c>
      <c r="L52" s="497">
        <v>-63745.43</v>
      </c>
      <c r="M52" s="497">
        <v>-5010.32</v>
      </c>
      <c r="N52" s="497">
        <v>-6854.18</v>
      </c>
      <c r="O52" s="497">
        <v>-1248421.5900000001</v>
      </c>
      <c r="P52" s="497">
        <v>-43116.76</v>
      </c>
      <c r="Q52" s="497">
        <v>-35212.28</v>
      </c>
      <c r="R52" s="497">
        <v>-8838.08</v>
      </c>
      <c r="S52" s="497">
        <v>-64099.420000000013</v>
      </c>
      <c r="T52" s="497">
        <v>-25253.88</v>
      </c>
      <c r="U52" s="497">
        <v>-24759.85</v>
      </c>
      <c r="V52" s="497">
        <v>-3606.03</v>
      </c>
      <c r="W52" s="497">
        <v>-3831.65</v>
      </c>
      <c r="X52" s="497">
        <v>-75119.790000000008</v>
      </c>
      <c r="Y52" s="497">
        <v>-17540.009999999998</v>
      </c>
      <c r="Z52" s="497">
        <v>-29960.78</v>
      </c>
      <c r="AA52" s="497">
        <v>-25856.83</v>
      </c>
      <c r="AB52" s="497">
        <v>-9654.98</v>
      </c>
      <c r="AC52" s="497">
        <v>-36414.29</v>
      </c>
      <c r="AD52" s="497">
        <v>-30734.89</v>
      </c>
      <c r="AE52" s="497">
        <v>-11393.81</v>
      </c>
      <c r="AF52" s="497">
        <v>-2660830.02</v>
      </c>
      <c r="AG52" s="497">
        <v>-977436.41</v>
      </c>
      <c r="AH52" s="497">
        <v>-8009.51</v>
      </c>
      <c r="AI52" s="497">
        <v>-88882.61</v>
      </c>
      <c r="AJ52" s="497">
        <v>-37168.949999999997</v>
      </c>
      <c r="AK52" s="497">
        <v>-8145.66</v>
      </c>
      <c r="AL52" s="497">
        <v>-7787.7800000000007</v>
      </c>
      <c r="AM52" s="497">
        <v>-182950.59</v>
      </c>
      <c r="AN52" s="497">
        <v>-40253.72</v>
      </c>
      <c r="AO52" s="497">
        <v>-266204.37</v>
      </c>
      <c r="AP52" s="497">
        <v>-69354.81</v>
      </c>
      <c r="AQ52" s="497">
        <v>-38145.339999999997</v>
      </c>
      <c r="AR52" s="497">
        <v>-79601.070000000007</v>
      </c>
      <c r="AS52" s="497">
        <v>-24899.89</v>
      </c>
      <c r="AT52" s="497">
        <v>-26288.62</v>
      </c>
      <c r="AU52" s="497">
        <v>-48348.81</v>
      </c>
      <c r="AV52" s="497">
        <v>-17045.98</v>
      </c>
      <c r="AW52" s="497">
        <v>-28101.360000000001</v>
      </c>
      <c r="AX52" s="497">
        <v>-21013.78</v>
      </c>
      <c r="AY52" s="497">
        <v>-6978.66</v>
      </c>
      <c r="AZ52" s="497">
        <v>-16800.91</v>
      </c>
      <c r="BA52" s="497">
        <v>-96176.36</v>
      </c>
      <c r="BB52" s="497">
        <v>-62298.35</v>
      </c>
      <c r="BC52" s="497">
        <v>-306302.49</v>
      </c>
      <c r="BD52" s="497">
        <v>-18858.72</v>
      </c>
      <c r="BE52" s="497">
        <v>-17707.28</v>
      </c>
      <c r="BF52" s="497">
        <v>-15945.11</v>
      </c>
      <c r="BG52" s="497">
        <v>-16182.4</v>
      </c>
      <c r="BH52" s="497">
        <v>-6488.52</v>
      </c>
      <c r="BI52" s="497">
        <v>-22071.86</v>
      </c>
      <c r="BJ52" s="497">
        <v>-580364.66</v>
      </c>
      <c r="BK52" s="497">
        <v>-6449.62</v>
      </c>
      <c r="BL52" s="497">
        <v>-74361.240000000005</v>
      </c>
      <c r="BM52" s="497">
        <v>-182328.19</v>
      </c>
      <c r="BN52" s="497">
        <v>-142183.39000000001</v>
      </c>
      <c r="BO52" s="497">
        <v>-10071.209999999999</v>
      </c>
      <c r="BP52" s="497">
        <v>-141724.37</v>
      </c>
      <c r="BQ52" s="497">
        <v>-47734.19</v>
      </c>
      <c r="BR52" s="497">
        <v>-132069.39000000001</v>
      </c>
      <c r="BS52" s="497">
        <v>-19691.18</v>
      </c>
      <c r="BT52" s="497">
        <v>-48539.42</v>
      </c>
      <c r="BU52" s="497">
        <v>-4613.54</v>
      </c>
      <c r="BV52" s="497">
        <v>-20476.96</v>
      </c>
      <c r="BW52" s="497">
        <v>-4508.51</v>
      </c>
      <c r="BX52" s="497">
        <v>-32831.599999999999</v>
      </c>
      <c r="BY52" s="497">
        <v>-13898.97</v>
      </c>
      <c r="BZ52" s="497">
        <v>-8441.3000000000011</v>
      </c>
      <c r="CA52" s="497">
        <v>-4827.49</v>
      </c>
      <c r="CB52" s="497">
        <v>-48695.02</v>
      </c>
      <c r="CC52" s="497">
        <v>-58544.5</v>
      </c>
      <c r="CD52" s="497">
        <v>-39884.17</v>
      </c>
      <c r="CE52" s="497">
        <v>-16019.02</v>
      </c>
      <c r="CF52" s="497">
        <v>-7721.6500000000005</v>
      </c>
      <c r="CG52" s="497">
        <v>-75473.78</v>
      </c>
      <c r="CH52" s="497">
        <v>-29579.56</v>
      </c>
      <c r="CI52" s="497">
        <v>-76465.73</v>
      </c>
      <c r="CJ52" s="497">
        <v>-149613.29</v>
      </c>
      <c r="CK52" s="497">
        <v>-35507.919999999998</v>
      </c>
      <c r="CL52" s="497">
        <v>-6624.67</v>
      </c>
      <c r="CM52" s="497">
        <v>-5803.88</v>
      </c>
      <c r="CN52" s="497">
        <v>-161960.15</v>
      </c>
      <c r="CO52" s="497">
        <v>-37211.74</v>
      </c>
      <c r="CP52" s="497">
        <v>-26595.93</v>
      </c>
      <c r="CQ52" s="497">
        <v>-28607.06</v>
      </c>
      <c r="CR52" s="497">
        <v>-3932.79</v>
      </c>
      <c r="CS52" s="497">
        <v>-25938.52</v>
      </c>
      <c r="CT52" s="497">
        <v>-188147.63</v>
      </c>
      <c r="CU52" s="497">
        <v>-15509.43</v>
      </c>
      <c r="CV52" s="497">
        <v>-9495.49</v>
      </c>
      <c r="CW52" s="497">
        <v>-58626.19</v>
      </c>
      <c r="CX52" s="497">
        <v>-7725.54</v>
      </c>
      <c r="CY52" s="497">
        <v>-8503.5400000000009</v>
      </c>
      <c r="CZ52" s="497">
        <v>-195316.9</v>
      </c>
      <c r="DA52" s="497">
        <v>-304921.53999999998</v>
      </c>
      <c r="DB52" s="497">
        <v>-23810.69</v>
      </c>
      <c r="DC52" s="497">
        <v>-24670.38</v>
      </c>
      <c r="DD52" s="497">
        <v>-29108.87</v>
      </c>
      <c r="DE52" s="497">
        <v>-7927.8200000000006</v>
      </c>
      <c r="DF52" s="497">
        <v>-488840.74</v>
      </c>
      <c r="DG52" s="497">
        <v>-12973.15</v>
      </c>
      <c r="DH52" s="497">
        <v>-75890.010000000009</v>
      </c>
      <c r="DI52" s="497">
        <v>-3773.3</v>
      </c>
      <c r="DJ52" s="497">
        <v>-57867.64</v>
      </c>
      <c r="DK52" s="497">
        <v>-25067.16</v>
      </c>
      <c r="DL52" s="497">
        <v>-4492.95</v>
      </c>
      <c r="DM52" s="497">
        <v>-15921.77</v>
      </c>
      <c r="DN52" s="497">
        <v>-9230.9700000000012</v>
      </c>
      <c r="DO52" s="497">
        <v>-27051.06</v>
      </c>
      <c r="DP52" s="497">
        <v>-24783.19</v>
      </c>
      <c r="DQ52" s="497">
        <v>-472000.93</v>
      </c>
      <c r="DR52" s="497">
        <v>-29781.84</v>
      </c>
      <c r="DS52" s="497">
        <v>-32983.31</v>
      </c>
      <c r="DT52" s="497">
        <v>-34484.85</v>
      </c>
      <c r="DU52" s="497">
        <v>-10728.62</v>
      </c>
      <c r="DV52" s="497">
        <v>-285242.03000000003</v>
      </c>
      <c r="DW52" s="497">
        <v>-9448.81</v>
      </c>
      <c r="DX52" s="497">
        <v>-54568.92</v>
      </c>
      <c r="DY52" s="497">
        <v>-73435.42</v>
      </c>
      <c r="DZ52" s="497">
        <v>-11082.61</v>
      </c>
      <c r="EA52" s="497">
        <v>-96682.06</v>
      </c>
      <c r="EB52" s="497">
        <v>-34897.19</v>
      </c>
      <c r="EC52" s="497">
        <v>-2586.85</v>
      </c>
      <c r="ED52" s="497">
        <v>-39090.61</v>
      </c>
      <c r="EE52" s="497">
        <v>-80390.740000000005</v>
      </c>
      <c r="EF52" s="497">
        <v>-39639.1</v>
      </c>
      <c r="EG52" s="497">
        <v>-46341.57</v>
      </c>
      <c r="EH52" s="497">
        <v>-59497.55</v>
      </c>
      <c r="EI52" s="497">
        <v>-29785.73</v>
      </c>
      <c r="EJ52" s="497">
        <v>-55829.279999999999</v>
      </c>
      <c r="EK52" s="497">
        <v>-2765.79</v>
      </c>
      <c r="EL52" s="497">
        <v>-7811.12</v>
      </c>
      <c r="EM52" s="497">
        <v>-22888.76</v>
      </c>
      <c r="EN52" s="497">
        <v>-16952.62</v>
      </c>
      <c r="EO52" s="497">
        <v>-177722.43</v>
      </c>
      <c r="EP52" s="497">
        <v>-57836.52</v>
      </c>
      <c r="EQ52" s="497">
        <v>-21064.35</v>
      </c>
      <c r="ER52" s="497">
        <v>-7429.9000000000005</v>
      </c>
      <c r="ES52" s="497">
        <v>-37312.879999999997</v>
      </c>
      <c r="ET52" s="497">
        <v>-4119.51</v>
      </c>
      <c r="EU52" s="497">
        <v>-11296.56</v>
      </c>
      <c r="EV52" s="497">
        <v>-6624.67</v>
      </c>
      <c r="EW52" s="497">
        <v>-201852.1</v>
      </c>
      <c r="EX52" s="497">
        <v>-34033.61</v>
      </c>
      <c r="EY52" s="497">
        <v>-5418.77</v>
      </c>
      <c r="EZ52" s="497">
        <v>-8997.57</v>
      </c>
      <c r="FA52" s="497">
        <v>-76780.820000000007</v>
      </c>
      <c r="FB52" s="497">
        <v>-41288.46</v>
      </c>
      <c r="FC52" s="497">
        <v>-29085.53</v>
      </c>
      <c r="FD52" s="497">
        <v>-6523.5300000000007</v>
      </c>
      <c r="FE52" s="497">
        <v>-81433.260000000009</v>
      </c>
      <c r="FF52" s="497">
        <v>-27451.73</v>
      </c>
      <c r="FG52" s="497">
        <v>-36060.300000000003</v>
      </c>
      <c r="FH52" s="497">
        <v>-78301.81</v>
      </c>
      <c r="FI52" s="497">
        <v>-19212.71</v>
      </c>
      <c r="FJ52" s="497">
        <v>-40370.42</v>
      </c>
      <c r="FK52" s="497">
        <v>-140724.64000000001</v>
      </c>
      <c r="FL52" s="497">
        <v>-18123.509999999998</v>
      </c>
      <c r="FM52" s="497">
        <v>-34932.199999999997</v>
      </c>
      <c r="FN52" s="497">
        <v>-175236.72</v>
      </c>
      <c r="FO52" s="497">
        <v>-37165.06</v>
      </c>
      <c r="FP52" s="497">
        <v>-60882.39</v>
      </c>
      <c r="FQ52" s="497">
        <v>-5072.5600000000004</v>
      </c>
      <c r="FR52" s="497">
        <v>-34500.410000000003</v>
      </c>
      <c r="FS52" s="497">
        <v>-26887.68</v>
      </c>
      <c r="FT52" s="497">
        <v>-840831.28</v>
      </c>
      <c r="FU52" s="497">
        <v>-10409.64</v>
      </c>
      <c r="FV52" s="497">
        <v>-43649.69</v>
      </c>
      <c r="FW52" s="497">
        <v>-11631.1</v>
      </c>
      <c r="FX52" s="497">
        <v>-16727</v>
      </c>
      <c r="FY52" s="497">
        <v>-23608.41</v>
      </c>
      <c r="FZ52" s="497">
        <v>-3539.9</v>
      </c>
      <c r="GA52" s="497">
        <v>-10090.66</v>
      </c>
      <c r="GB52" s="497">
        <v>-13817.28</v>
      </c>
      <c r="GC52" s="497">
        <v>-66822.42</v>
      </c>
      <c r="GD52" s="497">
        <v>-15482.2</v>
      </c>
      <c r="GE52" s="497">
        <v>-76150.64</v>
      </c>
      <c r="GF52" s="497">
        <v>-43669.14</v>
      </c>
      <c r="GG52" s="497">
        <v>-14361.88</v>
      </c>
      <c r="GH52" s="497">
        <v>-81853.38</v>
      </c>
      <c r="GI52" s="497">
        <v>-15556.11</v>
      </c>
      <c r="GJ52" s="497">
        <v>-7511.59</v>
      </c>
      <c r="GK52" s="497">
        <v>-324056.45</v>
      </c>
      <c r="GL52" s="497">
        <v>-19298.29</v>
      </c>
      <c r="GM52" s="497">
        <v>-11195.42</v>
      </c>
      <c r="GN52" s="497">
        <v>-28412.560000000001</v>
      </c>
      <c r="GO52" s="497">
        <v>-6780.27</v>
      </c>
      <c r="GP52" s="497">
        <v>-10141.23</v>
      </c>
      <c r="GQ52" s="497">
        <v>-9122.0500000000011</v>
      </c>
      <c r="GR52" s="497">
        <v>-8172.89</v>
      </c>
      <c r="GS52" s="497">
        <v>-19453.89</v>
      </c>
      <c r="GT52" s="497">
        <v>-11576.64</v>
      </c>
      <c r="GU52" s="497">
        <v>-18290.78</v>
      </c>
      <c r="GV52" s="497">
        <v>-6383.49</v>
      </c>
      <c r="GW52" s="497">
        <v>-7464.91</v>
      </c>
      <c r="GX52" s="497">
        <v>-24265.82</v>
      </c>
      <c r="GY52" s="497">
        <v>-31162.79</v>
      </c>
      <c r="GZ52" s="497">
        <v>-201256.93</v>
      </c>
      <c r="HA52" s="497">
        <v>-91691.19</v>
      </c>
      <c r="HB52" s="497">
        <v>-100120.82</v>
      </c>
      <c r="HC52" s="497">
        <v>-12626.94</v>
      </c>
      <c r="HD52" s="497">
        <v>-13887.3</v>
      </c>
      <c r="HE52" s="497">
        <v>-151585.51999999999</v>
      </c>
      <c r="HF52" s="497">
        <v>-11417.15</v>
      </c>
      <c r="HG52" s="497">
        <v>-5496.5700000000006</v>
      </c>
      <c r="HH52" s="497">
        <v>-11701.12</v>
      </c>
      <c r="HI52" s="497">
        <v>-9942.84</v>
      </c>
      <c r="HJ52" s="497">
        <v>-111421.27</v>
      </c>
      <c r="HK52" s="497">
        <v>-4524.07</v>
      </c>
      <c r="HL52" s="497">
        <v>-255658.58</v>
      </c>
      <c r="HM52" s="497">
        <v>-18411.37</v>
      </c>
      <c r="HN52" s="497">
        <v>-15711.71</v>
      </c>
      <c r="HO52" s="497">
        <v>-24966.02</v>
      </c>
      <c r="HP52" s="497">
        <v>-7317.09</v>
      </c>
      <c r="HQ52" s="497">
        <v>-105170.04</v>
      </c>
      <c r="HR52" s="497">
        <v>-34457.620000000003</v>
      </c>
      <c r="HS52" s="497">
        <v>-12778.65</v>
      </c>
      <c r="HT52" s="497">
        <v>-197884.3</v>
      </c>
      <c r="HU52" s="497">
        <v>-11533.85</v>
      </c>
      <c r="HV52" s="497">
        <v>-12401.32</v>
      </c>
      <c r="HW52" s="497">
        <v>-122379.4</v>
      </c>
      <c r="HX52" s="497">
        <v>-3749.96</v>
      </c>
      <c r="HY52" s="497">
        <v>-259116.79</v>
      </c>
      <c r="HZ52" s="497">
        <v>-17905.669999999998</v>
      </c>
      <c r="IA52" s="497">
        <v>-4916.96</v>
      </c>
      <c r="IB52" s="497">
        <v>-18687.560000000001</v>
      </c>
      <c r="IC52" s="497">
        <v>-82736.41</v>
      </c>
      <c r="ID52" s="497">
        <v>-10806.42</v>
      </c>
      <c r="IE52" s="497">
        <v>-88793.14</v>
      </c>
      <c r="IF52" s="497">
        <v>-24047.98</v>
      </c>
      <c r="IG52" s="497">
        <v>-31614.03</v>
      </c>
      <c r="IH52" s="497">
        <v>-7002</v>
      </c>
      <c r="II52" s="497">
        <v>-32788.81</v>
      </c>
      <c r="IJ52" s="497">
        <v>-13887.3</v>
      </c>
      <c r="IK52" s="497">
        <v>-39619.65</v>
      </c>
      <c r="IL52" s="497">
        <v>-9184.2900000000009</v>
      </c>
      <c r="IM52" s="497">
        <v>-27377.82</v>
      </c>
      <c r="IN52" s="497">
        <v>-25798.48</v>
      </c>
      <c r="IO52" s="497">
        <v>-13334.92</v>
      </c>
      <c r="IP52" s="497">
        <v>-24335.84</v>
      </c>
      <c r="IQ52" s="497">
        <v>-10040.09</v>
      </c>
      <c r="IR52" s="497">
        <v>-91274.96</v>
      </c>
      <c r="IS52" s="497">
        <v>-19208.82</v>
      </c>
      <c r="IT52" s="497">
        <v>-17878.439999999999</v>
      </c>
      <c r="IU52" s="497">
        <v>-14225.73</v>
      </c>
      <c r="IV52" s="497">
        <v>-6581.88</v>
      </c>
      <c r="IW52" s="497">
        <v>-22686.48</v>
      </c>
      <c r="IX52" s="497">
        <v>-1012100.2</v>
      </c>
      <c r="IY52" s="497">
        <v>-5399.3200000000006</v>
      </c>
      <c r="IZ52" s="497">
        <v>-10993.14</v>
      </c>
      <c r="JA52" s="497">
        <v>-18135.18</v>
      </c>
      <c r="JB52" s="497">
        <v>-15466.64</v>
      </c>
      <c r="JC52" s="497">
        <v>-10888.11</v>
      </c>
      <c r="JD52" s="497">
        <v>-9137.61</v>
      </c>
      <c r="JE52" s="497">
        <v>-81530.510000000009</v>
      </c>
      <c r="JF52" s="497">
        <v>-801623.97</v>
      </c>
      <c r="JG52" s="497">
        <v>-12412.99</v>
      </c>
      <c r="JH52" s="497">
        <v>-8989.7900000000009</v>
      </c>
      <c r="JI52" s="497">
        <v>-164255.25</v>
      </c>
      <c r="JJ52" s="497">
        <v>-25288.89</v>
      </c>
      <c r="JK52" s="497">
        <v>-48165.98</v>
      </c>
      <c r="JL52" s="497">
        <v>-17477.77</v>
      </c>
      <c r="JM52" s="497">
        <v>-9592.74</v>
      </c>
      <c r="JN52" s="497">
        <v>-4422.93</v>
      </c>
      <c r="JO52" s="497">
        <v>-14225.73</v>
      </c>
      <c r="JP52" s="497">
        <v>-28937.71</v>
      </c>
      <c r="JQ52" s="497">
        <v>-57626.46</v>
      </c>
      <c r="JR52" s="497">
        <v>-273704.28999999998</v>
      </c>
      <c r="JS52" s="497">
        <v>-81094.83</v>
      </c>
      <c r="JT52" s="497">
        <v>-76512.41</v>
      </c>
      <c r="JU52" s="497">
        <v>-8736.94</v>
      </c>
      <c r="JV52" s="497">
        <v>-7200.39</v>
      </c>
      <c r="JW52" s="497">
        <v>-17547.79</v>
      </c>
      <c r="JX52" s="497">
        <v>-11401.59</v>
      </c>
      <c r="JY52" s="497">
        <v>-13039.28</v>
      </c>
      <c r="JZ52" s="497">
        <v>-112028.11</v>
      </c>
      <c r="KA52" s="497">
        <v>-22421.96</v>
      </c>
      <c r="KB52" s="497">
        <v>-10141.23</v>
      </c>
      <c r="KC52" s="497">
        <v>-11012.59</v>
      </c>
      <c r="KD52" s="497">
        <v>-24079.1</v>
      </c>
      <c r="KE52" s="497">
        <v>-24156.9</v>
      </c>
      <c r="KF52" s="497">
        <v>-14474.69</v>
      </c>
      <c r="KG52" s="497">
        <v>-59929.34</v>
      </c>
      <c r="KH52" s="497">
        <v>-131108.56</v>
      </c>
      <c r="KI52" s="497">
        <v>-8530.77</v>
      </c>
      <c r="KJ52" s="497">
        <v>-20305.8</v>
      </c>
      <c r="KK52" s="497">
        <v>-69008.600000000006</v>
      </c>
    </row>
    <row r="53" spans="1:297" ht="30" customHeight="1">
      <c r="A53" s="312"/>
      <c r="B53" s="323" t="s">
        <v>352</v>
      </c>
      <c r="C53" s="200">
        <v>216081015.587845</v>
      </c>
      <c r="D53" s="689">
        <v>13527.519571801929</v>
      </c>
      <c r="E53" s="689">
        <v>17349434.160264019</v>
      </c>
      <c r="F53" s="497">
        <v>316760.57052561699</v>
      </c>
      <c r="G53" s="497">
        <v>76029.623449555904</v>
      </c>
      <c r="H53" s="497">
        <v>534209.61680744821</v>
      </c>
      <c r="I53" s="497">
        <v>294529.82823765313</v>
      </c>
      <c r="J53" s="497">
        <v>135236.42157126061</v>
      </c>
      <c r="K53" s="497">
        <v>77081.081784552516</v>
      </c>
      <c r="L53" s="497">
        <v>1028469.863971878</v>
      </c>
      <c r="M53" s="497">
        <v>39422.009864600623</v>
      </c>
      <c r="N53" s="497">
        <v>44772.299622023187</v>
      </c>
      <c r="O53" s="497">
        <v>9001638.3093743287</v>
      </c>
      <c r="P53" s="497">
        <v>295813.22828237893</v>
      </c>
      <c r="Q53" s="200">
        <v>263763.15918738878</v>
      </c>
      <c r="R53" s="497">
        <v>65695.45264651801</v>
      </c>
      <c r="S53" s="497">
        <v>1310691.946301172</v>
      </c>
      <c r="T53" s="497">
        <v>225377.20761484341</v>
      </c>
      <c r="U53" s="497">
        <v>216053.0606654505</v>
      </c>
      <c r="V53" s="497">
        <v>38544.153724807999</v>
      </c>
      <c r="W53" s="497">
        <v>13527.519571801929</v>
      </c>
      <c r="X53" s="497">
        <v>898453.91864475072</v>
      </c>
      <c r="Y53" s="497">
        <v>207058.29587333099</v>
      </c>
      <c r="Z53" s="497">
        <v>329720.40269825689</v>
      </c>
      <c r="AA53" s="497">
        <v>405339.7434121992</v>
      </c>
      <c r="AB53" s="497">
        <v>118360.5997400162</v>
      </c>
      <c r="AC53" s="497">
        <v>235899.34011272219</v>
      </c>
      <c r="AD53" s="497">
        <v>429084.17827694298</v>
      </c>
      <c r="AE53" s="497">
        <v>157682.6419541467</v>
      </c>
      <c r="AF53" s="497">
        <v>17349434.160264019</v>
      </c>
      <c r="AG53" s="497">
        <v>10165974.187999809</v>
      </c>
      <c r="AH53" s="497">
        <v>71137.816863066037</v>
      </c>
      <c r="AI53" s="200">
        <v>721277.40261503099</v>
      </c>
      <c r="AJ53" s="497">
        <v>541626.13667940395</v>
      </c>
      <c r="AK53" s="497">
        <v>120371.25168263919</v>
      </c>
      <c r="AL53" s="497">
        <v>112731.4174628105</v>
      </c>
      <c r="AM53" s="497">
        <v>2167594.440275576</v>
      </c>
      <c r="AN53" s="497">
        <v>386967.165501957</v>
      </c>
      <c r="AO53" s="497">
        <v>2513980.6113185212</v>
      </c>
      <c r="AP53" s="497">
        <v>580310.68038950115</v>
      </c>
      <c r="AQ53" s="497">
        <v>551606.1976680411</v>
      </c>
      <c r="AR53" s="497">
        <v>778185.43467979413</v>
      </c>
      <c r="AS53" s="497">
        <v>182776.87291591469</v>
      </c>
      <c r="AT53" s="497">
        <v>334277.64786337712</v>
      </c>
      <c r="AU53" s="497">
        <v>366573.14791111101</v>
      </c>
      <c r="AV53" s="497">
        <v>151013.8318455361</v>
      </c>
      <c r="AW53" s="497">
        <v>258610.77684593291</v>
      </c>
      <c r="AX53" s="497">
        <v>38187.848451073107</v>
      </c>
      <c r="AY53" s="497">
        <v>60101.949634589699</v>
      </c>
      <c r="AZ53" s="497">
        <v>152581.6325934616</v>
      </c>
      <c r="BA53" s="497">
        <v>1970819.4952160621</v>
      </c>
      <c r="BB53" s="497">
        <v>637902.4292259661</v>
      </c>
      <c r="BC53" s="497">
        <v>3139853.082381709</v>
      </c>
      <c r="BD53" s="497">
        <v>236395.50705608181</v>
      </c>
      <c r="BE53" s="497">
        <v>252707.804409523</v>
      </c>
      <c r="BF53" s="497">
        <v>155567.12333135979</v>
      </c>
      <c r="BG53" s="497">
        <v>223821.04717298021</v>
      </c>
      <c r="BH53" s="497">
        <v>82428.2548913098</v>
      </c>
      <c r="BI53" s="497">
        <v>203959.63121501339</v>
      </c>
      <c r="BJ53" s="497">
        <v>7246237.8489585929</v>
      </c>
      <c r="BK53" s="497">
        <v>67066.497713681718</v>
      </c>
      <c r="BL53" s="497">
        <v>1296076.791907032</v>
      </c>
      <c r="BM53" s="497">
        <v>1230984.5746319401</v>
      </c>
      <c r="BN53" s="497">
        <v>1227989.882083436</v>
      </c>
      <c r="BO53" s="497">
        <v>80854.91897010681</v>
      </c>
      <c r="BP53" s="497">
        <v>1831739.105543877</v>
      </c>
      <c r="BQ53" s="497">
        <v>420396.04003848799</v>
      </c>
      <c r="BR53" s="497">
        <v>703191.42589983507</v>
      </c>
      <c r="BS53" s="497">
        <v>294952.8221835086</v>
      </c>
      <c r="BT53" s="497">
        <v>899235.07130062208</v>
      </c>
      <c r="BU53" s="497">
        <v>72270.500594464087</v>
      </c>
      <c r="BV53" s="497">
        <v>156458.54626414279</v>
      </c>
      <c r="BW53" s="497">
        <v>43032.407021864608</v>
      </c>
      <c r="BX53" s="497">
        <v>536415.01299321395</v>
      </c>
      <c r="BY53" s="497">
        <v>220733.8058483417</v>
      </c>
      <c r="BZ53" s="497">
        <v>155320.58292399129</v>
      </c>
      <c r="CA53" s="497">
        <v>46779.537654959298</v>
      </c>
      <c r="CB53" s="497">
        <v>661631.74199529714</v>
      </c>
      <c r="CC53" s="497">
        <v>447967.17303425912</v>
      </c>
      <c r="CD53" s="497">
        <v>107855.81223466901</v>
      </c>
      <c r="CE53" s="497">
        <v>120082.4301764237</v>
      </c>
      <c r="CF53" s="497">
        <v>52983.364186655897</v>
      </c>
      <c r="CG53" s="497">
        <v>1076442.299543371</v>
      </c>
      <c r="CH53" s="497">
        <v>299052.76508254989</v>
      </c>
      <c r="CI53" s="497">
        <v>661114.28346313501</v>
      </c>
      <c r="CJ53" s="497">
        <v>1730561.8999086639</v>
      </c>
      <c r="CK53" s="497">
        <v>811247.26835366606</v>
      </c>
      <c r="CL53" s="497">
        <v>96046.634196465311</v>
      </c>
      <c r="CM53" s="497">
        <v>56619.720282913098</v>
      </c>
      <c r="CN53" s="497">
        <v>1203900.2007343441</v>
      </c>
      <c r="CO53" s="497">
        <v>452936.70176236902</v>
      </c>
      <c r="CP53" s="497">
        <v>217308.116560472</v>
      </c>
      <c r="CQ53" s="497">
        <v>321467.68671890191</v>
      </c>
      <c r="CR53" s="497">
        <v>41838.376239138408</v>
      </c>
      <c r="CS53" s="497">
        <v>491867.1777064018</v>
      </c>
      <c r="CT53" s="497">
        <v>1723871.8277831189</v>
      </c>
      <c r="CU53" s="497">
        <v>110023.6460623637</v>
      </c>
      <c r="CV53" s="497">
        <v>143997.92338687761</v>
      </c>
      <c r="CW53" s="497">
        <v>506644.39112731232</v>
      </c>
      <c r="CX53" s="497">
        <v>86845.478161897903</v>
      </c>
      <c r="CY53" s="497">
        <v>87024.389776757715</v>
      </c>
      <c r="CZ53" s="497">
        <v>2531911.9897187669</v>
      </c>
      <c r="DA53" s="497">
        <v>3290555.4031940098</v>
      </c>
      <c r="DB53" s="497">
        <v>89345.671418381593</v>
      </c>
      <c r="DC53" s="497">
        <v>191605.2700826042</v>
      </c>
      <c r="DD53" s="497">
        <v>332602.48980097403</v>
      </c>
      <c r="DE53" s="497">
        <v>104221.2387876336</v>
      </c>
      <c r="DF53" s="497">
        <v>2566588.426436061</v>
      </c>
      <c r="DG53" s="200">
        <v>68336.454363216923</v>
      </c>
      <c r="DH53" s="497">
        <v>724219.97566554113</v>
      </c>
      <c r="DI53" s="200">
        <v>17393.835863849799</v>
      </c>
      <c r="DJ53" s="497">
        <v>826203.6637767629</v>
      </c>
      <c r="DK53" s="497">
        <v>456450.37067146302</v>
      </c>
      <c r="DL53" s="497">
        <v>87511.863550312206</v>
      </c>
      <c r="DM53" s="497">
        <v>221465.72235582871</v>
      </c>
      <c r="DN53" s="497">
        <v>72162.395143372414</v>
      </c>
      <c r="DO53" s="497">
        <v>337314.3377577379</v>
      </c>
      <c r="DP53" s="497">
        <v>121282.1569670645</v>
      </c>
      <c r="DQ53" s="497">
        <v>3107047.1546566971</v>
      </c>
      <c r="DR53" s="200">
        <v>216844.37315656021</v>
      </c>
      <c r="DS53" s="497">
        <v>275336.38565458701</v>
      </c>
      <c r="DT53" s="497">
        <v>410445.25392134901</v>
      </c>
      <c r="DU53" s="497">
        <v>71252.250560115805</v>
      </c>
      <c r="DV53" s="497">
        <v>3915041.475505129</v>
      </c>
      <c r="DW53" s="497">
        <v>34873.246195508516</v>
      </c>
      <c r="DX53" s="497">
        <v>444363.51897678513</v>
      </c>
      <c r="DY53" s="497">
        <v>691918.92126286472</v>
      </c>
      <c r="DZ53" s="497">
        <v>111354.646344433</v>
      </c>
      <c r="EA53" s="497">
        <v>1003107.126550815</v>
      </c>
      <c r="EB53" s="497">
        <v>269247.38487045898</v>
      </c>
      <c r="EC53" s="497">
        <v>14029.129123728861</v>
      </c>
      <c r="ED53" s="497">
        <v>530407.05315925088</v>
      </c>
      <c r="EE53" s="497">
        <v>595485.90554074803</v>
      </c>
      <c r="EF53" s="200">
        <v>255461.48908469811</v>
      </c>
      <c r="EG53" s="497">
        <v>406244.44872973999</v>
      </c>
      <c r="EH53" s="497">
        <v>798173.09282262519</v>
      </c>
      <c r="EI53" s="497">
        <v>265265.14442149957</v>
      </c>
      <c r="EJ53" s="497">
        <v>379376.06370399118</v>
      </c>
      <c r="EK53" s="497">
        <v>24003.42280061579</v>
      </c>
      <c r="EL53" s="497">
        <v>33436.819269533007</v>
      </c>
      <c r="EM53" s="497">
        <v>83198.100267148111</v>
      </c>
      <c r="EN53" s="497">
        <v>229570.7043916675</v>
      </c>
      <c r="EO53" s="497">
        <v>2117799.1890837401</v>
      </c>
      <c r="EP53" s="497">
        <v>337696.10070079088</v>
      </c>
      <c r="EQ53" s="497">
        <v>95482.600630911737</v>
      </c>
      <c r="ER53" s="497">
        <v>87338.324722934267</v>
      </c>
      <c r="ES53" s="497">
        <v>183448.77365064411</v>
      </c>
      <c r="ET53" s="497">
        <v>40595.713300171599</v>
      </c>
      <c r="EU53" s="497">
        <v>96005.837051500595</v>
      </c>
      <c r="EV53" s="497">
        <v>57684.482908448612</v>
      </c>
      <c r="EW53" s="497">
        <v>2559318.0380515</v>
      </c>
      <c r="EX53" s="497">
        <v>163329.14263309599</v>
      </c>
      <c r="EY53" s="497">
        <v>59588.200028801599</v>
      </c>
      <c r="EZ53" s="497">
        <v>128689.36746121279</v>
      </c>
      <c r="FA53" s="497">
        <v>371945.82476859388</v>
      </c>
      <c r="FB53" s="497">
        <v>375874.37989198999</v>
      </c>
      <c r="FC53" s="497">
        <v>180288.3960177323</v>
      </c>
      <c r="FD53" s="497">
        <v>41353.150778867282</v>
      </c>
      <c r="FE53" s="497">
        <v>516581.89035596402</v>
      </c>
      <c r="FF53" s="497">
        <v>284274.49610750668</v>
      </c>
      <c r="FG53" s="497">
        <v>591174.74359396612</v>
      </c>
      <c r="FH53" s="497">
        <v>807974.29863670806</v>
      </c>
      <c r="FI53" s="497">
        <v>439468.97913175792</v>
      </c>
      <c r="FJ53" s="497">
        <v>249789.93803309949</v>
      </c>
      <c r="FK53" s="497">
        <v>1727461.799230637</v>
      </c>
      <c r="FL53" s="497">
        <v>100731.7067683752</v>
      </c>
      <c r="FM53" s="497">
        <v>242239.31361104891</v>
      </c>
      <c r="FN53" s="497">
        <v>1069403.50950699</v>
      </c>
      <c r="FO53" s="497">
        <v>254727.42332646169</v>
      </c>
      <c r="FP53" s="497">
        <v>353280.8167155399</v>
      </c>
      <c r="FQ53" s="497">
        <v>58560.919115655997</v>
      </c>
      <c r="FR53" s="497">
        <v>237881.160562417</v>
      </c>
      <c r="FS53" s="497">
        <v>228221.41507628039</v>
      </c>
      <c r="FT53" s="497">
        <v>7460840.1531818509</v>
      </c>
      <c r="FU53" s="497">
        <v>105369.7812070564</v>
      </c>
      <c r="FV53" s="497">
        <v>524145.50081178802</v>
      </c>
      <c r="FW53" s="497">
        <v>128364.72033847131</v>
      </c>
      <c r="FX53" s="497">
        <v>129207.6741892381</v>
      </c>
      <c r="FY53" s="497">
        <v>427869.86712929938</v>
      </c>
      <c r="FZ53" s="497">
        <v>27242.427337981309</v>
      </c>
      <c r="GA53" s="497">
        <v>82793.226695439182</v>
      </c>
      <c r="GB53" s="497">
        <v>172390.4706839977</v>
      </c>
      <c r="GC53" s="497">
        <v>978607.24830633495</v>
      </c>
      <c r="GD53" s="497">
        <v>118304.0720577974</v>
      </c>
      <c r="GE53" s="497">
        <v>1295711.6964148961</v>
      </c>
      <c r="GF53" s="497">
        <v>168692.222205055</v>
      </c>
      <c r="GG53" s="497">
        <v>125951.7991468439</v>
      </c>
      <c r="GH53" s="497">
        <v>718329.82025030383</v>
      </c>
      <c r="GI53" s="497">
        <v>127735.0978747631</v>
      </c>
      <c r="GJ53" s="497">
        <v>99936.001041662501</v>
      </c>
      <c r="GK53" s="497">
        <v>4695710.6358370222</v>
      </c>
      <c r="GL53" s="200">
        <v>79791.304038794333</v>
      </c>
      <c r="GM53" s="497">
        <v>171221.5391250276</v>
      </c>
      <c r="GN53" s="497">
        <v>361294.09643929312</v>
      </c>
      <c r="GO53" s="497">
        <v>36547.180845823903</v>
      </c>
      <c r="GP53" s="497">
        <v>176657.1862470241</v>
      </c>
      <c r="GQ53" s="497">
        <v>159119.45601182079</v>
      </c>
      <c r="GR53" s="497">
        <v>62975.021016002524</v>
      </c>
      <c r="GS53" s="497">
        <v>134712.92813885759</v>
      </c>
      <c r="GT53" s="497">
        <v>70256.306288046122</v>
      </c>
      <c r="GU53" s="497">
        <v>280330.62720259011</v>
      </c>
      <c r="GV53" s="497">
        <v>32217.877101606398</v>
      </c>
      <c r="GW53" s="497">
        <v>80979.601978083418</v>
      </c>
      <c r="GX53" s="497">
        <v>308307.01977222238</v>
      </c>
      <c r="GY53" s="497">
        <v>157085.41384277391</v>
      </c>
      <c r="GZ53" s="497">
        <v>1255417.5638302921</v>
      </c>
      <c r="HA53" s="497">
        <v>1020494.763785579</v>
      </c>
      <c r="HB53" s="497">
        <v>1383232.4838348541</v>
      </c>
      <c r="HC53" s="497">
        <v>108726.106271461</v>
      </c>
      <c r="HD53" s="497">
        <v>173173.94264537169</v>
      </c>
      <c r="HE53" s="497">
        <v>1868985.3069247869</v>
      </c>
      <c r="HF53" s="497">
        <v>78236.526261392122</v>
      </c>
      <c r="HG53" s="497">
        <v>94628.493958858409</v>
      </c>
      <c r="HH53" s="497">
        <v>185085.57098897049</v>
      </c>
      <c r="HI53" s="497">
        <v>92489.491500817981</v>
      </c>
      <c r="HJ53" s="497">
        <v>1812118.1243834731</v>
      </c>
      <c r="HK53" s="497">
        <v>31118.45291858428</v>
      </c>
      <c r="HL53" s="497">
        <v>1850232.92127489</v>
      </c>
      <c r="HM53" s="497">
        <v>246252.03226485409</v>
      </c>
      <c r="HN53" s="497">
        <v>241073.09003501321</v>
      </c>
      <c r="HO53" s="497">
        <v>104677.6286543271</v>
      </c>
      <c r="HP53" s="497">
        <v>120962.63307402789</v>
      </c>
      <c r="HQ53" s="497">
        <v>654281.92265551211</v>
      </c>
      <c r="HR53" s="497">
        <v>569654.39742835204</v>
      </c>
      <c r="HS53" s="497">
        <v>161858.85386017899</v>
      </c>
      <c r="HT53" s="497">
        <v>2492355.0404930902</v>
      </c>
      <c r="HU53" s="497">
        <v>122005.4589675531</v>
      </c>
      <c r="HV53" s="497">
        <v>109501.7870469741</v>
      </c>
      <c r="HW53" s="497">
        <v>1716286.0343112589</v>
      </c>
      <c r="HX53" s="497">
        <v>69020.326418453813</v>
      </c>
      <c r="HY53" s="497">
        <v>2348341.849667273</v>
      </c>
      <c r="HZ53" s="497">
        <v>117042.3997661498</v>
      </c>
      <c r="IA53" s="497">
        <v>117217.8489052419</v>
      </c>
      <c r="IB53" s="497">
        <v>128110.09448919811</v>
      </c>
      <c r="IC53" s="497">
        <v>449324.04434690671</v>
      </c>
      <c r="ID53" s="497">
        <v>154249.62439920759</v>
      </c>
      <c r="IE53" s="497">
        <v>341565.96070901002</v>
      </c>
      <c r="IF53" s="497">
        <v>93995.482876760303</v>
      </c>
      <c r="IG53" s="497">
        <v>288221.85638741188</v>
      </c>
      <c r="IH53" s="497">
        <v>104922.27628552591</v>
      </c>
      <c r="II53" s="497">
        <v>338786.76433060638</v>
      </c>
      <c r="IJ53" s="497">
        <v>217142.2437134097</v>
      </c>
      <c r="IK53" s="497">
        <v>340727.63510704489</v>
      </c>
      <c r="IL53" s="497">
        <v>85039.764611373394</v>
      </c>
      <c r="IM53" s="497">
        <v>336891.68591774697</v>
      </c>
      <c r="IN53" s="497">
        <v>254897.80241741709</v>
      </c>
      <c r="IO53" s="497">
        <v>148225.7752360914</v>
      </c>
      <c r="IP53" s="497">
        <v>243239.7698566193</v>
      </c>
      <c r="IQ53" s="200">
        <v>166358.8387706418</v>
      </c>
      <c r="IR53" s="497">
        <v>1248133.5713915869</v>
      </c>
      <c r="IS53" s="497">
        <v>194480.3412273186</v>
      </c>
      <c r="IT53" s="497">
        <v>184131.70252893539</v>
      </c>
      <c r="IU53" s="497">
        <v>227658.11825650599</v>
      </c>
      <c r="IV53" s="497">
        <v>44608.159186095101</v>
      </c>
      <c r="IW53" s="497">
        <v>177836.14951506059</v>
      </c>
      <c r="IX53" s="497">
        <v>16575384.939725731</v>
      </c>
      <c r="IY53" s="497">
        <v>59775.822805782707</v>
      </c>
      <c r="IZ53" s="497">
        <v>108127.50962420581</v>
      </c>
      <c r="JA53" s="497">
        <v>248403.36689690751</v>
      </c>
      <c r="JB53" s="497">
        <v>336426.54632570501</v>
      </c>
      <c r="JC53" s="497">
        <v>124786.5122456785</v>
      </c>
      <c r="JD53" s="497">
        <v>71337.085225554809</v>
      </c>
      <c r="JE53" s="497">
        <v>848280.83302312926</v>
      </c>
      <c r="JF53" s="497">
        <v>8199381.0425101593</v>
      </c>
      <c r="JG53" s="497">
        <v>115085.06166224679</v>
      </c>
      <c r="JH53" s="497">
        <v>50604.445785028976</v>
      </c>
      <c r="JI53" s="497">
        <v>817808.97040225379</v>
      </c>
      <c r="JJ53" s="497">
        <v>160187.735593911</v>
      </c>
      <c r="JK53" s="497">
        <v>471578.77823340788</v>
      </c>
      <c r="JL53" s="497">
        <v>453127.65363271011</v>
      </c>
      <c r="JM53" s="497">
        <v>111564.8839244813</v>
      </c>
      <c r="JN53" s="497">
        <v>23437.960974083599</v>
      </c>
      <c r="JO53" s="497">
        <v>170256.092341804</v>
      </c>
      <c r="JP53" s="497">
        <v>277877.13168577017</v>
      </c>
      <c r="JQ53" s="497">
        <v>863279.94855961599</v>
      </c>
      <c r="JR53" s="497">
        <v>3494124.0174267399</v>
      </c>
      <c r="JS53" s="497">
        <v>1147290.5997017131</v>
      </c>
      <c r="JT53" s="497">
        <v>1463530.164942618</v>
      </c>
      <c r="JU53" s="497">
        <v>27991.224172728911</v>
      </c>
      <c r="JV53" s="497">
        <v>82922.864464913539</v>
      </c>
      <c r="JW53" s="497">
        <v>236212.19863731021</v>
      </c>
      <c r="JX53" s="497">
        <v>139165.9581946783</v>
      </c>
      <c r="JY53" s="497">
        <v>103230.59683794749</v>
      </c>
      <c r="JZ53" s="497">
        <v>947029.93438190152</v>
      </c>
      <c r="KA53" s="497">
        <v>225607.00530777001</v>
      </c>
      <c r="KB53" s="497">
        <v>63438.521688261397</v>
      </c>
      <c r="KC53" s="497">
        <v>151115.4826891569</v>
      </c>
      <c r="KD53" s="497">
        <v>248642.81072484999</v>
      </c>
      <c r="KE53" s="497">
        <v>203622.59700878951</v>
      </c>
      <c r="KF53" s="497">
        <v>188751.6755361323</v>
      </c>
      <c r="KG53" s="497">
        <v>478610.95433419303</v>
      </c>
      <c r="KH53" s="497">
        <v>1154053.68178936</v>
      </c>
      <c r="KI53" s="497">
        <v>135696.79524591469</v>
      </c>
      <c r="KJ53" s="497">
        <v>205006.83251165881</v>
      </c>
      <c r="KK53" s="497">
        <v>1316622.2153600371</v>
      </c>
    </row>
    <row r="54" spans="1:297" ht="30" customHeight="1">
      <c r="A54" s="312"/>
      <c r="B54" s="323" t="s">
        <v>611</v>
      </c>
      <c r="C54" s="200">
        <v>-3310.8602082303842</v>
      </c>
      <c r="D54" s="689">
        <v>-2549922.9165376541</v>
      </c>
      <c r="E54" s="689">
        <v>589145.05767118139</v>
      </c>
      <c r="F54" s="497">
        <v>32888.374576269183</v>
      </c>
      <c r="G54" s="497">
        <v>-5442.9456036894844</v>
      </c>
      <c r="H54" s="497">
        <v>23398.096593638151</v>
      </c>
      <c r="I54" s="497">
        <v>30928.017550760731</v>
      </c>
      <c r="J54" s="497">
        <v>-23598.99910732776</v>
      </c>
      <c r="K54" s="497">
        <v>-11804.390771325199</v>
      </c>
      <c r="L54" s="497">
        <v>-40580.859242424951</v>
      </c>
      <c r="M54" s="497">
        <v>2636.024218353879</v>
      </c>
      <c r="N54" s="497">
        <v>9400.2260635144921</v>
      </c>
      <c r="O54" s="497">
        <v>-474591.98216966167</v>
      </c>
      <c r="P54" s="497">
        <v>-38640.461504306499</v>
      </c>
      <c r="Q54" s="200">
        <v>-17289.883882659891</v>
      </c>
      <c r="R54" s="497">
        <v>2849.5081230875289</v>
      </c>
      <c r="S54" s="497">
        <v>55293.840657317487</v>
      </c>
      <c r="T54" s="497">
        <v>-25345.609765454621</v>
      </c>
      <c r="U54" s="497">
        <v>-13730.50080417682</v>
      </c>
      <c r="V54" s="497">
        <v>-6586.2423316200802</v>
      </c>
      <c r="W54" s="497">
        <v>-3351.622335718494</v>
      </c>
      <c r="X54" s="497">
        <v>-12622.44497690798</v>
      </c>
      <c r="Y54" s="497">
        <v>12336.215756192571</v>
      </c>
      <c r="Z54" s="497">
        <v>-27361.073452853801</v>
      </c>
      <c r="AA54" s="497">
        <v>-15674.38542448718</v>
      </c>
      <c r="AB54" s="497">
        <v>23086.25203070237</v>
      </c>
      <c r="AC54" s="497">
        <v>2341.5256086401059</v>
      </c>
      <c r="AD54" s="497">
        <v>-5741.480320940027</v>
      </c>
      <c r="AE54" s="497">
        <v>44708.992405737248</v>
      </c>
      <c r="AF54" s="497">
        <v>-2549922.9165376541</v>
      </c>
      <c r="AG54" s="497">
        <v>-42247.224417291582</v>
      </c>
      <c r="AH54" s="497">
        <v>19614.620902299779</v>
      </c>
      <c r="AI54" s="200">
        <v>76156.771974823321</v>
      </c>
      <c r="AJ54" s="497">
        <v>-36743.137213272217</v>
      </c>
      <c r="AK54" s="497">
        <v>-3501.0902898531931</v>
      </c>
      <c r="AL54" s="497">
        <v>8235.1988766953946</v>
      </c>
      <c r="AM54" s="497">
        <v>-154236.18180318741</v>
      </c>
      <c r="AN54" s="497">
        <v>-27684.337346409069</v>
      </c>
      <c r="AO54" s="497">
        <v>-133260.17363273521</v>
      </c>
      <c r="AP54" s="497">
        <v>133830.09111663359</v>
      </c>
      <c r="AQ54" s="497">
        <v>-21958.956004720061</v>
      </c>
      <c r="AR54" s="497">
        <v>97474.273143319471</v>
      </c>
      <c r="AS54" s="497">
        <v>30310.495273311451</v>
      </c>
      <c r="AT54" s="497">
        <v>-18802.270388267731</v>
      </c>
      <c r="AU54" s="497">
        <v>-25858.903700265011</v>
      </c>
      <c r="AV54" s="497">
        <v>53391.759698538051</v>
      </c>
      <c r="AW54" s="497">
        <v>30090.755113652529</v>
      </c>
      <c r="AX54" s="497">
        <v>-26045.25506190439</v>
      </c>
      <c r="AY54" s="497">
        <v>-3225.6713920967668</v>
      </c>
      <c r="AZ54" s="497">
        <v>6899.3303288840107</v>
      </c>
      <c r="BA54" s="497">
        <v>162645.8348807102</v>
      </c>
      <c r="BB54" s="497">
        <v>-4544.1776818754151</v>
      </c>
      <c r="BC54" s="497">
        <v>589145.05767118139</v>
      </c>
      <c r="BD54" s="497">
        <v>-9501.2768522691622</v>
      </c>
      <c r="BE54" s="497">
        <v>44438.0961426914</v>
      </c>
      <c r="BF54" s="497">
        <v>2569.4183708991482</v>
      </c>
      <c r="BG54" s="497">
        <v>70261.659792681807</v>
      </c>
      <c r="BH54" s="497">
        <v>532.88989963679705</v>
      </c>
      <c r="BI54" s="497">
        <v>3339.0433182764832</v>
      </c>
      <c r="BJ54" s="497">
        <v>397026.66445136443</v>
      </c>
      <c r="BK54" s="497">
        <v>-6368.9504321821987</v>
      </c>
      <c r="BL54" s="497">
        <v>42966.759971907937</v>
      </c>
      <c r="BM54" s="497">
        <v>-177676.79928622721</v>
      </c>
      <c r="BN54" s="497">
        <v>-109111.73691589051</v>
      </c>
      <c r="BO54" s="497">
        <v>-1165.5617920489599</v>
      </c>
      <c r="BP54" s="497">
        <v>408289.19870966428</v>
      </c>
      <c r="BQ54" s="497">
        <v>-55150.758286548051</v>
      </c>
      <c r="BR54" s="497">
        <v>-147211.07220202539</v>
      </c>
      <c r="BS54" s="497">
        <v>60964.433511635143</v>
      </c>
      <c r="BT54" s="497">
        <v>4106.6353988633491</v>
      </c>
      <c r="BU54" s="497">
        <v>5259.5466786238503</v>
      </c>
      <c r="BV54" s="497">
        <v>-1520.7166270200401</v>
      </c>
      <c r="BW54" s="497">
        <v>-3318.1307528696311</v>
      </c>
      <c r="BX54" s="497">
        <v>46848.994270836789</v>
      </c>
      <c r="BY54" s="497">
        <v>14986.247727720611</v>
      </c>
      <c r="BZ54" s="497">
        <v>3503.718933046744</v>
      </c>
      <c r="CA54" s="497">
        <v>-351.55598635516071</v>
      </c>
      <c r="CB54" s="497">
        <v>43484.35727810266</v>
      </c>
      <c r="CC54" s="497">
        <v>4727.8686232418986</v>
      </c>
      <c r="CD54" s="497">
        <v>-35899.307256609551</v>
      </c>
      <c r="CE54" s="497">
        <v>-17870.36802869755</v>
      </c>
      <c r="CF54" s="497">
        <v>2438.6218650294031</v>
      </c>
      <c r="CG54" s="497">
        <v>246217.01058476101</v>
      </c>
      <c r="CH54" s="497">
        <v>28352.6919847024</v>
      </c>
      <c r="CI54" s="497">
        <v>-120239.25770267</v>
      </c>
      <c r="CJ54" s="497">
        <v>-12950.96685476112</v>
      </c>
      <c r="CK54" s="497">
        <v>34260.532714615372</v>
      </c>
      <c r="CL54" s="497">
        <v>879.78150898482272</v>
      </c>
      <c r="CM54" s="497">
        <v>2768.273719904832</v>
      </c>
      <c r="CN54" s="497">
        <v>-189170.42122657201</v>
      </c>
      <c r="CO54" s="497">
        <v>149080.79292637121</v>
      </c>
      <c r="CP54" s="497">
        <v>56004.538707233092</v>
      </c>
      <c r="CQ54" s="497">
        <v>25958.482783786341</v>
      </c>
      <c r="CR54" s="497">
        <v>1575.219496956764</v>
      </c>
      <c r="CS54" s="497">
        <v>-8795.2859228294401</v>
      </c>
      <c r="CT54" s="497">
        <v>82732.42714129528</v>
      </c>
      <c r="CU54" s="497">
        <v>22455.01222938126</v>
      </c>
      <c r="CV54" s="497">
        <v>4052.126032277542</v>
      </c>
      <c r="CW54" s="497">
        <v>78816.232506581466</v>
      </c>
      <c r="CX54" s="497">
        <v>-8637.7493217280899</v>
      </c>
      <c r="CY54" s="497">
        <v>-4065.7938192472502</v>
      </c>
      <c r="CZ54" s="497">
        <v>175391.49199599031</v>
      </c>
      <c r="DA54" s="497">
        <v>212361.3948446913</v>
      </c>
      <c r="DB54" s="497">
        <v>-3919.059923751061</v>
      </c>
      <c r="DC54" s="497">
        <v>-16576.99541075321</v>
      </c>
      <c r="DD54" s="497">
        <v>104541.4974107602</v>
      </c>
      <c r="DE54" s="497">
        <v>-4967.8839537965396</v>
      </c>
      <c r="DF54" s="497">
        <v>8825.1470395899378</v>
      </c>
      <c r="DG54" s="200">
        <v>-14528.129123555151</v>
      </c>
      <c r="DH54" s="497">
        <v>8135.9975855680532</v>
      </c>
      <c r="DI54" s="200">
        <v>2367.5602039482219</v>
      </c>
      <c r="DJ54" s="497">
        <v>28417.665862195659</v>
      </c>
      <c r="DK54" s="497">
        <v>92253.17771653278</v>
      </c>
      <c r="DL54" s="497">
        <v>-1929.3742091583661</v>
      </c>
      <c r="DM54" s="497">
        <v>36362.393355928732</v>
      </c>
      <c r="DN54" s="497">
        <v>-7762.4271767028622</v>
      </c>
      <c r="DO54" s="497">
        <v>40070.295631722838</v>
      </c>
      <c r="DP54" s="497">
        <v>-9203.2134199564316</v>
      </c>
      <c r="DQ54" s="497">
        <v>366420.25968400668</v>
      </c>
      <c r="DR54" s="200">
        <v>-12903.38467411489</v>
      </c>
      <c r="DS54" s="497">
        <v>9147.1955774362723</v>
      </c>
      <c r="DT54" s="497">
        <v>50136.460445747682</v>
      </c>
      <c r="DU54" s="497">
        <v>-2032.644610752963</v>
      </c>
      <c r="DV54" s="497">
        <v>141087.98296544541</v>
      </c>
      <c r="DW54" s="497">
        <v>3609.9241428323221</v>
      </c>
      <c r="DX54" s="497">
        <v>14038.20752627251</v>
      </c>
      <c r="DY54" s="497">
        <v>34530.105214782641</v>
      </c>
      <c r="DZ54" s="497">
        <v>2327.9078938808452</v>
      </c>
      <c r="EA54" s="497">
        <v>-118962.70888238039</v>
      </c>
      <c r="EB54" s="497">
        <v>69872.165136445226</v>
      </c>
      <c r="EC54" s="497">
        <v>325.37006677441059</v>
      </c>
      <c r="ED54" s="497">
        <v>122448.8334021742</v>
      </c>
      <c r="EE54" s="497">
        <v>-83449.12181213568</v>
      </c>
      <c r="EF54" s="200">
        <v>-16228.559604740271</v>
      </c>
      <c r="EG54" s="497">
        <v>108918.41144145781</v>
      </c>
      <c r="EH54" s="497">
        <v>23430.860048870029</v>
      </c>
      <c r="EI54" s="497">
        <v>-21790.629479522031</v>
      </c>
      <c r="EJ54" s="497">
        <v>2920.2634133606921</v>
      </c>
      <c r="EK54" s="497">
        <v>-6318.0109282021049</v>
      </c>
      <c r="EL54" s="497">
        <v>-8157.7768180386274</v>
      </c>
      <c r="EM54" s="497">
        <v>-27958.850769834979</v>
      </c>
      <c r="EN54" s="497">
        <v>-1281.699724984283</v>
      </c>
      <c r="EO54" s="497">
        <v>-118601.3724535236</v>
      </c>
      <c r="EP54" s="497">
        <v>-37575.972645305912</v>
      </c>
      <c r="EQ54" s="497">
        <v>-13641.957877921281</v>
      </c>
      <c r="ER54" s="497">
        <v>-2016.5691237829451</v>
      </c>
      <c r="ES54" s="497">
        <v>-48010.744680318749</v>
      </c>
      <c r="ET54" s="497">
        <v>8978.4352129887957</v>
      </c>
      <c r="EU54" s="497">
        <v>-11296.94240738486</v>
      </c>
      <c r="EV54" s="497">
        <v>4866.4983992108318</v>
      </c>
      <c r="EW54" s="497">
        <v>317198.78271999263</v>
      </c>
      <c r="EX54" s="497">
        <v>-12171.7429068046</v>
      </c>
      <c r="EY54" s="497">
        <v>1067.014506407133</v>
      </c>
      <c r="EZ54" s="497">
        <v>19751.0488696428</v>
      </c>
      <c r="FA54" s="497">
        <v>-83749.505199159554</v>
      </c>
      <c r="FB54" s="497">
        <v>-3456.689153461542</v>
      </c>
      <c r="FC54" s="497">
        <v>-8673.4673093180172</v>
      </c>
      <c r="FD54" s="497">
        <v>-1766.1488724441811</v>
      </c>
      <c r="FE54" s="497">
        <v>-68636.823332853965</v>
      </c>
      <c r="FF54" s="497">
        <v>25423.479168058311</v>
      </c>
      <c r="FG54" s="497">
        <v>-38389.109924341668</v>
      </c>
      <c r="FH54" s="497">
        <v>-40860.269563616203</v>
      </c>
      <c r="FI54" s="497">
        <v>-591.1212640759768</v>
      </c>
      <c r="FJ54" s="497">
        <v>-18382.03553131604</v>
      </c>
      <c r="FK54" s="497">
        <v>-180902.85756571361</v>
      </c>
      <c r="FL54" s="497">
        <v>-22958.57822509094</v>
      </c>
      <c r="FM54" s="497">
        <v>128761.581993327</v>
      </c>
      <c r="FN54" s="497">
        <v>-248142.2458077578</v>
      </c>
      <c r="FO54" s="497">
        <v>-81411.96774579474</v>
      </c>
      <c r="FP54" s="497">
        <v>42208.128401227121</v>
      </c>
      <c r="FQ54" s="497">
        <v>2817.8418012032339</v>
      </c>
      <c r="FR54" s="497">
        <v>6777.6396494375076</v>
      </c>
      <c r="FS54" s="497">
        <v>-3099.1817343898292</v>
      </c>
      <c r="FT54" s="497">
        <v>-261637.6684499374</v>
      </c>
      <c r="FU54" s="497">
        <v>15209.281478364361</v>
      </c>
      <c r="FV54" s="497">
        <v>-11297.32981129063</v>
      </c>
      <c r="FW54" s="497">
        <v>50961.111040999072</v>
      </c>
      <c r="FX54" s="497">
        <v>-545.07240728431498</v>
      </c>
      <c r="FY54" s="497">
        <v>30310.72896348307</v>
      </c>
      <c r="FZ54" s="497">
        <v>1904.135395514742</v>
      </c>
      <c r="GA54" s="497">
        <v>966.72849935345585</v>
      </c>
      <c r="GB54" s="497">
        <v>25764.339845635928</v>
      </c>
      <c r="GC54" s="497">
        <v>101572.8102348297</v>
      </c>
      <c r="GD54" s="497">
        <v>17349.049265940052</v>
      </c>
      <c r="GE54" s="497">
        <v>109166.0633297211</v>
      </c>
      <c r="GF54" s="497">
        <v>-73385.524005876854</v>
      </c>
      <c r="GG54" s="497">
        <v>20980.509912250938</v>
      </c>
      <c r="GH54" s="497">
        <v>-114558.28962229811</v>
      </c>
      <c r="GI54" s="497">
        <v>39988.77350345219</v>
      </c>
      <c r="GJ54" s="497">
        <v>-76.68923518146039</v>
      </c>
      <c r="GK54" s="497">
        <v>34497.750989888329</v>
      </c>
      <c r="GL54" s="200">
        <v>-26219.699267565589</v>
      </c>
      <c r="GM54" s="497">
        <v>14356.34526623847</v>
      </c>
      <c r="GN54" s="497">
        <v>51571.53695005842</v>
      </c>
      <c r="GO54" s="497">
        <v>-2744.86767956835</v>
      </c>
      <c r="GP54" s="497">
        <v>-8942.3590914481683</v>
      </c>
      <c r="GQ54" s="497">
        <v>36710.025820982512</v>
      </c>
      <c r="GR54" s="497">
        <v>5666.6444294256071</v>
      </c>
      <c r="GS54" s="497">
        <v>-591.85199138321332</v>
      </c>
      <c r="GT54" s="497">
        <v>-13955.187625103859</v>
      </c>
      <c r="GU54" s="497">
        <v>7131.5054364828684</v>
      </c>
      <c r="GV54" s="497">
        <v>-1533.0136277756681</v>
      </c>
      <c r="GW54" s="497">
        <v>5498.2458346722997</v>
      </c>
      <c r="GX54" s="497">
        <v>-4734.4175199819874</v>
      </c>
      <c r="GY54" s="497">
        <v>46715.085372806883</v>
      </c>
      <c r="GZ54" s="497">
        <v>-172896.37144863399</v>
      </c>
      <c r="HA54" s="497">
        <v>10096.5417833298</v>
      </c>
      <c r="HB54" s="497">
        <v>14315.18500531348</v>
      </c>
      <c r="HC54" s="497">
        <v>14242.44832790148</v>
      </c>
      <c r="HD54" s="497">
        <v>8335.6048524473445</v>
      </c>
      <c r="HE54" s="497">
        <v>-44803.17710296018</v>
      </c>
      <c r="HF54" s="497">
        <v>17727.95886431064</v>
      </c>
      <c r="HG54" s="497">
        <v>1943.1259268107569</v>
      </c>
      <c r="HH54" s="497">
        <v>23730.956558513801</v>
      </c>
      <c r="HI54" s="497">
        <v>-4738.1078795419453</v>
      </c>
      <c r="HJ54" s="497">
        <v>-82321.146952319075</v>
      </c>
      <c r="HK54" s="497">
        <v>18918.73475123063</v>
      </c>
      <c r="HL54" s="497">
        <v>422166.01127426681</v>
      </c>
      <c r="HM54" s="497">
        <v>11031.66631720329</v>
      </c>
      <c r="HN54" s="497">
        <v>33432.409066214997</v>
      </c>
      <c r="HO54" s="497">
        <v>-23803.90016889316</v>
      </c>
      <c r="HP54" s="497">
        <v>37732.763553081728</v>
      </c>
      <c r="HQ54" s="497">
        <v>-62143.01599874231</v>
      </c>
      <c r="HR54" s="497">
        <v>48389.652056312647</v>
      </c>
      <c r="HS54" s="497">
        <v>23887.253092136249</v>
      </c>
      <c r="HT54" s="497">
        <v>358632.39543572022</v>
      </c>
      <c r="HU54" s="497">
        <v>-4278.2527685757814</v>
      </c>
      <c r="HV54" s="497">
        <v>-1554.029369378994</v>
      </c>
      <c r="HW54" s="497">
        <v>199349.90428293549</v>
      </c>
      <c r="HX54" s="497">
        <v>3887.5674506031542</v>
      </c>
      <c r="HY54" s="497">
        <v>5990.4041437932756</v>
      </c>
      <c r="HZ54" s="497">
        <v>-23612.514758430571</v>
      </c>
      <c r="IA54" s="497">
        <v>374.1865050950546</v>
      </c>
      <c r="IB54" s="497">
        <v>-1993.1422600919759</v>
      </c>
      <c r="IC54" s="497">
        <v>-37105.02811804245</v>
      </c>
      <c r="ID54" s="497">
        <v>7649.5998011408446</v>
      </c>
      <c r="IE54" s="497">
        <v>-88577.049600668659</v>
      </c>
      <c r="IF54" s="497">
        <v>-45190.090913053413</v>
      </c>
      <c r="IG54" s="497">
        <v>21416.871468503548</v>
      </c>
      <c r="IH54" s="497">
        <v>5077.77860597986</v>
      </c>
      <c r="II54" s="497">
        <v>4634.5410278538466</v>
      </c>
      <c r="IJ54" s="497">
        <v>14969.499523883471</v>
      </c>
      <c r="IK54" s="497">
        <v>119127.8906845926</v>
      </c>
      <c r="IL54" s="497">
        <v>20579.89663685075</v>
      </c>
      <c r="IM54" s="497">
        <v>72733.261419847229</v>
      </c>
      <c r="IN54" s="497">
        <v>63995.175425089627</v>
      </c>
      <c r="IO54" s="497">
        <v>12426.010504753131</v>
      </c>
      <c r="IP54" s="497">
        <v>-26022.690715824541</v>
      </c>
      <c r="IQ54" s="200">
        <v>30453.658343233259</v>
      </c>
      <c r="IR54" s="497">
        <v>-87085.757898680517</v>
      </c>
      <c r="IS54" s="497">
        <v>-4167.4801182964002</v>
      </c>
      <c r="IT54" s="497">
        <v>15436.734749860731</v>
      </c>
      <c r="IU54" s="497">
        <v>16455.100331017049</v>
      </c>
      <c r="IV54" s="497">
        <v>-6846.4302005689706</v>
      </c>
      <c r="IW54" s="497">
        <v>-31328.519658602909</v>
      </c>
      <c r="IX54" s="497">
        <v>-571154.00050809328</v>
      </c>
      <c r="IY54" s="497">
        <v>6270.862435291252</v>
      </c>
      <c r="IZ54" s="497">
        <v>23600.449078545789</v>
      </c>
      <c r="JA54" s="497">
        <v>4257.6414614180394</v>
      </c>
      <c r="JB54" s="497">
        <v>85864.443845580885</v>
      </c>
      <c r="JC54" s="497">
        <v>-8501.5452029062944</v>
      </c>
      <c r="JD54" s="497">
        <v>14339.821775361621</v>
      </c>
      <c r="JE54" s="497">
        <v>78153.832422560256</v>
      </c>
      <c r="JF54" s="497">
        <v>108470.041971026</v>
      </c>
      <c r="JG54" s="497">
        <v>29674.851692365621</v>
      </c>
      <c r="JH54" s="497">
        <v>8950.1300216402815</v>
      </c>
      <c r="JI54" s="497">
        <v>-222461.7615435498</v>
      </c>
      <c r="JJ54" s="497">
        <v>-27846.28223583872</v>
      </c>
      <c r="JK54" s="497">
        <v>-12843.18167572675</v>
      </c>
      <c r="JL54" s="497">
        <v>12578.36724272225</v>
      </c>
      <c r="JM54" s="497">
        <v>17940.316832956822</v>
      </c>
      <c r="JN54" s="497">
        <v>1608.4163599219139</v>
      </c>
      <c r="JO54" s="497">
        <v>-10647.50765264929</v>
      </c>
      <c r="JP54" s="497">
        <v>-37014.170360763863</v>
      </c>
      <c r="JQ54" s="497">
        <v>42660.102730890212</v>
      </c>
      <c r="JR54" s="497">
        <v>2997.6825681019109</v>
      </c>
      <c r="JS54" s="497">
        <v>-69616.279424752458</v>
      </c>
      <c r="JT54" s="497">
        <v>134561.91736296759</v>
      </c>
      <c r="JU54" s="497">
        <v>6301.1669375853526</v>
      </c>
      <c r="JV54" s="497">
        <v>-1949.5866734364899</v>
      </c>
      <c r="JW54" s="497">
        <v>-27398.10411186656</v>
      </c>
      <c r="JX54" s="497">
        <v>-5284.2427095584862</v>
      </c>
      <c r="JY54" s="497">
        <v>2923.5779768506468</v>
      </c>
      <c r="JZ54" s="497">
        <v>-100429.2533206056</v>
      </c>
      <c r="KA54" s="497">
        <v>5349.6212242630427</v>
      </c>
      <c r="KB54" s="497">
        <v>6735.776567523877</v>
      </c>
      <c r="KC54" s="497">
        <v>16690.265287129081</v>
      </c>
      <c r="KD54" s="497">
        <v>19230.258832735501</v>
      </c>
      <c r="KE54" s="497">
        <v>-33566.595295090687</v>
      </c>
      <c r="KF54" s="497">
        <v>51214.598806198919</v>
      </c>
      <c r="KG54" s="497">
        <v>-65371.001639322087</v>
      </c>
      <c r="KH54" s="497">
        <v>-51203.771940951578</v>
      </c>
      <c r="KI54" s="497">
        <v>-6777.1062925392907</v>
      </c>
      <c r="KJ54" s="497">
        <v>21139.96886908395</v>
      </c>
      <c r="KK54" s="497">
        <v>69821.736105922551</v>
      </c>
    </row>
    <row r="55" spans="1:297" s="493" customFormat="1" ht="15">
      <c r="A55" s="491"/>
      <c r="B55" s="492" t="s">
        <v>612</v>
      </c>
      <c r="C55" s="491">
        <v>-592672282.92212939</v>
      </c>
      <c r="D55" s="694">
        <v>-68680804.867439717</v>
      </c>
      <c r="E55" s="694">
        <v>102670867.118826</v>
      </c>
      <c r="F55" s="491">
        <v>263797.3402715227</v>
      </c>
      <c r="G55" s="491">
        <v>253689.20561707561</v>
      </c>
      <c r="H55" s="491">
        <v>-1819906.427032653</v>
      </c>
      <c r="I55" s="491">
        <v>3278466.1817776412</v>
      </c>
      <c r="J55" s="491">
        <v>-972327.24870034831</v>
      </c>
      <c r="K55" s="491">
        <v>-1136381.064267728</v>
      </c>
      <c r="L55" s="491">
        <v>-5898210.2801817888</v>
      </c>
      <c r="M55" s="491">
        <v>506545.96672975569</v>
      </c>
      <c r="N55" s="491">
        <v>230269.72574738169</v>
      </c>
      <c r="O55" s="491">
        <v>102670867.118826</v>
      </c>
      <c r="P55" s="491">
        <v>-1951709.024975816</v>
      </c>
      <c r="Q55" s="491">
        <v>-8822846.7949132342</v>
      </c>
      <c r="R55" s="491">
        <v>325367.95231468999</v>
      </c>
      <c r="S55" s="491">
        <v>255499.8799269108</v>
      </c>
      <c r="T55" s="491">
        <v>-4041184.9250783022</v>
      </c>
      <c r="U55" s="491">
        <v>-1486329.8764651599</v>
      </c>
      <c r="V55" s="491">
        <v>-298360.94165954267</v>
      </c>
      <c r="W55" s="491">
        <v>118473.6834368722</v>
      </c>
      <c r="X55" s="491">
        <v>-5517012.7378998706</v>
      </c>
      <c r="Y55" s="491">
        <v>-782021.24037156126</v>
      </c>
      <c r="Z55" s="491">
        <v>-3351912.1817037798</v>
      </c>
      <c r="AA55" s="491">
        <v>-2146938.4775673281</v>
      </c>
      <c r="AB55" s="491">
        <v>-268869.89012626233</v>
      </c>
      <c r="AC55" s="491">
        <v>-554955.53133174172</v>
      </c>
      <c r="AD55" s="491">
        <v>-1019387.162557211</v>
      </c>
      <c r="AE55" s="491">
        <v>-1551219.2798157891</v>
      </c>
      <c r="AF55" s="491">
        <v>-62583487.22030589</v>
      </c>
      <c r="AG55" s="491">
        <v>-68680804.867439717</v>
      </c>
      <c r="AH55" s="491">
        <v>-418224.51809801668</v>
      </c>
      <c r="AI55" s="491">
        <v>4412256.944005549</v>
      </c>
      <c r="AJ55" s="491">
        <v>-246643.17348344819</v>
      </c>
      <c r="AK55" s="491">
        <v>6449.9065452580398</v>
      </c>
      <c r="AL55" s="491">
        <v>581523.32778649696</v>
      </c>
      <c r="AM55" s="491">
        <v>-6349955.6189008504</v>
      </c>
      <c r="AN55" s="491">
        <v>-68073.125219556998</v>
      </c>
      <c r="AO55" s="491">
        <v>-6824545.7043709494</v>
      </c>
      <c r="AP55" s="491">
        <v>4541212.7389568407</v>
      </c>
      <c r="AQ55" s="491">
        <v>-2413032.47960561</v>
      </c>
      <c r="AR55" s="491">
        <v>5937358.5903823441</v>
      </c>
      <c r="AS55" s="491">
        <v>-195241.8625519035</v>
      </c>
      <c r="AT55" s="491">
        <v>-1123063.5538583519</v>
      </c>
      <c r="AU55" s="491">
        <v>-263399.47463723022</v>
      </c>
      <c r="AV55" s="491">
        <v>7438.6051297447993</v>
      </c>
      <c r="AW55" s="491">
        <v>2387609.1670108</v>
      </c>
      <c r="AX55" s="491">
        <v>338877.53191480611</v>
      </c>
      <c r="AY55" s="491">
        <v>-542866.93652603123</v>
      </c>
      <c r="AZ55" s="491">
        <v>-188129.42491851951</v>
      </c>
      <c r="BA55" s="491">
        <v>6795982.5005662944</v>
      </c>
      <c r="BB55" s="491">
        <v>-750124.43338520383</v>
      </c>
      <c r="BC55" s="491">
        <v>-7253177.0803170782</v>
      </c>
      <c r="BD55" s="491">
        <v>26943.2315240629</v>
      </c>
      <c r="BE55" s="491">
        <v>-230110.70689901791</v>
      </c>
      <c r="BF55" s="491">
        <v>-269471.46286726248</v>
      </c>
      <c r="BG55" s="491">
        <v>-2151471.166471459</v>
      </c>
      <c r="BH55" s="491">
        <v>519392.98174308753</v>
      </c>
      <c r="BI55" s="491">
        <v>150497.30634217159</v>
      </c>
      <c r="BJ55" s="491">
        <v>-34913076.127843082</v>
      </c>
      <c r="BK55" s="491">
        <v>448492.44159664371</v>
      </c>
      <c r="BL55" s="491">
        <v>-2594990.054497858</v>
      </c>
      <c r="BM55" s="491">
        <v>-12830378.28336663</v>
      </c>
      <c r="BN55" s="491">
        <v>3683693.95437783</v>
      </c>
      <c r="BO55" s="491">
        <v>-1843029.825006153</v>
      </c>
      <c r="BP55" s="491">
        <v>-10173801.00616649</v>
      </c>
      <c r="BQ55" s="491">
        <v>-3168.002434839233</v>
      </c>
      <c r="BR55" s="491">
        <v>-3389997.694839214</v>
      </c>
      <c r="BS55" s="491">
        <v>-708652.93777640525</v>
      </c>
      <c r="BT55" s="491">
        <v>-926254.16540049156</v>
      </c>
      <c r="BU55" s="491">
        <v>24999.174285418929</v>
      </c>
      <c r="BV55" s="491">
        <v>-1823340.5148604771</v>
      </c>
      <c r="BW55" s="491">
        <v>368017.33387541148</v>
      </c>
      <c r="BX55" s="491">
        <v>-906588.92245445994</v>
      </c>
      <c r="BY55" s="491">
        <v>313867.19133110222</v>
      </c>
      <c r="BZ55" s="491">
        <v>-38335.652563343341</v>
      </c>
      <c r="CA55" s="491">
        <v>-1400054.7527934921</v>
      </c>
      <c r="CB55" s="491">
        <v>-918908.84662303224</v>
      </c>
      <c r="CC55" s="491">
        <v>746892.02917993546</v>
      </c>
      <c r="CD55" s="491">
        <v>11254852.127395449</v>
      </c>
      <c r="CE55" s="491">
        <v>-430274.5775182498</v>
      </c>
      <c r="CF55" s="491">
        <v>-47046.565735522177</v>
      </c>
      <c r="CG55" s="491">
        <v>-13442976.54176316</v>
      </c>
      <c r="CH55" s="491">
        <v>-3024636.6485159779</v>
      </c>
      <c r="CI55" s="491">
        <v>-1195177.968172618</v>
      </c>
      <c r="CJ55" s="491">
        <v>-8448710.8590722159</v>
      </c>
      <c r="CK55" s="491">
        <v>378865.14888950501</v>
      </c>
      <c r="CL55" s="491">
        <v>-126657.3871396374</v>
      </c>
      <c r="CM55" s="491">
        <v>-859303.80576589948</v>
      </c>
      <c r="CN55" s="491">
        <v>4217802.2392370962</v>
      </c>
      <c r="CO55" s="491">
        <v>3519687.984732619</v>
      </c>
      <c r="CP55" s="491">
        <v>1723691.4977928479</v>
      </c>
      <c r="CQ55" s="491">
        <v>711173.69522068452</v>
      </c>
      <c r="CR55" s="491">
        <v>446308.14432297531</v>
      </c>
      <c r="CS55" s="491">
        <v>-1185361.5622476561</v>
      </c>
      <c r="CT55" s="491">
        <v>-16898867.243205119</v>
      </c>
      <c r="CU55" s="491">
        <v>-168159.99574852159</v>
      </c>
      <c r="CV55" s="491">
        <v>196497.38923183171</v>
      </c>
      <c r="CW55" s="491">
        <v>-153771.7348327417</v>
      </c>
      <c r="CX55" s="491">
        <v>175153.23388177439</v>
      </c>
      <c r="CY55" s="491">
        <v>724634.80474492465</v>
      </c>
      <c r="CZ55" s="491">
        <v>-15280633.968534971</v>
      </c>
      <c r="DA55" s="491">
        <v>-25698465.810917381</v>
      </c>
      <c r="DB55" s="491">
        <v>1359389.7081837589</v>
      </c>
      <c r="DC55" s="491">
        <v>-543592.9501341416</v>
      </c>
      <c r="DD55" s="491">
        <v>431692.34670865041</v>
      </c>
      <c r="DE55" s="491">
        <v>1772856.55901101</v>
      </c>
      <c r="DF55" s="491">
        <v>-30452145.077829801</v>
      </c>
      <c r="DG55" s="491">
        <v>1689074.2659014631</v>
      </c>
      <c r="DH55" s="491">
        <v>-4649709.1117109936</v>
      </c>
      <c r="DI55" s="491">
        <v>-334649.83474312769</v>
      </c>
      <c r="DJ55" s="491">
        <v>616975.89772878936</v>
      </c>
      <c r="DK55" s="491">
        <v>-2575599.2619377938</v>
      </c>
      <c r="DL55" s="491">
        <v>-227677.67496143241</v>
      </c>
      <c r="DM55" s="491">
        <v>-623045.41353752336</v>
      </c>
      <c r="DN55" s="491">
        <v>487615.31294146128</v>
      </c>
      <c r="DO55" s="491">
        <v>495256.01142634219</v>
      </c>
      <c r="DP55" s="491">
        <v>1310336.935389949</v>
      </c>
      <c r="DQ55" s="491">
        <v>706989.89399202028</v>
      </c>
      <c r="DR55" s="491">
        <v>-3556222.416901709</v>
      </c>
      <c r="DS55" s="491">
        <v>1668896.838084074</v>
      </c>
      <c r="DT55" s="491">
        <v>-3845474.0240990119</v>
      </c>
      <c r="DU55" s="491">
        <v>30914.52536111177</v>
      </c>
      <c r="DV55" s="491">
        <v>-8958458.6432678979</v>
      </c>
      <c r="DW55" s="491">
        <v>-50455.651411478502</v>
      </c>
      <c r="DX55" s="491">
        <v>-651701.51421050727</v>
      </c>
      <c r="DY55" s="491">
        <v>-7687184.5980354082</v>
      </c>
      <c r="DZ55" s="491">
        <v>-903394.19896222593</v>
      </c>
      <c r="EA55" s="491">
        <v>-2298535.131620415</v>
      </c>
      <c r="EB55" s="491">
        <v>114036.22485536859</v>
      </c>
      <c r="EC55" s="491">
        <v>365238.72300111962</v>
      </c>
      <c r="ED55" s="491">
        <v>-906461.22086134984</v>
      </c>
      <c r="EE55" s="491">
        <v>972944.06903017149</v>
      </c>
      <c r="EF55" s="491">
        <v>-2871865.6856623879</v>
      </c>
      <c r="EG55" s="491">
        <v>-3470731.0269450611</v>
      </c>
      <c r="EH55" s="491">
        <v>149059.44604435231</v>
      </c>
      <c r="EI55" s="491">
        <v>-575048.3749417325</v>
      </c>
      <c r="EJ55" s="491">
        <v>1614447.2344380531</v>
      </c>
      <c r="EK55" s="491">
        <v>696236.17276297254</v>
      </c>
      <c r="EL55" s="491">
        <v>-466967.86371280078</v>
      </c>
      <c r="EM55" s="491">
        <v>-2759374.2950344002</v>
      </c>
      <c r="EN55" s="491">
        <v>-1220905.548146069</v>
      </c>
      <c r="EO55" s="491">
        <v>330967.57966176368</v>
      </c>
      <c r="EP55" s="491">
        <v>-6093920.4477324504</v>
      </c>
      <c r="EQ55" s="491">
        <v>-2673516.0022843541</v>
      </c>
      <c r="ER55" s="491">
        <v>-11785.6953636869</v>
      </c>
      <c r="ES55" s="491">
        <v>-455173.75776389142</v>
      </c>
      <c r="ET55" s="491">
        <v>-560068.34520753066</v>
      </c>
      <c r="EU55" s="491">
        <v>-548632.40463746176</v>
      </c>
      <c r="EV55" s="491">
        <v>761470.3159356548</v>
      </c>
      <c r="EW55" s="491">
        <v>-19408619.563420169</v>
      </c>
      <c r="EX55" s="491">
        <v>-4328723.4689598838</v>
      </c>
      <c r="EY55" s="491">
        <v>-104244.4415223954</v>
      </c>
      <c r="EZ55" s="491">
        <v>457666.30233608378</v>
      </c>
      <c r="FA55" s="491">
        <v>-504302.27833771211</v>
      </c>
      <c r="FB55" s="491">
        <v>2809489.3995435089</v>
      </c>
      <c r="FC55" s="491">
        <v>-1768033.919861269</v>
      </c>
      <c r="FD55" s="491">
        <v>-738858.7532670889</v>
      </c>
      <c r="FE55" s="491">
        <v>-2893950.457421693</v>
      </c>
      <c r="FF55" s="491">
        <v>-2187635.5083250911</v>
      </c>
      <c r="FG55" s="491">
        <v>-1734167.5661996391</v>
      </c>
      <c r="FH55" s="491">
        <v>3255723.3525778712</v>
      </c>
      <c r="FI55" s="491">
        <v>-2052432.161885797</v>
      </c>
      <c r="FJ55" s="491">
        <v>-739793.79696948733</v>
      </c>
      <c r="FK55" s="491">
        <v>-4892293.6059773192</v>
      </c>
      <c r="FL55" s="491">
        <v>-451464.92260868591</v>
      </c>
      <c r="FM55" s="491">
        <v>3059083.800617638</v>
      </c>
      <c r="FN55" s="491">
        <v>1742990.0192789319</v>
      </c>
      <c r="FO55" s="491">
        <v>2052211.0178318289</v>
      </c>
      <c r="FP55" s="491">
        <v>-1483230.154599495</v>
      </c>
      <c r="FQ55" s="491">
        <v>582287.52776025201</v>
      </c>
      <c r="FR55" s="491">
        <v>-778558.24323968997</v>
      </c>
      <c r="FS55" s="491">
        <v>-2098739.4065964958</v>
      </c>
      <c r="FT55" s="491">
        <v>-37588911.951603919</v>
      </c>
      <c r="FU55" s="491">
        <v>461102.33241981087</v>
      </c>
      <c r="FV55" s="491">
        <v>-563896.34263517987</v>
      </c>
      <c r="FW55" s="491">
        <v>-664601.06906124426</v>
      </c>
      <c r="FX55" s="491">
        <v>-720793.30700968183</v>
      </c>
      <c r="FY55" s="491">
        <v>-826589.76788742375</v>
      </c>
      <c r="FZ55" s="491">
        <v>-259501.87438271631</v>
      </c>
      <c r="GA55" s="491">
        <v>-996923.97105029295</v>
      </c>
      <c r="GB55" s="491">
        <v>-840483.06795728323</v>
      </c>
      <c r="GC55" s="491">
        <v>-3609685.213515766</v>
      </c>
      <c r="GD55" s="491">
        <v>741611.66760198434</v>
      </c>
      <c r="GE55" s="491">
        <v>-11274226.23803422</v>
      </c>
      <c r="GF55" s="491">
        <v>-4559562.1435449934</v>
      </c>
      <c r="GG55" s="491">
        <v>703449.46923358506</v>
      </c>
      <c r="GH55" s="491">
        <v>3130599.5389275062</v>
      </c>
      <c r="GI55" s="491">
        <v>-876500.191861731</v>
      </c>
      <c r="GJ55" s="491">
        <v>-395652.44600757031</v>
      </c>
      <c r="GK55" s="491">
        <v>-23939679.019059122</v>
      </c>
      <c r="GL55" s="491">
        <v>16447.55169488359</v>
      </c>
      <c r="GM55" s="491">
        <v>-1135767.004187529</v>
      </c>
      <c r="GN55" s="491">
        <v>1439522.2872564939</v>
      </c>
      <c r="GO55" s="491">
        <v>-471367.29070842848</v>
      </c>
      <c r="GP55" s="491">
        <v>860187.00003639085</v>
      </c>
      <c r="GQ55" s="491">
        <v>432397.67842063209</v>
      </c>
      <c r="GR55" s="491">
        <v>381316.95263431902</v>
      </c>
      <c r="GS55" s="491">
        <v>965341.56529039389</v>
      </c>
      <c r="GT55" s="491">
        <v>998927.79929478629</v>
      </c>
      <c r="GU55" s="491">
        <v>-1592232.2476509309</v>
      </c>
      <c r="GV55" s="491">
        <v>-688301.94141134084</v>
      </c>
      <c r="GW55" s="491">
        <v>207806.03399154829</v>
      </c>
      <c r="GX55" s="491">
        <v>-493592.11752804212</v>
      </c>
      <c r="GY55" s="491">
        <v>-77843.903554733784</v>
      </c>
      <c r="GZ55" s="491">
        <v>12265592.482301161</v>
      </c>
      <c r="HA55" s="491">
        <v>-469504.54195230518</v>
      </c>
      <c r="HB55" s="491">
        <v>-1247460.8171511169</v>
      </c>
      <c r="HC55" s="491">
        <v>224777.38325246581</v>
      </c>
      <c r="HD55" s="491">
        <v>-437255.97039098252</v>
      </c>
      <c r="HE55" s="491">
        <v>-2830588.2913818611</v>
      </c>
      <c r="HF55" s="491">
        <v>-598415.84939201677</v>
      </c>
      <c r="HG55" s="491">
        <v>-50663.331123817989</v>
      </c>
      <c r="HH55" s="491">
        <v>1997368.0584811531</v>
      </c>
      <c r="HI55" s="491">
        <v>311307.45361305628</v>
      </c>
      <c r="HJ55" s="491">
        <v>-4027049.5960824871</v>
      </c>
      <c r="HK55" s="491">
        <v>-235622.08514321299</v>
      </c>
      <c r="HL55" s="491">
        <v>-33228363.249525949</v>
      </c>
      <c r="HM55" s="491">
        <v>286963.30574243172</v>
      </c>
      <c r="HN55" s="491">
        <v>535475.80145254231</v>
      </c>
      <c r="HO55" s="491">
        <v>363069.62469308672</v>
      </c>
      <c r="HP55" s="491">
        <v>-253677.29404907449</v>
      </c>
      <c r="HQ55" s="491">
        <v>-5154722.2351506772</v>
      </c>
      <c r="HR55" s="491">
        <v>-994119.23328569753</v>
      </c>
      <c r="HS55" s="491">
        <v>-546570.48541820375</v>
      </c>
      <c r="HT55" s="491">
        <v>-4823912.748216223</v>
      </c>
      <c r="HU55" s="491">
        <v>-103793.47439777121</v>
      </c>
      <c r="HV55" s="491">
        <v>1757270.190628133</v>
      </c>
      <c r="HW55" s="491">
        <v>-8404824.5128096323</v>
      </c>
      <c r="HX55" s="491">
        <v>130036.07208100869</v>
      </c>
      <c r="HY55" s="491">
        <v>-16886110.112756189</v>
      </c>
      <c r="HZ55" s="491">
        <v>-1131132.5378077249</v>
      </c>
      <c r="IA55" s="491">
        <v>580105.63723401108</v>
      </c>
      <c r="IB55" s="491">
        <v>-1995412.804963059</v>
      </c>
      <c r="IC55" s="491">
        <v>-5633313.2504555043</v>
      </c>
      <c r="ID55" s="491">
        <v>135953.551709475</v>
      </c>
      <c r="IE55" s="491">
        <v>6899626.8637922835</v>
      </c>
      <c r="IF55" s="491">
        <v>1111689.4046439859</v>
      </c>
      <c r="IG55" s="491">
        <v>-3490952.5714805848</v>
      </c>
      <c r="IH55" s="491">
        <v>-107863.9408559438</v>
      </c>
      <c r="II55" s="491">
        <v>951207.54307149339</v>
      </c>
      <c r="IJ55" s="491">
        <v>1380578.208456669</v>
      </c>
      <c r="IK55" s="491">
        <v>-1675059.134547072</v>
      </c>
      <c r="IL55" s="491">
        <v>637996.87999194034</v>
      </c>
      <c r="IM55" s="491">
        <v>165980.55432908391</v>
      </c>
      <c r="IN55" s="491">
        <v>204456.78588173521</v>
      </c>
      <c r="IO55" s="491">
        <v>3027896.8471043571</v>
      </c>
      <c r="IP55" s="491">
        <v>-538429.25228474545</v>
      </c>
      <c r="IQ55" s="491">
        <v>2117547.4774354389</v>
      </c>
      <c r="IR55" s="491">
        <v>564773.36376219499</v>
      </c>
      <c r="IS55" s="491">
        <v>152826.5334530512</v>
      </c>
      <c r="IT55" s="491">
        <v>-132828.30071482059</v>
      </c>
      <c r="IU55" s="491">
        <v>2197303.6080282782</v>
      </c>
      <c r="IV55" s="491">
        <v>804912.89680258464</v>
      </c>
      <c r="IW55" s="491">
        <v>1883672.51162037</v>
      </c>
      <c r="IX55" s="491">
        <v>-64279586.443748377</v>
      </c>
      <c r="IY55" s="491">
        <v>61888.709103252513</v>
      </c>
      <c r="IZ55" s="491">
        <v>-19020.462780509832</v>
      </c>
      <c r="JA55" s="491">
        <v>1208023.0018623399</v>
      </c>
      <c r="JB55" s="491">
        <v>-38663.309220333897</v>
      </c>
      <c r="JC55" s="491">
        <v>482421.48642891628</v>
      </c>
      <c r="JD55" s="491">
        <v>213316.92909731981</v>
      </c>
      <c r="JE55" s="491">
        <v>-6747257.330964298</v>
      </c>
      <c r="JF55" s="491">
        <v>-45373263.449922673</v>
      </c>
      <c r="JG55" s="491">
        <v>-655701.16144778801</v>
      </c>
      <c r="JH55" s="491">
        <v>-1851464.0198173991</v>
      </c>
      <c r="JI55" s="491">
        <v>3472349.2583168861</v>
      </c>
      <c r="JJ55" s="491">
        <v>-3831591.7632654142</v>
      </c>
      <c r="JK55" s="491">
        <v>-1854140.928850326</v>
      </c>
      <c r="JL55" s="491">
        <v>-808097.44366524345</v>
      </c>
      <c r="JM55" s="491">
        <v>1148192.2112726099</v>
      </c>
      <c r="JN55" s="491">
        <v>237225.76144497711</v>
      </c>
      <c r="JO55" s="491">
        <v>218636.6700646136</v>
      </c>
      <c r="JP55" s="491">
        <v>-1115556.817723427</v>
      </c>
      <c r="JQ55" s="491">
        <v>598083.56101488322</v>
      </c>
      <c r="JR55" s="491">
        <v>-24906083.375837769</v>
      </c>
      <c r="JS55" s="491">
        <v>-4030317.853447095</v>
      </c>
      <c r="JT55" s="491">
        <v>-1522320.72121524</v>
      </c>
      <c r="JU55" s="491">
        <v>-249885.97387717199</v>
      </c>
      <c r="JV55" s="491">
        <v>569590.74737545953</v>
      </c>
      <c r="JW55" s="491">
        <v>-438351.56987581082</v>
      </c>
      <c r="JX55" s="491">
        <v>-53156.249117775442</v>
      </c>
      <c r="JY55" s="491">
        <v>1738958.8462642911</v>
      </c>
      <c r="JZ55" s="491">
        <v>-1254125.509715534</v>
      </c>
      <c r="KA55" s="491">
        <v>3272536.9404486129</v>
      </c>
      <c r="KB55" s="491">
        <v>162074.11281834601</v>
      </c>
      <c r="KC55" s="491">
        <v>-78855.875354821401</v>
      </c>
      <c r="KD55" s="491">
        <v>2247116.0341380602</v>
      </c>
      <c r="KE55" s="491">
        <v>-670857.57122294744</v>
      </c>
      <c r="KF55" s="491">
        <v>-363794.87382008659</v>
      </c>
      <c r="KG55" s="491">
        <v>-2259499.6066006082</v>
      </c>
      <c r="KH55" s="491">
        <v>-2632500.3917062948</v>
      </c>
      <c r="KI55" s="491">
        <v>783985.09263582248</v>
      </c>
      <c r="KJ55" s="491">
        <v>-1671995.86858395</v>
      </c>
      <c r="KK55" s="491">
        <v>-1171571.88491797</v>
      </c>
    </row>
    <row r="56" spans="1:297" ht="15">
      <c r="A56" s="312"/>
      <c r="B56" s="325"/>
      <c r="D56" s="689"/>
      <c r="E56" s="689"/>
    </row>
    <row r="57" spans="1:297" s="499" customFormat="1" ht="15">
      <c r="A57" s="491"/>
      <c r="B57" s="494" t="s">
        <v>613</v>
      </c>
      <c r="C57" s="491">
        <v>782517373.57478368</v>
      </c>
      <c r="D57" s="695">
        <v>-57146063.111426309</v>
      </c>
      <c r="E57" s="695">
        <v>39959487.855712511</v>
      </c>
      <c r="F57" s="498">
        <v>5075761.2754726876</v>
      </c>
      <c r="G57" s="498">
        <v>1776046.9893770609</v>
      </c>
      <c r="H57" s="498">
        <v>6775281.5115100024</v>
      </c>
      <c r="I57" s="498">
        <v>2433034.970495244</v>
      </c>
      <c r="J57" s="498">
        <v>996978.64647981327</v>
      </c>
      <c r="K57" s="498">
        <v>1588957.822086168</v>
      </c>
      <c r="L57" s="498">
        <v>6747448.8939143568</v>
      </c>
      <c r="M57" s="498">
        <v>532260.50319786405</v>
      </c>
      <c r="N57" s="498">
        <v>415214.51225738518</v>
      </c>
      <c r="O57" s="498">
        <v>-25136907.951851569</v>
      </c>
      <c r="P57" s="498">
        <v>3171299.7426062981</v>
      </c>
      <c r="Q57" s="498">
        <v>-341571.70342208637</v>
      </c>
      <c r="R57" s="498">
        <v>1079639.689767275</v>
      </c>
      <c r="S57" s="498">
        <v>6353607.2660083557</v>
      </c>
      <c r="T57" s="498">
        <v>3078476.2316483492</v>
      </c>
      <c r="U57" s="498">
        <v>4066597.5715756561</v>
      </c>
      <c r="V57" s="498">
        <v>354888.13864213339</v>
      </c>
      <c r="W57" s="498">
        <v>547160.88851544901</v>
      </c>
      <c r="X57" s="498">
        <v>2598406.0087464019</v>
      </c>
      <c r="Y57" s="498">
        <v>2268421.026523435</v>
      </c>
      <c r="Z57" s="498">
        <v>-62987.526190049772</v>
      </c>
      <c r="AA57" s="498">
        <v>-317898.58601216128</v>
      </c>
      <c r="AB57" s="498">
        <v>398264.70643822732</v>
      </c>
      <c r="AC57" s="498">
        <v>523213.9228441983</v>
      </c>
      <c r="AD57" s="498">
        <v>2536218.7183283898</v>
      </c>
      <c r="AE57" s="498">
        <v>827417.58313926822</v>
      </c>
      <c r="AF57" s="498">
        <v>-57146063.111426309</v>
      </c>
      <c r="AG57" s="498">
        <v>-2595864.4336474668</v>
      </c>
      <c r="AH57" s="498">
        <v>198554.79615271909</v>
      </c>
      <c r="AI57" s="498">
        <v>6071419.2405670211</v>
      </c>
      <c r="AJ57" s="498">
        <v>3890123.322890617</v>
      </c>
      <c r="AK57" s="498">
        <v>1101989.9896684531</v>
      </c>
      <c r="AL57" s="498">
        <v>1049361.414107135</v>
      </c>
      <c r="AM57" s="498">
        <v>367626.20205887372</v>
      </c>
      <c r="AN57" s="498">
        <v>4499072.0628661672</v>
      </c>
      <c r="AO57" s="498">
        <v>3999066.8663363308</v>
      </c>
      <c r="AP57" s="498">
        <v>4234258.5979948901</v>
      </c>
      <c r="AQ57" s="498">
        <v>5631429.3875265978</v>
      </c>
      <c r="AR57" s="498">
        <v>7494006.2442667149</v>
      </c>
      <c r="AS57" s="498">
        <v>2602144.279742917</v>
      </c>
      <c r="AT57" s="498">
        <v>2744908.938180489</v>
      </c>
      <c r="AU57" s="498">
        <v>5920880.5904870443</v>
      </c>
      <c r="AV57" s="498">
        <v>916756.01854817371</v>
      </c>
      <c r="AW57" s="498">
        <v>-45166.195056927747</v>
      </c>
      <c r="AX57" s="498">
        <v>-65958.064402011718</v>
      </c>
      <c r="AY57" s="498">
        <v>323596.3119620831</v>
      </c>
      <c r="AZ57" s="498">
        <v>2173627.258801661</v>
      </c>
      <c r="BA57" s="498">
        <v>6753208.4096270055</v>
      </c>
      <c r="BB57" s="498">
        <v>3502150.0211466318</v>
      </c>
      <c r="BC57" s="498">
        <v>26113489.72272297</v>
      </c>
      <c r="BD57" s="498">
        <v>1964719.151458231</v>
      </c>
      <c r="BE57" s="498">
        <v>1546377.2386811911</v>
      </c>
      <c r="BF57" s="498">
        <v>1659128.9419642929</v>
      </c>
      <c r="BG57" s="498">
        <v>2083175.7406007701</v>
      </c>
      <c r="BH57" s="498">
        <v>-20866.997350411701</v>
      </c>
      <c r="BI57" s="498">
        <v>2396106.455371832</v>
      </c>
      <c r="BJ57" s="498">
        <v>39959487.855712511</v>
      </c>
      <c r="BK57" s="498">
        <v>967108.8365948369</v>
      </c>
      <c r="BL57" s="498">
        <v>2791440.1769289831</v>
      </c>
      <c r="BM57" s="498">
        <v>1269931.200264445</v>
      </c>
      <c r="BN57" s="498">
        <v>-11291.613378383039</v>
      </c>
      <c r="BO57" s="498">
        <v>1321993.3866288271</v>
      </c>
      <c r="BP57" s="498">
        <v>10939699.559789339</v>
      </c>
      <c r="BQ57" s="498">
        <v>5010912.703280394</v>
      </c>
      <c r="BR57" s="498">
        <v>5087533.2159088003</v>
      </c>
      <c r="BS57" s="498">
        <v>1374054.875668067</v>
      </c>
      <c r="BT57" s="498">
        <v>4934747.5209039776</v>
      </c>
      <c r="BU57" s="498">
        <v>481419.58159212058</v>
      </c>
      <c r="BV57" s="498">
        <v>2634883.1705593928</v>
      </c>
      <c r="BW57" s="498">
        <v>715340.80981748633</v>
      </c>
      <c r="BX57" s="498">
        <v>3749103.0775069948</v>
      </c>
      <c r="BY57" s="498">
        <v>1622094.641089448</v>
      </c>
      <c r="BZ57" s="498">
        <v>1266826.610299632</v>
      </c>
      <c r="CA57" s="498">
        <v>-47608.092136871412</v>
      </c>
      <c r="CB57" s="498">
        <v>5536091.6603702623</v>
      </c>
      <c r="CC57" s="498">
        <v>7352481.6955554448</v>
      </c>
      <c r="CD57" s="498">
        <v>-1623919.3801700261</v>
      </c>
      <c r="CE57" s="498">
        <v>2196350.3459246298</v>
      </c>
      <c r="CF57" s="498">
        <v>-221095.0865614207</v>
      </c>
      <c r="CG57" s="498">
        <v>1506628.7225757169</v>
      </c>
      <c r="CH57" s="498">
        <v>1196552.574217482</v>
      </c>
      <c r="CI57" s="498">
        <v>2929050.2629106198</v>
      </c>
      <c r="CJ57" s="498">
        <v>2199833.6192991151</v>
      </c>
      <c r="CK57" s="498">
        <v>3315720.9925055979</v>
      </c>
      <c r="CL57" s="498">
        <v>816629.76778005401</v>
      </c>
      <c r="CM57" s="498">
        <v>928869.40732683789</v>
      </c>
      <c r="CN57" s="498">
        <v>-1111643.232422119</v>
      </c>
      <c r="CO57" s="498">
        <v>5526111.7606845228</v>
      </c>
      <c r="CP57" s="498">
        <v>-554564.20339797006</v>
      </c>
      <c r="CQ57" s="498">
        <v>4627018.4718615329</v>
      </c>
      <c r="CR57" s="498">
        <v>426600.81523480028</v>
      </c>
      <c r="CS57" s="498">
        <v>3098942.0266238549</v>
      </c>
      <c r="CT57" s="498">
        <v>11202580.932091789</v>
      </c>
      <c r="CU57" s="498">
        <v>-5170.1088781886938</v>
      </c>
      <c r="CV57" s="498">
        <v>1249600.071983506</v>
      </c>
      <c r="CW57" s="498">
        <v>5169594.8426757194</v>
      </c>
      <c r="CX57" s="498">
        <v>989979.73642799642</v>
      </c>
      <c r="CY57" s="498">
        <v>119336.0247958695</v>
      </c>
      <c r="CZ57" s="498">
        <v>11576244.733103011</v>
      </c>
      <c r="DA57" s="498">
        <v>14599622.428184001</v>
      </c>
      <c r="DB57" s="498">
        <v>1967028.124123727</v>
      </c>
      <c r="DC57" s="498">
        <v>2153558.8922855388</v>
      </c>
      <c r="DD57" s="498">
        <v>2367937.700322228</v>
      </c>
      <c r="DE57" s="498">
        <v>357453.57575062511</v>
      </c>
      <c r="DF57" s="498">
        <v>24749627.856076531</v>
      </c>
      <c r="DG57" s="498">
        <v>1643637.2721073979</v>
      </c>
      <c r="DH57" s="498">
        <v>10355361.918266689</v>
      </c>
      <c r="DI57" s="498">
        <v>-90313.519966667271</v>
      </c>
      <c r="DJ57" s="498">
        <v>3433250.3386248779</v>
      </c>
      <c r="DK57" s="498">
        <v>3886978.9762536818</v>
      </c>
      <c r="DL57" s="498">
        <v>388029.66696440201</v>
      </c>
      <c r="DM57" s="498">
        <v>443932.88550476253</v>
      </c>
      <c r="DN57" s="498">
        <v>1621605.52445666</v>
      </c>
      <c r="DO57" s="498">
        <v>2103775.2953865561</v>
      </c>
      <c r="DP57" s="498">
        <v>1660215.430290696</v>
      </c>
      <c r="DQ57" s="498">
        <v>26647206.12599102</v>
      </c>
      <c r="DR57" s="498">
        <v>2430088.947783527</v>
      </c>
      <c r="DS57" s="498">
        <v>3122787.9028264722</v>
      </c>
      <c r="DT57" s="498">
        <v>4797964.2892548116</v>
      </c>
      <c r="DU57" s="498">
        <v>1649236.0143315601</v>
      </c>
      <c r="DV57" s="498">
        <v>8623858.5899032541</v>
      </c>
      <c r="DW57" s="498">
        <v>1106426.6104451681</v>
      </c>
      <c r="DX57" s="498">
        <v>5834160.3932959847</v>
      </c>
      <c r="DY57" s="498">
        <v>7940516.2780958051</v>
      </c>
      <c r="DZ57" s="498">
        <v>1231686.5616980609</v>
      </c>
      <c r="EA57" s="498">
        <v>1306746.3677039649</v>
      </c>
      <c r="EB57" s="498">
        <v>2628421.4579555518</v>
      </c>
      <c r="EC57" s="498">
        <v>26927.479013271699</v>
      </c>
      <c r="ED57" s="498">
        <v>2664680.9825411788</v>
      </c>
      <c r="EE57" s="498">
        <v>1164204.72186961</v>
      </c>
      <c r="EF57" s="498">
        <v>5320493.9853960956</v>
      </c>
      <c r="EG57" s="498">
        <v>5760236.2431890173</v>
      </c>
      <c r="EH57" s="498">
        <v>6532069.7233023737</v>
      </c>
      <c r="EI57" s="498">
        <v>2212893.1715544122</v>
      </c>
      <c r="EJ57" s="498">
        <v>-426985.54789886501</v>
      </c>
      <c r="EK57" s="498">
        <v>51505.533814607443</v>
      </c>
      <c r="EL57" s="498">
        <v>1436760.6980171939</v>
      </c>
      <c r="EM57" s="498">
        <v>3262995.341599443</v>
      </c>
      <c r="EN57" s="498">
        <v>1275806.987238952</v>
      </c>
      <c r="EO57" s="498">
        <v>4361149.6003389414</v>
      </c>
      <c r="EP57" s="498">
        <v>-40426.091639857543</v>
      </c>
      <c r="EQ57" s="498">
        <v>1714029.7847665651</v>
      </c>
      <c r="ER57" s="498">
        <v>989567.7888727173</v>
      </c>
      <c r="ES57" s="498">
        <v>526615.63007537602</v>
      </c>
      <c r="ET57" s="498">
        <v>951157.57373895729</v>
      </c>
      <c r="EU57" s="498">
        <v>-40993.556097121997</v>
      </c>
      <c r="EV57" s="498">
        <v>936707.44322740426</v>
      </c>
      <c r="EW57" s="498">
        <v>10805699.52802177</v>
      </c>
      <c r="EX57" s="498">
        <v>5138420.1528733978</v>
      </c>
      <c r="EY57" s="498">
        <v>270383.52663307608</v>
      </c>
      <c r="EZ57" s="498">
        <v>358342.29594958131</v>
      </c>
      <c r="FA57" s="498">
        <v>3684009.0408974849</v>
      </c>
      <c r="FB57" s="498">
        <v>825508.43092431326</v>
      </c>
      <c r="FC57" s="498">
        <v>2831600.758939194</v>
      </c>
      <c r="FD57" s="498">
        <v>725120.37620145024</v>
      </c>
      <c r="FE57" s="498">
        <v>3395828.5360042308</v>
      </c>
      <c r="FF57" s="498">
        <v>1387185.1565896701</v>
      </c>
      <c r="FG57" s="498">
        <v>100144.0921900337</v>
      </c>
      <c r="FH57" s="498">
        <v>-600972.42140937981</v>
      </c>
      <c r="FI57" s="498">
        <v>1896929.544279774</v>
      </c>
      <c r="FJ57" s="498">
        <v>6560214.9023458119</v>
      </c>
      <c r="FK57" s="498">
        <v>6418546.541284414</v>
      </c>
      <c r="FL57" s="498">
        <v>1721579.8790270181</v>
      </c>
      <c r="FM57" s="498">
        <v>4437924.1999914348</v>
      </c>
      <c r="FN57" s="498">
        <v>-193562.97268637459</v>
      </c>
      <c r="FO57" s="498">
        <v>3647676.6130638458</v>
      </c>
      <c r="FP57" s="498">
        <v>6345894.0981712351</v>
      </c>
      <c r="FQ57" s="498">
        <v>473060.27727258293</v>
      </c>
      <c r="FR57" s="498">
        <v>3258303.35595831</v>
      </c>
      <c r="FS57" s="498">
        <v>3208341.6831476479</v>
      </c>
      <c r="FT57" s="498">
        <v>38629082.630720533</v>
      </c>
      <c r="FU57" s="498">
        <v>809596.79925861058</v>
      </c>
      <c r="FV57" s="498">
        <v>2845994.0079616979</v>
      </c>
      <c r="FW57" s="498">
        <v>1688858.496199768</v>
      </c>
      <c r="FX57" s="498">
        <v>2074543.063681527</v>
      </c>
      <c r="FY57" s="498">
        <v>2247617.518312572</v>
      </c>
      <c r="FZ57" s="498">
        <v>-9891.4422067851719</v>
      </c>
      <c r="GA57" s="498">
        <v>1811570.0793852259</v>
      </c>
      <c r="GB57" s="498">
        <v>1752063.922511033</v>
      </c>
      <c r="GC57" s="498">
        <v>6805663.823365394</v>
      </c>
      <c r="GD57" s="498">
        <v>2383154.6727810828</v>
      </c>
      <c r="GE57" s="498">
        <v>1628262.905267972</v>
      </c>
      <c r="GF57" s="498">
        <v>5100801.1208264641</v>
      </c>
      <c r="GG57" s="498">
        <v>1493265.5126293751</v>
      </c>
      <c r="GH57" s="498">
        <v>-603342.21779457247</v>
      </c>
      <c r="GI57" s="498">
        <v>2659985.6987212952</v>
      </c>
      <c r="GJ57" s="498">
        <v>975586.69683669822</v>
      </c>
      <c r="GK57" s="498">
        <v>21038615.355013881</v>
      </c>
      <c r="GL57" s="498">
        <v>806296.19293071702</v>
      </c>
      <c r="GM57" s="498">
        <v>1513412.036583707</v>
      </c>
      <c r="GN57" s="498">
        <v>3966523.568029128</v>
      </c>
      <c r="GO57" s="498">
        <v>762668.01920933509</v>
      </c>
      <c r="GP57" s="498">
        <v>1692098.0560710221</v>
      </c>
      <c r="GQ57" s="498">
        <v>986243.37318809854</v>
      </c>
      <c r="GR57" s="498">
        <v>-62972.616700989201</v>
      </c>
      <c r="GS57" s="498">
        <v>613157.6775982579</v>
      </c>
      <c r="GT57" s="498">
        <v>651986.44212920126</v>
      </c>
      <c r="GU57" s="498">
        <v>2413971.5936243399</v>
      </c>
      <c r="GV57" s="498">
        <v>753804.04969494406</v>
      </c>
      <c r="GW57" s="498">
        <v>625336.09549948701</v>
      </c>
      <c r="GX57" s="498">
        <v>2147069.1743951421</v>
      </c>
      <c r="GY57" s="498">
        <v>3191617.132548247</v>
      </c>
      <c r="GZ57" s="498">
        <v>-2458523.3134898902</v>
      </c>
      <c r="HA57" s="498">
        <v>-178935.375830729</v>
      </c>
      <c r="HB57" s="498">
        <v>1702440.755370874</v>
      </c>
      <c r="HC57" s="498">
        <v>1365511.698975919</v>
      </c>
      <c r="HD57" s="498">
        <v>2498748.095570338</v>
      </c>
      <c r="HE57" s="498">
        <v>-475787.80173418467</v>
      </c>
      <c r="HF57" s="498">
        <v>1481549.7436150771</v>
      </c>
      <c r="HG57" s="498">
        <v>371377.33091722662</v>
      </c>
      <c r="HH57" s="498">
        <v>613102.77882654278</v>
      </c>
      <c r="HI57" s="498">
        <v>1722475.297662844</v>
      </c>
      <c r="HJ57" s="498">
        <v>-96011.626126176023</v>
      </c>
      <c r="HK57" s="498">
        <v>473419.05457435118</v>
      </c>
      <c r="HL57" s="498">
        <v>16399345.1473365</v>
      </c>
      <c r="HM57" s="498">
        <v>523775.86466725159</v>
      </c>
      <c r="HN57" s="498">
        <v>1245521.255218596</v>
      </c>
      <c r="HO57" s="498">
        <v>989180.80747918843</v>
      </c>
      <c r="HP57" s="498">
        <v>1235777.7625499121</v>
      </c>
      <c r="HQ57" s="498">
        <v>6792107.8003036818</v>
      </c>
      <c r="HR57" s="498">
        <v>4563661.2094696062</v>
      </c>
      <c r="HS57" s="498">
        <v>1357779.977132875</v>
      </c>
      <c r="HT57" s="498">
        <v>15268963.517190451</v>
      </c>
      <c r="HU57" s="498">
        <v>856048.4811669034</v>
      </c>
      <c r="HV57" s="498">
        <v>1049165.6853993169</v>
      </c>
      <c r="HW57" s="498">
        <v>8364833.9102573069</v>
      </c>
      <c r="HX57" s="498">
        <v>65360.612898886771</v>
      </c>
      <c r="HY57" s="498">
        <v>12026547.028174231</v>
      </c>
      <c r="HZ57" s="498">
        <v>2324322.1027114312</v>
      </c>
      <c r="IA57" s="498">
        <v>573856.15120759362</v>
      </c>
      <c r="IB57" s="498">
        <v>2513095.4144267039</v>
      </c>
      <c r="IC57" s="498">
        <v>829120.02018975222</v>
      </c>
      <c r="ID57" s="498">
        <v>1084651.895648449</v>
      </c>
      <c r="IE57" s="498">
        <v>-858867.14024236659</v>
      </c>
      <c r="IF57" s="498">
        <v>-69120.941308076755</v>
      </c>
      <c r="IG57" s="498">
        <v>-544703.30162974889</v>
      </c>
      <c r="IH57" s="498">
        <v>711604.02344985679</v>
      </c>
      <c r="II57" s="498">
        <v>3988809.8625323018</v>
      </c>
      <c r="IJ57" s="498">
        <v>1408743.227466203</v>
      </c>
      <c r="IK57" s="498">
        <v>1849344.5968423849</v>
      </c>
      <c r="IL57" s="498">
        <v>889674.21959706163</v>
      </c>
      <c r="IM57" s="498">
        <v>3582015.2742078891</v>
      </c>
      <c r="IN57" s="498">
        <v>1745647.3579187039</v>
      </c>
      <c r="IO57" s="498">
        <v>866006.87541083002</v>
      </c>
      <c r="IP57" s="498">
        <v>1463149.798875815</v>
      </c>
      <c r="IQ57" s="498">
        <v>1198218.745045407</v>
      </c>
      <c r="IR57" s="498">
        <v>9401082.8683736622</v>
      </c>
      <c r="IS57" s="498">
        <v>2760399.2358442051</v>
      </c>
      <c r="IT57" s="498">
        <v>692303.69267469086</v>
      </c>
      <c r="IU57" s="498">
        <v>1944491.1687012869</v>
      </c>
      <c r="IV57" s="498">
        <v>403784.63043872319</v>
      </c>
      <c r="IW57" s="498">
        <v>1636744.240649279</v>
      </c>
      <c r="IX57" s="498">
        <v>5058404.9365957445</v>
      </c>
      <c r="IY57" s="498">
        <v>729189.54407553235</v>
      </c>
      <c r="IZ57" s="498">
        <v>975917.18065114226</v>
      </c>
      <c r="JA57" s="498">
        <v>2864729.226224611</v>
      </c>
      <c r="JB57" s="498">
        <v>2561756.151659274</v>
      </c>
      <c r="JC57" s="498">
        <v>1757733.281050259</v>
      </c>
      <c r="JD57" s="498">
        <v>951450.26632180158</v>
      </c>
      <c r="JE57" s="498">
        <v>3403159.8019294692</v>
      </c>
      <c r="JF57" s="498">
        <v>-746092.59263743076</v>
      </c>
      <c r="JG57" s="498">
        <v>1148550.9152648631</v>
      </c>
      <c r="JH57" s="498">
        <v>1074035.9629255249</v>
      </c>
      <c r="JI57" s="498">
        <v>-970522.86111037829</v>
      </c>
      <c r="JJ57" s="498">
        <v>4832047.1310052034</v>
      </c>
      <c r="JK57" s="498">
        <v>4035742.1251466121</v>
      </c>
      <c r="JL57" s="498">
        <v>2445227.7562066768</v>
      </c>
      <c r="JM57" s="498">
        <v>1232216.8139224499</v>
      </c>
      <c r="JN57" s="498">
        <v>327291.43615139672</v>
      </c>
      <c r="JO57" s="498">
        <v>2209924.1887544179</v>
      </c>
      <c r="JP57" s="498">
        <v>2351335.700353249</v>
      </c>
      <c r="JQ57" s="498">
        <v>-39097.379686191438</v>
      </c>
      <c r="JR57" s="498">
        <v>5762748.0608019195</v>
      </c>
      <c r="JS57" s="498">
        <v>4241842.4429532327</v>
      </c>
      <c r="JT57" s="498">
        <v>6067756.4646109138</v>
      </c>
      <c r="JU57" s="498">
        <v>1138944.386741562</v>
      </c>
      <c r="JV57" s="498">
        <v>1138029.33313963</v>
      </c>
      <c r="JW57" s="498">
        <v>1041880.653700171</v>
      </c>
      <c r="JX57" s="498">
        <v>1639673.6360290761</v>
      </c>
      <c r="JY57" s="498">
        <v>140900.70406717071</v>
      </c>
      <c r="JZ57" s="498">
        <v>1444865.9012661241</v>
      </c>
      <c r="KA57" s="498">
        <v>1792868.6170113881</v>
      </c>
      <c r="KB57" s="498">
        <v>1127521.6166499041</v>
      </c>
      <c r="KC57" s="498">
        <v>960475.81928575388</v>
      </c>
      <c r="KD57" s="498">
        <v>2274594.6448726919</v>
      </c>
      <c r="KE57" s="498">
        <v>2222680.7005851059</v>
      </c>
      <c r="KF57" s="498">
        <v>1929579.4543904059</v>
      </c>
      <c r="KG57" s="498">
        <v>5837684.2673537703</v>
      </c>
      <c r="KH57" s="498">
        <v>4562288.2424663994</v>
      </c>
      <c r="KI57" s="498">
        <v>1146867.343786069</v>
      </c>
      <c r="KJ57" s="498">
        <v>2291009.420068291</v>
      </c>
      <c r="KK57" s="498">
        <v>3507342.909316238</v>
      </c>
    </row>
    <row r="58" spans="1:297" s="496" customFormat="1" ht="15">
      <c r="A58" s="495"/>
      <c r="B58" s="492" t="s">
        <v>614</v>
      </c>
      <c r="C58" s="491">
        <v>527000000.00000107</v>
      </c>
      <c r="D58" s="695">
        <v>106768.1099730417</v>
      </c>
      <c r="E58" s="695">
        <v>70859505.069072738</v>
      </c>
      <c r="F58" s="500">
        <v>1413989.6493127211</v>
      </c>
      <c r="G58" s="500">
        <v>359241.40031984617</v>
      </c>
      <c r="H58" s="500">
        <v>1650570.705067652</v>
      </c>
      <c r="I58" s="500">
        <v>968996.36596242373</v>
      </c>
      <c r="J58" s="500">
        <v>413385.97210186103</v>
      </c>
      <c r="K58" s="500">
        <v>301221.25722710107</v>
      </c>
      <c r="L58" s="500">
        <v>1129848.798691957</v>
      </c>
      <c r="M58" s="500">
        <v>245731.83808475491</v>
      </c>
      <c r="N58" s="500">
        <v>285680.61639595492</v>
      </c>
      <c r="O58" s="500">
        <v>21719561.570607319</v>
      </c>
      <c r="P58" s="500">
        <v>1083110.684005968</v>
      </c>
      <c r="Q58" s="500">
        <v>1281917.259963854</v>
      </c>
      <c r="R58" s="500">
        <v>361016.29170659487</v>
      </c>
      <c r="S58" s="500">
        <v>1954410.820616812</v>
      </c>
      <c r="T58" s="500">
        <v>780712.72091866448</v>
      </c>
      <c r="U58" s="500">
        <v>946582.88859706838</v>
      </c>
      <c r="V58" s="500">
        <v>106768.1099730417</v>
      </c>
      <c r="W58" s="500">
        <v>211652.1175847601</v>
      </c>
      <c r="X58" s="500">
        <v>1539145.759388305</v>
      </c>
      <c r="Y58" s="500">
        <v>747993.26025580452</v>
      </c>
      <c r="Z58" s="500">
        <v>578503.76843274257</v>
      </c>
      <c r="AA58" s="500">
        <v>575036.22390583216</v>
      </c>
      <c r="AB58" s="500">
        <v>470840.76834925619</v>
      </c>
      <c r="AC58" s="500">
        <v>638017.75635643641</v>
      </c>
      <c r="AD58" s="500">
        <v>701791.78395336529</v>
      </c>
      <c r="AE58" s="500">
        <v>529550.74862649757</v>
      </c>
      <c r="AF58" s="500">
        <v>70859505.069072738</v>
      </c>
      <c r="AG58" s="500">
        <v>19010197.539971281</v>
      </c>
      <c r="AH58" s="500">
        <v>355436.36975033907</v>
      </c>
      <c r="AI58" s="500">
        <v>1752292.2985637011</v>
      </c>
      <c r="AJ58" s="500">
        <v>1447329.5377621739</v>
      </c>
      <c r="AK58" s="500">
        <v>353395.8373800423</v>
      </c>
      <c r="AL58" s="500">
        <v>367172.15660239093</v>
      </c>
      <c r="AM58" s="500">
        <v>3493912.7723381161</v>
      </c>
      <c r="AN58" s="500">
        <v>876687.145532366</v>
      </c>
      <c r="AO58" s="500">
        <v>5882575.9075377509</v>
      </c>
      <c r="AP58" s="500">
        <v>1937772.5220660809</v>
      </c>
      <c r="AQ58" s="500">
        <v>696858.62628587161</v>
      </c>
      <c r="AR58" s="500">
        <v>2271719.8619182832</v>
      </c>
      <c r="AS58" s="500">
        <v>792531.94730695186</v>
      </c>
      <c r="AT58" s="500">
        <v>859516.87219683977</v>
      </c>
      <c r="AU58" s="500">
        <v>1087163.3622373131</v>
      </c>
      <c r="AV58" s="500">
        <v>754855.42773624684</v>
      </c>
      <c r="AW58" s="500">
        <v>762528.10124721983</v>
      </c>
      <c r="AX58" s="500">
        <v>542400.0120801453</v>
      </c>
      <c r="AY58" s="500">
        <v>367282.50948344357</v>
      </c>
      <c r="AZ58" s="500">
        <v>627414.41248253151</v>
      </c>
      <c r="BA58" s="500">
        <v>1981657.509409999</v>
      </c>
      <c r="BB58" s="500">
        <v>1212061.0537836831</v>
      </c>
      <c r="BC58" s="500">
        <v>8659968.5192335341</v>
      </c>
      <c r="BD58" s="500">
        <v>474080.00495523348</v>
      </c>
      <c r="BE58" s="500">
        <v>679622.23415379005</v>
      </c>
      <c r="BF58" s="500">
        <v>695377.25787244493</v>
      </c>
      <c r="BG58" s="500">
        <v>757368.07542289072</v>
      </c>
      <c r="BH58" s="500">
        <v>275824.11808721832</v>
      </c>
      <c r="BI58" s="500">
        <v>962554.57777144515</v>
      </c>
      <c r="BJ58" s="500">
        <v>12918085.132892439</v>
      </c>
      <c r="BK58" s="500">
        <v>292118.17510547588</v>
      </c>
      <c r="BL58" s="500">
        <v>1775197.839017415</v>
      </c>
      <c r="BM58" s="500">
        <v>2304186.316751515</v>
      </c>
      <c r="BN58" s="500">
        <v>954937.49197398871</v>
      </c>
      <c r="BO58" s="500">
        <v>412691.05099608621</v>
      </c>
      <c r="BP58" s="500">
        <v>3023209.3248276128</v>
      </c>
      <c r="BQ58" s="500">
        <v>1652647.0363898701</v>
      </c>
      <c r="BR58" s="500">
        <v>1058956.022441434</v>
      </c>
      <c r="BS58" s="500">
        <v>783468.98172561405</v>
      </c>
      <c r="BT58" s="500">
        <v>1790474.385678628</v>
      </c>
      <c r="BU58" s="500">
        <v>234457.54333068419</v>
      </c>
      <c r="BV58" s="500">
        <v>590859.67383628583</v>
      </c>
      <c r="BW58" s="500">
        <v>255945.68385272421</v>
      </c>
      <c r="BX58" s="500">
        <v>791180.42847623944</v>
      </c>
      <c r="BY58" s="500">
        <v>569555.75348054396</v>
      </c>
      <c r="BZ58" s="500">
        <v>480482.62017715751</v>
      </c>
      <c r="CA58" s="500">
        <v>142145.654701386</v>
      </c>
      <c r="CB58" s="500">
        <v>1835176.3049091559</v>
      </c>
      <c r="CC58" s="500">
        <v>2323877.0737142982</v>
      </c>
      <c r="CD58" s="500">
        <v>293123.04260967427</v>
      </c>
      <c r="CE58" s="500">
        <v>512166.85395838611</v>
      </c>
      <c r="CF58" s="500">
        <v>316994.50460323738</v>
      </c>
      <c r="CG58" s="500">
        <v>1769950.7715342119</v>
      </c>
      <c r="CH58" s="500">
        <v>453037.76706676983</v>
      </c>
      <c r="CI58" s="500">
        <v>266530.90515023231</v>
      </c>
      <c r="CJ58" s="500">
        <v>2525615.307313798</v>
      </c>
      <c r="CK58" s="500">
        <v>1002907.1762237611</v>
      </c>
      <c r="CL58" s="500">
        <v>338991.95969513513</v>
      </c>
      <c r="CM58" s="500">
        <v>259623.29895332569</v>
      </c>
      <c r="CN58" s="500">
        <v>2120381.6976990872</v>
      </c>
      <c r="CO58" s="500">
        <v>1635869.354983395</v>
      </c>
      <c r="CP58" s="500">
        <v>784277.79304340575</v>
      </c>
      <c r="CQ58" s="500">
        <v>1317082.575227286</v>
      </c>
      <c r="CR58" s="500">
        <v>181351.2195690618</v>
      </c>
      <c r="CS58" s="500">
        <v>916433.55750251212</v>
      </c>
      <c r="CT58" s="500">
        <v>3665376.6515835379</v>
      </c>
      <c r="CU58" s="500">
        <v>420070.97856529488</v>
      </c>
      <c r="CV58" s="500">
        <v>344330.91704432422</v>
      </c>
      <c r="CW58" s="500">
        <v>535584.03976439056</v>
      </c>
      <c r="CX58" s="500">
        <v>382852.56043227011</v>
      </c>
      <c r="CY58" s="500">
        <v>424701.54080316448</v>
      </c>
      <c r="CZ58" s="500">
        <v>3944635.1585827428</v>
      </c>
      <c r="DA58" s="500">
        <v>7099678.2395863198</v>
      </c>
      <c r="DB58" s="500">
        <v>1096234.079037149</v>
      </c>
      <c r="DC58" s="500">
        <v>932347.00042396225</v>
      </c>
      <c r="DD58" s="500">
        <v>1133386.3345160689</v>
      </c>
      <c r="DE58" s="500">
        <v>334008.07439952611</v>
      </c>
      <c r="DF58" s="500">
        <v>12020437.986465249</v>
      </c>
      <c r="DG58" s="500">
        <v>562639.74207269074</v>
      </c>
      <c r="DH58" s="500">
        <v>3175120.0561570008</v>
      </c>
      <c r="DI58" s="500">
        <v>153409.66554334611</v>
      </c>
      <c r="DJ58" s="500">
        <v>1579273.4886714229</v>
      </c>
      <c r="DK58" s="500">
        <v>824499.90431582299</v>
      </c>
      <c r="DL58" s="500">
        <v>205380.96306176961</v>
      </c>
      <c r="DM58" s="500">
        <v>487796.10580790829</v>
      </c>
      <c r="DN58" s="500">
        <v>468987.44816928211</v>
      </c>
      <c r="DO58" s="500">
        <v>856114.87383685366</v>
      </c>
      <c r="DP58" s="500">
        <v>1022523.046772392</v>
      </c>
      <c r="DQ58" s="500">
        <v>10390435.034834409</v>
      </c>
      <c r="DR58" s="500">
        <v>556802.52703222015</v>
      </c>
      <c r="DS58" s="500">
        <v>1159670.322937659</v>
      </c>
      <c r="DT58" s="500">
        <v>1231620.810790251</v>
      </c>
      <c r="DU58" s="500">
        <v>494037.21242907533</v>
      </c>
      <c r="DV58" s="500">
        <v>7574481.7658018814</v>
      </c>
      <c r="DW58" s="500">
        <v>500327.63992046512</v>
      </c>
      <c r="DX58" s="500">
        <v>1448913.393237544</v>
      </c>
      <c r="DY58" s="500">
        <v>825636.96862126724</v>
      </c>
      <c r="DZ58" s="500">
        <v>242723.7605364215</v>
      </c>
      <c r="EA58" s="500">
        <v>787291.54827761394</v>
      </c>
      <c r="EB58" s="500">
        <v>998868.76567691891</v>
      </c>
      <c r="EC58" s="500">
        <v>138086.52591539401</v>
      </c>
      <c r="ED58" s="500">
        <v>1505498.9980920821</v>
      </c>
      <c r="EE58" s="500">
        <v>1111127.287426353</v>
      </c>
      <c r="EF58" s="500">
        <v>270674.82891565718</v>
      </c>
      <c r="EG58" s="500">
        <v>956117.90807904513</v>
      </c>
      <c r="EH58" s="500">
        <v>2368162.0583124449</v>
      </c>
      <c r="EI58" s="500">
        <v>872011.39828710165</v>
      </c>
      <c r="EJ58" s="500">
        <v>1751414.388448294</v>
      </c>
      <c r="EK58" s="500">
        <v>128822.0170506219</v>
      </c>
      <c r="EL58" s="500">
        <v>207475.8325431734</v>
      </c>
      <c r="EM58" s="500">
        <v>375551.72333187959</v>
      </c>
      <c r="EN58" s="500">
        <v>601870.83843250549</v>
      </c>
      <c r="EO58" s="500">
        <v>4014801.378002658</v>
      </c>
      <c r="EP58" s="500">
        <v>1420571.82060202</v>
      </c>
      <c r="EQ58" s="500">
        <v>695235.44364162406</v>
      </c>
      <c r="ER58" s="500">
        <v>332394.23703384591</v>
      </c>
      <c r="ES58" s="500">
        <v>378544.86790904042</v>
      </c>
      <c r="ET58" s="500">
        <v>168221.12648085249</v>
      </c>
      <c r="EU58" s="500">
        <v>397854.57584416919</v>
      </c>
      <c r="EV58" s="500">
        <v>319740.89382928901</v>
      </c>
      <c r="EW58" s="500">
        <v>4766282.3133836016</v>
      </c>
      <c r="EX58" s="500">
        <v>590988.78621792141</v>
      </c>
      <c r="EY58" s="500">
        <v>227021.00318672991</v>
      </c>
      <c r="EZ58" s="500">
        <v>263028.08692249178</v>
      </c>
      <c r="FA58" s="500">
        <v>1192248.1375488581</v>
      </c>
      <c r="FB58" s="500">
        <v>321331.85065002431</v>
      </c>
      <c r="FC58" s="500">
        <v>828586.22034026333</v>
      </c>
      <c r="FD58" s="500">
        <v>258669.90153676379</v>
      </c>
      <c r="FE58" s="500">
        <v>1528540.2292350021</v>
      </c>
      <c r="FF58" s="500">
        <v>1072202.859532292</v>
      </c>
      <c r="FG58" s="500">
        <v>903580.89571626903</v>
      </c>
      <c r="FH58" s="500">
        <v>1217360.417630482</v>
      </c>
      <c r="FI58" s="500">
        <v>476778.76334100013</v>
      </c>
      <c r="FJ58" s="500">
        <v>1154071.45026773</v>
      </c>
      <c r="FK58" s="500">
        <v>1327373.839640527</v>
      </c>
      <c r="FL58" s="500">
        <v>362024.80665393849</v>
      </c>
      <c r="FM58" s="500">
        <v>1426724.189632785</v>
      </c>
      <c r="FN58" s="500">
        <v>2065062.40599423</v>
      </c>
      <c r="FO58" s="500">
        <v>1708075.263746575</v>
      </c>
      <c r="FP58" s="500">
        <v>1713887.3494031259</v>
      </c>
      <c r="FQ58" s="500">
        <v>264451.8868610909</v>
      </c>
      <c r="FR58" s="500">
        <v>978424.95362305292</v>
      </c>
      <c r="FS58" s="500">
        <v>719275.32390234887</v>
      </c>
      <c r="FT58" s="500">
        <v>17401411.582206171</v>
      </c>
      <c r="FU58" s="500">
        <v>464362.47198249929</v>
      </c>
      <c r="FV58" s="500">
        <v>704377.226021362</v>
      </c>
      <c r="FW58" s="500">
        <v>450485.94274162472</v>
      </c>
      <c r="FX58" s="500">
        <v>732122.60667513136</v>
      </c>
      <c r="FY58" s="500">
        <v>747798.37543217069</v>
      </c>
      <c r="FZ58" s="500">
        <v>115382.1256839173</v>
      </c>
      <c r="GA58" s="500">
        <v>381580.71860381239</v>
      </c>
      <c r="GB58" s="500">
        <v>367315.10147721769</v>
      </c>
      <c r="GC58" s="500">
        <v>2045249.096934879</v>
      </c>
      <c r="GD58" s="500">
        <v>762939.36539906485</v>
      </c>
      <c r="GE58" s="500">
        <v>1630122.9024017551</v>
      </c>
      <c r="GF58" s="500">
        <v>1164031.0664801269</v>
      </c>
      <c r="GG58" s="500">
        <v>627810.01765654539</v>
      </c>
      <c r="GH58" s="500">
        <v>484856.37410289713</v>
      </c>
      <c r="GI58" s="500">
        <v>689376.26028880372</v>
      </c>
      <c r="GJ58" s="500">
        <v>220508.36130984221</v>
      </c>
      <c r="GK58" s="500">
        <v>7610644.6145432806</v>
      </c>
      <c r="GL58" s="500">
        <v>370475.26516095269</v>
      </c>
      <c r="GM58" s="500">
        <v>585001.77261205122</v>
      </c>
      <c r="GN58" s="500">
        <v>1073384.9960780521</v>
      </c>
      <c r="GO58" s="500">
        <v>240489.57228957061</v>
      </c>
      <c r="GP58" s="500">
        <v>570249.57456201699</v>
      </c>
      <c r="GQ58" s="500">
        <v>459503.70565901371</v>
      </c>
      <c r="GR58" s="500">
        <v>408837.44105183042</v>
      </c>
      <c r="GS58" s="500">
        <v>350341.58900039329</v>
      </c>
      <c r="GT58" s="500">
        <v>391235.99706140341</v>
      </c>
      <c r="GU58" s="500">
        <v>686200.26589853666</v>
      </c>
      <c r="GV58" s="500">
        <v>218620.00438172711</v>
      </c>
      <c r="GW58" s="500">
        <v>167387.80037139429</v>
      </c>
      <c r="GX58" s="500">
        <v>820053.33557713567</v>
      </c>
      <c r="GY58" s="500">
        <v>1278939.33845784</v>
      </c>
      <c r="GZ58" s="500">
        <v>4440377.9034349956</v>
      </c>
      <c r="HA58" s="500">
        <v>1663661.6219114291</v>
      </c>
      <c r="HB58" s="500">
        <v>1739941.6775362811</v>
      </c>
      <c r="HC58" s="500">
        <v>617484.99075604742</v>
      </c>
      <c r="HD58" s="500">
        <v>580606.15392839012</v>
      </c>
      <c r="HE58" s="500">
        <v>4768393.3941595098</v>
      </c>
      <c r="HF58" s="500">
        <v>482218.42652470293</v>
      </c>
      <c r="HG58" s="500">
        <v>304194.10297910048</v>
      </c>
      <c r="HH58" s="500">
        <v>423320.7097924453</v>
      </c>
      <c r="HI58" s="500">
        <v>454358.57987727498</v>
      </c>
      <c r="HJ58" s="500">
        <v>2331457.830839036</v>
      </c>
      <c r="HK58" s="500">
        <v>217601.76459983399</v>
      </c>
      <c r="HL58" s="500">
        <v>4934939.5887808278</v>
      </c>
      <c r="HM58" s="500">
        <v>467612.78634444991</v>
      </c>
      <c r="HN58" s="500">
        <v>625768.91190624214</v>
      </c>
      <c r="HO58" s="500">
        <v>390466.8533490746</v>
      </c>
      <c r="HP58" s="500">
        <v>422280.81357290113</v>
      </c>
      <c r="HQ58" s="500">
        <v>2815130.9691053908</v>
      </c>
      <c r="HR58" s="500">
        <v>1325812.4443520899</v>
      </c>
      <c r="HS58" s="500">
        <v>521347.05891634303</v>
      </c>
      <c r="HT58" s="500">
        <v>6072012.1093203789</v>
      </c>
      <c r="HU58" s="500">
        <v>421698.42389068718</v>
      </c>
      <c r="HV58" s="500">
        <v>536546.77240600972</v>
      </c>
      <c r="HW58" s="500">
        <v>3824787.509548198</v>
      </c>
      <c r="HX58" s="500">
        <v>166245.38848250991</v>
      </c>
      <c r="HY58" s="500">
        <v>4429179.0231023571</v>
      </c>
      <c r="HZ58" s="500">
        <v>620348.46240955871</v>
      </c>
      <c r="IA58" s="500">
        <v>264577.13578865578</v>
      </c>
      <c r="IB58" s="500">
        <v>703198.87922440132</v>
      </c>
      <c r="IC58" s="500">
        <v>999022.8092673464</v>
      </c>
      <c r="ID58" s="500">
        <v>290311.04050182772</v>
      </c>
      <c r="IE58" s="500">
        <v>1245004.7388460401</v>
      </c>
      <c r="IF58" s="500">
        <v>421899.89454844681</v>
      </c>
      <c r="IG58" s="500">
        <v>916688.78108532925</v>
      </c>
      <c r="IH58" s="500">
        <v>379302.95941528509</v>
      </c>
      <c r="II58" s="500">
        <v>1404785.6944375101</v>
      </c>
      <c r="IJ58" s="500">
        <v>668467.66611433472</v>
      </c>
      <c r="IK58" s="500">
        <v>1056763.8460169369</v>
      </c>
      <c r="IL58" s="500">
        <v>468987.50441461132</v>
      </c>
      <c r="IM58" s="500">
        <v>1052600.576163643</v>
      </c>
      <c r="IN58" s="500">
        <v>858695.96471800539</v>
      </c>
      <c r="IO58" s="500">
        <v>704453.99430656037</v>
      </c>
      <c r="IP58" s="500">
        <v>795984.35226966592</v>
      </c>
      <c r="IQ58" s="500">
        <v>530687.0760411839</v>
      </c>
      <c r="IR58" s="500">
        <v>2739908.8490333469</v>
      </c>
      <c r="IS58" s="500">
        <v>992887.03852405539</v>
      </c>
      <c r="IT58" s="500">
        <v>351607.20686556521</v>
      </c>
      <c r="IU58" s="500">
        <v>548194.24043734325</v>
      </c>
      <c r="IV58" s="500">
        <v>260175.5724391414</v>
      </c>
      <c r="IW58" s="500">
        <v>694834.71676244691</v>
      </c>
      <c r="IX58" s="500">
        <v>25533505.517413199</v>
      </c>
      <c r="IY58" s="500">
        <v>265314.68660209101</v>
      </c>
      <c r="IZ58" s="500">
        <v>470951.92394608888</v>
      </c>
      <c r="JA58" s="500">
        <v>802579.0753333047</v>
      </c>
      <c r="JB58" s="500">
        <v>729547.02614377404</v>
      </c>
      <c r="JC58" s="500">
        <v>512652.52057416667</v>
      </c>
      <c r="JD58" s="500">
        <v>224154.95586660691</v>
      </c>
      <c r="JE58" s="500">
        <v>1693112.0984249429</v>
      </c>
      <c r="JF58" s="500">
        <v>25142107.143260051</v>
      </c>
      <c r="JG58" s="500">
        <v>443898.53096692241</v>
      </c>
      <c r="JH58" s="500">
        <v>394965.20478441921</v>
      </c>
      <c r="JI58" s="500">
        <v>1920405.583388068</v>
      </c>
      <c r="JJ58" s="500">
        <v>398702.7262724897</v>
      </c>
      <c r="JK58" s="500">
        <v>793151.21131937741</v>
      </c>
      <c r="JL58" s="500">
        <v>732082.2774991279</v>
      </c>
      <c r="JM58" s="500">
        <v>407353.9146995474</v>
      </c>
      <c r="JN58" s="500">
        <v>173333.39222574359</v>
      </c>
      <c r="JO58" s="500">
        <v>312190.84960604232</v>
      </c>
      <c r="JP58" s="500">
        <v>1051717.0306721369</v>
      </c>
      <c r="JQ58" s="500">
        <v>1392107.5761454089</v>
      </c>
      <c r="JR58" s="500">
        <v>7370775.3803047789</v>
      </c>
      <c r="JS58" s="500">
        <v>1170709.696881955</v>
      </c>
      <c r="JT58" s="500">
        <v>1722267.302593343</v>
      </c>
      <c r="JU58" s="500">
        <v>359506.30083181692</v>
      </c>
      <c r="JV58" s="500">
        <v>387587.86430421512</v>
      </c>
      <c r="JW58" s="500">
        <v>311678.75562706962</v>
      </c>
      <c r="JX58" s="500">
        <v>509318.094249324</v>
      </c>
      <c r="JY58" s="500">
        <v>602232.40073797817</v>
      </c>
      <c r="JZ58" s="500">
        <v>2059449.672413531</v>
      </c>
      <c r="KA58" s="500">
        <v>932504.65565280057</v>
      </c>
      <c r="KB58" s="500">
        <v>334333.12314697681</v>
      </c>
      <c r="KC58" s="500">
        <v>397720.63431014301</v>
      </c>
      <c r="KD58" s="500">
        <v>1060455.1768096599</v>
      </c>
      <c r="KE58" s="500">
        <v>916628.92097521015</v>
      </c>
      <c r="KF58" s="500">
        <v>594306.3366758913</v>
      </c>
      <c r="KG58" s="500">
        <v>932809.91635275958</v>
      </c>
      <c r="KH58" s="500">
        <v>1327274.018372094</v>
      </c>
      <c r="KI58" s="500">
        <v>365008.5111234113</v>
      </c>
      <c r="KJ58" s="500">
        <v>673279.01378284849</v>
      </c>
      <c r="KK58" s="500">
        <v>1473692.5576474359</v>
      </c>
    </row>
    <row r="59" spans="1:297" ht="15">
      <c r="A59" s="315"/>
      <c r="B59" s="324"/>
      <c r="C59" s="317"/>
      <c r="D59" s="689"/>
      <c r="E59" s="689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7"/>
      <c r="AD59" s="317"/>
      <c r="AE59" s="317"/>
      <c r="AF59" s="317"/>
      <c r="AG59" s="317"/>
      <c r="AH59" s="317"/>
      <c r="AI59" s="317"/>
      <c r="AJ59" s="317"/>
      <c r="AK59" s="317"/>
      <c r="AL59" s="317"/>
      <c r="AM59" s="317"/>
      <c r="AN59" s="317"/>
      <c r="AO59" s="317"/>
      <c r="AP59" s="317"/>
      <c r="AQ59" s="317"/>
      <c r="AR59" s="317"/>
      <c r="AS59" s="317"/>
      <c r="AT59" s="317"/>
      <c r="AU59" s="317"/>
      <c r="AV59" s="317"/>
      <c r="AW59" s="317"/>
      <c r="AX59" s="317"/>
      <c r="AY59" s="317"/>
      <c r="AZ59" s="317"/>
      <c r="BA59" s="317"/>
      <c r="BB59" s="317"/>
      <c r="BC59" s="317"/>
      <c r="BD59" s="317"/>
      <c r="BE59" s="317"/>
      <c r="BF59" s="317"/>
      <c r="BG59" s="317"/>
      <c r="BH59" s="317"/>
      <c r="BI59" s="317"/>
      <c r="BJ59" s="317"/>
      <c r="BK59" s="317"/>
      <c r="BL59" s="317"/>
      <c r="BM59" s="317"/>
      <c r="BN59" s="317"/>
      <c r="BO59" s="317"/>
      <c r="BP59" s="317"/>
      <c r="BQ59" s="317"/>
      <c r="BR59" s="317"/>
      <c r="BS59" s="317"/>
      <c r="BT59" s="317"/>
      <c r="BU59" s="317"/>
      <c r="BV59" s="317"/>
      <c r="BW59" s="317"/>
      <c r="BX59" s="317"/>
      <c r="BY59" s="317"/>
      <c r="BZ59" s="317"/>
      <c r="CA59" s="317"/>
      <c r="CB59" s="317"/>
      <c r="CC59" s="317"/>
      <c r="CD59" s="317"/>
      <c r="CE59" s="317"/>
      <c r="CF59" s="317"/>
      <c r="CG59" s="317"/>
      <c r="CH59" s="317"/>
      <c r="CI59" s="317"/>
      <c r="CJ59" s="317"/>
      <c r="CK59" s="317"/>
      <c r="CL59" s="317"/>
      <c r="CM59" s="317"/>
      <c r="CN59" s="317"/>
      <c r="CO59" s="317"/>
      <c r="CP59" s="317"/>
      <c r="CQ59" s="317"/>
      <c r="CR59" s="317"/>
      <c r="CS59" s="317"/>
      <c r="CT59" s="317"/>
      <c r="CU59" s="317"/>
      <c r="CV59" s="317"/>
      <c r="CW59" s="317"/>
      <c r="CX59" s="317"/>
      <c r="CY59" s="317"/>
      <c r="CZ59" s="317"/>
      <c r="DA59" s="317"/>
      <c r="DB59" s="317"/>
      <c r="DC59" s="317"/>
      <c r="DD59" s="317"/>
      <c r="DE59" s="317"/>
      <c r="DF59" s="317"/>
      <c r="DG59" s="317"/>
      <c r="DH59" s="317"/>
      <c r="DI59" s="317"/>
      <c r="DJ59" s="317"/>
      <c r="DK59" s="317"/>
      <c r="DL59" s="317"/>
      <c r="DM59" s="317"/>
      <c r="DN59" s="317"/>
      <c r="DO59" s="317"/>
      <c r="DP59" s="317"/>
      <c r="DQ59" s="317"/>
      <c r="DR59" s="317"/>
      <c r="DS59" s="317"/>
      <c r="DT59" s="317"/>
      <c r="DU59" s="317"/>
      <c r="DV59" s="317"/>
      <c r="DW59" s="317"/>
      <c r="DX59" s="317"/>
      <c r="DY59" s="317"/>
      <c r="DZ59" s="317"/>
      <c r="EA59" s="317"/>
      <c r="EB59" s="317"/>
      <c r="EC59" s="317"/>
      <c r="ED59" s="317"/>
      <c r="EE59" s="317"/>
      <c r="EF59" s="317"/>
      <c r="EG59" s="317"/>
      <c r="EH59" s="317"/>
      <c r="EI59" s="317"/>
      <c r="EJ59" s="317"/>
      <c r="EK59" s="317"/>
      <c r="EL59" s="317"/>
      <c r="EM59" s="317"/>
      <c r="EN59" s="317"/>
      <c r="EO59" s="317"/>
      <c r="EP59" s="317"/>
      <c r="EQ59" s="317"/>
      <c r="ER59" s="317"/>
      <c r="ES59" s="317"/>
      <c r="ET59" s="317"/>
      <c r="EU59" s="317"/>
      <c r="EV59" s="317"/>
      <c r="EW59" s="317"/>
      <c r="EX59" s="317"/>
      <c r="EY59" s="317"/>
      <c r="EZ59" s="317"/>
      <c r="FA59" s="317"/>
      <c r="FB59" s="317"/>
      <c r="FC59" s="317"/>
      <c r="FD59" s="317"/>
      <c r="FE59" s="317"/>
      <c r="FF59" s="317"/>
      <c r="FG59" s="317"/>
      <c r="FH59" s="317"/>
      <c r="FI59" s="317"/>
      <c r="FJ59" s="317"/>
      <c r="FK59" s="317"/>
      <c r="FL59" s="317"/>
      <c r="FM59" s="317"/>
      <c r="FN59" s="317"/>
      <c r="FO59" s="317"/>
      <c r="FP59" s="317"/>
      <c r="FQ59" s="317"/>
      <c r="FR59" s="317"/>
      <c r="FS59" s="317"/>
      <c r="FT59" s="317"/>
      <c r="FU59" s="317"/>
      <c r="FV59" s="317"/>
      <c r="FW59" s="317"/>
      <c r="FX59" s="317"/>
      <c r="FY59" s="317"/>
      <c r="FZ59" s="317"/>
      <c r="GA59" s="317"/>
      <c r="GB59" s="317"/>
      <c r="GC59" s="317"/>
      <c r="GD59" s="317"/>
      <c r="GE59" s="317"/>
      <c r="GF59" s="317"/>
      <c r="GG59" s="317"/>
      <c r="GH59" s="317"/>
      <c r="GI59" s="317"/>
      <c r="GJ59" s="317"/>
      <c r="GK59" s="317"/>
      <c r="GL59" s="317"/>
      <c r="GM59" s="317"/>
      <c r="GN59" s="317"/>
      <c r="GO59" s="317"/>
      <c r="GP59" s="317"/>
      <c r="GQ59" s="317"/>
      <c r="GR59" s="317"/>
      <c r="GS59" s="317"/>
      <c r="GT59" s="317"/>
      <c r="GU59" s="317"/>
      <c r="GV59" s="317"/>
      <c r="GW59" s="317"/>
      <c r="GX59" s="317"/>
      <c r="GY59" s="317"/>
      <c r="GZ59" s="317"/>
      <c r="HA59" s="317"/>
      <c r="HB59" s="317"/>
      <c r="HC59" s="317"/>
      <c r="HD59" s="317"/>
      <c r="HE59" s="317"/>
      <c r="HF59" s="317"/>
      <c r="HG59" s="317"/>
      <c r="HH59" s="317"/>
      <c r="HI59" s="317"/>
      <c r="HJ59" s="317"/>
      <c r="HK59" s="317"/>
      <c r="HL59" s="317"/>
      <c r="HM59" s="317"/>
      <c r="HN59" s="317"/>
      <c r="HO59" s="317"/>
      <c r="HP59" s="317"/>
      <c r="HQ59" s="317"/>
      <c r="HR59" s="317"/>
      <c r="HS59" s="317"/>
      <c r="HT59" s="317"/>
      <c r="HU59" s="317"/>
      <c r="HV59" s="317"/>
      <c r="HW59" s="317"/>
      <c r="HX59" s="317"/>
      <c r="HY59" s="317"/>
      <c r="HZ59" s="317"/>
      <c r="IA59" s="317"/>
      <c r="IB59" s="317"/>
      <c r="IC59" s="317"/>
      <c r="ID59" s="317"/>
      <c r="IE59" s="317"/>
      <c r="IF59" s="317"/>
      <c r="IG59" s="317"/>
      <c r="IH59" s="317"/>
      <c r="II59" s="317"/>
      <c r="IJ59" s="317"/>
      <c r="IK59" s="317"/>
      <c r="IL59" s="317"/>
      <c r="IM59" s="317"/>
      <c r="IN59" s="317"/>
      <c r="IO59" s="317"/>
      <c r="IP59" s="317"/>
      <c r="IQ59" s="317"/>
      <c r="IR59" s="317"/>
      <c r="IS59" s="317"/>
      <c r="IT59" s="317"/>
      <c r="IU59" s="317"/>
      <c r="IV59" s="317"/>
      <c r="IW59" s="317"/>
      <c r="IX59" s="317"/>
      <c r="IY59" s="317"/>
      <c r="IZ59" s="317"/>
      <c r="JA59" s="317"/>
      <c r="JB59" s="317"/>
      <c r="JC59" s="317"/>
      <c r="JD59" s="317"/>
      <c r="JE59" s="317"/>
      <c r="JF59" s="317"/>
      <c r="JG59" s="317"/>
      <c r="JH59" s="317"/>
      <c r="JI59" s="317"/>
      <c r="JJ59" s="317"/>
      <c r="JK59" s="317"/>
      <c r="JL59" s="317"/>
      <c r="JM59" s="317"/>
      <c r="JN59" s="317"/>
      <c r="JO59" s="317"/>
      <c r="JP59" s="317"/>
      <c r="JQ59" s="317"/>
      <c r="JR59" s="317"/>
      <c r="JS59" s="317"/>
      <c r="JT59" s="317"/>
      <c r="JU59" s="317"/>
      <c r="JV59" s="317"/>
      <c r="JW59" s="317"/>
      <c r="JX59" s="317"/>
      <c r="JY59" s="317"/>
      <c r="JZ59" s="317"/>
      <c r="KA59" s="317"/>
      <c r="KB59" s="317"/>
      <c r="KC59" s="317"/>
      <c r="KD59" s="317"/>
      <c r="KE59" s="317"/>
      <c r="KF59" s="317"/>
      <c r="KG59" s="317"/>
      <c r="KH59" s="317"/>
      <c r="KI59" s="317"/>
      <c r="KJ59" s="317"/>
      <c r="KK59" s="317"/>
    </row>
    <row r="60" spans="1:297" s="514" customFormat="1" ht="38.25" customHeight="1" thickBot="1">
      <c r="A60" s="501"/>
      <c r="B60" s="517" t="s">
        <v>615</v>
      </c>
      <c r="C60" s="502">
        <v>4037541712.2765932</v>
      </c>
      <c r="D60" s="696">
        <v>-3728995.9923365922</v>
      </c>
      <c r="E60" s="696">
        <v>467308490.42783028</v>
      </c>
      <c r="F60" s="503">
        <v>12348779.03273952</v>
      </c>
      <c r="G60" s="503">
        <v>4248228.751772048</v>
      </c>
      <c r="H60" s="503">
        <v>12210433.581358559</v>
      </c>
      <c r="I60" s="503">
        <v>8375676.0656173415</v>
      </c>
      <c r="J60" s="503">
        <v>3278555.6922249468</v>
      </c>
      <c r="K60" s="503">
        <v>3210546.2479775152</v>
      </c>
      <c r="L60" s="503">
        <v>8835237.0680149589</v>
      </c>
      <c r="M60" s="503">
        <v>2359341.6182809439</v>
      </c>
      <c r="N60" s="503">
        <v>3478867.5660166601</v>
      </c>
      <c r="O60" s="503">
        <v>467308490.42783028</v>
      </c>
      <c r="P60" s="503">
        <v>6210680.2213640092</v>
      </c>
      <c r="Q60" s="503">
        <v>-3728995.9923365922</v>
      </c>
      <c r="R60" s="503">
        <v>3058724.9638633979</v>
      </c>
      <c r="S60" s="503">
        <v>11362726.23728326</v>
      </c>
      <c r="T60" s="503">
        <v>4424699.2700231504</v>
      </c>
      <c r="U60" s="503">
        <v>9274923.3548654579</v>
      </c>
      <c r="V60" s="503">
        <v>1568712.3840849521</v>
      </c>
      <c r="W60" s="503">
        <v>1601541.3580314119</v>
      </c>
      <c r="X60" s="503">
        <v>3108663.4929029788</v>
      </c>
      <c r="Y60" s="503">
        <v>3562644.6400704151</v>
      </c>
      <c r="Z60" s="503">
        <v>-799903.34309624485</v>
      </c>
      <c r="AA60" s="503">
        <v>-260773.89576861259</v>
      </c>
      <c r="AB60" s="503">
        <v>809983.28999974369</v>
      </c>
      <c r="AC60" s="503">
        <v>4722982.4536594236</v>
      </c>
      <c r="AD60" s="503">
        <v>5501168.4362204727</v>
      </c>
      <c r="AE60" s="503">
        <v>1129380.1508183561</v>
      </c>
      <c r="AF60" s="503">
        <v>422523433.22119617</v>
      </c>
      <c r="AG60" s="503">
        <v>228944943.1072163</v>
      </c>
      <c r="AH60" s="503">
        <v>852793.36166520894</v>
      </c>
      <c r="AI60" s="503">
        <v>22677739.173204832</v>
      </c>
      <c r="AJ60" s="503">
        <v>7570648.0290643368</v>
      </c>
      <c r="AK60" s="503">
        <v>1742969.072455026</v>
      </c>
      <c r="AL60" s="503">
        <v>3313790.535263292</v>
      </c>
      <c r="AM60" s="503">
        <v>17588871.66359055</v>
      </c>
      <c r="AN60" s="503">
        <v>10475358.916900011</v>
      </c>
      <c r="AO60" s="503">
        <v>27856060.7323661</v>
      </c>
      <c r="AP60" s="503">
        <v>10832748.35170323</v>
      </c>
      <c r="AQ60" s="503">
        <v>14332485.874308489</v>
      </c>
      <c r="AR60" s="503">
        <v>23306846.315167978</v>
      </c>
      <c r="AS60" s="503">
        <v>4725943.6451634727</v>
      </c>
      <c r="AT60" s="503">
        <v>4644504.0696644839</v>
      </c>
      <c r="AU60" s="503">
        <v>15313940.192997331</v>
      </c>
      <c r="AV60" s="503">
        <v>4293871.2498665331</v>
      </c>
      <c r="AW60" s="503">
        <v>13315117.27606656</v>
      </c>
      <c r="AX60" s="503">
        <v>3549918.7978194738</v>
      </c>
      <c r="AY60" s="503">
        <v>928533.38543324079</v>
      </c>
      <c r="AZ60" s="503">
        <v>4182517.736361179</v>
      </c>
      <c r="BA60" s="503">
        <v>20419577.432251438</v>
      </c>
      <c r="BB60" s="503">
        <v>10844682.95625017</v>
      </c>
      <c r="BC60" s="503">
        <v>53127105.079890177</v>
      </c>
      <c r="BD60" s="503">
        <v>3943832.204319648</v>
      </c>
      <c r="BE60" s="503">
        <v>3434722.7647458161</v>
      </c>
      <c r="BF60" s="503">
        <v>3158798.746400469</v>
      </c>
      <c r="BG60" s="503">
        <v>2485937.2263514362</v>
      </c>
      <c r="BH60" s="503">
        <v>1170772.6822472841</v>
      </c>
      <c r="BI60" s="503">
        <v>4524143.1506004184</v>
      </c>
      <c r="BJ60" s="503">
        <v>82022706.284547046</v>
      </c>
      <c r="BK60" s="503">
        <v>2333781.8210470071</v>
      </c>
      <c r="BL60" s="503">
        <v>5040347.797286964</v>
      </c>
      <c r="BM60" s="503">
        <v>19997424.025235608</v>
      </c>
      <c r="BN60" s="503">
        <v>30617944.41814182</v>
      </c>
      <c r="BO60" s="503">
        <v>493066.25056836358</v>
      </c>
      <c r="BP60" s="503">
        <v>21134227.09210334</v>
      </c>
      <c r="BQ60" s="503">
        <v>14597938.062411129</v>
      </c>
      <c r="BR60" s="503">
        <v>23991584.498350479</v>
      </c>
      <c r="BS60" s="503">
        <v>2664617.6203197208</v>
      </c>
      <c r="BT60" s="503">
        <v>10769940.67920658</v>
      </c>
      <c r="BU60" s="503">
        <v>1464898.7800619451</v>
      </c>
      <c r="BV60" s="503">
        <v>5058060.3310683575</v>
      </c>
      <c r="BW60" s="503">
        <v>1354087.044517735</v>
      </c>
      <c r="BX60" s="503">
        <v>7235934.9245881392</v>
      </c>
      <c r="BY60" s="503">
        <v>3517401.1761639048</v>
      </c>
      <c r="BZ60" s="503">
        <v>2564108.997086423</v>
      </c>
      <c r="CA60" s="503">
        <v>-541609.23398574512</v>
      </c>
      <c r="CB60" s="503">
        <v>11412318.3545972</v>
      </c>
      <c r="CC60" s="503">
        <v>16352811.74888913</v>
      </c>
      <c r="CD60" s="503">
        <v>18638242.30828752</v>
      </c>
      <c r="CE60" s="503">
        <v>4916628.6174534643</v>
      </c>
      <c r="CF60" s="503">
        <v>909041.98392299667</v>
      </c>
      <c r="CG60" s="503">
        <v>-3423225.422010418</v>
      </c>
      <c r="CH60" s="503">
        <v>1920008.9197068161</v>
      </c>
      <c r="CI60" s="503">
        <v>23384590.638451438</v>
      </c>
      <c r="CJ60" s="503">
        <v>25538733.545252431</v>
      </c>
      <c r="CK60" s="503">
        <v>7697813.2555244369</v>
      </c>
      <c r="CL60" s="503">
        <v>1570259.136586033</v>
      </c>
      <c r="CM60" s="503">
        <v>2003251.9002910361</v>
      </c>
      <c r="CN60" s="503">
        <v>42286445.616162293</v>
      </c>
      <c r="CO60" s="503">
        <v>13847116.167222209</v>
      </c>
      <c r="CP60" s="503">
        <v>12645660.49370992</v>
      </c>
      <c r="CQ60" s="503">
        <v>10015980.61438559</v>
      </c>
      <c r="CR60" s="503">
        <v>1864818.9302101601</v>
      </c>
      <c r="CS60" s="503">
        <v>3573113.561126715</v>
      </c>
      <c r="CT60" s="503">
        <v>34912429.205034234</v>
      </c>
      <c r="CU60" s="503">
        <v>5410297.4533012742</v>
      </c>
      <c r="CV60" s="503">
        <v>2681086.3985133902</v>
      </c>
      <c r="CW60" s="503">
        <v>18583608.338448741</v>
      </c>
      <c r="CX60" s="503">
        <v>3384486.640922796</v>
      </c>
      <c r="CY60" s="503">
        <v>1731885.2588040321</v>
      </c>
      <c r="CZ60" s="503">
        <v>15084351.445801109</v>
      </c>
      <c r="DA60" s="503">
        <v>10181392.34927211</v>
      </c>
      <c r="DB60" s="503">
        <v>7415885.3636842268</v>
      </c>
      <c r="DC60" s="503">
        <v>7886618.2161998879</v>
      </c>
      <c r="DD60" s="503">
        <v>8241109.5835958784</v>
      </c>
      <c r="DE60" s="503">
        <v>2654251.6682649059</v>
      </c>
      <c r="DF60" s="503">
        <v>52262216.863086022</v>
      </c>
      <c r="DG60" s="503">
        <v>4522301.7363000847</v>
      </c>
      <c r="DH60" s="503">
        <v>15206460.88851724</v>
      </c>
      <c r="DI60" s="503">
        <v>13647.29393166979</v>
      </c>
      <c r="DJ60" s="503">
        <v>15239848.020792151</v>
      </c>
      <c r="DK60" s="503">
        <v>4826651.0354592316</v>
      </c>
      <c r="DL60" s="503">
        <v>1363917.635027288</v>
      </c>
      <c r="DM60" s="503">
        <v>1200434.045807756</v>
      </c>
      <c r="DN60" s="503">
        <v>4785580.1034123767</v>
      </c>
      <c r="DO60" s="503">
        <v>6625218.4906505682</v>
      </c>
      <c r="DP60" s="503">
        <v>9739589.5465365294</v>
      </c>
      <c r="DQ60" s="503">
        <v>89387687.732950196</v>
      </c>
      <c r="DR60" s="503">
        <v>4477356.2162568476</v>
      </c>
      <c r="DS60" s="503">
        <v>12021695.367269451</v>
      </c>
      <c r="DT60" s="503">
        <v>5607220.2464554422</v>
      </c>
      <c r="DU60" s="503">
        <v>3332672.7821858879</v>
      </c>
      <c r="DV60" s="503">
        <v>32371935.20866831</v>
      </c>
      <c r="DW60" s="503">
        <v>2587861.4970928389</v>
      </c>
      <c r="DX60" s="503">
        <v>14395978.122912399</v>
      </c>
      <c r="DY60" s="503">
        <v>19824043.16600043</v>
      </c>
      <c r="DZ60" s="503">
        <v>2140215.4151114291</v>
      </c>
      <c r="EA60" s="503">
        <v>22148258.504569229</v>
      </c>
      <c r="EB60" s="503">
        <v>6012440.6387206791</v>
      </c>
      <c r="EC60" s="503">
        <v>1295483.5975024721</v>
      </c>
      <c r="ED60" s="503">
        <v>6550240.930153057</v>
      </c>
      <c r="EE60" s="503">
        <v>18385974.328675289</v>
      </c>
      <c r="EF60" s="503">
        <v>20840471.263581868</v>
      </c>
      <c r="EG60" s="503">
        <v>10929087.468002381</v>
      </c>
      <c r="EH60" s="503">
        <v>13178719.91586338</v>
      </c>
      <c r="EI60" s="503">
        <v>5713397.35524684</v>
      </c>
      <c r="EJ60" s="503">
        <v>8674142.504649654</v>
      </c>
      <c r="EK60" s="503">
        <v>1217647.3847205229</v>
      </c>
      <c r="EL60" s="503">
        <v>4105793.1322370241</v>
      </c>
      <c r="EM60" s="503">
        <v>13443001.26347433</v>
      </c>
      <c r="EN60" s="503">
        <v>1597924.5908675629</v>
      </c>
      <c r="EO60" s="503">
        <v>29271672.6570553</v>
      </c>
      <c r="EP60" s="503">
        <v>9573872.3159119487</v>
      </c>
      <c r="EQ60" s="503">
        <v>6305327.9938825062</v>
      </c>
      <c r="ER60" s="503">
        <v>2107176.5584834921</v>
      </c>
      <c r="ES60" s="503">
        <v>6970435.2652572421</v>
      </c>
      <c r="ET60" s="503">
        <v>1993879.683303728</v>
      </c>
      <c r="EU60" s="503">
        <v>1195597.835661931</v>
      </c>
      <c r="EV60" s="503">
        <v>2406215.074057519</v>
      </c>
      <c r="EW60" s="503">
        <v>11584825.92849222</v>
      </c>
      <c r="EX60" s="503">
        <v>11006202.25736912</v>
      </c>
      <c r="EY60" s="503">
        <v>1122947.0916485949</v>
      </c>
      <c r="EZ60" s="503">
        <v>4383550.8838619264</v>
      </c>
      <c r="FA60" s="503">
        <v>23115419.260598108</v>
      </c>
      <c r="FB60" s="503">
        <v>13236980.860980701</v>
      </c>
      <c r="FC60" s="503">
        <v>4555537.8693575356</v>
      </c>
      <c r="FD60" s="503">
        <v>814471.76550757978</v>
      </c>
      <c r="FE60" s="503">
        <v>16888196.801144902</v>
      </c>
      <c r="FF60" s="503">
        <v>1576721.4328427841</v>
      </c>
      <c r="FG60" s="503">
        <v>104589.0414009948</v>
      </c>
      <c r="FH60" s="503">
        <v>11405412.832027581</v>
      </c>
      <c r="FI60" s="503">
        <v>1535687.1251895991</v>
      </c>
      <c r="FJ60" s="503">
        <v>17333094.64376187</v>
      </c>
      <c r="FK60" s="503">
        <v>23426465.591306381</v>
      </c>
      <c r="FL60" s="503">
        <v>4796272.1056058249</v>
      </c>
      <c r="FM60" s="503">
        <v>12037213.500288861</v>
      </c>
      <c r="FN60" s="503">
        <v>41466687.553382248</v>
      </c>
      <c r="FO60" s="503">
        <v>18288633.70740483</v>
      </c>
      <c r="FP60" s="503">
        <v>14323189.308546649</v>
      </c>
      <c r="FQ60" s="503">
        <v>2116479.0837774398</v>
      </c>
      <c r="FR60" s="503">
        <v>6116386.6857150812</v>
      </c>
      <c r="FS60" s="503">
        <v>5530111.1297066454</v>
      </c>
      <c r="FT60" s="503">
        <v>142042328.442417</v>
      </c>
      <c r="FU60" s="503">
        <v>1903667.8621412481</v>
      </c>
      <c r="FV60" s="503">
        <v>10780423.959060371</v>
      </c>
      <c r="FW60" s="503">
        <v>2410111.3000182761</v>
      </c>
      <c r="FX60" s="503">
        <v>2381613.4261529329</v>
      </c>
      <c r="FY60" s="503">
        <v>4119157.8567315168</v>
      </c>
      <c r="FZ60" s="503">
        <v>687511.47221349319</v>
      </c>
      <c r="GA60" s="503">
        <v>5375163.3178371703</v>
      </c>
      <c r="GB60" s="503">
        <v>3625508.2250758242</v>
      </c>
      <c r="GC60" s="503">
        <v>8218737.3964916198</v>
      </c>
      <c r="GD60" s="503">
        <v>5492014.9537254181</v>
      </c>
      <c r="GE60" s="503">
        <v>8300992.4923723973</v>
      </c>
      <c r="GF60" s="503">
        <v>17440028.923159331</v>
      </c>
      <c r="GG60" s="503">
        <v>4895235.6845950093</v>
      </c>
      <c r="GH60" s="503">
        <v>18752903.10458402</v>
      </c>
      <c r="GI60" s="503">
        <v>3892494.7736722981</v>
      </c>
      <c r="GJ60" s="503">
        <v>1342623.42942741</v>
      </c>
      <c r="GK60" s="503">
        <v>28971628.29641265</v>
      </c>
      <c r="GL60" s="503">
        <v>4351369.8336071251</v>
      </c>
      <c r="GM60" s="503">
        <v>3401633.1293410538</v>
      </c>
      <c r="GN60" s="503">
        <v>16034459.039902659</v>
      </c>
      <c r="GO60" s="503">
        <v>1063895.9256758131</v>
      </c>
      <c r="GP60" s="503">
        <v>3400732.4340339811</v>
      </c>
      <c r="GQ60" s="503">
        <v>4347364.5323782191</v>
      </c>
      <c r="GR60" s="503">
        <v>1917541.2266381569</v>
      </c>
      <c r="GS60" s="503">
        <v>4560858.4441649131</v>
      </c>
      <c r="GT60" s="503">
        <v>4233701.6150426948</v>
      </c>
      <c r="GU60" s="503">
        <v>4404757.670207331</v>
      </c>
      <c r="GV60" s="503">
        <v>3322097.1213493939</v>
      </c>
      <c r="GW60" s="503">
        <v>1639840.9249342091</v>
      </c>
      <c r="GX60" s="503">
        <v>4130962.3436053842</v>
      </c>
      <c r="GY60" s="503">
        <v>9652076.5186998397</v>
      </c>
      <c r="GZ60" s="503">
        <v>51863234.784427933</v>
      </c>
      <c r="HA60" s="503">
        <v>15923595.565060589</v>
      </c>
      <c r="HB60" s="503">
        <v>17444057.083141189</v>
      </c>
      <c r="HC60" s="503">
        <v>3004164.6111675971</v>
      </c>
      <c r="HD60" s="503">
        <v>8793479.9158179983</v>
      </c>
      <c r="HE60" s="503">
        <v>15077073.71160051</v>
      </c>
      <c r="HF60" s="503">
        <v>2077197.774596242</v>
      </c>
      <c r="HG60" s="503">
        <v>1731255.223986119</v>
      </c>
      <c r="HH60" s="503">
        <v>3282914.4547226899</v>
      </c>
      <c r="HI60" s="503">
        <v>4723778.9722764781</v>
      </c>
      <c r="HJ60" s="503">
        <v>10210577.134155231</v>
      </c>
      <c r="HK60" s="503">
        <v>1154960.226333024</v>
      </c>
      <c r="HL60" s="503">
        <v>24916367.712226059</v>
      </c>
      <c r="HM60" s="503">
        <v>2234469.9708774919</v>
      </c>
      <c r="HN60" s="503">
        <v>3268703.6285766568</v>
      </c>
      <c r="HO60" s="503">
        <v>6578434.4886854244</v>
      </c>
      <c r="HP60" s="503">
        <v>1401559.5992053349</v>
      </c>
      <c r="HQ60" s="503">
        <v>19594828.916609641</v>
      </c>
      <c r="HR60" s="503">
        <v>7526783.6905087344</v>
      </c>
      <c r="HS60" s="503">
        <v>4465620.8401508704</v>
      </c>
      <c r="HT60" s="503">
        <v>34163092.289726287</v>
      </c>
      <c r="HU60" s="503">
        <v>2578839.7371372711</v>
      </c>
      <c r="HV60" s="503">
        <v>3710565.939765777</v>
      </c>
      <c r="HW60" s="503">
        <v>7540238.1713120481</v>
      </c>
      <c r="HX60" s="503">
        <v>1490159.6596158659</v>
      </c>
      <c r="HY60" s="503">
        <v>36295371.948095068</v>
      </c>
      <c r="HZ60" s="503">
        <v>7957805.620100379</v>
      </c>
      <c r="IA60" s="503">
        <v>1848897.1662288541</v>
      </c>
      <c r="IB60" s="503">
        <v>6401797.356685712</v>
      </c>
      <c r="IC60" s="503">
        <v>10183819.371971689</v>
      </c>
      <c r="ID60" s="503">
        <v>3007330.0414918279</v>
      </c>
      <c r="IE60" s="503">
        <v>24290033.79997002</v>
      </c>
      <c r="IF60" s="503">
        <v>5616673.1174477739</v>
      </c>
      <c r="IG60" s="503">
        <v>6292518.8764156662</v>
      </c>
      <c r="IH60" s="503">
        <v>2163390.060738252</v>
      </c>
      <c r="II60" s="503">
        <v>8236560.3555648401</v>
      </c>
      <c r="IJ60" s="503">
        <v>4921206.2467352673</v>
      </c>
      <c r="IK60" s="503">
        <v>7144478.208510682</v>
      </c>
      <c r="IL60" s="503">
        <v>3256342.527008045</v>
      </c>
      <c r="IM60" s="503">
        <v>9071907.5970802698</v>
      </c>
      <c r="IN60" s="503">
        <v>4475005.843175659</v>
      </c>
      <c r="IO60" s="503">
        <v>4145434.0200331658</v>
      </c>
      <c r="IP60" s="503">
        <v>2770431.650597868</v>
      </c>
      <c r="IQ60" s="503">
        <v>5693914.1789606065</v>
      </c>
      <c r="IR60" s="503">
        <v>18141750.103301771</v>
      </c>
      <c r="IS60" s="503">
        <v>7712823.9045460876</v>
      </c>
      <c r="IT60" s="503">
        <v>3434394.63606962</v>
      </c>
      <c r="IU60" s="503">
        <v>9037097.602064468</v>
      </c>
      <c r="IV60" s="503">
        <v>2068975.4686936359</v>
      </c>
      <c r="IW60" s="503">
        <v>5985447.6572924508</v>
      </c>
      <c r="IX60" s="503">
        <v>51954027.232712567</v>
      </c>
      <c r="IY60" s="503">
        <v>1293481.6074029549</v>
      </c>
      <c r="IZ60" s="503">
        <v>4177977.6334105702</v>
      </c>
      <c r="JA60" s="503">
        <v>6199483.472747039</v>
      </c>
      <c r="JB60" s="503">
        <v>5180100.1843050774</v>
      </c>
      <c r="JC60" s="503">
        <v>5036828.074677214</v>
      </c>
      <c r="JD60" s="503">
        <v>3158532.0475161569</v>
      </c>
      <c r="JE60" s="503">
        <v>9298391.0858802591</v>
      </c>
      <c r="JF60" s="503">
        <v>71113626.809396178</v>
      </c>
      <c r="JG60" s="503">
        <v>2848154.5636972771</v>
      </c>
      <c r="JH60" s="503">
        <v>-142279.22500971929</v>
      </c>
      <c r="JI60" s="503">
        <v>34203629.506657563</v>
      </c>
      <c r="JJ60" s="503">
        <v>12303464.445687801</v>
      </c>
      <c r="JK60" s="503">
        <v>8702493.8114915267</v>
      </c>
      <c r="JL60" s="503">
        <v>3079774.9127269681</v>
      </c>
      <c r="JM60" s="503">
        <v>5422434.7614019569</v>
      </c>
      <c r="JN60" s="503">
        <v>2739139.6943709352</v>
      </c>
      <c r="JO60" s="503">
        <v>7683298.0791580034</v>
      </c>
      <c r="JP60" s="503">
        <v>10079859.175455591</v>
      </c>
      <c r="JQ60" s="503">
        <v>6684965.5052259723</v>
      </c>
      <c r="JR60" s="503">
        <v>28652880.550582461</v>
      </c>
      <c r="JS60" s="503">
        <v>9967385.3240406625</v>
      </c>
      <c r="JT60" s="503">
        <v>8524764.3950947281</v>
      </c>
      <c r="JU60" s="503">
        <v>2121506.9122955049</v>
      </c>
      <c r="JV60" s="503">
        <v>2598506.724770281</v>
      </c>
      <c r="JW60" s="503">
        <v>4518408.5945701357</v>
      </c>
      <c r="JX60" s="503">
        <v>3443165.1424520449</v>
      </c>
      <c r="JY60" s="503">
        <v>4634617.8767874567</v>
      </c>
      <c r="JZ60" s="503">
        <v>19854817.082579959</v>
      </c>
      <c r="KA60" s="503">
        <v>7690481.8524277005</v>
      </c>
      <c r="KB60" s="503">
        <v>2227830.9102934329</v>
      </c>
      <c r="KC60" s="503">
        <v>1703476.392233972</v>
      </c>
      <c r="KD60" s="503">
        <v>7298940.4724120237</v>
      </c>
      <c r="KE60" s="503">
        <v>8775205.110219704</v>
      </c>
      <c r="KF60" s="503">
        <v>4987803.279128015</v>
      </c>
      <c r="KG60" s="503">
        <v>17155813.995160069</v>
      </c>
      <c r="KH60" s="503">
        <v>31207810.345211759</v>
      </c>
      <c r="KI60" s="503">
        <v>2276844.0622458248</v>
      </c>
      <c r="KJ60" s="503">
        <v>2632516.1575558828</v>
      </c>
      <c r="KK60" s="503">
        <v>10712995.560591331</v>
      </c>
    </row>
    <row r="61" spans="1:297" ht="16.5" customHeight="1">
      <c r="A61" s="476"/>
      <c r="B61" s="325" t="s">
        <v>616</v>
      </c>
      <c r="C61" s="200">
        <v>-252861936.58725011</v>
      </c>
      <c r="D61" s="689">
        <v>-120431208.0827501</v>
      </c>
      <c r="E61" s="689">
        <v>2898187.3004999999</v>
      </c>
      <c r="F61" s="21">
        <v>-399462.17499999999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-19057101.877500001</v>
      </c>
      <c r="P61" s="21">
        <v>273015.87750000012</v>
      </c>
      <c r="Q61" s="21">
        <v>-6978.6624999999767</v>
      </c>
      <c r="R61" s="21">
        <v>12367.25</v>
      </c>
      <c r="S61" s="21">
        <v>360417.00000000012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14664.024999999991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23144.42500000005</v>
      </c>
      <c r="AE61" s="21">
        <v>-26501.25</v>
      </c>
      <c r="AF61" s="21">
        <v>-120431208.0827501</v>
      </c>
      <c r="AG61" s="21">
        <v>-7487020.0780000016</v>
      </c>
      <c r="AH61" s="21">
        <v>13745.315000000001</v>
      </c>
      <c r="AI61" s="21">
        <v>-2635231.2974999999</v>
      </c>
      <c r="AJ61" s="21">
        <v>191074.01250000001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137788.83249999999</v>
      </c>
      <c r="AP61" s="21">
        <v>151021.79</v>
      </c>
      <c r="AQ61" s="21">
        <v>148407</v>
      </c>
      <c r="AR61" s="21">
        <v>-91111.297499999986</v>
      </c>
      <c r="AS61" s="21">
        <v>587497.37750000006</v>
      </c>
      <c r="AT61" s="21">
        <v>159767.20250000001</v>
      </c>
      <c r="AU61" s="21">
        <v>279499.84999999998</v>
      </c>
      <c r="AV61" s="21">
        <v>145050.17499999999</v>
      </c>
      <c r="AW61" s="21">
        <v>-72260.074999999997</v>
      </c>
      <c r="AX61" s="21">
        <v>-2735194.0125000002</v>
      </c>
      <c r="AY61" s="21">
        <v>12278.9125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142576.72500000001</v>
      </c>
      <c r="BG61" s="21">
        <v>-254588.67499999999</v>
      </c>
      <c r="BH61" s="21">
        <v>268811.01250000001</v>
      </c>
      <c r="BI61" s="21">
        <v>17755.837499999991</v>
      </c>
      <c r="BJ61" s="21">
        <v>-13564664.8125</v>
      </c>
      <c r="BK61" s="21">
        <v>-33568.25</v>
      </c>
      <c r="BL61" s="21">
        <v>-62966.969999999907</v>
      </c>
      <c r="BM61" s="21">
        <v>-3389174.1924999999</v>
      </c>
      <c r="BN61" s="21">
        <v>-3852168.6974999998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372960.92499999987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53090.837499999987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318191.67499999999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-1616964.9350000001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-171463.08750000011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151993.50250000009</v>
      </c>
      <c r="CU61" s="21">
        <v>84892.337499999994</v>
      </c>
      <c r="CV61" s="21">
        <v>-1855.087500000001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</v>
      </c>
      <c r="DC61" s="21">
        <v>-630818.08750000002</v>
      </c>
      <c r="DD61" s="21">
        <v>-38868.5</v>
      </c>
      <c r="DE61" s="21">
        <v>8833.75</v>
      </c>
      <c r="DF61" s="21">
        <v>-3804607.787500001</v>
      </c>
      <c r="DG61" s="21">
        <v>496633.42499999999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38780.162500000013</v>
      </c>
      <c r="DN61" s="21">
        <v>-28268</v>
      </c>
      <c r="DO61" s="21">
        <v>88.337499999994179</v>
      </c>
      <c r="DP61" s="21">
        <v>106941.3775000001</v>
      </c>
      <c r="DQ61" s="21">
        <v>-10159642.872500001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-1912241.8625</v>
      </c>
      <c r="DW61" s="21">
        <v>-904487.66250000009</v>
      </c>
      <c r="DX61" s="21">
        <v>-144696.82500000001</v>
      </c>
      <c r="DY61" s="21">
        <v>148866.35500000001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149255.04000000001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292556.13249999977</v>
      </c>
      <c r="EX61" s="21">
        <v>54875.254999999997</v>
      </c>
      <c r="EY61" s="21">
        <v>-18586.21</v>
      </c>
      <c r="EZ61" s="21">
        <v>152028.83749999999</v>
      </c>
      <c r="FA61" s="21">
        <v>579829.68250000011</v>
      </c>
      <c r="FB61" s="21">
        <v>-207080.7675000001</v>
      </c>
      <c r="FC61" s="21">
        <v>275789.67499999999</v>
      </c>
      <c r="FD61" s="21">
        <v>-768359.57499999995</v>
      </c>
      <c r="FE61" s="21">
        <v>-2061832.585</v>
      </c>
      <c r="FF61" s="21">
        <v>-18886.557499999999</v>
      </c>
      <c r="FG61" s="21">
        <v>-37190.087499999987</v>
      </c>
      <c r="FH61" s="21">
        <v>11042.1875</v>
      </c>
      <c r="FI61" s="21">
        <v>-98089.960000000021</v>
      </c>
      <c r="FJ61" s="21">
        <v>-191727.71</v>
      </c>
      <c r="FK61" s="21">
        <v>247274.3300000001</v>
      </c>
      <c r="FL61" s="21">
        <v>7738.3650000000198</v>
      </c>
      <c r="FM61" s="21">
        <v>-76146.924999999988</v>
      </c>
      <c r="FN61" s="21">
        <v>-197381.31000000011</v>
      </c>
      <c r="FO61" s="21">
        <v>137806.5</v>
      </c>
      <c r="FP61" s="21">
        <v>374550.99999999983</v>
      </c>
      <c r="FQ61" s="21">
        <v>-673043.41249999998</v>
      </c>
      <c r="FR61" s="21">
        <v>-249200.08749999999</v>
      </c>
      <c r="FS61" s="21">
        <v>118372.25</v>
      </c>
      <c r="FT61" s="21">
        <v>-15884796.247500001</v>
      </c>
      <c r="FU61" s="21">
        <v>-74203.5</v>
      </c>
      <c r="FV61" s="21">
        <v>13868.98750000005</v>
      </c>
      <c r="FW61" s="21">
        <v>-15812.412500000009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-3671606.8475000001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-305824.42499999999</v>
      </c>
      <c r="GY61" s="21">
        <v>703254.83750000002</v>
      </c>
      <c r="GZ61" s="21">
        <v>-625093.81749999989</v>
      </c>
      <c r="HA61" s="21">
        <v>51076.742499999928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-390257.40749999968</v>
      </c>
      <c r="HZ61" s="21">
        <v>50405.377500000002</v>
      </c>
      <c r="IA61" s="21">
        <v>56624.337499999987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-104061.575</v>
      </c>
      <c r="IH61" s="21">
        <v>379939.58750000002</v>
      </c>
      <c r="II61" s="21">
        <v>577727.25</v>
      </c>
      <c r="IJ61" s="21">
        <v>-11430.872499999999</v>
      </c>
      <c r="IK61" s="21">
        <v>-27331.622500000001</v>
      </c>
      <c r="IL61" s="21">
        <v>120227.33749999999</v>
      </c>
      <c r="IM61" s="21">
        <v>-22967.75</v>
      </c>
      <c r="IN61" s="21">
        <v>215631.83749999999</v>
      </c>
      <c r="IO61" s="21">
        <v>7067</v>
      </c>
      <c r="IP61" s="21">
        <v>-91959.337499999994</v>
      </c>
      <c r="IQ61" s="21">
        <v>-54857.587499999987</v>
      </c>
      <c r="IR61" s="21">
        <v>491509.85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26501.249999999989</v>
      </c>
      <c r="JA61" s="21">
        <v>-91959.337499999994</v>
      </c>
      <c r="JB61" s="21">
        <v>-38956.837499999987</v>
      </c>
      <c r="JC61" s="21">
        <v>356883.5</v>
      </c>
      <c r="JD61" s="21">
        <v>185261.405</v>
      </c>
      <c r="JE61" s="21">
        <v>11307.20000000001</v>
      </c>
      <c r="JF61" s="21">
        <v>-4056546.3374999999</v>
      </c>
      <c r="JG61" s="21">
        <v>-72507.42</v>
      </c>
      <c r="JH61" s="21">
        <v>832139.25</v>
      </c>
      <c r="JI61" s="21">
        <v>2898187.3004999999</v>
      </c>
      <c r="JJ61" s="21">
        <v>38744.827499999978</v>
      </c>
      <c r="JK61" s="21">
        <v>224465.58750000011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14045.662500000009</v>
      </c>
      <c r="JQ61" s="21">
        <v>320576.78750000009</v>
      </c>
      <c r="JR61" s="21">
        <v>-6619164.21</v>
      </c>
      <c r="JS61" s="21">
        <v>181021.20499999999</v>
      </c>
      <c r="JT61" s="21">
        <v>169784.67499999999</v>
      </c>
      <c r="JU61" s="21">
        <v>51324.087499999987</v>
      </c>
      <c r="JV61" s="21">
        <v>309446.26250000001</v>
      </c>
      <c r="JW61" s="21">
        <v>111305.25</v>
      </c>
      <c r="JX61" s="21">
        <v>-17667.5</v>
      </c>
      <c r="JY61" s="21">
        <v>37013.412500000013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-36342.047500000037</v>
      </c>
    </row>
    <row r="62" spans="1:297" s="320" customFormat="1" ht="18.75" customHeight="1">
      <c r="A62" s="315"/>
      <c r="B62" s="324" t="s">
        <v>617</v>
      </c>
      <c r="C62" s="317">
        <v>3784679775.6893458</v>
      </c>
      <c r="D62" s="692">
        <v>-3735974.6548365918</v>
      </c>
      <c r="E62" s="692">
        <v>448251388.55033028</v>
      </c>
      <c r="F62" s="317">
        <v>11949316.857739519</v>
      </c>
      <c r="G62" s="317">
        <v>4361300.751772048</v>
      </c>
      <c r="H62" s="317">
        <v>12219355.66885856</v>
      </c>
      <c r="I62" s="317">
        <v>8859023.5306173414</v>
      </c>
      <c r="J62" s="317">
        <v>3920150.954724947</v>
      </c>
      <c r="K62" s="317">
        <v>3290138.3354775151</v>
      </c>
      <c r="L62" s="317">
        <v>8476675.1555149592</v>
      </c>
      <c r="M62" s="317">
        <v>2870285.718280945</v>
      </c>
      <c r="N62" s="317">
        <v>3409964.3160166601</v>
      </c>
      <c r="O62" s="317">
        <v>448251388.55033028</v>
      </c>
      <c r="P62" s="317">
        <v>6483696.0988640096</v>
      </c>
      <c r="Q62" s="317">
        <v>-3735974.6548365918</v>
      </c>
      <c r="R62" s="317">
        <v>3071092.2138633979</v>
      </c>
      <c r="S62" s="317">
        <v>11723143.23728326</v>
      </c>
      <c r="T62" s="317">
        <v>4401554.8450231506</v>
      </c>
      <c r="U62" s="317">
        <v>9306548.1798654571</v>
      </c>
      <c r="V62" s="317">
        <v>1540444.3840849521</v>
      </c>
      <c r="W62" s="317">
        <v>1673978.1080314119</v>
      </c>
      <c r="X62" s="317">
        <v>3160623.610402979</v>
      </c>
      <c r="Y62" s="317">
        <v>3577308.665070415</v>
      </c>
      <c r="Z62" s="317">
        <v>-762801.59309624485</v>
      </c>
      <c r="AA62" s="317">
        <v>-211216.5582686126</v>
      </c>
      <c r="AB62" s="317">
        <v>638608.53999974369</v>
      </c>
      <c r="AC62" s="317">
        <v>4723742.1561594233</v>
      </c>
      <c r="AD62" s="317">
        <v>5524312.8612204716</v>
      </c>
      <c r="AE62" s="317">
        <v>1102878.9008183561</v>
      </c>
      <c r="AF62" s="317">
        <v>302092225.13844609</v>
      </c>
      <c r="AG62" s="317">
        <v>221457923.02921629</v>
      </c>
      <c r="AH62" s="317">
        <v>866538.676665209</v>
      </c>
      <c r="AI62" s="317">
        <v>20042507.875704829</v>
      </c>
      <c r="AJ62" s="317">
        <v>7761722.041564337</v>
      </c>
      <c r="AK62" s="317">
        <v>1790671.322455026</v>
      </c>
      <c r="AL62" s="317">
        <v>3294356.285263292</v>
      </c>
      <c r="AM62" s="317">
        <v>17363416.696090549</v>
      </c>
      <c r="AN62" s="317">
        <v>10515905.82940001</v>
      </c>
      <c r="AO62" s="317">
        <v>27993849.5648661</v>
      </c>
      <c r="AP62" s="317">
        <v>10983770.141703229</v>
      </c>
      <c r="AQ62" s="317">
        <v>14480892.874308489</v>
      </c>
      <c r="AR62" s="317">
        <v>23215735.017667979</v>
      </c>
      <c r="AS62" s="317">
        <v>5313441.0226634732</v>
      </c>
      <c r="AT62" s="317">
        <v>4804271.2721644836</v>
      </c>
      <c r="AU62" s="317">
        <v>15593440.042997319</v>
      </c>
      <c r="AV62" s="317">
        <v>4438921.4248665329</v>
      </c>
      <c r="AW62" s="317">
        <v>13242857.201066559</v>
      </c>
      <c r="AX62" s="317">
        <v>814724.78531947406</v>
      </c>
      <c r="AY62" s="317">
        <v>940812.29793324077</v>
      </c>
      <c r="AZ62" s="317">
        <v>4603004.2363611786</v>
      </c>
      <c r="BA62" s="317">
        <v>19434066.61475144</v>
      </c>
      <c r="BB62" s="317">
        <v>11219322.293750171</v>
      </c>
      <c r="BC62" s="317">
        <v>41328165.552390173</v>
      </c>
      <c r="BD62" s="317">
        <v>3869717.041819647</v>
      </c>
      <c r="BE62" s="317">
        <v>3471824.5147458161</v>
      </c>
      <c r="BF62" s="317">
        <v>3301375.4714004691</v>
      </c>
      <c r="BG62" s="317">
        <v>2231348.5513514359</v>
      </c>
      <c r="BH62" s="317">
        <v>1439583.6947472841</v>
      </c>
      <c r="BI62" s="317">
        <v>4541898.9881004179</v>
      </c>
      <c r="BJ62" s="317">
        <v>68458041.472047046</v>
      </c>
      <c r="BK62" s="317">
        <v>2300213.5710470071</v>
      </c>
      <c r="BL62" s="317">
        <v>4977380.8272869643</v>
      </c>
      <c r="BM62" s="317">
        <v>16608249.832735609</v>
      </c>
      <c r="BN62" s="317">
        <v>26765775.720641822</v>
      </c>
      <c r="BO62" s="317">
        <v>-386245.22443163639</v>
      </c>
      <c r="BP62" s="317">
        <v>21223271.292103339</v>
      </c>
      <c r="BQ62" s="317">
        <v>14640340.062411129</v>
      </c>
      <c r="BR62" s="317">
        <v>22812808.898350481</v>
      </c>
      <c r="BS62" s="317">
        <v>2594477.6453197212</v>
      </c>
      <c r="BT62" s="317">
        <v>11142901.604206581</v>
      </c>
      <c r="BU62" s="317">
        <v>1484333.0300619451</v>
      </c>
      <c r="BV62" s="317">
        <v>5013626.5685683563</v>
      </c>
      <c r="BW62" s="317">
        <v>1048615.9695177351</v>
      </c>
      <c r="BX62" s="317">
        <v>7569850.6745881392</v>
      </c>
      <c r="BY62" s="317">
        <v>3570492.0136639052</v>
      </c>
      <c r="BZ62" s="317">
        <v>2571175.997086423</v>
      </c>
      <c r="CA62" s="317">
        <v>-946194.98398574512</v>
      </c>
      <c r="CB62" s="317">
        <v>11422918.8545972</v>
      </c>
      <c r="CC62" s="317">
        <v>16514469.37388913</v>
      </c>
      <c r="CD62" s="317">
        <v>21503080.435787521</v>
      </c>
      <c r="CE62" s="317">
        <v>5234820.2924534641</v>
      </c>
      <c r="CF62" s="317">
        <v>894907.98392299667</v>
      </c>
      <c r="CG62" s="317">
        <v>-3640889.0220104181</v>
      </c>
      <c r="CH62" s="317">
        <v>2275214.0072068162</v>
      </c>
      <c r="CI62" s="317">
        <v>23686475.21095144</v>
      </c>
      <c r="CJ62" s="317">
        <v>23921768.610252429</v>
      </c>
      <c r="CK62" s="317">
        <v>7690922.9305244368</v>
      </c>
      <c r="CL62" s="317">
        <v>1625028.386586033</v>
      </c>
      <c r="CM62" s="317">
        <v>2118090.6502910359</v>
      </c>
      <c r="CN62" s="317">
        <v>41711956.81891229</v>
      </c>
      <c r="CO62" s="317">
        <v>13771234.25472221</v>
      </c>
      <c r="CP62" s="317">
        <v>12474197.40620992</v>
      </c>
      <c r="CQ62" s="317">
        <v>10263502.289385591</v>
      </c>
      <c r="CR62" s="317">
        <v>1813494.84271016</v>
      </c>
      <c r="CS62" s="317">
        <v>3776113.1361267152</v>
      </c>
      <c r="CT62" s="317">
        <v>35064422.707534231</v>
      </c>
      <c r="CU62" s="317">
        <v>5495189.7908012746</v>
      </c>
      <c r="CV62" s="317">
        <v>2679231.3110133898</v>
      </c>
      <c r="CW62" s="317">
        <v>18288914.438448738</v>
      </c>
      <c r="CX62" s="317">
        <v>2389806.390922796</v>
      </c>
      <c r="CY62" s="317">
        <v>3182475.346304032</v>
      </c>
      <c r="CZ62" s="317">
        <v>13902961.05580111</v>
      </c>
      <c r="DA62" s="317">
        <v>9948181.3492721114</v>
      </c>
      <c r="DB62" s="317">
        <v>8638741.3761842269</v>
      </c>
      <c r="DC62" s="317">
        <v>7255800.1286998875</v>
      </c>
      <c r="DD62" s="317">
        <v>8202241.0835958784</v>
      </c>
      <c r="DE62" s="317">
        <v>2663085.4182649059</v>
      </c>
      <c r="DF62" s="317">
        <v>48457609.075586021</v>
      </c>
      <c r="DG62" s="317">
        <v>5018935.1613000846</v>
      </c>
      <c r="DH62" s="317">
        <v>15497886.30101724</v>
      </c>
      <c r="DI62" s="317">
        <v>-244298.20606833021</v>
      </c>
      <c r="DJ62" s="317">
        <v>15029604.770792151</v>
      </c>
      <c r="DK62" s="317">
        <v>4844318.5354592316</v>
      </c>
      <c r="DL62" s="317">
        <v>1364005.9725272879</v>
      </c>
      <c r="DM62" s="317">
        <v>1239214.2083077561</v>
      </c>
      <c r="DN62" s="317">
        <v>4757312.1034123767</v>
      </c>
      <c r="DO62" s="317">
        <v>6625306.8281505695</v>
      </c>
      <c r="DP62" s="317">
        <v>9846530.9240365289</v>
      </c>
      <c r="DQ62" s="317">
        <v>79228044.860450193</v>
      </c>
      <c r="DR62" s="317">
        <v>4437781.0162568474</v>
      </c>
      <c r="DS62" s="317">
        <v>12021783.704769449</v>
      </c>
      <c r="DT62" s="317">
        <v>6032264.961455442</v>
      </c>
      <c r="DU62" s="317">
        <v>3254935.7821858879</v>
      </c>
      <c r="DV62" s="317">
        <v>30459693.346168309</v>
      </c>
      <c r="DW62" s="317">
        <v>1683373.834592839</v>
      </c>
      <c r="DX62" s="317">
        <v>14251281.2979124</v>
      </c>
      <c r="DY62" s="317">
        <v>19972909.52100043</v>
      </c>
      <c r="DZ62" s="317">
        <v>2056171.117611429</v>
      </c>
      <c r="EA62" s="317">
        <v>21488819.067069229</v>
      </c>
      <c r="EB62" s="317">
        <v>5873803.7662206804</v>
      </c>
      <c r="EC62" s="317">
        <v>1286649.8475024721</v>
      </c>
      <c r="ED62" s="317">
        <v>6619409.1926530572</v>
      </c>
      <c r="EE62" s="317">
        <v>17830296.118675292</v>
      </c>
      <c r="EF62" s="317">
        <v>21086897.553581871</v>
      </c>
      <c r="EG62" s="317">
        <v>10062231.58050238</v>
      </c>
      <c r="EH62" s="317">
        <v>13327974.955863381</v>
      </c>
      <c r="EI62" s="317">
        <v>5838836.60524684</v>
      </c>
      <c r="EJ62" s="317">
        <v>9723592.004649654</v>
      </c>
      <c r="EK62" s="317">
        <v>1000337.134720523</v>
      </c>
      <c r="EL62" s="317">
        <v>4170244.1722370242</v>
      </c>
      <c r="EM62" s="317">
        <v>13404132.76347433</v>
      </c>
      <c r="EN62" s="317">
        <v>1521954.3408675629</v>
      </c>
      <c r="EO62" s="317">
        <v>32089780.2470553</v>
      </c>
      <c r="EP62" s="317">
        <v>9823072.4034119491</v>
      </c>
      <c r="EQ62" s="317">
        <v>7146389.3313825075</v>
      </c>
      <c r="ER62" s="317">
        <v>1236345.4834834919</v>
      </c>
      <c r="ES62" s="317">
        <v>6678744.8402572423</v>
      </c>
      <c r="ET62" s="317">
        <v>2040345.2083037279</v>
      </c>
      <c r="EU62" s="317">
        <v>1303457.9231619311</v>
      </c>
      <c r="EV62" s="317">
        <v>1699426.73655752</v>
      </c>
      <c r="EW62" s="317">
        <v>11877382.06099222</v>
      </c>
      <c r="EX62" s="317">
        <v>11061077.51236912</v>
      </c>
      <c r="EY62" s="317">
        <v>1104360.881648595</v>
      </c>
      <c r="EZ62" s="317">
        <v>4535579.7213619268</v>
      </c>
      <c r="FA62" s="317">
        <v>23695248.943098109</v>
      </c>
      <c r="FB62" s="317">
        <v>13029900.093480701</v>
      </c>
      <c r="FC62" s="317">
        <v>4831327.5443575354</v>
      </c>
      <c r="FD62" s="317">
        <v>46112.190507579828</v>
      </c>
      <c r="FE62" s="317">
        <v>14826364.216144901</v>
      </c>
      <c r="FF62" s="317">
        <v>1557834.875342784</v>
      </c>
      <c r="FG62" s="317">
        <v>67398.953900994762</v>
      </c>
      <c r="FH62" s="317">
        <v>11416455.019527581</v>
      </c>
      <c r="FI62" s="317">
        <v>1437597.1651895989</v>
      </c>
      <c r="FJ62" s="317">
        <v>17141366.933761869</v>
      </c>
      <c r="FK62" s="317">
        <v>23673739.92130639</v>
      </c>
      <c r="FL62" s="317">
        <v>4804010.4706058251</v>
      </c>
      <c r="FM62" s="317">
        <v>11961066.57528886</v>
      </c>
      <c r="FN62" s="317">
        <v>41269306.243382253</v>
      </c>
      <c r="FO62" s="317">
        <v>18426440.20740483</v>
      </c>
      <c r="FP62" s="317">
        <v>14697740.308546649</v>
      </c>
      <c r="FQ62" s="317">
        <v>1443435.6712774399</v>
      </c>
      <c r="FR62" s="317">
        <v>5867186.5982150808</v>
      </c>
      <c r="FS62" s="317">
        <v>5648483.3797066454</v>
      </c>
      <c r="FT62" s="317">
        <v>126157532.19491699</v>
      </c>
      <c r="FU62" s="317">
        <v>1829464.3621412481</v>
      </c>
      <c r="FV62" s="317">
        <v>10794292.94656037</v>
      </c>
      <c r="FW62" s="317">
        <v>2394298.887518276</v>
      </c>
      <c r="FX62" s="317">
        <v>2644947.5136529328</v>
      </c>
      <c r="FY62" s="317">
        <v>4086260.971731517</v>
      </c>
      <c r="FZ62" s="317">
        <v>820194.39721349324</v>
      </c>
      <c r="GA62" s="317">
        <v>5371629.8178371703</v>
      </c>
      <c r="GB62" s="317">
        <v>3765752.8400758239</v>
      </c>
      <c r="GC62" s="317">
        <v>7996303.5714916196</v>
      </c>
      <c r="GD62" s="317">
        <v>5574045.1562254177</v>
      </c>
      <c r="GE62" s="317">
        <v>9232246.4173723981</v>
      </c>
      <c r="GF62" s="317">
        <v>17010797.01065933</v>
      </c>
      <c r="GG62" s="317">
        <v>4896260.3995950092</v>
      </c>
      <c r="GH62" s="317">
        <v>18065071.99458402</v>
      </c>
      <c r="GI62" s="317">
        <v>3760589.218672297</v>
      </c>
      <c r="GJ62" s="317">
        <v>1319655.67942741</v>
      </c>
      <c r="GK62" s="317">
        <v>25300021.44891265</v>
      </c>
      <c r="GL62" s="317">
        <v>4357518.1236071251</v>
      </c>
      <c r="GM62" s="317">
        <v>3332729.8793410538</v>
      </c>
      <c r="GN62" s="317">
        <v>16084193.05240266</v>
      </c>
      <c r="GO62" s="317">
        <v>148719.42567581311</v>
      </c>
      <c r="GP62" s="317">
        <v>3549227.77153398</v>
      </c>
      <c r="GQ62" s="317">
        <v>4342064.2823782191</v>
      </c>
      <c r="GR62" s="317">
        <v>1895421.516638157</v>
      </c>
      <c r="GS62" s="317">
        <v>4324290.619164913</v>
      </c>
      <c r="GT62" s="317">
        <v>4180699.1150426948</v>
      </c>
      <c r="GU62" s="317">
        <v>4319865.3327073306</v>
      </c>
      <c r="GV62" s="317">
        <v>3580307.633849394</v>
      </c>
      <c r="GW62" s="317">
        <v>659383.01243420935</v>
      </c>
      <c r="GX62" s="317">
        <v>3825137.918605384</v>
      </c>
      <c r="GY62" s="317">
        <v>10355331.35619984</v>
      </c>
      <c r="GZ62" s="317">
        <v>51238140.966927931</v>
      </c>
      <c r="HA62" s="317">
        <v>15974672.307560589</v>
      </c>
      <c r="HB62" s="317">
        <v>16687640.73814119</v>
      </c>
      <c r="HC62" s="317">
        <v>3037997.8736675968</v>
      </c>
      <c r="HD62" s="317">
        <v>8825281.4158179983</v>
      </c>
      <c r="HE62" s="317">
        <v>12005808.514100511</v>
      </c>
      <c r="HF62" s="317">
        <v>2055996.774596242</v>
      </c>
      <c r="HG62" s="317">
        <v>1892117.8114861189</v>
      </c>
      <c r="HH62" s="317">
        <v>3265335.2922226898</v>
      </c>
      <c r="HI62" s="317">
        <v>4746746.7222764781</v>
      </c>
      <c r="HJ62" s="317">
        <v>10347818.274155229</v>
      </c>
      <c r="HK62" s="317">
        <v>1183228.226333024</v>
      </c>
      <c r="HL62" s="317">
        <v>19077859.65722606</v>
      </c>
      <c r="HM62" s="317">
        <v>2128553.3083774918</v>
      </c>
      <c r="HN62" s="317">
        <v>3258103.1285766568</v>
      </c>
      <c r="HO62" s="317">
        <v>6620571.4761854233</v>
      </c>
      <c r="HP62" s="317">
        <v>1370694.4767053351</v>
      </c>
      <c r="HQ62" s="317">
        <v>18243000.154109649</v>
      </c>
      <c r="HR62" s="317">
        <v>7548744.3930087341</v>
      </c>
      <c r="HS62" s="317">
        <v>4352548.8401508704</v>
      </c>
      <c r="HT62" s="317">
        <v>33582856.254726291</v>
      </c>
      <c r="HU62" s="317">
        <v>2667088.8996372712</v>
      </c>
      <c r="HV62" s="317">
        <v>3768868.689765777</v>
      </c>
      <c r="HW62" s="317">
        <v>6826206.1588120479</v>
      </c>
      <c r="HX62" s="317">
        <v>1536006.822115866</v>
      </c>
      <c r="HY62" s="317">
        <v>35905114.54059507</v>
      </c>
      <c r="HZ62" s="317">
        <v>8008210.9976003794</v>
      </c>
      <c r="IA62" s="317">
        <v>1905521.503728854</v>
      </c>
      <c r="IB62" s="317">
        <v>6654442.606685712</v>
      </c>
      <c r="IC62" s="317">
        <v>10468460.46447169</v>
      </c>
      <c r="ID62" s="317">
        <v>3024909.203991828</v>
      </c>
      <c r="IE62" s="317">
        <v>24209770.347470019</v>
      </c>
      <c r="IF62" s="317">
        <v>4411378.5999477739</v>
      </c>
      <c r="IG62" s="317">
        <v>6188457.301415666</v>
      </c>
      <c r="IH62" s="317">
        <v>2543329.6482382519</v>
      </c>
      <c r="II62" s="317">
        <v>8814287.6055648401</v>
      </c>
      <c r="IJ62" s="317">
        <v>4909775.3742352678</v>
      </c>
      <c r="IK62" s="317">
        <v>7117146.5860106824</v>
      </c>
      <c r="IL62" s="317">
        <v>3376569.8645080449</v>
      </c>
      <c r="IM62" s="317">
        <v>9048939.8470802698</v>
      </c>
      <c r="IN62" s="317">
        <v>4690637.6806756593</v>
      </c>
      <c r="IO62" s="317">
        <v>4152501.0200331658</v>
      </c>
      <c r="IP62" s="317">
        <v>2678472.3130978681</v>
      </c>
      <c r="IQ62" s="317">
        <v>5639056.5914606061</v>
      </c>
      <c r="IR62" s="317">
        <v>18633259.953301769</v>
      </c>
      <c r="IS62" s="317">
        <v>7649044.2295460878</v>
      </c>
      <c r="IT62" s="317">
        <v>3280687.38606962</v>
      </c>
      <c r="IU62" s="317">
        <v>9065365.602064468</v>
      </c>
      <c r="IV62" s="317">
        <v>2344588.4686936359</v>
      </c>
      <c r="IW62" s="317">
        <v>5704446.0697924504</v>
      </c>
      <c r="IX62" s="317">
        <v>36556818.650212571</v>
      </c>
      <c r="IY62" s="317">
        <v>1173342.6074029549</v>
      </c>
      <c r="IZ62" s="317">
        <v>4204478.8834105702</v>
      </c>
      <c r="JA62" s="317">
        <v>6107524.1352470387</v>
      </c>
      <c r="JB62" s="317">
        <v>5141143.346805077</v>
      </c>
      <c r="JC62" s="317">
        <v>5393711.574677214</v>
      </c>
      <c r="JD62" s="317">
        <v>3343793.4525161572</v>
      </c>
      <c r="JE62" s="317">
        <v>9309698.2858802583</v>
      </c>
      <c r="JF62" s="317">
        <v>67057080.471896179</v>
      </c>
      <c r="JG62" s="317">
        <v>2775647.1436972772</v>
      </c>
      <c r="JH62" s="317">
        <v>689860.02499028074</v>
      </c>
      <c r="JI62" s="317">
        <v>37101816.807157561</v>
      </c>
      <c r="JJ62" s="317">
        <v>12342209.273187799</v>
      </c>
      <c r="JK62" s="317">
        <v>8926959.398991527</v>
      </c>
      <c r="JL62" s="317">
        <v>3344787.4127269681</v>
      </c>
      <c r="JM62" s="317">
        <v>5615010.5114019569</v>
      </c>
      <c r="JN62" s="317">
        <v>2710783.3568709348</v>
      </c>
      <c r="JO62" s="317">
        <v>7618776.3691580025</v>
      </c>
      <c r="JP62" s="317">
        <v>10093904.83795559</v>
      </c>
      <c r="JQ62" s="317">
        <v>7005542.2927259728</v>
      </c>
      <c r="JR62" s="317">
        <v>22033716.34058246</v>
      </c>
      <c r="JS62" s="317">
        <v>10148406.529040661</v>
      </c>
      <c r="JT62" s="317">
        <v>8694549.0700947288</v>
      </c>
      <c r="JU62" s="317">
        <v>2172830.9997955048</v>
      </c>
      <c r="JV62" s="317">
        <v>2907952.9872702812</v>
      </c>
      <c r="JW62" s="317">
        <v>4629713.8445701357</v>
      </c>
      <c r="JX62" s="317">
        <v>3425497.6424520449</v>
      </c>
      <c r="JY62" s="317">
        <v>4671631.2892874563</v>
      </c>
      <c r="JZ62" s="317">
        <v>19805418.752579961</v>
      </c>
      <c r="KA62" s="317">
        <v>7605736.1551777013</v>
      </c>
      <c r="KB62" s="317">
        <v>2356803.6602934329</v>
      </c>
      <c r="KC62" s="317">
        <v>2437525.682233972</v>
      </c>
      <c r="KD62" s="317">
        <v>7456092.8849120233</v>
      </c>
      <c r="KE62" s="317">
        <v>8615137.5602197032</v>
      </c>
      <c r="KF62" s="317">
        <v>4778938.0941280155</v>
      </c>
      <c r="KG62" s="317">
        <v>17615257.332660072</v>
      </c>
      <c r="KH62" s="317">
        <v>30366925.682711761</v>
      </c>
      <c r="KI62" s="317">
        <v>2269777.0622458248</v>
      </c>
      <c r="KJ62" s="317">
        <v>2859684.8725558831</v>
      </c>
      <c r="KK62" s="317">
        <v>10676653.513091329</v>
      </c>
    </row>
    <row r="63" spans="1:297">
      <c r="A63" s="315"/>
      <c r="B63" s="325"/>
    </row>
    <row r="64" spans="1:297" s="520" customFormat="1" ht="32.25" customHeight="1">
      <c r="A64" s="511"/>
      <c r="B64" s="519" t="s">
        <v>618</v>
      </c>
      <c r="D64" s="697"/>
      <c r="E64" s="697"/>
    </row>
    <row r="65" spans="1:297" ht="15.75" customHeight="1">
      <c r="A65" s="473">
        <v>8970.59</v>
      </c>
      <c r="B65" s="323" t="s">
        <v>392</v>
      </c>
      <c r="C65" s="321">
        <v>449.35713216041142</v>
      </c>
      <c r="D65" s="689">
        <v>128.76444976076559</v>
      </c>
      <c r="E65" s="689">
        <v>1123.6106101291639</v>
      </c>
      <c r="F65" s="321">
        <v>433.80579532936781</v>
      </c>
      <c r="G65" s="321">
        <v>517.39087551867215</v>
      </c>
      <c r="H65" s="321">
        <v>448.52949999999998</v>
      </c>
      <c r="I65" s="321">
        <v>343.40451007732293</v>
      </c>
      <c r="J65" s="321">
        <v>414.68003655127927</v>
      </c>
      <c r="K65" s="321">
        <v>565.46835602622286</v>
      </c>
      <c r="L65" s="321">
        <v>434.65237444315608</v>
      </c>
      <c r="M65" s="321">
        <v>369.13142080745342</v>
      </c>
      <c r="N65" s="321">
        <v>305.46844494892167</v>
      </c>
      <c r="O65" s="321">
        <v>579.49612807737492</v>
      </c>
      <c r="P65" s="321">
        <v>392.5240120894984</v>
      </c>
      <c r="Q65" s="321">
        <v>400.36658859920459</v>
      </c>
      <c r="R65" s="321">
        <v>355.34907570422541</v>
      </c>
      <c r="S65" s="321">
        <v>311.94004551523238</v>
      </c>
      <c r="T65" s="321">
        <v>486.39058533579788</v>
      </c>
      <c r="U65" s="321">
        <v>490.45802356637859</v>
      </c>
      <c r="V65" s="321">
        <v>174.186213592233</v>
      </c>
      <c r="W65" s="321">
        <v>355.18072081218281</v>
      </c>
      <c r="X65" s="321">
        <v>311.23687535601471</v>
      </c>
      <c r="Y65" s="321">
        <v>308.37024839210471</v>
      </c>
      <c r="Z65" s="321">
        <v>262.05956245131142</v>
      </c>
      <c r="AA65" s="321">
        <v>354.93683917556791</v>
      </c>
      <c r="AB65" s="321">
        <v>314.44050362610801</v>
      </c>
      <c r="AC65" s="321">
        <v>432.19058754406581</v>
      </c>
      <c r="AD65" s="321">
        <v>407.59926718136938</v>
      </c>
      <c r="AE65" s="321">
        <v>199.07420621372481</v>
      </c>
      <c r="AF65" s="321">
        <v>483.96633242107657</v>
      </c>
      <c r="AG65" s="321">
        <v>548.83364071970675</v>
      </c>
      <c r="AH65" s="321">
        <v>331.11454103933949</v>
      </c>
      <c r="AI65" s="321">
        <v>446.38981268326842</v>
      </c>
      <c r="AJ65" s="321">
        <v>372.71839141810568</v>
      </c>
      <c r="AK65" s="321">
        <v>402.6912416427889</v>
      </c>
      <c r="AL65" s="321">
        <v>268.84885114885122</v>
      </c>
      <c r="AM65" s="321">
        <v>419.81392251918948</v>
      </c>
      <c r="AN65" s="321">
        <v>468.12124081948201</v>
      </c>
      <c r="AO65" s="321">
        <v>412.52680329665509</v>
      </c>
      <c r="AP65" s="321">
        <v>258.11389702170618</v>
      </c>
      <c r="AQ65" s="321">
        <v>611.09056903936369</v>
      </c>
      <c r="AR65" s="321">
        <v>364.29459463421779</v>
      </c>
      <c r="AS65" s="321">
        <v>386.79625683486961</v>
      </c>
      <c r="AT65" s="321">
        <v>297.33828943474401</v>
      </c>
      <c r="AU65" s="321">
        <v>612.04121972805535</v>
      </c>
      <c r="AV65" s="321">
        <v>208.80880419899589</v>
      </c>
      <c r="AW65" s="321">
        <v>373.77458333333328</v>
      </c>
      <c r="AX65" s="321">
        <v>456.66646612365793</v>
      </c>
      <c r="AY65" s="321">
        <v>330.02170568561883</v>
      </c>
      <c r="AZ65" s="321">
        <v>384.24615651771239</v>
      </c>
      <c r="BA65" s="321">
        <v>289.53772933182341</v>
      </c>
      <c r="BB65" s="321">
        <v>441.38775647830158</v>
      </c>
      <c r="BC65" s="321">
        <v>381.19396680255522</v>
      </c>
      <c r="BD65" s="321">
        <v>377.47532178217818</v>
      </c>
      <c r="BE65" s="321">
        <v>325.16418057996492</v>
      </c>
      <c r="BF65" s="321">
        <v>271.37183703342282</v>
      </c>
      <c r="BG65" s="321">
        <v>215.63918269230771</v>
      </c>
      <c r="BH65" s="321">
        <v>295.79283573141493</v>
      </c>
      <c r="BI65" s="321">
        <v>292.48486958054292</v>
      </c>
      <c r="BJ65" s="321">
        <v>440.00950185664311</v>
      </c>
      <c r="BK65" s="321">
        <v>400.37615199034991</v>
      </c>
      <c r="BL65" s="321">
        <v>270.30026365348402</v>
      </c>
      <c r="BM65" s="321">
        <v>506.79785624373278</v>
      </c>
      <c r="BN65" s="321">
        <v>594.66880714617935</v>
      </c>
      <c r="BO65" s="321">
        <v>301.44508690614128</v>
      </c>
      <c r="BP65" s="321">
        <v>407.74289902011913</v>
      </c>
      <c r="BQ65" s="321">
        <v>485.41046043517241</v>
      </c>
      <c r="BR65" s="321">
        <v>548.25997025124445</v>
      </c>
      <c r="BS65" s="321">
        <v>278.22651718688269</v>
      </c>
      <c r="BT65" s="321">
        <v>380.30470508094248</v>
      </c>
      <c r="BU65" s="321">
        <v>355.49555649241142</v>
      </c>
      <c r="BV65" s="321">
        <v>468.63834536474172</v>
      </c>
      <c r="BW65" s="321">
        <v>247.67806729939599</v>
      </c>
      <c r="BX65" s="321">
        <v>320.98556635071088</v>
      </c>
      <c r="BY65" s="321">
        <v>291.23661908760153</v>
      </c>
      <c r="BZ65" s="321">
        <v>326.57908294930883</v>
      </c>
      <c r="CA65" s="321">
        <v>310.82624496373887</v>
      </c>
      <c r="CB65" s="321">
        <v>364.04055919475951</v>
      </c>
      <c r="CC65" s="321">
        <v>376.1091222591362</v>
      </c>
      <c r="CD65" s="321">
        <v>500.45620598849121</v>
      </c>
      <c r="CE65" s="321">
        <v>435.67702768334141</v>
      </c>
      <c r="CF65" s="321">
        <v>271.15133501259447</v>
      </c>
      <c r="CG65" s="321">
        <v>356.47484228430062</v>
      </c>
      <c r="CH65" s="321">
        <v>421.15999868490269</v>
      </c>
      <c r="CI65" s="321">
        <v>692.29206033474077</v>
      </c>
      <c r="CJ65" s="321">
        <v>493.29965029510419</v>
      </c>
      <c r="CK65" s="321">
        <v>295.80933282208588</v>
      </c>
      <c r="CL65" s="321">
        <v>305.51627715795661</v>
      </c>
      <c r="CM65" s="321">
        <v>499.03416219839141</v>
      </c>
      <c r="CN65" s="321">
        <v>518.82264248829108</v>
      </c>
      <c r="CO65" s="321">
        <v>244.75475538365049</v>
      </c>
      <c r="CP65" s="321">
        <v>456.59870118473009</v>
      </c>
      <c r="CQ65" s="321">
        <v>419.61965732934459</v>
      </c>
      <c r="CR65" s="321">
        <v>363.79247279920872</v>
      </c>
      <c r="CS65" s="321">
        <v>330.94858128374329</v>
      </c>
      <c r="CT65" s="321">
        <v>540.08638286434973</v>
      </c>
      <c r="CU65" s="321">
        <v>425.24241534988721</v>
      </c>
      <c r="CV65" s="321">
        <v>327.07190086030317</v>
      </c>
      <c r="CW65" s="321">
        <v>600.57894698427447</v>
      </c>
      <c r="CX65" s="321">
        <v>329.73467774420948</v>
      </c>
      <c r="CY65" s="321">
        <v>369.32895699908511</v>
      </c>
      <c r="CZ65" s="321">
        <v>326.23575662218678</v>
      </c>
      <c r="DA65" s="321">
        <v>336.34276541729389</v>
      </c>
      <c r="DB65" s="321">
        <v>366.38580297337029</v>
      </c>
      <c r="DC65" s="321">
        <v>503.55251340271212</v>
      </c>
      <c r="DD65" s="321">
        <v>264.93390217827078</v>
      </c>
      <c r="DE65" s="321">
        <v>206.8781795878312</v>
      </c>
      <c r="DF65" s="321">
        <v>449.79300359683612</v>
      </c>
      <c r="DG65" s="321">
        <v>333.53917841079459</v>
      </c>
      <c r="DH65" s="321">
        <v>370.61333435850122</v>
      </c>
      <c r="DI65" s="321">
        <v>175.712587628866</v>
      </c>
      <c r="DJ65" s="321">
        <v>363.02064936810967</v>
      </c>
      <c r="DK65" s="321">
        <v>296.51391527001857</v>
      </c>
      <c r="DL65" s="321">
        <v>349.50350649350651</v>
      </c>
      <c r="DM65" s="321">
        <v>298.06993403371609</v>
      </c>
      <c r="DN65" s="321">
        <v>461.19341761483349</v>
      </c>
      <c r="DO65" s="321">
        <v>281.21780557952258</v>
      </c>
      <c r="DP65" s="321">
        <v>313.99177052268089</v>
      </c>
      <c r="DQ65" s="321">
        <v>409.65277854240668</v>
      </c>
      <c r="DR65" s="321">
        <v>419.4711624869384</v>
      </c>
      <c r="DS65" s="321">
        <v>414.72712348154272</v>
      </c>
      <c r="DT65" s="321">
        <v>378.45467117879298</v>
      </c>
      <c r="DU65" s="321">
        <v>331.76221174764322</v>
      </c>
      <c r="DV65" s="321">
        <v>366.27635741268563</v>
      </c>
      <c r="DW65" s="321">
        <v>339.7670975710169</v>
      </c>
      <c r="DX65" s="321">
        <v>436.1236370116909</v>
      </c>
      <c r="DY65" s="321">
        <v>574.02652399618603</v>
      </c>
      <c r="DZ65" s="321">
        <v>428.22051246051251</v>
      </c>
      <c r="EA65" s="321">
        <v>624.41139052064057</v>
      </c>
      <c r="EB65" s="321">
        <v>389.98217590012263</v>
      </c>
      <c r="EC65" s="321">
        <v>526.09475187969929</v>
      </c>
      <c r="ED65" s="321">
        <v>237.45416857398749</v>
      </c>
      <c r="EE65" s="321">
        <v>543.89573550759701</v>
      </c>
      <c r="EF65" s="321">
        <v>811.6667301275761</v>
      </c>
      <c r="EG65" s="321">
        <v>459.3351716612105</v>
      </c>
      <c r="EH65" s="321">
        <v>372.43050997057873</v>
      </c>
      <c r="EI65" s="321">
        <v>407.70083844847852</v>
      </c>
      <c r="EJ65" s="321">
        <v>343.14756897993311</v>
      </c>
      <c r="EK65" s="321">
        <v>239.72040787623061</v>
      </c>
      <c r="EL65" s="321">
        <v>692.45092131474098</v>
      </c>
      <c r="EM65" s="321">
        <v>1123.6106101291639</v>
      </c>
      <c r="EN65" s="321">
        <v>310.82126893070222</v>
      </c>
      <c r="EO65" s="321">
        <v>382.09486593560541</v>
      </c>
      <c r="EP65" s="321">
        <v>375.28295534032827</v>
      </c>
      <c r="EQ65" s="321">
        <v>516.86501939058178</v>
      </c>
      <c r="ER65" s="321">
        <v>403.91138219895288</v>
      </c>
      <c r="ES65" s="321">
        <v>517.17434007506256</v>
      </c>
      <c r="ET65" s="321">
        <v>745.43146364494805</v>
      </c>
      <c r="EU65" s="321">
        <v>395.39790633608823</v>
      </c>
      <c r="EV65" s="321">
        <v>258.10857897827373</v>
      </c>
      <c r="EW65" s="321">
        <v>376.00757853150901</v>
      </c>
      <c r="EX65" s="321">
        <v>609.04451480169166</v>
      </c>
      <c r="EY65" s="321">
        <v>309.10862885857858</v>
      </c>
      <c r="EZ65" s="321">
        <v>418.860233463035</v>
      </c>
      <c r="FA65" s="321">
        <v>554.46954098692879</v>
      </c>
      <c r="FB65" s="321">
        <v>566.26109854908611</v>
      </c>
      <c r="FC65" s="321">
        <v>431.91285274842852</v>
      </c>
      <c r="FD65" s="321">
        <v>320.95134168157432</v>
      </c>
      <c r="FE65" s="321">
        <v>488.08168577433838</v>
      </c>
      <c r="FF65" s="321">
        <v>266.94401303670122</v>
      </c>
      <c r="FG65" s="321">
        <v>290.310355987055</v>
      </c>
      <c r="FH65" s="321">
        <v>442.53543991256402</v>
      </c>
      <c r="FI65" s="321">
        <v>390.49946345414048</v>
      </c>
      <c r="FJ65" s="321">
        <v>578.27372422432063</v>
      </c>
      <c r="FK65" s="321">
        <v>503.38063080495351</v>
      </c>
      <c r="FL65" s="321">
        <v>539.12109894827222</v>
      </c>
      <c r="FM65" s="321">
        <v>291.69401781737201</v>
      </c>
      <c r="FN65" s="321">
        <v>571.71381393180604</v>
      </c>
      <c r="FO65" s="321">
        <v>465.71202009629468</v>
      </c>
      <c r="FP65" s="321">
        <v>433.31199539965502</v>
      </c>
      <c r="FQ65" s="321">
        <v>460.91221625766872</v>
      </c>
      <c r="FR65" s="321">
        <v>391.43289322358783</v>
      </c>
      <c r="FS65" s="321">
        <v>445.15514612268521</v>
      </c>
      <c r="FT65" s="321">
        <v>492.91099517931832</v>
      </c>
      <c r="FU65" s="321">
        <v>258.12235799701051</v>
      </c>
      <c r="FV65" s="321">
        <v>534.0303110239729</v>
      </c>
      <c r="FW65" s="321">
        <v>270.01775919732438</v>
      </c>
      <c r="FX65" s="321">
        <v>233.65257674418609</v>
      </c>
      <c r="FY65" s="321">
        <v>382.82794694348331</v>
      </c>
      <c r="FZ65" s="321">
        <v>226.7291978021978</v>
      </c>
      <c r="GA65" s="321">
        <v>632.85195451040863</v>
      </c>
      <c r="GB65" s="321">
        <v>416.70815033783788</v>
      </c>
      <c r="GC65" s="321">
        <v>324.29481837233669</v>
      </c>
      <c r="GD65" s="321">
        <v>281.73963567839189</v>
      </c>
      <c r="GE65" s="321">
        <v>459.61901154474867</v>
      </c>
      <c r="GF65" s="321">
        <v>787.9032371280955</v>
      </c>
      <c r="GG65" s="321">
        <v>345.0226923076923</v>
      </c>
      <c r="GH65" s="321">
        <v>532.89789468681681</v>
      </c>
      <c r="GI65" s="321">
        <v>354.42691172793201</v>
      </c>
      <c r="GJ65" s="321">
        <v>413.45546866908342</v>
      </c>
      <c r="GK65" s="321">
        <v>398.53734577756438</v>
      </c>
      <c r="GL65" s="321">
        <v>515.34330780084656</v>
      </c>
      <c r="GM65" s="321">
        <v>205.71888116747741</v>
      </c>
      <c r="GN65" s="321">
        <v>386.87511637458931</v>
      </c>
      <c r="GO65" s="321">
        <v>355.11802065404481</v>
      </c>
      <c r="GP65" s="321">
        <v>285.59991177598772</v>
      </c>
      <c r="GQ65" s="321">
        <v>191.27057569296369</v>
      </c>
      <c r="GR65" s="321">
        <v>239.10187529747739</v>
      </c>
      <c r="GS65" s="321">
        <v>425.12094181163769</v>
      </c>
      <c r="GT65" s="321">
        <v>467.21822916666667</v>
      </c>
      <c r="GU65" s="321">
        <v>328.14578477243731</v>
      </c>
      <c r="GV65" s="321">
        <v>743.44926264472883</v>
      </c>
      <c r="GW65" s="321">
        <v>439.4139968733715</v>
      </c>
      <c r="GX65" s="321">
        <v>365.2660884899006</v>
      </c>
      <c r="GY65" s="321">
        <v>441.19491449257271</v>
      </c>
      <c r="GZ65" s="321">
        <v>473.17664553414392</v>
      </c>
      <c r="HA65" s="321">
        <v>415.97110305035852</v>
      </c>
      <c r="HB65" s="321">
        <v>495.61655839614582</v>
      </c>
      <c r="HC65" s="321">
        <v>287.41261860751689</v>
      </c>
      <c r="HD65" s="321">
        <v>404.55601960784321</v>
      </c>
      <c r="HE65" s="321">
        <v>395.26029126462743</v>
      </c>
      <c r="HF65" s="321">
        <v>244.51352640545139</v>
      </c>
      <c r="HG65" s="321">
        <v>222.20145081387119</v>
      </c>
      <c r="HH65" s="321">
        <v>232.61503324468089</v>
      </c>
      <c r="HI65" s="321">
        <v>540.48155712050084</v>
      </c>
      <c r="HJ65" s="321">
        <v>372.37829522047269</v>
      </c>
      <c r="HK65" s="321">
        <v>262.2528460877042</v>
      </c>
      <c r="HL65" s="321">
        <v>489.19075134658112</v>
      </c>
      <c r="HM65" s="321">
        <v>250.18336784280589</v>
      </c>
      <c r="HN65" s="321">
        <v>293.17105224065358</v>
      </c>
      <c r="HO65" s="321">
        <v>588.44163134933001</v>
      </c>
      <c r="HP65" s="321">
        <v>128.76444976076559</v>
      </c>
      <c r="HQ65" s="321">
        <v>413.7566847906495</v>
      </c>
      <c r="HR65" s="321">
        <v>315.96568977195761</v>
      </c>
      <c r="HS65" s="321">
        <v>210.26953729071539</v>
      </c>
      <c r="HT65" s="321">
        <v>352.3341619815215</v>
      </c>
      <c r="HU65" s="321">
        <v>396.3397268128162</v>
      </c>
      <c r="HV65" s="321">
        <v>317.96633312421591</v>
      </c>
      <c r="HW65" s="321">
        <v>256.05816338207251</v>
      </c>
      <c r="HX65" s="321">
        <v>335.00128630705387</v>
      </c>
      <c r="HY65" s="321">
        <v>507.44146041945021</v>
      </c>
      <c r="HZ65" s="321">
        <v>604.14575276993264</v>
      </c>
      <c r="IA65" s="321">
        <v>262.58847310126578</v>
      </c>
      <c r="IB65" s="321">
        <v>519.11407577019156</v>
      </c>
      <c r="IC65" s="321">
        <v>495.99952230946451</v>
      </c>
      <c r="ID65" s="321">
        <v>287.39471202303821</v>
      </c>
      <c r="IE65" s="321">
        <v>506.96841759397182</v>
      </c>
      <c r="IF65" s="321">
        <v>444.0311452604335</v>
      </c>
      <c r="IG65" s="321">
        <v>349.90488864279558</v>
      </c>
      <c r="IH65" s="321">
        <v>378.75824444444441</v>
      </c>
      <c r="II65" s="321">
        <v>323.5329647645035</v>
      </c>
      <c r="IJ65" s="321">
        <v>281.43027450980401</v>
      </c>
      <c r="IK65" s="321">
        <v>392.82112322042218</v>
      </c>
      <c r="IL65" s="321">
        <v>269.76361287589998</v>
      </c>
      <c r="IM65" s="321">
        <v>233.2506351236147</v>
      </c>
      <c r="IN65" s="321">
        <v>312.45571320868521</v>
      </c>
      <c r="IO65" s="321">
        <v>196.26436697782961</v>
      </c>
      <c r="IP65" s="321">
        <v>316.89584239130443</v>
      </c>
      <c r="IQ65" s="321">
        <v>305.8550639287098</v>
      </c>
      <c r="IR65" s="321">
        <v>358.60950477326969</v>
      </c>
      <c r="IS65" s="321">
        <v>416.01156541109759</v>
      </c>
      <c r="IT65" s="321">
        <v>427.44978459530017</v>
      </c>
      <c r="IU65" s="321">
        <v>370.40171998906209</v>
      </c>
      <c r="IV65" s="321">
        <v>371.12369976359338</v>
      </c>
      <c r="IW65" s="321">
        <v>381.46541838134431</v>
      </c>
      <c r="IX65" s="321">
        <v>421.29156434007228</v>
      </c>
      <c r="IY65" s="321">
        <v>206.81475504322771</v>
      </c>
      <c r="IZ65" s="321">
        <v>457.10012738853499</v>
      </c>
      <c r="JA65" s="321">
        <v>323.26450450450449</v>
      </c>
      <c r="JB65" s="321">
        <v>309.09729124748492</v>
      </c>
      <c r="JC65" s="321">
        <v>432.66511254019292</v>
      </c>
      <c r="JD65" s="321">
        <v>435.35430395913153</v>
      </c>
      <c r="JE65" s="321">
        <v>452.40295958776659</v>
      </c>
      <c r="JF65" s="321">
        <v>413.89395854866962</v>
      </c>
      <c r="JG65" s="321">
        <v>286.7440238169853</v>
      </c>
      <c r="JH65" s="321">
        <v>225.13813067935959</v>
      </c>
      <c r="JI65" s="321">
        <v>511.36080828892841</v>
      </c>
      <c r="JJ65" s="321">
        <v>790.67036917397331</v>
      </c>
      <c r="JK65" s="321">
        <v>441.93667420449037</v>
      </c>
      <c r="JL65" s="321">
        <v>317.45466503449808</v>
      </c>
      <c r="JM65" s="321">
        <v>381.95942822384433</v>
      </c>
      <c r="JN65" s="321">
        <v>394.48504837291119</v>
      </c>
      <c r="JO65" s="321">
        <v>738.35044845501773</v>
      </c>
      <c r="JP65" s="321">
        <v>543.85483129452882</v>
      </c>
      <c r="JQ65" s="321">
        <v>361.51223369785339</v>
      </c>
      <c r="JR65" s="321">
        <v>427.61414505194642</v>
      </c>
      <c r="JS65" s="321">
        <v>387.70574135367201</v>
      </c>
      <c r="JT65" s="321">
        <v>321.99077431491179</v>
      </c>
      <c r="JU65" s="321">
        <v>427.36114425645587</v>
      </c>
      <c r="JV65" s="321">
        <v>213.2393084819017</v>
      </c>
      <c r="JW65" s="321">
        <v>526.97990467745512</v>
      </c>
      <c r="JX65" s="321">
        <v>379.51319003752991</v>
      </c>
      <c r="JY65" s="321">
        <v>329.17141109785211</v>
      </c>
      <c r="JZ65" s="321">
        <v>455.39784645300182</v>
      </c>
      <c r="KA65" s="321">
        <v>340.8326179736294</v>
      </c>
      <c r="KB65" s="321">
        <v>240.8673954737246</v>
      </c>
      <c r="KC65" s="321">
        <v>209.13420699399509</v>
      </c>
      <c r="KD65" s="321">
        <v>307.23183844911148</v>
      </c>
      <c r="KE65" s="321">
        <v>517.14512399355885</v>
      </c>
      <c r="KF65" s="321">
        <v>265.18809459822631</v>
      </c>
      <c r="KG65" s="321">
        <v>540.93717447747633</v>
      </c>
      <c r="KH65" s="321">
        <v>586.87844024448134</v>
      </c>
      <c r="KI65" s="321">
        <v>265.88616051071591</v>
      </c>
      <c r="KJ65" s="321">
        <v>328.23423180076628</v>
      </c>
      <c r="KK65" s="321">
        <v>375.20731567080048</v>
      </c>
    </row>
    <row r="66" spans="1:297" ht="15.75" customHeight="1">
      <c r="A66" s="473">
        <v>9538.74</v>
      </c>
      <c r="B66" s="323" t="s">
        <v>393</v>
      </c>
      <c r="C66" s="321">
        <v>85.631088625317688</v>
      </c>
      <c r="D66" s="689">
        <v>13.41594936708861</v>
      </c>
      <c r="E66" s="689">
        <v>191.2935622025833</v>
      </c>
      <c r="F66" s="321">
        <v>94.567812293456711</v>
      </c>
      <c r="G66" s="321">
        <v>138.52941908713689</v>
      </c>
      <c r="H66" s="321">
        <v>88.485528756957322</v>
      </c>
      <c r="I66" s="321">
        <v>82.22009380149575</v>
      </c>
      <c r="J66" s="321">
        <v>96.392341431950115</v>
      </c>
      <c r="K66" s="321">
        <v>108.2307866868381</v>
      </c>
      <c r="L66" s="321">
        <v>71.015212058338932</v>
      </c>
      <c r="M66" s="321">
        <v>37.029270186335403</v>
      </c>
      <c r="N66" s="321">
        <v>37.895107832009067</v>
      </c>
      <c r="O66" s="321">
        <v>104.9486990661544</v>
      </c>
      <c r="P66" s="321">
        <v>75.731605918440991</v>
      </c>
      <c r="Q66" s="321">
        <v>98.000753424657532</v>
      </c>
      <c r="R66" s="321">
        <v>109.15811619718311</v>
      </c>
      <c r="S66" s="321">
        <v>68.886397621070515</v>
      </c>
      <c r="T66" s="321">
        <v>105.7900924214418</v>
      </c>
      <c r="U66" s="321">
        <v>95.91191830322073</v>
      </c>
      <c r="V66" s="321">
        <v>133.76873786407771</v>
      </c>
      <c r="W66" s="321">
        <v>48.419999999999987</v>
      </c>
      <c r="X66" s="321">
        <v>66.189796489047694</v>
      </c>
      <c r="Y66" s="321">
        <v>57.118203592814368</v>
      </c>
      <c r="Z66" s="321">
        <v>55.731407426642427</v>
      </c>
      <c r="AA66" s="321">
        <v>83.232574093576062</v>
      </c>
      <c r="AB66" s="321">
        <v>46.118001611603553</v>
      </c>
      <c r="AC66" s="321">
        <v>96.803792329879272</v>
      </c>
      <c r="AD66" s="321">
        <v>84.509783571699771</v>
      </c>
      <c r="AE66" s="321">
        <v>29.30988733356094</v>
      </c>
      <c r="AF66" s="321">
        <v>83.935914054893303</v>
      </c>
      <c r="AG66" s="321">
        <v>100.25833803612861</v>
      </c>
      <c r="AH66" s="321">
        <v>50.959757163671682</v>
      </c>
      <c r="AI66" s="321">
        <v>86.415999824937629</v>
      </c>
      <c r="AJ66" s="321">
        <v>65.887686028257448</v>
      </c>
      <c r="AK66" s="321">
        <v>59.218538681948417</v>
      </c>
      <c r="AL66" s="321">
        <v>57.17526473526474</v>
      </c>
      <c r="AM66" s="321">
        <v>84.777983032467944</v>
      </c>
      <c r="AN66" s="321">
        <v>81.118005411673749</v>
      </c>
      <c r="AO66" s="321">
        <v>76.105855946692387</v>
      </c>
      <c r="AP66" s="321">
        <v>57.24635032811711</v>
      </c>
      <c r="AQ66" s="321">
        <v>119.6476667346523</v>
      </c>
      <c r="AR66" s="321">
        <v>77.846336314323423</v>
      </c>
      <c r="AS66" s="321">
        <v>83.450935791282603</v>
      </c>
      <c r="AT66" s="321">
        <v>69.162216632139689</v>
      </c>
      <c r="AU66" s="321">
        <v>113.58383779869661</v>
      </c>
      <c r="AV66" s="321">
        <v>43.536010953902327</v>
      </c>
      <c r="AW66" s="321">
        <v>55.457790697674419</v>
      </c>
      <c r="AX66" s="321">
        <v>77.694291003332097</v>
      </c>
      <c r="AY66" s="321">
        <v>69.121304347826083</v>
      </c>
      <c r="AZ66" s="321">
        <v>68.46514007872193</v>
      </c>
      <c r="BA66" s="321">
        <v>66.744944992719624</v>
      </c>
      <c r="BB66" s="321">
        <v>98.276122385263804</v>
      </c>
      <c r="BC66" s="321">
        <v>77.408908446679618</v>
      </c>
      <c r="BD66" s="321">
        <v>88.540284653465349</v>
      </c>
      <c r="BE66" s="321">
        <v>94.297737258347979</v>
      </c>
      <c r="BF66" s="321">
        <v>48.868880214686513</v>
      </c>
      <c r="BG66" s="321">
        <v>50.445259615384607</v>
      </c>
      <c r="BH66" s="321">
        <v>62.905359712230222</v>
      </c>
      <c r="BI66" s="321">
        <v>67.245259076489248</v>
      </c>
      <c r="BJ66" s="321">
        <v>79.727125621673792</v>
      </c>
      <c r="BK66" s="321">
        <v>57.531604342581417</v>
      </c>
      <c r="BL66" s="321">
        <v>65.36801318267419</v>
      </c>
      <c r="BM66" s="321">
        <v>94.632376096093523</v>
      </c>
      <c r="BN66" s="321">
        <v>110.129634756915</v>
      </c>
      <c r="BO66" s="321">
        <v>51.580672074159899</v>
      </c>
      <c r="BP66" s="321">
        <v>82.99565174429776</v>
      </c>
      <c r="BQ66" s="321">
        <v>93.280808410072538</v>
      </c>
      <c r="BR66" s="321">
        <v>98.615585402491817</v>
      </c>
      <c r="BS66" s="321">
        <v>64.068976689055702</v>
      </c>
      <c r="BT66" s="321">
        <v>74.151128385959296</v>
      </c>
      <c r="BU66" s="321">
        <v>40.213912310286673</v>
      </c>
      <c r="BV66" s="321">
        <v>121.4087348024316</v>
      </c>
      <c r="BW66" s="321">
        <v>49.380880069025032</v>
      </c>
      <c r="BX66" s="321">
        <v>59.899670616113738</v>
      </c>
      <c r="BY66" s="321">
        <v>42.71476070528967</v>
      </c>
      <c r="BZ66" s="321">
        <v>70.331723502304143</v>
      </c>
      <c r="CA66" s="321">
        <v>69.177002417405319</v>
      </c>
      <c r="CB66" s="321">
        <v>81.53420514459178</v>
      </c>
      <c r="CC66" s="321">
        <v>77.324005315614613</v>
      </c>
      <c r="CD66" s="321">
        <v>110.7100419389447</v>
      </c>
      <c r="CE66" s="321">
        <v>113.5012773190869</v>
      </c>
      <c r="CF66" s="321">
        <v>76.886569269521402</v>
      </c>
      <c r="CG66" s="321">
        <v>76.69536336460159</v>
      </c>
      <c r="CH66" s="321">
        <v>97.846096791162537</v>
      </c>
      <c r="CI66" s="321">
        <v>131.0199827033627</v>
      </c>
      <c r="CJ66" s="321">
        <v>93.99605990483866</v>
      </c>
      <c r="CK66" s="321">
        <v>80.464831288343561</v>
      </c>
      <c r="CL66" s="321">
        <v>50.410252495596012</v>
      </c>
      <c r="CM66" s="321">
        <v>108.6853753351206</v>
      </c>
      <c r="CN66" s="321">
        <v>102.4094338897562</v>
      </c>
      <c r="CO66" s="321">
        <v>53.846117499477309</v>
      </c>
      <c r="CP66" s="321">
        <v>66.967898200965337</v>
      </c>
      <c r="CQ66" s="321">
        <v>89.498648354636927</v>
      </c>
      <c r="CR66" s="321">
        <v>113.2194658753709</v>
      </c>
      <c r="CS66" s="321">
        <v>74.387294541091777</v>
      </c>
      <c r="CT66" s="321">
        <v>105.7077064940972</v>
      </c>
      <c r="CU66" s="321">
        <v>78.951196388261849</v>
      </c>
      <c r="CV66" s="321">
        <v>78.154362965997535</v>
      </c>
      <c r="CW66" s="321">
        <v>115.1914723641431</v>
      </c>
      <c r="CX66" s="321">
        <v>76.847854984894255</v>
      </c>
      <c r="CY66" s="321">
        <v>91.634739249771272</v>
      </c>
      <c r="CZ66" s="321">
        <v>70.671405696076476</v>
      </c>
      <c r="DA66" s="321">
        <v>67.780958079248848</v>
      </c>
      <c r="DB66" s="321">
        <v>65.451246528345038</v>
      </c>
      <c r="DC66" s="321">
        <v>90.243519394512774</v>
      </c>
      <c r="DD66" s="321">
        <v>45.889969263664312</v>
      </c>
      <c r="DE66" s="321">
        <v>70.206624141315018</v>
      </c>
      <c r="DF66" s="321">
        <v>82.281557143539217</v>
      </c>
      <c r="DG66" s="321">
        <v>71.5047976011994</v>
      </c>
      <c r="DH66" s="321">
        <v>79.208359218822082</v>
      </c>
      <c r="DI66" s="321">
        <v>49.168762886597932</v>
      </c>
      <c r="DJ66" s="321">
        <v>67.968972842161861</v>
      </c>
      <c r="DK66" s="321">
        <v>68.091564245810048</v>
      </c>
      <c r="DL66" s="321">
        <v>115.6210909090909</v>
      </c>
      <c r="DM66" s="321">
        <v>76.906528218910324</v>
      </c>
      <c r="DN66" s="321">
        <v>96.472718078381803</v>
      </c>
      <c r="DO66" s="321">
        <v>50.752571182053487</v>
      </c>
      <c r="DP66" s="321">
        <v>79.352255532883376</v>
      </c>
      <c r="DQ66" s="321">
        <v>83.094589284389755</v>
      </c>
      <c r="DR66" s="321">
        <v>77.246849529780562</v>
      </c>
      <c r="DS66" s="321">
        <v>85.498789951645236</v>
      </c>
      <c r="DT66" s="321">
        <v>65.635999999999996</v>
      </c>
      <c r="DU66" s="321">
        <v>89.92285714285714</v>
      </c>
      <c r="DV66" s="321">
        <v>71.286559111923296</v>
      </c>
      <c r="DW66" s="321">
        <v>82.467492795389049</v>
      </c>
      <c r="DX66" s="321">
        <v>99.956856287425154</v>
      </c>
      <c r="DY66" s="321">
        <v>115.2046148956457</v>
      </c>
      <c r="DZ66" s="321">
        <v>90.398729378729371</v>
      </c>
      <c r="EA66" s="321">
        <v>114.75349078619131</v>
      </c>
      <c r="EB66" s="321">
        <v>90.379322260617542</v>
      </c>
      <c r="EC66" s="321">
        <v>57.375879699248117</v>
      </c>
      <c r="ED66" s="321">
        <v>44.613471987262407</v>
      </c>
      <c r="EE66" s="321">
        <v>101.544701441982</v>
      </c>
      <c r="EF66" s="321">
        <v>160.07110304219819</v>
      </c>
      <c r="EG66" s="321">
        <v>100.8882095190128</v>
      </c>
      <c r="EH66" s="321">
        <v>66.106991827394566</v>
      </c>
      <c r="EI66" s="321">
        <v>72.253744286273999</v>
      </c>
      <c r="EJ66" s="321">
        <v>65.133536789297665</v>
      </c>
      <c r="EK66" s="321">
        <v>13.41594936708861</v>
      </c>
      <c r="EL66" s="321">
        <v>118.75921314741041</v>
      </c>
      <c r="EM66" s="321">
        <v>191.2935622025833</v>
      </c>
      <c r="EN66" s="321">
        <v>50.342134006424963</v>
      </c>
      <c r="EO66" s="321">
        <v>85.810452426291945</v>
      </c>
      <c r="EP66" s="321">
        <v>69.930230024213074</v>
      </c>
      <c r="EQ66" s="321">
        <v>110.9770304709141</v>
      </c>
      <c r="ER66" s="321">
        <v>84.899780104712036</v>
      </c>
      <c r="ES66" s="321">
        <v>111.3781150959132</v>
      </c>
      <c r="ET66" s="321">
        <v>162.13155807365439</v>
      </c>
      <c r="EU66" s="321">
        <v>78.832561983471081</v>
      </c>
      <c r="EV66" s="321">
        <v>44.809113329418672</v>
      </c>
      <c r="EW66" s="321">
        <v>75.736382347273079</v>
      </c>
      <c r="EX66" s="321">
        <v>133.01249057035091</v>
      </c>
      <c r="EY66" s="321">
        <v>68.476238334529782</v>
      </c>
      <c r="EZ66" s="321">
        <v>61.859533073929967</v>
      </c>
      <c r="FA66" s="321">
        <v>108.73525686493061</v>
      </c>
      <c r="FB66" s="321">
        <v>107.8433013001696</v>
      </c>
      <c r="FC66" s="321">
        <v>91.853588337568553</v>
      </c>
      <c r="FD66" s="321">
        <v>68.255742397137752</v>
      </c>
      <c r="FE66" s="321">
        <v>98.422080825451417</v>
      </c>
      <c r="FF66" s="321">
        <v>58.121839308488028</v>
      </c>
      <c r="FG66" s="321">
        <v>63.797398058252433</v>
      </c>
      <c r="FH66" s="321">
        <v>73.925353470117741</v>
      </c>
      <c r="FI66" s="321">
        <v>56.007989471552953</v>
      </c>
      <c r="FJ66" s="321">
        <v>129.59745037579489</v>
      </c>
      <c r="FK66" s="321">
        <v>96.505385891198586</v>
      </c>
      <c r="FL66" s="321">
        <v>88.037308435286548</v>
      </c>
      <c r="FM66" s="321">
        <v>76.479875278396435</v>
      </c>
      <c r="FN66" s="321">
        <v>102.48513052743741</v>
      </c>
      <c r="FO66" s="321">
        <v>108.8259011932175</v>
      </c>
      <c r="FP66" s="321">
        <v>78.011546866014953</v>
      </c>
      <c r="FQ66" s="321">
        <v>73.14984662576687</v>
      </c>
      <c r="FR66" s="321">
        <v>79.588088848799188</v>
      </c>
      <c r="FS66" s="321">
        <v>75.901432291666666</v>
      </c>
      <c r="FT66" s="321">
        <v>89.274543006773015</v>
      </c>
      <c r="FU66" s="321">
        <v>53.468273542600897</v>
      </c>
      <c r="FV66" s="321">
        <v>107.1099937616968</v>
      </c>
      <c r="FW66" s="321">
        <v>60.614066889632113</v>
      </c>
      <c r="FX66" s="321">
        <v>68.767660465116279</v>
      </c>
      <c r="FY66" s="321">
        <v>62.868610973801282</v>
      </c>
      <c r="FZ66" s="321">
        <v>83.857054945054941</v>
      </c>
      <c r="GA66" s="321">
        <v>128.70312259059369</v>
      </c>
      <c r="GB66" s="321">
        <v>80.563682432432429</v>
      </c>
      <c r="GC66" s="321">
        <v>67.745155431365703</v>
      </c>
      <c r="GD66" s="321">
        <v>76.69338693467337</v>
      </c>
      <c r="GE66" s="321">
        <v>93.555275847977114</v>
      </c>
      <c r="GF66" s="321">
        <v>143.59941742383751</v>
      </c>
      <c r="GG66" s="321">
        <v>64.590601300108347</v>
      </c>
      <c r="GH66" s="321">
        <v>99.276877673224988</v>
      </c>
      <c r="GI66" s="321">
        <v>83.484846211552878</v>
      </c>
      <c r="GJ66" s="321">
        <v>88.916271361988606</v>
      </c>
      <c r="GK66" s="321">
        <v>76.832057379509038</v>
      </c>
      <c r="GL66" s="321">
        <v>74.987071155009062</v>
      </c>
      <c r="GM66" s="321">
        <v>36.458005559416257</v>
      </c>
      <c r="GN66" s="321">
        <v>78.357667031763427</v>
      </c>
      <c r="GO66" s="321">
        <v>43.780791738382099</v>
      </c>
      <c r="GP66" s="321">
        <v>84.154591484464902</v>
      </c>
      <c r="GQ66" s="321">
        <v>48.812315565031987</v>
      </c>
      <c r="GR66" s="321">
        <v>27.2405711565921</v>
      </c>
      <c r="GS66" s="321">
        <v>70.572561487702458</v>
      </c>
      <c r="GT66" s="321">
        <v>60.899213709677419</v>
      </c>
      <c r="GU66" s="321">
        <v>87.232203317737131</v>
      </c>
      <c r="GV66" s="321">
        <v>110.442449725777</v>
      </c>
      <c r="GW66" s="321">
        <v>59.648191766545082</v>
      </c>
      <c r="GX66" s="321">
        <v>76.456716896441165</v>
      </c>
      <c r="GY66" s="321">
        <v>76.205137935338911</v>
      </c>
      <c r="GZ66" s="321">
        <v>93.659855036047702</v>
      </c>
      <c r="HA66" s="321">
        <v>87.815815196639932</v>
      </c>
      <c r="HB66" s="321">
        <v>85.981338099308417</v>
      </c>
      <c r="HC66" s="321">
        <v>49.956432532347499</v>
      </c>
      <c r="HD66" s="321">
        <v>80.157478991596648</v>
      </c>
      <c r="HE66" s="321">
        <v>69.763418702525144</v>
      </c>
      <c r="HF66" s="321">
        <v>58.499938671209541</v>
      </c>
      <c r="HG66" s="321">
        <v>47.254904458598723</v>
      </c>
      <c r="HH66" s="321">
        <v>72.935844414893609</v>
      </c>
      <c r="HI66" s="321">
        <v>134.3484507042254</v>
      </c>
      <c r="HJ66" s="321">
        <v>85.58657193729708</v>
      </c>
      <c r="HK66" s="321">
        <v>49.211040412725708</v>
      </c>
      <c r="HL66" s="321">
        <v>88.679135449316817</v>
      </c>
      <c r="HM66" s="321">
        <v>50.384217198394254</v>
      </c>
      <c r="HN66" s="321">
        <v>54.318153008170327</v>
      </c>
      <c r="HO66" s="321">
        <v>135.248572764101</v>
      </c>
      <c r="HP66" s="321">
        <v>35.49770334928229</v>
      </c>
      <c r="HQ66" s="321">
        <v>87.851245006657777</v>
      </c>
      <c r="HR66" s="321">
        <v>83.994323775118531</v>
      </c>
      <c r="HS66" s="321">
        <v>34.844712328767123</v>
      </c>
      <c r="HT66" s="321">
        <v>72.004642421859643</v>
      </c>
      <c r="HU66" s="321">
        <v>86.862050590219212</v>
      </c>
      <c r="HV66" s="321">
        <v>41.889071518193219</v>
      </c>
      <c r="HW66" s="321">
        <v>59.124421487603307</v>
      </c>
      <c r="HX66" s="321">
        <v>89.054626556016601</v>
      </c>
      <c r="HY66" s="321">
        <v>95.085246580895031</v>
      </c>
      <c r="HZ66" s="321">
        <v>124.337258309798</v>
      </c>
      <c r="IA66" s="321">
        <v>75.464715189873417</v>
      </c>
      <c r="IB66" s="321">
        <v>135.0196336386345</v>
      </c>
      <c r="IC66" s="321">
        <v>115.70806902064039</v>
      </c>
      <c r="ID66" s="321">
        <v>58.372419006479483</v>
      </c>
      <c r="IE66" s="321">
        <v>102.3828660299658</v>
      </c>
      <c r="IF66" s="321">
        <v>78.692290520867033</v>
      </c>
      <c r="IG66" s="321">
        <v>66.901461794019923</v>
      </c>
      <c r="IH66" s="321">
        <v>79.489500000000007</v>
      </c>
      <c r="II66" s="321">
        <v>74.689386641357217</v>
      </c>
      <c r="IJ66" s="321">
        <v>61.45406722689075</v>
      </c>
      <c r="IK66" s="321">
        <v>72.11418556701031</v>
      </c>
      <c r="IL66" s="321">
        <v>32.321016518424393</v>
      </c>
      <c r="IM66" s="321">
        <v>58.278746803069048</v>
      </c>
      <c r="IN66" s="321">
        <v>73.352795536791319</v>
      </c>
      <c r="IO66" s="321">
        <v>33.391155192532089</v>
      </c>
      <c r="IP66" s="321">
        <v>68.613059462915601</v>
      </c>
      <c r="IQ66" s="321">
        <v>66.52356450987989</v>
      </c>
      <c r="IR66" s="321">
        <v>76.83352625298329</v>
      </c>
      <c r="IS66" s="321">
        <v>69.54123936816525</v>
      </c>
      <c r="IT66" s="321">
        <v>89.244086161879892</v>
      </c>
      <c r="IU66" s="321">
        <v>54.775373256767843</v>
      </c>
      <c r="IV66" s="321">
        <v>73.288191489361694</v>
      </c>
      <c r="IW66" s="321">
        <v>85.050493827160494</v>
      </c>
      <c r="IX66" s="321">
        <v>75.303912522100092</v>
      </c>
      <c r="IY66" s="321">
        <v>75.595201729106634</v>
      </c>
      <c r="IZ66" s="321">
        <v>128.2633121019108</v>
      </c>
      <c r="JA66" s="321">
        <v>90.026718146718153</v>
      </c>
      <c r="JB66" s="321">
        <v>57.577907444668007</v>
      </c>
      <c r="JC66" s="321">
        <v>102.2372990353698</v>
      </c>
      <c r="JD66" s="321">
        <v>101.5191570881226</v>
      </c>
      <c r="JE66" s="321">
        <v>94.208654038837722</v>
      </c>
      <c r="JF66" s="321">
        <v>72.950140193038393</v>
      </c>
      <c r="JG66" s="321">
        <v>29.89263553744907</v>
      </c>
      <c r="JH66" s="321">
        <v>33.020302899177842</v>
      </c>
      <c r="JI66" s="321">
        <v>97.815853641207809</v>
      </c>
      <c r="JJ66" s="321">
        <v>171.67090909090911</v>
      </c>
      <c r="JK66" s="321">
        <v>82.429751251817152</v>
      </c>
      <c r="JL66" s="321">
        <v>80.674854217671935</v>
      </c>
      <c r="JM66" s="321">
        <v>61.889635036496351</v>
      </c>
      <c r="JN66" s="321">
        <v>67.115145118733508</v>
      </c>
      <c r="JO66" s="321">
        <v>153.892715340443</v>
      </c>
      <c r="JP66" s="321">
        <v>92.322796074741234</v>
      </c>
      <c r="JQ66" s="321">
        <v>72.116840826245436</v>
      </c>
      <c r="JR66" s="321">
        <v>79.849886442773695</v>
      </c>
      <c r="JS66" s="321">
        <v>86.478719240178435</v>
      </c>
      <c r="JT66" s="321">
        <v>63.530171335604237</v>
      </c>
      <c r="JU66" s="321">
        <v>93.433784505788068</v>
      </c>
      <c r="JV66" s="321">
        <v>46.379611021069692</v>
      </c>
      <c r="JW66" s="321">
        <v>103.6130037685657</v>
      </c>
      <c r="JX66" s="321">
        <v>61.834206755373593</v>
      </c>
      <c r="JY66" s="321">
        <v>93.907643198090682</v>
      </c>
      <c r="JZ66" s="321">
        <v>98.702889683669568</v>
      </c>
      <c r="KA66" s="321">
        <v>72.814809160305344</v>
      </c>
      <c r="KB66" s="321">
        <v>54.88342922899885</v>
      </c>
      <c r="KC66" s="321">
        <v>53.910222536206277</v>
      </c>
      <c r="KD66" s="321">
        <v>61.639676898222937</v>
      </c>
      <c r="KE66" s="321">
        <v>90.625710144927538</v>
      </c>
      <c r="KF66" s="321">
        <v>71.77767266863745</v>
      </c>
      <c r="KG66" s="321">
        <v>120.1165493963391</v>
      </c>
      <c r="KH66" s="321">
        <v>114.3380892475671</v>
      </c>
      <c r="KI66" s="321">
        <v>73.943720930232558</v>
      </c>
      <c r="KJ66" s="321">
        <v>60.302379310344833</v>
      </c>
      <c r="KK66" s="321">
        <v>81.729903043968434</v>
      </c>
    </row>
    <row r="67" spans="1:297" ht="15.75" customHeight="1">
      <c r="A67" s="473">
        <v>8172.1</v>
      </c>
      <c r="B67" s="323" t="s">
        <v>394</v>
      </c>
      <c r="C67" s="321">
        <v>517.95062628928929</v>
      </c>
      <c r="D67" s="689">
        <v>186.70195145168969</v>
      </c>
      <c r="E67" s="689">
        <v>1078.6530421982341</v>
      </c>
      <c r="F67" s="321">
        <v>582.43541528971139</v>
      </c>
      <c r="G67" s="321">
        <v>661.22800829875519</v>
      </c>
      <c r="H67" s="321">
        <v>578.41487012987011</v>
      </c>
      <c r="I67" s="321">
        <v>454.75369501838009</v>
      </c>
      <c r="J67" s="321">
        <v>639.5709309825844</v>
      </c>
      <c r="K67" s="321">
        <v>601.67755925365611</v>
      </c>
      <c r="L67" s="321">
        <v>549.06218954048938</v>
      </c>
      <c r="M67" s="321">
        <v>425.10147515527962</v>
      </c>
      <c r="N67" s="321">
        <v>394.22729852440409</v>
      </c>
      <c r="O67" s="321">
        <v>599.74720827841497</v>
      </c>
      <c r="P67" s="321">
        <v>530.84734752796828</v>
      </c>
      <c r="Q67" s="321">
        <v>572.37200618647819</v>
      </c>
      <c r="R67" s="321">
        <v>543.12812500000007</v>
      </c>
      <c r="S67" s="321">
        <v>391.29669255977672</v>
      </c>
      <c r="T67" s="321">
        <v>595.41024337646343</v>
      </c>
      <c r="U67" s="321">
        <v>717.70681853888459</v>
      </c>
      <c r="V67" s="321">
        <v>458.41337648327942</v>
      </c>
      <c r="W67" s="321">
        <v>555.86873096446709</v>
      </c>
      <c r="X67" s="321">
        <v>435.87918802754899</v>
      </c>
      <c r="Y67" s="321">
        <v>494.78449767132412</v>
      </c>
      <c r="Z67" s="321">
        <v>390.46128278369258</v>
      </c>
      <c r="AA67" s="321">
        <v>490.54729953362431</v>
      </c>
      <c r="AB67" s="321">
        <v>335.83972602739732</v>
      </c>
      <c r="AC67" s="321">
        <v>588.3981839547057</v>
      </c>
      <c r="AD67" s="321">
        <v>570.94028603974186</v>
      </c>
      <c r="AE67" s="321">
        <v>323.64752475247531</v>
      </c>
      <c r="AF67" s="321">
        <v>473.76622471923253</v>
      </c>
      <c r="AG67" s="321">
        <v>548.50565131393046</v>
      </c>
      <c r="AH67" s="321">
        <v>361.1758620689655</v>
      </c>
      <c r="AI67" s="321">
        <v>598.71746684756442</v>
      </c>
      <c r="AJ67" s="321">
        <v>480.66145473574039</v>
      </c>
      <c r="AK67" s="321">
        <v>409.77578796561602</v>
      </c>
      <c r="AL67" s="321">
        <v>310.2295704295704</v>
      </c>
      <c r="AM67" s="321">
        <v>506.85751312963788</v>
      </c>
      <c r="AN67" s="321">
        <v>617.56689215307313</v>
      </c>
      <c r="AO67" s="321">
        <v>491.04489354551168</v>
      </c>
      <c r="AP67" s="321">
        <v>374.48009983734369</v>
      </c>
      <c r="AQ67" s="321">
        <v>754.20665918825205</v>
      </c>
      <c r="AR67" s="321">
        <v>519.5671260323511</v>
      </c>
      <c r="AS67" s="321">
        <v>483.86594282143409</v>
      </c>
      <c r="AT67" s="321">
        <v>535.69699615270792</v>
      </c>
      <c r="AU67" s="321">
        <v>646.9825730147237</v>
      </c>
      <c r="AV67" s="321">
        <v>322.63197170241898</v>
      </c>
      <c r="AW67" s="321">
        <v>375.57270210409752</v>
      </c>
      <c r="AX67" s="321">
        <v>461.40142539800081</v>
      </c>
      <c r="AY67" s="321">
        <v>359.86393534002229</v>
      </c>
      <c r="AZ67" s="321">
        <v>578.99110905302155</v>
      </c>
      <c r="BA67" s="321">
        <v>420.1075513670927</v>
      </c>
      <c r="BB67" s="321">
        <v>544.97675928816739</v>
      </c>
      <c r="BC67" s="321">
        <v>450.63255737163621</v>
      </c>
      <c r="BD67" s="321">
        <v>487.15695132013201</v>
      </c>
      <c r="BE67" s="321">
        <v>448.81920035149392</v>
      </c>
      <c r="BF67" s="321">
        <v>356.86896804098558</v>
      </c>
      <c r="BG67" s="321">
        <v>296.63151442307702</v>
      </c>
      <c r="BH67" s="321">
        <v>494.83339328537181</v>
      </c>
      <c r="BI67" s="321">
        <v>407.59681001057459</v>
      </c>
      <c r="BJ67" s="321">
        <v>488.2094943496387</v>
      </c>
      <c r="BK67" s="321">
        <v>571.75126658624856</v>
      </c>
      <c r="BL67" s="321">
        <v>419.37801318267418</v>
      </c>
      <c r="BM67" s="321">
        <v>554.44257643318895</v>
      </c>
      <c r="BN67" s="321">
        <v>607.24531750157314</v>
      </c>
      <c r="BO67" s="321">
        <v>375.61989185013522</v>
      </c>
      <c r="BP67" s="321">
        <v>535.41576867125957</v>
      </c>
      <c r="BQ67" s="321">
        <v>621.34865129166337</v>
      </c>
      <c r="BR67" s="321">
        <v>626.30862713911222</v>
      </c>
      <c r="BS67" s="321">
        <v>401.98595416831301</v>
      </c>
      <c r="BT67" s="321">
        <v>516.73240102580542</v>
      </c>
      <c r="BU67" s="321">
        <v>358.3045531197302</v>
      </c>
      <c r="BV67" s="321">
        <v>661.34395896656542</v>
      </c>
      <c r="BW67" s="321">
        <v>493.56945642795512</v>
      </c>
      <c r="BX67" s="321">
        <v>500.58953791469202</v>
      </c>
      <c r="BY67" s="321">
        <v>393.39524209347883</v>
      </c>
      <c r="BZ67" s="321">
        <v>497.10470046082952</v>
      </c>
      <c r="CA67" s="321">
        <v>546.56269137792106</v>
      </c>
      <c r="CB67" s="321">
        <v>521.60951429940883</v>
      </c>
      <c r="CC67" s="321">
        <v>503.90091694352162</v>
      </c>
      <c r="CD67" s="321">
        <v>632.05650053642842</v>
      </c>
      <c r="CE67" s="321">
        <v>662.8172413793103</v>
      </c>
      <c r="CF67" s="321">
        <v>382.87420654911841</v>
      </c>
      <c r="CG67" s="321">
        <v>483.53627461086489</v>
      </c>
      <c r="CH67" s="321">
        <v>566.37252761704372</v>
      </c>
      <c r="CI67" s="321">
        <v>784.49166709060387</v>
      </c>
      <c r="CJ67" s="321">
        <v>531.83136943917214</v>
      </c>
      <c r="CK67" s="321">
        <v>459.277749780894</v>
      </c>
      <c r="CL67" s="321">
        <v>441.47574867880218</v>
      </c>
      <c r="CM67" s="321">
        <v>679.18257372654159</v>
      </c>
      <c r="CN67" s="321">
        <v>601.59688963612348</v>
      </c>
      <c r="CO67" s="321">
        <v>415.18300229981179</v>
      </c>
      <c r="CP67" s="321">
        <v>518.74965628199504</v>
      </c>
      <c r="CQ67" s="321">
        <v>501.17175686701108</v>
      </c>
      <c r="CR67" s="321">
        <v>428.40880316518297</v>
      </c>
      <c r="CS67" s="321">
        <v>435.07730953809238</v>
      </c>
      <c r="CT67" s="321">
        <v>631.40442243678547</v>
      </c>
      <c r="CU67" s="321">
        <v>571.86252821670428</v>
      </c>
      <c r="CV67" s="321">
        <v>441.91609995903309</v>
      </c>
      <c r="CW67" s="321">
        <v>709.79224338132838</v>
      </c>
      <c r="CX67" s="321">
        <v>534.93101711983888</v>
      </c>
      <c r="CY67" s="321">
        <v>437.3905306495883</v>
      </c>
      <c r="CZ67" s="321">
        <v>438.63392750448122</v>
      </c>
      <c r="DA67" s="321">
        <v>454.02872324139508</v>
      </c>
      <c r="DB67" s="321">
        <v>443.25064531939228</v>
      </c>
      <c r="DC67" s="321">
        <v>557.95006307158633</v>
      </c>
      <c r="DD67" s="321">
        <v>354.92883870105572</v>
      </c>
      <c r="DE67" s="321">
        <v>284.70024533856719</v>
      </c>
      <c r="DF67" s="321">
        <v>486.36175178648159</v>
      </c>
      <c r="DG67" s="321">
        <v>455.77529235382309</v>
      </c>
      <c r="DH67" s="321">
        <v>524.86756368855401</v>
      </c>
      <c r="DI67" s="321">
        <v>294.86958762886599</v>
      </c>
      <c r="DJ67" s="321">
        <v>529.02206910459802</v>
      </c>
      <c r="DK67" s="321">
        <v>500.92791744258233</v>
      </c>
      <c r="DL67" s="321">
        <v>601.40995670995676</v>
      </c>
      <c r="DM67" s="321">
        <v>465.20872220864891</v>
      </c>
      <c r="DN67" s="321">
        <v>606.10602612726507</v>
      </c>
      <c r="DO67" s="321">
        <v>339.62279263733097</v>
      </c>
      <c r="DP67" s="321">
        <v>411.74762203735679</v>
      </c>
      <c r="DQ67" s="321">
        <v>471.58776135886012</v>
      </c>
      <c r="DR67" s="321">
        <v>707.6936128526645</v>
      </c>
      <c r="DS67" s="321">
        <v>591.77608208515164</v>
      </c>
      <c r="DT67" s="321">
        <v>494.10553863508193</v>
      </c>
      <c r="DU67" s="321">
        <v>557.05395213923134</v>
      </c>
      <c r="DV67" s="321">
        <v>463.95532750555742</v>
      </c>
      <c r="DW67" s="321">
        <v>477.74318649650058</v>
      </c>
      <c r="DX67" s="321">
        <v>617.50969489592239</v>
      </c>
      <c r="DY67" s="321">
        <v>796.08496133064943</v>
      </c>
      <c r="DZ67" s="321">
        <v>619.57655317655326</v>
      </c>
      <c r="EA67" s="321">
        <v>709.2306952603202</v>
      </c>
      <c r="EB67" s="321">
        <v>429.96669267640169</v>
      </c>
      <c r="EC67" s="321">
        <v>552.99924812030076</v>
      </c>
      <c r="ED67" s="321">
        <v>365.13811324509908</v>
      </c>
      <c r="EE67" s="321">
        <v>661.96145359527725</v>
      </c>
      <c r="EF67" s="321">
        <v>1078.6530421982341</v>
      </c>
      <c r="EG67" s="321">
        <v>627.67325610677415</v>
      </c>
      <c r="EH67" s="321">
        <v>463.23705132396208</v>
      </c>
      <c r="EI67" s="321">
        <v>532.56861695180885</v>
      </c>
      <c r="EJ67" s="321">
        <v>471.46730769230783</v>
      </c>
      <c r="EK67" s="321">
        <v>367.8019690576653</v>
      </c>
      <c r="EL67" s="321">
        <v>854.65189243027885</v>
      </c>
      <c r="EM67" s="321">
        <v>915.26408905506469</v>
      </c>
      <c r="EN67" s="321">
        <v>406.91732446076179</v>
      </c>
      <c r="EO67" s="321">
        <v>518.7272090529035</v>
      </c>
      <c r="EP67" s="321">
        <v>526.55850147968795</v>
      </c>
      <c r="EQ67" s="321">
        <v>478.40363804247471</v>
      </c>
      <c r="ER67" s="321">
        <v>577.6091623036649</v>
      </c>
      <c r="ES67" s="321">
        <v>671.35266889074239</v>
      </c>
      <c r="ET67" s="321">
        <v>941.45061378659113</v>
      </c>
      <c r="EU67" s="321">
        <v>613.47031680440773</v>
      </c>
      <c r="EV67" s="321">
        <v>326.30816206694072</v>
      </c>
      <c r="EW67" s="321">
        <v>481.12864713817692</v>
      </c>
      <c r="EX67" s="321">
        <v>799.55624642816326</v>
      </c>
      <c r="EY67" s="321">
        <v>398.92519741564968</v>
      </c>
      <c r="EZ67" s="321">
        <v>494.63640293990488</v>
      </c>
      <c r="FA67" s="321">
        <v>672.38273381294971</v>
      </c>
      <c r="FB67" s="321">
        <v>755.30715093273045</v>
      </c>
      <c r="FC67" s="321">
        <v>507.13580312959749</v>
      </c>
      <c r="FD67" s="321">
        <v>511.66994633273703</v>
      </c>
      <c r="FE67" s="321">
        <v>643.72756759338881</v>
      </c>
      <c r="FF67" s="321">
        <v>390.25048887629299</v>
      </c>
      <c r="FG67" s="321">
        <v>401.11170442286948</v>
      </c>
      <c r="FH67" s="321">
        <v>503.01713448258732</v>
      </c>
      <c r="FI67" s="321">
        <v>499.69107106701767</v>
      </c>
      <c r="FJ67" s="321">
        <v>761.45892272114088</v>
      </c>
      <c r="FK67" s="321">
        <v>589.8206849845202</v>
      </c>
      <c r="FL67" s="321">
        <v>631.45653573728271</v>
      </c>
      <c r="FM67" s="321">
        <v>402.23476614699342</v>
      </c>
      <c r="FN67" s="321">
        <v>661.96041777659389</v>
      </c>
      <c r="FO67" s="321">
        <v>571.37981997069289</v>
      </c>
      <c r="FP67" s="321">
        <v>575.92654143505217</v>
      </c>
      <c r="FQ67" s="321">
        <v>582.82615030674845</v>
      </c>
      <c r="FR67" s="321">
        <v>494.80411545833812</v>
      </c>
      <c r="FS67" s="321">
        <v>589.97076099537037</v>
      </c>
      <c r="FT67" s="321">
        <v>548.05304415411376</v>
      </c>
      <c r="FU67" s="321">
        <v>290.11565769805679</v>
      </c>
      <c r="FV67" s="321">
        <v>677.30621156759651</v>
      </c>
      <c r="FW67" s="321">
        <v>434.56986622073578</v>
      </c>
      <c r="FX67" s="321">
        <v>370.59523255813951</v>
      </c>
      <c r="FY67" s="321">
        <v>459.16725984511447</v>
      </c>
      <c r="FZ67" s="321">
        <v>377.17384615384623</v>
      </c>
      <c r="GA67" s="321">
        <v>878.95755589822659</v>
      </c>
      <c r="GB67" s="321">
        <v>602.78440315315322</v>
      </c>
      <c r="GC67" s="321">
        <v>414.36134008615682</v>
      </c>
      <c r="GD67" s="321">
        <v>398.33854271356779</v>
      </c>
      <c r="GE67" s="321">
        <v>496.77150592562322</v>
      </c>
      <c r="GF67" s="321">
        <v>738.15334045964732</v>
      </c>
      <c r="GG67" s="321">
        <v>467.04038461538471</v>
      </c>
      <c r="GH67" s="321">
        <v>676.54206824446351</v>
      </c>
      <c r="GI67" s="321">
        <v>470.01325331332828</v>
      </c>
      <c r="GJ67" s="321">
        <v>478.22232004142933</v>
      </c>
      <c r="GK67" s="321">
        <v>470.87305683932539</v>
      </c>
      <c r="GL67" s="321">
        <v>627.60937311026009</v>
      </c>
      <c r="GM67" s="321">
        <v>283.95066018068098</v>
      </c>
      <c r="GN67" s="321">
        <v>531.45502464403069</v>
      </c>
      <c r="GO67" s="321">
        <v>520.4263339070568</v>
      </c>
      <c r="GP67" s="321">
        <v>413.7772151898734</v>
      </c>
      <c r="GQ67" s="321">
        <v>317.12626865671638</v>
      </c>
      <c r="GR67" s="321">
        <v>186.70195145168969</v>
      </c>
      <c r="GS67" s="321">
        <v>565.39624075184963</v>
      </c>
      <c r="GT67" s="321">
        <v>582.15228494623659</v>
      </c>
      <c r="GU67" s="321">
        <v>493.59344959591658</v>
      </c>
      <c r="GV67" s="321">
        <v>682.25332114564287</v>
      </c>
      <c r="GW67" s="321">
        <v>506.76388744137569</v>
      </c>
      <c r="GX67" s="321">
        <v>472.92851875601161</v>
      </c>
      <c r="GY67" s="321">
        <v>623.28711771314454</v>
      </c>
      <c r="GZ67" s="321">
        <v>569.74244157952728</v>
      </c>
      <c r="HA67" s="321">
        <v>610.19456111323234</v>
      </c>
      <c r="HB67" s="321">
        <v>532.14855855155804</v>
      </c>
      <c r="HC67" s="321">
        <v>473.30708564386941</v>
      </c>
      <c r="HD67" s="321">
        <v>608.90156862745096</v>
      </c>
      <c r="HE67" s="321">
        <v>478.14586327242858</v>
      </c>
      <c r="HF67" s="321">
        <v>431.57597955706979</v>
      </c>
      <c r="HG67" s="321">
        <v>306.52604387827319</v>
      </c>
      <c r="HH67" s="321">
        <v>336.88178191489362</v>
      </c>
      <c r="HI67" s="321">
        <v>665.02222222222224</v>
      </c>
      <c r="HJ67" s="321">
        <v>506.42312257794231</v>
      </c>
      <c r="HK67" s="321">
        <v>442.68469475494408</v>
      </c>
      <c r="HL67" s="321">
        <v>529.20570889504279</v>
      </c>
      <c r="HM67" s="321">
        <v>404.02945277836471</v>
      </c>
      <c r="HN67" s="321">
        <v>380.37999504827928</v>
      </c>
      <c r="HO67" s="321">
        <v>719.4198348395139</v>
      </c>
      <c r="HP67" s="321">
        <v>282.39580010632642</v>
      </c>
      <c r="HQ67" s="321">
        <v>470.93252700103568</v>
      </c>
      <c r="HR67" s="321">
        <v>473.27695868141802</v>
      </c>
      <c r="HS67" s="321">
        <v>298.524200913242</v>
      </c>
      <c r="HT67" s="321">
        <v>453.18447218399848</v>
      </c>
      <c r="HU67" s="321">
        <v>512.6511298482294</v>
      </c>
      <c r="HV67" s="321">
        <v>384.5090966122961</v>
      </c>
      <c r="HW67" s="321">
        <v>395.61691989828358</v>
      </c>
      <c r="HX67" s="321">
        <v>339.09128630705402</v>
      </c>
      <c r="HY67" s="321">
        <v>582.8714041224423</v>
      </c>
      <c r="HZ67" s="321">
        <v>795.37275689767546</v>
      </c>
      <c r="IA67" s="321">
        <v>400.84667721518991</v>
      </c>
      <c r="IB67" s="321">
        <v>722.96888009991676</v>
      </c>
      <c r="IC67" s="321">
        <v>680.46401335276698</v>
      </c>
      <c r="ID67" s="321">
        <v>479.50046796256299</v>
      </c>
      <c r="IE67" s="321">
        <v>583.56799263997198</v>
      </c>
      <c r="IF67" s="321">
        <v>568.42494338401809</v>
      </c>
      <c r="IG67" s="321">
        <v>480.65261474098679</v>
      </c>
      <c r="IH67" s="321">
        <v>599.28733333333332</v>
      </c>
      <c r="II67" s="321">
        <v>481.85237869260891</v>
      </c>
      <c r="IJ67" s="321">
        <v>414.32775910364148</v>
      </c>
      <c r="IK67" s="321">
        <v>549.62086401570934</v>
      </c>
      <c r="IL67" s="321">
        <v>373.81905972045752</v>
      </c>
      <c r="IM67" s="321">
        <v>378.53148621767548</v>
      </c>
      <c r="IN67" s="321">
        <v>485.49568757539208</v>
      </c>
      <c r="IO67" s="321">
        <v>307.5265169194866</v>
      </c>
      <c r="IP67" s="321">
        <v>458.50497122762152</v>
      </c>
      <c r="IQ67" s="321">
        <v>421.1117008911275</v>
      </c>
      <c r="IR67" s="321">
        <v>485.50577054210709</v>
      </c>
      <c r="IS67" s="321">
        <v>504.75708788983388</v>
      </c>
      <c r="IT67" s="321">
        <v>503.1993690165362</v>
      </c>
      <c r="IU67" s="321">
        <v>484.91815695925629</v>
      </c>
      <c r="IV67" s="321">
        <v>449.17570921985822</v>
      </c>
      <c r="IW67" s="321">
        <v>442.79554183813451</v>
      </c>
      <c r="IX67" s="321">
        <v>423.11614689830122</v>
      </c>
      <c r="IY67" s="321">
        <v>406.24992795389051</v>
      </c>
      <c r="IZ67" s="321">
        <v>520.515923566879</v>
      </c>
      <c r="JA67" s="321">
        <v>490.81681681681681</v>
      </c>
      <c r="JB67" s="321">
        <v>497.3964285714286</v>
      </c>
      <c r="JC67" s="321">
        <v>633.56402286530908</v>
      </c>
      <c r="JD67" s="321">
        <v>584.46692209450828</v>
      </c>
      <c r="JE67" s="321">
        <v>548.2118707953623</v>
      </c>
      <c r="JF67" s="321">
        <v>409.45166276028402</v>
      </c>
      <c r="JG67" s="321">
        <v>381.58661861485427</v>
      </c>
      <c r="JH67" s="321">
        <v>371.2983556901774</v>
      </c>
      <c r="JI67" s="321">
        <v>593.38445470692716</v>
      </c>
      <c r="JJ67" s="321">
        <v>1014.441578218736</v>
      </c>
      <c r="JK67" s="321">
        <v>591.35855273784534</v>
      </c>
      <c r="JL67" s="321">
        <v>440.16207433785888</v>
      </c>
      <c r="JM67" s="321">
        <v>569.9923763179238</v>
      </c>
      <c r="JN67" s="321">
        <v>395.30826737027257</v>
      </c>
      <c r="JO67" s="321">
        <v>840.2268526114301</v>
      </c>
      <c r="JP67" s="321">
        <v>628.36956580185506</v>
      </c>
      <c r="JQ67" s="321">
        <v>471.65826245443498</v>
      </c>
      <c r="JR67" s="321">
        <v>497.21806256306758</v>
      </c>
      <c r="JS67" s="321">
        <v>530.77293615388305</v>
      </c>
      <c r="JT67" s="321">
        <v>401.35485281407301</v>
      </c>
      <c r="JU67" s="321">
        <v>476.64519145146932</v>
      </c>
      <c r="JV67" s="321">
        <v>300.21761210156677</v>
      </c>
      <c r="JW67" s="321">
        <v>699.27523830636221</v>
      </c>
      <c r="JX67" s="321">
        <v>490.71634254520637</v>
      </c>
      <c r="JY67" s="321">
        <v>546.10692124105014</v>
      </c>
      <c r="JZ67" s="321">
        <v>576.32331330949</v>
      </c>
      <c r="KA67" s="321">
        <v>394.14361554476062</v>
      </c>
      <c r="KB67" s="321">
        <v>514.08684311469131</v>
      </c>
      <c r="KC67" s="321">
        <v>383.92416107382547</v>
      </c>
      <c r="KD67" s="321">
        <v>411.90552504038777</v>
      </c>
      <c r="KE67" s="321">
        <v>588.23328502415461</v>
      </c>
      <c r="KF67" s="321">
        <v>331.62781510346679</v>
      </c>
      <c r="KG67" s="321">
        <v>730.95896403998449</v>
      </c>
      <c r="KH67" s="321">
        <v>689.09055898409679</v>
      </c>
      <c r="KI67" s="321">
        <v>391.27701778385767</v>
      </c>
      <c r="KJ67" s="321">
        <v>457.13662835249039</v>
      </c>
      <c r="KK67" s="321">
        <v>521.00592446448707</v>
      </c>
    </row>
    <row r="68" spans="1:297" ht="15.75" customHeight="1">
      <c r="A68" s="473">
        <v>13849.15</v>
      </c>
      <c r="B68" s="323" t="s">
        <v>395</v>
      </c>
      <c r="C68" s="321">
        <v>478.81006107237118</v>
      </c>
      <c r="D68" s="689">
        <v>182.62615384615381</v>
      </c>
      <c r="E68" s="689">
        <v>989.41915603532868</v>
      </c>
      <c r="F68" s="321">
        <v>584.29438753029308</v>
      </c>
      <c r="G68" s="321">
        <v>609.13273858921161</v>
      </c>
      <c r="H68" s="321">
        <v>504.89016233766228</v>
      </c>
      <c r="I68" s="321">
        <v>454.67484472049688</v>
      </c>
      <c r="J68" s="321">
        <v>652.11005160180605</v>
      </c>
      <c r="K68" s="321">
        <v>572.68295511850738</v>
      </c>
      <c r="L68" s="321">
        <v>558.6311191798377</v>
      </c>
      <c r="M68" s="321">
        <v>440.85027173913039</v>
      </c>
      <c r="N68" s="321">
        <v>495.17392167990909</v>
      </c>
      <c r="O68" s="321">
        <v>532.12020231763211</v>
      </c>
      <c r="P68" s="321">
        <v>518.53096806207145</v>
      </c>
      <c r="Q68" s="321">
        <v>573.7330148033584</v>
      </c>
      <c r="R68" s="321">
        <v>615.6532350352112</v>
      </c>
      <c r="S68" s="321">
        <v>399.21994477485129</v>
      </c>
      <c r="T68" s="321">
        <v>605.84698089956873</v>
      </c>
      <c r="U68" s="321">
        <v>626.63868028279649</v>
      </c>
      <c r="V68" s="321">
        <v>433.25280474649412</v>
      </c>
      <c r="W68" s="321">
        <v>463.98167512690361</v>
      </c>
      <c r="X68" s="321">
        <v>459.70199109315928</v>
      </c>
      <c r="Y68" s="321">
        <v>494.50280550011092</v>
      </c>
      <c r="Z68" s="321">
        <v>456.72346143858738</v>
      </c>
      <c r="AA68" s="321">
        <v>431.28840830449832</v>
      </c>
      <c r="AB68" s="321">
        <v>267.83207091055601</v>
      </c>
      <c r="AC68" s="321">
        <v>548.87668518320686</v>
      </c>
      <c r="AD68" s="321">
        <v>536.36753575496766</v>
      </c>
      <c r="AE68" s="321">
        <v>420.81746329805389</v>
      </c>
      <c r="AF68" s="321">
        <v>397.70715602513383</v>
      </c>
      <c r="AG68" s="321">
        <v>488.05950296295998</v>
      </c>
      <c r="AH68" s="321">
        <v>329.58152015541532</v>
      </c>
      <c r="AI68" s="321">
        <v>531.56394371744932</v>
      </c>
      <c r="AJ68" s="321">
        <v>463.81245421245421</v>
      </c>
      <c r="AK68" s="321">
        <v>416.66497134670487</v>
      </c>
      <c r="AL68" s="321">
        <v>290.54160839160829</v>
      </c>
      <c r="AM68" s="321">
        <v>478.80584933341828</v>
      </c>
      <c r="AN68" s="321">
        <v>520.61454870506373</v>
      </c>
      <c r="AO68" s="321">
        <v>452.71358189762248</v>
      </c>
      <c r="AP68" s="321">
        <v>379.84375736160189</v>
      </c>
      <c r="AQ68" s="321">
        <v>670.8490974913318</v>
      </c>
      <c r="AR68" s="321">
        <v>508.26915163954459</v>
      </c>
      <c r="AS68" s="321">
        <v>424.06395875644432</v>
      </c>
      <c r="AT68" s="321">
        <v>477.48623113347139</v>
      </c>
      <c r="AU68" s="321">
        <v>562.70180625955425</v>
      </c>
      <c r="AV68" s="321">
        <v>284.4416932907348</v>
      </c>
      <c r="AW68" s="321">
        <v>435.18231589147291</v>
      </c>
      <c r="AX68" s="321">
        <v>484.54079044798232</v>
      </c>
      <c r="AY68" s="321">
        <v>478.62168338907458</v>
      </c>
      <c r="AZ68" s="321">
        <v>535.49619124797402</v>
      </c>
      <c r="BA68" s="321">
        <v>412.27044167610421</v>
      </c>
      <c r="BB68" s="321">
        <v>525.77478613799553</v>
      </c>
      <c r="BC68" s="321">
        <v>419.47934049605669</v>
      </c>
      <c r="BD68" s="321">
        <v>545.6245152640264</v>
      </c>
      <c r="BE68" s="321">
        <v>471.57694420035148</v>
      </c>
      <c r="BF68" s="321">
        <v>375.03187362771399</v>
      </c>
      <c r="BG68" s="321">
        <v>352.88699519230772</v>
      </c>
      <c r="BH68" s="321">
        <v>473.26232014388478</v>
      </c>
      <c r="BI68" s="321">
        <v>383.20700563976033</v>
      </c>
      <c r="BJ68" s="321">
        <v>457.35593958202071</v>
      </c>
      <c r="BK68" s="321">
        <v>459.41088661037401</v>
      </c>
      <c r="BL68" s="321">
        <v>466.56479388993512</v>
      </c>
      <c r="BM68" s="321">
        <v>502.600843805338</v>
      </c>
      <c r="BN68" s="321">
        <v>563.42332767913331</v>
      </c>
      <c r="BO68" s="321">
        <v>337.00133256083433</v>
      </c>
      <c r="BP68" s="321">
        <v>492.26386106002798</v>
      </c>
      <c r="BQ68" s="321">
        <v>567.68987450085569</v>
      </c>
      <c r="BR68" s="321">
        <v>548.64677770905132</v>
      </c>
      <c r="BS68" s="321">
        <v>407.64981232714342</v>
      </c>
      <c r="BT68" s="321">
        <v>440.62450312550089</v>
      </c>
      <c r="BU68" s="321">
        <v>455.41049747048902</v>
      </c>
      <c r="BV68" s="321">
        <v>581.43277925531913</v>
      </c>
      <c r="BW68" s="321">
        <v>286.78136324417602</v>
      </c>
      <c r="BX68" s="321">
        <v>556.26325236966818</v>
      </c>
      <c r="BY68" s="321">
        <v>422.49016232857542</v>
      </c>
      <c r="BZ68" s="321">
        <v>357.39741935483869</v>
      </c>
      <c r="CA68" s="321">
        <v>412.90777598710719</v>
      </c>
      <c r="CB68" s="321">
        <v>533.25533631570534</v>
      </c>
      <c r="CC68" s="321">
        <v>540.1628604651163</v>
      </c>
      <c r="CD68" s="321">
        <v>584.87095971910662</v>
      </c>
      <c r="CE68" s="321">
        <v>581.8122753763962</v>
      </c>
      <c r="CF68" s="321">
        <v>390.7064987405542</v>
      </c>
      <c r="CG68" s="321">
        <v>485.38408411503968</v>
      </c>
      <c r="CH68" s="321">
        <v>544.56810231457132</v>
      </c>
      <c r="CI68" s="321">
        <v>736.24468382764405</v>
      </c>
      <c r="CJ68" s="321">
        <v>502.31570291984087</v>
      </c>
      <c r="CK68" s="321">
        <v>480.95755368098162</v>
      </c>
      <c r="CL68" s="321">
        <v>471.6680563711098</v>
      </c>
      <c r="CM68" s="321">
        <v>491.96042225201069</v>
      </c>
      <c r="CN68" s="321">
        <v>592.0856731115648</v>
      </c>
      <c r="CO68" s="321">
        <v>402.47372987664642</v>
      </c>
      <c r="CP68" s="321">
        <v>431.456625713032</v>
      </c>
      <c r="CQ68" s="321">
        <v>467.03687788958388</v>
      </c>
      <c r="CR68" s="321">
        <v>328.76320474777452</v>
      </c>
      <c r="CS68" s="321">
        <v>405.00663617276552</v>
      </c>
      <c r="CT68" s="321">
        <v>570.09236979758919</v>
      </c>
      <c r="CU68" s="321">
        <v>524.51007022824172</v>
      </c>
      <c r="CV68" s="321">
        <v>499.27292093404338</v>
      </c>
      <c r="CW68" s="321">
        <v>639.57324663260567</v>
      </c>
      <c r="CX68" s="321">
        <v>523.00415407854985</v>
      </c>
      <c r="CY68" s="321">
        <v>443.47689844464782</v>
      </c>
      <c r="CZ68" s="321">
        <v>436.63024198366861</v>
      </c>
      <c r="DA68" s="321">
        <v>420.31903464904451</v>
      </c>
      <c r="DB68" s="321">
        <v>436.67471818330341</v>
      </c>
      <c r="DC68" s="321">
        <v>569.95082781456949</v>
      </c>
      <c r="DD68" s="321">
        <v>418.26913002806361</v>
      </c>
      <c r="DE68" s="321">
        <v>326.18213935230608</v>
      </c>
      <c r="DF68" s="321">
        <v>425.72586419556598</v>
      </c>
      <c r="DG68" s="321">
        <v>460.94622188905538</v>
      </c>
      <c r="DH68" s="321">
        <v>508.2777897380696</v>
      </c>
      <c r="DI68" s="321">
        <v>228.43958762886601</v>
      </c>
      <c r="DJ68" s="321">
        <v>514.82790736757192</v>
      </c>
      <c r="DK68" s="321">
        <v>485.708860955928</v>
      </c>
      <c r="DL68" s="321">
        <v>587.53969696969693</v>
      </c>
      <c r="DM68" s="321">
        <v>450.02124358661132</v>
      </c>
      <c r="DN68" s="321">
        <v>647.81106194690267</v>
      </c>
      <c r="DO68" s="321">
        <v>332.58671987345411</v>
      </c>
      <c r="DP68" s="321">
        <v>419.53946790142828</v>
      </c>
      <c r="DQ68" s="321">
        <v>448.67607283845808</v>
      </c>
      <c r="DR68" s="321">
        <v>691.01035788923718</v>
      </c>
      <c r="DS68" s="321">
        <v>571.67148248614228</v>
      </c>
      <c r="DT68" s="321">
        <v>517.09742244782842</v>
      </c>
      <c r="DU68" s="321">
        <v>436.86586294416247</v>
      </c>
      <c r="DV68" s="321">
        <v>428.73116996467883</v>
      </c>
      <c r="DW68" s="321">
        <v>399.11095100864549</v>
      </c>
      <c r="DX68" s="321">
        <v>571.61803892215562</v>
      </c>
      <c r="DY68" s="321">
        <v>711.60480453437867</v>
      </c>
      <c r="DZ68" s="321">
        <v>593.04889434889435</v>
      </c>
      <c r="EA68" s="321">
        <v>674.79362074515166</v>
      </c>
      <c r="EB68" s="321">
        <v>452.32426150930769</v>
      </c>
      <c r="EC68" s="321">
        <v>374.86421052631579</v>
      </c>
      <c r="ED68" s="321">
        <v>328.0025574684048</v>
      </c>
      <c r="EE68" s="321">
        <v>632.61383915610179</v>
      </c>
      <c r="EF68" s="321">
        <v>989.41915603532868</v>
      </c>
      <c r="EG68" s="321">
        <v>597.53740451607484</v>
      </c>
      <c r="EH68" s="321">
        <v>450.92361556064083</v>
      </c>
      <c r="EI68" s="321">
        <v>573.35517173827873</v>
      </c>
      <c r="EJ68" s="321">
        <v>445.81293896321068</v>
      </c>
      <c r="EK68" s="321">
        <v>409.0466244725738</v>
      </c>
      <c r="EL68" s="321">
        <v>910.40229083665338</v>
      </c>
      <c r="EM68" s="321">
        <v>762.59765465669602</v>
      </c>
      <c r="EN68" s="321">
        <v>422.65648233134459</v>
      </c>
      <c r="EO68" s="321">
        <v>537.75454943419345</v>
      </c>
      <c r="EP68" s="321">
        <v>535.59733992467045</v>
      </c>
      <c r="EQ68" s="321">
        <v>524.29838411819026</v>
      </c>
      <c r="ER68" s="321">
        <v>493.05874345549728</v>
      </c>
      <c r="ES68" s="321">
        <v>633.8382871142619</v>
      </c>
      <c r="ET68" s="321">
        <v>601.56836638338052</v>
      </c>
      <c r="EU68" s="321">
        <v>386.28827479338838</v>
      </c>
      <c r="EV68" s="321">
        <v>382.21376981796823</v>
      </c>
      <c r="EW68" s="321">
        <v>444.64605704374628</v>
      </c>
      <c r="EX68" s="321">
        <v>731.31869927991772</v>
      </c>
      <c r="EY68" s="321">
        <v>467.27211055276382</v>
      </c>
      <c r="EZ68" s="321">
        <v>556.84001297016857</v>
      </c>
      <c r="FA68" s="321">
        <v>592.89349224845478</v>
      </c>
      <c r="FB68" s="321">
        <v>679.80093744111548</v>
      </c>
      <c r="FC68" s="321">
        <v>481.58071419018319</v>
      </c>
      <c r="FD68" s="321">
        <v>462.46416219439482</v>
      </c>
      <c r="FE68" s="321">
        <v>628.48440336295027</v>
      </c>
      <c r="FF68" s="321">
        <v>365.01939917812098</v>
      </c>
      <c r="FG68" s="321">
        <v>388.43354908306372</v>
      </c>
      <c r="FH68" s="321">
        <v>478.86176163743852</v>
      </c>
      <c r="FI68" s="321">
        <v>515.94322737396237</v>
      </c>
      <c r="FJ68" s="321">
        <v>747.30429755251498</v>
      </c>
      <c r="FK68" s="321">
        <v>553.95068691950462</v>
      </c>
      <c r="FL68" s="321">
        <v>633.15495814552469</v>
      </c>
      <c r="FM68" s="321">
        <v>391.72428730512252</v>
      </c>
      <c r="FN68" s="321">
        <v>614.55449409518735</v>
      </c>
      <c r="FO68" s="321">
        <v>482.70535377852212</v>
      </c>
      <c r="FP68" s="321">
        <v>522.96004408663975</v>
      </c>
      <c r="FQ68" s="321">
        <v>499.1641487730061</v>
      </c>
      <c r="FR68" s="321">
        <v>463.77241515390682</v>
      </c>
      <c r="FS68" s="321">
        <v>548.99697627314811</v>
      </c>
      <c r="FT68" s="321">
        <v>516.28692170324587</v>
      </c>
      <c r="FU68" s="321">
        <v>367.44755231689089</v>
      </c>
      <c r="FV68" s="321">
        <v>568.97407985028065</v>
      </c>
      <c r="FW68" s="321">
        <v>458.55045150501672</v>
      </c>
      <c r="FX68" s="321">
        <v>341.39765116279068</v>
      </c>
      <c r="FY68" s="321">
        <v>433.5703575547866</v>
      </c>
      <c r="FZ68" s="321">
        <v>182.62615384615381</v>
      </c>
      <c r="GA68" s="321">
        <v>854.22667694680035</v>
      </c>
      <c r="GB68" s="321">
        <v>658.92633727477482</v>
      </c>
      <c r="GC68" s="321">
        <v>395.0450285248574</v>
      </c>
      <c r="GD68" s="321">
        <v>508.03414572864318</v>
      </c>
      <c r="GE68" s="321">
        <v>504.41581272987332</v>
      </c>
      <c r="GF68" s="321">
        <v>672.34872171744166</v>
      </c>
      <c r="GG68" s="321">
        <v>517.65511917659808</v>
      </c>
      <c r="GH68" s="321">
        <v>615.3861443779108</v>
      </c>
      <c r="GI68" s="321">
        <v>457.13623405851462</v>
      </c>
      <c r="GJ68" s="321">
        <v>394.46051268772658</v>
      </c>
      <c r="GK68" s="321">
        <v>441.88272852769938</v>
      </c>
      <c r="GL68" s="321">
        <v>619.73620237855266</v>
      </c>
      <c r="GM68" s="321">
        <v>274.28823835997218</v>
      </c>
      <c r="GN68" s="321">
        <v>519.53273548740412</v>
      </c>
      <c r="GO68" s="321">
        <v>508.51726907630518</v>
      </c>
      <c r="GP68" s="321">
        <v>409.04662447257391</v>
      </c>
      <c r="GQ68" s="321">
        <v>348.44343283582089</v>
      </c>
      <c r="GR68" s="321">
        <v>224.11761066158971</v>
      </c>
      <c r="GS68" s="321">
        <v>534.47029594081175</v>
      </c>
      <c r="GT68" s="321">
        <v>604.96959005376345</v>
      </c>
      <c r="GU68" s="321">
        <v>527.22200127605277</v>
      </c>
      <c r="GV68" s="321">
        <v>649.83823887873245</v>
      </c>
      <c r="GW68" s="321">
        <v>505.18004168837939</v>
      </c>
      <c r="GX68" s="321">
        <v>470.66684834882972</v>
      </c>
      <c r="GY68" s="321">
        <v>603.33957683185611</v>
      </c>
      <c r="GZ68" s="321">
        <v>538.31185901772426</v>
      </c>
      <c r="HA68" s="321">
        <v>612.22749565143602</v>
      </c>
      <c r="HB68" s="321">
        <v>451.45065078871698</v>
      </c>
      <c r="HC68" s="321">
        <v>358.38835489833639</v>
      </c>
      <c r="HD68" s="321">
        <v>706.03509803921565</v>
      </c>
      <c r="HE68" s="321">
        <v>463.08361861014163</v>
      </c>
      <c r="HF68" s="321">
        <v>419.95718909710388</v>
      </c>
      <c r="HG68" s="321">
        <v>362.64582448690732</v>
      </c>
      <c r="HH68" s="321">
        <v>331.49561170212758</v>
      </c>
      <c r="HI68" s="321">
        <v>558.08390062597812</v>
      </c>
      <c r="HJ68" s="321">
        <v>527.50838424746007</v>
      </c>
      <c r="HK68" s="321">
        <v>333.42751504729148</v>
      </c>
      <c r="HL68" s="321">
        <v>506.36784410090991</v>
      </c>
      <c r="HM68" s="321">
        <v>485.72974857384321</v>
      </c>
      <c r="HN68" s="321">
        <v>397.74731369150783</v>
      </c>
      <c r="HO68" s="321">
        <v>565.3595045185416</v>
      </c>
      <c r="HP68" s="321">
        <v>265.05550239234452</v>
      </c>
      <c r="HQ68" s="321">
        <v>472.29310179020558</v>
      </c>
      <c r="HR68" s="321">
        <v>419.00792503951232</v>
      </c>
      <c r="HS68" s="321">
        <v>303.54301369863009</v>
      </c>
      <c r="HT68" s="321">
        <v>496.84880577943778</v>
      </c>
      <c r="HU68" s="321">
        <v>569.846981450253</v>
      </c>
      <c r="HV68" s="321">
        <v>395.31764429109148</v>
      </c>
      <c r="HW68" s="321">
        <v>401.91589160839158</v>
      </c>
      <c r="HX68" s="321">
        <v>287.32676348547722</v>
      </c>
      <c r="HY68" s="321">
        <v>512.0844372551079</v>
      </c>
      <c r="HZ68" s="321">
        <v>842.44232022593962</v>
      </c>
      <c r="IA68" s="321">
        <v>405.39442246835438</v>
      </c>
      <c r="IB68" s="321">
        <v>729.3578164029974</v>
      </c>
      <c r="IC68" s="321">
        <v>602.30681978466316</v>
      </c>
      <c r="ID68" s="321">
        <v>488.55892728581711</v>
      </c>
      <c r="IE68" s="321">
        <v>569.71663234907555</v>
      </c>
      <c r="IF68" s="321">
        <v>582.46182465221614</v>
      </c>
      <c r="IG68" s="321">
        <v>439.65555555555551</v>
      </c>
      <c r="IH68" s="321">
        <v>507.80216666666672</v>
      </c>
      <c r="II68" s="321">
        <v>407.47291493652858</v>
      </c>
      <c r="IJ68" s="321">
        <v>434.48313725490198</v>
      </c>
      <c r="IK68" s="321">
        <v>500.39147766323032</v>
      </c>
      <c r="IL68" s="321">
        <v>269.82672596357469</v>
      </c>
      <c r="IM68" s="321">
        <v>334.52053140096621</v>
      </c>
      <c r="IN68" s="321">
        <v>453.14619270205071</v>
      </c>
      <c r="IO68" s="321">
        <v>246.44053383897321</v>
      </c>
      <c r="IP68" s="321">
        <v>456.03019501278771</v>
      </c>
      <c r="IQ68" s="321">
        <v>316.58266175900809</v>
      </c>
      <c r="IR68" s="321">
        <v>463.92055489260139</v>
      </c>
      <c r="IS68" s="321">
        <v>507.63389023896309</v>
      </c>
      <c r="IT68" s="321">
        <v>482.12880765883381</v>
      </c>
      <c r="IU68" s="321">
        <v>552.90563303254032</v>
      </c>
      <c r="IV68" s="321">
        <v>425.62399527186761</v>
      </c>
      <c r="IW68" s="321">
        <v>546.17704046639233</v>
      </c>
      <c r="IX68" s="321">
        <v>364.35326216465518</v>
      </c>
      <c r="IY68" s="321">
        <v>299.33321325648421</v>
      </c>
      <c r="IZ68" s="321">
        <v>485.16130573248398</v>
      </c>
      <c r="JA68" s="321">
        <v>490.15653153153153</v>
      </c>
      <c r="JB68" s="321">
        <v>456.29744718309848</v>
      </c>
      <c r="JC68" s="321">
        <v>663.01754197927823</v>
      </c>
      <c r="JD68" s="321">
        <v>742.86628352490413</v>
      </c>
      <c r="JE68" s="321">
        <v>572.22977718402592</v>
      </c>
      <c r="JF68" s="321">
        <v>353.02822276571902</v>
      </c>
      <c r="JG68" s="321">
        <v>299.46454089627082</v>
      </c>
      <c r="JH68" s="321">
        <v>371.54794461272172</v>
      </c>
      <c r="JI68" s="321">
        <v>580.20476850207217</v>
      </c>
      <c r="JJ68" s="321">
        <v>933.07609598523311</v>
      </c>
      <c r="JK68" s="321">
        <v>563.71923760297204</v>
      </c>
      <c r="JL68" s="321">
        <v>406.87464945470731</v>
      </c>
      <c r="JM68" s="321">
        <v>539.13965936739658</v>
      </c>
      <c r="JN68" s="321">
        <v>401.95422163588393</v>
      </c>
      <c r="JO68" s="321">
        <v>799.06225047853434</v>
      </c>
      <c r="JP68" s="321">
        <v>543.61497513106599</v>
      </c>
      <c r="JQ68" s="321">
        <v>436.58384298636417</v>
      </c>
      <c r="JR68" s="321">
        <v>442.67049004420062</v>
      </c>
      <c r="JS68" s="321">
        <v>521.49387201995489</v>
      </c>
      <c r="JT68" s="321">
        <v>386.55668056332303</v>
      </c>
      <c r="JU68" s="321">
        <v>456.29434550311657</v>
      </c>
      <c r="JV68" s="321">
        <v>396.54508373851968</v>
      </c>
      <c r="JW68" s="321">
        <v>669.27836399911325</v>
      </c>
      <c r="JX68" s="321">
        <v>562.28210508358916</v>
      </c>
      <c r="JY68" s="321">
        <v>561.8986873508353</v>
      </c>
      <c r="JZ68" s="321">
        <v>600.15067189832973</v>
      </c>
      <c r="KA68" s="321">
        <v>370.0154580152672</v>
      </c>
      <c r="KB68" s="321">
        <v>536.54167625623313</v>
      </c>
      <c r="KC68" s="321">
        <v>445.168721299894</v>
      </c>
      <c r="KD68" s="321">
        <v>425.09507269789992</v>
      </c>
      <c r="KE68" s="321">
        <v>584.29586151368756</v>
      </c>
      <c r="KF68" s="321">
        <v>454.07049180327868</v>
      </c>
      <c r="KG68" s="321">
        <v>627.4637608723873</v>
      </c>
      <c r="KH68" s="321">
        <v>650.0520798718253</v>
      </c>
      <c r="KI68" s="321">
        <v>423.11584587323301</v>
      </c>
      <c r="KJ68" s="321">
        <v>437.76048850574711</v>
      </c>
      <c r="KK68" s="321">
        <v>516.02526211950396</v>
      </c>
    </row>
    <row r="69" spans="1:297" ht="15.75" customHeight="1">
      <c r="A69" s="473">
        <v>70.22</v>
      </c>
      <c r="B69" s="323" t="s">
        <v>396</v>
      </c>
      <c r="C69" s="321">
        <v>59.193841072681508</v>
      </c>
      <c r="D69" s="689">
        <v>48.285200543847722</v>
      </c>
      <c r="E69" s="689">
        <v>65.407206092336992</v>
      </c>
      <c r="F69" s="321">
        <v>58.160848204450311</v>
      </c>
      <c r="G69" s="321">
        <v>56.379958506224071</v>
      </c>
      <c r="H69" s="321">
        <v>58.527523191094623</v>
      </c>
      <c r="I69" s="321">
        <v>60.713730510837877</v>
      </c>
      <c r="J69" s="321">
        <v>57.462334981724361</v>
      </c>
      <c r="K69" s="321">
        <v>56.923171961674228</v>
      </c>
      <c r="L69" s="321">
        <v>58.744491365106477</v>
      </c>
      <c r="M69" s="321">
        <v>61.169906832298132</v>
      </c>
      <c r="N69" s="321">
        <v>61.651725312145288</v>
      </c>
      <c r="O69" s="321">
        <v>57.059780700524414</v>
      </c>
      <c r="P69" s="321">
        <v>59.399379285456511</v>
      </c>
      <c r="Q69" s="321">
        <v>58.537353071144501</v>
      </c>
      <c r="R69" s="321">
        <v>58.846338028169008</v>
      </c>
      <c r="S69" s="321">
        <v>61.884624347615002</v>
      </c>
      <c r="T69" s="321">
        <v>57.445844115834873</v>
      </c>
      <c r="U69" s="321">
        <v>56.330450903377852</v>
      </c>
      <c r="V69" s="321">
        <v>61.73603020496224</v>
      </c>
      <c r="W69" s="321">
        <v>59.954335025380708</v>
      </c>
      <c r="X69" s="321">
        <v>61.220233027807978</v>
      </c>
      <c r="Y69" s="321">
        <v>60.62684852517188</v>
      </c>
      <c r="Z69" s="321">
        <v>62.087535705011689</v>
      </c>
      <c r="AA69" s="321">
        <v>60.427019708139007</v>
      </c>
      <c r="AB69" s="321">
        <v>63.175366639806612</v>
      </c>
      <c r="AC69" s="321">
        <v>58.285375494071147</v>
      </c>
      <c r="AD69" s="321">
        <v>58.781809897481331</v>
      </c>
      <c r="AE69" s="321">
        <v>63.531239330829642</v>
      </c>
      <c r="AF69" s="321">
        <v>59.726287261446338</v>
      </c>
      <c r="AG69" s="321">
        <v>57.998032785580392</v>
      </c>
      <c r="AH69" s="321">
        <v>62.478406993686249</v>
      </c>
      <c r="AI69" s="321">
        <v>58.249808744365183</v>
      </c>
      <c r="AJ69" s="321">
        <v>60.335552066980632</v>
      </c>
      <c r="AK69" s="321">
        <v>60.998175740210122</v>
      </c>
      <c r="AL69" s="321">
        <v>63.555764235764237</v>
      </c>
      <c r="AM69" s="321">
        <v>59.526720248346841</v>
      </c>
      <c r="AN69" s="321">
        <v>58.012251642829533</v>
      </c>
      <c r="AO69" s="321">
        <v>59.915771922902692</v>
      </c>
      <c r="AP69" s="321">
        <v>62.634396769308417</v>
      </c>
      <c r="AQ69" s="321">
        <v>54.673638588619212</v>
      </c>
      <c r="AR69" s="321">
        <v>59.753743830327913</v>
      </c>
      <c r="AS69" s="321">
        <v>60.270064052491797</v>
      </c>
      <c r="AT69" s="321">
        <v>60.359274933412252</v>
      </c>
      <c r="AU69" s="321">
        <v>56.180519752192453</v>
      </c>
      <c r="AV69" s="321">
        <v>64.050511182108622</v>
      </c>
      <c r="AW69" s="321">
        <v>61.452220376522703</v>
      </c>
      <c r="AX69" s="321">
        <v>59.651902998889312</v>
      </c>
      <c r="AY69" s="321">
        <v>61.608851727982163</v>
      </c>
      <c r="AZ69" s="321">
        <v>59.017967122018987</v>
      </c>
      <c r="BA69" s="321">
        <v>61.762017472900823</v>
      </c>
      <c r="BB69" s="321">
        <v>58.692783015922572</v>
      </c>
      <c r="BC69" s="321">
        <v>60.667204886907712</v>
      </c>
      <c r="BD69" s="321">
        <v>59.660928217821777</v>
      </c>
      <c r="BE69" s="321">
        <v>60.732895430579973</v>
      </c>
      <c r="BF69" s="321">
        <v>62.768011710173212</v>
      </c>
      <c r="BG69" s="321">
        <v>63.822552884615376</v>
      </c>
      <c r="BH69" s="321">
        <v>60.78997601918465</v>
      </c>
      <c r="BI69" s="321">
        <v>61.990126894606973</v>
      </c>
      <c r="BJ69" s="321">
        <v>59.674809844899933</v>
      </c>
      <c r="BK69" s="321">
        <v>59.420180940892642</v>
      </c>
      <c r="BL69" s="321">
        <v>61.65371835111948</v>
      </c>
      <c r="BM69" s="321">
        <v>58.243752853576837</v>
      </c>
      <c r="BN69" s="321">
        <v>56.679725862493498</v>
      </c>
      <c r="BO69" s="321">
        <v>62.544349169563539</v>
      </c>
      <c r="BP69" s="321">
        <v>59.32070265967667</v>
      </c>
      <c r="BQ69" s="321">
        <v>57.516194279194849</v>
      </c>
      <c r="BR69" s="321">
        <v>57.03888427439545</v>
      </c>
      <c r="BS69" s="321">
        <v>62.049399446858949</v>
      </c>
      <c r="BT69" s="321">
        <v>60.022962013143143</v>
      </c>
      <c r="BU69" s="321">
        <v>61.753338954468788</v>
      </c>
      <c r="BV69" s="321">
        <v>57.027070668693007</v>
      </c>
      <c r="BW69" s="321">
        <v>62.222553925798103</v>
      </c>
      <c r="BX69" s="321">
        <v>60.144594786729861</v>
      </c>
      <c r="BY69" s="321">
        <v>62.103330534564783</v>
      </c>
      <c r="BZ69" s="321">
        <v>61.062276497695848</v>
      </c>
      <c r="CA69" s="321">
        <v>60.487655116841253</v>
      </c>
      <c r="CB69" s="321">
        <v>59.584345742131333</v>
      </c>
      <c r="CC69" s="321">
        <v>59.638009302325592</v>
      </c>
      <c r="CD69" s="321">
        <v>57.09098995415976</v>
      </c>
      <c r="CE69" s="321">
        <v>57.328712967459929</v>
      </c>
      <c r="CF69" s="321">
        <v>62.260554156171281</v>
      </c>
      <c r="CG69" s="321">
        <v>60.249064014019183</v>
      </c>
      <c r="CH69" s="321">
        <v>58.575152551288802</v>
      </c>
      <c r="CI69" s="321">
        <v>53.362484611080014</v>
      </c>
      <c r="CJ69" s="321">
        <v>58.549834377681293</v>
      </c>
      <c r="CK69" s="321">
        <v>60.927081507449607</v>
      </c>
      <c r="CL69" s="321">
        <v>61.272413388138581</v>
      </c>
      <c r="CM69" s="321">
        <v>57.183176943699728</v>
      </c>
      <c r="CN69" s="321">
        <v>57.233474240422723</v>
      </c>
      <c r="CO69" s="321">
        <v>62.299512858038888</v>
      </c>
      <c r="CP69" s="321">
        <v>59.507778265321043</v>
      </c>
      <c r="CQ69" s="321">
        <v>59.602017949415277</v>
      </c>
      <c r="CR69" s="321">
        <v>61.190722057368937</v>
      </c>
      <c r="CS69" s="321">
        <v>61.289802039592082</v>
      </c>
      <c r="CT69" s="321">
        <v>56.898133438087953</v>
      </c>
      <c r="CU69" s="321">
        <v>58.736819663907703</v>
      </c>
      <c r="CV69" s="321">
        <v>60.755690290864393</v>
      </c>
      <c r="CW69" s="321">
        <v>55.328943003118567</v>
      </c>
      <c r="CX69" s="321">
        <v>59.824894259818727</v>
      </c>
      <c r="CY69" s="321">
        <v>60.647465690759368</v>
      </c>
      <c r="CZ69" s="321">
        <v>61.1631443935471</v>
      </c>
      <c r="DA69" s="321">
        <v>61.05572831883245</v>
      </c>
      <c r="DB69" s="321">
        <v>60.847390949191308</v>
      </c>
      <c r="DC69" s="321">
        <v>57.929839167455057</v>
      </c>
      <c r="DD69" s="321">
        <v>62.637778965655492</v>
      </c>
      <c r="DE69" s="321">
        <v>63.983581943081447</v>
      </c>
      <c r="DF69" s="321">
        <v>59.755674406760782</v>
      </c>
      <c r="DG69" s="321">
        <v>60.829259370314837</v>
      </c>
      <c r="DH69" s="321">
        <v>59.648666769183457</v>
      </c>
      <c r="DI69" s="321">
        <v>64.790618556701034</v>
      </c>
      <c r="DJ69" s="321">
        <v>59.721930626512503</v>
      </c>
      <c r="DK69" s="321">
        <v>60.630676598386103</v>
      </c>
      <c r="DL69" s="321">
        <v>58.4862683982684</v>
      </c>
      <c r="DM69" s="321">
        <v>61.041475690202788</v>
      </c>
      <c r="DN69" s="321">
        <v>57.406995364517478</v>
      </c>
      <c r="DO69" s="321">
        <v>63.040474547023301</v>
      </c>
      <c r="DP69" s="321">
        <v>61.512764087270448</v>
      </c>
      <c r="DQ69" s="321">
        <v>60.07448115578925</v>
      </c>
      <c r="DR69" s="321">
        <v>56.783179205851617</v>
      </c>
      <c r="DS69" s="321">
        <v>58.360695836773203</v>
      </c>
      <c r="DT69" s="321">
        <v>59.90680879864636</v>
      </c>
      <c r="DU69" s="321">
        <v>59.959427121102252</v>
      </c>
      <c r="DV69" s="321">
        <v>60.667659116014548</v>
      </c>
      <c r="DW69" s="321">
        <v>60.824569781803213</v>
      </c>
      <c r="DX69" s="321">
        <v>57.865925292272593</v>
      </c>
      <c r="DY69" s="321">
        <v>54.429985167920329</v>
      </c>
      <c r="DZ69" s="321">
        <v>57.871730431730427</v>
      </c>
      <c r="EA69" s="321">
        <v>54.9718572463185</v>
      </c>
      <c r="EB69" s="321">
        <v>60.513969457139673</v>
      </c>
      <c r="EC69" s="321">
        <v>59.027037593984957</v>
      </c>
      <c r="ED69" s="321">
        <v>63.232240023882973</v>
      </c>
      <c r="EE69" s="321">
        <v>56.319389335139853</v>
      </c>
      <c r="EF69" s="321">
        <v>48.40287340529931</v>
      </c>
      <c r="EG69" s="321">
        <v>57.458621673801723</v>
      </c>
      <c r="EH69" s="321">
        <v>60.551263811703173</v>
      </c>
      <c r="EI69" s="321">
        <v>59.013412563667231</v>
      </c>
      <c r="EJ69" s="321">
        <v>60.742844202898553</v>
      </c>
      <c r="EK69" s="321">
        <v>63.010351617440229</v>
      </c>
      <c r="EL69" s="321">
        <v>51.965597609561748</v>
      </c>
      <c r="EM69" s="321">
        <v>48.285200543847722</v>
      </c>
      <c r="EN69" s="321">
        <v>61.776842588343271</v>
      </c>
      <c r="EO69" s="321">
        <v>59.413494429487599</v>
      </c>
      <c r="EP69" s="321">
        <v>59.527366155501753</v>
      </c>
      <c r="EQ69" s="321">
        <v>58.587988919667588</v>
      </c>
      <c r="ER69" s="321">
        <v>58.970094240837703</v>
      </c>
      <c r="ES69" s="321">
        <v>56.36926605504587</v>
      </c>
      <c r="ET69" s="321">
        <v>52.051652502360717</v>
      </c>
      <c r="EU69" s="321">
        <v>59.31462121212121</v>
      </c>
      <c r="EV69" s="321">
        <v>63.127903699354079</v>
      </c>
      <c r="EW69" s="321">
        <v>60.330469069184822</v>
      </c>
      <c r="EX69" s="321">
        <v>53.894993713567267</v>
      </c>
      <c r="EY69" s="321">
        <v>61.499210337401287</v>
      </c>
      <c r="EZ69" s="321">
        <v>59.41225248594899</v>
      </c>
      <c r="FA69" s="321">
        <v>56.295535515249767</v>
      </c>
      <c r="FB69" s="321">
        <v>55.056608253250417</v>
      </c>
      <c r="FC69" s="321">
        <v>59.363463956132144</v>
      </c>
      <c r="FD69" s="321">
        <v>60.463732856290989</v>
      </c>
      <c r="FE69" s="321">
        <v>56.956893092576671</v>
      </c>
      <c r="FF69" s="321">
        <v>62.498486609040668</v>
      </c>
      <c r="FG69" s="321">
        <v>62.061754045307438</v>
      </c>
      <c r="FH69" s="321">
        <v>59.461468527994427</v>
      </c>
      <c r="FI69" s="321">
        <v>59.841259364243768</v>
      </c>
      <c r="FJ69" s="321">
        <v>54.407305839275388</v>
      </c>
      <c r="FK69" s="321">
        <v>57.69236068111455</v>
      </c>
      <c r="FL69" s="321">
        <v>56.715574157544538</v>
      </c>
      <c r="FM69" s="321">
        <v>61.931224944320718</v>
      </c>
      <c r="FN69" s="321">
        <v>56.186287959509848</v>
      </c>
      <c r="FO69" s="321">
        <v>58.416219384550971</v>
      </c>
      <c r="FP69" s="321">
        <v>58.653508402019042</v>
      </c>
      <c r="FQ69" s="321">
        <v>58.534616564417178</v>
      </c>
      <c r="FR69" s="321">
        <v>59.966882399368593</v>
      </c>
      <c r="FS69" s="321">
        <v>58.323642939814818</v>
      </c>
      <c r="FT69" s="321">
        <v>58.37740830526667</v>
      </c>
      <c r="FU69" s="321">
        <v>63.449910313901341</v>
      </c>
      <c r="FV69" s="321">
        <v>56.546468229213083</v>
      </c>
      <c r="FW69" s="321">
        <v>61.601023411371237</v>
      </c>
      <c r="FX69" s="321">
        <v>62.96937674418605</v>
      </c>
      <c r="FY69" s="321">
        <v>60.616671609820401</v>
      </c>
      <c r="FZ69" s="321">
        <v>63.660989010989013</v>
      </c>
      <c r="GA69" s="321">
        <v>52.434903623747097</v>
      </c>
      <c r="GB69" s="321">
        <v>57.844515765765763</v>
      </c>
      <c r="GC69" s="321">
        <v>61.619296774944701</v>
      </c>
      <c r="GD69" s="321">
        <v>61.451321608040203</v>
      </c>
      <c r="GE69" s="321">
        <v>59.107333469554547</v>
      </c>
      <c r="GF69" s="321">
        <v>53.243598788526633</v>
      </c>
      <c r="GG69" s="321">
        <v>60.405937161430117</v>
      </c>
      <c r="GH69" s="321">
        <v>56.384237239806097</v>
      </c>
      <c r="GI69" s="321">
        <v>60.474538634658657</v>
      </c>
      <c r="GJ69" s="321">
        <v>60.219741066804758</v>
      </c>
      <c r="GK69" s="321">
        <v>60.248178380649421</v>
      </c>
      <c r="GL69" s="321">
        <v>57.098867163878253</v>
      </c>
      <c r="GM69" s="321">
        <v>64.510660180681029</v>
      </c>
      <c r="GN69" s="321">
        <v>59.413964950711943</v>
      </c>
      <c r="GO69" s="321">
        <v>60.067710843373497</v>
      </c>
      <c r="GP69" s="321">
        <v>61.735420023014953</v>
      </c>
      <c r="GQ69" s="321">
        <v>63.871752665245197</v>
      </c>
      <c r="GR69" s="321">
        <v>65.407206092336992</v>
      </c>
      <c r="GS69" s="321">
        <v>58.804511097780441</v>
      </c>
      <c r="GT69" s="321">
        <v>58.044758064516131</v>
      </c>
      <c r="GU69" s="321">
        <v>60.094700127605257</v>
      </c>
      <c r="GV69" s="321">
        <v>54.430127970749538</v>
      </c>
      <c r="GW69" s="321">
        <v>59.425367378843148</v>
      </c>
      <c r="GX69" s="321">
        <v>60.347774927861487</v>
      </c>
      <c r="GY69" s="321">
        <v>57.790595431281993</v>
      </c>
      <c r="GZ69" s="321">
        <v>58.201558652415102</v>
      </c>
      <c r="HA69" s="321">
        <v>57.970004666751507</v>
      </c>
      <c r="HB69" s="321">
        <v>58.845876913513088</v>
      </c>
      <c r="HC69" s="321">
        <v>61.718317929759714</v>
      </c>
      <c r="HD69" s="321">
        <v>57.651210084033607</v>
      </c>
      <c r="HE69" s="321">
        <v>60.155878156436053</v>
      </c>
      <c r="HF69" s="321">
        <v>62.037635434412273</v>
      </c>
      <c r="HG69" s="321">
        <v>63.66016985138004</v>
      </c>
      <c r="HH69" s="321">
        <v>63.286708776595738</v>
      </c>
      <c r="HI69" s="321">
        <v>56.456220657277001</v>
      </c>
      <c r="HJ69" s="321">
        <v>59.648878259958813</v>
      </c>
      <c r="HK69" s="321">
        <v>62.310438521066203</v>
      </c>
      <c r="HL69" s="321">
        <v>58.623154499254433</v>
      </c>
      <c r="HM69" s="321">
        <v>61.956205366575112</v>
      </c>
      <c r="HN69" s="321">
        <v>62.240059420648677</v>
      </c>
      <c r="HO69" s="321">
        <v>55.569862885634151</v>
      </c>
      <c r="HP69" s="321">
        <v>65.180287081339713</v>
      </c>
      <c r="HQ69" s="321">
        <v>59.893223849681902</v>
      </c>
      <c r="HR69" s="321">
        <v>60.93713479340709</v>
      </c>
      <c r="HS69" s="321">
        <v>64.213357686453577</v>
      </c>
      <c r="HT69" s="321">
        <v>60.518679771967747</v>
      </c>
      <c r="HU69" s="321">
        <v>59.183736930860043</v>
      </c>
      <c r="HV69" s="321">
        <v>62.11430363864492</v>
      </c>
      <c r="HW69" s="321">
        <v>62.343128417037512</v>
      </c>
      <c r="HX69" s="321">
        <v>62.571556016597498</v>
      </c>
      <c r="HY69" s="321">
        <v>57.943016919127473</v>
      </c>
      <c r="HZ69" s="321">
        <v>53.469715402998048</v>
      </c>
      <c r="IA69" s="321">
        <v>62.109145569620253</v>
      </c>
      <c r="IB69" s="321">
        <v>55.252206494587838</v>
      </c>
      <c r="IC69" s="321">
        <v>56.584728007898818</v>
      </c>
      <c r="ID69" s="321">
        <v>60.943275737940958</v>
      </c>
      <c r="IE69" s="321">
        <v>57.594797161132043</v>
      </c>
      <c r="IF69" s="321">
        <v>58.327353607246849</v>
      </c>
      <c r="IG69" s="321">
        <v>60.629228497600593</v>
      </c>
      <c r="IH69" s="321">
        <v>58.945788888888877</v>
      </c>
      <c r="II69" s="321">
        <v>60.931199430537433</v>
      </c>
      <c r="IJ69" s="321">
        <v>61.801467787114852</v>
      </c>
      <c r="IK69" s="321">
        <v>59.35434266077565</v>
      </c>
      <c r="IL69" s="321">
        <v>63.290199068191448</v>
      </c>
      <c r="IM69" s="321">
        <v>63.016413753907358</v>
      </c>
      <c r="IN69" s="321">
        <v>60.764864294330522</v>
      </c>
      <c r="IO69" s="321">
        <v>64.545863477246215</v>
      </c>
      <c r="IP69" s="321">
        <v>60.982298593350393</v>
      </c>
      <c r="IQ69" s="321">
        <v>62.112460286710579</v>
      </c>
      <c r="IR69" s="321">
        <v>60.323241561541089</v>
      </c>
      <c r="IS69" s="321">
        <v>59.540530579181848</v>
      </c>
      <c r="IT69" s="321">
        <v>59.448655352480422</v>
      </c>
      <c r="IU69" s="321">
        <v>59.94718074924802</v>
      </c>
      <c r="IV69" s="321">
        <v>60.757730496453902</v>
      </c>
      <c r="IW69" s="321">
        <v>60.033765432098761</v>
      </c>
      <c r="IX69" s="321">
        <v>60.884772157736947</v>
      </c>
      <c r="IY69" s="321">
        <v>63.036109510086447</v>
      </c>
      <c r="IZ69" s="321">
        <v>58.765145081387118</v>
      </c>
      <c r="JA69" s="321">
        <v>60.324131274131268</v>
      </c>
      <c r="JB69" s="321">
        <v>60.78904426559356</v>
      </c>
      <c r="JC69" s="321">
        <v>57.274833869239018</v>
      </c>
      <c r="JD69" s="321">
        <v>57.276083439761599</v>
      </c>
      <c r="JE69" s="321">
        <v>58.373159979006637</v>
      </c>
      <c r="JF69" s="321">
        <v>61.134842604319829</v>
      </c>
      <c r="JG69" s="321">
        <v>62.958138514572227</v>
      </c>
      <c r="JH69" s="321">
        <v>63.14026828212895</v>
      </c>
      <c r="JI69" s="321">
        <v>57.456506808762583</v>
      </c>
      <c r="JJ69" s="321">
        <v>49.319261652053527</v>
      </c>
      <c r="JK69" s="321">
        <v>58.214206105637217</v>
      </c>
      <c r="JL69" s="321">
        <v>61.29598041397729</v>
      </c>
      <c r="JM69" s="321">
        <v>59.143122465531228</v>
      </c>
      <c r="JN69" s="321">
        <v>61.203183817062452</v>
      </c>
      <c r="JO69" s="321">
        <v>52.036149849603497</v>
      </c>
      <c r="JP69" s="321">
        <v>57.127495631133208</v>
      </c>
      <c r="JQ69" s="321">
        <v>60.592835155933578</v>
      </c>
      <c r="JR69" s="321">
        <v>59.767987379372101</v>
      </c>
      <c r="JS69" s="321">
        <v>59.343596680577541</v>
      </c>
      <c r="JT69" s="321">
        <v>61.823160303014888</v>
      </c>
      <c r="JU69" s="321">
        <v>59.777666963490653</v>
      </c>
      <c r="JV69" s="321">
        <v>63.61909238249595</v>
      </c>
      <c r="JW69" s="321">
        <v>55.930050986477497</v>
      </c>
      <c r="JX69" s="321">
        <v>59.726530194472872</v>
      </c>
      <c r="JY69" s="321">
        <v>59.410477326968973</v>
      </c>
      <c r="JZ69" s="321">
        <v>57.9335115802632</v>
      </c>
      <c r="KA69" s="321">
        <v>61.753154059680767</v>
      </c>
      <c r="KB69" s="321">
        <v>60.792688914461067</v>
      </c>
      <c r="KC69" s="321">
        <v>62.629989403037797</v>
      </c>
      <c r="KD69" s="321">
        <v>61.666546042003233</v>
      </c>
      <c r="KE69" s="321">
        <v>57.487677938808368</v>
      </c>
      <c r="KF69" s="321">
        <v>62.463907551733399</v>
      </c>
      <c r="KG69" s="321">
        <v>55.639071790211609</v>
      </c>
      <c r="KH69" s="321">
        <v>55.567221101352949</v>
      </c>
      <c r="KI69" s="321">
        <v>62.086903784769717</v>
      </c>
      <c r="KJ69" s="321">
        <v>61.059114942528737</v>
      </c>
      <c r="KK69" s="321">
        <v>59.588042841037201</v>
      </c>
    </row>
    <row r="70" spans="1:297" ht="15.75" customHeight="1">
      <c r="A70" s="473">
        <v>86.07</v>
      </c>
      <c r="B70" s="323" t="s">
        <v>397</v>
      </c>
      <c r="C70" s="321">
        <v>50.313000804414813</v>
      </c>
      <c r="D70" s="689">
        <v>34.949636363636358</v>
      </c>
      <c r="E70" s="689">
        <v>56.743081558920743</v>
      </c>
      <c r="F70" s="321">
        <v>41.574900859220087</v>
      </c>
      <c r="G70" s="321">
        <v>43.249282157676348</v>
      </c>
      <c r="H70" s="321">
        <v>43.050968460111307</v>
      </c>
      <c r="I70" s="321">
        <v>41.491216884269228</v>
      </c>
      <c r="J70" s="321">
        <v>48.28136529778542</v>
      </c>
      <c r="K70" s="321">
        <v>47.505605143721631</v>
      </c>
      <c r="L70" s="321">
        <v>47.528371880148903</v>
      </c>
      <c r="M70" s="321">
        <v>39.359650621118007</v>
      </c>
      <c r="N70" s="321">
        <v>46.698592508513052</v>
      </c>
      <c r="O70" s="321">
        <v>54.73727062826589</v>
      </c>
      <c r="P70" s="321">
        <v>45.240330205701909</v>
      </c>
      <c r="Q70" s="321">
        <v>45.678334069818817</v>
      </c>
      <c r="R70" s="321">
        <v>43.527477992957742</v>
      </c>
      <c r="S70" s="321">
        <v>45.113884573370562</v>
      </c>
      <c r="T70" s="321">
        <v>43.803955637707944</v>
      </c>
      <c r="U70" s="321">
        <v>43.582656716417908</v>
      </c>
      <c r="V70" s="321">
        <v>37.510550161812297</v>
      </c>
      <c r="W70" s="321">
        <v>39.408700507614213</v>
      </c>
      <c r="X70" s="321">
        <v>45.742654963492313</v>
      </c>
      <c r="Y70" s="321">
        <v>41.670172987358619</v>
      </c>
      <c r="Z70" s="321">
        <v>43.895476499610488</v>
      </c>
      <c r="AA70" s="321">
        <v>43.546473597111472</v>
      </c>
      <c r="AB70" s="321">
        <v>38.214802578565667</v>
      </c>
      <c r="AC70" s="321">
        <v>47.397804721717762</v>
      </c>
      <c r="AD70" s="321">
        <v>47.953441336539683</v>
      </c>
      <c r="AE70" s="321">
        <v>38.348019801980193</v>
      </c>
      <c r="AF70" s="321">
        <v>56.442063015885537</v>
      </c>
      <c r="AG70" s="321">
        <v>55.512236686578923</v>
      </c>
      <c r="AH70" s="321">
        <v>40.380582807187963</v>
      </c>
      <c r="AI70" s="321">
        <v>45.594611580375513</v>
      </c>
      <c r="AJ70" s="321">
        <v>45.012222919937201</v>
      </c>
      <c r="AK70" s="321">
        <v>44.432507163323777</v>
      </c>
      <c r="AL70" s="321">
        <v>36.93013486513486</v>
      </c>
      <c r="AM70" s="321">
        <v>49.801682082030993</v>
      </c>
      <c r="AN70" s="321">
        <v>46.935930614611507</v>
      </c>
      <c r="AO70" s="321">
        <v>47.952081890316073</v>
      </c>
      <c r="AP70" s="321">
        <v>42.390524987380097</v>
      </c>
      <c r="AQ70" s="321">
        <v>44.509582908423411</v>
      </c>
      <c r="AR70" s="321">
        <v>45.426183844011128</v>
      </c>
      <c r="AS70" s="321">
        <v>42.880367130135923</v>
      </c>
      <c r="AT70" s="321">
        <v>43.124152116010649</v>
      </c>
      <c r="AU70" s="321">
        <v>46.743301955104997</v>
      </c>
      <c r="AV70" s="321">
        <v>37.221052031036052</v>
      </c>
      <c r="AW70" s="321">
        <v>49.921553156146167</v>
      </c>
      <c r="AX70" s="321">
        <v>47.384705664568678</v>
      </c>
      <c r="AY70" s="321">
        <v>43.322859531772572</v>
      </c>
      <c r="AZ70" s="321">
        <v>44.380155128501961</v>
      </c>
      <c r="BA70" s="321">
        <v>45.597187348325512</v>
      </c>
      <c r="BB70" s="321">
        <v>47.132931626600048</v>
      </c>
      <c r="BC70" s="321">
        <v>52.333262087095662</v>
      </c>
      <c r="BD70" s="321">
        <v>44.952400990099008</v>
      </c>
      <c r="BE70" s="321">
        <v>43.356438927943763</v>
      </c>
      <c r="BF70" s="321">
        <v>39.68585020736765</v>
      </c>
      <c r="BG70" s="321">
        <v>40.469451923076917</v>
      </c>
      <c r="BH70" s="321">
        <v>42.364190647482012</v>
      </c>
      <c r="BI70" s="321">
        <v>40.774790271413458</v>
      </c>
      <c r="BJ70" s="321">
        <v>54.477232127297327</v>
      </c>
      <c r="BK70" s="321">
        <v>42.671616405307603</v>
      </c>
      <c r="BL70" s="321">
        <v>43.210597928436897</v>
      </c>
      <c r="BM70" s="321">
        <v>51.784130912504537</v>
      </c>
      <c r="BN70" s="321">
        <v>48.581712401849472</v>
      </c>
      <c r="BO70" s="321">
        <v>41.522375434530701</v>
      </c>
      <c r="BP70" s="321">
        <v>48.885529876760067</v>
      </c>
      <c r="BQ70" s="321">
        <v>43.711860484068133</v>
      </c>
      <c r="BR70" s="321">
        <v>49.128170893346287</v>
      </c>
      <c r="BS70" s="321">
        <v>40.569541683129202</v>
      </c>
      <c r="BT70" s="321">
        <v>44.780128225677188</v>
      </c>
      <c r="BU70" s="321">
        <v>40.567563237774031</v>
      </c>
      <c r="BV70" s="321">
        <v>44.588314969604859</v>
      </c>
      <c r="BW70" s="321">
        <v>41.661147540983613</v>
      </c>
      <c r="BX70" s="321">
        <v>46.553264218009467</v>
      </c>
      <c r="BY70" s="321">
        <v>40.975390428211583</v>
      </c>
      <c r="BZ70" s="321">
        <v>42.162400921658978</v>
      </c>
      <c r="CA70" s="321">
        <v>37.937381144238508</v>
      </c>
      <c r="CB70" s="321">
        <v>44.637037865473722</v>
      </c>
      <c r="CC70" s="321">
        <v>44.024376079734218</v>
      </c>
      <c r="CD70" s="321">
        <v>46.96787769433336</v>
      </c>
      <c r="CE70" s="321">
        <v>45.041488586692573</v>
      </c>
      <c r="CF70" s="321">
        <v>38.503858942065477</v>
      </c>
      <c r="CG70" s="321">
        <v>45.115549943304813</v>
      </c>
      <c r="CH70" s="321">
        <v>45.151660967911617</v>
      </c>
      <c r="CI70" s="321">
        <v>47.906184565294801</v>
      </c>
      <c r="CJ70" s="321">
        <v>51.633943735212291</v>
      </c>
      <c r="CK70" s="321">
        <v>41.092578878177036</v>
      </c>
      <c r="CL70" s="321">
        <v>40.836500293599528</v>
      </c>
      <c r="CM70" s="321">
        <v>36.862419571045571</v>
      </c>
      <c r="CN70" s="321">
        <v>51.927280653296499</v>
      </c>
      <c r="CO70" s="321">
        <v>39.382018607568469</v>
      </c>
      <c r="CP70" s="321">
        <v>52.470346643264577</v>
      </c>
      <c r="CQ70" s="321">
        <v>42.133804732118577</v>
      </c>
      <c r="CR70" s="321">
        <v>38.650623145400587</v>
      </c>
      <c r="CS70" s="321">
        <v>44.519410617876417</v>
      </c>
      <c r="CT70" s="321">
        <v>47.38147538611036</v>
      </c>
      <c r="CU70" s="321">
        <v>46.046478555304738</v>
      </c>
      <c r="CV70" s="321">
        <v>40.690200737402712</v>
      </c>
      <c r="CW70" s="321">
        <v>48.451853228053871</v>
      </c>
      <c r="CX70" s="321">
        <v>44.811873111782482</v>
      </c>
      <c r="CY70" s="321">
        <v>43.074373284537963</v>
      </c>
      <c r="CZ70" s="321">
        <v>47.829618402708618</v>
      </c>
      <c r="DA70" s="321">
        <v>46.692530298777839</v>
      </c>
      <c r="DB70" s="321">
        <v>39.920393726515272</v>
      </c>
      <c r="DC70" s="321">
        <v>45.247142857142848</v>
      </c>
      <c r="DD70" s="321">
        <v>39.958195910730993</v>
      </c>
      <c r="DE70" s="321">
        <v>36.362252208047103</v>
      </c>
      <c r="DF70" s="321">
        <v>52.021714544904739</v>
      </c>
      <c r="DG70" s="321">
        <v>42.815631184407792</v>
      </c>
      <c r="DH70" s="321">
        <v>43.054853144702442</v>
      </c>
      <c r="DI70" s="321">
        <v>41.260360824742257</v>
      </c>
      <c r="DJ70" s="321">
        <v>44.325239983866616</v>
      </c>
      <c r="DK70" s="321">
        <v>42.233603351955303</v>
      </c>
      <c r="DL70" s="321">
        <v>34.949636363636358</v>
      </c>
      <c r="DM70" s="321">
        <v>47.25123137063278</v>
      </c>
      <c r="DN70" s="321">
        <v>41.130796460176988</v>
      </c>
      <c r="DO70" s="321">
        <v>39.928360655737713</v>
      </c>
      <c r="DP70" s="321">
        <v>42.0285308428818</v>
      </c>
      <c r="DQ70" s="321">
        <v>49.601067687514927</v>
      </c>
      <c r="DR70" s="321">
        <v>45.418338557993728</v>
      </c>
      <c r="DS70" s="321">
        <v>47.080158037504418</v>
      </c>
      <c r="DT70" s="321">
        <v>44.661252115059213</v>
      </c>
      <c r="DU70" s="321">
        <v>37.698535170413336</v>
      </c>
      <c r="DV70" s="321">
        <v>50.656961146644477</v>
      </c>
      <c r="DW70" s="321">
        <v>44.824433923425268</v>
      </c>
      <c r="DX70" s="321">
        <v>46.127335329341307</v>
      </c>
      <c r="DY70" s="321">
        <v>45.031962601970541</v>
      </c>
      <c r="DZ70" s="321">
        <v>45.406532116532112</v>
      </c>
      <c r="EA70" s="321">
        <v>49.264980284863597</v>
      </c>
      <c r="EB70" s="321">
        <v>43.183710846059519</v>
      </c>
      <c r="EC70" s="321">
        <v>39.863999999999997</v>
      </c>
      <c r="ED70" s="321">
        <v>39.827395760772212</v>
      </c>
      <c r="EE70" s="321">
        <v>48.686649569340943</v>
      </c>
      <c r="EF70" s="321">
        <v>45.712545632973502</v>
      </c>
      <c r="EG70" s="321">
        <v>47.055645933014347</v>
      </c>
      <c r="EH70" s="321">
        <v>43.831267080745342</v>
      </c>
      <c r="EI70" s="321">
        <v>46.513995037220838</v>
      </c>
      <c r="EJ70" s="321">
        <v>45.523785535117057</v>
      </c>
      <c r="EK70" s="321">
        <v>38.25333333333333</v>
      </c>
      <c r="EL70" s="321">
        <v>42.99213645418326</v>
      </c>
      <c r="EM70" s="321">
        <v>43.751762406526169</v>
      </c>
      <c r="EN70" s="321">
        <v>42.324004130335013</v>
      </c>
      <c r="EO70" s="321">
        <v>47.623252347494898</v>
      </c>
      <c r="EP70" s="321">
        <v>45.153753026634377</v>
      </c>
      <c r="EQ70" s="321">
        <v>44.282736842105258</v>
      </c>
      <c r="ER70" s="321">
        <v>45.513455497382203</v>
      </c>
      <c r="ES70" s="321">
        <v>49.531526271893242</v>
      </c>
      <c r="ET70" s="321">
        <v>39.662096317280451</v>
      </c>
      <c r="EU70" s="321">
        <v>39.211642561983467</v>
      </c>
      <c r="EV70" s="321">
        <v>42.100005871990597</v>
      </c>
      <c r="EW70" s="321">
        <v>47.307814029678163</v>
      </c>
      <c r="EX70" s="321">
        <v>45.430478911875639</v>
      </c>
      <c r="EY70" s="321">
        <v>37.875743000717883</v>
      </c>
      <c r="EZ70" s="321">
        <v>47.295706874189356</v>
      </c>
      <c r="FA70" s="321">
        <v>46.554023710608973</v>
      </c>
      <c r="FB70" s="321">
        <v>47.259841718485013</v>
      </c>
      <c r="FC70" s="321">
        <v>45.596264544603443</v>
      </c>
      <c r="FD70" s="321">
        <v>45.575527728085859</v>
      </c>
      <c r="FE70" s="321">
        <v>48.955550300945823</v>
      </c>
      <c r="FF70" s="321">
        <v>40.431068442681017</v>
      </c>
      <c r="FG70" s="321">
        <v>41.48444012944983</v>
      </c>
      <c r="FH70" s="321">
        <v>46.26973371752198</v>
      </c>
      <c r="FI70" s="321">
        <v>45.134905851386918</v>
      </c>
      <c r="FJ70" s="321">
        <v>43.059880516477158</v>
      </c>
      <c r="FK70" s="321">
        <v>49.85617121848739</v>
      </c>
      <c r="FL70" s="321">
        <v>48.216934964584667</v>
      </c>
      <c r="FM70" s="321">
        <v>41.338520044543429</v>
      </c>
      <c r="FN70" s="321">
        <v>50.63930207778369</v>
      </c>
      <c r="FO70" s="321">
        <v>45.62953213313795</v>
      </c>
      <c r="FP70" s="321">
        <v>46.298851830553957</v>
      </c>
      <c r="FQ70" s="321">
        <v>44.88312883435583</v>
      </c>
      <c r="FR70" s="321">
        <v>44.010311196301721</v>
      </c>
      <c r="FS70" s="321">
        <v>42.698789062499998</v>
      </c>
      <c r="FT70" s="321">
        <v>54.201896813353557</v>
      </c>
      <c r="FU70" s="321">
        <v>38.242612107623323</v>
      </c>
      <c r="FV70" s="321">
        <v>47.027463684163607</v>
      </c>
      <c r="FW70" s="321">
        <v>41.365414715719062</v>
      </c>
      <c r="FX70" s="321">
        <v>38.431255813953477</v>
      </c>
      <c r="FY70" s="321">
        <v>41.694809688581323</v>
      </c>
      <c r="FZ70" s="321">
        <v>42.37292307692308</v>
      </c>
      <c r="GA70" s="321">
        <v>38.787906707787187</v>
      </c>
      <c r="GB70" s="321">
        <v>45.385447635135129</v>
      </c>
      <c r="GC70" s="321">
        <v>43.340639189661189</v>
      </c>
      <c r="GD70" s="321">
        <v>38.298987437185929</v>
      </c>
      <c r="GE70" s="321">
        <v>48.275878626890069</v>
      </c>
      <c r="GF70" s="321">
        <v>45.588118653126671</v>
      </c>
      <c r="GG70" s="321">
        <v>41.403120260021673</v>
      </c>
      <c r="GH70" s="321">
        <v>50.913092386655251</v>
      </c>
      <c r="GI70" s="321">
        <v>40.204741185296321</v>
      </c>
      <c r="GJ70" s="321">
        <v>41.9429673744174</v>
      </c>
      <c r="GK70" s="321">
        <v>48.721168237200636</v>
      </c>
      <c r="GL70" s="321">
        <v>50.573281596452333</v>
      </c>
      <c r="GM70" s="321">
        <v>38.87804030576789</v>
      </c>
      <c r="GN70" s="321">
        <v>39.35840635268346</v>
      </c>
      <c r="GO70" s="321">
        <v>49.92356282271944</v>
      </c>
      <c r="GP70" s="321">
        <v>40.806490218642111</v>
      </c>
      <c r="GQ70" s="321">
        <v>38.795731343283578</v>
      </c>
      <c r="GR70" s="321">
        <v>38.016639695383148</v>
      </c>
      <c r="GS70" s="321">
        <v>45.79729454109178</v>
      </c>
      <c r="GT70" s="321">
        <v>42.687943548387103</v>
      </c>
      <c r="GU70" s="321">
        <v>39.02621012335176</v>
      </c>
      <c r="GV70" s="321">
        <v>42.32692870201096</v>
      </c>
      <c r="GW70" s="321">
        <v>44.268415841584158</v>
      </c>
      <c r="GX70" s="321">
        <v>44.939081436357803</v>
      </c>
      <c r="GY70" s="321">
        <v>45.32883909624266</v>
      </c>
      <c r="GZ70" s="321">
        <v>49.124630921777452</v>
      </c>
      <c r="HA70" s="321">
        <v>44.27469135802469</v>
      </c>
      <c r="HB70" s="321">
        <v>49.676348201103423</v>
      </c>
      <c r="HC70" s="321">
        <v>41.497088724584103</v>
      </c>
      <c r="HD70" s="321">
        <v>39.876689075630253</v>
      </c>
      <c r="HE70" s="321">
        <v>48.444192927530267</v>
      </c>
      <c r="HF70" s="321">
        <v>41.788671209540027</v>
      </c>
      <c r="HG70" s="321">
        <v>39.167027600849252</v>
      </c>
      <c r="HH70" s="321">
        <v>39.944720744680843</v>
      </c>
      <c r="HI70" s="321">
        <v>40.913556338028172</v>
      </c>
      <c r="HJ70" s="321">
        <v>49.521125580421042</v>
      </c>
      <c r="HK70" s="321">
        <v>38.1875494411006</v>
      </c>
      <c r="HL70" s="321">
        <v>51.343147652232133</v>
      </c>
      <c r="HM70" s="321">
        <v>41.862062117050492</v>
      </c>
      <c r="HN70" s="321">
        <v>39.44431047288932</v>
      </c>
      <c r="HO70" s="321">
        <v>47.460537550638833</v>
      </c>
      <c r="HP70" s="321">
        <v>37.521212121212123</v>
      </c>
      <c r="HQ70" s="321">
        <v>46.530519307589877</v>
      </c>
      <c r="HR70" s="321">
        <v>41.490054188304363</v>
      </c>
      <c r="HS70" s="321">
        <v>40.611415525114147</v>
      </c>
      <c r="HT70" s="321">
        <v>46.508593670139568</v>
      </c>
      <c r="HU70" s="321">
        <v>46.242667790893748</v>
      </c>
      <c r="HV70" s="321">
        <v>39.741229611041398</v>
      </c>
      <c r="HW70" s="321">
        <v>44.143021296884932</v>
      </c>
      <c r="HX70" s="321">
        <v>43.659989626556012</v>
      </c>
      <c r="HY70" s="321">
        <v>50.833644142859278</v>
      </c>
      <c r="HZ70" s="321">
        <v>43.437021507712359</v>
      </c>
      <c r="IA70" s="321">
        <v>39.494145569620251</v>
      </c>
      <c r="IB70" s="321">
        <v>41.404614904246458</v>
      </c>
      <c r="IC70" s="321">
        <v>47.00687009262306</v>
      </c>
      <c r="ID70" s="321">
        <v>40.649330453563707</v>
      </c>
      <c r="IE70" s="321">
        <v>51.956476386576703</v>
      </c>
      <c r="IF70" s="321">
        <v>50.302638304755739</v>
      </c>
      <c r="IG70" s="321">
        <v>46.461066814322628</v>
      </c>
      <c r="IH70" s="321">
        <v>40.883249999999997</v>
      </c>
      <c r="II70" s="321">
        <v>42.754192668169409</v>
      </c>
      <c r="IJ70" s="321">
        <v>40.985714285714288</v>
      </c>
      <c r="IK70" s="321">
        <v>45.912450662739317</v>
      </c>
      <c r="IL70" s="321">
        <v>39.662922490470137</v>
      </c>
      <c r="IM70" s="321">
        <v>39.317284739982952</v>
      </c>
      <c r="IN70" s="321">
        <v>43.009044028950541</v>
      </c>
      <c r="IO70" s="321">
        <v>38.264492415402557</v>
      </c>
      <c r="IP70" s="321">
        <v>43.846721547314573</v>
      </c>
      <c r="IQ70" s="321">
        <v>39.783614877954278</v>
      </c>
      <c r="IR70" s="321">
        <v>44.322528554381179</v>
      </c>
      <c r="IS70" s="321">
        <v>42.180923450789791</v>
      </c>
      <c r="IT70" s="321">
        <v>44.963896866840727</v>
      </c>
      <c r="IU70" s="321">
        <v>41.399269893355203</v>
      </c>
      <c r="IV70" s="321">
        <v>41.254592198581562</v>
      </c>
      <c r="IW70" s="321">
        <v>45.588173868312751</v>
      </c>
      <c r="IX70" s="321">
        <v>56.743081558920743</v>
      </c>
      <c r="IY70" s="321">
        <v>38.012182997118153</v>
      </c>
      <c r="IZ70" s="321">
        <v>42.608609341825897</v>
      </c>
      <c r="JA70" s="321">
        <v>40.985714285714288</v>
      </c>
      <c r="JB70" s="321">
        <v>41.043440643863178</v>
      </c>
      <c r="JC70" s="321">
        <v>40.651854233654873</v>
      </c>
      <c r="JD70" s="321">
        <v>42.576985951468707</v>
      </c>
      <c r="JE70" s="321">
        <v>46.704237320482839</v>
      </c>
      <c r="JF70" s="321">
        <v>55.941970709408793</v>
      </c>
      <c r="JG70" s="321">
        <v>37.97761203384519</v>
      </c>
      <c r="JH70" s="321">
        <v>40.148619645175238</v>
      </c>
      <c r="JI70" s="321">
        <v>51.635884902309051</v>
      </c>
      <c r="JJ70" s="321">
        <v>43.359367789570832</v>
      </c>
      <c r="JK70" s="321">
        <v>44.918780487804867</v>
      </c>
      <c r="JL70" s="321">
        <v>43.044578232806593</v>
      </c>
      <c r="JM70" s="321">
        <v>41.534184914841838</v>
      </c>
      <c r="JN70" s="321">
        <v>45.646622691292883</v>
      </c>
      <c r="JO70" s="321">
        <v>43.070303527481528</v>
      </c>
      <c r="JP70" s="321">
        <v>44.79944078505175</v>
      </c>
      <c r="JQ70" s="321">
        <v>45.231196840826243</v>
      </c>
      <c r="JR70" s="321">
        <v>53.736715367888458</v>
      </c>
      <c r="JS70" s="321">
        <v>46.195482803281052</v>
      </c>
      <c r="JT70" s="321">
        <v>44.643151151558293</v>
      </c>
      <c r="JU70" s="321">
        <v>45.372609082813888</v>
      </c>
      <c r="JV70" s="321">
        <v>38.826823338735807</v>
      </c>
      <c r="JW70" s="321">
        <v>48.997508313012631</v>
      </c>
      <c r="JX70" s="321">
        <v>42.403643807574213</v>
      </c>
      <c r="JY70" s="321">
        <v>46.116264916467777</v>
      </c>
      <c r="JZ70" s="321">
        <v>49.716116879058298</v>
      </c>
      <c r="KA70" s="321">
        <v>39.839479528105478</v>
      </c>
      <c r="KB70" s="321">
        <v>43.249597238204842</v>
      </c>
      <c r="KC70" s="321">
        <v>43.384630872483207</v>
      </c>
      <c r="KD70" s="321">
        <v>40.65729886914378</v>
      </c>
      <c r="KE70" s="321">
        <v>43.811154589371966</v>
      </c>
      <c r="KF70" s="321">
        <v>39.600064498790637</v>
      </c>
      <c r="KG70" s="321">
        <v>46.320029209398932</v>
      </c>
      <c r="KH70" s="321">
        <v>48.047918644671249</v>
      </c>
      <c r="KI70" s="321">
        <v>47.25411764705882</v>
      </c>
      <c r="KJ70" s="321">
        <v>41.41912643678161</v>
      </c>
      <c r="KK70" s="321">
        <v>44.684594137542277</v>
      </c>
    </row>
    <row r="71" spans="1:297" s="493" customFormat="1" ht="15.75" customHeight="1">
      <c r="A71" s="508"/>
      <c r="B71" s="492" t="s">
        <v>589</v>
      </c>
      <c r="C71" s="509">
        <v>1641.255750024485</v>
      </c>
      <c r="D71" s="694">
        <v>780.58585435506893</v>
      </c>
      <c r="E71" s="694">
        <v>3133.925450441609</v>
      </c>
      <c r="F71" s="509">
        <v>1794.8391595064991</v>
      </c>
      <c r="G71" s="509">
        <v>2025.910282157676</v>
      </c>
      <c r="H71" s="509">
        <v>1721.898552875695</v>
      </c>
      <c r="I71" s="509">
        <v>1437.258091012802</v>
      </c>
      <c r="J71" s="509">
        <v>1908.4970608471299</v>
      </c>
      <c r="K71" s="509">
        <v>1952.48843419062</v>
      </c>
      <c r="L71" s="509">
        <v>1719.633758467078</v>
      </c>
      <c r="M71" s="509">
        <v>1372.641995341615</v>
      </c>
      <c r="N71" s="509">
        <v>1341.1150908059019</v>
      </c>
      <c r="O71" s="509">
        <v>1928.1092890683669</v>
      </c>
      <c r="P71" s="509">
        <v>1622.2736430891371</v>
      </c>
      <c r="Q71" s="509">
        <v>1748.6880501546621</v>
      </c>
      <c r="R71" s="509">
        <v>1725.662367957746</v>
      </c>
      <c r="S71" s="509">
        <v>1278.3415893919171</v>
      </c>
      <c r="T71" s="509">
        <v>1894.6877017868139</v>
      </c>
      <c r="U71" s="509">
        <v>2030.628548311076</v>
      </c>
      <c r="V71" s="509">
        <v>1298.867713052859</v>
      </c>
      <c r="W71" s="509">
        <v>1522.814162436548</v>
      </c>
      <c r="X71" s="509">
        <v>1379.970738957071</v>
      </c>
      <c r="Y71" s="509">
        <v>1457.072776668884</v>
      </c>
      <c r="Z71" s="509">
        <v>1270.9587263048561</v>
      </c>
      <c r="AA71" s="509">
        <v>1463.9786144125169</v>
      </c>
      <c r="AB71" s="509">
        <v>1065.6204713940369</v>
      </c>
      <c r="AC71" s="509">
        <v>1771.952429227646</v>
      </c>
      <c r="AD71" s="509">
        <v>1706.1521237817999</v>
      </c>
      <c r="AE71" s="509">
        <v>1074.728340730625</v>
      </c>
      <c r="AF71" s="509">
        <v>1555.543977497668</v>
      </c>
      <c r="AG71" s="509">
        <v>1799.1674025048851</v>
      </c>
      <c r="AH71" s="509">
        <v>1175.6906702282661</v>
      </c>
      <c r="AI71" s="509">
        <v>1766.9316433979609</v>
      </c>
      <c r="AJ71" s="509">
        <v>1488.427761381475</v>
      </c>
      <c r="AK71" s="509">
        <v>1393.7812225405919</v>
      </c>
      <c r="AL71" s="509">
        <v>1027.2811938061941</v>
      </c>
      <c r="AM71" s="509">
        <v>1599.5836703450909</v>
      </c>
      <c r="AN71" s="509">
        <v>1792.3688693467341</v>
      </c>
      <c r="AO71" s="509">
        <v>1540.2589884997001</v>
      </c>
      <c r="AP71" s="509">
        <v>1174.709026305457</v>
      </c>
      <c r="AQ71" s="509">
        <v>2254.9772139506422</v>
      </c>
      <c r="AR71" s="509">
        <v>1575.1571362947759</v>
      </c>
      <c r="AS71" s="509">
        <v>1481.327525386658</v>
      </c>
      <c r="AT71" s="509">
        <v>1483.1671604024859</v>
      </c>
      <c r="AU71" s="509">
        <v>2038.233258508327</v>
      </c>
      <c r="AV71" s="509">
        <v>960.69004335919681</v>
      </c>
      <c r="AW71" s="509">
        <v>1351.361165559247</v>
      </c>
      <c r="AX71" s="509">
        <v>1587.3395816364309</v>
      </c>
      <c r="AY71" s="509">
        <v>1342.560340022296</v>
      </c>
      <c r="AZ71" s="509">
        <v>1670.596719147951</v>
      </c>
      <c r="BA71" s="509">
        <v>1296.019872188966</v>
      </c>
      <c r="BB71" s="509">
        <v>1716.241138932251</v>
      </c>
      <c r="BC71" s="509">
        <v>1441.715240090931</v>
      </c>
      <c r="BD71" s="509">
        <v>1603.4104022277229</v>
      </c>
      <c r="BE71" s="509">
        <v>1443.947396748682</v>
      </c>
      <c r="BF71" s="509">
        <v>1154.5954208343501</v>
      </c>
      <c r="BG71" s="509">
        <v>1019.894956730769</v>
      </c>
      <c r="BH71" s="509">
        <v>1429.948075539568</v>
      </c>
      <c r="BI71" s="509">
        <v>1253.298861473387</v>
      </c>
      <c r="BJ71" s="509">
        <v>1579.454103382174</v>
      </c>
      <c r="BK71" s="509">
        <v>1591.1617068757539</v>
      </c>
      <c r="BL71" s="509">
        <v>1326.4754001883241</v>
      </c>
      <c r="BM71" s="509">
        <v>1768.501536344434</v>
      </c>
      <c r="BN71" s="509">
        <v>1980.7285253481441</v>
      </c>
      <c r="BO71" s="509">
        <v>1169.713707995365</v>
      </c>
      <c r="BP71" s="509">
        <v>1626.6244130321411</v>
      </c>
      <c r="BQ71" s="509">
        <v>1868.957849401027</v>
      </c>
      <c r="BR71" s="509">
        <v>1927.9980156696411</v>
      </c>
      <c r="BS71" s="509">
        <v>1254.5502015013831</v>
      </c>
      <c r="BT71" s="509">
        <v>1516.615827857029</v>
      </c>
      <c r="BU71" s="509">
        <v>1311.7454215851601</v>
      </c>
      <c r="BV71" s="509">
        <v>1934.439204027356</v>
      </c>
      <c r="BW71" s="509">
        <v>1181.293468507334</v>
      </c>
      <c r="BX71" s="509">
        <v>1544.4358862559241</v>
      </c>
      <c r="BY71" s="509">
        <v>1252.915505177722</v>
      </c>
      <c r="BZ71" s="509">
        <v>1354.6376036866361</v>
      </c>
      <c r="CA71" s="509">
        <v>1437.898751007252</v>
      </c>
      <c r="CB71" s="509">
        <v>1604.660998562071</v>
      </c>
      <c r="CC71" s="509">
        <v>1601.159290365448</v>
      </c>
      <c r="CD71" s="509">
        <v>1932.152575831464</v>
      </c>
      <c r="CE71" s="509">
        <v>1896.178023312287</v>
      </c>
      <c r="CF71" s="509">
        <v>1222.383022670025</v>
      </c>
      <c r="CG71" s="509">
        <v>1507.455178332131</v>
      </c>
      <c r="CH71" s="509">
        <v>1733.6735389268811</v>
      </c>
      <c r="CI71" s="509">
        <v>2445.3170631327262</v>
      </c>
      <c r="CJ71" s="509">
        <v>1731.6265606718489</v>
      </c>
      <c r="CK71" s="509">
        <v>1418.5291279579319</v>
      </c>
      <c r="CL71" s="509">
        <v>1371.179248385203</v>
      </c>
      <c r="CM71" s="509">
        <v>1872.908130026809</v>
      </c>
      <c r="CN71" s="509">
        <v>1924.075394019455</v>
      </c>
      <c r="CO71" s="509">
        <v>1217.939136525194</v>
      </c>
      <c r="CP71" s="509">
        <v>1585.751006289308</v>
      </c>
      <c r="CQ71" s="509">
        <v>1579.06276312211</v>
      </c>
      <c r="CR71" s="509">
        <v>1334.0252917903069</v>
      </c>
      <c r="CS71" s="509">
        <v>1351.2290341931609</v>
      </c>
      <c r="CT71" s="509">
        <v>1951.57049041702</v>
      </c>
      <c r="CU71" s="509">
        <v>1705.349508402307</v>
      </c>
      <c r="CV71" s="509">
        <v>1447.861175747644</v>
      </c>
      <c r="CW71" s="509">
        <v>2168.9167055935241</v>
      </c>
      <c r="CX71" s="509">
        <v>1569.154471299094</v>
      </c>
      <c r="CY71" s="509">
        <v>1445.55296431839</v>
      </c>
      <c r="CZ71" s="509">
        <v>1381.1640946026689</v>
      </c>
      <c r="DA71" s="509">
        <v>1386.219740004592</v>
      </c>
      <c r="DB71" s="509">
        <v>1412.5301976801179</v>
      </c>
      <c r="DC71" s="509">
        <v>1824.873905707979</v>
      </c>
      <c r="DD71" s="509">
        <v>1186.6178150474409</v>
      </c>
      <c r="DE71" s="509">
        <v>988.31302257114817</v>
      </c>
      <c r="DF71" s="509">
        <v>1555.939565674088</v>
      </c>
      <c r="DG71" s="509">
        <v>1425.4103808095949</v>
      </c>
      <c r="DH71" s="509">
        <v>1585.670566917833</v>
      </c>
      <c r="DI71" s="509">
        <v>854.24150515463919</v>
      </c>
      <c r="DJ71" s="509">
        <v>1578.8867692928211</v>
      </c>
      <c r="DK71" s="509">
        <v>1454.1065378646799</v>
      </c>
      <c r="DL71" s="509">
        <v>1747.5101558441561</v>
      </c>
      <c r="DM71" s="509">
        <v>1398.4991351087219</v>
      </c>
      <c r="DN71" s="509">
        <v>1910.121015592078</v>
      </c>
      <c r="DO71" s="509">
        <v>1107.148724475122</v>
      </c>
      <c r="DP71" s="509">
        <v>1328.172410924501</v>
      </c>
      <c r="DQ71" s="509">
        <v>1522.6867508674191</v>
      </c>
      <c r="DR71" s="509">
        <v>1997.623500522466</v>
      </c>
      <c r="DS71" s="509">
        <v>1769.114331878759</v>
      </c>
      <c r="DT71" s="509">
        <v>1559.8616931754091</v>
      </c>
      <c r="DU71" s="509">
        <v>1513.26284626541</v>
      </c>
      <c r="DV71" s="509">
        <v>1441.5740342575041</v>
      </c>
      <c r="DW71" s="509">
        <v>1404.737731576781</v>
      </c>
      <c r="DX71" s="509">
        <v>1829.2014877388081</v>
      </c>
      <c r="DY71" s="509">
        <v>2296.3828525267509</v>
      </c>
      <c r="DZ71" s="509">
        <v>1834.5229519129521</v>
      </c>
      <c r="EA71" s="509">
        <v>2227.4260348434859</v>
      </c>
      <c r="EB71" s="509">
        <v>1466.3501326496489</v>
      </c>
      <c r="EC71" s="509">
        <v>1610.225127819549</v>
      </c>
      <c r="ED71" s="509">
        <v>1078.2679470594089</v>
      </c>
      <c r="EE71" s="509">
        <v>2045.0217686054391</v>
      </c>
      <c r="EF71" s="509">
        <v>3133.925450441609</v>
      </c>
      <c r="EG71" s="509">
        <v>1889.948309409888</v>
      </c>
      <c r="EH71" s="509">
        <v>1457.080699575024</v>
      </c>
      <c r="EI71" s="509">
        <v>1691.405779025728</v>
      </c>
      <c r="EJ71" s="509">
        <v>1431.827982162765</v>
      </c>
      <c r="EK71" s="509">
        <v>1131.248635724332</v>
      </c>
      <c r="EL71" s="509">
        <v>2671.222051792829</v>
      </c>
      <c r="EM71" s="509">
        <v>3084.8028789938821</v>
      </c>
      <c r="EN71" s="509">
        <v>1294.8380564479121</v>
      </c>
      <c r="EO71" s="509">
        <v>1631.423823625976</v>
      </c>
      <c r="EP71" s="509">
        <v>1612.050145951036</v>
      </c>
      <c r="EQ71" s="509">
        <v>1733.4147977839341</v>
      </c>
      <c r="ER71" s="509">
        <v>1663.9626178010469</v>
      </c>
      <c r="ES71" s="509">
        <v>2039.644203502919</v>
      </c>
      <c r="ET71" s="509">
        <v>2542.295750708216</v>
      </c>
      <c r="EU71" s="509">
        <v>1572.51532369146</v>
      </c>
      <c r="EV71" s="509">
        <v>1116.667533763946</v>
      </c>
      <c r="EW71" s="509">
        <v>1485.1569481595679</v>
      </c>
      <c r="EX71" s="509">
        <v>2372.2574237055669</v>
      </c>
      <c r="EY71" s="509">
        <v>1343.157128499641</v>
      </c>
      <c r="EZ71" s="509">
        <v>1638.904141807177</v>
      </c>
      <c r="FA71" s="509">
        <v>2031.3305831391231</v>
      </c>
      <c r="FB71" s="509">
        <v>2211.5289381948369</v>
      </c>
      <c r="FC71" s="509">
        <v>1617.442686906513</v>
      </c>
      <c r="FD71" s="509">
        <v>1469.380453190221</v>
      </c>
      <c r="FE71" s="509">
        <v>1964.628180949652</v>
      </c>
      <c r="FF71" s="509">
        <v>1183.2652954513251</v>
      </c>
      <c r="FG71" s="509">
        <v>1247.1992017259979</v>
      </c>
      <c r="FH71" s="509">
        <v>1604.0708917482241</v>
      </c>
      <c r="FI71" s="509">
        <v>1567.1179165823039</v>
      </c>
      <c r="FJ71" s="509">
        <v>2314.1015812295241</v>
      </c>
      <c r="FK71" s="509">
        <v>1851.205920499779</v>
      </c>
      <c r="FL71" s="509">
        <v>1996.7024103884951</v>
      </c>
      <c r="FM71" s="509">
        <v>1265.402691536749</v>
      </c>
      <c r="FN71" s="509">
        <v>2057.5394463683178</v>
      </c>
      <c r="FO71" s="509">
        <v>1732.6688465564159</v>
      </c>
      <c r="FP71" s="509">
        <v>1715.1624880199349</v>
      </c>
      <c r="FQ71" s="509">
        <v>1719.4701073619631</v>
      </c>
      <c r="FR71" s="509">
        <v>1533.5747062803021</v>
      </c>
      <c r="FS71" s="509">
        <v>1761.046747685185</v>
      </c>
      <c r="FT71" s="509">
        <v>1759.104809162071</v>
      </c>
      <c r="FU71" s="509">
        <v>1070.8463639760839</v>
      </c>
      <c r="FV71" s="509">
        <v>1990.9945281169239</v>
      </c>
      <c r="FW71" s="509">
        <v>1326.7185819397989</v>
      </c>
      <c r="FX71" s="509">
        <v>1115.813753488372</v>
      </c>
      <c r="FY71" s="509">
        <v>1440.745656615587</v>
      </c>
      <c r="FZ71" s="509">
        <v>976.42016483516477</v>
      </c>
      <c r="GA71" s="509">
        <v>2585.9621202775629</v>
      </c>
      <c r="GB71" s="509">
        <v>1862.2125365990989</v>
      </c>
      <c r="GC71" s="509">
        <v>1306.406278379322</v>
      </c>
      <c r="GD71" s="509">
        <v>1364.556020100503</v>
      </c>
      <c r="GE71" s="509">
        <v>1661.7448181446671</v>
      </c>
      <c r="GF71" s="509">
        <v>2440.8364341706761</v>
      </c>
      <c r="GG71" s="509">
        <v>1496.1178548212349</v>
      </c>
      <c r="GH71" s="509">
        <v>2031.400314608878</v>
      </c>
      <c r="GI71" s="509">
        <v>1465.740525131283</v>
      </c>
      <c r="GJ71" s="509">
        <v>1477.2172812014501</v>
      </c>
      <c r="GK71" s="509">
        <v>1497.094535141948</v>
      </c>
      <c r="GL71" s="509">
        <v>1945.348103204999</v>
      </c>
      <c r="GM71" s="509">
        <v>903.80448575399589</v>
      </c>
      <c r="GN71" s="509">
        <v>1614.9929148411829</v>
      </c>
      <c r="GO71" s="509">
        <v>1537.8336890418821</v>
      </c>
      <c r="GP71" s="509">
        <v>1295.120253164557</v>
      </c>
      <c r="GQ71" s="509">
        <v>1008.320076759062</v>
      </c>
      <c r="GR71" s="509">
        <v>780.58585435506893</v>
      </c>
      <c r="GS71" s="509">
        <v>1700.161845630874</v>
      </c>
      <c r="GT71" s="509">
        <v>1815.972019489247</v>
      </c>
      <c r="GU71" s="509">
        <v>1535.314349213101</v>
      </c>
      <c r="GV71" s="509">
        <v>2282.7403290676421</v>
      </c>
      <c r="GW71" s="509">
        <v>1614.699900990099</v>
      </c>
      <c r="GX71" s="509">
        <v>1490.605028855402</v>
      </c>
      <c r="GY71" s="509">
        <v>1847.146181500437</v>
      </c>
      <c r="GZ71" s="509">
        <v>1782.216990741636</v>
      </c>
      <c r="HA71" s="509">
        <v>1828.453671036443</v>
      </c>
      <c r="HB71" s="509">
        <v>1673.7193309503459</v>
      </c>
      <c r="HC71" s="509">
        <v>1272.2798983364139</v>
      </c>
      <c r="HD71" s="509">
        <v>1897.1780644257699</v>
      </c>
      <c r="HE71" s="509">
        <v>1514.8532629336889</v>
      </c>
      <c r="HF71" s="509">
        <v>1258.372940374787</v>
      </c>
      <c r="HG71" s="509">
        <v>1041.45542108988</v>
      </c>
      <c r="HH71" s="509">
        <v>1077.1597007978719</v>
      </c>
      <c r="HI71" s="509">
        <v>1995.3059076682309</v>
      </c>
      <c r="HJ71" s="509">
        <v>1601.0663778235521</v>
      </c>
      <c r="HK71" s="509">
        <v>1188.074084264832</v>
      </c>
      <c r="HL71" s="509">
        <v>1723.4097419433369</v>
      </c>
      <c r="HM71" s="509">
        <v>1294.145053877033</v>
      </c>
      <c r="HN71" s="509">
        <v>1227.300883882149</v>
      </c>
      <c r="HO71" s="509">
        <v>2111.4999439077601</v>
      </c>
      <c r="HP71" s="509">
        <v>814.41495481127049</v>
      </c>
      <c r="HQ71" s="509">
        <v>1551.2573017458201</v>
      </c>
      <c r="HR71" s="509">
        <v>1394.6720862497179</v>
      </c>
      <c r="HS71" s="509">
        <v>952.00623744292227</v>
      </c>
      <c r="HT71" s="509">
        <v>1481.3993558089251</v>
      </c>
      <c r="HU71" s="509">
        <v>1671.126293423272</v>
      </c>
      <c r="HV71" s="509">
        <v>1241.5376787954831</v>
      </c>
      <c r="HW71" s="509">
        <v>1219.201546090274</v>
      </c>
      <c r="HX71" s="509">
        <v>1156.7055082987549</v>
      </c>
      <c r="HY71" s="509">
        <v>1806.2592094398819</v>
      </c>
      <c r="HZ71" s="509">
        <v>2463.2048251140559</v>
      </c>
      <c r="IA71" s="509">
        <v>1245.8975791139239</v>
      </c>
      <c r="IB71" s="509">
        <v>2203.117227310574</v>
      </c>
      <c r="IC71" s="509">
        <v>1998.0700225680571</v>
      </c>
      <c r="ID71" s="509">
        <v>1415.419132469402</v>
      </c>
      <c r="IE71" s="509">
        <v>1872.187182160694</v>
      </c>
      <c r="IF71" s="509">
        <v>1782.2401957295369</v>
      </c>
      <c r="IG71" s="509">
        <v>1444.2048160452809</v>
      </c>
      <c r="IH71" s="509">
        <v>1665.166283333333</v>
      </c>
      <c r="II71" s="509">
        <v>1391.233037133705</v>
      </c>
      <c r="IJ71" s="509">
        <v>1294.4824201680669</v>
      </c>
      <c r="IK71" s="509">
        <v>1620.2144437898869</v>
      </c>
      <c r="IL71" s="509">
        <v>1048.683536637019</v>
      </c>
      <c r="IM71" s="509">
        <v>1106.915098039216</v>
      </c>
      <c r="IN71" s="509">
        <v>1428.2242973462</v>
      </c>
      <c r="IO71" s="509">
        <v>886.43292882147045</v>
      </c>
      <c r="IP71" s="509">
        <v>1404.8730882352941</v>
      </c>
      <c r="IQ71" s="509">
        <v>1211.9690662533901</v>
      </c>
      <c r="IR71" s="509">
        <v>1489.5151265768841</v>
      </c>
      <c r="IS71" s="509">
        <v>1599.665236938032</v>
      </c>
      <c r="IT71" s="509">
        <v>1606.4345996518709</v>
      </c>
      <c r="IU71" s="509">
        <v>1564.3473338802301</v>
      </c>
      <c r="IV71" s="509">
        <v>1421.223918439716</v>
      </c>
      <c r="IW71" s="509">
        <v>1561.110433813443</v>
      </c>
      <c r="IX71" s="509">
        <v>1401.6927396417859</v>
      </c>
      <c r="IY71" s="509">
        <v>1089.041390489914</v>
      </c>
      <c r="IZ71" s="509">
        <v>1692.414423213022</v>
      </c>
      <c r="JA71" s="509">
        <v>1495.574416559416</v>
      </c>
      <c r="JB71" s="509">
        <v>1422.2015593561371</v>
      </c>
      <c r="JC71" s="509">
        <v>1929.410664523044</v>
      </c>
      <c r="JD71" s="509">
        <v>1964.059736057897</v>
      </c>
      <c r="JE71" s="509">
        <v>1772.1306589054821</v>
      </c>
      <c r="JF71" s="509">
        <v>1366.40079758144</v>
      </c>
      <c r="JG71" s="509">
        <v>1098.6235694139771</v>
      </c>
      <c r="JH71" s="509">
        <v>1104.2936218087409</v>
      </c>
      <c r="JI71" s="509">
        <v>1891.8582768502069</v>
      </c>
      <c r="JJ71" s="509">
        <v>3002.5375819104752</v>
      </c>
      <c r="JK71" s="509">
        <v>1782.577202390567</v>
      </c>
      <c r="JL71" s="509">
        <v>1349.50680169152</v>
      </c>
      <c r="JM71" s="509">
        <v>1653.6584063260341</v>
      </c>
      <c r="JN71" s="509">
        <v>1365.7124890061571</v>
      </c>
      <c r="JO71" s="509">
        <v>2626.6387202625101</v>
      </c>
      <c r="JP71" s="509">
        <v>1910.0891047183759</v>
      </c>
      <c r="JQ71" s="509">
        <v>1447.6952119616581</v>
      </c>
      <c r="JR71" s="509">
        <v>1560.857286849249</v>
      </c>
      <c r="JS71" s="509">
        <v>1631.9903482515469</v>
      </c>
      <c r="JT71" s="509">
        <v>1279.8987904824851</v>
      </c>
      <c r="JU71" s="509">
        <v>1558.8847417631339</v>
      </c>
      <c r="JV71" s="509">
        <v>1058.82753106429</v>
      </c>
      <c r="JW71" s="509">
        <v>2104.0740700509868</v>
      </c>
      <c r="JX71" s="509">
        <v>1596.4760184237459</v>
      </c>
      <c r="JY71" s="509">
        <v>1636.611405131265</v>
      </c>
      <c r="JZ71" s="509">
        <v>1838.2243498038131</v>
      </c>
      <c r="KA71" s="509">
        <v>1279.399134281749</v>
      </c>
      <c r="KB71" s="509">
        <v>1450.4216302263139</v>
      </c>
      <c r="KC71" s="509">
        <v>1198.1519321794419</v>
      </c>
      <c r="KD71" s="509">
        <v>1308.195957996769</v>
      </c>
      <c r="KE71" s="509">
        <v>1881.598813204509</v>
      </c>
      <c r="KF71" s="509">
        <v>1224.728046224134</v>
      </c>
      <c r="KG71" s="509">
        <v>2121.4355497857978</v>
      </c>
      <c r="KH71" s="509">
        <v>2143.9743080939952</v>
      </c>
      <c r="KI71" s="509">
        <v>1263.563766529868</v>
      </c>
      <c r="KJ71" s="509">
        <v>1385.9119693486591</v>
      </c>
      <c r="KK71" s="509">
        <v>1598.2410422773389</v>
      </c>
    </row>
    <row r="72" spans="1:297" ht="15.75" customHeight="1">
      <c r="A72" s="199"/>
      <c r="B72" s="325"/>
      <c r="C72" s="321"/>
      <c r="D72" s="689"/>
      <c r="E72" s="689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  <c r="EU72" s="321"/>
      <c r="EV72" s="321"/>
      <c r="EW72" s="321"/>
      <c r="EX72" s="321"/>
      <c r="EY72" s="321"/>
      <c r="EZ72" s="321"/>
      <c r="FA72" s="321"/>
      <c r="FB72" s="321"/>
      <c r="FC72" s="321"/>
      <c r="FD72" s="321"/>
      <c r="FE72" s="321"/>
      <c r="FF72" s="321"/>
      <c r="FG72" s="321"/>
      <c r="FH72" s="321"/>
      <c r="FI72" s="321"/>
      <c r="FJ72" s="321"/>
      <c r="FK72" s="321"/>
      <c r="FL72" s="321"/>
      <c r="FM72" s="321"/>
      <c r="FN72" s="321"/>
      <c r="FO72" s="321"/>
      <c r="FP72" s="321"/>
      <c r="FQ72" s="321"/>
      <c r="FR72" s="321"/>
      <c r="FS72" s="321"/>
      <c r="FT72" s="321"/>
      <c r="FU72" s="321"/>
      <c r="FV72" s="321"/>
      <c r="FW72" s="321"/>
      <c r="FX72" s="321"/>
      <c r="FY72" s="321"/>
      <c r="FZ72" s="321"/>
      <c r="GA72" s="321"/>
      <c r="GB72" s="321"/>
      <c r="GC72" s="321"/>
      <c r="GD72" s="321"/>
      <c r="GE72" s="321"/>
      <c r="GF72" s="321"/>
      <c r="GG72" s="321"/>
      <c r="GH72" s="321"/>
      <c r="GI72" s="321"/>
      <c r="GJ72" s="321"/>
      <c r="GK72" s="321"/>
      <c r="GL72" s="321"/>
      <c r="GM72" s="321"/>
      <c r="GN72" s="321"/>
      <c r="GO72" s="321"/>
      <c r="GP72" s="321"/>
      <c r="GQ72" s="321"/>
      <c r="GR72" s="321"/>
      <c r="GS72" s="321"/>
      <c r="GT72" s="321"/>
      <c r="GU72" s="321"/>
      <c r="GV72" s="321"/>
      <c r="GW72" s="321"/>
      <c r="GX72" s="321"/>
      <c r="GY72" s="321"/>
      <c r="GZ72" s="321"/>
      <c r="HA72" s="321"/>
      <c r="HB72" s="321"/>
      <c r="HC72" s="321"/>
      <c r="HD72" s="321"/>
      <c r="HE72" s="321"/>
      <c r="HF72" s="321"/>
      <c r="HG72" s="321"/>
      <c r="HH72" s="321"/>
      <c r="HI72" s="321"/>
      <c r="HJ72" s="321"/>
      <c r="HK72" s="321"/>
      <c r="HL72" s="321"/>
      <c r="HM72" s="321"/>
      <c r="HN72" s="321"/>
      <c r="HO72" s="321"/>
      <c r="HP72" s="321"/>
      <c r="HQ72" s="321"/>
      <c r="HR72" s="321"/>
      <c r="HS72" s="321"/>
      <c r="HT72" s="321"/>
      <c r="HU72" s="321"/>
      <c r="HV72" s="321"/>
      <c r="HW72" s="321"/>
      <c r="HX72" s="321"/>
      <c r="HY72" s="321"/>
      <c r="HZ72" s="321"/>
      <c r="IA72" s="321"/>
      <c r="IB72" s="321"/>
      <c r="IC72" s="321"/>
      <c r="ID72" s="321"/>
      <c r="IE72" s="321"/>
      <c r="IF72" s="321"/>
      <c r="IG72" s="321"/>
      <c r="IH72" s="321"/>
      <c r="II72" s="321"/>
      <c r="IJ72" s="321"/>
      <c r="IK72" s="321"/>
      <c r="IL72" s="321"/>
      <c r="IM72" s="321"/>
      <c r="IN72" s="321"/>
      <c r="IO72" s="321"/>
      <c r="IP72" s="321"/>
      <c r="IQ72" s="321"/>
      <c r="IR72" s="321"/>
      <c r="IS72" s="321"/>
      <c r="IT72" s="321"/>
      <c r="IU72" s="321"/>
      <c r="IV72" s="321"/>
      <c r="IW72" s="321"/>
      <c r="IX72" s="321"/>
      <c r="IY72" s="321"/>
      <c r="IZ72" s="321"/>
      <c r="JA72" s="321"/>
      <c r="JB72" s="321"/>
      <c r="JC72" s="321"/>
      <c r="JD72" s="321"/>
      <c r="JE72" s="321"/>
      <c r="JF72" s="321"/>
      <c r="JG72" s="321"/>
      <c r="JH72" s="321"/>
      <c r="JI72" s="321"/>
      <c r="JJ72" s="321"/>
      <c r="JK72" s="321"/>
      <c r="JL72" s="321"/>
      <c r="JM72" s="321"/>
      <c r="JN72" s="321"/>
      <c r="JO72" s="321"/>
      <c r="JP72" s="321"/>
      <c r="JQ72" s="321"/>
      <c r="JR72" s="321"/>
      <c r="JS72" s="321"/>
      <c r="JT72" s="321"/>
      <c r="JU72" s="321"/>
      <c r="JV72" s="321"/>
      <c r="JW72" s="321"/>
      <c r="JX72" s="321"/>
      <c r="JY72" s="321"/>
      <c r="JZ72" s="321"/>
      <c r="KA72" s="321"/>
      <c r="KB72" s="321"/>
      <c r="KC72" s="321"/>
      <c r="KD72" s="321"/>
      <c r="KE72" s="321"/>
      <c r="KF72" s="321"/>
      <c r="KG72" s="321"/>
      <c r="KH72" s="321"/>
      <c r="KI72" s="321"/>
      <c r="KJ72" s="321"/>
      <c r="KK72" s="321"/>
    </row>
    <row r="73" spans="1:297" ht="15.75" customHeight="1">
      <c r="A73" s="474">
        <v>75.930000000000007</v>
      </c>
      <c r="B73" s="323" t="s">
        <v>590</v>
      </c>
      <c r="C73" s="321">
        <v>75.902524977982637</v>
      </c>
      <c r="D73" s="689">
        <v>17.877213618624651</v>
      </c>
      <c r="E73" s="689">
        <v>131.75291975299541</v>
      </c>
      <c r="F73" s="321">
        <v>47.074483131719447</v>
      </c>
      <c r="G73" s="321">
        <v>63.985604812689353</v>
      </c>
      <c r="H73" s="321">
        <v>65.90522675689418</v>
      </c>
      <c r="I73" s="321">
        <v>70.551938014424266</v>
      </c>
      <c r="J73" s="321">
        <v>48.806785937531082</v>
      </c>
      <c r="K73" s="321">
        <v>48.006218551312926</v>
      </c>
      <c r="L73" s="321">
        <v>67.496470593740852</v>
      </c>
      <c r="M73" s="321">
        <v>71.663257912402742</v>
      </c>
      <c r="N73" s="321">
        <v>70.548770796532111</v>
      </c>
      <c r="O73" s="321">
        <v>70.053569734534051</v>
      </c>
      <c r="P73" s="321">
        <v>49.724821822440717</v>
      </c>
      <c r="Q73" s="321">
        <v>45.898540459405972</v>
      </c>
      <c r="R73" s="321">
        <v>31.478304627858339</v>
      </c>
      <c r="S73" s="321">
        <v>93.289027689863687</v>
      </c>
      <c r="T73" s="321">
        <v>66.749791603214064</v>
      </c>
      <c r="U73" s="321">
        <v>62.181870562498943</v>
      </c>
      <c r="V73" s="321">
        <v>66.865108444813913</v>
      </c>
      <c r="W73" s="321">
        <v>67.681876940014376</v>
      </c>
      <c r="X73" s="321">
        <v>87.293600250428355</v>
      </c>
      <c r="Y73" s="321">
        <v>78.91355051984246</v>
      </c>
      <c r="Z73" s="321">
        <v>65.437315173077323</v>
      </c>
      <c r="AA73" s="321">
        <v>79.175630210889452</v>
      </c>
      <c r="AB73" s="321">
        <v>85.425681712360102</v>
      </c>
      <c r="AC73" s="321">
        <v>47.177267987223111</v>
      </c>
      <c r="AD73" s="321">
        <v>50.185219167031093</v>
      </c>
      <c r="AE73" s="321">
        <v>78.97716608821888</v>
      </c>
      <c r="AF73" s="321">
        <v>81.759512788785159</v>
      </c>
      <c r="AG73" s="321">
        <v>87.978603285646969</v>
      </c>
      <c r="AH73" s="321">
        <v>69.668887607956691</v>
      </c>
      <c r="AI73" s="321">
        <v>54.570311721661852</v>
      </c>
      <c r="AJ73" s="321">
        <v>55.524704466524042</v>
      </c>
      <c r="AK73" s="321">
        <v>65.882046997964252</v>
      </c>
      <c r="AL73" s="321">
        <v>85.380733614758313</v>
      </c>
      <c r="AM73" s="321">
        <v>75.605951759561947</v>
      </c>
      <c r="AN73" s="321">
        <v>73.377198927579443</v>
      </c>
      <c r="AO73" s="321">
        <v>75.252040176770407</v>
      </c>
      <c r="AP73" s="321">
        <v>102.05179444234059</v>
      </c>
      <c r="AQ73" s="321">
        <v>94.865828914839</v>
      </c>
      <c r="AR73" s="321">
        <v>86.095731063038173</v>
      </c>
      <c r="AS73" s="321">
        <v>74.815485916353325</v>
      </c>
      <c r="AT73" s="321">
        <v>77.857741016535684</v>
      </c>
      <c r="AU73" s="321">
        <v>42.568767950460483</v>
      </c>
      <c r="AV73" s="321">
        <v>110.96155995342269</v>
      </c>
      <c r="AW73" s="321">
        <v>65.985347222108217</v>
      </c>
      <c r="AX73" s="321">
        <v>37.350114376543992</v>
      </c>
      <c r="AY73" s="321">
        <v>41.16832703750692</v>
      </c>
      <c r="AZ73" s="321">
        <v>46.950079410463687</v>
      </c>
      <c r="BA73" s="321">
        <v>113.1691044225862</v>
      </c>
      <c r="BB73" s="321">
        <v>53.300678032359393</v>
      </c>
      <c r="BC73" s="321">
        <v>100.4787885278634</v>
      </c>
      <c r="BD73" s="321">
        <v>54.185577394580889</v>
      </c>
      <c r="BE73" s="321">
        <v>65.043114690592404</v>
      </c>
      <c r="BF73" s="321">
        <v>89.797215941652084</v>
      </c>
      <c r="BG73" s="321">
        <v>129.2361990383427</v>
      </c>
      <c r="BH73" s="321">
        <v>48.576426363672397</v>
      </c>
      <c r="BI73" s="321">
        <v>58.552916491488674</v>
      </c>
      <c r="BJ73" s="321">
        <v>97.87972895689235</v>
      </c>
      <c r="BK73" s="321">
        <v>48.449080577996519</v>
      </c>
      <c r="BL73" s="321">
        <v>90.791371369494712</v>
      </c>
      <c r="BM73" s="321">
        <v>79.477093001287273</v>
      </c>
      <c r="BN73" s="321">
        <v>46.484437858824158</v>
      </c>
      <c r="BO73" s="321">
        <v>102.90337634353961</v>
      </c>
      <c r="BP73" s="321">
        <v>70.922828191020898</v>
      </c>
      <c r="BQ73" s="321">
        <v>57.562188305278703</v>
      </c>
      <c r="BR73" s="321">
        <v>59.095090025720097</v>
      </c>
      <c r="BS73" s="321">
        <v>71.318259421720171</v>
      </c>
      <c r="BT73" s="321">
        <v>75.92593099875937</v>
      </c>
      <c r="BU73" s="321">
        <v>80.010489616071254</v>
      </c>
      <c r="BV73" s="321">
        <v>57.722094242786802</v>
      </c>
      <c r="BW73" s="321">
        <v>53.787557415694501</v>
      </c>
      <c r="BX73" s="321">
        <v>87.592972745461125</v>
      </c>
      <c r="BY73" s="321">
        <v>80.801785404004562</v>
      </c>
      <c r="BZ73" s="321">
        <v>59.351515790886921</v>
      </c>
      <c r="CA73" s="321">
        <v>70.876656777544483</v>
      </c>
      <c r="CB73" s="321">
        <v>61.559564459694073</v>
      </c>
      <c r="CC73" s="321">
        <v>48.484948776599431</v>
      </c>
      <c r="CD73" s="321">
        <v>46.634812254448732</v>
      </c>
      <c r="CE73" s="321">
        <v>47.415922113448048</v>
      </c>
      <c r="CF73" s="321">
        <v>62.388298488980297</v>
      </c>
      <c r="CG73" s="321">
        <v>100.0906527403518</v>
      </c>
      <c r="CH73" s="321">
        <v>54.859520476742567</v>
      </c>
      <c r="CI73" s="321">
        <v>61.925951717616037</v>
      </c>
      <c r="CJ73" s="321">
        <v>81.580427586201154</v>
      </c>
      <c r="CK73" s="321">
        <v>81.095727756134039</v>
      </c>
      <c r="CL73" s="321">
        <v>51.114490667367228</v>
      </c>
      <c r="CM73" s="321">
        <v>79.773173816413305</v>
      </c>
      <c r="CN73" s="321">
        <v>61.238174821083327</v>
      </c>
      <c r="CO73" s="321">
        <v>113.18345441893609</v>
      </c>
      <c r="CP73" s="321">
        <v>56.53465680926552</v>
      </c>
      <c r="CQ73" s="321">
        <v>74.585128246534694</v>
      </c>
      <c r="CR73" s="321">
        <v>82.622432189856156</v>
      </c>
      <c r="CS73" s="321">
        <v>65.796984130567424</v>
      </c>
      <c r="CT73" s="321">
        <v>62.264438871738953</v>
      </c>
      <c r="CU73" s="321">
        <v>66.671074783522457</v>
      </c>
      <c r="CV73" s="321">
        <v>73.747093097697217</v>
      </c>
      <c r="CW73" s="321">
        <v>62.175451274063263</v>
      </c>
      <c r="CX73" s="321">
        <v>43.609791015243317</v>
      </c>
      <c r="CY73" s="321">
        <v>51.910521488859708</v>
      </c>
      <c r="CZ73" s="321">
        <v>97.480372990265266</v>
      </c>
      <c r="DA73" s="321">
        <v>82.978208492269488</v>
      </c>
      <c r="DB73" s="321">
        <v>45.325979132894368</v>
      </c>
      <c r="DC73" s="321">
        <v>33.921546119391117</v>
      </c>
      <c r="DD73" s="321">
        <v>75.862670244218748</v>
      </c>
      <c r="DE73" s="321">
        <v>67.689469214918716</v>
      </c>
      <c r="DF73" s="321">
        <v>78.181984970082752</v>
      </c>
      <c r="DG73" s="321">
        <v>35.461463118597933</v>
      </c>
      <c r="DH73" s="321">
        <v>50.996628415445251</v>
      </c>
      <c r="DI73" s="321">
        <v>63.876834833996497</v>
      </c>
      <c r="DJ73" s="321">
        <v>78.115953421187712</v>
      </c>
      <c r="DK73" s="321">
        <v>110.3979456531651</v>
      </c>
      <c r="DL73" s="321">
        <v>54.873344352807663</v>
      </c>
      <c r="DM73" s="321">
        <v>72.180138396952557</v>
      </c>
      <c r="DN73" s="321">
        <v>68.638520162221639</v>
      </c>
      <c r="DO73" s="321">
        <v>97.54625243813318</v>
      </c>
      <c r="DP73" s="321">
        <v>49.927096657727184</v>
      </c>
      <c r="DQ73" s="321">
        <v>100.5621002665645</v>
      </c>
      <c r="DR73" s="321">
        <v>42.319577490576357</v>
      </c>
      <c r="DS73" s="321">
        <v>51.166937609588892</v>
      </c>
      <c r="DT73" s="321">
        <v>70.458618260970837</v>
      </c>
      <c r="DU73" s="321">
        <v>42.317946110172663</v>
      </c>
      <c r="DV73" s="321">
        <v>84.895729331108583</v>
      </c>
      <c r="DW73" s="321">
        <v>62.903233712531531</v>
      </c>
      <c r="DX73" s="321">
        <v>46.420744931092067</v>
      </c>
      <c r="DY73" s="321">
        <v>72.292102396539974</v>
      </c>
      <c r="DZ73" s="321">
        <v>68.131115240686782</v>
      </c>
      <c r="EA73" s="321">
        <v>52.374655148326902</v>
      </c>
      <c r="EB73" s="321">
        <v>70.104744713166141</v>
      </c>
      <c r="EC73" s="321">
        <v>38.548478830297533</v>
      </c>
      <c r="ED73" s="321">
        <v>117.4021086923124</v>
      </c>
      <c r="EE73" s="321">
        <v>42.556650555633318</v>
      </c>
      <c r="EF73" s="321">
        <v>47.876346569850043</v>
      </c>
      <c r="EG73" s="321">
        <v>80.115345419002054</v>
      </c>
      <c r="EH73" s="321">
        <v>74.16793816878787</v>
      </c>
      <c r="EI73" s="321">
        <v>44.514165141010672</v>
      </c>
      <c r="EJ73" s="321">
        <v>76.974542654052996</v>
      </c>
      <c r="EK73" s="321">
        <v>82.126179945505243</v>
      </c>
      <c r="EL73" s="321">
        <v>66.606518921892658</v>
      </c>
      <c r="EM73" s="321">
        <v>17.877213618624651</v>
      </c>
      <c r="EN73" s="321">
        <v>68.645196532230344</v>
      </c>
      <c r="EO73" s="321">
        <v>68.629246210730827</v>
      </c>
      <c r="EP73" s="321">
        <v>41.21435474755345</v>
      </c>
      <c r="EQ73" s="321">
        <v>29.108454038585919</v>
      </c>
      <c r="ER73" s="321">
        <v>55.722701527533509</v>
      </c>
      <c r="ES73" s="321">
        <v>36.534776592117709</v>
      </c>
      <c r="ET73" s="321">
        <v>55.932458284228993</v>
      </c>
      <c r="EU73" s="321">
        <v>78.626845836265971</v>
      </c>
      <c r="EV73" s="321">
        <v>83.670568797812294</v>
      </c>
      <c r="EW73" s="321">
        <v>77.655076949763782</v>
      </c>
      <c r="EX73" s="321">
        <v>64.516900125140282</v>
      </c>
      <c r="EY73" s="321">
        <v>75.273148626769483</v>
      </c>
      <c r="EZ73" s="321">
        <v>75.651626806253958</v>
      </c>
      <c r="FA73" s="321">
        <v>28.09362813532567</v>
      </c>
      <c r="FB73" s="321">
        <v>60.193727477863142</v>
      </c>
      <c r="FC73" s="321">
        <v>54.132059506765572</v>
      </c>
      <c r="FD73" s="321">
        <v>77.744153778871762</v>
      </c>
      <c r="FE73" s="321">
        <v>53.837473970817761</v>
      </c>
      <c r="FF73" s="321">
        <v>69.109632720499391</v>
      </c>
      <c r="FG73" s="321">
        <v>84.713615659401455</v>
      </c>
      <c r="FH73" s="321">
        <v>53.146061511976043</v>
      </c>
      <c r="FI73" s="321">
        <v>55.335094013497262</v>
      </c>
      <c r="FJ73" s="321">
        <v>58.907270705821119</v>
      </c>
      <c r="FK73" s="321">
        <v>69.661032338746367</v>
      </c>
      <c r="FL73" s="321">
        <v>40.954041726879957</v>
      </c>
      <c r="FM73" s="321">
        <v>92.299495079309139</v>
      </c>
      <c r="FN73" s="321">
        <v>55.478588463843167</v>
      </c>
      <c r="FO73" s="321">
        <v>25.173162581061511</v>
      </c>
      <c r="FP73" s="321">
        <v>80.164927292689725</v>
      </c>
      <c r="FQ73" s="321">
        <v>58.602600765134397</v>
      </c>
      <c r="FR73" s="321">
        <v>69.092435764000285</v>
      </c>
      <c r="FS73" s="321">
        <v>65.542382434689785</v>
      </c>
      <c r="FT73" s="321">
        <v>91.695489029772531</v>
      </c>
      <c r="FU73" s="321">
        <v>91.27284293081803</v>
      </c>
      <c r="FV73" s="321">
        <v>41.259987945687072</v>
      </c>
      <c r="FW73" s="321">
        <v>68.98363290067249</v>
      </c>
      <c r="FX73" s="321">
        <v>75.624249900418008</v>
      </c>
      <c r="FY73" s="321">
        <v>69.160989536603594</v>
      </c>
      <c r="FZ73" s="321">
        <v>67.902257813505855</v>
      </c>
      <c r="GA73" s="321">
        <v>61.029577160458153</v>
      </c>
      <c r="GB73" s="321">
        <v>72.437832505404657</v>
      </c>
      <c r="GC73" s="321">
        <v>74.425133746769006</v>
      </c>
      <c r="GD73" s="321">
        <v>68.934957023859283</v>
      </c>
      <c r="GE73" s="321">
        <v>67.270595582711906</v>
      </c>
      <c r="GF73" s="321">
        <v>19.95145692153816</v>
      </c>
      <c r="GG73" s="321">
        <v>78.740174001029999</v>
      </c>
      <c r="GH73" s="321">
        <v>57.91935178832378</v>
      </c>
      <c r="GI73" s="321">
        <v>91.38650747817475</v>
      </c>
      <c r="GJ73" s="321">
        <v>70.680999396116306</v>
      </c>
      <c r="GK73" s="321">
        <v>88.668216501003201</v>
      </c>
      <c r="GL73" s="321">
        <v>51.107178664987792</v>
      </c>
      <c r="GM73" s="321">
        <v>79.312548241033127</v>
      </c>
      <c r="GN73" s="321">
        <v>113.3513770540648</v>
      </c>
      <c r="GO73" s="321">
        <v>69.411524906259189</v>
      </c>
      <c r="GP73" s="321">
        <v>46.882080612107522</v>
      </c>
      <c r="GQ73" s="321">
        <v>131.75291975299541</v>
      </c>
      <c r="GR73" s="321">
        <v>58.38767680144808</v>
      </c>
      <c r="GS73" s="321">
        <v>70.025141592236864</v>
      </c>
      <c r="GT73" s="321">
        <v>72.093846984445918</v>
      </c>
      <c r="GU73" s="321">
        <v>87.725333666145787</v>
      </c>
      <c r="GV73" s="321">
        <v>66.714002737291409</v>
      </c>
      <c r="GW73" s="321">
        <v>52.872568690321259</v>
      </c>
      <c r="GX73" s="321">
        <v>45.919790876821203</v>
      </c>
      <c r="GY73" s="321">
        <v>61.215353479772517</v>
      </c>
      <c r="GZ73" s="321">
        <v>65.594615192833174</v>
      </c>
      <c r="HA73" s="321">
        <v>83.915181215384067</v>
      </c>
      <c r="HB73" s="321">
        <v>59.151806134541168</v>
      </c>
      <c r="HC73" s="321">
        <v>71.391808107002305</v>
      </c>
      <c r="HD73" s="321">
        <v>63.782231658181338</v>
      </c>
      <c r="HE73" s="321">
        <v>64.748179671776199</v>
      </c>
      <c r="HF73" s="321">
        <v>72.54106657211949</v>
      </c>
      <c r="HG73" s="321">
        <v>83.426526427734856</v>
      </c>
      <c r="HH73" s="321">
        <v>100.72807770771109</v>
      </c>
      <c r="HI73" s="321">
        <v>43.18086372167798</v>
      </c>
      <c r="HJ73" s="321">
        <v>76.081788102549652</v>
      </c>
      <c r="HK73" s="321">
        <v>71.583391902357718</v>
      </c>
      <c r="HL73" s="321">
        <v>65.282242475374403</v>
      </c>
      <c r="HM73" s="321">
        <v>78.913729439413927</v>
      </c>
      <c r="HN73" s="321">
        <v>75.119518396169198</v>
      </c>
      <c r="HO73" s="321">
        <v>32.060698434342818</v>
      </c>
      <c r="HP73" s="321">
        <v>116.30488224477089</v>
      </c>
      <c r="HQ73" s="321">
        <v>59.403663496832273</v>
      </c>
      <c r="HR73" s="321">
        <v>97.445965531909351</v>
      </c>
      <c r="HS73" s="321">
        <v>90.01888222794706</v>
      </c>
      <c r="HT73" s="321">
        <v>70.490476984753272</v>
      </c>
      <c r="HU73" s="321">
        <v>46.33488765315596</v>
      </c>
      <c r="HV73" s="321">
        <v>74.852149724262205</v>
      </c>
      <c r="HW73" s="321">
        <v>88.020932968756227</v>
      </c>
      <c r="HX73" s="321">
        <v>91.841889126224316</v>
      </c>
      <c r="HY73" s="321">
        <v>57.631968542932391</v>
      </c>
      <c r="HZ73" s="321">
        <v>72.884917524210252</v>
      </c>
      <c r="IA73" s="321">
        <v>74.940295523899138</v>
      </c>
      <c r="IB73" s="321">
        <v>66.774870141611046</v>
      </c>
      <c r="IC73" s="321">
        <v>58.779772792036951</v>
      </c>
      <c r="ID73" s="321">
        <v>66.974400874439311</v>
      </c>
      <c r="IE73" s="321">
        <v>49.781665180857878</v>
      </c>
      <c r="IF73" s="321">
        <v>41.974365158115369</v>
      </c>
      <c r="IG73" s="321">
        <v>44.277520578101552</v>
      </c>
      <c r="IH73" s="321">
        <v>45.339906907761879</v>
      </c>
      <c r="II73" s="321">
        <v>67.441630703092571</v>
      </c>
      <c r="IJ73" s="321">
        <v>75.542099953955088</v>
      </c>
      <c r="IK73" s="321">
        <v>46.981829719792863</v>
      </c>
      <c r="IL73" s="321">
        <v>68.687699501459846</v>
      </c>
      <c r="IM73" s="321">
        <v>89.305176754862188</v>
      </c>
      <c r="IN73" s="321">
        <v>62.441569544898918</v>
      </c>
      <c r="IO73" s="321">
        <v>81.159951059650425</v>
      </c>
      <c r="IP73" s="321">
        <v>47.941802144930918</v>
      </c>
      <c r="IQ73" s="321">
        <v>104.19566286754041</v>
      </c>
      <c r="IR73" s="321">
        <v>61.095210639296411</v>
      </c>
      <c r="IS73" s="321">
        <v>66.127994634351467</v>
      </c>
      <c r="IT73" s="321">
        <v>62.051503213303157</v>
      </c>
      <c r="IU73" s="321">
        <v>100.1475234291624</v>
      </c>
      <c r="IV73" s="321">
        <v>75.239779795914089</v>
      </c>
      <c r="IW73" s="321">
        <v>49.581799831332177</v>
      </c>
      <c r="IX73" s="321">
        <v>90.254870862355219</v>
      </c>
      <c r="IY73" s="321">
        <v>80.27609404631518</v>
      </c>
      <c r="IZ73" s="321">
        <v>59.80445886122002</v>
      </c>
      <c r="JA73" s="321">
        <v>65.281131242475169</v>
      </c>
      <c r="JB73" s="321">
        <v>111.2759972175611</v>
      </c>
      <c r="JC73" s="321">
        <v>51.860260019664793</v>
      </c>
      <c r="JD73" s="321">
        <v>58.888188488161362</v>
      </c>
      <c r="JE73" s="321">
        <v>57.78732371960615</v>
      </c>
      <c r="JF73" s="321">
        <v>91.846545281483358</v>
      </c>
      <c r="JG73" s="321">
        <v>71.256528516555051</v>
      </c>
      <c r="JH73" s="321">
        <v>79.360469601076076</v>
      </c>
      <c r="JI73" s="321">
        <v>58.362001936385568</v>
      </c>
      <c r="JJ73" s="321">
        <v>58.852771953032523</v>
      </c>
      <c r="JK73" s="321">
        <v>53.936040641477589</v>
      </c>
      <c r="JL73" s="321">
        <v>75.713075011765511</v>
      </c>
      <c r="JM73" s="321">
        <v>82.402668862436997</v>
      </c>
      <c r="JN73" s="321">
        <v>53.336210256604147</v>
      </c>
      <c r="JO73" s="321">
        <v>70.753300988169343</v>
      </c>
      <c r="JP73" s="321">
        <v>37.569317845889003</v>
      </c>
      <c r="JQ73" s="321">
        <v>71.394682034514119</v>
      </c>
      <c r="JR73" s="321">
        <v>58.365336156710299</v>
      </c>
      <c r="JS73" s="321">
        <v>80.757554326647906</v>
      </c>
      <c r="JT73" s="321">
        <v>99.780484908922944</v>
      </c>
      <c r="JU73" s="321">
        <v>66.307325168518602</v>
      </c>
      <c r="JV73" s="321">
        <v>75.105632015086044</v>
      </c>
      <c r="JW73" s="321">
        <v>50.014974058710358</v>
      </c>
      <c r="JX73" s="321">
        <v>43.445944181702053</v>
      </c>
      <c r="JY73" s="321">
        <v>61.989823805008548</v>
      </c>
      <c r="JZ73" s="321">
        <v>58.582572535207838</v>
      </c>
      <c r="KA73" s="321">
        <v>75.23273312965793</v>
      </c>
      <c r="KB73" s="321">
        <v>48.413092953367872</v>
      </c>
      <c r="KC73" s="321">
        <v>88.747778598719535</v>
      </c>
      <c r="KD73" s="321">
        <v>63.045734901357683</v>
      </c>
      <c r="KE73" s="321">
        <v>39.796980815168681</v>
      </c>
      <c r="KF73" s="321">
        <v>79.311492792273114</v>
      </c>
      <c r="KG73" s="321">
        <v>68.537685415734586</v>
      </c>
      <c r="KH73" s="321">
        <v>51.701460298729373</v>
      </c>
      <c r="KI73" s="321">
        <v>61.116535021026728</v>
      </c>
      <c r="KJ73" s="321">
        <v>64.940241578217737</v>
      </c>
      <c r="KK73" s="321">
        <v>99.703593429587599</v>
      </c>
    </row>
    <row r="74" spans="1:297" ht="15.75" customHeight="1">
      <c r="A74" s="474">
        <v>322.26</v>
      </c>
      <c r="B74" s="323" t="s">
        <v>591</v>
      </c>
      <c r="C74" s="321">
        <v>7.8271480816874446</v>
      </c>
      <c r="D74" s="689">
        <v>0</v>
      </c>
      <c r="E74" s="689">
        <v>22.558199999999999</v>
      </c>
      <c r="F74" s="321">
        <v>0</v>
      </c>
      <c r="G74" s="321">
        <v>0</v>
      </c>
      <c r="H74" s="321">
        <v>0</v>
      </c>
      <c r="I74" s="321">
        <v>0</v>
      </c>
      <c r="J74" s="321">
        <v>0</v>
      </c>
      <c r="K74" s="321">
        <v>0</v>
      </c>
      <c r="L74" s="321">
        <v>0</v>
      </c>
      <c r="M74" s="321">
        <v>0</v>
      </c>
      <c r="N74" s="321">
        <v>0</v>
      </c>
      <c r="O74" s="321">
        <v>22.558199999999999</v>
      </c>
      <c r="P74" s="321">
        <v>0</v>
      </c>
      <c r="Q74" s="321">
        <v>0</v>
      </c>
      <c r="R74" s="321">
        <v>0</v>
      </c>
      <c r="S74" s="321">
        <v>0</v>
      </c>
      <c r="T74" s="321">
        <v>0</v>
      </c>
      <c r="U74" s="321">
        <v>0</v>
      </c>
      <c r="V74" s="321">
        <v>0</v>
      </c>
      <c r="W74" s="321">
        <v>0</v>
      </c>
      <c r="X74" s="321">
        <v>0</v>
      </c>
      <c r="Y74" s="321">
        <v>0</v>
      </c>
      <c r="Z74" s="321">
        <v>22.558199999999999</v>
      </c>
      <c r="AA74" s="321">
        <v>0</v>
      </c>
      <c r="AB74" s="321">
        <v>0</v>
      </c>
      <c r="AC74" s="321">
        <v>0</v>
      </c>
      <c r="AD74" s="321">
        <v>0</v>
      </c>
      <c r="AE74" s="321">
        <v>0</v>
      </c>
      <c r="AF74" s="321">
        <v>22.558199999999999</v>
      </c>
      <c r="AG74" s="321">
        <v>22.558199999999999</v>
      </c>
      <c r="AH74" s="321">
        <v>0</v>
      </c>
      <c r="AI74" s="321">
        <v>0</v>
      </c>
      <c r="AJ74" s="321">
        <v>0</v>
      </c>
      <c r="AK74" s="321">
        <v>0</v>
      </c>
      <c r="AL74" s="321">
        <v>0</v>
      </c>
      <c r="AM74" s="321">
        <v>0</v>
      </c>
      <c r="AN74" s="321">
        <v>0</v>
      </c>
      <c r="AO74" s="321">
        <v>0</v>
      </c>
      <c r="AP74" s="321">
        <v>0</v>
      </c>
      <c r="AQ74" s="321">
        <v>0</v>
      </c>
      <c r="AR74" s="321">
        <v>0</v>
      </c>
      <c r="AS74" s="321">
        <v>0</v>
      </c>
      <c r="AT74" s="321">
        <v>0</v>
      </c>
      <c r="AU74" s="321">
        <v>0</v>
      </c>
      <c r="AV74" s="321">
        <v>0</v>
      </c>
      <c r="AW74" s="321">
        <v>0</v>
      </c>
      <c r="AX74" s="321">
        <v>22.558199999999999</v>
      </c>
      <c r="AY74" s="321">
        <v>0</v>
      </c>
      <c r="AZ74" s="321">
        <v>0</v>
      </c>
      <c r="BA74" s="321">
        <v>0</v>
      </c>
      <c r="BB74" s="321">
        <v>0</v>
      </c>
      <c r="BC74" s="321">
        <v>0</v>
      </c>
      <c r="BD74" s="321">
        <v>0</v>
      </c>
      <c r="BE74" s="321">
        <v>0</v>
      </c>
      <c r="BF74" s="321">
        <v>0</v>
      </c>
      <c r="BG74" s="321">
        <v>0</v>
      </c>
      <c r="BH74" s="321">
        <v>0</v>
      </c>
      <c r="BI74" s="321">
        <v>0</v>
      </c>
      <c r="BJ74" s="321">
        <v>0</v>
      </c>
      <c r="BK74" s="321">
        <v>0</v>
      </c>
      <c r="BL74" s="321">
        <v>0</v>
      </c>
      <c r="BM74" s="321">
        <v>0</v>
      </c>
      <c r="BN74" s="321">
        <v>0</v>
      </c>
      <c r="BO74" s="321">
        <v>0</v>
      </c>
      <c r="BP74" s="321">
        <v>0</v>
      </c>
      <c r="BQ74" s="321">
        <v>0</v>
      </c>
      <c r="BR74" s="321">
        <v>0</v>
      </c>
      <c r="BS74" s="321">
        <v>0</v>
      </c>
      <c r="BT74" s="321">
        <v>0</v>
      </c>
      <c r="BU74" s="321">
        <v>0</v>
      </c>
      <c r="BV74" s="321">
        <v>0</v>
      </c>
      <c r="BW74" s="321">
        <v>0</v>
      </c>
      <c r="BX74" s="321">
        <v>0</v>
      </c>
      <c r="BY74" s="321">
        <v>0</v>
      </c>
      <c r="BZ74" s="321">
        <v>0</v>
      </c>
      <c r="CA74" s="321">
        <v>22.558199999999999</v>
      </c>
      <c r="CB74" s="321">
        <v>0</v>
      </c>
      <c r="CC74" s="321">
        <v>0</v>
      </c>
      <c r="CD74" s="321">
        <v>22.558199999999999</v>
      </c>
      <c r="CE74" s="321">
        <v>0</v>
      </c>
      <c r="CF74" s="321">
        <v>0</v>
      </c>
      <c r="CG74" s="321">
        <v>0</v>
      </c>
      <c r="CH74" s="321">
        <v>0</v>
      </c>
      <c r="CI74" s="321">
        <v>0</v>
      </c>
      <c r="CJ74" s="321">
        <v>0</v>
      </c>
      <c r="CK74" s="321">
        <v>0</v>
      </c>
      <c r="CL74" s="321">
        <v>0</v>
      </c>
      <c r="CM74" s="321">
        <v>0</v>
      </c>
      <c r="CN74" s="321">
        <v>22.558199999999999</v>
      </c>
      <c r="CO74" s="321">
        <v>0</v>
      </c>
      <c r="CP74" s="321">
        <v>0</v>
      </c>
      <c r="CQ74" s="321">
        <v>0</v>
      </c>
      <c r="CR74" s="321">
        <v>0</v>
      </c>
      <c r="CS74" s="321">
        <v>0</v>
      </c>
      <c r="CT74" s="321">
        <v>22.558199999999999</v>
      </c>
      <c r="CU74" s="321">
        <v>0</v>
      </c>
      <c r="CV74" s="321">
        <v>0</v>
      </c>
      <c r="CW74" s="321">
        <v>0</v>
      </c>
      <c r="CX74" s="321">
        <v>22.558199999999999</v>
      </c>
      <c r="CY74" s="321">
        <v>0</v>
      </c>
      <c r="CZ74" s="321">
        <v>0</v>
      </c>
      <c r="DA74" s="321">
        <v>0</v>
      </c>
      <c r="DB74" s="321">
        <v>22.558199999999999</v>
      </c>
      <c r="DC74" s="321">
        <v>22.558199999999999</v>
      </c>
      <c r="DD74" s="321">
        <v>0</v>
      </c>
      <c r="DE74" s="321">
        <v>0</v>
      </c>
      <c r="DF74" s="321">
        <v>0</v>
      </c>
      <c r="DG74" s="321">
        <v>0</v>
      </c>
      <c r="DH74" s="321">
        <v>0</v>
      </c>
      <c r="DI74" s="321">
        <v>0</v>
      </c>
      <c r="DJ74" s="321">
        <v>0</v>
      </c>
      <c r="DK74" s="321">
        <v>0</v>
      </c>
      <c r="DL74" s="321">
        <v>0</v>
      </c>
      <c r="DM74" s="321">
        <v>0</v>
      </c>
      <c r="DN74" s="321">
        <v>0</v>
      </c>
      <c r="DO74" s="321">
        <v>0</v>
      </c>
      <c r="DP74" s="321">
        <v>22.558199999999999</v>
      </c>
      <c r="DQ74" s="321">
        <v>0</v>
      </c>
      <c r="DR74" s="321">
        <v>0</v>
      </c>
      <c r="DS74" s="321">
        <v>0</v>
      </c>
      <c r="DT74" s="321">
        <v>0</v>
      </c>
      <c r="DU74" s="321">
        <v>0</v>
      </c>
      <c r="DV74" s="321">
        <v>0</v>
      </c>
      <c r="DW74" s="321">
        <v>22.558199999999999</v>
      </c>
      <c r="DX74" s="321">
        <v>0</v>
      </c>
      <c r="DY74" s="321">
        <v>0</v>
      </c>
      <c r="DZ74" s="321">
        <v>0</v>
      </c>
      <c r="EA74" s="321">
        <v>0</v>
      </c>
      <c r="EB74" s="321">
        <v>0</v>
      </c>
      <c r="EC74" s="321">
        <v>0</v>
      </c>
      <c r="ED74" s="321">
        <v>0</v>
      </c>
      <c r="EE74" s="321">
        <v>0</v>
      </c>
      <c r="EF74" s="321">
        <v>0</v>
      </c>
      <c r="EG74" s="321">
        <v>0</v>
      </c>
      <c r="EH74" s="321">
        <v>0</v>
      </c>
      <c r="EI74" s="321">
        <v>0</v>
      </c>
      <c r="EJ74" s="321">
        <v>22.558199999999999</v>
      </c>
      <c r="EK74" s="321">
        <v>0</v>
      </c>
      <c r="EL74" s="321">
        <v>0</v>
      </c>
      <c r="EM74" s="321">
        <v>22.558199999999999</v>
      </c>
      <c r="EN74" s="321">
        <v>0</v>
      </c>
      <c r="EO74" s="321">
        <v>22.558199999999999</v>
      </c>
      <c r="EP74" s="321">
        <v>22.558199999999999</v>
      </c>
      <c r="EQ74" s="321">
        <v>22.558199999999999</v>
      </c>
      <c r="ER74" s="321">
        <v>0</v>
      </c>
      <c r="ES74" s="321">
        <v>0</v>
      </c>
      <c r="ET74" s="321">
        <v>0</v>
      </c>
      <c r="EU74" s="321">
        <v>0</v>
      </c>
      <c r="EV74" s="321">
        <v>0</v>
      </c>
      <c r="EW74" s="321">
        <v>0</v>
      </c>
      <c r="EX74" s="321">
        <v>0</v>
      </c>
      <c r="EY74" s="321">
        <v>0</v>
      </c>
      <c r="EZ74" s="321">
        <v>0</v>
      </c>
      <c r="FA74" s="321">
        <v>22.558199999999999</v>
      </c>
      <c r="FB74" s="321">
        <v>0</v>
      </c>
      <c r="FC74" s="321">
        <v>0</v>
      </c>
      <c r="FD74" s="321">
        <v>22.558199999999999</v>
      </c>
      <c r="FE74" s="321">
        <v>0</v>
      </c>
      <c r="FF74" s="321">
        <v>0</v>
      </c>
      <c r="FG74" s="321">
        <v>0</v>
      </c>
      <c r="FH74" s="321">
        <v>0</v>
      </c>
      <c r="FI74" s="321">
        <v>0</v>
      </c>
      <c r="FJ74" s="321">
        <v>0</v>
      </c>
      <c r="FK74" s="321">
        <v>0</v>
      </c>
      <c r="FL74" s="321">
        <v>0</v>
      </c>
      <c r="FM74" s="321">
        <v>0</v>
      </c>
      <c r="FN74" s="321">
        <v>0</v>
      </c>
      <c r="FO74" s="321">
        <v>22.558199999999999</v>
      </c>
      <c r="FP74" s="321">
        <v>0</v>
      </c>
      <c r="FQ74" s="321">
        <v>0</v>
      </c>
      <c r="FR74" s="321">
        <v>0</v>
      </c>
      <c r="FS74" s="321">
        <v>0</v>
      </c>
      <c r="FT74" s="321">
        <v>0</v>
      </c>
      <c r="FU74" s="321">
        <v>0</v>
      </c>
      <c r="FV74" s="321">
        <v>0</v>
      </c>
      <c r="FW74" s="321">
        <v>0</v>
      </c>
      <c r="FX74" s="321">
        <v>0</v>
      </c>
      <c r="FY74" s="321">
        <v>0</v>
      </c>
      <c r="FZ74" s="321">
        <v>0</v>
      </c>
      <c r="GA74" s="321">
        <v>0</v>
      </c>
      <c r="GB74" s="321">
        <v>0</v>
      </c>
      <c r="GC74" s="321">
        <v>0</v>
      </c>
      <c r="GD74" s="321">
        <v>0</v>
      </c>
      <c r="GE74" s="321">
        <v>22.558199999999999</v>
      </c>
      <c r="GF74" s="321">
        <v>22.558199999999999</v>
      </c>
      <c r="GG74" s="321">
        <v>0</v>
      </c>
      <c r="GH74" s="321">
        <v>0</v>
      </c>
      <c r="GI74" s="321">
        <v>0</v>
      </c>
      <c r="GJ74" s="321">
        <v>0</v>
      </c>
      <c r="GK74" s="321">
        <v>0</v>
      </c>
      <c r="GL74" s="321">
        <v>0</v>
      </c>
      <c r="GM74" s="321">
        <v>0</v>
      </c>
      <c r="GN74" s="321">
        <v>0</v>
      </c>
      <c r="GO74" s="321">
        <v>0</v>
      </c>
      <c r="GP74" s="321">
        <v>0</v>
      </c>
      <c r="GQ74" s="321">
        <v>0</v>
      </c>
      <c r="GR74" s="321">
        <v>0</v>
      </c>
      <c r="GS74" s="321">
        <v>22.558199999999999</v>
      </c>
      <c r="GT74" s="321">
        <v>0</v>
      </c>
      <c r="GU74" s="321">
        <v>0</v>
      </c>
      <c r="GV74" s="321">
        <v>0</v>
      </c>
      <c r="GW74" s="321">
        <v>0</v>
      </c>
      <c r="GX74" s="321">
        <v>0</v>
      </c>
      <c r="GY74" s="321">
        <v>0</v>
      </c>
      <c r="GZ74" s="321">
        <v>22.558199999999999</v>
      </c>
      <c r="HA74" s="321">
        <v>0</v>
      </c>
      <c r="HB74" s="321">
        <v>0</v>
      </c>
      <c r="HC74" s="321">
        <v>0</v>
      </c>
      <c r="HD74" s="321">
        <v>0</v>
      </c>
      <c r="HE74" s="321">
        <v>0</v>
      </c>
      <c r="HF74" s="321">
        <v>0</v>
      </c>
      <c r="HG74" s="321">
        <v>0</v>
      </c>
      <c r="HH74" s="321">
        <v>0</v>
      </c>
      <c r="HI74" s="321">
        <v>0</v>
      </c>
      <c r="HJ74" s="321">
        <v>0</v>
      </c>
      <c r="HK74" s="321">
        <v>0</v>
      </c>
      <c r="HL74" s="321">
        <v>0</v>
      </c>
      <c r="HM74" s="321">
        <v>0</v>
      </c>
      <c r="HN74" s="321">
        <v>0</v>
      </c>
      <c r="HO74" s="321">
        <v>0</v>
      </c>
      <c r="HP74" s="321">
        <v>0</v>
      </c>
      <c r="HQ74" s="321">
        <v>22.558199999999999</v>
      </c>
      <c r="HR74" s="321">
        <v>0</v>
      </c>
      <c r="HS74" s="321">
        <v>0</v>
      </c>
      <c r="HT74" s="321">
        <v>0</v>
      </c>
      <c r="HU74" s="321">
        <v>0</v>
      </c>
      <c r="HV74" s="321">
        <v>0</v>
      </c>
      <c r="HW74" s="321">
        <v>0</v>
      </c>
      <c r="HX74" s="321">
        <v>0</v>
      </c>
      <c r="HY74" s="321">
        <v>0</v>
      </c>
      <c r="HZ74" s="321">
        <v>0</v>
      </c>
      <c r="IA74" s="321">
        <v>0</v>
      </c>
      <c r="IB74" s="321">
        <v>0</v>
      </c>
      <c r="IC74" s="321">
        <v>0</v>
      </c>
      <c r="ID74" s="321">
        <v>0</v>
      </c>
      <c r="IE74" s="321">
        <v>22.558199999999999</v>
      </c>
      <c r="IF74" s="321">
        <v>22.558199999999999</v>
      </c>
      <c r="IG74" s="321">
        <v>0</v>
      </c>
      <c r="IH74" s="321">
        <v>0</v>
      </c>
      <c r="II74" s="321">
        <v>0</v>
      </c>
      <c r="IJ74" s="321">
        <v>0</v>
      </c>
      <c r="IK74" s="321">
        <v>0</v>
      </c>
      <c r="IL74" s="321">
        <v>0</v>
      </c>
      <c r="IM74" s="321">
        <v>0</v>
      </c>
      <c r="IN74" s="321">
        <v>0</v>
      </c>
      <c r="IO74" s="321">
        <v>0</v>
      </c>
      <c r="IP74" s="321">
        <v>0</v>
      </c>
      <c r="IQ74" s="321">
        <v>0</v>
      </c>
      <c r="IR74" s="321">
        <v>0</v>
      </c>
      <c r="IS74" s="321">
        <v>0</v>
      </c>
      <c r="IT74" s="321">
        <v>0</v>
      </c>
      <c r="IU74" s="321">
        <v>0</v>
      </c>
      <c r="IV74" s="321">
        <v>0</v>
      </c>
      <c r="IW74" s="321">
        <v>0</v>
      </c>
      <c r="IX74" s="321">
        <v>0</v>
      </c>
      <c r="IY74" s="321">
        <v>0</v>
      </c>
      <c r="IZ74" s="321">
        <v>0</v>
      </c>
      <c r="JA74" s="321">
        <v>0</v>
      </c>
      <c r="JB74" s="321">
        <v>0</v>
      </c>
      <c r="JC74" s="321">
        <v>0</v>
      </c>
      <c r="JD74" s="321">
        <v>0</v>
      </c>
      <c r="JE74" s="321">
        <v>0</v>
      </c>
      <c r="JF74" s="321">
        <v>22.558199999999999</v>
      </c>
      <c r="JG74" s="321">
        <v>0</v>
      </c>
      <c r="JH74" s="321">
        <v>0</v>
      </c>
      <c r="JI74" s="321">
        <v>0</v>
      </c>
      <c r="JJ74" s="321">
        <v>0</v>
      </c>
      <c r="JK74" s="321">
        <v>0</v>
      </c>
      <c r="JL74" s="321">
        <v>0</v>
      </c>
      <c r="JM74" s="321">
        <v>0</v>
      </c>
      <c r="JN74" s="321">
        <v>0</v>
      </c>
      <c r="JO74" s="321">
        <v>0</v>
      </c>
      <c r="JP74" s="321">
        <v>22.558199999999999</v>
      </c>
      <c r="JQ74" s="321">
        <v>0</v>
      </c>
      <c r="JR74" s="321">
        <v>22.558199999999999</v>
      </c>
      <c r="JS74" s="321">
        <v>0</v>
      </c>
      <c r="JT74" s="321">
        <v>0</v>
      </c>
      <c r="JU74" s="321">
        <v>0</v>
      </c>
      <c r="JV74" s="321">
        <v>0</v>
      </c>
      <c r="JW74" s="321">
        <v>0</v>
      </c>
      <c r="JX74" s="321">
        <v>0</v>
      </c>
      <c r="JY74" s="321">
        <v>0</v>
      </c>
      <c r="JZ74" s="321">
        <v>0</v>
      </c>
      <c r="KA74" s="321">
        <v>0</v>
      </c>
      <c r="KB74" s="321">
        <v>0</v>
      </c>
      <c r="KC74" s="321">
        <v>0</v>
      </c>
      <c r="KD74" s="321">
        <v>0</v>
      </c>
      <c r="KE74" s="321">
        <v>22.558199999999999</v>
      </c>
      <c r="KF74" s="321">
        <v>0</v>
      </c>
      <c r="KG74" s="321">
        <v>0</v>
      </c>
      <c r="KH74" s="321">
        <v>0</v>
      </c>
      <c r="KI74" s="321">
        <v>0</v>
      </c>
      <c r="KJ74" s="321">
        <v>0</v>
      </c>
      <c r="KK74" s="321">
        <v>0</v>
      </c>
    </row>
    <row r="75" spans="1:297" ht="15.75" customHeight="1">
      <c r="A75" s="474">
        <v>322.26</v>
      </c>
      <c r="B75" s="323" t="s">
        <v>592</v>
      </c>
      <c r="C75" s="321">
        <v>12.97247765348507</v>
      </c>
      <c r="D75" s="689">
        <v>0</v>
      </c>
      <c r="E75" s="689">
        <v>274.99830356900071</v>
      </c>
      <c r="F75" s="321">
        <v>0</v>
      </c>
      <c r="G75" s="321">
        <v>0</v>
      </c>
      <c r="H75" s="321">
        <v>0</v>
      </c>
      <c r="I75" s="321">
        <v>0</v>
      </c>
      <c r="J75" s="321">
        <v>0</v>
      </c>
      <c r="K75" s="321">
        <v>0</v>
      </c>
      <c r="L75" s="321">
        <v>0</v>
      </c>
      <c r="M75" s="321">
        <v>0</v>
      </c>
      <c r="N75" s="321">
        <v>0</v>
      </c>
      <c r="O75" s="321">
        <v>18.906751428811798</v>
      </c>
      <c r="P75" s="321">
        <v>0</v>
      </c>
      <c r="Q75" s="321">
        <v>0</v>
      </c>
      <c r="R75" s="321">
        <v>0</v>
      </c>
      <c r="S75" s="321">
        <v>0</v>
      </c>
      <c r="T75" s="321">
        <v>0</v>
      </c>
      <c r="U75" s="321">
        <v>0</v>
      </c>
      <c r="V75" s="321">
        <v>0</v>
      </c>
      <c r="W75" s="321">
        <v>0</v>
      </c>
      <c r="X75" s="321">
        <v>0</v>
      </c>
      <c r="Y75" s="321">
        <v>0</v>
      </c>
      <c r="Z75" s="321">
        <v>124.0910205401194</v>
      </c>
      <c r="AA75" s="321">
        <v>0</v>
      </c>
      <c r="AB75" s="321">
        <v>0</v>
      </c>
      <c r="AC75" s="321">
        <v>0</v>
      </c>
      <c r="AD75" s="321">
        <v>0</v>
      </c>
      <c r="AE75" s="321">
        <v>0</v>
      </c>
      <c r="AF75" s="321">
        <v>16.187414660140519</v>
      </c>
      <c r="AG75" s="321">
        <v>6.3788419040948154</v>
      </c>
      <c r="AH75" s="321">
        <v>0</v>
      </c>
      <c r="AI75" s="321">
        <v>0</v>
      </c>
      <c r="AJ75" s="321">
        <v>0</v>
      </c>
      <c r="AK75" s="321">
        <v>0</v>
      </c>
      <c r="AL75" s="321">
        <v>0</v>
      </c>
      <c r="AM75" s="321">
        <v>0</v>
      </c>
      <c r="AN75" s="321">
        <v>0</v>
      </c>
      <c r="AO75" s="321">
        <v>0</v>
      </c>
      <c r="AP75" s="321">
        <v>0</v>
      </c>
      <c r="AQ75" s="321">
        <v>0</v>
      </c>
      <c r="AR75" s="321">
        <v>0</v>
      </c>
      <c r="AS75" s="321">
        <v>0</v>
      </c>
      <c r="AT75" s="321">
        <v>0</v>
      </c>
      <c r="AU75" s="321">
        <v>0</v>
      </c>
      <c r="AV75" s="321">
        <v>0</v>
      </c>
      <c r="AW75" s="321">
        <v>0</v>
      </c>
      <c r="AX75" s="321">
        <v>152.84680840429471</v>
      </c>
      <c r="AY75" s="321">
        <v>0</v>
      </c>
      <c r="AZ75" s="321">
        <v>0</v>
      </c>
      <c r="BA75" s="321">
        <v>0</v>
      </c>
      <c r="BB75" s="321">
        <v>0</v>
      </c>
      <c r="BC75" s="321">
        <v>0</v>
      </c>
      <c r="BD75" s="321">
        <v>0</v>
      </c>
      <c r="BE75" s="321">
        <v>0</v>
      </c>
      <c r="BF75" s="321">
        <v>0</v>
      </c>
      <c r="BG75" s="321">
        <v>0</v>
      </c>
      <c r="BH75" s="321">
        <v>0</v>
      </c>
      <c r="BI75" s="321">
        <v>0</v>
      </c>
      <c r="BJ75" s="321">
        <v>0</v>
      </c>
      <c r="BK75" s="321">
        <v>0</v>
      </c>
      <c r="BL75" s="321">
        <v>0</v>
      </c>
      <c r="BM75" s="321">
        <v>0</v>
      </c>
      <c r="BN75" s="321">
        <v>0</v>
      </c>
      <c r="BO75" s="321">
        <v>0</v>
      </c>
      <c r="BP75" s="321">
        <v>0</v>
      </c>
      <c r="BQ75" s="321">
        <v>0</v>
      </c>
      <c r="BR75" s="321">
        <v>0</v>
      </c>
      <c r="BS75" s="321">
        <v>0</v>
      </c>
      <c r="BT75" s="321">
        <v>0</v>
      </c>
      <c r="BU75" s="321">
        <v>0</v>
      </c>
      <c r="BV75" s="321">
        <v>0</v>
      </c>
      <c r="BW75" s="321">
        <v>0</v>
      </c>
      <c r="BX75" s="321">
        <v>0</v>
      </c>
      <c r="BY75" s="321">
        <v>0</v>
      </c>
      <c r="BZ75" s="321">
        <v>0</v>
      </c>
      <c r="CA75" s="321">
        <v>82.834582917002407</v>
      </c>
      <c r="CB75" s="321">
        <v>0</v>
      </c>
      <c r="CC75" s="321">
        <v>0</v>
      </c>
      <c r="CD75" s="321">
        <v>91.608840456451773</v>
      </c>
      <c r="CE75" s="321">
        <v>0</v>
      </c>
      <c r="CF75" s="321">
        <v>0</v>
      </c>
      <c r="CG75" s="321">
        <v>0</v>
      </c>
      <c r="CH75" s="321">
        <v>0</v>
      </c>
      <c r="CI75" s="321">
        <v>0</v>
      </c>
      <c r="CJ75" s="321">
        <v>0</v>
      </c>
      <c r="CK75" s="321">
        <v>0</v>
      </c>
      <c r="CL75" s="321">
        <v>0</v>
      </c>
      <c r="CM75" s="321">
        <v>0</v>
      </c>
      <c r="CN75" s="321">
        <v>43.664972230094882</v>
      </c>
      <c r="CO75" s="321">
        <v>0</v>
      </c>
      <c r="CP75" s="321">
        <v>0</v>
      </c>
      <c r="CQ75" s="321">
        <v>0</v>
      </c>
      <c r="CR75" s="321">
        <v>0</v>
      </c>
      <c r="CS75" s="321">
        <v>0</v>
      </c>
      <c r="CT75" s="321">
        <v>35.511630156925172</v>
      </c>
      <c r="CU75" s="321">
        <v>0</v>
      </c>
      <c r="CV75" s="321">
        <v>0</v>
      </c>
      <c r="CW75" s="321">
        <v>0</v>
      </c>
      <c r="CX75" s="321">
        <v>249.90240725075529</v>
      </c>
      <c r="CY75" s="321">
        <v>0</v>
      </c>
      <c r="CZ75" s="321">
        <v>0</v>
      </c>
      <c r="DA75" s="321">
        <v>0</v>
      </c>
      <c r="DB75" s="321">
        <v>157.66047966018621</v>
      </c>
      <c r="DC75" s="321">
        <v>226.07590842005669</v>
      </c>
      <c r="DD75" s="321">
        <v>0</v>
      </c>
      <c r="DE75" s="321">
        <v>0</v>
      </c>
      <c r="DF75" s="321">
        <v>0</v>
      </c>
      <c r="DG75" s="321">
        <v>0</v>
      </c>
      <c r="DH75" s="321">
        <v>0</v>
      </c>
      <c r="DI75" s="321">
        <v>0</v>
      </c>
      <c r="DJ75" s="321">
        <v>0</v>
      </c>
      <c r="DK75" s="321">
        <v>0</v>
      </c>
      <c r="DL75" s="321">
        <v>0</v>
      </c>
      <c r="DM75" s="321">
        <v>0</v>
      </c>
      <c r="DN75" s="321">
        <v>0</v>
      </c>
      <c r="DO75" s="321">
        <v>0</v>
      </c>
      <c r="DP75" s="321">
        <v>197.66864912886521</v>
      </c>
      <c r="DQ75" s="321">
        <v>0</v>
      </c>
      <c r="DR75" s="321">
        <v>0</v>
      </c>
      <c r="DS75" s="321">
        <v>0</v>
      </c>
      <c r="DT75" s="321">
        <v>0</v>
      </c>
      <c r="DU75" s="321">
        <v>0</v>
      </c>
      <c r="DV75" s="321">
        <v>0</v>
      </c>
      <c r="DW75" s="321">
        <v>88.343552408398509</v>
      </c>
      <c r="DX75" s="321">
        <v>0</v>
      </c>
      <c r="DY75" s="321">
        <v>0</v>
      </c>
      <c r="DZ75" s="321">
        <v>0</v>
      </c>
      <c r="EA75" s="321">
        <v>0</v>
      </c>
      <c r="EB75" s="321">
        <v>0</v>
      </c>
      <c r="EC75" s="321">
        <v>0</v>
      </c>
      <c r="ED75" s="321">
        <v>0</v>
      </c>
      <c r="EE75" s="321">
        <v>0</v>
      </c>
      <c r="EF75" s="321">
        <v>0</v>
      </c>
      <c r="EG75" s="321">
        <v>0</v>
      </c>
      <c r="EH75" s="321">
        <v>0</v>
      </c>
      <c r="EI75" s="321">
        <v>0</v>
      </c>
      <c r="EJ75" s="321">
        <v>116.1469768394649</v>
      </c>
      <c r="EK75" s="321">
        <v>0</v>
      </c>
      <c r="EL75" s="321">
        <v>0</v>
      </c>
      <c r="EM75" s="321">
        <v>274.99830356900071</v>
      </c>
      <c r="EN75" s="321">
        <v>0</v>
      </c>
      <c r="EO75" s="321">
        <v>10.28591114321361</v>
      </c>
      <c r="EP75" s="321">
        <v>161.40115096852301</v>
      </c>
      <c r="EQ75" s="321">
        <v>254.09620753462599</v>
      </c>
      <c r="ER75" s="321">
        <v>0</v>
      </c>
      <c r="ES75" s="321">
        <v>0</v>
      </c>
      <c r="ET75" s="321">
        <v>0</v>
      </c>
      <c r="EU75" s="321">
        <v>0</v>
      </c>
      <c r="EV75" s="321">
        <v>0</v>
      </c>
      <c r="EW75" s="321">
        <v>0</v>
      </c>
      <c r="EX75" s="321">
        <v>0</v>
      </c>
      <c r="EY75" s="321">
        <v>0</v>
      </c>
      <c r="EZ75" s="321">
        <v>0</v>
      </c>
      <c r="FA75" s="321">
        <v>203.8452054412808</v>
      </c>
      <c r="FB75" s="321">
        <v>0</v>
      </c>
      <c r="FC75" s="321">
        <v>0</v>
      </c>
      <c r="FD75" s="321">
        <v>28.41537638640429</v>
      </c>
      <c r="FE75" s="321">
        <v>0</v>
      </c>
      <c r="FF75" s="321">
        <v>0</v>
      </c>
      <c r="FG75" s="321">
        <v>0</v>
      </c>
      <c r="FH75" s="321">
        <v>0</v>
      </c>
      <c r="FI75" s="321">
        <v>0</v>
      </c>
      <c r="FJ75" s="321">
        <v>0</v>
      </c>
      <c r="FK75" s="321">
        <v>0</v>
      </c>
      <c r="FL75" s="321">
        <v>0</v>
      </c>
      <c r="FM75" s="321">
        <v>0</v>
      </c>
      <c r="FN75" s="321">
        <v>0</v>
      </c>
      <c r="FO75" s="321">
        <v>219.67884712162439</v>
      </c>
      <c r="FP75" s="321">
        <v>0</v>
      </c>
      <c r="FQ75" s="321">
        <v>0</v>
      </c>
      <c r="FR75" s="321">
        <v>0</v>
      </c>
      <c r="FS75" s="321">
        <v>0</v>
      </c>
      <c r="FT75" s="321">
        <v>0</v>
      </c>
      <c r="FU75" s="321">
        <v>0</v>
      </c>
      <c r="FV75" s="321">
        <v>0</v>
      </c>
      <c r="FW75" s="321">
        <v>0</v>
      </c>
      <c r="FX75" s="321">
        <v>0</v>
      </c>
      <c r="FY75" s="321">
        <v>0</v>
      </c>
      <c r="FZ75" s="321">
        <v>0</v>
      </c>
      <c r="GA75" s="321">
        <v>0</v>
      </c>
      <c r="GB75" s="321">
        <v>0</v>
      </c>
      <c r="GC75" s="321">
        <v>0</v>
      </c>
      <c r="GD75" s="321">
        <v>0</v>
      </c>
      <c r="GE75" s="321">
        <v>160.39925207396811</v>
      </c>
      <c r="GF75" s="321">
        <v>265.02224911811868</v>
      </c>
      <c r="GG75" s="321">
        <v>0</v>
      </c>
      <c r="GH75" s="321">
        <v>0</v>
      </c>
      <c r="GI75" s="321">
        <v>0</v>
      </c>
      <c r="GJ75" s="321">
        <v>0</v>
      </c>
      <c r="GK75" s="321">
        <v>0</v>
      </c>
      <c r="GL75" s="321">
        <v>0</v>
      </c>
      <c r="GM75" s="321">
        <v>0</v>
      </c>
      <c r="GN75" s="321">
        <v>0</v>
      </c>
      <c r="GO75" s="321">
        <v>0</v>
      </c>
      <c r="GP75" s="321">
        <v>0</v>
      </c>
      <c r="GQ75" s="321">
        <v>0</v>
      </c>
      <c r="GR75" s="321">
        <v>0</v>
      </c>
      <c r="GS75" s="321">
        <v>19.836291901619671</v>
      </c>
      <c r="GT75" s="321">
        <v>0</v>
      </c>
      <c r="GU75" s="321">
        <v>0</v>
      </c>
      <c r="GV75" s="321">
        <v>0</v>
      </c>
      <c r="GW75" s="321">
        <v>0</v>
      </c>
      <c r="GX75" s="321">
        <v>0</v>
      </c>
      <c r="GY75" s="321">
        <v>0</v>
      </c>
      <c r="GZ75" s="321">
        <v>82.205544268125337</v>
      </c>
      <c r="HA75" s="321">
        <v>0</v>
      </c>
      <c r="HB75" s="321">
        <v>0</v>
      </c>
      <c r="HC75" s="321">
        <v>0</v>
      </c>
      <c r="HD75" s="321">
        <v>0</v>
      </c>
      <c r="HE75" s="321">
        <v>0</v>
      </c>
      <c r="HF75" s="321">
        <v>0</v>
      </c>
      <c r="HG75" s="321">
        <v>0</v>
      </c>
      <c r="HH75" s="321">
        <v>0</v>
      </c>
      <c r="HI75" s="321">
        <v>0</v>
      </c>
      <c r="HJ75" s="321">
        <v>0</v>
      </c>
      <c r="HK75" s="321">
        <v>0</v>
      </c>
      <c r="HL75" s="321">
        <v>0</v>
      </c>
      <c r="HM75" s="321">
        <v>0</v>
      </c>
      <c r="HN75" s="321">
        <v>0</v>
      </c>
      <c r="HO75" s="321">
        <v>0</v>
      </c>
      <c r="HP75" s="321">
        <v>0</v>
      </c>
      <c r="HQ75" s="321">
        <v>190.03506278295609</v>
      </c>
      <c r="HR75" s="321">
        <v>0</v>
      </c>
      <c r="HS75" s="321">
        <v>0</v>
      </c>
      <c r="HT75" s="321">
        <v>0</v>
      </c>
      <c r="HU75" s="321">
        <v>0</v>
      </c>
      <c r="HV75" s="321">
        <v>0</v>
      </c>
      <c r="HW75" s="321">
        <v>0</v>
      </c>
      <c r="HX75" s="321">
        <v>0</v>
      </c>
      <c r="HY75" s="321">
        <v>0</v>
      </c>
      <c r="HZ75" s="321">
        <v>0</v>
      </c>
      <c r="IA75" s="321">
        <v>0</v>
      </c>
      <c r="IB75" s="321">
        <v>0</v>
      </c>
      <c r="IC75" s="321">
        <v>0</v>
      </c>
      <c r="ID75" s="321">
        <v>0</v>
      </c>
      <c r="IE75" s="321">
        <v>82.25846740559011</v>
      </c>
      <c r="IF75" s="321">
        <v>78.537191200258818</v>
      </c>
      <c r="IG75" s="321">
        <v>0</v>
      </c>
      <c r="IH75" s="321">
        <v>0</v>
      </c>
      <c r="II75" s="321">
        <v>0</v>
      </c>
      <c r="IJ75" s="321">
        <v>0</v>
      </c>
      <c r="IK75" s="321">
        <v>0</v>
      </c>
      <c r="IL75" s="321">
        <v>0</v>
      </c>
      <c r="IM75" s="321">
        <v>0</v>
      </c>
      <c r="IN75" s="321">
        <v>0</v>
      </c>
      <c r="IO75" s="321">
        <v>0</v>
      </c>
      <c r="IP75" s="321">
        <v>0</v>
      </c>
      <c r="IQ75" s="321">
        <v>0</v>
      </c>
      <c r="IR75" s="321">
        <v>0</v>
      </c>
      <c r="IS75" s="321">
        <v>0</v>
      </c>
      <c r="IT75" s="321">
        <v>0</v>
      </c>
      <c r="IU75" s="321">
        <v>0</v>
      </c>
      <c r="IV75" s="321">
        <v>0</v>
      </c>
      <c r="IW75" s="321">
        <v>0</v>
      </c>
      <c r="IX75" s="321">
        <v>0</v>
      </c>
      <c r="IY75" s="321">
        <v>0</v>
      </c>
      <c r="IZ75" s="321">
        <v>0</v>
      </c>
      <c r="JA75" s="321">
        <v>0</v>
      </c>
      <c r="JB75" s="321">
        <v>0</v>
      </c>
      <c r="JC75" s="321">
        <v>0</v>
      </c>
      <c r="JD75" s="321">
        <v>0</v>
      </c>
      <c r="JE75" s="321">
        <v>0</v>
      </c>
      <c r="JF75" s="321">
        <v>16.23633807048958</v>
      </c>
      <c r="JG75" s="321">
        <v>0</v>
      </c>
      <c r="JH75" s="321">
        <v>0</v>
      </c>
      <c r="JI75" s="321">
        <v>0</v>
      </c>
      <c r="JJ75" s="321">
        <v>0</v>
      </c>
      <c r="JK75" s="321">
        <v>0</v>
      </c>
      <c r="JL75" s="321">
        <v>0</v>
      </c>
      <c r="JM75" s="321">
        <v>0</v>
      </c>
      <c r="JN75" s="321">
        <v>0</v>
      </c>
      <c r="JO75" s="321">
        <v>0</v>
      </c>
      <c r="JP75" s="321">
        <v>250.8728469686786</v>
      </c>
      <c r="JQ75" s="321">
        <v>0</v>
      </c>
      <c r="JR75" s="321">
        <v>68.863134415372144</v>
      </c>
      <c r="JS75" s="321">
        <v>0</v>
      </c>
      <c r="JT75" s="321">
        <v>0</v>
      </c>
      <c r="JU75" s="321">
        <v>0</v>
      </c>
      <c r="JV75" s="321">
        <v>0</v>
      </c>
      <c r="JW75" s="321">
        <v>0</v>
      </c>
      <c r="JX75" s="321">
        <v>0</v>
      </c>
      <c r="JY75" s="321">
        <v>0</v>
      </c>
      <c r="JZ75" s="321">
        <v>0</v>
      </c>
      <c r="KA75" s="321">
        <v>0</v>
      </c>
      <c r="KB75" s="321">
        <v>0</v>
      </c>
      <c r="KC75" s="321">
        <v>0</v>
      </c>
      <c r="KD75" s="321">
        <v>0</v>
      </c>
      <c r="KE75" s="321">
        <v>244.3462501449275</v>
      </c>
      <c r="KF75" s="321">
        <v>0</v>
      </c>
      <c r="KG75" s="321">
        <v>0</v>
      </c>
      <c r="KH75" s="321">
        <v>0</v>
      </c>
      <c r="KI75" s="321">
        <v>0</v>
      </c>
      <c r="KJ75" s="321">
        <v>0</v>
      </c>
      <c r="KK75" s="321">
        <v>0</v>
      </c>
    </row>
    <row r="76" spans="1:297" ht="15.75" customHeight="1">
      <c r="A76" s="199">
        <v>2003.77</v>
      </c>
      <c r="B76" s="323" t="s">
        <v>541</v>
      </c>
      <c r="C76" s="321">
        <v>216.98976259148219</v>
      </c>
      <c r="D76" s="689">
        <v>7.5685363550519353</v>
      </c>
      <c r="E76" s="689">
        <v>575.38340599118874</v>
      </c>
      <c r="F76" s="321">
        <v>99.769116545494612</v>
      </c>
      <c r="G76" s="321">
        <v>40.740551867219907</v>
      </c>
      <c r="H76" s="321">
        <v>54.834151205936919</v>
      </c>
      <c r="I76" s="321">
        <v>70.610731398149312</v>
      </c>
      <c r="J76" s="321">
        <v>74.963659428079978</v>
      </c>
      <c r="K76" s="321">
        <v>57.091782652546648</v>
      </c>
      <c r="L76" s="321">
        <v>63.340017086715079</v>
      </c>
      <c r="M76" s="321">
        <v>70.007492236024845</v>
      </c>
      <c r="N76" s="321">
        <v>75.056083995459716</v>
      </c>
      <c r="O76" s="321">
        <v>500.52573861671198</v>
      </c>
      <c r="P76" s="321">
        <v>93.101908155900404</v>
      </c>
      <c r="Q76" s="321">
        <v>72.828140742377371</v>
      </c>
      <c r="R76" s="321">
        <v>96.131571302816894</v>
      </c>
      <c r="S76" s="321">
        <v>189.5786764170409</v>
      </c>
      <c r="T76" s="321">
        <v>41.976697473813921</v>
      </c>
      <c r="U76" s="321">
        <v>73.350889238020414</v>
      </c>
      <c r="V76" s="321">
        <v>30.26189859762675</v>
      </c>
      <c r="W76" s="321">
        <v>91.542791878172579</v>
      </c>
      <c r="X76" s="321">
        <v>170.3790761742012</v>
      </c>
      <c r="Y76" s="321">
        <v>51.105245065424697</v>
      </c>
      <c r="Z76" s="321">
        <v>125.9185510257076</v>
      </c>
      <c r="AA76" s="321">
        <v>108.825179780352</v>
      </c>
      <c r="AB76" s="321">
        <v>73.466184528605964</v>
      </c>
      <c r="AC76" s="321">
        <v>53.299725456681983</v>
      </c>
      <c r="AD76" s="321">
        <v>73.800413871661803</v>
      </c>
      <c r="AE76" s="321">
        <v>87.566596107886653</v>
      </c>
      <c r="AF76" s="321">
        <v>409.62542892146109</v>
      </c>
      <c r="AG76" s="321">
        <v>575.38340599118874</v>
      </c>
      <c r="AH76" s="321">
        <v>59.363754249635747</v>
      </c>
      <c r="AI76" s="321">
        <v>70.332335769617927</v>
      </c>
      <c r="AJ76" s="321">
        <v>115.7593971742543</v>
      </c>
      <c r="AK76" s="321">
        <v>58.371523400191023</v>
      </c>
      <c r="AL76" s="321">
        <v>43.038016983016981</v>
      </c>
      <c r="AM76" s="321">
        <v>173.78703046926489</v>
      </c>
      <c r="AN76" s="321">
        <v>43.181359683030543</v>
      </c>
      <c r="AO76" s="321">
        <v>154.45598980024261</v>
      </c>
      <c r="AP76" s="321">
        <v>111.03958494587469</v>
      </c>
      <c r="AQ76" s="321">
        <v>20.02543952682031</v>
      </c>
      <c r="AR76" s="321">
        <v>91.360866441870684</v>
      </c>
      <c r="AS76" s="321">
        <v>49.46034369629745</v>
      </c>
      <c r="AT76" s="321">
        <v>95.474095886356906</v>
      </c>
      <c r="AU76" s="321">
        <v>41.594067101134442</v>
      </c>
      <c r="AV76" s="321">
        <v>102.8864103149247</v>
      </c>
      <c r="AW76" s="321">
        <v>115.38874861572531</v>
      </c>
      <c r="AX76" s="321">
        <v>104.6025805257312</v>
      </c>
      <c r="AY76" s="321">
        <v>94.938935340022297</v>
      </c>
      <c r="AZ76" s="321">
        <v>39.899101643899051</v>
      </c>
      <c r="BA76" s="321">
        <v>190.3759800194143</v>
      </c>
      <c r="BB76" s="321">
        <v>84.329752107399315</v>
      </c>
      <c r="BC76" s="321">
        <v>170.93157427515521</v>
      </c>
      <c r="BD76" s="321">
        <v>69.850893151815185</v>
      </c>
      <c r="BE76" s="321">
        <v>133.37924209138839</v>
      </c>
      <c r="BF76" s="321">
        <v>106.5679092461576</v>
      </c>
      <c r="BG76" s="321">
        <v>72.25132211538461</v>
      </c>
      <c r="BH76" s="321">
        <v>39.642931654676261</v>
      </c>
      <c r="BI76" s="321">
        <v>91.465708494888972</v>
      </c>
      <c r="BJ76" s="321">
        <v>151.80645542045929</v>
      </c>
      <c r="BK76" s="321">
        <v>61.635868516284681</v>
      </c>
      <c r="BL76" s="321">
        <v>83.123541012764164</v>
      </c>
      <c r="BM76" s="321">
        <v>191.26681700838469</v>
      </c>
      <c r="BN76" s="321">
        <v>133.38000082077099</v>
      </c>
      <c r="BO76" s="321">
        <v>49.533132483584403</v>
      </c>
      <c r="BP76" s="321">
        <v>155.92149836686519</v>
      </c>
      <c r="BQ76" s="321">
        <v>80.66680629125581</v>
      </c>
      <c r="BR76" s="321">
        <v>72.121791405260524</v>
      </c>
      <c r="BS76" s="321">
        <v>71.648038324772813</v>
      </c>
      <c r="BT76" s="321">
        <v>139.86886279852541</v>
      </c>
      <c r="BU76" s="321">
        <v>33.790387858347387</v>
      </c>
      <c r="BV76" s="321">
        <v>62.427484802431607</v>
      </c>
      <c r="BW76" s="321">
        <v>51.866350301984468</v>
      </c>
      <c r="BX76" s="321">
        <v>181.14650592417061</v>
      </c>
      <c r="BY76" s="321">
        <v>44.864707528687383</v>
      </c>
      <c r="BZ76" s="321">
        <v>107.1139723502304</v>
      </c>
      <c r="CA76" s="321">
        <v>342.30398066075742</v>
      </c>
      <c r="CB76" s="321">
        <v>78.2747667359003</v>
      </c>
      <c r="CC76" s="321">
        <v>123.95414418604651</v>
      </c>
      <c r="CD76" s="321">
        <v>221.8159514288501</v>
      </c>
      <c r="CE76" s="321">
        <v>65.202812044681878</v>
      </c>
      <c r="CF76" s="321">
        <v>71.671370277078097</v>
      </c>
      <c r="CG76" s="321">
        <v>140.86910009277389</v>
      </c>
      <c r="CH76" s="321">
        <v>28.723162809047871</v>
      </c>
      <c r="CI76" s="321">
        <v>30.581014396906951</v>
      </c>
      <c r="CJ76" s="321">
        <v>346.82137463924488</v>
      </c>
      <c r="CK76" s="321">
        <v>86.92954864154251</v>
      </c>
      <c r="CL76" s="321">
        <v>42.358027011156793</v>
      </c>
      <c r="CM76" s="321">
        <v>24.17416890080429</v>
      </c>
      <c r="CN76" s="321">
        <v>258.77918313918582</v>
      </c>
      <c r="CO76" s="321">
        <v>171.13528015889611</v>
      </c>
      <c r="CP76" s="321">
        <v>110.78324703817459</v>
      </c>
      <c r="CQ76" s="321">
        <v>41.143496056567862</v>
      </c>
      <c r="CR76" s="321">
        <v>43.603303659742828</v>
      </c>
      <c r="CS76" s="321">
        <v>73.022811937612474</v>
      </c>
      <c r="CT76" s="321">
        <v>112.5611075733455</v>
      </c>
      <c r="CU76" s="321">
        <v>58.801376975169298</v>
      </c>
      <c r="CV76" s="321">
        <v>45.148443260958629</v>
      </c>
      <c r="CW76" s="321">
        <v>47.730968747926482</v>
      </c>
      <c r="CX76" s="321">
        <v>261.31743705941591</v>
      </c>
      <c r="CY76" s="321">
        <v>91.663769441903014</v>
      </c>
      <c r="CZ76" s="321">
        <v>222.24646743676561</v>
      </c>
      <c r="DA76" s="321">
        <v>118.4071471946521</v>
      </c>
      <c r="DB76" s="321">
        <v>145.3477993791864</v>
      </c>
      <c r="DC76" s="321">
        <v>103.3164285714286</v>
      </c>
      <c r="DD76" s="321">
        <v>67.747402111452629</v>
      </c>
      <c r="DE76" s="321">
        <v>47.193797841020597</v>
      </c>
      <c r="DF76" s="321">
        <v>133.79620637244761</v>
      </c>
      <c r="DG76" s="321">
        <v>49.868938530734631</v>
      </c>
      <c r="DH76" s="321">
        <v>66.042550105079712</v>
      </c>
      <c r="DI76" s="321">
        <v>103.28711340206191</v>
      </c>
      <c r="DJ76" s="321">
        <v>87.688509680021511</v>
      </c>
      <c r="DK76" s="321">
        <v>170.71224860335201</v>
      </c>
      <c r="DL76" s="321">
        <v>50.311108225108228</v>
      </c>
      <c r="DM76" s="321">
        <v>109.661490349377</v>
      </c>
      <c r="DN76" s="321">
        <v>28.709726085124309</v>
      </c>
      <c r="DO76" s="321">
        <v>104.59713977566869</v>
      </c>
      <c r="DP76" s="321">
        <v>87.749463192591421</v>
      </c>
      <c r="DQ76" s="321">
        <v>206.97107568177881</v>
      </c>
      <c r="DR76" s="321">
        <v>43.446423719958197</v>
      </c>
      <c r="DS76" s="321">
        <v>262.5531866965444</v>
      </c>
      <c r="DT76" s="321">
        <v>61.480591088550483</v>
      </c>
      <c r="DU76" s="321">
        <v>133.6815373459028</v>
      </c>
      <c r="DV76" s="321">
        <v>224.32320877712169</v>
      </c>
      <c r="DW76" s="321">
        <v>150.13838616714699</v>
      </c>
      <c r="DX76" s="321">
        <v>91.703759623609926</v>
      </c>
      <c r="DY76" s="321">
        <v>47.233692658120567</v>
      </c>
      <c r="DZ76" s="321">
        <v>48.529354159354163</v>
      </c>
      <c r="EA76" s="321">
        <v>63.529844693007163</v>
      </c>
      <c r="EB76" s="321">
        <v>59.413980604168977</v>
      </c>
      <c r="EC76" s="321">
        <v>48.21100751879699</v>
      </c>
      <c r="ED76" s="321">
        <v>130.60696089163099</v>
      </c>
      <c r="EE76" s="321">
        <v>94.244867898964486</v>
      </c>
      <c r="EF76" s="321">
        <v>19.270800785083409</v>
      </c>
      <c r="EG76" s="321">
        <v>54.328692185007966</v>
      </c>
      <c r="EH76" s="321">
        <v>122.0996168682576</v>
      </c>
      <c r="EI76" s="321">
        <v>75.105392451351705</v>
      </c>
      <c r="EJ76" s="321">
        <v>123.2809998606466</v>
      </c>
      <c r="EK76" s="321">
        <v>14.09120956399437</v>
      </c>
      <c r="EL76" s="321">
        <v>88.812514940239041</v>
      </c>
      <c r="EM76" s="321">
        <v>69.811837185588033</v>
      </c>
      <c r="EN76" s="321">
        <v>114.0282147774208</v>
      </c>
      <c r="EO76" s="321">
        <v>136.66354367763259</v>
      </c>
      <c r="EP76" s="321">
        <v>93.530829970406231</v>
      </c>
      <c r="EQ76" s="321">
        <v>117.30287903970449</v>
      </c>
      <c r="ER76" s="321">
        <v>61.896560209424081</v>
      </c>
      <c r="ES76" s="321">
        <v>59.954335904920768</v>
      </c>
      <c r="ET76" s="321">
        <v>7.5685363550519353</v>
      </c>
      <c r="EU76" s="321">
        <v>79.350396005509637</v>
      </c>
      <c r="EV76" s="321">
        <v>128.25069289489139</v>
      </c>
      <c r="EW76" s="321">
        <v>125.4624923877433</v>
      </c>
      <c r="EX76" s="321">
        <v>30.918842153388962</v>
      </c>
      <c r="EY76" s="321">
        <v>48.907523330940407</v>
      </c>
      <c r="EZ76" s="321">
        <v>92.694937310851699</v>
      </c>
      <c r="FA76" s="321">
        <v>70.352244908298715</v>
      </c>
      <c r="FB76" s="321">
        <v>47.196391558319199</v>
      </c>
      <c r="FC76" s="321">
        <v>81.737307743747493</v>
      </c>
      <c r="FD76" s="321">
        <v>80.055211687537266</v>
      </c>
      <c r="FE76" s="321">
        <v>118.4037207413777</v>
      </c>
      <c r="FF76" s="321">
        <v>99.663209579141281</v>
      </c>
      <c r="FG76" s="321">
        <v>101.3773603020496</v>
      </c>
      <c r="FH76" s="321">
        <v>83.618997466342094</v>
      </c>
      <c r="FI76" s="321">
        <v>43.81598704191132</v>
      </c>
      <c r="FJ76" s="321">
        <v>35.91262478319522</v>
      </c>
      <c r="FK76" s="321">
        <v>77.988394515701017</v>
      </c>
      <c r="FL76" s="321">
        <v>72.254423696072109</v>
      </c>
      <c r="FM76" s="321">
        <v>77.205391982182633</v>
      </c>
      <c r="FN76" s="321">
        <v>162.26587107085771</v>
      </c>
      <c r="FO76" s="321">
        <v>436.45021666317768</v>
      </c>
      <c r="FP76" s="321">
        <v>92.948502971056158</v>
      </c>
      <c r="FQ76" s="321">
        <v>190.54254601227001</v>
      </c>
      <c r="FR76" s="321">
        <v>51.511958507159768</v>
      </c>
      <c r="FS76" s="321">
        <v>53.341099537037039</v>
      </c>
      <c r="FT76" s="321">
        <v>129.27279252563011</v>
      </c>
      <c r="FU76" s="321">
        <v>59.903437967115103</v>
      </c>
      <c r="FV76" s="321">
        <v>101.9653034488905</v>
      </c>
      <c r="FW76" s="321">
        <v>35.518331103678932</v>
      </c>
      <c r="FX76" s="321">
        <v>63.37505116279069</v>
      </c>
      <c r="FY76" s="321">
        <v>69.004437304333493</v>
      </c>
      <c r="FZ76" s="321">
        <v>39.635010989010993</v>
      </c>
      <c r="GA76" s="321">
        <v>23.946364687740939</v>
      </c>
      <c r="GB76" s="321">
        <v>37.232212837837842</v>
      </c>
      <c r="GC76" s="321">
        <v>142.30989637908951</v>
      </c>
      <c r="GD76" s="321">
        <v>43.297542713567843</v>
      </c>
      <c r="GE76" s="321">
        <v>323.14578514507559</v>
      </c>
      <c r="GF76" s="321">
        <v>71.397470158560481</v>
      </c>
      <c r="GG76" s="321">
        <v>31.47851029252438</v>
      </c>
      <c r="GH76" s="321">
        <v>95.798527706491768</v>
      </c>
      <c r="GI76" s="321">
        <v>29.06193048262066</v>
      </c>
      <c r="GJ76" s="321">
        <v>35.281294665976183</v>
      </c>
      <c r="GK76" s="321">
        <v>116.9717725226577</v>
      </c>
      <c r="GL76" s="321">
        <v>77.95355976617617</v>
      </c>
      <c r="GM76" s="321">
        <v>47.344113968033348</v>
      </c>
      <c r="GN76" s="321">
        <v>44.717211117196058</v>
      </c>
      <c r="GO76" s="321">
        <v>73.575031554790584</v>
      </c>
      <c r="GP76" s="321">
        <v>68.406417337936318</v>
      </c>
      <c r="GQ76" s="321">
        <v>71.776835820895514</v>
      </c>
      <c r="GR76" s="321">
        <v>68.667986673012848</v>
      </c>
      <c r="GS76" s="321">
        <v>98.565770845830826</v>
      </c>
      <c r="GT76" s="321">
        <v>85.510346102150535</v>
      </c>
      <c r="GU76" s="321">
        <v>61.792141641854528</v>
      </c>
      <c r="GV76" s="321">
        <v>179.49676416819011</v>
      </c>
      <c r="GW76" s="321">
        <v>66.827139134966131</v>
      </c>
      <c r="GX76" s="321">
        <v>79.341325745431234</v>
      </c>
      <c r="GY76" s="321">
        <v>107.5547497191362</v>
      </c>
      <c r="GZ76" s="321">
        <v>186.67822641436501</v>
      </c>
      <c r="HA76" s="321">
        <v>89.090448432395732</v>
      </c>
      <c r="HB76" s="321">
        <v>273.18474356981892</v>
      </c>
      <c r="HC76" s="321">
        <v>129.0166142945163</v>
      </c>
      <c r="HD76" s="321">
        <v>39.289607843137247</v>
      </c>
      <c r="HE76" s="321">
        <v>189.28036773763091</v>
      </c>
      <c r="HF76" s="321">
        <v>83.974006814310044</v>
      </c>
      <c r="HG76" s="321">
        <v>49.633368719037513</v>
      </c>
      <c r="HH76" s="321">
        <v>121.2387433510638</v>
      </c>
      <c r="HI76" s="321">
        <v>10.975266040688579</v>
      </c>
      <c r="HJ76" s="321">
        <v>162.99913067765249</v>
      </c>
      <c r="HK76" s="321">
        <v>74.086079105760959</v>
      </c>
      <c r="HL76" s="321">
        <v>110.2466802592739</v>
      </c>
      <c r="HM76" s="321">
        <v>84.248939361926887</v>
      </c>
      <c r="HN76" s="321">
        <v>71.439187917801434</v>
      </c>
      <c r="HO76" s="321">
        <v>64.939881583047679</v>
      </c>
      <c r="HP76" s="321">
        <v>94.808894205209995</v>
      </c>
      <c r="HQ76" s="321">
        <v>124.7353495339547</v>
      </c>
      <c r="HR76" s="321">
        <v>55.647710544140892</v>
      </c>
      <c r="HS76" s="321">
        <v>84.78661491628614</v>
      </c>
      <c r="HT76" s="321">
        <v>184.06953430312561</v>
      </c>
      <c r="HU76" s="321">
        <v>133.80993591905559</v>
      </c>
      <c r="HV76" s="321">
        <v>60.339372647427851</v>
      </c>
      <c r="HW76" s="321">
        <v>114.0097997457088</v>
      </c>
      <c r="HX76" s="321">
        <v>47.807790456431533</v>
      </c>
      <c r="HY76" s="321">
        <v>107.12082043506329</v>
      </c>
      <c r="HZ76" s="321">
        <v>79.227925266130782</v>
      </c>
      <c r="IA76" s="321">
        <v>31.70522151898734</v>
      </c>
      <c r="IB76" s="321">
        <v>37.53940466278101</v>
      </c>
      <c r="IC76" s="321">
        <v>48.895417273966807</v>
      </c>
      <c r="ID76" s="321">
        <v>20.91768538516919</v>
      </c>
      <c r="IE76" s="321">
        <v>152.04283010601949</v>
      </c>
      <c r="IF76" s="321">
        <v>172.4370171465545</v>
      </c>
      <c r="IG76" s="321">
        <v>54.489131290759197</v>
      </c>
      <c r="IH76" s="321">
        <v>27.830138888888889</v>
      </c>
      <c r="II76" s="321">
        <v>134.07596156127661</v>
      </c>
      <c r="IJ76" s="321">
        <v>33.115526610644253</v>
      </c>
      <c r="IK76" s="321">
        <v>103.28711340206191</v>
      </c>
      <c r="IL76" s="321">
        <v>91.659110546378656</v>
      </c>
      <c r="IM76" s="321">
        <v>70.03799658994032</v>
      </c>
      <c r="IN76" s="321">
        <v>84.598250904704457</v>
      </c>
      <c r="IO76" s="321">
        <v>67.805519253208871</v>
      </c>
      <c r="IP76" s="321">
        <v>106.3381777493606</v>
      </c>
      <c r="IQ76" s="321">
        <v>48.910309957380861</v>
      </c>
      <c r="IR76" s="321">
        <v>76.687072110467099</v>
      </c>
      <c r="IS76" s="321">
        <v>40.578574321587688</v>
      </c>
      <c r="IT76" s="321">
        <v>135.59018059181901</v>
      </c>
      <c r="IU76" s="321">
        <v>47.669671862182113</v>
      </c>
      <c r="IV76" s="321">
        <v>156.32248226950361</v>
      </c>
      <c r="IW76" s="321">
        <v>57.721769547325103</v>
      </c>
      <c r="IX76" s="321">
        <v>227.80195568452609</v>
      </c>
      <c r="IY76" s="321">
        <v>51.970979827089337</v>
      </c>
      <c r="IZ76" s="321">
        <v>67.359571832979469</v>
      </c>
      <c r="JA76" s="321">
        <v>54.585755040755039</v>
      </c>
      <c r="JB76" s="321">
        <v>126.9995070422535</v>
      </c>
      <c r="JC76" s="321">
        <v>50.112147195426942</v>
      </c>
      <c r="JD76" s="321">
        <v>47.769740315027668</v>
      </c>
      <c r="JE76" s="321">
        <v>82.315280786297052</v>
      </c>
      <c r="JF76" s="321">
        <v>333.8887397184493</v>
      </c>
      <c r="JG76" s="321">
        <v>52.747314321529302</v>
      </c>
      <c r="JH76" s="321">
        <v>51.156395499783642</v>
      </c>
      <c r="JI76" s="321">
        <v>173.01942972172881</v>
      </c>
      <c r="JJ76" s="321">
        <v>21.575742193508692</v>
      </c>
      <c r="JK76" s="321">
        <v>61.656951219512187</v>
      </c>
      <c r="JL76" s="321">
        <v>67.342370353883823</v>
      </c>
      <c r="JM76" s="321">
        <v>62.567027575020283</v>
      </c>
      <c r="JN76" s="321">
        <v>82.829542656112579</v>
      </c>
      <c r="JO76" s="321">
        <v>32.875635767022153</v>
      </c>
      <c r="JP76" s="321">
        <v>196.09417394811129</v>
      </c>
      <c r="JQ76" s="321">
        <v>176.51679829890651</v>
      </c>
      <c r="JR76" s="321">
        <v>276.29761572462019</v>
      </c>
      <c r="JS76" s="321">
        <v>123.703745862714</v>
      </c>
      <c r="JT76" s="321">
        <v>123.8794204077482</v>
      </c>
      <c r="JU76" s="321">
        <v>130.25397150489761</v>
      </c>
      <c r="JV76" s="321">
        <v>63.86949216639654</v>
      </c>
      <c r="JW76" s="321">
        <v>46.196426512968287</v>
      </c>
      <c r="JX76" s="321">
        <v>73.833899692937564</v>
      </c>
      <c r="JY76" s="321">
        <v>93.254212410501196</v>
      </c>
      <c r="JZ76" s="321">
        <v>146.25245807146081</v>
      </c>
      <c r="KA76" s="321">
        <v>49.711851145038167</v>
      </c>
      <c r="KB76" s="321">
        <v>57.645857307249713</v>
      </c>
      <c r="KC76" s="321">
        <v>135.8967997174143</v>
      </c>
      <c r="KD76" s="321">
        <v>77.690597738287565</v>
      </c>
      <c r="KE76" s="321">
        <v>133.26199838969401</v>
      </c>
      <c r="KF76" s="321">
        <v>80.775463585057778</v>
      </c>
      <c r="KG76" s="321">
        <v>48.383904972088793</v>
      </c>
      <c r="KH76" s="321">
        <v>66.110617137431746</v>
      </c>
      <c r="KI76" s="321">
        <v>49.340437756497948</v>
      </c>
      <c r="KJ76" s="321">
        <v>59.115053639846749</v>
      </c>
      <c r="KK76" s="321">
        <v>68.22305975197294</v>
      </c>
    </row>
    <row r="77" spans="1:297" ht="15.75" customHeight="1">
      <c r="A77" s="199">
        <v>45.52</v>
      </c>
      <c r="B77" s="323" t="s">
        <v>542</v>
      </c>
      <c r="C77" s="321">
        <v>41.106049534458421</v>
      </c>
      <c r="D77" s="689">
        <v>0.26465410699684078</v>
      </c>
      <c r="E77" s="689">
        <v>910.40000000000009</v>
      </c>
      <c r="F77" s="321">
        <v>93.751047206529307</v>
      </c>
      <c r="G77" s="321">
        <v>88.060565655340781</v>
      </c>
      <c r="H77" s="321">
        <v>85.08237824314233</v>
      </c>
      <c r="I77" s="321">
        <v>60.254620362291682</v>
      </c>
      <c r="J77" s="321">
        <v>38.536061220153456</v>
      </c>
      <c r="K77" s="321">
        <v>20.210336082194122</v>
      </c>
      <c r="L77" s="321">
        <v>15.099227517196899</v>
      </c>
      <c r="M77" s="321">
        <v>200.15479138014589</v>
      </c>
      <c r="N77" s="321">
        <v>910.4</v>
      </c>
      <c r="O77" s="321">
        <v>0.82247567220212581</v>
      </c>
      <c r="P77" s="321">
        <v>44.062736138590218</v>
      </c>
      <c r="Q77" s="321">
        <v>48.000405811537632</v>
      </c>
      <c r="R77" s="321">
        <v>131.5476147033871</v>
      </c>
      <c r="S77" s="321">
        <v>12.74162961894177</v>
      </c>
      <c r="T77" s="321">
        <v>99.682535429925338</v>
      </c>
      <c r="U77" s="321">
        <v>139.26215719829281</v>
      </c>
      <c r="V77" s="321">
        <v>187.12052455928949</v>
      </c>
      <c r="W77" s="321">
        <v>353.72050205337189</v>
      </c>
      <c r="X77" s="321">
        <v>26.644260803515841</v>
      </c>
      <c r="Y77" s="321">
        <v>106.96391436363621</v>
      </c>
      <c r="Z77" s="321">
        <v>12.881330843897651</v>
      </c>
      <c r="AA77" s="321">
        <v>15.67212436703546</v>
      </c>
      <c r="AB77" s="321">
        <v>184.55719670201009</v>
      </c>
      <c r="AC77" s="321">
        <v>32.24593827475384</v>
      </c>
      <c r="AD77" s="321">
        <v>41.591504172603472</v>
      </c>
      <c r="AE77" s="321">
        <v>296.67078471817922</v>
      </c>
      <c r="AF77" s="321">
        <v>0.26465410699684078</v>
      </c>
      <c r="AG77" s="321">
        <v>0.8003981010746869</v>
      </c>
      <c r="AH77" s="321">
        <v>190.60353502868901</v>
      </c>
      <c r="AI77" s="321">
        <v>24.071178744151801</v>
      </c>
      <c r="AJ77" s="321">
        <v>47.029262390282582</v>
      </c>
      <c r="AK77" s="321">
        <v>59.610748166242601</v>
      </c>
      <c r="AL77" s="321">
        <v>598.99671689494676</v>
      </c>
      <c r="AM77" s="321">
        <v>5.7887545800657856</v>
      </c>
      <c r="AN77" s="321">
        <v>37.831705948064382</v>
      </c>
      <c r="AO77" s="321">
        <v>22.012442203618079</v>
      </c>
      <c r="AP77" s="321">
        <v>31.985810831991319</v>
      </c>
      <c r="AQ77" s="321">
        <v>139.00781055151469</v>
      </c>
      <c r="AR77" s="321">
        <v>31.45703988048799</v>
      </c>
      <c r="AS77" s="321">
        <v>77.743736407180833</v>
      </c>
      <c r="AT77" s="321">
        <v>93.686682984756089</v>
      </c>
      <c r="AU77" s="321">
        <v>39.147209715473153</v>
      </c>
      <c r="AV77" s="321">
        <v>532.01850169992861</v>
      </c>
      <c r="AW77" s="321">
        <v>910.40000000000009</v>
      </c>
      <c r="AX77" s="321">
        <v>54.792842164357509</v>
      </c>
      <c r="AY77" s="321">
        <v>302.08314888625313</v>
      </c>
      <c r="AZ77" s="321">
        <v>69.176879801119355</v>
      </c>
      <c r="BA77" s="321">
        <v>5.2903201188604658</v>
      </c>
      <c r="BB77" s="321">
        <v>28.841251910111691</v>
      </c>
      <c r="BC77" s="321">
        <v>25.519611337406701</v>
      </c>
      <c r="BD77" s="321">
        <v>31.396337912353609</v>
      </c>
      <c r="BE77" s="321">
        <v>106.54470562503769</v>
      </c>
      <c r="BF77" s="321">
        <v>178.45682796611021</v>
      </c>
      <c r="BG77" s="321">
        <v>304.52142705022948</v>
      </c>
      <c r="BH77" s="321">
        <v>130.73378229089781</v>
      </c>
      <c r="BI77" s="321">
        <v>172.99517224529751</v>
      </c>
      <c r="BJ77" s="321">
        <v>6.6217623568802422</v>
      </c>
      <c r="BK77" s="321">
        <v>109.4339905521293</v>
      </c>
      <c r="BL77" s="321">
        <v>69.350912814582856</v>
      </c>
      <c r="BM77" s="321">
        <v>0.675689198293697</v>
      </c>
      <c r="BN77" s="321">
        <v>3.4769462021049811</v>
      </c>
      <c r="BO77" s="321">
        <v>219.65910211653431</v>
      </c>
      <c r="BP77" s="321">
        <v>42.493192639877797</v>
      </c>
      <c r="BQ77" s="321">
        <v>63.529749437014068</v>
      </c>
      <c r="BR77" s="321">
        <v>16.351215809165151</v>
      </c>
      <c r="BS77" s="321">
        <v>178.14760557506349</v>
      </c>
      <c r="BT77" s="321">
        <v>69.04619699071165</v>
      </c>
      <c r="BU77" s="321">
        <v>316.54266127113931</v>
      </c>
      <c r="BV77" s="321">
        <v>75.00763269916871</v>
      </c>
      <c r="BW77" s="321">
        <v>135.08423316368399</v>
      </c>
      <c r="BX77" s="321">
        <v>24.23364580624899</v>
      </c>
      <c r="BY77" s="321">
        <v>209.44833257239009</v>
      </c>
      <c r="BZ77" s="321">
        <v>195.25006952570769</v>
      </c>
      <c r="CA77" s="321">
        <v>7.233138379318885</v>
      </c>
      <c r="CB77" s="321">
        <v>87.545630426574533</v>
      </c>
      <c r="CC77" s="321">
        <v>73.648891195064905</v>
      </c>
      <c r="CD77" s="321">
        <v>0.48464224162749731</v>
      </c>
      <c r="CE77" s="321">
        <v>72.506291104015162</v>
      </c>
      <c r="CF77" s="321">
        <v>205.23178766778639</v>
      </c>
      <c r="CG77" s="321">
        <v>4.1473219014836813</v>
      </c>
      <c r="CH77" s="321">
        <v>69.594714888888191</v>
      </c>
      <c r="CI77" s="321">
        <v>4.7269908518634232</v>
      </c>
      <c r="CJ77" s="321">
        <v>0.67208641408754544</v>
      </c>
      <c r="CK77" s="321">
        <v>116.26754027825039</v>
      </c>
      <c r="CL77" s="321">
        <v>176.9562424310557</v>
      </c>
      <c r="CM77" s="321">
        <v>260.22208693300439</v>
      </c>
      <c r="CN77" s="321">
        <v>7.4406839505663758</v>
      </c>
      <c r="CO77" s="321">
        <v>110.5753391567615</v>
      </c>
      <c r="CP77" s="321">
        <v>910.40000000000009</v>
      </c>
      <c r="CQ77" s="321">
        <v>152.38282249945459</v>
      </c>
      <c r="CR77" s="321">
        <v>403.83714780935787</v>
      </c>
      <c r="CS77" s="321">
        <v>60.783039719763877</v>
      </c>
      <c r="CT77" s="321">
        <v>25.22842766783322</v>
      </c>
      <c r="CU77" s="321">
        <v>541.56072431540667</v>
      </c>
      <c r="CV77" s="321">
        <v>177.27835590450411</v>
      </c>
      <c r="CW77" s="321">
        <v>44.772064137871581</v>
      </c>
      <c r="CX77" s="321">
        <v>100.36167081274129</v>
      </c>
      <c r="CY77" s="321">
        <v>73.905293836405207</v>
      </c>
      <c r="CZ77" s="321">
        <v>4.5723885403683919</v>
      </c>
      <c r="DA77" s="321">
        <v>27.526610995081469</v>
      </c>
      <c r="DB77" s="321">
        <v>94.164837707713687</v>
      </c>
      <c r="DC77" s="321">
        <v>94.843601510476944</v>
      </c>
      <c r="DD77" s="321">
        <v>541.97893506542789</v>
      </c>
      <c r="DE77" s="321">
        <v>273.59503562770931</v>
      </c>
      <c r="DF77" s="321">
        <v>21.762860384294481</v>
      </c>
      <c r="DG77" s="321">
        <v>116.96360273317519</v>
      </c>
      <c r="DH77" s="321">
        <v>74.585277213388565</v>
      </c>
      <c r="DI77" s="321">
        <v>145.0364227350403</v>
      </c>
      <c r="DJ77" s="321">
        <v>282.37595450444309</v>
      </c>
      <c r="DK77" s="321">
        <v>58.422431051410491</v>
      </c>
      <c r="DL77" s="321">
        <v>327.39057627131831</v>
      </c>
      <c r="DM77" s="321">
        <v>52.906278447423347</v>
      </c>
      <c r="DN77" s="321">
        <v>248.24617914625401</v>
      </c>
      <c r="DO77" s="321">
        <v>425.08926859385952</v>
      </c>
      <c r="DP77" s="321">
        <v>90.988861813567524</v>
      </c>
      <c r="DQ77" s="321">
        <v>3.1951882080998169</v>
      </c>
      <c r="DR77" s="321">
        <v>55.66742736619927</v>
      </c>
      <c r="DS77" s="321">
        <v>52.934674988510473</v>
      </c>
      <c r="DT77" s="321">
        <v>104.3886166499552</v>
      </c>
      <c r="DU77" s="321">
        <v>128.74220830686249</v>
      </c>
      <c r="DV77" s="321">
        <v>16.499908309605651</v>
      </c>
      <c r="DW77" s="321">
        <v>114.57729459361281</v>
      </c>
      <c r="DX77" s="321">
        <v>44.339187714489519</v>
      </c>
      <c r="DY77" s="321">
        <v>28.98039022696382</v>
      </c>
      <c r="DZ77" s="321">
        <v>64.556636219523668</v>
      </c>
      <c r="EA77" s="321">
        <v>9.112895625957151</v>
      </c>
      <c r="EB77" s="321">
        <v>106.854739292274</v>
      </c>
      <c r="EC77" s="321">
        <v>609.04431790533272</v>
      </c>
      <c r="ED77" s="321">
        <v>286.92811313273472</v>
      </c>
      <c r="EE77" s="321">
        <v>12.268411478256439</v>
      </c>
      <c r="EF77" s="321">
        <v>52.767624985301573</v>
      </c>
      <c r="EG77" s="321">
        <v>51.517744828420398</v>
      </c>
      <c r="EH77" s="321">
        <v>46.779385140113661</v>
      </c>
      <c r="EI77" s="321">
        <v>65.853905492698132</v>
      </c>
      <c r="EJ77" s="321">
        <v>48.204782814623087</v>
      </c>
      <c r="EK77" s="321">
        <v>254.51572685849661</v>
      </c>
      <c r="EL77" s="321">
        <v>89.96861133526312</v>
      </c>
      <c r="EM77" s="321">
        <v>20.493099891736101</v>
      </c>
      <c r="EN77" s="321">
        <v>145.22099021406791</v>
      </c>
      <c r="EO77" s="321">
        <v>17.361391589561439</v>
      </c>
      <c r="EP77" s="321">
        <v>50.197914566542458</v>
      </c>
      <c r="EQ77" s="321">
        <v>81.341496762550534</v>
      </c>
      <c r="ER77" s="321">
        <v>86.267664388516209</v>
      </c>
      <c r="ES77" s="321">
        <v>15.41541936581449</v>
      </c>
      <c r="ET77" s="321">
        <v>183.06739073810971</v>
      </c>
      <c r="EU77" s="321">
        <v>129.65728790214169</v>
      </c>
      <c r="EV77" s="321">
        <v>209.36428638234389</v>
      </c>
      <c r="EW77" s="321">
        <v>41.431984969951152</v>
      </c>
      <c r="EX77" s="321">
        <v>75.657563285563057</v>
      </c>
      <c r="EY77" s="321">
        <v>444.08264945781758</v>
      </c>
      <c r="EZ77" s="321">
        <v>694.6184406844078</v>
      </c>
      <c r="FA77" s="321">
        <v>36.309240605789981</v>
      </c>
      <c r="FB77" s="321">
        <v>11.451210555968901</v>
      </c>
      <c r="FC77" s="321">
        <v>58.68580963965573</v>
      </c>
      <c r="FD77" s="321">
        <v>100.849385223426</v>
      </c>
      <c r="FE77" s="321">
        <v>23.433222728007081</v>
      </c>
      <c r="FF77" s="321">
        <v>162.11340143918471</v>
      </c>
      <c r="FG77" s="321">
        <v>48.668991840774687</v>
      </c>
      <c r="FH77" s="321">
        <v>13.114154341812499</v>
      </c>
      <c r="FI77" s="321">
        <v>31.246604869396212</v>
      </c>
      <c r="FJ77" s="321">
        <v>42.868887316017172</v>
      </c>
      <c r="FK77" s="321">
        <v>6.7242101280004052</v>
      </c>
      <c r="FL77" s="321">
        <v>36.028967526598827</v>
      </c>
      <c r="FM77" s="321">
        <v>225.62096749336521</v>
      </c>
      <c r="FN77" s="321">
        <v>6.7778818838512018</v>
      </c>
      <c r="FO77" s="321">
        <v>86.339275188589312</v>
      </c>
      <c r="FP77" s="321">
        <v>42.334523265789109</v>
      </c>
      <c r="FQ77" s="321">
        <v>76.199283188106676</v>
      </c>
      <c r="FR77" s="321">
        <v>76.07309589113639</v>
      </c>
      <c r="FS77" s="321">
        <v>71.703258368221384</v>
      </c>
      <c r="FT77" s="321">
        <v>11.601214602518221</v>
      </c>
      <c r="FU77" s="321">
        <v>164.9132453331037</v>
      </c>
      <c r="FV77" s="321">
        <v>17.932885090403541</v>
      </c>
      <c r="FW77" s="321">
        <v>259.2428131604558</v>
      </c>
      <c r="FX77" s="321">
        <v>116.17701276709811</v>
      </c>
      <c r="FY77" s="321">
        <v>118.56131189914269</v>
      </c>
      <c r="FZ77" s="321">
        <v>910.4</v>
      </c>
      <c r="GA77" s="321">
        <v>243.224467236116</v>
      </c>
      <c r="GB77" s="321">
        <v>108.4048310358114</v>
      </c>
      <c r="GC77" s="321">
        <v>77.056144002299689</v>
      </c>
      <c r="GD77" s="321">
        <v>244.44773689102169</v>
      </c>
      <c r="GE77" s="321">
        <v>3.8087894737109811</v>
      </c>
      <c r="GF77" s="321">
        <v>59.686783679058273</v>
      </c>
      <c r="GG77" s="321">
        <v>245.6311825190364</v>
      </c>
      <c r="GH77" s="321">
        <v>3.2643822604235782</v>
      </c>
      <c r="GI77" s="321">
        <v>169.74474829314809</v>
      </c>
      <c r="GJ77" s="321">
        <v>131.60077829816049</v>
      </c>
      <c r="GK77" s="321">
        <v>11.711910379079001</v>
      </c>
      <c r="GL77" s="321">
        <v>24.919761844431459</v>
      </c>
      <c r="GM77" s="321">
        <v>891.02464710568586</v>
      </c>
      <c r="GN77" s="321">
        <v>651.27032192507284</v>
      </c>
      <c r="GO77" s="321">
        <v>70.225852652938443</v>
      </c>
      <c r="GP77" s="321">
        <v>116.853946558936</v>
      </c>
      <c r="GQ77" s="321">
        <v>885.44377023429843</v>
      </c>
      <c r="GR77" s="321">
        <v>318.8724575114083</v>
      </c>
      <c r="GS77" s="321">
        <v>54.763188277554221</v>
      </c>
      <c r="GT77" s="321">
        <v>154.10028734071199</v>
      </c>
      <c r="GU77" s="321">
        <v>235.0994821143878</v>
      </c>
      <c r="GV77" s="321">
        <v>416.51425001754319</v>
      </c>
      <c r="GW77" s="321">
        <v>63.160861398741091</v>
      </c>
      <c r="GX77" s="321">
        <v>75.827479722073775</v>
      </c>
      <c r="GY77" s="321">
        <v>78.980499792771752</v>
      </c>
      <c r="GZ77" s="321">
        <v>10.679328313601561</v>
      </c>
      <c r="HA77" s="321">
        <v>36.284982879848172</v>
      </c>
      <c r="HB77" s="321">
        <v>1.599565221000337</v>
      </c>
      <c r="HC77" s="321">
        <v>145.45634817414609</v>
      </c>
      <c r="HD77" s="321">
        <v>816.26024879719773</v>
      </c>
      <c r="HE77" s="321">
        <v>10.744670108322561</v>
      </c>
      <c r="HF77" s="321">
        <v>154.91636499313401</v>
      </c>
      <c r="HG77" s="321">
        <v>687.09753823752726</v>
      </c>
      <c r="HH77" s="321">
        <v>98.577934269757009</v>
      </c>
      <c r="HI77" s="321">
        <v>156.35056773394919</v>
      </c>
      <c r="HJ77" s="321">
        <v>3.5641804628884599</v>
      </c>
      <c r="HK77" s="321">
        <v>606.36138719132566</v>
      </c>
      <c r="HL77" s="321">
        <v>97.32020477436555</v>
      </c>
      <c r="HM77" s="321">
        <v>167.9471898219914</v>
      </c>
      <c r="HN77" s="321">
        <v>162.27998749727459</v>
      </c>
      <c r="HO77" s="321">
        <v>16.715052069630129</v>
      </c>
      <c r="HP77" s="321">
        <v>191.99190793118561</v>
      </c>
      <c r="HQ77" s="321">
        <v>35.951725925459307</v>
      </c>
      <c r="HR77" s="321">
        <v>119.2181342641819</v>
      </c>
      <c r="HS77" s="321">
        <v>910.4</v>
      </c>
      <c r="HT77" s="321">
        <v>32.998794020683931</v>
      </c>
      <c r="HU77" s="321">
        <v>71.924183295387508</v>
      </c>
      <c r="HV77" s="321">
        <v>142.6698200666373</v>
      </c>
      <c r="HW77" s="321">
        <v>60.014790063131663</v>
      </c>
      <c r="HX77" s="321">
        <v>910.40000000000009</v>
      </c>
      <c r="HY77" s="321">
        <v>18.13132864213615</v>
      </c>
      <c r="HZ77" s="321">
        <v>144.12985000444519</v>
      </c>
      <c r="IA77" s="321">
        <v>309.22993376960682</v>
      </c>
      <c r="IB77" s="321">
        <v>185.36186710154769</v>
      </c>
      <c r="IC77" s="321">
        <v>15.90654610949009</v>
      </c>
      <c r="ID77" s="321">
        <v>439.03876390259558</v>
      </c>
      <c r="IE77" s="321">
        <v>12.554063054865081</v>
      </c>
      <c r="IF77" s="321">
        <v>32.960895927104957</v>
      </c>
      <c r="IG77" s="321">
        <v>910.40000000000009</v>
      </c>
      <c r="IH77" s="321">
        <v>258.69737872140911</v>
      </c>
      <c r="II77" s="321">
        <v>66.864614135125692</v>
      </c>
      <c r="IJ77" s="321">
        <v>346.44991238097469</v>
      </c>
      <c r="IK77" s="321">
        <v>219.41088959005461</v>
      </c>
      <c r="IL77" s="321">
        <v>208.8374122930029</v>
      </c>
      <c r="IM77" s="321">
        <v>631.73594083013779</v>
      </c>
      <c r="IN77" s="321">
        <v>90.770119377850705</v>
      </c>
      <c r="IO77" s="321">
        <v>164.08887536310559</v>
      </c>
      <c r="IP77" s="321">
        <v>54.864889343609512</v>
      </c>
      <c r="IQ77" s="321">
        <v>425.68005120845999</v>
      </c>
      <c r="IR77" s="321">
        <v>51.383487151046722</v>
      </c>
      <c r="IS77" s="321">
        <v>371.32611643150472</v>
      </c>
      <c r="IT77" s="321">
        <v>63.329869113481557</v>
      </c>
      <c r="IU77" s="321">
        <v>562.46327212133804</v>
      </c>
      <c r="IV77" s="321">
        <v>70.652318632447248</v>
      </c>
      <c r="IW77" s="321">
        <v>92.660032362784449</v>
      </c>
      <c r="IX77" s="321">
        <v>1.7060857156985121</v>
      </c>
      <c r="IY77" s="321">
        <v>211.35358645552981</v>
      </c>
      <c r="IZ77" s="321">
        <v>465.67350383500269</v>
      </c>
      <c r="JA77" s="321">
        <v>100.39346744046929</v>
      </c>
      <c r="JB77" s="321">
        <v>177.76265986991939</v>
      </c>
      <c r="JC77" s="321">
        <v>183.59935359773621</v>
      </c>
      <c r="JD77" s="321">
        <v>129.82136454225221</v>
      </c>
      <c r="JE77" s="321">
        <v>47.849041908693067</v>
      </c>
      <c r="JF77" s="321">
        <v>1.0064820788922171</v>
      </c>
      <c r="JG77" s="321">
        <v>459.53106669848557</v>
      </c>
      <c r="JH77" s="321">
        <v>198.27902091388171</v>
      </c>
      <c r="JI77" s="321">
        <v>4.3863262306441602</v>
      </c>
      <c r="JJ77" s="321">
        <v>63.822544721850647</v>
      </c>
      <c r="JK77" s="321">
        <v>27.310973516810961</v>
      </c>
      <c r="JL77" s="321">
        <v>89.285341353062478</v>
      </c>
      <c r="JM77" s="321">
        <v>571.12618041040992</v>
      </c>
      <c r="JN77" s="321">
        <v>910.40000000000009</v>
      </c>
      <c r="JO77" s="321">
        <v>80.278404233317133</v>
      </c>
      <c r="JP77" s="321">
        <v>83.111933711234073</v>
      </c>
      <c r="JQ77" s="321">
        <v>28.72098894996445</v>
      </c>
      <c r="JR77" s="321">
        <v>4.3749690332508768</v>
      </c>
      <c r="JS77" s="321">
        <v>11.010574501596791</v>
      </c>
      <c r="JT77" s="321">
        <v>16.539950188279029</v>
      </c>
      <c r="JU77" s="321">
        <v>71.074565525478334</v>
      </c>
      <c r="JV77" s="321">
        <v>192.62419217133001</v>
      </c>
      <c r="JW77" s="321">
        <v>56.307469154919858</v>
      </c>
      <c r="JX77" s="321">
        <v>144.52688055836509</v>
      </c>
      <c r="JY77" s="321">
        <v>232.88176264137701</v>
      </c>
      <c r="JZ77" s="321">
        <v>15.292083537825521</v>
      </c>
      <c r="KA77" s="321">
        <v>182.73929174026719</v>
      </c>
      <c r="KB77" s="321">
        <v>92.949208169823237</v>
      </c>
      <c r="KC77" s="321">
        <v>111.023082950358</v>
      </c>
      <c r="KD77" s="321">
        <v>158.44068506760701</v>
      </c>
      <c r="KE77" s="321">
        <v>106.25510974496299</v>
      </c>
      <c r="KF77" s="321">
        <v>460.40364028555302</v>
      </c>
      <c r="KG77" s="321">
        <v>31.204696657965279</v>
      </c>
      <c r="KH77" s="321">
        <v>27.928163398439189</v>
      </c>
      <c r="KI77" s="321">
        <v>70.307142146729689</v>
      </c>
      <c r="KJ77" s="321">
        <v>130.22917752655999</v>
      </c>
      <c r="KK77" s="321">
        <v>42.068318793845719</v>
      </c>
    </row>
    <row r="78" spans="1:297" ht="15.75" customHeight="1">
      <c r="A78" s="199">
        <v>443.57</v>
      </c>
      <c r="B78" s="323" t="s">
        <v>593</v>
      </c>
      <c r="C78" s="321">
        <v>2.861082317021499</v>
      </c>
      <c r="D78" s="689">
        <v>0</v>
      </c>
      <c r="E78" s="689">
        <v>1330.71</v>
      </c>
      <c r="F78" s="321">
        <v>0</v>
      </c>
      <c r="G78" s="321">
        <v>0</v>
      </c>
      <c r="H78" s="321">
        <v>0</v>
      </c>
      <c r="I78" s="321">
        <v>0</v>
      </c>
      <c r="J78" s="321">
        <v>0</v>
      </c>
      <c r="K78" s="321">
        <v>0</v>
      </c>
      <c r="L78" s="321">
        <v>0</v>
      </c>
      <c r="M78" s="321">
        <v>443.57000000000011</v>
      </c>
      <c r="N78" s="321">
        <v>0</v>
      </c>
      <c r="O78" s="321">
        <v>0</v>
      </c>
      <c r="P78" s="321">
        <v>0</v>
      </c>
      <c r="Q78" s="321">
        <v>0</v>
      </c>
      <c r="R78" s="321">
        <v>0</v>
      </c>
      <c r="S78" s="321">
        <v>0</v>
      </c>
      <c r="T78" s="321">
        <v>0</v>
      </c>
      <c r="U78" s="321">
        <v>0</v>
      </c>
      <c r="V78" s="321">
        <v>1330.71</v>
      </c>
      <c r="W78" s="321">
        <v>0</v>
      </c>
      <c r="X78" s="321">
        <v>0</v>
      </c>
      <c r="Y78" s="321">
        <v>0</v>
      </c>
      <c r="Z78" s="321">
        <v>0</v>
      </c>
      <c r="AA78" s="321">
        <v>0</v>
      </c>
      <c r="AB78" s="321">
        <v>0</v>
      </c>
      <c r="AC78" s="321">
        <v>0</v>
      </c>
      <c r="AD78" s="321">
        <v>0</v>
      </c>
      <c r="AE78" s="321">
        <v>0</v>
      </c>
      <c r="AF78" s="321">
        <v>0</v>
      </c>
      <c r="AG78" s="321">
        <v>0</v>
      </c>
      <c r="AH78" s="321">
        <v>0</v>
      </c>
      <c r="AI78" s="321">
        <v>0</v>
      </c>
      <c r="AJ78" s="321">
        <v>0</v>
      </c>
      <c r="AK78" s="321">
        <v>0</v>
      </c>
      <c r="AL78" s="321">
        <v>0</v>
      </c>
      <c r="AM78" s="321">
        <v>0</v>
      </c>
      <c r="AN78" s="321">
        <v>0</v>
      </c>
      <c r="AO78" s="321">
        <v>0</v>
      </c>
      <c r="AP78" s="321">
        <v>0</v>
      </c>
      <c r="AQ78" s="321">
        <v>0</v>
      </c>
      <c r="AR78" s="321">
        <v>0</v>
      </c>
      <c r="AS78" s="321">
        <v>0</v>
      </c>
      <c r="AT78" s="321">
        <v>0</v>
      </c>
      <c r="AU78" s="321">
        <v>0</v>
      </c>
      <c r="AV78" s="321">
        <v>0</v>
      </c>
      <c r="AW78" s="321">
        <v>0</v>
      </c>
      <c r="AX78" s="321">
        <v>0</v>
      </c>
      <c r="AY78" s="321">
        <v>0</v>
      </c>
      <c r="AZ78" s="321">
        <v>0</v>
      </c>
      <c r="BA78" s="321">
        <v>0</v>
      </c>
      <c r="BB78" s="321">
        <v>0</v>
      </c>
      <c r="BC78" s="321">
        <v>0</v>
      </c>
      <c r="BD78" s="321">
        <v>0</v>
      </c>
      <c r="BE78" s="321">
        <v>0</v>
      </c>
      <c r="BF78" s="321">
        <v>0</v>
      </c>
      <c r="BG78" s="321">
        <v>0</v>
      </c>
      <c r="BH78" s="321">
        <v>0</v>
      </c>
      <c r="BI78" s="321">
        <v>0</v>
      </c>
      <c r="BJ78" s="321">
        <v>0</v>
      </c>
      <c r="BK78" s="321">
        <v>0</v>
      </c>
      <c r="BL78" s="321">
        <v>0</v>
      </c>
      <c r="BM78" s="321">
        <v>0</v>
      </c>
      <c r="BN78" s="321">
        <v>0</v>
      </c>
      <c r="BO78" s="321">
        <v>0</v>
      </c>
      <c r="BP78" s="321">
        <v>0</v>
      </c>
      <c r="BQ78" s="321">
        <v>0</v>
      </c>
      <c r="BR78" s="321">
        <v>0</v>
      </c>
      <c r="BS78" s="321">
        <v>0</v>
      </c>
      <c r="BT78" s="321">
        <v>0</v>
      </c>
      <c r="BU78" s="321">
        <v>0</v>
      </c>
      <c r="BV78" s="321">
        <v>0</v>
      </c>
      <c r="BW78" s="321">
        <v>0</v>
      </c>
      <c r="BX78" s="321">
        <v>0</v>
      </c>
      <c r="BY78" s="321">
        <v>0</v>
      </c>
      <c r="BZ78" s="321">
        <v>0</v>
      </c>
      <c r="CA78" s="321">
        <v>0</v>
      </c>
      <c r="CB78" s="321">
        <v>0</v>
      </c>
      <c r="CC78" s="321">
        <v>0</v>
      </c>
      <c r="CD78" s="321">
        <v>0</v>
      </c>
      <c r="CE78" s="321">
        <v>0</v>
      </c>
      <c r="CF78" s="321">
        <v>0</v>
      </c>
      <c r="CG78" s="321">
        <v>0</v>
      </c>
      <c r="CH78" s="321">
        <v>0</v>
      </c>
      <c r="CI78" s="321">
        <v>0</v>
      </c>
      <c r="CJ78" s="321">
        <v>0</v>
      </c>
      <c r="CK78" s="321">
        <v>0</v>
      </c>
      <c r="CL78" s="321">
        <v>0</v>
      </c>
      <c r="CM78" s="321">
        <v>0</v>
      </c>
      <c r="CN78" s="321">
        <v>0</v>
      </c>
      <c r="CO78" s="321">
        <v>0</v>
      </c>
      <c r="CP78" s="321">
        <v>0</v>
      </c>
      <c r="CQ78" s="321">
        <v>0</v>
      </c>
      <c r="CR78" s="321">
        <v>0</v>
      </c>
      <c r="CS78" s="321">
        <v>0</v>
      </c>
      <c r="CT78" s="321">
        <v>0</v>
      </c>
      <c r="CU78" s="321">
        <v>0</v>
      </c>
      <c r="CV78" s="321">
        <v>0</v>
      </c>
      <c r="CW78" s="321">
        <v>0</v>
      </c>
      <c r="CX78" s="321">
        <v>0</v>
      </c>
      <c r="CY78" s="321">
        <v>0</v>
      </c>
      <c r="CZ78" s="321">
        <v>0</v>
      </c>
      <c r="DA78" s="321">
        <v>0</v>
      </c>
      <c r="DB78" s="321">
        <v>0</v>
      </c>
      <c r="DC78" s="321">
        <v>0</v>
      </c>
      <c r="DD78" s="321">
        <v>0</v>
      </c>
      <c r="DE78" s="321">
        <v>0</v>
      </c>
      <c r="DF78" s="321">
        <v>0</v>
      </c>
      <c r="DG78" s="321">
        <v>0</v>
      </c>
      <c r="DH78" s="321">
        <v>0</v>
      </c>
      <c r="DI78" s="321">
        <v>443.56999999999988</v>
      </c>
      <c r="DJ78" s="321">
        <v>0</v>
      </c>
      <c r="DK78" s="321">
        <v>0</v>
      </c>
      <c r="DL78" s="321">
        <v>0</v>
      </c>
      <c r="DM78" s="321">
        <v>0</v>
      </c>
      <c r="DN78" s="321">
        <v>0</v>
      </c>
      <c r="DO78" s="321">
        <v>0</v>
      </c>
      <c r="DP78" s="321">
        <v>443.56999999999988</v>
      </c>
      <c r="DQ78" s="321">
        <v>0</v>
      </c>
      <c r="DR78" s="321">
        <v>0</v>
      </c>
      <c r="DS78" s="321">
        <v>0</v>
      </c>
      <c r="DT78" s="321">
        <v>0</v>
      </c>
      <c r="DU78" s="321">
        <v>0</v>
      </c>
      <c r="DV78" s="321">
        <v>0</v>
      </c>
      <c r="DW78" s="321">
        <v>0</v>
      </c>
      <c r="DX78" s="321">
        <v>0</v>
      </c>
      <c r="DY78" s="321">
        <v>0</v>
      </c>
      <c r="DZ78" s="321">
        <v>0</v>
      </c>
      <c r="EA78" s="321">
        <v>0</v>
      </c>
      <c r="EB78" s="321">
        <v>0</v>
      </c>
      <c r="EC78" s="321">
        <v>0</v>
      </c>
      <c r="ED78" s="321">
        <v>0</v>
      </c>
      <c r="EE78" s="321">
        <v>0</v>
      </c>
      <c r="EF78" s="321">
        <v>0</v>
      </c>
      <c r="EG78" s="321">
        <v>0</v>
      </c>
      <c r="EH78" s="321">
        <v>0</v>
      </c>
      <c r="EI78" s="321">
        <v>0</v>
      </c>
      <c r="EJ78" s="321">
        <v>0</v>
      </c>
      <c r="EK78" s="321">
        <v>0</v>
      </c>
      <c r="EL78" s="321">
        <v>0</v>
      </c>
      <c r="EM78" s="321">
        <v>0</v>
      </c>
      <c r="EN78" s="321">
        <v>0</v>
      </c>
      <c r="EO78" s="321">
        <v>0</v>
      </c>
      <c r="EP78" s="321">
        <v>443.57</v>
      </c>
      <c r="EQ78" s="321">
        <v>443.57</v>
      </c>
      <c r="ER78" s="321">
        <v>0</v>
      </c>
      <c r="ES78" s="321">
        <v>0</v>
      </c>
      <c r="ET78" s="321">
        <v>0</v>
      </c>
      <c r="EU78" s="321">
        <v>0</v>
      </c>
      <c r="EV78" s="321">
        <v>0</v>
      </c>
      <c r="EW78" s="321">
        <v>0</v>
      </c>
      <c r="EX78" s="321">
        <v>0</v>
      </c>
      <c r="EY78" s="321">
        <v>0</v>
      </c>
      <c r="EZ78" s="321">
        <v>0</v>
      </c>
      <c r="FA78" s="321">
        <v>0</v>
      </c>
      <c r="FB78" s="321">
        <v>0</v>
      </c>
      <c r="FC78" s="321">
        <v>0</v>
      </c>
      <c r="FD78" s="321">
        <v>0</v>
      </c>
      <c r="FE78" s="321">
        <v>0</v>
      </c>
      <c r="FF78" s="321">
        <v>0</v>
      </c>
      <c r="FG78" s="321">
        <v>0</v>
      </c>
      <c r="FH78" s="321">
        <v>0</v>
      </c>
      <c r="FI78" s="321">
        <v>0</v>
      </c>
      <c r="FJ78" s="321">
        <v>0</v>
      </c>
      <c r="FK78" s="321">
        <v>0</v>
      </c>
      <c r="FL78" s="321">
        <v>0</v>
      </c>
      <c r="FM78" s="321">
        <v>0</v>
      </c>
      <c r="FN78" s="321">
        <v>0</v>
      </c>
      <c r="FO78" s="321">
        <v>0</v>
      </c>
      <c r="FP78" s="321">
        <v>0</v>
      </c>
      <c r="FQ78" s="321">
        <v>0</v>
      </c>
      <c r="FR78" s="321">
        <v>0</v>
      </c>
      <c r="FS78" s="321">
        <v>0</v>
      </c>
      <c r="FT78" s="321">
        <v>0</v>
      </c>
      <c r="FU78" s="321">
        <v>0</v>
      </c>
      <c r="FV78" s="321">
        <v>0</v>
      </c>
      <c r="FW78" s="321">
        <v>0</v>
      </c>
      <c r="FX78" s="321">
        <v>0</v>
      </c>
      <c r="FY78" s="321">
        <v>0</v>
      </c>
      <c r="FZ78" s="321">
        <v>0</v>
      </c>
      <c r="GA78" s="321">
        <v>0</v>
      </c>
      <c r="GB78" s="321">
        <v>0</v>
      </c>
      <c r="GC78" s="321">
        <v>0</v>
      </c>
      <c r="GD78" s="321">
        <v>0</v>
      </c>
      <c r="GE78" s="321">
        <v>0</v>
      </c>
      <c r="GF78" s="321">
        <v>0</v>
      </c>
      <c r="GG78" s="321">
        <v>0</v>
      </c>
      <c r="GH78" s="321">
        <v>0</v>
      </c>
      <c r="GI78" s="321">
        <v>0</v>
      </c>
      <c r="GJ78" s="321">
        <v>0</v>
      </c>
      <c r="GK78" s="321">
        <v>0</v>
      </c>
      <c r="GL78" s="321">
        <v>0</v>
      </c>
      <c r="GM78" s="321">
        <v>0</v>
      </c>
      <c r="GN78" s="321">
        <v>0</v>
      </c>
      <c r="GO78" s="321">
        <v>0</v>
      </c>
      <c r="GP78" s="321">
        <v>0</v>
      </c>
      <c r="GQ78" s="321">
        <v>0</v>
      </c>
      <c r="GR78" s="321">
        <v>443.57</v>
      </c>
      <c r="GS78" s="321">
        <v>0</v>
      </c>
      <c r="GT78" s="321">
        <v>0</v>
      </c>
      <c r="GU78" s="321">
        <v>0</v>
      </c>
      <c r="GV78" s="321">
        <v>0</v>
      </c>
      <c r="GW78" s="321">
        <v>0</v>
      </c>
      <c r="GX78" s="321">
        <v>0</v>
      </c>
      <c r="GY78" s="321">
        <v>0</v>
      </c>
      <c r="GZ78" s="321">
        <v>0</v>
      </c>
      <c r="HA78" s="321">
        <v>0</v>
      </c>
      <c r="HB78" s="321">
        <v>0</v>
      </c>
      <c r="HC78" s="321">
        <v>0</v>
      </c>
      <c r="HD78" s="321">
        <v>0</v>
      </c>
      <c r="HE78" s="321">
        <v>0</v>
      </c>
      <c r="HF78" s="321">
        <v>0</v>
      </c>
      <c r="HG78" s="321">
        <v>0</v>
      </c>
      <c r="HH78" s="321">
        <v>0</v>
      </c>
      <c r="HI78" s="321">
        <v>0</v>
      </c>
      <c r="HJ78" s="321">
        <v>0</v>
      </c>
      <c r="HK78" s="321">
        <v>0</v>
      </c>
      <c r="HL78" s="321">
        <v>0</v>
      </c>
      <c r="HM78" s="321">
        <v>0</v>
      </c>
      <c r="HN78" s="321">
        <v>0</v>
      </c>
      <c r="HO78" s="321">
        <v>0</v>
      </c>
      <c r="HP78" s="321">
        <v>0</v>
      </c>
      <c r="HQ78" s="321">
        <v>0</v>
      </c>
      <c r="HR78" s="321">
        <v>0</v>
      </c>
      <c r="HS78" s="321">
        <v>0</v>
      </c>
      <c r="HT78" s="321">
        <v>0</v>
      </c>
      <c r="HU78" s="321">
        <v>0</v>
      </c>
      <c r="HV78" s="321">
        <v>0</v>
      </c>
      <c r="HW78" s="321">
        <v>0</v>
      </c>
      <c r="HX78" s="321">
        <v>0</v>
      </c>
      <c r="HY78" s="321">
        <v>0</v>
      </c>
      <c r="HZ78" s="321">
        <v>0</v>
      </c>
      <c r="IA78" s="321">
        <v>0</v>
      </c>
      <c r="IB78" s="321">
        <v>0</v>
      </c>
      <c r="IC78" s="321">
        <v>0</v>
      </c>
      <c r="ID78" s="321">
        <v>0</v>
      </c>
      <c r="IE78" s="321">
        <v>0</v>
      </c>
      <c r="IF78" s="321">
        <v>0</v>
      </c>
      <c r="IG78" s="321">
        <v>0</v>
      </c>
      <c r="IH78" s="321">
        <v>0</v>
      </c>
      <c r="II78" s="321">
        <v>0</v>
      </c>
      <c r="IJ78" s="321">
        <v>0</v>
      </c>
      <c r="IK78" s="321">
        <v>0</v>
      </c>
      <c r="IL78" s="321">
        <v>443.57</v>
      </c>
      <c r="IM78" s="321">
        <v>0</v>
      </c>
      <c r="IN78" s="321">
        <v>0</v>
      </c>
      <c r="IO78" s="321">
        <v>0</v>
      </c>
      <c r="IP78" s="321">
        <v>0</v>
      </c>
      <c r="IQ78" s="321">
        <v>0</v>
      </c>
      <c r="IR78" s="321">
        <v>0</v>
      </c>
      <c r="IS78" s="321">
        <v>0</v>
      </c>
      <c r="IT78" s="321">
        <v>0</v>
      </c>
      <c r="IU78" s="321">
        <v>0</v>
      </c>
      <c r="IV78" s="321">
        <v>0</v>
      </c>
      <c r="IW78" s="321">
        <v>0</v>
      </c>
      <c r="IX78" s="321">
        <v>0</v>
      </c>
      <c r="IY78" s="321">
        <v>0</v>
      </c>
      <c r="IZ78" s="321">
        <v>0</v>
      </c>
      <c r="JA78" s="321">
        <v>0</v>
      </c>
      <c r="JB78" s="321">
        <v>0</v>
      </c>
      <c r="JC78" s="321">
        <v>0</v>
      </c>
      <c r="JD78" s="321">
        <v>0</v>
      </c>
      <c r="JE78" s="321">
        <v>0</v>
      </c>
      <c r="JF78" s="321">
        <v>0</v>
      </c>
      <c r="JG78" s="321">
        <v>0</v>
      </c>
      <c r="JH78" s="321">
        <v>0</v>
      </c>
      <c r="JI78" s="321">
        <v>0</v>
      </c>
      <c r="JJ78" s="321">
        <v>0</v>
      </c>
      <c r="JK78" s="321">
        <v>0</v>
      </c>
      <c r="JL78" s="321">
        <v>0</v>
      </c>
      <c r="JM78" s="321">
        <v>0</v>
      </c>
      <c r="JN78" s="321">
        <v>0</v>
      </c>
      <c r="JO78" s="321">
        <v>0</v>
      </c>
      <c r="JP78" s="321">
        <v>0</v>
      </c>
      <c r="JQ78" s="321">
        <v>0</v>
      </c>
      <c r="JR78" s="321">
        <v>0</v>
      </c>
      <c r="JS78" s="321">
        <v>0</v>
      </c>
      <c r="JT78" s="321">
        <v>0</v>
      </c>
      <c r="JU78" s="321">
        <v>0</v>
      </c>
      <c r="JV78" s="321">
        <v>0</v>
      </c>
      <c r="JW78" s="321">
        <v>0</v>
      </c>
      <c r="JX78" s="321">
        <v>0</v>
      </c>
      <c r="JY78" s="321">
        <v>0</v>
      </c>
      <c r="JZ78" s="321">
        <v>0</v>
      </c>
      <c r="KA78" s="321">
        <v>0</v>
      </c>
      <c r="KB78" s="321">
        <v>0</v>
      </c>
      <c r="KC78" s="321">
        <v>0</v>
      </c>
      <c r="KD78" s="321">
        <v>0</v>
      </c>
      <c r="KE78" s="321">
        <v>0</v>
      </c>
      <c r="KF78" s="321">
        <v>0</v>
      </c>
      <c r="KG78" s="321">
        <v>0</v>
      </c>
      <c r="KH78" s="321">
        <v>0</v>
      </c>
      <c r="KI78" s="321">
        <v>0</v>
      </c>
      <c r="KJ78" s="321">
        <v>0</v>
      </c>
      <c r="KK78" s="321">
        <v>0</v>
      </c>
    </row>
    <row r="79" spans="1:297" ht="15.75" customHeight="1">
      <c r="A79" s="199">
        <v>324.47000000000003</v>
      </c>
      <c r="B79" s="323" t="s">
        <v>594</v>
      </c>
      <c r="C79" s="321">
        <v>1.865611459619501</v>
      </c>
      <c r="D79" s="689">
        <v>0</v>
      </c>
      <c r="E79" s="689">
        <v>250.56206896551731</v>
      </c>
      <c r="F79" s="321">
        <v>0</v>
      </c>
      <c r="G79" s="321">
        <v>0</v>
      </c>
      <c r="H79" s="321">
        <v>0</v>
      </c>
      <c r="I79" s="321">
        <v>18.755015844847261</v>
      </c>
      <c r="J79" s="321">
        <v>0</v>
      </c>
      <c r="K79" s="321">
        <v>0</v>
      </c>
      <c r="L79" s="321">
        <v>0</v>
      </c>
      <c r="M79" s="321">
        <v>0</v>
      </c>
      <c r="N79" s="321">
        <v>0</v>
      </c>
      <c r="O79" s="321">
        <v>0.64099130342659327</v>
      </c>
      <c r="P79" s="321">
        <v>0</v>
      </c>
      <c r="Q79" s="321">
        <v>0</v>
      </c>
      <c r="R79" s="321">
        <v>0</v>
      </c>
      <c r="S79" s="321">
        <v>0</v>
      </c>
      <c r="T79" s="321">
        <v>0</v>
      </c>
      <c r="U79" s="321">
        <v>0</v>
      </c>
      <c r="V79" s="321">
        <v>0</v>
      </c>
      <c r="W79" s="321">
        <v>0</v>
      </c>
      <c r="X79" s="321">
        <v>0</v>
      </c>
      <c r="Y79" s="321">
        <v>0</v>
      </c>
      <c r="Z79" s="321">
        <v>0</v>
      </c>
      <c r="AA79" s="321">
        <v>0</v>
      </c>
      <c r="AB79" s="321">
        <v>0</v>
      </c>
      <c r="AC79" s="321">
        <v>0</v>
      </c>
      <c r="AD79" s="321">
        <v>0</v>
      </c>
      <c r="AE79" s="321">
        <v>0</v>
      </c>
      <c r="AF79" s="321">
        <v>0.46202553149186137</v>
      </c>
      <c r="AG79" s="321">
        <v>0</v>
      </c>
      <c r="AH79" s="321">
        <v>250.56206896551731</v>
      </c>
      <c r="AI79" s="321">
        <v>0</v>
      </c>
      <c r="AJ79" s="321">
        <v>0</v>
      </c>
      <c r="AK79" s="321">
        <v>0</v>
      </c>
      <c r="AL79" s="321">
        <v>0</v>
      </c>
      <c r="AM79" s="321">
        <v>0</v>
      </c>
      <c r="AN79" s="321">
        <v>0</v>
      </c>
      <c r="AO79" s="321">
        <v>0</v>
      </c>
      <c r="AP79" s="321">
        <v>0</v>
      </c>
      <c r="AQ79" s="321">
        <v>0</v>
      </c>
      <c r="AR79" s="321">
        <v>0</v>
      </c>
      <c r="AS79" s="321">
        <v>0</v>
      </c>
      <c r="AT79" s="321">
        <v>0</v>
      </c>
      <c r="AU79" s="321">
        <v>0</v>
      </c>
      <c r="AV79" s="321">
        <v>0</v>
      </c>
      <c r="AW79" s="321">
        <v>0</v>
      </c>
      <c r="AX79" s="321">
        <v>13.93503146982599</v>
      </c>
      <c r="AY79" s="321">
        <v>0</v>
      </c>
      <c r="AZ79" s="321">
        <v>0</v>
      </c>
      <c r="BA79" s="321">
        <v>0</v>
      </c>
      <c r="BB79" s="321">
        <v>0</v>
      </c>
      <c r="BC79" s="321">
        <v>0</v>
      </c>
      <c r="BD79" s="321">
        <v>0</v>
      </c>
      <c r="BE79" s="321">
        <v>0</v>
      </c>
      <c r="BF79" s="321">
        <v>18.443891192973901</v>
      </c>
      <c r="BG79" s="321">
        <v>14.11756490384616</v>
      </c>
      <c r="BH79" s="321">
        <v>0</v>
      </c>
      <c r="BI79" s="321">
        <v>0</v>
      </c>
      <c r="BJ79" s="321">
        <v>0.95039606150381395</v>
      </c>
      <c r="BK79" s="321">
        <v>0</v>
      </c>
      <c r="BL79" s="321">
        <v>0</v>
      </c>
      <c r="BM79" s="321">
        <v>0</v>
      </c>
      <c r="BN79" s="321">
        <v>2.0683841755355532</v>
      </c>
      <c r="BO79" s="321">
        <v>0</v>
      </c>
      <c r="BP79" s="321">
        <v>0</v>
      </c>
      <c r="BQ79" s="321">
        <v>0</v>
      </c>
      <c r="BR79" s="321">
        <v>0</v>
      </c>
      <c r="BS79" s="321">
        <v>0</v>
      </c>
      <c r="BT79" s="321">
        <v>0</v>
      </c>
      <c r="BU79" s="321">
        <v>0</v>
      </c>
      <c r="BV79" s="321">
        <v>0</v>
      </c>
      <c r="BW79" s="321">
        <v>0</v>
      </c>
      <c r="BX79" s="321">
        <v>0</v>
      </c>
      <c r="BY79" s="321">
        <v>0</v>
      </c>
      <c r="BZ79" s="321">
        <v>0</v>
      </c>
      <c r="CA79" s="321">
        <v>0</v>
      </c>
      <c r="CB79" s="321">
        <v>0</v>
      </c>
      <c r="CC79" s="321">
        <v>0</v>
      </c>
      <c r="CD79" s="321">
        <v>0</v>
      </c>
      <c r="CE79" s="321">
        <v>0</v>
      </c>
      <c r="CF79" s="321">
        <v>0</v>
      </c>
      <c r="CG79" s="321">
        <v>0</v>
      </c>
      <c r="CH79" s="321">
        <v>0</v>
      </c>
      <c r="CI79" s="321">
        <v>0</v>
      </c>
      <c r="CJ79" s="321">
        <v>0</v>
      </c>
      <c r="CK79" s="321">
        <v>0</v>
      </c>
      <c r="CL79" s="321">
        <v>0</v>
      </c>
      <c r="CM79" s="321">
        <v>0</v>
      </c>
      <c r="CN79" s="321">
        <v>5.104547856370842</v>
      </c>
      <c r="CO79" s="321">
        <v>12.27871001463517</v>
      </c>
      <c r="CP79" s="321">
        <v>0</v>
      </c>
      <c r="CQ79" s="321">
        <v>0</v>
      </c>
      <c r="CR79" s="321">
        <v>26.31705242334322</v>
      </c>
      <c r="CS79" s="321">
        <v>0</v>
      </c>
      <c r="CT79" s="321">
        <v>0</v>
      </c>
      <c r="CU79" s="321">
        <v>0</v>
      </c>
      <c r="CV79" s="321">
        <v>0</v>
      </c>
      <c r="CW79" s="321">
        <v>0</v>
      </c>
      <c r="CX79" s="321">
        <v>0</v>
      </c>
      <c r="CY79" s="321">
        <v>0</v>
      </c>
      <c r="CZ79" s="321">
        <v>2.791695678151763</v>
      </c>
      <c r="DA79" s="321">
        <v>0</v>
      </c>
      <c r="DB79" s="321">
        <v>0</v>
      </c>
      <c r="DC79" s="321">
        <v>0</v>
      </c>
      <c r="DD79" s="321">
        <v>0</v>
      </c>
      <c r="DE79" s="321">
        <v>26.588071638861631</v>
      </c>
      <c r="DF79" s="321">
        <v>2.0242904206388359</v>
      </c>
      <c r="DG79" s="321">
        <v>0</v>
      </c>
      <c r="DH79" s="321">
        <v>0</v>
      </c>
      <c r="DI79" s="321">
        <v>0</v>
      </c>
      <c r="DJ79" s="321">
        <v>0</v>
      </c>
      <c r="DK79" s="321">
        <v>0</v>
      </c>
      <c r="DL79" s="321">
        <v>0</v>
      </c>
      <c r="DM79" s="321">
        <v>0</v>
      </c>
      <c r="DN79" s="321">
        <v>0</v>
      </c>
      <c r="DO79" s="321">
        <v>0</v>
      </c>
      <c r="DP79" s="321">
        <v>0</v>
      </c>
      <c r="DQ79" s="321">
        <v>0</v>
      </c>
      <c r="DR79" s="321">
        <v>0</v>
      </c>
      <c r="DS79" s="321">
        <v>0</v>
      </c>
      <c r="DT79" s="321">
        <v>0</v>
      </c>
      <c r="DU79" s="321">
        <v>0</v>
      </c>
      <c r="DV79" s="321">
        <v>0</v>
      </c>
      <c r="DW79" s="321">
        <v>0</v>
      </c>
      <c r="DX79" s="321">
        <v>0</v>
      </c>
      <c r="DY79" s="321">
        <v>0</v>
      </c>
      <c r="DZ79" s="321">
        <v>0</v>
      </c>
      <c r="EA79" s="321">
        <v>0</v>
      </c>
      <c r="EB79" s="321">
        <v>0</v>
      </c>
      <c r="EC79" s="321">
        <v>0</v>
      </c>
      <c r="ED79" s="321">
        <v>8.6533943675987661</v>
      </c>
      <c r="EE79" s="321">
        <v>0</v>
      </c>
      <c r="EF79" s="321">
        <v>0</v>
      </c>
      <c r="EG79" s="321">
        <v>12.66503399647444</v>
      </c>
      <c r="EH79" s="321">
        <v>0</v>
      </c>
      <c r="EI79" s="321">
        <v>0</v>
      </c>
      <c r="EJ79" s="321">
        <v>15.50908723522854</v>
      </c>
      <c r="EK79" s="321">
        <v>139.18895921237689</v>
      </c>
      <c r="EL79" s="321">
        <v>0</v>
      </c>
      <c r="EM79" s="321">
        <v>120.0494884432359</v>
      </c>
      <c r="EN79" s="321">
        <v>0</v>
      </c>
      <c r="EO79" s="321">
        <v>0</v>
      </c>
      <c r="EP79" s="321">
        <v>0</v>
      </c>
      <c r="EQ79" s="321">
        <v>0</v>
      </c>
      <c r="ER79" s="321">
        <v>0</v>
      </c>
      <c r="ES79" s="321">
        <v>0</v>
      </c>
      <c r="ET79" s="321">
        <v>0</v>
      </c>
      <c r="EU79" s="321">
        <v>0</v>
      </c>
      <c r="EV79" s="321">
        <v>0</v>
      </c>
      <c r="EW79" s="321">
        <v>1.713331663133552</v>
      </c>
      <c r="EX79" s="321">
        <v>0</v>
      </c>
      <c r="EY79" s="321">
        <v>0</v>
      </c>
      <c r="EZ79" s="321">
        <v>0</v>
      </c>
      <c r="FA79" s="321">
        <v>33.896906474820142</v>
      </c>
      <c r="FB79" s="321">
        <v>0</v>
      </c>
      <c r="FC79" s="321">
        <v>0</v>
      </c>
      <c r="FD79" s="321">
        <v>0</v>
      </c>
      <c r="FE79" s="321">
        <v>0</v>
      </c>
      <c r="FF79" s="321">
        <v>0</v>
      </c>
      <c r="FG79" s="321">
        <v>0</v>
      </c>
      <c r="FH79" s="321">
        <v>68.685313229668651</v>
      </c>
      <c r="FI79" s="321">
        <v>0</v>
      </c>
      <c r="FJ79" s="321">
        <v>0</v>
      </c>
      <c r="FK79" s="321">
        <v>0</v>
      </c>
      <c r="FL79" s="321">
        <v>0</v>
      </c>
      <c r="FM79" s="321">
        <v>0</v>
      </c>
      <c r="FN79" s="321">
        <v>0</v>
      </c>
      <c r="FO79" s="321">
        <v>3.3282457609378269</v>
      </c>
      <c r="FP79" s="321">
        <v>0</v>
      </c>
      <c r="FQ79" s="321">
        <v>0</v>
      </c>
      <c r="FR79" s="321">
        <v>0</v>
      </c>
      <c r="FS79" s="321">
        <v>0</v>
      </c>
      <c r="FT79" s="321">
        <v>0</v>
      </c>
      <c r="FU79" s="321">
        <v>0</v>
      </c>
      <c r="FV79" s="321">
        <v>0</v>
      </c>
      <c r="FW79" s="321">
        <v>0</v>
      </c>
      <c r="FX79" s="321">
        <v>11.846927906976751</v>
      </c>
      <c r="FY79" s="321">
        <v>0</v>
      </c>
      <c r="FZ79" s="321">
        <v>0</v>
      </c>
      <c r="GA79" s="321">
        <v>0</v>
      </c>
      <c r="GB79" s="321">
        <v>0</v>
      </c>
      <c r="GC79" s="321">
        <v>0</v>
      </c>
      <c r="GD79" s="321">
        <v>0</v>
      </c>
      <c r="GE79" s="321">
        <v>0</v>
      </c>
      <c r="GF79" s="321">
        <v>0</v>
      </c>
      <c r="GG79" s="321">
        <v>0</v>
      </c>
      <c r="GH79" s="321">
        <v>0</v>
      </c>
      <c r="GI79" s="321">
        <v>0</v>
      </c>
      <c r="GJ79" s="321">
        <v>0</v>
      </c>
      <c r="GK79" s="321">
        <v>3.3418793589820539</v>
      </c>
      <c r="GL79" s="321">
        <v>0</v>
      </c>
      <c r="GM79" s="321">
        <v>0</v>
      </c>
      <c r="GN79" s="321">
        <v>0</v>
      </c>
      <c r="GO79" s="321">
        <v>0</v>
      </c>
      <c r="GP79" s="321">
        <v>0</v>
      </c>
      <c r="GQ79" s="321">
        <v>0</v>
      </c>
      <c r="GR79" s="321">
        <v>0</v>
      </c>
      <c r="GS79" s="321">
        <v>12.067870425914821</v>
      </c>
      <c r="GT79" s="321">
        <v>0</v>
      </c>
      <c r="GU79" s="321">
        <v>0</v>
      </c>
      <c r="GV79" s="321">
        <v>0</v>
      </c>
      <c r="GW79" s="321">
        <v>0</v>
      </c>
      <c r="GX79" s="321">
        <v>0</v>
      </c>
      <c r="GY79" s="321">
        <v>0</v>
      </c>
      <c r="GZ79" s="321">
        <v>10.768212111255</v>
      </c>
      <c r="HA79" s="321">
        <v>0</v>
      </c>
      <c r="HB79" s="321">
        <v>0</v>
      </c>
      <c r="HC79" s="321">
        <v>0</v>
      </c>
      <c r="HD79" s="321">
        <v>0</v>
      </c>
      <c r="HE79" s="321">
        <v>0</v>
      </c>
      <c r="HF79" s="321">
        <v>0</v>
      </c>
      <c r="HG79" s="321">
        <v>0</v>
      </c>
      <c r="HH79" s="321">
        <v>0</v>
      </c>
      <c r="HI79" s="321">
        <v>0</v>
      </c>
      <c r="HJ79" s="321">
        <v>0</v>
      </c>
      <c r="HK79" s="321">
        <v>0</v>
      </c>
      <c r="HL79" s="321">
        <v>0</v>
      </c>
      <c r="HM79" s="321">
        <v>20.0180097189943</v>
      </c>
      <c r="HN79" s="321">
        <v>0</v>
      </c>
      <c r="HO79" s="321">
        <v>0</v>
      </c>
      <c r="HP79" s="321">
        <v>57.44205741626795</v>
      </c>
      <c r="HQ79" s="321">
        <v>21.24248779405238</v>
      </c>
      <c r="HR79" s="321">
        <v>0</v>
      </c>
      <c r="HS79" s="321">
        <v>0</v>
      </c>
      <c r="HT79" s="321">
        <v>3.5655343031256139</v>
      </c>
      <c r="HU79" s="321">
        <v>0</v>
      </c>
      <c r="HV79" s="321">
        <v>0</v>
      </c>
      <c r="HW79" s="321">
        <v>46.494302606484418</v>
      </c>
      <c r="HX79" s="321">
        <v>0</v>
      </c>
      <c r="HY79" s="321">
        <v>0</v>
      </c>
      <c r="HZ79" s="321">
        <v>0</v>
      </c>
      <c r="IA79" s="321">
        <v>0</v>
      </c>
      <c r="IB79" s="321">
        <v>0</v>
      </c>
      <c r="IC79" s="321">
        <v>0</v>
      </c>
      <c r="ID79" s="321">
        <v>0</v>
      </c>
      <c r="IE79" s="321">
        <v>2.6439770437220722</v>
      </c>
      <c r="IF79" s="321">
        <v>0</v>
      </c>
      <c r="IG79" s="321">
        <v>0</v>
      </c>
      <c r="IH79" s="321">
        <v>0</v>
      </c>
      <c r="II79" s="321">
        <v>0</v>
      </c>
      <c r="IJ79" s="321">
        <v>0</v>
      </c>
      <c r="IK79" s="321">
        <v>0</v>
      </c>
      <c r="IL79" s="321">
        <v>0</v>
      </c>
      <c r="IM79" s="321">
        <v>0</v>
      </c>
      <c r="IN79" s="321">
        <v>0</v>
      </c>
      <c r="IO79" s="321">
        <v>0</v>
      </c>
      <c r="IP79" s="321">
        <v>0</v>
      </c>
      <c r="IQ79" s="321">
        <v>9.1771832623014333</v>
      </c>
      <c r="IR79" s="321">
        <v>0</v>
      </c>
      <c r="IS79" s="321">
        <v>0</v>
      </c>
      <c r="IT79" s="321">
        <v>145.00900348128809</v>
      </c>
      <c r="IU79" s="321">
        <v>0</v>
      </c>
      <c r="IV79" s="321">
        <v>37.77812647754137</v>
      </c>
      <c r="IW79" s="321">
        <v>0</v>
      </c>
      <c r="IX79" s="321">
        <v>0</v>
      </c>
      <c r="IY79" s="321">
        <v>35.065201729106633</v>
      </c>
      <c r="IZ79" s="321">
        <v>0</v>
      </c>
      <c r="JA79" s="321">
        <v>0</v>
      </c>
      <c r="JB79" s="321">
        <v>0</v>
      </c>
      <c r="JC79" s="321">
        <v>0</v>
      </c>
      <c r="JD79" s="321">
        <v>0</v>
      </c>
      <c r="JE79" s="321">
        <v>0</v>
      </c>
      <c r="JF79" s="321">
        <v>0</v>
      </c>
      <c r="JG79" s="321">
        <v>0</v>
      </c>
      <c r="JH79" s="321">
        <v>0</v>
      </c>
      <c r="JI79" s="321">
        <v>0</v>
      </c>
      <c r="JJ79" s="321">
        <v>0</v>
      </c>
      <c r="JK79" s="321">
        <v>0</v>
      </c>
      <c r="JL79" s="321">
        <v>0</v>
      </c>
      <c r="JM79" s="321">
        <v>0</v>
      </c>
      <c r="JN79" s="321">
        <v>0</v>
      </c>
      <c r="JO79" s="321">
        <v>0</v>
      </c>
      <c r="JP79" s="321">
        <v>0</v>
      </c>
      <c r="JQ79" s="321">
        <v>14.258807209396521</v>
      </c>
      <c r="JR79" s="321">
        <v>0</v>
      </c>
      <c r="JS79" s="321">
        <v>0</v>
      </c>
      <c r="JT79" s="321">
        <v>0</v>
      </c>
      <c r="JU79" s="321">
        <v>0</v>
      </c>
      <c r="JV79" s="321">
        <v>0</v>
      </c>
      <c r="JW79" s="321">
        <v>0</v>
      </c>
      <c r="JX79" s="321">
        <v>0</v>
      </c>
      <c r="JY79" s="321">
        <v>0</v>
      </c>
      <c r="JZ79" s="321">
        <v>0</v>
      </c>
      <c r="KA79" s="321">
        <v>0</v>
      </c>
      <c r="KB79" s="321">
        <v>0</v>
      </c>
      <c r="KC79" s="321">
        <v>0</v>
      </c>
      <c r="KD79" s="321">
        <v>0</v>
      </c>
      <c r="KE79" s="321">
        <v>25.60230273752013</v>
      </c>
      <c r="KF79" s="321">
        <v>0</v>
      </c>
      <c r="KG79" s="321">
        <v>0</v>
      </c>
      <c r="KH79" s="321">
        <v>0</v>
      </c>
      <c r="KI79" s="321">
        <v>0</v>
      </c>
      <c r="KJ79" s="321">
        <v>0</v>
      </c>
      <c r="KK79" s="321">
        <v>0</v>
      </c>
    </row>
    <row r="80" spans="1:297" ht="15.75" customHeight="1">
      <c r="A80" s="199">
        <v>31.16</v>
      </c>
      <c r="B80" s="323" t="s">
        <v>545</v>
      </c>
      <c r="C80" s="321">
        <v>30.837354613463951</v>
      </c>
      <c r="D80" s="689">
        <v>10.474787632264711</v>
      </c>
      <c r="E80" s="689">
        <v>69.496345245260031</v>
      </c>
      <c r="F80" s="321">
        <v>25.772838704332742</v>
      </c>
      <c r="G80" s="321">
        <v>27.999007353206</v>
      </c>
      <c r="H80" s="321">
        <v>28.42035475397876</v>
      </c>
      <c r="I80" s="321">
        <v>31.555991908044501</v>
      </c>
      <c r="J80" s="321">
        <v>27.955810973334369</v>
      </c>
      <c r="K80" s="321">
        <v>27.68189083156749</v>
      </c>
      <c r="L80" s="321">
        <v>24.187066143963239</v>
      </c>
      <c r="M80" s="321">
        <v>26.93091936505947</v>
      </c>
      <c r="N80" s="321">
        <v>25.74480676119925</v>
      </c>
      <c r="O80" s="321">
        <v>39.140250649025703</v>
      </c>
      <c r="P80" s="321">
        <v>32.173727680356187</v>
      </c>
      <c r="Q80" s="321">
        <v>26.431976883863019</v>
      </c>
      <c r="R80" s="321">
        <v>28.432510297242882</v>
      </c>
      <c r="S80" s="321">
        <v>45.209440963984747</v>
      </c>
      <c r="T80" s="321">
        <v>28.673483795399822</v>
      </c>
      <c r="U80" s="321">
        <v>27.713527278232139</v>
      </c>
      <c r="V80" s="321">
        <v>17.987145108467971</v>
      </c>
      <c r="W80" s="321">
        <v>33.467607094475262</v>
      </c>
      <c r="X80" s="321">
        <v>32.898443213218677</v>
      </c>
      <c r="Y80" s="321">
        <v>27.817193839123281</v>
      </c>
      <c r="Z80" s="321">
        <v>47.252560898856238</v>
      </c>
      <c r="AA80" s="321">
        <v>38.018831233281219</v>
      </c>
      <c r="AB80" s="321">
        <v>39.475663855621363</v>
      </c>
      <c r="AC80" s="321">
        <v>19.219620044167382</v>
      </c>
      <c r="AD80" s="321">
        <v>25.646187541751111</v>
      </c>
      <c r="AE80" s="321">
        <v>41.248040600159463</v>
      </c>
      <c r="AF80" s="321">
        <v>36.377836487702957</v>
      </c>
      <c r="AG80" s="321">
        <v>53.679505678612202</v>
      </c>
      <c r="AH80" s="321">
        <v>27.801786919245611</v>
      </c>
      <c r="AI80" s="321">
        <v>23.839485607070529</v>
      </c>
      <c r="AJ80" s="321">
        <v>32.47924734934697</v>
      </c>
      <c r="AK80" s="321">
        <v>32.662371435059313</v>
      </c>
      <c r="AL80" s="321">
        <v>29.463479387295759</v>
      </c>
      <c r="AM80" s="321">
        <v>31.458002933941859</v>
      </c>
      <c r="AN80" s="321">
        <v>22.90554442863959</v>
      </c>
      <c r="AO80" s="321">
        <v>30.011842058914841</v>
      </c>
      <c r="AP80" s="321">
        <v>40.731834442279073</v>
      </c>
      <c r="AQ80" s="321">
        <v>19.218882222436189</v>
      </c>
      <c r="AR80" s="321">
        <v>27.70867886548227</v>
      </c>
      <c r="AS80" s="321">
        <v>27.1815339531551</v>
      </c>
      <c r="AT80" s="321">
        <v>34.054758096132709</v>
      </c>
      <c r="AU80" s="321">
        <v>16.087907046708661</v>
      </c>
      <c r="AV80" s="321">
        <v>40.103643387739453</v>
      </c>
      <c r="AW80" s="321">
        <v>34.203403919337127</v>
      </c>
      <c r="AX80" s="321">
        <v>25.536761841036029</v>
      </c>
      <c r="AY80" s="321">
        <v>32.051859819450719</v>
      </c>
      <c r="AZ80" s="321">
        <v>22.576968343042559</v>
      </c>
      <c r="BA80" s="321">
        <v>35.97542997837234</v>
      </c>
      <c r="BB80" s="321">
        <v>25.759544719389549</v>
      </c>
      <c r="BC80" s="321">
        <v>25.22633947972356</v>
      </c>
      <c r="BD80" s="321">
        <v>27.7859674167488</v>
      </c>
      <c r="BE80" s="321">
        <v>36.768552951935611</v>
      </c>
      <c r="BF80" s="321">
        <v>39.852874237500139</v>
      </c>
      <c r="BG80" s="321">
        <v>36.542752934063088</v>
      </c>
      <c r="BH80" s="321">
        <v>28.906493684248751</v>
      </c>
      <c r="BI80" s="321">
        <v>30.520356659950679</v>
      </c>
      <c r="BJ80" s="321">
        <v>22.166278432831039</v>
      </c>
      <c r="BK80" s="321">
        <v>30.23293884898051</v>
      </c>
      <c r="BL80" s="321">
        <v>29.56507759207955</v>
      </c>
      <c r="BM80" s="321">
        <v>30.948542273705868</v>
      </c>
      <c r="BN80" s="321">
        <v>18.462119200076462</v>
      </c>
      <c r="BO80" s="321">
        <v>38.528562313639803</v>
      </c>
      <c r="BP80" s="321">
        <v>28.65532331698012</v>
      </c>
      <c r="BQ80" s="321">
        <v>25.590214515108059</v>
      </c>
      <c r="BR80" s="321">
        <v>15.98576274618954</v>
      </c>
      <c r="BS80" s="321">
        <v>31.124056022455189</v>
      </c>
      <c r="BT80" s="321">
        <v>38.704657613287488</v>
      </c>
      <c r="BU80" s="321">
        <v>31.218795550577699</v>
      </c>
      <c r="BV80" s="321">
        <v>27.607529781688129</v>
      </c>
      <c r="BW80" s="321">
        <v>37.518313102299828</v>
      </c>
      <c r="BX80" s="321">
        <v>46.261101954714348</v>
      </c>
      <c r="BY80" s="321">
        <v>24.76734622412101</v>
      </c>
      <c r="BZ80" s="321">
        <v>43.871760310696203</v>
      </c>
      <c r="CA80" s="321">
        <v>69.496345245260031</v>
      </c>
      <c r="CB80" s="321">
        <v>32.023801582083237</v>
      </c>
      <c r="CC80" s="321">
        <v>34.045516171856747</v>
      </c>
      <c r="CD80" s="321">
        <v>22.205248564546249</v>
      </c>
      <c r="CE80" s="321">
        <v>19.595987257573491</v>
      </c>
      <c r="CF80" s="321">
        <v>36.570745907243968</v>
      </c>
      <c r="CG80" s="321">
        <v>34.429144720305139</v>
      </c>
      <c r="CH80" s="321">
        <v>17.336573083204279</v>
      </c>
      <c r="CI80" s="321">
        <v>11.782601225232749</v>
      </c>
      <c r="CJ80" s="321">
        <v>44.301322479039889</v>
      </c>
      <c r="CK80" s="321">
        <v>32.595297613298669</v>
      </c>
      <c r="CL80" s="321">
        <v>36.528349692224282</v>
      </c>
      <c r="CM80" s="321">
        <v>21.57627556263747</v>
      </c>
      <c r="CN80" s="321">
        <v>31.919692497048509</v>
      </c>
      <c r="CO80" s="321">
        <v>38.172902587096601</v>
      </c>
      <c r="CP80" s="321">
        <v>27.057060883037138</v>
      </c>
      <c r="CQ80" s="321">
        <v>27.435037188798521</v>
      </c>
      <c r="CR80" s="321">
        <v>41.57029091734821</v>
      </c>
      <c r="CS80" s="321">
        <v>32.8247553839552</v>
      </c>
      <c r="CT80" s="321">
        <v>19.186726068816469</v>
      </c>
      <c r="CU80" s="321">
        <v>28.915505138908319</v>
      </c>
      <c r="CV80" s="321">
        <v>22.044851244048289</v>
      </c>
      <c r="CW80" s="321">
        <v>13.44968129718351</v>
      </c>
      <c r="CX80" s="321">
        <v>36.767946840253821</v>
      </c>
      <c r="CY80" s="321">
        <v>31.448828780950379</v>
      </c>
      <c r="CZ80" s="321">
        <v>35.581851282526209</v>
      </c>
      <c r="DA80" s="321">
        <v>27.88160457418596</v>
      </c>
      <c r="DB80" s="321">
        <v>37.804142392234979</v>
      </c>
      <c r="DC80" s="321">
        <v>26.60408051627677</v>
      </c>
      <c r="DD80" s="321">
        <v>24.951725450102739</v>
      </c>
      <c r="DE80" s="321">
        <v>28.537957151497629</v>
      </c>
      <c r="DF80" s="321">
        <v>22.422614425641719</v>
      </c>
      <c r="DG80" s="321">
        <v>25.951395485974601</v>
      </c>
      <c r="DH80" s="321">
        <v>26.335724075479121</v>
      </c>
      <c r="DI80" s="321">
        <v>33.554494910864022</v>
      </c>
      <c r="DJ80" s="321">
        <v>25.137920653861119</v>
      </c>
      <c r="DK80" s="321">
        <v>41.691487100780712</v>
      </c>
      <c r="DL80" s="321">
        <v>29.937452306732251</v>
      </c>
      <c r="DM80" s="321">
        <v>44.931293161729549</v>
      </c>
      <c r="DN80" s="321">
        <v>27.616626833203352</v>
      </c>
      <c r="DO80" s="321">
        <v>35.035567155719598</v>
      </c>
      <c r="DP80" s="321">
        <v>37.697919585750682</v>
      </c>
      <c r="DQ80" s="321">
        <v>34.034609684289187</v>
      </c>
      <c r="DR80" s="321">
        <v>15.20864301854203</v>
      </c>
      <c r="DS80" s="321">
        <v>53.328788607408939</v>
      </c>
      <c r="DT80" s="321">
        <v>27.887649561496261</v>
      </c>
      <c r="DU80" s="321">
        <v>29.73975214998968</v>
      </c>
      <c r="DV80" s="321">
        <v>29.371244097179758</v>
      </c>
      <c r="DW80" s="321">
        <v>45.39284640400092</v>
      </c>
      <c r="DX80" s="321">
        <v>23.392600982163678</v>
      </c>
      <c r="DY80" s="321">
        <v>18.013560896090318</v>
      </c>
      <c r="DZ80" s="321">
        <v>19.86459123090065</v>
      </c>
      <c r="EA80" s="321">
        <v>13.410542383342349</v>
      </c>
      <c r="EB80" s="321">
        <v>23.976153528252421</v>
      </c>
      <c r="EC80" s="321">
        <v>21.086379450828801</v>
      </c>
      <c r="ED80" s="321">
        <v>35.654656225326598</v>
      </c>
      <c r="EE80" s="321">
        <v>17.257579257835239</v>
      </c>
      <c r="EF80" s="321">
        <v>10.474787632264711</v>
      </c>
      <c r="EG80" s="321">
        <v>18.733392902667649</v>
      </c>
      <c r="EH80" s="321">
        <v>35.73148655080589</v>
      </c>
      <c r="EI80" s="321">
        <v>27.713527278232139</v>
      </c>
      <c r="EJ80" s="321">
        <v>33.4871787945305</v>
      </c>
      <c r="EK80" s="321">
        <v>33.135739137016678</v>
      </c>
      <c r="EL80" s="321">
        <v>28.29391528405899</v>
      </c>
      <c r="EM80" s="321">
        <v>16.607028077317288</v>
      </c>
      <c r="EN80" s="321">
        <v>29.19909528390447</v>
      </c>
      <c r="EO80" s="321">
        <v>33.247777349993008</v>
      </c>
      <c r="EP80" s="321">
        <v>25.855512121452438</v>
      </c>
      <c r="EQ80" s="321">
        <v>21.691066470071199</v>
      </c>
      <c r="ER80" s="321">
        <v>29.289763549574712</v>
      </c>
      <c r="ES80" s="321">
        <v>17.62610125489234</v>
      </c>
      <c r="ET80" s="321">
        <v>20.698900041833131</v>
      </c>
      <c r="EU80" s="321">
        <v>37.253603524792837</v>
      </c>
      <c r="EV80" s="321">
        <v>37.098181381007571</v>
      </c>
      <c r="EW80" s="321">
        <v>25.71429272333479</v>
      </c>
      <c r="EX80" s="321">
        <v>16.454906821450329</v>
      </c>
      <c r="EY80" s="321">
        <v>29.125681534447789</v>
      </c>
      <c r="EZ80" s="321">
        <v>26.161109775094651</v>
      </c>
      <c r="FA80" s="321">
        <v>14.53035631601754</v>
      </c>
      <c r="FB80" s="321">
        <v>11.36955455271068</v>
      </c>
      <c r="FC80" s="321">
        <v>28.511859339745001</v>
      </c>
      <c r="FD80" s="321">
        <v>31.198798457239011</v>
      </c>
      <c r="FE80" s="321">
        <v>29.802118360020462</v>
      </c>
      <c r="FF80" s="321">
        <v>41.972421905665968</v>
      </c>
      <c r="FG80" s="321">
        <v>32.706689442433877</v>
      </c>
      <c r="FH80" s="321">
        <v>22.484343972636729</v>
      </c>
      <c r="FI80" s="321">
        <v>22.159003687285821</v>
      </c>
      <c r="FJ80" s="321">
        <v>22.22815345335064</v>
      </c>
      <c r="FK80" s="321">
        <v>18.700425390479811</v>
      </c>
      <c r="FL80" s="321">
        <v>22.920962410567931</v>
      </c>
      <c r="FM80" s="321">
        <v>28.64619406163418</v>
      </c>
      <c r="FN80" s="321">
        <v>31.2860948564682</v>
      </c>
      <c r="FO80" s="321">
        <v>54.299676258328162</v>
      </c>
      <c r="FP80" s="321">
        <v>31.635252836472539</v>
      </c>
      <c r="FQ80" s="321">
        <v>45.115044406424417</v>
      </c>
      <c r="FR80" s="321">
        <v>21.00536297372118</v>
      </c>
      <c r="FS80" s="321">
        <v>24.14493609445978</v>
      </c>
      <c r="FT80" s="321">
        <v>19.733010569213381</v>
      </c>
      <c r="FU80" s="321">
        <v>37.297386450234008</v>
      </c>
      <c r="FV80" s="321">
        <v>22.406759337368761</v>
      </c>
      <c r="FW80" s="321">
        <v>26.647622382915511</v>
      </c>
      <c r="FX80" s="321">
        <v>29.53325296603856</v>
      </c>
      <c r="FY80" s="321">
        <v>35.047868970029903</v>
      </c>
      <c r="FZ80" s="321">
        <v>26.08022053749983</v>
      </c>
      <c r="GA80" s="321">
        <v>36.356855092730292</v>
      </c>
      <c r="GB80" s="321">
        <v>18.84205820616349</v>
      </c>
      <c r="GC80" s="321">
        <v>39.224337705308237</v>
      </c>
      <c r="GD80" s="321">
        <v>30.630740675940778</v>
      </c>
      <c r="GE80" s="321">
        <v>44.316676503479329</v>
      </c>
      <c r="GF80" s="321">
        <v>19.64100901140764</v>
      </c>
      <c r="GG80" s="321">
        <v>30.655186598267949</v>
      </c>
      <c r="GH80" s="321">
        <v>13.904967526541411</v>
      </c>
      <c r="GI80" s="321">
        <v>23.707737199667609</v>
      </c>
      <c r="GJ80" s="321">
        <v>36.629559619794527</v>
      </c>
      <c r="GK80" s="321">
        <v>27.785420016500019</v>
      </c>
      <c r="GL80" s="321">
        <v>24.460491034649671</v>
      </c>
      <c r="GM80" s="321">
        <v>31.107020414342202</v>
      </c>
      <c r="GN80" s="321">
        <v>30.29868234227839</v>
      </c>
      <c r="GO80" s="321">
        <v>26.84578474114463</v>
      </c>
      <c r="GP80" s="321">
        <v>35.139161381490503</v>
      </c>
      <c r="GQ80" s="321">
        <v>37.116331176203772</v>
      </c>
      <c r="GR80" s="321">
        <v>30.96658239892756</v>
      </c>
      <c r="GS80" s="321">
        <v>27.459773594847409</v>
      </c>
      <c r="GT80" s="321">
        <v>29.0141621324452</v>
      </c>
      <c r="GU80" s="321">
        <v>33.425280127627488</v>
      </c>
      <c r="GV80" s="321">
        <v>44.888107563333747</v>
      </c>
      <c r="GW80" s="321">
        <v>28.83488387330511</v>
      </c>
      <c r="GX80" s="321">
        <v>30.668571973605591</v>
      </c>
      <c r="GY80" s="321">
        <v>40.138052055457443</v>
      </c>
      <c r="GZ80" s="321">
        <v>29.179929843996419</v>
      </c>
      <c r="HA80" s="321">
        <v>25.16503835875212</v>
      </c>
      <c r="HB80" s="321">
        <v>38.187110260379491</v>
      </c>
      <c r="HC80" s="321">
        <v>42.397560388340203</v>
      </c>
      <c r="HD80" s="321">
        <v>35.423305543604982</v>
      </c>
      <c r="HE80" s="321">
        <v>38.433372354812548</v>
      </c>
      <c r="HF80" s="321">
        <v>27.65530558226946</v>
      </c>
      <c r="HG80" s="321">
        <v>39.623855891117863</v>
      </c>
      <c r="HH80" s="321">
        <v>35.541012082007633</v>
      </c>
      <c r="HI80" s="321">
        <v>29.45399034401483</v>
      </c>
      <c r="HJ80" s="321">
        <v>33.703755337532201</v>
      </c>
      <c r="HK80" s="321">
        <v>22.999956040336091</v>
      </c>
      <c r="HL80" s="321">
        <v>22.087975212592919</v>
      </c>
      <c r="HM80" s="321">
        <v>26.904629908436021</v>
      </c>
      <c r="HN80" s="321">
        <v>32.957418803394461</v>
      </c>
      <c r="HO80" s="321">
        <v>15.523789318419389</v>
      </c>
      <c r="HP80" s="321">
        <v>33.945589316930068</v>
      </c>
      <c r="HQ80" s="321">
        <v>33.754973391761411</v>
      </c>
      <c r="HR80" s="321">
        <v>32.10171411353425</v>
      </c>
      <c r="HS80" s="321">
        <v>26.911896323903111</v>
      </c>
      <c r="HT80" s="321">
        <v>33.885959529890449</v>
      </c>
      <c r="HU80" s="321">
        <v>35.277540457382663</v>
      </c>
      <c r="HV80" s="321">
        <v>31.701481800365009</v>
      </c>
      <c r="HW80" s="321">
        <v>27.661629287074401</v>
      </c>
      <c r="HX80" s="321">
        <v>29.693064940963001</v>
      </c>
      <c r="HY80" s="321">
        <v>20.927699323507831</v>
      </c>
      <c r="HZ80" s="321">
        <v>34.479271026908528</v>
      </c>
      <c r="IA80" s="321">
        <v>30.87648419585646</v>
      </c>
      <c r="IB80" s="321">
        <v>27.724463950401919</v>
      </c>
      <c r="IC80" s="321">
        <v>15.515413350335351</v>
      </c>
      <c r="ID80" s="321">
        <v>22.369663273909349</v>
      </c>
      <c r="IE80" s="321">
        <v>26.141976201241761</v>
      </c>
      <c r="IF80" s="321">
        <v>33.732455636989002</v>
      </c>
      <c r="IG80" s="321">
        <v>23.607381263908241</v>
      </c>
      <c r="IH80" s="321">
        <v>24.731692064751471</v>
      </c>
      <c r="II80" s="321">
        <v>40.189657961494511</v>
      </c>
      <c r="IJ80" s="321">
        <v>25.82622613742063</v>
      </c>
      <c r="IK80" s="321">
        <v>23.335255741839159</v>
      </c>
      <c r="IL80" s="321">
        <v>28.417191056781</v>
      </c>
      <c r="IM80" s="321">
        <v>25.506575367041329</v>
      </c>
      <c r="IN80" s="321">
        <v>31.845445266172842</v>
      </c>
      <c r="IO80" s="321">
        <v>35.359345085022518</v>
      </c>
      <c r="IP80" s="321">
        <v>35.931103794106491</v>
      </c>
      <c r="IQ80" s="321">
        <v>28.37824287715652</v>
      </c>
      <c r="IR80" s="321">
        <v>29.573409068603269</v>
      </c>
      <c r="IS80" s="321">
        <v>26.43870502343346</v>
      </c>
      <c r="IT80" s="321">
        <v>19.288368094537951</v>
      </c>
      <c r="IU80" s="321">
        <v>24.077355259457001</v>
      </c>
      <c r="IV80" s="321">
        <v>43.341222593199362</v>
      </c>
      <c r="IW80" s="321">
        <v>25.158192538699321</v>
      </c>
      <c r="IX80" s="321">
        <v>26.714413125723059</v>
      </c>
      <c r="IY80" s="321">
        <v>29.22911080126045</v>
      </c>
      <c r="IZ80" s="321">
        <v>27.87512218947548</v>
      </c>
      <c r="JA80" s="321">
        <v>32.536599705106788</v>
      </c>
      <c r="JB80" s="321">
        <v>33.666080672500307</v>
      </c>
      <c r="JC80" s="321">
        <v>26.916015701880131</v>
      </c>
      <c r="JD80" s="321">
        <v>21.895331269523169</v>
      </c>
      <c r="JE80" s="321">
        <v>24.02655881798502</v>
      </c>
      <c r="JF80" s="321">
        <v>37.891504110503227</v>
      </c>
      <c r="JG80" s="321">
        <v>39.033137011594548</v>
      </c>
      <c r="JH80" s="321">
        <v>32.838984460730458</v>
      </c>
      <c r="JI80" s="321">
        <v>31.475459016546051</v>
      </c>
      <c r="JJ80" s="321">
        <v>15.036970290780131</v>
      </c>
      <c r="JK80" s="321">
        <v>19.04281193285296</v>
      </c>
      <c r="JL80" s="321">
        <v>33.371423434057043</v>
      </c>
      <c r="JM80" s="321">
        <v>25.356448927248479</v>
      </c>
      <c r="JN80" s="321">
        <v>38.074891080454073</v>
      </c>
      <c r="JO80" s="321">
        <v>16.628116366939281</v>
      </c>
      <c r="JP80" s="321">
        <v>33.568327453991351</v>
      </c>
      <c r="JQ80" s="321">
        <v>40.246335194617068</v>
      </c>
      <c r="JR80" s="321">
        <v>31.728251892870961</v>
      </c>
      <c r="JS80" s="321">
        <v>25.969243505051779</v>
      </c>
      <c r="JT80" s="321">
        <v>37.574350612840128</v>
      </c>
      <c r="JU80" s="321">
        <v>41.19578379196669</v>
      </c>
      <c r="JV80" s="321">
        <v>36.333930364777352</v>
      </c>
      <c r="JW80" s="321">
        <v>15.60939777528885</v>
      </c>
      <c r="JX80" s="321">
        <v>24.42188227583674</v>
      </c>
      <c r="JY80" s="321">
        <v>30.808879489892721</v>
      </c>
      <c r="JZ80" s="321">
        <v>30.969760088245049</v>
      </c>
      <c r="KA80" s="321">
        <v>30.052708422458391</v>
      </c>
      <c r="KB80" s="321">
        <v>24.85518141545483</v>
      </c>
      <c r="KC80" s="321">
        <v>32.295644338178882</v>
      </c>
      <c r="KD80" s="321">
        <v>32.332448491270817</v>
      </c>
      <c r="KE80" s="321">
        <v>26.082865187962479</v>
      </c>
      <c r="KF80" s="321">
        <v>32.096613161588913</v>
      </c>
      <c r="KG80" s="321">
        <v>19.797476264201681</v>
      </c>
      <c r="KH80" s="321">
        <v>16.314029724452649</v>
      </c>
      <c r="KI80" s="321">
        <v>27.625826242541532</v>
      </c>
      <c r="KJ80" s="321">
        <v>31.177718188011148</v>
      </c>
      <c r="KK80" s="321">
        <v>26.75867705016018</v>
      </c>
    </row>
    <row r="81" spans="1:297" ht="15.75" customHeight="1">
      <c r="A81" s="199">
        <v>754.59</v>
      </c>
      <c r="B81" s="323" t="s">
        <v>595</v>
      </c>
      <c r="C81" s="321">
        <v>53.458825404076109</v>
      </c>
      <c r="D81" s="689">
        <v>12.55726334126445</v>
      </c>
      <c r="E81" s="689">
        <v>72.750627931769728</v>
      </c>
      <c r="F81" s="321">
        <v>31.83608393919366</v>
      </c>
      <c r="G81" s="321">
        <v>37.755592323651449</v>
      </c>
      <c r="H81" s="321">
        <v>43.27692648423006</v>
      </c>
      <c r="I81" s="321">
        <v>43.640726010901247</v>
      </c>
      <c r="J81" s="321">
        <v>33.962769296925401</v>
      </c>
      <c r="K81" s="321">
        <v>33.502451462430663</v>
      </c>
      <c r="L81" s="321">
        <v>48.734225300543123</v>
      </c>
      <c r="M81" s="321">
        <v>42.963198757763983</v>
      </c>
      <c r="N81" s="321">
        <v>47.001278376844503</v>
      </c>
      <c r="O81" s="321">
        <v>52.217607935973767</v>
      </c>
      <c r="P81" s="321">
        <v>33.103517457596539</v>
      </c>
      <c r="Q81" s="321">
        <v>30.753516073795851</v>
      </c>
      <c r="R81" s="321">
        <v>23.110425836267609</v>
      </c>
      <c r="S81" s="321">
        <v>63.943389367641707</v>
      </c>
      <c r="T81" s="321">
        <v>42.018528188539747</v>
      </c>
      <c r="U81" s="321">
        <v>39.102739198743123</v>
      </c>
      <c r="V81" s="321">
        <v>37.308926645091702</v>
      </c>
      <c r="W81" s="321">
        <v>39.133982233502543</v>
      </c>
      <c r="X81" s="321">
        <v>54.178397545440433</v>
      </c>
      <c r="Y81" s="321">
        <v>48.099743291195402</v>
      </c>
      <c r="Z81" s="321">
        <v>43.9001820955596</v>
      </c>
      <c r="AA81" s="321">
        <v>50.413847224311723</v>
      </c>
      <c r="AB81" s="321">
        <v>51.304215350523769</v>
      </c>
      <c r="AC81" s="321">
        <v>34.460765409678459</v>
      </c>
      <c r="AD81" s="321">
        <v>39.02200955575244</v>
      </c>
      <c r="AE81" s="321">
        <v>51.332214919767843</v>
      </c>
      <c r="AF81" s="321">
        <v>60.316796038262147</v>
      </c>
      <c r="AG81" s="321">
        <v>68.093657355264682</v>
      </c>
      <c r="AH81" s="321">
        <v>42.542652986886843</v>
      </c>
      <c r="AI81" s="321">
        <v>37.224766729397352</v>
      </c>
      <c r="AJ81" s="321">
        <v>37.130619047619049</v>
      </c>
      <c r="AK81" s="321">
        <v>45.375099092645662</v>
      </c>
      <c r="AL81" s="321">
        <v>43.816727022977027</v>
      </c>
      <c r="AM81" s="321">
        <v>55.030042631455849</v>
      </c>
      <c r="AN81" s="321">
        <v>49.404206126787791</v>
      </c>
      <c r="AO81" s="321">
        <v>51.61964724621162</v>
      </c>
      <c r="AP81" s="321">
        <v>59.831663581804918</v>
      </c>
      <c r="AQ81" s="321">
        <v>55.014171680603717</v>
      </c>
      <c r="AR81" s="321">
        <v>55.851509431657149</v>
      </c>
      <c r="AS81" s="321">
        <v>47.026796984846108</v>
      </c>
      <c r="AT81" s="321">
        <v>47.259576427937262</v>
      </c>
      <c r="AU81" s="321">
        <v>31.165516131627651</v>
      </c>
      <c r="AV81" s="321">
        <v>56.726271679598362</v>
      </c>
      <c r="AW81" s="321">
        <v>45.682081949058698</v>
      </c>
      <c r="AX81" s="321">
        <v>25.527827193631989</v>
      </c>
      <c r="AY81" s="321">
        <v>29.197950111482719</v>
      </c>
      <c r="AZ81" s="321">
        <v>32.438576059272982</v>
      </c>
      <c r="BA81" s="321">
        <v>72.14802934395729</v>
      </c>
      <c r="BB81" s="321">
        <v>40.368091320636907</v>
      </c>
      <c r="BC81" s="321">
        <v>67.265212436976924</v>
      </c>
      <c r="BD81" s="321">
        <v>41.117476278877888</v>
      </c>
      <c r="BE81" s="321">
        <v>43.155740333919162</v>
      </c>
      <c r="BF81" s="321">
        <v>49.474521224688949</v>
      </c>
      <c r="BG81" s="321">
        <v>69.911433293269226</v>
      </c>
      <c r="BH81" s="321">
        <v>36.643758992805758</v>
      </c>
      <c r="BI81" s="321">
        <v>35.741287010927039</v>
      </c>
      <c r="BJ81" s="321">
        <v>70.871258964837736</v>
      </c>
      <c r="BK81" s="321">
        <v>33.982340168878167</v>
      </c>
      <c r="BL81" s="321">
        <v>59.941667451349659</v>
      </c>
      <c r="BM81" s="321">
        <v>55.4875577115914</v>
      </c>
      <c r="BN81" s="321">
        <v>34.248089723947373</v>
      </c>
      <c r="BO81" s="321">
        <v>51.00550405561993</v>
      </c>
      <c r="BP81" s="321">
        <v>55.65583660417753</v>
      </c>
      <c r="BQ81" s="321">
        <v>35.456280457990388</v>
      </c>
      <c r="BR81" s="321">
        <v>38.943402108921681</v>
      </c>
      <c r="BS81" s="321">
        <v>48.397909917028848</v>
      </c>
      <c r="BT81" s="321">
        <v>51.871259216220551</v>
      </c>
      <c r="BU81" s="321">
        <v>47.877653878583473</v>
      </c>
      <c r="BV81" s="321">
        <v>40.496138867781163</v>
      </c>
      <c r="BW81" s="321">
        <v>32.607750215703192</v>
      </c>
      <c r="BX81" s="321">
        <v>61.086921504739337</v>
      </c>
      <c r="BY81" s="321">
        <v>50.105367338371117</v>
      </c>
      <c r="BZ81" s="321">
        <v>44.481399769585252</v>
      </c>
      <c r="CA81" s="321">
        <v>40.029955680902503</v>
      </c>
      <c r="CB81" s="321">
        <v>45.024432617031479</v>
      </c>
      <c r="CC81" s="321">
        <v>31.28247691029901</v>
      </c>
      <c r="CD81" s="321">
        <v>31.192860138496052</v>
      </c>
      <c r="CE81" s="321">
        <v>32.907184919864022</v>
      </c>
      <c r="CF81" s="321">
        <v>35.353586901763229</v>
      </c>
      <c r="CG81" s="321">
        <v>65.410504844861364</v>
      </c>
      <c r="CH81" s="321">
        <v>39.95073086533403</v>
      </c>
      <c r="CI81" s="321">
        <v>39.018052220583002</v>
      </c>
      <c r="CJ81" s="321">
        <v>61.224642559995843</v>
      </c>
      <c r="CK81" s="321">
        <v>57.495327015775629</v>
      </c>
      <c r="CL81" s="321">
        <v>37.51533763945978</v>
      </c>
      <c r="CM81" s="321">
        <v>45.686749329758719</v>
      </c>
      <c r="CN81" s="321">
        <v>43.690764020655699</v>
      </c>
      <c r="CO81" s="321">
        <v>63.158588751829392</v>
      </c>
      <c r="CP81" s="321">
        <v>44.92921054556092</v>
      </c>
      <c r="CQ81" s="321">
        <v>45.336281615447383</v>
      </c>
      <c r="CR81" s="321">
        <v>49.447663204747784</v>
      </c>
      <c r="CS81" s="321">
        <v>46.794085932813438</v>
      </c>
      <c r="CT81" s="321">
        <v>45.45840371534311</v>
      </c>
      <c r="CU81" s="321">
        <v>46.463969149736641</v>
      </c>
      <c r="CV81" s="321">
        <v>49.744411102007383</v>
      </c>
      <c r="CW81" s="321">
        <v>45.57114093291753</v>
      </c>
      <c r="CX81" s="321">
        <v>29.889768378650551</v>
      </c>
      <c r="CY81" s="321">
        <v>35.899981701738326</v>
      </c>
      <c r="CZ81" s="321">
        <v>64.417930093606856</v>
      </c>
      <c r="DA81" s="321">
        <v>53.625730072972217</v>
      </c>
      <c r="DB81" s="321">
        <v>28.22058936448293</v>
      </c>
      <c r="DC81" s="321">
        <v>25.135152554399241</v>
      </c>
      <c r="DD81" s="321">
        <v>46.647167913938269</v>
      </c>
      <c r="DE81" s="321">
        <v>37.982511040235522</v>
      </c>
      <c r="DF81" s="321">
        <v>51.907860956822049</v>
      </c>
      <c r="DG81" s="321">
        <v>21.872173913043479</v>
      </c>
      <c r="DH81" s="321">
        <v>36.361550181967303</v>
      </c>
      <c r="DI81" s="321">
        <v>40.257765463917529</v>
      </c>
      <c r="DJ81" s="321">
        <v>50.552017847539659</v>
      </c>
      <c r="DK81" s="321">
        <v>69.401045934202358</v>
      </c>
      <c r="DL81" s="321">
        <v>35.442863636363633</v>
      </c>
      <c r="DM81" s="321">
        <v>55.277604446616188</v>
      </c>
      <c r="DN81" s="321">
        <v>41.047194479561739</v>
      </c>
      <c r="DO81" s="321">
        <v>55.576049036525738</v>
      </c>
      <c r="DP81" s="321">
        <v>32.176573536336527</v>
      </c>
      <c r="DQ81" s="321">
        <v>67.895500342022629</v>
      </c>
      <c r="DR81" s="321">
        <v>29.346809365203761</v>
      </c>
      <c r="DS81" s="321">
        <v>40.752369088335882</v>
      </c>
      <c r="DT81" s="321">
        <v>49.532825437112237</v>
      </c>
      <c r="DU81" s="321">
        <v>24.806439448875992</v>
      </c>
      <c r="DV81" s="321">
        <v>55.963684147721857</v>
      </c>
      <c r="DW81" s="321">
        <v>42.974454508028003</v>
      </c>
      <c r="DX81" s="321">
        <v>34.673234780439117</v>
      </c>
      <c r="DY81" s="321">
        <v>48.306071352897547</v>
      </c>
      <c r="DZ81" s="321">
        <v>39.552628992629003</v>
      </c>
      <c r="EA81" s="321">
        <v>38.624134746922032</v>
      </c>
      <c r="EB81" s="321">
        <v>42.624956247909942</v>
      </c>
      <c r="EC81" s="321">
        <v>23.54547744360902</v>
      </c>
      <c r="ED81" s="321">
        <v>65.335474425315951</v>
      </c>
      <c r="EE81" s="321">
        <v>31.74248717700571</v>
      </c>
      <c r="EF81" s="321">
        <v>32.107718105986272</v>
      </c>
      <c r="EG81" s="321">
        <v>55.323720515403338</v>
      </c>
      <c r="EH81" s="321">
        <v>51.128262177182087</v>
      </c>
      <c r="EI81" s="321">
        <v>34.06511819250359</v>
      </c>
      <c r="EJ81" s="321">
        <v>49.282494425864002</v>
      </c>
      <c r="EK81" s="321">
        <v>41.921666666666667</v>
      </c>
      <c r="EL81" s="321">
        <v>37.04681150398406</v>
      </c>
      <c r="EM81" s="321">
        <v>12.55726334126445</v>
      </c>
      <c r="EN81" s="321">
        <v>41.512839031665912</v>
      </c>
      <c r="EO81" s="321">
        <v>46.800920338389489</v>
      </c>
      <c r="EP81" s="321">
        <v>28.768278517621731</v>
      </c>
      <c r="EQ81" s="321">
        <v>22.691118190212379</v>
      </c>
      <c r="ER81" s="321">
        <v>41.943615183246067</v>
      </c>
      <c r="ES81" s="321">
        <v>26.399898613427851</v>
      </c>
      <c r="ET81" s="321">
        <v>37.943264872521247</v>
      </c>
      <c r="EU81" s="321">
        <v>41.163785296143253</v>
      </c>
      <c r="EV81" s="321">
        <v>51.177419260129177</v>
      </c>
      <c r="EW81" s="321">
        <v>54.489279822701867</v>
      </c>
      <c r="EX81" s="321">
        <v>42.175621213853013</v>
      </c>
      <c r="EY81" s="321">
        <v>41.846430366116287</v>
      </c>
      <c r="EZ81" s="321">
        <v>46.570567444876787</v>
      </c>
      <c r="FA81" s="321">
        <v>21.657474668152801</v>
      </c>
      <c r="FB81" s="321">
        <v>42.389701102317687</v>
      </c>
      <c r="FC81" s="321">
        <v>37.475514243680628</v>
      </c>
      <c r="FD81" s="321">
        <v>48.858615086463928</v>
      </c>
      <c r="FE81" s="321">
        <v>38.986909692366503</v>
      </c>
      <c r="FF81" s="321">
        <v>41.799887700155878</v>
      </c>
      <c r="FG81" s="321">
        <v>51.133579827400233</v>
      </c>
      <c r="FH81" s="321">
        <v>38.04064794574991</v>
      </c>
      <c r="FI81" s="321">
        <v>45.414431565094148</v>
      </c>
      <c r="FJ81" s="321">
        <v>34.864704663711699</v>
      </c>
      <c r="FK81" s="321">
        <v>49.171278195488718</v>
      </c>
      <c r="FL81" s="321">
        <v>29.355964262717318</v>
      </c>
      <c r="FM81" s="321">
        <v>54.633548440979958</v>
      </c>
      <c r="FN81" s="321">
        <v>38.846499123157507</v>
      </c>
      <c r="FO81" s="321">
        <v>20.963027266066572</v>
      </c>
      <c r="FP81" s="321">
        <v>51.331341128362403</v>
      </c>
      <c r="FQ81" s="321">
        <v>40.073126917177923</v>
      </c>
      <c r="FR81" s="321">
        <v>44.781358665012959</v>
      </c>
      <c r="FS81" s="321">
        <v>41.739714988425931</v>
      </c>
      <c r="FT81" s="321">
        <v>62.981121190180993</v>
      </c>
      <c r="FU81" s="321">
        <v>48.90077821375187</v>
      </c>
      <c r="FV81" s="321">
        <v>34.935344889047322</v>
      </c>
      <c r="FW81" s="321">
        <v>47.29857608695653</v>
      </c>
      <c r="FX81" s="321">
        <v>39.294250581395353</v>
      </c>
      <c r="FY81" s="321">
        <v>50.925603476684799</v>
      </c>
      <c r="FZ81" s="321">
        <v>38.83512637362638</v>
      </c>
      <c r="GA81" s="321">
        <v>38.447048959136467</v>
      </c>
      <c r="GB81" s="321">
        <v>51.782464104729733</v>
      </c>
      <c r="GC81" s="321">
        <v>45.926408487600433</v>
      </c>
      <c r="GD81" s="321">
        <v>37.603103015075376</v>
      </c>
      <c r="GE81" s="321">
        <v>51.68789883020024</v>
      </c>
      <c r="GF81" s="321">
        <v>14.367861437733829</v>
      </c>
      <c r="GG81" s="321">
        <v>47.621741603466958</v>
      </c>
      <c r="GH81" s="321">
        <v>42.495444824636436</v>
      </c>
      <c r="GI81" s="321">
        <v>55.067395598899743</v>
      </c>
      <c r="GJ81" s="321">
        <v>42.529541688244429</v>
      </c>
      <c r="GK81" s="321">
        <v>59.80046113678651</v>
      </c>
      <c r="GL81" s="321">
        <v>36.467033360209641</v>
      </c>
      <c r="GM81" s="321">
        <v>48.374515288394733</v>
      </c>
      <c r="GN81" s="321">
        <v>64.001712075575028</v>
      </c>
      <c r="GO81" s="321">
        <v>46.214849397590363</v>
      </c>
      <c r="GP81" s="321">
        <v>33.672408899117762</v>
      </c>
      <c r="GQ81" s="321">
        <v>72.750627931769728</v>
      </c>
      <c r="GR81" s="321">
        <v>33.850598524512137</v>
      </c>
      <c r="GS81" s="321">
        <v>44.071818136372727</v>
      </c>
      <c r="GT81" s="321">
        <v>41.900536794354842</v>
      </c>
      <c r="GU81" s="321">
        <v>50.40496437686091</v>
      </c>
      <c r="GV81" s="321">
        <v>40.005685557586837</v>
      </c>
      <c r="GW81" s="321">
        <v>35.619217040125072</v>
      </c>
      <c r="GX81" s="321">
        <v>39.09239099070215</v>
      </c>
      <c r="GY81" s="321">
        <v>42.34815722132069</v>
      </c>
      <c r="GZ81" s="321">
        <v>45.520138198967857</v>
      </c>
      <c r="HA81" s="321">
        <v>53.374493127147772</v>
      </c>
      <c r="HB81" s="321">
        <v>47.541789086176088</v>
      </c>
      <c r="HC81" s="321">
        <v>40.933679143561307</v>
      </c>
      <c r="HD81" s="321">
        <v>35.386818627450992</v>
      </c>
      <c r="HE81" s="321">
        <v>44.884950151406287</v>
      </c>
      <c r="HF81" s="321">
        <v>41.757408006814309</v>
      </c>
      <c r="HG81" s="321">
        <v>42.010672328379343</v>
      </c>
      <c r="HH81" s="321">
        <v>57.196316489361713</v>
      </c>
      <c r="HI81" s="321">
        <v>27.996981611893581</v>
      </c>
      <c r="HJ81" s="321">
        <v>55.813350469573713</v>
      </c>
      <c r="HK81" s="321">
        <v>49.419264832330192</v>
      </c>
      <c r="HL81" s="321">
        <v>48.071308922430838</v>
      </c>
      <c r="HM81" s="321">
        <v>46.354752271286713</v>
      </c>
      <c r="HN81" s="321">
        <v>51.470548403070069</v>
      </c>
      <c r="HO81" s="321">
        <v>25.092253427859148</v>
      </c>
      <c r="HP81" s="321">
        <v>62.648487506645417</v>
      </c>
      <c r="HQ81" s="321">
        <v>39.88419551708833</v>
      </c>
      <c r="HR81" s="321">
        <v>61.178751975615278</v>
      </c>
      <c r="HS81" s="321">
        <v>48.832041856925422</v>
      </c>
      <c r="HT81" s="321">
        <v>54.281429919402413</v>
      </c>
      <c r="HU81" s="321">
        <v>36.435795952782463</v>
      </c>
      <c r="HV81" s="321">
        <v>39.765094102885833</v>
      </c>
      <c r="HW81" s="321">
        <v>58.227276144310238</v>
      </c>
      <c r="HX81" s="321">
        <v>59.620959543568468</v>
      </c>
      <c r="HY81" s="321">
        <v>43.284525191034511</v>
      </c>
      <c r="HZ81" s="321">
        <v>41.188515641972629</v>
      </c>
      <c r="IA81" s="321">
        <v>46.017652294303801</v>
      </c>
      <c r="IB81" s="321">
        <v>39.831691819317228</v>
      </c>
      <c r="IC81" s="321">
        <v>38.51475516009215</v>
      </c>
      <c r="ID81" s="321">
        <v>41.853758999280053</v>
      </c>
      <c r="IE81" s="321">
        <v>35.59282835363183</v>
      </c>
      <c r="IF81" s="321">
        <v>28.766048204464582</v>
      </c>
      <c r="IG81" s="321">
        <v>34.656172942045039</v>
      </c>
      <c r="IH81" s="321">
        <v>32.594095833333327</v>
      </c>
      <c r="II81" s="321">
        <v>43.463452960018977</v>
      </c>
      <c r="IJ81" s="321">
        <v>43.841608543417372</v>
      </c>
      <c r="IK81" s="321">
        <v>39.945976926853213</v>
      </c>
      <c r="IL81" s="321">
        <v>38.512534942820842</v>
      </c>
      <c r="IM81" s="321">
        <v>52.053629582267689</v>
      </c>
      <c r="IN81" s="321">
        <v>40.562625904704468</v>
      </c>
      <c r="IO81" s="321">
        <v>41.878864498249698</v>
      </c>
      <c r="IP81" s="321">
        <v>32.838415521099748</v>
      </c>
      <c r="IQ81" s="321">
        <v>61.079592212320797</v>
      </c>
      <c r="IR81" s="321">
        <v>40.191308067678143</v>
      </c>
      <c r="IS81" s="321">
        <v>37.77025010125557</v>
      </c>
      <c r="IT81" s="321">
        <v>39.937775783289823</v>
      </c>
      <c r="IU81" s="321">
        <v>59.185552365326771</v>
      </c>
      <c r="IV81" s="321">
        <v>40.881057919621753</v>
      </c>
      <c r="IW81" s="321">
        <v>34.492647033607689</v>
      </c>
      <c r="IX81" s="321">
        <v>68.572329406564677</v>
      </c>
      <c r="IY81" s="321">
        <v>44.353002521613838</v>
      </c>
      <c r="IZ81" s="321">
        <v>43.879791224345368</v>
      </c>
      <c r="JA81" s="321">
        <v>41.19329794079794</v>
      </c>
      <c r="JB81" s="321">
        <v>69.208707243460765</v>
      </c>
      <c r="JC81" s="321">
        <v>32.912776884601648</v>
      </c>
      <c r="JD81" s="321">
        <v>38.307729885057469</v>
      </c>
      <c r="JE81" s="321">
        <v>44.094856744119483</v>
      </c>
      <c r="JF81" s="321">
        <v>68.340049084547701</v>
      </c>
      <c r="JG81" s="321">
        <v>42.703346129739892</v>
      </c>
      <c r="JH81" s="321">
        <v>39.998820856771957</v>
      </c>
      <c r="JI81" s="321">
        <v>39.407855891059803</v>
      </c>
      <c r="JJ81" s="321">
        <v>36.669367405014619</v>
      </c>
      <c r="JK81" s="321">
        <v>36.915917662736227</v>
      </c>
      <c r="JL81" s="321">
        <v>60.685181393278427</v>
      </c>
      <c r="JM81" s="321">
        <v>52.147085360908349</v>
      </c>
      <c r="JN81" s="321">
        <v>33.238682937554969</v>
      </c>
      <c r="JO81" s="321">
        <v>43.899103773584912</v>
      </c>
      <c r="JP81" s="321">
        <v>30.177513778733701</v>
      </c>
      <c r="JQ81" s="321">
        <v>52.249270453624952</v>
      </c>
      <c r="JR81" s="321">
        <v>45.087791887551333</v>
      </c>
      <c r="JS81" s="321">
        <v>51.332776178826691</v>
      </c>
      <c r="JT81" s="321">
        <v>64.055812191773853</v>
      </c>
      <c r="JU81" s="321">
        <v>42.920245992876232</v>
      </c>
      <c r="JV81" s="321">
        <v>40.460863047001617</v>
      </c>
      <c r="JW81" s="321">
        <v>37.302941698071393</v>
      </c>
      <c r="JX81" s="321">
        <v>31.451977140907541</v>
      </c>
      <c r="JY81" s="321">
        <v>40.314586068019103</v>
      </c>
      <c r="JZ81" s="321">
        <v>41.709139727073847</v>
      </c>
      <c r="KA81" s="321">
        <v>45.536355829285228</v>
      </c>
      <c r="KB81" s="321">
        <v>33.23823743766782</v>
      </c>
      <c r="KC81" s="321">
        <v>56.552046979865771</v>
      </c>
      <c r="KD81" s="321">
        <v>41.701560985460418</v>
      </c>
      <c r="KE81" s="321">
        <v>26.125096618357489</v>
      </c>
      <c r="KF81" s="321">
        <v>51.441636656812683</v>
      </c>
      <c r="KG81" s="321">
        <v>42.147520122030379</v>
      </c>
      <c r="KH81" s="321">
        <v>39.885535396392122</v>
      </c>
      <c r="KI81" s="321">
        <v>43.642118103055182</v>
      </c>
      <c r="KJ81" s="321">
        <v>41.765062739463609</v>
      </c>
      <c r="KK81" s="321">
        <v>67.267260569334837</v>
      </c>
    </row>
    <row r="82" spans="1:297" s="493" customFormat="1" ht="15.75" customHeight="1">
      <c r="A82" s="515"/>
      <c r="B82" s="492" t="s">
        <v>596</v>
      </c>
      <c r="C82" s="509">
        <v>443.82083663327688</v>
      </c>
      <c r="D82" s="694">
        <v>148.0346104122022</v>
      </c>
      <c r="E82" s="694">
        <v>1670.2536033552899</v>
      </c>
      <c r="F82" s="509">
        <v>298.20356952726979</v>
      </c>
      <c r="G82" s="509">
        <v>258.54132201210751</v>
      </c>
      <c r="H82" s="509">
        <v>277.51903744418229</v>
      </c>
      <c r="I82" s="509">
        <v>295.36902353865833</v>
      </c>
      <c r="J82" s="509">
        <v>224.22508685602429</v>
      </c>
      <c r="K82" s="509">
        <v>186.49267958005191</v>
      </c>
      <c r="L82" s="509">
        <v>218.85700664215909</v>
      </c>
      <c r="M82" s="509">
        <v>855.28965965139696</v>
      </c>
      <c r="N82" s="509">
        <v>1128.7509399300361</v>
      </c>
      <c r="O82" s="509">
        <v>704.86558534068593</v>
      </c>
      <c r="P82" s="509">
        <v>252.16671125488409</v>
      </c>
      <c r="Q82" s="509">
        <v>223.91257997097989</v>
      </c>
      <c r="R82" s="509">
        <v>310.70042676757282</v>
      </c>
      <c r="S82" s="509">
        <v>404.76216405747277</v>
      </c>
      <c r="T82" s="509">
        <v>279.10103649089291</v>
      </c>
      <c r="U82" s="509">
        <v>341.61118347578741</v>
      </c>
      <c r="V82" s="509">
        <v>1670.2536033552899</v>
      </c>
      <c r="W82" s="509">
        <v>585.54676019953672</v>
      </c>
      <c r="X82" s="509">
        <v>371.39377798680448</v>
      </c>
      <c r="Y82" s="509">
        <v>312.89964707922201</v>
      </c>
      <c r="Z82" s="509">
        <v>442.0391605772179</v>
      </c>
      <c r="AA82" s="509">
        <v>292.1056128158699</v>
      </c>
      <c r="AB82" s="509">
        <v>434.22894214912128</v>
      </c>
      <c r="AC82" s="509">
        <v>186.40331717250481</v>
      </c>
      <c r="AD82" s="509">
        <v>230.2453343087999</v>
      </c>
      <c r="AE82" s="509">
        <v>555.7948024342121</v>
      </c>
      <c r="AF82" s="509">
        <v>627.55186853484054</v>
      </c>
      <c r="AG82" s="509">
        <v>814.87261231588207</v>
      </c>
      <c r="AH82" s="509">
        <v>640.54268575793117</v>
      </c>
      <c r="AI82" s="509">
        <v>210.03807857189949</v>
      </c>
      <c r="AJ82" s="509">
        <v>287.92323042802701</v>
      </c>
      <c r="AK82" s="509">
        <v>261.90178909210277</v>
      </c>
      <c r="AL82" s="509">
        <v>800.69567390299471</v>
      </c>
      <c r="AM82" s="509">
        <v>341.66978237429038</v>
      </c>
      <c r="AN82" s="509">
        <v>226.70001511410169</v>
      </c>
      <c r="AO82" s="509">
        <v>333.3519614857575</v>
      </c>
      <c r="AP82" s="509">
        <v>345.64068824429069</v>
      </c>
      <c r="AQ82" s="509">
        <v>328.13213289621388</v>
      </c>
      <c r="AR82" s="509">
        <v>292.47382568253619</v>
      </c>
      <c r="AS82" s="509">
        <v>276.22789695783291</v>
      </c>
      <c r="AT82" s="509">
        <v>348.33285441171859</v>
      </c>
      <c r="AU82" s="509">
        <v>170.5634679454044</v>
      </c>
      <c r="AV82" s="509">
        <v>842.69638703561384</v>
      </c>
      <c r="AW82" s="509">
        <v>1171.65958170623</v>
      </c>
      <c r="AX82" s="509">
        <v>437.15016597542137</v>
      </c>
      <c r="AY82" s="509">
        <v>499.44022119471578</v>
      </c>
      <c r="AZ82" s="509">
        <v>211.04160525779761</v>
      </c>
      <c r="BA82" s="509">
        <v>416.95886388319059</v>
      </c>
      <c r="BB82" s="509">
        <v>232.5993180898968</v>
      </c>
      <c r="BC82" s="509">
        <v>389.42152605712579</v>
      </c>
      <c r="BD82" s="509">
        <v>224.33625215437641</v>
      </c>
      <c r="BE82" s="509">
        <v>384.89135569287322</v>
      </c>
      <c r="BF82" s="509">
        <v>482.59323980908277</v>
      </c>
      <c r="BG82" s="509">
        <v>626.58069933513536</v>
      </c>
      <c r="BH82" s="509">
        <v>284.50339298630098</v>
      </c>
      <c r="BI82" s="509">
        <v>389.27544090255287</v>
      </c>
      <c r="BJ82" s="509">
        <v>350.29588019340451</v>
      </c>
      <c r="BK82" s="509">
        <v>283.73421866426918</v>
      </c>
      <c r="BL82" s="509">
        <v>332.77257024027091</v>
      </c>
      <c r="BM82" s="509">
        <v>357.85569919326298</v>
      </c>
      <c r="BN82" s="509">
        <v>238.1199779812595</v>
      </c>
      <c r="BO82" s="509">
        <v>461.62967731291798</v>
      </c>
      <c r="BP82" s="509">
        <v>353.64867911892162</v>
      </c>
      <c r="BQ82" s="509">
        <v>262.80523900664713</v>
      </c>
      <c r="BR82" s="509">
        <v>202.49726209525701</v>
      </c>
      <c r="BS82" s="509">
        <v>400.63586926104051</v>
      </c>
      <c r="BT82" s="509">
        <v>375.41690761750442</v>
      </c>
      <c r="BU82" s="509">
        <v>509.43998817471908</v>
      </c>
      <c r="BV82" s="509">
        <v>263.26088039385638</v>
      </c>
      <c r="BW82" s="509">
        <v>310.8642041993661</v>
      </c>
      <c r="BX82" s="509">
        <v>400.32114793533441</v>
      </c>
      <c r="BY82" s="509">
        <v>409.98753906757412</v>
      </c>
      <c r="BZ82" s="509">
        <v>450.06871774710652</v>
      </c>
      <c r="CA82" s="509">
        <v>635.33285966078586</v>
      </c>
      <c r="CB82" s="509">
        <v>304.42819582128362</v>
      </c>
      <c r="CC82" s="509">
        <v>311.41597723986649</v>
      </c>
      <c r="CD82" s="509">
        <v>436.5005550844204</v>
      </c>
      <c r="CE82" s="509">
        <v>237.62819743958261</v>
      </c>
      <c r="CF82" s="509">
        <v>411.21578924285211</v>
      </c>
      <c r="CG82" s="509">
        <v>344.94672429977601</v>
      </c>
      <c r="CH82" s="509">
        <v>210.46470212321691</v>
      </c>
      <c r="CI82" s="509">
        <v>148.0346104122022</v>
      </c>
      <c r="CJ82" s="509">
        <v>534.59985367856939</v>
      </c>
      <c r="CK82" s="509">
        <v>374.38344130500121</v>
      </c>
      <c r="CL82" s="509">
        <v>344.4724474412638</v>
      </c>
      <c r="CM82" s="509">
        <v>431.43245454261819</v>
      </c>
      <c r="CN82" s="509">
        <v>474.39621851500539</v>
      </c>
      <c r="CO82" s="509">
        <v>508.50427508815483</v>
      </c>
      <c r="CP82" s="509">
        <v>1149.7041752760381</v>
      </c>
      <c r="CQ82" s="509">
        <v>340.88276560680299</v>
      </c>
      <c r="CR82" s="509">
        <v>647.39789020439616</v>
      </c>
      <c r="CS82" s="509">
        <v>279.22167710471251</v>
      </c>
      <c r="CT82" s="509">
        <v>322.76893405400239</v>
      </c>
      <c r="CU82" s="509">
        <v>742.41265036274331</v>
      </c>
      <c r="CV82" s="509">
        <v>367.96315460921562</v>
      </c>
      <c r="CW82" s="509">
        <v>213.6993063899624</v>
      </c>
      <c r="CX82" s="509">
        <v>744.40722135706017</v>
      </c>
      <c r="CY82" s="509">
        <v>284.82839524985661</v>
      </c>
      <c r="CZ82" s="509">
        <v>427.09070602168413</v>
      </c>
      <c r="DA82" s="509">
        <v>310.41930132916121</v>
      </c>
      <c r="DB82" s="509">
        <v>531.08202763669863</v>
      </c>
      <c r="DC82" s="509">
        <v>532.45491769202943</v>
      </c>
      <c r="DD82" s="509">
        <v>757.18790078514019</v>
      </c>
      <c r="DE82" s="509">
        <v>481.58684251424341</v>
      </c>
      <c r="DF82" s="509">
        <v>310.09581752992739</v>
      </c>
      <c r="DG82" s="509">
        <v>250.11757378152581</v>
      </c>
      <c r="DH82" s="509">
        <v>254.32172999135989</v>
      </c>
      <c r="DI82" s="509">
        <v>829.58263134588015</v>
      </c>
      <c r="DJ82" s="509">
        <v>523.87035610705323</v>
      </c>
      <c r="DK82" s="509">
        <v>450.62515834291059</v>
      </c>
      <c r="DL82" s="509">
        <v>497.95534479232998</v>
      </c>
      <c r="DM82" s="509">
        <v>334.95680480209859</v>
      </c>
      <c r="DN82" s="509">
        <v>414.25824670636501</v>
      </c>
      <c r="DO82" s="509">
        <v>717.8442769999067</v>
      </c>
      <c r="DP82" s="509">
        <v>962.33676391483834</v>
      </c>
      <c r="DQ82" s="509">
        <v>412.65847418275501</v>
      </c>
      <c r="DR82" s="509">
        <v>185.98888096047961</v>
      </c>
      <c r="DS82" s="509">
        <v>460.73595699038862</v>
      </c>
      <c r="DT82" s="509">
        <v>313.74830099808503</v>
      </c>
      <c r="DU82" s="509">
        <v>359.28788336180372</v>
      </c>
      <c r="DV82" s="509">
        <v>411.05377466273751</v>
      </c>
      <c r="DW82" s="509">
        <v>526.88796779371876</v>
      </c>
      <c r="DX82" s="509">
        <v>240.52952803179431</v>
      </c>
      <c r="DY82" s="509">
        <v>214.82581753061231</v>
      </c>
      <c r="DZ82" s="509">
        <v>240.6343258430943</v>
      </c>
      <c r="EA82" s="509">
        <v>177.05207259755559</v>
      </c>
      <c r="EB82" s="509">
        <v>302.9745743857714</v>
      </c>
      <c r="EC82" s="509">
        <v>740.43566114886505</v>
      </c>
      <c r="ED82" s="509">
        <v>644.58070773491943</v>
      </c>
      <c r="EE82" s="509">
        <v>198.06999636769521</v>
      </c>
      <c r="EF82" s="509">
        <v>162.497278078486</v>
      </c>
      <c r="EG82" s="509">
        <v>272.68392984697579</v>
      </c>
      <c r="EH82" s="509">
        <v>329.90668890514712</v>
      </c>
      <c r="EI82" s="509">
        <v>247.25210855579621</v>
      </c>
      <c r="EJ82" s="509">
        <v>485.44426262441061</v>
      </c>
      <c r="EK82" s="509">
        <v>564.9794813840565</v>
      </c>
      <c r="EL82" s="509">
        <v>310.72837198543789</v>
      </c>
      <c r="EM82" s="509">
        <v>554.952434126767</v>
      </c>
      <c r="EN82" s="509">
        <v>398.60633583928939</v>
      </c>
      <c r="EO82" s="509">
        <v>335.54699030952088</v>
      </c>
      <c r="EP82" s="509">
        <v>867.09624089209933</v>
      </c>
      <c r="EQ82" s="509">
        <v>992.35942203575041</v>
      </c>
      <c r="ER82" s="509">
        <v>275.12030485829462</v>
      </c>
      <c r="ES82" s="509">
        <v>155.93053173117309</v>
      </c>
      <c r="ET82" s="509">
        <v>305.21055029174499</v>
      </c>
      <c r="EU82" s="509">
        <v>366.05191856485339</v>
      </c>
      <c r="EV82" s="509">
        <v>509.56114871618428</v>
      </c>
      <c r="EW82" s="509">
        <v>326.46645851662839</v>
      </c>
      <c r="EX82" s="509">
        <v>229.72383359939559</v>
      </c>
      <c r="EY82" s="509">
        <v>639.23543331609164</v>
      </c>
      <c r="EZ82" s="509">
        <v>935.69668202148489</v>
      </c>
      <c r="FA82" s="509">
        <v>431.24325654968573</v>
      </c>
      <c r="FB82" s="509">
        <v>172.60058524717971</v>
      </c>
      <c r="FC82" s="509">
        <v>260.54255047359442</v>
      </c>
      <c r="FD82" s="509">
        <v>389.67974061994232</v>
      </c>
      <c r="FE82" s="509">
        <v>264.46344549258941</v>
      </c>
      <c r="FF82" s="509">
        <v>414.65855334464732</v>
      </c>
      <c r="FG82" s="509">
        <v>318.60023707205988</v>
      </c>
      <c r="FH82" s="509">
        <v>279.08951846818587</v>
      </c>
      <c r="FI82" s="509">
        <v>197.9711211771847</v>
      </c>
      <c r="FJ82" s="509">
        <v>194.78164092209579</v>
      </c>
      <c r="FK82" s="509">
        <v>222.24534056841631</v>
      </c>
      <c r="FL82" s="509">
        <v>201.51435962283611</v>
      </c>
      <c r="FM82" s="509">
        <v>478.40559705747103</v>
      </c>
      <c r="FN82" s="509">
        <v>294.65493539817783</v>
      </c>
      <c r="FO82" s="509">
        <v>868.79065083978549</v>
      </c>
      <c r="FP82" s="509">
        <v>298.41454749436991</v>
      </c>
      <c r="FQ82" s="509">
        <v>410.53260128911342</v>
      </c>
      <c r="FR82" s="509">
        <v>262.46421180103061</v>
      </c>
      <c r="FS82" s="509">
        <v>256.4713914228339</v>
      </c>
      <c r="FT82" s="509">
        <v>315.28362791731519</v>
      </c>
      <c r="FU82" s="509">
        <v>402.28769089502271</v>
      </c>
      <c r="FV82" s="509">
        <v>218.50028071139721</v>
      </c>
      <c r="FW82" s="509">
        <v>437.69097563467932</v>
      </c>
      <c r="FX82" s="509">
        <v>335.85074528471762</v>
      </c>
      <c r="FY82" s="509">
        <v>342.70021118679438</v>
      </c>
      <c r="FZ82" s="509">
        <v>1082.852615713643</v>
      </c>
      <c r="GA82" s="509">
        <v>403.00431313618179</v>
      </c>
      <c r="GB82" s="509">
        <v>288.69939868994709</v>
      </c>
      <c r="GC82" s="509">
        <v>378.94192032106679</v>
      </c>
      <c r="GD82" s="509">
        <v>424.91408031946497</v>
      </c>
      <c r="GE82" s="509">
        <v>673.1871976091461</v>
      </c>
      <c r="GF82" s="509">
        <v>472.62503032641712</v>
      </c>
      <c r="GG82" s="509">
        <v>434.12679501432558</v>
      </c>
      <c r="GH82" s="509">
        <v>213.382674106417</v>
      </c>
      <c r="GI82" s="509">
        <v>368.96831905251088</v>
      </c>
      <c r="GJ82" s="509">
        <v>316.72217366829199</v>
      </c>
      <c r="GK82" s="509">
        <v>308.27965991500849</v>
      </c>
      <c r="GL82" s="509">
        <v>214.90802467045469</v>
      </c>
      <c r="GM82" s="509">
        <v>1097.162845017489</v>
      </c>
      <c r="GN82" s="509">
        <v>903.63930451418696</v>
      </c>
      <c r="GO82" s="509">
        <v>286.2730432527232</v>
      </c>
      <c r="GP82" s="509">
        <v>300.95401478958809</v>
      </c>
      <c r="GQ82" s="509">
        <v>1198.8404849161629</v>
      </c>
      <c r="GR82" s="509">
        <v>954.31530190930891</v>
      </c>
      <c r="GS82" s="509">
        <v>349.34805477437658</v>
      </c>
      <c r="GT82" s="509">
        <v>382.6191793541085</v>
      </c>
      <c r="GU82" s="509">
        <v>468.44720192687657</v>
      </c>
      <c r="GV82" s="509">
        <v>747.61881004394547</v>
      </c>
      <c r="GW82" s="509">
        <v>247.31467013745871</v>
      </c>
      <c r="GX82" s="509">
        <v>270.84955930863401</v>
      </c>
      <c r="GY82" s="509">
        <v>330.23681226845861</v>
      </c>
      <c r="GZ82" s="509">
        <v>453.18419434314438</v>
      </c>
      <c r="HA82" s="509">
        <v>287.83014401352779</v>
      </c>
      <c r="HB82" s="509">
        <v>419.66501427191611</v>
      </c>
      <c r="HC82" s="509">
        <v>429.19601010756628</v>
      </c>
      <c r="HD82" s="509">
        <v>990.14221246957231</v>
      </c>
      <c r="HE82" s="509">
        <v>348.09154002394848</v>
      </c>
      <c r="HF82" s="509">
        <v>380.84415196864728</v>
      </c>
      <c r="HG82" s="509">
        <v>901.79196160379684</v>
      </c>
      <c r="HH82" s="509">
        <v>413.28208389990141</v>
      </c>
      <c r="HI82" s="509">
        <v>267.9576694522242</v>
      </c>
      <c r="HJ82" s="509">
        <v>332.16220505019652</v>
      </c>
      <c r="HK82" s="509">
        <v>824.45007907211061</v>
      </c>
      <c r="HL82" s="509">
        <v>343.00841164403761</v>
      </c>
      <c r="HM82" s="509">
        <v>424.38725052204933</v>
      </c>
      <c r="HN82" s="509">
        <v>393.26666101770979</v>
      </c>
      <c r="HO82" s="509">
        <v>154.33167483329919</v>
      </c>
      <c r="HP82" s="509">
        <v>557.14181862100997</v>
      </c>
      <c r="HQ82" s="509">
        <v>527.56565844210445</v>
      </c>
      <c r="HR82" s="509">
        <v>365.59227642938168</v>
      </c>
      <c r="HS82" s="509">
        <v>1160.949435325062</v>
      </c>
      <c r="HT82" s="509">
        <v>379.29172906098131</v>
      </c>
      <c r="HU82" s="509">
        <v>323.78234327776431</v>
      </c>
      <c r="HV82" s="509">
        <v>349.3279183415782</v>
      </c>
      <c r="HW82" s="509">
        <v>394.42873081546583</v>
      </c>
      <c r="HX82" s="509">
        <v>1139.3637040671881</v>
      </c>
      <c r="HY82" s="509">
        <v>247.0963421346741</v>
      </c>
      <c r="HZ82" s="509">
        <v>371.9104794636674</v>
      </c>
      <c r="IA82" s="509">
        <v>492.76958730265352</v>
      </c>
      <c r="IB82" s="509">
        <v>357.23229767565903</v>
      </c>
      <c r="IC82" s="509">
        <v>177.61190468592139</v>
      </c>
      <c r="ID82" s="509">
        <v>591.15427243539364</v>
      </c>
      <c r="IE82" s="509">
        <v>383.57400734592818</v>
      </c>
      <c r="IF82" s="509">
        <v>410.96617327348719</v>
      </c>
      <c r="IG82" s="509">
        <v>1067.4302060748139</v>
      </c>
      <c r="IH82" s="509">
        <v>389.19321241614472</v>
      </c>
      <c r="II82" s="509">
        <v>352.03531732100828</v>
      </c>
      <c r="IJ82" s="509">
        <v>524.77537362641203</v>
      </c>
      <c r="IK82" s="509">
        <v>432.96106538060172</v>
      </c>
      <c r="IL82" s="509">
        <v>879.68394834044318</v>
      </c>
      <c r="IM82" s="509">
        <v>868.63931912424937</v>
      </c>
      <c r="IN82" s="509">
        <v>310.21801099833141</v>
      </c>
      <c r="IO82" s="509">
        <v>390.29255525923708</v>
      </c>
      <c r="IP82" s="509">
        <v>277.9143885531073</v>
      </c>
      <c r="IQ82" s="509">
        <v>677.42104238516004</v>
      </c>
      <c r="IR82" s="509">
        <v>258.93048703709172</v>
      </c>
      <c r="IS82" s="509">
        <v>542.2416405121329</v>
      </c>
      <c r="IT82" s="509">
        <v>465.20670027771951</v>
      </c>
      <c r="IU82" s="509">
        <v>793.54337503746626</v>
      </c>
      <c r="IV82" s="509">
        <v>424.21498768822738</v>
      </c>
      <c r="IW82" s="509">
        <v>259.61444131374873</v>
      </c>
      <c r="IX82" s="509">
        <v>415.04965479486759</v>
      </c>
      <c r="IY82" s="509">
        <v>452.24797538091519</v>
      </c>
      <c r="IZ82" s="509">
        <v>664.5924479430231</v>
      </c>
      <c r="JA82" s="509">
        <v>293.99025136960421</v>
      </c>
      <c r="JB82" s="509">
        <v>518.91295204569508</v>
      </c>
      <c r="JC82" s="509">
        <v>345.40055339930967</v>
      </c>
      <c r="JD82" s="509">
        <v>296.68235450002197</v>
      </c>
      <c r="JE82" s="509">
        <v>256.07306197670079</v>
      </c>
      <c r="JF82" s="509">
        <v>571.76785834436544</v>
      </c>
      <c r="JG82" s="509">
        <v>665.27139267790449</v>
      </c>
      <c r="JH82" s="509">
        <v>401.63369133224381</v>
      </c>
      <c r="JI82" s="509">
        <v>306.65107279636442</v>
      </c>
      <c r="JJ82" s="509">
        <v>195.95739656418661</v>
      </c>
      <c r="JK82" s="509">
        <v>198.86269497338989</v>
      </c>
      <c r="JL82" s="509">
        <v>326.39739154604729</v>
      </c>
      <c r="JM82" s="509">
        <v>793.59941113602395</v>
      </c>
      <c r="JN82" s="509">
        <v>1117.8793269307259</v>
      </c>
      <c r="JO82" s="509">
        <v>244.4345611290328</v>
      </c>
      <c r="JP82" s="509">
        <v>653.95231370663817</v>
      </c>
      <c r="JQ82" s="509">
        <v>383.38688214102359</v>
      </c>
      <c r="JR82" s="509">
        <v>507.27529911037573</v>
      </c>
      <c r="JS82" s="509">
        <v>292.77389437483708</v>
      </c>
      <c r="JT82" s="509">
        <v>341.8300183095642</v>
      </c>
      <c r="JU82" s="509">
        <v>351.75189198373738</v>
      </c>
      <c r="JV82" s="509">
        <v>408.39410976459152</v>
      </c>
      <c r="JW82" s="509">
        <v>205.4312091999588</v>
      </c>
      <c r="JX82" s="509">
        <v>317.6805838497491</v>
      </c>
      <c r="JY82" s="509">
        <v>459.24926441479857</v>
      </c>
      <c r="JZ82" s="509">
        <v>292.80601395981307</v>
      </c>
      <c r="KA82" s="509">
        <v>383.27294026670688</v>
      </c>
      <c r="KB82" s="509">
        <v>257.10157728356347</v>
      </c>
      <c r="KC82" s="509">
        <v>424.51535258453652</v>
      </c>
      <c r="KD82" s="509">
        <v>373.2110271839835</v>
      </c>
      <c r="KE82" s="509">
        <v>624.02880363859344</v>
      </c>
      <c r="KF82" s="509">
        <v>704.02884648128554</v>
      </c>
      <c r="KG82" s="509">
        <v>210.07128343202069</v>
      </c>
      <c r="KH82" s="509">
        <v>201.93980595544511</v>
      </c>
      <c r="KI82" s="509">
        <v>252.03205926985109</v>
      </c>
      <c r="KJ82" s="509">
        <v>327.22725367209921</v>
      </c>
      <c r="KK82" s="509">
        <v>304.0209095949013</v>
      </c>
    </row>
    <row r="83" spans="1:297" s="320" customFormat="1" ht="15.75" customHeight="1">
      <c r="A83" s="199"/>
      <c r="B83" s="324"/>
      <c r="C83" s="322"/>
      <c r="D83" s="689"/>
      <c r="E83" s="689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  <c r="AS83" s="322"/>
      <c r="AT83" s="322"/>
      <c r="AU83" s="322"/>
      <c r="AV83" s="322"/>
      <c r="AW83" s="322"/>
      <c r="AX83" s="322"/>
      <c r="AY83" s="322"/>
      <c r="AZ83" s="322"/>
      <c r="BA83" s="322"/>
      <c r="BB83" s="322"/>
      <c r="BC83" s="322"/>
      <c r="BD83" s="322"/>
      <c r="BE83" s="322"/>
      <c r="BF83" s="322"/>
      <c r="BG83" s="322"/>
      <c r="BH83" s="322"/>
      <c r="BI83" s="322"/>
      <c r="BJ83" s="322"/>
      <c r="BK83" s="322"/>
      <c r="BL83" s="322"/>
      <c r="BM83" s="322"/>
      <c r="BN83" s="322"/>
      <c r="BO83" s="322"/>
      <c r="BP83" s="322"/>
      <c r="BQ83" s="322"/>
      <c r="BR83" s="322"/>
      <c r="BS83" s="322"/>
      <c r="BT83" s="322"/>
      <c r="BU83" s="322"/>
      <c r="BV83" s="322"/>
      <c r="BW83" s="322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2"/>
      <c r="CW83" s="322"/>
      <c r="CX83" s="322"/>
      <c r="CY83" s="322"/>
      <c r="CZ83" s="322"/>
      <c r="DA83" s="322"/>
      <c r="DB83" s="322"/>
      <c r="DC83" s="322"/>
      <c r="DD83" s="322"/>
      <c r="DE83" s="322"/>
      <c r="DF83" s="322"/>
      <c r="DG83" s="322"/>
      <c r="DH83" s="322"/>
      <c r="DI83" s="322"/>
      <c r="DJ83" s="322"/>
      <c r="DK83" s="322"/>
      <c r="DL83" s="322"/>
      <c r="DM83" s="322"/>
      <c r="DN83" s="322"/>
      <c r="DO83" s="322"/>
      <c r="DP83" s="322"/>
      <c r="DQ83" s="322"/>
      <c r="DR83" s="322"/>
      <c r="DS83" s="322"/>
      <c r="DT83" s="322"/>
      <c r="DU83" s="322"/>
      <c r="DV83" s="322"/>
      <c r="DW83" s="322"/>
      <c r="DX83" s="322"/>
      <c r="DY83" s="322"/>
      <c r="DZ83" s="322"/>
      <c r="EA83" s="322"/>
      <c r="EB83" s="322"/>
      <c r="EC83" s="322"/>
      <c r="ED83" s="322"/>
      <c r="EE83" s="322"/>
      <c r="EF83" s="322"/>
      <c r="EG83" s="322"/>
      <c r="EH83" s="322"/>
      <c r="EI83" s="322"/>
      <c r="EJ83" s="322"/>
      <c r="EK83" s="322"/>
      <c r="EL83" s="322"/>
      <c r="EM83" s="322"/>
      <c r="EN83" s="322"/>
      <c r="EO83" s="322"/>
      <c r="EP83" s="322"/>
      <c r="EQ83" s="322"/>
      <c r="ER83" s="322"/>
      <c r="ES83" s="322"/>
      <c r="ET83" s="322"/>
      <c r="EU83" s="322"/>
      <c r="EV83" s="322"/>
      <c r="EW83" s="322"/>
      <c r="EX83" s="322"/>
      <c r="EY83" s="322"/>
      <c r="EZ83" s="322"/>
      <c r="FA83" s="322"/>
      <c r="FB83" s="322"/>
      <c r="FC83" s="322"/>
      <c r="FD83" s="322"/>
      <c r="FE83" s="322"/>
      <c r="FF83" s="322"/>
      <c r="FG83" s="322"/>
      <c r="FH83" s="322"/>
      <c r="FI83" s="322"/>
      <c r="FJ83" s="322"/>
      <c r="FK83" s="322"/>
      <c r="FL83" s="322"/>
      <c r="FM83" s="322"/>
      <c r="FN83" s="322"/>
      <c r="FO83" s="322"/>
      <c r="FP83" s="322"/>
      <c r="FQ83" s="322"/>
      <c r="FR83" s="322"/>
      <c r="FS83" s="322"/>
      <c r="FT83" s="322"/>
      <c r="FU83" s="322"/>
      <c r="FV83" s="322"/>
      <c r="FW83" s="322"/>
      <c r="FX83" s="322"/>
      <c r="FY83" s="322"/>
      <c r="FZ83" s="322"/>
      <c r="GA83" s="322"/>
      <c r="GB83" s="322"/>
      <c r="GC83" s="322"/>
      <c r="GD83" s="322"/>
      <c r="GE83" s="322"/>
      <c r="GF83" s="322"/>
      <c r="GG83" s="322"/>
      <c r="GH83" s="322"/>
      <c r="GI83" s="322"/>
      <c r="GJ83" s="322"/>
      <c r="GK83" s="322"/>
      <c r="GL83" s="322"/>
      <c r="GM83" s="322"/>
      <c r="GN83" s="322"/>
      <c r="GO83" s="322"/>
      <c r="GP83" s="322"/>
      <c r="GQ83" s="322"/>
      <c r="GR83" s="322"/>
      <c r="GS83" s="322"/>
      <c r="GT83" s="322"/>
      <c r="GU83" s="322"/>
      <c r="GV83" s="322"/>
      <c r="GW83" s="322"/>
      <c r="GX83" s="322"/>
      <c r="GY83" s="322"/>
      <c r="GZ83" s="322"/>
      <c r="HA83" s="322"/>
      <c r="HB83" s="322"/>
      <c r="HC83" s="322"/>
      <c r="HD83" s="322"/>
      <c r="HE83" s="322"/>
      <c r="HF83" s="322"/>
      <c r="HG83" s="322"/>
      <c r="HH83" s="322"/>
      <c r="HI83" s="322"/>
      <c r="HJ83" s="322"/>
      <c r="HK83" s="322"/>
      <c r="HL83" s="322"/>
      <c r="HM83" s="322"/>
      <c r="HN83" s="322"/>
      <c r="HO83" s="322"/>
      <c r="HP83" s="322"/>
      <c r="HQ83" s="322"/>
      <c r="HR83" s="322"/>
      <c r="HS83" s="322"/>
      <c r="HT83" s="322"/>
      <c r="HU83" s="322"/>
      <c r="HV83" s="322"/>
      <c r="HW83" s="322"/>
      <c r="HX83" s="322"/>
      <c r="HY83" s="322"/>
      <c r="HZ83" s="322"/>
      <c r="IA83" s="322"/>
      <c r="IB83" s="322"/>
      <c r="IC83" s="322"/>
      <c r="ID83" s="322"/>
      <c r="IE83" s="322"/>
      <c r="IF83" s="322"/>
      <c r="IG83" s="322"/>
      <c r="IH83" s="322"/>
      <c r="II83" s="322"/>
      <c r="IJ83" s="322"/>
      <c r="IK83" s="322"/>
      <c r="IL83" s="322"/>
      <c r="IM83" s="322"/>
      <c r="IN83" s="322"/>
      <c r="IO83" s="322"/>
      <c r="IP83" s="322"/>
      <c r="IQ83" s="322"/>
      <c r="IR83" s="322"/>
      <c r="IS83" s="322"/>
      <c r="IT83" s="322"/>
      <c r="IU83" s="322"/>
      <c r="IV83" s="322"/>
      <c r="IW83" s="322"/>
      <c r="IX83" s="322"/>
      <c r="IY83" s="322"/>
      <c r="IZ83" s="322"/>
      <c r="JA83" s="322"/>
      <c r="JB83" s="322"/>
      <c r="JC83" s="322"/>
      <c r="JD83" s="322"/>
      <c r="JE83" s="322"/>
      <c r="JF83" s="322"/>
      <c r="JG83" s="322"/>
      <c r="JH83" s="322"/>
      <c r="JI83" s="322"/>
      <c r="JJ83" s="322"/>
      <c r="JK83" s="322"/>
      <c r="JL83" s="322"/>
      <c r="JM83" s="322"/>
      <c r="JN83" s="322"/>
      <c r="JO83" s="322"/>
      <c r="JP83" s="322"/>
      <c r="JQ83" s="322"/>
      <c r="JR83" s="322"/>
      <c r="JS83" s="322"/>
      <c r="JT83" s="322"/>
      <c r="JU83" s="322"/>
      <c r="JV83" s="322"/>
      <c r="JW83" s="322"/>
      <c r="JX83" s="322"/>
      <c r="JY83" s="322"/>
      <c r="JZ83" s="322"/>
      <c r="KA83" s="322"/>
      <c r="KB83" s="322"/>
      <c r="KC83" s="322"/>
      <c r="KD83" s="322"/>
      <c r="KE83" s="322"/>
      <c r="KF83" s="322"/>
      <c r="KG83" s="322"/>
      <c r="KH83" s="322"/>
      <c r="KI83" s="322"/>
      <c r="KJ83" s="322"/>
      <c r="KK83" s="322"/>
    </row>
    <row r="84" spans="1:297" s="493" customFormat="1" ht="15.75" customHeight="1">
      <c r="A84" s="508"/>
      <c r="B84" s="492" t="s">
        <v>346</v>
      </c>
      <c r="C84" s="509">
        <v>2085.0765866577622</v>
      </c>
      <c r="D84" s="694">
        <v>1276.725484080707</v>
      </c>
      <c r="E84" s="694">
        <v>3639.7553131206491</v>
      </c>
      <c r="F84" s="509">
        <v>2093.0427290337689</v>
      </c>
      <c r="G84" s="509">
        <v>2284.4516041697839</v>
      </c>
      <c r="H84" s="509">
        <v>1999.4175903198779</v>
      </c>
      <c r="I84" s="509">
        <v>1732.6271145514611</v>
      </c>
      <c r="J84" s="509">
        <v>2132.722147703154</v>
      </c>
      <c r="K84" s="509">
        <v>2138.981113770672</v>
      </c>
      <c r="L84" s="509">
        <v>1938.4907651092369</v>
      </c>
      <c r="M84" s="509">
        <v>2227.9316549930122</v>
      </c>
      <c r="N84" s="509">
        <v>2469.8660307359378</v>
      </c>
      <c r="O84" s="509">
        <v>2632.974874409053</v>
      </c>
      <c r="P84" s="509">
        <v>1874.440354344021</v>
      </c>
      <c r="Q84" s="509">
        <v>1972.6006301256421</v>
      </c>
      <c r="R84" s="509">
        <v>2036.362794725319</v>
      </c>
      <c r="S84" s="509">
        <v>1683.1037534493889</v>
      </c>
      <c r="T84" s="509">
        <v>2173.7887382777071</v>
      </c>
      <c r="U84" s="509">
        <v>2372.239731786864</v>
      </c>
      <c r="V84" s="509">
        <v>2969.1213164081491</v>
      </c>
      <c r="W84" s="509">
        <v>2108.360922636085</v>
      </c>
      <c r="X84" s="509">
        <v>1751.364516943876</v>
      </c>
      <c r="Y84" s="509">
        <v>1769.9724237481071</v>
      </c>
      <c r="Z84" s="509">
        <v>1712.997886882074</v>
      </c>
      <c r="AA84" s="509">
        <v>1756.0842272283869</v>
      </c>
      <c r="AB84" s="509">
        <v>1499.8494135431581</v>
      </c>
      <c r="AC84" s="509">
        <v>1958.355746400151</v>
      </c>
      <c r="AD84" s="509">
        <v>1936.3974580905999</v>
      </c>
      <c r="AE84" s="509">
        <v>1630.5231431648369</v>
      </c>
      <c r="AF84" s="509">
        <v>2183.0958460325091</v>
      </c>
      <c r="AG84" s="509">
        <v>2614.0400148207668</v>
      </c>
      <c r="AH84" s="509">
        <v>1816.233355986197</v>
      </c>
      <c r="AI84" s="509">
        <v>1976.9697219698601</v>
      </c>
      <c r="AJ84" s="509">
        <v>1776.3509918095019</v>
      </c>
      <c r="AK84" s="509">
        <v>1655.6830116326951</v>
      </c>
      <c r="AL84" s="509">
        <v>1827.9768677091879</v>
      </c>
      <c r="AM84" s="509">
        <v>1941.253452719382</v>
      </c>
      <c r="AN84" s="509">
        <v>2019.068884460836</v>
      </c>
      <c r="AO84" s="509">
        <v>1873.6109499854581</v>
      </c>
      <c r="AP84" s="509">
        <v>1520.3497145497479</v>
      </c>
      <c r="AQ84" s="509">
        <v>2583.1093468468562</v>
      </c>
      <c r="AR84" s="509">
        <v>1867.6309619773119</v>
      </c>
      <c r="AS84" s="509">
        <v>1757.555422344491</v>
      </c>
      <c r="AT84" s="509">
        <v>1831.500014814204</v>
      </c>
      <c r="AU84" s="509">
        <v>2208.7967264537319</v>
      </c>
      <c r="AV84" s="509">
        <v>1803.386430394811</v>
      </c>
      <c r="AW84" s="509">
        <v>2523.0207472654761</v>
      </c>
      <c r="AX84" s="509">
        <v>2024.489747611852</v>
      </c>
      <c r="AY84" s="509">
        <v>1842.0005612170121</v>
      </c>
      <c r="AZ84" s="509">
        <v>1881.638324405749</v>
      </c>
      <c r="BA84" s="509">
        <v>1712.9787360721571</v>
      </c>
      <c r="BB84" s="509">
        <v>1948.840457022148</v>
      </c>
      <c r="BC84" s="509">
        <v>1831.1367661480569</v>
      </c>
      <c r="BD84" s="509">
        <v>1827.746654382099</v>
      </c>
      <c r="BE84" s="509">
        <v>1828.838752441555</v>
      </c>
      <c r="BF84" s="509">
        <v>1637.188660643433</v>
      </c>
      <c r="BG84" s="509">
        <v>1646.475656065905</v>
      </c>
      <c r="BH84" s="509">
        <v>1714.4514685258689</v>
      </c>
      <c r="BI84" s="509">
        <v>1642.5743023759401</v>
      </c>
      <c r="BJ84" s="509">
        <v>1929.749983575578</v>
      </c>
      <c r="BK84" s="509">
        <v>1874.895925540023</v>
      </c>
      <c r="BL84" s="509">
        <v>1659.247970428595</v>
      </c>
      <c r="BM84" s="509">
        <v>2126.3572355376982</v>
      </c>
      <c r="BN84" s="509">
        <v>2218.8485033294028</v>
      </c>
      <c r="BO84" s="509">
        <v>1631.3433853082829</v>
      </c>
      <c r="BP84" s="509">
        <v>1980.2730921510631</v>
      </c>
      <c r="BQ84" s="509">
        <v>2131.763088407673</v>
      </c>
      <c r="BR84" s="509">
        <v>2130.4952777648991</v>
      </c>
      <c r="BS84" s="509">
        <v>1655.186070762423</v>
      </c>
      <c r="BT84" s="509">
        <v>1892.032735474533</v>
      </c>
      <c r="BU84" s="509">
        <v>1821.1854097598789</v>
      </c>
      <c r="BV84" s="509">
        <v>2197.7000844212121</v>
      </c>
      <c r="BW84" s="509">
        <v>1492.1576727066999</v>
      </c>
      <c r="BX84" s="509">
        <v>1944.757034191259</v>
      </c>
      <c r="BY84" s="509">
        <v>1662.9030442452961</v>
      </c>
      <c r="BZ84" s="509">
        <v>1804.706321433742</v>
      </c>
      <c r="CA84" s="509">
        <v>2073.2316106680378</v>
      </c>
      <c r="CB84" s="509">
        <v>1909.089194383354</v>
      </c>
      <c r="CC84" s="509">
        <v>1912.575267605315</v>
      </c>
      <c r="CD84" s="509">
        <v>2368.653130915885</v>
      </c>
      <c r="CE84" s="509">
        <v>2133.8062207518701</v>
      </c>
      <c r="CF84" s="509">
        <v>1633.598811912877</v>
      </c>
      <c r="CG84" s="509">
        <v>1852.401902631907</v>
      </c>
      <c r="CH84" s="509">
        <v>1944.138241050098</v>
      </c>
      <c r="CI84" s="509">
        <v>2593.351673544928</v>
      </c>
      <c r="CJ84" s="509">
        <v>2266.226414350419</v>
      </c>
      <c r="CK84" s="509">
        <v>1792.9125692629329</v>
      </c>
      <c r="CL84" s="509">
        <v>1715.651695826466</v>
      </c>
      <c r="CM84" s="509">
        <v>2304.3405845694278</v>
      </c>
      <c r="CN84" s="509">
        <v>2398.4716125344598</v>
      </c>
      <c r="CO84" s="509">
        <v>1726.443411613348</v>
      </c>
      <c r="CP84" s="509">
        <v>2735.4551815653472</v>
      </c>
      <c r="CQ84" s="509">
        <v>1919.945528728914</v>
      </c>
      <c r="CR84" s="509">
        <v>1981.4231819947031</v>
      </c>
      <c r="CS84" s="509">
        <v>1630.450711297874</v>
      </c>
      <c r="CT84" s="509">
        <v>2274.3394244710221</v>
      </c>
      <c r="CU84" s="509">
        <v>2447.762158765051</v>
      </c>
      <c r="CV84" s="509">
        <v>1815.8243303568599</v>
      </c>
      <c r="CW84" s="509">
        <v>2382.6160119834858</v>
      </c>
      <c r="CX84" s="509">
        <v>2313.5616926561538</v>
      </c>
      <c r="CY84" s="509">
        <v>1730.3813595682459</v>
      </c>
      <c r="CZ84" s="509">
        <v>1808.254800624353</v>
      </c>
      <c r="DA84" s="509">
        <v>1696.639041333754</v>
      </c>
      <c r="DB84" s="509">
        <v>1943.6122253168171</v>
      </c>
      <c r="DC84" s="509">
        <v>2357.3288234000079</v>
      </c>
      <c r="DD84" s="509">
        <v>1943.805715832581</v>
      </c>
      <c r="DE84" s="509">
        <v>1469.8998650853921</v>
      </c>
      <c r="DF84" s="509">
        <v>1866.0353832040159</v>
      </c>
      <c r="DG84" s="509">
        <v>1675.527954591121</v>
      </c>
      <c r="DH84" s="509">
        <v>1839.992296909192</v>
      </c>
      <c r="DI84" s="509">
        <v>1683.824136500519</v>
      </c>
      <c r="DJ84" s="509">
        <v>2102.757125399874</v>
      </c>
      <c r="DK84" s="509">
        <v>1904.7316962075911</v>
      </c>
      <c r="DL84" s="509">
        <v>2245.465500636486</v>
      </c>
      <c r="DM84" s="509">
        <v>1733.4559399108209</v>
      </c>
      <c r="DN84" s="509">
        <v>2324.379262298442</v>
      </c>
      <c r="DO84" s="509">
        <v>1824.9930014750289</v>
      </c>
      <c r="DP84" s="509">
        <v>2290.5091748393402</v>
      </c>
      <c r="DQ84" s="509">
        <v>1935.3452250501739</v>
      </c>
      <c r="DR84" s="509">
        <v>2183.6123814829461</v>
      </c>
      <c r="DS84" s="509">
        <v>2229.8502888691478</v>
      </c>
      <c r="DT84" s="509">
        <v>1873.609994173494</v>
      </c>
      <c r="DU84" s="509">
        <v>1872.5507296272131</v>
      </c>
      <c r="DV84" s="509">
        <v>1852.627808920241</v>
      </c>
      <c r="DW84" s="509">
        <v>1931.625699370499</v>
      </c>
      <c r="DX84" s="509">
        <v>2069.731015770602</v>
      </c>
      <c r="DY84" s="509">
        <v>2511.2086700573632</v>
      </c>
      <c r="DZ84" s="509">
        <v>2075.1572777560459</v>
      </c>
      <c r="EA84" s="509">
        <v>2404.4781074410412</v>
      </c>
      <c r="EB84" s="509">
        <v>1769.32470703542</v>
      </c>
      <c r="EC84" s="509">
        <v>2350.6607889684142</v>
      </c>
      <c r="ED84" s="509">
        <v>1722.848654794328</v>
      </c>
      <c r="EE84" s="509">
        <v>2243.0917649731341</v>
      </c>
      <c r="EF84" s="509">
        <v>3296.422728520095</v>
      </c>
      <c r="EG84" s="509">
        <v>2162.632239256865</v>
      </c>
      <c r="EH84" s="509">
        <v>1786.9873884801709</v>
      </c>
      <c r="EI84" s="509">
        <v>1938.6578875815239</v>
      </c>
      <c r="EJ84" s="509">
        <v>1917.2722447871761</v>
      </c>
      <c r="EK84" s="509">
        <v>1696.2281171083889</v>
      </c>
      <c r="EL84" s="509">
        <v>2981.9504237782671</v>
      </c>
      <c r="EM84" s="509">
        <v>3639.7553131206491</v>
      </c>
      <c r="EN84" s="509">
        <v>1693.444392287201</v>
      </c>
      <c r="EO84" s="509">
        <v>1966.970813935498</v>
      </c>
      <c r="EP84" s="509">
        <v>2479.1463868431351</v>
      </c>
      <c r="EQ84" s="509">
        <v>2725.7742198196838</v>
      </c>
      <c r="ER84" s="509">
        <v>1939.082922659341</v>
      </c>
      <c r="ES84" s="509">
        <v>2195.5747352340918</v>
      </c>
      <c r="ET84" s="509">
        <v>2847.5063009999608</v>
      </c>
      <c r="EU84" s="509">
        <v>1938.5672422563141</v>
      </c>
      <c r="EV84" s="509">
        <v>1626.2286824801299</v>
      </c>
      <c r="EW84" s="509">
        <v>1811.623406676197</v>
      </c>
      <c r="EX84" s="509">
        <v>2601.9812573049621</v>
      </c>
      <c r="EY84" s="509">
        <v>1982.392561815733</v>
      </c>
      <c r="EZ84" s="509">
        <v>2574.6008238286622</v>
      </c>
      <c r="FA84" s="509">
        <v>2462.5738396888091</v>
      </c>
      <c r="FB84" s="509">
        <v>2384.1295234420159</v>
      </c>
      <c r="FC84" s="509">
        <v>1877.985237380107</v>
      </c>
      <c r="FD84" s="509">
        <v>1859.0601938101629</v>
      </c>
      <c r="FE84" s="509">
        <v>2229.0916264422408</v>
      </c>
      <c r="FF84" s="509">
        <v>1597.9238487959719</v>
      </c>
      <c r="FG84" s="509">
        <v>1565.799438798058</v>
      </c>
      <c r="FH84" s="509">
        <v>1883.160410216409</v>
      </c>
      <c r="FI84" s="509">
        <v>1765.089037759489</v>
      </c>
      <c r="FJ84" s="509">
        <v>2508.88322215162</v>
      </c>
      <c r="FK84" s="509">
        <v>2073.451261068195</v>
      </c>
      <c r="FL84" s="509">
        <v>2198.2167700113309</v>
      </c>
      <c r="FM84" s="509">
        <v>1743.8082885942199</v>
      </c>
      <c r="FN84" s="509">
        <v>2352.194381766496</v>
      </c>
      <c r="FO84" s="509">
        <v>2601.4594973962021</v>
      </c>
      <c r="FP84" s="509">
        <v>2013.577035514304</v>
      </c>
      <c r="FQ84" s="509">
        <v>2130.0027086510759</v>
      </c>
      <c r="FR84" s="509">
        <v>1796.038918081332</v>
      </c>
      <c r="FS84" s="509">
        <v>2017.5181391080191</v>
      </c>
      <c r="FT84" s="509">
        <v>2074.3884370793862</v>
      </c>
      <c r="FU84" s="509">
        <v>1473.1340548711071</v>
      </c>
      <c r="FV84" s="509">
        <v>2209.4948088283209</v>
      </c>
      <c r="FW84" s="509">
        <v>1764.409557574478</v>
      </c>
      <c r="FX84" s="509">
        <v>1451.6644987730899</v>
      </c>
      <c r="FY84" s="509">
        <v>1783.4458678023821</v>
      </c>
      <c r="FZ84" s="509">
        <v>2059.272780548808</v>
      </c>
      <c r="GA84" s="509">
        <v>2988.9664334137451</v>
      </c>
      <c r="GB84" s="509">
        <v>2150.9119352890461</v>
      </c>
      <c r="GC84" s="509">
        <v>1685.348198700389</v>
      </c>
      <c r="GD84" s="509">
        <v>1789.4701004199669</v>
      </c>
      <c r="GE84" s="509">
        <v>2334.9320157538132</v>
      </c>
      <c r="GF84" s="509">
        <v>2913.461464497092</v>
      </c>
      <c r="GG84" s="509">
        <v>1930.2446498355609</v>
      </c>
      <c r="GH84" s="509">
        <v>2244.7829887152948</v>
      </c>
      <c r="GI84" s="509">
        <v>1834.708844183793</v>
      </c>
      <c r="GJ84" s="509">
        <v>1793.9394548697419</v>
      </c>
      <c r="GK84" s="509">
        <v>1805.374195056957</v>
      </c>
      <c r="GL84" s="509">
        <v>2160.2561278754538</v>
      </c>
      <c r="GM84" s="509">
        <v>2000.967330771485</v>
      </c>
      <c r="GN84" s="509">
        <v>2518.6322193553701</v>
      </c>
      <c r="GO84" s="509">
        <v>1824.1067322946051</v>
      </c>
      <c r="GP84" s="509">
        <v>1596.0742679541449</v>
      </c>
      <c r="GQ84" s="509">
        <v>2207.1605616752249</v>
      </c>
      <c r="GR84" s="509">
        <v>1734.901156264378</v>
      </c>
      <c r="GS84" s="509">
        <v>2049.5099004052508</v>
      </c>
      <c r="GT84" s="509">
        <v>2198.5911988433559</v>
      </c>
      <c r="GU84" s="509">
        <v>2003.7615511399781</v>
      </c>
      <c r="GV84" s="509">
        <v>3030.359139111587</v>
      </c>
      <c r="GW84" s="509">
        <v>1862.0145711275579</v>
      </c>
      <c r="GX84" s="509">
        <v>1761.454588164037</v>
      </c>
      <c r="GY84" s="509">
        <v>2177.3829937688961</v>
      </c>
      <c r="GZ84" s="509">
        <v>2235.4011850847801</v>
      </c>
      <c r="HA84" s="509">
        <v>2116.2838150499711</v>
      </c>
      <c r="HB84" s="509">
        <v>2093.3843452222618</v>
      </c>
      <c r="HC84" s="509">
        <v>1701.47590844398</v>
      </c>
      <c r="HD84" s="509">
        <v>2887.3202768953429</v>
      </c>
      <c r="HE84" s="509">
        <v>1862.9448029576381</v>
      </c>
      <c r="HF84" s="509">
        <v>1639.2170923434339</v>
      </c>
      <c r="HG84" s="509">
        <v>1943.2473826936771</v>
      </c>
      <c r="HH84" s="509">
        <v>1490.441784697774</v>
      </c>
      <c r="HI84" s="509">
        <v>2263.263577120455</v>
      </c>
      <c r="HJ84" s="509">
        <v>1933.228582873749</v>
      </c>
      <c r="HK84" s="509">
        <v>2012.524163336943</v>
      </c>
      <c r="HL84" s="509">
        <v>2066.4181535873749</v>
      </c>
      <c r="HM84" s="509">
        <v>1718.5323043990829</v>
      </c>
      <c r="HN84" s="509">
        <v>1620.5675448998591</v>
      </c>
      <c r="HO84" s="509">
        <v>2265.8316187410592</v>
      </c>
      <c r="HP84" s="509">
        <v>1371.5567734322799</v>
      </c>
      <c r="HQ84" s="509">
        <v>2078.8229601879252</v>
      </c>
      <c r="HR84" s="509">
        <v>1760.2643626790989</v>
      </c>
      <c r="HS84" s="509">
        <v>2112.9556727679842</v>
      </c>
      <c r="HT84" s="509">
        <v>1860.691084869906</v>
      </c>
      <c r="HU84" s="509">
        <v>1994.9086367010359</v>
      </c>
      <c r="HV84" s="509">
        <v>1590.8655971370611</v>
      </c>
      <c r="HW84" s="509">
        <v>1613.630276905739</v>
      </c>
      <c r="HX84" s="509">
        <v>2296.0692123659428</v>
      </c>
      <c r="HY84" s="509">
        <v>2053.355551574557</v>
      </c>
      <c r="HZ84" s="509">
        <v>2835.1153045777228</v>
      </c>
      <c r="IA84" s="509">
        <v>1738.6671664165769</v>
      </c>
      <c r="IB84" s="509">
        <v>2560.3495249862331</v>
      </c>
      <c r="IC84" s="509">
        <v>2175.6819272539778</v>
      </c>
      <c r="ID84" s="509">
        <v>2006.573404904796</v>
      </c>
      <c r="IE84" s="509">
        <v>2255.761189506622</v>
      </c>
      <c r="IF84" s="509">
        <v>2193.206369003025</v>
      </c>
      <c r="IG84" s="509">
        <v>2511.6350221200951</v>
      </c>
      <c r="IH84" s="509">
        <v>2054.3594957494779</v>
      </c>
      <c r="II84" s="509">
        <v>1743.2683544547131</v>
      </c>
      <c r="IJ84" s="509">
        <v>1819.25779379448</v>
      </c>
      <c r="IK84" s="509">
        <v>2053.175509170489</v>
      </c>
      <c r="IL84" s="509">
        <v>1928.367484977462</v>
      </c>
      <c r="IM84" s="509">
        <v>1975.5544171634649</v>
      </c>
      <c r="IN84" s="509">
        <v>1738.442308344532</v>
      </c>
      <c r="IO84" s="509">
        <v>1276.725484080707</v>
      </c>
      <c r="IP84" s="509">
        <v>1682.7874767884009</v>
      </c>
      <c r="IQ84" s="509">
        <v>1889.3901086385499</v>
      </c>
      <c r="IR84" s="509">
        <v>1748.445613613975</v>
      </c>
      <c r="IS84" s="509">
        <v>2141.9068774501638</v>
      </c>
      <c r="IT84" s="509">
        <v>2071.6412999295908</v>
      </c>
      <c r="IU84" s="509">
        <v>2357.890708917696</v>
      </c>
      <c r="IV84" s="509">
        <v>1845.4389061279439</v>
      </c>
      <c r="IW84" s="509">
        <v>1820.724875127192</v>
      </c>
      <c r="IX84" s="509">
        <v>1816.742394436654</v>
      </c>
      <c r="IY84" s="509">
        <v>1541.289365870829</v>
      </c>
      <c r="IZ84" s="509">
        <v>2357.0068711560448</v>
      </c>
      <c r="JA84" s="509">
        <v>1789.564667929021</v>
      </c>
      <c r="JB84" s="509">
        <v>1941.114511401832</v>
      </c>
      <c r="JC84" s="509">
        <v>2274.811217922354</v>
      </c>
      <c r="JD84" s="509">
        <v>2260.7420905579188</v>
      </c>
      <c r="JE84" s="509">
        <v>2028.203720882183</v>
      </c>
      <c r="JF84" s="509">
        <v>1938.1686559258051</v>
      </c>
      <c r="JG84" s="509">
        <v>1763.894962091882</v>
      </c>
      <c r="JH84" s="509">
        <v>1505.927313140985</v>
      </c>
      <c r="JI84" s="509">
        <v>2198.509349646572</v>
      </c>
      <c r="JJ84" s="509">
        <v>3198.4949784746618</v>
      </c>
      <c r="JK84" s="509">
        <v>1981.439897363957</v>
      </c>
      <c r="JL84" s="509">
        <v>1675.9041932375681</v>
      </c>
      <c r="JM84" s="509">
        <v>2447.257817462058</v>
      </c>
      <c r="JN84" s="509">
        <v>2483.591815936883</v>
      </c>
      <c r="JO84" s="509">
        <v>2871.0732813915429</v>
      </c>
      <c r="JP84" s="509">
        <v>2564.0414184250139</v>
      </c>
      <c r="JQ84" s="509">
        <v>1831.0820941026809</v>
      </c>
      <c r="JR84" s="509">
        <v>2068.1325859596241</v>
      </c>
      <c r="JS84" s="509">
        <v>1924.764242626384</v>
      </c>
      <c r="JT84" s="509">
        <v>1621.728808792049</v>
      </c>
      <c r="JU84" s="509">
        <v>1910.6366337468719</v>
      </c>
      <c r="JV84" s="509">
        <v>1467.2216408288809</v>
      </c>
      <c r="JW84" s="509">
        <v>2309.505279250945</v>
      </c>
      <c r="JX84" s="509">
        <v>1914.1566022734951</v>
      </c>
      <c r="JY84" s="509">
        <v>2095.860669546063</v>
      </c>
      <c r="JZ84" s="509">
        <v>2131.0303637636262</v>
      </c>
      <c r="KA84" s="509">
        <v>1662.6720745484549</v>
      </c>
      <c r="KB84" s="509">
        <v>1707.523207509877</v>
      </c>
      <c r="KC84" s="509">
        <v>1622.6672847639779</v>
      </c>
      <c r="KD84" s="509">
        <v>1681.4069851807519</v>
      </c>
      <c r="KE84" s="509">
        <v>2505.6276168431018</v>
      </c>
      <c r="KF84" s="509">
        <v>1928.756892705419</v>
      </c>
      <c r="KG84" s="509">
        <v>2331.506833217818</v>
      </c>
      <c r="KH84" s="509">
        <v>2345.9141140494398</v>
      </c>
      <c r="KI84" s="509">
        <v>1515.595825799719</v>
      </c>
      <c r="KJ84" s="509">
        <v>1713.139223020758</v>
      </c>
      <c r="KK84" s="509">
        <v>1902.2619518722399</v>
      </c>
    </row>
    <row r="85" spans="1:297" s="493" customFormat="1" ht="15.75" customHeight="1">
      <c r="A85" s="512">
        <v>-1548.79</v>
      </c>
      <c r="B85" s="492" t="s">
        <v>619</v>
      </c>
      <c r="C85" s="509">
        <v>-1548.79</v>
      </c>
      <c r="D85" s="694">
        <v>-1548.79</v>
      </c>
      <c r="E85" s="694">
        <v>-1548.79</v>
      </c>
      <c r="F85" s="509">
        <v>-1548.79</v>
      </c>
      <c r="G85" s="509">
        <v>-1548.79</v>
      </c>
      <c r="H85" s="509">
        <v>-1548.79</v>
      </c>
      <c r="I85" s="509">
        <v>-1548.79</v>
      </c>
      <c r="J85" s="509">
        <v>-1548.79</v>
      </c>
      <c r="K85" s="509">
        <v>-1548.79</v>
      </c>
      <c r="L85" s="509">
        <v>-1548.79</v>
      </c>
      <c r="M85" s="509">
        <v>-1548.79</v>
      </c>
      <c r="N85" s="509">
        <v>-1548.79</v>
      </c>
      <c r="O85" s="509">
        <v>-1548.79</v>
      </c>
      <c r="P85" s="509">
        <v>-1548.79</v>
      </c>
      <c r="Q85" s="509">
        <v>-1548.79</v>
      </c>
      <c r="R85" s="509">
        <v>-1548.79</v>
      </c>
      <c r="S85" s="509">
        <v>-1548.79</v>
      </c>
      <c r="T85" s="509">
        <v>-1548.79</v>
      </c>
      <c r="U85" s="509">
        <v>-1548.79</v>
      </c>
      <c r="V85" s="509">
        <v>-1548.79</v>
      </c>
      <c r="W85" s="509">
        <v>-1548.79</v>
      </c>
      <c r="X85" s="509">
        <v>-1548.79</v>
      </c>
      <c r="Y85" s="509">
        <v>-1548.79</v>
      </c>
      <c r="Z85" s="509">
        <v>-1548.79</v>
      </c>
      <c r="AA85" s="509">
        <v>-1548.79</v>
      </c>
      <c r="AB85" s="509">
        <v>-1548.79</v>
      </c>
      <c r="AC85" s="509">
        <v>-1548.79</v>
      </c>
      <c r="AD85" s="509">
        <v>-1548.79</v>
      </c>
      <c r="AE85" s="509">
        <v>-1548.79</v>
      </c>
      <c r="AF85" s="509">
        <v>-1548.79</v>
      </c>
      <c r="AG85" s="509">
        <v>-1548.79</v>
      </c>
      <c r="AH85" s="509">
        <v>-1548.79</v>
      </c>
      <c r="AI85" s="509">
        <v>-1548.79</v>
      </c>
      <c r="AJ85" s="509">
        <v>-1548.79</v>
      </c>
      <c r="AK85" s="509">
        <v>-1548.79</v>
      </c>
      <c r="AL85" s="509">
        <v>-1548.79</v>
      </c>
      <c r="AM85" s="509">
        <v>-1548.79</v>
      </c>
      <c r="AN85" s="509">
        <v>-1548.79</v>
      </c>
      <c r="AO85" s="509">
        <v>-1548.79</v>
      </c>
      <c r="AP85" s="509">
        <v>-1548.79</v>
      </c>
      <c r="AQ85" s="509">
        <v>-1548.79</v>
      </c>
      <c r="AR85" s="509">
        <v>-1548.79</v>
      </c>
      <c r="AS85" s="509">
        <v>-1548.79</v>
      </c>
      <c r="AT85" s="509">
        <v>-1548.79</v>
      </c>
      <c r="AU85" s="509">
        <v>-1548.79</v>
      </c>
      <c r="AV85" s="509">
        <v>-1548.79</v>
      </c>
      <c r="AW85" s="509">
        <v>-1548.79</v>
      </c>
      <c r="AX85" s="509">
        <v>-1548.79</v>
      </c>
      <c r="AY85" s="509">
        <v>-1548.79</v>
      </c>
      <c r="AZ85" s="509">
        <v>-1548.79</v>
      </c>
      <c r="BA85" s="509">
        <v>-1548.79</v>
      </c>
      <c r="BB85" s="509">
        <v>-1548.79</v>
      </c>
      <c r="BC85" s="509">
        <v>-1548.79</v>
      </c>
      <c r="BD85" s="509">
        <v>-1548.79</v>
      </c>
      <c r="BE85" s="509">
        <v>-1548.79</v>
      </c>
      <c r="BF85" s="509">
        <v>-1548.79</v>
      </c>
      <c r="BG85" s="509">
        <v>-1548.79</v>
      </c>
      <c r="BH85" s="509">
        <v>-1548.79</v>
      </c>
      <c r="BI85" s="509">
        <v>-1548.79</v>
      </c>
      <c r="BJ85" s="509">
        <v>-1548.79</v>
      </c>
      <c r="BK85" s="509">
        <v>-1548.79</v>
      </c>
      <c r="BL85" s="509">
        <v>-1548.79</v>
      </c>
      <c r="BM85" s="509">
        <v>-1548.79</v>
      </c>
      <c r="BN85" s="509">
        <v>-1548.79</v>
      </c>
      <c r="BO85" s="509">
        <v>-1548.79</v>
      </c>
      <c r="BP85" s="509">
        <v>-1548.79</v>
      </c>
      <c r="BQ85" s="509">
        <v>-1548.79</v>
      </c>
      <c r="BR85" s="509">
        <v>-1548.79</v>
      </c>
      <c r="BS85" s="509">
        <v>-1548.79</v>
      </c>
      <c r="BT85" s="509">
        <v>-1548.79</v>
      </c>
      <c r="BU85" s="509">
        <v>-1548.79</v>
      </c>
      <c r="BV85" s="509">
        <v>-1548.79</v>
      </c>
      <c r="BW85" s="509">
        <v>-1548.79</v>
      </c>
      <c r="BX85" s="509">
        <v>-1548.79</v>
      </c>
      <c r="BY85" s="509">
        <v>-1548.79</v>
      </c>
      <c r="BZ85" s="509">
        <v>-1548.79</v>
      </c>
      <c r="CA85" s="509">
        <v>-1548.79</v>
      </c>
      <c r="CB85" s="509">
        <v>-1548.79</v>
      </c>
      <c r="CC85" s="509">
        <v>-1548.79</v>
      </c>
      <c r="CD85" s="509">
        <v>-1548.79</v>
      </c>
      <c r="CE85" s="509">
        <v>-1548.79</v>
      </c>
      <c r="CF85" s="509">
        <v>-1548.79</v>
      </c>
      <c r="CG85" s="509">
        <v>-1548.79</v>
      </c>
      <c r="CH85" s="509">
        <v>-1548.79</v>
      </c>
      <c r="CI85" s="509">
        <v>-1548.79</v>
      </c>
      <c r="CJ85" s="509">
        <v>-1548.79</v>
      </c>
      <c r="CK85" s="509">
        <v>-1548.79</v>
      </c>
      <c r="CL85" s="509">
        <v>-1548.79</v>
      </c>
      <c r="CM85" s="509">
        <v>-1548.79</v>
      </c>
      <c r="CN85" s="509">
        <v>-1548.79</v>
      </c>
      <c r="CO85" s="509">
        <v>-1548.79</v>
      </c>
      <c r="CP85" s="509">
        <v>-1548.79</v>
      </c>
      <c r="CQ85" s="509">
        <v>-1548.79</v>
      </c>
      <c r="CR85" s="509">
        <v>-1548.79</v>
      </c>
      <c r="CS85" s="509">
        <v>-1548.79</v>
      </c>
      <c r="CT85" s="509">
        <v>-1548.79</v>
      </c>
      <c r="CU85" s="509">
        <v>-1548.79</v>
      </c>
      <c r="CV85" s="509">
        <v>-1548.79</v>
      </c>
      <c r="CW85" s="509">
        <v>-1548.79</v>
      </c>
      <c r="CX85" s="509">
        <v>-1548.79</v>
      </c>
      <c r="CY85" s="509">
        <v>-1548.79</v>
      </c>
      <c r="CZ85" s="509">
        <v>-1548.79</v>
      </c>
      <c r="DA85" s="509">
        <v>-1548.79</v>
      </c>
      <c r="DB85" s="509">
        <v>-1548.79</v>
      </c>
      <c r="DC85" s="509">
        <v>-1548.79</v>
      </c>
      <c r="DD85" s="509">
        <v>-1548.79</v>
      </c>
      <c r="DE85" s="509">
        <v>-1548.79</v>
      </c>
      <c r="DF85" s="509">
        <v>-1548.79</v>
      </c>
      <c r="DG85" s="509">
        <v>-1548.79</v>
      </c>
      <c r="DH85" s="509">
        <v>-1548.79</v>
      </c>
      <c r="DI85" s="509">
        <v>-1548.79</v>
      </c>
      <c r="DJ85" s="509">
        <v>-1548.79</v>
      </c>
      <c r="DK85" s="509">
        <v>-1548.79</v>
      </c>
      <c r="DL85" s="509">
        <v>-1548.79</v>
      </c>
      <c r="DM85" s="509">
        <v>-1548.79</v>
      </c>
      <c r="DN85" s="509">
        <v>-1548.79</v>
      </c>
      <c r="DO85" s="509">
        <v>-1548.79</v>
      </c>
      <c r="DP85" s="509">
        <v>-1548.79</v>
      </c>
      <c r="DQ85" s="509">
        <v>-1548.79</v>
      </c>
      <c r="DR85" s="509">
        <v>-1548.79</v>
      </c>
      <c r="DS85" s="509">
        <v>-1548.79</v>
      </c>
      <c r="DT85" s="509">
        <v>-1548.79</v>
      </c>
      <c r="DU85" s="509">
        <v>-1548.79</v>
      </c>
      <c r="DV85" s="509">
        <v>-1548.79</v>
      </c>
      <c r="DW85" s="509">
        <v>-1548.79</v>
      </c>
      <c r="DX85" s="509">
        <v>-1548.79</v>
      </c>
      <c r="DY85" s="509">
        <v>-1548.79</v>
      </c>
      <c r="DZ85" s="509">
        <v>-1548.79</v>
      </c>
      <c r="EA85" s="509">
        <v>-1548.79</v>
      </c>
      <c r="EB85" s="509">
        <v>-1548.79</v>
      </c>
      <c r="EC85" s="509">
        <v>-1548.79</v>
      </c>
      <c r="ED85" s="509">
        <v>-1548.79</v>
      </c>
      <c r="EE85" s="509">
        <v>-1548.79</v>
      </c>
      <c r="EF85" s="509">
        <v>-1548.79</v>
      </c>
      <c r="EG85" s="509">
        <v>-1548.79</v>
      </c>
      <c r="EH85" s="509">
        <v>-1548.79</v>
      </c>
      <c r="EI85" s="509">
        <v>-1548.79</v>
      </c>
      <c r="EJ85" s="509">
        <v>-1548.79</v>
      </c>
      <c r="EK85" s="509">
        <v>-1548.79</v>
      </c>
      <c r="EL85" s="509">
        <v>-1548.79</v>
      </c>
      <c r="EM85" s="509">
        <v>-1548.79</v>
      </c>
      <c r="EN85" s="509">
        <v>-1548.79</v>
      </c>
      <c r="EO85" s="509">
        <v>-1548.79</v>
      </c>
      <c r="EP85" s="509">
        <v>-1548.79</v>
      </c>
      <c r="EQ85" s="509">
        <v>-1548.79</v>
      </c>
      <c r="ER85" s="509">
        <v>-1548.79</v>
      </c>
      <c r="ES85" s="509">
        <v>-1548.79</v>
      </c>
      <c r="ET85" s="509">
        <v>-1548.79</v>
      </c>
      <c r="EU85" s="509">
        <v>-1548.79</v>
      </c>
      <c r="EV85" s="509">
        <v>-1548.79</v>
      </c>
      <c r="EW85" s="509">
        <v>-1548.79</v>
      </c>
      <c r="EX85" s="509">
        <v>-1548.79</v>
      </c>
      <c r="EY85" s="509">
        <v>-1548.79</v>
      </c>
      <c r="EZ85" s="509">
        <v>-1548.79</v>
      </c>
      <c r="FA85" s="509">
        <v>-1548.79</v>
      </c>
      <c r="FB85" s="509">
        <v>-1548.79</v>
      </c>
      <c r="FC85" s="509">
        <v>-1548.79</v>
      </c>
      <c r="FD85" s="509">
        <v>-1548.79</v>
      </c>
      <c r="FE85" s="509">
        <v>-1548.79</v>
      </c>
      <c r="FF85" s="509">
        <v>-1548.79</v>
      </c>
      <c r="FG85" s="509">
        <v>-1548.79</v>
      </c>
      <c r="FH85" s="509">
        <v>-1548.79</v>
      </c>
      <c r="FI85" s="509">
        <v>-1548.79</v>
      </c>
      <c r="FJ85" s="509">
        <v>-1548.79</v>
      </c>
      <c r="FK85" s="509">
        <v>-1548.79</v>
      </c>
      <c r="FL85" s="509">
        <v>-1548.79</v>
      </c>
      <c r="FM85" s="509">
        <v>-1548.79</v>
      </c>
      <c r="FN85" s="509">
        <v>-1548.79</v>
      </c>
      <c r="FO85" s="509">
        <v>-1548.79</v>
      </c>
      <c r="FP85" s="509">
        <v>-1548.79</v>
      </c>
      <c r="FQ85" s="509">
        <v>-1548.79</v>
      </c>
      <c r="FR85" s="509">
        <v>-1548.79</v>
      </c>
      <c r="FS85" s="509">
        <v>-1548.79</v>
      </c>
      <c r="FT85" s="509">
        <v>-1548.79</v>
      </c>
      <c r="FU85" s="509">
        <v>-1548.79</v>
      </c>
      <c r="FV85" s="509">
        <v>-1548.79</v>
      </c>
      <c r="FW85" s="509">
        <v>-1548.79</v>
      </c>
      <c r="FX85" s="509">
        <v>-1548.79</v>
      </c>
      <c r="FY85" s="509">
        <v>-1548.79</v>
      </c>
      <c r="FZ85" s="509">
        <v>-1548.79</v>
      </c>
      <c r="GA85" s="509">
        <v>-1548.79</v>
      </c>
      <c r="GB85" s="509">
        <v>-1548.79</v>
      </c>
      <c r="GC85" s="509">
        <v>-1548.79</v>
      </c>
      <c r="GD85" s="509">
        <v>-1548.79</v>
      </c>
      <c r="GE85" s="509">
        <v>-1548.79</v>
      </c>
      <c r="GF85" s="509">
        <v>-1548.79</v>
      </c>
      <c r="GG85" s="509">
        <v>-1548.79</v>
      </c>
      <c r="GH85" s="509">
        <v>-1548.79</v>
      </c>
      <c r="GI85" s="509">
        <v>-1548.79</v>
      </c>
      <c r="GJ85" s="509">
        <v>-1548.79</v>
      </c>
      <c r="GK85" s="509">
        <v>-1548.79</v>
      </c>
      <c r="GL85" s="509">
        <v>-1548.79</v>
      </c>
      <c r="GM85" s="509">
        <v>-1548.79</v>
      </c>
      <c r="GN85" s="509">
        <v>-1548.79</v>
      </c>
      <c r="GO85" s="509">
        <v>-1548.79</v>
      </c>
      <c r="GP85" s="509">
        <v>-1548.79</v>
      </c>
      <c r="GQ85" s="509">
        <v>-1548.79</v>
      </c>
      <c r="GR85" s="509">
        <v>-1548.79</v>
      </c>
      <c r="GS85" s="509">
        <v>-1548.79</v>
      </c>
      <c r="GT85" s="509">
        <v>-1548.79</v>
      </c>
      <c r="GU85" s="509">
        <v>-1548.79</v>
      </c>
      <c r="GV85" s="509">
        <v>-1548.79</v>
      </c>
      <c r="GW85" s="509">
        <v>-1548.79</v>
      </c>
      <c r="GX85" s="509">
        <v>-1548.79</v>
      </c>
      <c r="GY85" s="509">
        <v>-1548.79</v>
      </c>
      <c r="GZ85" s="509">
        <v>-1548.79</v>
      </c>
      <c r="HA85" s="509">
        <v>-1548.79</v>
      </c>
      <c r="HB85" s="509">
        <v>-1548.79</v>
      </c>
      <c r="HC85" s="509">
        <v>-1548.79</v>
      </c>
      <c r="HD85" s="509">
        <v>-1548.79</v>
      </c>
      <c r="HE85" s="509">
        <v>-1548.79</v>
      </c>
      <c r="HF85" s="509">
        <v>-1548.79</v>
      </c>
      <c r="HG85" s="509">
        <v>-1548.79</v>
      </c>
      <c r="HH85" s="509">
        <v>-1548.79</v>
      </c>
      <c r="HI85" s="509">
        <v>-1548.79</v>
      </c>
      <c r="HJ85" s="509">
        <v>-1548.79</v>
      </c>
      <c r="HK85" s="509">
        <v>-1548.79</v>
      </c>
      <c r="HL85" s="509">
        <v>-1548.79</v>
      </c>
      <c r="HM85" s="509">
        <v>-1548.79</v>
      </c>
      <c r="HN85" s="509">
        <v>-1548.79</v>
      </c>
      <c r="HO85" s="509">
        <v>-1548.79</v>
      </c>
      <c r="HP85" s="509">
        <v>-1548.79</v>
      </c>
      <c r="HQ85" s="509">
        <v>-1548.79</v>
      </c>
      <c r="HR85" s="509">
        <v>-1548.79</v>
      </c>
      <c r="HS85" s="509">
        <v>-1548.79</v>
      </c>
      <c r="HT85" s="509">
        <v>-1548.79</v>
      </c>
      <c r="HU85" s="509">
        <v>-1548.79</v>
      </c>
      <c r="HV85" s="509">
        <v>-1548.79</v>
      </c>
      <c r="HW85" s="509">
        <v>-1548.79</v>
      </c>
      <c r="HX85" s="509">
        <v>-1548.79</v>
      </c>
      <c r="HY85" s="509">
        <v>-1548.79</v>
      </c>
      <c r="HZ85" s="509">
        <v>-1548.79</v>
      </c>
      <c r="IA85" s="509">
        <v>-1548.79</v>
      </c>
      <c r="IB85" s="509">
        <v>-1548.79</v>
      </c>
      <c r="IC85" s="509">
        <v>-1548.79</v>
      </c>
      <c r="ID85" s="509">
        <v>-1548.79</v>
      </c>
      <c r="IE85" s="509">
        <v>-1548.79</v>
      </c>
      <c r="IF85" s="509">
        <v>-1548.79</v>
      </c>
      <c r="IG85" s="509">
        <v>-1548.79</v>
      </c>
      <c r="IH85" s="509">
        <v>-1548.79</v>
      </c>
      <c r="II85" s="509">
        <v>-1548.79</v>
      </c>
      <c r="IJ85" s="509">
        <v>-1548.79</v>
      </c>
      <c r="IK85" s="509">
        <v>-1548.79</v>
      </c>
      <c r="IL85" s="509">
        <v>-1548.79</v>
      </c>
      <c r="IM85" s="509">
        <v>-1548.79</v>
      </c>
      <c r="IN85" s="509">
        <v>-1548.79</v>
      </c>
      <c r="IO85" s="509">
        <v>-1548.79</v>
      </c>
      <c r="IP85" s="509">
        <v>-1548.79</v>
      </c>
      <c r="IQ85" s="509">
        <v>-1548.79</v>
      </c>
      <c r="IR85" s="509">
        <v>-1548.79</v>
      </c>
      <c r="IS85" s="509">
        <v>-1548.79</v>
      </c>
      <c r="IT85" s="509">
        <v>-1548.79</v>
      </c>
      <c r="IU85" s="509">
        <v>-1548.79</v>
      </c>
      <c r="IV85" s="509">
        <v>-1548.79</v>
      </c>
      <c r="IW85" s="509">
        <v>-1548.79</v>
      </c>
      <c r="IX85" s="509">
        <v>-1548.79</v>
      </c>
      <c r="IY85" s="509">
        <v>-1548.79</v>
      </c>
      <c r="IZ85" s="509">
        <v>-1548.79</v>
      </c>
      <c r="JA85" s="509">
        <v>-1548.79</v>
      </c>
      <c r="JB85" s="509">
        <v>-1548.79</v>
      </c>
      <c r="JC85" s="509">
        <v>-1548.79</v>
      </c>
      <c r="JD85" s="509">
        <v>-1548.79</v>
      </c>
      <c r="JE85" s="509">
        <v>-1548.79</v>
      </c>
      <c r="JF85" s="509">
        <v>-1548.79</v>
      </c>
      <c r="JG85" s="509">
        <v>-1548.79</v>
      </c>
      <c r="JH85" s="509">
        <v>-1548.79</v>
      </c>
      <c r="JI85" s="509">
        <v>-1548.79</v>
      </c>
      <c r="JJ85" s="509">
        <v>-1548.79</v>
      </c>
      <c r="JK85" s="509">
        <v>-1548.79</v>
      </c>
      <c r="JL85" s="509">
        <v>-1548.79</v>
      </c>
      <c r="JM85" s="509">
        <v>-1548.79</v>
      </c>
      <c r="JN85" s="509">
        <v>-1548.79</v>
      </c>
      <c r="JO85" s="509">
        <v>-1548.79</v>
      </c>
      <c r="JP85" s="509">
        <v>-1548.79</v>
      </c>
      <c r="JQ85" s="509">
        <v>-1548.79</v>
      </c>
      <c r="JR85" s="509">
        <v>-1548.79</v>
      </c>
      <c r="JS85" s="509">
        <v>-1548.79</v>
      </c>
      <c r="JT85" s="509">
        <v>-1548.79</v>
      </c>
      <c r="JU85" s="509">
        <v>-1548.79</v>
      </c>
      <c r="JV85" s="509">
        <v>-1548.79</v>
      </c>
      <c r="JW85" s="509">
        <v>-1548.79</v>
      </c>
      <c r="JX85" s="509">
        <v>-1548.79</v>
      </c>
      <c r="JY85" s="509">
        <v>-1548.79</v>
      </c>
      <c r="JZ85" s="509">
        <v>-1548.79</v>
      </c>
      <c r="KA85" s="509">
        <v>-1548.79</v>
      </c>
      <c r="KB85" s="509">
        <v>-1548.79</v>
      </c>
      <c r="KC85" s="509">
        <v>-1548.79</v>
      </c>
      <c r="KD85" s="509">
        <v>-1548.79</v>
      </c>
      <c r="KE85" s="509">
        <v>-1548.79</v>
      </c>
      <c r="KF85" s="509">
        <v>-1548.79</v>
      </c>
      <c r="KG85" s="509">
        <v>-1548.79</v>
      </c>
      <c r="KH85" s="509">
        <v>-1548.79</v>
      </c>
      <c r="KI85" s="509">
        <v>-1548.79</v>
      </c>
      <c r="KJ85" s="509">
        <v>-1548.79</v>
      </c>
      <c r="KK85" s="509">
        <v>-1548.79</v>
      </c>
    </row>
    <row r="86" spans="1:297" s="505" customFormat="1" ht="15.75" customHeight="1">
      <c r="A86" s="516"/>
      <c r="B86" s="506" t="s">
        <v>598</v>
      </c>
      <c r="C86" s="518">
        <v>536.2865866577622</v>
      </c>
      <c r="D86" s="698">
        <v>-272.06451591929249</v>
      </c>
      <c r="E86" s="698">
        <v>2090.9653131206492</v>
      </c>
      <c r="F86" s="518">
        <v>544.25272903376913</v>
      </c>
      <c r="G86" s="518">
        <v>735.66160416978414</v>
      </c>
      <c r="H86" s="518">
        <v>450.62759031987781</v>
      </c>
      <c r="I86" s="518">
        <v>183.83711455146079</v>
      </c>
      <c r="J86" s="518">
        <v>583.93214770315399</v>
      </c>
      <c r="K86" s="518">
        <v>590.1911137706719</v>
      </c>
      <c r="L86" s="518">
        <v>389.70076510923673</v>
      </c>
      <c r="M86" s="518">
        <v>679.14165499301225</v>
      </c>
      <c r="N86" s="518">
        <v>921.07603073593782</v>
      </c>
      <c r="O86" s="518">
        <v>1084.184874409053</v>
      </c>
      <c r="P86" s="518">
        <v>325.65035434402142</v>
      </c>
      <c r="Q86" s="518">
        <v>423.81063012564158</v>
      </c>
      <c r="R86" s="518">
        <v>487.57279472531951</v>
      </c>
      <c r="S86" s="518">
        <v>134.3137534493894</v>
      </c>
      <c r="T86" s="518">
        <v>624.99873827770728</v>
      </c>
      <c r="U86" s="518">
        <v>823.44973178686371</v>
      </c>
      <c r="V86" s="518">
        <v>1420.331316408149</v>
      </c>
      <c r="W86" s="518">
        <v>559.57092263608513</v>
      </c>
      <c r="X86" s="518">
        <v>202.57451694387581</v>
      </c>
      <c r="Y86" s="518">
        <v>221.18242374810669</v>
      </c>
      <c r="Z86" s="518">
        <v>164.20788688207361</v>
      </c>
      <c r="AA86" s="518">
        <v>207.29422722838689</v>
      </c>
      <c r="AB86" s="518">
        <v>-48.940586456841558</v>
      </c>
      <c r="AC86" s="518">
        <v>409.56574640015128</v>
      </c>
      <c r="AD86" s="518">
        <v>387.60745809059989</v>
      </c>
      <c r="AE86" s="518">
        <v>81.733143164837003</v>
      </c>
      <c r="AF86" s="518">
        <v>634.3058460325085</v>
      </c>
      <c r="AG86" s="518">
        <v>1065.2500148207671</v>
      </c>
      <c r="AH86" s="518">
        <v>267.44335598619762</v>
      </c>
      <c r="AI86" s="518">
        <v>428.17972196986022</v>
      </c>
      <c r="AJ86" s="518">
        <v>227.5609918095023</v>
      </c>
      <c r="AK86" s="518">
        <v>106.89301163269521</v>
      </c>
      <c r="AL86" s="518">
        <v>279.18686770918828</v>
      </c>
      <c r="AM86" s="518">
        <v>392.46345271938179</v>
      </c>
      <c r="AN86" s="518">
        <v>470.27888446083591</v>
      </c>
      <c r="AO86" s="518">
        <v>324.82094998545779</v>
      </c>
      <c r="AP86" s="518">
        <v>-28.440285450251992</v>
      </c>
      <c r="AQ86" s="518">
        <v>1034.319346846856</v>
      </c>
      <c r="AR86" s="518">
        <v>318.84096197731208</v>
      </c>
      <c r="AS86" s="518">
        <v>208.76542234449121</v>
      </c>
      <c r="AT86" s="518">
        <v>282.71001481420438</v>
      </c>
      <c r="AU86" s="518">
        <v>660.00672645373197</v>
      </c>
      <c r="AV86" s="518">
        <v>254.5964303948106</v>
      </c>
      <c r="AW86" s="518">
        <v>974.23074726547645</v>
      </c>
      <c r="AX86" s="518">
        <v>475.69974761185227</v>
      </c>
      <c r="AY86" s="518">
        <v>293.21056121701213</v>
      </c>
      <c r="AZ86" s="518">
        <v>332.84832440574849</v>
      </c>
      <c r="BA86" s="518">
        <v>164.1887360721567</v>
      </c>
      <c r="BB86" s="518">
        <v>400.0504570221479</v>
      </c>
      <c r="BC86" s="518">
        <v>282.34676614805687</v>
      </c>
      <c r="BD86" s="518">
        <v>278.95665438209932</v>
      </c>
      <c r="BE86" s="518">
        <v>280.04875244155511</v>
      </c>
      <c r="BF86" s="518">
        <v>88.398660643432706</v>
      </c>
      <c r="BG86" s="518">
        <v>97.685656065904638</v>
      </c>
      <c r="BH86" s="518">
        <v>165.6614685258694</v>
      </c>
      <c r="BI86" s="518">
        <v>93.784302375940513</v>
      </c>
      <c r="BJ86" s="518">
        <v>380.95998357557812</v>
      </c>
      <c r="BK86" s="518">
        <v>326.10592554002358</v>
      </c>
      <c r="BL86" s="518">
        <v>110.45797042859471</v>
      </c>
      <c r="BM86" s="518">
        <v>577.56723553769757</v>
      </c>
      <c r="BN86" s="518">
        <v>670.05850332940304</v>
      </c>
      <c r="BO86" s="518">
        <v>82.553385308283055</v>
      </c>
      <c r="BP86" s="518">
        <v>431.48309215106281</v>
      </c>
      <c r="BQ86" s="518">
        <v>582.97308840767357</v>
      </c>
      <c r="BR86" s="518">
        <v>581.7052777648986</v>
      </c>
      <c r="BS86" s="518">
        <v>106.39607076242319</v>
      </c>
      <c r="BT86" s="518">
        <v>343.24273547453271</v>
      </c>
      <c r="BU86" s="518">
        <v>272.39540975987933</v>
      </c>
      <c r="BV86" s="518">
        <v>648.91008442121233</v>
      </c>
      <c r="BW86" s="518">
        <v>-56.632327293299937</v>
      </c>
      <c r="BX86" s="518">
        <v>395.96703419125862</v>
      </c>
      <c r="BY86" s="518">
        <v>114.113044245296</v>
      </c>
      <c r="BZ86" s="518">
        <v>255.91632143374261</v>
      </c>
      <c r="CA86" s="518">
        <v>524.44161066803827</v>
      </c>
      <c r="CB86" s="518">
        <v>360.29919438335452</v>
      </c>
      <c r="CC86" s="518">
        <v>363.7852676053152</v>
      </c>
      <c r="CD86" s="518">
        <v>819.86313091588477</v>
      </c>
      <c r="CE86" s="518">
        <v>585.01622075187004</v>
      </c>
      <c r="CF86" s="518">
        <v>84.808811912877289</v>
      </c>
      <c r="CG86" s="518">
        <v>303.61190263190679</v>
      </c>
      <c r="CH86" s="518">
        <v>395.34824105009761</v>
      </c>
      <c r="CI86" s="518">
        <v>1044.561673544928</v>
      </c>
      <c r="CJ86" s="518">
        <v>717.43641435041877</v>
      </c>
      <c r="CK86" s="518">
        <v>244.12256926293301</v>
      </c>
      <c r="CL86" s="518">
        <v>166.8616958264665</v>
      </c>
      <c r="CM86" s="518">
        <v>755.55058456942766</v>
      </c>
      <c r="CN86" s="518">
        <v>849.68161253446021</v>
      </c>
      <c r="CO86" s="518">
        <v>177.65341161334831</v>
      </c>
      <c r="CP86" s="518">
        <v>1186.665181565347</v>
      </c>
      <c r="CQ86" s="518">
        <v>371.15552872891351</v>
      </c>
      <c r="CR86" s="518">
        <v>432.63318199470308</v>
      </c>
      <c r="CS86" s="518">
        <v>81.660711297873476</v>
      </c>
      <c r="CT86" s="518">
        <v>725.54942447102223</v>
      </c>
      <c r="CU86" s="518">
        <v>898.97215876505106</v>
      </c>
      <c r="CV86" s="518">
        <v>267.03433035685981</v>
      </c>
      <c r="CW86" s="518">
        <v>833.82601198348607</v>
      </c>
      <c r="CX86" s="518">
        <v>764.77169265615385</v>
      </c>
      <c r="CY86" s="518">
        <v>181.59135956824619</v>
      </c>
      <c r="CZ86" s="518">
        <v>259.4648006243529</v>
      </c>
      <c r="DA86" s="518">
        <v>147.8490413337538</v>
      </c>
      <c r="DB86" s="518">
        <v>394.82222531681668</v>
      </c>
      <c r="DC86" s="518">
        <v>808.53882340000825</v>
      </c>
      <c r="DD86" s="518">
        <v>395.01571583258101</v>
      </c>
      <c r="DE86" s="518">
        <v>-78.89013491460841</v>
      </c>
      <c r="DF86" s="518">
        <v>317.24538320401621</v>
      </c>
      <c r="DG86" s="518">
        <v>126.7379545911211</v>
      </c>
      <c r="DH86" s="518">
        <v>291.20229690919251</v>
      </c>
      <c r="DI86" s="518">
        <v>135.03413650051951</v>
      </c>
      <c r="DJ86" s="518">
        <v>553.96712539987413</v>
      </c>
      <c r="DK86" s="518">
        <v>355.94169620759078</v>
      </c>
      <c r="DL86" s="518">
        <v>696.67550063648594</v>
      </c>
      <c r="DM86" s="518">
        <v>184.66593991082081</v>
      </c>
      <c r="DN86" s="518">
        <v>775.58926229844258</v>
      </c>
      <c r="DO86" s="518">
        <v>276.20300147502911</v>
      </c>
      <c r="DP86" s="518">
        <v>741.71917483933987</v>
      </c>
      <c r="DQ86" s="518">
        <v>386.55522505017387</v>
      </c>
      <c r="DR86" s="518">
        <v>634.8223814829455</v>
      </c>
      <c r="DS86" s="518">
        <v>681.06028886914805</v>
      </c>
      <c r="DT86" s="518">
        <v>324.81999417349391</v>
      </c>
      <c r="DU86" s="518">
        <v>323.76072962721298</v>
      </c>
      <c r="DV86" s="518">
        <v>303.83780892024163</v>
      </c>
      <c r="DW86" s="518">
        <v>382.83569937049919</v>
      </c>
      <c r="DX86" s="518">
        <v>520.94101577060223</v>
      </c>
      <c r="DY86" s="518">
        <v>962.41867005736299</v>
      </c>
      <c r="DZ86" s="518">
        <v>526.36727775604606</v>
      </c>
      <c r="EA86" s="518">
        <v>855.68810744104144</v>
      </c>
      <c r="EB86" s="518">
        <v>220.5347070354205</v>
      </c>
      <c r="EC86" s="518">
        <v>801.87078896841376</v>
      </c>
      <c r="ED86" s="518">
        <v>174.05865479432859</v>
      </c>
      <c r="EE86" s="518">
        <v>694.3017649731338</v>
      </c>
      <c r="EF86" s="518">
        <v>1747.632728520095</v>
      </c>
      <c r="EG86" s="518">
        <v>613.84223925686445</v>
      </c>
      <c r="EH86" s="518">
        <v>238.19738848017141</v>
      </c>
      <c r="EI86" s="518">
        <v>389.86788758152449</v>
      </c>
      <c r="EJ86" s="518">
        <v>368.48224478717577</v>
      </c>
      <c r="EK86" s="518">
        <v>147.4381171083887</v>
      </c>
      <c r="EL86" s="518">
        <v>1433.1604237782669</v>
      </c>
      <c r="EM86" s="518">
        <v>2090.9653131206492</v>
      </c>
      <c r="EN86" s="518">
        <v>144.6543922872014</v>
      </c>
      <c r="EO86" s="518">
        <v>418.18081393549738</v>
      </c>
      <c r="EP86" s="518">
        <v>930.35638684313517</v>
      </c>
      <c r="EQ86" s="518">
        <v>1176.9842198196841</v>
      </c>
      <c r="ER86" s="518">
        <v>390.29292265934151</v>
      </c>
      <c r="ES86" s="518">
        <v>646.7847352340923</v>
      </c>
      <c r="ET86" s="518">
        <v>1298.716300999961</v>
      </c>
      <c r="EU86" s="518">
        <v>389.77724225631368</v>
      </c>
      <c r="EV86" s="518">
        <v>77.438682480130339</v>
      </c>
      <c r="EW86" s="518">
        <v>262.83340667619689</v>
      </c>
      <c r="EX86" s="518">
        <v>1053.1912573049619</v>
      </c>
      <c r="EY86" s="518">
        <v>433.60256181573283</v>
      </c>
      <c r="EZ86" s="518">
        <v>1025.810823828662</v>
      </c>
      <c r="FA86" s="518">
        <v>913.7838396888086</v>
      </c>
      <c r="FB86" s="518">
        <v>835.33952344201634</v>
      </c>
      <c r="FC86" s="518">
        <v>329.19523738010753</v>
      </c>
      <c r="FD86" s="518">
        <v>310.27019381016322</v>
      </c>
      <c r="FE86" s="518">
        <v>680.30162644224106</v>
      </c>
      <c r="FF86" s="518">
        <v>49.133848795972412</v>
      </c>
      <c r="FG86" s="518">
        <v>17.00943879805779</v>
      </c>
      <c r="FH86" s="518">
        <v>334.37041021640948</v>
      </c>
      <c r="FI86" s="518">
        <v>216.2990377594887</v>
      </c>
      <c r="FJ86" s="518">
        <v>960.0932221516199</v>
      </c>
      <c r="FK86" s="518">
        <v>524.66126106819547</v>
      </c>
      <c r="FL86" s="518">
        <v>649.42677001133131</v>
      </c>
      <c r="FM86" s="518">
        <v>195.01828859421971</v>
      </c>
      <c r="FN86" s="518">
        <v>803.40438176649627</v>
      </c>
      <c r="FO86" s="518">
        <v>1052.6694973962019</v>
      </c>
      <c r="FP86" s="518">
        <v>464.78703551430448</v>
      </c>
      <c r="FQ86" s="518">
        <v>581.21270865107658</v>
      </c>
      <c r="FR86" s="518">
        <v>247.2489180813325</v>
      </c>
      <c r="FS86" s="518">
        <v>468.72813910801892</v>
      </c>
      <c r="FT86" s="518">
        <v>525.59843707938637</v>
      </c>
      <c r="FU86" s="518">
        <v>-75.655945128893478</v>
      </c>
      <c r="FV86" s="518">
        <v>660.70480882832089</v>
      </c>
      <c r="FW86" s="518">
        <v>215.61955757447859</v>
      </c>
      <c r="FX86" s="518">
        <v>-97.125501226910146</v>
      </c>
      <c r="FY86" s="518">
        <v>234.65586780238189</v>
      </c>
      <c r="FZ86" s="518">
        <v>510.48278054880791</v>
      </c>
      <c r="GA86" s="518">
        <v>1440.1764334137449</v>
      </c>
      <c r="GB86" s="518">
        <v>602.12193528904606</v>
      </c>
      <c r="GC86" s="518">
        <v>136.55819870038911</v>
      </c>
      <c r="GD86" s="518">
        <v>240.6801004199674</v>
      </c>
      <c r="GE86" s="518">
        <v>786.14201575381321</v>
      </c>
      <c r="GF86" s="518">
        <v>1364.671464497093</v>
      </c>
      <c r="GG86" s="518">
        <v>381.45464983556087</v>
      </c>
      <c r="GH86" s="518">
        <v>695.99298871529481</v>
      </c>
      <c r="GI86" s="518">
        <v>285.91884418379351</v>
      </c>
      <c r="GJ86" s="518">
        <v>245.14945486974199</v>
      </c>
      <c r="GK86" s="518">
        <v>256.58419505695662</v>
      </c>
      <c r="GL86" s="518">
        <v>611.46612787545416</v>
      </c>
      <c r="GM86" s="518">
        <v>452.17733077148512</v>
      </c>
      <c r="GN86" s="518">
        <v>969.84221935536971</v>
      </c>
      <c r="GO86" s="518">
        <v>275.31673229460529</v>
      </c>
      <c r="GP86" s="518">
        <v>47.284267954145193</v>
      </c>
      <c r="GQ86" s="518">
        <v>658.37056167522496</v>
      </c>
      <c r="GR86" s="518">
        <v>186.11115626437791</v>
      </c>
      <c r="GS86" s="518">
        <v>500.71990040525071</v>
      </c>
      <c r="GT86" s="518">
        <v>649.80119884335591</v>
      </c>
      <c r="GU86" s="518">
        <v>454.97155113997758</v>
      </c>
      <c r="GV86" s="518">
        <v>1481.569139111587</v>
      </c>
      <c r="GW86" s="518">
        <v>313.22457112755791</v>
      </c>
      <c r="GX86" s="518">
        <v>212.6645881640365</v>
      </c>
      <c r="GY86" s="518">
        <v>628.59299376889555</v>
      </c>
      <c r="GZ86" s="518">
        <v>686.61118508477989</v>
      </c>
      <c r="HA86" s="518">
        <v>567.49381504997098</v>
      </c>
      <c r="HB86" s="518">
        <v>544.59434522226206</v>
      </c>
      <c r="HC86" s="518">
        <v>152.6859084439802</v>
      </c>
      <c r="HD86" s="518">
        <v>1338.5302768953429</v>
      </c>
      <c r="HE86" s="518">
        <v>314.15480295763763</v>
      </c>
      <c r="HF86" s="518">
        <v>90.42709234343458</v>
      </c>
      <c r="HG86" s="518">
        <v>394.45738269367678</v>
      </c>
      <c r="HH86" s="518">
        <v>-58.348215302226428</v>
      </c>
      <c r="HI86" s="518">
        <v>714.47357712045562</v>
      </c>
      <c r="HJ86" s="518">
        <v>384.43858287374849</v>
      </c>
      <c r="HK86" s="518">
        <v>463.73416333694308</v>
      </c>
      <c r="HL86" s="518">
        <v>517.62815358737498</v>
      </c>
      <c r="HM86" s="518">
        <v>169.7423043990828</v>
      </c>
      <c r="HN86" s="518">
        <v>71.777544899858853</v>
      </c>
      <c r="HO86" s="518">
        <v>717.04161874105876</v>
      </c>
      <c r="HP86" s="518">
        <v>-177.23322656771941</v>
      </c>
      <c r="HQ86" s="518">
        <v>530.03296018792491</v>
      </c>
      <c r="HR86" s="518">
        <v>211.47436267909941</v>
      </c>
      <c r="HS86" s="518">
        <v>564.16567276798423</v>
      </c>
      <c r="HT86" s="518">
        <v>311.90108486990579</v>
      </c>
      <c r="HU86" s="518">
        <v>446.11863670103583</v>
      </c>
      <c r="HV86" s="518">
        <v>42.075597137061429</v>
      </c>
      <c r="HW86" s="518">
        <v>64.840276905739401</v>
      </c>
      <c r="HX86" s="518">
        <v>747.27921236594284</v>
      </c>
      <c r="HY86" s="518">
        <v>504.56555157455671</v>
      </c>
      <c r="HZ86" s="518">
        <v>1286.325304577723</v>
      </c>
      <c r="IA86" s="518">
        <v>189.8771664165775</v>
      </c>
      <c r="IB86" s="518">
        <v>1011.559524986233</v>
      </c>
      <c r="IC86" s="518">
        <v>626.89192725397811</v>
      </c>
      <c r="ID86" s="518">
        <v>457.78340490479587</v>
      </c>
      <c r="IE86" s="518">
        <v>706.97118950662252</v>
      </c>
      <c r="IF86" s="518">
        <v>644.41636900302467</v>
      </c>
      <c r="IG86" s="518">
        <v>962.84502212009488</v>
      </c>
      <c r="IH86" s="518">
        <v>505.56949574947799</v>
      </c>
      <c r="II86" s="518">
        <v>194.47835445471321</v>
      </c>
      <c r="IJ86" s="518">
        <v>270.46779379447952</v>
      </c>
      <c r="IK86" s="518">
        <v>504.38550917048889</v>
      </c>
      <c r="IL86" s="518">
        <v>379.57748497746178</v>
      </c>
      <c r="IM86" s="518">
        <v>426.76441716346511</v>
      </c>
      <c r="IN86" s="518">
        <v>189.6523083445318</v>
      </c>
      <c r="IO86" s="518">
        <v>-272.06451591929249</v>
      </c>
      <c r="IP86" s="518">
        <v>133.99747678840109</v>
      </c>
      <c r="IQ86" s="518">
        <v>340.6001086385503</v>
      </c>
      <c r="IR86" s="518">
        <v>199.65561361397539</v>
      </c>
      <c r="IS86" s="518">
        <v>593.11687745016445</v>
      </c>
      <c r="IT86" s="518">
        <v>522.8512999295906</v>
      </c>
      <c r="IU86" s="518">
        <v>809.10070891769578</v>
      </c>
      <c r="IV86" s="518">
        <v>296.64890612794352</v>
      </c>
      <c r="IW86" s="518">
        <v>271.93487512719219</v>
      </c>
      <c r="IX86" s="518">
        <v>267.95239443665412</v>
      </c>
      <c r="IY86" s="518">
        <v>-7.50063412917123</v>
      </c>
      <c r="IZ86" s="518">
        <v>808.21687115604482</v>
      </c>
      <c r="JA86" s="518">
        <v>240.77466792902081</v>
      </c>
      <c r="JB86" s="518">
        <v>392.32451140183173</v>
      </c>
      <c r="JC86" s="518">
        <v>726.02121792235334</v>
      </c>
      <c r="JD86" s="518">
        <v>711.95209055791872</v>
      </c>
      <c r="JE86" s="518">
        <v>479.4137208821831</v>
      </c>
      <c r="JF86" s="518">
        <v>389.37865592580488</v>
      </c>
      <c r="JG86" s="518">
        <v>215.10496209188159</v>
      </c>
      <c r="JH86" s="518">
        <v>-42.862686859015398</v>
      </c>
      <c r="JI86" s="518">
        <v>649.71934964657146</v>
      </c>
      <c r="JJ86" s="518">
        <v>1649.7049784746621</v>
      </c>
      <c r="JK86" s="518">
        <v>432.64989736395688</v>
      </c>
      <c r="JL86" s="518">
        <v>127.1141932375676</v>
      </c>
      <c r="JM86" s="518">
        <v>898.46781746205795</v>
      </c>
      <c r="JN86" s="518">
        <v>934.80181593688246</v>
      </c>
      <c r="JO86" s="518">
        <v>1322.2832813915429</v>
      </c>
      <c r="JP86" s="518">
        <v>1015.251418425014</v>
      </c>
      <c r="JQ86" s="518">
        <v>282.29209410268157</v>
      </c>
      <c r="JR86" s="518">
        <v>519.34258595962422</v>
      </c>
      <c r="JS86" s="518">
        <v>375.9742426263843</v>
      </c>
      <c r="JT86" s="518">
        <v>72.938808792049258</v>
      </c>
      <c r="JU86" s="518">
        <v>361.8466337468717</v>
      </c>
      <c r="JV86" s="518">
        <v>-81.568359171118843</v>
      </c>
      <c r="JW86" s="518">
        <v>760.71527925094563</v>
      </c>
      <c r="JX86" s="518">
        <v>365.36660227349518</v>
      </c>
      <c r="JY86" s="518">
        <v>547.07066954606319</v>
      </c>
      <c r="JZ86" s="518">
        <v>582.24036376362619</v>
      </c>
      <c r="KA86" s="518">
        <v>113.88207454845541</v>
      </c>
      <c r="KB86" s="518">
        <v>158.73320750987739</v>
      </c>
      <c r="KC86" s="518">
        <v>73.877284763978295</v>
      </c>
      <c r="KD86" s="518">
        <v>132.61698518075249</v>
      </c>
      <c r="KE86" s="518">
        <v>956.83761684310218</v>
      </c>
      <c r="KF86" s="518">
        <v>379.96689270541879</v>
      </c>
      <c r="KG86" s="518">
        <v>782.71683321781859</v>
      </c>
      <c r="KH86" s="518">
        <v>797.12411404943987</v>
      </c>
      <c r="KI86" s="518">
        <v>-33.194174200281111</v>
      </c>
      <c r="KJ86" s="518">
        <v>164.34922302075819</v>
      </c>
      <c r="KK86" s="518">
        <v>353.47195187224042</v>
      </c>
    </row>
    <row r="87" spans="1:297" s="599" customFormat="1" ht="23.25" customHeight="1">
      <c r="A87" s="596"/>
      <c r="B87" s="597" t="s">
        <v>599</v>
      </c>
      <c r="C87" s="598">
        <v>0.25720234455147462</v>
      </c>
      <c r="D87" s="598">
        <v>-0.21309554740750691</v>
      </c>
      <c r="E87" s="598">
        <v>0.57447963756879572</v>
      </c>
      <c r="F87" s="598">
        <v>0.2600294401466986</v>
      </c>
      <c r="G87" s="598">
        <v>0.32202984857590727</v>
      </c>
      <c r="H87" s="598">
        <v>0.22537942673985581</v>
      </c>
      <c r="I87" s="598">
        <v>0.10610310378240401</v>
      </c>
      <c r="J87" s="598">
        <v>0.27379663512756353</v>
      </c>
      <c r="K87" s="598">
        <v>0.27592161051401798</v>
      </c>
      <c r="L87" s="598">
        <v>0.20103307796118211</v>
      </c>
      <c r="M87" s="598">
        <v>0.30483056043078771</v>
      </c>
      <c r="N87" s="598">
        <v>0.37292550254698947</v>
      </c>
      <c r="O87" s="598">
        <v>0.41177182697286008</v>
      </c>
      <c r="P87" s="598">
        <v>0.17373204412150309</v>
      </c>
      <c r="Q87" s="598">
        <v>0.21484867420864989</v>
      </c>
      <c r="R87" s="598">
        <v>0.23943316779713961</v>
      </c>
      <c r="S87" s="598">
        <v>7.980123220218828E-2</v>
      </c>
      <c r="T87" s="598">
        <v>0.28751585987739259</v>
      </c>
      <c r="U87" s="598">
        <v>0.34711910468113161</v>
      </c>
      <c r="V87" s="598">
        <v>0.47836755896736949</v>
      </c>
      <c r="W87" s="598">
        <v>0.26540566021137091</v>
      </c>
      <c r="X87" s="598">
        <v>0.11566667874336491</v>
      </c>
      <c r="Y87" s="598">
        <v>0.1249637682375464</v>
      </c>
      <c r="Z87" s="598">
        <v>9.5859947136863008E-2</v>
      </c>
      <c r="AA87" s="598">
        <v>0.1180434423441965</v>
      </c>
      <c r="AB87" s="598">
        <v>-3.2630333428758769E-2</v>
      </c>
      <c r="AC87" s="598">
        <v>0.2091375620354039</v>
      </c>
      <c r="AD87" s="598">
        <v>0.20016936939836891</v>
      </c>
      <c r="AE87" s="598">
        <v>5.0126944537685861E-2</v>
      </c>
      <c r="AF87" s="598">
        <v>0.29055336584753089</v>
      </c>
      <c r="AG87" s="598">
        <v>0.40751098253322121</v>
      </c>
      <c r="AH87" s="598">
        <v>0.14725164864124979</v>
      </c>
      <c r="AI87" s="598">
        <v>0.2165838541741652</v>
      </c>
      <c r="AJ87" s="598">
        <v>0.12810587145150551</v>
      </c>
      <c r="AK87" s="598">
        <v>6.4561278265026306E-2</v>
      </c>
      <c r="AL87" s="598">
        <v>0.15272997850299061</v>
      </c>
      <c r="AM87" s="598">
        <v>0.2021701247560457</v>
      </c>
      <c r="AN87" s="598">
        <v>0.23291869241321961</v>
      </c>
      <c r="AO87" s="598">
        <v>0.17336627435272989</v>
      </c>
      <c r="AP87" s="598">
        <v>-1.8706410227909039E-2</v>
      </c>
      <c r="AQ87" s="598">
        <v>0.40041640053272493</v>
      </c>
      <c r="AR87" s="598">
        <v>0.17071946678360181</v>
      </c>
      <c r="AS87" s="598">
        <v>0.1187817008160167</v>
      </c>
      <c r="AT87" s="598">
        <v>0.1543598211998288</v>
      </c>
      <c r="AU87" s="598">
        <v>0.29880826902228619</v>
      </c>
      <c r="AV87" s="598">
        <v>0.1411768582172776</v>
      </c>
      <c r="AW87" s="598">
        <v>0.38613663733101528</v>
      </c>
      <c r="AX87" s="598">
        <v>0.23497266319723359</v>
      </c>
      <c r="AY87" s="598">
        <v>0.15918049505005991</v>
      </c>
      <c r="AZ87" s="598">
        <v>0.17689282796196629</v>
      </c>
      <c r="BA87" s="598">
        <v>9.5849839005380674E-2</v>
      </c>
      <c r="BB87" s="598">
        <v>0.2052761454026</v>
      </c>
      <c r="BC87" s="598">
        <v>0.15419206875628191</v>
      </c>
      <c r="BD87" s="598">
        <v>0.15262326084049391</v>
      </c>
      <c r="BE87" s="598">
        <v>0.15312927510294799</v>
      </c>
      <c r="BF87" s="598">
        <v>5.3994180859212093E-2</v>
      </c>
      <c r="BG87" s="598">
        <v>5.9330155114054421E-2</v>
      </c>
      <c r="BH87" s="598">
        <v>9.6626513825036717E-2</v>
      </c>
      <c r="BI87" s="598">
        <v>5.709592694850029E-2</v>
      </c>
      <c r="BJ87" s="598">
        <v>0.19741416598937259</v>
      </c>
      <c r="BK87" s="598">
        <v>0.17393281466868399</v>
      </c>
      <c r="BL87" s="598">
        <v>6.6571104739734988E-2</v>
      </c>
      <c r="BM87" s="598">
        <v>0.27162286086497911</v>
      </c>
      <c r="BN87" s="598">
        <v>0.30198479180708998</v>
      </c>
      <c r="BO87" s="598">
        <v>5.0604542275863362E-2</v>
      </c>
      <c r="BP87" s="598">
        <v>0.21789070096507049</v>
      </c>
      <c r="BQ87" s="598">
        <v>0.27346992335960141</v>
      </c>
      <c r="BR87" s="598">
        <v>0.27303758137176692</v>
      </c>
      <c r="BS87" s="598">
        <v>6.4280429035639658E-2</v>
      </c>
      <c r="BT87" s="598">
        <v>0.18141479744981551</v>
      </c>
      <c r="BU87" s="598">
        <v>0.14957038876991349</v>
      </c>
      <c r="BV87" s="598">
        <v>0.29526780702295408</v>
      </c>
      <c r="BW87" s="598">
        <v>-3.7953313064142687E-2</v>
      </c>
      <c r="BX87" s="598">
        <v>0.20360745698802649</v>
      </c>
      <c r="BY87" s="598">
        <v>6.8622788706894158E-2</v>
      </c>
      <c r="BZ87" s="598">
        <v>0.1418049675974043</v>
      </c>
      <c r="CA87" s="598">
        <v>0.25295852521708961</v>
      </c>
      <c r="CB87" s="598">
        <v>0.18872831895092931</v>
      </c>
      <c r="CC87" s="598">
        <v>0.19020703329537511</v>
      </c>
      <c r="CD87" s="598">
        <v>0.34613051620558272</v>
      </c>
      <c r="CE87" s="598">
        <v>0.27416558029610261</v>
      </c>
      <c r="CF87" s="598">
        <v>5.1915324187564539E-2</v>
      </c>
      <c r="CG87" s="598">
        <v>0.16390174410884201</v>
      </c>
      <c r="CH87" s="598">
        <v>0.20335397591714269</v>
      </c>
      <c r="CI87" s="598">
        <v>0.40278442920048962</v>
      </c>
      <c r="CJ87" s="598">
        <v>0.31657755368457369</v>
      </c>
      <c r="CK87" s="598">
        <v>0.13615977345916649</v>
      </c>
      <c r="CL87" s="598">
        <v>9.7258491471420502E-2</v>
      </c>
      <c r="CM87" s="598">
        <v>0.32788147274271279</v>
      </c>
      <c r="CN87" s="598">
        <v>0.35425960769933962</v>
      </c>
      <c r="CO87" s="598">
        <v>0.102901381196927</v>
      </c>
      <c r="CP87" s="598">
        <v>0.43380903827723649</v>
      </c>
      <c r="CQ87" s="598">
        <v>0.19331565566583259</v>
      </c>
      <c r="CR87" s="598">
        <v>0.21834466555456891</v>
      </c>
      <c r="CS87" s="598">
        <v>5.0084746954950757E-2</v>
      </c>
      <c r="CT87" s="598">
        <v>0.31901545418612021</v>
      </c>
      <c r="CU87" s="598">
        <v>0.36726287133166652</v>
      </c>
      <c r="CV87" s="598">
        <v>0.14705956181586141</v>
      </c>
      <c r="CW87" s="598">
        <v>0.34996239754526809</v>
      </c>
      <c r="CX87" s="598">
        <v>0.33056031965075228</v>
      </c>
      <c r="CY87" s="598">
        <v>0.1049429702672917</v>
      </c>
      <c r="CZ87" s="598">
        <v>0.1434890705307488</v>
      </c>
      <c r="DA87" s="598">
        <v>8.7142307663465909E-2</v>
      </c>
      <c r="DB87" s="598">
        <v>0.20313837306330951</v>
      </c>
      <c r="DC87" s="598">
        <v>0.34298941046071008</v>
      </c>
      <c r="DD87" s="598">
        <v>0.20321769434831899</v>
      </c>
      <c r="DE87" s="598">
        <v>-5.3670414419709753E-2</v>
      </c>
      <c r="DF87" s="598">
        <v>0.17001037925620691</v>
      </c>
      <c r="DG87" s="598">
        <v>7.5640608826516992E-2</v>
      </c>
      <c r="DH87" s="598">
        <v>0.15826278044660971</v>
      </c>
      <c r="DI87" s="598">
        <v>8.0194916781012537E-2</v>
      </c>
      <c r="DJ87" s="598">
        <v>0.26344798393895741</v>
      </c>
      <c r="DK87" s="598">
        <v>0.1868723542094077</v>
      </c>
      <c r="DL87" s="598">
        <v>0.31025883071417071</v>
      </c>
      <c r="DM87" s="598">
        <v>0.1065305068672938</v>
      </c>
      <c r="DN87" s="598">
        <v>0.33367586558637069</v>
      </c>
      <c r="DO87" s="598">
        <v>0.1513446907751379</v>
      </c>
      <c r="DP87" s="598">
        <v>0.32382283510886412</v>
      </c>
      <c r="DQ87" s="598">
        <v>0.19973450733584361</v>
      </c>
      <c r="DR87" s="598">
        <v>0.29072118607965658</v>
      </c>
      <c r="DS87" s="598">
        <v>0.30542870625388158</v>
      </c>
      <c r="DT87" s="598">
        <v>0.1733658526500238</v>
      </c>
      <c r="DU87" s="598">
        <v>0.17289824222367919</v>
      </c>
      <c r="DV87" s="598">
        <v>0.164003696510054</v>
      </c>
      <c r="DW87" s="598">
        <v>0.1981935213925049</v>
      </c>
      <c r="DX87" s="598">
        <v>0.25169503273672761</v>
      </c>
      <c r="DY87" s="598">
        <v>0.38324918256808133</v>
      </c>
      <c r="DZ87" s="598">
        <v>0.25365175131459378</v>
      </c>
      <c r="EA87" s="598">
        <v>0.35587269636308111</v>
      </c>
      <c r="EB87" s="598">
        <v>0.12464343382449899</v>
      </c>
      <c r="EC87" s="598">
        <v>0.34112569228685452</v>
      </c>
      <c r="ED87" s="598">
        <v>0.1010295676929948</v>
      </c>
      <c r="EE87" s="598">
        <v>0.30952891710226121</v>
      </c>
      <c r="EF87" s="598">
        <v>0.53016038064531912</v>
      </c>
      <c r="EG87" s="598">
        <v>0.28384032574479529</v>
      </c>
      <c r="EH87" s="598">
        <v>0.13329550617744301</v>
      </c>
      <c r="EI87" s="598">
        <v>0.20110195309801909</v>
      </c>
      <c r="EJ87" s="598">
        <v>0.19219088253586999</v>
      </c>
      <c r="EK87" s="598">
        <v>8.6921160910674491E-2</v>
      </c>
      <c r="EL87" s="598">
        <v>0.48061175408891849</v>
      </c>
      <c r="EM87" s="598">
        <v>0.57447963756879572</v>
      </c>
      <c r="EN87" s="598">
        <v>8.5420219846621667E-2</v>
      </c>
      <c r="EO87" s="598">
        <v>0.21260143311369481</v>
      </c>
      <c r="EP87" s="598">
        <v>0.37527287286484962</v>
      </c>
      <c r="EQ87" s="598">
        <v>0.43179813326488359</v>
      </c>
      <c r="ER87" s="598">
        <v>0.20127706664760731</v>
      </c>
      <c r="ES87" s="598">
        <v>0.29458561571812408</v>
      </c>
      <c r="ET87" s="598">
        <v>0.45608899988874108</v>
      </c>
      <c r="EU87" s="598">
        <v>0.20106459748213271</v>
      </c>
      <c r="EV87" s="598">
        <v>4.7618568848527547E-2</v>
      </c>
      <c r="EW87" s="598">
        <v>0.14508170169782689</v>
      </c>
      <c r="EX87" s="598">
        <v>0.40476512055886971</v>
      </c>
      <c r="EY87" s="598">
        <v>0.21872689101425161</v>
      </c>
      <c r="EZ87" s="598">
        <v>0.39843490079490829</v>
      </c>
      <c r="FA87" s="598">
        <v>0.3710686051161341</v>
      </c>
      <c r="FB87" s="598">
        <v>0.35037505942043767</v>
      </c>
      <c r="FC87" s="598">
        <v>0.17529170667994859</v>
      </c>
      <c r="FD87" s="598">
        <v>0.1668962601873914</v>
      </c>
      <c r="FE87" s="598">
        <v>0.30519231168978089</v>
      </c>
      <c r="FF87" s="598">
        <v>3.074855465296079E-2</v>
      </c>
      <c r="FG87" s="598">
        <v>1.0863101861317949E-2</v>
      </c>
      <c r="FH87" s="598">
        <v>0.17755811369143229</v>
      </c>
      <c r="FI87" s="598">
        <v>0.1225428480560093</v>
      </c>
      <c r="FJ87" s="598">
        <v>0.38267752507358371</v>
      </c>
      <c r="FK87" s="598">
        <v>0.25303766281822399</v>
      </c>
      <c r="FL87" s="598">
        <v>0.29543345263805981</v>
      </c>
      <c r="FM87" s="598">
        <v>0.1118347067563457</v>
      </c>
      <c r="FN87" s="598">
        <v>0.3415552677084196</v>
      </c>
      <c r="FO87" s="598">
        <v>0.40464573769063777</v>
      </c>
      <c r="FP87" s="598">
        <v>0.23082654763967819</v>
      </c>
      <c r="FQ87" s="598">
        <v>0.27286946926896483</v>
      </c>
      <c r="FR87" s="598">
        <v>0.1376634523852428</v>
      </c>
      <c r="FS87" s="598">
        <v>0.23232908295697011</v>
      </c>
      <c r="FT87" s="598">
        <v>0.25337512863280193</v>
      </c>
      <c r="FU87" s="598">
        <v>-5.135713540714601E-2</v>
      </c>
      <c r="FV87" s="598">
        <v>0.29902980816627839</v>
      </c>
      <c r="FW87" s="598">
        <v>0.1222049362909195</v>
      </c>
      <c r="FX87" s="598">
        <v>-6.6906300532249816E-2</v>
      </c>
      <c r="FY87" s="598">
        <v>0.1315744268097872</v>
      </c>
      <c r="FZ87" s="598">
        <v>0.2478946865955084</v>
      </c>
      <c r="GA87" s="598">
        <v>0.48183091563490638</v>
      </c>
      <c r="GB87" s="598">
        <v>0.27993797672991722</v>
      </c>
      <c r="GC87" s="598">
        <v>8.1026697513126522E-2</v>
      </c>
      <c r="GD87" s="598">
        <v>0.13449797253582649</v>
      </c>
      <c r="GE87" s="598">
        <v>0.33668732556224512</v>
      </c>
      <c r="GF87" s="598">
        <v>0.46840209871547261</v>
      </c>
      <c r="GG87" s="598">
        <v>0.19761984568539401</v>
      </c>
      <c r="GH87" s="598">
        <v>0.31004911931982188</v>
      </c>
      <c r="GI87" s="598">
        <v>0.15583881065935021</v>
      </c>
      <c r="GJ87" s="598">
        <v>0.13665425229612471</v>
      </c>
      <c r="GK87" s="598">
        <v>0.1421224451747865</v>
      </c>
      <c r="GL87" s="598">
        <v>0.28305260657994857</v>
      </c>
      <c r="GM87" s="598">
        <v>0.22597936698803839</v>
      </c>
      <c r="GN87" s="598">
        <v>0.38506702642102919</v>
      </c>
      <c r="GO87" s="598">
        <v>0.15093235906666219</v>
      </c>
      <c r="GP87" s="598">
        <v>2.9625355726556741E-2</v>
      </c>
      <c r="GQ87" s="598">
        <v>0.29828847665505798</v>
      </c>
      <c r="GR87" s="598">
        <v>0.1072747894555076</v>
      </c>
      <c r="GS87" s="598">
        <v>0.2443120183543602</v>
      </c>
      <c r="GT87" s="598">
        <v>0.29555344312540049</v>
      </c>
      <c r="GU87" s="598">
        <v>0.22705872905942109</v>
      </c>
      <c r="GV87" s="598">
        <v>0.48890876331771682</v>
      </c>
      <c r="GW87" s="598">
        <v>0.16821810955962721</v>
      </c>
      <c r="GX87" s="598">
        <v>0.1207323706174547</v>
      </c>
      <c r="GY87" s="598">
        <v>0.28869197360674048</v>
      </c>
      <c r="GZ87" s="598">
        <v>0.3071534495311361</v>
      </c>
      <c r="HA87" s="598">
        <v>0.26815581682108702</v>
      </c>
      <c r="HB87" s="598">
        <v>0.26015019481023233</v>
      </c>
      <c r="HC87" s="598">
        <v>8.9737331975280957E-2</v>
      </c>
      <c r="HD87" s="598">
        <v>0.46358912366127542</v>
      </c>
      <c r="HE87" s="598">
        <v>0.16863344660501001</v>
      </c>
      <c r="HF87" s="598">
        <v>5.5164805665953297E-2</v>
      </c>
      <c r="HG87" s="598">
        <v>0.20298876314290501</v>
      </c>
      <c r="HH87" s="598">
        <v>-3.9148268588067033E-2</v>
      </c>
      <c r="HI87" s="598">
        <v>0.31568288569795239</v>
      </c>
      <c r="HJ87" s="598">
        <v>0.19885831726234859</v>
      </c>
      <c r="HK87" s="598">
        <v>0.2304241468425556</v>
      </c>
      <c r="HL87" s="598">
        <v>0.25049535723868582</v>
      </c>
      <c r="HM87" s="598">
        <v>9.8771669269514487E-2</v>
      </c>
      <c r="HN87" s="598">
        <v>4.4291609520227843E-2</v>
      </c>
      <c r="HO87" s="598">
        <v>0.31645847502978242</v>
      </c>
      <c r="HP87" s="598">
        <v>-0.12922048142724599</v>
      </c>
      <c r="HQ87" s="598">
        <v>0.25496782089611431</v>
      </c>
      <c r="HR87" s="598">
        <v>0.12013784245295871</v>
      </c>
      <c r="HS87" s="598">
        <v>0.26700308011143647</v>
      </c>
      <c r="HT87" s="598">
        <v>0.16762647352164481</v>
      </c>
      <c r="HU87" s="598">
        <v>0.22362860558806269</v>
      </c>
      <c r="HV87" s="598">
        <v>2.6448241267383699E-2</v>
      </c>
      <c r="HW87" s="598">
        <v>4.0182858386913538E-2</v>
      </c>
      <c r="HX87" s="598">
        <v>0.32546022930899482</v>
      </c>
      <c r="HY87" s="598">
        <v>0.24572731750604279</v>
      </c>
      <c r="HZ87" s="598">
        <v>0.45371181288491369</v>
      </c>
      <c r="IA87" s="598">
        <v>0.1092084615642208</v>
      </c>
      <c r="IB87" s="598">
        <v>0.39508649702492171</v>
      </c>
      <c r="IC87" s="598">
        <v>0.28813583428769179</v>
      </c>
      <c r="ID87" s="598">
        <v>0.2281418680152974</v>
      </c>
      <c r="IE87" s="598">
        <v>0.31340693012865001</v>
      </c>
      <c r="IF87" s="598">
        <v>0.29382386359563589</v>
      </c>
      <c r="IG87" s="598">
        <v>0.38335387651480829</v>
      </c>
      <c r="IH87" s="598">
        <v>0.24609592274162051</v>
      </c>
      <c r="II87" s="598">
        <v>0.1115596195833803</v>
      </c>
      <c r="IJ87" s="598">
        <v>0.14866930608572901</v>
      </c>
      <c r="IK87" s="598">
        <v>0.24566117553889369</v>
      </c>
      <c r="IL87" s="598">
        <v>0.19683877058417529</v>
      </c>
      <c r="IM87" s="598">
        <v>0.21602260785922611</v>
      </c>
      <c r="IN87" s="598">
        <v>0.10909324251613051</v>
      </c>
      <c r="IO87" s="598">
        <v>-0.21309554740750691</v>
      </c>
      <c r="IP87" s="598">
        <v>7.9628282618394122E-2</v>
      </c>
      <c r="IQ87" s="598">
        <v>0.18026986966920169</v>
      </c>
      <c r="IR87" s="598">
        <v>0.1141903483067422</v>
      </c>
      <c r="IS87" s="598">
        <v>0.27691067417283849</v>
      </c>
      <c r="IT87" s="598">
        <v>0.25238505331369898</v>
      </c>
      <c r="IU87" s="598">
        <v>0.34314597612926862</v>
      </c>
      <c r="IV87" s="598">
        <v>0.16074707493317419</v>
      </c>
      <c r="IW87" s="598">
        <v>0.14935528087855421</v>
      </c>
      <c r="IX87" s="598">
        <v>0.1474905827359978</v>
      </c>
      <c r="IY87" s="598">
        <v>-4.8664671899123699E-3</v>
      </c>
      <c r="IZ87" s="598">
        <v>0.34289966696602692</v>
      </c>
      <c r="JA87" s="598">
        <v>0.13454370900586571</v>
      </c>
      <c r="JB87" s="598">
        <v>0.20211301759755701</v>
      </c>
      <c r="JC87" s="598">
        <v>0.31915668966387822</v>
      </c>
      <c r="JD87" s="598">
        <v>0.31491964232957648</v>
      </c>
      <c r="JE87" s="598">
        <v>0.2363735535765896</v>
      </c>
      <c r="JF87" s="598">
        <v>0.20090029561426909</v>
      </c>
      <c r="JG87" s="598">
        <v>0.1219488499682425</v>
      </c>
      <c r="JH87" s="598">
        <v>-2.8462653200448731E-2</v>
      </c>
      <c r="JI87" s="598">
        <v>0.29552721699865381</v>
      </c>
      <c r="JJ87" s="598">
        <v>0.51577538485347063</v>
      </c>
      <c r="JK87" s="598">
        <v>0.21835125957620019</v>
      </c>
      <c r="JL87" s="598">
        <v>7.5848126492245455E-2</v>
      </c>
      <c r="JM87" s="598">
        <v>0.36713247417218142</v>
      </c>
      <c r="JN87" s="598">
        <v>0.37639108404947302</v>
      </c>
      <c r="JO87" s="598">
        <v>0.46055365077643118</v>
      </c>
      <c r="JP87" s="598">
        <v>0.39595749551059961</v>
      </c>
      <c r="JQ87" s="598">
        <v>0.15416681480958849</v>
      </c>
      <c r="JR87" s="598">
        <v>0.25111667863337039</v>
      </c>
      <c r="JS87" s="598">
        <v>0.19533521784120381</v>
      </c>
      <c r="JT87" s="598">
        <v>4.4975959233515737E-2</v>
      </c>
      <c r="JU87" s="598">
        <v>0.1893853741500125</v>
      </c>
      <c r="JV87" s="598">
        <v>-5.5593754141356741E-2</v>
      </c>
      <c r="JW87" s="598">
        <v>0.32938451627946602</v>
      </c>
      <c r="JX87" s="598">
        <v>0.19087602437519449</v>
      </c>
      <c r="JY87" s="598">
        <v>0.26102435028018911</v>
      </c>
      <c r="JZ87" s="598">
        <v>0.27322011627057619</v>
      </c>
      <c r="KA87" s="598">
        <v>6.8493406662515341E-2</v>
      </c>
      <c r="KB87" s="598">
        <v>9.2961083522467569E-2</v>
      </c>
      <c r="KC87" s="598">
        <v>4.5528301123494923E-2</v>
      </c>
      <c r="KD87" s="598">
        <v>7.8872626526228035E-2</v>
      </c>
      <c r="KE87" s="598">
        <v>0.38187542730257901</v>
      </c>
      <c r="KF87" s="598">
        <v>0.19700092538487249</v>
      </c>
      <c r="KG87" s="598">
        <v>0.33571286262865269</v>
      </c>
      <c r="KH87" s="598">
        <v>0.33979253940949722</v>
      </c>
      <c r="KI87" s="598">
        <v>-2.190173239805928E-2</v>
      </c>
      <c r="KJ87" s="598">
        <v>9.5934539827395457E-2</v>
      </c>
      <c r="KK87" s="598">
        <v>0.1858166544961628</v>
      </c>
    </row>
    <row r="88" spans="1:297" s="599" customFormat="1" ht="13.5" customHeight="1">
      <c r="A88" s="596"/>
      <c r="B88" s="597"/>
      <c r="C88" s="598"/>
      <c r="D88" s="598"/>
      <c r="E88" s="598"/>
      <c r="F88" s="598"/>
      <c r="G88" s="598"/>
      <c r="H88" s="598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8"/>
      <c r="Z88" s="598"/>
      <c r="AA88" s="598"/>
      <c r="AB88" s="598"/>
      <c r="AC88" s="598"/>
      <c r="AD88" s="598"/>
      <c r="AE88" s="598"/>
      <c r="AF88" s="598"/>
      <c r="AG88" s="598"/>
      <c r="AH88" s="598"/>
      <c r="AI88" s="598"/>
      <c r="AJ88" s="598"/>
      <c r="AK88" s="598"/>
      <c r="AL88" s="598"/>
      <c r="AM88" s="598"/>
      <c r="AN88" s="598"/>
      <c r="AO88" s="598"/>
      <c r="AP88" s="598"/>
      <c r="AQ88" s="598"/>
      <c r="AR88" s="598"/>
      <c r="AS88" s="598"/>
      <c r="AT88" s="598"/>
      <c r="AU88" s="598"/>
      <c r="AV88" s="598"/>
      <c r="AW88" s="598"/>
      <c r="AX88" s="598"/>
      <c r="AY88" s="598"/>
      <c r="AZ88" s="598"/>
      <c r="BA88" s="598"/>
      <c r="BB88" s="598"/>
      <c r="BC88" s="598"/>
      <c r="BD88" s="598"/>
      <c r="BE88" s="598"/>
      <c r="BF88" s="598"/>
      <c r="BG88" s="598"/>
      <c r="BH88" s="598"/>
      <c r="BI88" s="598"/>
      <c r="BJ88" s="598"/>
      <c r="BK88" s="598"/>
      <c r="BL88" s="598"/>
      <c r="BM88" s="598"/>
      <c r="BN88" s="598"/>
      <c r="BO88" s="598"/>
      <c r="BP88" s="598"/>
      <c r="BQ88" s="598"/>
      <c r="BR88" s="598"/>
      <c r="BS88" s="598"/>
      <c r="BT88" s="598"/>
      <c r="BU88" s="598"/>
      <c r="BV88" s="598"/>
      <c r="BW88" s="598"/>
      <c r="BX88" s="598"/>
      <c r="BY88" s="598"/>
      <c r="BZ88" s="598"/>
      <c r="CA88" s="598"/>
      <c r="CB88" s="598"/>
      <c r="CC88" s="598"/>
      <c r="CD88" s="598"/>
      <c r="CE88" s="598"/>
      <c r="CF88" s="598"/>
      <c r="CG88" s="598"/>
      <c r="CH88" s="598"/>
      <c r="CI88" s="598"/>
      <c r="CJ88" s="598"/>
      <c r="CK88" s="598"/>
      <c r="CL88" s="598"/>
      <c r="CM88" s="598"/>
      <c r="CN88" s="598"/>
      <c r="CO88" s="598"/>
      <c r="CP88" s="598"/>
      <c r="CQ88" s="598"/>
      <c r="CR88" s="598"/>
      <c r="CS88" s="598"/>
      <c r="CT88" s="598"/>
      <c r="CU88" s="598"/>
      <c r="CV88" s="598"/>
      <c r="CW88" s="598"/>
      <c r="CX88" s="598"/>
      <c r="CY88" s="598"/>
      <c r="CZ88" s="598"/>
      <c r="DA88" s="598"/>
      <c r="DB88" s="598"/>
      <c r="DC88" s="598"/>
      <c r="DD88" s="598"/>
      <c r="DE88" s="598"/>
      <c r="DF88" s="598"/>
      <c r="DG88" s="598"/>
      <c r="DH88" s="598"/>
      <c r="DI88" s="598"/>
      <c r="DJ88" s="598"/>
      <c r="DK88" s="598"/>
      <c r="DL88" s="598"/>
      <c r="DM88" s="598"/>
      <c r="DN88" s="598"/>
      <c r="DO88" s="598"/>
      <c r="DP88" s="598"/>
      <c r="DQ88" s="598"/>
      <c r="DR88" s="598"/>
      <c r="DS88" s="598"/>
      <c r="DT88" s="598"/>
      <c r="DU88" s="598"/>
      <c r="DV88" s="598"/>
      <c r="DW88" s="598"/>
      <c r="DX88" s="598"/>
      <c r="DY88" s="598"/>
      <c r="DZ88" s="598"/>
      <c r="EA88" s="598"/>
      <c r="EB88" s="598"/>
      <c r="EC88" s="598"/>
      <c r="ED88" s="598"/>
      <c r="EE88" s="598"/>
      <c r="EF88" s="598"/>
      <c r="EG88" s="598"/>
      <c r="EH88" s="598"/>
      <c r="EI88" s="598"/>
      <c r="EJ88" s="598"/>
      <c r="EK88" s="598"/>
      <c r="EL88" s="598"/>
      <c r="EM88" s="598"/>
      <c r="EN88" s="598"/>
      <c r="EO88" s="598"/>
      <c r="EP88" s="598"/>
      <c r="EQ88" s="598"/>
      <c r="ER88" s="598"/>
      <c r="ES88" s="598"/>
      <c r="ET88" s="598"/>
      <c r="EU88" s="598"/>
      <c r="EV88" s="598"/>
      <c r="EW88" s="598"/>
      <c r="EX88" s="598"/>
      <c r="EY88" s="598"/>
      <c r="EZ88" s="598"/>
      <c r="FA88" s="598"/>
      <c r="FB88" s="598"/>
      <c r="FC88" s="598"/>
      <c r="FD88" s="598"/>
      <c r="FE88" s="598"/>
      <c r="FF88" s="598"/>
      <c r="FG88" s="598"/>
      <c r="FH88" s="598"/>
      <c r="FI88" s="598"/>
      <c r="FJ88" s="598"/>
      <c r="FK88" s="598"/>
      <c r="FL88" s="598"/>
      <c r="FM88" s="598"/>
      <c r="FN88" s="598"/>
      <c r="FO88" s="598"/>
      <c r="FP88" s="598"/>
      <c r="FQ88" s="598"/>
      <c r="FR88" s="598"/>
      <c r="FS88" s="598"/>
      <c r="FT88" s="598"/>
      <c r="FU88" s="598"/>
      <c r="FV88" s="598"/>
      <c r="FW88" s="598"/>
      <c r="FX88" s="598"/>
      <c r="FY88" s="598"/>
      <c r="FZ88" s="598"/>
      <c r="GA88" s="598"/>
      <c r="GB88" s="598"/>
      <c r="GC88" s="598"/>
      <c r="GD88" s="598"/>
      <c r="GE88" s="598"/>
      <c r="GF88" s="598"/>
      <c r="GG88" s="598"/>
      <c r="GH88" s="598"/>
      <c r="GI88" s="598"/>
      <c r="GJ88" s="598"/>
      <c r="GK88" s="598"/>
      <c r="GL88" s="598"/>
      <c r="GM88" s="598"/>
      <c r="GN88" s="598"/>
      <c r="GO88" s="598"/>
      <c r="GP88" s="598"/>
      <c r="GQ88" s="598"/>
      <c r="GR88" s="598"/>
      <c r="GS88" s="598"/>
      <c r="GT88" s="598"/>
      <c r="GU88" s="598"/>
      <c r="GV88" s="598"/>
      <c r="GW88" s="598"/>
      <c r="GX88" s="598"/>
      <c r="GY88" s="598"/>
      <c r="GZ88" s="598"/>
      <c r="HA88" s="598"/>
      <c r="HB88" s="598"/>
      <c r="HC88" s="598"/>
      <c r="HD88" s="598"/>
      <c r="HE88" s="598"/>
      <c r="HF88" s="598"/>
      <c r="HG88" s="598"/>
      <c r="HH88" s="598"/>
      <c r="HI88" s="598"/>
      <c r="HJ88" s="598"/>
      <c r="HK88" s="598"/>
      <c r="HL88" s="598"/>
      <c r="HM88" s="598"/>
      <c r="HN88" s="598"/>
      <c r="HO88" s="598"/>
      <c r="HP88" s="598"/>
      <c r="HQ88" s="598"/>
      <c r="HR88" s="598"/>
      <c r="HS88" s="598"/>
      <c r="HT88" s="598"/>
      <c r="HU88" s="598"/>
      <c r="HV88" s="598"/>
      <c r="HW88" s="598"/>
      <c r="HX88" s="598"/>
      <c r="HY88" s="598"/>
      <c r="HZ88" s="598"/>
      <c r="IA88" s="598"/>
      <c r="IB88" s="598"/>
      <c r="IC88" s="598"/>
      <c r="ID88" s="598"/>
      <c r="IE88" s="598"/>
      <c r="IF88" s="598"/>
      <c r="IG88" s="598"/>
      <c r="IH88" s="598"/>
      <c r="II88" s="598"/>
      <c r="IJ88" s="598"/>
      <c r="IK88" s="598"/>
      <c r="IL88" s="598"/>
      <c r="IM88" s="598"/>
      <c r="IN88" s="598"/>
      <c r="IO88" s="598"/>
      <c r="IP88" s="598"/>
      <c r="IQ88" s="598"/>
      <c r="IR88" s="598"/>
      <c r="IS88" s="598"/>
      <c r="IT88" s="598"/>
      <c r="IU88" s="598"/>
      <c r="IV88" s="598"/>
      <c r="IW88" s="598"/>
      <c r="IX88" s="598"/>
      <c r="IY88" s="598"/>
      <c r="IZ88" s="598"/>
      <c r="JA88" s="598"/>
      <c r="JB88" s="598"/>
      <c r="JC88" s="598"/>
      <c r="JD88" s="598"/>
      <c r="JE88" s="598"/>
      <c r="JF88" s="598"/>
      <c r="JG88" s="598"/>
      <c r="JH88" s="598"/>
      <c r="JI88" s="598"/>
      <c r="JJ88" s="598"/>
      <c r="JK88" s="598"/>
      <c r="JL88" s="598"/>
      <c r="JM88" s="598"/>
      <c r="JN88" s="598"/>
      <c r="JO88" s="598"/>
      <c r="JP88" s="598"/>
      <c r="JQ88" s="598"/>
      <c r="JR88" s="598"/>
      <c r="JS88" s="598"/>
      <c r="JT88" s="598"/>
      <c r="JU88" s="598"/>
      <c r="JV88" s="598"/>
      <c r="JW88" s="598"/>
      <c r="JX88" s="598"/>
      <c r="JY88" s="598"/>
      <c r="JZ88" s="598"/>
      <c r="KA88" s="598"/>
      <c r="KB88" s="598"/>
      <c r="KC88" s="598"/>
      <c r="KD88" s="598"/>
      <c r="KE88" s="598"/>
      <c r="KF88" s="598"/>
      <c r="KG88" s="598"/>
      <c r="KH88" s="598"/>
      <c r="KI88" s="598"/>
      <c r="KJ88" s="598"/>
      <c r="KK88" s="598"/>
    </row>
    <row r="89" spans="1:297" ht="15.75" customHeight="1">
      <c r="A89" s="475">
        <v>66.989999999999995</v>
      </c>
      <c r="B89" s="323" t="s">
        <v>548</v>
      </c>
      <c r="C89" s="321">
        <v>12.25684229207374</v>
      </c>
      <c r="D89" s="689">
        <v>0</v>
      </c>
      <c r="E89" s="689">
        <v>392.62839000000002</v>
      </c>
      <c r="F89" s="321">
        <v>40.269921999999987</v>
      </c>
      <c r="G89" s="321">
        <v>1.8891180000000001</v>
      </c>
      <c r="H89" s="321">
        <v>36.500617999999989</v>
      </c>
      <c r="I89" s="321">
        <v>0</v>
      </c>
      <c r="J89" s="321">
        <v>0</v>
      </c>
      <c r="K89" s="321">
        <v>0</v>
      </c>
      <c r="L89" s="321">
        <v>0</v>
      </c>
      <c r="M89" s="321">
        <v>129.8366685</v>
      </c>
      <c r="N89" s="321">
        <v>391.78096649999998</v>
      </c>
      <c r="O89" s="321">
        <v>0</v>
      </c>
      <c r="P89" s="321">
        <v>0</v>
      </c>
      <c r="Q89" s="321">
        <v>0</v>
      </c>
      <c r="R89" s="321">
        <v>51.8469105</v>
      </c>
      <c r="S89" s="321">
        <v>0</v>
      </c>
      <c r="T89" s="321">
        <v>52.8651585</v>
      </c>
      <c r="U89" s="321">
        <v>45.092085500000003</v>
      </c>
      <c r="V89" s="321">
        <v>66.910728500000005</v>
      </c>
      <c r="W89" s="321">
        <v>148.74794549999999</v>
      </c>
      <c r="X89" s="321">
        <v>0</v>
      </c>
      <c r="Y89" s="321">
        <v>44.761601499999998</v>
      </c>
      <c r="Z89" s="321">
        <v>66.617088999999993</v>
      </c>
      <c r="AA89" s="321">
        <v>0</v>
      </c>
      <c r="AB89" s="321">
        <v>100.5352425</v>
      </c>
      <c r="AC89" s="321">
        <v>0</v>
      </c>
      <c r="AD89" s="321">
        <v>0</v>
      </c>
      <c r="AE89" s="321">
        <v>340.35944249999989</v>
      </c>
      <c r="AF89" s="321">
        <v>0</v>
      </c>
      <c r="AG89" s="321">
        <v>0</v>
      </c>
      <c r="AH89" s="321">
        <v>52.118220000000001</v>
      </c>
      <c r="AI89" s="321">
        <v>0</v>
      </c>
      <c r="AJ89" s="321">
        <v>0</v>
      </c>
      <c r="AK89" s="321">
        <v>0</v>
      </c>
      <c r="AL89" s="321">
        <v>349.06479300000001</v>
      </c>
      <c r="AM89" s="321">
        <v>0</v>
      </c>
      <c r="AN89" s="321">
        <v>0</v>
      </c>
      <c r="AO89" s="321">
        <v>0</v>
      </c>
      <c r="AP89" s="321">
        <v>0</v>
      </c>
      <c r="AQ89" s="321">
        <v>0</v>
      </c>
      <c r="AR89" s="321">
        <v>17.158372</v>
      </c>
      <c r="AS89" s="321">
        <v>0</v>
      </c>
      <c r="AT89" s="321">
        <v>5.5289079999999986</v>
      </c>
      <c r="AU89" s="321">
        <v>0</v>
      </c>
      <c r="AV89" s="321">
        <v>313.59358800000001</v>
      </c>
      <c r="AW89" s="321">
        <v>323.31383699999998</v>
      </c>
      <c r="AX89" s="321">
        <v>0</v>
      </c>
      <c r="AY89" s="321">
        <v>112.101066</v>
      </c>
      <c r="AZ89" s="321">
        <v>0</v>
      </c>
      <c r="BA89" s="321">
        <v>0</v>
      </c>
      <c r="BB89" s="321">
        <v>0</v>
      </c>
      <c r="BC89" s="321">
        <v>0</v>
      </c>
      <c r="BD89" s="321">
        <v>0</v>
      </c>
      <c r="BE89" s="321">
        <v>6.354001499999999</v>
      </c>
      <c r="BF89" s="321">
        <v>141.80610675</v>
      </c>
      <c r="BG89" s="321">
        <v>305.45095350000003</v>
      </c>
      <c r="BH89" s="321">
        <v>41.944671999999997</v>
      </c>
      <c r="BI89" s="321">
        <v>55.126070999999989</v>
      </c>
      <c r="BJ89" s="321">
        <v>0</v>
      </c>
      <c r="BK89" s="321">
        <v>25.73979099999999</v>
      </c>
      <c r="BL89" s="321">
        <v>16.089881500000001</v>
      </c>
      <c r="BM89" s="321">
        <v>0</v>
      </c>
      <c r="BN89" s="321">
        <v>0</v>
      </c>
      <c r="BO89" s="321">
        <v>120.20853074999999</v>
      </c>
      <c r="BP89" s="321">
        <v>12.1999955</v>
      </c>
      <c r="BQ89" s="321">
        <v>30.292878000000002</v>
      </c>
      <c r="BR89" s="321">
        <v>0</v>
      </c>
      <c r="BS89" s="321">
        <v>102.90836324999999</v>
      </c>
      <c r="BT89" s="321">
        <v>20.151708500000002</v>
      </c>
      <c r="BU89" s="321">
        <v>306.499347</v>
      </c>
      <c r="BV89" s="321">
        <v>12.853147999999999</v>
      </c>
      <c r="BW89" s="321">
        <v>40.620502999999999</v>
      </c>
      <c r="BX89" s="321">
        <v>0</v>
      </c>
      <c r="BY89" s="321">
        <v>133.86444225</v>
      </c>
      <c r="BZ89" s="321">
        <v>108.96760875</v>
      </c>
      <c r="CA89" s="321">
        <v>55.161798999999988</v>
      </c>
      <c r="CB89" s="321">
        <v>0.63975449999999989</v>
      </c>
      <c r="CC89" s="321">
        <v>0</v>
      </c>
      <c r="CD89" s="321">
        <v>0</v>
      </c>
      <c r="CE89" s="321">
        <v>24.902415999999999</v>
      </c>
      <c r="CF89" s="321">
        <v>312.08631300000002</v>
      </c>
      <c r="CG89" s="321">
        <v>7.9104024999999991</v>
      </c>
      <c r="CH89" s="321">
        <v>6.1463324999999998</v>
      </c>
      <c r="CI89" s="321">
        <v>0</v>
      </c>
      <c r="CJ89" s="321">
        <v>0</v>
      </c>
      <c r="CK89" s="321">
        <v>51.612445500000007</v>
      </c>
      <c r="CL89" s="321">
        <v>121.85983425000001</v>
      </c>
      <c r="CM89" s="321">
        <v>336.66159449999998</v>
      </c>
      <c r="CN89" s="321">
        <v>0</v>
      </c>
      <c r="CO89" s="321">
        <v>121.546656</v>
      </c>
      <c r="CP89" s="321">
        <v>326.36523149999999</v>
      </c>
      <c r="CQ89" s="321">
        <v>55.809368999999997</v>
      </c>
      <c r="CR89" s="321">
        <v>343.57831199999998</v>
      </c>
      <c r="CS89" s="321">
        <v>0</v>
      </c>
      <c r="CT89" s="321">
        <v>0</v>
      </c>
      <c r="CU89" s="321">
        <v>364.00021349999997</v>
      </c>
      <c r="CV89" s="321">
        <v>65.9460725</v>
      </c>
      <c r="CW89" s="321">
        <v>0</v>
      </c>
      <c r="CX89" s="321">
        <v>130.80802349999999</v>
      </c>
      <c r="CY89" s="321">
        <v>0.47786200000000001</v>
      </c>
      <c r="CZ89" s="321">
        <v>0</v>
      </c>
      <c r="DA89" s="321">
        <v>0</v>
      </c>
      <c r="DB89" s="321">
        <v>63.160404999999997</v>
      </c>
      <c r="DC89" s="321">
        <v>0</v>
      </c>
      <c r="DD89" s="321">
        <v>145.31973224999999</v>
      </c>
      <c r="DE89" s="321">
        <v>138.85184774999999</v>
      </c>
      <c r="DF89" s="321">
        <v>0</v>
      </c>
      <c r="DG89" s="321">
        <v>27.135415999999999</v>
      </c>
      <c r="DH89" s="321">
        <v>0</v>
      </c>
      <c r="DI89" s="321">
        <v>130.78625174999999</v>
      </c>
      <c r="DJ89" s="321">
        <v>60.4059995</v>
      </c>
      <c r="DK89" s="321">
        <v>25.255230000000001</v>
      </c>
      <c r="DL89" s="321">
        <v>135.64637625</v>
      </c>
      <c r="DM89" s="321">
        <v>0</v>
      </c>
      <c r="DN89" s="321">
        <v>122.32541474999999</v>
      </c>
      <c r="DO89" s="321">
        <v>147.264117</v>
      </c>
      <c r="DP89" s="321">
        <v>129.44980125000001</v>
      </c>
      <c r="DQ89" s="321">
        <v>0</v>
      </c>
      <c r="DR89" s="321">
        <v>0</v>
      </c>
      <c r="DS89" s="321">
        <v>0</v>
      </c>
      <c r="DT89" s="321">
        <v>28.152547500000001</v>
      </c>
      <c r="DU89" s="321">
        <v>66.153741499999995</v>
      </c>
      <c r="DV89" s="321">
        <v>0</v>
      </c>
      <c r="DW89" s="321">
        <v>13.205962</v>
      </c>
      <c r="DX89" s="321">
        <v>0</v>
      </c>
      <c r="DY89" s="321">
        <v>0</v>
      </c>
      <c r="DZ89" s="321">
        <v>0</v>
      </c>
      <c r="EA89" s="321">
        <v>0</v>
      </c>
      <c r="EB89" s="321">
        <v>0</v>
      </c>
      <c r="EC89" s="321">
        <v>317.18425200000001</v>
      </c>
      <c r="ED89" s="321">
        <v>121.05930375</v>
      </c>
      <c r="EE89" s="321">
        <v>0</v>
      </c>
      <c r="EF89" s="321">
        <v>0</v>
      </c>
      <c r="EG89" s="321">
        <v>0</v>
      </c>
      <c r="EH89" s="321">
        <v>0</v>
      </c>
      <c r="EI89" s="321">
        <v>0</v>
      </c>
      <c r="EJ89" s="321">
        <v>0</v>
      </c>
      <c r="EK89" s="321">
        <v>303.22018650000001</v>
      </c>
      <c r="EL89" s="321">
        <v>4.1757099999999987</v>
      </c>
      <c r="EM89" s="321">
        <v>0</v>
      </c>
      <c r="EN89" s="321">
        <v>43.534568</v>
      </c>
      <c r="EO89" s="321">
        <v>0</v>
      </c>
      <c r="EP89" s="321">
        <v>0</v>
      </c>
      <c r="EQ89" s="321">
        <v>5.3949279999999993</v>
      </c>
      <c r="ER89" s="321">
        <v>0</v>
      </c>
      <c r="ES89" s="321">
        <v>0</v>
      </c>
      <c r="ET89" s="321">
        <v>29.8473945</v>
      </c>
      <c r="EU89" s="321">
        <v>56.290580499999997</v>
      </c>
      <c r="EV89" s="321">
        <v>116.3046885</v>
      </c>
      <c r="EW89" s="321">
        <v>0</v>
      </c>
      <c r="EX89" s="321">
        <v>12.75043</v>
      </c>
      <c r="EY89" s="321">
        <v>57.116790499999993</v>
      </c>
      <c r="EZ89" s="321">
        <v>368.48519399999998</v>
      </c>
      <c r="FA89" s="321">
        <v>0</v>
      </c>
      <c r="FB89" s="321">
        <v>0</v>
      </c>
      <c r="FC89" s="321">
        <v>0</v>
      </c>
      <c r="FD89" s="321">
        <v>0</v>
      </c>
      <c r="FE89" s="321">
        <v>0</v>
      </c>
      <c r="FF89" s="321">
        <v>102.7539513</v>
      </c>
      <c r="FG89" s="321">
        <v>37.968815499999991</v>
      </c>
      <c r="FH89" s="321">
        <v>0</v>
      </c>
      <c r="FI89" s="321">
        <v>0</v>
      </c>
      <c r="FJ89" s="321">
        <v>5.8839549999999994</v>
      </c>
      <c r="FK89" s="321">
        <v>0</v>
      </c>
      <c r="FL89" s="321">
        <v>0</v>
      </c>
      <c r="FM89" s="321">
        <v>118.672785</v>
      </c>
      <c r="FN89" s="321">
        <v>0</v>
      </c>
      <c r="FO89" s="321">
        <v>50.585265499999998</v>
      </c>
      <c r="FP89" s="321">
        <v>0</v>
      </c>
      <c r="FQ89" s="321">
        <v>0</v>
      </c>
      <c r="FR89" s="321">
        <v>19.386906</v>
      </c>
      <c r="FS89" s="321">
        <v>32.155199999999986</v>
      </c>
      <c r="FT89" s="321">
        <v>0</v>
      </c>
      <c r="FU89" s="321">
        <v>111.491457</v>
      </c>
      <c r="FV89" s="321">
        <v>0</v>
      </c>
      <c r="FW89" s="321">
        <v>64.818407500000006</v>
      </c>
      <c r="FX89" s="321">
        <v>135.88754025</v>
      </c>
      <c r="FY89" s="321">
        <v>54.604665499999989</v>
      </c>
      <c r="FZ89" s="321">
        <v>375.00332100000003</v>
      </c>
      <c r="GA89" s="321">
        <v>137.76493500000001</v>
      </c>
      <c r="GB89" s="321">
        <v>32.883158000000002</v>
      </c>
      <c r="GC89" s="321">
        <v>0</v>
      </c>
      <c r="GD89" s="321">
        <v>131.50471949999999</v>
      </c>
      <c r="GE89" s="321">
        <v>0</v>
      </c>
      <c r="GF89" s="321">
        <v>0</v>
      </c>
      <c r="GG89" s="321">
        <v>148.94724074999999</v>
      </c>
      <c r="GH89" s="321">
        <v>0</v>
      </c>
      <c r="GI89" s="321">
        <v>41.390887999999997</v>
      </c>
      <c r="GJ89" s="321">
        <v>7.2483180000000003</v>
      </c>
      <c r="GK89" s="321">
        <v>0</v>
      </c>
      <c r="GL89" s="321">
        <v>0</v>
      </c>
      <c r="GM89" s="321">
        <v>362.39245349999999</v>
      </c>
      <c r="GN89" s="321">
        <v>307.22618849999998</v>
      </c>
      <c r="GO89" s="321">
        <v>0</v>
      </c>
      <c r="GP89" s="321">
        <v>32.119471999999988</v>
      </c>
      <c r="GQ89" s="321">
        <v>361.53498150000001</v>
      </c>
      <c r="GR89" s="321">
        <v>350.28401100000002</v>
      </c>
      <c r="GS89" s="321">
        <v>0</v>
      </c>
      <c r="GT89" s="321">
        <v>58.401881999999993</v>
      </c>
      <c r="GU89" s="321">
        <v>126.8556135</v>
      </c>
      <c r="GV89" s="321">
        <v>328.42852349999998</v>
      </c>
      <c r="GW89" s="321">
        <v>0</v>
      </c>
      <c r="GX89" s="321">
        <v>26.246681999999989</v>
      </c>
      <c r="GY89" s="321">
        <v>0</v>
      </c>
      <c r="GZ89" s="321">
        <v>0</v>
      </c>
      <c r="HA89" s="321">
        <v>27.999586999999998</v>
      </c>
      <c r="HB89" s="321">
        <v>0</v>
      </c>
      <c r="HC89" s="321">
        <v>62.480456500000003</v>
      </c>
      <c r="HD89" s="321">
        <v>355.11733950000001</v>
      </c>
      <c r="HE89" s="321">
        <v>0</v>
      </c>
      <c r="HF89" s="321">
        <v>123.04890675</v>
      </c>
      <c r="HG89" s="321">
        <v>355.30826100000002</v>
      </c>
      <c r="HH89" s="321">
        <v>109.146807</v>
      </c>
      <c r="HI89" s="321">
        <v>125.20431000000001</v>
      </c>
      <c r="HJ89" s="321">
        <v>0</v>
      </c>
      <c r="HK89" s="321">
        <v>107.93931225</v>
      </c>
      <c r="HL89" s="321">
        <v>0</v>
      </c>
      <c r="HM89" s="321">
        <v>5.3022584999999989</v>
      </c>
      <c r="HN89" s="321">
        <v>109.361175</v>
      </c>
      <c r="HO89" s="321">
        <v>0</v>
      </c>
      <c r="HP89" s="321">
        <v>144.62136150000001</v>
      </c>
      <c r="HQ89" s="321">
        <v>0</v>
      </c>
      <c r="HR89" s="321">
        <v>52.313607500000003</v>
      </c>
      <c r="HS89" s="321">
        <v>360.60382049999998</v>
      </c>
      <c r="HT89" s="321">
        <v>0</v>
      </c>
      <c r="HU89" s="321">
        <v>0</v>
      </c>
      <c r="HV89" s="321">
        <v>40.211863999999991</v>
      </c>
      <c r="HW89" s="321">
        <v>24.645620999999998</v>
      </c>
      <c r="HX89" s="321">
        <v>390.56174849999991</v>
      </c>
      <c r="HY89" s="321">
        <v>0</v>
      </c>
      <c r="HZ89" s="321">
        <v>11.4117465</v>
      </c>
      <c r="IA89" s="321">
        <v>122.90487825</v>
      </c>
      <c r="IB89" s="321">
        <v>36.192464000000001</v>
      </c>
      <c r="IC89" s="321">
        <v>0</v>
      </c>
      <c r="ID89" s="321">
        <v>53.082875999999978</v>
      </c>
      <c r="IE89" s="321">
        <v>0</v>
      </c>
      <c r="IF89" s="321">
        <v>0</v>
      </c>
      <c r="IG89" s="321">
        <v>146.17385475</v>
      </c>
      <c r="IH89" s="321">
        <v>119.476665</v>
      </c>
      <c r="II89" s="321">
        <v>0</v>
      </c>
      <c r="IJ89" s="321">
        <v>107.57086725000001</v>
      </c>
      <c r="IK89" s="321">
        <v>39.901476999999993</v>
      </c>
      <c r="IL89" s="321">
        <v>123.64846725</v>
      </c>
      <c r="IM89" s="321">
        <v>148.86350325000001</v>
      </c>
      <c r="IN89" s="321">
        <v>26.277943999999991</v>
      </c>
      <c r="IO89" s="321">
        <v>108.95421075</v>
      </c>
      <c r="IP89" s="321">
        <v>0</v>
      </c>
      <c r="IQ89" s="321">
        <v>343.28690549999999</v>
      </c>
      <c r="IR89" s="321">
        <v>0</v>
      </c>
      <c r="IS89" s="321">
        <v>146.17218</v>
      </c>
      <c r="IT89" s="321">
        <v>0</v>
      </c>
      <c r="IU89" s="321">
        <v>346.54261949999989</v>
      </c>
      <c r="IV89" s="321">
        <v>32.820633999999998</v>
      </c>
      <c r="IW89" s="321">
        <v>0</v>
      </c>
      <c r="IX89" s="321">
        <v>0</v>
      </c>
      <c r="IY89" s="321">
        <v>148.61396549999989</v>
      </c>
      <c r="IZ89" s="321">
        <v>138.4649805</v>
      </c>
      <c r="JA89" s="321">
        <v>11.865045500000001</v>
      </c>
      <c r="JB89" s="321">
        <v>62.114244499999991</v>
      </c>
      <c r="JC89" s="321">
        <v>57.970913000000003</v>
      </c>
      <c r="JD89" s="321">
        <v>14.197414</v>
      </c>
      <c r="JE89" s="321">
        <v>9.6499094999999997</v>
      </c>
      <c r="JF89" s="321">
        <v>0</v>
      </c>
      <c r="JG89" s="321">
        <v>353.88807300000002</v>
      </c>
      <c r="JH89" s="321">
        <v>119.05797750000001</v>
      </c>
      <c r="JI89" s="321">
        <v>0</v>
      </c>
      <c r="JJ89" s="321">
        <v>0</v>
      </c>
      <c r="JK89" s="321">
        <v>0</v>
      </c>
      <c r="JL89" s="321">
        <v>0</v>
      </c>
      <c r="JM89" s="321">
        <v>136.82372549999999</v>
      </c>
      <c r="JN89" s="321">
        <v>392.62839000000002</v>
      </c>
      <c r="JO89" s="321">
        <v>0</v>
      </c>
      <c r="JP89" s="321">
        <v>0.78936549999999994</v>
      </c>
      <c r="JQ89" s="321">
        <v>0</v>
      </c>
      <c r="JR89" s="321">
        <v>0</v>
      </c>
      <c r="JS89" s="321">
        <v>0</v>
      </c>
      <c r="JT89" s="321">
        <v>4.7507074999999999</v>
      </c>
      <c r="JU89" s="321">
        <v>0</v>
      </c>
      <c r="JV89" s="321">
        <v>324.86130600000001</v>
      </c>
      <c r="JW89" s="321">
        <v>0</v>
      </c>
      <c r="JX89" s="321">
        <v>66.33684749999999</v>
      </c>
      <c r="JY89" s="321">
        <v>55.870776499999991</v>
      </c>
      <c r="JZ89" s="321">
        <v>0</v>
      </c>
      <c r="KA89" s="321">
        <v>144.73859400000001</v>
      </c>
      <c r="KB89" s="321">
        <v>41.443363499999997</v>
      </c>
      <c r="KC89" s="321">
        <v>43.351461999999998</v>
      </c>
      <c r="KD89" s="321">
        <v>108.195549</v>
      </c>
      <c r="KE89" s="321">
        <v>27.376580000000001</v>
      </c>
      <c r="KF89" s="321">
        <v>347.15557799999988</v>
      </c>
      <c r="KG89" s="321">
        <v>0</v>
      </c>
      <c r="KH89" s="321">
        <v>0</v>
      </c>
      <c r="KI89" s="321">
        <v>0</v>
      </c>
      <c r="KJ89" s="321">
        <v>61.357257500000003</v>
      </c>
      <c r="KK89" s="321">
        <v>0</v>
      </c>
    </row>
    <row r="90" spans="1:297" ht="15.75" customHeight="1">
      <c r="A90" s="475">
        <v>979.36</v>
      </c>
      <c r="B90" s="323" t="s">
        <v>549</v>
      </c>
      <c r="C90" s="321">
        <v>0.22591273250023139</v>
      </c>
      <c r="D90" s="689">
        <v>0</v>
      </c>
      <c r="E90" s="689">
        <v>406.55929639401933</v>
      </c>
      <c r="F90" s="321">
        <v>0</v>
      </c>
      <c r="G90" s="321">
        <v>0</v>
      </c>
      <c r="H90" s="321">
        <v>0</v>
      </c>
      <c r="I90" s="321">
        <v>0</v>
      </c>
      <c r="J90" s="321">
        <v>0</v>
      </c>
      <c r="K90" s="321">
        <v>0</v>
      </c>
      <c r="L90" s="321">
        <v>0</v>
      </c>
      <c r="M90" s="321">
        <v>0</v>
      </c>
      <c r="N90" s="321">
        <v>101.7155959137344</v>
      </c>
      <c r="O90" s="321">
        <v>0</v>
      </c>
      <c r="P90" s="321">
        <v>0</v>
      </c>
      <c r="Q90" s="321">
        <v>0</v>
      </c>
      <c r="R90" s="321">
        <v>0</v>
      </c>
      <c r="S90" s="321">
        <v>0</v>
      </c>
      <c r="T90" s="321">
        <v>0</v>
      </c>
      <c r="U90" s="321">
        <v>0</v>
      </c>
      <c r="V90" s="321">
        <v>0</v>
      </c>
      <c r="W90" s="321">
        <v>0</v>
      </c>
      <c r="X90" s="321">
        <v>0</v>
      </c>
      <c r="Y90" s="321">
        <v>0</v>
      </c>
      <c r="Z90" s="321">
        <v>0</v>
      </c>
      <c r="AA90" s="321">
        <v>0</v>
      </c>
      <c r="AB90" s="321">
        <v>0</v>
      </c>
      <c r="AC90" s="321">
        <v>0</v>
      </c>
      <c r="AD90" s="321">
        <v>0</v>
      </c>
      <c r="AE90" s="321">
        <v>0</v>
      </c>
      <c r="AF90" s="321">
        <v>0</v>
      </c>
      <c r="AG90" s="321">
        <v>0</v>
      </c>
      <c r="AH90" s="321">
        <v>0</v>
      </c>
      <c r="AI90" s="321">
        <v>0</v>
      </c>
      <c r="AJ90" s="321">
        <v>0</v>
      </c>
      <c r="AK90" s="321">
        <v>0</v>
      </c>
      <c r="AL90" s="321">
        <v>0</v>
      </c>
      <c r="AM90" s="321">
        <v>0</v>
      </c>
      <c r="AN90" s="321">
        <v>0</v>
      </c>
      <c r="AO90" s="321">
        <v>0</v>
      </c>
      <c r="AP90" s="321">
        <v>0</v>
      </c>
      <c r="AQ90" s="321">
        <v>0</v>
      </c>
      <c r="AR90" s="321">
        <v>0</v>
      </c>
      <c r="AS90" s="321">
        <v>0</v>
      </c>
      <c r="AT90" s="321">
        <v>0</v>
      </c>
      <c r="AU90" s="321">
        <v>0</v>
      </c>
      <c r="AV90" s="321">
        <v>0</v>
      </c>
      <c r="AW90" s="321">
        <v>69.005293466223691</v>
      </c>
      <c r="AX90" s="321">
        <v>0</v>
      </c>
      <c r="AY90" s="321">
        <v>0</v>
      </c>
      <c r="AZ90" s="321">
        <v>0</v>
      </c>
      <c r="BA90" s="321">
        <v>0</v>
      </c>
      <c r="BB90" s="321">
        <v>0</v>
      </c>
      <c r="BC90" s="321">
        <v>0</v>
      </c>
      <c r="BD90" s="321">
        <v>0</v>
      </c>
      <c r="BE90" s="321">
        <v>0</v>
      </c>
      <c r="BF90" s="321">
        <v>0</v>
      </c>
      <c r="BG90" s="321">
        <v>0</v>
      </c>
      <c r="BH90" s="321">
        <v>0</v>
      </c>
      <c r="BI90" s="321">
        <v>0</v>
      </c>
      <c r="BJ90" s="321">
        <v>0</v>
      </c>
      <c r="BK90" s="321">
        <v>0</v>
      </c>
      <c r="BL90" s="321">
        <v>0</v>
      </c>
      <c r="BM90" s="321">
        <v>0</v>
      </c>
      <c r="BN90" s="321">
        <v>0</v>
      </c>
      <c r="BO90" s="321">
        <v>0</v>
      </c>
      <c r="BP90" s="321">
        <v>0</v>
      </c>
      <c r="BQ90" s="321">
        <v>0</v>
      </c>
      <c r="BR90" s="321">
        <v>0</v>
      </c>
      <c r="BS90" s="321">
        <v>0</v>
      </c>
      <c r="BT90" s="321">
        <v>0</v>
      </c>
      <c r="BU90" s="321">
        <v>0</v>
      </c>
      <c r="BV90" s="321">
        <v>0</v>
      </c>
      <c r="BW90" s="321">
        <v>0</v>
      </c>
      <c r="BX90" s="321">
        <v>0</v>
      </c>
      <c r="BY90" s="321">
        <v>0</v>
      </c>
      <c r="BZ90" s="321">
        <v>0</v>
      </c>
      <c r="CA90" s="321">
        <v>0</v>
      </c>
      <c r="CB90" s="321">
        <v>0</v>
      </c>
      <c r="CC90" s="321">
        <v>0</v>
      </c>
      <c r="CD90" s="321">
        <v>0</v>
      </c>
      <c r="CE90" s="321">
        <v>0</v>
      </c>
      <c r="CF90" s="321">
        <v>0</v>
      </c>
      <c r="CG90" s="321">
        <v>0</v>
      </c>
      <c r="CH90" s="321">
        <v>0</v>
      </c>
      <c r="CI90" s="321">
        <v>0</v>
      </c>
      <c r="CJ90" s="321">
        <v>0</v>
      </c>
      <c r="CK90" s="321">
        <v>0</v>
      </c>
      <c r="CL90" s="321">
        <v>0</v>
      </c>
      <c r="CM90" s="321">
        <v>0</v>
      </c>
      <c r="CN90" s="321">
        <v>0</v>
      </c>
      <c r="CO90" s="321">
        <v>0</v>
      </c>
      <c r="CP90" s="321">
        <v>0</v>
      </c>
      <c r="CQ90" s="321">
        <v>0</v>
      </c>
      <c r="CR90" s="321">
        <v>0</v>
      </c>
      <c r="CS90" s="321">
        <v>0</v>
      </c>
      <c r="CT90" s="321">
        <v>0</v>
      </c>
      <c r="CU90" s="321">
        <v>0</v>
      </c>
      <c r="CV90" s="321">
        <v>0</v>
      </c>
      <c r="CW90" s="321">
        <v>0</v>
      </c>
      <c r="CX90" s="321">
        <v>0</v>
      </c>
      <c r="CY90" s="321">
        <v>0</v>
      </c>
      <c r="CZ90" s="321">
        <v>0</v>
      </c>
      <c r="DA90" s="321">
        <v>0</v>
      </c>
      <c r="DB90" s="321">
        <v>0</v>
      </c>
      <c r="DC90" s="321">
        <v>0</v>
      </c>
      <c r="DD90" s="321">
        <v>0</v>
      </c>
      <c r="DE90" s="321">
        <v>0</v>
      </c>
      <c r="DF90" s="321">
        <v>0</v>
      </c>
      <c r="DG90" s="321">
        <v>0</v>
      </c>
      <c r="DH90" s="321">
        <v>0</v>
      </c>
      <c r="DI90" s="321">
        <v>0</v>
      </c>
      <c r="DJ90" s="321">
        <v>0</v>
      </c>
      <c r="DK90" s="321">
        <v>0</v>
      </c>
      <c r="DL90" s="321">
        <v>0</v>
      </c>
      <c r="DM90" s="321">
        <v>0</v>
      </c>
      <c r="DN90" s="321">
        <v>0</v>
      </c>
      <c r="DO90" s="321">
        <v>0</v>
      </c>
      <c r="DP90" s="321">
        <v>0</v>
      </c>
      <c r="DQ90" s="321">
        <v>0</v>
      </c>
      <c r="DR90" s="321">
        <v>0</v>
      </c>
      <c r="DS90" s="321">
        <v>0</v>
      </c>
      <c r="DT90" s="321">
        <v>0</v>
      </c>
      <c r="DU90" s="321">
        <v>0</v>
      </c>
      <c r="DV90" s="321">
        <v>0</v>
      </c>
      <c r="DW90" s="321">
        <v>0</v>
      </c>
      <c r="DX90" s="321">
        <v>0</v>
      </c>
      <c r="DY90" s="321">
        <v>0</v>
      </c>
      <c r="DZ90" s="321">
        <v>0</v>
      </c>
      <c r="EA90" s="321">
        <v>0</v>
      </c>
      <c r="EB90" s="321">
        <v>0</v>
      </c>
      <c r="EC90" s="321">
        <v>0</v>
      </c>
      <c r="ED90" s="321">
        <v>0</v>
      </c>
      <c r="EE90" s="321">
        <v>0</v>
      </c>
      <c r="EF90" s="321">
        <v>0</v>
      </c>
      <c r="EG90" s="321">
        <v>0</v>
      </c>
      <c r="EH90" s="321">
        <v>0</v>
      </c>
      <c r="EI90" s="321">
        <v>0</v>
      </c>
      <c r="EJ90" s="321">
        <v>0</v>
      </c>
      <c r="EK90" s="321">
        <v>0</v>
      </c>
      <c r="EL90" s="321">
        <v>0</v>
      </c>
      <c r="EM90" s="321">
        <v>0</v>
      </c>
      <c r="EN90" s="321">
        <v>0</v>
      </c>
      <c r="EO90" s="321">
        <v>0</v>
      </c>
      <c r="EP90" s="321">
        <v>0</v>
      </c>
      <c r="EQ90" s="321">
        <v>0</v>
      </c>
      <c r="ER90" s="321">
        <v>0</v>
      </c>
      <c r="ES90" s="321">
        <v>0</v>
      </c>
      <c r="ET90" s="321">
        <v>0</v>
      </c>
      <c r="EU90" s="321">
        <v>0</v>
      </c>
      <c r="EV90" s="321">
        <v>0</v>
      </c>
      <c r="EW90" s="321">
        <v>0</v>
      </c>
      <c r="EX90" s="321">
        <v>0</v>
      </c>
      <c r="EY90" s="321">
        <v>0</v>
      </c>
      <c r="EZ90" s="321">
        <v>0</v>
      </c>
      <c r="FA90" s="321">
        <v>0</v>
      </c>
      <c r="FB90" s="321">
        <v>0</v>
      </c>
      <c r="FC90" s="321">
        <v>0</v>
      </c>
      <c r="FD90" s="321">
        <v>0</v>
      </c>
      <c r="FE90" s="321">
        <v>0</v>
      </c>
      <c r="FF90" s="321">
        <v>0</v>
      </c>
      <c r="FG90" s="321">
        <v>0</v>
      </c>
      <c r="FH90" s="321">
        <v>0</v>
      </c>
      <c r="FI90" s="321">
        <v>0</v>
      </c>
      <c r="FJ90" s="321">
        <v>0</v>
      </c>
      <c r="FK90" s="321">
        <v>0</v>
      </c>
      <c r="FL90" s="321">
        <v>0</v>
      </c>
      <c r="FM90" s="321">
        <v>0</v>
      </c>
      <c r="FN90" s="321">
        <v>0</v>
      </c>
      <c r="FO90" s="321">
        <v>0</v>
      </c>
      <c r="FP90" s="321">
        <v>0</v>
      </c>
      <c r="FQ90" s="321">
        <v>0</v>
      </c>
      <c r="FR90" s="321">
        <v>0</v>
      </c>
      <c r="FS90" s="321">
        <v>0</v>
      </c>
      <c r="FT90" s="321">
        <v>0</v>
      </c>
      <c r="FU90" s="321">
        <v>0</v>
      </c>
      <c r="FV90" s="321">
        <v>0</v>
      </c>
      <c r="FW90" s="321">
        <v>0</v>
      </c>
      <c r="FX90" s="321">
        <v>0</v>
      </c>
      <c r="FY90" s="321">
        <v>0</v>
      </c>
      <c r="FZ90" s="321">
        <v>0</v>
      </c>
      <c r="GA90" s="321">
        <v>0</v>
      </c>
      <c r="GB90" s="321">
        <v>0</v>
      </c>
      <c r="GC90" s="321">
        <v>0</v>
      </c>
      <c r="GD90" s="321">
        <v>0</v>
      </c>
      <c r="GE90" s="321">
        <v>0</v>
      </c>
      <c r="GF90" s="321">
        <v>0</v>
      </c>
      <c r="GG90" s="321">
        <v>0</v>
      </c>
      <c r="GH90" s="321">
        <v>0</v>
      </c>
      <c r="GI90" s="321">
        <v>0</v>
      </c>
      <c r="GJ90" s="321">
        <v>0</v>
      </c>
      <c r="GK90" s="321">
        <v>0</v>
      </c>
      <c r="GL90" s="321">
        <v>0</v>
      </c>
      <c r="GM90" s="321">
        <v>0</v>
      </c>
      <c r="GN90" s="321">
        <v>0</v>
      </c>
      <c r="GO90" s="321">
        <v>0</v>
      </c>
      <c r="GP90" s="321">
        <v>0</v>
      </c>
      <c r="GQ90" s="321">
        <v>0</v>
      </c>
      <c r="GR90" s="321">
        <v>0</v>
      </c>
      <c r="GS90" s="321">
        <v>0</v>
      </c>
      <c r="GT90" s="321">
        <v>0</v>
      </c>
      <c r="GU90" s="321">
        <v>0</v>
      </c>
      <c r="GV90" s="321">
        <v>0</v>
      </c>
      <c r="GW90" s="321">
        <v>0</v>
      </c>
      <c r="GX90" s="321">
        <v>0</v>
      </c>
      <c r="GY90" s="321">
        <v>0</v>
      </c>
      <c r="GZ90" s="321">
        <v>0</v>
      </c>
      <c r="HA90" s="321">
        <v>0</v>
      </c>
      <c r="HB90" s="321">
        <v>0</v>
      </c>
      <c r="HC90" s="321">
        <v>0</v>
      </c>
      <c r="HD90" s="321">
        <v>0</v>
      </c>
      <c r="HE90" s="321">
        <v>0</v>
      </c>
      <c r="HF90" s="321">
        <v>0</v>
      </c>
      <c r="HG90" s="321">
        <v>0</v>
      </c>
      <c r="HH90" s="321">
        <v>0</v>
      </c>
      <c r="HI90" s="321">
        <v>0</v>
      </c>
      <c r="HJ90" s="321">
        <v>0</v>
      </c>
      <c r="HK90" s="321">
        <v>0</v>
      </c>
      <c r="HL90" s="321">
        <v>0</v>
      </c>
      <c r="HM90" s="321">
        <v>0</v>
      </c>
      <c r="HN90" s="321">
        <v>0</v>
      </c>
      <c r="HO90" s="321">
        <v>0</v>
      </c>
      <c r="HP90" s="321">
        <v>0</v>
      </c>
      <c r="HQ90" s="321">
        <v>0</v>
      </c>
      <c r="HR90" s="321">
        <v>0</v>
      </c>
      <c r="HS90" s="321">
        <v>0</v>
      </c>
      <c r="HT90" s="321">
        <v>0</v>
      </c>
      <c r="HU90" s="321">
        <v>0</v>
      </c>
      <c r="HV90" s="321">
        <v>0</v>
      </c>
      <c r="HW90" s="321">
        <v>0</v>
      </c>
      <c r="HX90" s="321">
        <v>0</v>
      </c>
      <c r="HY90" s="321">
        <v>0</v>
      </c>
      <c r="HZ90" s="321">
        <v>0</v>
      </c>
      <c r="IA90" s="321">
        <v>0</v>
      </c>
      <c r="IB90" s="321">
        <v>0</v>
      </c>
      <c r="IC90" s="321">
        <v>0</v>
      </c>
      <c r="ID90" s="321">
        <v>0</v>
      </c>
      <c r="IE90" s="321">
        <v>0</v>
      </c>
      <c r="IF90" s="321">
        <v>0</v>
      </c>
      <c r="IG90" s="321">
        <v>15.54539682539682</v>
      </c>
      <c r="IH90" s="321">
        <v>0</v>
      </c>
      <c r="II90" s="321">
        <v>0</v>
      </c>
      <c r="IJ90" s="321">
        <v>0</v>
      </c>
      <c r="IK90" s="321">
        <v>0</v>
      </c>
      <c r="IL90" s="321">
        <v>0</v>
      </c>
      <c r="IM90" s="321">
        <v>0</v>
      </c>
      <c r="IN90" s="321">
        <v>0</v>
      </c>
      <c r="IO90" s="321">
        <v>0</v>
      </c>
      <c r="IP90" s="321">
        <v>0</v>
      </c>
      <c r="IQ90" s="321">
        <v>0</v>
      </c>
      <c r="IR90" s="321">
        <v>0</v>
      </c>
      <c r="IS90" s="321">
        <v>0</v>
      </c>
      <c r="IT90" s="321">
        <v>0</v>
      </c>
      <c r="IU90" s="321">
        <v>0</v>
      </c>
      <c r="IV90" s="321">
        <v>0</v>
      </c>
      <c r="IW90" s="321">
        <v>0</v>
      </c>
      <c r="IX90" s="321">
        <v>0</v>
      </c>
      <c r="IY90" s="321">
        <v>0</v>
      </c>
      <c r="IZ90" s="321">
        <v>0</v>
      </c>
      <c r="JA90" s="321">
        <v>0</v>
      </c>
      <c r="JB90" s="321">
        <v>0</v>
      </c>
      <c r="JC90" s="321">
        <v>0</v>
      </c>
      <c r="JD90" s="321">
        <v>0</v>
      </c>
      <c r="JE90" s="321">
        <v>0</v>
      </c>
      <c r="JF90" s="321">
        <v>0</v>
      </c>
      <c r="JG90" s="321">
        <v>0</v>
      </c>
      <c r="JH90" s="321">
        <v>0</v>
      </c>
      <c r="JI90" s="321">
        <v>0</v>
      </c>
      <c r="JJ90" s="321">
        <v>0</v>
      </c>
      <c r="JK90" s="321">
        <v>0</v>
      </c>
      <c r="JL90" s="321">
        <v>0</v>
      </c>
      <c r="JM90" s="321">
        <v>0</v>
      </c>
      <c r="JN90" s="321">
        <v>406.55929639401933</v>
      </c>
      <c r="JO90" s="321">
        <v>0</v>
      </c>
      <c r="JP90" s="321">
        <v>0</v>
      </c>
      <c r="JQ90" s="321">
        <v>0</v>
      </c>
      <c r="JR90" s="321">
        <v>0</v>
      </c>
      <c r="JS90" s="321">
        <v>0</v>
      </c>
      <c r="JT90" s="321">
        <v>0</v>
      </c>
      <c r="JU90" s="321">
        <v>0</v>
      </c>
      <c r="JV90" s="321">
        <v>0</v>
      </c>
      <c r="JW90" s="321">
        <v>0</v>
      </c>
      <c r="JX90" s="321">
        <v>0</v>
      </c>
      <c r="JY90" s="321">
        <v>0</v>
      </c>
      <c r="JZ90" s="321">
        <v>0</v>
      </c>
      <c r="KA90" s="321">
        <v>0</v>
      </c>
      <c r="KB90" s="321">
        <v>0</v>
      </c>
      <c r="KC90" s="321">
        <v>0</v>
      </c>
      <c r="KD90" s="321">
        <v>0</v>
      </c>
      <c r="KE90" s="321">
        <v>0</v>
      </c>
      <c r="KF90" s="321">
        <v>0</v>
      </c>
      <c r="KG90" s="321">
        <v>0</v>
      </c>
      <c r="KH90" s="321">
        <v>0</v>
      </c>
      <c r="KI90" s="321">
        <v>0</v>
      </c>
      <c r="KJ90" s="321">
        <v>0</v>
      </c>
      <c r="KK90" s="321">
        <v>0</v>
      </c>
    </row>
    <row r="91" spans="1:297" ht="15.75" customHeight="1">
      <c r="A91" s="475">
        <v>14.02</v>
      </c>
      <c r="B91" s="323" t="s">
        <v>600</v>
      </c>
      <c r="C91" s="321">
        <v>13.976655696618341</v>
      </c>
      <c r="D91" s="689">
        <v>5.6286134320647481</v>
      </c>
      <c r="E91" s="689">
        <v>19.997055413923011</v>
      </c>
      <c r="F91" s="321">
        <v>13.98806765774774</v>
      </c>
      <c r="G91" s="321">
        <v>10.370563217569339</v>
      </c>
      <c r="H91" s="321">
        <v>13.33730264545239</v>
      </c>
      <c r="I91" s="321">
        <v>10.499773753769739</v>
      </c>
      <c r="J91" s="321">
        <v>8.1345936641741527</v>
      </c>
      <c r="K91" s="321">
        <v>8.930080391240578</v>
      </c>
      <c r="L91" s="321">
        <v>9.1060235764992932</v>
      </c>
      <c r="M91" s="321">
        <v>11.64565892102045</v>
      </c>
      <c r="N91" s="321">
        <v>11.755693203917451</v>
      </c>
      <c r="O91" s="321">
        <v>12.941142487583869</v>
      </c>
      <c r="P91" s="321">
        <v>11.788505855149539</v>
      </c>
      <c r="Q91" s="321">
        <v>13.776907440071779</v>
      </c>
      <c r="R91" s="321">
        <v>13.279026121985011</v>
      </c>
      <c r="S91" s="321">
        <v>17.333592344932971</v>
      </c>
      <c r="T91" s="321">
        <v>14.555031090735181</v>
      </c>
      <c r="U91" s="321">
        <v>14.589870328353379</v>
      </c>
      <c r="V91" s="321">
        <v>9.5240058974855231</v>
      </c>
      <c r="W91" s="321">
        <v>12.353754878113151</v>
      </c>
      <c r="X91" s="321">
        <v>11.577981057116951</v>
      </c>
      <c r="Y91" s="321">
        <v>11.13057466551653</v>
      </c>
      <c r="Z91" s="321">
        <v>16.017589766552629</v>
      </c>
      <c r="AA91" s="321">
        <v>19.997055413923011</v>
      </c>
      <c r="AB91" s="321">
        <v>13.941563573651241</v>
      </c>
      <c r="AC91" s="321">
        <v>9.3835059002768268</v>
      </c>
      <c r="AD91" s="321">
        <v>6.9159748585210616</v>
      </c>
      <c r="AE91" s="321">
        <v>13.85220412146268</v>
      </c>
      <c r="AF91" s="321">
        <v>18.619609593931781</v>
      </c>
      <c r="AG91" s="321">
        <v>15.19488991881388</v>
      </c>
      <c r="AH91" s="321">
        <v>9.6820178135119868</v>
      </c>
      <c r="AI91" s="321">
        <v>8.6023798146496482</v>
      </c>
      <c r="AJ91" s="321">
        <v>14.22735661049596</v>
      </c>
      <c r="AK91" s="321">
        <v>8.4909291421786008</v>
      </c>
      <c r="AL91" s="321">
        <v>11.85941525664242</v>
      </c>
      <c r="AM91" s="321">
        <v>13.243731197636739</v>
      </c>
      <c r="AN91" s="321">
        <v>9.2046321837011273</v>
      </c>
      <c r="AO91" s="321">
        <v>14.356240096542811</v>
      </c>
      <c r="AP91" s="321">
        <v>13.600953621225329</v>
      </c>
      <c r="AQ91" s="321">
        <v>9.2694293490724089</v>
      </c>
      <c r="AR91" s="321">
        <v>15.401700674231639</v>
      </c>
      <c r="AS91" s="321">
        <v>11.00305862469585</v>
      </c>
      <c r="AT91" s="321">
        <v>12.45499943846646</v>
      </c>
      <c r="AU91" s="321">
        <v>8.7528231789364845</v>
      </c>
      <c r="AV91" s="321">
        <v>13.49920272600238</v>
      </c>
      <c r="AW91" s="321">
        <v>13.597185383269769</v>
      </c>
      <c r="AX91" s="321">
        <v>7.4370491045480351</v>
      </c>
      <c r="AY91" s="321">
        <v>12.141012796589321</v>
      </c>
      <c r="AZ91" s="321">
        <v>10.46531644851474</v>
      </c>
      <c r="BA91" s="321">
        <v>14.016596612488881</v>
      </c>
      <c r="BB91" s="321">
        <v>10.057482085916931</v>
      </c>
      <c r="BC91" s="321">
        <v>15.878313937031679</v>
      </c>
      <c r="BD91" s="321">
        <v>10.627218234248479</v>
      </c>
      <c r="BE91" s="321">
        <v>10.40449612570263</v>
      </c>
      <c r="BF91" s="321">
        <v>13.196367451661731</v>
      </c>
      <c r="BG91" s="321">
        <v>13.55358329778829</v>
      </c>
      <c r="BH91" s="321">
        <v>13.671959404803211</v>
      </c>
      <c r="BI91" s="321">
        <v>11.538263464883419</v>
      </c>
      <c r="BJ91" s="321">
        <v>14.88539608996965</v>
      </c>
      <c r="BK91" s="321">
        <v>9.5147669782390683</v>
      </c>
      <c r="BL91" s="321">
        <v>13.520212911603929</v>
      </c>
      <c r="BM91" s="321">
        <v>9.1349802814488381</v>
      </c>
      <c r="BN91" s="321">
        <v>8.9254229699905316</v>
      </c>
      <c r="BO91" s="321">
        <v>11.946449584513379</v>
      </c>
      <c r="BP91" s="321">
        <v>14.636141557154939</v>
      </c>
      <c r="BQ91" s="321">
        <v>12.63979281305015</v>
      </c>
      <c r="BR91" s="321">
        <v>8.1261953708206764</v>
      </c>
      <c r="BS91" s="321">
        <v>12.096971338857349</v>
      </c>
      <c r="BT91" s="321">
        <v>15.519664952706529</v>
      </c>
      <c r="BU91" s="321">
        <v>12.11200894375466</v>
      </c>
      <c r="BV91" s="321">
        <v>13.364079129815419</v>
      </c>
      <c r="BW91" s="321">
        <v>10.209381864927259</v>
      </c>
      <c r="BX91" s="321">
        <v>10.78816241429921</v>
      </c>
      <c r="BY91" s="321">
        <v>13.648974504696239</v>
      </c>
      <c r="BZ91" s="321">
        <v>11.09440773365912</v>
      </c>
      <c r="CA91" s="321">
        <v>13.41642569906656</v>
      </c>
      <c r="CB91" s="321">
        <v>14.83338655217789</v>
      </c>
      <c r="CC91" s="321">
        <v>14.33316827230554</v>
      </c>
      <c r="CD91" s="321">
        <v>8.1113461146232559</v>
      </c>
      <c r="CE91" s="321">
        <v>12.67980804437159</v>
      </c>
      <c r="CF91" s="321">
        <v>18.144612860323679</v>
      </c>
      <c r="CG91" s="321">
        <v>16.552810056916801</v>
      </c>
      <c r="CH91" s="321">
        <v>12.370415515050571</v>
      </c>
      <c r="CI91" s="321">
        <v>11.552585209908511</v>
      </c>
      <c r="CJ91" s="321">
        <v>9.9405422099220786</v>
      </c>
      <c r="CK91" s="321">
        <v>13.767815532335231</v>
      </c>
      <c r="CL91" s="321">
        <v>11.70289447481322</v>
      </c>
      <c r="CM91" s="321">
        <v>12.464576190707289</v>
      </c>
      <c r="CN91" s="321">
        <v>7.6001900759705494</v>
      </c>
      <c r="CO91" s="321">
        <v>13.99845173732445</v>
      </c>
      <c r="CP91" s="321">
        <v>16.058997351931481</v>
      </c>
      <c r="CQ91" s="321">
        <v>11.551344875603251</v>
      </c>
      <c r="CR91" s="321">
        <v>9.9230578677899377</v>
      </c>
      <c r="CS91" s="321">
        <v>12.25815625939102</v>
      </c>
      <c r="CT91" s="321">
        <v>14.752797510965859</v>
      </c>
      <c r="CU91" s="321">
        <v>13.38942056172896</v>
      </c>
      <c r="CV91" s="321">
        <v>12.299208955007879</v>
      </c>
      <c r="CW91" s="321">
        <v>7.9539810952496079</v>
      </c>
      <c r="CX91" s="321">
        <v>9.6369822428997427</v>
      </c>
      <c r="CY91" s="321">
        <v>13.96102479721049</v>
      </c>
      <c r="CZ91" s="321">
        <v>15.74797770915457</v>
      </c>
      <c r="DA91" s="321">
        <v>13.358584988286109</v>
      </c>
      <c r="DB91" s="321">
        <v>13.683450666376819</v>
      </c>
      <c r="DC91" s="321">
        <v>10.88322098923212</v>
      </c>
      <c r="DD91" s="321">
        <v>14.05915013173526</v>
      </c>
      <c r="DE91" s="321">
        <v>11.607941984145359</v>
      </c>
      <c r="DF91" s="321">
        <v>14.44588796659824</v>
      </c>
      <c r="DG91" s="321">
        <v>13.52495225907729</v>
      </c>
      <c r="DH91" s="321">
        <v>12.36485043623858</v>
      </c>
      <c r="DI91" s="321">
        <v>11.51467339611848</v>
      </c>
      <c r="DJ91" s="321">
        <v>14.543864420753859</v>
      </c>
      <c r="DK91" s="321">
        <v>15.63420056000567</v>
      </c>
      <c r="DL91" s="321">
        <v>14.88884091616149</v>
      </c>
      <c r="DM91" s="321">
        <v>12.97408636709927</v>
      </c>
      <c r="DN91" s="321">
        <v>15.466532967498241</v>
      </c>
      <c r="DO91" s="321">
        <v>13.058089534698549</v>
      </c>
      <c r="DP91" s="321">
        <v>11.98516941414163</v>
      </c>
      <c r="DQ91" s="321">
        <v>14.86299888426605</v>
      </c>
      <c r="DR91" s="321">
        <v>7.3044658005289609</v>
      </c>
      <c r="DS91" s="321">
        <v>14.157638699120181</v>
      </c>
      <c r="DT91" s="321">
        <v>10.771909813013471</v>
      </c>
      <c r="DU91" s="321">
        <v>12.08901702444118</v>
      </c>
      <c r="DV91" s="321">
        <v>15.08146488600074</v>
      </c>
      <c r="DW91" s="321">
        <v>10.67608539275213</v>
      </c>
      <c r="DX91" s="321">
        <v>10.79940636979266</v>
      </c>
      <c r="DY91" s="321">
        <v>9.8267498261408193</v>
      </c>
      <c r="DZ91" s="321">
        <v>5.7007674435260904</v>
      </c>
      <c r="EA91" s="321">
        <v>9.6458831074126952</v>
      </c>
      <c r="EB91" s="321">
        <v>11.27851210304334</v>
      </c>
      <c r="EC91" s="321">
        <v>13.04902357951314</v>
      </c>
      <c r="ED91" s="321">
        <v>14.358763544486729</v>
      </c>
      <c r="EE91" s="321">
        <v>10.105019806294701</v>
      </c>
      <c r="EF91" s="321">
        <v>8.1779028341016318</v>
      </c>
      <c r="EG91" s="321">
        <v>9.8438351424520345</v>
      </c>
      <c r="EH91" s="321">
        <v>14.61400292315307</v>
      </c>
      <c r="EI91" s="321">
        <v>7.9301028193745298</v>
      </c>
      <c r="EJ91" s="321">
        <v>11.290133853162599</v>
      </c>
      <c r="EK91" s="321">
        <v>8.485023435941649</v>
      </c>
      <c r="EL91" s="321">
        <v>8.8042872122440947</v>
      </c>
      <c r="EM91" s="321">
        <v>6.4225231950077042</v>
      </c>
      <c r="EN91" s="321">
        <v>9.8432931185213075</v>
      </c>
      <c r="EO91" s="321">
        <v>10.90010701394386</v>
      </c>
      <c r="EP91" s="321">
        <v>10.99260428622757</v>
      </c>
      <c r="EQ91" s="321">
        <v>9.7641709086414643</v>
      </c>
      <c r="ER91" s="321">
        <v>8.6845659316271835</v>
      </c>
      <c r="ES91" s="321">
        <v>7.2691952697642854</v>
      </c>
      <c r="ET91" s="321">
        <v>10.17972566892157</v>
      </c>
      <c r="EU91" s="321">
        <v>13.018470695555409</v>
      </c>
      <c r="EV91" s="321">
        <v>10.04798759810746</v>
      </c>
      <c r="EW91" s="321">
        <v>14.43991180971782</v>
      </c>
      <c r="EX91" s="321">
        <v>10.199803777601741</v>
      </c>
      <c r="EY91" s="321">
        <v>15.384596091092311</v>
      </c>
      <c r="EZ91" s="321">
        <v>14.751024552800731</v>
      </c>
      <c r="FA91" s="321">
        <v>8.0834660431790173</v>
      </c>
      <c r="FB91" s="321">
        <v>8.6532749988457667</v>
      </c>
      <c r="FC91" s="321">
        <v>8.3289161586521434</v>
      </c>
      <c r="FD91" s="321">
        <v>9.2155188231583356</v>
      </c>
      <c r="FE91" s="321">
        <v>8.9540513479885728</v>
      </c>
      <c r="FF91" s="321">
        <v>13.36949601930043</v>
      </c>
      <c r="FG91" s="321">
        <v>14.70383963922454</v>
      </c>
      <c r="FH91" s="321">
        <v>8.4338500896265955</v>
      </c>
      <c r="FI91" s="321">
        <v>9.5504028096182427</v>
      </c>
      <c r="FJ91" s="321">
        <v>13.228107128935511</v>
      </c>
      <c r="FK91" s="321">
        <v>10.81065240586554</v>
      </c>
      <c r="FL91" s="321">
        <v>6.0493957945461982</v>
      </c>
      <c r="FM91" s="321">
        <v>14.08433374740313</v>
      </c>
      <c r="FN91" s="321">
        <v>8.0264196201701647</v>
      </c>
      <c r="FO91" s="321">
        <v>14.910506213991271</v>
      </c>
      <c r="FP91" s="321">
        <v>9.9400093763174482</v>
      </c>
      <c r="FQ91" s="321">
        <v>12.5770552217516</v>
      </c>
      <c r="FR91" s="321">
        <v>9.6708899118566123</v>
      </c>
      <c r="FS91" s="321">
        <v>14.231633923181519</v>
      </c>
      <c r="FT91" s="321">
        <v>14.681644220485</v>
      </c>
      <c r="FU91" s="321">
        <v>10.902231874881981</v>
      </c>
      <c r="FV91" s="321">
        <v>8.9342112247602987</v>
      </c>
      <c r="FW91" s="321">
        <v>10.77919660055244</v>
      </c>
      <c r="FX91" s="321">
        <v>11.52592935056173</v>
      </c>
      <c r="FY91" s="321">
        <v>14.801647670120341</v>
      </c>
      <c r="FZ91" s="321">
        <v>15.383643543504469</v>
      </c>
      <c r="GA91" s="321">
        <v>13.260601939495521</v>
      </c>
      <c r="GB91" s="321">
        <v>7.3218858374837232</v>
      </c>
      <c r="GC91" s="321">
        <v>14.379490771561651</v>
      </c>
      <c r="GD91" s="321">
        <v>11.60831091187179</v>
      </c>
      <c r="GE91" s="321">
        <v>19.284403089675379</v>
      </c>
      <c r="GF91" s="321">
        <v>12.008564111788431</v>
      </c>
      <c r="GG91" s="321">
        <v>13.669663318193781</v>
      </c>
      <c r="GH91" s="321">
        <v>14.019202794302069</v>
      </c>
      <c r="GI91" s="321">
        <v>10.01732409824483</v>
      </c>
      <c r="GJ91" s="321">
        <v>10.05581318398937</v>
      </c>
      <c r="GK91" s="321">
        <v>14.48929375903163</v>
      </c>
      <c r="GL91" s="321">
        <v>6.1560354312078367</v>
      </c>
      <c r="GM91" s="321">
        <v>12.479469748211949</v>
      </c>
      <c r="GN91" s="321">
        <v>14.310245673016061</v>
      </c>
      <c r="GO91" s="321">
        <v>8.3985477995718423</v>
      </c>
      <c r="GP91" s="321">
        <v>10.79751955350709</v>
      </c>
      <c r="GQ91" s="321">
        <v>12.4677895385265</v>
      </c>
      <c r="GR91" s="321">
        <v>10.77294939813306</v>
      </c>
      <c r="GS91" s="321">
        <v>6.6160349116689048</v>
      </c>
      <c r="GT91" s="321">
        <v>9.2153860292356526</v>
      </c>
      <c r="GU91" s="321">
        <v>13.071786471776569</v>
      </c>
      <c r="GV91" s="321">
        <v>18.916836428144851</v>
      </c>
      <c r="GW91" s="321">
        <v>6.5985622588445381</v>
      </c>
      <c r="GX91" s="321">
        <v>9.4470367645618865</v>
      </c>
      <c r="GY91" s="321">
        <v>10.167546870318439</v>
      </c>
      <c r="GZ91" s="321">
        <v>13.011272927901601</v>
      </c>
      <c r="HA91" s="321">
        <v>15.87430719166775</v>
      </c>
      <c r="HB91" s="321">
        <v>14.00551251507134</v>
      </c>
      <c r="HC91" s="321">
        <v>12.15455429888477</v>
      </c>
      <c r="HD91" s="321">
        <v>13.080544426488199</v>
      </c>
      <c r="HE91" s="321">
        <v>14.30668590179906</v>
      </c>
      <c r="HF91" s="321">
        <v>11.488571554859041</v>
      </c>
      <c r="HG91" s="321">
        <v>12.72753515391247</v>
      </c>
      <c r="HH91" s="321">
        <v>12.25371348188972</v>
      </c>
      <c r="HI91" s="321">
        <v>12.571794456391521</v>
      </c>
      <c r="HJ91" s="321">
        <v>13.692550321008691</v>
      </c>
      <c r="HK91" s="321">
        <v>9.7899045392934951</v>
      </c>
      <c r="HL91" s="321">
        <v>13.84404201759984</v>
      </c>
      <c r="HM91" s="321">
        <v>8.1615054328103618</v>
      </c>
      <c r="HN91" s="321">
        <v>13.232698125844159</v>
      </c>
      <c r="HO91" s="321">
        <v>9.1787501077401341</v>
      </c>
      <c r="HP91" s="321">
        <v>10.63121365023207</v>
      </c>
      <c r="HQ91" s="321">
        <v>11.867529833350449</v>
      </c>
      <c r="HR91" s="321">
        <v>12.77460077631892</v>
      </c>
      <c r="HS91" s="321">
        <v>13.06298552152149</v>
      </c>
      <c r="HT91" s="321">
        <v>12.470868932328189</v>
      </c>
      <c r="HU91" s="321">
        <v>8.0874133632665028</v>
      </c>
      <c r="HV91" s="321">
        <v>11.350199851273709</v>
      </c>
      <c r="HW91" s="321">
        <v>14.210357178781869</v>
      </c>
      <c r="HX91" s="321">
        <v>13.46371256650372</v>
      </c>
      <c r="HY91" s="321">
        <v>15.6566824041385</v>
      </c>
      <c r="HZ91" s="321">
        <v>16.260463871982811</v>
      </c>
      <c r="IA91" s="321">
        <v>11.19527432186497</v>
      </c>
      <c r="IB91" s="321">
        <v>12.975696916811239</v>
      </c>
      <c r="IC91" s="321">
        <v>11.004463685557081</v>
      </c>
      <c r="ID91" s="321">
        <v>8.2440077764950761</v>
      </c>
      <c r="IE91" s="321">
        <v>8.71916471051283</v>
      </c>
      <c r="IF91" s="321">
        <v>6.1198601088498981</v>
      </c>
      <c r="IG91" s="321">
        <v>14.97859124567738</v>
      </c>
      <c r="IH91" s="321">
        <v>13.74998834902269</v>
      </c>
      <c r="II91" s="321">
        <v>11.94306743318417</v>
      </c>
      <c r="IJ91" s="321">
        <v>11.89354903081882</v>
      </c>
      <c r="IK91" s="321">
        <v>15.15054237996898</v>
      </c>
      <c r="IL91" s="321">
        <v>12.19596273172723</v>
      </c>
      <c r="IM91" s="321">
        <v>12.46644079452623</v>
      </c>
      <c r="IN91" s="321">
        <v>13.11188198701127</v>
      </c>
      <c r="IO91" s="321">
        <v>11.79310146421447</v>
      </c>
      <c r="IP91" s="321">
        <v>16.90525270729275</v>
      </c>
      <c r="IQ91" s="321">
        <v>13.35111217279937</v>
      </c>
      <c r="IR91" s="321">
        <v>12.07898290950814</v>
      </c>
      <c r="IS91" s="321">
        <v>12.837730263470149</v>
      </c>
      <c r="IT91" s="321">
        <v>5.6286134320647481</v>
      </c>
      <c r="IU91" s="321">
        <v>12.79647237884903</v>
      </c>
      <c r="IV91" s="321">
        <v>10.40730749339742</v>
      </c>
      <c r="IW91" s="321">
        <v>9.9924915028409611</v>
      </c>
      <c r="IX91" s="321">
        <v>16.638943044776919</v>
      </c>
      <c r="IY91" s="321">
        <v>10.13338085109582</v>
      </c>
      <c r="IZ91" s="321">
        <v>13.103311711481981</v>
      </c>
      <c r="JA91" s="321">
        <v>12.24976472146678</v>
      </c>
      <c r="JB91" s="321">
        <v>12.059290927545049</v>
      </c>
      <c r="JC91" s="321">
        <v>12.910537746570769</v>
      </c>
      <c r="JD91" s="321">
        <v>8.4651897031955841</v>
      </c>
      <c r="JE91" s="321">
        <v>14.31396487351228</v>
      </c>
      <c r="JF91" s="321">
        <v>17.007475089107821</v>
      </c>
      <c r="JG91" s="321">
        <v>13.959598481646299</v>
      </c>
      <c r="JH91" s="321">
        <v>11.310872438241921</v>
      </c>
      <c r="JI91" s="321">
        <v>9.9814379957422261</v>
      </c>
      <c r="JJ91" s="321">
        <v>7.258964113953053</v>
      </c>
      <c r="JK91" s="321">
        <v>10.386145921555769</v>
      </c>
      <c r="JL91" s="321">
        <v>11.02905452125056</v>
      </c>
      <c r="JM91" s="321">
        <v>12.588086470997879</v>
      </c>
      <c r="JN91" s="321">
        <v>13.16811632431398</v>
      </c>
      <c r="JO91" s="321">
        <v>7.4197627255493721</v>
      </c>
      <c r="JP91" s="321">
        <v>13.637963110640589</v>
      </c>
      <c r="JQ91" s="321">
        <v>16.460709320162579</v>
      </c>
      <c r="JR91" s="321">
        <v>17.496618963282039</v>
      </c>
      <c r="JS91" s="321">
        <v>11.090970280720789</v>
      </c>
      <c r="JT91" s="321">
        <v>15.798736295834329</v>
      </c>
      <c r="JU91" s="321">
        <v>10.077565212594321</v>
      </c>
      <c r="JV91" s="321">
        <v>11.156733109966231</v>
      </c>
      <c r="JW91" s="321">
        <v>6.4034421743524899</v>
      </c>
      <c r="JX91" s="321">
        <v>11.788797569661639</v>
      </c>
      <c r="JY91" s="321">
        <v>19.082814908580971</v>
      </c>
      <c r="JZ91" s="321">
        <v>8.0772219128978975</v>
      </c>
      <c r="KA91" s="321">
        <v>14.47760338431001</v>
      </c>
      <c r="KB91" s="321">
        <v>12.685215624381289</v>
      </c>
      <c r="KC91" s="321">
        <v>13.165916229694</v>
      </c>
      <c r="KD91" s="321">
        <v>14.01996778055917</v>
      </c>
      <c r="KE91" s="321">
        <v>11.78206111390754</v>
      </c>
      <c r="KF91" s="321">
        <v>12.53879619536414</v>
      </c>
      <c r="KG91" s="321">
        <v>15.24584170941888</v>
      </c>
      <c r="KH91" s="321">
        <v>9.3600384974765998</v>
      </c>
      <c r="KI91" s="321">
        <v>8.3947335610715772</v>
      </c>
      <c r="KJ91" s="321">
        <v>13.738000384562159</v>
      </c>
      <c r="KK91" s="321">
        <v>15.142164835948</v>
      </c>
    </row>
    <row r="92" spans="1:297" ht="15.75" customHeight="1">
      <c r="A92" s="199">
        <v>20.67</v>
      </c>
      <c r="B92" s="323" t="s">
        <v>601</v>
      </c>
      <c r="C92" s="321">
        <v>20.67</v>
      </c>
      <c r="D92" s="689">
        <v>11.504585054225601</v>
      </c>
      <c r="E92" s="689">
        <v>26.118085935581071</v>
      </c>
      <c r="F92" s="321">
        <v>17.83988360883389</v>
      </c>
      <c r="G92" s="321">
        <v>23.552223516407569</v>
      </c>
      <c r="H92" s="321">
        <v>19.43131573351544</v>
      </c>
      <c r="I92" s="321">
        <v>20.541872929657639</v>
      </c>
      <c r="J92" s="321">
        <v>18.666073585073828</v>
      </c>
      <c r="K92" s="321">
        <v>19.314879471680619</v>
      </c>
      <c r="L92" s="321">
        <v>19.582767400822501</v>
      </c>
      <c r="M92" s="321">
        <v>13.8506373597017</v>
      </c>
      <c r="N92" s="321">
        <v>19.586986981222079</v>
      </c>
      <c r="O92" s="321">
        <v>21.191316478109581</v>
      </c>
      <c r="P92" s="321">
        <v>15.13952483579479</v>
      </c>
      <c r="Q92" s="321">
        <v>21.261915155770911</v>
      </c>
      <c r="R92" s="321">
        <v>16.27179245324082</v>
      </c>
      <c r="S92" s="321">
        <v>18.228140959603099</v>
      </c>
      <c r="T92" s="321">
        <v>17.176765682765041</v>
      </c>
      <c r="U92" s="321">
        <v>19.943374624829019</v>
      </c>
      <c r="V92" s="321">
        <v>19.32572603289783</v>
      </c>
      <c r="W92" s="321">
        <v>14.61130439121315</v>
      </c>
      <c r="X92" s="321">
        <v>18.260347665629521</v>
      </c>
      <c r="Y92" s="321">
        <v>17.503265170150879</v>
      </c>
      <c r="Z92" s="321">
        <v>17.568314170231471</v>
      </c>
      <c r="AA92" s="321">
        <v>17.78573614888084</v>
      </c>
      <c r="AB92" s="321">
        <v>18.971316780661152</v>
      </c>
      <c r="AC92" s="321">
        <v>20.822813268477969</v>
      </c>
      <c r="AD92" s="321">
        <v>20.93601477849937</v>
      </c>
      <c r="AE92" s="321">
        <v>15.96067244257665</v>
      </c>
      <c r="AF92" s="321">
        <v>22.220439941311898</v>
      </c>
      <c r="AG92" s="321">
        <v>20.595952920246859</v>
      </c>
      <c r="AH92" s="321">
        <v>18.99667519502934</v>
      </c>
      <c r="AI92" s="321">
        <v>20.20816868984614</v>
      </c>
      <c r="AJ92" s="321">
        <v>17.744706723381501</v>
      </c>
      <c r="AK92" s="321">
        <v>18.872668041397741</v>
      </c>
      <c r="AL92" s="321">
        <v>17.098532809028889</v>
      </c>
      <c r="AM92" s="321">
        <v>20.009875393243451</v>
      </c>
      <c r="AN92" s="321">
        <v>19.497401124282419</v>
      </c>
      <c r="AO92" s="321">
        <v>20.727438427583071</v>
      </c>
      <c r="AP92" s="321">
        <v>21.54214705620803</v>
      </c>
      <c r="AQ92" s="321">
        <v>18.743504051025301</v>
      </c>
      <c r="AR92" s="321">
        <v>20.184833432345989</v>
      </c>
      <c r="AS92" s="321">
        <v>18.7113316640744</v>
      </c>
      <c r="AT92" s="321">
        <v>19.39217025184341</v>
      </c>
      <c r="AU92" s="321">
        <v>18.83408603866749</v>
      </c>
      <c r="AV92" s="321">
        <v>15.0294458012243</v>
      </c>
      <c r="AW92" s="321">
        <v>22.06482146445958</v>
      </c>
      <c r="AX92" s="321">
        <v>19.744449821541171</v>
      </c>
      <c r="AY92" s="321">
        <v>17.620660161284441</v>
      </c>
      <c r="AZ92" s="321">
        <v>20.105088017120039</v>
      </c>
      <c r="BA92" s="321">
        <v>19.52679046080598</v>
      </c>
      <c r="BB92" s="321">
        <v>19.5265482291226</v>
      </c>
      <c r="BC92" s="321">
        <v>20.021218932734332</v>
      </c>
      <c r="BD92" s="321">
        <v>15.30264066379255</v>
      </c>
      <c r="BE92" s="321">
        <v>19.281062500811931</v>
      </c>
      <c r="BF92" s="321">
        <v>18.55641807781193</v>
      </c>
      <c r="BG92" s="321">
        <v>15.248407328430631</v>
      </c>
      <c r="BH92" s="321">
        <v>16.38531719605983</v>
      </c>
      <c r="BI92" s="321">
        <v>18.43483357069686</v>
      </c>
      <c r="BJ92" s="321">
        <v>21.704994009452051</v>
      </c>
      <c r="BK92" s="321">
        <v>16.240462048715671</v>
      </c>
      <c r="BL92" s="321">
        <v>20.462372272085592</v>
      </c>
      <c r="BM92" s="321">
        <v>24.286612072880882</v>
      </c>
      <c r="BN92" s="321">
        <v>21.34619164773428</v>
      </c>
      <c r="BO92" s="321">
        <v>17.58658914654438</v>
      </c>
      <c r="BP92" s="321">
        <v>17.763421510989641</v>
      </c>
      <c r="BQ92" s="321">
        <v>20.94831340381436</v>
      </c>
      <c r="BR92" s="321">
        <v>20.942985721383991</v>
      </c>
      <c r="BS92" s="321">
        <v>18.76981169780003</v>
      </c>
      <c r="BT92" s="321">
        <v>19.46487312312642</v>
      </c>
      <c r="BU92" s="321">
        <v>19.4675014580198</v>
      </c>
      <c r="BV92" s="321">
        <v>19.336594515301201</v>
      </c>
      <c r="BW92" s="321">
        <v>18.557590808108131</v>
      </c>
      <c r="BX92" s="321">
        <v>20.05053100811098</v>
      </c>
      <c r="BY92" s="321">
        <v>21.576335043335909</v>
      </c>
      <c r="BZ92" s="321">
        <v>18.093283821297291</v>
      </c>
      <c r="CA92" s="321">
        <v>22.53855000213948</v>
      </c>
      <c r="CB92" s="321">
        <v>20.453837750344729</v>
      </c>
      <c r="CC92" s="321">
        <v>15.872324948920721</v>
      </c>
      <c r="CD92" s="321">
        <v>21.94130551630025</v>
      </c>
      <c r="CE92" s="321">
        <v>18.097522928065771</v>
      </c>
      <c r="CF92" s="321">
        <v>18.304912915313881</v>
      </c>
      <c r="CG92" s="321">
        <v>19.47522114984341</v>
      </c>
      <c r="CH92" s="321">
        <v>19.466839832608549</v>
      </c>
      <c r="CI92" s="321">
        <v>21.507488757888439</v>
      </c>
      <c r="CJ92" s="321">
        <v>21.510917192890432</v>
      </c>
      <c r="CK92" s="321">
        <v>19.191290860031049</v>
      </c>
      <c r="CL92" s="321">
        <v>17.423371250529598</v>
      </c>
      <c r="CM92" s="321">
        <v>17.34938400043594</v>
      </c>
      <c r="CN92" s="321">
        <v>22.075545666845681</v>
      </c>
      <c r="CO92" s="321">
        <v>17.707508960185621</v>
      </c>
      <c r="CP92" s="321">
        <v>17.420345678619711</v>
      </c>
      <c r="CQ92" s="321">
        <v>18.473949410181351</v>
      </c>
      <c r="CR92" s="321">
        <v>15.605063452365799</v>
      </c>
      <c r="CS92" s="321">
        <v>17.523774801464281</v>
      </c>
      <c r="CT92" s="321">
        <v>20.027015908718852</v>
      </c>
      <c r="CU92" s="321">
        <v>18.736421209510411</v>
      </c>
      <c r="CV92" s="321">
        <v>19.594628357623339</v>
      </c>
      <c r="CW92" s="321">
        <v>22.051004341278119</v>
      </c>
      <c r="CX92" s="321">
        <v>19.506922034357991</v>
      </c>
      <c r="CY92" s="321">
        <v>15.86951962725743</v>
      </c>
      <c r="CZ92" s="321">
        <v>20.42764235261739</v>
      </c>
      <c r="DA92" s="321">
        <v>19.699136268463171</v>
      </c>
      <c r="DB92" s="321">
        <v>17.344448724303671</v>
      </c>
      <c r="DC92" s="321">
        <v>23.262483145374581</v>
      </c>
      <c r="DD92" s="321">
        <v>21.322788134598849</v>
      </c>
      <c r="DE92" s="321">
        <v>21.626350628816851</v>
      </c>
      <c r="DF92" s="321">
        <v>21.657820255717311</v>
      </c>
      <c r="DG92" s="321">
        <v>20.59281844471419</v>
      </c>
      <c r="DH92" s="321">
        <v>20.677459031346149</v>
      </c>
      <c r="DI92" s="321">
        <v>16.686570413278151</v>
      </c>
      <c r="DJ92" s="321">
        <v>17.113415073500729</v>
      </c>
      <c r="DK92" s="321">
        <v>20.731166346543791</v>
      </c>
      <c r="DL92" s="321">
        <v>17.0184423380875</v>
      </c>
      <c r="DM92" s="321">
        <v>20.232064616926799</v>
      </c>
      <c r="DN92" s="321">
        <v>16.82183163807251</v>
      </c>
      <c r="DO92" s="321">
        <v>19.337936942935009</v>
      </c>
      <c r="DP92" s="321">
        <v>18.82578450491464</v>
      </c>
      <c r="DQ92" s="321">
        <v>20.223935219056589</v>
      </c>
      <c r="DR92" s="321">
        <v>17.05381603193938</v>
      </c>
      <c r="DS92" s="321">
        <v>19.677045704922229</v>
      </c>
      <c r="DT92" s="321">
        <v>22.39307479768792</v>
      </c>
      <c r="DU92" s="321">
        <v>18.041845446656541</v>
      </c>
      <c r="DV92" s="321">
        <v>20.34315080940301</v>
      </c>
      <c r="DW92" s="321">
        <v>17.968501955844879</v>
      </c>
      <c r="DX92" s="321">
        <v>21.767266096658179</v>
      </c>
      <c r="DY92" s="321">
        <v>18.960285590966489</v>
      </c>
      <c r="DZ92" s="321">
        <v>18.721457025479499</v>
      </c>
      <c r="EA92" s="321">
        <v>23.677845445307671</v>
      </c>
      <c r="EB92" s="321">
        <v>21.34854546223173</v>
      </c>
      <c r="EC92" s="321">
        <v>18.619047591451409</v>
      </c>
      <c r="ED92" s="321">
        <v>17.572951548476439</v>
      </c>
      <c r="EE92" s="321">
        <v>21.368439718780859</v>
      </c>
      <c r="EF92" s="321">
        <v>22.51793929668731</v>
      </c>
      <c r="EG92" s="321">
        <v>21.278614904753219</v>
      </c>
      <c r="EH92" s="321">
        <v>17.174139044809611</v>
      </c>
      <c r="EI92" s="321">
        <v>20.582727941409871</v>
      </c>
      <c r="EJ92" s="321">
        <v>19.842060438686961</v>
      </c>
      <c r="EK92" s="321">
        <v>16.333837401098201</v>
      </c>
      <c r="EL92" s="321">
        <v>12.288097629736869</v>
      </c>
      <c r="EM92" s="321">
        <v>21.07883630734435</v>
      </c>
      <c r="EN92" s="321">
        <v>17.927432996795481</v>
      </c>
      <c r="EO92" s="321">
        <v>21.04174193172701</v>
      </c>
      <c r="EP92" s="321">
        <v>19.617314673854661</v>
      </c>
      <c r="EQ92" s="321">
        <v>21.075290276045941</v>
      </c>
      <c r="ER92" s="321">
        <v>18.30011766066248</v>
      </c>
      <c r="ES92" s="321">
        <v>25.725940746843701</v>
      </c>
      <c r="ET92" s="321">
        <v>15.901836896697681</v>
      </c>
      <c r="EU92" s="321">
        <v>18.657928501418048</v>
      </c>
      <c r="EV92" s="321">
        <v>24.215935059561168</v>
      </c>
      <c r="EW92" s="321">
        <v>19.921972524048851</v>
      </c>
      <c r="EX92" s="321">
        <v>21.75733018131605</v>
      </c>
      <c r="EY92" s="321">
        <v>17.79196211089543</v>
      </c>
      <c r="EZ92" s="321">
        <v>19.62316888259662</v>
      </c>
      <c r="FA92" s="321">
        <v>23.975073570713299</v>
      </c>
      <c r="FB92" s="321">
        <v>23.83704488207729</v>
      </c>
      <c r="FC92" s="321">
        <v>18.686199535915652</v>
      </c>
      <c r="FD92" s="321">
        <v>20.132797227414759</v>
      </c>
      <c r="FE92" s="321">
        <v>18.788035351404471</v>
      </c>
      <c r="FF92" s="321">
        <v>19.661072178040659</v>
      </c>
      <c r="FG92" s="321">
        <v>20.39682943858941</v>
      </c>
      <c r="FH92" s="321">
        <v>21.273097495988821</v>
      </c>
      <c r="FI92" s="321">
        <v>20.0325151819806</v>
      </c>
      <c r="FJ92" s="321">
        <v>18.92557793931552</v>
      </c>
      <c r="FK92" s="321">
        <v>19.844502880644171</v>
      </c>
      <c r="FL92" s="321">
        <v>23.667930037340732</v>
      </c>
      <c r="FM92" s="321">
        <v>18.937433420849381</v>
      </c>
      <c r="FN92" s="321">
        <v>21.25994075291046</v>
      </c>
      <c r="FO92" s="321">
        <v>20.694979242599711</v>
      </c>
      <c r="FP92" s="321">
        <v>20.234172640001219</v>
      </c>
      <c r="FQ92" s="321">
        <v>17.160690025572439</v>
      </c>
      <c r="FR92" s="321">
        <v>23.413279171024211</v>
      </c>
      <c r="FS92" s="321">
        <v>20.364414881580771</v>
      </c>
      <c r="FT92" s="321">
        <v>20.15030067615907</v>
      </c>
      <c r="FU92" s="321">
        <v>16.269079303461162</v>
      </c>
      <c r="FV92" s="321">
        <v>19.01058527624177</v>
      </c>
      <c r="FW92" s="321">
        <v>21.614921983205821</v>
      </c>
      <c r="FX92" s="321">
        <v>18.48902297657089</v>
      </c>
      <c r="FY92" s="321">
        <v>17.29747150306191</v>
      </c>
      <c r="FZ92" s="321">
        <v>23.88043415942105</v>
      </c>
      <c r="GA92" s="321">
        <v>19.7989899005855</v>
      </c>
      <c r="GB92" s="321">
        <v>18.318366888350919</v>
      </c>
      <c r="GC92" s="321">
        <v>22.395043658047669</v>
      </c>
      <c r="GD92" s="321">
        <v>19.29964503330784</v>
      </c>
      <c r="GE92" s="321">
        <v>18.989085056153758</v>
      </c>
      <c r="GF92" s="321">
        <v>23.19155695871979</v>
      </c>
      <c r="GG92" s="321">
        <v>16.792661988852132</v>
      </c>
      <c r="GH92" s="321">
        <v>23.136283191250811</v>
      </c>
      <c r="GI92" s="321">
        <v>17.66994459916431</v>
      </c>
      <c r="GJ92" s="321">
        <v>18.32363677818973</v>
      </c>
      <c r="GK92" s="321">
        <v>20.1701021559177</v>
      </c>
      <c r="GL92" s="321">
        <v>18.973447219556849</v>
      </c>
      <c r="GM92" s="321">
        <v>20.40951051568338</v>
      </c>
      <c r="GN92" s="321">
        <v>16.812500433688161</v>
      </c>
      <c r="GO92" s="321">
        <v>21.566202915195259</v>
      </c>
      <c r="GP92" s="321">
        <v>16.510594487188769</v>
      </c>
      <c r="GQ92" s="321">
        <v>20.598852834425411</v>
      </c>
      <c r="GR92" s="321">
        <v>19.399922201361921</v>
      </c>
      <c r="GS92" s="321">
        <v>18.962327485693599</v>
      </c>
      <c r="GT92" s="321">
        <v>18.989925787792849</v>
      </c>
      <c r="GU92" s="321">
        <v>21.183154021250012</v>
      </c>
      <c r="GV92" s="321">
        <v>20.136335455412809</v>
      </c>
      <c r="GW92" s="321">
        <v>13.324857792221749</v>
      </c>
      <c r="GX92" s="321">
        <v>17.340947826314739</v>
      </c>
      <c r="GY92" s="321">
        <v>17.757241316657531</v>
      </c>
      <c r="GZ92" s="321">
        <v>23.24489498079744</v>
      </c>
      <c r="HA92" s="321">
        <v>21.12025736699897</v>
      </c>
      <c r="HB92" s="321">
        <v>20.364235983479759</v>
      </c>
      <c r="HC92" s="321">
        <v>18.024286605306521</v>
      </c>
      <c r="HD92" s="321">
        <v>16.347927892525089</v>
      </c>
      <c r="HE92" s="321">
        <v>20.828949409734761</v>
      </c>
      <c r="HF92" s="321">
        <v>17.57221090144338</v>
      </c>
      <c r="HG92" s="321">
        <v>20.484260086317509</v>
      </c>
      <c r="HH92" s="321">
        <v>19.767810386343761</v>
      </c>
      <c r="HI92" s="321">
        <v>22.412932321158831</v>
      </c>
      <c r="HJ92" s="321">
        <v>19.31964353350352</v>
      </c>
      <c r="HK92" s="321">
        <v>20.05123062359251</v>
      </c>
      <c r="HL92" s="321">
        <v>19.909016162058599</v>
      </c>
      <c r="HM92" s="321">
        <v>18.804921341328619</v>
      </c>
      <c r="HN92" s="321">
        <v>19.03231061982239</v>
      </c>
      <c r="HO92" s="321">
        <v>25.002116820170421</v>
      </c>
      <c r="HP92" s="321">
        <v>20.48055419877177</v>
      </c>
      <c r="HQ92" s="321">
        <v>18.179121694631281</v>
      </c>
      <c r="HR92" s="321">
        <v>20.505533579774141</v>
      </c>
      <c r="HS92" s="321">
        <v>15.916163377878171</v>
      </c>
      <c r="HT92" s="321">
        <v>22.512839031099642</v>
      </c>
      <c r="HU92" s="321">
        <v>18.76960088840875</v>
      </c>
      <c r="HV92" s="321">
        <v>21.664500659192221</v>
      </c>
      <c r="HW92" s="321">
        <v>15.675685929978931</v>
      </c>
      <c r="HX92" s="321">
        <v>19.356722992305212</v>
      </c>
      <c r="HY92" s="321">
        <v>20.640270185020121</v>
      </c>
      <c r="HZ92" s="321">
        <v>20.842283613646909</v>
      </c>
      <c r="IA92" s="321">
        <v>16.495973731963701</v>
      </c>
      <c r="IB92" s="321">
        <v>17.731070965745349</v>
      </c>
      <c r="IC92" s="321">
        <v>19.82093441521118</v>
      </c>
      <c r="ID92" s="321">
        <v>19.55549736337273</v>
      </c>
      <c r="IE92" s="321">
        <v>18.884942303010309</v>
      </c>
      <c r="IF92" s="321">
        <v>21.124197863767261</v>
      </c>
      <c r="IG92" s="321">
        <v>18.50881076212503</v>
      </c>
      <c r="IH92" s="321">
        <v>16.952194639862832</v>
      </c>
      <c r="II92" s="321">
        <v>18.01294227434428</v>
      </c>
      <c r="IJ92" s="321">
        <v>19.988558747687669</v>
      </c>
      <c r="IK92" s="321">
        <v>21.164228955524631</v>
      </c>
      <c r="IL92" s="321">
        <v>18.116383644975151</v>
      </c>
      <c r="IM92" s="321">
        <v>18.79839133245402</v>
      </c>
      <c r="IN92" s="321">
        <v>22.195159796504921</v>
      </c>
      <c r="IO92" s="321">
        <v>19.192438014126921</v>
      </c>
      <c r="IP92" s="321">
        <v>16.892467393233851</v>
      </c>
      <c r="IQ92" s="321">
        <v>18.554543366517979</v>
      </c>
      <c r="IR92" s="321">
        <v>19.938819012340151</v>
      </c>
      <c r="IS92" s="321">
        <v>18.77460894994902</v>
      </c>
      <c r="IT92" s="321">
        <v>20.40769460196714</v>
      </c>
      <c r="IU92" s="321">
        <v>20.269136829257679</v>
      </c>
      <c r="IV92" s="321">
        <v>11.504585054225601</v>
      </c>
      <c r="IW92" s="321">
        <v>21.604215719136</v>
      </c>
      <c r="IX92" s="321">
        <v>21.201312169935701</v>
      </c>
      <c r="IY92" s="321">
        <v>19.56644888908367</v>
      </c>
      <c r="IZ92" s="321">
        <v>13.367346042893921</v>
      </c>
      <c r="JA92" s="321">
        <v>19.141446201031879</v>
      </c>
      <c r="JB92" s="321">
        <v>18.275674428762901</v>
      </c>
      <c r="JC92" s="321">
        <v>19.110474104877991</v>
      </c>
      <c r="JD92" s="321">
        <v>18.73136628823794</v>
      </c>
      <c r="JE92" s="321">
        <v>19.04124707886956</v>
      </c>
      <c r="JF92" s="321">
        <v>20.390544973508511</v>
      </c>
      <c r="JG92" s="321">
        <v>16.046513688546501</v>
      </c>
      <c r="JH92" s="321">
        <v>16.424441463281511</v>
      </c>
      <c r="JI92" s="321">
        <v>23.006312353783571</v>
      </c>
      <c r="JJ92" s="321">
        <v>20.363599585745639</v>
      </c>
      <c r="JK92" s="321">
        <v>19.550082047701942</v>
      </c>
      <c r="JL92" s="321">
        <v>20.00549977877515</v>
      </c>
      <c r="JM92" s="321">
        <v>20.51932494948667</v>
      </c>
      <c r="JN92" s="321">
        <v>12.99111005966342</v>
      </c>
      <c r="JO92" s="321">
        <v>19.46580869700901</v>
      </c>
      <c r="JP92" s="321">
        <v>17.822699684822538</v>
      </c>
      <c r="JQ92" s="321">
        <v>20.80111501592129</v>
      </c>
      <c r="JR92" s="321">
        <v>23.04338860760836</v>
      </c>
      <c r="JS92" s="321">
        <v>22.068403933115569</v>
      </c>
      <c r="JT92" s="321">
        <v>21.263964052805392</v>
      </c>
      <c r="JU92" s="321">
        <v>16.741072010836021</v>
      </c>
      <c r="JV92" s="321">
        <v>17.456738187017869</v>
      </c>
      <c r="JW92" s="321">
        <v>26.118085935581071</v>
      </c>
      <c r="JX92" s="321">
        <v>16.190339245522821</v>
      </c>
      <c r="JY92" s="321">
        <v>20.137411395599589</v>
      </c>
      <c r="JZ92" s="321">
        <v>20.975411254474679</v>
      </c>
      <c r="KA92" s="321">
        <v>20.547050640950811</v>
      </c>
      <c r="KB92" s="321">
        <v>18.784572275678279</v>
      </c>
      <c r="KC92" s="321">
        <v>19.423710016888229</v>
      </c>
      <c r="KD92" s="321">
        <v>22.513962754619179</v>
      </c>
      <c r="KE92" s="321">
        <v>19.583944922593268</v>
      </c>
      <c r="KF92" s="321">
        <v>20.272181602792589</v>
      </c>
      <c r="KG92" s="321">
        <v>21.637155520245209</v>
      </c>
      <c r="KH92" s="321">
        <v>20.956415140232131</v>
      </c>
      <c r="KI92" s="321">
        <v>16.127810315690169</v>
      </c>
      <c r="KJ92" s="321">
        <v>17.303333709371849</v>
      </c>
      <c r="KK92" s="321">
        <v>20.536502150077059</v>
      </c>
    </row>
    <row r="93" spans="1:297" ht="15.75" customHeight="1">
      <c r="A93" s="199">
        <v>10.96</v>
      </c>
      <c r="B93" s="323" t="s">
        <v>552</v>
      </c>
      <c r="C93" s="321">
        <v>9.0030614582062629</v>
      </c>
      <c r="D93" s="689">
        <v>0</v>
      </c>
      <c r="E93" s="689">
        <v>28.51787322807089</v>
      </c>
      <c r="F93" s="321">
        <v>0</v>
      </c>
      <c r="G93" s="321">
        <v>0</v>
      </c>
      <c r="H93" s="321">
        <v>0</v>
      </c>
      <c r="I93" s="321">
        <v>0</v>
      </c>
      <c r="J93" s="321">
        <v>0</v>
      </c>
      <c r="K93" s="321">
        <v>1.016330030545773</v>
      </c>
      <c r="L93" s="321">
        <v>0</v>
      </c>
      <c r="M93" s="321">
        <v>0</v>
      </c>
      <c r="N93" s="321">
        <v>0</v>
      </c>
      <c r="O93" s="321">
        <v>28.51787322807089</v>
      </c>
      <c r="P93" s="321">
        <v>0</v>
      </c>
      <c r="Q93" s="321">
        <v>0</v>
      </c>
      <c r="R93" s="321">
        <v>0</v>
      </c>
      <c r="S93" s="321">
        <v>0</v>
      </c>
      <c r="T93" s="321">
        <v>0</v>
      </c>
      <c r="U93" s="321">
        <v>0</v>
      </c>
      <c r="V93" s="321">
        <v>0</v>
      </c>
      <c r="W93" s="321">
        <v>0</v>
      </c>
      <c r="X93" s="321">
        <v>0</v>
      </c>
      <c r="Y93" s="321">
        <v>0</v>
      </c>
      <c r="Z93" s="321">
        <v>0</v>
      </c>
      <c r="AA93" s="321">
        <v>0</v>
      </c>
      <c r="AB93" s="321">
        <v>0</v>
      </c>
      <c r="AC93" s="321">
        <v>0</v>
      </c>
      <c r="AD93" s="321">
        <v>0</v>
      </c>
      <c r="AE93" s="321">
        <v>0</v>
      </c>
      <c r="AF93" s="321">
        <v>14.007720980139229</v>
      </c>
      <c r="AG93" s="321">
        <v>18.12392139501889</v>
      </c>
      <c r="AH93" s="321">
        <v>0</v>
      </c>
      <c r="AI93" s="321">
        <v>0</v>
      </c>
      <c r="AJ93" s="321">
        <v>0</v>
      </c>
      <c r="AK93" s="321">
        <v>0</v>
      </c>
      <c r="AL93" s="321">
        <v>0</v>
      </c>
      <c r="AM93" s="321">
        <v>1.177718774286626</v>
      </c>
      <c r="AN93" s="321">
        <v>0.40764366537440289</v>
      </c>
      <c r="AO93" s="321">
        <v>2.4784858192191641</v>
      </c>
      <c r="AP93" s="321">
        <v>0</v>
      </c>
      <c r="AQ93" s="321">
        <v>0</v>
      </c>
      <c r="AR93" s="321">
        <v>0</v>
      </c>
      <c r="AS93" s="321">
        <v>0</v>
      </c>
      <c r="AT93" s="321">
        <v>0</v>
      </c>
      <c r="AU93" s="321">
        <v>1.8661531218250791</v>
      </c>
      <c r="AV93" s="321">
        <v>0</v>
      </c>
      <c r="AW93" s="321">
        <v>11.15276144292268</v>
      </c>
      <c r="AX93" s="321">
        <v>3.3385458031421211</v>
      </c>
      <c r="AY93" s="321">
        <v>0</v>
      </c>
      <c r="AZ93" s="321">
        <v>0</v>
      </c>
      <c r="BA93" s="321">
        <v>0</v>
      </c>
      <c r="BB93" s="321">
        <v>0</v>
      </c>
      <c r="BC93" s="321">
        <v>6.9568850698918903</v>
      </c>
      <c r="BD93" s="321">
        <v>0</v>
      </c>
      <c r="BE93" s="321">
        <v>0</v>
      </c>
      <c r="BF93" s="321">
        <v>0</v>
      </c>
      <c r="BG93" s="321">
        <v>0</v>
      </c>
      <c r="BH93" s="321">
        <v>0</v>
      </c>
      <c r="BI93" s="321">
        <v>0</v>
      </c>
      <c r="BJ93" s="321">
        <v>11.811460070225721</v>
      </c>
      <c r="BK93" s="321">
        <v>0</v>
      </c>
      <c r="BL93" s="321">
        <v>0</v>
      </c>
      <c r="BM93" s="321">
        <v>13.143040247894669</v>
      </c>
      <c r="BN93" s="321">
        <v>10.747679792151141</v>
      </c>
      <c r="BO93" s="321">
        <v>0</v>
      </c>
      <c r="BP93" s="321">
        <v>0</v>
      </c>
      <c r="BQ93" s="321">
        <v>0</v>
      </c>
      <c r="BR93" s="321">
        <v>14.68850113934649</v>
      </c>
      <c r="BS93" s="321">
        <v>0</v>
      </c>
      <c r="BT93" s="321">
        <v>0</v>
      </c>
      <c r="BU93" s="321">
        <v>0</v>
      </c>
      <c r="BV93" s="321">
        <v>0</v>
      </c>
      <c r="BW93" s="321">
        <v>0</v>
      </c>
      <c r="BX93" s="321">
        <v>0</v>
      </c>
      <c r="BY93" s="321">
        <v>0</v>
      </c>
      <c r="BZ93" s="321">
        <v>0</v>
      </c>
      <c r="CA93" s="321">
        <v>0</v>
      </c>
      <c r="CB93" s="321">
        <v>0</v>
      </c>
      <c r="CC93" s="321">
        <v>0</v>
      </c>
      <c r="CD93" s="321">
        <v>0</v>
      </c>
      <c r="CE93" s="321">
        <v>0</v>
      </c>
      <c r="CF93" s="321">
        <v>0</v>
      </c>
      <c r="CG93" s="321">
        <v>0</v>
      </c>
      <c r="CH93" s="321">
        <v>0</v>
      </c>
      <c r="CI93" s="321">
        <v>10.244531093532171</v>
      </c>
      <c r="CJ93" s="321">
        <v>11.93466018274888</v>
      </c>
      <c r="CK93" s="321">
        <v>0</v>
      </c>
      <c r="CL93" s="321">
        <v>0</v>
      </c>
      <c r="CM93" s="321">
        <v>0</v>
      </c>
      <c r="CN93" s="321">
        <v>10.756856397834129</v>
      </c>
      <c r="CO93" s="321">
        <v>0</v>
      </c>
      <c r="CP93" s="321">
        <v>17.371391523180449</v>
      </c>
      <c r="CQ93" s="321">
        <v>0</v>
      </c>
      <c r="CR93" s="321">
        <v>0</v>
      </c>
      <c r="CS93" s="321">
        <v>0</v>
      </c>
      <c r="CT93" s="321">
        <v>3.483668937585771</v>
      </c>
      <c r="CU93" s="321">
        <v>0</v>
      </c>
      <c r="CV93" s="321">
        <v>0</v>
      </c>
      <c r="CW93" s="321">
        <v>0.88940539608142644</v>
      </c>
      <c r="CX93" s="321">
        <v>0</v>
      </c>
      <c r="CY93" s="321">
        <v>0</v>
      </c>
      <c r="CZ93" s="321">
        <v>0</v>
      </c>
      <c r="DA93" s="321">
        <v>0</v>
      </c>
      <c r="DB93" s="321">
        <v>0</v>
      </c>
      <c r="DC93" s="321">
        <v>0</v>
      </c>
      <c r="DD93" s="321">
        <v>0</v>
      </c>
      <c r="DE93" s="321">
        <v>0</v>
      </c>
      <c r="DF93" s="321">
        <v>12.25732636665945</v>
      </c>
      <c r="DG93" s="321">
        <v>0</v>
      </c>
      <c r="DH93" s="321">
        <v>0</v>
      </c>
      <c r="DI93" s="321">
        <v>0</v>
      </c>
      <c r="DJ93" s="321">
        <v>0</v>
      </c>
      <c r="DK93" s="321">
        <v>0</v>
      </c>
      <c r="DL93" s="321">
        <v>0</v>
      </c>
      <c r="DM93" s="321">
        <v>0</v>
      </c>
      <c r="DN93" s="321">
        <v>0</v>
      </c>
      <c r="DO93" s="321">
        <v>0</v>
      </c>
      <c r="DP93" s="321">
        <v>0</v>
      </c>
      <c r="DQ93" s="321">
        <v>3.9745668091754869</v>
      </c>
      <c r="DR93" s="321">
        <v>0</v>
      </c>
      <c r="DS93" s="321">
        <v>1.031468927687446</v>
      </c>
      <c r="DT93" s="321">
        <v>0</v>
      </c>
      <c r="DU93" s="321">
        <v>0</v>
      </c>
      <c r="DV93" s="321">
        <v>3.4769960101960788</v>
      </c>
      <c r="DW93" s="321">
        <v>0</v>
      </c>
      <c r="DX93" s="321">
        <v>0</v>
      </c>
      <c r="DY93" s="321">
        <v>1.7530039925687591</v>
      </c>
      <c r="DZ93" s="321">
        <v>0</v>
      </c>
      <c r="EA93" s="321">
        <v>10.35066984868047</v>
      </c>
      <c r="EB93" s="321">
        <v>0</v>
      </c>
      <c r="EC93" s="321">
        <v>0</v>
      </c>
      <c r="ED93" s="321">
        <v>0</v>
      </c>
      <c r="EE93" s="321">
        <v>6.7176744831684054</v>
      </c>
      <c r="EF93" s="321">
        <v>0</v>
      </c>
      <c r="EG93" s="321">
        <v>0</v>
      </c>
      <c r="EH93" s="321">
        <v>0</v>
      </c>
      <c r="EI93" s="321">
        <v>0</v>
      </c>
      <c r="EJ93" s="321">
        <v>0</v>
      </c>
      <c r="EK93" s="321">
        <v>4.2466908180324552</v>
      </c>
      <c r="EL93" s="321">
        <v>0</v>
      </c>
      <c r="EM93" s="321">
        <v>16.78630045269734</v>
      </c>
      <c r="EN93" s="321">
        <v>0</v>
      </c>
      <c r="EO93" s="321">
        <v>0</v>
      </c>
      <c r="EP93" s="321">
        <v>0</v>
      </c>
      <c r="EQ93" s="321">
        <v>0</v>
      </c>
      <c r="ER93" s="321">
        <v>0</v>
      </c>
      <c r="ES93" s="321">
        <v>0</v>
      </c>
      <c r="ET93" s="321">
        <v>0</v>
      </c>
      <c r="EU93" s="321">
        <v>0</v>
      </c>
      <c r="EV93" s="321">
        <v>0</v>
      </c>
      <c r="EW93" s="321">
        <v>0</v>
      </c>
      <c r="EX93" s="321">
        <v>0</v>
      </c>
      <c r="EY93" s="321">
        <v>0</v>
      </c>
      <c r="EZ93" s="321">
        <v>0</v>
      </c>
      <c r="FA93" s="321">
        <v>3.7707709906153202</v>
      </c>
      <c r="FB93" s="321">
        <v>6.5484476006382772</v>
      </c>
      <c r="FC93" s="321">
        <v>0</v>
      </c>
      <c r="FD93" s="321">
        <v>0</v>
      </c>
      <c r="FE93" s="321">
        <v>1.7001720846655419</v>
      </c>
      <c r="FF93" s="321">
        <v>0</v>
      </c>
      <c r="FG93" s="321">
        <v>0</v>
      </c>
      <c r="FH93" s="321">
        <v>10.17379641470767</v>
      </c>
      <c r="FI93" s="321">
        <v>0</v>
      </c>
      <c r="FJ93" s="321">
        <v>0</v>
      </c>
      <c r="FK93" s="321">
        <v>13.37107856896692</v>
      </c>
      <c r="FL93" s="321">
        <v>0</v>
      </c>
      <c r="FM93" s="321">
        <v>0</v>
      </c>
      <c r="FN93" s="321">
        <v>7.5729344009013726</v>
      </c>
      <c r="FO93" s="321">
        <v>0</v>
      </c>
      <c r="FP93" s="321">
        <v>0</v>
      </c>
      <c r="FQ93" s="321">
        <v>0</v>
      </c>
      <c r="FR93" s="321">
        <v>0</v>
      </c>
      <c r="FS93" s="321">
        <v>0</v>
      </c>
      <c r="FT93" s="321">
        <v>11.392900626463319</v>
      </c>
      <c r="FU93" s="321">
        <v>0</v>
      </c>
      <c r="FV93" s="321">
        <v>5.9363556111000726</v>
      </c>
      <c r="FW93" s="321">
        <v>0</v>
      </c>
      <c r="FX93" s="321">
        <v>0</v>
      </c>
      <c r="FY93" s="321">
        <v>0</v>
      </c>
      <c r="FZ93" s="321">
        <v>0</v>
      </c>
      <c r="GA93" s="321">
        <v>0</v>
      </c>
      <c r="GB93" s="321">
        <v>0</v>
      </c>
      <c r="GC93" s="321">
        <v>0</v>
      </c>
      <c r="GD93" s="321">
        <v>0</v>
      </c>
      <c r="GE93" s="321">
        <v>9.0965988147474022</v>
      </c>
      <c r="GF93" s="321">
        <v>1.763803653647168</v>
      </c>
      <c r="GG93" s="321">
        <v>0</v>
      </c>
      <c r="GH93" s="321">
        <v>14.91679520449377</v>
      </c>
      <c r="GI93" s="321">
        <v>0</v>
      </c>
      <c r="GJ93" s="321">
        <v>0</v>
      </c>
      <c r="GK93" s="321">
        <v>0</v>
      </c>
      <c r="GL93" s="321">
        <v>0</v>
      </c>
      <c r="GM93" s="321">
        <v>0</v>
      </c>
      <c r="GN93" s="321">
        <v>0</v>
      </c>
      <c r="GO93" s="321">
        <v>0</v>
      </c>
      <c r="GP93" s="321">
        <v>0</v>
      </c>
      <c r="GQ93" s="321">
        <v>0</v>
      </c>
      <c r="GR93" s="321">
        <v>0</v>
      </c>
      <c r="GS93" s="321">
        <v>0</v>
      </c>
      <c r="GT93" s="321">
        <v>0</v>
      </c>
      <c r="GU93" s="321">
        <v>0</v>
      </c>
      <c r="GV93" s="321">
        <v>2.2441129052595952</v>
      </c>
      <c r="GW93" s="321">
        <v>0</v>
      </c>
      <c r="GX93" s="321">
        <v>0</v>
      </c>
      <c r="GY93" s="321">
        <v>0</v>
      </c>
      <c r="GZ93" s="321">
        <v>4.1904144105387191</v>
      </c>
      <c r="HA93" s="321">
        <v>0</v>
      </c>
      <c r="HB93" s="321">
        <v>13.511447012155759</v>
      </c>
      <c r="HC93" s="321">
        <v>0</v>
      </c>
      <c r="HD93" s="321">
        <v>0</v>
      </c>
      <c r="HE93" s="321">
        <v>0.1002517985007199</v>
      </c>
      <c r="HF93" s="321">
        <v>0</v>
      </c>
      <c r="HG93" s="321">
        <v>0</v>
      </c>
      <c r="HH93" s="321">
        <v>0</v>
      </c>
      <c r="HI93" s="321">
        <v>0</v>
      </c>
      <c r="HJ93" s="321">
        <v>1.575879890279809</v>
      </c>
      <c r="HK93" s="321">
        <v>0</v>
      </c>
      <c r="HL93" s="321">
        <v>8.7120024631282256</v>
      </c>
      <c r="HM93" s="321">
        <v>0</v>
      </c>
      <c r="HN93" s="321">
        <v>0</v>
      </c>
      <c r="HO93" s="321">
        <v>2.2392162886614102</v>
      </c>
      <c r="HP93" s="321">
        <v>0</v>
      </c>
      <c r="HQ93" s="321">
        <v>0</v>
      </c>
      <c r="HR93" s="321">
        <v>0</v>
      </c>
      <c r="HS93" s="321">
        <v>0</v>
      </c>
      <c r="HT93" s="321">
        <v>0</v>
      </c>
      <c r="HU93" s="321">
        <v>0.84772391320850615</v>
      </c>
      <c r="HV93" s="321">
        <v>0</v>
      </c>
      <c r="HW93" s="321">
        <v>0</v>
      </c>
      <c r="HX93" s="321">
        <v>0</v>
      </c>
      <c r="HY93" s="321">
        <v>10.484210486637741</v>
      </c>
      <c r="HZ93" s="321">
        <v>0</v>
      </c>
      <c r="IA93" s="321">
        <v>0</v>
      </c>
      <c r="IB93" s="321">
        <v>0</v>
      </c>
      <c r="IC93" s="321">
        <v>0</v>
      </c>
      <c r="ID93" s="321">
        <v>0</v>
      </c>
      <c r="IE93" s="321">
        <v>10.376483799405021</v>
      </c>
      <c r="IF93" s="321">
        <v>0</v>
      </c>
      <c r="IG93" s="321">
        <v>0</v>
      </c>
      <c r="IH93" s="321">
        <v>0</v>
      </c>
      <c r="II93" s="321">
        <v>0</v>
      </c>
      <c r="IJ93" s="321">
        <v>0</v>
      </c>
      <c r="IK93" s="321">
        <v>0</v>
      </c>
      <c r="IL93" s="321">
        <v>0</v>
      </c>
      <c r="IM93" s="321">
        <v>0</v>
      </c>
      <c r="IN93" s="321">
        <v>0</v>
      </c>
      <c r="IO93" s="321">
        <v>0</v>
      </c>
      <c r="IP93" s="321">
        <v>0</v>
      </c>
      <c r="IQ93" s="321">
        <v>0</v>
      </c>
      <c r="IR93" s="321">
        <v>0</v>
      </c>
      <c r="IS93" s="321">
        <v>0</v>
      </c>
      <c r="IT93" s="321">
        <v>0.13589883450302831</v>
      </c>
      <c r="IU93" s="321">
        <v>0</v>
      </c>
      <c r="IV93" s="321">
        <v>3.288998183290758</v>
      </c>
      <c r="IW93" s="321">
        <v>0</v>
      </c>
      <c r="IX93" s="321">
        <v>23.370634315317901</v>
      </c>
      <c r="IY93" s="321">
        <v>0</v>
      </c>
      <c r="IZ93" s="321">
        <v>0</v>
      </c>
      <c r="JA93" s="321">
        <v>0</v>
      </c>
      <c r="JB93" s="321">
        <v>0</v>
      </c>
      <c r="JC93" s="321">
        <v>0</v>
      </c>
      <c r="JD93" s="321">
        <v>0</v>
      </c>
      <c r="JE93" s="321">
        <v>0</v>
      </c>
      <c r="JF93" s="321">
        <v>20.10804791376983</v>
      </c>
      <c r="JG93" s="321">
        <v>0</v>
      </c>
      <c r="JH93" s="321">
        <v>0</v>
      </c>
      <c r="JI93" s="321">
        <v>22.595387299651449</v>
      </c>
      <c r="JJ93" s="321">
        <v>0</v>
      </c>
      <c r="JK93" s="321">
        <v>0</v>
      </c>
      <c r="JL93" s="321">
        <v>0</v>
      </c>
      <c r="JM93" s="321">
        <v>0</v>
      </c>
      <c r="JN93" s="321">
        <v>0</v>
      </c>
      <c r="JO93" s="321">
        <v>2.3614645862074002</v>
      </c>
      <c r="JP93" s="321">
        <v>0</v>
      </c>
      <c r="JQ93" s="321">
        <v>0</v>
      </c>
      <c r="JR93" s="321">
        <v>14.660697288455239</v>
      </c>
      <c r="JS93" s="321">
        <v>2.6834809509516471</v>
      </c>
      <c r="JT93" s="321">
        <v>0</v>
      </c>
      <c r="JU93" s="321">
        <v>0</v>
      </c>
      <c r="JV93" s="321">
        <v>0</v>
      </c>
      <c r="JW93" s="321">
        <v>5.5219501471468222</v>
      </c>
      <c r="JX93" s="321">
        <v>0</v>
      </c>
      <c r="JY93" s="321">
        <v>0</v>
      </c>
      <c r="JZ93" s="321">
        <v>0</v>
      </c>
      <c r="KA93" s="321">
        <v>0</v>
      </c>
      <c r="KB93" s="321">
        <v>0</v>
      </c>
      <c r="KC93" s="321">
        <v>0</v>
      </c>
      <c r="KD93" s="321">
        <v>0</v>
      </c>
      <c r="KE93" s="321">
        <v>0</v>
      </c>
      <c r="KF93" s="321">
        <v>0</v>
      </c>
      <c r="KG93" s="321">
        <v>1.172558105947815</v>
      </c>
      <c r="KH93" s="321">
        <v>1.8600635755966139</v>
      </c>
      <c r="KI93" s="321">
        <v>0</v>
      </c>
      <c r="KJ93" s="321">
        <v>0</v>
      </c>
      <c r="KK93" s="321">
        <v>0</v>
      </c>
    </row>
    <row r="94" spans="1:297" s="493" customFormat="1" ht="15.75" customHeight="1">
      <c r="A94" s="491"/>
      <c r="B94" s="492" t="s">
        <v>348</v>
      </c>
      <c r="C94" s="509">
        <v>56.132472179398597</v>
      </c>
      <c r="D94" s="694">
        <v>19.923420051066291</v>
      </c>
      <c r="E94" s="694">
        <v>825.34691277799675</v>
      </c>
      <c r="F94" s="509">
        <v>72.09787326658163</v>
      </c>
      <c r="G94" s="509">
        <v>35.811904733976917</v>
      </c>
      <c r="H94" s="509">
        <v>69.269236378967832</v>
      </c>
      <c r="I94" s="509">
        <v>31.041646683427381</v>
      </c>
      <c r="J94" s="509">
        <v>26.800667249247979</v>
      </c>
      <c r="K94" s="509">
        <v>29.261289893466969</v>
      </c>
      <c r="L94" s="509">
        <v>28.688790977321791</v>
      </c>
      <c r="M94" s="509">
        <v>155.33296478072211</v>
      </c>
      <c r="N94" s="509">
        <v>524.83924259887397</v>
      </c>
      <c r="O94" s="509">
        <v>62.650332193764328</v>
      </c>
      <c r="P94" s="509">
        <v>26.928030690944329</v>
      </c>
      <c r="Q94" s="509">
        <v>35.038822595842703</v>
      </c>
      <c r="R94" s="509">
        <v>81.397729075225826</v>
      </c>
      <c r="S94" s="509">
        <v>35.56173330453607</v>
      </c>
      <c r="T94" s="509">
        <v>84.596955273500214</v>
      </c>
      <c r="U94" s="509">
        <v>79.6253304531824</v>
      </c>
      <c r="V94" s="509">
        <v>95.760460430383361</v>
      </c>
      <c r="W94" s="509">
        <v>175.71300476932629</v>
      </c>
      <c r="X94" s="509">
        <v>29.838328722746471</v>
      </c>
      <c r="Y94" s="509">
        <v>73.395441335667414</v>
      </c>
      <c r="Z94" s="509">
        <v>100.2029929367841</v>
      </c>
      <c r="AA94" s="509">
        <v>37.782791562803837</v>
      </c>
      <c r="AB94" s="509">
        <v>133.4481228543124</v>
      </c>
      <c r="AC94" s="509">
        <v>30.206319168754799</v>
      </c>
      <c r="AD94" s="509">
        <v>27.85198963702042</v>
      </c>
      <c r="AE94" s="509">
        <v>370.1723190640393</v>
      </c>
      <c r="AF94" s="509">
        <v>54.847770515382919</v>
      </c>
      <c r="AG94" s="509">
        <v>53.914764234079641</v>
      </c>
      <c r="AH94" s="509">
        <v>80.796913008541324</v>
      </c>
      <c r="AI94" s="509">
        <v>28.810548504495799</v>
      </c>
      <c r="AJ94" s="509">
        <v>31.972063333877461</v>
      </c>
      <c r="AK94" s="509">
        <v>27.363597183576339</v>
      </c>
      <c r="AL94" s="509">
        <v>378.02274106567131</v>
      </c>
      <c r="AM94" s="509">
        <v>34.431325365166813</v>
      </c>
      <c r="AN94" s="509">
        <v>29.10967697335796</v>
      </c>
      <c r="AO94" s="509">
        <v>37.562164343345053</v>
      </c>
      <c r="AP94" s="509">
        <v>35.143100677433353</v>
      </c>
      <c r="AQ94" s="509">
        <v>28.012933400097712</v>
      </c>
      <c r="AR94" s="509">
        <v>52.744906106577638</v>
      </c>
      <c r="AS94" s="509">
        <v>29.71439028877025</v>
      </c>
      <c r="AT94" s="509">
        <v>37.376077690309877</v>
      </c>
      <c r="AU94" s="509">
        <v>29.45306233942906</v>
      </c>
      <c r="AV94" s="509">
        <v>342.12223652722668</v>
      </c>
      <c r="AW94" s="509">
        <v>439.13389875687568</v>
      </c>
      <c r="AX94" s="509">
        <v>30.52004472923133</v>
      </c>
      <c r="AY94" s="509">
        <v>141.86273895787369</v>
      </c>
      <c r="AZ94" s="509">
        <v>30.57040446563478</v>
      </c>
      <c r="BA94" s="509">
        <v>33.543387073294859</v>
      </c>
      <c r="BB94" s="509">
        <v>29.584030315039531</v>
      </c>
      <c r="BC94" s="509">
        <v>42.856417939657902</v>
      </c>
      <c r="BD94" s="509">
        <v>25.92985889804104</v>
      </c>
      <c r="BE94" s="509">
        <v>36.039560126514559</v>
      </c>
      <c r="BF94" s="509">
        <v>173.55889227947361</v>
      </c>
      <c r="BG94" s="509">
        <v>334.25294412621889</v>
      </c>
      <c r="BH94" s="509">
        <v>72.001948600863045</v>
      </c>
      <c r="BI94" s="509">
        <v>85.099168035580277</v>
      </c>
      <c r="BJ94" s="509">
        <v>48.401850169647432</v>
      </c>
      <c r="BK94" s="509">
        <v>51.495020026954727</v>
      </c>
      <c r="BL94" s="509">
        <v>50.07246668368952</v>
      </c>
      <c r="BM94" s="509">
        <v>46.564632602224393</v>
      </c>
      <c r="BN94" s="509">
        <v>41.019294409875947</v>
      </c>
      <c r="BO94" s="509">
        <v>149.74156948105781</v>
      </c>
      <c r="BP94" s="509">
        <v>44.599558568144587</v>
      </c>
      <c r="BQ94" s="509">
        <v>63.880984216864512</v>
      </c>
      <c r="BR94" s="509">
        <v>43.757682231551158</v>
      </c>
      <c r="BS94" s="509">
        <v>133.77514628665739</v>
      </c>
      <c r="BT94" s="509">
        <v>55.136246575832949</v>
      </c>
      <c r="BU94" s="509">
        <v>338.07885740177448</v>
      </c>
      <c r="BV94" s="509">
        <v>45.553821645116621</v>
      </c>
      <c r="BW94" s="509">
        <v>69.387475673035397</v>
      </c>
      <c r="BX94" s="509">
        <v>30.838693422410191</v>
      </c>
      <c r="BY94" s="509">
        <v>169.08975179803221</v>
      </c>
      <c r="BZ94" s="509">
        <v>138.1553003049564</v>
      </c>
      <c r="CA94" s="509">
        <v>91.11677470120604</v>
      </c>
      <c r="CB94" s="509">
        <v>35.926978802522612</v>
      </c>
      <c r="CC94" s="509">
        <v>30.205493221226259</v>
      </c>
      <c r="CD94" s="509">
        <v>30.05265163092351</v>
      </c>
      <c r="CE94" s="509">
        <v>55.679746972437357</v>
      </c>
      <c r="CF94" s="509">
        <v>348.53583877563761</v>
      </c>
      <c r="CG94" s="509">
        <v>43.938433706760208</v>
      </c>
      <c r="CH94" s="509">
        <v>37.983587847659109</v>
      </c>
      <c r="CI94" s="509">
        <v>43.304605061329113</v>
      </c>
      <c r="CJ94" s="509">
        <v>43.386119585561389</v>
      </c>
      <c r="CK94" s="509">
        <v>84.571551892366287</v>
      </c>
      <c r="CL94" s="509">
        <v>150.9860999753428</v>
      </c>
      <c r="CM94" s="509">
        <v>366.47555469114332</v>
      </c>
      <c r="CN94" s="509">
        <v>40.432592140650357</v>
      </c>
      <c r="CO94" s="509">
        <v>153.25261669751009</v>
      </c>
      <c r="CP94" s="509">
        <v>377.21596605373162</v>
      </c>
      <c r="CQ94" s="509">
        <v>85.8346632857846</v>
      </c>
      <c r="CR94" s="509">
        <v>369.1064333201557</v>
      </c>
      <c r="CS94" s="509">
        <v>29.781931060855289</v>
      </c>
      <c r="CT94" s="509">
        <v>38.263482357270483</v>
      </c>
      <c r="CU94" s="509">
        <v>396.12605527123941</v>
      </c>
      <c r="CV94" s="509">
        <v>97.839909812631205</v>
      </c>
      <c r="CW94" s="509">
        <v>30.894390832609162</v>
      </c>
      <c r="CX94" s="509">
        <v>159.95192777725771</v>
      </c>
      <c r="CY94" s="509">
        <v>30.308406424467929</v>
      </c>
      <c r="CZ94" s="509">
        <v>36.175620061771973</v>
      </c>
      <c r="DA94" s="509">
        <v>33.057721256749282</v>
      </c>
      <c r="DB94" s="509">
        <v>94.188304390680486</v>
      </c>
      <c r="DC94" s="509">
        <v>34.145704134606703</v>
      </c>
      <c r="DD94" s="509">
        <v>180.7016705163341</v>
      </c>
      <c r="DE94" s="509">
        <v>172.0861403629622</v>
      </c>
      <c r="DF94" s="509">
        <v>48.361034588975009</v>
      </c>
      <c r="DG94" s="509">
        <v>61.253186703791492</v>
      </c>
      <c r="DH94" s="509">
        <v>33.04230946758473</v>
      </c>
      <c r="DI94" s="509">
        <v>158.98749555939659</v>
      </c>
      <c r="DJ94" s="509">
        <v>92.063278994254588</v>
      </c>
      <c r="DK94" s="509">
        <v>61.620596906549473</v>
      </c>
      <c r="DL94" s="509">
        <v>167.55365950424891</v>
      </c>
      <c r="DM94" s="509">
        <v>33.206150984026067</v>
      </c>
      <c r="DN94" s="509">
        <v>154.61377935557081</v>
      </c>
      <c r="DO94" s="509">
        <v>179.6601434776336</v>
      </c>
      <c r="DP94" s="509">
        <v>160.2607551690563</v>
      </c>
      <c r="DQ94" s="509">
        <v>39.061500912498133</v>
      </c>
      <c r="DR94" s="509">
        <v>24.35828183246835</v>
      </c>
      <c r="DS94" s="509">
        <v>34.866153331729848</v>
      </c>
      <c r="DT94" s="509">
        <v>61.317532110701393</v>
      </c>
      <c r="DU94" s="509">
        <v>96.28460397109771</v>
      </c>
      <c r="DV94" s="509">
        <v>38.901611705599827</v>
      </c>
      <c r="DW94" s="509">
        <v>41.850549348596999</v>
      </c>
      <c r="DX94" s="509">
        <v>32.566672466450846</v>
      </c>
      <c r="DY94" s="509">
        <v>30.540039409676069</v>
      </c>
      <c r="DZ94" s="509">
        <v>24.422224469005592</v>
      </c>
      <c r="EA94" s="509">
        <v>43.674398401400843</v>
      </c>
      <c r="EB94" s="509">
        <v>32.627057565275067</v>
      </c>
      <c r="EC94" s="509">
        <v>348.8523231709645</v>
      </c>
      <c r="ED94" s="509">
        <v>152.9910188429632</v>
      </c>
      <c r="EE94" s="509">
        <v>38.191134008243971</v>
      </c>
      <c r="EF94" s="509">
        <v>30.69584213078894</v>
      </c>
      <c r="EG94" s="509">
        <v>31.122450047205248</v>
      </c>
      <c r="EH94" s="509">
        <v>31.78814196796268</v>
      </c>
      <c r="EI94" s="509">
        <v>28.5128307607844</v>
      </c>
      <c r="EJ94" s="509">
        <v>31.132194291849562</v>
      </c>
      <c r="EK94" s="509">
        <v>332.28573815507218</v>
      </c>
      <c r="EL94" s="509">
        <v>25.268094841980961</v>
      </c>
      <c r="EM94" s="509">
        <v>44.287659955049399</v>
      </c>
      <c r="EN94" s="509">
        <v>71.305294115316798</v>
      </c>
      <c r="EO94" s="509">
        <v>31.94184894567087</v>
      </c>
      <c r="EP94" s="509">
        <v>30.609918960082229</v>
      </c>
      <c r="EQ94" s="509">
        <v>36.234389184687409</v>
      </c>
      <c r="ER94" s="509">
        <v>26.98468359228966</v>
      </c>
      <c r="ES94" s="509">
        <v>32.995136016607987</v>
      </c>
      <c r="ET94" s="509">
        <v>55.928957065619237</v>
      </c>
      <c r="EU94" s="509">
        <v>87.966979696973468</v>
      </c>
      <c r="EV94" s="509">
        <v>150.56861115766861</v>
      </c>
      <c r="EW94" s="509">
        <v>34.361884333766668</v>
      </c>
      <c r="EX94" s="509">
        <v>44.707563958917802</v>
      </c>
      <c r="EY94" s="509">
        <v>90.293348701987725</v>
      </c>
      <c r="EZ94" s="509">
        <v>402.85938743539731</v>
      </c>
      <c r="FA94" s="509">
        <v>35.829310604507633</v>
      </c>
      <c r="FB94" s="509">
        <v>39.038767481561337</v>
      </c>
      <c r="FC94" s="509">
        <v>27.01511569456779</v>
      </c>
      <c r="FD94" s="509">
        <v>29.348316050573089</v>
      </c>
      <c r="FE94" s="509">
        <v>29.442258784058581</v>
      </c>
      <c r="FF94" s="509">
        <v>135.78451949734111</v>
      </c>
      <c r="FG94" s="509">
        <v>73.069484577813952</v>
      </c>
      <c r="FH94" s="509">
        <v>39.880744000323077</v>
      </c>
      <c r="FI94" s="509">
        <v>29.582917991598841</v>
      </c>
      <c r="FJ94" s="509">
        <v>38.037640068251029</v>
      </c>
      <c r="FK94" s="509">
        <v>44.026233855476633</v>
      </c>
      <c r="FL94" s="509">
        <v>29.717325831886932</v>
      </c>
      <c r="FM94" s="509">
        <v>151.6945521682525</v>
      </c>
      <c r="FN94" s="509">
        <v>36.859294773982</v>
      </c>
      <c r="FO94" s="509">
        <v>86.190750956590975</v>
      </c>
      <c r="FP94" s="509">
        <v>30.17418201631866</v>
      </c>
      <c r="FQ94" s="509">
        <v>29.737745247324028</v>
      </c>
      <c r="FR94" s="509">
        <v>52.47107508288083</v>
      </c>
      <c r="FS94" s="509">
        <v>66.75124880476227</v>
      </c>
      <c r="FT94" s="509">
        <v>46.224845523107398</v>
      </c>
      <c r="FU94" s="509">
        <v>138.6627681783431</v>
      </c>
      <c r="FV94" s="509">
        <v>33.881152112102143</v>
      </c>
      <c r="FW94" s="509">
        <v>97.212526083758263</v>
      </c>
      <c r="FX94" s="509">
        <v>165.90249257713259</v>
      </c>
      <c r="FY94" s="509">
        <v>86.703784673182241</v>
      </c>
      <c r="FZ94" s="509">
        <v>414.26739870292539</v>
      </c>
      <c r="GA94" s="509">
        <v>170.82452684008101</v>
      </c>
      <c r="GB94" s="509">
        <v>58.523410725834637</v>
      </c>
      <c r="GC94" s="509">
        <v>36.774534429609318</v>
      </c>
      <c r="GD94" s="509">
        <v>162.41267544517959</v>
      </c>
      <c r="GE94" s="509">
        <v>47.370086960576543</v>
      </c>
      <c r="GF94" s="509">
        <v>36.963924724155383</v>
      </c>
      <c r="GG94" s="509">
        <v>179.40956605704591</v>
      </c>
      <c r="GH94" s="509">
        <v>52.07228119004666</v>
      </c>
      <c r="GI94" s="509">
        <v>69.078156697409142</v>
      </c>
      <c r="GJ94" s="509">
        <v>35.627767962179099</v>
      </c>
      <c r="GK94" s="509">
        <v>34.659395914949329</v>
      </c>
      <c r="GL94" s="509">
        <v>25.129482650764679</v>
      </c>
      <c r="GM94" s="509">
        <v>395.28143376389539</v>
      </c>
      <c r="GN94" s="509">
        <v>338.34893460670412</v>
      </c>
      <c r="GO94" s="509">
        <v>29.964750714767099</v>
      </c>
      <c r="GP94" s="509">
        <v>59.42758604069585</v>
      </c>
      <c r="GQ94" s="509">
        <v>394.6016238729519</v>
      </c>
      <c r="GR94" s="509">
        <v>380.45688259949492</v>
      </c>
      <c r="GS94" s="509">
        <v>25.578362397362501</v>
      </c>
      <c r="GT94" s="509">
        <v>86.607193817028488</v>
      </c>
      <c r="GU94" s="509">
        <v>161.1105539930266</v>
      </c>
      <c r="GV94" s="509">
        <v>369.72580828881729</v>
      </c>
      <c r="GW94" s="509">
        <v>19.923420051066291</v>
      </c>
      <c r="GX94" s="509">
        <v>53.034666590876611</v>
      </c>
      <c r="GY94" s="509">
        <v>27.92478818697597</v>
      </c>
      <c r="GZ94" s="509">
        <v>40.44658231923777</v>
      </c>
      <c r="HA94" s="509">
        <v>64.994151558666715</v>
      </c>
      <c r="HB94" s="509">
        <v>47.881195510706839</v>
      </c>
      <c r="HC94" s="509">
        <v>92.659297404191278</v>
      </c>
      <c r="HD94" s="509">
        <v>384.54581181901318</v>
      </c>
      <c r="HE94" s="509">
        <v>35.235887110034533</v>
      </c>
      <c r="HF94" s="509">
        <v>152.10968920630239</v>
      </c>
      <c r="HG94" s="509">
        <v>388.52005624023002</v>
      </c>
      <c r="HH94" s="509">
        <v>141.16833086823351</v>
      </c>
      <c r="HI94" s="509">
        <v>160.18903677755031</v>
      </c>
      <c r="HJ94" s="509">
        <v>34.58807374479202</v>
      </c>
      <c r="HK94" s="509">
        <v>137.78044741288599</v>
      </c>
      <c r="HL94" s="509">
        <v>42.465060642786661</v>
      </c>
      <c r="HM94" s="509">
        <v>32.268685274138967</v>
      </c>
      <c r="HN94" s="509">
        <v>141.62618374566651</v>
      </c>
      <c r="HO94" s="509">
        <v>36.420083216571967</v>
      </c>
      <c r="HP94" s="509">
        <v>175.7331293490038</v>
      </c>
      <c r="HQ94" s="509">
        <v>30.046651527981741</v>
      </c>
      <c r="HR94" s="509">
        <v>85.593741856093061</v>
      </c>
      <c r="HS94" s="509">
        <v>389.58296939939959</v>
      </c>
      <c r="HT94" s="509">
        <v>34.983707963427833</v>
      </c>
      <c r="HU94" s="509">
        <v>27.704738164883761</v>
      </c>
      <c r="HV94" s="509">
        <v>73.226564510465934</v>
      </c>
      <c r="HW94" s="509">
        <v>54.531664108760808</v>
      </c>
      <c r="HX94" s="509">
        <v>423.38218405880878</v>
      </c>
      <c r="HY94" s="509">
        <v>46.781163075796357</v>
      </c>
      <c r="HZ94" s="509">
        <v>48.51449398562972</v>
      </c>
      <c r="IA94" s="509">
        <v>150.5961263038287</v>
      </c>
      <c r="IB94" s="509">
        <v>66.899231882556592</v>
      </c>
      <c r="IC94" s="509">
        <v>30.825398100768261</v>
      </c>
      <c r="ID94" s="509">
        <v>80.882381139867789</v>
      </c>
      <c r="IE94" s="509">
        <v>37.980590812928163</v>
      </c>
      <c r="IF94" s="509">
        <v>27.24405797261716</v>
      </c>
      <c r="IG94" s="509">
        <v>195.2066535831992</v>
      </c>
      <c r="IH94" s="509">
        <v>150.17884798888551</v>
      </c>
      <c r="II94" s="509">
        <v>29.956009707528452</v>
      </c>
      <c r="IJ94" s="509">
        <v>139.4529750285065</v>
      </c>
      <c r="IK94" s="509">
        <v>76.216248335493603</v>
      </c>
      <c r="IL94" s="509">
        <v>153.96081362670239</v>
      </c>
      <c r="IM94" s="509">
        <v>180.1283353769802</v>
      </c>
      <c r="IN94" s="509">
        <v>61.584985783516167</v>
      </c>
      <c r="IO94" s="509">
        <v>139.93975022834141</v>
      </c>
      <c r="IP94" s="509">
        <v>33.797720100526597</v>
      </c>
      <c r="IQ94" s="509">
        <v>375.19256103931741</v>
      </c>
      <c r="IR94" s="509">
        <v>32.017801921848289</v>
      </c>
      <c r="IS94" s="509">
        <v>177.7845192134192</v>
      </c>
      <c r="IT94" s="509">
        <v>26.172206868534921</v>
      </c>
      <c r="IU94" s="509">
        <v>379.60822870810671</v>
      </c>
      <c r="IV94" s="509">
        <v>58.021524730913782</v>
      </c>
      <c r="IW94" s="509">
        <v>31.59670722197696</v>
      </c>
      <c r="IX94" s="509">
        <v>61.210889530030521</v>
      </c>
      <c r="IY94" s="509">
        <v>178.3137952401795</v>
      </c>
      <c r="IZ94" s="509">
        <v>164.9356382543759</v>
      </c>
      <c r="JA94" s="509">
        <v>43.256256422498652</v>
      </c>
      <c r="JB94" s="509">
        <v>92.449209856307945</v>
      </c>
      <c r="JC94" s="509">
        <v>89.991924851448758</v>
      </c>
      <c r="JD94" s="509">
        <v>41.393969991433522</v>
      </c>
      <c r="JE94" s="509">
        <v>43.005121452381843</v>
      </c>
      <c r="JF94" s="509">
        <v>57.506067976386163</v>
      </c>
      <c r="JG94" s="509">
        <v>383.89418517019271</v>
      </c>
      <c r="JH94" s="509">
        <v>146.79329140152339</v>
      </c>
      <c r="JI94" s="509">
        <v>55.583137649177253</v>
      </c>
      <c r="JJ94" s="509">
        <v>27.622563699698691</v>
      </c>
      <c r="JK94" s="509">
        <v>29.936227969257711</v>
      </c>
      <c r="JL94" s="509">
        <v>31.0345543000257</v>
      </c>
      <c r="JM94" s="509">
        <v>169.93113692048451</v>
      </c>
      <c r="JN94" s="509">
        <v>825.34691277799675</v>
      </c>
      <c r="JO94" s="509">
        <v>29.247036008765779</v>
      </c>
      <c r="JP94" s="509">
        <v>32.250028295463117</v>
      </c>
      <c r="JQ94" s="509">
        <v>37.261824336083862</v>
      </c>
      <c r="JR94" s="509">
        <v>55.200704859345628</v>
      </c>
      <c r="JS94" s="509">
        <v>35.842855164788013</v>
      </c>
      <c r="JT94" s="509">
        <v>41.813407848639713</v>
      </c>
      <c r="JU94" s="509">
        <v>26.81863722343034</v>
      </c>
      <c r="JV94" s="509">
        <v>353.47477729698409</v>
      </c>
      <c r="JW94" s="509">
        <v>38.043478257080388</v>
      </c>
      <c r="JX94" s="509">
        <v>94.315984315184465</v>
      </c>
      <c r="JY94" s="509">
        <v>95.091002804180548</v>
      </c>
      <c r="JZ94" s="509">
        <v>29.052633167372569</v>
      </c>
      <c r="KA94" s="509">
        <v>179.76324802526079</v>
      </c>
      <c r="KB94" s="509">
        <v>72.913151400059576</v>
      </c>
      <c r="KC94" s="509">
        <v>75.941088246582225</v>
      </c>
      <c r="KD94" s="509">
        <v>144.7294795351784</v>
      </c>
      <c r="KE94" s="509">
        <v>58.742586036500811</v>
      </c>
      <c r="KF94" s="509">
        <v>379.96655579815672</v>
      </c>
      <c r="KG94" s="509">
        <v>38.055555335611913</v>
      </c>
      <c r="KH94" s="509">
        <v>32.176517213305338</v>
      </c>
      <c r="KI94" s="509">
        <v>24.522543876761741</v>
      </c>
      <c r="KJ94" s="509">
        <v>92.398591593934</v>
      </c>
      <c r="KK94" s="509">
        <v>35.678666986025057</v>
      </c>
    </row>
    <row r="95" spans="1:297" ht="15.75" customHeight="1">
      <c r="A95" s="312"/>
      <c r="B95" s="325"/>
      <c r="C95" s="321">
        <v>0</v>
      </c>
      <c r="D95" s="689">
        <v>0</v>
      </c>
      <c r="E95" s="689">
        <v>0</v>
      </c>
      <c r="F95" s="321">
        <v>0</v>
      </c>
      <c r="G95" s="321">
        <v>0</v>
      </c>
      <c r="H95" s="321">
        <v>0</v>
      </c>
      <c r="I95" s="321">
        <v>0</v>
      </c>
      <c r="J95" s="321">
        <v>0</v>
      </c>
      <c r="K95" s="321">
        <v>0</v>
      </c>
      <c r="L95" s="321">
        <v>0</v>
      </c>
      <c r="M95" s="321">
        <v>0</v>
      </c>
      <c r="N95" s="321">
        <v>0</v>
      </c>
      <c r="O95" s="321">
        <v>0</v>
      </c>
      <c r="P95" s="321">
        <v>0</v>
      </c>
      <c r="Q95" s="321">
        <v>0</v>
      </c>
      <c r="R95" s="321">
        <v>0</v>
      </c>
      <c r="S95" s="321">
        <v>0</v>
      </c>
      <c r="T95" s="321">
        <v>0</v>
      </c>
      <c r="U95" s="321">
        <v>0</v>
      </c>
      <c r="V95" s="321">
        <v>0</v>
      </c>
      <c r="W95" s="321">
        <v>0</v>
      </c>
      <c r="X95" s="321">
        <v>0</v>
      </c>
      <c r="Y95" s="321">
        <v>0</v>
      </c>
      <c r="Z95" s="321">
        <v>0</v>
      </c>
      <c r="AA95" s="321">
        <v>0</v>
      </c>
      <c r="AB95" s="321">
        <v>0</v>
      </c>
      <c r="AC95" s="321">
        <v>0</v>
      </c>
      <c r="AD95" s="321">
        <v>0</v>
      </c>
      <c r="AE95" s="321">
        <v>0</v>
      </c>
      <c r="AF95" s="321">
        <v>0</v>
      </c>
      <c r="AG95" s="321">
        <v>0</v>
      </c>
      <c r="AH95" s="321">
        <v>0</v>
      </c>
      <c r="AI95" s="321">
        <v>0</v>
      </c>
      <c r="AJ95" s="321">
        <v>0</v>
      </c>
      <c r="AK95" s="321">
        <v>0</v>
      </c>
      <c r="AL95" s="321">
        <v>0</v>
      </c>
      <c r="AM95" s="321">
        <v>0</v>
      </c>
      <c r="AN95" s="321">
        <v>0</v>
      </c>
      <c r="AO95" s="321">
        <v>0</v>
      </c>
      <c r="AP95" s="321">
        <v>0</v>
      </c>
      <c r="AQ95" s="321">
        <v>0</v>
      </c>
      <c r="AR95" s="321">
        <v>0</v>
      </c>
      <c r="AS95" s="321">
        <v>0</v>
      </c>
      <c r="AT95" s="321">
        <v>0</v>
      </c>
      <c r="AU95" s="321">
        <v>0</v>
      </c>
      <c r="AV95" s="321">
        <v>0</v>
      </c>
      <c r="AW95" s="321">
        <v>0</v>
      </c>
      <c r="AX95" s="321">
        <v>0</v>
      </c>
      <c r="AY95" s="321">
        <v>0</v>
      </c>
      <c r="AZ95" s="321">
        <v>0</v>
      </c>
      <c r="BA95" s="321">
        <v>0</v>
      </c>
      <c r="BB95" s="321">
        <v>0</v>
      </c>
      <c r="BC95" s="321">
        <v>0</v>
      </c>
      <c r="BD95" s="321">
        <v>0</v>
      </c>
      <c r="BE95" s="321">
        <v>0</v>
      </c>
      <c r="BF95" s="321">
        <v>0</v>
      </c>
      <c r="BG95" s="321">
        <v>0</v>
      </c>
      <c r="BH95" s="321">
        <v>0</v>
      </c>
      <c r="BI95" s="321">
        <v>0</v>
      </c>
      <c r="BJ95" s="321">
        <v>0</v>
      </c>
      <c r="BK95" s="321">
        <v>0</v>
      </c>
      <c r="BL95" s="321">
        <v>0</v>
      </c>
      <c r="BM95" s="321">
        <v>0</v>
      </c>
      <c r="BN95" s="321">
        <v>0</v>
      </c>
      <c r="BO95" s="321">
        <v>0</v>
      </c>
      <c r="BP95" s="321">
        <v>0</v>
      </c>
      <c r="BQ95" s="321">
        <v>0</v>
      </c>
      <c r="BR95" s="321">
        <v>0</v>
      </c>
      <c r="BS95" s="321">
        <v>0</v>
      </c>
      <c r="BT95" s="321">
        <v>0</v>
      </c>
      <c r="BU95" s="321">
        <v>0</v>
      </c>
      <c r="BV95" s="321">
        <v>0</v>
      </c>
      <c r="BW95" s="321">
        <v>0</v>
      </c>
      <c r="BX95" s="321">
        <v>0</v>
      </c>
      <c r="BY95" s="321">
        <v>0</v>
      </c>
      <c r="BZ95" s="321">
        <v>0</v>
      </c>
      <c r="CA95" s="321">
        <v>0</v>
      </c>
      <c r="CB95" s="321">
        <v>0</v>
      </c>
      <c r="CC95" s="321">
        <v>0</v>
      </c>
      <c r="CD95" s="321">
        <v>0</v>
      </c>
      <c r="CE95" s="321">
        <v>0</v>
      </c>
      <c r="CF95" s="321">
        <v>0</v>
      </c>
      <c r="CG95" s="321">
        <v>0</v>
      </c>
      <c r="CH95" s="321">
        <v>0</v>
      </c>
      <c r="CI95" s="321">
        <v>0</v>
      </c>
      <c r="CJ95" s="321">
        <v>0</v>
      </c>
      <c r="CK95" s="321">
        <v>0</v>
      </c>
      <c r="CL95" s="321">
        <v>0</v>
      </c>
      <c r="CM95" s="321">
        <v>0</v>
      </c>
      <c r="CN95" s="321">
        <v>0</v>
      </c>
      <c r="CO95" s="321">
        <v>0</v>
      </c>
      <c r="CP95" s="321">
        <v>0</v>
      </c>
      <c r="CQ95" s="321">
        <v>0</v>
      </c>
      <c r="CR95" s="321">
        <v>0</v>
      </c>
      <c r="CS95" s="321">
        <v>0</v>
      </c>
      <c r="CT95" s="321">
        <v>0</v>
      </c>
      <c r="CU95" s="321">
        <v>0</v>
      </c>
      <c r="CV95" s="321">
        <v>0</v>
      </c>
      <c r="CW95" s="321">
        <v>0</v>
      </c>
      <c r="CX95" s="321">
        <v>0</v>
      </c>
      <c r="CY95" s="321">
        <v>0</v>
      </c>
      <c r="CZ95" s="321">
        <v>0</v>
      </c>
      <c r="DA95" s="321">
        <v>0</v>
      </c>
      <c r="DB95" s="321">
        <v>0</v>
      </c>
      <c r="DC95" s="321">
        <v>0</v>
      </c>
      <c r="DD95" s="321">
        <v>0</v>
      </c>
      <c r="DE95" s="321">
        <v>0</v>
      </c>
      <c r="DF95" s="321">
        <v>0</v>
      </c>
      <c r="DG95" s="321">
        <v>0</v>
      </c>
      <c r="DH95" s="321">
        <v>0</v>
      </c>
      <c r="DI95" s="321">
        <v>0</v>
      </c>
      <c r="DJ95" s="321">
        <v>0</v>
      </c>
      <c r="DK95" s="321">
        <v>0</v>
      </c>
      <c r="DL95" s="321">
        <v>0</v>
      </c>
      <c r="DM95" s="321">
        <v>0</v>
      </c>
      <c r="DN95" s="321">
        <v>0</v>
      </c>
      <c r="DO95" s="321">
        <v>0</v>
      </c>
      <c r="DP95" s="321">
        <v>0</v>
      </c>
      <c r="DQ95" s="321">
        <v>0</v>
      </c>
      <c r="DR95" s="321">
        <v>0</v>
      </c>
      <c r="DS95" s="321">
        <v>0</v>
      </c>
      <c r="DT95" s="321">
        <v>0</v>
      </c>
      <c r="DU95" s="321">
        <v>0</v>
      </c>
      <c r="DV95" s="321">
        <v>0</v>
      </c>
      <c r="DW95" s="321">
        <v>0</v>
      </c>
      <c r="DX95" s="321">
        <v>0</v>
      </c>
      <c r="DY95" s="321">
        <v>0</v>
      </c>
      <c r="DZ95" s="321">
        <v>0</v>
      </c>
      <c r="EA95" s="321">
        <v>0</v>
      </c>
      <c r="EB95" s="321">
        <v>0</v>
      </c>
      <c r="EC95" s="321">
        <v>0</v>
      </c>
      <c r="ED95" s="321">
        <v>0</v>
      </c>
      <c r="EE95" s="321">
        <v>0</v>
      </c>
      <c r="EF95" s="321">
        <v>0</v>
      </c>
      <c r="EG95" s="321">
        <v>0</v>
      </c>
      <c r="EH95" s="321">
        <v>0</v>
      </c>
      <c r="EI95" s="321">
        <v>0</v>
      </c>
      <c r="EJ95" s="321">
        <v>0</v>
      </c>
      <c r="EK95" s="321">
        <v>0</v>
      </c>
      <c r="EL95" s="321">
        <v>0</v>
      </c>
      <c r="EM95" s="321">
        <v>0</v>
      </c>
      <c r="EN95" s="321">
        <v>0</v>
      </c>
      <c r="EO95" s="321">
        <v>0</v>
      </c>
      <c r="EP95" s="321">
        <v>0</v>
      </c>
      <c r="EQ95" s="321">
        <v>0</v>
      </c>
      <c r="ER95" s="321">
        <v>0</v>
      </c>
      <c r="ES95" s="321">
        <v>0</v>
      </c>
      <c r="ET95" s="321">
        <v>0</v>
      </c>
      <c r="EU95" s="321">
        <v>0</v>
      </c>
      <c r="EV95" s="321">
        <v>0</v>
      </c>
      <c r="EW95" s="321">
        <v>0</v>
      </c>
      <c r="EX95" s="321">
        <v>0</v>
      </c>
      <c r="EY95" s="321">
        <v>0</v>
      </c>
      <c r="EZ95" s="321">
        <v>0</v>
      </c>
      <c r="FA95" s="321">
        <v>0</v>
      </c>
      <c r="FB95" s="321">
        <v>0</v>
      </c>
      <c r="FC95" s="321">
        <v>0</v>
      </c>
      <c r="FD95" s="321">
        <v>0</v>
      </c>
      <c r="FE95" s="321">
        <v>0</v>
      </c>
      <c r="FF95" s="321">
        <v>0</v>
      </c>
      <c r="FG95" s="321">
        <v>0</v>
      </c>
      <c r="FH95" s="321">
        <v>0</v>
      </c>
      <c r="FI95" s="321">
        <v>0</v>
      </c>
      <c r="FJ95" s="321">
        <v>0</v>
      </c>
      <c r="FK95" s="321">
        <v>0</v>
      </c>
      <c r="FL95" s="321">
        <v>0</v>
      </c>
      <c r="FM95" s="321">
        <v>0</v>
      </c>
      <c r="FN95" s="321">
        <v>0</v>
      </c>
      <c r="FO95" s="321">
        <v>0</v>
      </c>
      <c r="FP95" s="321">
        <v>0</v>
      </c>
      <c r="FQ95" s="321">
        <v>0</v>
      </c>
      <c r="FR95" s="321">
        <v>0</v>
      </c>
      <c r="FS95" s="321">
        <v>0</v>
      </c>
      <c r="FT95" s="321">
        <v>0</v>
      </c>
      <c r="FU95" s="321">
        <v>0</v>
      </c>
      <c r="FV95" s="321">
        <v>0</v>
      </c>
      <c r="FW95" s="321">
        <v>0</v>
      </c>
      <c r="FX95" s="321">
        <v>0</v>
      </c>
      <c r="FY95" s="321">
        <v>0</v>
      </c>
      <c r="FZ95" s="321">
        <v>0</v>
      </c>
      <c r="GA95" s="321">
        <v>0</v>
      </c>
      <c r="GB95" s="321">
        <v>0</v>
      </c>
      <c r="GC95" s="321">
        <v>0</v>
      </c>
      <c r="GD95" s="321">
        <v>0</v>
      </c>
      <c r="GE95" s="321">
        <v>0</v>
      </c>
      <c r="GF95" s="321">
        <v>0</v>
      </c>
      <c r="GG95" s="321">
        <v>0</v>
      </c>
      <c r="GH95" s="321">
        <v>0</v>
      </c>
      <c r="GI95" s="321">
        <v>0</v>
      </c>
      <c r="GJ95" s="321">
        <v>0</v>
      </c>
      <c r="GK95" s="321">
        <v>0</v>
      </c>
      <c r="GL95" s="321">
        <v>0</v>
      </c>
      <c r="GM95" s="321">
        <v>0</v>
      </c>
      <c r="GN95" s="321">
        <v>0</v>
      </c>
      <c r="GO95" s="321">
        <v>0</v>
      </c>
      <c r="GP95" s="321">
        <v>0</v>
      </c>
      <c r="GQ95" s="321">
        <v>0</v>
      </c>
      <c r="GR95" s="321">
        <v>0</v>
      </c>
      <c r="GS95" s="321">
        <v>0</v>
      </c>
      <c r="GT95" s="321">
        <v>0</v>
      </c>
      <c r="GU95" s="321">
        <v>0</v>
      </c>
      <c r="GV95" s="321">
        <v>0</v>
      </c>
      <c r="GW95" s="321">
        <v>0</v>
      </c>
      <c r="GX95" s="321">
        <v>0</v>
      </c>
      <c r="GY95" s="321">
        <v>0</v>
      </c>
      <c r="GZ95" s="321">
        <v>0</v>
      </c>
      <c r="HA95" s="321">
        <v>0</v>
      </c>
      <c r="HB95" s="321">
        <v>0</v>
      </c>
      <c r="HC95" s="321">
        <v>0</v>
      </c>
      <c r="HD95" s="321">
        <v>0</v>
      </c>
      <c r="HE95" s="321">
        <v>0</v>
      </c>
      <c r="HF95" s="321">
        <v>0</v>
      </c>
      <c r="HG95" s="321">
        <v>0</v>
      </c>
      <c r="HH95" s="321">
        <v>0</v>
      </c>
      <c r="HI95" s="321">
        <v>0</v>
      </c>
      <c r="HJ95" s="321">
        <v>0</v>
      </c>
      <c r="HK95" s="321">
        <v>0</v>
      </c>
      <c r="HL95" s="321">
        <v>0</v>
      </c>
      <c r="HM95" s="321">
        <v>0</v>
      </c>
      <c r="HN95" s="321">
        <v>0</v>
      </c>
      <c r="HO95" s="321">
        <v>0</v>
      </c>
      <c r="HP95" s="321">
        <v>0</v>
      </c>
      <c r="HQ95" s="321">
        <v>0</v>
      </c>
      <c r="HR95" s="321">
        <v>0</v>
      </c>
      <c r="HS95" s="321">
        <v>0</v>
      </c>
      <c r="HT95" s="321">
        <v>0</v>
      </c>
      <c r="HU95" s="321">
        <v>0</v>
      </c>
      <c r="HV95" s="321">
        <v>0</v>
      </c>
      <c r="HW95" s="321">
        <v>0</v>
      </c>
      <c r="HX95" s="321">
        <v>0</v>
      </c>
      <c r="HY95" s="321">
        <v>0</v>
      </c>
      <c r="HZ95" s="321">
        <v>0</v>
      </c>
      <c r="IA95" s="321">
        <v>0</v>
      </c>
      <c r="IB95" s="321">
        <v>0</v>
      </c>
      <c r="IC95" s="321">
        <v>0</v>
      </c>
      <c r="ID95" s="321">
        <v>0</v>
      </c>
      <c r="IE95" s="321">
        <v>0</v>
      </c>
      <c r="IF95" s="321">
        <v>0</v>
      </c>
      <c r="IG95" s="321">
        <v>0</v>
      </c>
      <c r="IH95" s="321">
        <v>0</v>
      </c>
      <c r="II95" s="321">
        <v>0</v>
      </c>
      <c r="IJ95" s="321">
        <v>0</v>
      </c>
      <c r="IK95" s="321">
        <v>0</v>
      </c>
      <c r="IL95" s="321">
        <v>0</v>
      </c>
      <c r="IM95" s="321">
        <v>0</v>
      </c>
      <c r="IN95" s="321">
        <v>0</v>
      </c>
      <c r="IO95" s="321">
        <v>0</v>
      </c>
      <c r="IP95" s="321">
        <v>0</v>
      </c>
      <c r="IQ95" s="321">
        <v>0</v>
      </c>
      <c r="IR95" s="321">
        <v>0</v>
      </c>
      <c r="IS95" s="321">
        <v>0</v>
      </c>
      <c r="IT95" s="321">
        <v>0</v>
      </c>
      <c r="IU95" s="321">
        <v>0</v>
      </c>
      <c r="IV95" s="321">
        <v>0</v>
      </c>
      <c r="IW95" s="321">
        <v>0</v>
      </c>
      <c r="IX95" s="321">
        <v>0</v>
      </c>
      <c r="IY95" s="321">
        <v>0</v>
      </c>
      <c r="IZ95" s="321">
        <v>0</v>
      </c>
      <c r="JA95" s="321">
        <v>0</v>
      </c>
      <c r="JB95" s="321">
        <v>0</v>
      </c>
      <c r="JC95" s="321">
        <v>0</v>
      </c>
      <c r="JD95" s="321">
        <v>0</v>
      </c>
      <c r="JE95" s="321">
        <v>0</v>
      </c>
      <c r="JF95" s="321">
        <v>0</v>
      </c>
      <c r="JG95" s="321">
        <v>0</v>
      </c>
      <c r="JH95" s="321">
        <v>0</v>
      </c>
      <c r="JI95" s="321">
        <v>0</v>
      </c>
      <c r="JJ95" s="321">
        <v>0</v>
      </c>
      <c r="JK95" s="321">
        <v>0</v>
      </c>
      <c r="JL95" s="321">
        <v>0</v>
      </c>
      <c r="JM95" s="321">
        <v>0</v>
      </c>
      <c r="JN95" s="321">
        <v>0</v>
      </c>
      <c r="JO95" s="321">
        <v>0</v>
      </c>
      <c r="JP95" s="321">
        <v>0</v>
      </c>
      <c r="JQ95" s="321">
        <v>0</v>
      </c>
      <c r="JR95" s="321">
        <v>0</v>
      </c>
      <c r="JS95" s="321">
        <v>0</v>
      </c>
      <c r="JT95" s="321">
        <v>0</v>
      </c>
      <c r="JU95" s="321">
        <v>0</v>
      </c>
      <c r="JV95" s="321">
        <v>0</v>
      </c>
      <c r="JW95" s="321">
        <v>0</v>
      </c>
      <c r="JX95" s="321">
        <v>0</v>
      </c>
      <c r="JY95" s="321">
        <v>0</v>
      </c>
      <c r="JZ95" s="321">
        <v>0</v>
      </c>
      <c r="KA95" s="321">
        <v>0</v>
      </c>
      <c r="KB95" s="321">
        <v>0</v>
      </c>
      <c r="KC95" s="321">
        <v>0</v>
      </c>
      <c r="KD95" s="321">
        <v>0</v>
      </c>
      <c r="KE95" s="321">
        <v>0</v>
      </c>
      <c r="KF95" s="321">
        <v>0</v>
      </c>
      <c r="KG95" s="321">
        <v>0</v>
      </c>
      <c r="KH95" s="321">
        <v>0</v>
      </c>
      <c r="KI95" s="321">
        <v>0</v>
      </c>
      <c r="KJ95" s="321">
        <v>0</v>
      </c>
      <c r="KK95" s="321">
        <v>0</v>
      </c>
    </row>
    <row r="96" spans="1:297" ht="15.75" customHeight="1">
      <c r="A96" s="312"/>
      <c r="B96" s="323" t="s">
        <v>602</v>
      </c>
      <c r="C96" s="321">
        <v>-0.98</v>
      </c>
      <c r="D96" s="689">
        <v>-0.98000000000000009</v>
      </c>
      <c r="E96" s="689">
        <v>-0.97999999999999987</v>
      </c>
      <c r="F96" s="321">
        <v>-0.98000000000000009</v>
      </c>
      <c r="G96" s="321">
        <v>-0.98000000000000009</v>
      </c>
      <c r="H96" s="321">
        <v>-0.98</v>
      </c>
      <c r="I96" s="321">
        <v>-0.98</v>
      </c>
      <c r="J96" s="321">
        <v>-0.97999999999999987</v>
      </c>
      <c r="K96" s="321">
        <v>-0.98</v>
      </c>
      <c r="L96" s="321">
        <v>-0.98</v>
      </c>
      <c r="M96" s="321">
        <v>-0.98</v>
      </c>
      <c r="N96" s="321">
        <v>-0.98</v>
      </c>
      <c r="O96" s="321">
        <v>-0.98</v>
      </c>
      <c r="P96" s="321">
        <v>-0.98</v>
      </c>
      <c r="Q96" s="321">
        <v>-0.97999999999999987</v>
      </c>
      <c r="R96" s="321">
        <v>-0.98</v>
      </c>
      <c r="S96" s="321">
        <v>-0.98</v>
      </c>
      <c r="T96" s="321">
        <v>-0.98</v>
      </c>
      <c r="U96" s="321">
        <v>-0.98</v>
      </c>
      <c r="V96" s="321">
        <v>-0.98000000000000009</v>
      </c>
      <c r="W96" s="321">
        <v>-0.98</v>
      </c>
      <c r="X96" s="321">
        <v>-0.98</v>
      </c>
      <c r="Y96" s="321">
        <v>-0.98</v>
      </c>
      <c r="Z96" s="321">
        <v>-0.98</v>
      </c>
      <c r="AA96" s="321">
        <v>-0.97999999999999987</v>
      </c>
      <c r="AB96" s="321">
        <v>-0.98000000000000009</v>
      </c>
      <c r="AC96" s="321">
        <v>-0.98000000000000009</v>
      </c>
      <c r="AD96" s="321">
        <v>-0.98</v>
      </c>
      <c r="AE96" s="321">
        <v>-0.98</v>
      </c>
      <c r="AF96" s="321">
        <v>-0.98</v>
      </c>
      <c r="AG96" s="321">
        <v>-0.98</v>
      </c>
      <c r="AH96" s="321">
        <v>-0.98</v>
      </c>
      <c r="AI96" s="321">
        <v>-0.98</v>
      </c>
      <c r="AJ96" s="321">
        <v>-0.98</v>
      </c>
      <c r="AK96" s="321">
        <v>-0.98</v>
      </c>
      <c r="AL96" s="321">
        <v>-0.98</v>
      </c>
      <c r="AM96" s="321">
        <v>-0.98</v>
      </c>
      <c r="AN96" s="321">
        <v>-0.97999999999999987</v>
      </c>
      <c r="AO96" s="321">
        <v>-0.98</v>
      </c>
      <c r="AP96" s="321">
        <v>-0.97999999999999987</v>
      </c>
      <c r="AQ96" s="321">
        <v>-0.97999999999999987</v>
      </c>
      <c r="AR96" s="321">
        <v>-0.97999999999999987</v>
      </c>
      <c r="AS96" s="321">
        <v>-0.98</v>
      </c>
      <c r="AT96" s="321">
        <v>-0.98</v>
      </c>
      <c r="AU96" s="321">
        <v>-0.98</v>
      </c>
      <c r="AV96" s="321">
        <v>-0.97999999999999987</v>
      </c>
      <c r="AW96" s="321">
        <v>-0.98</v>
      </c>
      <c r="AX96" s="321">
        <v>-0.98</v>
      </c>
      <c r="AY96" s="321">
        <v>-0.98</v>
      </c>
      <c r="AZ96" s="321">
        <v>-0.98</v>
      </c>
      <c r="BA96" s="321">
        <v>-0.98</v>
      </c>
      <c r="BB96" s="321">
        <v>-0.98</v>
      </c>
      <c r="BC96" s="321">
        <v>-0.97999999999999987</v>
      </c>
      <c r="BD96" s="321">
        <v>-0.98</v>
      </c>
      <c r="BE96" s="321">
        <v>-0.98</v>
      </c>
      <c r="BF96" s="321">
        <v>-0.98</v>
      </c>
      <c r="BG96" s="321">
        <v>-0.98</v>
      </c>
      <c r="BH96" s="321">
        <v>-0.97999999999999987</v>
      </c>
      <c r="BI96" s="321">
        <v>-0.97999999999999987</v>
      </c>
      <c r="BJ96" s="321">
        <v>-0.98</v>
      </c>
      <c r="BK96" s="321">
        <v>-0.98</v>
      </c>
      <c r="BL96" s="321">
        <v>-0.98</v>
      </c>
      <c r="BM96" s="321">
        <v>-0.98</v>
      </c>
      <c r="BN96" s="321">
        <v>-0.97999999999999987</v>
      </c>
      <c r="BO96" s="321">
        <v>-0.97999999999999987</v>
      </c>
      <c r="BP96" s="321">
        <v>-0.97999999999999987</v>
      </c>
      <c r="BQ96" s="321">
        <v>-0.98</v>
      </c>
      <c r="BR96" s="321">
        <v>-0.97999999999999987</v>
      </c>
      <c r="BS96" s="321">
        <v>-0.98000000000000009</v>
      </c>
      <c r="BT96" s="321">
        <v>-0.98000000000000009</v>
      </c>
      <c r="BU96" s="321">
        <v>-0.98</v>
      </c>
      <c r="BV96" s="321">
        <v>-0.98000000000000009</v>
      </c>
      <c r="BW96" s="321">
        <v>-0.98</v>
      </c>
      <c r="BX96" s="321">
        <v>-0.98000000000000009</v>
      </c>
      <c r="BY96" s="321">
        <v>-0.98</v>
      </c>
      <c r="BZ96" s="321">
        <v>-0.98</v>
      </c>
      <c r="CA96" s="321">
        <v>-0.98000000000000009</v>
      </c>
      <c r="CB96" s="321">
        <v>-0.98</v>
      </c>
      <c r="CC96" s="321">
        <v>-0.98</v>
      </c>
      <c r="CD96" s="321">
        <v>-0.98000000000000009</v>
      </c>
      <c r="CE96" s="321">
        <v>-0.98</v>
      </c>
      <c r="CF96" s="321">
        <v>-0.98</v>
      </c>
      <c r="CG96" s="321">
        <v>-0.98</v>
      </c>
      <c r="CH96" s="321">
        <v>-0.98</v>
      </c>
      <c r="CI96" s="321">
        <v>-0.98</v>
      </c>
      <c r="CJ96" s="321">
        <v>-0.98</v>
      </c>
      <c r="CK96" s="321">
        <v>-0.98000000000000009</v>
      </c>
      <c r="CL96" s="321">
        <v>-0.98</v>
      </c>
      <c r="CM96" s="321">
        <v>-0.98000000000000009</v>
      </c>
      <c r="CN96" s="321">
        <v>-0.97999999999999987</v>
      </c>
      <c r="CO96" s="321">
        <v>-0.98</v>
      </c>
      <c r="CP96" s="321">
        <v>-0.98</v>
      </c>
      <c r="CQ96" s="321">
        <v>-0.98</v>
      </c>
      <c r="CR96" s="321">
        <v>-0.98</v>
      </c>
      <c r="CS96" s="321">
        <v>-0.98000000000000009</v>
      </c>
      <c r="CT96" s="321">
        <v>-0.97999999999999987</v>
      </c>
      <c r="CU96" s="321">
        <v>-0.98</v>
      </c>
      <c r="CV96" s="321">
        <v>-0.98</v>
      </c>
      <c r="CW96" s="321">
        <v>-0.98</v>
      </c>
      <c r="CX96" s="321">
        <v>-0.98</v>
      </c>
      <c r="CY96" s="321">
        <v>-0.97999999999999987</v>
      </c>
      <c r="CZ96" s="321">
        <v>-0.97999999999999987</v>
      </c>
      <c r="DA96" s="321">
        <v>-0.98</v>
      </c>
      <c r="DB96" s="321">
        <v>-0.98</v>
      </c>
      <c r="DC96" s="321">
        <v>-0.98</v>
      </c>
      <c r="DD96" s="321">
        <v>-0.98</v>
      </c>
      <c r="DE96" s="321">
        <v>-0.98</v>
      </c>
      <c r="DF96" s="321">
        <v>-0.98</v>
      </c>
      <c r="DG96" s="321">
        <v>-0.97999999999999987</v>
      </c>
      <c r="DH96" s="321">
        <v>-0.98</v>
      </c>
      <c r="DI96" s="321">
        <v>-0.98</v>
      </c>
      <c r="DJ96" s="321">
        <v>-0.98</v>
      </c>
      <c r="DK96" s="321">
        <v>-0.98</v>
      </c>
      <c r="DL96" s="321">
        <v>-0.98000000000000009</v>
      </c>
      <c r="DM96" s="321">
        <v>-0.98</v>
      </c>
      <c r="DN96" s="321">
        <v>-0.98</v>
      </c>
      <c r="DO96" s="321">
        <v>-0.98</v>
      </c>
      <c r="DP96" s="321">
        <v>-0.98</v>
      </c>
      <c r="DQ96" s="321">
        <v>-0.98</v>
      </c>
      <c r="DR96" s="321">
        <v>-0.98</v>
      </c>
      <c r="DS96" s="321">
        <v>-0.98</v>
      </c>
      <c r="DT96" s="321">
        <v>-0.98000000000000009</v>
      </c>
      <c r="DU96" s="321">
        <v>-0.98000000000000009</v>
      </c>
      <c r="DV96" s="321">
        <v>-0.97999999999999987</v>
      </c>
      <c r="DW96" s="321">
        <v>-0.98</v>
      </c>
      <c r="DX96" s="321">
        <v>-0.98</v>
      </c>
      <c r="DY96" s="321">
        <v>-0.98</v>
      </c>
      <c r="DZ96" s="321">
        <v>-0.98</v>
      </c>
      <c r="EA96" s="321">
        <v>-0.98</v>
      </c>
      <c r="EB96" s="321">
        <v>-0.98</v>
      </c>
      <c r="EC96" s="321">
        <v>-0.97999999999999987</v>
      </c>
      <c r="ED96" s="321">
        <v>-0.98000000000000009</v>
      </c>
      <c r="EE96" s="321">
        <v>-0.98</v>
      </c>
      <c r="EF96" s="321">
        <v>-0.98000000000000009</v>
      </c>
      <c r="EG96" s="321">
        <v>-0.98</v>
      </c>
      <c r="EH96" s="321">
        <v>-0.98</v>
      </c>
      <c r="EI96" s="321">
        <v>-0.98</v>
      </c>
      <c r="EJ96" s="321">
        <v>-0.98</v>
      </c>
      <c r="EK96" s="321">
        <v>-0.98</v>
      </c>
      <c r="EL96" s="321">
        <v>-0.98</v>
      </c>
      <c r="EM96" s="321">
        <v>-0.98</v>
      </c>
      <c r="EN96" s="321">
        <v>-0.98</v>
      </c>
      <c r="EO96" s="321">
        <v>-0.98000000000000009</v>
      </c>
      <c r="EP96" s="321">
        <v>-0.98</v>
      </c>
      <c r="EQ96" s="321">
        <v>-0.98</v>
      </c>
      <c r="ER96" s="321">
        <v>-0.98</v>
      </c>
      <c r="ES96" s="321">
        <v>-0.98</v>
      </c>
      <c r="ET96" s="321">
        <v>-0.98</v>
      </c>
      <c r="EU96" s="321">
        <v>-0.98</v>
      </c>
      <c r="EV96" s="321">
        <v>-0.98</v>
      </c>
      <c r="EW96" s="321">
        <v>-0.98</v>
      </c>
      <c r="EX96" s="321">
        <v>-0.98000000000000009</v>
      </c>
      <c r="EY96" s="321">
        <v>-0.97999999999999987</v>
      </c>
      <c r="EZ96" s="321">
        <v>-0.97999999999999987</v>
      </c>
      <c r="FA96" s="321">
        <v>-0.97999999999999987</v>
      </c>
      <c r="FB96" s="321">
        <v>-0.98</v>
      </c>
      <c r="FC96" s="321">
        <v>-0.98</v>
      </c>
      <c r="FD96" s="321">
        <v>-0.98</v>
      </c>
      <c r="FE96" s="321">
        <v>-0.98</v>
      </c>
      <c r="FF96" s="321">
        <v>-0.98</v>
      </c>
      <c r="FG96" s="321">
        <v>-0.98000000000000009</v>
      </c>
      <c r="FH96" s="321">
        <v>-0.97999999999999987</v>
      </c>
      <c r="FI96" s="321">
        <v>-0.98000000000000009</v>
      </c>
      <c r="FJ96" s="321">
        <v>-0.98000000000000009</v>
      </c>
      <c r="FK96" s="321">
        <v>-0.97999999999999987</v>
      </c>
      <c r="FL96" s="321">
        <v>-0.98</v>
      </c>
      <c r="FM96" s="321">
        <v>-0.98</v>
      </c>
      <c r="FN96" s="321">
        <v>-0.98</v>
      </c>
      <c r="FO96" s="321">
        <v>-0.98</v>
      </c>
      <c r="FP96" s="321">
        <v>-0.98</v>
      </c>
      <c r="FQ96" s="321">
        <v>-0.98000000000000009</v>
      </c>
      <c r="FR96" s="321">
        <v>-0.97999999999999987</v>
      </c>
      <c r="FS96" s="321">
        <v>-0.98</v>
      </c>
      <c r="FT96" s="321">
        <v>-0.98</v>
      </c>
      <c r="FU96" s="321">
        <v>-0.98</v>
      </c>
      <c r="FV96" s="321">
        <v>-0.98</v>
      </c>
      <c r="FW96" s="321">
        <v>-0.98</v>
      </c>
      <c r="FX96" s="321">
        <v>-0.98</v>
      </c>
      <c r="FY96" s="321">
        <v>-0.98</v>
      </c>
      <c r="FZ96" s="321">
        <v>-0.98</v>
      </c>
      <c r="GA96" s="321">
        <v>-0.98</v>
      </c>
      <c r="GB96" s="321">
        <v>-0.98</v>
      </c>
      <c r="GC96" s="321">
        <v>-0.97999999999999987</v>
      </c>
      <c r="GD96" s="321">
        <v>-0.98</v>
      </c>
      <c r="GE96" s="321">
        <v>-0.98</v>
      </c>
      <c r="GF96" s="321">
        <v>-0.98</v>
      </c>
      <c r="GG96" s="321">
        <v>-0.98</v>
      </c>
      <c r="GH96" s="321">
        <v>-0.98</v>
      </c>
      <c r="GI96" s="321">
        <v>-0.98</v>
      </c>
      <c r="GJ96" s="321">
        <v>-0.98</v>
      </c>
      <c r="GK96" s="321">
        <v>-0.98</v>
      </c>
      <c r="GL96" s="321">
        <v>-0.98</v>
      </c>
      <c r="GM96" s="321">
        <v>-0.98</v>
      </c>
      <c r="GN96" s="321">
        <v>-0.98</v>
      </c>
      <c r="GO96" s="321">
        <v>-0.98</v>
      </c>
      <c r="GP96" s="321">
        <v>-0.98000000000000009</v>
      </c>
      <c r="GQ96" s="321">
        <v>-0.98</v>
      </c>
      <c r="GR96" s="321">
        <v>-0.98</v>
      </c>
      <c r="GS96" s="321">
        <v>-0.97999999999999987</v>
      </c>
      <c r="GT96" s="321">
        <v>-0.98</v>
      </c>
      <c r="GU96" s="321">
        <v>-0.98</v>
      </c>
      <c r="GV96" s="321">
        <v>-0.98000000000000009</v>
      </c>
      <c r="GW96" s="321">
        <v>-0.98</v>
      </c>
      <c r="GX96" s="321">
        <v>-0.98</v>
      </c>
      <c r="GY96" s="321">
        <v>-0.98</v>
      </c>
      <c r="GZ96" s="321">
        <v>-0.98000000000000009</v>
      </c>
      <c r="HA96" s="321">
        <v>-0.97999999999999987</v>
      </c>
      <c r="HB96" s="321">
        <v>-0.97999999999999987</v>
      </c>
      <c r="HC96" s="321">
        <v>-0.98</v>
      </c>
      <c r="HD96" s="321">
        <v>-0.98</v>
      </c>
      <c r="HE96" s="321">
        <v>-0.98</v>
      </c>
      <c r="HF96" s="321">
        <v>-0.97999999999999987</v>
      </c>
      <c r="HG96" s="321">
        <v>-0.98</v>
      </c>
      <c r="HH96" s="321">
        <v>-0.98000000000000009</v>
      </c>
      <c r="HI96" s="321">
        <v>-0.98000000000000009</v>
      </c>
      <c r="HJ96" s="321">
        <v>-0.98</v>
      </c>
      <c r="HK96" s="321">
        <v>-0.98</v>
      </c>
      <c r="HL96" s="321">
        <v>-0.98</v>
      </c>
      <c r="HM96" s="321">
        <v>-0.98</v>
      </c>
      <c r="HN96" s="321">
        <v>-0.98</v>
      </c>
      <c r="HO96" s="321">
        <v>-0.98000000000000009</v>
      </c>
      <c r="HP96" s="321">
        <v>-0.98</v>
      </c>
      <c r="HQ96" s="321">
        <v>-0.98</v>
      </c>
      <c r="HR96" s="321">
        <v>-0.98</v>
      </c>
      <c r="HS96" s="321">
        <v>-0.97999999999999987</v>
      </c>
      <c r="HT96" s="321">
        <v>-0.98</v>
      </c>
      <c r="HU96" s="321">
        <v>-0.98</v>
      </c>
      <c r="HV96" s="321">
        <v>-0.98</v>
      </c>
      <c r="HW96" s="321">
        <v>-0.98</v>
      </c>
      <c r="HX96" s="321">
        <v>-0.98</v>
      </c>
      <c r="HY96" s="321">
        <v>-0.98</v>
      </c>
      <c r="HZ96" s="321">
        <v>-0.97999999999999987</v>
      </c>
      <c r="IA96" s="321">
        <v>-0.98</v>
      </c>
      <c r="IB96" s="321">
        <v>-0.98</v>
      </c>
      <c r="IC96" s="321">
        <v>-0.98</v>
      </c>
      <c r="ID96" s="321">
        <v>-0.98</v>
      </c>
      <c r="IE96" s="321">
        <v>-0.98</v>
      </c>
      <c r="IF96" s="321">
        <v>-0.98</v>
      </c>
      <c r="IG96" s="321">
        <v>-0.98</v>
      </c>
      <c r="IH96" s="321">
        <v>-0.98</v>
      </c>
      <c r="II96" s="321">
        <v>-0.98</v>
      </c>
      <c r="IJ96" s="321">
        <v>-0.98</v>
      </c>
      <c r="IK96" s="321">
        <v>-0.98</v>
      </c>
      <c r="IL96" s="321">
        <v>-0.97999999999999987</v>
      </c>
      <c r="IM96" s="321">
        <v>-0.98</v>
      </c>
      <c r="IN96" s="321">
        <v>-0.98</v>
      </c>
      <c r="IO96" s="321">
        <v>-0.98</v>
      </c>
      <c r="IP96" s="321">
        <v>-0.98</v>
      </c>
      <c r="IQ96" s="321">
        <v>-0.98000000000000009</v>
      </c>
      <c r="IR96" s="321">
        <v>-0.98000000000000009</v>
      </c>
      <c r="IS96" s="321">
        <v>-0.98</v>
      </c>
      <c r="IT96" s="321">
        <v>-0.98</v>
      </c>
      <c r="IU96" s="321">
        <v>-0.98</v>
      </c>
      <c r="IV96" s="321">
        <v>-0.98000000000000009</v>
      </c>
      <c r="IW96" s="321">
        <v>-0.98</v>
      </c>
      <c r="IX96" s="321">
        <v>-0.98</v>
      </c>
      <c r="IY96" s="321">
        <v>-0.98</v>
      </c>
      <c r="IZ96" s="321">
        <v>-0.98</v>
      </c>
      <c r="JA96" s="321">
        <v>-0.98000000000000009</v>
      </c>
      <c r="JB96" s="321">
        <v>-0.98</v>
      </c>
      <c r="JC96" s="321">
        <v>-0.98</v>
      </c>
      <c r="JD96" s="321">
        <v>-0.98</v>
      </c>
      <c r="JE96" s="321">
        <v>-0.98</v>
      </c>
      <c r="JF96" s="321">
        <v>-0.98000000000000009</v>
      </c>
      <c r="JG96" s="321">
        <v>-0.98</v>
      </c>
      <c r="JH96" s="321">
        <v>-0.97999999999999987</v>
      </c>
      <c r="JI96" s="321">
        <v>-0.98</v>
      </c>
      <c r="JJ96" s="321">
        <v>-0.98</v>
      </c>
      <c r="JK96" s="321">
        <v>-0.98000000000000009</v>
      </c>
      <c r="JL96" s="321">
        <v>-0.98000000000000009</v>
      </c>
      <c r="JM96" s="321">
        <v>-0.98</v>
      </c>
      <c r="JN96" s="321">
        <v>-0.98</v>
      </c>
      <c r="JO96" s="321">
        <v>-0.98</v>
      </c>
      <c r="JP96" s="321">
        <v>-0.98</v>
      </c>
      <c r="JQ96" s="321">
        <v>-0.98</v>
      </c>
      <c r="JR96" s="321">
        <v>-0.98</v>
      </c>
      <c r="JS96" s="321">
        <v>-0.98000000000000009</v>
      </c>
      <c r="JT96" s="321">
        <v>-0.98</v>
      </c>
      <c r="JU96" s="321">
        <v>-0.98</v>
      </c>
      <c r="JV96" s="321">
        <v>-0.98</v>
      </c>
      <c r="JW96" s="321">
        <v>-0.98</v>
      </c>
      <c r="JX96" s="321">
        <v>-0.98</v>
      </c>
      <c r="JY96" s="321">
        <v>-0.98</v>
      </c>
      <c r="JZ96" s="321">
        <v>-0.98</v>
      </c>
      <c r="KA96" s="321">
        <v>-0.98000000000000009</v>
      </c>
      <c r="KB96" s="321">
        <v>-0.98000000000000009</v>
      </c>
      <c r="KC96" s="321">
        <v>-0.98000000000000009</v>
      </c>
      <c r="KD96" s="321">
        <v>-0.98</v>
      </c>
      <c r="KE96" s="321">
        <v>-0.98</v>
      </c>
      <c r="KF96" s="321">
        <v>-0.98</v>
      </c>
      <c r="KG96" s="321">
        <v>-0.98</v>
      </c>
      <c r="KH96" s="321">
        <v>-0.98</v>
      </c>
      <c r="KI96" s="321">
        <v>-0.98</v>
      </c>
      <c r="KJ96" s="321">
        <v>-0.97999999999999987</v>
      </c>
      <c r="KK96" s="321">
        <v>-0.98000000000000009</v>
      </c>
    </row>
    <row r="97" spans="1:297" ht="15.75" customHeight="1">
      <c r="A97" s="312"/>
      <c r="B97" s="323" t="s">
        <v>603</v>
      </c>
      <c r="C97" s="321">
        <v>-1.78</v>
      </c>
      <c r="D97" s="689">
        <v>-1.78</v>
      </c>
      <c r="E97" s="689">
        <v>-1.78</v>
      </c>
      <c r="F97" s="321">
        <v>-1.78</v>
      </c>
      <c r="G97" s="321">
        <v>-1.78</v>
      </c>
      <c r="H97" s="321">
        <v>-1.78</v>
      </c>
      <c r="I97" s="321">
        <v>-1.78</v>
      </c>
      <c r="J97" s="321">
        <v>-1.78</v>
      </c>
      <c r="K97" s="321">
        <v>-1.78</v>
      </c>
      <c r="L97" s="321">
        <v>-1.78</v>
      </c>
      <c r="M97" s="321">
        <v>-1.78</v>
      </c>
      <c r="N97" s="321">
        <v>-1.78</v>
      </c>
      <c r="O97" s="321">
        <v>-1.78</v>
      </c>
      <c r="P97" s="321">
        <v>-1.78</v>
      </c>
      <c r="Q97" s="321">
        <v>-1.78</v>
      </c>
      <c r="R97" s="321">
        <v>-1.78</v>
      </c>
      <c r="S97" s="321">
        <v>-1.78</v>
      </c>
      <c r="T97" s="321">
        <v>-1.78</v>
      </c>
      <c r="U97" s="321">
        <v>-1.78</v>
      </c>
      <c r="V97" s="321">
        <v>-1.78</v>
      </c>
      <c r="W97" s="321">
        <v>-1.78</v>
      </c>
      <c r="X97" s="321">
        <v>-1.78</v>
      </c>
      <c r="Y97" s="321">
        <v>-1.78</v>
      </c>
      <c r="Z97" s="321">
        <v>-1.78</v>
      </c>
      <c r="AA97" s="321">
        <v>-1.78</v>
      </c>
      <c r="AB97" s="321">
        <v>-1.78</v>
      </c>
      <c r="AC97" s="321">
        <v>-1.78</v>
      </c>
      <c r="AD97" s="321">
        <v>-1.78</v>
      </c>
      <c r="AE97" s="321">
        <v>-1.78</v>
      </c>
      <c r="AF97" s="321">
        <v>-1.78</v>
      </c>
      <c r="AG97" s="321">
        <v>-1.78</v>
      </c>
      <c r="AH97" s="321">
        <v>-1.78</v>
      </c>
      <c r="AI97" s="321">
        <v>-1.78</v>
      </c>
      <c r="AJ97" s="321">
        <v>-1.78</v>
      </c>
      <c r="AK97" s="321">
        <v>-1.78</v>
      </c>
      <c r="AL97" s="321">
        <v>-1.78</v>
      </c>
      <c r="AM97" s="321">
        <v>-1.78</v>
      </c>
      <c r="AN97" s="321">
        <v>-1.78</v>
      </c>
      <c r="AO97" s="321">
        <v>-1.78</v>
      </c>
      <c r="AP97" s="321">
        <v>-1.78</v>
      </c>
      <c r="AQ97" s="321">
        <v>-1.78</v>
      </c>
      <c r="AR97" s="321">
        <v>-1.78</v>
      </c>
      <c r="AS97" s="321">
        <v>-1.78</v>
      </c>
      <c r="AT97" s="321">
        <v>-1.78</v>
      </c>
      <c r="AU97" s="321">
        <v>-1.78</v>
      </c>
      <c r="AV97" s="321">
        <v>-1.78</v>
      </c>
      <c r="AW97" s="321">
        <v>-1.78</v>
      </c>
      <c r="AX97" s="321">
        <v>-1.78</v>
      </c>
      <c r="AY97" s="321">
        <v>-1.78</v>
      </c>
      <c r="AZ97" s="321">
        <v>-1.78</v>
      </c>
      <c r="BA97" s="321">
        <v>-1.78</v>
      </c>
      <c r="BB97" s="321">
        <v>-1.78</v>
      </c>
      <c r="BC97" s="321">
        <v>-1.78</v>
      </c>
      <c r="BD97" s="321">
        <v>-1.78</v>
      </c>
      <c r="BE97" s="321">
        <v>-1.78</v>
      </c>
      <c r="BF97" s="321">
        <v>-1.78</v>
      </c>
      <c r="BG97" s="321">
        <v>-1.78</v>
      </c>
      <c r="BH97" s="321">
        <v>-1.78</v>
      </c>
      <c r="BI97" s="321">
        <v>-1.78</v>
      </c>
      <c r="BJ97" s="321">
        <v>-1.78</v>
      </c>
      <c r="BK97" s="321">
        <v>-1.78</v>
      </c>
      <c r="BL97" s="321">
        <v>-1.78</v>
      </c>
      <c r="BM97" s="321">
        <v>-1.78</v>
      </c>
      <c r="BN97" s="321">
        <v>-1.78</v>
      </c>
      <c r="BO97" s="321">
        <v>-1.78</v>
      </c>
      <c r="BP97" s="321">
        <v>-1.78</v>
      </c>
      <c r="BQ97" s="321">
        <v>-1.78</v>
      </c>
      <c r="BR97" s="321">
        <v>-1.78</v>
      </c>
      <c r="BS97" s="321">
        <v>-1.78</v>
      </c>
      <c r="BT97" s="321">
        <v>-1.78</v>
      </c>
      <c r="BU97" s="321">
        <v>-1.78</v>
      </c>
      <c r="BV97" s="321">
        <v>-1.78</v>
      </c>
      <c r="BW97" s="321">
        <v>-1.78</v>
      </c>
      <c r="BX97" s="321">
        <v>-1.78</v>
      </c>
      <c r="BY97" s="321">
        <v>-1.78</v>
      </c>
      <c r="BZ97" s="321">
        <v>-1.78</v>
      </c>
      <c r="CA97" s="321">
        <v>-1.78</v>
      </c>
      <c r="CB97" s="321">
        <v>-1.78</v>
      </c>
      <c r="CC97" s="321">
        <v>-1.78</v>
      </c>
      <c r="CD97" s="321">
        <v>-1.78</v>
      </c>
      <c r="CE97" s="321">
        <v>-1.78</v>
      </c>
      <c r="CF97" s="321">
        <v>-1.78</v>
      </c>
      <c r="CG97" s="321">
        <v>-1.78</v>
      </c>
      <c r="CH97" s="321">
        <v>-1.78</v>
      </c>
      <c r="CI97" s="321">
        <v>-1.78</v>
      </c>
      <c r="CJ97" s="321">
        <v>-1.78</v>
      </c>
      <c r="CK97" s="321">
        <v>-1.78</v>
      </c>
      <c r="CL97" s="321">
        <v>-1.78</v>
      </c>
      <c r="CM97" s="321">
        <v>-1.78</v>
      </c>
      <c r="CN97" s="321">
        <v>-1.78</v>
      </c>
      <c r="CO97" s="321">
        <v>-1.78</v>
      </c>
      <c r="CP97" s="321">
        <v>-1.78</v>
      </c>
      <c r="CQ97" s="321">
        <v>-1.78</v>
      </c>
      <c r="CR97" s="321">
        <v>-1.78</v>
      </c>
      <c r="CS97" s="321">
        <v>-1.78</v>
      </c>
      <c r="CT97" s="321">
        <v>-1.78</v>
      </c>
      <c r="CU97" s="321">
        <v>-1.78</v>
      </c>
      <c r="CV97" s="321">
        <v>-1.78</v>
      </c>
      <c r="CW97" s="321">
        <v>-1.78</v>
      </c>
      <c r="CX97" s="321">
        <v>-1.78</v>
      </c>
      <c r="CY97" s="321">
        <v>-1.78</v>
      </c>
      <c r="CZ97" s="321">
        <v>-1.78</v>
      </c>
      <c r="DA97" s="321">
        <v>-1.78</v>
      </c>
      <c r="DB97" s="321">
        <v>-1.78</v>
      </c>
      <c r="DC97" s="321">
        <v>-1.78</v>
      </c>
      <c r="DD97" s="321">
        <v>-1.78</v>
      </c>
      <c r="DE97" s="321">
        <v>-1.78</v>
      </c>
      <c r="DF97" s="321">
        <v>-1.78</v>
      </c>
      <c r="DG97" s="321">
        <v>-1.78</v>
      </c>
      <c r="DH97" s="321">
        <v>-1.78</v>
      </c>
      <c r="DI97" s="321">
        <v>-1.78</v>
      </c>
      <c r="DJ97" s="321">
        <v>-1.78</v>
      </c>
      <c r="DK97" s="321">
        <v>-1.78</v>
      </c>
      <c r="DL97" s="321">
        <v>-1.78</v>
      </c>
      <c r="DM97" s="321">
        <v>-1.78</v>
      </c>
      <c r="DN97" s="321">
        <v>-1.78</v>
      </c>
      <c r="DO97" s="321">
        <v>-1.78</v>
      </c>
      <c r="DP97" s="321">
        <v>-1.78</v>
      </c>
      <c r="DQ97" s="321">
        <v>-1.78</v>
      </c>
      <c r="DR97" s="321">
        <v>-1.78</v>
      </c>
      <c r="DS97" s="321">
        <v>-1.78</v>
      </c>
      <c r="DT97" s="321">
        <v>-1.78</v>
      </c>
      <c r="DU97" s="321">
        <v>-1.78</v>
      </c>
      <c r="DV97" s="321">
        <v>-1.78</v>
      </c>
      <c r="DW97" s="321">
        <v>-1.78</v>
      </c>
      <c r="DX97" s="321">
        <v>-1.78</v>
      </c>
      <c r="DY97" s="321">
        <v>-1.78</v>
      </c>
      <c r="DZ97" s="321">
        <v>-1.78</v>
      </c>
      <c r="EA97" s="321">
        <v>-1.78</v>
      </c>
      <c r="EB97" s="321">
        <v>-1.78</v>
      </c>
      <c r="EC97" s="321">
        <v>-1.78</v>
      </c>
      <c r="ED97" s="321">
        <v>-1.78</v>
      </c>
      <c r="EE97" s="321">
        <v>-1.78</v>
      </c>
      <c r="EF97" s="321">
        <v>-1.78</v>
      </c>
      <c r="EG97" s="321">
        <v>-1.78</v>
      </c>
      <c r="EH97" s="321">
        <v>-1.78</v>
      </c>
      <c r="EI97" s="321">
        <v>-1.78</v>
      </c>
      <c r="EJ97" s="321">
        <v>-1.78</v>
      </c>
      <c r="EK97" s="321">
        <v>-1.78</v>
      </c>
      <c r="EL97" s="321">
        <v>-1.78</v>
      </c>
      <c r="EM97" s="321">
        <v>-1.78</v>
      </c>
      <c r="EN97" s="321">
        <v>-1.78</v>
      </c>
      <c r="EO97" s="321">
        <v>-1.78</v>
      </c>
      <c r="EP97" s="321">
        <v>-1.78</v>
      </c>
      <c r="EQ97" s="321">
        <v>-1.78</v>
      </c>
      <c r="ER97" s="321">
        <v>-1.78</v>
      </c>
      <c r="ES97" s="321">
        <v>-1.78</v>
      </c>
      <c r="ET97" s="321">
        <v>-1.78</v>
      </c>
      <c r="EU97" s="321">
        <v>-1.78</v>
      </c>
      <c r="EV97" s="321">
        <v>-1.78</v>
      </c>
      <c r="EW97" s="321">
        <v>-1.78</v>
      </c>
      <c r="EX97" s="321">
        <v>-1.78</v>
      </c>
      <c r="EY97" s="321">
        <v>-1.78</v>
      </c>
      <c r="EZ97" s="321">
        <v>-1.78</v>
      </c>
      <c r="FA97" s="321">
        <v>-1.78</v>
      </c>
      <c r="FB97" s="321">
        <v>-1.78</v>
      </c>
      <c r="FC97" s="321">
        <v>-1.78</v>
      </c>
      <c r="FD97" s="321">
        <v>-1.78</v>
      </c>
      <c r="FE97" s="321">
        <v>-1.78</v>
      </c>
      <c r="FF97" s="321">
        <v>-1.78</v>
      </c>
      <c r="FG97" s="321">
        <v>-1.78</v>
      </c>
      <c r="FH97" s="321">
        <v>-1.78</v>
      </c>
      <c r="FI97" s="321">
        <v>-1.78</v>
      </c>
      <c r="FJ97" s="321">
        <v>-1.78</v>
      </c>
      <c r="FK97" s="321">
        <v>-1.78</v>
      </c>
      <c r="FL97" s="321">
        <v>-1.78</v>
      </c>
      <c r="FM97" s="321">
        <v>-1.78</v>
      </c>
      <c r="FN97" s="321">
        <v>-1.78</v>
      </c>
      <c r="FO97" s="321">
        <v>-1.78</v>
      </c>
      <c r="FP97" s="321">
        <v>-1.78</v>
      </c>
      <c r="FQ97" s="321">
        <v>-1.78</v>
      </c>
      <c r="FR97" s="321">
        <v>-1.78</v>
      </c>
      <c r="FS97" s="321">
        <v>-1.78</v>
      </c>
      <c r="FT97" s="321">
        <v>-1.78</v>
      </c>
      <c r="FU97" s="321">
        <v>-1.78</v>
      </c>
      <c r="FV97" s="321">
        <v>-1.78</v>
      </c>
      <c r="FW97" s="321">
        <v>-1.78</v>
      </c>
      <c r="FX97" s="321">
        <v>-1.78</v>
      </c>
      <c r="FY97" s="321">
        <v>-1.78</v>
      </c>
      <c r="FZ97" s="321">
        <v>-1.78</v>
      </c>
      <c r="GA97" s="321">
        <v>-1.78</v>
      </c>
      <c r="GB97" s="321">
        <v>-1.78</v>
      </c>
      <c r="GC97" s="321">
        <v>-1.78</v>
      </c>
      <c r="GD97" s="321">
        <v>-1.78</v>
      </c>
      <c r="GE97" s="321">
        <v>-1.78</v>
      </c>
      <c r="GF97" s="321">
        <v>-1.78</v>
      </c>
      <c r="GG97" s="321">
        <v>-1.78</v>
      </c>
      <c r="GH97" s="321">
        <v>-1.78</v>
      </c>
      <c r="GI97" s="321">
        <v>-1.78</v>
      </c>
      <c r="GJ97" s="321">
        <v>-1.78</v>
      </c>
      <c r="GK97" s="321">
        <v>-1.78</v>
      </c>
      <c r="GL97" s="321">
        <v>-1.78</v>
      </c>
      <c r="GM97" s="321">
        <v>-1.78</v>
      </c>
      <c r="GN97" s="321">
        <v>-1.78</v>
      </c>
      <c r="GO97" s="321">
        <v>-1.78</v>
      </c>
      <c r="GP97" s="321">
        <v>-1.78</v>
      </c>
      <c r="GQ97" s="321">
        <v>-1.78</v>
      </c>
      <c r="GR97" s="321">
        <v>-1.78</v>
      </c>
      <c r="GS97" s="321">
        <v>-1.78</v>
      </c>
      <c r="GT97" s="321">
        <v>-1.78</v>
      </c>
      <c r="GU97" s="321">
        <v>-1.78</v>
      </c>
      <c r="GV97" s="321">
        <v>-1.78</v>
      </c>
      <c r="GW97" s="321">
        <v>-1.78</v>
      </c>
      <c r="GX97" s="321">
        <v>-1.78</v>
      </c>
      <c r="GY97" s="321">
        <v>-1.78</v>
      </c>
      <c r="GZ97" s="321">
        <v>-1.78</v>
      </c>
      <c r="HA97" s="321">
        <v>-1.78</v>
      </c>
      <c r="HB97" s="321">
        <v>-1.78</v>
      </c>
      <c r="HC97" s="321">
        <v>-1.78</v>
      </c>
      <c r="HD97" s="321">
        <v>-1.78</v>
      </c>
      <c r="HE97" s="321">
        <v>-1.78</v>
      </c>
      <c r="HF97" s="321">
        <v>-1.78</v>
      </c>
      <c r="HG97" s="321">
        <v>-1.78</v>
      </c>
      <c r="HH97" s="321">
        <v>-1.78</v>
      </c>
      <c r="HI97" s="321">
        <v>-1.78</v>
      </c>
      <c r="HJ97" s="321">
        <v>-1.78</v>
      </c>
      <c r="HK97" s="321">
        <v>-1.78</v>
      </c>
      <c r="HL97" s="321">
        <v>-1.78</v>
      </c>
      <c r="HM97" s="321">
        <v>-1.78</v>
      </c>
      <c r="HN97" s="321">
        <v>-1.78</v>
      </c>
      <c r="HO97" s="321">
        <v>-1.78</v>
      </c>
      <c r="HP97" s="321">
        <v>-1.78</v>
      </c>
      <c r="HQ97" s="321">
        <v>-1.78</v>
      </c>
      <c r="HR97" s="321">
        <v>-1.78</v>
      </c>
      <c r="HS97" s="321">
        <v>-1.78</v>
      </c>
      <c r="HT97" s="321">
        <v>-1.78</v>
      </c>
      <c r="HU97" s="321">
        <v>-1.78</v>
      </c>
      <c r="HV97" s="321">
        <v>-1.78</v>
      </c>
      <c r="HW97" s="321">
        <v>-1.78</v>
      </c>
      <c r="HX97" s="321">
        <v>-1.78</v>
      </c>
      <c r="HY97" s="321">
        <v>-1.78</v>
      </c>
      <c r="HZ97" s="321">
        <v>-1.78</v>
      </c>
      <c r="IA97" s="321">
        <v>-1.78</v>
      </c>
      <c r="IB97" s="321">
        <v>-1.78</v>
      </c>
      <c r="IC97" s="321">
        <v>-1.78</v>
      </c>
      <c r="ID97" s="321">
        <v>-1.78</v>
      </c>
      <c r="IE97" s="321">
        <v>-1.78</v>
      </c>
      <c r="IF97" s="321">
        <v>-1.78</v>
      </c>
      <c r="IG97" s="321">
        <v>-1.78</v>
      </c>
      <c r="IH97" s="321">
        <v>-1.78</v>
      </c>
      <c r="II97" s="321">
        <v>-1.78</v>
      </c>
      <c r="IJ97" s="321">
        <v>-1.78</v>
      </c>
      <c r="IK97" s="321">
        <v>-1.78</v>
      </c>
      <c r="IL97" s="321">
        <v>-1.78</v>
      </c>
      <c r="IM97" s="321">
        <v>-1.78</v>
      </c>
      <c r="IN97" s="321">
        <v>-1.78</v>
      </c>
      <c r="IO97" s="321">
        <v>-1.78</v>
      </c>
      <c r="IP97" s="321">
        <v>-1.78</v>
      </c>
      <c r="IQ97" s="321">
        <v>-1.78</v>
      </c>
      <c r="IR97" s="321">
        <v>-1.78</v>
      </c>
      <c r="IS97" s="321">
        <v>-1.78</v>
      </c>
      <c r="IT97" s="321">
        <v>-1.78</v>
      </c>
      <c r="IU97" s="321">
        <v>-1.78</v>
      </c>
      <c r="IV97" s="321">
        <v>-1.78</v>
      </c>
      <c r="IW97" s="321">
        <v>-1.78</v>
      </c>
      <c r="IX97" s="321">
        <v>-1.78</v>
      </c>
      <c r="IY97" s="321">
        <v>-1.78</v>
      </c>
      <c r="IZ97" s="321">
        <v>-1.78</v>
      </c>
      <c r="JA97" s="321">
        <v>-1.78</v>
      </c>
      <c r="JB97" s="321">
        <v>-1.78</v>
      </c>
      <c r="JC97" s="321">
        <v>-1.78</v>
      </c>
      <c r="JD97" s="321">
        <v>-1.78</v>
      </c>
      <c r="JE97" s="321">
        <v>-1.78</v>
      </c>
      <c r="JF97" s="321">
        <v>-1.78</v>
      </c>
      <c r="JG97" s="321">
        <v>-1.78</v>
      </c>
      <c r="JH97" s="321">
        <v>-1.78</v>
      </c>
      <c r="JI97" s="321">
        <v>-1.78</v>
      </c>
      <c r="JJ97" s="321">
        <v>-1.78</v>
      </c>
      <c r="JK97" s="321">
        <v>-1.78</v>
      </c>
      <c r="JL97" s="321">
        <v>-1.78</v>
      </c>
      <c r="JM97" s="321">
        <v>-1.78</v>
      </c>
      <c r="JN97" s="321">
        <v>-1.78</v>
      </c>
      <c r="JO97" s="321">
        <v>-1.78</v>
      </c>
      <c r="JP97" s="321">
        <v>-1.78</v>
      </c>
      <c r="JQ97" s="321">
        <v>-1.78</v>
      </c>
      <c r="JR97" s="321">
        <v>-1.78</v>
      </c>
      <c r="JS97" s="321">
        <v>-1.78</v>
      </c>
      <c r="JT97" s="321">
        <v>-1.78</v>
      </c>
      <c r="JU97" s="321">
        <v>-1.78</v>
      </c>
      <c r="JV97" s="321">
        <v>-1.78</v>
      </c>
      <c r="JW97" s="321">
        <v>-1.78</v>
      </c>
      <c r="JX97" s="321">
        <v>-1.78</v>
      </c>
      <c r="JY97" s="321">
        <v>-1.78</v>
      </c>
      <c r="JZ97" s="321">
        <v>-1.78</v>
      </c>
      <c r="KA97" s="321">
        <v>-1.78</v>
      </c>
      <c r="KB97" s="321">
        <v>-1.78</v>
      </c>
      <c r="KC97" s="321">
        <v>-1.78</v>
      </c>
      <c r="KD97" s="321">
        <v>-1.78</v>
      </c>
      <c r="KE97" s="321">
        <v>-1.78</v>
      </c>
      <c r="KF97" s="321">
        <v>-1.78</v>
      </c>
      <c r="KG97" s="321">
        <v>-1.78</v>
      </c>
      <c r="KH97" s="321">
        <v>-1.78</v>
      </c>
      <c r="KI97" s="321">
        <v>-1.78</v>
      </c>
      <c r="KJ97" s="321">
        <v>-1.78</v>
      </c>
      <c r="KK97" s="321">
        <v>-1.78</v>
      </c>
    </row>
    <row r="98" spans="1:297" ht="15.75" customHeight="1">
      <c r="A98" s="312"/>
      <c r="B98" s="323" t="s">
        <v>604</v>
      </c>
      <c r="C98" s="321">
        <v>-0.98</v>
      </c>
      <c r="D98" s="689">
        <v>-0.98000000000000009</v>
      </c>
      <c r="E98" s="689">
        <v>-0.97999999999999987</v>
      </c>
      <c r="F98" s="321">
        <v>-0.98000000000000009</v>
      </c>
      <c r="G98" s="321">
        <v>-0.98000000000000009</v>
      </c>
      <c r="H98" s="321">
        <v>-0.98</v>
      </c>
      <c r="I98" s="321">
        <v>-0.98</v>
      </c>
      <c r="J98" s="321">
        <v>-0.97999999999999987</v>
      </c>
      <c r="K98" s="321">
        <v>-0.98</v>
      </c>
      <c r="L98" s="321">
        <v>-0.98</v>
      </c>
      <c r="M98" s="321">
        <v>-0.98</v>
      </c>
      <c r="N98" s="321">
        <v>-0.98</v>
      </c>
      <c r="O98" s="321">
        <v>-0.98</v>
      </c>
      <c r="P98" s="321">
        <v>-0.98</v>
      </c>
      <c r="Q98" s="321">
        <v>-0.97999999999999987</v>
      </c>
      <c r="R98" s="321">
        <v>-0.98</v>
      </c>
      <c r="S98" s="321">
        <v>-0.98</v>
      </c>
      <c r="T98" s="321">
        <v>-0.98</v>
      </c>
      <c r="U98" s="321">
        <v>-0.98</v>
      </c>
      <c r="V98" s="321">
        <v>-0.98000000000000009</v>
      </c>
      <c r="W98" s="321">
        <v>-0.98</v>
      </c>
      <c r="X98" s="321">
        <v>-0.98</v>
      </c>
      <c r="Y98" s="321">
        <v>-0.98</v>
      </c>
      <c r="Z98" s="321">
        <v>-0.98</v>
      </c>
      <c r="AA98" s="321">
        <v>-0.97999999999999987</v>
      </c>
      <c r="AB98" s="321">
        <v>-0.98000000000000009</v>
      </c>
      <c r="AC98" s="321">
        <v>-0.98000000000000009</v>
      </c>
      <c r="AD98" s="321">
        <v>-0.98</v>
      </c>
      <c r="AE98" s="321">
        <v>-0.98</v>
      </c>
      <c r="AF98" s="321">
        <v>-0.98</v>
      </c>
      <c r="AG98" s="321">
        <v>-0.98</v>
      </c>
      <c r="AH98" s="321">
        <v>-0.98</v>
      </c>
      <c r="AI98" s="321">
        <v>-0.98</v>
      </c>
      <c r="AJ98" s="321">
        <v>-0.98</v>
      </c>
      <c r="AK98" s="321">
        <v>-0.98</v>
      </c>
      <c r="AL98" s="321">
        <v>-0.98</v>
      </c>
      <c r="AM98" s="321">
        <v>-0.98</v>
      </c>
      <c r="AN98" s="321">
        <v>-0.97999999999999987</v>
      </c>
      <c r="AO98" s="321">
        <v>-0.98</v>
      </c>
      <c r="AP98" s="321">
        <v>-0.97999999999999987</v>
      </c>
      <c r="AQ98" s="321">
        <v>-0.97999999999999987</v>
      </c>
      <c r="AR98" s="321">
        <v>-0.97999999999999987</v>
      </c>
      <c r="AS98" s="321">
        <v>-0.98</v>
      </c>
      <c r="AT98" s="321">
        <v>-0.98</v>
      </c>
      <c r="AU98" s="321">
        <v>-0.98</v>
      </c>
      <c r="AV98" s="321">
        <v>-0.97999999999999987</v>
      </c>
      <c r="AW98" s="321">
        <v>-0.98</v>
      </c>
      <c r="AX98" s="321">
        <v>-0.98</v>
      </c>
      <c r="AY98" s="321">
        <v>-0.98</v>
      </c>
      <c r="AZ98" s="321">
        <v>-0.98</v>
      </c>
      <c r="BA98" s="321">
        <v>-0.98</v>
      </c>
      <c r="BB98" s="321">
        <v>-0.98</v>
      </c>
      <c r="BC98" s="321">
        <v>-0.97999999999999987</v>
      </c>
      <c r="BD98" s="321">
        <v>-0.98</v>
      </c>
      <c r="BE98" s="321">
        <v>-0.98</v>
      </c>
      <c r="BF98" s="321">
        <v>-0.98</v>
      </c>
      <c r="BG98" s="321">
        <v>-0.98</v>
      </c>
      <c r="BH98" s="321">
        <v>-0.97999999999999987</v>
      </c>
      <c r="BI98" s="321">
        <v>-0.97999999999999987</v>
      </c>
      <c r="BJ98" s="321">
        <v>-0.98</v>
      </c>
      <c r="BK98" s="321">
        <v>-0.98</v>
      </c>
      <c r="BL98" s="321">
        <v>-0.98</v>
      </c>
      <c r="BM98" s="321">
        <v>-0.98</v>
      </c>
      <c r="BN98" s="321">
        <v>-0.97999999999999987</v>
      </c>
      <c r="BO98" s="321">
        <v>-0.97999999999999987</v>
      </c>
      <c r="BP98" s="321">
        <v>-0.97999999999999987</v>
      </c>
      <c r="BQ98" s="321">
        <v>-0.98</v>
      </c>
      <c r="BR98" s="321">
        <v>-0.97999999999999987</v>
      </c>
      <c r="BS98" s="321">
        <v>-0.98000000000000009</v>
      </c>
      <c r="BT98" s="321">
        <v>-0.98000000000000009</v>
      </c>
      <c r="BU98" s="321">
        <v>-0.98</v>
      </c>
      <c r="BV98" s="321">
        <v>-0.98000000000000009</v>
      </c>
      <c r="BW98" s="321">
        <v>-0.98</v>
      </c>
      <c r="BX98" s="321">
        <v>-0.98000000000000009</v>
      </c>
      <c r="BY98" s="321">
        <v>-0.98</v>
      </c>
      <c r="BZ98" s="321">
        <v>-0.98</v>
      </c>
      <c r="CA98" s="321">
        <v>-0.98000000000000009</v>
      </c>
      <c r="CB98" s="321">
        <v>-0.98</v>
      </c>
      <c r="CC98" s="321">
        <v>-0.98</v>
      </c>
      <c r="CD98" s="321">
        <v>-0.98000000000000009</v>
      </c>
      <c r="CE98" s="321">
        <v>-0.98</v>
      </c>
      <c r="CF98" s="321">
        <v>-0.98</v>
      </c>
      <c r="CG98" s="321">
        <v>-0.98</v>
      </c>
      <c r="CH98" s="321">
        <v>-0.98</v>
      </c>
      <c r="CI98" s="321">
        <v>-0.98</v>
      </c>
      <c r="CJ98" s="321">
        <v>-0.98</v>
      </c>
      <c r="CK98" s="321">
        <v>-0.98000000000000009</v>
      </c>
      <c r="CL98" s="321">
        <v>-0.98</v>
      </c>
      <c r="CM98" s="321">
        <v>-0.98000000000000009</v>
      </c>
      <c r="CN98" s="321">
        <v>-0.97999999999999987</v>
      </c>
      <c r="CO98" s="321">
        <v>-0.98</v>
      </c>
      <c r="CP98" s="321">
        <v>-0.98</v>
      </c>
      <c r="CQ98" s="321">
        <v>-0.98</v>
      </c>
      <c r="CR98" s="321">
        <v>-0.98</v>
      </c>
      <c r="CS98" s="321">
        <v>-0.98000000000000009</v>
      </c>
      <c r="CT98" s="321">
        <v>-0.97999999999999987</v>
      </c>
      <c r="CU98" s="321">
        <v>-0.98</v>
      </c>
      <c r="CV98" s="321">
        <v>-0.98</v>
      </c>
      <c r="CW98" s="321">
        <v>-0.98</v>
      </c>
      <c r="CX98" s="321">
        <v>-0.98</v>
      </c>
      <c r="CY98" s="321">
        <v>-0.97999999999999987</v>
      </c>
      <c r="CZ98" s="321">
        <v>-0.97999999999999987</v>
      </c>
      <c r="DA98" s="321">
        <v>-0.98</v>
      </c>
      <c r="DB98" s="321">
        <v>-0.98</v>
      </c>
      <c r="DC98" s="321">
        <v>-0.98</v>
      </c>
      <c r="DD98" s="321">
        <v>-0.98</v>
      </c>
      <c r="DE98" s="321">
        <v>-0.98</v>
      </c>
      <c r="DF98" s="321">
        <v>-0.98</v>
      </c>
      <c r="DG98" s="321">
        <v>-0.97999999999999987</v>
      </c>
      <c r="DH98" s="321">
        <v>-0.98</v>
      </c>
      <c r="DI98" s="321">
        <v>-0.98</v>
      </c>
      <c r="DJ98" s="321">
        <v>-0.98</v>
      </c>
      <c r="DK98" s="321">
        <v>-0.98</v>
      </c>
      <c r="DL98" s="321">
        <v>-0.98000000000000009</v>
      </c>
      <c r="DM98" s="321">
        <v>-0.98</v>
      </c>
      <c r="DN98" s="321">
        <v>-0.98</v>
      </c>
      <c r="DO98" s="321">
        <v>-0.98</v>
      </c>
      <c r="DP98" s="321">
        <v>-0.98</v>
      </c>
      <c r="DQ98" s="321">
        <v>-0.98</v>
      </c>
      <c r="DR98" s="321">
        <v>-0.98</v>
      </c>
      <c r="DS98" s="321">
        <v>-0.98</v>
      </c>
      <c r="DT98" s="321">
        <v>-0.98000000000000009</v>
      </c>
      <c r="DU98" s="321">
        <v>-0.98000000000000009</v>
      </c>
      <c r="DV98" s="321">
        <v>-0.97999999999999987</v>
      </c>
      <c r="DW98" s="321">
        <v>-0.98</v>
      </c>
      <c r="DX98" s="321">
        <v>-0.98</v>
      </c>
      <c r="DY98" s="321">
        <v>-0.98</v>
      </c>
      <c r="DZ98" s="321">
        <v>-0.98</v>
      </c>
      <c r="EA98" s="321">
        <v>-0.98</v>
      </c>
      <c r="EB98" s="321">
        <v>-0.98</v>
      </c>
      <c r="EC98" s="321">
        <v>-0.97999999999999987</v>
      </c>
      <c r="ED98" s="321">
        <v>-0.98000000000000009</v>
      </c>
      <c r="EE98" s="321">
        <v>-0.98</v>
      </c>
      <c r="EF98" s="321">
        <v>-0.98000000000000009</v>
      </c>
      <c r="EG98" s="321">
        <v>-0.98</v>
      </c>
      <c r="EH98" s="321">
        <v>-0.98</v>
      </c>
      <c r="EI98" s="321">
        <v>-0.98</v>
      </c>
      <c r="EJ98" s="321">
        <v>-0.98</v>
      </c>
      <c r="EK98" s="321">
        <v>-0.98</v>
      </c>
      <c r="EL98" s="321">
        <v>-0.98</v>
      </c>
      <c r="EM98" s="321">
        <v>-0.98</v>
      </c>
      <c r="EN98" s="321">
        <v>-0.98</v>
      </c>
      <c r="EO98" s="321">
        <v>-0.98000000000000009</v>
      </c>
      <c r="EP98" s="321">
        <v>-0.98</v>
      </c>
      <c r="EQ98" s="321">
        <v>-0.98</v>
      </c>
      <c r="ER98" s="321">
        <v>-0.98</v>
      </c>
      <c r="ES98" s="321">
        <v>-0.98</v>
      </c>
      <c r="ET98" s="321">
        <v>-0.98</v>
      </c>
      <c r="EU98" s="321">
        <v>-0.98</v>
      </c>
      <c r="EV98" s="321">
        <v>-0.98</v>
      </c>
      <c r="EW98" s="321">
        <v>-0.98</v>
      </c>
      <c r="EX98" s="321">
        <v>-0.98000000000000009</v>
      </c>
      <c r="EY98" s="321">
        <v>-0.97999999999999987</v>
      </c>
      <c r="EZ98" s="321">
        <v>-0.97999999999999987</v>
      </c>
      <c r="FA98" s="321">
        <v>-0.97999999999999987</v>
      </c>
      <c r="FB98" s="321">
        <v>-0.98</v>
      </c>
      <c r="FC98" s="321">
        <v>-0.98</v>
      </c>
      <c r="FD98" s="321">
        <v>-0.98</v>
      </c>
      <c r="FE98" s="321">
        <v>-0.98</v>
      </c>
      <c r="FF98" s="321">
        <v>-0.98</v>
      </c>
      <c r="FG98" s="321">
        <v>-0.98000000000000009</v>
      </c>
      <c r="FH98" s="321">
        <v>-0.97999999999999987</v>
      </c>
      <c r="FI98" s="321">
        <v>-0.98000000000000009</v>
      </c>
      <c r="FJ98" s="321">
        <v>-0.98000000000000009</v>
      </c>
      <c r="FK98" s="321">
        <v>-0.97999999999999987</v>
      </c>
      <c r="FL98" s="321">
        <v>-0.98</v>
      </c>
      <c r="FM98" s="321">
        <v>-0.98</v>
      </c>
      <c r="FN98" s="321">
        <v>-0.98</v>
      </c>
      <c r="FO98" s="321">
        <v>-0.98</v>
      </c>
      <c r="FP98" s="321">
        <v>-0.98</v>
      </c>
      <c r="FQ98" s="321">
        <v>-0.98000000000000009</v>
      </c>
      <c r="FR98" s="321">
        <v>-0.97999999999999987</v>
      </c>
      <c r="FS98" s="321">
        <v>-0.98</v>
      </c>
      <c r="FT98" s="321">
        <v>-0.98</v>
      </c>
      <c r="FU98" s="321">
        <v>-0.98</v>
      </c>
      <c r="FV98" s="321">
        <v>-0.98</v>
      </c>
      <c r="FW98" s="321">
        <v>-0.98</v>
      </c>
      <c r="FX98" s="321">
        <v>-0.98</v>
      </c>
      <c r="FY98" s="321">
        <v>-0.98</v>
      </c>
      <c r="FZ98" s="321">
        <v>-0.98</v>
      </c>
      <c r="GA98" s="321">
        <v>-0.98</v>
      </c>
      <c r="GB98" s="321">
        <v>-0.98</v>
      </c>
      <c r="GC98" s="321">
        <v>-0.97999999999999987</v>
      </c>
      <c r="GD98" s="321">
        <v>-0.98</v>
      </c>
      <c r="GE98" s="321">
        <v>-0.98</v>
      </c>
      <c r="GF98" s="321">
        <v>-0.98</v>
      </c>
      <c r="GG98" s="321">
        <v>-0.98</v>
      </c>
      <c r="GH98" s="321">
        <v>-0.98</v>
      </c>
      <c r="GI98" s="321">
        <v>-0.98</v>
      </c>
      <c r="GJ98" s="321">
        <v>-0.98</v>
      </c>
      <c r="GK98" s="321">
        <v>-0.98</v>
      </c>
      <c r="GL98" s="321">
        <v>-0.98</v>
      </c>
      <c r="GM98" s="321">
        <v>-0.98</v>
      </c>
      <c r="GN98" s="321">
        <v>-0.98</v>
      </c>
      <c r="GO98" s="321">
        <v>-0.98</v>
      </c>
      <c r="GP98" s="321">
        <v>-0.98000000000000009</v>
      </c>
      <c r="GQ98" s="321">
        <v>-0.98</v>
      </c>
      <c r="GR98" s="321">
        <v>-0.98</v>
      </c>
      <c r="GS98" s="321">
        <v>-0.97999999999999987</v>
      </c>
      <c r="GT98" s="321">
        <v>-0.98</v>
      </c>
      <c r="GU98" s="321">
        <v>-0.98</v>
      </c>
      <c r="GV98" s="321">
        <v>-0.98000000000000009</v>
      </c>
      <c r="GW98" s="321">
        <v>-0.98</v>
      </c>
      <c r="GX98" s="321">
        <v>-0.98</v>
      </c>
      <c r="GY98" s="321">
        <v>-0.98</v>
      </c>
      <c r="GZ98" s="321">
        <v>-0.98000000000000009</v>
      </c>
      <c r="HA98" s="321">
        <v>-0.97999999999999987</v>
      </c>
      <c r="HB98" s="321">
        <v>-0.97999999999999987</v>
      </c>
      <c r="HC98" s="321">
        <v>-0.98</v>
      </c>
      <c r="HD98" s="321">
        <v>-0.98</v>
      </c>
      <c r="HE98" s="321">
        <v>-0.98</v>
      </c>
      <c r="HF98" s="321">
        <v>-0.97999999999999987</v>
      </c>
      <c r="HG98" s="321">
        <v>-0.98</v>
      </c>
      <c r="HH98" s="321">
        <v>-0.98000000000000009</v>
      </c>
      <c r="HI98" s="321">
        <v>-0.98000000000000009</v>
      </c>
      <c r="HJ98" s="321">
        <v>-0.98</v>
      </c>
      <c r="HK98" s="321">
        <v>-0.98</v>
      </c>
      <c r="HL98" s="321">
        <v>-0.98</v>
      </c>
      <c r="HM98" s="321">
        <v>-0.98</v>
      </c>
      <c r="HN98" s="321">
        <v>-0.98</v>
      </c>
      <c r="HO98" s="321">
        <v>-0.98000000000000009</v>
      </c>
      <c r="HP98" s="321">
        <v>-0.98</v>
      </c>
      <c r="HQ98" s="321">
        <v>-0.98</v>
      </c>
      <c r="HR98" s="321">
        <v>-0.98</v>
      </c>
      <c r="HS98" s="321">
        <v>-0.97999999999999987</v>
      </c>
      <c r="HT98" s="321">
        <v>-0.98</v>
      </c>
      <c r="HU98" s="321">
        <v>-0.98</v>
      </c>
      <c r="HV98" s="321">
        <v>-0.98</v>
      </c>
      <c r="HW98" s="321">
        <v>-0.98</v>
      </c>
      <c r="HX98" s="321">
        <v>-0.98</v>
      </c>
      <c r="HY98" s="321">
        <v>-0.98</v>
      </c>
      <c r="HZ98" s="321">
        <v>-0.97999999999999987</v>
      </c>
      <c r="IA98" s="321">
        <v>-0.98</v>
      </c>
      <c r="IB98" s="321">
        <v>-0.98</v>
      </c>
      <c r="IC98" s="321">
        <v>-0.98</v>
      </c>
      <c r="ID98" s="321">
        <v>-0.98</v>
      </c>
      <c r="IE98" s="321">
        <v>-0.98</v>
      </c>
      <c r="IF98" s="321">
        <v>-0.98</v>
      </c>
      <c r="IG98" s="321">
        <v>-0.98</v>
      </c>
      <c r="IH98" s="321">
        <v>-0.98</v>
      </c>
      <c r="II98" s="321">
        <v>-0.98</v>
      </c>
      <c r="IJ98" s="321">
        <v>-0.98</v>
      </c>
      <c r="IK98" s="321">
        <v>-0.98</v>
      </c>
      <c r="IL98" s="321">
        <v>-0.97999999999999987</v>
      </c>
      <c r="IM98" s="321">
        <v>-0.98</v>
      </c>
      <c r="IN98" s="321">
        <v>-0.98</v>
      </c>
      <c r="IO98" s="321">
        <v>-0.98</v>
      </c>
      <c r="IP98" s="321">
        <v>-0.98</v>
      </c>
      <c r="IQ98" s="321">
        <v>-0.98000000000000009</v>
      </c>
      <c r="IR98" s="321">
        <v>-0.98000000000000009</v>
      </c>
      <c r="IS98" s="321">
        <v>-0.98</v>
      </c>
      <c r="IT98" s="321">
        <v>-0.98</v>
      </c>
      <c r="IU98" s="321">
        <v>-0.98</v>
      </c>
      <c r="IV98" s="321">
        <v>-0.98000000000000009</v>
      </c>
      <c r="IW98" s="321">
        <v>-0.98</v>
      </c>
      <c r="IX98" s="321">
        <v>-0.98</v>
      </c>
      <c r="IY98" s="321">
        <v>-0.98</v>
      </c>
      <c r="IZ98" s="321">
        <v>-0.98</v>
      </c>
      <c r="JA98" s="321">
        <v>-0.98000000000000009</v>
      </c>
      <c r="JB98" s="321">
        <v>-0.98</v>
      </c>
      <c r="JC98" s="321">
        <v>-0.98</v>
      </c>
      <c r="JD98" s="321">
        <v>-0.98</v>
      </c>
      <c r="JE98" s="321">
        <v>-0.98</v>
      </c>
      <c r="JF98" s="321">
        <v>-0.98000000000000009</v>
      </c>
      <c r="JG98" s="321">
        <v>-0.98</v>
      </c>
      <c r="JH98" s="321">
        <v>-0.97999999999999987</v>
      </c>
      <c r="JI98" s="321">
        <v>-0.98</v>
      </c>
      <c r="JJ98" s="321">
        <v>-0.98</v>
      </c>
      <c r="JK98" s="321">
        <v>-0.98000000000000009</v>
      </c>
      <c r="JL98" s="321">
        <v>-0.98000000000000009</v>
      </c>
      <c r="JM98" s="321">
        <v>-0.98</v>
      </c>
      <c r="JN98" s="321">
        <v>-0.98</v>
      </c>
      <c r="JO98" s="321">
        <v>-0.98</v>
      </c>
      <c r="JP98" s="321">
        <v>-0.98</v>
      </c>
      <c r="JQ98" s="321">
        <v>-0.98</v>
      </c>
      <c r="JR98" s="321">
        <v>-0.98</v>
      </c>
      <c r="JS98" s="321">
        <v>-0.98000000000000009</v>
      </c>
      <c r="JT98" s="321">
        <v>-0.98</v>
      </c>
      <c r="JU98" s="321">
        <v>-0.98</v>
      </c>
      <c r="JV98" s="321">
        <v>-0.98</v>
      </c>
      <c r="JW98" s="321">
        <v>-0.98</v>
      </c>
      <c r="JX98" s="321">
        <v>-0.98</v>
      </c>
      <c r="JY98" s="321">
        <v>-0.98</v>
      </c>
      <c r="JZ98" s="321">
        <v>-0.98</v>
      </c>
      <c r="KA98" s="321">
        <v>-0.98000000000000009</v>
      </c>
      <c r="KB98" s="321">
        <v>-0.98000000000000009</v>
      </c>
      <c r="KC98" s="321">
        <v>-0.98000000000000009</v>
      </c>
      <c r="KD98" s="321">
        <v>-0.98</v>
      </c>
      <c r="KE98" s="321">
        <v>-0.98</v>
      </c>
      <c r="KF98" s="321">
        <v>-0.98</v>
      </c>
      <c r="KG98" s="321">
        <v>-0.98</v>
      </c>
      <c r="KH98" s="321">
        <v>-0.98</v>
      </c>
      <c r="KI98" s="321">
        <v>-0.98</v>
      </c>
      <c r="KJ98" s="321">
        <v>-0.97999999999999987</v>
      </c>
      <c r="KK98" s="321">
        <v>-0.98000000000000009</v>
      </c>
    </row>
    <row r="99" spans="1:297" ht="15.75" customHeight="1">
      <c r="A99" s="312"/>
      <c r="B99" s="323" t="s">
        <v>605</v>
      </c>
      <c r="C99" s="321">
        <v>-9.999999999999995E-3</v>
      </c>
      <c r="D99" s="689">
        <v>-0.01</v>
      </c>
      <c r="E99" s="689">
        <v>-9.9999999999999985E-3</v>
      </c>
      <c r="F99" s="321">
        <v>-0.01</v>
      </c>
      <c r="G99" s="321">
        <v>-0.01</v>
      </c>
      <c r="H99" s="321">
        <v>-0.01</v>
      </c>
      <c r="I99" s="321">
        <v>-0.01</v>
      </c>
      <c r="J99" s="321">
        <v>-0.01</v>
      </c>
      <c r="K99" s="321">
        <v>-0.01</v>
      </c>
      <c r="L99" s="321">
        <v>-0.01</v>
      </c>
      <c r="M99" s="321">
        <v>-0.01</v>
      </c>
      <c r="N99" s="321">
        <v>-0.01</v>
      </c>
      <c r="O99" s="321">
        <v>-0.01</v>
      </c>
      <c r="P99" s="321">
        <v>-0.01</v>
      </c>
      <c r="Q99" s="321">
        <v>-0.01</v>
      </c>
      <c r="R99" s="321">
        <v>-0.01</v>
      </c>
      <c r="S99" s="321">
        <v>-0.01</v>
      </c>
      <c r="T99" s="321">
        <v>-0.01</v>
      </c>
      <c r="U99" s="321">
        <v>-0.01</v>
      </c>
      <c r="V99" s="321">
        <v>-0.01</v>
      </c>
      <c r="W99" s="321">
        <v>-0.01</v>
      </c>
      <c r="X99" s="321">
        <v>-0.01</v>
      </c>
      <c r="Y99" s="321">
        <v>-0.01</v>
      </c>
      <c r="Z99" s="321">
        <v>-0.01</v>
      </c>
      <c r="AA99" s="321">
        <v>-0.01</v>
      </c>
      <c r="AB99" s="321">
        <v>-0.01</v>
      </c>
      <c r="AC99" s="321">
        <v>-0.01</v>
      </c>
      <c r="AD99" s="321">
        <v>-0.01</v>
      </c>
      <c r="AE99" s="321">
        <v>-0.01</v>
      </c>
      <c r="AF99" s="321">
        <v>-0.01</v>
      </c>
      <c r="AG99" s="321">
        <v>-0.01</v>
      </c>
      <c r="AH99" s="321">
        <v>-0.01</v>
      </c>
      <c r="AI99" s="321">
        <v>-0.01</v>
      </c>
      <c r="AJ99" s="321">
        <v>-0.01</v>
      </c>
      <c r="AK99" s="321">
        <v>-0.01</v>
      </c>
      <c r="AL99" s="321">
        <v>-0.01</v>
      </c>
      <c r="AM99" s="321">
        <v>-0.01</v>
      </c>
      <c r="AN99" s="321">
        <v>-0.01</v>
      </c>
      <c r="AO99" s="321">
        <v>-0.01</v>
      </c>
      <c r="AP99" s="321">
        <v>-0.01</v>
      </c>
      <c r="AQ99" s="321">
        <v>-0.01</v>
      </c>
      <c r="AR99" s="321">
        <v>-0.01</v>
      </c>
      <c r="AS99" s="321">
        <v>-0.01</v>
      </c>
      <c r="AT99" s="321">
        <v>-0.01</v>
      </c>
      <c r="AU99" s="321">
        <v>-0.01</v>
      </c>
      <c r="AV99" s="321">
        <v>-0.01</v>
      </c>
      <c r="AW99" s="321">
        <v>-9.9999999999999985E-3</v>
      </c>
      <c r="AX99" s="321">
        <v>-0.01</v>
      </c>
      <c r="AY99" s="321">
        <v>-0.01</v>
      </c>
      <c r="AZ99" s="321">
        <v>-0.01</v>
      </c>
      <c r="BA99" s="321">
        <v>-0.01</v>
      </c>
      <c r="BB99" s="321">
        <v>-0.01</v>
      </c>
      <c r="BC99" s="321">
        <v>-0.01</v>
      </c>
      <c r="BD99" s="321">
        <v>-0.01</v>
      </c>
      <c r="BE99" s="321">
        <v>-0.01</v>
      </c>
      <c r="BF99" s="321">
        <v>-0.01</v>
      </c>
      <c r="BG99" s="321">
        <v>-0.01</v>
      </c>
      <c r="BH99" s="321">
        <v>-0.01</v>
      </c>
      <c r="BI99" s="321">
        <v>-0.01</v>
      </c>
      <c r="BJ99" s="321">
        <v>-0.01</v>
      </c>
      <c r="BK99" s="321">
        <v>-0.01</v>
      </c>
      <c r="BL99" s="321">
        <v>-0.01</v>
      </c>
      <c r="BM99" s="321">
        <v>-0.01</v>
      </c>
      <c r="BN99" s="321">
        <v>-0.01</v>
      </c>
      <c r="BO99" s="321">
        <v>-0.01</v>
      </c>
      <c r="BP99" s="321">
        <v>-0.01</v>
      </c>
      <c r="BQ99" s="321">
        <v>-0.01</v>
      </c>
      <c r="BR99" s="321">
        <v>-0.01</v>
      </c>
      <c r="BS99" s="321">
        <v>-0.01</v>
      </c>
      <c r="BT99" s="321">
        <v>-0.01</v>
      </c>
      <c r="BU99" s="321">
        <v>-0.01</v>
      </c>
      <c r="BV99" s="321">
        <v>-0.01</v>
      </c>
      <c r="BW99" s="321">
        <v>-0.01</v>
      </c>
      <c r="BX99" s="321">
        <v>-0.01</v>
      </c>
      <c r="BY99" s="321">
        <v>-0.01</v>
      </c>
      <c r="BZ99" s="321">
        <v>-0.01</v>
      </c>
      <c r="CA99" s="321">
        <v>-0.01</v>
      </c>
      <c r="CB99" s="321">
        <v>-0.01</v>
      </c>
      <c r="CC99" s="321">
        <v>-0.01</v>
      </c>
      <c r="CD99" s="321">
        <v>-0.01</v>
      </c>
      <c r="CE99" s="321">
        <v>-0.01</v>
      </c>
      <c r="CF99" s="321">
        <v>-0.01</v>
      </c>
      <c r="CG99" s="321">
        <v>-0.01</v>
      </c>
      <c r="CH99" s="321">
        <v>-0.01</v>
      </c>
      <c r="CI99" s="321">
        <v>-0.01</v>
      </c>
      <c r="CJ99" s="321">
        <v>-0.01</v>
      </c>
      <c r="CK99" s="321">
        <v>-0.01</v>
      </c>
      <c r="CL99" s="321">
        <v>-0.01</v>
      </c>
      <c r="CM99" s="321">
        <v>-0.01</v>
      </c>
      <c r="CN99" s="321">
        <v>-0.01</v>
      </c>
      <c r="CO99" s="321">
        <v>-0.01</v>
      </c>
      <c r="CP99" s="321">
        <v>-0.01</v>
      </c>
      <c r="CQ99" s="321">
        <v>-0.01</v>
      </c>
      <c r="CR99" s="321">
        <v>-0.01</v>
      </c>
      <c r="CS99" s="321">
        <v>-0.01</v>
      </c>
      <c r="CT99" s="321">
        <v>-0.01</v>
      </c>
      <c r="CU99" s="321">
        <v>-0.01</v>
      </c>
      <c r="CV99" s="321">
        <v>-0.01</v>
      </c>
      <c r="CW99" s="321">
        <v>-0.01</v>
      </c>
      <c r="CX99" s="321">
        <v>-0.01</v>
      </c>
      <c r="CY99" s="321">
        <v>-0.01</v>
      </c>
      <c r="CZ99" s="321">
        <v>-0.01</v>
      </c>
      <c r="DA99" s="321">
        <v>-0.01</v>
      </c>
      <c r="DB99" s="321">
        <v>-0.01</v>
      </c>
      <c r="DC99" s="321">
        <v>-0.01</v>
      </c>
      <c r="DD99" s="321">
        <v>-0.01</v>
      </c>
      <c r="DE99" s="321">
        <v>-0.01</v>
      </c>
      <c r="DF99" s="321">
        <v>-0.01</v>
      </c>
      <c r="DG99" s="321">
        <v>-0.01</v>
      </c>
      <c r="DH99" s="321">
        <v>-0.01</v>
      </c>
      <c r="DI99" s="321">
        <v>-0.01</v>
      </c>
      <c r="DJ99" s="321">
        <v>-0.01</v>
      </c>
      <c r="DK99" s="321">
        <v>-0.01</v>
      </c>
      <c r="DL99" s="321">
        <v>-0.01</v>
      </c>
      <c r="DM99" s="321">
        <v>-0.01</v>
      </c>
      <c r="DN99" s="321">
        <v>-0.01</v>
      </c>
      <c r="DO99" s="321">
        <v>-0.01</v>
      </c>
      <c r="DP99" s="321">
        <v>-0.01</v>
      </c>
      <c r="DQ99" s="321">
        <v>-0.01</v>
      </c>
      <c r="DR99" s="321">
        <v>-0.01</v>
      </c>
      <c r="DS99" s="321">
        <v>-0.01</v>
      </c>
      <c r="DT99" s="321">
        <v>-0.01</v>
      </c>
      <c r="DU99" s="321">
        <v>-0.01</v>
      </c>
      <c r="DV99" s="321">
        <v>-0.01</v>
      </c>
      <c r="DW99" s="321">
        <v>-0.01</v>
      </c>
      <c r="DX99" s="321">
        <v>-0.01</v>
      </c>
      <c r="DY99" s="321">
        <v>-0.01</v>
      </c>
      <c r="DZ99" s="321">
        <v>-0.01</v>
      </c>
      <c r="EA99" s="321">
        <v>-0.01</v>
      </c>
      <c r="EB99" s="321">
        <v>-0.01</v>
      </c>
      <c r="EC99" s="321">
        <v>-0.01</v>
      </c>
      <c r="ED99" s="321">
        <v>-0.01</v>
      </c>
      <c r="EE99" s="321">
        <v>-0.01</v>
      </c>
      <c r="EF99" s="321">
        <v>-0.01</v>
      </c>
      <c r="EG99" s="321">
        <v>-0.01</v>
      </c>
      <c r="EH99" s="321">
        <v>-0.01</v>
      </c>
      <c r="EI99" s="321">
        <v>-0.01</v>
      </c>
      <c r="EJ99" s="321">
        <v>-0.01</v>
      </c>
      <c r="EK99" s="321">
        <v>-0.01</v>
      </c>
      <c r="EL99" s="321">
        <v>-0.01</v>
      </c>
      <c r="EM99" s="321">
        <v>-0.01</v>
      </c>
      <c r="EN99" s="321">
        <v>-0.01</v>
      </c>
      <c r="EO99" s="321">
        <v>-0.01</v>
      </c>
      <c r="EP99" s="321">
        <v>-0.01</v>
      </c>
      <c r="EQ99" s="321">
        <v>-0.01</v>
      </c>
      <c r="ER99" s="321">
        <v>-0.01</v>
      </c>
      <c r="ES99" s="321">
        <v>-0.01</v>
      </c>
      <c r="ET99" s="321">
        <v>-0.01</v>
      </c>
      <c r="EU99" s="321">
        <v>-0.01</v>
      </c>
      <c r="EV99" s="321">
        <v>-0.01</v>
      </c>
      <c r="EW99" s="321">
        <v>-0.01</v>
      </c>
      <c r="EX99" s="321">
        <v>-0.01</v>
      </c>
      <c r="EY99" s="321">
        <v>-0.01</v>
      </c>
      <c r="EZ99" s="321">
        <v>-0.01</v>
      </c>
      <c r="FA99" s="321">
        <v>-0.01</v>
      </c>
      <c r="FB99" s="321">
        <v>-0.01</v>
      </c>
      <c r="FC99" s="321">
        <v>-0.01</v>
      </c>
      <c r="FD99" s="321">
        <v>-0.01</v>
      </c>
      <c r="FE99" s="321">
        <v>-0.01</v>
      </c>
      <c r="FF99" s="321">
        <v>-0.01</v>
      </c>
      <c r="FG99" s="321">
        <v>-0.01</v>
      </c>
      <c r="FH99" s="321">
        <v>-0.01</v>
      </c>
      <c r="FI99" s="321">
        <v>-0.01</v>
      </c>
      <c r="FJ99" s="321">
        <v>-0.01</v>
      </c>
      <c r="FK99" s="321">
        <v>-0.01</v>
      </c>
      <c r="FL99" s="321">
        <v>-0.01</v>
      </c>
      <c r="FM99" s="321">
        <v>-0.01</v>
      </c>
      <c r="FN99" s="321">
        <v>-0.01</v>
      </c>
      <c r="FO99" s="321">
        <v>-0.01</v>
      </c>
      <c r="FP99" s="321">
        <v>-0.01</v>
      </c>
      <c r="FQ99" s="321">
        <v>-0.01</v>
      </c>
      <c r="FR99" s="321">
        <v>-0.01</v>
      </c>
      <c r="FS99" s="321">
        <v>-0.01</v>
      </c>
      <c r="FT99" s="321">
        <v>-0.01</v>
      </c>
      <c r="FU99" s="321">
        <v>-0.01</v>
      </c>
      <c r="FV99" s="321">
        <v>-0.01</v>
      </c>
      <c r="FW99" s="321">
        <v>-0.01</v>
      </c>
      <c r="FX99" s="321">
        <v>-0.01</v>
      </c>
      <c r="FY99" s="321">
        <v>-0.01</v>
      </c>
      <c r="FZ99" s="321">
        <v>-0.01</v>
      </c>
      <c r="GA99" s="321">
        <v>-0.01</v>
      </c>
      <c r="GB99" s="321">
        <v>-0.01</v>
      </c>
      <c r="GC99" s="321">
        <v>-0.01</v>
      </c>
      <c r="GD99" s="321">
        <v>-0.01</v>
      </c>
      <c r="GE99" s="321">
        <v>-0.01</v>
      </c>
      <c r="GF99" s="321">
        <v>-0.01</v>
      </c>
      <c r="GG99" s="321">
        <v>-0.01</v>
      </c>
      <c r="GH99" s="321">
        <v>-0.01</v>
      </c>
      <c r="GI99" s="321">
        <v>-0.01</v>
      </c>
      <c r="GJ99" s="321">
        <v>-9.9999999999999985E-3</v>
      </c>
      <c r="GK99" s="321">
        <v>-0.01</v>
      </c>
      <c r="GL99" s="321">
        <v>-0.01</v>
      </c>
      <c r="GM99" s="321">
        <v>-0.01</v>
      </c>
      <c r="GN99" s="321">
        <v>-0.01</v>
      </c>
      <c r="GO99" s="321">
        <v>-0.01</v>
      </c>
      <c r="GP99" s="321">
        <v>-0.01</v>
      </c>
      <c r="GQ99" s="321">
        <v>-0.01</v>
      </c>
      <c r="GR99" s="321">
        <v>-0.01</v>
      </c>
      <c r="GS99" s="321">
        <v>-0.01</v>
      </c>
      <c r="GT99" s="321">
        <v>-0.01</v>
      </c>
      <c r="GU99" s="321">
        <v>-0.01</v>
      </c>
      <c r="GV99" s="321">
        <v>-0.01</v>
      </c>
      <c r="GW99" s="321">
        <v>-0.01</v>
      </c>
      <c r="GX99" s="321">
        <v>-0.01</v>
      </c>
      <c r="GY99" s="321">
        <v>-0.01</v>
      </c>
      <c r="GZ99" s="321">
        <v>-0.01</v>
      </c>
      <c r="HA99" s="321">
        <v>-0.01</v>
      </c>
      <c r="HB99" s="321">
        <v>-0.01</v>
      </c>
      <c r="HC99" s="321">
        <v>-0.01</v>
      </c>
      <c r="HD99" s="321">
        <v>-0.01</v>
      </c>
      <c r="HE99" s="321">
        <v>-0.01</v>
      </c>
      <c r="HF99" s="321">
        <v>-0.01</v>
      </c>
      <c r="HG99" s="321">
        <v>-0.01</v>
      </c>
      <c r="HH99" s="321">
        <v>-0.01</v>
      </c>
      <c r="HI99" s="321">
        <v>-0.01</v>
      </c>
      <c r="HJ99" s="321">
        <v>-0.01</v>
      </c>
      <c r="HK99" s="321">
        <v>-0.01</v>
      </c>
      <c r="HL99" s="321">
        <v>-0.01</v>
      </c>
      <c r="HM99" s="321">
        <v>-0.01</v>
      </c>
      <c r="HN99" s="321">
        <v>-0.01</v>
      </c>
      <c r="HO99" s="321">
        <v>-0.01</v>
      </c>
      <c r="HP99" s="321">
        <v>-9.9999999999999985E-3</v>
      </c>
      <c r="HQ99" s="321">
        <v>-0.01</v>
      </c>
      <c r="HR99" s="321">
        <v>-0.01</v>
      </c>
      <c r="HS99" s="321">
        <v>-0.01</v>
      </c>
      <c r="HT99" s="321">
        <v>-0.01</v>
      </c>
      <c r="HU99" s="321">
        <v>-0.01</v>
      </c>
      <c r="HV99" s="321">
        <v>-0.01</v>
      </c>
      <c r="HW99" s="321">
        <v>-0.01</v>
      </c>
      <c r="HX99" s="321">
        <v>-0.01</v>
      </c>
      <c r="HY99" s="321">
        <v>-0.01</v>
      </c>
      <c r="HZ99" s="321">
        <v>-0.01</v>
      </c>
      <c r="IA99" s="321">
        <v>-0.01</v>
      </c>
      <c r="IB99" s="321">
        <v>-0.01</v>
      </c>
      <c r="IC99" s="321">
        <v>-0.01</v>
      </c>
      <c r="ID99" s="321">
        <v>-0.01</v>
      </c>
      <c r="IE99" s="321">
        <v>-0.01</v>
      </c>
      <c r="IF99" s="321">
        <v>-0.01</v>
      </c>
      <c r="IG99" s="321">
        <v>-0.01</v>
      </c>
      <c r="IH99" s="321">
        <v>-0.01</v>
      </c>
      <c r="II99" s="321">
        <v>-0.01</v>
      </c>
      <c r="IJ99" s="321">
        <v>-0.01</v>
      </c>
      <c r="IK99" s="321">
        <v>-0.01</v>
      </c>
      <c r="IL99" s="321">
        <v>-0.01</v>
      </c>
      <c r="IM99" s="321">
        <v>-0.01</v>
      </c>
      <c r="IN99" s="321">
        <v>-0.01</v>
      </c>
      <c r="IO99" s="321">
        <v>-0.01</v>
      </c>
      <c r="IP99" s="321">
        <v>-0.01</v>
      </c>
      <c r="IQ99" s="321">
        <v>-0.01</v>
      </c>
      <c r="IR99" s="321">
        <v>-0.01</v>
      </c>
      <c r="IS99" s="321">
        <v>-0.01</v>
      </c>
      <c r="IT99" s="321">
        <v>-0.01</v>
      </c>
      <c r="IU99" s="321">
        <v>-0.01</v>
      </c>
      <c r="IV99" s="321">
        <v>-0.01</v>
      </c>
      <c r="IW99" s="321">
        <v>-0.01</v>
      </c>
      <c r="IX99" s="321">
        <v>-0.01</v>
      </c>
      <c r="IY99" s="321">
        <v>-0.01</v>
      </c>
      <c r="IZ99" s="321">
        <v>-0.01</v>
      </c>
      <c r="JA99" s="321">
        <v>-0.01</v>
      </c>
      <c r="JB99" s="321">
        <v>-0.01</v>
      </c>
      <c r="JC99" s="321">
        <v>-0.01</v>
      </c>
      <c r="JD99" s="321">
        <v>-0.01</v>
      </c>
      <c r="JE99" s="321">
        <v>-0.01</v>
      </c>
      <c r="JF99" s="321">
        <v>-0.01</v>
      </c>
      <c r="JG99" s="321">
        <v>-0.01</v>
      </c>
      <c r="JH99" s="321">
        <v>-0.01</v>
      </c>
      <c r="JI99" s="321">
        <v>-0.01</v>
      </c>
      <c r="JJ99" s="321">
        <v>-0.01</v>
      </c>
      <c r="JK99" s="321">
        <v>-0.01</v>
      </c>
      <c r="JL99" s="321">
        <v>-0.01</v>
      </c>
      <c r="JM99" s="321">
        <v>-0.01</v>
      </c>
      <c r="JN99" s="321">
        <v>-0.01</v>
      </c>
      <c r="JO99" s="321">
        <v>-0.01</v>
      </c>
      <c r="JP99" s="321">
        <v>-0.01</v>
      </c>
      <c r="JQ99" s="321">
        <v>-0.01</v>
      </c>
      <c r="JR99" s="321">
        <v>-0.01</v>
      </c>
      <c r="JS99" s="321">
        <v>-0.01</v>
      </c>
      <c r="JT99" s="321">
        <v>-0.01</v>
      </c>
      <c r="JU99" s="321">
        <v>-0.01</v>
      </c>
      <c r="JV99" s="321">
        <v>-0.01</v>
      </c>
      <c r="JW99" s="321">
        <v>-0.01</v>
      </c>
      <c r="JX99" s="321">
        <v>-0.01</v>
      </c>
      <c r="JY99" s="321">
        <v>-0.01</v>
      </c>
      <c r="JZ99" s="321">
        <v>-0.01</v>
      </c>
      <c r="KA99" s="321">
        <v>-0.01</v>
      </c>
      <c r="KB99" s="321">
        <v>-0.01</v>
      </c>
      <c r="KC99" s="321">
        <v>-0.01</v>
      </c>
      <c r="KD99" s="321">
        <v>-0.01</v>
      </c>
      <c r="KE99" s="321">
        <v>-0.01</v>
      </c>
      <c r="KF99" s="321">
        <v>-0.01</v>
      </c>
      <c r="KG99" s="321">
        <v>-0.01</v>
      </c>
      <c r="KH99" s="321">
        <v>-0.01</v>
      </c>
      <c r="KI99" s="321">
        <v>-0.01</v>
      </c>
      <c r="KJ99" s="321">
        <v>-0.01</v>
      </c>
      <c r="KK99" s="321">
        <v>-0.01</v>
      </c>
    </row>
    <row r="100" spans="1:297" ht="30" customHeight="1">
      <c r="A100" s="312"/>
      <c r="B100" s="323" t="s">
        <v>606</v>
      </c>
      <c r="C100" s="321">
        <v>-17.580000000000009</v>
      </c>
      <c r="D100" s="689">
        <v>-17.579999999999998</v>
      </c>
      <c r="E100" s="689">
        <v>-17.579999999999998</v>
      </c>
      <c r="F100" s="321">
        <v>-17.579999999999998</v>
      </c>
      <c r="G100" s="321">
        <v>-17.579999999999998</v>
      </c>
      <c r="H100" s="321">
        <v>-17.579999999999998</v>
      </c>
      <c r="I100" s="321">
        <v>-17.579999999999998</v>
      </c>
      <c r="J100" s="321">
        <v>-17.579999999999998</v>
      </c>
      <c r="K100" s="321">
        <v>-17.579999999999998</v>
      </c>
      <c r="L100" s="321">
        <v>-17.579999999999998</v>
      </c>
      <c r="M100" s="321">
        <v>-17.579999999999998</v>
      </c>
      <c r="N100" s="321">
        <v>-17.579999999999998</v>
      </c>
      <c r="O100" s="321">
        <v>-17.579999999999998</v>
      </c>
      <c r="P100" s="321">
        <v>-17.579999999999998</v>
      </c>
      <c r="Q100" s="321">
        <v>-17.579999999999998</v>
      </c>
      <c r="R100" s="321">
        <v>-17.579999999999998</v>
      </c>
      <c r="S100" s="321">
        <v>-17.579999999999998</v>
      </c>
      <c r="T100" s="321">
        <v>-17.579999999999998</v>
      </c>
      <c r="U100" s="321">
        <v>-17.579999999999998</v>
      </c>
      <c r="V100" s="321">
        <v>-17.579999999999998</v>
      </c>
      <c r="W100" s="321">
        <v>-17.579999999999998</v>
      </c>
      <c r="X100" s="321">
        <v>-17.579999999999998</v>
      </c>
      <c r="Y100" s="321">
        <v>-17.579999999999998</v>
      </c>
      <c r="Z100" s="321">
        <v>-17.579999999999998</v>
      </c>
      <c r="AA100" s="321">
        <v>-17.579999999999998</v>
      </c>
      <c r="AB100" s="321">
        <v>-17.579999999999998</v>
      </c>
      <c r="AC100" s="321">
        <v>-17.579999999999998</v>
      </c>
      <c r="AD100" s="321">
        <v>-17.579999999999998</v>
      </c>
      <c r="AE100" s="321">
        <v>-17.579999999999998</v>
      </c>
      <c r="AF100" s="321">
        <v>-17.579999999999998</v>
      </c>
      <c r="AG100" s="321">
        <v>-17.579999999999998</v>
      </c>
      <c r="AH100" s="321">
        <v>-17.579999999999998</v>
      </c>
      <c r="AI100" s="321">
        <v>-17.579999999999998</v>
      </c>
      <c r="AJ100" s="321">
        <v>-17.579999999999998</v>
      </c>
      <c r="AK100" s="321">
        <v>-17.579999999999998</v>
      </c>
      <c r="AL100" s="321">
        <v>-17.579999999999998</v>
      </c>
      <c r="AM100" s="321">
        <v>-17.579999999999998</v>
      </c>
      <c r="AN100" s="321">
        <v>-17.579999999999998</v>
      </c>
      <c r="AO100" s="321">
        <v>-17.579999999999998</v>
      </c>
      <c r="AP100" s="321">
        <v>-17.579999999999998</v>
      </c>
      <c r="AQ100" s="321">
        <v>-17.579999999999998</v>
      </c>
      <c r="AR100" s="321">
        <v>-17.579999999999998</v>
      </c>
      <c r="AS100" s="321">
        <v>-17.579999999999998</v>
      </c>
      <c r="AT100" s="321">
        <v>-17.579999999999998</v>
      </c>
      <c r="AU100" s="321">
        <v>-17.579999999999998</v>
      </c>
      <c r="AV100" s="321">
        <v>-17.579999999999998</v>
      </c>
      <c r="AW100" s="321">
        <v>-17.579999999999998</v>
      </c>
      <c r="AX100" s="321">
        <v>-17.579999999999998</v>
      </c>
      <c r="AY100" s="321">
        <v>-17.579999999999998</v>
      </c>
      <c r="AZ100" s="321">
        <v>-17.579999999999998</v>
      </c>
      <c r="BA100" s="321">
        <v>-17.579999999999998</v>
      </c>
      <c r="BB100" s="321">
        <v>-17.579999999999998</v>
      </c>
      <c r="BC100" s="321">
        <v>-17.579999999999998</v>
      </c>
      <c r="BD100" s="321">
        <v>-17.579999999999998</v>
      </c>
      <c r="BE100" s="321">
        <v>-17.579999999999998</v>
      </c>
      <c r="BF100" s="321">
        <v>-17.579999999999998</v>
      </c>
      <c r="BG100" s="321">
        <v>-17.579999999999998</v>
      </c>
      <c r="BH100" s="321">
        <v>-17.579999999999998</v>
      </c>
      <c r="BI100" s="321">
        <v>-17.579999999999998</v>
      </c>
      <c r="BJ100" s="321">
        <v>-17.579999999999998</v>
      </c>
      <c r="BK100" s="321">
        <v>-17.579999999999998</v>
      </c>
      <c r="BL100" s="321">
        <v>-17.579999999999998</v>
      </c>
      <c r="BM100" s="321">
        <v>-17.579999999999998</v>
      </c>
      <c r="BN100" s="321">
        <v>-17.579999999999998</v>
      </c>
      <c r="BO100" s="321">
        <v>-17.579999999999998</v>
      </c>
      <c r="BP100" s="321">
        <v>-17.579999999999998</v>
      </c>
      <c r="BQ100" s="321">
        <v>-17.579999999999998</v>
      </c>
      <c r="BR100" s="321">
        <v>-17.579999999999998</v>
      </c>
      <c r="BS100" s="321">
        <v>-17.579999999999998</v>
      </c>
      <c r="BT100" s="321">
        <v>-17.579999999999998</v>
      </c>
      <c r="BU100" s="321">
        <v>-17.579999999999998</v>
      </c>
      <c r="BV100" s="321">
        <v>-17.579999999999998</v>
      </c>
      <c r="BW100" s="321">
        <v>-17.579999999999998</v>
      </c>
      <c r="BX100" s="321">
        <v>-17.579999999999998</v>
      </c>
      <c r="BY100" s="321">
        <v>-17.579999999999998</v>
      </c>
      <c r="BZ100" s="321">
        <v>-17.579999999999998</v>
      </c>
      <c r="CA100" s="321">
        <v>-17.579999999999998</v>
      </c>
      <c r="CB100" s="321">
        <v>-17.579999999999998</v>
      </c>
      <c r="CC100" s="321">
        <v>-17.579999999999998</v>
      </c>
      <c r="CD100" s="321">
        <v>-17.579999999999998</v>
      </c>
      <c r="CE100" s="321">
        <v>-17.579999999999998</v>
      </c>
      <c r="CF100" s="321">
        <v>-17.579999999999998</v>
      </c>
      <c r="CG100" s="321">
        <v>-17.579999999999998</v>
      </c>
      <c r="CH100" s="321">
        <v>-17.579999999999998</v>
      </c>
      <c r="CI100" s="321">
        <v>-17.579999999999998</v>
      </c>
      <c r="CJ100" s="321">
        <v>-17.579999999999998</v>
      </c>
      <c r="CK100" s="321">
        <v>-17.579999999999998</v>
      </c>
      <c r="CL100" s="321">
        <v>-17.579999999999998</v>
      </c>
      <c r="CM100" s="321">
        <v>-17.579999999999998</v>
      </c>
      <c r="CN100" s="321">
        <v>-17.579999999999998</v>
      </c>
      <c r="CO100" s="321">
        <v>-17.579999999999998</v>
      </c>
      <c r="CP100" s="321">
        <v>-17.579999999999998</v>
      </c>
      <c r="CQ100" s="321">
        <v>-17.579999999999998</v>
      </c>
      <c r="CR100" s="321">
        <v>-17.579999999999998</v>
      </c>
      <c r="CS100" s="321">
        <v>-17.579999999999998</v>
      </c>
      <c r="CT100" s="321">
        <v>-17.579999999999998</v>
      </c>
      <c r="CU100" s="321">
        <v>-17.579999999999998</v>
      </c>
      <c r="CV100" s="321">
        <v>-17.579999999999998</v>
      </c>
      <c r="CW100" s="321">
        <v>-17.579999999999998</v>
      </c>
      <c r="CX100" s="321">
        <v>-17.579999999999998</v>
      </c>
      <c r="CY100" s="321">
        <v>-17.579999999999998</v>
      </c>
      <c r="CZ100" s="321">
        <v>-17.579999999999998</v>
      </c>
      <c r="DA100" s="321">
        <v>-17.579999999999998</v>
      </c>
      <c r="DB100" s="321">
        <v>-17.579999999999998</v>
      </c>
      <c r="DC100" s="321">
        <v>-17.579999999999998</v>
      </c>
      <c r="DD100" s="321">
        <v>-17.579999999999998</v>
      </c>
      <c r="DE100" s="321">
        <v>-17.579999999999998</v>
      </c>
      <c r="DF100" s="321">
        <v>-17.579999999999998</v>
      </c>
      <c r="DG100" s="321">
        <v>-17.579999999999998</v>
      </c>
      <c r="DH100" s="321">
        <v>-17.579999999999998</v>
      </c>
      <c r="DI100" s="321">
        <v>-17.579999999999998</v>
      </c>
      <c r="DJ100" s="321">
        <v>-17.579999999999998</v>
      </c>
      <c r="DK100" s="321">
        <v>-17.579999999999998</v>
      </c>
      <c r="DL100" s="321">
        <v>-17.579999999999998</v>
      </c>
      <c r="DM100" s="321">
        <v>-17.579999999999998</v>
      </c>
      <c r="DN100" s="321">
        <v>-17.579999999999998</v>
      </c>
      <c r="DO100" s="321">
        <v>-17.579999999999998</v>
      </c>
      <c r="DP100" s="321">
        <v>-17.579999999999998</v>
      </c>
      <c r="DQ100" s="321">
        <v>-17.579999999999998</v>
      </c>
      <c r="DR100" s="321">
        <v>-17.579999999999998</v>
      </c>
      <c r="DS100" s="321">
        <v>-17.579999999999998</v>
      </c>
      <c r="DT100" s="321">
        <v>-17.579999999999998</v>
      </c>
      <c r="DU100" s="321">
        <v>-17.579999999999998</v>
      </c>
      <c r="DV100" s="321">
        <v>-17.579999999999998</v>
      </c>
      <c r="DW100" s="321">
        <v>-17.579999999999998</v>
      </c>
      <c r="DX100" s="321">
        <v>-17.579999999999998</v>
      </c>
      <c r="DY100" s="321">
        <v>-17.579999999999998</v>
      </c>
      <c r="DZ100" s="321">
        <v>-17.579999999999998</v>
      </c>
      <c r="EA100" s="321">
        <v>-17.579999999999998</v>
      </c>
      <c r="EB100" s="321">
        <v>-17.579999999999998</v>
      </c>
      <c r="EC100" s="321">
        <v>-17.579999999999998</v>
      </c>
      <c r="ED100" s="321">
        <v>-17.579999999999998</v>
      </c>
      <c r="EE100" s="321">
        <v>-17.579999999999998</v>
      </c>
      <c r="EF100" s="321">
        <v>-17.579999999999998</v>
      </c>
      <c r="EG100" s="321">
        <v>-17.579999999999998</v>
      </c>
      <c r="EH100" s="321">
        <v>-17.579999999999998</v>
      </c>
      <c r="EI100" s="321">
        <v>-17.579999999999998</v>
      </c>
      <c r="EJ100" s="321">
        <v>-17.579999999999998</v>
      </c>
      <c r="EK100" s="321">
        <v>-17.579999999999998</v>
      </c>
      <c r="EL100" s="321">
        <v>-17.579999999999998</v>
      </c>
      <c r="EM100" s="321">
        <v>-17.579999999999998</v>
      </c>
      <c r="EN100" s="321">
        <v>-17.579999999999998</v>
      </c>
      <c r="EO100" s="321">
        <v>-17.579999999999998</v>
      </c>
      <c r="EP100" s="321">
        <v>-17.579999999999998</v>
      </c>
      <c r="EQ100" s="321">
        <v>-17.579999999999998</v>
      </c>
      <c r="ER100" s="321">
        <v>-17.579999999999998</v>
      </c>
      <c r="ES100" s="321">
        <v>-17.579999999999998</v>
      </c>
      <c r="ET100" s="321">
        <v>-17.579999999999998</v>
      </c>
      <c r="EU100" s="321">
        <v>-17.579999999999998</v>
      </c>
      <c r="EV100" s="321">
        <v>-17.579999999999998</v>
      </c>
      <c r="EW100" s="321">
        <v>-17.579999999999998</v>
      </c>
      <c r="EX100" s="321">
        <v>-17.579999999999998</v>
      </c>
      <c r="EY100" s="321">
        <v>-17.579999999999998</v>
      </c>
      <c r="EZ100" s="321">
        <v>-17.579999999999998</v>
      </c>
      <c r="FA100" s="321">
        <v>-17.579999999999998</v>
      </c>
      <c r="FB100" s="321">
        <v>-17.579999999999998</v>
      </c>
      <c r="FC100" s="321">
        <v>-17.579999999999998</v>
      </c>
      <c r="FD100" s="321">
        <v>-17.579999999999998</v>
      </c>
      <c r="FE100" s="321">
        <v>-17.579999999999998</v>
      </c>
      <c r="FF100" s="321">
        <v>-17.579999999999998</v>
      </c>
      <c r="FG100" s="321">
        <v>-17.579999999999998</v>
      </c>
      <c r="FH100" s="321">
        <v>-17.579999999999998</v>
      </c>
      <c r="FI100" s="321">
        <v>-17.579999999999998</v>
      </c>
      <c r="FJ100" s="321">
        <v>-17.579999999999998</v>
      </c>
      <c r="FK100" s="321">
        <v>-17.579999999999998</v>
      </c>
      <c r="FL100" s="321">
        <v>-17.579999999999998</v>
      </c>
      <c r="FM100" s="321">
        <v>-17.579999999999998</v>
      </c>
      <c r="FN100" s="321">
        <v>-17.579999999999998</v>
      </c>
      <c r="FO100" s="321">
        <v>-17.579999999999998</v>
      </c>
      <c r="FP100" s="321">
        <v>-17.579999999999998</v>
      </c>
      <c r="FQ100" s="321">
        <v>-17.579999999999998</v>
      </c>
      <c r="FR100" s="321">
        <v>-17.579999999999998</v>
      </c>
      <c r="FS100" s="321">
        <v>-17.579999999999998</v>
      </c>
      <c r="FT100" s="321">
        <v>-17.579999999999998</v>
      </c>
      <c r="FU100" s="321">
        <v>-17.579999999999998</v>
      </c>
      <c r="FV100" s="321">
        <v>-17.579999999999998</v>
      </c>
      <c r="FW100" s="321">
        <v>-17.579999999999998</v>
      </c>
      <c r="FX100" s="321">
        <v>-17.579999999999998</v>
      </c>
      <c r="FY100" s="321">
        <v>-17.579999999999998</v>
      </c>
      <c r="FZ100" s="321">
        <v>-17.579999999999998</v>
      </c>
      <c r="GA100" s="321">
        <v>-17.579999999999998</v>
      </c>
      <c r="GB100" s="321">
        <v>-17.579999999999998</v>
      </c>
      <c r="GC100" s="321">
        <v>-17.579999999999998</v>
      </c>
      <c r="GD100" s="321">
        <v>-17.579999999999998</v>
      </c>
      <c r="GE100" s="321">
        <v>-17.579999999999998</v>
      </c>
      <c r="GF100" s="321">
        <v>-17.579999999999998</v>
      </c>
      <c r="GG100" s="321">
        <v>-17.579999999999998</v>
      </c>
      <c r="GH100" s="321">
        <v>-17.579999999999998</v>
      </c>
      <c r="GI100" s="321">
        <v>-17.579999999999998</v>
      </c>
      <c r="GJ100" s="321">
        <v>-17.579999999999998</v>
      </c>
      <c r="GK100" s="321">
        <v>-17.579999999999998</v>
      </c>
      <c r="GL100" s="321">
        <v>-17.579999999999998</v>
      </c>
      <c r="GM100" s="321">
        <v>-17.579999999999998</v>
      </c>
      <c r="GN100" s="321">
        <v>-17.579999999999998</v>
      </c>
      <c r="GO100" s="321">
        <v>-17.579999999999998</v>
      </c>
      <c r="GP100" s="321">
        <v>-17.579999999999998</v>
      </c>
      <c r="GQ100" s="321">
        <v>-17.579999999999998</v>
      </c>
      <c r="GR100" s="321">
        <v>-17.579999999999998</v>
      </c>
      <c r="GS100" s="321">
        <v>-17.579999999999998</v>
      </c>
      <c r="GT100" s="321">
        <v>-17.579999999999998</v>
      </c>
      <c r="GU100" s="321">
        <v>-17.579999999999998</v>
      </c>
      <c r="GV100" s="321">
        <v>-17.579999999999998</v>
      </c>
      <c r="GW100" s="321">
        <v>-17.579999999999998</v>
      </c>
      <c r="GX100" s="321">
        <v>-17.579999999999998</v>
      </c>
      <c r="GY100" s="321">
        <v>-17.579999999999998</v>
      </c>
      <c r="GZ100" s="321">
        <v>-17.579999999999998</v>
      </c>
      <c r="HA100" s="321">
        <v>-17.579999999999998</v>
      </c>
      <c r="HB100" s="321">
        <v>-17.579999999999998</v>
      </c>
      <c r="HC100" s="321">
        <v>-17.579999999999998</v>
      </c>
      <c r="HD100" s="321">
        <v>-17.579999999999998</v>
      </c>
      <c r="HE100" s="321">
        <v>-17.579999999999998</v>
      </c>
      <c r="HF100" s="321">
        <v>-17.579999999999998</v>
      </c>
      <c r="HG100" s="321">
        <v>-17.579999999999998</v>
      </c>
      <c r="HH100" s="321">
        <v>-17.579999999999998</v>
      </c>
      <c r="HI100" s="321">
        <v>-17.579999999999998</v>
      </c>
      <c r="HJ100" s="321">
        <v>-17.579999999999998</v>
      </c>
      <c r="HK100" s="321">
        <v>-17.579999999999998</v>
      </c>
      <c r="HL100" s="321">
        <v>-17.579999999999998</v>
      </c>
      <c r="HM100" s="321">
        <v>-17.579999999999998</v>
      </c>
      <c r="HN100" s="321">
        <v>-17.579999999999998</v>
      </c>
      <c r="HO100" s="321">
        <v>-17.579999999999998</v>
      </c>
      <c r="HP100" s="321">
        <v>-17.579999999999998</v>
      </c>
      <c r="HQ100" s="321">
        <v>-17.579999999999998</v>
      </c>
      <c r="HR100" s="321">
        <v>-17.579999999999998</v>
      </c>
      <c r="HS100" s="321">
        <v>-17.579999999999998</v>
      </c>
      <c r="HT100" s="321">
        <v>-17.579999999999998</v>
      </c>
      <c r="HU100" s="321">
        <v>-17.579999999999998</v>
      </c>
      <c r="HV100" s="321">
        <v>-17.579999999999998</v>
      </c>
      <c r="HW100" s="321">
        <v>-17.579999999999998</v>
      </c>
      <c r="HX100" s="321">
        <v>-17.579999999999998</v>
      </c>
      <c r="HY100" s="321">
        <v>-17.579999999999998</v>
      </c>
      <c r="HZ100" s="321">
        <v>-17.579999999999998</v>
      </c>
      <c r="IA100" s="321">
        <v>-17.579999999999998</v>
      </c>
      <c r="IB100" s="321">
        <v>-17.579999999999998</v>
      </c>
      <c r="IC100" s="321">
        <v>-17.579999999999998</v>
      </c>
      <c r="ID100" s="321">
        <v>-17.579999999999998</v>
      </c>
      <c r="IE100" s="321">
        <v>-17.579999999999998</v>
      </c>
      <c r="IF100" s="321">
        <v>-17.579999999999998</v>
      </c>
      <c r="IG100" s="321">
        <v>-17.579999999999998</v>
      </c>
      <c r="IH100" s="321">
        <v>-17.579999999999998</v>
      </c>
      <c r="II100" s="321">
        <v>-17.579999999999998</v>
      </c>
      <c r="IJ100" s="321">
        <v>-17.579999999999998</v>
      </c>
      <c r="IK100" s="321">
        <v>-17.579999999999998</v>
      </c>
      <c r="IL100" s="321">
        <v>-17.579999999999998</v>
      </c>
      <c r="IM100" s="321">
        <v>-17.579999999999998</v>
      </c>
      <c r="IN100" s="321">
        <v>-17.579999999999998</v>
      </c>
      <c r="IO100" s="321">
        <v>-17.579999999999998</v>
      </c>
      <c r="IP100" s="321">
        <v>-17.579999999999998</v>
      </c>
      <c r="IQ100" s="321">
        <v>-17.579999999999998</v>
      </c>
      <c r="IR100" s="321">
        <v>-17.579999999999998</v>
      </c>
      <c r="IS100" s="321">
        <v>-17.579999999999998</v>
      </c>
      <c r="IT100" s="321">
        <v>-17.579999999999998</v>
      </c>
      <c r="IU100" s="321">
        <v>-17.579999999999998</v>
      </c>
      <c r="IV100" s="321">
        <v>-17.579999999999998</v>
      </c>
      <c r="IW100" s="321">
        <v>-17.579999999999998</v>
      </c>
      <c r="IX100" s="321">
        <v>-17.579999999999998</v>
      </c>
      <c r="IY100" s="321">
        <v>-17.579999999999998</v>
      </c>
      <c r="IZ100" s="321">
        <v>-17.579999999999998</v>
      </c>
      <c r="JA100" s="321">
        <v>-17.579999999999998</v>
      </c>
      <c r="JB100" s="321">
        <v>-17.579999999999998</v>
      </c>
      <c r="JC100" s="321">
        <v>-17.579999999999998</v>
      </c>
      <c r="JD100" s="321">
        <v>-17.579999999999998</v>
      </c>
      <c r="JE100" s="321">
        <v>-17.579999999999998</v>
      </c>
      <c r="JF100" s="321">
        <v>-17.579999999999998</v>
      </c>
      <c r="JG100" s="321">
        <v>-17.579999999999998</v>
      </c>
      <c r="JH100" s="321">
        <v>-17.579999999999998</v>
      </c>
      <c r="JI100" s="321">
        <v>-17.579999999999998</v>
      </c>
      <c r="JJ100" s="321">
        <v>-17.579999999999998</v>
      </c>
      <c r="JK100" s="321">
        <v>-17.579999999999998</v>
      </c>
      <c r="JL100" s="321">
        <v>-17.579999999999998</v>
      </c>
      <c r="JM100" s="321">
        <v>-17.579999999999998</v>
      </c>
      <c r="JN100" s="321">
        <v>-17.579999999999998</v>
      </c>
      <c r="JO100" s="321">
        <v>-17.579999999999998</v>
      </c>
      <c r="JP100" s="321">
        <v>-17.579999999999998</v>
      </c>
      <c r="JQ100" s="321">
        <v>-17.579999999999998</v>
      </c>
      <c r="JR100" s="321">
        <v>-17.579999999999998</v>
      </c>
      <c r="JS100" s="321">
        <v>-17.579999999999998</v>
      </c>
      <c r="JT100" s="321">
        <v>-17.579999999999998</v>
      </c>
      <c r="JU100" s="321">
        <v>-17.579999999999998</v>
      </c>
      <c r="JV100" s="321">
        <v>-17.579999999999998</v>
      </c>
      <c r="JW100" s="321">
        <v>-17.579999999999998</v>
      </c>
      <c r="JX100" s="321">
        <v>-17.579999999999998</v>
      </c>
      <c r="JY100" s="321">
        <v>-17.579999999999998</v>
      </c>
      <c r="JZ100" s="321">
        <v>-17.579999999999998</v>
      </c>
      <c r="KA100" s="321">
        <v>-17.579999999999998</v>
      </c>
      <c r="KB100" s="321">
        <v>-17.579999999999998</v>
      </c>
      <c r="KC100" s="321">
        <v>-17.579999999999998</v>
      </c>
      <c r="KD100" s="321">
        <v>-17.579999999999998</v>
      </c>
      <c r="KE100" s="321">
        <v>-17.579999999999998</v>
      </c>
      <c r="KF100" s="321">
        <v>-17.579999999999998</v>
      </c>
      <c r="KG100" s="321">
        <v>-17.579999999999998</v>
      </c>
      <c r="KH100" s="321">
        <v>-17.579999999999998</v>
      </c>
      <c r="KI100" s="321">
        <v>-17.579999999999998</v>
      </c>
      <c r="KJ100" s="321">
        <v>-17.579999999999998</v>
      </c>
      <c r="KK100" s="321">
        <v>-17.579999999999998</v>
      </c>
    </row>
    <row r="101" spans="1:297" ht="15.75" customHeight="1">
      <c r="A101" s="312"/>
      <c r="B101" s="323" t="s">
        <v>350</v>
      </c>
      <c r="C101" s="321">
        <v>-64.408100044377562</v>
      </c>
      <c r="D101" s="689">
        <v>-120.54381648293079</v>
      </c>
      <c r="E101" s="689">
        <v>-6.7467858939496939</v>
      </c>
      <c r="F101" s="321">
        <v>-35.184899080193873</v>
      </c>
      <c r="G101" s="321">
        <v>-29.5330429253112</v>
      </c>
      <c r="H101" s="321">
        <v>-34.1768407096475</v>
      </c>
      <c r="I101" s="321">
        <v>-35.458963379389019</v>
      </c>
      <c r="J101" s="321">
        <v>-21.80067942377983</v>
      </c>
      <c r="K101" s="321">
        <v>-27.560535804336869</v>
      </c>
      <c r="L101" s="321">
        <v>-56.098806004759872</v>
      </c>
      <c r="M101" s="321">
        <v>-27.861517857142861</v>
      </c>
      <c r="N101" s="321">
        <v>-13.53818107264472</v>
      </c>
      <c r="O101" s="321">
        <v>-81.588108678968368</v>
      </c>
      <c r="P101" s="321">
        <v>-23.98362121075424</v>
      </c>
      <c r="Q101" s="321">
        <v>-16.33860285019885</v>
      </c>
      <c r="R101" s="321">
        <v>-16.222713468309859</v>
      </c>
      <c r="S101" s="321">
        <v>-70.613163851802398</v>
      </c>
      <c r="T101" s="321">
        <v>-33.845686691312387</v>
      </c>
      <c r="U101" s="321">
        <v>-26.2045051060487</v>
      </c>
      <c r="V101" s="321">
        <v>-20.234180151024809</v>
      </c>
      <c r="W101" s="321">
        <v>-22.182248730964471</v>
      </c>
      <c r="X101" s="321">
        <v>-37.794994793123088</v>
      </c>
      <c r="Y101" s="321">
        <v>-27.45964570858283</v>
      </c>
      <c r="Z101" s="321">
        <v>-47.276800181770973</v>
      </c>
      <c r="AA101" s="321">
        <v>-49.594497141567622</v>
      </c>
      <c r="AB101" s="321">
        <v>-34.893622078968583</v>
      </c>
      <c r="AC101" s="321">
        <v>-20.361578891144109</v>
      </c>
      <c r="AD101" s="321">
        <v>-28.4933340716365</v>
      </c>
      <c r="AE101" s="321">
        <v>-37.356958484124277</v>
      </c>
      <c r="AF101" s="321">
        <v>-99.749438495112713</v>
      </c>
      <c r="AG101" s="321">
        <v>-119.9255308780629</v>
      </c>
      <c r="AH101" s="321">
        <v>-27.157752549781449</v>
      </c>
      <c r="AI101" s="321">
        <v>-35.675160182064857</v>
      </c>
      <c r="AJ101" s="321">
        <v>-26.685414233385661</v>
      </c>
      <c r="AK101" s="321">
        <v>-35.614171442215863</v>
      </c>
      <c r="AL101" s="321">
        <v>-26.219225774225769</v>
      </c>
      <c r="AM101" s="321">
        <v>-72.156107607748083</v>
      </c>
      <c r="AN101" s="321">
        <v>-35.379277879783537</v>
      </c>
      <c r="AO101" s="321">
        <v>-70.478060279397369</v>
      </c>
      <c r="AP101" s="321">
        <v>-55.837298920298387</v>
      </c>
      <c r="AQ101" s="321">
        <v>-24.486410208035899</v>
      </c>
      <c r="AR101" s="321">
        <v>-51.637222934076142</v>
      </c>
      <c r="AS101" s="321">
        <v>-37.694983596313072</v>
      </c>
      <c r="AT101" s="321">
        <v>-45.984741240011843</v>
      </c>
      <c r="AU101" s="321">
        <v>-27.429142179580019</v>
      </c>
      <c r="AV101" s="321">
        <v>-26.429125969876772</v>
      </c>
      <c r="AW101" s="321">
        <v>-16.374059385382061</v>
      </c>
      <c r="AX101" s="321">
        <v>-23.247144576082931</v>
      </c>
      <c r="AY101" s="321">
        <v>-18.31933946488294</v>
      </c>
      <c r="AZ101" s="321">
        <v>-33.848780967816623</v>
      </c>
      <c r="BA101" s="321">
        <v>-65.416722805775763</v>
      </c>
      <c r="BB101" s="321">
        <v>-46.30093083671558</v>
      </c>
      <c r="BC101" s="321">
        <v>-69.638730727956201</v>
      </c>
      <c r="BD101" s="321">
        <v>-33.463101072607259</v>
      </c>
      <c r="BE101" s="321">
        <v>-28.865236159929701</v>
      </c>
      <c r="BF101" s="321">
        <v>-33.055620285435467</v>
      </c>
      <c r="BG101" s="321">
        <v>-39.658869230769227</v>
      </c>
      <c r="BH101" s="321">
        <v>-38.217479016786569</v>
      </c>
      <c r="BI101" s="321">
        <v>-25.189489434261549</v>
      </c>
      <c r="BJ101" s="321">
        <v>-91.139545711958931</v>
      </c>
      <c r="BK101" s="321">
        <v>-24.196534981905909</v>
      </c>
      <c r="BL101" s="321">
        <v>-42.57286358024691</v>
      </c>
      <c r="BM101" s="321">
        <v>-90.188672742207331</v>
      </c>
      <c r="BN101" s="321">
        <v>-33.539920605455393</v>
      </c>
      <c r="BO101" s="321">
        <v>-50.950579374275783</v>
      </c>
      <c r="BP101" s="321">
        <v>-55.225517591194787</v>
      </c>
      <c r="BQ101" s="321">
        <v>-25.67920414391655</v>
      </c>
      <c r="BR101" s="321">
        <v>-37.953580086006298</v>
      </c>
      <c r="BS101" s="321">
        <v>-38.915788522323197</v>
      </c>
      <c r="BT101" s="321">
        <v>-31.749412778490139</v>
      </c>
      <c r="BU101" s="321">
        <v>-21.074544688026979</v>
      </c>
      <c r="BV101" s="321">
        <v>-23.089257218844981</v>
      </c>
      <c r="BW101" s="321">
        <v>-16.29474115616911</v>
      </c>
      <c r="BX101" s="321">
        <v>-64.918547452606632</v>
      </c>
      <c r="BY101" s="321">
        <v>-24.912255849426248</v>
      </c>
      <c r="BZ101" s="321">
        <v>-12.32104262672811</v>
      </c>
      <c r="CA101" s="321">
        <v>-16.01567284448026</v>
      </c>
      <c r="CB101" s="321">
        <v>-40.830961739095713</v>
      </c>
      <c r="CC101" s="321">
        <v>-30.38081055813954</v>
      </c>
      <c r="CD101" s="321">
        <v>-36.215243162976691</v>
      </c>
      <c r="CE101" s="321">
        <v>-18.79152756192326</v>
      </c>
      <c r="CF101" s="321">
        <v>-36.422949622166243</v>
      </c>
      <c r="CG101" s="321">
        <v>-67.935121585403564</v>
      </c>
      <c r="CH101" s="321">
        <v>-21.325778537611779</v>
      </c>
      <c r="CI101" s="321">
        <v>-21.35381797832833</v>
      </c>
      <c r="CJ101" s="321">
        <v>-120.54381648293079</v>
      </c>
      <c r="CK101" s="321">
        <v>-42.844696707931639</v>
      </c>
      <c r="CL101" s="321">
        <v>-18.520411039342331</v>
      </c>
      <c r="CM101" s="321">
        <v>-16.297734584450399</v>
      </c>
      <c r="CN101" s="321">
        <v>-61.018289634922553</v>
      </c>
      <c r="CO101" s="321">
        <v>-33.551029683253191</v>
      </c>
      <c r="CP101" s="321">
        <v>-9.750367193213398</v>
      </c>
      <c r="CQ101" s="321">
        <v>-39.084549014141963</v>
      </c>
      <c r="CR101" s="321">
        <v>-32.391493570722062</v>
      </c>
      <c r="CS101" s="321">
        <v>-40.912743326334727</v>
      </c>
      <c r="CT101" s="321">
        <v>-37.477953238778497</v>
      </c>
      <c r="CU101" s="321">
        <v>-8.8200270504138434</v>
      </c>
      <c r="CV101" s="321">
        <v>-28.23291069233921</v>
      </c>
      <c r="CW101" s="321">
        <v>-31.772042996483311</v>
      </c>
      <c r="CX101" s="321">
        <v>-17.75012809667674</v>
      </c>
      <c r="CY101" s="321">
        <v>-18.781104757548039</v>
      </c>
      <c r="CZ101" s="321">
        <v>-78.486594551882092</v>
      </c>
      <c r="DA101" s="321">
        <v>-53.16148313027837</v>
      </c>
      <c r="DB101" s="321">
        <v>-14.66047203071393</v>
      </c>
      <c r="DC101" s="321">
        <v>-13.60679990539262</v>
      </c>
      <c r="DD101" s="321">
        <v>-26.49595068822665</v>
      </c>
      <c r="DE101" s="321">
        <v>-23.168756133464179</v>
      </c>
      <c r="DF101" s="321">
        <v>-79.153166787356966</v>
      </c>
      <c r="DG101" s="321">
        <v>-20.13206296851574</v>
      </c>
      <c r="DH101" s="321">
        <v>-30.018957396586188</v>
      </c>
      <c r="DI101" s="321">
        <v>-18.736041237113401</v>
      </c>
      <c r="DJ101" s="321">
        <v>-27.999113528502281</v>
      </c>
      <c r="DK101" s="321">
        <v>-72.712164967411553</v>
      </c>
      <c r="DL101" s="321">
        <v>-19.346956709956711</v>
      </c>
      <c r="DM101" s="321">
        <v>-75.944705594918148</v>
      </c>
      <c r="DN101" s="321">
        <v>-29.90061841550779</v>
      </c>
      <c r="DO101" s="321">
        <v>-29.856909807305151</v>
      </c>
      <c r="DP101" s="321">
        <v>-20.168809841469159</v>
      </c>
      <c r="DQ101" s="321">
        <v>-104.0742955162069</v>
      </c>
      <c r="DR101" s="321">
        <v>-21.28981387147336</v>
      </c>
      <c r="DS101" s="321">
        <v>-18.531687292133508</v>
      </c>
      <c r="DT101" s="321">
        <v>-45.507014529046813</v>
      </c>
      <c r="DU101" s="321">
        <v>-21.191430384336471</v>
      </c>
      <c r="DV101" s="321">
        <v>-63.078870135829909</v>
      </c>
      <c r="DW101" s="321">
        <v>-37.671594277480438</v>
      </c>
      <c r="DX101" s="321">
        <v>-30.076792461505558</v>
      </c>
      <c r="DY101" s="321">
        <v>-36.264463807077021</v>
      </c>
      <c r="DZ101" s="321">
        <v>-36.180021060021062</v>
      </c>
      <c r="EA101" s="321">
        <v>-42.596534252031873</v>
      </c>
      <c r="EB101" s="321">
        <v>-36.300719473860212</v>
      </c>
      <c r="EC101" s="321">
        <v>-27.959699248120302</v>
      </c>
      <c r="ED101" s="321">
        <v>-43.412175654293961</v>
      </c>
      <c r="EE101" s="321">
        <v>-21.318724351591989</v>
      </c>
      <c r="EF101" s="321">
        <v>-14.59714033366045</v>
      </c>
      <c r="EG101" s="321">
        <v>-40.121145387391927</v>
      </c>
      <c r="EH101" s="321">
        <v>-40.656191291271647</v>
      </c>
      <c r="EI101" s="321">
        <v>-29.895160506725869</v>
      </c>
      <c r="EJ101" s="321">
        <v>-39.926441332218502</v>
      </c>
      <c r="EK101" s="321">
        <v>-17.090689170182841</v>
      </c>
      <c r="EL101" s="321">
        <v>-16.978326892430282</v>
      </c>
      <c r="EM101" s="321">
        <v>-6.7467858939496939</v>
      </c>
      <c r="EN101" s="321">
        <v>-39.725509407985307</v>
      </c>
      <c r="EO101" s="321">
        <v>-55.923072625692207</v>
      </c>
      <c r="EP101" s="321">
        <v>-21.407183935297279</v>
      </c>
      <c r="EQ101" s="321">
        <v>-11.762851338873499</v>
      </c>
      <c r="ER101" s="321">
        <v>-18.727762434554979</v>
      </c>
      <c r="ES101" s="321">
        <v>-10.45194137301918</v>
      </c>
      <c r="ET101" s="321">
        <v>-37.584971671388097</v>
      </c>
      <c r="EU101" s="321">
        <v>-13.753790048209369</v>
      </c>
      <c r="EV101" s="321">
        <v>-26.337179242513209</v>
      </c>
      <c r="EW101" s="321">
        <v>-55.031257096743097</v>
      </c>
      <c r="EX101" s="321">
        <v>-31.756013830152021</v>
      </c>
      <c r="EY101" s="321">
        <v>-28.000728643216078</v>
      </c>
      <c r="EZ101" s="321">
        <v>-10.86055555555556</v>
      </c>
      <c r="FA101" s="321">
        <v>-10.805054210152999</v>
      </c>
      <c r="FB101" s="321">
        <v>-19.718701243640471</v>
      </c>
      <c r="FC101" s="321">
        <v>-22.486457469573359</v>
      </c>
      <c r="FD101" s="321">
        <v>-26.5253488372093</v>
      </c>
      <c r="FE101" s="321">
        <v>-40.493358639056083</v>
      </c>
      <c r="FF101" s="321">
        <v>-38.948783477398329</v>
      </c>
      <c r="FG101" s="321">
        <v>-62.479276165048553</v>
      </c>
      <c r="FH101" s="321">
        <v>-27.354858067961651</v>
      </c>
      <c r="FI101" s="321">
        <v>-29.504447256529659</v>
      </c>
      <c r="FJ101" s="321">
        <v>-26.102075544420892</v>
      </c>
      <c r="FK101" s="321">
        <v>-53.780584005970809</v>
      </c>
      <c r="FL101" s="321">
        <v>-8.7779238248551188</v>
      </c>
      <c r="FM101" s="321">
        <v>-31.774381391982178</v>
      </c>
      <c r="FN101" s="321">
        <v>-42.805679648375069</v>
      </c>
      <c r="FO101" s="321">
        <v>-7.2922798723047944</v>
      </c>
      <c r="FP101" s="321">
        <v>-41.267751156475619</v>
      </c>
      <c r="FQ101" s="321">
        <v>-16.303381901840488</v>
      </c>
      <c r="FR101" s="321">
        <v>-30.63915604915999</v>
      </c>
      <c r="FS101" s="321">
        <v>-37.016396846064808</v>
      </c>
      <c r="FT101" s="321">
        <v>-56.015591123838782</v>
      </c>
      <c r="FU101" s="321">
        <v>-30.887103886397611</v>
      </c>
      <c r="FV101" s="321">
        <v>-34.662519993761698</v>
      </c>
      <c r="FW101" s="321">
        <v>-29.954382943143809</v>
      </c>
      <c r="FX101" s="321">
        <v>-27.748743895348841</v>
      </c>
      <c r="FY101" s="321">
        <v>-34.128285739001477</v>
      </c>
      <c r="FZ101" s="321">
        <v>-9.0216868131868146</v>
      </c>
      <c r="GA101" s="321">
        <v>-16.069217424826519</v>
      </c>
      <c r="GB101" s="321">
        <v>-27.132918271396399</v>
      </c>
      <c r="GC101" s="321">
        <v>-51.086970930841773</v>
      </c>
      <c r="GD101" s="321">
        <v>-38.01104396984924</v>
      </c>
      <c r="GE101" s="321">
        <v>-50.662099956579489</v>
      </c>
      <c r="GF101" s="321">
        <v>-8.432922942276857</v>
      </c>
      <c r="GG101" s="321">
        <v>-37.142865046045507</v>
      </c>
      <c r="GH101" s="321">
        <v>-36.310005976142953</v>
      </c>
      <c r="GI101" s="321">
        <v>-32.956539134783696</v>
      </c>
      <c r="GJ101" s="321">
        <v>-30.787384774728121</v>
      </c>
      <c r="GK101" s="321">
        <v>-57.26139172678711</v>
      </c>
      <c r="GL101" s="321">
        <v>-23.658922596250751</v>
      </c>
      <c r="GM101" s="321">
        <v>-18.293187977762329</v>
      </c>
      <c r="GN101" s="321">
        <v>-41.095587185104051</v>
      </c>
      <c r="GO101" s="321">
        <v>-32.011541795754447</v>
      </c>
      <c r="GP101" s="321">
        <v>-53.968423475258923</v>
      </c>
      <c r="GQ101" s="321">
        <v>-24.42654049040512</v>
      </c>
      <c r="GR101" s="321">
        <v>-25.086934792955741</v>
      </c>
      <c r="GS101" s="321">
        <v>-20.508843731253751</v>
      </c>
      <c r="GT101" s="321">
        <v>-22.473054435483871</v>
      </c>
      <c r="GU101" s="321">
        <v>-35.212650999574649</v>
      </c>
      <c r="GV101" s="321">
        <v>-9.6198598415600252</v>
      </c>
      <c r="GW101" s="321">
        <v>-15.16766023970818</v>
      </c>
      <c r="GX101" s="321">
        <v>-27.36989419685797</v>
      </c>
      <c r="GY101" s="321">
        <v>-33.999834290350769</v>
      </c>
      <c r="GZ101" s="321">
        <v>-48.598174376171798</v>
      </c>
      <c r="HA101" s="321">
        <v>-44.224322790717402</v>
      </c>
      <c r="HB101" s="321">
        <v>-49.780620883518537</v>
      </c>
      <c r="HC101" s="321">
        <v>-42.952270995070847</v>
      </c>
      <c r="HD101" s="321">
        <v>-26.465663865546219</v>
      </c>
      <c r="HE101" s="321">
        <v>-34.841424946109633</v>
      </c>
      <c r="HF101" s="321">
        <v>-46.192701073253829</v>
      </c>
      <c r="HG101" s="321">
        <v>-38.150444090587399</v>
      </c>
      <c r="HH101" s="321">
        <v>-38.354555634973401</v>
      </c>
      <c r="HI101" s="321">
        <v>-17.458253129890451</v>
      </c>
      <c r="HJ101" s="321">
        <v>-73.04233601927173</v>
      </c>
      <c r="HK101" s="321">
        <v>-22.69508598452278</v>
      </c>
      <c r="HL101" s="321">
        <v>-47.159880692918662</v>
      </c>
      <c r="HM101" s="321">
        <v>-29.868185738432281</v>
      </c>
      <c r="HN101" s="321">
        <v>-16.680932780391188</v>
      </c>
      <c r="HO101" s="321">
        <v>-7.962416640698037</v>
      </c>
      <c r="HP101" s="321">
        <v>-24.22960393407762</v>
      </c>
      <c r="HQ101" s="321">
        <v>-41.590972281402571</v>
      </c>
      <c r="HR101" s="321">
        <v>-39.142942831338907</v>
      </c>
      <c r="HS101" s="321">
        <v>-14.83919330289193</v>
      </c>
      <c r="HT101" s="321">
        <v>-39.148808614114408</v>
      </c>
      <c r="HU101" s="321">
        <v>-21.377158870151771</v>
      </c>
      <c r="HV101" s="321">
        <v>-34.442126097867003</v>
      </c>
      <c r="HW101" s="321">
        <v>-55.460153469485057</v>
      </c>
      <c r="HX101" s="321">
        <v>-24.148755186721989</v>
      </c>
      <c r="HY101" s="321">
        <v>-48.886898609839221</v>
      </c>
      <c r="HZ101" s="321">
        <v>-32.114374321094942</v>
      </c>
      <c r="IA101" s="321">
        <v>-17.257515822784811</v>
      </c>
      <c r="IB101" s="321">
        <v>-17.624722106577849</v>
      </c>
      <c r="IC101" s="321">
        <v>-38.922552071089378</v>
      </c>
      <c r="ID101" s="321">
        <v>-17.870433765298781</v>
      </c>
      <c r="IE101" s="321">
        <v>-34.996299846666084</v>
      </c>
      <c r="IF101" s="321">
        <v>-30.529446780977029</v>
      </c>
      <c r="IG101" s="321">
        <v>-19.55775009228498</v>
      </c>
      <c r="IH101" s="321">
        <v>-34.046311111111109</v>
      </c>
      <c r="II101" s="321">
        <v>-31.47270377268952</v>
      </c>
      <c r="IJ101" s="321">
        <v>-34.781938375350137</v>
      </c>
      <c r="IK101" s="321">
        <v>-23.616831821305841</v>
      </c>
      <c r="IL101" s="321">
        <v>-44.887994493858528</v>
      </c>
      <c r="IM101" s="321">
        <v>-29.887622442455239</v>
      </c>
      <c r="IN101" s="321">
        <v>-48.396303671592278</v>
      </c>
      <c r="IO101" s="321">
        <v>-26.094908109684951</v>
      </c>
      <c r="IP101" s="321">
        <v>-24.81479673913044</v>
      </c>
      <c r="IQ101" s="321">
        <v>-36.597037001162342</v>
      </c>
      <c r="IR101" s="321">
        <v>-46.461652314183432</v>
      </c>
      <c r="IS101" s="321">
        <v>-20.106142669096801</v>
      </c>
      <c r="IT101" s="321">
        <v>-20.652632724107921</v>
      </c>
      <c r="IU101" s="321">
        <v>-26.273646431501231</v>
      </c>
      <c r="IV101" s="321">
        <v>-21.85411790780142</v>
      </c>
      <c r="IW101" s="321">
        <v>-20.76533693415638</v>
      </c>
      <c r="IX101" s="321">
        <v>-101.6325324623338</v>
      </c>
      <c r="IY101" s="321">
        <v>-28.569989193083568</v>
      </c>
      <c r="IZ101" s="321">
        <v>-29.54145113234253</v>
      </c>
      <c r="JA101" s="321">
        <v>-21.640351780351779</v>
      </c>
      <c r="JB101" s="321">
        <v>-34.926779942152919</v>
      </c>
      <c r="JC101" s="321">
        <v>-29.048656663093961</v>
      </c>
      <c r="JD101" s="321">
        <v>-22.077068114091109</v>
      </c>
      <c r="JE101" s="321">
        <v>-41.305456166801847</v>
      </c>
      <c r="JF101" s="321">
        <v>-82.672864844011585</v>
      </c>
      <c r="JG101" s="321">
        <v>-23.47964901284864</v>
      </c>
      <c r="JH101" s="321">
        <v>-56.088223712678491</v>
      </c>
      <c r="JI101" s="321">
        <v>-37.925759069271763</v>
      </c>
      <c r="JJ101" s="321">
        <v>-17.6220185356099</v>
      </c>
      <c r="JK101" s="321">
        <v>-29.16886771119367</v>
      </c>
      <c r="JL101" s="321">
        <v>-43.707871132873358</v>
      </c>
      <c r="JM101" s="321">
        <v>-15.43491240875912</v>
      </c>
      <c r="JN101" s="321">
        <v>-20.614287598944589</v>
      </c>
      <c r="JO101" s="321">
        <v>-19.978282868471421</v>
      </c>
      <c r="JP101" s="321">
        <v>-20.474420789084551</v>
      </c>
      <c r="JQ101" s="321">
        <v>-34.388594319562571</v>
      </c>
      <c r="JR101" s="321">
        <v>-53.749452302411846</v>
      </c>
      <c r="JS101" s="321">
        <v>-35.087911047153071</v>
      </c>
      <c r="JT101" s="321">
        <v>-66.169365974375921</v>
      </c>
      <c r="JU101" s="321">
        <v>-31.225392764915409</v>
      </c>
      <c r="JV101" s="321">
        <v>-26.811134521880071</v>
      </c>
      <c r="JW101" s="321">
        <v>-17.753053092440702</v>
      </c>
      <c r="JX101" s="321">
        <v>-13.981896963493689</v>
      </c>
      <c r="JY101" s="321">
        <v>-19.917050268496421</v>
      </c>
      <c r="JZ101" s="321">
        <v>-49.934631633042812</v>
      </c>
      <c r="KA101" s="321">
        <v>-41.861890579458709</v>
      </c>
      <c r="KB101" s="321">
        <v>-27.222529727656308</v>
      </c>
      <c r="KC101" s="321">
        <v>-34.316580289650297</v>
      </c>
      <c r="KD101" s="321">
        <v>-27.152037964458799</v>
      </c>
      <c r="KE101" s="321">
        <v>-14.576014895330109</v>
      </c>
      <c r="KF101" s="321">
        <v>-25.595992192958882</v>
      </c>
      <c r="KG101" s="321">
        <v>-34.169288173438922</v>
      </c>
      <c r="KH101" s="321">
        <v>-31.140510844410159</v>
      </c>
      <c r="KI101" s="321">
        <v>-30.550867852257181</v>
      </c>
      <c r="KJ101" s="321">
        <v>-32.311129367816093</v>
      </c>
      <c r="KK101" s="321">
        <v>-54.087827285794823</v>
      </c>
    </row>
    <row r="102" spans="1:297" ht="15.75" customHeight="1">
      <c r="A102" s="312"/>
      <c r="B102" s="323" t="s">
        <v>607</v>
      </c>
      <c r="C102" s="321">
        <v>4.9952039436410101E-8</v>
      </c>
      <c r="D102" s="689">
        <v>-691.63407256509163</v>
      </c>
      <c r="E102" s="689">
        <v>971.54604437484613</v>
      </c>
      <c r="F102" s="321">
        <v>122.17516201599</v>
      </c>
      <c r="G102" s="321">
        <v>210.71298975217599</v>
      </c>
      <c r="H102" s="321">
        <v>-31.430616720379501</v>
      </c>
      <c r="I102" s="321">
        <v>278.05548373241442</v>
      </c>
      <c r="J102" s="321">
        <v>-97.96851489454238</v>
      </c>
      <c r="K102" s="321">
        <v>-91.573734396743419</v>
      </c>
      <c r="L102" s="321">
        <v>-169.9589511348309</v>
      </c>
      <c r="M102" s="321">
        <v>300.06735970568087</v>
      </c>
      <c r="N102" s="321">
        <v>-72.572976001692069</v>
      </c>
      <c r="O102" s="321">
        <v>362.70469498930089</v>
      </c>
      <c r="P102" s="321">
        <v>-81.362669740994747</v>
      </c>
      <c r="Q102" s="321">
        <v>-452.29434760534588</v>
      </c>
      <c r="R102" s="321">
        <v>191.87432471352159</v>
      </c>
      <c r="S102" s="321">
        <v>41.280851140418221</v>
      </c>
      <c r="T102" s="321">
        <v>-280.24939235025329</v>
      </c>
      <c r="U102" s="321">
        <v>-48.182568374793348</v>
      </c>
      <c r="V102" s="321">
        <v>-185.1329910801177</v>
      </c>
      <c r="W102" s="321">
        <v>205.36839204389599</v>
      </c>
      <c r="X102" s="321">
        <v>-208.95556790483289</v>
      </c>
      <c r="Y102" s="321">
        <v>-91.322715886986856</v>
      </c>
      <c r="Z102" s="321">
        <v>-291.53144873143549</v>
      </c>
      <c r="AA102" s="321">
        <v>-158.50667908272021</v>
      </c>
      <c r="AB102" s="321">
        <v>-56.681003067644532</v>
      </c>
      <c r="AC102" s="321">
        <v>15.615371790162049</v>
      </c>
      <c r="AD102" s="321">
        <v>-50.919935993942843</v>
      </c>
      <c r="AE102" s="321">
        <v>-165.75486460925211</v>
      </c>
      <c r="AF102" s="321">
        <v>80.518520068716768</v>
      </c>
      <c r="AG102" s="321">
        <v>-105.3278439440504</v>
      </c>
      <c r="AH102" s="321">
        <v>-196.89651044769079</v>
      </c>
      <c r="AI102" s="321">
        <v>196.7331160182292</v>
      </c>
      <c r="AJ102" s="321">
        <v>32.473579097441188</v>
      </c>
      <c r="AK102" s="321">
        <v>67.860400623944628</v>
      </c>
      <c r="AL102" s="321">
        <v>208.06032030148259</v>
      </c>
      <c r="AM102" s="321">
        <v>-28.621573569059152</v>
      </c>
      <c r="AN102" s="321">
        <v>84.525867478693968</v>
      </c>
      <c r="AO102" s="321">
        <v>11.7532510082517</v>
      </c>
      <c r="AP102" s="321">
        <v>184.1564060820244</v>
      </c>
      <c r="AQ102" s="321">
        <v>-92.806590304026329</v>
      </c>
      <c r="AR102" s="321">
        <v>277.96239015380712</v>
      </c>
      <c r="AS102" s="321">
        <v>47.24283893320483</v>
      </c>
      <c r="AT102" s="321">
        <v>-84.219842377310869</v>
      </c>
      <c r="AU102" s="321">
        <v>73.922575642978984</v>
      </c>
      <c r="AV102" s="321">
        <v>69.505630139575985</v>
      </c>
      <c r="AW102" s="321">
        <v>111.3639080506039</v>
      </c>
      <c r="AX102" s="321">
        <v>121.01961390455379</v>
      </c>
      <c r="AY102" s="321">
        <v>-118.82955935801741</v>
      </c>
      <c r="AZ102" s="321">
        <v>52.174029191994222</v>
      </c>
      <c r="BA102" s="321">
        <v>211.28956669445009</v>
      </c>
      <c r="BB102" s="321">
        <v>43.499831525687668</v>
      </c>
      <c r="BC102" s="321">
        <v>12.831289286737849</v>
      </c>
      <c r="BD102" s="321">
        <v>71.868727354147467</v>
      </c>
      <c r="BE102" s="321">
        <v>-2.523183555371614</v>
      </c>
      <c r="BF102" s="321">
        <v>12.31487524393984</v>
      </c>
      <c r="BG102" s="321">
        <v>-291.16132226592742</v>
      </c>
      <c r="BH102" s="321">
        <v>215.99972938543431</v>
      </c>
      <c r="BI102" s="321">
        <v>99.325382481623706</v>
      </c>
      <c r="BJ102" s="321">
        <v>-113.6343102355624</v>
      </c>
      <c r="BK102" s="321">
        <v>237.97091272547181</v>
      </c>
      <c r="BL102" s="321">
        <v>-88.858452962151688</v>
      </c>
      <c r="BM102" s="321">
        <v>-117.5080213801979</v>
      </c>
      <c r="BN102" s="321">
        <v>153.5121683237557</v>
      </c>
      <c r="BO102" s="321">
        <v>-302.0064755180868</v>
      </c>
      <c r="BP102" s="321">
        <v>-151.11742479875281</v>
      </c>
      <c r="BQ102" s="321">
        <v>88.88110445656649</v>
      </c>
      <c r="BR102" s="321">
        <v>6.7005928902516887</v>
      </c>
      <c r="BS102" s="321">
        <v>-92.708204564479516</v>
      </c>
      <c r="BT102" s="321">
        <v>-28.819800564381051</v>
      </c>
      <c r="BU102" s="321">
        <v>69.90743080304992</v>
      </c>
      <c r="BV102" s="321">
        <v>-137.52859167632141</v>
      </c>
      <c r="BW102" s="321">
        <v>286.14975065444338</v>
      </c>
      <c r="BX102" s="321">
        <v>-24.54374061117651</v>
      </c>
      <c r="BY102" s="321">
        <v>109.6607341270866</v>
      </c>
      <c r="BZ102" s="321">
        <v>12.779048913269669</v>
      </c>
      <c r="CA102" s="321">
        <v>-691.63407256509163</v>
      </c>
      <c r="CB102" s="321">
        <v>-1.815468850771484</v>
      </c>
      <c r="CC102" s="321">
        <v>140.52707165742129</v>
      </c>
      <c r="CD102" s="321">
        <v>971.54604437484613</v>
      </c>
      <c r="CE102" s="321">
        <v>16.70158109204387</v>
      </c>
      <c r="CF102" s="321">
        <v>138.76765950627339</v>
      </c>
      <c r="CG102" s="321">
        <v>-408.12726631768521</v>
      </c>
      <c r="CH102" s="321">
        <v>-228.01446628902579</v>
      </c>
      <c r="CI102" s="321">
        <v>28.750171878098119</v>
      </c>
      <c r="CJ102" s="321">
        <v>-60.421646273005862</v>
      </c>
      <c r="CK102" s="321">
        <v>35.254606073010599</v>
      </c>
      <c r="CL102" s="321">
        <v>-19.91336861911795</v>
      </c>
      <c r="CM102" s="321">
        <v>-242.96778539357419</v>
      </c>
      <c r="CN102" s="321">
        <v>161.64712341428029</v>
      </c>
      <c r="CO102" s="321">
        <v>294.89788962767989</v>
      </c>
      <c r="CP102" s="321">
        <v>89.303213069449598</v>
      </c>
      <c r="CQ102" s="321">
        <v>149.62999000857721</v>
      </c>
      <c r="CR102" s="321">
        <v>401.25923557486578</v>
      </c>
      <c r="CS102" s="321">
        <v>-104.29163565485339</v>
      </c>
      <c r="CT102" s="321">
        <v>-201.2046052897951</v>
      </c>
      <c r="CU102" s="321">
        <v>-177.76921865897799</v>
      </c>
      <c r="CV102" s="321">
        <v>74.569734458095382</v>
      </c>
      <c r="CW102" s="321">
        <v>78.995033716304107</v>
      </c>
      <c r="CX102" s="321">
        <v>52.888500327089709</v>
      </c>
      <c r="CY102" s="321">
        <v>226.89217765036611</v>
      </c>
      <c r="CZ102" s="321">
        <v>-186.69655842346441</v>
      </c>
      <c r="DA102" s="321">
        <v>-192.04465353015749</v>
      </c>
      <c r="DB102" s="321">
        <v>219.63972965823439</v>
      </c>
      <c r="DC102" s="321">
        <v>0.50493244174850294</v>
      </c>
      <c r="DD102" s="321">
        <v>53.224820185722344</v>
      </c>
      <c r="DE102" s="321">
        <v>517.4959224399895</v>
      </c>
      <c r="DF102" s="321">
        <v>-101.44089186509041</v>
      </c>
      <c r="DG102" s="321">
        <v>422.54007527991848</v>
      </c>
      <c r="DH102" s="321">
        <v>-87.606077460246198</v>
      </c>
      <c r="DI102" s="321">
        <v>-276.05679912209558</v>
      </c>
      <c r="DJ102" s="321">
        <v>47.61370173194814</v>
      </c>
      <c r="DK102" s="321">
        <v>-205.72178383705031</v>
      </c>
      <c r="DL102" s="321">
        <v>-80.107239723174288</v>
      </c>
      <c r="DM102" s="321">
        <v>-52.10455111298738</v>
      </c>
      <c r="DN102" s="321">
        <v>254.33286158734529</v>
      </c>
      <c r="DO102" s="321">
        <v>61.567899596968061</v>
      </c>
      <c r="DP102" s="321">
        <v>177.79331464824199</v>
      </c>
      <c r="DQ102" s="321">
        <v>78.534767533711019</v>
      </c>
      <c r="DR102" s="321">
        <v>-198.79842680180451</v>
      </c>
      <c r="DS102" s="321">
        <v>181.36912254855289</v>
      </c>
      <c r="DT102" s="321">
        <v>-210.87261786554299</v>
      </c>
      <c r="DU102" s="321">
        <v>100.0513813422973</v>
      </c>
      <c r="DV102" s="321">
        <v>-36.556179815463132</v>
      </c>
      <c r="DW102" s="321">
        <v>90.237038932340042</v>
      </c>
      <c r="DX102" s="321">
        <v>41.346356998128108</v>
      </c>
      <c r="DY102" s="321">
        <v>-196.95596975002579</v>
      </c>
      <c r="DZ102" s="321">
        <v>-157.65240121235601</v>
      </c>
      <c r="EA102" s="321">
        <v>3.5216821054850609</v>
      </c>
      <c r="EB102" s="321">
        <v>92.57352868736244</v>
      </c>
      <c r="EC102" s="321">
        <v>511.04674419263148</v>
      </c>
      <c r="ED102" s="321">
        <v>-30.232412006398611</v>
      </c>
      <c r="EE102" s="321">
        <v>130.2755143947536</v>
      </c>
      <c r="EF102" s="321">
        <v>-64.367872696074343</v>
      </c>
      <c r="EG102" s="321">
        <v>-141.83818063489059</v>
      </c>
      <c r="EH102" s="321">
        <v>82.477175616920533</v>
      </c>
      <c r="EI102" s="321">
        <v>7.221064552331609</v>
      </c>
      <c r="EJ102" s="321">
        <v>157.01821507382991</v>
      </c>
      <c r="EK102" s="321">
        <v>543.62098584323257</v>
      </c>
      <c r="EL102" s="321">
        <v>-46.739749721738818</v>
      </c>
      <c r="EM102" s="321">
        <v>-185.05133964491469</v>
      </c>
      <c r="EN102" s="321">
        <v>-190.4535252691509</v>
      </c>
      <c r="EO102" s="321">
        <v>54.247089929994438</v>
      </c>
      <c r="EP102" s="321">
        <v>-302.63858746111902</v>
      </c>
      <c r="EQ102" s="321">
        <v>-252.78011166758159</v>
      </c>
      <c r="ER102" s="321">
        <v>58.553384513907368</v>
      </c>
      <c r="ES102" s="321">
        <v>34.248129452701782</v>
      </c>
      <c r="ET102" s="321">
        <v>-200.20643291749681</v>
      </c>
      <c r="EU102" s="321">
        <v>-127.7121884047377</v>
      </c>
      <c r="EV102" s="321">
        <v>371.99601418757408</v>
      </c>
      <c r="EW102" s="321">
        <v>-233.6161464571685</v>
      </c>
      <c r="EX102" s="321">
        <v>-192.3703642982988</v>
      </c>
      <c r="EY102" s="321">
        <v>-5.7155528643230911</v>
      </c>
      <c r="EZ102" s="321">
        <v>31.86245957240579</v>
      </c>
      <c r="FA102" s="321">
        <v>65.031955772366274</v>
      </c>
      <c r="FB102" s="321">
        <v>254.90614136648591</v>
      </c>
      <c r="FC102" s="321">
        <v>-83.89785759369731</v>
      </c>
      <c r="FD102" s="321">
        <v>-286.62236847165468</v>
      </c>
      <c r="FE102" s="321">
        <v>-32.810020187719168</v>
      </c>
      <c r="FF102" s="321">
        <v>-199.87071700565801</v>
      </c>
      <c r="FG102" s="321">
        <v>-90.28965118269997</v>
      </c>
      <c r="FH102" s="321">
        <v>215.0528829700165</v>
      </c>
      <c r="FI102" s="321">
        <v>-227.43329336998039</v>
      </c>
      <c r="FJ102" s="321">
        <v>41.564451073562083</v>
      </c>
      <c r="FK102" s="321">
        <v>-40.586754188839713</v>
      </c>
      <c r="FL102" s="321">
        <v>0.97037836049356385</v>
      </c>
      <c r="FM102" s="321">
        <v>273.05447423756902</v>
      </c>
      <c r="FN102" s="321">
        <v>116.1866799208084</v>
      </c>
      <c r="FO102" s="321">
        <v>193.0479505063058</v>
      </c>
      <c r="FP102" s="321">
        <v>9.1295618419126416</v>
      </c>
      <c r="FQ102" s="321">
        <v>305.19672340149282</v>
      </c>
      <c r="FR102" s="321">
        <v>-1.657155341074585</v>
      </c>
      <c r="FS102" s="321">
        <v>-97.770980970372591</v>
      </c>
      <c r="FT102" s="321">
        <v>-68.290128992002579</v>
      </c>
      <c r="FU102" s="321">
        <v>134.9035071822673</v>
      </c>
      <c r="FV102" s="321">
        <v>28.522609240888571</v>
      </c>
      <c r="FW102" s="321">
        <v>-113.5291125330656</v>
      </c>
      <c r="FX102" s="321">
        <v>-90.80212431594542</v>
      </c>
      <c r="FY102" s="321">
        <v>-73.828140092737272</v>
      </c>
      <c r="FZ102" s="321">
        <v>-556.38437188844136</v>
      </c>
      <c r="GA102" s="321">
        <v>-160.44228269822861</v>
      </c>
      <c r="GB102" s="321">
        <v>-119.2660933004335</v>
      </c>
      <c r="GC102" s="321">
        <v>-88.933884029630377</v>
      </c>
      <c r="GD102" s="321">
        <v>245.11294711298581</v>
      </c>
      <c r="GE102" s="321">
        <v>-361.86164424445923</v>
      </c>
      <c r="GF102" s="321">
        <v>-176.14023630087601</v>
      </c>
      <c r="GG102" s="321">
        <v>210.05262010722001</v>
      </c>
      <c r="GH102" s="321">
        <v>188.1824996866506</v>
      </c>
      <c r="GI102" s="321">
        <v>-138.35961943102879</v>
      </c>
      <c r="GJ102" s="321">
        <v>-101.5587056839028</v>
      </c>
      <c r="GK102" s="321">
        <v>-189.56341229781131</v>
      </c>
      <c r="GL102" s="321">
        <v>104.0270287118316</v>
      </c>
      <c r="GM102" s="321">
        <v>-237.06872197179521</v>
      </c>
      <c r="GN102" s="321">
        <v>280.14820534192319</v>
      </c>
      <c r="GO102" s="321">
        <v>-121.47140502412751</v>
      </c>
      <c r="GP102" s="321">
        <v>296.83490540123819</v>
      </c>
      <c r="GQ102" s="321">
        <v>119.5046174005554</v>
      </c>
      <c r="GR102" s="321">
        <v>241.6163027259216</v>
      </c>
      <c r="GS102" s="321">
        <v>145.148759051268</v>
      </c>
      <c r="GT102" s="321">
        <v>291.083320763926</v>
      </c>
      <c r="GU102" s="321">
        <v>-172.3255557254912</v>
      </c>
      <c r="GV102" s="321">
        <v>-129.72363831338609</v>
      </c>
      <c r="GW102" s="321">
        <v>74.104605987206426</v>
      </c>
      <c r="GX102" s="321">
        <v>-18.342867047600119</v>
      </c>
      <c r="GY102" s="321">
        <v>91.912839441548854</v>
      </c>
      <c r="GZ102" s="321">
        <v>280.69982777852539</v>
      </c>
      <c r="HA102" s="321">
        <v>64.263225614765474</v>
      </c>
      <c r="HB102" s="321">
        <v>30.58425632281639</v>
      </c>
      <c r="HC102" s="321">
        <v>103.4839181706549</v>
      </c>
      <c r="HD102" s="321">
        <v>-36.168076720537378</v>
      </c>
      <c r="HE102" s="321">
        <v>-8.3243630965063407</v>
      </c>
      <c r="HF102" s="321">
        <v>-61.61688875967053</v>
      </c>
      <c r="HG102" s="321">
        <v>57.474574627625081</v>
      </c>
      <c r="HH102" s="321">
        <v>457.71315009437819</v>
      </c>
      <c r="HI102" s="321">
        <v>211.4031879442278</v>
      </c>
      <c r="HJ102" s="321">
        <v>-51.444134160249533</v>
      </c>
      <c r="HK102" s="321">
        <v>-111.395123987161</v>
      </c>
      <c r="HL102" s="321">
        <v>-276.47956806825789</v>
      </c>
      <c r="HM102" s="321">
        <v>55.445669844850421</v>
      </c>
      <c r="HN102" s="321">
        <v>156.3827865969657</v>
      </c>
      <c r="HO102" s="321">
        <v>143.20186228671031</v>
      </c>
      <c r="HP102" s="321">
        <v>-113.0351393872762</v>
      </c>
      <c r="HQ102" s="321">
        <v>-87.00499719288085</v>
      </c>
      <c r="HR102" s="321">
        <v>-57.18078661168154</v>
      </c>
      <c r="HS102" s="321">
        <v>-216.2168112178814</v>
      </c>
      <c r="HT102" s="321">
        <v>-29.25548250173577</v>
      </c>
      <c r="HU102" s="321">
        <v>32.805450316937133</v>
      </c>
      <c r="HV102" s="321">
        <v>370.52595524452443</v>
      </c>
      <c r="HW102" s="321">
        <v>-174.31509597167079</v>
      </c>
      <c r="HX102" s="321">
        <v>-3.184004541623799</v>
      </c>
      <c r="HY102" s="321">
        <v>-128.08064151777319</v>
      </c>
      <c r="HZ102" s="321">
        <v>-32.308782116970207</v>
      </c>
      <c r="IA102" s="321">
        <v>287.63708762088243</v>
      </c>
      <c r="IB102" s="321">
        <v>-172.45814791122791</v>
      </c>
      <c r="IC102" s="321">
        <v>-93.732362959299948</v>
      </c>
      <c r="ID102" s="321">
        <v>100.2415127414414</v>
      </c>
      <c r="IE102" s="321">
        <v>290.03477037699531</v>
      </c>
      <c r="IF102" s="321">
        <v>153.39959248480781</v>
      </c>
      <c r="IG102" s="321">
        <v>-285.29136367130252</v>
      </c>
      <c r="IH102" s="321">
        <v>46.10970991578764</v>
      </c>
      <c r="II102" s="321">
        <v>140.496355429289</v>
      </c>
      <c r="IJ102" s="321">
        <v>317.4606837348129</v>
      </c>
      <c r="IK102" s="321">
        <v>-102.49135605352249</v>
      </c>
      <c r="IL102" s="321">
        <v>150.84202245802689</v>
      </c>
      <c r="IM102" s="321">
        <v>42.536404583181707</v>
      </c>
      <c r="IN102" s="321">
        <v>110.84943872814441</v>
      </c>
      <c r="IO102" s="321">
        <v>520.43354974885267</v>
      </c>
      <c r="IP102" s="321">
        <v>-18.453675270441149</v>
      </c>
      <c r="IQ102" s="321">
        <v>538.46564188616321</v>
      </c>
      <c r="IR102" s="321">
        <v>100.3365305568656</v>
      </c>
      <c r="IS102" s="321">
        <v>112.33058417168741</v>
      </c>
      <c r="IT102" s="321">
        <v>22.036942151475909</v>
      </c>
      <c r="IU102" s="321">
        <v>441.33156295371907</v>
      </c>
      <c r="IV102" s="321">
        <v>263.63750846885762</v>
      </c>
      <c r="IW102" s="321">
        <v>278.65585663195378</v>
      </c>
      <c r="IX102" s="321">
        <v>-134.28323401252771</v>
      </c>
      <c r="IY102" s="321">
        <v>112.22670071679219</v>
      </c>
      <c r="IZ102" s="321">
        <v>74.94235091287301</v>
      </c>
      <c r="JA102" s="321">
        <v>281.4097871965418</v>
      </c>
      <c r="JB102" s="321">
        <v>9.6305694286488173</v>
      </c>
      <c r="JC102" s="321">
        <v>249.8928525412685</v>
      </c>
      <c r="JD102" s="321">
        <v>108.21451783411911</v>
      </c>
      <c r="JE102" s="321">
        <v>-163.9869646130972</v>
      </c>
      <c r="JF102" s="321">
        <v>-102.5580858865016</v>
      </c>
      <c r="JG102" s="321">
        <v>-80.959057153315811</v>
      </c>
      <c r="JH102" s="321">
        <v>-442.33274154847129</v>
      </c>
      <c r="JI102" s="321">
        <v>155.8869079610013</v>
      </c>
      <c r="JJ102" s="321">
        <v>-244.06727871268751</v>
      </c>
      <c r="JK102" s="321">
        <v>-45.768069800557733</v>
      </c>
      <c r="JL102" s="321">
        <v>-130.09453680864789</v>
      </c>
      <c r="JM102" s="321">
        <v>428.58494614467759</v>
      </c>
      <c r="JN102" s="321">
        <v>-35.933458009785298</v>
      </c>
      <c r="JO102" s="321">
        <v>139.0029671276701</v>
      </c>
      <c r="JP102" s="321">
        <v>-65.274839398082179</v>
      </c>
      <c r="JQ102" s="321">
        <v>45.817874925987333</v>
      </c>
      <c r="JR102" s="321">
        <v>-208.36459256539459</v>
      </c>
      <c r="JS102" s="321">
        <v>-113.5299269209163</v>
      </c>
      <c r="JT102" s="321">
        <v>-14.402671516158451</v>
      </c>
      <c r="JU102" s="321">
        <v>-7.9092936325258076</v>
      </c>
      <c r="JV102" s="321">
        <v>387.06708510575169</v>
      </c>
      <c r="JW102" s="321">
        <v>-28.764740073654579</v>
      </c>
      <c r="JX102" s="321">
        <v>48.537255515836023</v>
      </c>
      <c r="JY102" s="321">
        <v>372.30749292700068</v>
      </c>
      <c r="JZ102" s="321">
        <v>47.837582166973966</v>
      </c>
      <c r="KA102" s="321">
        <v>420.44692916930711</v>
      </c>
      <c r="KB102" s="321">
        <v>148.75994366128759</v>
      </c>
      <c r="KC102" s="321">
        <v>18.061947520598199</v>
      </c>
      <c r="KD102" s="321">
        <v>325.21514197613322</v>
      </c>
      <c r="KE102" s="321">
        <v>-23.084216565069191</v>
      </c>
      <c r="KF102" s="321">
        <v>-34.372687150241759</v>
      </c>
      <c r="KG102" s="321">
        <v>-37.432975009923133</v>
      </c>
      <c r="KH102" s="321">
        <v>9.9059267255903496</v>
      </c>
      <c r="KI102" s="321">
        <v>301.26302928727671</v>
      </c>
      <c r="KJ102" s="321">
        <v>-183.12733691590319</v>
      </c>
      <c r="KK102" s="321">
        <v>-12.253129428186639</v>
      </c>
    </row>
    <row r="103" spans="1:297" ht="15.75" customHeight="1">
      <c r="A103" s="312"/>
      <c r="B103" s="323" t="s">
        <v>431</v>
      </c>
      <c r="C103" s="321">
        <v>1.654359241284084E-15</v>
      </c>
      <c r="D103" s="689">
        <v>-466.84044660786259</v>
      </c>
      <c r="E103" s="689">
        <v>526.98516022915874</v>
      </c>
      <c r="F103" s="321">
        <v>-4.2755991591787348</v>
      </c>
      <c r="G103" s="321">
        <v>-4.291602640803843</v>
      </c>
      <c r="H103" s="321">
        <v>-67.575033861670789</v>
      </c>
      <c r="I103" s="321">
        <v>218.2195169981425</v>
      </c>
      <c r="J103" s="321">
        <v>-33.691441927896761</v>
      </c>
      <c r="K103" s="321">
        <v>-101.7448629623411</v>
      </c>
      <c r="L103" s="321">
        <v>-117.6745709030336</v>
      </c>
      <c r="M103" s="321">
        <v>189.91711163297691</v>
      </c>
      <c r="N103" s="321">
        <v>291.20679671412552</v>
      </c>
      <c r="O103" s="321">
        <v>108.32946727676089</v>
      </c>
      <c r="P103" s="321">
        <v>-17.616881251563871</v>
      </c>
      <c r="Q103" s="321">
        <v>-466.84044660786259</v>
      </c>
      <c r="R103" s="321">
        <v>29.191750936426999</v>
      </c>
      <c r="S103" s="321">
        <v>40.577385891141383</v>
      </c>
      <c r="T103" s="321">
        <v>-260.77304460059821</v>
      </c>
      <c r="U103" s="321">
        <v>-96.523964465538583</v>
      </c>
      <c r="V103" s="321">
        <v>-50.833886409705613</v>
      </c>
      <c r="W103" s="321">
        <v>23.344326355855952</v>
      </c>
      <c r="X103" s="321">
        <v>-16.637804297263578</v>
      </c>
      <c r="Y103" s="321">
        <v>-23.535263472149381</v>
      </c>
      <c r="Z103" s="321">
        <v>-69.209231085389078</v>
      </c>
      <c r="AA103" s="321">
        <v>-107.0751673224309</v>
      </c>
      <c r="AB103" s="321">
        <v>-4.3833822279388492</v>
      </c>
      <c r="AC103" s="321">
        <v>-4.2258081767323663</v>
      </c>
      <c r="AD103" s="321">
        <v>-23.771309972484591</v>
      </c>
      <c r="AE103" s="321">
        <v>-324.7797362517515</v>
      </c>
      <c r="AF103" s="321">
        <v>-16.476428526770849</v>
      </c>
      <c r="AG103" s="321">
        <v>-4.0845698937075019</v>
      </c>
      <c r="AH103" s="321">
        <v>48.458210340497132</v>
      </c>
      <c r="AI103" s="321">
        <v>83.150869101937431</v>
      </c>
      <c r="AJ103" s="321">
        <v>-4.3107588565914128</v>
      </c>
      <c r="AK103" s="321">
        <v>-4.3619498349406323</v>
      </c>
      <c r="AL103" s="321">
        <v>146.0891450855668</v>
      </c>
      <c r="AM103" s="321">
        <v>-4.2056814682742401</v>
      </c>
      <c r="AN103" s="321">
        <v>-4.1895416526143698</v>
      </c>
      <c r="AO103" s="321">
        <v>-2.4908606153988089</v>
      </c>
      <c r="AP103" s="321">
        <v>163.43300909862771</v>
      </c>
      <c r="AQ103" s="321">
        <v>-86.651501260340765</v>
      </c>
      <c r="AR103" s="321">
        <v>109.43306616504231</v>
      </c>
      <c r="AS103" s="321">
        <v>6.227835999420873</v>
      </c>
      <c r="AT103" s="321">
        <v>-4.2554813799788871</v>
      </c>
      <c r="AU103" s="321">
        <v>-4.2063071144628701</v>
      </c>
      <c r="AV103" s="321">
        <v>-4.3328130572241976</v>
      </c>
      <c r="AW103" s="321">
        <v>299.11635749359471</v>
      </c>
      <c r="AX103" s="321">
        <v>41.044921218405527</v>
      </c>
      <c r="AY103" s="321">
        <v>-124.032933181933</v>
      </c>
      <c r="AZ103" s="321">
        <v>-14.785215769366349</v>
      </c>
      <c r="BA103" s="321">
        <v>125.0807790744248</v>
      </c>
      <c r="BB103" s="321">
        <v>-4.2966505601910203</v>
      </c>
      <c r="BC103" s="321">
        <v>-4.1607938314329767</v>
      </c>
      <c r="BD103" s="321">
        <v>2.0795732113654188</v>
      </c>
      <c r="BE103" s="321">
        <v>-5.0716536763255826</v>
      </c>
      <c r="BF103" s="321">
        <v>-4.3009545045026014</v>
      </c>
      <c r="BG103" s="321">
        <v>-181.73681376560239</v>
      </c>
      <c r="BH103" s="321">
        <v>161.76929528951339</v>
      </c>
      <c r="BI103" s="321">
        <v>-4.2974792120887866</v>
      </c>
      <c r="BJ103" s="321">
        <v>-4.1330229117025166</v>
      </c>
      <c r="BK103" s="321">
        <v>112.8644557336346</v>
      </c>
      <c r="BL103" s="321">
        <v>-4.2777873009246763</v>
      </c>
      <c r="BM103" s="321">
        <v>-14.009848325556581</v>
      </c>
      <c r="BN103" s="321">
        <v>33.975286966588513</v>
      </c>
      <c r="BO103" s="321">
        <v>-322.58910869808352</v>
      </c>
      <c r="BP103" s="321">
        <v>-57.328085280838977</v>
      </c>
      <c r="BQ103" s="321">
        <v>-4.24875584256002</v>
      </c>
      <c r="BR103" s="321">
        <v>-4.1032127248436119</v>
      </c>
      <c r="BS103" s="321">
        <v>-4.3035301554386622</v>
      </c>
      <c r="BT103" s="321">
        <v>-4.2436478770815542</v>
      </c>
      <c r="BU103" s="321">
        <v>-4.5225097325850996</v>
      </c>
      <c r="BV103" s="321">
        <v>-130.6261094916635</v>
      </c>
      <c r="BW103" s="321">
        <v>100.0896999500483</v>
      </c>
      <c r="BX103" s="321">
        <v>-4.3083408361720359</v>
      </c>
      <c r="BY103" s="321">
        <v>21.187770974999982</v>
      </c>
      <c r="BZ103" s="321">
        <v>-4.36305674702127</v>
      </c>
      <c r="CA103" s="321">
        <v>-391.4886062923589</v>
      </c>
      <c r="CB103" s="321">
        <v>-4.3050461816488177</v>
      </c>
      <c r="CC103" s="321">
        <v>-4.2452469672491251</v>
      </c>
      <c r="CD103" s="321">
        <v>260.02666920971438</v>
      </c>
      <c r="CE103" s="321">
        <v>-37.928747919927993</v>
      </c>
      <c r="CF103" s="321">
        <v>-81.154591616648617</v>
      </c>
      <c r="CG103" s="321">
        <v>-218.53440479309191</v>
      </c>
      <c r="CH103" s="321">
        <v>-120.92466402804131</v>
      </c>
      <c r="CI103" s="321">
        <v>-4.1499479379846003</v>
      </c>
      <c r="CJ103" s="321">
        <v>-4.140442839844237</v>
      </c>
      <c r="CK103" s="321">
        <v>38.576146723662099</v>
      </c>
      <c r="CL103" s="321">
        <v>-10.969449601447639</v>
      </c>
      <c r="CM103" s="321">
        <v>-265.0744818252756</v>
      </c>
      <c r="CN103" s="321">
        <v>63.35205073743667</v>
      </c>
      <c r="CO103" s="321">
        <v>137.366989823246</v>
      </c>
      <c r="CP103" s="321">
        <v>236.08505864451729</v>
      </c>
      <c r="CQ103" s="321">
        <v>30.626214297478811</v>
      </c>
      <c r="CR103" s="321">
        <v>131.65475704232799</v>
      </c>
      <c r="CS103" s="321">
        <v>-30.05935170936035</v>
      </c>
      <c r="CT103" s="321">
        <v>-67.816851406426323</v>
      </c>
      <c r="CU103" s="321">
        <v>204.36217870873071</v>
      </c>
      <c r="CV103" s="321">
        <v>60.400583852886918</v>
      </c>
      <c r="CW103" s="321">
        <v>-4.2508302048483904</v>
      </c>
      <c r="CX103" s="321">
        <v>112.4030975615854</v>
      </c>
      <c r="CY103" s="321">
        <v>164.642170174608</v>
      </c>
      <c r="CZ103" s="321">
        <v>-21.89142028849492</v>
      </c>
      <c r="DA103" s="321">
        <v>-60.047149077842157</v>
      </c>
      <c r="DB103" s="321">
        <v>91.646303156939183</v>
      </c>
      <c r="DC103" s="321">
        <v>-10.34484319116835</v>
      </c>
      <c r="DD103" s="321">
        <v>59.273627394806731</v>
      </c>
      <c r="DE103" s="321">
        <v>417.63251148075977</v>
      </c>
      <c r="DF103" s="321">
        <v>-8.9452749248517964</v>
      </c>
      <c r="DG103" s="321">
        <v>179.73024860509969</v>
      </c>
      <c r="DH103" s="321">
        <v>-78.636648776569928</v>
      </c>
      <c r="DI103" s="321">
        <v>-4.1395625386525898</v>
      </c>
      <c r="DJ103" s="321">
        <v>50.467304648116382</v>
      </c>
      <c r="DK103" s="321">
        <v>-126.697649926452</v>
      </c>
      <c r="DL103" s="321">
        <v>-83.89894361010046</v>
      </c>
      <c r="DM103" s="321">
        <v>-17.00595336221318</v>
      </c>
      <c r="DN103" s="321">
        <v>59.212977584456738</v>
      </c>
      <c r="DO103" s="321">
        <v>69.401586660690768</v>
      </c>
      <c r="DP103" s="321">
        <v>126.1244232258701</v>
      </c>
      <c r="DQ103" s="321">
        <v>83.087688881534689</v>
      </c>
      <c r="DR103" s="321">
        <v>-193.6717452097657</v>
      </c>
      <c r="DS103" s="321">
        <v>94.244366937911394</v>
      </c>
      <c r="DT103" s="321">
        <v>-152.37298689320971</v>
      </c>
      <c r="DU103" s="321">
        <v>-4.3217279371895323</v>
      </c>
      <c r="DV103" s="321">
        <v>-4.1876876239328418</v>
      </c>
      <c r="DW103" s="321">
        <v>-4.3815804286613087</v>
      </c>
      <c r="DX103" s="321">
        <v>-4.2481039023823763</v>
      </c>
      <c r="DY103" s="321">
        <v>-124.52553245562861</v>
      </c>
      <c r="DZ103" s="321">
        <v>-82.494105227787912</v>
      </c>
      <c r="EA103" s="321">
        <v>-4.1801143428815113</v>
      </c>
      <c r="EB103" s="321">
        <v>-2.984247652531391</v>
      </c>
      <c r="EC103" s="321">
        <v>148.17846904015329</v>
      </c>
      <c r="ED103" s="321">
        <v>-4.3625682965445653</v>
      </c>
      <c r="EE103" s="321">
        <v>-2.3571588984582279</v>
      </c>
      <c r="EF103" s="321">
        <v>-116.78135001036389</v>
      </c>
      <c r="EG103" s="321">
        <v>-68.300718821648459</v>
      </c>
      <c r="EH103" s="321">
        <v>-4.2535167803095231</v>
      </c>
      <c r="EI103" s="321">
        <v>-4.2774957910763938</v>
      </c>
      <c r="EJ103" s="321">
        <v>45.504634970097662</v>
      </c>
      <c r="EK103" s="321">
        <v>526.98516022915874</v>
      </c>
      <c r="EL103" s="321">
        <v>-73.51205020490346</v>
      </c>
      <c r="EM103" s="321">
        <v>-172.66973804586021</v>
      </c>
      <c r="EN103" s="321">
        <v>-31.035046391352921</v>
      </c>
      <c r="EO103" s="321">
        <v>43.411282448380398</v>
      </c>
      <c r="EP103" s="321">
        <v>-27.853397583213091</v>
      </c>
      <c r="EQ103" s="321">
        <v>-155.7228134426399</v>
      </c>
      <c r="ER103" s="321">
        <v>-4.3771909949910048</v>
      </c>
      <c r="ES103" s="321">
        <v>-4.2487437050346362</v>
      </c>
      <c r="ET103" s="321">
        <v>-234.61855054615941</v>
      </c>
      <c r="EU103" s="321">
        <v>-4.3184064051822411</v>
      </c>
      <c r="EV103" s="321">
        <v>157.35859627845889</v>
      </c>
      <c r="EW103" s="321">
        <v>-71.574306629328106</v>
      </c>
      <c r="EX103" s="321">
        <v>-196.04777643818241</v>
      </c>
      <c r="EY103" s="321">
        <v>-4.4815882823910362</v>
      </c>
      <c r="EZ103" s="321">
        <v>217.18475109718861</v>
      </c>
      <c r="FA103" s="321">
        <v>-4.2104365224406886</v>
      </c>
      <c r="FB103" s="321">
        <v>86.856532471434789</v>
      </c>
      <c r="FC103" s="321">
        <v>-75.942882111047069</v>
      </c>
      <c r="FD103" s="321">
        <v>-77.521710732083605</v>
      </c>
      <c r="FE103" s="321">
        <v>-4.2222692800960351</v>
      </c>
      <c r="FF103" s="321">
        <v>-47.093591739651998</v>
      </c>
      <c r="FG103" s="321">
        <v>-27.495840707188229</v>
      </c>
      <c r="FH103" s="321">
        <v>13.18731543458088</v>
      </c>
      <c r="FI103" s="321">
        <v>-176.45810243801211</v>
      </c>
      <c r="FJ103" s="321">
        <v>-9.3017588992796032</v>
      </c>
      <c r="FK103" s="321">
        <v>-4.12973614860908</v>
      </c>
      <c r="FL103" s="321">
        <v>-19.015391945493519</v>
      </c>
      <c r="FM103" s="321">
        <v>149.74209979138101</v>
      </c>
      <c r="FN103" s="321">
        <v>32.204817517963981</v>
      </c>
      <c r="FO103" s="321">
        <v>114.41842662075319</v>
      </c>
      <c r="FP103" s="321">
        <v>-4.2493962752894587</v>
      </c>
      <c r="FQ103" s="321">
        <v>207.3568231385203</v>
      </c>
      <c r="FR103" s="321">
        <v>-4.2581649321854433</v>
      </c>
      <c r="FS103" s="321">
        <v>-120.1109890300511</v>
      </c>
      <c r="FT103" s="321">
        <v>-4.1425493139711609</v>
      </c>
      <c r="FU103" s="321">
        <v>101.1643448983842</v>
      </c>
      <c r="FV103" s="321">
        <v>-4.1954468950461461</v>
      </c>
      <c r="FW103" s="321">
        <v>-58.32555503268803</v>
      </c>
      <c r="FX103" s="321">
        <v>-4.3623591652739258</v>
      </c>
      <c r="FY103" s="321">
        <v>-25.430586803079329</v>
      </c>
      <c r="FZ103" s="321">
        <v>328.08078500403059</v>
      </c>
      <c r="GA103" s="321">
        <v>-132.53391759764639</v>
      </c>
      <c r="GB103" s="321">
        <v>-59.974939905195598</v>
      </c>
      <c r="GC103" s="321">
        <v>-58.877655853586369</v>
      </c>
      <c r="GD103" s="321">
        <v>36.971966872437598</v>
      </c>
      <c r="GE103" s="321">
        <v>-161.44279553995241</v>
      </c>
      <c r="GF103" s="321">
        <v>-132.66535263797459</v>
      </c>
      <c r="GG103" s="321">
        <v>68.958056618612346</v>
      </c>
      <c r="GH103" s="321">
        <v>53.198661037148973</v>
      </c>
      <c r="GI103" s="321">
        <v>-6.2543101837492472</v>
      </c>
      <c r="GJ103" s="321">
        <v>-45.409001199510953</v>
      </c>
      <c r="GK103" s="321">
        <v>-25.413140833783189</v>
      </c>
      <c r="GL103" s="321">
        <v>-4.2693106111358032</v>
      </c>
      <c r="GM103" s="321">
        <v>-116.4103801863595</v>
      </c>
      <c r="GN103" s="321">
        <v>11.705650451569131</v>
      </c>
      <c r="GO103" s="321">
        <v>-59.812964685579438</v>
      </c>
      <c r="GP103" s="321">
        <v>112.3874771677099</v>
      </c>
      <c r="GQ103" s="321">
        <v>107.6613316477675</v>
      </c>
      <c r="GR103" s="321">
        <v>14.072828037264831</v>
      </c>
      <c r="GS103" s="321">
        <v>125.9966658977697</v>
      </c>
      <c r="GT103" s="321">
        <v>142.1546153669627</v>
      </c>
      <c r="GU103" s="321">
        <v>-108.8923134670255</v>
      </c>
      <c r="GV103" s="321">
        <v>-191.95518705158329</v>
      </c>
      <c r="GW103" s="321">
        <v>87.119142181905715</v>
      </c>
      <c r="GX103" s="321">
        <v>-4.3005668702592166</v>
      </c>
      <c r="GY103" s="321">
        <v>-4.3021599448085226</v>
      </c>
      <c r="GZ103" s="321">
        <v>70.07168722384381</v>
      </c>
      <c r="HA103" s="321">
        <v>-4.3167290012122068</v>
      </c>
      <c r="HB103" s="321">
        <v>-4.0959915821333466</v>
      </c>
      <c r="HC103" s="321">
        <v>52.979812683085868</v>
      </c>
      <c r="HD103" s="321">
        <v>4.8947264673286499</v>
      </c>
      <c r="HE103" s="321">
        <v>-4.1940628948345564</v>
      </c>
      <c r="HF103" s="321">
        <v>-50.727513266404372</v>
      </c>
      <c r="HG103" s="321">
        <v>-35.509427896046333</v>
      </c>
      <c r="HH103" s="321">
        <v>261.98806341253288</v>
      </c>
      <c r="HI103" s="321">
        <v>-4.3590026547778518</v>
      </c>
      <c r="HJ103" s="321">
        <v>-4.1833270425589202</v>
      </c>
      <c r="HK103" s="321">
        <v>-27.87484225391389</v>
      </c>
      <c r="HL103" s="321">
        <v>-143.5913395154127</v>
      </c>
      <c r="HM103" s="321">
        <v>55.107996941001858</v>
      </c>
      <c r="HN103" s="321">
        <v>5.3292945493600428</v>
      </c>
      <c r="HO103" s="321">
        <v>-4.2332969376433187</v>
      </c>
      <c r="HP103" s="321">
        <v>-4.4042286009604652</v>
      </c>
      <c r="HQ103" s="321">
        <v>-4.2689220548054516</v>
      </c>
      <c r="HR103" s="321">
        <v>-4.2825393127680931</v>
      </c>
      <c r="HS103" s="321">
        <v>100.21820800462331</v>
      </c>
      <c r="HT103" s="321">
        <v>-4.2319457982216093</v>
      </c>
      <c r="HU103" s="321">
        <v>-4.1582855445077183</v>
      </c>
      <c r="HV103" s="321">
        <v>268.9781911488119</v>
      </c>
      <c r="HW103" s="321">
        <v>-29.312074921106611</v>
      </c>
      <c r="HX103" s="321">
        <v>182.37247239919549</v>
      </c>
      <c r="HY103" s="321">
        <v>-35.220689502067643</v>
      </c>
      <c r="HZ103" s="321">
        <v>-101.1196716318702</v>
      </c>
      <c r="IA103" s="321">
        <v>188.74905990396491</v>
      </c>
      <c r="IB103" s="321">
        <v>-159.7540232744941</v>
      </c>
      <c r="IC103" s="321">
        <v>-75.921458845633225</v>
      </c>
      <c r="ID103" s="321">
        <v>-4.3773391614536754</v>
      </c>
      <c r="IE103" s="321">
        <v>124.1560357546755</v>
      </c>
      <c r="IF103" s="321">
        <v>133.45284906193629</v>
      </c>
      <c r="IG103" s="321">
        <v>-82.230122696131062</v>
      </c>
      <c r="IH103" s="321">
        <v>-45.48543729081274</v>
      </c>
      <c r="II103" s="321">
        <v>46.837291157480252</v>
      </c>
      <c r="IJ103" s="321">
        <v>130.908323215731</v>
      </c>
      <c r="IK103" s="321">
        <v>-4.296845165434477</v>
      </c>
      <c r="IL103" s="321">
        <v>211.19402983634339</v>
      </c>
      <c r="IM103" s="321">
        <v>43.513724307885653</v>
      </c>
      <c r="IN103" s="321">
        <v>-1.619776636932388</v>
      </c>
      <c r="IO103" s="321">
        <v>429.96382784828188</v>
      </c>
      <c r="IP103" s="321">
        <v>-4.3368381305597392</v>
      </c>
      <c r="IQ103" s="321">
        <v>351.4887687828878</v>
      </c>
      <c r="IR103" s="321">
        <v>1.1751354797598801</v>
      </c>
      <c r="IS103" s="321">
        <v>-4.304603228811442</v>
      </c>
      <c r="IT103" s="321">
        <v>7.0615442995906603</v>
      </c>
      <c r="IU103" s="321">
        <v>235.066380171947</v>
      </c>
      <c r="IV103" s="321">
        <v>300.89267216157327</v>
      </c>
      <c r="IW103" s="321">
        <v>125.79654925125359</v>
      </c>
      <c r="IX103" s="321">
        <v>-4.0452345879642939</v>
      </c>
      <c r="IY103" s="321">
        <v>-4.3881058165117777</v>
      </c>
      <c r="IZ103" s="321">
        <v>-4.2820503302855037</v>
      </c>
      <c r="JA103" s="321">
        <v>36.325788767386008</v>
      </c>
      <c r="JB103" s="321">
        <v>-0.28590765942606122</v>
      </c>
      <c r="JC103" s="321">
        <v>10.93472005242435</v>
      </c>
      <c r="JD103" s="321">
        <v>61.326504076328803</v>
      </c>
      <c r="JE103" s="321">
        <v>-86.644659353884137</v>
      </c>
      <c r="JF103" s="321">
        <v>-4.05907688617941</v>
      </c>
      <c r="JG103" s="321">
        <v>-63.875437034611608</v>
      </c>
      <c r="JH103" s="321">
        <v>-262.06183682628767</v>
      </c>
      <c r="JI103" s="321">
        <v>32.946540441893802</v>
      </c>
      <c r="JJ103" s="321">
        <v>-242.49357728598511</v>
      </c>
      <c r="JK103" s="321">
        <v>-31.770714928507591</v>
      </c>
      <c r="JL103" s="321">
        <v>-32.103728013295488</v>
      </c>
      <c r="JM103" s="321">
        <v>109.8272804091948</v>
      </c>
      <c r="JN103" s="321">
        <v>357.80840029687732</v>
      </c>
      <c r="JO103" s="321">
        <v>6.6147677034116361</v>
      </c>
      <c r="JP103" s="321">
        <v>-4.2238703100972899</v>
      </c>
      <c r="JQ103" s="321">
        <v>41.861771934718817</v>
      </c>
      <c r="JR103" s="321">
        <v>-68.662721497397627</v>
      </c>
      <c r="JS103" s="321">
        <v>-20.950908879856119</v>
      </c>
      <c r="JT103" s="321">
        <v>-4.2460515058534227</v>
      </c>
      <c r="JU103" s="321">
        <v>-4.1928373136028636</v>
      </c>
      <c r="JV103" s="321">
        <v>-4.324900625415431</v>
      </c>
      <c r="JW103" s="321">
        <v>-10.584647647665889</v>
      </c>
      <c r="JX103" s="321">
        <v>-10.54594272675415</v>
      </c>
      <c r="JY103" s="321">
        <v>226.8616029193347</v>
      </c>
      <c r="JZ103" s="321">
        <v>8.7927878320142518</v>
      </c>
      <c r="KA103" s="321">
        <v>240.5868688598278</v>
      </c>
      <c r="KB103" s="321">
        <v>-4.3304739848258071</v>
      </c>
      <c r="KC103" s="321">
        <v>5.4189042692994356</v>
      </c>
      <c r="KD103" s="321">
        <v>109.655052315982</v>
      </c>
      <c r="KE103" s="321">
        <v>-4.2791197203311411</v>
      </c>
      <c r="KF103" s="321">
        <v>-10.62589376715872</v>
      </c>
      <c r="KG103" s="321">
        <v>-12.949413082454811</v>
      </c>
      <c r="KH103" s="321">
        <v>-4.2145467628206754</v>
      </c>
      <c r="KI103" s="321">
        <v>113.0587731941763</v>
      </c>
      <c r="KJ103" s="321">
        <v>-73.732400326546099</v>
      </c>
      <c r="KK103" s="321">
        <v>-0.28795191032082562</v>
      </c>
    </row>
    <row r="104" spans="1:297" ht="30" customHeight="1">
      <c r="A104" s="312"/>
      <c r="B104" s="323" t="s">
        <v>608</v>
      </c>
      <c r="C104" s="321">
        <v>-29.800000000000011</v>
      </c>
      <c r="D104" s="689">
        <v>-29.8</v>
      </c>
      <c r="E104" s="689">
        <v>-29.8</v>
      </c>
      <c r="F104" s="321">
        <v>-29.8</v>
      </c>
      <c r="G104" s="321">
        <v>-29.8</v>
      </c>
      <c r="H104" s="321">
        <v>-29.8</v>
      </c>
      <c r="I104" s="321">
        <v>-29.8</v>
      </c>
      <c r="J104" s="321">
        <v>-29.8</v>
      </c>
      <c r="K104" s="321">
        <v>-29.8</v>
      </c>
      <c r="L104" s="321">
        <v>-29.8</v>
      </c>
      <c r="M104" s="321">
        <v>-29.8</v>
      </c>
      <c r="N104" s="321">
        <v>-29.8</v>
      </c>
      <c r="O104" s="321">
        <v>-29.8</v>
      </c>
      <c r="P104" s="321">
        <v>-29.8</v>
      </c>
      <c r="Q104" s="321">
        <v>-29.8</v>
      </c>
      <c r="R104" s="321">
        <v>-29.8</v>
      </c>
      <c r="S104" s="321">
        <v>-29.8</v>
      </c>
      <c r="T104" s="321">
        <v>-29.8</v>
      </c>
      <c r="U104" s="321">
        <v>-29.8</v>
      </c>
      <c r="V104" s="321">
        <v>-29.8</v>
      </c>
      <c r="W104" s="321">
        <v>-29.8</v>
      </c>
      <c r="X104" s="321">
        <v>-29.8</v>
      </c>
      <c r="Y104" s="321">
        <v>-29.8</v>
      </c>
      <c r="Z104" s="321">
        <v>-29.8</v>
      </c>
      <c r="AA104" s="321">
        <v>-29.8</v>
      </c>
      <c r="AB104" s="321">
        <v>-29.8</v>
      </c>
      <c r="AC104" s="321">
        <v>-29.8</v>
      </c>
      <c r="AD104" s="321">
        <v>-29.8</v>
      </c>
      <c r="AE104" s="321">
        <v>-29.8</v>
      </c>
      <c r="AF104" s="321">
        <v>-29.8</v>
      </c>
      <c r="AG104" s="321">
        <v>-29.8</v>
      </c>
      <c r="AH104" s="321">
        <v>-29.8</v>
      </c>
      <c r="AI104" s="321">
        <v>-29.8</v>
      </c>
      <c r="AJ104" s="321">
        <v>-29.8</v>
      </c>
      <c r="AK104" s="321">
        <v>-29.8</v>
      </c>
      <c r="AL104" s="321">
        <v>-29.8</v>
      </c>
      <c r="AM104" s="321">
        <v>-29.8</v>
      </c>
      <c r="AN104" s="321">
        <v>-29.8</v>
      </c>
      <c r="AO104" s="321">
        <v>-29.8</v>
      </c>
      <c r="AP104" s="321">
        <v>-29.8</v>
      </c>
      <c r="AQ104" s="321">
        <v>-29.8</v>
      </c>
      <c r="AR104" s="321">
        <v>-29.8</v>
      </c>
      <c r="AS104" s="321">
        <v>-29.8</v>
      </c>
      <c r="AT104" s="321">
        <v>-29.8</v>
      </c>
      <c r="AU104" s="321">
        <v>-29.8</v>
      </c>
      <c r="AV104" s="321">
        <v>-29.8</v>
      </c>
      <c r="AW104" s="321">
        <v>-29.8</v>
      </c>
      <c r="AX104" s="321">
        <v>-29.8</v>
      </c>
      <c r="AY104" s="321">
        <v>-29.8</v>
      </c>
      <c r="AZ104" s="321">
        <v>-29.8</v>
      </c>
      <c r="BA104" s="321">
        <v>-29.8</v>
      </c>
      <c r="BB104" s="321">
        <v>-29.8</v>
      </c>
      <c r="BC104" s="321">
        <v>-29.8</v>
      </c>
      <c r="BD104" s="321">
        <v>-29.8</v>
      </c>
      <c r="BE104" s="321">
        <v>-29.8</v>
      </c>
      <c r="BF104" s="321">
        <v>-29.8</v>
      </c>
      <c r="BG104" s="321">
        <v>-29.8</v>
      </c>
      <c r="BH104" s="321">
        <v>-29.8</v>
      </c>
      <c r="BI104" s="321">
        <v>-29.8</v>
      </c>
      <c r="BJ104" s="321">
        <v>-29.8</v>
      </c>
      <c r="BK104" s="321">
        <v>-29.8</v>
      </c>
      <c r="BL104" s="321">
        <v>-29.8</v>
      </c>
      <c r="BM104" s="321">
        <v>-29.8</v>
      </c>
      <c r="BN104" s="321">
        <v>-29.8</v>
      </c>
      <c r="BO104" s="321">
        <v>-29.8</v>
      </c>
      <c r="BP104" s="321">
        <v>-29.8</v>
      </c>
      <c r="BQ104" s="321">
        <v>-29.8</v>
      </c>
      <c r="BR104" s="321">
        <v>-29.8</v>
      </c>
      <c r="BS104" s="321">
        <v>-29.8</v>
      </c>
      <c r="BT104" s="321">
        <v>-29.8</v>
      </c>
      <c r="BU104" s="321">
        <v>-29.8</v>
      </c>
      <c r="BV104" s="321">
        <v>-29.8</v>
      </c>
      <c r="BW104" s="321">
        <v>-29.8</v>
      </c>
      <c r="BX104" s="321">
        <v>-29.8</v>
      </c>
      <c r="BY104" s="321">
        <v>-29.8</v>
      </c>
      <c r="BZ104" s="321">
        <v>-29.8</v>
      </c>
      <c r="CA104" s="321">
        <v>-29.8</v>
      </c>
      <c r="CB104" s="321">
        <v>-29.8</v>
      </c>
      <c r="CC104" s="321">
        <v>-29.8</v>
      </c>
      <c r="CD104" s="321">
        <v>-29.8</v>
      </c>
      <c r="CE104" s="321">
        <v>-29.8</v>
      </c>
      <c r="CF104" s="321">
        <v>-29.8</v>
      </c>
      <c r="CG104" s="321">
        <v>-29.8</v>
      </c>
      <c r="CH104" s="321">
        <v>-29.8</v>
      </c>
      <c r="CI104" s="321">
        <v>-29.8</v>
      </c>
      <c r="CJ104" s="321">
        <v>-29.8</v>
      </c>
      <c r="CK104" s="321">
        <v>-29.8</v>
      </c>
      <c r="CL104" s="321">
        <v>-29.8</v>
      </c>
      <c r="CM104" s="321">
        <v>-29.8</v>
      </c>
      <c r="CN104" s="321">
        <v>-29.8</v>
      </c>
      <c r="CO104" s="321">
        <v>-29.8</v>
      </c>
      <c r="CP104" s="321">
        <v>-29.8</v>
      </c>
      <c r="CQ104" s="321">
        <v>-29.8</v>
      </c>
      <c r="CR104" s="321">
        <v>-29.8</v>
      </c>
      <c r="CS104" s="321">
        <v>-29.8</v>
      </c>
      <c r="CT104" s="321">
        <v>-29.8</v>
      </c>
      <c r="CU104" s="321">
        <v>-29.8</v>
      </c>
      <c r="CV104" s="321">
        <v>-29.8</v>
      </c>
      <c r="CW104" s="321">
        <v>-29.8</v>
      </c>
      <c r="CX104" s="321">
        <v>-29.8</v>
      </c>
      <c r="CY104" s="321">
        <v>-29.8</v>
      </c>
      <c r="CZ104" s="321">
        <v>-29.8</v>
      </c>
      <c r="DA104" s="321">
        <v>-29.8</v>
      </c>
      <c r="DB104" s="321">
        <v>-29.8</v>
      </c>
      <c r="DC104" s="321">
        <v>-29.8</v>
      </c>
      <c r="DD104" s="321">
        <v>-29.8</v>
      </c>
      <c r="DE104" s="321">
        <v>-29.8</v>
      </c>
      <c r="DF104" s="321">
        <v>-29.8</v>
      </c>
      <c r="DG104" s="321">
        <v>-29.8</v>
      </c>
      <c r="DH104" s="321">
        <v>-29.8</v>
      </c>
      <c r="DI104" s="321">
        <v>-29.8</v>
      </c>
      <c r="DJ104" s="321">
        <v>-29.8</v>
      </c>
      <c r="DK104" s="321">
        <v>-29.8</v>
      </c>
      <c r="DL104" s="321">
        <v>-29.8</v>
      </c>
      <c r="DM104" s="321">
        <v>-29.8</v>
      </c>
      <c r="DN104" s="321">
        <v>-29.8</v>
      </c>
      <c r="DO104" s="321">
        <v>-29.8</v>
      </c>
      <c r="DP104" s="321">
        <v>-29.8</v>
      </c>
      <c r="DQ104" s="321">
        <v>-29.8</v>
      </c>
      <c r="DR104" s="321">
        <v>-29.8</v>
      </c>
      <c r="DS104" s="321">
        <v>-29.8</v>
      </c>
      <c r="DT104" s="321">
        <v>-29.8</v>
      </c>
      <c r="DU104" s="321">
        <v>-29.8</v>
      </c>
      <c r="DV104" s="321">
        <v>-29.8</v>
      </c>
      <c r="DW104" s="321">
        <v>-29.8</v>
      </c>
      <c r="DX104" s="321">
        <v>-29.8</v>
      </c>
      <c r="DY104" s="321">
        <v>-29.8</v>
      </c>
      <c r="DZ104" s="321">
        <v>-29.8</v>
      </c>
      <c r="EA104" s="321">
        <v>-29.8</v>
      </c>
      <c r="EB104" s="321">
        <v>-29.8</v>
      </c>
      <c r="EC104" s="321">
        <v>-29.8</v>
      </c>
      <c r="ED104" s="321">
        <v>-29.8</v>
      </c>
      <c r="EE104" s="321">
        <v>-29.8</v>
      </c>
      <c r="EF104" s="321">
        <v>-29.8</v>
      </c>
      <c r="EG104" s="321">
        <v>-29.8</v>
      </c>
      <c r="EH104" s="321">
        <v>-29.8</v>
      </c>
      <c r="EI104" s="321">
        <v>-29.8</v>
      </c>
      <c r="EJ104" s="321">
        <v>-29.8</v>
      </c>
      <c r="EK104" s="321">
        <v>-29.8</v>
      </c>
      <c r="EL104" s="321">
        <v>-29.8</v>
      </c>
      <c r="EM104" s="321">
        <v>-29.8</v>
      </c>
      <c r="EN104" s="321">
        <v>-29.8</v>
      </c>
      <c r="EO104" s="321">
        <v>-29.8</v>
      </c>
      <c r="EP104" s="321">
        <v>-29.8</v>
      </c>
      <c r="EQ104" s="321">
        <v>-29.8</v>
      </c>
      <c r="ER104" s="321">
        <v>-29.8</v>
      </c>
      <c r="ES104" s="321">
        <v>-29.8</v>
      </c>
      <c r="ET104" s="321">
        <v>-29.8</v>
      </c>
      <c r="EU104" s="321">
        <v>-29.8</v>
      </c>
      <c r="EV104" s="321">
        <v>-29.8</v>
      </c>
      <c r="EW104" s="321">
        <v>-29.8</v>
      </c>
      <c r="EX104" s="321">
        <v>-29.8</v>
      </c>
      <c r="EY104" s="321">
        <v>-29.8</v>
      </c>
      <c r="EZ104" s="321">
        <v>-29.8</v>
      </c>
      <c r="FA104" s="321">
        <v>-29.8</v>
      </c>
      <c r="FB104" s="321">
        <v>-29.8</v>
      </c>
      <c r="FC104" s="321">
        <v>-29.8</v>
      </c>
      <c r="FD104" s="321">
        <v>-29.8</v>
      </c>
      <c r="FE104" s="321">
        <v>-29.8</v>
      </c>
      <c r="FF104" s="321">
        <v>-29.8</v>
      </c>
      <c r="FG104" s="321">
        <v>-29.8</v>
      </c>
      <c r="FH104" s="321">
        <v>-29.8</v>
      </c>
      <c r="FI104" s="321">
        <v>-29.8</v>
      </c>
      <c r="FJ104" s="321">
        <v>-29.8</v>
      </c>
      <c r="FK104" s="321">
        <v>-29.8</v>
      </c>
      <c r="FL104" s="321">
        <v>-29.8</v>
      </c>
      <c r="FM104" s="321">
        <v>-29.8</v>
      </c>
      <c r="FN104" s="321">
        <v>-29.8</v>
      </c>
      <c r="FO104" s="321">
        <v>-29.8</v>
      </c>
      <c r="FP104" s="321">
        <v>-29.8</v>
      </c>
      <c r="FQ104" s="321">
        <v>-29.8</v>
      </c>
      <c r="FR104" s="321">
        <v>-29.8</v>
      </c>
      <c r="FS104" s="321">
        <v>-29.8</v>
      </c>
      <c r="FT104" s="321">
        <v>-29.8</v>
      </c>
      <c r="FU104" s="321">
        <v>-29.8</v>
      </c>
      <c r="FV104" s="321">
        <v>-29.8</v>
      </c>
      <c r="FW104" s="321">
        <v>-29.8</v>
      </c>
      <c r="FX104" s="321">
        <v>-29.8</v>
      </c>
      <c r="FY104" s="321">
        <v>-29.8</v>
      </c>
      <c r="FZ104" s="321">
        <v>-29.8</v>
      </c>
      <c r="GA104" s="321">
        <v>-29.8</v>
      </c>
      <c r="GB104" s="321">
        <v>-29.8</v>
      </c>
      <c r="GC104" s="321">
        <v>-29.8</v>
      </c>
      <c r="GD104" s="321">
        <v>-29.8</v>
      </c>
      <c r="GE104" s="321">
        <v>-29.8</v>
      </c>
      <c r="GF104" s="321">
        <v>-29.8</v>
      </c>
      <c r="GG104" s="321">
        <v>-29.8</v>
      </c>
      <c r="GH104" s="321">
        <v>-29.8</v>
      </c>
      <c r="GI104" s="321">
        <v>-29.8</v>
      </c>
      <c r="GJ104" s="321">
        <v>-29.8</v>
      </c>
      <c r="GK104" s="321">
        <v>-29.8</v>
      </c>
      <c r="GL104" s="321">
        <v>-29.8</v>
      </c>
      <c r="GM104" s="321">
        <v>-29.8</v>
      </c>
      <c r="GN104" s="321">
        <v>-29.8</v>
      </c>
      <c r="GO104" s="321">
        <v>-29.8</v>
      </c>
      <c r="GP104" s="321">
        <v>-29.8</v>
      </c>
      <c r="GQ104" s="321">
        <v>-29.8</v>
      </c>
      <c r="GR104" s="321">
        <v>-29.8</v>
      </c>
      <c r="GS104" s="321">
        <v>-29.8</v>
      </c>
      <c r="GT104" s="321">
        <v>-29.8</v>
      </c>
      <c r="GU104" s="321">
        <v>-29.8</v>
      </c>
      <c r="GV104" s="321">
        <v>-29.8</v>
      </c>
      <c r="GW104" s="321">
        <v>-29.8</v>
      </c>
      <c r="GX104" s="321">
        <v>-29.8</v>
      </c>
      <c r="GY104" s="321">
        <v>-29.8</v>
      </c>
      <c r="GZ104" s="321">
        <v>-29.8</v>
      </c>
      <c r="HA104" s="321">
        <v>-29.8</v>
      </c>
      <c r="HB104" s="321">
        <v>-29.8</v>
      </c>
      <c r="HC104" s="321">
        <v>-29.8</v>
      </c>
      <c r="HD104" s="321">
        <v>-29.8</v>
      </c>
      <c r="HE104" s="321">
        <v>-29.8</v>
      </c>
      <c r="HF104" s="321">
        <v>-29.8</v>
      </c>
      <c r="HG104" s="321">
        <v>-29.8</v>
      </c>
      <c r="HH104" s="321">
        <v>-29.8</v>
      </c>
      <c r="HI104" s="321">
        <v>-29.8</v>
      </c>
      <c r="HJ104" s="321">
        <v>-29.8</v>
      </c>
      <c r="HK104" s="321">
        <v>-29.8</v>
      </c>
      <c r="HL104" s="321">
        <v>-29.8</v>
      </c>
      <c r="HM104" s="321">
        <v>-29.8</v>
      </c>
      <c r="HN104" s="321">
        <v>-29.8</v>
      </c>
      <c r="HO104" s="321">
        <v>-29.8</v>
      </c>
      <c r="HP104" s="321">
        <v>-29.8</v>
      </c>
      <c r="HQ104" s="321">
        <v>-29.8</v>
      </c>
      <c r="HR104" s="321">
        <v>-29.8</v>
      </c>
      <c r="HS104" s="321">
        <v>-29.8</v>
      </c>
      <c r="HT104" s="321">
        <v>-29.8</v>
      </c>
      <c r="HU104" s="321">
        <v>-29.8</v>
      </c>
      <c r="HV104" s="321">
        <v>-29.8</v>
      </c>
      <c r="HW104" s="321">
        <v>-29.8</v>
      </c>
      <c r="HX104" s="321">
        <v>-29.8</v>
      </c>
      <c r="HY104" s="321">
        <v>-29.8</v>
      </c>
      <c r="HZ104" s="321">
        <v>-29.8</v>
      </c>
      <c r="IA104" s="321">
        <v>-29.8</v>
      </c>
      <c r="IB104" s="321">
        <v>-29.8</v>
      </c>
      <c r="IC104" s="321">
        <v>-29.8</v>
      </c>
      <c r="ID104" s="321">
        <v>-29.8</v>
      </c>
      <c r="IE104" s="321">
        <v>-29.8</v>
      </c>
      <c r="IF104" s="321">
        <v>-29.8</v>
      </c>
      <c r="IG104" s="321">
        <v>-29.8</v>
      </c>
      <c r="IH104" s="321">
        <v>-29.8</v>
      </c>
      <c r="II104" s="321">
        <v>-29.8</v>
      </c>
      <c r="IJ104" s="321">
        <v>-29.8</v>
      </c>
      <c r="IK104" s="321">
        <v>-29.8</v>
      </c>
      <c r="IL104" s="321">
        <v>-29.8</v>
      </c>
      <c r="IM104" s="321">
        <v>-29.8</v>
      </c>
      <c r="IN104" s="321">
        <v>-29.8</v>
      </c>
      <c r="IO104" s="321">
        <v>-29.8</v>
      </c>
      <c r="IP104" s="321">
        <v>-29.8</v>
      </c>
      <c r="IQ104" s="321">
        <v>-29.8</v>
      </c>
      <c r="IR104" s="321">
        <v>-29.8</v>
      </c>
      <c r="IS104" s="321">
        <v>-29.8</v>
      </c>
      <c r="IT104" s="321">
        <v>-29.8</v>
      </c>
      <c r="IU104" s="321">
        <v>-29.8</v>
      </c>
      <c r="IV104" s="321">
        <v>-29.8</v>
      </c>
      <c r="IW104" s="321">
        <v>-29.8</v>
      </c>
      <c r="IX104" s="321">
        <v>-29.8</v>
      </c>
      <c r="IY104" s="321">
        <v>-29.8</v>
      </c>
      <c r="IZ104" s="321">
        <v>-29.8</v>
      </c>
      <c r="JA104" s="321">
        <v>-29.8</v>
      </c>
      <c r="JB104" s="321">
        <v>-29.8</v>
      </c>
      <c r="JC104" s="321">
        <v>-29.8</v>
      </c>
      <c r="JD104" s="321">
        <v>-29.8</v>
      </c>
      <c r="JE104" s="321">
        <v>-29.8</v>
      </c>
      <c r="JF104" s="321">
        <v>-29.8</v>
      </c>
      <c r="JG104" s="321">
        <v>-29.8</v>
      </c>
      <c r="JH104" s="321">
        <v>-29.8</v>
      </c>
      <c r="JI104" s="321">
        <v>-29.8</v>
      </c>
      <c r="JJ104" s="321">
        <v>-29.8</v>
      </c>
      <c r="JK104" s="321">
        <v>-29.8</v>
      </c>
      <c r="JL104" s="321">
        <v>-29.8</v>
      </c>
      <c r="JM104" s="321">
        <v>-29.8</v>
      </c>
      <c r="JN104" s="321">
        <v>-29.8</v>
      </c>
      <c r="JO104" s="321">
        <v>-29.8</v>
      </c>
      <c r="JP104" s="321">
        <v>-29.8</v>
      </c>
      <c r="JQ104" s="321">
        <v>-29.8</v>
      </c>
      <c r="JR104" s="321">
        <v>-29.8</v>
      </c>
      <c r="JS104" s="321">
        <v>-29.8</v>
      </c>
      <c r="JT104" s="321">
        <v>-29.8</v>
      </c>
      <c r="JU104" s="321">
        <v>-29.8</v>
      </c>
      <c r="JV104" s="321">
        <v>-29.8</v>
      </c>
      <c r="JW104" s="321">
        <v>-29.8</v>
      </c>
      <c r="JX104" s="321">
        <v>-29.8</v>
      </c>
      <c r="JY104" s="321">
        <v>-29.8</v>
      </c>
      <c r="JZ104" s="321">
        <v>-29.8</v>
      </c>
      <c r="KA104" s="321">
        <v>-29.8</v>
      </c>
      <c r="KB104" s="321">
        <v>-29.8</v>
      </c>
      <c r="KC104" s="321">
        <v>-29.8</v>
      </c>
      <c r="KD104" s="321">
        <v>-29.8</v>
      </c>
      <c r="KE104" s="321">
        <v>-29.8</v>
      </c>
      <c r="KF104" s="321">
        <v>-29.8</v>
      </c>
      <c r="KG104" s="321">
        <v>-29.8</v>
      </c>
      <c r="KH104" s="321">
        <v>-29.8</v>
      </c>
      <c r="KI104" s="321">
        <v>-29.8</v>
      </c>
      <c r="KJ104" s="321">
        <v>-29.8</v>
      </c>
      <c r="KK104" s="321">
        <v>-29.8</v>
      </c>
    </row>
    <row r="105" spans="1:297" ht="15.75" customHeight="1">
      <c r="A105" s="312"/>
      <c r="B105" s="323" t="s">
        <v>609</v>
      </c>
      <c r="C105" s="321">
        <v>-11.42</v>
      </c>
      <c r="D105" s="689">
        <v>-11.42</v>
      </c>
      <c r="E105" s="689">
        <v>-11.42</v>
      </c>
      <c r="F105" s="321">
        <v>-11.42</v>
      </c>
      <c r="G105" s="321">
        <v>-11.42</v>
      </c>
      <c r="H105" s="321">
        <v>-11.42</v>
      </c>
      <c r="I105" s="321">
        <v>-11.42</v>
      </c>
      <c r="J105" s="321">
        <v>-11.42</v>
      </c>
      <c r="K105" s="321">
        <v>-11.42</v>
      </c>
      <c r="L105" s="321">
        <v>-11.42</v>
      </c>
      <c r="M105" s="321">
        <v>-11.42</v>
      </c>
      <c r="N105" s="321">
        <v>-11.42</v>
      </c>
      <c r="O105" s="321">
        <v>-11.42</v>
      </c>
      <c r="P105" s="321">
        <v>-11.42</v>
      </c>
      <c r="Q105" s="321">
        <v>-11.42</v>
      </c>
      <c r="R105" s="321">
        <v>-11.42</v>
      </c>
      <c r="S105" s="321">
        <v>-11.42</v>
      </c>
      <c r="T105" s="321">
        <v>-11.42</v>
      </c>
      <c r="U105" s="321">
        <v>-11.42</v>
      </c>
      <c r="V105" s="321">
        <v>-11.42</v>
      </c>
      <c r="W105" s="321">
        <v>-11.42</v>
      </c>
      <c r="X105" s="321">
        <v>-11.42</v>
      </c>
      <c r="Y105" s="321">
        <v>-11.42</v>
      </c>
      <c r="Z105" s="321">
        <v>-11.42</v>
      </c>
      <c r="AA105" s="321">
        <v>-11.42</v>
      </c>
      <c r="AB105" s="321">
        <v>-11.42</v>
      </c>
      <c r="AC105" s="321">
        <v>-11.42</v>
      </c>
      <c r="AD105" s="321">
        <v>-11.42</v>
      </c>
      <c r="AE105" s="321">
        <v>-11.42</v>
      </c>
      <c r="AF105" s="321">
        <v>-11.42</v>
      </c>
      <c r="AG105" s="321">
        <v>-11.42</v>
      </c>
      <c r="AH105" s="321">
        <v>-11.42</v>
      </c>
      <c r="AI105" s="321">
        <v>-11.42</v>
      </c>
      <c r="AJ105" s="321">
        <v>-11.42</v>
      </c>
      <c r="AK105" s="321">
        <v>-11.42</v>
      </c>
      <c r="AL105" s="321">
        <v>-11.42</v>
      </c>
      <c r="AM105" s="321">
        <v>-11.42</v>
      </c>
      <c r="AN105" s="321">
        <v>-11.42</v>
      </c>
      <c r="AO105" s="321">
        <v>-11.42</v>
      </c>
      <c r="AP105" s="321">
        <v>-11.42</v>
      </c>
      <c r="AQ105" s="321">
        <v>-11.42</v>
      </c>
      <c r="AR105" s="321">
        <v>-11.42</v>
      </c>
      <c r="AS105" s="321">
        <v>-11.42</v>
      </c>
      <c r="AT105" s="321">
        <v>-11.42</v>
      </c>
      <c r="AU105" s="321">
        <v>-11.42</v>
      </c>
      <c r="AV105" s="321">
        <v>-11.42</v>
      </c>
      <c r="AW105" s="321">
        <v>-11.42</v>
      </c>
      <c r="AX105" s="321">
        <v>-11.42</v>
      </c>
      <c r="AY105" s="321">
        <v>-11.42</v>
      </c>
      <c r="AZ105" s="321">
        <v>-11.42</v>
      </c>
      <c r="BA105" s="321">
        <v>-11.42</v>
      </c>
      <c r="BB105" s="321">
        <v>-11.42</v>
      </c>
      <c r="BC105" s="321">
        <v>-11.42</v>
      </c>
      <c r="BD105" s="321">
        <v>-11.42</v>
      </c>
      <c r="BE105" s="321">
        <v>-11.42</v>
      </c>
      <c r="BF105" s="321">
        <v>-11.42</v>
      </c>
      <c r="BG105" s="321">
        <v>-11.42</v>
      </c>
      <c r="BH105" s="321">
        <v>-11.42</v>
      </c>
      <c r="BI105" s="321">
        <v>-11.42</v>
      </c>
      <c r="BJ105" s="321">
        <v>-11.42</v>
      </c>
      <c r="BK105" s="321">
        <v>-11.42</v>
      </c>
      <c r="BL105" s="321">
        <v>-11.42</v>
      </c>
      <c r="BM105" s="321">
        <v>-11.42</v>
      </c>
      <c r="BN105" s="321">
        <v>-11.42</v>
      </c>
      <c r="BO105" s="321">
        <v>-11.42</v>
      </c>
      <c r="BP105" s="321">
        <v>-11.42</v>
      </c>
      <c r="BQ105" s="321">
        <v>-11.42</v>
      </c>
      <c r="BR105" s="321">
        <v>-11.42</v>
      </c>
      <c r="BS105" s="321">
        <v>-11.42</v>
      </c>
      <c r="BT105" s="321">
        <v>-11.42</v>
      </c>
      <c r="BU105" s="321">
        <v>-11.42</v>
      </c>
      <c r="BV105" s="321">
        <v>-11.42</v>
      </c>
      <c r="BW105" s="321">
        <v>-11.42</v>
      </c>
      <c r="BX105" s="321">
        <v>-11.42</v>
      </c>
      <c r="BY105" s="321">
        <v>-11.42</v>
      </c>
      <c r="BZ105" s="321">
        <v>-11.42</v>
      </c>
      <c r="CA105" s="321">
        <v>-11.42</v>
      </c>
      <c r="CB105" s="321">
        <v>-11.42</v>
      </c>
      <c r="CC105" s="321">
        <v>-11.42</v>
      </c>
      <c r="CD105" s="321">
        <v>-11.42</v>
      </c>
      <c r="CE105" s="321">
        <v>-11.42</v>
      </c>
      <c r="CF105" s="321">
        <v>-11.42</v>
      </c>
      <c r="CG105" s="321">
        <v>-11.42</v>
      </c>
      <c r="CH105" s="321">
        <v>-11.42</v>
      </c>
      <c r="CI105" s="321">
        <v>-11.42</v>
      </c>
      <c r="CJ105" s="321">
        <v>-11.42</v>
      </c>
      <c r="CK105" s="321">
        <v>-11.42</v>
      </c>
      <c r="CL105" s="321">
        <v>-11.42</v>
      </c>
      <c r="CM105" s="321">
        <v>-11.42</v>
      </c>
      <c r="CN105" s="321">
        <v>-11.42</v>
      </c>
      <c r="CO105" s="321">
        <v>-11.42</v>
      </c>
      <c r="CP105" s="321">
        <v>-11.42</v>
      </c>
      <c r="CQ105" s="321">
        <v>-11.42</v>
      </c>
      <c r="CR105" s="321">
        <v>-11.42</v>
      </c>
      <c r="CS105" s="321">
        <v>-11.42</v>
      </c>
      <c r="CT105" s="321">
        <v>-11.42</v>
      </c>
      <c r="CU105" s="321">
        <v>-11.42</v>
      </c>
      <c r="CV105" s="321">
        <v>-11.42</v>
      </c>
      <c r="CW105" s="321">
        <v>-11.42</v>
      </c>
      <c r="CX105" s="321">
        <v>-11.42</v>
      </c>
      <c r="CY105" s="321">
        <v>-11.42</v>
      </c>
      <c r="CZ105" s="321">
        <v>-11.42</v>
      </c>
      <c r="DA105" s="321">
        <v>-11.42</v>
      </c>
      <c r="DB105" s="321">
        <v>-11.42</v>
      </c>
      <c r="DC105" s="321">
        <v>-11.42</v>
      </c>
      <c r="DD105" s="321">
        <v>-11.42</v>
      </c>
      <c r="DE105" s="321">
        <v>-11.42</v>
      </c>
      <c r="DF105" s="321">
        <v>-11.42</v>
      </c>
      <c r="DG105" s="321">
        <v>-11.42</v>
      </c>
      <c r="DH105" s="321">
        <v>-11.42</v>
      </c>
      <c r="DI105" s="321">
        <v>-11.42</v>
      </c>
      <c r="DJ105" s="321">
        <v>-11.42</v>
      </c>
      <c r="DK105" s="321">
        <v>-11.42</v>
      </c>
      <c r="DL105" s="321">
        <v>-11.42</v>
      </c>
      <c r="DM105" s="321">
        <v>-11.42</v>
      </c>
      <c r="DN105" s="321">
        <v>-11.42</v>
      </c>
      <c r="DO105" s="321">
        <v>-11.42</v>
      </c>
      <c r="DP105" s="321">
        <v>-11.42</v>
      </c>
      <c r="DQ105" s="321">
        <v>-11.42</v>
      </c>
      <c r="DR105" s="321">
        <v>-11.42</v>
      </c>
      <c r="DS105" s="321">
        <v>-11.42</v>
      </c>
      <c r="DT105" s="321">
        <v>-11.42</v>
      </c>
      <c r="DU105" s="321">
        <v>-11.42</v>
      </c>
      <c r="DV105" s="321">
        <v>-11.42</v>
      </c>
      <c r="DW105" s="321">
        <v>-11.42</v>
      </c>
      <c r="DX105" s="321">
        <v>-11.42</v>
      </c>
      <c r="DY105" s="321">
        <v>-11.42</v>
      </c>
      <c r="DZ105" s="321">
        <v>-11.42</v>
      </c>
      <c r="EA105" s="321">
        <v>-11.42</v>
      </c>
      <c r="EB105" s="321">
        <v>-11.42</v>
      </c>
      <c r="EC105" s="321">
        <v>-11.42</v>
      </c>
      <c r="ED105" s="321">
        <v>-11.42</v>
      </c>
      <c r="EE105" s="321">
        <v>-11.42</v>
      </c>
      <c r="EF105" s="321">
        <v>-11.42</v>
      </c>
      <c r="EG105" s="321">
        <v>-11.42</v>
      </c>
      <c r="EH105" s="321">
        <v>-11.42</v>
      </c>
      <c r="EI105" s="321">
        <v>-11.42</v>
      </c>
      <c r="EJ105" s="321">
        <v>-11.42</v>
      </c>
      <c r="EK105" s="321">
        <v>-11.42</v>
      </c>
      <c r="EL105" s="321">
        <v>-11.42</v>
      </c>
      <c r="EM105" s="321">
        <v>-11.42</v>
      </c>
      <c r="EN105" s="321">
        <v>-11.42</v>
      </c>
      <c r="EO105" s="321">
        <v>-11.42</v>
      </c>
      <c r="EP105" s="321">
        <v>-11.42</v>
      </c>
      <c r="EQ105" s="321">
        <v>-11.42</v>
      </c>
      <c r="ER105" s="321">
        <v>-11.42</v>
      </c>
      <c r="ES105" s="321">
        <v>-11.42</v>
      </c>
      <c r="ET105" s="321">
        <v>-11.42</v>
      </c>
      <c r="EU105" s="321">
        <v>-11.42</v>
      </c>
      <c r="EV105" s="321">
        <v>-11.42</v>
      </c>
      <c r="EW105" s="321">
        <v>-11.42</v>
      </c>
      <c r="EX105" s="321">
        <v>-11.42</v>
      </c>
      <c r="EY105" s="321">
        <v>-11.42</v>
      </c>
      <c r="EZ105" s="321">
        <v>-11.42</v>
      </c>
      <c r="FA105" s="321">
        <v>-11.42</v>
      </c>
      <c r="FB105" s="321">
        <v>-11.42</v>
      </c>
      <c r="FC105" s="321">
        <v>-11.42</v>
      </c>
      <c r="FD105" s="321">
        <v>-11.42</v>
      </c>
      <c r="FE105" s="321">
        <v>-11.42</v>
      </c>
      <c r="FF105" s="321">
        <v>-11.42</v>
      </c>
      <c r="FG105" s="321">
        <v>-11.42</v>
      </c>
      <c r="FH105" s="321">
        <v>-11.42</v>
      </c>
      <c r="FI105" s="321">
        <v>-11.42</v>
      </c>
      <c r="FJ105" s="321">
        <v>-11.42</v>
      </c>
      <c r="FK105" s="321">
        <v>-11.42</v>
      </c>
      <c r="FL105" s="321">
        <v>-11.42</v>
      </c>
      <c r="FM105" s="321">
        <v>-11.42</v>
      </c>
      <c r="FN105" s="321">
        <v>-11.42</v>
      </c>
      <c r="FO105" s="321">
        <v>-11.42</v>
      </c>
      <c r="FP105" s="321">
        <v>-11.42</v>
      </c>
      <c r="FQ105" s="321">
        <v>-11.42</v>
      </c>
      <c r="FR105" s="321">
        <v>-11.42</v>
      </c>
      <c r="FS105" s="321">
        <v>-11.42</v>
      </c>
      <c r="FT105" s="321">
        <v>-11.42</v>
      </c>
      <c r="FU105" s="321">
        <v>-11.42</v>
      </c>
      <c r="FV105" s="321">
        <v>-11.42</v>
      </c>
      <c r="FW105" s="321">
        <v>-11.42</v>
      </c>
      <c r="FX105" s="321">
        <v>-11.42</v>
      </c>
      <c r="FY105" s="321">
        <v>-11.42</v>
      </c>
      <c r="FZ105" s="321">
        <v>-11.42</v>
      </c>
      <c r="GA105" s="321">
        <v>-11.42</v>
      </c>
      <c r="GB105" s="321">
        <v>-11.42</v>
      </c>
      <c r="GC105" s="321">
        <v>-11.42</v>
      </c>
      <c r="GD105" s="321">
        <v>-11.42</v>
      </c>
      <c r="GE105" s="321">
        <v>-11.42</v>
      </c>
      <c r="GF105" s="321">
        <v>-11.42</v>
      </c>
      <c r="GG105" s="321">
        <v>-11.42</v>
      </c>
      <c r="GH105" s="321">
        <v>-11.42</v>
      </c>
      <c r="GI105" s="321">
        <v>-11.42</v>
      </c>
      <c r="GJ105" s="321">
        <v>-11.42</v>
      </c>
      <c r="GK105" s="321">
        <v>-11.42</v>
      </c>
      <c r="GL105" s="321">
        <v>-11.42</v>
      </c>
      <c r="GM105" s="321">
        <v>-11.42</v>
      </c>
      <c r="GN105" s="321">
        <v>-11.42</v>
      </c>
      <c r="GO105" s="321">
        <v>-11.42</v>
      </c>
      <c r="GP105" s="321">
        <v>-11.42</v>
      </c>
      <c r="GQ105" s="321">
        <v>-11.42</v>
      </c>
      <c r="GR105" s="321">
        <v>-11.42</v>
      </c>
      <c r="GS105" s="321">
        <v>-11.42</v>
      </c>
      <c r="GT105" s="321">
        <v>-11.42</v>
      </c>
      <c r="GU105" s="321">
        <v>-11.42</v>
      </c>
      <c r="GV105" s="321">
        <v>-11.42</v>
      </c>
      <c r="GW105" s="321">
        <v>-11.42</v>
      </c>
      <c r="GX105" s="321">
        <v>-11.42</v>
      </c>
      <c r="GY105" s="321">
        <v>-11.42</v>
      </c>
      <c r="GZ105" s="321">
        <v>-11.42</v>
      </c>
      <c r="HA105" s="321">
        <v>-11.42</v>
      </c>
      <c r="HB105" s="321">
        <v>-11.42</v>
      </c>
      <c r="HC105" s="321">
        <v>-11.42</v>
      </c>
      <c r="HD105" s="321">
        <v>-11.42</v>
      </c>
      <c r="HE105" s="321">
        <v>-11.42</v>
      </c>
      <c r="HF105" s="321">
        <v>-11.42</v>
      </c>
      <c r="HG105" s="321">
        <v>-11.42</v>
      </c>
      <c r="HH105" s="321">
        <v>-11.42</v>
      </c>
      <c r="HI105" s="321">
        <v>-11.42</v>
      </c>
      <c r="HJ105" s="321">
        <v>-11.42</v>
      </c>
      <c r="HK105" s="321">
        <v>-11.42</v>
      </c>
      <c r="HL105" s="321">
        <v>-11.42</v>
      </c>
      <c r="HM105" s="321">
        <v>-11.42</v>
      </c>
      <c r="HN105" s="321">
        <v>-11.42</v>
      </c>
      <c r="HO105" s="321">
        <v>-11.42</v>
      </c>
      <c r="HP105" s="321">
        <v>-11.42</v>
      </c>
      <c r="HQ105" s="321">
        <v>-11.42</v>
      </c>
      <c r="HR105" s="321">
        <v>-11.42</v>
      </c>
      <c r="HS105" s="321">
        <v>-11.42</v>
      </c>
      <c r="HT105" s="321">
        <v>-11.42</v>
      </c>
      <c r="HU105" s="321">
        <v>-11.42</v>
      </c>
      <c r="HV105" s="321">
        <v>-11.42</v>
      </c>
      <c r="HW105" s="321">
        <v>-11.42</v>
      </c>
      <c r="HX105" s="321">
        <v>-11.42</v>
      </c>
      <c r="HY105" s="321">
        <v>-11.42</v>
      </c>
      <c r="HZ105" s="321">
        <v>-11.42</v>
      </c>
      <c r="IA105" s="321">
        <v>-11.42</v>
      </c>
      <c r="IB105" s="321">
        <v>-11.42</v>
      </c>
      <c r="IC105" s="321">
        <v>-11.42</v>
      </c>
      <c r="ID105" s="321">
        <v>-11.42</v>
      </c>
      <c r="IE105" s="321">
        <v>-11.42</v>
      </c>
      <c r="IF105" s="321">
        <v>-11.42</v>
      </c>
      <c r="IG105" s="321">
        <v>-11.42</v>
      </c>
      <c r="IH105" s="321">
        <v>-11.42</v>
      </c>
      <c r="II105" s="321">
        <v>-11.42</v>
      </c>
      <c r="IJ105" s="321">
        <v>-11.42</v>
      </c>
      <c r="IK105" s="321">
        <v>-11.42</v>
      </c>
      <c r="IL105" s="321">
        <v>-11.42</v>
      </c>
      <c r="IM105" s="321">
        <v>-11.42</v>
      </c>
      <c r="IN105" s="321">
        <v>-11.42</v>
      </c>
      <c r="IO105" s="321">
        <v>-11.42</v>
      </c>
      <c r="IP105" s="321">
        <v>-11.42</v>
      </c>
      <c r="IQ105" s="321">
        <v>-11.42</v>
      </c>
      <c r="IR105" s="321">
        <v>-11.42</v>
      </c>
      <c r="IS105" s="321">
        <v>-11.42</v>
      </c>
      <c r="IT105" s="321">
        <v>-11.42</v>
      </c>
      <c r="IU105" s="321">
        <v>-11.42</v>
      </c>
      <c r="IV105" s="321">
        <v>-11.42</v>
      </c>
      <c r="IW105" s="321">
        <v>-11.42</v>
      </c>
      <c r="IX105" s="321">
        <v>-11.42</v>
      </c>
      <c r="IY105" s="321">
        <v>-11.42</v>
      </c>
      <c r="IZ105" s="321">
        <v>-11.42</v>
      </c>
      <c r="JA105" s="321">
        <v>-11.42</v>
      </c>
      <c r="JB105" s="321">
        <v>-11.42</v>
      </c>
      <c r="JC105" s="321">
        <v>-11.42</v>
      </c>
      <c r="JD105" s="321">
        <v>-11.42</v>
      </c>
      <c r="JE105" s="321">
        <v>-11.42</v>
      </c>
      <c r="JF105" s="321">
        <v>-11.42</v>
      </c>
      <c r="JG105" s="321">
        <v>-11.42</v>
      </c>
      <c r="JH105" s="321">
        <v>-11.42</v>
      </c>
      <c r="JI105" s="321">
        <v>-11.42</v>
      </c>
      <c r="JJ105" s="321">
        <v>-11.42</v>
      </c>
      <c r="JK105" s="321">
        <v>-11.42</v>
      </c>
      <c r="JL105" s="321">
        <v>-11.42</v>
      </c>
      <c r="JM105" s="321">
        <v>-11.42</v>
      </c>
      <c r="JN105" s="321">
        <v>-11.42</v>
      </c>
      <c r="JO105" s="321">
        <v>-11.42</v>
      </c>
      <c r="JP105" s="321">
        <v>-11.42</v>
      </c>
      <c r="JQ105" s="321">
        <v>-11.42</v>
      </c>
      <c r="JR105" s="321">
        <v>-11.42</v>
      </c>
      <c r="JS105" s="321">
        <v>-11.42</v>
      </c>
      <c r="JT105" s="321">
        <v>-11.42</v>
      </c>
      <c r="JU105" s="321">
        <v>-11.42</v>
      </c>
      <c r="JV105" s="321">
        <v>-11.42</v>
      </c>
      <c r="JW105" s="321">
        <v>-11.42</v>
      </c>
      <c r="JX105" s="321">
        <v>-11.42</v>
      </c>
      <c r="JY105" s="321">
        <v>-11.42</v>
      </c>
      <c r="JZ105" s="321">
        <v>-11.42</v>
      </c>
      <c r="KA105" s="321">
        <v>-11.42</v>
      </c>
      <c r="KB105" s="321">
        <v>-11.42</v>
      </c>
      <c r="KC105" s="321">
        <v>-11.42</v>
      </c>
      <c r="KD105" s="321">
        <v>-11.42</v>
      </c>
      <c r="KE105" s="321">
        <v>-11.42</v>
      </c>
      <c r="KF105" s="321">
        <v>-11.42</v>
      </c>
      <c r="KG105" s="321">
        <v>-11.42</v>
      </c>
      <c r="KH105" s="321">
        <v>-11.42</v>
      </c>
      <c r="KI105" s="321">
        <v>-11.42</v>
      </c>
      <c r="KJ105" s="321">
        <v>-11.42</v>
      </c>
      <c r="KK105" s="321">
        <v>-11.42</v>
      </c>
    </row>
    <row r="106" spans="1:297" ht="15.75" customHeight="1">
      <c r="A106" s="312"/>
      <c r="B106" s="323" t="s">
        <v>351</v>
      </c>
      <c r="C106" s="321">
        <v>-13.43454943463747</v>
      </c>
      <c r="D106" s="689">
        <v>-49.587936442386138</v>
      </c>
      <c r="E106" s="689">
        <v>0</v>
      </c>
      <c r="F106" s="321">
        <v>-25.731769397939679</v>
      </c>
      <c r="G106" s="321">
        <v>-34.472191583899424</v>
      </c>
      <c r="H106" s="321">
        <v>-20.926130269873571</v>
      </c>
      <c r="I106" s="321">
        <v>-20.056309123353479</v>
      </c>
      <c r="J106" s="321">
        <v>-13.159925173751169</v>
      </c>
      <c r="K106" s="321">
        <v>-15.670719403637531</v>
      </c>
      <c r="L106" s="321">
        <v>-10.04487369724511</v>
      </c>
      <c r="M106" s="321">
        <v>-35.055676581824457</v>
      </c>
      <c r="N106" s="321">
        <v>-38.713982396971431</v>
      </c>
      <c r="O106" s="321">
        <v>-29.660067092733922</v>
      </c>
      <c r="P106" s="321">
        <v>-9.8824459628626098</v>
      </c>
      <c r="Q106" s="321">
        <v>0</v>
      </c>
      <c r="R106" s="321">
        <v>-25.36507364947127</v>
      </c>
      <c r="S106" s="321">
        <v>-12.19710540645818</v>
      </c>
      <c r="T106" s="321">
        <v>-11.99078623579206</v>
      </c>
      <c r="U106" s="321">
        <v>-27.951780015352821</v>
      </c>
      <c r="V106" s="321">
        <v>-33.689959676013281</v>
      </c>
      <c r="W106" s="321">
        <v>-30.14347860199679</v>
      </c>
      <c r="X106" s="321">
        <v>-1.736244447363088</v>
      </c>
      <c r="Y106" s="321">
        <v>-13.335023413337661</v>
      </c>
      <c r="Z106" s="321">
        <v>0</v>
      </c>
      <c r="AA106" s="321">
        <v>0</v>
      </c>
      <c r="AB106" s="321">
        <v>-2.9189716330954458</v>
      </c>
      <c r="AC106" s="321">
        <v>-9.322136741632244</v>
      </c>
      <c r="AD106" s="321">
        <v>-12.97633889792071</v>
      </c>
      <c r="AE106" s="321">
        <v>-4.3747957848389207</v>
      </c>
      <c r="AF106" s="321">
        <v>-10.982714630055071</v>
      </c>
      <c r="AG106" s="321">
        <v>-17.84821621538137</v>
      </c>
      <c r="AH106" s="321">
        <v>-5.1601376603548692</v>
      </c>
      <c r="AI106" s="321">
        <v>-19.563968295986388</v>
      </c>
      <c r="AJ106" s="321">
        <v>-13.690066703390849</v>
      </c>
      <c r="AK106" s="321">
        <v>-14.17601518610428</v>
      </c>
      <c r="AL106" s="321">
        <v>-31.441932196744219</v>
      </c>
      <c r="AM106" s="321">
        <v>-6.4021966110100532</v>
      </c>
      <c r="AN106" s="321">
        <v>-19.815458593291119</v>
      </c>
      <c r="AO106" s="321">
        <v>-6.859346875204035</v>
      </c>
      <c r="AP106" s="321">
        <v>-10.657790866293199</v>
      </c>
      <c r="AQ106" s="321">
        <v>-29.70521077796732</v>
      </c>
      <c r="AR106" s="321">
        <v>-21.959640677974029</v>
      </c>
      <c r="AS106" s="321">
        <v>-13.1271662216633</v>
      </c>
      <c r="AT106" s="321">
        <v>-11.96452975461629</v>
      </c>
      <c r="AU106" s="321">
        <v>-24.452301250221481</v>
      </c>
      <c r="AV106" s="321">
        <v>-17.252798007575279</v>
      </c>
      <c r="AW106" s="321">
        <v>-37.119745049844397</v>
      </c>
      <c r="AX106" s="321">
        <v>-11.89332195642155</v>
      </c>
      <c r="AY106" s="321">
        <v>-6.6831929497508078</v>
      </c>
      <c r="AZ106" s="321">
        <v>-17.584030565685321</v>
      </c>
      <c r="BA106" s="321">
        <v>-15.93098380804647</v>
      </c>
      <c r="BB106" s="321">
        <v>-12.848930424085131</v>
      </c>
      <c r="BC106" s="321">
        <v>-12.063897674224711</v>
      </c>
      <c r="BD106" s="321">
        <v>-15.28921737239196</v>
      </c>
      <c r="BE106" s="321">
        <v>-12.92958553878441</v>
      </c>
      <c r="BF106" s="321">
        <v>-12.83837963661249</v>
      </c>
      <c r="BG106" s="321">
        <v>-8.8765220062394334</v>
      </c>
      <c r="BH106" s="321">
        <v>-11.461763312752771</v>
      </c>
      <c r="BI106" s="321">
        <v>-13.40922951929141</v>
      </c>
      <c r="BJ106" s="321">
        <v>-9.8947571398983545</v>
      </c>
      <c r="BK106" s="321">
        <v>-26.305652346232911</v>
      </c>
      <c r="BL106" s="321">
        <v>-3.6488458520521969</v>
      </c>
      <c r="BM106" s="321">
        <v>-8.0640367739952019</v>
      </c>
      <c r="BN106" s="321">
        <v>-17.336655387187399</v>
      </c>
      <c r="BO106" s="321">
        <v>-0.66319221651079008</v>
      </c>
      <c r="BP106" s="321">
        <v>-10.61933519859106</v>
      </c>
      <c r="BQ106" s="321">
        <v>-22.536230134402459</v>
      </c>
      <c r="BR106" s="321">
        <v>-14.42947969228574</v>
      </c>
      <c r="BS106" s="321">
        <v>-7.9387180599216363</v>
      </c>
      <c r="BT106" s="321">
        <v>-15.372869834701611</v>
      </c>
      <c r="BU106" s="321">
        <v>-22.162849390590459</v>
      </c>
      <c r="BV106" s="321">
        <v>-18.12879702684809</v>
      </c>
      <c r="BW106" s="321">
        <v>-20.24063903726433</v>
      </c>
      <c r="BX106" s="321">
        <v>-16.312230071432339</v>
      </c>
      <c r="BY106" s="321">
        <v>-17.624674174283609</v>
      </c>
      <c r="BZ106" s="321">
        <v>-20.51207139223062</v>
      </c>
      <c r="CA106" s="321">
        <v>0</v>
      </c>
      <c r="CB106" s="321">
        <v>-16.34370024529435</v>
      </c>
      <c r="CC106" s="321">
        <v>-19.91304153917989</v>
      </c>
      <c r="CD106" s="321">
        <v>-38.222491155282917</v>
      </c>
      <c r="CE106" s="321">
        <v>-22.848406063319359</v>
      </c>
      <c r="CF106" s="321">
        <v>-6.3715549360769446</v>
      </c>
      <c r="CG106" s="321">
        <v>0</v>
      </c>
      <c r="CH106" s="321">
        <v>-4.1212491652093277</v>
      </c>
      <c r="CI106" s="321">
        <v>-25.12369720323014</v>
      </c>
      <c r="CJ106" s="321">
        <v>-12.78216159243892</v>
      </c>
      <c r="CK106" s="321">
        <v>-15.66816960525907</v>
      </c>
      <c r="CL106" s="321">
        <v>-15.44496970960911</v>
      </c>
      <c r="CM106" s="321">
        <v>-24.96517230441923</v>
      </c>
      <c r="CN106" s="321">
        <v>-20.60867700558213</v>
      </c>
      <c r="CO106" s="321">
        <v>-27.269617063942938</v>
      </c>
      <c r="CP106" s="321">
        <v>-37.061171666410551</v>
      </c>
      <c r="CQ106" s="321">
        <v>-25.269114400155019</v>
      </c>
      <c r="CR106" s="321">
        <v>-35.571570671714092</v>
      </c>
      <c r="CS106" s="321">
        <v>-8.51124441911392</v>
      </c>
      <c r="CT106" s="321">
        <v>-13.80096052687569</v>
      </c>
      <c r="CU106" s="321">
        <v>-26.73766187826201</v>
      </c>
      <c r="CV106" s="321">
        <v>-20.45007463516237</v>
      </c>
      <c r="CW106" s="321">
        <v>-25.582147806236129</v>
      </c>
      <c r="CX106" s="321">
        <v>-32.287016095319302</v>
      </c>
      <c r="CY106" s="321">
        <v>-12.774263750219131</v>
      </c>
      <c r="CZ106" s="321">
        <v>-4.7395085973363233</v>
      </c>
      <c r="DA106" s="321">
        <v>-0.8398529466412884</v>
      </c>
      <c r="DB106" s="321">
        <v>-22.05566424972206</v>
      </c>
      <c r="DC106" s="321">
        <v>-23.424740749475252</v>
      </c>
      <c r="DD106" s="321">
        <v>-20.291033642681139</v>
      </c>
      <c r="DE106" s="321">
        <v>-24.320853362764399</v>
      </c>
      <c r="DF106" s="321">
        <v>-6.8408298026560193</v>
      </c>
      <c r="DG106" s="321">
        <v>-25.363646025407821</v>
      </c>
      <c r="DH106" s="321">
        <v>-13.174326667592229</v>
      </c>
      <c r="DI106" s="321">
        <v>0</v>
      </c>
      <c r="DJ106" s="321">
        <v>-19.616982385722569</v>
      </c>
      <c r="DK106" s="321">
        <v>-13.2674469434793</v>
      </c>
      <c r="DL106" s="321">
        <v>-21.42778143086921</v>
      </c>
      <c r="DM106" s="321">
        <v>-3.719431818295877</v>
      </c>
      <c r="DN106" s="321">
        <v>-38.859099822964311</v>
      </c>
      <c r="DO106" s="321">
        <v>-17.722421426355769</v>
      </c>
      <c r="DP106" s="321">
        <v>-29.228879085406898</v>
      </c>
      <c r="DQ106" s="321">
        <v>-13.908110793536631</v>
      </c>
      <c r="DR106" s="321">
        <v>-10.939434882911829</v>
      </c>
      <c r="DS106" s="321">
        <v>-27.36626771478705</v>
      </c>
      <c r="DT106" s="321">
        <v>-10.544068638439541</v>
      </c>
      <c r="DU106" s="321">
        <v>-21.986939695264091</v>
      </c>
      <c r="DV106" s="321">
        <v>-7.2242467789474913</v>
      </c>
      <c r="DW106" s="321">
        <v>-18.35927046325854</v>
      </c>
      <c r="DX106" s="321">
        <v>-19.716279618668821</v>
      </c>
      <c r="DY106" s="321">
        <v>-21.498620517253482</v>
      </c>
      <c r="DZ106" s="321">
        <v>-14.227769867521911</v>
      </c>
      <c r="EA106" s="321">
        <v>-18.360056818242459</v>
      </c>
      <c r="EB106" s="321">
        <v>-11.938665802586661</v>
      </c>
      <c r="EC106" s="321">
        <v>-37.180064645391873</v>
      </c>
      <c r="ED106" s="321">
        <v>-10.724215067021481</v>
      </c>
      <c r="EE106" s="321">
        <v>-17.856946285438941</v>
      </c>
      <c r="EF106" s="321">
        <v>-43.122627651004869</v>
      </c>
      <c r="EG106" s="321">
        <v>-17.88350985398386</v>
      </c>
      <c r="EH106" s="321">
        <v>-15.09899463439741</v>
      </c>
      <c r="EI106" s="321">
        <v>-13.507048699052021</v>
      </c>
      <c r="EJ106" s="321">
        <v>-10.30419945023325</v>
      </c>
      <c r="EK106" s="321">
        <v>-32.714330473855668</v>
      </c>
      <c r="EL106" s="321">
        <v>-41.472754736851392</v>
      </c>
      <c r="EM106" s="321">
        <v>-47.442500883615487</v>
      </c>
      <c r="EN106" s="321">
        <v>-4.8825304075898606</v>
      </c>
      <c r="EO106" s="321">
        <v>-11.80963067763836</v>
      </c>
      <c r="EP106" s="321">
        <v>-11.7146765804954</v>
      </c>
      <c r="EQ106" s="321">
        <v>-22.132015801568741</v>
      </c>
      <c r="ER106" s="321">
        <v>-19.850028447103909</v>
      </c>
      <c r="ES106" s="321">
        <v>-14.68081663634694</v>
      </c>
      <c r="ET106" s="321">
        <v>-36.827564903379667</v>
      </c>
      <c r="EU106" s="321">
        <v>-5.868349054259598</v>
      </c>
      <c r="EV106" s="321">
        <v>-26.172654577603531</v>
      </c>
      <c r="EW106" s="321">
        <v>-2.8070966040345109</v>
      </c>
      <c r="EX106" s="321">
        <v>-25.430749843719511</v>
      </c>
      <c r="EY106" s="321">
        <v>-13.739485599591809</v>
      </c>
      <c r="EZ106" s="321">
        <v>-38.056259089296887</v>
      </c>
      <c r="FA106" s="321">
        <v>-23.72737181387059</v>
      </c>
      <c r="FB106" s="321">
        <v>-25.994804626974719</v>
      </c>
      <c r="FC106" s="321">
        <v>-10.648189821761299</v>
      </c>
      <c r="FD106" s="321">
        <v>-7.080050297461546</v>
      </c>
      <c r="FE106" s="321">
        <v>-15.6739584874157</v>
      </c>
      <c r="FF106" s="321">
        <v>-1.5272370391105921</v>
      </c>
      <c r="FG106" s="321">
        <v>0</v>
      </c>
      <c r="FH106" s="321">
        <v>-10.812307224967061</v>
      </c>
      <c r="FI106" s="321">
        <v>-4.5800345936027629</v>
      </c>
      <c r="FJ106" s="321">
        <v>-33.303358918478921</v>
      </c>
      <c r="FK106" s="321">
        <v>-13.04978290011873</v>
      </c>
      <c r="FL106" s="321">
        <v>-20.331836393959101</v>
      </c>
      <c r="FM106" s="321">
        <v>-25.24111190052437</v>
      </c>
      <c r="FN106" s="321">
        <v>-18.6847816604981</v>
      </c>
      <c r="FO106" s="321">
        <v>-37.07347738337446</v>
      </c>
      <c r="FP106" s="321">
        <v>-17.210693096254619</v>
      </c>
      <c r="FQ106" s="321">
        <v>-30.340251414711851</v>
      </c>
      <c r="FR106" s="321">
        <v>-12.37558157041394</v>
      </c>
      <c r="FS106" s="321">
        <v>-14.86846763533824</v>
      </c>
      <c r="FT106" s="321">
        <v>-12.31830018941764</v>
      </c>
      <c r="FU106" s="321">
        <v>-11.489900012493839</v>
      </c>
      <c r="FV106" s="321">
        <v>-19.182624139414958</v>
      </c>
      <c r="FW106" s="321">
        <v>-14.00074896960235</v>
      </c>
      <c r="FX106" s="321">
        <v>-8.1946583889284543</v>
      </c>
      <c r="FY106" s="321">
        <v>-11.866901351045531</v>
      </c>
      <c r="FZ106" s="321">
        <v>-13.43081104549286</v>
      </c>
      <c r="GA106" s="321">
        <v>-41.123651764682442</v>
      </c>
      <c r="GB106" s="321">
        <v>-19.595361160056921</v>
      </c>
      <c r="GC106" s="321">
        <v>-7.6772810160108023</v>
      </c>
      <c r="GD106" s="321">
        <v>-25.382978990889001</v>
      </c>
      <c r="GE106" s="321">
        <v>-7.2796064471393356</v>
      </c>
      <c r="GF106" s="321">
        <v>-30.97219556089744</v>
      </c>
      <c r="GG106" s="321">
        <v>-24.691852802622609</v>
      </c>
      <c r="GH106" s="321">
        <v>-18.54618144191101</v>
      </c>
      <c r="GI106" s="321">
        <v>-17.110827384458361</v>
      </c>
      <c r="GJ106" s="321">
        <v>-12.413793797089269</v>
      </c>
      <c r="GK106" s="321">
        <v>-5.4777169372613548</v>
      </c>
      <c r="GL106" s="321">
        <v>-17.141974919148758</v>
      </c>
      <c r="GM106" s="321">
        <v>-20.906851135380681</v>
      </c>
      <c r="GN106" s="321">
        <v>-43.7573904776186</v>
      </c>
      <c r="GO106" s="321">
        <v>-10.09174418856273</v>
      </c>
      <c r="GP106" s="321">
        <v>-23.193639615049111</v>
      </c>
      <c r="GQ106" s="321">
        <v>-35.417448392532357</v>
      </c>
      <c r="GR106" s="321">
        <v>-15.34006974991139</v>
      </c>
      <c r="GS106" s="321">
        <v>-17.985725560331531</v>
      </c>
      <c r="GT106" s="321">
        <v>-27.582045461586201</v>
      </c>
      <c r="GU106" s="321">
        <v>-16.89434163053803</v>
      </c>
      <c r="GV106" s="321">
        <v>-40.400744948968168</v>
      </c>
      <c r="GW106" s="321">
        <v>-16.391394766927341</v>
      </c>
      <c r="GX106" s="321">
        <v>-11.338387143423549</v>
      </c>
      <c r="GY106" s="321">
        <v>-22.32805439005136</v>
      </c>
      <c r="GZ106" s="321">
        <v>-19.581045558460531</v>
      </c>
      <c r="HA106" s="321">
        <v>-12.92376083743914</v>
      </c>
      <c r="HB106" s="321">
        <v>-13.03431127465169</v>
      </c>
      <c r="HC106" s="321">
        <v>-15.7070640936966</v>
      </c>
      <c r="HD106" s="321">
        <v>-49.144660359900932</v>
      </c>
      <c r="HE106" s="321">
        <v>-5.6512479437773404</v>
      </c>
      <c r="HF106" s="321">
        <v>-11.60904154043943</v>
      </c>
      <c r="HG106" s="321">
        <v>-21.574951055348841</v>
      </c>
      <c r="HH106" s="321">
        <v>-20.308409556223221</v>
      </c>
      <c r="HI106" s="321">
        <v>-35.682680989066419</v>
      </c>
      <c r="HJ106" s="321">
        <v>-5.8763625207414796</v>
      </c>
      <c r="HK106" s="321">
        <v>-17.217710296352369</v>
      </c>
      <c r="HL106" s="321">
        <v>-6.4947907087597114</v>
      </c>
      <c r="HM106" s="321">
        <v>-7.9746999021898546</v>
      </c>
      <c r="HN106" s="321">
        <v>-13.97854565454209</v>
      </c>
      <c r="HO106" s="321">
        <v>-20.596703989195909</v>
      </c>
      <c r="HP106" s="321">
        <v>-11.121591967204139</v>
      </c>
      <c r="HQ106" s="321">
        <v>-13.25839970509691</v>
      </c>
      <c r="HR106" s="321">
        <v>-14.95455341291342</v>
      </c>
      <c r="HS106" s="321">
        <v>-25.64962886300334</v>
      </c>
      <c r="HT106" s="321">
        <v>-11.796579758722251</v>
      </c>
      <c r="HU106" s="321">
        <v>-15.54187119629065</v>
      </c>
      <c r="HV106" s="321">
        <v>-21.26868499103459</v>
      </c>
      <c r="HW106" s="321">
        <v>-2.5229124910061049</v>
      </c>
      <c r="HX106" s="321">
        <v>-29.338117015298121</v>
      </c>
      <c r="HY106" s="321">
        <v>-10.219593801393611</v>
      </c>
      <c r="HZ106" s="321">
        <v>-34.052892724208419</v>
      </c>
      <c r="IA106" s="321">
        <v>-26.775972031434328</v>
      </c>
      <c r="IB106" s="321">
        <v>-25.340458329716089</v>
      </c>
      <c r="IC106" s="321">
        <v>-9.2251168703391535</v>
      </c>
      <c r="ID106" s="321">
        <v>-20.893434735809699</v>
      </c>
      <c r="IE106" s="321">
        <v>-21.567353359220849</v>
      </c>
      <c r="IF106" s="321">
        <v>-17.95093189286527</v>
      </c>
      <c r="IG106" s="321">
        <v>-14.13073269698133</v>
      </c>
      <c r="IH106" s="321">
        <v>-21.173514706891321</v>
      </c>
      <c r="II106" s="321">
        <v>-17.31437765652452</v>
      </c>
      <c r="IJ106" s="321">
        <v>-25.447778597777511</v>
      </c>
      <c r="IK106" s="321">
        <v>-12.768581131431739</v>
      </c>
      <c r="IL106" s="321">
        <v>-25.22003630804409</v>
      </c>
      <c r="IM106" s="321">
        <v>-24.340919777471228</v>
      </c>
      <c r="IN106" s="321">
        <v>-11.6485140228724</v>
      </c>
      <c r="IO106" s="321">
        <v>-21.443256720964349</v>
      </c>
      <c r="IP106" s="321">
        <v>-6.7421469291685741</v>
      </c>
      <c r="IQ106" s="321">
        <v>-42.734893884252656</v>
      </c>
      <c r="IR106" s="321">
        <v>-14.02232405873222</v>
      </c>
      <c r="IS106" s="321">
        <v>-29.071237151051541</v>
      </c>
      <c r="IT106" s="321">
        <v>-14.32890376908589</v>
      </c>
      <c r="IU106" s="321">
        <v>-49.587936442386138</v>
      </c>
      <c r="IV106" s="321">
        <v>-22.837027369757941</v>
      </c>
      <c r="IW106" s="321">
        <v>-19.37929086881913</v>
      </c>
      <c r="IX106" s="321">
        <v>-2.1692863649780838</v>
      </c>
      <c r="IY106" s="321">
        <v>-15.824265748854961</v>
      </c>
      <c r="IZ106" s="321">
        <v>-28.02223992556749</v>
      </c>
      <c r="JA106" s="321">
        <v>-24.729871651612271</v>
      </c>
      <c r="JB106" s="321">
        <v>-23.912061754539611</v>
      </c>
      <c r="JC106" s="321">
        <v>-34.529155521115463</v>
      </c>
      <c r="JD106" s="321">
        <v>-26.68592821253241</v>
      </c>
      <c r="JE106" s="321">
        <v>-7.7516472105551779</v>
      </c>
      <c r="JF106" s="321">
        <v>-4.7655954605851498</v>
      </c>
      <c r="JG106" s="321">
        <v>-16.095457176033811</v>
      </c>
      <c r="JH106" s="321">
        <v>0</v>
      </c>
      <c r="JI106" s="321">
        <v>-16.33264967801216</v>
      </c>
      <c r="JJ106" s="321">
        <v>-39.119198473483507</v>
      </c>
      <c r="JK106" s="321">
        <v>-13.64579978135365</v>
      </c>
      <c r="JL106" s="321">
        <v>-11.162313753768929</v>
      </c>
      <c r="JM106" s="321">
        <v>-43.44444694512466</v>
      </c>
      <c r="JN106" s="321">
        <v>-48.207300149034417</v>
      </c>
      <c r="JO106" s="321">
        <v>-43.058329355156459</v>
      </c>
      <c r="JP106" s="321">
        <v>-25.92586386332664</v>
      </c>
      <c r="JQ106" s="321">
        <v>-7.6325086148321803</v>
      </c>
      <c r="JR106" s="321">
        <v>-6.4614797630860634</v>
      </c>
      <c r="JS106" s="321">
        <v>-9.014142475433097</v>
      </c>
      <c r="JT106" s="321">
        <v>-7.3881463750507441</v>
      </c>
      <c r="JU106" s="321">
        <v>-16.75890771704422</v>
      </c>
      <c r="JV106" s="321">
        <v>-25.51618794658016</v>
      </c>
      <c r="JW106" s="321">
        <v>-19.92146173584079</v>
      </c>
      <c r="JX106" s="321">
        <v>-21.38311920426278</v>
      </c>
      <c r="JY106" s="321">
        <v>-25.698480109613179</v>
      </c>
      <c r="JZ106" s="321">
        <v>-13.20015278230813</v>
      </c>
      <c r="KA106" s="321">
        <v>-25.046218012379189</v>
      </c>
      <c r="KB106" s="321">
        <v>-15.515764435740399</v>
      </c>
      <c r="KC106" s="321">
        <v>-9.8530681555307744</v>
      </c>
      <c r="KD106" s="321">
        <v>-21.52969678315327</v>
      </c>
      <c r="KE106" s="321">
        <v>-27.033462496668321</v>
      </c>
      <c r="KF106" s="321">
        <v>-25.223193125173541</v>
      </c>
      <c r="KG106" s="321">
        <v>-22.495248263293849</v>
      </c>
      <c r="KH106" s="321">
        <v>-18.938969686680881</v>
      </c>
      <c r="KI106" s="321">
        <v>-18.62350020947531</v>
      </c>
      <c r="KJ106" s="321">
        <v>-8.0179973676451795</v>
      </c>
      <c r="KK106" s="321">
        <v>-11.125896132401779</v>
      </c>
    </row>
    <row r="107" spans="1:297" ht="15.75" customHeight="1">
      <c r="A107" s="312"/>
      <c r="B107" s="323" t="s">
        <v>610</v>
      </c>
      <c r="C107" s="321">
        <v>-3.8900000000000019</v>
      </c>
      <c r="D107" s="689">
        <v>-3.890000000000001</v>
      </c>
      <c r="E107" s="689">
        <v>-3.89</v>
      </c>
      <c r="F107" s="321">
        <v>-3.89</v>
      </c>
      <c r="G107" s="321">
        <v>-3.89</v>
      </c>
      <c r="H107" s="321">
        <v>-3.890000000000001</v>
      </c>
      <c r="I107" s="321">
        <v>-3.890000000000001</v>
      </c>
      <c r="J107" s="321">
        <v>-3.89</v>
      </c>
      <c r="K107" s="321">
        <v>-3.89</v>
      </c>
      <c r="L107" s="321">
        <v>-3.89</v>
      </c>
      <c r="M107" s="321">
        <v>-3.89</v>
      </c>
      <c r="N107" s="321">
        <v>-3.89</v>
      </c>
      <c r="O107" s="321">
        <v>-3.89</v>
      </c>
      <c r="P107" s="321">
        <v>-3.89</v>
      </c>
      <c r="Q107" s="321">
        <v>-3.89</v>
      </c>
      <c r="R107" s="321">
        <v>-3.89</v>
      </c>
      <c r="S107" s="321">
        <v>-3.89</v>
      </c>
      <c r="T107" s="321">
        <v>-3.89</v>
      </c>
      <c r="U107" s="321">
        <v>-3.89</v>
      </c>
      <c r="V107" s="321">
        <v>-3.89</v>
      </c>
      <c r="W107" s="321">
        <v>-3.89</v>
      </c>
      <c r="X107" s="321">
        <v>-3.890000000000001</v>
      </c>
      <c r="Y107" s="321">
        <v>-3.890000000000001</v>
      </c>
      <c r="Z107" s="321">
        <v>-3.89</v>
      </c>
      <c r="AA107" s="321">
        <v>-3.89</v>
      </c>
      <c r="AB107" s="321">
        <v>-3.89</v>
      </c>
      <c r="AC107" s="321">
        <v>-3.89</v>
      </c>
      <c r="AD107" s="321">
        <v>-3.89</v>
      </c>
      <c r="AE107" s="321">
        <v>-3.89</v>
      </c>
      <c r="AF107" s="321">
        <v>-3.89</v>
      </c>
      <c r="AG107" s="321">
        <v>-3.89</v>
      </c>
      <c r="AH107" s="321">
        <v>-3.89</v>
      </c>
      <c r="AI107" s="321">
        <v>-3.89</v>
      </c>
      <c r="AJ107" s="321">
        <v>-3.890000000000001</v>
      </c>
      <c r="AK107" s="321">
        <v>-3.89</v>
      </c>
      <c r="AL107" s="321">
        <v>-3.89</v>
      </c>
      <c r="AM107" s="321">
        <v>-3.89</v>
      </c>
      <c r="AN107" s="321">
        <v>-3.89</v>
      </c>
      <c r="AO107" s="321">
        <v>-3.89</v>
      </c>
      <c r="AP107" s="321">
        <v>-3.89</v>
      </c>
      <c r="AQ107" s="321">
        <v>-3.890000000000001</v>
      </c>
      <c r="AR107" s="321">
        <v>-3.89</v>
      </c>
      <c r="AS107" s="321">
        <v>-3.89</v>
      </c>
      <c r="AT107" s="321">
        <v>-3.890000000000001</v>
      </c>
      <c r="AU107" s="321">
        <v>-3.890000000000001</v>
      </c>
      <c r="AV107" s="321">
        <v>-3.89</v>
      </c>
      <c r="AW107" s="321">
        <v>-3.89</v>
      </c>
      <c r="AX107" s="321">
        <v>-3.890000000000001</v>
      </c>
      <c r="AY107" s="321">
        <v>-3.89</v>
      </c>
      <c r="AZ107" s="321">
        <v>-3.89</v>
      </c>
      <c r="BA107" s="321">
        <v>-3.89</v>
      </c>
      <c r="BB107" s="321">
        <v>-3.89</v>
      </c>
      <c r="BC107" s="321">
        <v>-3.89</v>
      </c>
      <c r="BD107" s="321">
        <v>-3.89</v>
      </c>
      <c r="BE107" s="321">
        <v>-3.89</v>
      </c>
      <c r="BF107" s="321">
        <v>-3.89</v>
      </c>
      <c r="BG107" s="321">
        <v>-3.89</v>
      </c>
      <c r="BH107" s="321">
        <v>-3.89</v>
      </c>
      <c r="BI107" s="321">
        <v>-3.89</v>
      </c>
      <c r="BJ107" s="321">
        <v>-3.89</v>
      </c>
      <c r="BK107" s="321">
        <v>-3.89</v>
      </c>
      <c r="BL107" s="321">
        <v>-3.89</v>
      </c>
      <c r="BM107" s="321">
        <v>-3.89</v>
      </c>
      <c r="BN107" s="321">
        <v>-3.890000000000001</v>
      </c>
      <c r="BO107" s="321">
        <v>-3.890000000000001</v>
      </c>
      <c r="BP107" s="321">
        <v>-3.89</v>
      </c>
      <c r="BQ107" s="321">
        <v>-3.89</v>
      </c>
      <c r="BR107" s="321">
        <v>-3.890000000000001</v>
      </c>
      <c r="BS107" s="321">
        <v>-3.89</v>
      </c>
      <c r="BT107" s="321">
        <v>-3.89</v>
      </c>
      <c r="BU107" s="321">
        <v>-3.89</v>
      </c>
      <c r="BV107" s="321">
        <v>-3.89</v>
      </c>
      <c r="BW107" s="321">
        <v>-3.89</v>
      </c>
      <c r="BX107" s="321">
        <v>-3.89</v>
      </c>
      <c r="BY107" s="321">
        <v>-3.89</v>
      </c>
      <c r="BZ107" s="321">
        <v>-3.890000000000001</v>
      </c>
      <c r="CA107" s="321">
        <v>-3.89</v>
      </c>
      <c r="CB107" s="321">
        <v>-3.89</v>
      </c>
      <c r="CC107" s="321">
        <v>-3.89</v>
      </c>
      <c r="CD107" s="321">
        <v>-3.89</v>
      </c>
      <c r="CE107" s="321">
        <v>-3.89</v>
      </c>
      <c r="CF107" s="321">
        <v>-3.89</v>
      </c>
      <c r="CG107" s="321">
        <v>-3.89</v>
      </c>
      <c r="CH107" s="321">
        <v>-3.89</v>
      </c>
      <c r="CI107" s="321">
        <v>-3.89</v>
      </c>
      <c r="CJ107" s="321">
        <v>-3.89</v>
      </c>
      <c r="CK107" s="321">
        <v>-3.89</v>
      </c>
      <c r="CL107" s="321">
        <v>-3.89</v>
      </c>
      <c r="CM107" s="321">
        <v>-3.89</v>
      </c>
      <c r="CN107" s="321">
        <v>-3.89</v>
      </c>
      <c r="CO107" s="321">
        <v>-3.89</v>
      </c>
      <c r="CP107" s="321">
        <v>-3.89</v>
      </c>
      <c r="CQ107" s="321">
        <v>-3.89</v>
      </c>
      <c r="CR107" s="321">
        <v>-3.89</v>
      </c>
      <c r="CS107" s="321">
        <v>-3.89</v>
      </c>
      <c r="CT107" s="321">
        <v>-3.89</v>
      </c>
      <c r="CU107" s="321">
        <v>-3.89</v>
      </c>
      <c r="CV107" s="321">
        <v>-3.89</v>
      </c>
      <c r="CW107" s="321">
        <v>-3.89</v>
      </c>
      <c r="CX107" s="321">
        <v>-3.89</v>
      </c>
      <c r="CY107" s="321">
        <v>-3.890000000000001</v>
      </c>
      <c r="CZ107" s="321">
        <v>-3.89</v>
      </c>
      <c r="DA107" s="321">
        <v>-3.890000000000001</v>
      </c>
      <c r="DB107" s="321">
        <v>-3.890000000000001</v>
      </c>
      <c r="DC107" s="321">
        <v>-3.89</v>
      </c>
      <c r="DD107" s="321">
        <v>-3.890000000000001</v>
      </c>
      <c r="DE107" s="321">
        <v>-3.89</v>
      </c>
      <c r="DF107" s="321">
        <v>-3.89</v>
      </c>
      <c r="DG107" s="321">
        <v>-3.89</v>
      </c>
      <c r="DH107" s="321">
        <v>-3.890000000000001</v>
      </c>
      <c r="DI107" s="321">
        <v>-3.89</v>
      </c>
      <c r="DJ107" s="321">
        <v>-3.89</v>
      </c>
      <c r="DK107" s="321">
        <v>-3.89</v>
      </c>
      <c r="DL107" s="321">
        <v>-3.89</v>
      </c>
      <c r="DM107" s="321">
        <v>-3.89</v>
      </c>
      <c r="DN107" s="321">
        <v>-3.890000000000001</v>
      </c>
      <c r="DO107" s="321">
        <v>-3.89</v>
      </c>
      <c r="DP107" s="321">
        <v>-3.890000000000001</v>
      </c>
      <c r="DQ107" s="321">
        <v>-3.89</v>
      </c>
      <c r="DR107" s="321">
        <v>-3.89</v>
      </c>
      <c r="DS107" s="321">
        <v>-3.89</v>
      </c>
      <c r="DT107" s="321">
        <v>-3.89</v>
      </c>
      <c r="DU107" s="321">
        <v>-3.89</v>
      </c>
      <c r="DV107" s="321">
        <v>-3.890000000000001</v>
      </c>
      <c r="DW107" s="321">
        <v>-3.89</v>
      </c>
      <c r="DX107" s="321">
        <v>-3.89</v>
      </c>
      <c r="DY107" s="321">
        <v>-3.89</v>
      </c>
      <c r="DZ107" s="321">
        <v>-3.89</v>
      </c>
      <c r="EA107" s="321">
        <v>-3.89</v>
      </c>
      <c r="EB107" s="321">
        <v>-3.89</v>
      </c>
      <c r="EC107" s="321">
        <v>-3.89</v>
      </c>
      <c r="ED107" s="321">
        <v>-3.89</v>
      </c>
      <c r="EE107" s="321">
        <v>-3.89</v>
      </c>
      <c r="EF107" s="321">
        <v>-3.89</v>
      </c>
      <c r="EG107" s="321">
        <v>-3.89</v>
      </c>
      <c r="EH107" s="321">
        <v>-3.89</v>
      </c>
      <c r="EI107" s="321">
        <v>-3.89</v>
      </c>
      <c r="EJ107" s="321">
        <v>-3.89</v>
      </c>
      <c r="EK107" s="321">
        <v>-3.89</v>
      </c>
      <c r="EL107" s="321">
        <v>-3.89</v>
      </c>
      <c r="EM107" s="321">
        <v>-3.89</v>
      </c>
      <c r="EN107" s="321">
        <v>-3.89</v>
      </c>
      <c r="EO107" s="321">
        <v>-3.89</v>
      </c>
      <c r="EP107" s="321">
        <v>-3.89</v>
      </c>
      <c r="EQ107" s="321">
        <v>-3.890000000000001</v>
      </c>
      <c r="ER107" s="321">
        <v>-3.89</v>
      </c>
      <c r="ES107" s="321">
        <v>-3.890000000000001</v>
      </c>
      <c r="ET107" s="321">
        <v>-3.89</v>
      </c>
      <c r="EU107" s="321">
        <v>-3.89</v>
      </c>
      <c r="EV107" s="321">
        <v>-3.89</v>
      </c>
      <c r="EW107" s="321">
        <v>-3.89</v>
      </c>
      <c r="EX107" s="321">
        <v>-3.89</v>
      </c>
      <c r="EY107" s="321">
        <v>-3.89</v>
      </c>
      <c r="EZ107" s="321">
        <v>-3.89</v>
      </c>
      <c r="FA107" s="321">
        <v>-3.890000000000001</v>
      </c>
      <c r="FB107" s="321">
        <v>-3.89</v>
      </c>
      <c r="FC107" s="321">
        <v>-3.89</v>
      </c>
      <c r="FD107" s="321">
        <v>-3.890000000000001</v>
      </c>
      <c r="FE107" s="321">
        <v>-3.890000000000001</v>
      </c>
      <c r="FF107" s="321">
        <v>-3.89</v>
      </c>
      <c r="FG107" s="321">
        <v>-3.89</v>
      </c>
      <c r="FH107" s="321">
        <v>-3.89</v>
      </c>
      <c r="FI107" s="321">
        <v>-3.89</v>
      </c>
      <c r="FJ107" s="321">
        <v>-3.89</v>
      </c>
      <c r="FK107" s="321">
        <v>-3.890000000000001</v>
      </c>
      <c r="FL107" s="321">
        <v>-3.890000000000001</v>
      </c>
      <c r="FM107" s="321">
        <v>-3.890000000000001</v>
      </c>
      <c r="FN107" s="321">
        <v>-3.89</v>
      </c>
      <c r="FO107" s="321">
        <v>-3.89</v>
      </c>
      <c r="FP107" s="321">
        <v>-3.89</v>
      </c>
      <c r="FQ107" s="321">
        <v>-3.89</v>
      </c>
      <c r="FR107" s="321">
        <v>-3.890000000000001</v>
      </c>
      <c r="FS107" s="321">
        <v>-3.89</v>
      </c>
      <c r="FT107" s="321">
        <v>-3.89</v>
      </c>
      <c r="FU107" s="321">
        <v>-3.890000000000001</v>
      </c>
      <c r="FV107" s="321">
        <v>-3.89</v>
      </c>
      <c r="FW107" s="321">
        <v>-3.89</v>
      </c>
      <c r="FX107" s="321">
        <v>-3.89</v>
      </c>
      <c r="FY107" s="321">
        <v>-3.89</v>
      </c>
      <c r="FZ107" s="321">
        <v>-3.89</v>
      </c>
      <c r="GA107" s="321">
        <v>-3.89</v>
      </c>
      <c r="GB107" s="321">
        <v>-3.89</v>
      </c>
      <c r="GC107" s="321">
        <v>-3.89</v>
      </c>
      <c r="GD107" s="321">
        <v>-3.89</v>
      </c>
      <c r="GE107" s="321">
        <v>-3.89</v>
      </c>
      <c r="GF107" s="321">
        <v>-3.89</v>
      </c>
      <c r="GG107" s="321">
        <v>-3.89</v>
      </c>
      <c r="GH107" s="321">
        <v>-3.89</v>
      </c>
      <c r="GI107" s="321">
        <v>-3.89</v>
      </c>
      <c r="GJ107" s="321">
        <v>-3.89</v>
      </c>
      <c r="GK107" s="321">
        <v>-3.89</v>
      </c>
      <c r="GL107" s="321">
        <v>-3.89</v>
      </c>
      <c r="GM107" s="321">
        <v>-3.89</v>
      </c>
      <c r="GN107" s="321">
        <v>-3.89</v>
      </c>
      <c r="GO107" s="321">
        <v>-3.89</v>
      </c>
      <c r="GP107" s="321">
        <v>-3.89</v>
      </c>
      <c r="GQ107" s="321">
        <v>-3.890000000000001</v>
      </c>
      <c r="GR107" s="321">
        <v>-3.89</v>
      </c>
      <c r="GS107" s="321">
        <v>-3.89</v>
      </c>
      <c r="GT107" s="321">
        <v>-3.890000000000001</v>
      </c>
      <c r="GU107" s="321">
        <v>-3.89</v>
      </c>
      <c r="GV107" s="321">
        <v>-3.89</v>
      </c>
      <c r="GW107" s="321">
        <v>-3.89</v>
      </c>
      <c r="GX107" s="321">
        <v>-3.89</v>
      </c>
      <c r="GY107" s="321">
        <v>-3.89</v>
      </c>
      <c r="GZ107" s="321">
        <v>-3.89</v>
      </c>
      <c r="HA107" s="321">
        <v>-3.89</v>
      </c>
      <c r="HB107" s="321">
        <v>-3.89</v>
      </c>
      <c r="HC107" s="321">
        <v>-3.89</v>
      </c>
      <c r="HD107" s="321">
        <v>-3.89</v>
      </c>
      <c r="HE107" s="321">
        <v>-3.890000000000001</v>
      </c>
      <c r="HF107" s="321">
        <v>-3.89</v>
      </c>
      <c r="HG107" s="321">
        <v>-3.890000000000001</v>
      </c>
      <c r="HH107" s="321">
        <v>-3.89</v>
      </c>
      <c r="HI107" s="321">
        <v>-3.89</v>
      </c>
      <c r="HJ107" s="321">
        <v>-3.89</v>
      </c>
      <c r="HK107" s="321">
        <v>-3.89</v>
      </c>
      <c r="HL107" s="321">
        <v>-3.89</v>
      </c>
      <c r="HM107" s="321">
        <v>-3.89</v>
      </c>
      <c r="HN107" s="321">
        <v>-3.89</v>
      </c>
      <c r="HO107" s="321">
        <v>-3.89</v>
      </c>
      <c r="HP107" s="321">
        <v>-3.89</v>
      </c>
      <c r="HQ107" s="321">
        <v>-3.89</v>
      </c>
      <c r="HR107" s="321">
        <v>-3.89</v>
      </c>
      <c r="HS107" s="321">
        <v>-3.89</v>
      </c>
      <c r="HT107" s="321">
        <v>-3.89</v>
      </c>
      <c r="HU107" s="321">
        <v>-3.89</v>
      </c>
      <c r="HV107" s="321">
        <v>-3.89</v>
      </c>
      <c r="HW107" s="321">
        <v>-3.89</v>
      </c>
      <c r="HX107" s="321">
        <v>-3.89</v>
      </c>
      <c r="HY107" s="321">
        <v>-3.89</v>
      </c>
      <c r="HZ107" s="321">
        <v>-3.890000000000001</v>
      </c>
      <c r="IA107" s="321">
        <v>-3.89</v>
      </c>
      <c r="IB107" s="321">
        <v>-3.89</v>
      </c>
      <c r="IC107" s="321">
        <v>-3.89</v>
      </c>
      <c r="ID107" s="321">
        <v>-3.89</v>
      </c>
      <c r="IE107" s="321">
        <v>-3.89</v>
      </c>
      <c r="IF107" s="321">
        <v>-3.89</v>
      </c>
      <c r="IG107" s="321">
        <v>-3.89</v>
      </c>
      <c r="IH107" s="321">
        <v>-3.89</v>
      </c>
      <c r="II107" s="321">
        <v>-3.89</v>
      </c>
      <c r="IJ107" s="321">
        <v>-3.89</v>
      </c>
      <c r="IK107" s="321">
        <v>-3.89</v>
      </c>
      <c r="IL107" s="321">
        <v>-3.890000000000001</v>
      </c>
      <c r="IM107" s="321">
        <v>-3.89</v>
      </c>
      <c r="IN107" s="321">
        <v>-3.89</v>
      </c>
      <c r="IO107" s="321">
        <v>-3.89</v>
      </c>
      <c r="IP107" s="321">
        <v>-3.89</v>
      </c>
      <c r="IQ107" s="321">
        <v>-3.89</v>
      </c>
      <c r="IR107" s="321">
        <v>-3.89</v>
      </c>
      <c r="IS107" s="321">
        <v>-3.89</v>
      </c>
      <c r="IT107" s="321">
        <v>-3.890000000000001</v>
      </c>
      <c r="IU107" s="321">
        <v>-3.89</v>
      </c>
      <c r="IV107" s="321">
        <v>-3.89</v>
      </c>
      <c r="IW107" s="321">
        <v>-3.89</v>
      </c>
      <c r="IX107" s="321">
        <v>-3.89</v>
      </c>
      <c r="IY107" s="321">
        <v>-3.890000000000001</v>
      </c>
      <c r="IZ107" s="321">
        <v>-3.890000000000001</v>
      </c>
      <c r="JA107" s="321">
        <v>-3.89</v>
      </c>
      <c r="JB107" s="321">
        <v>-3.89</v>
      </c>
      <c r="JC107" s="321">
        <v>-3.89</v>
      </c>
      <c r="JD107" s="321">
        <v>-3.89</v>
      </c>
      <c r="JE107" s="321">
        <v>-3.890000000000001</v>
      </c>
      <c r="JF107" s="321">
        <v>-3.89</v>
      </c>
      <c r="JG107" s="321">
        <v>-3.89</v>
      </c>
      <c r="JH107" s="321">
        <v>-3.890000000000001</v>
      </c>
      <c r="JI107" s="321">
        <v>-3.89</v>
      </c>
      <c r="JJ107" s="321">
        <v>-3.89</v>
      </c>
      <c r="JK107" s="321">
        <v>-3.89</v>
      </c>
      <c r="JL107" s="321">
        <v>-3.89</v>
      </c>
      <c r="JM107" s="321">
        <v>-3.89</v>
      </c>
      <c r="JN107" s="321">
        <v>-3.89</v>
      </c>
      <c r="JO107" s="321">
        <v>-3.89</v>
      </c>
      <c r="JP107" s="321">
        <v>-3.89</v>
      </c>
      <c r="JQ107" s="321">
        <v>-3.89</v>
      </c>
      <c r="JR107" s="321">
        <v>-3.890000000000001</v>
      </c>
      <c r="JS107" s="321">
        <v>-3.89</v>
      </c>
      <c r="JT107" s="321">
        <v>-3.89</v>
      </c>
      <c r="JU107" s="321">
        <v>-3.89</v>
      </c>
      <c r="JV107" s="321">
        <v>-3.89</v>
      </c>
      <c r="JW107" s="321">
        <v>-3.89</v>
      </c>
      <c r="JX107" s="321">
        <v>-3.89</v>
      </c>
      <c r="JY107" s="321">
        <v>-3.89</v>
      </c>
      <c r="JZ107" s="321">
        <v>-3.89</v>
      </c>
      <c r="KA107" s="321">
        <v>-3.89</v>
      </c>
      <c r="KB107" s="321">
        <v>-3.89</v>
      </c>
      <c r="KC107" s="321">
        <v>-3.89</v>
      </c>
      <c r="KD107" s="321">
        <v>-3.890000000000001</v>
      </c>
      <c r="KE107" s="321">
        <v>-3.89</v>
      </c>
      <c r="KF107" s="321">
        <v>-3.89</v>
      </c>
      <c r="KG107" s="321">
        <v>-3.89</v>
      </c>
      <c r="KH107" s="321">
        <v>-3.89</v>
      </c>
      <c r="KI107" s="321">
        <v>-3.89</v>
      </c>
      <c r="KJ107" s="321">
        <v>-3.89</v>
      </c>
      <c r="KK107" s="321">
        <v>-3.89</v>
      </c>
    </row>
    <row r="108" spans="1:297" ht="30" customHeight="1">
      <c r="A108" s="312"/>
      <c r="B108" s="323" t="s">
        <v>352</v>
      </c>
      <c r="C108" s="321">
        <v>38.549294462355107</v>
      </c>
      <c r="D108" s="689">
        <v>7.0692055629531856</v>
      </c>
      <c r="E108" s="689">
        <v>100.8519148971089</v>
      </c>
      <c r="F108" s="321">
        <v>34.893211117604871</v>
      </c>
      <c r="G108" s="321">
        <v>31.547561597326101</v>
      </c>
      <c r="H108" s="321">
        <v>49.555623080468287</v>
      </c>
      <c r="I108" s="321">
        <v>37.334241125320453</v>
      </c>
      <c r="J108" s="321">
        <v>29.076848327512501</v>
      </c>
      <c r="K108" s="321">
        <v>19.435471957779249</v>
      </c>
      <c r="L108" s="321">
        <v>62.761326903757727</v>
      </c>
      <c r="M108" s="321">
        <v>30.60715051599427</v>
      </c>
      <c r="N108" s="321">
        <v>25.409931681057429</v>
      </c>
      <c r="O108" s="321">
        <v>28.0485160653671</v>
      </c>
      <c r="P108" s="321">
        <v>26.688310021867451</v>
      </c>
      <c r="Q108" s="321">
        <v>29.138660979605479</v>
      </c>
      <c r="R108" s="321">
        <v>28.915252045122369</v>
      </c>
      <c r="S108" s="321">
        <v>79.541931441993711</v>
      </c>
      <c r="T108" s="321">
        <v>34.716144118121292</v>
      </c>
      <c r="U108" s="321">
        <v>33.94392154995294</v>
      </c>
      <c r="V108" s="321">
        <v>41.579453856319311</v>
      </c>
      <c r="W108" s="321">
        <v>13.73352240792074</v>
      </c>
      <c r="X108" s="321">
        <v>46.525499386088278</v>
      </c>
      <c r="Y108" s="321">
        <v>45.921112413690622</v>
      </c>
      <c r="Z108" s="321">
        <v>42.809712113510372</v>
      </c>
      <c r="AA108" s="321">
        <v>60.980855034180713</v>
      </c>
      <c r="AB108" s="321">
        <v>47.68759054795175</v>
      </c>
      <c r="AC108" s="321">
        <v>25.200228620096379</v>
      </c>
      <c r="AD108" s="321">
        <v>54.307578569414368</v>
      </c>
      <c r="AE108" s="321">
        <v>53.834975061163092</v>
      </c>
      <c r="AF108" s="321">
        <v>25.364002351201311</v>
      </c>
      <c r="AG108" s="321">
        <v>40.458529257488223</v>
      </c>
      <c r="AH108" s="321">
        <v>34.549692502703273</v>
      </c>
      <c r="AI108" s="321">
        <v>31.56713215523791</v>
      </c>
      <c r="AJ108" s="321">
        <v>56.685100646719413</v>
      </c>
      <c r="AK108" s="321">
        <v>57.483883325042619</v>
      </c>
      <c r="AL108" s="321">
        <v>56.309399332073191</v>
      </c>
      <c r="AM108" s="321">
        <v>46.088631759383723</v>
      </c>
      <c r="AN108" s="321">
        <v>37.39535808870864</v>
      </c>
      <c r="AO108" s="321">
        <v>36.736378813124098</v>
      </c>
      <c r="AP108" s="321">
        <v>32.548694844887613</v>
      </c>
      <c r="AQ108" s="321">
        <v>56.251906757907513</v>
      </c>
      <c r="AR108" s="321">
        <v>38.028902637921817</v>
      </c>
      <c r="AS108" s="321">
        <v>28.55442476424227</v>
      </c>
      <c r="AT108" s="321">
        <v>49.463990509526063</v>
      </c>
      <c r="AU108" s="321">
        <v>29.49337419833542</v>
      </c>
      <c r="AV108" s="321">
        <v>34.462307586840737</v>
      </c>
      <c r="AW108" s="321">
        <v>35.798834004143544</v>
      </c>
      <c r="AX108" s="321">
        <v>7.0692055629531856</v>
      </c>
      <c r="AY108" s="321">
        <v>33.501644166437963</v>
      </c>
      <c r="AZ108" s="321">
        <v>35.328000137407173</v>
      </c>
      <c r="BA108" s="321">
        <v>79.712809222458432</v>
      </c>
      <c r="BB108" s="321">
        <v>39.831559739367222</v>
      </c>
      <c r="BC108" s="321">
        <v>39.875707476177702</v>
      </c>
      <c r="BD108" s="321">
        <v>48.761449475264399</v>
      </c>
      <c r="BE108" s="321">
        <v>55.515774255167607</v>
      </c>
      <c r="BF108" s="321">
        <v>37.952457509480297</v>
      </c>
      <c r="BG108" s="321">
        <v>53.803136339658707</v>
      </c>
      <c r="BH108" s="321">
        <v>49.417418999586211</v>
      </c>
      <c r="BI108" s="321">
        <v>35.946357281461651</v>
      </c>
      <c r="BJ108" s="321">
        <v>48.569230994266483</v>
      </c>
      <c r="BK108" s="321">
        <v>40.450239875561962</v>
      </c>
      <c r="BL108" s="321">
        <v>67.800627323029488</v>
      </c>
      <c r="BM108" s="321">
        <v>26.26324538908791</v>
      </c>
      <c r="BN108" s="321">
        <v>33.596615197489427</v>
      </c>
      <c r="BO108" s="321">
        <v>31.230173414486991</v>
      </c>
      <c r="BP108" s="321">
        <v>50.276922173410817</v>
      </c>
      <c r="BQ108" s="321">
        <v>34.259313832490257</v>
      </c>
      <c r="BR108" s="321">
        <v>20.711950337245881</v>
      </c>
      <c r="BS108" s="321">
        <v>58.268040731629512</v>
      </c>
      <c r="BT108" s="321">
        <v>72.065641232619171</v>
      </c>
      <c r="BU108" s="321">
        <v>60.936341142043908</v>
      </c>
      <c r="BV108" s="321">
        <v>29.722368211273341</v>
      </c>
      <c r="BW108" s="321">
        <v>37.128910286337018</v>
      </c>
      <c r="BX108" s="321">
        <v>63.556281160333413</v>
      </c>
      <c r="BY108" s="321">
        <v>61.778283192930793</v>
      </c>
      <c r="BZ108" s="321">
        <v>71.576305494926871</v>
      </c>
      <c r="CA108" s="321">
        <v>37.695034371441821</v>
      </c>
      <c r="CB108" s="321">
        <v>52.854428981889853</v>
      </c>
      <c r="CC108" s="321">
        <v>29.765260666728182</v>
      </c>
      <c r="CD108" s="321">
        <v>10.51943940648288</v>
      </c>
      <c r="CE108" s="321">
        <v>29.160376439150969</v>
      </c>
      <c r="CF108" s="321">
        <v>26.691871126778789</v>
      </c>
      <c r="CG108" s="321">
        <v>55.480996780917977</v>
      </c>
      <c r="CH108" s="321">
        <v>39.328348906174377</v>
      </c>
      <c r="CI108" s="321">
        <v>33.632511749663479</v>
      </c>
      <c r="CJ108" s="321">
        <v>44.995239330975899</v>
      </c>
      <c r="CK108" s="321">
        <v>88.874591186860869</v>
      </c>
      <c r="CL108" s="321">
        <v>56.398493362575053</v>
      </c>
      <c r="CM108" s="321">
        <v>37.948874184258109</v>
      </c>
      <c r="CN108" s="321">
        <v>28.91558065892503</v>
      </c>
      <c r="CO108" s="321">
        <v>47.348599389752152</v>
      </c>
      <c r="CP108" s="321">
        <v>31.784132888762901</v>
      </c>
      <c r="CQ108" s="321">
        <v>43.713310677033157</v>
      </c>
      <c r="CR108" s="321">
        <v>41.383161463044907</v>
      </c>
      <c r="CS108" s="321">
        <v>73.765323591242023</v>
      </c>
      <c r="CT108" s="321">
        <v>35.641487538675527</v>
      </c>
      <c r="CU108" s="321">
        <v>27.595597206512089</v>
      </c>
      <c r="CV108" s="321">
        <v>58.991365582498013</v>
      </c>
      <c r="CW108" s="321">
        <v>33.61717146355997</v>
      </c>
      <c r="CX108" s="321">
        <v>43.728840967723009</v>
      </c>
      <c r="CY108" s="321">
        <v>39.809876384610106</v>
      </c>
      <c r="CZ108" s="321">
        <v>50.426448709794201</v>
      </c>
      <c r="DA108" s="321">
        <v>41.978866164799967</v>
      </c>
      <c r="DB108" s="321">
        <v>14.59658085580487</v>
      </c>
      <c r="DC108" s="321">
        <v>30.212120795112611</v>
      </c>
      <c r="DD108" s="321">
        <v>44.447746866360283</v>
      </c>
      <c r="DE108" s="321">
        <v>51.138978796679879</v>
      </c>
      <c r="DF108" s="321">
        <v>20.42388893126272</v>
      </c>
      <c r="DG108" s="321">
        <v>20.490690963483331</v>
      </c>
      <c r="DH108" s="321">
        <v>37.122352538087092</v>
      </c>
      <c r="DI108" s="321">
        <v>17.93178955036062</v>
      </c>
      <c r="DJ108" s="321">
        <v>55.539369708037299</v>
      </c>
      <c r="DK108" s="321">
        <v>70.833390855285998</v>
      </c>
      <c r="DL108" s="321">
        <v>75.767847229707542</v>
      </c>
      <c r="DM108" s="321">
        <v>54.108410055174367</v>
      </c>
      <c r="DN108" s="321">
        <v>30.409774607405151</v>
      </c>
      <c r="DO108" s="321">
        <v>48.506519666053769</v>
      </c>
      <c r="DP108" s="321">
        <v>19.036596604467821</v>
      </c>
      <c r="DQ108" s="321">
        <v>25.606757663834589</v>
      </c>
      <c r="DR108" s="321">
        <v>28.323455218986439</v>
      </c>
      <c r="DS108" s="321">
        <v>32.472742735533323</v>
      </c>
      <c r="DT108" s="321">
        <v>46.299521028916978</v>
      </c>
      <c r="DU108" s="321">
        <v>25.83475364761269</v>
      </c>
      <c r="DV108" s="321">
        <v>53.391540299004838</v>
      </c>
      <c r="DW108" s="321">
        <v>14.357038367850359</v>
      </c>
      <c r="DX108" s="321">
        <v>31.676897560363919</v>
      </c>
      <c r="DY108" s="321">
        <v>36.652130589197199</v>
      </c>
      <c r="DZ108" s="321">
        <v>39.085519952415929</v>
      </c>
      <c r="EA108" s="321">
        <v>40.359987388380738</v>
      </c>
      <c r="EB108" s="321">
        <v>30.013084925923419</v>
      </c>
      <c r="EC108" s="321">
        <v>21.09643477252461</v>
      </c>
      <c r="ED108" s="321">
        <v>52.782073157453567</v>
      </c>
      <c r="EE108" s="321">
        <v>28.814763647573209</v>
      </c>
      <c r="EF108" s="321">
        <v>25.069822285053789</v>
      </c>
      <c r="EG108" s="321">
        <v>34.100935845692938</v>
      </c>
      <c r="EH108" s="321">
        <v>52.185229998210211</v>
      </c>
      <c r="EI108" s="321">
        <v>34.643482358821927</v>
      </c>
      <c r="EJ108" s="321">
        <v>26.433672220177758</v>
      </c>
      <c r="EK108" s="321">
        <v>33.760088327167082</v>
      </c>
      <c r="EL108" s="321">
        <v>16.65180242506624</v>
      </c>
      <c r="EM108" s="321">
        <v>14.139717924396351</v>
      </c>
      <c r="EN108" s="321">
        <v>52.677995500612099</v>
      </c>
      <c r="EO108" s="321">
        <v>46.354525118386839</v>
      </c>
      <c r="EP108" s="321">
        <v>22.712947316437379</v>
      </c>
      <c r="EQ108" s="321">
        <v>17.63298257265221</v>
      </c>
      <c r="ER108" s="321">
        <v>45.726871582688098</v>
      </c>
      <c r="ES108" s="321">
        <v>19.12518490936657</v>
      </c>
      <c r="ET108" s="321">
        <v>38.334006893457598</v>
      </c>
      <c r="EU108" s="321">
        <v>33.059861243629683</v>
      </c>
      <c r="EV108" s="321">
        <v>33.872274168202352</v>
      </c>
      <c r="EW108" s="321">
        <v>49.321989555819997</v>
      </c>
      <c r="EX108" s="321">
        <v>18.66832125192547</v>
      </c>
      <c r="EY108" s="321">
        <v>42.776884442786503</v>
      </c>
      <c r="EZ108" s="321">
        <v>55.637426485608657</v>
      </c>
      <c r="FA108" s="321">
        <v>18.844149598165671</v>
      </c>
      <c r="FB108" s="321">
        <v>35.413075173543433</v>
      </c>
      <c r="FC108" s="321">
        <v>24.112397487994158</v>
      </c>
      <c r="FD108" s="321">
        <v>24.659004638561289</v>
      </c>
      <c r="FE108" s="321">
        <v>24.6766929567194</v>
      </c>
      <c r="FF108" s="321">
        <v>40.282626627108783</v>
      </c>
      <c r="FG108" s="321">
        <v>63.77289574907941</v>
      </c>
      <c r="FH108" s="321">
        <v>40.1398131371011</v>
      </c>
      <c r="FI108" s="321">
        <v>88.979343820967372</v>
      </c>
      <c r="FJ108" s="321">
        <v>24.069178843042931</v>
      </c>
      <c r="FK108" s="321">
        <v>47.751597723093667</v>
      </c>
      <c r="FL108" s="321">
        <v>21.620885762690531</v>
      </c>
      <c r="FM108" s="321">
        <v>26.975424678290519</v>
      </c>
      <c r="FN108" s="321">
        <v>23.73920061949454</v>
      </c>
      <c r="FO108" s="321">
        <v>26.66186134880277</v>
      </c>
      <c r="FP108" s="321">
        <v>22.57241177659829</v>
      </c>
      <c r="FQ108" s="321">
        <v>44.908680303417178</v>
      </c>
      <c r="FR108" s="321">
        <v>26.82164399170335</v>
      </c>
      <c r="FS108" s="321">
        <v>33.018144542285931</v>
      </c>
      <c r="FT108" s="321">
        <v>34.51663714969952</v>
      </c>
      <c r="FU108" s="321">
        <v>39.375852469004641</v>
      </c>
      <c r="FV108" s="321">
        <v>46.711122075731943</v>
      </c>
      <c r="FW108" s="321">
        <v>42.931344594806447</v>
      </c>
      <c r="FX108" s="321">
        <v>30.04829632307862</v>
      </c>
      <c r="FY108" s="321">
        <v>70.500884351507565</v>
      </c>
      <c r="FZ108" s="321">
        <v>29.936733338440991</v>
      </c>
      <c r="GA108" s="321">
        <v>31.917203814741399</v>
      </c>
      <c r="GB108" s="321">
        <v>48.533353233107469</v>
      </c>
      <c r="GC108" s="321">
        <v>56.968637111790372</v>
      </c>
      <c r="GD108" s="321">
        <v>29.724641220552119</v>
      </c>
      <c r="GE108" s="321">
        <v>66.188787107422158</v>
      </c>
      <c r="GF108" s="321">
        <v>15.026921628813019</v>
      </c>
      <c r="GG108" s="321">
        <v>34.114788501311992</v>
      </c>
      <c r="GH108" s="321">
        <v>34.137906104472187</v>
      </c>
      <c r="GI108" s="321">
        <v>31.94175990866794</v>
      </c>
      <c r="GJ108" s="321">
        <v>51.753496137577677</v>
      </c>
      <c r="GK108" s="321">
        <v>56.367692645543748</v>
      </c>
      <c r="GL108" s="321">
        <v>16.083713775205471</v>
      </c>
      <c r="GM108" s="321">
        <v>59.493238055951217</v>
      </c>
      <c r="GN108" s="321">
        <v>49.465237738128849</v>
      </c>
      <c r="GO108" s="321">
        <v>20.967975241436541</v>
      </c>
      <c r="GP108" s="321">
        <v>67.762633773311876</v>
      </c>
      <c r="GQ108" s="321">
        <v>67.854778683079246</v>
      </c>
      <c r="GR108" s="321">
        <v>29.973831992385779</v>
      </c>
      <c r="GS108" s="321">
        <v>26.937198188133902</v>
      </c>
      <c r="GT108" s="321">
        <v>23.60762980109077</v>
      </c>
      <c r="GU108" s="321">
        <v>59.619444322116138</v>
      </c>
      <c r="GV108" s="321">
        <v>19.63307562559805</v>
      </c>
      <c r="GW108" s="321">
        <v>42.198854600356142</v>
      </c>
      <c r="GX108" s="321">
        <v>49.4240172767269</v>
      </c>
      <c r="GY108" s="321">
        <v>19.60871474756884</v>
      </c>
      <c r="GZ108" s="321">
        <v>24.26537224482076</v>
      </c>
      <c r="HA108" s="321">
        <v>43.294504424317118</v>
      </c>
      <c r="HB108" s="321">
        <v>53.742811556253571</v>
      </c>
      <c r="HC108" s="321">
        <v>33.495411667116763</v>
      </c>
      <c r="HD108" s="321">
        <v>48.508107183577494</v>
      </c>
      <c r="HE108" s="321">
        <v>47.962053657482727</v>
      </c>
      <c r="HF108" s="321">
        <v>26.656397363336328</v>
      </c>
      <c r="HG108" s="321">
        <v>66.969917876049834</v>
      </c>
      <c r="HH108" s="321">
        <v>61.531107376652443</v>
      </c>
      <c r="HI108" s="321">
        <v>36.185247066047722</v>
      </c>
      <c r="HJ108" s="321">
        <v>63.265653890426037</v>
      </c>
      <c r="HK108" s="321">
        <v>26.757053240399209</v>
      </c>
      <c r="HL108" s="321">
        <v>28.15241351868309</v>
      </c>
      <c r="HM108" s="321">
        <v>52.028741234915287</v>
      </c>
      <c r="HN108" s="321">
        <v>59.686330783613073</v>
      </c>
      <c r="HO108" s="321">
        <v>16.310007580917279</v>
      </c>
      <c r="HP108" s="321">
        <v>64.30761992239654</v>
      </c>
      <c r="HQ108" s="321">
        <v>24.200396606580561</v>
      </c>
      <c r="HR108" s="321">
        <v>64.309595555244073</v>
      </c>
      <c r="HS108" s="321">
        <v>49.272101631713547</v>
      </c>
      <c r="HT108" s="321">
        <v>48.994594859309807</v>
      </c>
      <c r="HU108" s="321">
        <v>41.148552771518759</v>
      </c>
      <c r="HV108" s="321">
        <v>34.34811387922651</v>
      </c>
      <c r="HW108" s="321">
        <v>54.554546545176713</v>
      </c>
      <c r="HX108" s="321">
        <v>71.597848981798563</v>
      </c>
      <c r="HY108" s="321">
        <v>35.25456530704048</v>
      </c>
      <c r="HZ108" s="321">
        <v>25.427416851216549</v>
      </c>
      <c r="IA108" s="321">
        <v>92.735639956678725</v>
      </c>
      <c r="IB108" s="321">
        <v>26.667380201748148</v>
      </c>
      <c r="IC108" s="321">
        <v>21.125771984903221</v>
      </c>
      <c r="ID108" s="321">
        <v>55.525422749894751</v>
      </c>
      <c r="IE108" s="321">
        <v>14.963899093534129</v>
      </c>
      <c r="IF108" s="321">
        <v>15.20470444463932</v>
      </c>
      <c r="IG108" s="321">
        <v>35.464729468120083</v>
      </c>
      <c r="IH108" s="321">
        <v>58.290153491958833</v>
      </c>
      <c r="II108" s="321">
        <v>40.192996124167323</v>
      </c>
      <c r="IJ108" s="321">
        <v>60.824157902915879</v>
      </c>
      <c r="IK108" s="321">
        <v>33.453866971727543</v>
      </c>
      <c r="IL108" s="321">
        <v>36.018536472415668</v>
      </c>
      <c r="IM108" s="321">
        <v>47.8675313892792</v>
      </c>
      <c r="IN108" s="321">
        <v>38.434529918187131</v>
      </c>
      <c r="IO108" s="321">
        <v>43.239724397926317</v>
      </c>
      <c r="IP108" s="321">
        <v>38.881037381173172</v>
      </c>
      <c r="IQ108" s="321">
        <v>64.45518743535132</v>
      </c>
      <c r="IR108" s="321">
        <v>53.193554866671803</v>
      </c>
      <c r="IS108" s="321">
        <v>39.384435242470353</v>
      </c>
      <c r="IT108" s="321">
        <v>40.063468783493349</v>
      </c>
      <c r="IU108" s="321">
        <v>62.252698456796821</v>
      </c>
      <c r="IV108" s="321">
        <v>26.364160275469921</v>
      </c>
      <c r="IW108" s="321">
        <v>30.493166926450719</v>
      </c>
      <c r="IX108" s="321">
        <v>63.707375431338789</v>
      </c>
      <c r="IY108" s="321">
        <v>43.066154759209446</v>
      </c>
      <c r="IZ108" s="321">
        <v>38.261680687970923</v>
      </c>
      <c r="JA108" s="321">
        <v>53.282575481962127</v>
      </c>
      <c r="JB108" s="321">
        <v>84.614322516525405</v>
      </c>
      <c r="JC108" s="321">
        <v>44.582533849831549</v>
      </c>
      <c r="JD108" s="321">
        <v>30.369129512794721</v>
      </c>
      <c r="JE108" s="321">
        <v>40.473344769460823</v>
      </c>
      <c r="JF108" s="321">
        <v>39.788720708244938</v>
      </c>
      <c r="JG108" s="321">
        <v>36.065516033295758</v>
      </c>
      <c r="JH108" s="321">
        <v>21.89720717655949</v>
      </c>
      <c r="JI108" s="321">
        <v>19.367885622315072</v>
      </c>
      <c r="JJ108" s="321">
        <v>24.64047617195985</v>
      </c>
      <c r="JK108" s="321">
        <v>38.085832517639147</v>
      </c>
      <c r="JL108" s="321">
        <v>100.8519148971089</v>
      </c>
      <c r="JM108" s="321">
        <v>45.241234357048377</v>
      </c>
      <c r="JN108" s="321">
        <v>20.613861894532629</v>
      </c>
      <c r="JO108" s="321">
        <v>46.556218852010943</v>
      </c>
      <c r="JP108" s="321">
        <v>37.354097551521733</v>
      </c>
      <c r="JQ108" s="321">
        <v>58.274601630863778</v>
      </c>
      <c r="JR108" s="321">
        <v>49.659953915190798</v>
      </c>
      <c r="JS108" s="321">
        <v>55.033846582324237</v>
      </c>
      <c r="JT108" s="321">
        <v>74.407959984880648</v>
      </c>
      <c r="JU108" s="321">
        <v>12.462699987857929</v>
      </c>
      <c r="JV108" s="321">
        <v>44.798954330045127</v>
      </c>
      <c r="JW108" s="321">
        <v>52.363599786590612</v>
      </c>
      <c r="JX108" s="321">
        <v>47.480709039467179</v>
      </c>
      <c r="JY108" s="321">
        <v>30.796717433755209</v>
      </c>
      <c r="JZ108" s="321">
        <v>32.884125642623061</v>
      </c>
      <c r="KA108" s="321">
        <v>39.140701822999652</v>
      </c>
      <c r="KB108" s="321">
        <v>24.33391702656747</v>
      </c>
      <c r="KC108" s="321">
        <v>53.37883528405402</v>
      </c>
      <c r="KD108" s="321">
        <v>40.168466999168018</v>
      </c>
      <c r="KE108" s="321">
        <v>32.789468117357401</v>
      </c>
      <c r="KF108" s="321">
        <v>50.726061686678932</v>
      </c>
      <c r="KG108" s="321">
        <v>31.066529555640209</v>
      </c>
      <c r="KH108" s="321">
        <v>34.24085217746736</v>
      </c>
      <c r="KI108" s="321">
        <v>61.877243614188167</v>
      </c>
      <c r="KJ108" s="321">
        <v>39.273339561620453</v>
      </c>
      <c r="KK108" s="321">
        <v>74.217712252538732</v>
      </c>
    </row>
    <row r="109" spans="1:297" ht="30" customHeight="1">
      <c r="A109" s="312"/>
      <c r="B109" s="323" t="s">
        <v>611</v>
      </c>
      <c r="C109" s="321">
        <v>-5.9066422259978948E-4</v>
      </c>
      <c r="D109" s="689">
        <v>-8.8860913195528894</v>
      </c>
      <c r="E109" s="689">
        <v>21.595685071826178</v>
      </c>
      <c r="F109" s="321">
        <v>3.6228656726447661</v>
      </c>
      <c r="G109" s="321">
        <v>-2.258483652983188</v>
      </c>
      <c r="H109" s="321">
        <v>2.1705098880925928</v>
      </c>
      <c r="I109" s="321">
        <v>3.920397712100486</v>
      </c>
      <c r="J109" s="321">
        <v>-5.0739623967593559</v>
      </c>
      <c r="K109" s="321">
        <v>-2.9763970679085219</v>
      </c>
      <c r="L109" s="321">
        <v>-2.476405641204916</v>
      </c>
      <c r="M109" s="321">
        <v>2.0466026540014588</v>
      </c>
      <c r="N109" s="321">
        <v>5.334975064423662</v>
      </c>
      <c r="O109" s="321">
        <v>-1.478797567606936</v>
      </c>
      <c r="P109" s="321">
        <v>-3.4861477358630908</v>
      </c>
      <c r="Q109" s="321">
        <v>-1.9100622937096661</v>
      </c>
      <c r="R109" s="321">
        <v>1.254184913330779</v>
      </c>
      <c r="S109" s="321">
        <v>3.3556160127028449</v>
      </c>
      <c r="T109" s="321">
        <v>-3.9041296619615862</v>
      </c>
      <c r="U109" s="321">
        <v>-2.1571878718266801</v>
      </c>
      <c r="V109" s="321">
        <v>-7.1049000341101189</v>
      </c>
      <c r="W109" s="321">
        <v>-3.402662269764968</v>
      </c>
      <c r="X109" s="321">
        <v>-0.65364015208471749</v>
      </c>
      <c r="Y109" s="321">
        <v>2.735909460233438</v>
      </c>
      <c r="Z109" s="321">
        <v>-3.5524634449303818</v>
      </c>
      <c r="AA109" s="321">
        <v>-2.3581142507126791</v>
      </c>
      <c r="AB109" s="321">
        <v>9.301471406407078</v>
      </c>
      <c r="AC109" s="321">
        <v>0.25013626841577891</v>
      </c>
      <c r="AD109" s="321">
        <v>-0.72667767636248914</v>
      </c>
      <c r="AE109" s="321">
        <v>15.2642514188246</v>
      </c>
      <c r="AF109" s="321">
        <v>-3.7278593787556078</v>
      </c>
      <c r="AG109" s="321">
        <v>-0.16813544216473811</v>
      </c>
      <c r="AH109" s="321">
        <v>9.526285042399115</v>
      </c>
      <c r="AI109" s="321">
        <v>3.333046171597152</v>
      </c>
      <c r="AJ109" s="321">
        <v>-3.8454356057846382</v>
      </c>
      <c r="AK109" s="321">
        <v>-1.671962889137151</v>
      </c>
      <c r="AL109" s="321">
        <v>4.113485952395302</v>
      </c>
      <c r="AM109" s="321">
        <v>-3.2794578427672669</v>
      </c>
      <c r="AN109" s="321">
        <v>-2.6753321749525578</v>
      </c>
      <c r="AO109" s="321">
        <v>-1.947308661504467</v>
      </c>
      <c r="AP109" s="321">
        <v>7.5063150550582511</v>
      </c>
      <c r="AQ109" s="321">
        <v>-2.2393387726616418</v>
      </c>
      <c r="AR109" s="321">
        <v>4.7634400206870682</v>
      </c>
      <c r="AS109" s="321">
        <v>4.7352749997362054</v>
      </c>
      <c r="AT109" s="321">
        <v>-2.78222408823139</v>
      </c>
      <c r="AU109" s="321">
        <v>-2.0805297047441478</v>
      </c>
      <c r="AV109" s="321">
        <v>12.18433585087587</v>
      </c>
      <c r="AW109" s="321">
        <v>4.1653869204945364</v>
      </c>
      <c r="AX109" s="321">
        <v>-4.8214096745472768</v>
      </c>
      <c r="AY109" s="321">
        <v>-1.798033105962523</v>
      </c>
      <c r="AZ109" s="321">
        <v>1.5974369828395489</v>
      </c>
      <c r="BA109" s="321">
        <v>6.5784595890919846</v>
      </c>
      <c r="BB109" s="321">
        <v>-0.28374509409150273</v>
      </c>
      <c r="BC109" s="321">
        <v>7.4820621743587381</v>
      </c>
      <c r="BD109" s="321">
        <v>-1.9598343342139359</v>
      </c>
      <c r="BE109" s="321">
        <v>9.7623234056879173</v>
      </c>
      <c r="BF109" s="321">
        <v>0.62684029541330755</v>
      </c>
      <c r="BG109" s="321">
        <v>16.889822065548511</v>
      </c>
      <c r="BH109" s="321">
        <v>0.3194783570964011</v>
      </c>
      <c r="BI109" s="321">
        <v>0.58848137438781856</v>
      </c>
      <c r="BJ109" s="321">
        <v>2.661143641509474</v>
      </c>
      <c r="BK109" s="321">
        <v>-3.841345254633413</v>
      </c>
      <c r="BL109" s="321">
        <v>2.2476857068376201</v>
      </c>
      <c r="BM109" s="321">
        <v>-3.7907618631185001</v>
      </c>
      <c r="BN109" s="321">
        <v>-2.9851915656450019</v>
      </c>
      <c r="BO109" s="321">
        <v>-0.45019767943181171</v>
      </c>
      <c r="BP109" s="321">
        <v>11.206576419994629</v>
      </c>
      <c r="BQ109" s="321">
        <v>-4.4943980349236456</v>
      </c>
      <c r="BR109" s="321">
        <v>-4.3359863391954709</v>
      </c>
      <c r="BS109" s="321">
        <v>12.043546722962301</v>
      </c>
      <c r="BT109" s="321">
        <v>0.32911006562456718</v>
      </c>
      <c r="BU109" s="321">
        <v>4.4346936581988619</v>
      </c>
      <c r="BV109" s="321">
        <v>-0.28888993674392849</v>
      </c>
      <c r="BW109" s="321">
        <v>-2.8629255848745729</v>
      </c>
      <c r="BX109" s="321">
        <v>5.5508287050754488</v>
      </c>
      <c r="BY109" s="321">
        <v>4.1943038700589437</v>
      </c>
      <c r="BZ109" s="321">
        <v>1.614617019837209</v>
      </c>
      <c r="CA109" s="321">
        <v>-0.28328443703075001</v>
      </c>
      <c r="CB109" s="321">
        <v>3.473746387450285</v>
      </c>
      <c r="CC109" s="321">
        <v>0.31414409456756798</v>
      </c>
      <c r="CD109" s="321">
        <v>-3.5013466552823131</v>
      </c>
      <c r="CE109" s="321">
        <v>-4.3395745577216003</v>
      </c>
      <c r="CF109" s="321">
        <v>1.2285248690324451</v>
      </c>
      <c r="CG109" s="321">
        <v>12.690290206409699</v>
      </c>
      <c r="CH109" s="321">
        <v>3.7286549164521832</v>
      </c>
      <c r="CI109" s="321">
        <v>-6.1168671568738873</v>
      </c>
      <c r="CJ109" s="321">
        <v>-0.33672985244172338</v>
      </c>
      <c r="CK109" s="321">
        <v>3.7533449512067669</v>
      </c>
      <c r="CL109" s="321">
        <v>0.51660687550488704</v>
      </c>
      <c r="CM109" s="321">
        <v>1.855411340418788</v>
      </c>
      <c r="CN109" s="321">
        <v>-4.5435432022714544</v>
      </c>
      <c r="CO109" s="321">
        <v>15.58444416959766</v>
      </c>
      <c r="CP109" s="321">
        <v>8.1913907718638423</v>
      </c>
      <c r="CQ109" s="321">
        <v>3.5298453608629781</v>
      </c>
      <c r="CR109" s="321">
        <v>1.5580806102440801</v>
      </c>
      <c r="CS109" s="321">
        <v>-1.319029082607895</v>
      </c>
      <c r="CT109" s="321">
        <v>1.710513927704743</v>
      </c>
      <c r="CU109" s="321">
        <v>5.6320572433863214</v>
      </c>
      <c r="CV109" s="321">
        <v>1.6600270513222211</v>
      </c>
      <c r="CW109" s="321">
        <v>5.2296617680699002</v>
      </c>
      <c r="CX109" s="321">
        <v>-4.3493199001652014</v>
      </c>
      <c r="CY109" s="321">
        <v>-1.8599239795275619</v>
      </c>
      <c r="CZ109" s="321">
        <v>3.493158573909386</v>
      </c>
      <c r="DA109" s="321">
        <v>2.709175042031629</v>
      </c>
      <c r="DB109" s="321">
        <v>-0.64026465017988266</v>
      </c>
      <c r="DC109" s="321">
        <v>-2.613843489554275</v>
      </c>
      <c r="DD109" s="321">
        <v>13.9705328625899</v>
      </c>
      <c r="DE109" s="321">
        <v>-2.4376270627068402</v>
      </c>
      <c r="DF109" s="321">
        <v>7.0227006824359312E-2</v>
      </c>
      <c r="DG109" s="321">
        <v>-4.3562606067631648</v>
      </c>
      <c r="DH109" s="321">
        <v>0.41703816626008777</v>
      </c>
      <c r="DI109" s="321">
        <v>2.4407837154105381</v>
      </c>
      <c r="DJ109" s="321">
        <v>1.910302894742919</v>
      </c>
      <c r="DK109" s="321">
        <v>14.316135586054131</v>
      </c>
      <c r="DL109" s="321">
        <v>-1.670453860743174</v>
      </c>
      <c r="DM109" s="321">
        <v>8.8840443088025225</v>
      </c>
      <c r="DN109" s="321">
        <v>-3.2711450386442742</v>
      </c>
      <c r="DO109" s="321">
        <v>5.7621937923098701</v>
      </c>
      <c r="DP109" s="321">
        <v>-1.444547703650358</v>
      </c>
      <c r="DQ109" s="321">
        <v>3.019855935815182</v>
      </c>
      <c r="DR109" s="321">
        <v>-1.6853950723765529</v>
      </c>
      <c r="DS109" s="321">
        <v>1.07880594143605</v>
      </c>
      <c r="DT109" s="321">
        <v>5.6555510937109634</v>
      </c>
      <c r="DU109" s="321">
        <v>-0.73699949628461303</v>
      </c>
      <c r="DV109" s="321">
        <v>1.924093212124393</v>
      </c>
      <c r="DW109" s="321">
        <v>1.4861770863863</v>
      </c>
      <c r="DX109" s="321">
        <v>1.0007276537120411</v>
      </c>
      <c r="DY109" s="321">
        <v>1.829118826929899</v>
      </c>
      <c r="DZ109" s="321">
        <v>0.81709648784866451</v>
      </c>
      <c r="EA109" s="321">
        <v>-4.7864612892242846</v>
      </c>
      <c r="EB109" s="321">
        <v>7.7886707319635748</v>
      </c>
      <c r="EC109" s="321">
        <v>0.48927829590136929</v>
      </c>
      <c r="ED109" s="321">
        <v>12.18517597792558</v>
      </c>
      <c r="EE109" s="321">
        <v>-4.037990990619166</v>
      </c>
      <c r="EF109" s="321">
        <v>-1.5925966246065031</v>
      </c>
      <c r="EG109" s="321">
        <v>9.142819729829414</v>
      </c>
      <c r="EH109" s="321">
        <v>1.531929391884278</v>
      </c>
      <c r="EI109" s="321">
        <v>-2.8458442574796958</v>
      </c>
      <c r="EJ109" s="321">
        <v>0.2034743180992678</v>
      </c>
      <c r="EK109" s="321">
        <v>-8.8860913195528894</v>
      </c>
      <c r="EL109" s="321">
        <v>-4.0626378575889577</v>
      </c>
      <c r="EM109" s="321">
        <v>-4.7516741621065561</v>
      </c>
      <c r="EN109" s="321">
        <v>-0.29410273634334161</v>
      </c>
      <c r="EO109" s="321">
        <v>-2.5959544827527208</v>
      </c>
      <c r="EP109" s="321">
        <v>-2.527305128148098</v>
      </c>
      <c r="EQ109" s="321">
        <v>-2.519290466836801</v>
      </c>
      <c r="ER109" s="321">
        <v>-1.0557953527659401</v>
      </c>
      <c r="ES109" s="321">
        <v>-5.0052903127938642</v>
      </c>
      <c r="ET109" s="321">
        <v>8.4782202200083052</v>
      </c>
      <c r="EU109" s="321">
        <v>-3.8901316829837662</v>
      </c>
      <c r="EV109" s="321">
        <v>2.8576032878513402</v>
      </c>
      <c r="EW109" s="321">
        <v>6.1129077417612754</v>
      </c>
      <c r="EX109" s="321">
        <v>-1.391215328243754</v>
      </c>
      <c r="EY109" s="321">
        <v>0.7659831345349124</v>
      </c>
      <c r="EZ109" s="321">
        <v>8.539147803563683</v>
      </c>
      <c r="FA109" s="321">
        <v>-4.2430593372762972</v>
      </c>
      <c r="FB109" s="321">
        <v>-0.32567261668188641</v>
      </c>
      <c r="FC109" s="321">
        <v>-1.1600197016608289</v>
      </c>
      <c r="FD109" s="321">
        <v>-1.0531597331211571</v>
      </c>
      <c r="FE109" s="321">
        <v>-3.278724722119708</v>
      </c>
      <c r="FF109" s="321">
        <v>3.6025902179478981</v>
      </c>
      <c r="FG109" s="321">
        <v>-4.1412200565632871</v>
      </c>
      <c r="FH109" s="321">
        <v>-2.0299204910137711</v>
      </c>
      <c r="FI109" s="321">
        <v>-0.1196844025260127</v>
      </c>
      <c r="FJ109" s="321">
        <v>-1.7712502920905799</v>
      </c>
      <c r="FK109" s="321">
        <v>-5.0006318433689074</v>
      </c>
      <c r="FL109" s="321">
        <v>-4.9277909905754322</v>
      </c>
      <c r="FM109" s="321">
        <v>14.33870623533708</v>
      </c>
      <c r="FN109" s="321">
        <v>-5.5083965061214224</v>
      </c>
      <c r="FO109" s="321">
        <v>-8.5212442689757939</v>
      </c>
      <c r="FP109" s="321">
        <v>2.696832688085562</v>
      </c>
      <c r="FQ109" s="321">
        <v>2.1609216266895972</v>
      </c>
      <c r="FR109" s="321">
        <v>0.76419434540957354</v>
      </c>
      <c r="FS109" s="321">
        <v>-0.44837698703556561</v>
      </c>
      <c r="FT109" s="321">
        <v>-1.210433715394432</v>
      </c>
      <c r="FU109" s="321">
        <v>5.6835879963992362</v>
      </c>
      <c r="FV109" s="321">
        <v>-1.006802407208861</v>
      </c>
      <c r="FW109" s="321">
        <v>17.04384984648798</v>
      </c>
      <c r="FX109" s="321">
        <v>-0.12676102494984071</v>
      </c>
      <c r="FY109" s="321">
        <v>4.9943530999313008</v>
      </c>
      <c r="FZ109" s="321">
        <v>2.092456478587629</v>
      </c>
      <c r="GA109" s="321">
        <v>0.37267868132361442</v>
      </c>
      <c r="GB109" s="321">
        <v>7.253474055640746</v>
      </c>
      <c r="GC109" s="321">
        <v>5.912959031018147</v>
      </c>
      <c r="GD109" s="321">
        <v>4.3590576045075498</v>
      </c>
      <c r="GE109" s="321">
        <v>5.5765255072395332</v>
      </c>
      <c r="GF109" s="321">
        <v>-6.5371035102331074</v>
      </c>
      <c r="GG109" s="321">
        <v>5.682694992484004</v>
      </c>
      <c r="GH109" s="321">
        <v>-5.4442681124559504</v>
      </c>
      <c r="GI109" s="321">
        <v>9.9996932991878449</v>
      </c>
      <c r="GJ109" s="321">
        <v>-3.9714777411424332E-2</v>
      </c>
      <c r="GK109" s="321">
        <v>0.41411381057425523</v>
      </c>
      <c r="GL109" s="321">
        <v>-5.2851641337564184</v>
      </c>
      <c r="GM109" s="321">
        <v>4.9883062078660432</v>
      </c>
      <c r="GN109" s="321">
        <v>7.0607252122204844</v>
      </c>
      <c r="GO109" s="321">
        <v>-1.5747949968837349</v>
      </c>
      <c r="GP109" s="321">
        <v>-3.4301339054269921</v>
      </c>
      <c r="GQ109" s="321">
        <v>15.65459523282836</v>
      </c>
      <c r="GR109" s="321">
        <v>2.6971177674562621</v>
      </c>
      <c r="GS109" s="321">
        <v>-0.1183467289308565</v>
      </c>
      <c r="GT109" s="321">
        <v>-4.6892431535967276</v>
      </c>
      <c r="GU109" s="321">
        <v>1.5166961796007801</v>
      </c>
      <c r="GV109" s="321">
        <v>-0.93419477621917624</v>
      </c>
      <c r="GW109" s="321">
        <v>2.8651619774217298</v>
      </c>
      <c r="GX109" s="321">
        <v>-0.758964014104198</v>
      </c>
      <c r="GY109" s="321">
        <v>5.8313675412316659</v>
      </c>
      <c r="GZ109" s="321">
        <v>-3.3418321790717269</v>
      </c>
      <c r="HA109" s="321">
        <v>0.42834592437019209</v>
      </c>
      <c r="HB109" s="321">
        <v>0.55618870950786714</v>
      </c>
      <c r="HC109" s="321">
        <v>4.3876920295445112</v>
      </c>
      <c r="HD109" s="321">
        <v>2.3349033200132618</v>
      </c>
      <c r="HE109" s="321">
        <v>-1.149742791597212</v>
      </c>
      <c r="HF109" s="321">
        <v>6.04019041373446</v>
      </c>
      <c r="HG109" s="321">
        <v>1.3751775844379031</v>
      </c>
      <c r="HH109" s="321">
        <v>7.8892807707825154</v>
      </c>
      <c r="HI109" s="321">
        <v>-1.853719827676817</v>
      </c>
      <c r="HJ109" s="321">
        <v>-2.8740406714491868</v>
      </c>
      <c r="HK109" s="321">
        <v>16.267183792975601</v>
      </c>
      <c r="HL109" s="321">
        <v>6.4235113245833473</v>
      </c>
      <c r="HM109" s="321">
        <v>2.3307978696816578</v>
      </c>
      <c r="HN109" s="321">
        <v>8.2773976395679618</v>
      </c>
      <c r="HO109" s="321">
        <v>-3.7089280412734751</v>
      </c>
      <c r="HP109" s="321">
        <v>20.059948725721281</v>
      </c>
      <c r="HQ109" s="321">
        <v>-2.2985284804979398</v>
      </c>
      <c r="HR109" s="321">
        <v>5.4628191528914716</v>
      </c>
      <c r="HS109" s="321">
        <v>7.2716143355057072</v>
      </c>
      <c r="HT109" s="321">
        <v>7.0499782865288028</v>
      </c>
      <c r="HU109" s="321">
        <v>-1.442918303060972</v>
      </c>
      <c r="HV109" s="321">
        <v>-0.48746216103481599</v>
      </c>
      <c r="HW109" s="321">
        <v>6.3366148850265587</v>
      </c>
      <c r="HX109" s="321">
        <v>4.0327463180530643</v>
      </c>
      <c r="HY109" s="321">
        <v>8.9931154671049465E-2</v>
      </c>
      <c r="HZ109" s="321">
        <v>-5.1298098541017962</v>
      </c>
      <c r="IA109" s="321">
        <v>0.29603362744861922</v>
      </c>
      <c r="IB109" s="321">
        <v>-0.4148922273297202</v>
      </c>
      <c r="IC109" s="321">
        <v>-1.7445591291571041</v>
      </c>
      <c r="ID109" s="321">
        <v>2.7536356375596989</v>
      </c>
      <c r="IE109" s="321">
        <v>-3.8805331464412798</v>
      </c>
      <c r="IF109" s="321">
        <v>-7.3099467669125548</v>
      </c>
      <c r="IG109" s="321">
        <v>2.6352739594565708</v>
      </c>
      <c r="IH109" s="321">
        <v>2.820988114433256</v>
      </c>
      <c r="II109" s="321">
        <v>0.54983284231271179</v>
      </c>
      <c r="IJ109" s="321">
        <v>4.1931371215359849</v>
      </c>
      <c r="IK109" s="321">
        <v>11.69640556549755</v>
      </c>
      <c r="IL109" s="321">
        <v>8.7166017098054827</v>
      </c>
      <c r="IM109" s="321">
        <v>10.33436507812549</v>
      </c>
      <c r="IN109" s="321">
        <v>9.6494534718168925</v>
      </c>
      <c r="IO109" s="321">
        <v>3.62485720675412</v>
      </c>
      <c r="IP109" s="321">
        <v>-4.159637262759678</v>
      </c>
      <c r="IQ109" s="321">
        <v>11.79917022209735</v>
      </c>
      <c r="IR109" s="321">
        <v>-3.7114625766570279</v>
      </c>
      <c r="IS109" s="321">
        <v>-0.843961141817821</v>
      </c>
      <c r="IT109" s="321">
        <v>3.3587325391341878</v>
      </c>
      <c r="IU109" s="321">
        <v>4.499617263061813</v>
      </c>
      <c r="IV109" s="321">
        <v>-4.0463535464355624</v>
      </c>
      <c r="IW109" s="321">
        <v>-5.3718312171815681</v>
      </c>
      <c r="IX109" s="321">
        <v>-2.1952263836885741</v>
      </c>
      <c r="IY109" s="321">
        <v>4.5179124173568086</v>
      </c>
      <c r="IZ109" s="321">
        <v>8.3511850950268194</v>
      </c>
      <c r="JA109" s="321">
        <v>0.91326500673917621</v>
      </c>
      <c r="JB109" s="321">
        <v>21.595685071826178</v>
      </c>
      <c r="JC109" s="321">
        <v>-3.03735091207799</v>
      </c>
      <c r="JD109" s="321">
        <v>6.1046495425123961</v>
      </c>
      <c r="JE109" s="321">
        <v>3.728891284057458</v>
      </c>
      <c r="JF109" s="321">
        <v>0.52636707366334257</v>
      </c>
      <c r="JG109" s="321">
        <v>9.2995461273474209</v>
      </c>
      <c r="JH109" s="321">
        <v>3.872838607373553</v>
      </c>
      <c r="JI109" s="321">
        <v>-5.2684845836246259</v>
      </c>
      <c r="JJ109" s="321">
        <v>-4.2833844386769293</v>
      </c>
      <c r="JK109" s="321">
        <v>-1.0372461375970561</v>
      </c>
      <c r="JL109" s="321">
        <v>2.799547572384208</v>
      </c>
      <c r="JM109" s="321">
        <v>7.2750676532671621</v>
      </c>
      <c r="JN109" s="321">
        <v>1.414614212772132</v>
      </c>
      <c r="JO109" s="321">
        <v>-2.9115416058652701</v>
      </c>
      <c r="JP109" s="321">
        <v>-4.9756916737147279</v>
      </c>
      <c r="JQ109" s="321">
        <v>2.8797153186776172</v>
      </c>
      <c r="JR109" s="321">
        <v>4.2604320121969713E-2</v>
      </c>
      <c r="JS109" s="321">
        <v>-3.339390772041658</v>
      </c>
      <c r="JT109" s="321">
        <v>6.8413197093379239</v>
      </c>
      <c r="JU109" s="321">
        <v>2.805506205514404</v>
      </c>
      <c r="JV109" s="321">
        <v>-1.0532613038554779</v>
      </c>
      <c r="JW109" s="321">
        <v>-6.0736209514224253</v>
      </c>
      <c r="JX109" s="321">
        <v>-1.8028804877374569</v>
      </c>
      <c r="JY109" s="321">
        <v>0.87218913390532438</v>
      </c>
      <c r="JZ109" s="321">
        <v>-3.4872479364077091</v>
      </c>
      <c r="KA109" s="321">
        <v>0.92810916451475411</v>
      </c>
      <c r="KB109" s="321">
        <v>2.5837271068369301</v>
      </c>
      <c r="KC109" s="321">
        <v>5.8955370141748773</v>
      </c>
      <c r="KD109" s="321">
        <v>3.1066654010881272</v>
      </c>
      <c r="KE109" s="321">
        <v>-5.405248839789162</v>
      </c>
      <c r="KF109" s="321">
        <v>13.76366536044045</v>
      </c>
      <c r="KG109" s="321">
        <v>-4.2432170348774561</v>
      </c>
      <c r="KH109" s="321">
        <v>-1.51921943807713</v>
      </c>
      <c r="KI109" s="321">
        <v>-3.090335746711943</v>
      </c>
      <c r="KJ109" s="321">
        <v>4.0498024653417533</v>
      </c>
      <c r="KK109" s="321">
        <v>3.9358363081128829</v>
      </c>
    </row>
    <row r="110" spans="1:297" s="493" customFormat="1" ht="15.75" customHeight="1">
      <c r="A110" s="491"/>
      <c r="B110" s="492" t="s">
        <v>612</v>
      </c>
      <c r="C110" s="509">
        <v>-105.73394563093029</v>
      </c>
      <c r="D110" s="694">
        <v>-1128.16660176752</v>
      </c>
      <c r="E110" s="694">
        <v>1097.7130720175021</v>
      </c>
      <c r="F110" s="509">
        <v>29.058971168927371</v>
      </c>
      <c r="G110" s="509">
        <v>105.2652305465044</v>
      </c>
      <c r="H110" s="509">
        <v>-168.82248859301049</v>
      </c>
      <c r="I110" s="509">
        <v>415.57436706523532</v>
      </c>
      <c r="J110" s="509">
        <v>-209.05767548921699</v>
      </c>
      <c r="K110" s="509">
        <v>-286.53077767718821</v>
      </c>
      <c r="L110" s="509">
        <v>-359.93228047731668</v>
      </c>
      <c r="M110" s="509">
        <v>393.28103006968621</v>
      </c>
      <c r="N110" s="509">
        <v>130.68656398829839</v>
      </c>
      <c r="O110" s="509">
        <v>319.91570499211969</v>
      </c>
      <c r="P110" s="509">
        <v>-176.0834558801711</v>
      </c>
      <c r="Q110" s="509">
        <v>-974.68479837751147</v>
      </c>
      <c r="R110" s="509">
        <v>143.20772549062059</v>
      </c>
      <c r="S110" s="509">
        <v>15.505515227995559</v>
      </c>
      <c r="T110" s="509">
        <v>-622.48689542179636</v>
      </c>
      <c r="U110" s="509">
        <v>-233.5160842836072</v>
      </c>
      <c r="V110" s="509">
        <v>-321.8564634946523</v>
      </c>
      <c r="W110" s="509">
        <v>120.2778512049464</v>
      </c>
      <c r="X110" s="509">
        <v>-285.69275220857912</v>
      </c>
      <c r="Y110" s="509">
        <v>-173.43562660713269</v>
      </c>
      <c r="Z110" s="509">
        <v>-435.20023133001558</v>
      </c>
      <c r="AA110" s="509">
        <v>-322.99360276325081</v>
      </c>
      <c r="AB110" s="509">
        <v>-108.3279170532886</v>
      </c>
      <c r="AC110" s="509">
        <v>-59.283787130834497</v>
      </c>
      <c r="AD110" s="509">
        <v>-129.02001804293269</v>
      </c>
      <c r="AE110" s="509">
        <v>-529.60712864997913</v>
      </c>
      <c r="AF110" s="509">
        <v>-91.493918610776163</v>
      </c>
      <c r="AG110" s="509">
        <v>-273.3357671158787</v>
      </c>
      <c r="AH110" s="509">
        <v>-203.12021277222769</v>
      </c>
      <c r="AI110" s="509">
        <v>193.10503496895049</v>
      </c>
      <c r="AJ110" s="509">
        <v>-25.812995654991958</v>
      </c>
      <c r="AK110" s="509">
        <v>3.080184596589322</v>
      </c>
      <c r="AL110" s="509">
        <v>290.47119270054787</v>
      </c>
      <c r="AM110" s="509">
        <v>-135.01638533947499</v>
      </c>
      <c r="AN110" s="509">
        <v>-6.5783847332389831</v>
      </c>
      <c r="AO110" s="509">
        <v>-99.725946610128872</v>
      </c>
      <c r="AP110" s="509">
        <v>254.70933529400639</v>
      </c>
      <c r="AQ110" s="509">
        <v>-246.07714456512451</v>
      </c>
      <c r="AR110" s="509">
        <v>290.15093536540797</v>
      </c>
      <c r="AS110" s="509">
        <v>-30.501775121372209</v>
      </c>
      <c r="AT110" s="509">
        <v>-166.18282833062321</v>
      </c>
      <c r="AU110" s="509">
        <v>-21.192330407694119</v>
      </c>
      <c r="AV110" s="509">
        <v>1.6975365426163389</v>
      </c>
      <c r="AW110" s="509">
        <v>330.51068203361018</v>
      </c>
      <c r="AX110" s="509">
        <v>62.731864478860807</v>
      </c>
      <c r="AY110" s="509">
        <v>-302.60141389410882</v>
      </c>
      <c r="AZ110" s="509">
        <v>-43.558560990627363</v>
      </c>
      <c r="BA110" s="509">
        <v>274.8739079666031</v>
      </c>
      <c r="BB110" s="509">
        <v>-46.838865650028339</v>
      </c>
      <c r="BC110" s="509">
        <v>-92.114363296339619</v>
      </c>
      <c r="BD110" s="509">
        <v>5.5575972615641289</v>
      </c>
      <c r="BE110" s="509">
        <v>-50.551561269555783</v>
      </c>
      <c r="BF110" s="509">
        <v>-65.740781377717127</v>
      </c>
      <c r="BG110" s="509">
        <v>-517.18056886333136</v>
      </c>
      <c r="BH110" s="509">
        <v>311.38667970209082</v>
      </c>
      <c r="BI110" s="509">
        <v>26.524022971831439</v>
      </c>
      <c r="BJ110" s="509">
        <v>-234.01126136334631</v>
      </c>
      <c r="BK110" s="509">
        <v>270.50207575189609</v>
      </c>
      <c r="BL110" s="509">
        <v>-135.7496366655084</v>
      </c>
      <c r="BM110" s="509">
        <v>-273.73809569598751</v>
      </c>
      <c r="BN110" s="509">
        <v>100.78230292954581</v>
      </c>
      <c r="BO110" s="509">
        <v>-711.86938007190145</v>
      </c>
      <c r="BP110" s="509">
        <v>-279.24686427597209</v>
      </c>
      <c r="BQ110" s="509">
        <v>-0.25816986674592401</v>
      </c>
      <c r="BR110" s="509">
        <v>-99.84971561483357</v>
      </c>
      <c r="BS110" s="509">
        <v>-139.99465384757119</v>
      </c>
      <c r="BT110" s="509">
        <v>-74.230979756410605</v>
      </c>
      <c r="BU110" s="509">
        <v>21.078561792090159</v>
      </c>
      <c r="BV110" s="509">
        <v>-346.37927713914843</v>
      </c>
      <c r="BW110" s="509">
        <v>317.5300551125207</v>
      </c>
      <c r="BX110" s="509">
        <v>-107.4157491059787</v>
      </c>
      <c r="BY110" s="509">
        <v>87.844162141366411</v>
      </c>
      <c r="BZ110" s="509">
        <v>-17.666199337946239</v>
      </c>
      <c r="CA110" s="509">
        <v>-1128.16660176752</v>
      </c>
      <c r="CB110" s="509">
        <v>-73.407001647470224</v>
      </c>
      <c r="CC110" s="509">
        <v>49.627377354148543</v>
      </c>
      <c r="CD110" s="509">
        <v>1097.7130720175021</v>
      </c>
      <c r="CE110" s="509">
        <v>-104.4862985716974</v>
      </c>
      <c r="CF110" s="509">
        <v>-23.701040672807139</v>
      </c>
      <c r="CG110" s="509">
        <v>-692.86550570885288</v>
      </c>
      <c r="CH110" s="509">
        <v>-397.76915419726168</v>
      </c>
      <c r="CI110" s="509">
        <v>-60.80164664865535</v>
      </c>
      <c r="CJ110" s="509">
        <v>-219.66955770968551</v>
      </c>
      <c r="CK110" s="509">
        <v>41.505822621549619</v>
      </c>
      <c r="CL110" s="509">
        <v>-74.373098731437111</v>
      </c>
      <c r="CM110" s="509">
        <v>-575.94088858304258</v>
      </c>
      <c r="CN110" s="509">
        <v>101.3042449678659</v>
      </c>
      <c r="CO110" s="509">
        <v>367.93727626307958</v>
      </c>
      <c r="CP110" s="509">
        <v>252.11225651496969</v>
      </c>
      <c r="CQ110" s="509">
        <v>96.705696929655218</v>
      </c>
      <c r="CR110" s="509">
        <v>441.45217044804679</v>
      </c>
      <c r="CS110" s="509">
        <v>-177.76868060102831</v>
      </c>
      <c r="CT110" s="509">
        <v>-349.38836899549528</v>
      </c>
      <c r="CU110" s="509">
        <v>-42.177074429024728</v>
      </c>
      <c r="CV110" s="509">
        <v>80.498725617300963</v>
      </c>
      <c r="CW110" s="509">
        <v>-10.203154059633841</v>
      </c>
      <c r="CX110" s="509">
        <v>88.19397476423687</v>
      </c>
      <c r="CY110" s="509">
        <v>331.48893172228941</v>
      </c>
      <c r="CZ110" s="509">
        <v>-304.33447457747411</v>
      </c>
      <c r="DA110" s="509">
        <v>-327.84509747808772</v>
      </c>
      <c r="DB110" s="509">
        <v>222.08621274036261</v>
      </c>
      <c r="DC110" s="509">
        <v>-85.713174098729354</v>
      </c>
      <c r="DD110" s="509">
        <v>57.689742978571473</v>
      </c>
      <c r="DE110" s="509">
        <v>869.90017615849388</v>
      </c>
      <c r="DF110" s="509">
        <v>-242.3260474418681</v>
      </c>
      <c r="DG110" s="509">
        <v>506.4690452478149</v>
      </c>
      <c r="DH110" s="509">
        <v>-238.33661959664741</v>
      </c>
      <c r="DI110" s="509">
        <v>-344.99982963209038</v>
      </c>
      <c r="DJ110" s="509">
        <v>41.474583068619879</v>
      </c>
      <c r="DK110" s="509">
        <v>-399.68951923305309</v>
      </c>
      <c r="DL110" s="509">
        <v>-197.12352810513619</v>
      </c>
      <c r="DM110" s="509">
        <v>-152.22218752443769</v>
      </c>
      <c r="DN110" s="509">
        <v>205.48475050209069</v>
      </c>
      <c r="DO110" s="509">
        <v>71.218868482361543</v>
      </c>
      <c r="DP110" s="509">
        <v>205.67209784805351</v>
      </c>
      <c r="DQ110" s="509">
        <v>5.826663705151935</v>
      </c>
      <c r="DR110" s="509">
        <v>-464.50136061934541</v>
      </c>
      <c r="DS110" s="509">
        <v>196.82708315651311</v>
      </c>
      <c r="DT110" s="509">
        <v>-433.78161580361109</v>
      </c>
      <c r="DU110" s="509">
        <v>11.209037476835309</v>
      </c>
      <c r="DV110" s="509">
        <v>-122.1713508430441</v>
      </c>
      <c r="DW110" s="509">
        <v>-20.772190782823589</v>
      </c>
      <c r="DX110" s="509">
        <v>-46.457193770352667</v>
      </c>
      <c r="DY110" s="509">
        <v>-407.20333711385791</v>
      </c>
      <c r="DZ110" s="509">
        <v>-317.0916809274222</v>
      </c>
      <c r="EA110" s="509">
        <v>-92.481497208514327</v>
      </c>
      <c r="EB110" s="509">
        <v>12.71165141627116</v>
      </c>
      <c r="EC110" s="509">
        <v>549.23116240769866</v>
      </c>
      <c r="ED110" s="509">
        <v>-90.20412188887947</v>
      </c>
      <c r="EE110" s="509">
        <v>47.079457516218497</v>
      </c>
      <c r="EF110" s="509">
        <v>-281.8317650306563</v>
      </c>
      <c r="EG110" s="509">
        <v>-291.33979912239238</v>
      </c>
      <c r="EH110" s="509">
        <v>9.7456323010364372</v>
      </c>
      <c r="EI110" s="509">
        <v>-75.101002343180426</v>
      </c>
      <c r="EJ110" s="509">
        <v>112.4893557997528</v>
      </c>
      <c r="EK110" s="509">
        <v>979.23512343596701</v>
      </c>
      <c r="EL110" s="509">
        <v>-232.55371698844661</v>
      </c>
      <c r="EM110" s="509">
        <v>-468.96232070605032</v>
      </c>
      <c r="EN110" s="509">
        <v>-280.15271871181022</v>
      </c>
      <c r="EO110" s="509">
        <v>7.2442397106783929</v>
      </c>
      <c r="EP110" s="509">
        <v>-409.86820337183548</v>
      </c>
      <c r="EQ110" s="509">
        <v>-493.72410014484831</v>
      </c>
      <c r="ER110" s="509">
        <v>-6.1705211328203662</v>
      </c>
      <c r="ES110" s="509">
        <v>-47.453477665126293</v>
      </c>
      <c r="ET110" s="509">
        <v>-528.86529292495811</v>
      </c>
      <c r="EU110" s="509">
        <v>-188.923004351743</v>
      </c>
      <c r="EV110" s="509">
        <v>447.13465410196989</v>
      </c>
      <c r="EW110" s="509">
        <v>-374.03390948969297</v>
      </c>
      <c r="EX110" s="509">
        <v>-494.76779848667093</v>
      </c>
      <c r="EY110" s="509">
        <v>-74.834487812200578</v>
      </c>
      <c r="EZ110" s="509">
        <v>197.86697031391429</v>
      </c>
      <c r="FA110" s="509">
        <v>-25.54981651320864</v>
      </c>
      <c r="FB110" s="509">
        <v>264.69657052416699</v>
      </c>
      <c r="FC110" s="509">
        <v>-236.46300920974571</v>
      </c>
      <c r="FD110" s="509">
        <v>-440.58363343296901</v>
      </c>
      <c r="FE110" s="509">
        <v>-138.2416383596873</v>
      </c>
      <c r="FF110" s="509">
        <v>-309.99511241676231</v>
      </c>
      <c r="FG110" s="509">
        <v>-187.0730923624206</v>
      </c>
      <c r="FH110" s="509">
        <v>161.74292575775601</v>
      </c>
      <c r="FI110" s="509">
        <v>-415.55621823968357</v>
      </c>
      <c r="FJ110" s="509">
        <v>-71.28481373766499</v>
      </c>
      <c r="FK110" s="509">
        <v>-135.23589136381361</v>
      </c>
      <c r="FL110" s="509">
        <v>-96.901679031699061</v>
      </c>
      <c r="FM110" s="509">
        <v>340.65521165007101</v>
      </c>
      <c r="FN110" s="509">
        <v>38.691840243272331</v>
      </c>
      <c r="FO110" s="509">
        <v>214.8012369512067</v>
      </c>
      <c r="FP110" s="509">
        <v>-94.769034221423198</v>
      </c>
      <c r="FQ110" s="509">
        <v>446.53951515356749</v>
      </c>
      <c r="FR110" s="509">
        <v>-87.784219555721052</v>
      </c>
      <c r="FS110" s="509">
        <v>-303.63706692657638</v>
      </c>
      <c r="FT110" s="509">
        <v>-173.90036618492499</v>
      </c>
      <c r="FU110" s="509">
        <v>172.31028864716399</v>
      </c>
      <c r="FV110" s="509">
        <v>-50.253662118811143</v>
      </c>
      <c r="FW110" s="509">
        <v>-222.27460503720539</v>
      </c>
      <c r="FX110" s="509">
        <v>-167.6263504673679</v>
      </c>
      <c r="FY110" s="509">
        <v>-136.19867653442469</v>
      </c>
      <c r="FZ110" s="509">
        <v>-285.16689492606179</v>
      </c>
      <c r="GA110" s="509">
        <v>-384.31918698931878</v>
      </c>
      <c r="GB110" s="509">
        <v>-236.62248534833421</v>
      </c>
      <c r="GC110" s="509">
        <v>-210.13419568726081</v>
      </c>
      <c r="GD110" s="509">
        <v>186.33458984974479</v>
      </c>
      <c r="GE110" s="509">
        <v>-575.92083357346871</v>
      </c>
      <c r="GF110" s="509">
        <v>-406.16088932344502</v>
      </c>
      <c r="GG110" s="509">
        <v>190.53344237096019</v>
      </c>
      <c r="GH110" s="509">
        <v>148.7786112977619</v>
      </c>
      <c r="GI110" s="509">
        <v>-219.1798429261643</v>
      </c>
      <c r="GJ110" s="509">
        <v>-204.89510409506491</v>
      </c>
      <c r="GK110" s="509">
        <v>-287.37385533952488</v>
      </c>
      <c r="GL110" s="509">
        <v>3.315370226745332</v>
      </c>
      <c r="GM110" s="509">
        <v>-394.63759700748039</v>
      </c>
      <c r="GN110" s="509">
        <v>197.0868410811191</v>
      </c>
      <c r="GO110" s="509">
        <v>-270.43447544947128</v>
      </c>
      <c r="GP110" s="509">
        <v>329.95281934652508</v>
      </c>
      <c r="GQ110" s="509">
        <v>184.391334081293</v>
      </c>
      <c r="GR110" s="509">
        <v>181.49307598016131</v>
      </c>
      <c r="GS110" s="509">
        <v>193.02970711665549</v>
      </c>
      <c r="GT110" s="509">
        <v>335.6612228813126</v>
      </c>
      <c r="GU110" s="509">
        <v>-338.62872132091252</v>
      </c>
      <c r="GV110" s="509">
        <v>-419.44054930611873</v>
      </c>
      <c r="GW110" s="509">
        <v>108.2887097402544</v>
      </c>
      <c r="GX110" s="509">
        <v>-79.12666199551812</v>
      </c>
      <c r="GY110" s="509">
        <v>-9.7171268948612894</v>
      </c>
      <c r="GZ110" s="509">
        <v>237.07583513348601</v>
      </c>
      <c r="HA110" s="509">
        <v>-19.918736665915969</v>
      </c>
      <c r="HB110" s="509">
        <v>-48.467667151725749</v>
      </c>
      <c r="HC110" s="509">
        <v>69.247499461634575</v>
      </c>
      <c r="HD110" s="509">
        <v>-122.4806639750651</v>
      </c>
      <c r="HE110" s="509">
        <v>-72.638788015342357</v>
      </c>
      <c r="HF110" s="509">
        <v>-203.88955686269739</v>
      </c>
      <c r="HG110" s="509">
        <v>-35.855152953869769</v>
      </c>
      <c r="HH110" s="509">
        <v>664.01863646314928</v>
      </c>
      <c r="HI110" s="509">
        <v>121.794778408864</v>
      </c>
      <c r="HJ110" s="509">
        <v>-140.5945465238448</v>
      </c>
      <c r="HK110" s="509">
        <v>-202.59852548857521</v>
      </c>
      <c r="HL110" s="509">
        <v>-505.58965414208251</v>
      </c>
      <c r="HM110" s="509">
        <v>60.630320249827101</v>
      </c>
      <c r="HN110" s="509">
        <v>132.57633113457351</v>
      </c>
      <c r="HO110" s="509">
        <v>56.570524258816867</v>
      </c>
      <c r="HP110" s="509">
        <v>-134.8629952414006</v>
      </c>
      <c r="HQ110" s="509">
        <v>-190.66142310810321</v>
      </c>
      <c r="HR110" s="509">
        <v>-112.2284074605664</v>
      </c>
      <c r="HS110" s="509">
        <v>-166.38370941193421</v>
      </c>
      <c r="HT110" s="509">
        <v>-94.828243526955433</v>
      </c>
      <c r="HU110" s="509">
        <v>-35.006230825555221</v>
      </c>
      <c r="HV110" s="509">
        <v>551.21398702262638</v>
      </c>
      <c r="HW110" s="509">
        <v>-267.15907542306519</v>
      </c>
      <c r="HX110" s="509">
        <v>134.89219095540321</v>
      </c>
      <c r="HY110" s="509">
        <v>-253.50332696936221</v>
      </c>
      <c r="HZ110" s="509">
        <v>-245.73811379702909</v>
      </c>
      <c r="IA110" s="509">
        <v>458.94433325475558</v>
      </c>
      <c r="IB110" s="509">
        <v>-415.36486364759747</v>
      </c>
      <c r="IC110" s="509">
        <v>-264.86027789061558</v>
      </c>
      <c r="ID110" s="509">
        <v>48.939363466333681</v>
      </c>
      <c r="IE110" s="509">
        <v>302.27051887287672</v>
      </c>
      <c r="IF110" s="509">
        <v>179.82682055062861</v>
      </c>
      <c r="IG110" s="509">
        <v>-429.54996572912319</v>
      </c>
      <c r="IH110" s="509">
        <v>-59.924411586635443</v>
      </c>
      <c r="II110" s="509">
        <v>112.8493941240353</v>
      </c>
      <c r="IJ110" s="509">
        <v>386.71658500186811</v>
      </c>
      <c r="IK110" s="509">
        <v>-164.46334163446949</v>
      </c>
      <c r="IL110" s="509">
        <v>270.22315967468882</v>
      </c>
      <c r="IM110" s="509">
        <v>23.583483138545589</v>
      </c>
      <c r="IN110" s="509">
        <v>30.82882778675139</v>
      </c>
      <c r="IO110" s="509">
        <v>883.28379437116587</v>
      </c>
      <c r="IP110" s="509">
        <v>-86.06605695088642</v>
      </c>
      <c r="IQ110" s="509">
        <v>820.43683744108455</v>
      </c>
      <c r="IR110" s="509">
        <v>24.06978195372464</v>
      </c>
      <c r="IS110" s="509">
        <v>30.949075223380149</v>
      </c>
      <c r="IT110" s="509">
        <v>-28.900848719499699</v>
      </c>
      <c r="IU110" s="509">
        <v>600.84867597163736</v>
      </c>
      <c r="IV110" s="509">
        <v>475.71684208190578</v>
      </c>
      <c r="IW110" s="509">
        <v>322.989113789501</v>
      </c>
      <c r="IX110" s="509">
        <v>-247.05813838015371</v>
      </c>
      <c r="IY110" s="509">
        <v>44.588407134908152</v>
      </c>
      <c r="IZ110" s="509">
        <v>-6.7305246923247797</v>
      </c>
      <c r="JA110" s="509">
        <v>259.12119302066498</v>
      </c>
      <c r="JB110" s="509">
        <v>-9.7241723391181853</v>
      </c>
      <c r="JC110" s="509">
        <v>172.354943347237</v>
      </c>
      <c r="JD110" s="509">
        <v>90.811804639131452</v>
      </c>
      <c r="JE110" s="509">
        <v>-321.92649129082008</v>
      </c>
      <c r="JF110" s="509">
        <v>-220.18053529536951</v>
      </c>
      <c r="JG110" s="509">
        <v>-205.4845382161667</v>
      </c>
      <c r="JH110" s="509">
        <v>-801.15275630350459</v>
      </c>
      <c r="JI110" s="509">
        <v>82.234440694301611</v>
      </c>
      <c r="JJ110" s="509">
        <v>-589.38498127448304</v>
      </c>
      <c r="JK110" s="509">
        <v>-149.74486584157049</v>
      </c>
      <c r="JL110" s="509">
        <v>-179.85698723909269</v>
      </c>
      <c r="JM110" s="509">
        <v>465.60916921030417</v>
      </c>
      <c r="JN110" s="509">
        <v>208.6418306464179</v>
      </c>
      <c r="JO110" s="509">
        <v>59.78579985359957</v>
      </c>
      <c r="JP110" s="509">
        <v>-149.96058848278361</v>
      </c>
      <c r="JQ110" s="509">
        <v>40.372860875852787</v>
      </c>
      <c r="JR110" s="509">
        <v>-353.97568789297719</v>
      </c>
      <c r="JS110" s="509">
        <v>-193.32843351307599</v>
      </c>
      <c r="JT110" s="509">
        <v>-77.396955677219978</v>
      </c>
      <c r="JU110" s="509">
        <v>-111.25822523471599</v>
      </c>
      <c r="JV110" s="509">
        <v>307.72055503806558</v>
      </c>
      <c r="JW110" s="509">
        <v>-97.173923714433784</v>
      </c>
      <c r="JX110" s="509">
        <v>-18.135874826944882</v>
      </c>
      <c r="JY110" s="509">
        <v>518.78247203588626</v>
      </c>
      <c r="JZ110" s="509">
        <v>-43.547536710147376</v>
      </c>
      <c r="KA110" s="509">
        <v>567.75450042481145</v>
      </c>
      <c r="KB110" s="509">
        <v>62.168819646469508</v>
      </c>
      <c r="KC110" s="509">
        <v>-27.85442435705454</v>
      </c>
      <c r="KD110" s="509">
        <v>363.02359194475918</v>
      </c>
      <c r="KE110" s="509">
        <v>-108.0285943998305</v>
      </c>
      <c r="KF110" s="509">
        <v>-97.768039188413482</v>
      </c>
      <c r="KG110" s="509">
        <v>-146.66361200834791</v>
      </c>
      <c r="KH110" s="509">
        <v>-78.106467828931144</v>
      </c>
      <c r="KI110" s="509">
        <v>357.49434228719667</v>
      </c>
      <c r="KJ110" s="509">
        <v>-320.30572195094828</v>
      </c>
      <c r="KK110" s="509">
        <v>-66.041256196052444</v>
      </c>
    </row>
    <row r="111" spans="1:297" ht="15.75" customHeight="1">
      <c r="A111" s="312"/>
      <c r="B111" s="325"/>
      <c r="C111" s="321"/>
      <c r="D111" s="689"/>
      <c r="E111" s="689"/>
      <c r="F111" s="321"/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1"/>
      <c r="AV111" s="321"/>
      <c r="AW111" s="321"/>
      <c r="AX111" s="321"/>
      <c r="AY111" s="321"/>
      <c r="AZ111" s="321"/>
      <c r="BA111" s="321"/>
      <c r="BB111" s="321"/>
      <c r="BC111" s="321"/>
      <c r="BD111" s="321"/>
      <c r="BE111" s="321"/>
      <c r="BF111" s="321"/>
      <c r="BG111" s="321"/>
      <c r="BH111" s="321"/>
      <c r="BI111" s="321"/>
      <c r="BJ111" s="321"/>
      <c r="BK111" s="321"/>
      <c r="BL111" s="321"/>
      <c r="BM111" s="321"/>
      <c r="BN111" s="321"/>
      <c r="BO111" s="321"/>
      <c r="BP111" s="321"/>
      <c r="BQ111" s="321"/>
      <c r="BR111" s="321"/>
      <c r="BS111" s="321"/>
      <c r="BT111" s="321"/>
      <c r="BU111" s="321"/>
      <c r="BV111" s="321"/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1"/>
      <c r="CH111" s="321"/>
      <c r="CI111" s="321"/>
      <c r="CJ111" s="321"/>
      <c r="CK111" s="321"/>
      <c r="CL111" s="321"/>
      <c r="CM111" s="321"/>
      <c r="CN111" s="321"/>
      <c r="CO111" s="321"/>
      <c r="CP111" s="321"/>
      <c r="CQ111" s="321"/>
      <c r="CR111" s="321"/>
      <c r="CS111" s="321"/>
      <c r="CT111" s="321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1"/>
      <c r="DO111" s="321"/>
      <c r="DP111" s="321"/>
      <c r="DQ111" s="321"/>
      <c r="DR111" s="321"/>
      <c r="DS111" s="321"/>
      <c r="DT111" s="321"/>
      <c r="DU111" s="321"/>
      <c r="DV111" s="321"/>
      <c r="DW111" s="321"/>
      <c r="DX111" s="321"/>
      <c r="DY111" s="321"/>
      <c r="DZ111" s="321"/>
      <c r="EA111" s="321"/>
      <c r="EB111" s="321"/>
      <c r="EC111" s="321"/>
      <c r="ED111" s="321"/>
      <c r="EE111" s="321"/>
      <c r="EF111" s="321"/>
      <c r="EG111" s="321"/>
      <c r="EH111" s="321"/>
      <c r="EI111" s="321"/>
      <c r="EJ111" s="321"/>
      <c r="EK111" s="321"/>
      <c r="EL111" s="321"/>
      <c r="EM111" s="321"/>
      <c r="EN111" s="321"/>
      <c r="EO111" s="321"/>
      <c r="EP111" s="321"/>
      <c r="EQ111" s="321"/>
      <c r="ER111" s="321"/>
      <c r="ES111" s="321"/>
      <c r="ET111" s="321"/>
      <c r="EU111" s="321"/>
      <c r="EV111" s="321"/>
      <c r="EW111" s="321"/>
      <c r="EX111" s="321"/>
      <c r="EY111" s="321"/>
      <c r="EZ111" s="321"/>
      <c r="FA111" s="321"/>
      <c r="FB111" s="321"/>
      <c r="FC111" s="321"/>
      <c r="FD111" s="321"/>
      <c r="FE111" s="321"/>
      <c r="FF111" s="321"/>
      <c r="FG111" s="321"/>
      <c r="FH111" s="321"/>
      <c r="FI111" s="321"/>
      <c r="FJ111" s="321"/>
      <c r="FK111" s="321"/>
      <c r="FL111" s="321"/>
      <c r="FM111" s="321"/>
      <c r="FN111" s="321"/>
      <c r="FO111" s="321"/>
      <c r="FP111" s="321"/>
      <c r="FQ111" s="321"/>
      <c r="FR111" s="321"/>
      <c r="FS111" s="321"/>
      <c r="FT111" s="321"/>
      <c r="FU111" s="321"/>
      <c r="FV111" s="321"/>
      <c r="FW111" s="321"/>
      <c r="FX111" s="321"/>
      <c r="FY111" s="321"/>
      <c r="FZ111" s="321"/>
      <c r="GA111" s="321"/>
      <c r="GB111" s="321"/>
      <c r="GC111" s="321"/>
      <c r="GD111" s="321"/>
      <c r="GE111" s="321"/>
      <c r="GF111" s="321"/>
      <c r="GG111" s="321"/>
      <c r="GH111" s="321"/>
      <c r="GI111" s="321"/>
      <c r="GJ111" s="321"/>
      <c r="GK111" s="321"/>
      <c r="GL111" s="321"/>
      <c r="GM111" s="321"/>
      <c r="GN111" s="321"/>
      <c r="GO111" s="321"/>
      <c r="GP111" s="321"/>
      <c r="GQ111" s="321"/>
      <c r="GR111" s="321"/>
      <c r="GS111" s="321"/>
      <c r="GT111" s="321"/>
      <c r="GU111" s="321"/>
      <c r="GV111" s="321"/>
      <c r="GW111" s="321"/>
      <c r="GX111" s="321"/>
      <c r="GY111" s="321"/>
      <c r="GZ111" s="321"/>
      <c r="HA111" s="321"/>
      <c r="HB111" s="321"/>
      <c r="HC111" s="321"/>
      <c r="HD111" s="321"/>
      <c r="HE111" s="321"/>
      <c r="HF111" s="321"/>
      <c r="HG111" s="321"/>
      <c r="HH111" s="321"/>
      <c r="HI111" s="321"/>
      <c r="HJ111" s="321"/>
      <c r="HK111" s="321"/>
      <c r="HL111" s="321"/>
      <c r="HM111" s="321"/>
      <c r="HN111" s="321"/>
      <c r="HO111" s="321"/>
      <c r="HP111" s="321"/>
      <c r="HQ111" s="321"/>
      <c r="HR111" s="321"/>
      <c r="HS111" s="321"/>
      <c r="HT111" s="321"/>
      <c r="HU111" s="321"/>
      <c r="HV111" s="321"/>
      <c r="HW111" s="321"/>
      <c r="HX111" s="321"/>
      <c r="HY111" s="321"/>
      <c r="HZ111" s="321"/>
      <c r="IA111" s="321"/>
      <c r="IB111" s="321"/>
      <c r="IC111" s="321"/>
      <c r="ID111" s="321"/>
      <c r="IE111" s="321"/>
      <c r="IF111" s="321"/>
      <c r="IG111" s="321"/>
      <c r="IH111" s="321"/>
      <c r="II111" s="321"/>
      <c r="IJ111" s="321"/>
      <c r="IK111" s="321"/>
      <c r="IL111" s="321"/>
      <c r="IM111" s="321"/>
      <c r="IN111" s="321"/>
      <c r="IO111" s="321"/>
      <c r="IP111" s="321"/>
      <c r="IQ111" s="321"/>
      <c r="IR111" s="321"/>
      <c r="IS111" s="321"/>
      <c r="IT111" s="321"/>
      <c r="IU111" s="321"/>
      <c r="IV111" s="321"/>
      <c r="IW111" s="321"/>
      <c r="IX111" s="321"/>
      <c r="IY111" s="321"/>
      <c r="IZ111" s="321"/>
      <c r="JA111" s="321"/>
      <c r="JB111" s="321"/>
      <c r="JC111" s="321"/>
      <c r="JD111" s="321"/>
      <c r="JE111" s="321"/>
      <c r="JF111" s="321"/>
      <c r="JG111" s="321"/>
      <c r="JH111" s="321"/>
      <c r="JI111" s="321"/>
      <c r="JJ111" s="321"/>
      <c r="JK111" s="321"/>
      <c r="JL111" s="321"/>
      <c r="JM111" s="321"/>
      <c r="JN111" s="321"/>
      <c r="JO111" s="321"/>
      <c r="JP111" s="321"/>
      <c r="JQ111" s="321"/>
      <c r="JR111" s="321"/>
      <c r="JS111" s="321"/>
      <c r="JT111" s="321"/>
      <c r="JU111" s="321"/>
      <c r="JV111" s="321"/>
      <c r="JW111" s="321"/>
      <c r="JX111" s="321"/>
      <c r="JY111" s="321"/>
      <c r="JZ111" s="321"/>
      <c r="KA111" s="321"/>
      <c r="KB111" s="321"/>
      <c r="KC111" s="321"/>
      <c r="KD111" s="321"/>
      <c r="KE111" s="321"/>
      <c r="KF111" s="321"/>
      <c r="KG111" s="321"/>
      <c r="KH111" s="321"/>
      <c r="KI111" s="321"/>
      <c r="KJ111" s="321"/>
      <c r="KK111" s="321"/>
    </row>
    <row r="112" spans="1:297" s="493" customFormat="1" ht="15.75" customHeight="1">
      <c r="A112" s="491"/>
      <c r="B112" s="494" t="s">
        <v>613</v>
      </c>
      <c r="C112" s="509">
        <v>139.60269750574031</v>
      </c>
      <c r="D112" s="694">
        <v>-158.38480251341321</v>
      </c>
      <c r="E112" s="694">
        <v>898.16579201034688</v>
      </c>
      <c r="F112" s="509">
        <v>559.12770163832215</v>
      </c>
      <c r="G112" s="509">
        <v>736.94895824774335</v>
      </c>
      <c r="H112" s="509">
        <v>628.50477843320982</v>
      </c>
      <c r="I112" s="509">
        <v>308.40853980165338</v>
      </c>
      <c r="J112" s="509">
        <v>214.35791152006311</v>
      </c>
      <c r="K112" s="509">
        <v>400.64493749020869</v>
      </c>
      <c r="L112" s="509">
        <v>411.75620271644328</v>
      </c>
      <c r="M112" s="509">
        <v>413.24573229647831</v>
      </c>
      <c r="N112" s="509">
        <v>235.6495529270064</v>
      </c>
      <c r="O112" s="509">
        <v>-78.324960667095311</v>
      </c>
      <c r="P112" s="509">
        <v>286.11509767288868</v>
      </c>
      <c r="Q112" s="509">
        <v>-37.734390568060803</v>
      </c>
      <c r="R112" s="509">
        <v>475.19352542573711</v>
      </c>
      <c r="S112" s="509">
        <v>385.58121531789999</v>
      </c>
      <c r="T112" s="509">
        <v>474.19535299574068</v>
      </c>
      <c r="U112" s="509">
        <v>638.89985413600243</v>
      </c>
      <c r="V112" s="509">
        <v>382.83510101632521</v>
      </c>
      <c r="W112" s="509">
        <v>555.49328783294311</v>
      </c>
      <c r="X112" s="509">
        <v>134.5557458829891</v>
      </c>
      <c r="Y112" s="509">
        <v>503.0873866762995</v>
      </c>
      <c r="Z112" s="509">
        <v>-8.1780740314268723</v>
      </c>
      <c r="AA112" s="509">
        <v>-47.825874230805077</v>
      </c>
      <c r="AB112" s="509">
        <v>160.4612032386089</v>
      </c>
      <c r="AC112" s="509">
        <v>55.892951911569092</v>
      </c>
      <c r="AD112" s="509">
        <v>320.99971121736371</v>
      </c>
      <c r="AE112" s="509">
        <v>282.49149304857229</v>
      </c>
      <c r="AF112" s="509">
        <v>-83.544677349757336</v>
      </c>
      <c r="AG112" s="509">
        <v>-10.33101748981159</v>
      </c>
      <c r="AH112" s="509">
        <v>96.432635334006363</v>
      </c>
      <c r="AI112" s="509">
        <v>265.71925425913702</v>
      </c>
      <c r="AJ112" s="509">
        <v>407.12959946526598</v>
      </c>
      <c r="AK112" s="509">
        <v>526.26074005179214</v>
      </c>
      <c r="AL112" s="509">
        <v>524.1565505030643</v>
      </c>
      <c r="AM112" s="509">
        <v>7.8166784048579379</v>
      </c>
      <c r="AN112" s="509">
        <v>434.77696780693537</v>
      </c>
      <c r="AO112" s="509">
        <v>58.43769623334255</v>
      </c>
      <c r="AP112" s="509">
        <v>237.49277009338101</v>
      </c>
      <c r="AQ112" s="509">
        <v>574.28404930925944</v>
      </c>
      <c r="AR112" s="509">
        <v>366.22226673834308</v>
      </c>
      <c r="AS112" s="509">
        <v>406.52152472159298</v>
      </c>
      <c r="AT112" s="509">
        <v>406.17178724185982</v>
      </c>
      <c r="AU112" s="509">
        <v>476.37626442087412</v>
      </c>
      <c r="AV112" s="509">
        <v>209.2094976148274</v>
      </c>
      <c r="AW112" s="509">
        <v>-6.2522418406599876</v>
      </c>
      <c r="AX112" s="509">
        <v>-12.20993417290109</v>
      </c>
      <c r="AY112" s="509">
        <v>180.37698548611101</v>
      </c>
      <c r="AZ112" s="509">
        <v>503.27095596241293</v>
      </c>
      <c r="BA112" s="509">
        <v>273.14384442756051</v>
      </c>
      <c r="BB112" s="509">
        <v>218.67936441752309</v>
      </c>
      <c r="BC112" s="509">
        <v>331.63777095443248</v>
      </c>
      <c r="BD112" s="509">
        <v>405.26385137339747</v>
      </c>
      <c r="BE112" s="509">
        <v>339.71380463119311</v>
      </c>
      <c r="BF112" s="509">
        <v>404.76431860558512</v>
      </c>
      <c r="BG112" s="509">
        <v>500.76339918287732</v>
      </c>
      <c r="BH112" s="509">
        <v>-12.510190258040589</v>
      </c>
      <c r="BI112" s="509">
        <v>422.29581518714002</v>
      </c>
      <c r="BJ112" s="509">
        <v>267.83575650302629</v>
      </c>
      <c r="BK112" s="509">
        <v>583.2984539172719</v>
      </c>
      <c r="BL112" s="509">
        <v>146.02637460394351</v>
      </c>
      <c r="BM112" s="509">
        <v>27.094177642133619</v>
      </c>
      <c r="BN112" s="509">
        <v>-0.30892761835197502</v>
      </c>
      <c r="BO112" s="509">
        <v>510.61930731125022</v>
      </c>
      <c r="BP112" s="509">
        <v>300.26897482472867</v>
      </c>
      <c r="BQ112" s="509">
        <v>408.35406269092942</v>
      </c>
      <c r="BR112" s="509">
        <v>149.84928914932701</v>
      </c>
      <c r="BS112" s="509">
        <v>271.44505643383388</v>
      </c>
      <c r="BT112" s="509">
        <v>395.47583914922092</v>
      </c>
      <c r="BU112" s="509">
        <v>405.9187028601354</v>
      </c>
      <c r="BV112" s="509">
        <v>500.54771477192111</v>
      </c>
      <c r="BW112" s="509">
        <v>617.20518534727034</v>
      </c>
      <c r="BX112" s="509">
        <v>444.20652577097093</v>
      </c>
      <c r="BY112" s="509">
        <v>453.98674533709698</v>
      </c>
      <c r="BZ112" s="509">
        <v>583.79106465420818</v>
      </c>
      <c r="CA112" s="509">
        <v>-38.362685041798073</v>
      </c>
      <c r="CB112" s="509">
        <v>442.25049212096678</v>
      </c>
      <c r="CC112" s="509">
        <v>488.5369897379033</v>
      </c>
      <c r="CD112" s="509">
        <v>-158.38480251341321</v>
      </c>
      <c r="CE112" s="509">
        <v>533.35365369709336</v>
      </c>
      <c r="CF112" s="509">
        <v>-111.3829151442925</v>
      </c>
      <c r="CG112" s="509">
        <v>77.653268867937186</v>
      </c>
      <c r="CH112" s="509">
        <v>157.3583080243927</v>
      </c>
      <c r="CI112" s="509">
        <v>149.00800035156021</v>
      </c>
      <c r="CJ112" s="509">
        <v>57.196474852424927</v>
      </c>
      <c r="CK112" s="509">
        <v>363.24726035337397</v>
      </c>
      <c r="CL112" s="509">
        <v>479.52423240167587</v>
      </c>
      <c r="CM112" s="509">
        <v>622.5666268946635</v>
      </c>
      <c r="CN112" s="509">
        <v>-26.69972937245393</v>
      </c>
      <c r="CO112" s="509">
        <v>577.68260094966786</v>
      </c>
      <c r="CP112" s="509">
        <v>-81.112213455897333</v>
      </c>
      <c r="CQ112" s="509">
        <v>629.1839096901731</v>
      </c>
      <c r="CR112" s="509">
        <v>421.95926333808143</v>
      </c>
      <c r="CS112" s="509">
        <v>464.74835432271368</v>
      </c>
      <c r="CT112" s="509">
        <v>231.61620385990011</v>
      </c>
      <c r="CU112" s="509">
        <v>-1.296741629844167</v>
      </c>
      <c r="CV112" s="509">
        <v>511.9213732009448</v>
      </c>
      <c r="CW112" s="509">
        <v>343.01604688976971</v>
      </c>
      <c r="CX112" s="509">
        <v>498.47922277341212</v>
      </c>
      <c r="CY112" s="509">
        <v>54.591045194816793</v>
      </c>
      <c r="CZ112" s="509">
        <v>230.5565571221473</v>
      </c>
      <c r="DA112" s="509">
        <v>186.2529332812492</v>
      </c>
      <c r="DB112" s="509">
        <v>321.35731483805381</v>
      </c>
      <c r="DC112" s="509">
        <v>339.57093855022703</v>
      </c>
      <c r="DD112" s="509">
        <v>316.44229591370151</v>
      </c>
      <c r="DE112" s="509">
        <v>175.39429624662671</v>
      </c>
      <c r="DF112" s="509">
        <v>196.9476855798429</v>
      </c>
      <c r="DG112" s="509">
        <v>492.84475925259301</v>
      </c>
      <c r="DH112" s="509">
        <v>530.79921668289956</v>
      </c>
      <c r="DI112" s="509">
        <v>-93.106721615120904</v>
      </c>
      <c r="DJ112" s="509">
        <v>230.7912300769614</v>
      </c>
      <c r="DK112" s="509">
        <v>603.19350966072045</v>
      </c>
      <c r="DL112" s="509">
        <v>335.95642161420091</v>
      </c>
      <c r="DM112" s="509">
        <v>108.4614916942982</v>
      </c>
      <c r="DN112" s="509">
        <v>683.3567317558618</v>
      </c>
      <c r="DO112" s="509">
        <v>302.527364881587</v>
      </c>
      <c r="DP112" s="509">
        <v>260.5894569597703</v>
      </c>
      <c r="DQ112" s="509">
        <v>219.61319404625979</v>
      </c>
      <c r="DR112" s="509">
        <v>317.40973717130709</v>
      </c>
      <c r="DS112" s="509">
        <v>368.29672164482508</v>
      </c>
      <c r="DT112" s="509">
        <v>541.22552614267477</v>
      </c>
      <c r="DU112" s="509">
        <v>597.98260128047855</v>
      </c>
      <c r="DV112" s="509">
        <v>117.60822875480051</v>
      </c>
      <c r="DW112" s="509">
        <v>455.50704423432188</v>
      </c>
      <c r="DX112" s="509">
        <v>415.89395446934589</v>
      </c>
      <c r="DY112" s="509">
        <v>420.62275019047598</v>
      </c>
      <c r="DZ112" s="509">
        <v>432.32241547843512</v>
      </c>
      <c r="EA112" s="509">
        <v>52.576903826505379</v>
      </c>
      <c r="EB112" s="509">
        <v>292.99091048439999</v>
      </c>
      <c r="EC112" s="509">
        <v>40.49244964401759</v>
      </c>
      <c r="ED112" s="509">
        <v>265.16877127487112</v>
      </c>
      <c r="EE112" s="509">
        <v>56.334303777683637</v>
      </c>
      <c r="EF112" s="509">
        <v>522.12894851777185</v>
      </c>
      <c r="EG112" s="509">
        <v>483.52524495836627</v>
      </c>
      <c r="EH112" s="509">
        <v>427.07222774124699</v>
      </c>
      <c r="EI112" s="509">
        <v>289.00263439394172</v>
      </c>
      <c r="EJ112" s="509">
        <v>-29.750943972886361</v>
      </c>
      <c r="EK112" s="509">
        <v>72.440975829265042</v>
      </c>
      <c r="EL112" s="509">
        <v>715.51827590497714</v>
      </c>
      <c r="EM112" s="509">
        <v>554.55393297067349</v>
      </c>
      <c r="EN112" s="509">
        <v>292.75057072945202</v>
      </c>
      <c r="EO112" s="509">
        <v>95.457123477990251</v>
      </c>
      <c r="EP112" s="509">
        <v>-2.7189999757773431</v>
      </c>
      <c r="EQ112" s="509">
        <v>316.53366293011362</v>
      </c>
      <c r="ER112" s="509">
        <v>518.09831878152738</v>
      </c>
      <c r="ES112" s="509">
        <v>54.901546087924942</v>
      </c>
      <c r="ET112" s="509">
        <v>898.16579201034688</v>
      </c>
      <c r="EU112" s="509">
        <v>-14.11623832545523</v>
      </c>
      <c r="EV112" s="509">
        <v>550.03373060916283</v>
      </c>
      <c r="EW112" s="509">
        <v>208.2424268263976</v>
      </c>
      <c r="EX112" s="509">
        <v>587.31513920143993</v>
      </c>
      <c r="EY112" s="509">
        <v>194.1015984444193</v>
      </c>
      <c r="EZ112" s="509">
        <v>154.92533331153541</v>
      </c>
      <c r="FA112" s="509">
        <v>186.64550820232469</v>
      </c>
      <c r="FB112" s="509">
        <v>77.775431592643045</v>
      </c>
      <c r="FC112" s="509">
        <v>378.70813948631718</v>
      </c>
      <c r="FD112" s="509">
        <v>432.39139904678012</v>
      </c>
      <c r="FE112" s="509">
        <v>162.2159422950335</v>
      </c>
      <c r="FF112" s="509">
        <v>196.56867742520481</v>
      </c>
      <c r="FG112" s="509">
        <v>10.803030441211829</v>
      </c>
      <c r="FH112" s="509">
        <v>-29.856049550865901</v>
      </c>
      <c r="FI112" s="509">
        <v>384.07158215828599</v>
      </c>
      <c r="FJ112" s="509">
        <v>632.12708636980267</v>
      </c>
      <c r="FK112" s="509">
        <v>177.4255457011393</v>
      </c>
      <c r="FL112" s="509">
        <v>369.51703778214602</v>
      </c>
      <c r="FM112" s="509">
        <v>494.20091313935802</v>
      </c>
      <c r="FN112" s="509">
        <v>-4.2968161224998802</v>
      </c>
      <c r="FO112" s="509">
        <v>381.79575183837619</v>
      </c>
      <c r="FP112" s="509">
        <v>405.46253262866497</v>
      </c>
      <c r="FQ112" s="509">
        <v>362.77628625198082</v>
      </c>
      <c r="FR112" s="509">
        <v>367.38114285244228</v>
      </c>
      <c r="FS112" s="509">
        <v>464.16980369612969</v>
      </c>
      <c r="FT112" s="509">
        <v>178.71258480476939</v>
      </c>
      <c r="FU112" s="509">
        <v>302.53991003685002</v>
      </c>
      <c r="FV112" s="509">
        <v>253.63104963565621</v>
      </c>
      <c r="FW112" s="509">
        <v>564.8356174581163</v>
      </c>
      <c r="FX112" s="509">
        <v>482.45187527477373</v>
      </c>
      <c r="FY112" s="509">
        <v>370.34396413125251</v>
      </c>
      <c r="FZ112" s="509">
        <v>-10.86971671075294</v>
      </c>
      <c r="GA112" s="509">
        <v>698.36934440448181</v>
      </c>
      <c r="GB112" s="509">
        <v>493.26123944567382</v>
      </c>
      <c r="GC112" s="509">
        <v>396.18487736438431</v>
      </c>
      <c r="GD112" s="509">
        <v>598.78258110077468</v>
      </c>
      <c r="GE112" s="509">
        <v>83.17648678320252</v>
      </c>
      <c r="GF112" s="509">
        <v>454.37387500681132</v>
      </c>
      <c r="GG112" s="509">
        <v>404.45978131889899</v>
      </c>
      <c r="GH112" s="509">
        <v>-28.673235329083379</v>
      </c>
      <c r="GI112" s="509">
        <v>665.1627153591636</v>
      </c>
      <c r="GJ112" s="509">
        <v>505.22356128259878</v>
      </c>
      <c r="GK112" s="509">
        <v>252.54925100550841</v>
      </c>
      <c r="GL112" s="509">
        <v>162.5269487866795</v>
      </c>
      <c r="GM112" s="509">
        <v>525.85546788870965</v>
      </c>
      <c r="GN112" s="509">
        <v>543.0618247575477</v>
      </c>
      <c r="GO112" s="509">
        <v>437.56053884643438</v>
      </c>
      <c r="GP112" s="509">
        <v>649.05947682049168</v>
      </c>
      <c r="GQ112" s="509">
        <v>420.57286703117211</v>
      </c>
      <c r="GR112" s="509">
        <v>-29.972687625411329</v>
      </c>
      <c r="GS112" s="509">
        <v>122.6070141168282</v>
      </c>
      <c r="GT112" s="509">
        <v>219.08146576922081</v>
      </c>
      <c r="GU112" s="509">
        <v>513.39251246795834</v>
      </c>
      <c r="GV112" s="509">
        <v>459.35652022848512</v>
      </c>
      <c r="GW112" s="509">
        <v>325.86560474178577</v>
      </c>
      <c r="GX112" s="509">
        <v>344.1919163826775</v>
      </c>
      <c r="GY112" s="509">
        <v>398.40433560707112</v>
      </c>
      <c r="GZ112" s="509">
        <v>-47.519634178438842</v>
      </c>
      <c r="HA112" s="509">
        <v>-7.5913357868028086</v>
      </c>
      <c r="HB112" s="509">
        <v>66.145028959937591</v>
      </c>
      <c r="HC112" s="509">
        <v>420.67519993096698</v>
      </c>
      <c r="HD112" s="509">
        <v>699.92943853510883</v>
      </c>
      <c r="HE112" s="509">
        <v>-12.209705443804779</v>
      </c>
      <c r="HF112" s="509">
        <v>504.78696545658511</v>
      </c>
      <c r="HG112" s="509">
        <v>262.82896738657229</v>
      </c>
      <c r="HH112" s="509">
        <v>203.8240621098879</v>
      </c>
      <c r="HI112" s="509">
        <v>673.89487389000146</v>
      </c>
      <c r="HJ112" s="509">
        <v>-3.3520101290429078</v>
      </c>
      <c r="HK112" s="509">
        <v>407.06711485326838</v>
      </c>
      <c r="HL112" s="509">
        <v>249.52596006415649</v>
      </c>
      <c r="HM112" s="509">
        <v>110.66466610337029</v>
      </c>
      <c r="HN112" s="509">
        <v>308.37367051710709</v>
      </c>
      <c r="HO112" s="509">
        <v>154.1260217325005</v>
      </c>
      <c r="HP112" s="509">
        <v>656.97914011159617</v>
      </c>
      <c r="HQ112" s="509">
        <v>251.2245820499956</v>
      </c>
      <c r="HR112" s="509">
        <v>515.20221375814026</v>
      </c>
      <c r="HS112" s="509">
        <v>413.32723809219942</v>
      </c>
      <c r="HT112" s="509">
        <v>300.1565464358257</v>
      </c>
      <c r="HU112" s="509">
        <v>288.71786885898928</v>
      </c>
      <c r="HV112" s="509">
        <v>329.09839567105308</v>
      </c>
      <c r="HW112" s="509">
        <v>265.88791831714258</v>
      </c>
      <c r="HX112" s="509">
        <v>67.801465662745613</v>
      </c>
      <c r="HY112" s="509">
        <v>180.54896380739251</v>
      </c>
      <c r="HZ112" s="509">
        <v>504.95809313739551</v>
      </c>
      <c r="IA112" s="509">
        <v>454.00011962626081</v>
      </c>
      <c r="IB112" s="509">
        <v>523.12560666667446</v>
      </c>
      <c r="IC112" s="509">
        <v>38.98255772202512</v>
      </c>
      <c r="ID112" s="509">
        <v>390.44344695768518</v>
      </c>
      <c r="IE112" s="509">
        <v>-37.626703769489467</v>
      </c>
      <c r="IF112" s="509">
        <v>-11.180999888074529</v>
      </c>
      <c r="IG112" s="509">
        <v>-67.023908161652386</v>
      </c>
      <c r="IH112" s="509">
        <v>395.33556858325369</v>
      </c>
      <c r="II112" s="509">
        <v>473.22456549202781</v>
      </c>
      <c r="IJ112" s="509">
        <v>394.60594606896439</v>
      </c>
      <c r="IK112" s="509">
        <v>181.5753163320947</v>
      </c>
      <c r="IL112" s="509">
        <v>376.82093163789142</v>
      </c>
      <c r="IM112" s="509">
        <v>508.95357689796663</v>
      </c>
      <c r="IN112" s="509">
        <v>263.21582598291678</v>
      </c>
      <c r="IO112" s="509">
        <v>252.62744323536461</v>
      </c>
      <c r="IP112" s="509">
        <v>233.8794435543183</v>
      </c>
      <c r="IQ112" s="509">
        <v>464.24592988973541</v>
      </c>
      <c r="IR112" s="509">
        <v>400.65985630641251</v>
      </c>
      <c r="IS112" s="509">
        <v>559.0115908959508</v>
      </c>
      <c r="IT112" s="509">
        <v>150.63178691790489</v>
      </c>
      <c r="IU112" s="509">
        <v>531.71757415949889</v>
      </c>
      <c r="IV112" s="509">
        <v>238.6433986044463</v>
      </c>
      <c r="IW112" s="509">
        <v>280.6488752827982</v>
      </c>
      <c r="IX112" s="509">
        <v>19.441943795048601</v>
      </c>
      <c r="IY112" s="509">
        <v>525.35269746075812</v>
      </c>
      <c r="IZ112" s="509">
        <v>345.33516654322091</v>
      </c>
      <c r="JA112" s="509">
        <v>614.48503351021259</v>
      </c>
      <c r="JB112" s="509">
        <v>644.30486711752371</v>
      </c>
      <c r="JC112" s="509">
        <v>627.98616686325795</v>
      </c>
      <c r="JD112" s="509">
        <v>405.04481324895772</v>
      </c>
      <c r="JE112" s="509">
        <v>162.37224113409371</v>
      </c>
      <c r="JF112" s="509">
        <v>-3.620525700297617</v>
      </c>
      <c r="JG112" s="509">
        <v>359.93447673609001</v>
      </c>
      <c r="JH112" s="509">
        <v>464.74944306599951</v>
      </c>
      <c r="JI112" s="509">
        <v>-22.984555621323349</v>
      </c>
      <c r="JJ112" s="509">
        <v>743.27751592142795</v>
      </c>
      <c r="JK112" s="509">
        <v>325.93620781348829</v>
      </c>
      <c r="JL112" s="509">
        <v>544.23052664292834</v>
      </c>
      <c r="JM112" s="509">
        <v>499.68240629458631</v>
      </c>
      <c r="JN112" s="509">
        <v>287.85526486490471</v>
      </c>
      <c r="JO112" s="509">
        <v>604.29975082155272</v>
      </c>
      <c r="JP112" s="509">
        <v>316.08222884167878</v>
      </c>
      <c r="JQ112" s="509">
        <v>-2.6392182858236422</v>
      </c>
      <c r="JR112" s="509">
        <v>81.902588945607931</v>
      </c>
      <c r="JS112" s="509">
        <v>203.47495768951089</v>
      </c>
      <c r="JT112" s="509">
        <v>308.49338881544122</v>
      </c>
      <c r="JU112" s="509">
        <v>507.09901457772122</v>
      </c>
      <c r="JV112" s="509">
        <v>614.81865647737959</v>
      </c>
      <c r="JW112" s="509">
        <v>230.96445437822459</v>
      </c>
      <c r="JX112" s="509">
        <v>559.42464552339686</v>
      </c>
      <c r="JY112" s="509">
        <v>42.034816249155938</v>
      </c>
      <c r="JZ112" s="509">
        <v>50.170696943162064</v>
      </c>
      <c r="KA112" s="509">
        <v>311.04590857241288</v>
      </c>
      <c r="KB112" s="509">
        <v>432.49774324890842</v>
      </c>
      <c r="KC112" s="509">
        <v>339.27086516628538</v>
      </c>
      <c r="KD112" s="509">
        <v>367.46278592450602</v>
      </c>
      <c r="KE112" s="509">
        <v>357.91959751773049</v>
      </c>
      <c r="KF112" s="509">
        <v>518.56475527826012</v>
      </c>
      <c r="KG112" s="509">
        <v>378.92277472113273</v>
      </c>
      <c r="KH112" s="509">
        <v>135.36340619708051</v>
      </c>
      <c r="KI112" s="509">
        <v>522.96732502784744</v>
      </c>
      <c r="KJ112" s="509">
        <v>438.89069349967258</v>
      </c>
      <c r="KK112" s="509">
        <v>197.708168507116</v>
      </c>
    </row>
    <row r="113" spans="1:297" s="493" customFormat="1" ht="15.75" customHeight="1">
      <c r="A113" s="491"/>
      <c r="B113" s="492" t="s">
        <v>614</v>
      </c>
      <c r="C113" s="509">
        <v>94.0178762414331</v>
      </c>
      <c r="D113" s="694">
        <v>13.559083540226499</v>
      </c>
      <c r="E113" s="694">
        <v>224.49804017698091</v>
      </c>
      <c r="F113" s="509">
        <v>155.76004068216801</v>
      </c>
      <c r="G113" s="509">
        <v>149.06282170947969</v>
      </c>
      <c r="H113" s="509">
        <v>153.1141655906913</v>
      </c>
      <c r="I113" s="509">
        <v>122.82879527981029</v>
      </c>
      <c r="J113" s="509">
        <v>88.881094840219532</v>
      </c>
      <c r="K113" s="509">
        <v>75.950896930686113</v>
      </c>
      <c r="L113" s="509">
        <v>68.947873234390485</v>
      </c>
      <c r="M113" s="509">
        <v>190.78558857512019</v>
      </c>
      <c r="N113" s="509">
        <v>162.13428853345911</v>
      </c>
      <c r="O113" s="509">
        <v>67.676732913328152</v>
      </c>
      <c r="P113" s="509">
        <v>97.71839444297801</v>
      </c>
      <c r="Q113" s="509">
        <v>141.61701943922381</v>
      </c>
      <c r="R113" s="509">
        <v>158.89801571593091</v>
      </c>
      <c r="S113" s="509">
        <v>118.60728368836099</v>
      </c>
      <c r="T113" s="509">
        <v>120.2576587983155</v>
      </c>
      <c r="U113" s="509">
        <v>148.71687173559599</v>
      </c>
      <c r="V113" s="509">
        <v>115.17595466347539</v>
      </c>
      <c r="W113" s="509">
        <v>214.8752462789443</v>
      </c>
      <c r="X113" s="509">
        <v>79.703058328843923</v>
      </c>
      <c r="Y113" s="509">
        <v>165.88894660807381</v>
      </c>
      <c r="Z113" s="509">
        <v>75.110850224973063</v>
      </c>
      <c r="AA113" s="509">
        <v>86.510639973797524</v>
      </c>
      <c r="AB113" s="509">
        <v>189.70216291267371</v>
      </c>
      <c r="AC113" s="509">
        <v>68.157008477346054</v>
      </c>
      <c r="AD113" s="509">
        <v>88.823159594148251</v>
      </c>
      <c r="AE113" s="509">
        <v>180.7957489335943</v>
      </c>
      <c r="AF113" s="509">
        <v>103.59304151217179</v>
      </c>
      <c r="AG113" s="509">
        <v>75.656756464073467</v>
      </c>
      <c r="AH113" s="509">
        <v>172.6257259593682</v>
      </c>
      <c r="AI113" s="509">
        <v>76.690108913462353</v>
      </c>
      <c r="AJ113" s="509">
        <v>151.47352566846411</v>
      </c>
      <c r="AK113" s="509">
        <v>168.7659204298196</v>
      </c>
      <c r="AL113" s="509">
        <v>183.40267562556991</v>
      </c>
      <c r="AM113" s="509">
        <v>74.289570120518718</v>
      </c>
      <c r="AN113" s="509">
        <v>84.720443132234834</v>
      </c>
      <c r="AO113" s="509">
        <v>85.961099287445393</v>
      </c>
      <c r="AP113" s="509">
        <v>108.6865512404555</v>
      </c>
      <c r="AQ113" s="509">
        <v>71.064514204147628</v>
      </c>
      <c r="AR113" s="509">
        <v>111.01597331370191</v>
      </c>
      <c r="AS113" s="509">
        <v>123.81377086501359</v>
      </c>
      <c r="AT113" s="509">
        <v>127.18509502764719</v>
      </c>
      <c r="AU113" s="509">
        <v>87.469897999622916</v>
      </c>
      <c r="AV113" s="509">
        <v>172.26276306167199</v>
      </c>
      <c r="AW113" s="509">
        <v>105.5548312911434</v>
      </c>
      <c r="AX113" s="509">
        <v>100.40725880787581</v>
      </c>
      <c r="AY113" s="509">
        <v>204.72826615576571</v>
      </c>
      <c r="AZ113" s="509">
        <v>145.26844465907189</v>
      </c>
      <c r="BA113" s="509">
        <v>80.151169285309777</v>
      </c>
      <c r="BB113" s="509">
        <v>75.682863177251534</v>
      </c>
      <c r="BC113" s="509">
        <v>109.9804234037355</v>
      </c>
      <c r="BD113" s="509">
        <v>97.788779900006901</v>
      </c>
      <c r="BE113" s="509">
        <v>149.30189678246711</v>
      </c>
      <c r="BF113" s="509">
        <v>169.6455862094279</v>
      </c>
      <c r="BG113" s="509">
        <v>182.05963351511801</v>
      </c>
      <c r="BH113" s="509">
        <v>165.362181107445</v>
      </c>
      <c r="BI113" s="509">
        <v>169.64303450325079</v>
      </c>
      <c r="BJ113" s="509">
        <v>86.585822036358309</v>
      </c>
      <c r="BK113" s="509">
        <v>176.18707786820019</v>
      </c>
      <c r="BL113" s="509">
        <v>92.864502982706369</v>
      </c>
      <c r="BM113" s="509">
        <v>49.160169758518379</v>
      </c>
      <c r="BN113" s="509">
        <v>26.12616595918001</v>
      </c>
      <c r="BO113" s="509">
        <v>159.4017191950893</v>
      </c>
      <c r="BP113" s="509">
        <v>82.979972135910103</v>
      </c>
      <c r="BQ113" s="509">
        <v>134.6790837250322</v>
      </c>
      <c r="BR113" s="509">
        <v>31.19071669292315</v>
      </c>
      <c r="BS113" s="509">
        <v>154.7745914116187</v>
      </c>
      <c r="BT113" s="509">
        <v>143.49049412394839</v>
      </c>
      <c r="BU113" s="509">
        <v>197.6876419314369</v>
      </c>
      <c r="BV113" s="509">
        <v>112.2453787682914</v>
      </c>
      <c r="BW113" s="509">
        <v>220.833204359555</v>
      </c>
      <c r="BX113" s="509">
        <v>93.741756928464383</v>
      </c>
      <c r="BY113" s="509">
        <v>159.40547256662299</v>
      </c>
      <c r="BZ113" s="509">
        <v>221.420562293621</v>
      </c>
      <c r="CA113" s="509">
        <v>114.5412205490621</v>
      </c>
      <c r="CB113" s="509">
        <v>146.60299607837959</v>
      </c>
      <c r="CC113" s="509">
        <v>154.4104367916477</v>
      </c>
      <c r="CD113" s="509">
        <v>28.589002497773748</v>
      </c>
      <c r="CE113" s="509">
        <v>124.3727182997538</v>
      </c>
      <c r="CF113" s="509">
        <v>159.69496453563599</v>
      </c>
      <c r="CG113" s="509">
        <v>91.225171195454692</v>
      </c>
      <c r="CH113" s="509">
        <v>59.578875206045481</v>
      </c>
      <c r="CI113" s="509">
        <v>13.559083540226499</v>
      </c>
      <c r="CJ113" s="509">
        <v>65.666917327001329</v>
      </c>
      <c r="CK113" s="509">
        <v>109.87151360908859</v>
      </c>
      <c r="CL113" s="509">
        <v>199.05576024376691</v>
      </c>
      <c r="CM113" s="509">
        <v>174.0102539901647</v>
      </c>
      <c r="CN113" s="509">
        <v>50.927865922879469</v>
      </c>
      <c r="CO113" s="509">
        <v>171.00871367169091</v>
      </c>
      <c r="CP113" s="509">
        <v>114.7108078167918</v>
      </c>
      <c r="CQ113" s="509">
        <v>179.09744019952211</v>
      </c>
      <c r="CR113" s="509">
        <v>179.37806089917089</v>
      </c>
      <c r="CS113" s="509">
        <v>137.43754611615361</v>
      </c>
      <c r="CT113" s="509">
        <v>75.782592502812619</v>
      </c>
      <c r="CU113" s="509">
        <v>105.3601651781527</v>
      </c>
      <c r="CV113" s="509">
        <v>141.0614162410177</v>
      </c>
      <c r="CW113" s="509">
        <v>35.537392327276933</v>
      </c>
      <c r="CX113" s="509">
        <v>192.7757101874472</v>
      </c>
      <c r="CY113" s="509">
        <v>194.28249808013021</v>
      </c>
      <c r="CZ113" s="509">
        <v>78.562739665061613</v>
      </c>
      <c r="DA113" s="509">
        <v>90.573294205423409</v>
      </c>
      <c r="DB113" s="509">
        <v>179.0939518113297</v>
      </c>
      <c r="DC113" s="509">
        <v>147.0115106313406</v>
      </c>
      <c r="DD113" s="509">
        <v>151.46149064761039</v>
      </c>
      <c r="DE113" s="509">
        <v>163.89012482803051</v>
      </c>
      <c r="DF113" s="509">
        <v>95.653860124976106</v>
      </c>
      <c r="DG113" s="509">
        <v>168.70756883738849</v>
      </c>
      <c r="DH113" s="509">
        <v>162.75155344492291</v>
      </c>
      <c r="DI113" s="509">
        <v>158.1542943745836</v>
      </c>
      <c r="DJ113" s="509">
        <v>106.1625093218219</v>
      </c>
      <c r="DK113" s="509">
        <v>127.94846435689369</v>
      </c>
      <c r="DL113" s="509">
        <v>177.8190156378958</v>
      </c>
      <c r="DM113" s="509">
        <v>119.17813481747091</v>
      </c>
      <c r="DN113" s="509">
        <v>197.6348285584838</v>
      </c>
      <c r="DO113" s="509">
        <v>123.1111409026249</v>
      </c>
      <c r="DP113" s="509">
        <v>160.49647571376431</v>
      </c>
      <c r="DQ113" s="509">
        <v>85.632865777416697</v>
      </c>
      <c r="DR113" s="509">
        <v>72.727602799401794</v>
      </c>
      <c r="DS113" s="509">
        <v>136.76970432098821</v>
      </c>
      <c r="DT113" s="509">
        <v>138.93071751723079</v>
      </c>
      <c r="DU113" s="509">
        <v>179.1287934840737</v>
      </c>
      <c r="DV113" s="509">
        <v>103.2973088466988</v>
      </c>
      <c r="DW113" s="509">
        <v>205.98091392361681</v>
      </c>
      <c r="DX113" s="509">
        <v>103.28723932403361</v>
      </c>
      <c r="DY113" s="509">
        <v>43.735404630854291</v>
      </c>
      <c r="DZ113" s="509">
        <v>85.196125144409081</v>
      </c>
      <c r="EA113" s="509">
        <v>31.676653588058819</v>
      </c>
      <c r="EB113" s="509">
        <v>111.3441941452368</v>
      </c>
      <c r="EC113" s="509">
        <v>207.64891115096839</v>
      </c>
      <c r="ED113" s="509">
        <v>149.81580237755821</v>
      </c>
      <c r="EE113" s="509">
        <v>53.765957970887087</v>
      </c>
      <c r="EF113" s="509">
        <v>26.56278988377402</v>
      </c>
      <c r="EG113" s="509">
        <v>80.258365489720902</v>
      </c>
      <c r="EH113" s="509">
        <v>154.83243271084959</v>
      </c>
      <c r="EI113" s="509">
        <v>113.8842103026122</v>
      </c>
      <c r="EJ113" s="509">
        <v>122.03277511484769</v>
      </c>
      <c r="EK113" s="509">
        <v>181.18427151986199</v>
      </c>
      <c r="EL113" s="509">
        <v>103.3246178003852</v>
      </c>
      <c r="EM113" s="509">
        <v>63.825921708341212</v>
      </c>
      <c r="EN113" s="509">
        <v>138.10712217359011</v>
      </c>
      <c r="EO113" s="509">
        <v>87.876231269347031</v>
      </c>
      <c r="EP113" s="509">
        <v>95.545589225317471</v>
      </c>
      <c r="EQ113" s="509">
        <v>128.39066364572929</v>
      </c>
      <c r="ER113" s="509">
        <v>174.02839635279889</v>
      </c>
      <c r="ES113" s="509">
        <v>39.464644277422899</v>
      </c>
      <c r="ET113" s="509">
        <v>158.84903350411</v>
      </c>
      <c r="EU113" s="509">
        <v>137.00226440914921</v>
      </c>
      <c r="EV113" s="509">
        <v>187.75155245407461</v>
      </c>
      <c r="EW113" s="509">
        <v>91.853580909300476</v>
      </c>
      <c r="EX113" s="509">
        <v>67.54929548724671</v>
      </c>
      <c r="EY113" s="509">
        <v>162.97272303426411</v>
      </c>
      <c r="EZ113" s="509">
        <v>113.7172879042334</v>
      </c>
      <c r="FA113" s="509">
        <v>60.40369528568538</v>
      </c>
      <c r="FB113" s="509">
        <v>30.27434055492974</v>
      </c>
      <c r="FC113" s="509">
        <v>110.81800459278629</v>
      </c>
      <c r="FD113" s="509">
        <v>154.24561808990089</v>
      </c>
      <c r="FE113" s="509">
        <v>73.017112316566468</v>
      </c>
      <c r="FF113" s="509">
        <v>151.93465488625361</v>
      </c>
      <c r="FG113" s="509">
        <v>97.473667283308416</v>
      </c>
      <c r="FH113" s="509">
        <v>60.477938180261397</v>
      </c>
      <c r="FI113" s="509">
        <v>96.533460891071087</v>
      </c>
      <c r="FJ113" s="509">
        <v>111.20364716397479</v>
      </c>
      <c r="FK113" s="509">
        <v>36.692111887453763</v>
      </c>
      <c r="FL113" s="509">
        <v>77.704401514045614</v>
      </c>
      <c r="FM113" s="509">
        <v>158.87797211946381</v>
      </c>
      <c r="FN113" s="509">
        <v>45.841378218660772</v>
      </c>
      <c r="FO113" s="509">
        <v>178.78116639591531</v>
      </c>
      <c r="FP113" s="509">
        <v>109.5065714269456</v>
      </c>
      <c r="FQ113" s="509">
        <v>202.8005267339654</v>
      </c>
      <c r="FR113" s="509">
        <v>110.319647493861</v>
      </c>
      <c r="FS113" s="509">
        <v>104.0618234812426</v>
      </c>
      <c r="FT113" s="509">
        <v>80.505438682992377</v>
      </c>
      <c r="FU113" s="509">
        <v>173.52857697402811</v>
      </c>
      <c r="FV113" s="509">
        <v>62.773124144137057</v>
      </c>
      <c r="FW113" s="509">
        <v>150.66419489686439</v>
      </c>
      <c r="FX113" s="509">
        <v>170.26107131979799</v>
      </c>
      <c r="FY113" s="509">
        <v>123.2160776787231</v>
      </c>
      <c r="FZ113" s="509">
        <v>126.7935447076014</v>
      </c>
      <c r="GA113" s="509">
        <v>147.1012793384011</v>
      </c>
      <c r="GB113" s="509">
        <v>103.410783073541</v>
      </c>
      <c r="GC113" s="509">
        <v>119.062119975252</v>
      </c>
      <c r="GD113" s="509">
        <v>191.69330788921229</v>
      </c>
      <c r="GE113" s="509">
        <v>83.271500940016068</v>
      </c>
      <c r="GF113" s="509">
        <v>103.6906348191811</v>
      </c>
      <c r="GG113" s="509">
        <v>170.04605028617149</v>
      </c>
      <c r="GH113" s="509">
        <v>23.042314138527569</v>
      </c>
      <c r="GI113" s="509">
        <v>172.3871618626666</v>
      </c>
      <c r="GJ113" s="509">
        <v>114.19386914026011</v>
      </c>
      <c r="GK113" s="509">
        <v>91.358797365623673</v>
      </c>
      <c r="GL113" s="509">
        <v>74.677537827243029</v>
      </c>
      <c r="GM113" s="509">
        <v>203.2667729715258</v>
      </c>
      <c r="GN113" s="509">
        <v>146.95851534474971</v>
      </c>
      <c r="GO113" s="509">
        <v>137.97451078001751</v>
      </c>
      <c r="GP113" s="509">
        <v>218.73784985117641</v>
      </c>
      <c r="GQ113" s="509">
        <v>195.95040753049619</v>
      </c>
      <c r="GR113" s="509">
        <v>194.59183296136621</v>
      </c>
      <c r="GS113" s="509">
        <v>70.054306938690914</v>
      </c>
      <c r="GT113" s="509">
        <v>131.4637086899877</v>
      </c>
      <c r="GU113" s="509">
        <v>145.9379553165752</v>
      </c>
      <c r="GV113" s="509">
        <v>133.22364678959599</v>
      </c>
      <c r="GW113" s="509">
        <v>87.226576535380048</v>
      </c>
      <c r="GX113" s="509">
        <v>131.46093869463539</v>
      </c>
      <c r="GY113" s="509">
        <v>159.64790144274619</v>
      </c>
      <c r="GZ113" s="509">
        <v>85.8259640766762</v>
      </c>
      <c r="HA113" s="509">
        <v>70.580867248374247</v>
      </c>
      <c r="HB113" s="509">
        <v>67.602054453970027</v>
      </c>
      <c r="HC113" s="509">
        <v>190.2295103992752</v>
      </c>
      <c r="HD113" s="509">
        <v>162.63477701075351</v>
      </c>
      <c r="HE113" s="509">
        <v>122.3669008971338</v>
      </c>
      <c r="HF113" s="509">
        <v>164.29929353482211</v>
      </c>
      <c r="HG113" s="509">
        <v>215.28245079908029</v>
      </c>
      <c r="HH113" s="509">
        <v>140.73161894695659</v>
      </c>
      <c r="HI113" s="509">
        <v>177.76157272193859</v>
      </c>
      <c r="HJ113" s="509">
        <v>81.397124283037243</v>
      </c>
      <c r="HK113" s="509">
        <v>187.10383886486159</v>
      </c>
      <c r="HL113" s="509">
        <v>75.088092096722988</v>
      </c>
      <c r="HM113" s="509">
        <v>98.798391367937853</v>
      </c>
      <c r="HN113" s="509">
        <v>154.93164444323901</v>
      </c>
      <c r="HO113" s="509">
        <v>60.839335205527362</v>
      </c>
      <c r="HP113" s="509">
        <v>224.49804017698091</v>
      </c>
      <c r="HQ113" s="509">
        <v>104.12527626517939</v>
      </c>
      <c r="HR113" s="509">
        <v>149.674017199378</v>
      </c>
      <c r="HS113" s="509">
        <v>158.7053451800131</v>
      </c>
      <c r="HT113" s="509">
        <v>119.36332041125181</v>
      </c>
      <c r="HU113" s="509">
        <v>142.22543807443071</v>
      </c>
      <c r="HV113" s="509">
        <v>168.3019988726505</v>
      </c>
      <c r="HW113" s="509">
        <v>121.5762081865289</v>
      </c>
      <c r="HX113" s="509">
        <v>172.45372249223021</v>
      </c>
      <c r="HY113" s="509">
        <v>66.493207174526091</v>
      </c>
      <c r="HZ113" s="509">
        <v>134.77046761015831</v>
      </c>
      <c r="IA113" s="509">
        <v>209.31735426317709</v>
      </c>
      <c r="IB113" s="509">
        <v>146.37778501756901</v>
      </c>
      <c r="IC113" s="509">
        <v>46.970840625668643</v>
      </c>
      <c r="ID113" s="509">
        <v>104.50361429151469</v>
      </c>
      <c r="IE113" s="509">
        <v>54.543272533340939</v>
      </c>
      <c r="IF113" s="509">
        <v>68.246505103275126</v>
      </c>
      <c r="IG113" s="509">
        <v>112.79546955645741</v>
      </c>
      <c r="IH113" s="509">
        <v>210.7238663418251</v>
      </c>
      <c r="II113" s="509">
        <v>166.6610148816597</v>
      </c>
      <c r="IJ113" s="509">
        <v>187.2458448499537</v>
      </c>
      <c r="IK113" s="509">
        <v>103.7568822795226</v>
      </c>
      <c r="IL113" s="509">
        <v>198.6393496038167</v>
      </c>
      <c r="IM113" s="509">
        <v>149.55961582319449</v>
      </c>
      <c r="IN113" s="509">
        <v>129.47767863661119</v>
      </c>
      <c r="IO113" s="509">
        <v>205.4999983391366</v>
      </c>
      <c r="IP113" s="509">
        <v>127.2353504267369</v>
      </c>
      <c r="IQ113" s="509">
        <v>205.61297018255871</v>
      </c>
      <c r="IR113" s="509">
        <v>116.77074876548529</v>
      </c>
      <c r="IS113" s="509">
        <v>201.07068418875161</v>
      </c>
      <c r="IT113" s="509">
        <v>76.502873556476317</v>
      </c>
      <c r="IU113" s="509">
        <v>149.9027181945155</v>
      </c>
      <c r="IV113" s="509">
        <v>153.76806881745949</v>
      </c>
      <c r="IW113" s="509">
        <v>119.141755274768</v>
      </c>
      <c r="IX113" s="509">
        <v>98.137848863914201</v>
      </c>
      <c r="IY113" s="509">
        <v>191.14890965568509</v>
      </c>
      <c r="IZ113" s="509">
        <v>166.64965461645039</v>
      </c>
      <c r="JA113" s="509">
        <v>172.15338381237771</v>
      </c>
      <c r="JB113" s="509">
        <v>183.48768263173389</v>
      </c>
      <c r="JC113" s="509">
        <v>183.1555986331428</v>
      </c>
      <c r="JD113" s="509">
        <v>95.425694281228985</v>
      </c>
      <c r="JE113" s="509">
        <v>80.782103078626974</v>
      </c>
      <c r="JF113" s="509">
        <v>122.0058287270048</v>
      </c>
      <c r="JG113" s="509">
        <v>139.10953649856549</v>
      </c>
      <c r="JH113" s="509">
        <v>170.90662258088241</v>
      </c>
      <c r="JI113" s="509">
        <v>45.480298008006351</v>
      </c>
      <c r="JJ113" s="509">
        <v>61.329445665665233</v>
      </c>
      <c r="JK113" s="509">
        <v>64.056793031770098</v>
      </c>
      <c r="JL113" s="509">
        <v>162.9384103047247</v>
      </c>
      <c r="JM113" s="509">
        <v>165.1881243712682</v>
      </c>
      <c r="JN113" s="509">
        <v>152.44801427066281</v>
      </c>
      <c r="JO113" s="509">
        <v>85.368020127438427</v>
      </c>
      <c r="JP113" s="509">
        <v>141.37881847992159</v>
      </c>
      <c r="JQ113" s="509">
        <v>93.972429873458168</v>
      </c>
      <c r="JR113" s="509">
        <v>104.7565466708088</v>
      </c>
      <c r="JS113" s="509">
        <v>56.157226309874588</v>
      </c>
      <c r="JT113" s="509">
        <v>87.562524917044243</v>
      </c>
      <c r="JU113" s="509">
        <v>160.06513839350711</v>
      </c>
      <c r="JV113" s="509">
        <v>209.39376785749059</v>
      </c>
      <c r="JW113" s="509">
        <v>69.093051568847159</v>
      </c>
      <c r="JX113" s="509">
        <v>173.76939414852399</v>
      </c>
      <c r="JY113" s="509">
        <v>179.6636040387763</v>
      </c>
      <c r="JZ113" s="509">
        <v>71.511152207143695</v>
      </c>
      <c r="KA113" s="509">
        <v>161.78082159139501</v>
      </c>
      <c r="KB113" s="509">
        <v>128.24438939277971</v>
      </c>
      <c r="KC113" s="509">
        <v>140.48768432007881</v>
      </c>
      <c r="KD113" s="509">
        <v>171.31747605971901</v>
      </c>
      <c r="KE113" s="509">
        <v>147.60530128425279</v>
      </c>
      <c r="KF113" s="509">
        <v>159.7168332910216</v>
      </c>
      <c r="KG113" s="509">
        <v>60.548482172709313</v>
      </c>
      <c r="KH113" s="509">
        <v>39.380311487422667</v>
      </c>
      <c r="KI113" s="509">
        <v>166.44254953187931</v>
      </c>
      <c r="KJ113" s="509">
        <v>128.9806539813886</v>
      </c>
      <c r="KK113" s="509">
        <v>83.071733801997524</v>
      </c>
    </row>
    <row r="114" spans="1:297" ht="15.75" customHeight="1">
      <c r="A114" s="312"/>
      <c r="B114" s="324"/>
      <c r="C114" s="321">
        <v>0</v>
      </c>
      <c r="D114" s="689">
        <v>0</v>
      </c>
      <c r="E114" s="689">
        <v>0</v>
      </c>
      <c r="F114" s="321">
        <v>0</v>
      </c>
      <c r="G114" s="321">
        <v>0</v>
      </c>
      <c r="H114" s="321">
        <v>0</v>
      </c>
      <c r="I114" s="321">
        <v>0</v>
      </c>
      <c r="J114" s="321">
        <v>0</v>
      </c>
      <c r="K114" s="321">
        <v>0</v>
      </c>
      <c r="L114" s="321">
        <v>0</v>
      </c>
      <c r="M114" s="321">
        <v>0</v>
      </c>
      <c r="N114" s="321">
        <v>0</v>
      </c>
      <c r="O114" s="321">
        <v>0</v>
      </c>
      <c r="P114" s="321">
        <v>0</v>
      </c>
      <c r="Q114" s="321">
        <v>0</v>
      </c>
      <c r="R114" s="321">
        <v>0</v>
      </c>
      <c r="S114" s="321">
        <v>0</v>
      </c>
      <c r="T114" s="321">
        <v>0</v>
      </c>
      <c r="U114" s="321">
        <v>0</v>
      </c>
      <c r="V114" s="321">
        <v>0</v>
      </c>
      <c r="W114" s="321">
        <v>0</v>
      </c>
      <c r="X114" s="321">
        <v>0</v>
      </c>
      <c r="Y114" s="321">
        <v>0</v>
      </c>
      <c r="Z114" s="321">
        <v>0</v>
      </c>
      <c r="AA114" s="321">
        <v>0</v>
      </c>
      <c r="AB114" s="321">
        <v>0</v>
      </c>
      <c r="AC114" s="321">
        <v>0</v>
      </c>
      <c r="AD114" s="321">
        <v>0</v>
      </c>
      <c r="AE114" s="321">
        <v>0</v>
      </c>
      <c r="AF114" s="321">
        <v>0</v>
      </c>
      <c r="AG114" s="321">
        <v>0</v>
      </c>
      <c r="AH114" s="321">
        <v>0</v>
      </c>
      <c r="AI114" s="321">
        <v>0</v>
      </c>
      <c r="AJ114" s="321">
        <v>0</v>
      </c>
      <c r="AK114" s="321">
        <v>0</v>
      </c>
      <c r="AL114" s="321">
        <v>0</v>
      </c>
      <c r="AM114" s="321">
        <v>0</v>
      </c>
      <c r="AN114" s="321">
        <v>0</v>
      </c>
      <c r="AO114" s="321">
        <v>0</v>
      </c>
      <c r="AP114" s="321">
        <v>0</v>
      </c>
      <c r="AQ114" s="321">
        <v>0</v>
      </c>
      <c r="AR114" s="321">
        <v>0</v>
      </c>
      <c r="AS114" s="321">
        <v>0</v>
      </c>
      <c r="AT114" s="321">
        <v>0</v>
      </c>
      <c r="AU114" s="321">
        <v>0</v>
      </c>
      <c r="AV114" s="321">
        <v>0</v>
      </c>
      <c r="AW114" s="321">
        <v>0</v>
      </c>
      <c r="AX114" s="321">
        <v>0</v>
      </c>
      <c r="AY114" s="321">
        <v>0</v>
      </c>
      <c r="AZ114" s="321">
        <v>0</v>
      </c>
      <c r="BA114" s="321">
        <v>0</v>
      </c>
      <c r="BB114" s="321">
        <v>0</v>
      </c>
      <c r="BC114" s="321">
        <v>0</v>
      </c>
      <c r="BD114" s="321">
        <v>0</v>
      </c>
      <c r="BE114" s="321">
        <v>0</v>
      </c>
      <c r="BF114" s="321">
        <v>0</v>
      </c>
      <c r="BG114" s="321">
        <v>0</v>
      </c>
      <c r="BH114" s="321">
        <v>0</v>
      </c>
      <c r="BI114" s="321">
        <v>0</v>
      </c>
      <c r="BJ114" s="321">
        <v>0</v>
      </c>
      <c r="BK114" s="321">
        <v>0</v>
      </c>
      <c r="BL114" s="321">
        <v>0</v>
      </c>
      <c r="BM114" s="321">
        <v>0</v>
      </c>
      <c r="BN114" s="321">
        <v>0</v>
      </c>
      <c r="BO114" s="321">
        <v>0</v>
      </c>
      <c r="BP114" s="321">
        <v>0</v>
      </c>
      <c r="BQ114" s="321">
        <v>0</v>
      </c>
      <c r="BR114" s="321">
        <v>0</v>
      </c>
      <c r="BS114" s="321">
        <v>0</v>
      </c>
      <c r="BT114" s="321">
        <v>0</v>
      </c>
      <c r="BU114" s="321">
        <v>0</v>
      </c>
      <c r="BV114" s="321">
        <v>0</v>
      </c>
      <c r="BW114" s="321">
        <v>0</v>
      </c>
      <c r="BX114" s="321">
        <v>0</v>
      </c>
      <c r="BY114" s="321">
        <v>0</v>
      </c>
      <c r="BZ114" s="321">
        <v>0</v>
      </c>
      <c r="CA114" s="321">
        <v>0</v>
      </c>
      <c r="CB114" s="321">
        <v>0</v>
      </c>
      <c r="CC114" s="321">
        <v>0</v>
      </c>
      <c r="CD114" s="321">
        <v>0</v>
      </c>
      <c r="CE114" s="321">
        <v>0</v>
      </c>
      <c r="CF114" s="321">
        <v>0</v>
      </c>
      <c r="CG114" s="321">
        <v>0</v>
      </c>
      <c r="CH114" s="321">
        <v>0</v>
      </c>
      <c r="CI114" s="321">
        <v>0</v>
      </c>
      <c r="CJ114" s="321">
        <v>0</v>
      </c>
      <c r="CK114" s="321">
        <v>0</v>
      </c>
      <c r="CL114" s="321">
        <v>0</v>
      </c>
      <c r="CM114" s="321">
        <v>0</v>
      </c>
      <c r="CN114" s="321">
        <v>0</v>
      </c>
      <c r="CO114" s="321">
        <v>0</v>
      </c>
      <c r="CP114" s="321">
        <v>0</v>
      </c>
      <c r="CQ114" s="321">
        <v>0</v>
      </c>
      <c r="CR114" s="321">
        <v>0</v>
      </c>
      <c r="CS114" s="321">
        <v>0</v>
      </c>
      <c r="CT114" s="321">
        <v>0</v>
      </c>
      <c r="CU114" s="321">
        <v>0</v>
      </c>
      <c r="CV114" s="321">
        <v>0</v>
      </c>
      <c r="CW114" s="321">
        <v>0</v>
      </c>
      <c r="CX114" s="321">
        <v>0</v>
      </c>
      <c r="CY114" s="321">
        <v>0</v>
      </c>
      <c r="CZ114" s="321">
        <v>0</v>
      </c>
      <c r="DA114" s="321">
        <v>0</v>
      </c>
      <c r="DB114" s="321">
        <v>0</v>
      </c>
      <c r="DC114" s="321">
        <v>0</v>
      </c>
      <c r="DD114" s="321">
        <v>0</v>
      </c>
      <c r="DE114" s="321">
        <v>0</v>
      </c>
      <c r="DF114" s="321">
        <v>0</v>
      </c>
      <c r="DG114" s="321">
        <v>0</v>
      </c>
      <c r="DH114" s="321">
        <v>0</v>
      </c>
      <c r="DI114" s="321">
        <v>0</v>
      </c>
      <c r="DJ114" s="321">
        <v>0</v>
      </c>
      <c r="DK114" s="321">
        <v>0</v>
      </c>
      <c r="DL114" s="321">
        <v>0</v>
      </c>
      <c r="DM114" s="321">
        <v>0</v>
      </c>
      <c r="DN114" s="321">
        <v>0</v>
      </c>
      <c r="DO114" s="321">
        <v>0</v>
      </c>
      <c r="DP114" s="321">
        <v>0</v>
      </c>
      <c r="DQ114" s="321">
        <v>0</v>
      </c>
      <c r="DR114" s="321">
        <v>0</v>
      </c>
      <c r="DS114" s="321">
        <v>0</v>
      </c>
      <c r="DT114" s="321">
        <v>0</v>
      </c>
      <c r="DU114" s="321">
        <v>0</v>
      </c>
      <c r="DV114" s="321">
        <v>0</v>
      </c>
      <c r="DW114" s="321">
        <v>0</v>
      </c>
      <c r="DX114" s="321">
        <v>0</v>
      </c>
      <c r="DY114" s="321">
        <v>0</v>
      </c>
      <c r="DZ114" s="321">
        <v>0</v>
      </c>
      <c r="EA114" s="321">
        <v>0</v>
      </c>
      <c r="EB114" s="321">
        <v>0</v>
      </c>
      <c r="EC114" s="321">
        <v>0</v>
      </c>
      <c r="ED114" s="321">
        <v>0</v>
      </c>
      <c r="EE114" s="321">
        <v>0</v>
      </c>
      <c r="EF114" s="321">
        <v>0</v>
      </c>
      <c r="EG114" s="321">
        <v>0</v>
      </c>
      <c r="EH114" s="321">
        <v>0</v>
      </c>
      <c r="EI114" s="321">
        <v>0</v>
      </c>
      <c r="EJ114" s="321">
        <v>0</v>
      </c>
      <c r="EK114" s="321">
        <v>0</v>
      </c>
      <c r="EL114" s="321">
        <v>0</v>
      </c>
      <c r="EM114" s="321">
        <v>0</v>
      </c>
      <c r="EN114" s="321">
        <v>0</v>
      </c>
      <c r="EO114" s="321">
        <v>0</v>
      </c>
      <c r="EP114" s="321">
        <v>0</v>
      </c>
      <c r="EQ114" s="321">
        <v>0</v>
      </c>
      <c r="ER114" s="321">
        <v>0</v>
      </c>
      <c r="ES114" s="321">
        <v>0</v>
      </c>
      <c r="ET114" s="321">
        <v>0</v>
      </c>
      <c r="EU114" s="321">
        <v>0</v>
      </c>
      <c r="EV114" s="321">
        <v>0</v>
      </c>
      <c r="EW114" s="321">
        <v>0</v>
      </c>
      <c r="EX114" s="321">
        <v>0</v>
      </c>
      <c r="EY114" s="321">
        <v>0</v>
      </c>
      <c r="EZ114" s="321">
        <v>0</v>
      </c>
      <c r="FA114" s="321">
        <v>0</v>
      </c>
      <c r="FB114" s="321">
        <v>0</v>
      </c>
      <c r="FC114" s="321">
        <v>0</v>
      </c>
      <c r="FD114" s="321">
        <v>0</v>
      </c>
      <c r="FE114" s="321">
        <v>0</v>
      </c>
      <c r="FF114" s="321">
        <v>0</v>
      </c>
      <c r="FG114" s="321">
        <v>0</v>
      </c>
      <c r="FH114" s="321">
        <v>0</v>
      </c>
      <c r="FI114" s="321">
        <v>0</v>
      </c>
      <c r="FJ114" s="321">
        <v>0</v>
      </c>
      <c r="FK114" s="321">
        <v>0</v>
      </c>
      <c r="FL114" s="321">
        <v>0</v>
      </c>
      <c r="FM114" s="321">
        <v>0</v>
      </c>
      <c r="FN114" s="321">
        <v>0</v>
      </c>
      <c r="FO114" s="321">
        <v>0</v>
      </c>
      <c r="FP114" s="321">
        <v>0</v>
      </c>
      <c r="FQ114" s="321">
        <v>0</v>
      </c>
      <c r="FR114" s="321">
        <v>0</v>
      </c>
      <c r="FS114" s="321">
        <v>0</v>
      </c>
      <c r="FT114" s="321">
        <v>0</v>
      </c>
      <c r="FU114" s="321">
        <v>0</v>
      </c>
      <c r="FV114" s="321">
        <v>0</v>
      </c>
      <c r="FW114" s="321">
        <v>0</v>
      </c>
      <c r="FX114" s="321">
        <v>0</v>
      </c>
      <c r="FY114" s="321">
        <v>0</v>
      </c>
      <c r="FZ114" s="321">
        <v>0</v>
      </c>
      <c r="GA114" s="321">
        <v>0</v>
      </c>
      <c r="GB114" s="321">
        <v>0</v>
      </c>
      <c r="GC114" s="321">
        <v>0</v>
      </c>
      <c r="GD114" s="321">
        <v>0</v>
      </c>
      <c r="GE114" s="321">
        <v>0</v>
      </c>
      <c r="GF114" s="321">
        <v>0</v>
      </c>
      <c r="GG114" s="321">
        <v>0</v>
      </c>
      <c r="GH114" s="321">
        <v>0</v>
      </c>
      <c r="GI114" s="321">
        <v>0</v>
      </c>
      <c r="GJ114" s="321">
        <v>0</v>
      </c>
      <c r="GK114" s="321">
        <v>0</v>
      </c>
      <c r="GL114" s="321">
        <v>0</v>
      </c>
      <c r="GM114" s="321">
        <v>0</v>
      </c>
      <c r="GN114" s="321">
        <v>0</v>
      </c>
      <c r="GO114" s="321">
        <v>0</v>
      </c>
      <c r="GP114" s="321">
        <v>0</v>
      </c>
      <c r="GQ114" s="321">
        <v>0</v>
      </c>
      <c r="GR114" s="321">
        <v>0</v>
      </c>
      <c r="GS114" s="321">
        <v>0</v>
      </c>
      <c r="GT114" s="321">
        <v>0</v>
      </c>
      <c r="GU114" s="321">
        <v>0</v>
      </c>
      <c r="GV114" s="321">
        <v>0</v>
      </c>
      <c r="GW114" s="321">
        <v>0</v>
      </c>
      <c r="GX114" s="321">
        <v>0</v>
      </c>
      <c r="GY114" s="321">
        <v>0</v>
      </c>
      <c r="GZ114" s="321">
        <v>0</v>
      </c>
      <c r="HA114" s="321">
        <v>0</v>
      </c>
      <c r="HB114" s="321">
        <v>0</v>
      </c>
      <c r="HC114" s="321">
        <v>0</v>
      </c>
      <c r="HD114" s="321">
        <v>0</v>
      </c>
      <c r="HE114" s="321">
        <v>0</v>
      </c>
      <c r="HF114" s="321">
        <v>0</v>
      </c>
      <c r="HG114" s="321">
        <v>0</v>
      </c>
      <c r="HH114" s="321">
        <v>0</v>
      </c>
      <c r="HI114" s="321">
        <v>0</v>
      </c>
      <c r="HJ114" s="321">
        <v>0</v>
      </c>
      <c r="HK114" s="321">
        <v>0</v>
      </c>
      <c r="HL114" s="321">
        <v>0</v>
      </c>
      <c r="HM114" s="321">
        <v>0</v>
      </c>
      <c r="HN114" s="321">
        <v>0</v>
      </c>
      <c r="HO114" s="321">
        <v>0</v>
      </c>
      <c r="HP114" s="321">
        <v>0</v>
      </c>
      <c r="HQ114" s="321">
        <v>0</v>
      </c>
      <c r="HR114" s="321">
        <v>0</v>
      </c>
      <c r="HS114" s="321">
        <v>0</v>
      </c>
      <c r="HT114" s="321">
        <v>0</v>
      </c>
      <c r="HU114" s="321">
        <v>0</v>
      </c>
      <c r="HV114" s="321">
        <v>0</v>
      </c>
      <c r="HW114" s="321">
        <v>0</v>
      </c>
      <c r="HX114" s="321">
        <v>0</v>
      </c>
      <c r="HY114" s="321">
        <v>0</v>
      </c>
      <c r="HZ114" s="321">
        <v>0</v>
      </c>
      <c r="IA114" s="321">
        <v>0</v>
      </c>
      <c r="IB114" s="321">
        <v>0</v>
      </c>
      <c r="IC114" s="321">
        <v>0</v>
      </c>
      <c r="ID114" s="321">
        <v>0</v>
      </c>
      <c r="IE114" s="321">
        <v>0</v>
      </c>
      <c r="IF114" s="321">
        <v>0</v>
      </c>
      <c r="IG114" s="321">
        <v>0</v>
      </c>
      <c r="IH114" s="321">
        <v>0</v>
      </c>
      <c r="II114" s="321">
        <v>0</v>
      </c>
      <c r="IJ114" s="321">
        <v>0</v>
      </c>
      <c r="IK114" s="321">
        <v>0</v>
      </c>
      <c r="IL114" s="321">
        <v>0</v>
      </c>
      <c r="IM114" s="321">
        <v>0</v>
      </c>
      <c r="IN114" s="321">
        <v>0</v>
      </c>
      <c r="IO114" s="321">
        <v>0</v>
      </c>
      <c r="IP114" s="321">
        <v>0</v>
      </c>
      <c r="IQ114" s="321">
        <v>0</v>
      </c>
      <c r="IR114" s="321">
        <v>0</v>
      </c>
      <c r="IS114" s="321">
        <v>0</v>
      </c>
      <c r="IT114" s="321">
        <v>0</v>
      </c>
      <c r="IU114" s="321">
        <v>0</v>
      </c>
      <c r="IV114" s="321">
        <v>0</v>
      </c>
      <c r="IW114" s="321">
        <v>0</v>
      </c>
      <c r="IX114" s="321">
        <v>0</v>
      </c>
      <c r="IY114" s="321">
        <v>0</v>
      </c>
      <c r="IZ114" s="321">
        <v>0</v>
      </c>
      <c r="JA114" s="321">
        <v>0</v>
      </c>
      <c r="JB114" s="321">
        <v>0</v>
      </c>
      <c r="JC114" s="321">
        <v>0</v>
      </c>
      <c r="JD114" s="321">
        <v>0</v>
      </c>
      <c r="JE114" s="321">
        <v>0</v>
      </c>
      <c r="JF114" s="321">
        <v>0</v>
      </c>
      <c r="JG114" s="321">
        <v>0</v>
      </c>
      <c r="JH114" s="321">
        <v>0</v>
      </c>
      <c r="JI114" s="321">
        <v>0</v>
      </c>
      <c r="JJ114" s="321">
        <v>0</v>
      </c>
      <c r="JK114" s="321">
        <v>0</v>
      </c>
      <c r="JL114" s="321">
        <v>0</v>
      </c>
      <c r="JM114" s="321">
        <v>0</v>
      </c>
      <c r="JN114" s="321">
        <v>0</v>
      </c>
      <c r="JO114" s="321">
        <v>0</v>
      </c>
      <c r="JP114" s="321">
        <v>0</v>
      </c>
      <c r="JQ114" s="321">
        <v>0</v>
      </c>
      <c r="JR114" s="321">
        <v>0</v>
      </c>
      <c r="JS114" s="321">
        <v>0</v>
      </c>
      <c r="JT114" s="321">
        <v>0</v>
      </c>
      <c r="JU114" s="321">
        <v>0</v>
      </c>
      <c r="JV114" s="321">
        <v>0</v>
      </c>
      <c r="JW114" s="321">
        <v>0</v>
      </c>
      <c r="JX114" s="321">
        <v>0</v>
      </c>
      <c r="JY114" s="321">
        <v>0</v>
      </c>
      <c r="JZ114" s="321">
        <v>0</v>
      </c>
      <c r="KA114" s="321">
        <v>0</v>
      </c>
      <c r="KB114" s="321">
        <v>0</v>
      </c>
      <c r="KC114" s="321">
        <v>0</v>
      </c>
      <c r="KD114" s="321">
        <v>0</v>
      </c>
      <c r="KE114" s="321">
        <v>0</v>
      </c>
      <c r="KF114" s="321">
        <v>0</v>
      </c>
      <c r="KG114" s="321">
        <v>0</v>
      </c>
      <c r="KH114" s="321">
        <v>0</v>
      </c>
      <c r="KI114" s="321">
        <v>0</v>
      </c>
      <c r="KJ114" s="321">
        <v>0</v>
      </c>
      <c r="KK114" s="321">
        <v>0</v>
      </c>
    </row>
    <row r="115" spans="1:297" s="510" customFormat="1" ht="41.25" customHeight="1" thickBot="1">
      <c r="A115" s="513"/>
      <c r="B115" s="507" t="s">
        <v>615</v>
      </c>
      <c r="C115" s="513">
        <v>720.30568695340389</v>
      </c>
      <c r="D115" s="699">
        <v>-436.4296808910114</v>
      </c>
      <c r="E115" s="699">
        <v>2471.1779059514538</v>
      </c>
      <c r="F115" s="513">
        <v>1360.2973157897679</v>
      </c>
      <c r="G115" s="513">
        <v>1762.750519407489</v>
      </c>
      <c r="H115" s="513">
        <v>1132.693282129736</v>
      </c>
      <c r="I115" s="513">
        <v>1061.6904633815871</v>
      </c>
      <c r="J115" s="513">
        <v>704.91414582346749</v>
      </c>
      <c r="K115" s="513">
        <v>809.51746040784553</v>
      </c>
      <c r="L115" s="513">
        <v>539.16135156007556</v>
      </c>
      <c r="M115" s="513">
        <v>1831.7869707150189</v>
      </c>
      <c r="N115" s="513">
        <v>1974.385678783575</v>
      </c>
      <c r="O115" s="513">
        <v>1456.102683841169</v>
      </c>
      <c r="P115" s="513">
        <v>560.32842127066124</v>
      </c>
      <c r="Q115" s="513">
        <v>-411.95271678486432</v>
      </c>
      <c r="R115" s="513">
        <v>1346.269790432834</v>
      </c>
      <c r="S115" s="513">
        <v>689.56950098818186</v>
      </c>
      <c r="T115" s="513">
        <v>681.56180992346742</v>
      </c>
      <c r="U115" s="513">
        <v>1457.1757038280371</v>
      </c>
      <c r="V115" s="513">
        <v>1692.24636902368</v>
      </c>
      <c r="W115" s="513">
        <v>1625.9303127222449</v>
      </c>
      <c r="X115" s="513">
        <v>160.9788976698762</v>
      </c>
      <c r="Y115" s="513">
        <v>790.11857176101466</v>
      </c>
      <c r="Z115" s="513">
        <v>-103.8565753176116</v>
      </c>
      <c r="AA115" s="513">
        <v>-39.231818229067642</v>
      </c>
      <c r="AB115" s="513">
        <v>326.3429854954648</v>
      </c>
      <c r="AC115" s="513">
        <v>504.5382388269868</v>
      </c>
      <c r="AD115" s="513">
        <v>696.2623004961996</v>
      </c>
      <c r="AE115" s="513">
        <v>385.58557556106371</v>
      </c>
      <c r="AF115" s="513">
        <v>617.7080620995298</v>
      </c>
      <c r="AG115" s="513">
        <v>911.15475091322969</v>
      </c>
      <c r="AH115" s="513">
        <v>414.17841751588583</v>
      </c>
      <c r="AI115" s="513">
        <v>992.50466861590576</v>
      </c>
      <c r="AJ115" s="513">
        <v>792.32318462211788</v>
      </c>
      <c r="AK115" s="513">
        <v>832.36345389447263</v>
      </c>
      <c r="AL115" s="513">
        <v>1655.2400276040421</v>
      </c>
      <c r="AM115" s="513">
        <v>373.98464127045031</v>
      </c>
      <c r="AN115" s="513">
        <v>1012.307587640125</v>
      </c>
      <c r="AO115" s="513">
        <v>407.05596323946202</v>
      </c>
      <c r="AP115" s="513">
        <v>607.59147185502434</v>
      </c>
      <c r="AQ115" s="513">
        <v>1461.603699195236</v>
      </c>
      <c r="AR115" s="513">
        <v>1138.975043501343</v>
      </c>
      <c r="AS115" s="513">
        <v>738.31333309849595</v>
      </c>
      <c r="AT115" s="513">
        <v>687.26014644339807</v>
      </c>
      <c r="AU115" s="513">
        <v>1232.113620805964</v>
      </c>
      <c r="AV115" s="513">
        <v>979.88846414115312</v>
      </c>
      <c r="AW115" s="513">
        <v>1843.177917506446</v>
      </c>
      <c r="AX115" s="513">
        <v>657.14898145491929</v>
      </c>
      <c r="AY115" s="513">
        <v>517.57713792265372</v>
      </c>
      <c r="AZ115" s="513">
        <v>968.39956850224098</v>
      </c>
      <c r="BA115" s="513">
        <v>825.90104482492484</v>
      </c>
      <c r="BB115" s="513">
        <v>677.15784928193375</v>
      </c>
      <c r="BC115" s="513">
        <v>674.70701514954317</v>
      </c>
      <c r="BD115" s="513">
        <v>813.49674181510886</v>
      </c>
      <c r="BE115" s="513">
        <v>754.55245271217393</v>
      </c>
      <c r="BF115" s="513">
        <v>770.62667636020217</v>
      </c>
      <c r="BG115" s="513">
        <v>597.58106402678743</v>
      </c>
      <c r="BH115" s="513">
        <v>701.90208767822776</v>
      </c>
      <c r="BI115" s="513">
        <v>797.3463430737429</v>
      </c>
      <c r="BJ115" s="513">
        <v>549.77215092126391</v>
      </c>
      <c r="BK115" s="513">
        <v>1407.5885531043471</v>
      </c>
      <c r="BL115" s="513">
        <v>263.67167803342562</v>
      </c>
      <c r="BM115" s="513">
        <v>426.6481198445864</v>
      </c>
      <c r="BN115" s="513">
        <v>837.67733900965288</v>
      </c>
      <c r="BO115" s="513">
        <v>190.44660122377891</v>
      </c>
      <c r="BP115" s="513">
        <v>580.08473340387411</v>
      </c>
      <c r="BQ115" s="513">
        <v>1189.6290491737541</v>
      </c>
      <c r="BR115" s="513">
        <v>706.65325022386628</v>
      </c>
      <c r="BS115" s="513">
        <v>526.39621104696198</v>
      </c>
      <c r="BT115" s="513">
        <v>863.11433556712427</v>
      </c>
      <c r="BU115" s="513">
        <v>1235.1591737453159</v>
      </c>
      <c r="BV115" s="513">
        <v>960.87772246739291</v>
      </c>
      <c r="BW115" s="513">
        <v>1168.323593199081</v>
      </c>
      <c r="BX115" s="513">
        <v>857.33826120712547</v>
      </c>
      <c r="BY115" s="513">
        <v>984.43917608841457</v>
      </c>
      <c r="BZ115" s="513">
        <v>1181.617049348582</v>
      </c>
      <c r="CA115" s="513">
        <v>-436.4296808910114</v>
      </c>
      <c r="CB115" s="513">
        <v>911.67265973775329</v>
      </c>
      <c r="CC115" s="513">
        <v>1086.565564710241</v>
      </c>
      <c r="CD115" s="513">
        <v>1817.833054548671</v>
      </c>
      <c r="CE115" s="513">
        <v>1193.936041149457</v>
      </c>
      <c r="CF115" s="513">
        <v>457.9556594070512</v>
      </c>
      <c r="CG115" s="513">
        <v>-176.43672930679401</v>
      </c>
      <c r="CH115" s="513">
        <v>252.49985793093319</v>
      </c>
      <c r="CI115" s="513">
        <v>1189.6317158493889</v>
      </c>
      <c r="CJ115" s="513">
        <v>664.01636840572087</v>
      </c>
      <c r="CK115" s="513">
        <v>843.31871773931164</v>
      </c>
      <c r="CL115" s="513">
        <v>922.05468971581502</v>
      </c>
      <c r="CM115" s="513">
        <v>1342.662131562357</v>
      </c>
      <c r="CN115" s="513">
        <v>1015.646586193402</v>
      </c>
      <c r="CO115" s="513">
        <v>1447.534619195297</v>
      </c>
      <c r="CP115" s="513">
        <v>1849.591998494943</v>
      </c>
      <c r="CQ115" s="513">
        <v>1361.9772388340491</v>
      </c>
      <c r="CR115" s="513">
        <v>1844.529110000158</v>
      </c>
      <c r="CS115" s="513">
        <v>535.85986219656786</v>
      </c>
      <c r="CT115" s="513">
        <v>721.82333419551003</v>
      </c>
      <c r="CU115" s="513">
        <v>1356.9845631555741</v>
      </c>
      <c r="CV115" s="513">
        <v>1098.355755228755</v>
      </c>
      <c r="CW115" s="513">
        <v>1233.070687973508</v>
      </c>
      <c r="CX115" s="513">
        <v>1704.172528158507</v>
      </c>
      <c r="CY115" s="513">
        <v>792.26224098995056</v>
      </c>
      <c r="CZ115" s="513">
        <v>300.4252428958597</v>
      </c>
      <c r="DA115" s="513">
        <v>129.88789259908799</v>
      </c>
      <c r="DB115" s="513">
        <v>1211.548009097243</v>
      </c>
      <c r="DC115" s="513">
        <v>1243.5538026174529</v>
      </c>
      <c r="DD115" s="513">
        <v>1101.310915888798</v>
      </c>
      <c r="DE115" s="513">
        <v>1302.380602681505</v>
      </c>
      <c r="DF115" s="513">
        <v>415.8819160559421</v>
      </c>
      <c r="DG115" s="513">
        <v>1356.0125146327091</v>
      </c>
      <c r="DH115" s="513">
        <v>779.45875690795231</v>
      </c>
      <c r="DI115" s="513">
        <v>14.06937518728844</v>
      </c>
      <c r="DJ115" s="513">
        <v>1024.4587268615321</v>
      </c>
      <c r="DK115" s="513">
        <v>749.01474789870133</v>
      </c>
      <c r="DL115" s="513">
        <v>1180.881069287695</v>
      </c>
      <c r="DM115" s="513">
        <v>293.28952988217827</v>
      </c>
      <c r="DN115" s="513">
        <v>2016.679352470449</v>
      </c>
      <c r="DO115" s="513">
        <v>952.72051921923617</v>
      </c>
      <c r="DP115" s="513">
        <v>1528.7379605299841</v>
      </c>
      <c r="DQ115" s="513">
        <v>736.68944949150045</v>
      </c>
      <c r="DR115" s="513">
        <v>584.8166426667774</v>
      </c>
      <c r="DS115" s="513">
        <v>1417.8199513232039</v>
      </c>
      <c r="DT115" s="513">
        <v>632.51215414048977</v>
      </c>
      <c r="DU115" s="513">
        <v>1208.365765839698</v>
      </c>
      <c r="DV115" s="513">
        <v>441.47360738429649</v>
      </c>
      <c r="DW115" s="513">
        <v>1065.4020160942109</v>
      </c>
      <c r="DX115" s="513">
        <v>1026.2316882600801</v>
      </c>
      <c r="DY115" s="513">
        <v>1050.113527174512</v>
      </c>
      <c r="DZ115" s="513">
        <v>751.21636192047356</v>
      </c>
      <c r="EA115" s="513">
        <v>891.13456604849216</v>
      </c>
      <c r="EB115" s="513">
        <v>670.20852064660335</v>
      </c>
      <c r="EC115" s="513">
        <v>1948.0956353420629</v>
      </c>
      <c r="ED115" s="513">
        <v>651.83012540084155</v>
      </c>
      <c r="EE115" s="513">
        <v>889.67261824616708</v>
      </c>
      <c r="EF115" s="513">
        <v>2045.1885440217729</v>
      </c>
      <c r="EG115" s="513">
        <v>917.40850062976438</v>
      </c>
      <c r="EH115" s="513">
        <v>861.63582320126716</v>
      </c>
      <c r="EI115" s="513">
        <v>746.16656069568239</v>
      </c>
      <c r="EJ115" s="513">
        <v>604.38562602073955</v>
      </c>
      <c r="EK115" s="513">
        <v>1712.5842260485549</v>
      </c>
      <c r="EL115" s="513">
        <v>2044.7176953371629</v>
      </c>
      <c r="EM115" s="513">
        <v>2284.6705070486628</v>
      </c>
      <c r="EN115" s="513">
        <v>366.66466059375011</v>
      </c>
      <c r="EO115" s="513">
        <v>640.70025733918396</v>
      </c>
      <c r="EP115" s="513">
        <v>643.92469168092202</v>
      </c>
      <c r="EQ115" s="513">
        <v>1164.418835435366</v>
      </c>
      <c r="ER115" s="513">
        <v>1103.2338002531369</v>
      </c>
      <c r="ES115" s="513">
        <v>726.69258395092186</v>
      </c>
      <c r="ET115" s="513">
        <v>1882.794790655078</v>
      </c>
      <c r="EU115" s="513">
        <v>411.7072436852381</v>
      </c>
      <c r="EV115" s="513">
        <v>1412.9272308030061</v>
      </c>
      <c r="EW115" s="513">
        <v>223.25738925596869</v>
      </c>
      <c r="EX115" s="513">
        <v>1257.9954574658959</v>
      </c>
      <c r="EY115" s="513">
        <v>806.1357441842033</v>
      </c>
      <c r="EZ115" s="513">
        <v>1895.179802793743</v>
      </c>
      <c r="FA115" s="513">
        <v>1171.1125372681181</v>
      </c>
      <c r="FB115" s="513">
        <v>1247.1246335953181</v>
      </c>
      <c r="FC115" s="513">
        <v>609.27348794403315</v>
      </c>
      <c r="FD115" s="513">
        <v>485.67189356444828</v>
      </c>
      <c r="FE115" s="513">
        <v>806.73530147821236</v>
      </c>
      <c r="FF115" s="513">
        <v>223.4265881880097</v>
      </c>
      <c r="FG115" s="513">
        <v>11.28252873797139</v>
      </c>
      <c r="FH115" s="513">
        <v>566.6159686038842</v>
      </c>
      <c r="FI115" s="513">
        <v>310.93078056076098</v>
      </c>
      <c r="FJ115" s="513">
        <v>1670.176782015983</v>
      </c>
      <c r="FK115" s="513">
        <v>647.56926114845157</v>
      </c>
      <c r="FL115" s="513">
        <v>1029.4638561077111</v>
      </c>
      <c r="FM115" s="513">
        <v>1340.446937671365</v>
      </c>
      <c r="FN115" s="513">
        <v>920.50007887991137</v>
      </c>
      <c r="FO115" s="513">
        <v>1914.2384035382911</v>
      </c>
      <c r="FP115" s="513">
        <v>915.16128736481051</v>
      </c>
      <c r="FQ115" s="513">
        <v>1623.066782037914</v>
      </c>
      <c r="FR115" s="513">
        <v>689.63656395479552</v>
      </c>
      <c r="FS115" s="513">
        <v>800.07394816357714</v>
      </c>
      <c r="FT115" s="513">
        <v>657.14093990533047</v>
      </c>
      <c r="FU115" s="513">
        <v>711.38559870749168</v>
      </c>
      <c r="FV115" s="513">
        <v>960.73647260140513</v>
      </c>
      <c r="FW115" s="513">
        <v>806.05729097601204</v>
      </c>
      <c r="FX115" s="513">
        <v>553.86358747742622</v>
      </c>
      <c r="FY115" s="513">
        <v>678.72101775111503</v>
      </c>
      <c r="FZ115" s="513">
        <v>755.50711232252002</v>
      </c>
      <c r="GA115" s="513">
        <v>2072.1523970073899</v>
      </c>
      <c r="GB115" s="513">
        <v>1020.694883185761</v>
      </c>
      <c r="GC115" s="513">
        <v>478.44553478237401</v>
      </c>
      <c r="GD115" s="513">
        <v>1379.9032547048789</v>
      </c>
      <c r="GE115" s="513">
        <v>424.03925686413959</v>
      </c>
      <c r="GF115" s="513">
        <v>1553.539009723796</v>
      </c>
      <c r="GG115" s="513">
        <v>1325.903489868638</v>
      </c>
      <c r="GH115" s="513">
        <v>891.21296001254746</v>
      </c>
      <c r="GI115" s="513">
        <v>973.36703517686863</v>
      </c>
      <c r="GJ115" s="513">
        <v>695.29954915971518</v>
      </c>
      <c r="GK115" s="513">
        <v>347.77778400351298</v>
      </c>
      <c r="GL115" s="513">
        <v>877.11546736688672</v>
      </c>
      <c r="GM115" s="513">
        <v>1181.943408388136</v>
      </c>
      <c r="GN115" s="513">
        <v>2195.29833514549</v>
      </c>
      <c r="GO115" s="513">
        <v>610.38205718635288</v>
      </c>
      <c r="GP115" s="513">
        <v>1304.462000013034</v>
      </c>
      <c r="GQ115" s="513">
        <v>1853.8867941911381</v>
      </c>
      <c r="GR115" s="513">
        <v>912.68026017998898</v>
      </c>
      <c r="GS115" s="513">
        <v>911.98929097478765</v>
      </c>
      <c r="GT115" s="513">
        <v>1422.614790000905</v>
      </c>
      <c r="GU115" s="513">
        <v>936.78385159662503</v>
      </c>
      <c r="GV115" s="513">
        <v>2024.434565112367</v>
      </c>
      <c r="GW115" s="513">
        <v>854.52888219604449</v>
      </c>
      <c r="GX115" s="513">
        <v>662.22544783670799</v>
      </c>
      <c r="GY115" s="513">
        <v>1204.852892110827</v>
      </c>
      <c r="GZ115" s="513">
        <v>1002.439932435741</v>
      </c>
      <c r="HA115" s="513">
        <v>675.55876140429314</v>
      </c>
      <c r="HB115" s="513">
        <v>677.75495699515091</v>
      </c>
      <c r="HC115" s="513">
        <v>925.4974156400483</v>
      </c>
      <c r="HD115" s="513">
        <v>2463.1596402851542</v>
      </c>
      <c r="HE115" s="513">
        <v>386.90909750565879</v>
      </c>
      <c r="HF115" s="513">
        <v>707.73348367844687</v>
      </c>
      <c r="HG115" s="513">
        <v>1225.2337041656899</v>
      </c>
      <c r="HH115" s="513">
        <v>1091.3944330860011</v>
      </c>
      <c r="HI115" s="513">
        <v>1848.11383891881</v>
      </c>
      <c r="HJ115" s="513">
        <v>356.47722424868999</v>
      </c>
      <c r="HK115" s="513">
        <v>993.08703897938392</v>
      </c>
      <c r="HL115" s="513">
        <v>379.11761224895872</v>
      </c>
      <c r="HM115" s="513">
        <v>472.10436739435698</v>
      </c>
      <c r="HN115" s="513">
        <v>809.28537474044492</v>
      </c>
      <c r="HO115" s="513">
        <v>1024.997583154475</v>
      </c>
      <c r="HP115" s="513">
        <v>745.11408782846092</v>
      </c>
      <c r="HQ115" s="513">
        <v>724.76804692297844</v>
      </c>
      <c r="HR115" s="513">
        <v>849.71592803214435</v>
      </c>
      <c r="HS115" s="513">
        <v>1359.397516027662</v>
      </c>
      <c r="HT115" s="513">
        <v>671.57641615345563</v>
      </c>
      <c r="HU115" s="513">
        <v>869.76045097378449</v>
      </c>
      <c r="HV115" s="513">
        <v>1163.916543213857</v>
      </c>
      <c r="HW115" s="513">
        <v>239.67699209510641</v>
      </c>
      <c r="HX115" s="513">
        <v>1545.808775535131</v>
      </c>
      <c r="HY115" s="513">
        <v>544.8855586629096</v>
      </c>
      <c r="HZ115" s="513">
        <v>1728.830245513878</v>
      </c>
      <c r="IA115" s="513">
        <v>1462.7350998646</v>
      </c>
      <c r="IB115" s="513">
        <v>1332.597284905436</v>
      </c>
      <c r="IC115" s="513">
        <v>478.81044581182448</v>
      </c>
      <c r="ID115" s="513">
        <v>1082.5522107601971</v>
      </c>
      <c r="IE115" s="513">
        <v>1064.138867956279</v>
      </c>
      <c r="IF115" s="513">
        <v>908.55275274147107</v>
      </c>
      <c r="IG115" s="513">
        <v>774.27327136897577</v>
      </c>
      <c r="IH115" s="513">
        <v>1201.883367076807</v>
      </c>
      <c r="II115" s="513">
        <v>977.16933865996441</v>
      </c>
      <c r="IJ115" s="513">
        <v>1378.4891447437719</v>
      </c>
      <c r="IK115" s="513">
        <v>701.47061448313025</v>
      </c>
      <c r="IL115" s="513">
        <v>1379.221739520561</v>
      </c>
      <c r="IM115" s="513">
        <v>1288.9894284001521</v>
      </c>
      <c r="IN115" s="513">
        <v>674.75962653432737</v>
      </c>
      <c r="IO115" s="513">
        <v>1209.2864702547161</v>
      </c>
      <c r="IP115" s="513">
        <v>442.84393391909663</v>
      </c>
      <c r="IQ115" s="513">
        <v>2206.088407191246</v>
      </c>
      <c r="IR115" s="513">
        <v>773.17380256144611</v>
      </c>
      <c r="IS115" s="513">
        <v>1561.9327469716659</v>
      </c>
      <c r="IT115" s="513">
        <v>747.25731855300705</v>
      </c>
      <c r="IU115" s="513">
        <v>2471.1779059514538</v>
      </c>
      <c r="IV115" s="513">
        <v>1222.7987403626689</v>
      </c>
      <c r="IW115" s="513">
        <v>1026.3113266962359</v>
      </c>
      <c r="IX115" s="513">
        <v>199.68493824549381</v>
      </c>
      <c r="IY115" s="513">
        <v>931.90317536235966</v>
      </c>
      <c r="IZ115" s="513">
        <v>1478.4068058777671</v>
      </c>
      <c r="JA115" s="513">
        <v>1329.790534694775</v>
      </c>
      <c r="JB115" s="513">
        <v>1302.842098668279</v>
      </c>
      <c r="JC115" s="513">
        <v>1799.5098516174401</v>
      </c>
      <c r="JD115" s="513">
        <v>1344.628372718671</v>
      </c>
      <c r="JE115" s="513">
        <v>443.64669525646542</v>
      </c>
      <c r="JF115" s="513">
        <v>345.08949163352878</v>
      </c>
      <c r="JG115" s="513">
        <v>892.55862228056299</v>
      </c>
      <c r="JH115" s="513">
        <v>-61.566086114114782</v>
      </c>
      <c r="JI115" s="513">
        <v>810.03267037673334</v>
      </c>
      <c r="JJ115" s="513">
        <v>1892.549522486971</v>
      </c>
      <c r="JK115" s="513">
        <v>702.8342603369025</v>
      </c>
      <c r="JL115" s="513">
        <v>685.46069724615347</v>
      </c>
      <c r="JM115" s="513">
        <v>2198.8786542587009</v>
      </c>
      <c r="JN115" s="513">
        <v>2409.0938384968649</v>
      </c>
      <c r="JO115" s="513">
        <v>2100.9838882028989</v>
      </c>
      <c r="JP115" s="513">
        <v>1355.0019055592941</v>
      </c>
      <c r="JQ115" s="513">
        <v>451.25999090225281</v>
      </c>
      <c r="JR115" s="513">
        <v>407.22673854240941</v>
      </c>
      <c r="JS115" s="513">
        <v>478.1208482774818</v>
      </c>
      <c r="JT115" s="513">
        <v>433.41117469595451</v>
      </c>
      <c r="JU115" s="513">
        <v>944.57119870681447</v>
      </c>
      <c r="JV115" s="513">
        <v>1403.839397498801</v>
      </c>
      <c r="JW115" s="513">
        <v>1001.6423397406641</v>
      </c>
      <c r="JX115" s="513">
        <v>1174.740751433656</v>
      </c>
      <c r="JY115" s="513">
        <v>1382.642564674062</v>
      </c>
      <c r="JZ115" s="513">
        <v>689.42730937115721</v>
      </c>
      <c r="KA115" s="513">
        <v>1334.226553162335</v>
      </c>
      <c r="KB115" s="513">
        <v>854.55731119809468</v>
      </c>
      <c r="KC115" s="513">
        <v>601.72249813987014</v>
      </c>
      <c r="KD115" s="513">
        <v>1179.1503186449149</v>
      </c>
      <c r="KE115" s="513">
        <v>1413.076507281756</v>
      </c>
      <c r="KF115" s="513">
        <v>1340.446997884444</v>
      </c>
      <c r="KG115" s="513">
        <v>1113.5800334389251</v>
      </c>
      <c r="KH115" s="513">
        <v>925.93788111831725</v>
      </c>
      <c r="KI115" s="513">
        <v>1038.2325865234041</v>
      </c>
      <c r="KJ115" s="513">
        <v>504.31344014480521</v>
      </c>
      <c r="KK115" s="513">
        <v>603.8892649713265</v>
      </c>
    </row>
    <row r="116" spans="1:297" ht="15.75" customHeight="1">
      <c r="A116" s="312"/>
      <c r="B116" s="325" t="s">
        <v>616</v>
      </c>
      <c r="C116" s="321">
        <v>-45.111085882787741</v>
      </c>
      <c r="D116" s="689">
        <v>-525.05823293172693</v>
      </c>
      <c r="E116" s="689">
        <v>663.58192474839882</v>
      </c>
      <c r="F116" s="321">
        <v>-44.003323970037457</v>
      </c>
      <c r="G116" s="321">
        <v>46.917842323651449</v>
      </c>
      <c r="H116" s="321">
        <v>0.82765190166975833</v>
      </c>
      <c r="I116" s="321">
        <v>61.268534034731907</v>
      </c>
      <c r="J116" s="321">
        <v>137.9478096108364</v>
      </c>
      <c r="K116" s="321">
        <v>20.068605017650029</v>
      </c>
      <c r="L116" s="321">
        <v>-21.88087584670776</v>
      </c>
      <c r="M116" s="321">
        <v>396.69572981366468</v>
      </c>
      <c r="N116" s="321">
        <v>-39.105136208853573</v>
      </c>
      <c r="O116" s="321">
        <v>-59.38068269347616</v>
      </c>
      <c r="P116" s="321">
        <v>24.631529907975469</v>
      </c>
      <c r="Q116" s="321">
        <v>-0.77095255192222456</v>
      </c>
      <c r="R116" s="321">
        <v>5.443331866197183</v>
      </c>
      <c r="S116" s="321">
        <v>21.872618036169438</v>
      </c>
      <c r="T116" s="321">
        <v>-3.5650685459026481</v>
      </c>
      <c r="U116" s="321">
        <v>4.9685506677140632</v>
      </c>
      <c r="V116" s="321">
        <v>-30.494066882416401</v>
      </c>
      <c r="W116" s="321">
        <v>73.539847715736045</v>
      </c>
      <c r="X116" s="321">
        <v>2.6907005074827839</v>
      </c>
      <c r="Y116" s="321">
        <v>3.252167886449322</v>
      </c>
      <c r="Z116" s="321">
        <v>4.8171578810698517</v>
      </c>
      <c r="AA116" s="321">
        <v>7.455594629156014</v>
      </c>
      <c r="AB116" s="321">
        <v>-69.047038678485094</v>
      </c>
      <c r="AC116" s="321">
        <v>8.115612648221493E-2</v>
      </c>
      <c r="AD116" s="321">
        <v>2.9293032527528222</v>
      </c>
      <c r="AE116" s="321">
        <v>-9.0478832365995228</v>
      </c>
      <c r="AF116" s="321">
        <v>-176.0643843915658</v>
      </c>
      <c r="AG116" s="321">
        <v>-29.796831594824681</v>
      </c>
      <c r="AH116" s="321">
        <v>6.6757236522583794</v>
      </c>
      <c r="AI116" s="321">
        <v>-115.3324564532365</v>
      </c>
      <c r="AJ116" s="321">
        <v>19.997280219780219</v>
      </c>
      <c r="AK116" s="321">
        <v>22.780444126074499</v>
      </c>
      <c r="AL116" s="321">
        <v>-9.7074175824175821</v>
      </c>
      <c r="AM116" s="321">
        <v>-4.7937523654610743</v>
      </c>
      <c r="AN116" s="321">
        <v>3.918333252802471</v>
      </c>
      <c r="AO116" s="321">
        <v>2.0134851972001808</v>
      </c>
      <c r="AP116" s="321">
        <v>8.4705698580963595</v>
      </c>
      <c r="AQ116" s="321">
        <v>15.13430552722823</v>
      </c>
      <c r="AR116" s="321">
        <v>-4.4524897375751351</v>
      </c>
      <c r="AS116" s="321">
        <v>91.78212427745666</v>
      </c>
      <c r="AT116" s="321">
        <v>23.641195989937859</v>
      </c>
      <c r="AU116" s="321">
        <v>22.48771823960093</v>
      </c>
      <c r="AV116" s="321">
        <v>33.101363532633513</v>
      </c>
      <c r="AW116" s="321">
        <v>-10.00277893133998</v>
      </c>
      <c r="AX116" s="321">
        <v>-506.32988013698628</v>
      </c>
      <c r="AY116" s="321">
        <v>6.8444328316610914</v>
      </c>
      <c r="AZ116" s="321">
        <v>97.357374392220422</v>
      </c>
      <c r="BA116" s="321">
        <v>-39.860492537615272</v>
      </c>
      <c r="BB116" s="321">
        <v>23.393027630346548</v>
      </c>
      <c r="BC116" s="321">
        <v>-149.84492865851331</v>
      </c>
      <c r="BD116" s="321">
        <v>-15.287781043729369</v>
      </c>
      <c r="BE116" s="321">
        <v>8.1506480667838321</v>
      </c>
      <c r="BF116" s="321">
        <v>34.78329470602587</v>
      </c>
      <c r="BG116" s="321">
        <v>-61.199200721153836</v>
      </c>
      <c r="BH116" s="321">
        <v>161.15768135491609</v>
      </c>
      <c r="BI116" s="321">
        <v>3.1293333627070838</v>
      </c>
      <c r="BJ116" s="321">
        <v>-90.91964028379158</v>
      </c>
      <c r="BK116" s="321">
        <v>-20.246230398069969</v>
      </c>
      <c r="BL116" s="321">
        <v>-3.2939406779660971</v>
      </c>
      <c r="BM116" s="321">
        <v>-72.30855310319815</v>
      </c>
      <c r="BN116" s="321">
        <v>-105.3916089163087</v>
      </c>
      <c r="BO116" s="321">
        <v>-339.63363267670923</v>
      </c>
      <c r="BP116" s="321">
        <v>2.4440534680097721</v>
      </c>
      <c r="BQ116" s="321">
        <v>3.4554641023551458</v>
      </c>
      <c r="BR116" s="321">
        <v>-34.719908102854113</v>
      </c>
      <c r="BS116" s="321">
        <v>-13.85617838798894</v>
      </c>
      <c r="BT116" s="321">
        <v>29.889479483891641</v>
      </c>
      <c r="BU116" s="321">
        <v>16.38638279932546</v>
      </c>
      <c r="BV116" s="321">
        <v>-8.4410643047112455</v>
      </c>
      <c r="BW116" s="321">
        <v>-263.56434426229509</v>
      </c>
      <c r="BX116" s="321">
        <v>39.563477488151662</v>
      </c>
      <c r="BY116" s="321">
        <v>14.85889658550238</v>
      </c>
      <c r="BZ116" s="321">
        <v>3.2566820276497701</v>
      </c>
      <c r="CA116" s="321">
        <v>-326.01591458501213</v>
      </c>
      <c r="CB116" s="321">
        <v>0.8468205783671513</v>
      </c>
      <c r="CC116" s="321">
        <v>10.74137043189369</v>
      </c>
      <c r="CD116" s="321">
        <v>279.41462279332882</v>
      </c>
      <c r="CE116" s="321">
        <v>77.268498057309387</v>
      </c>
      <c r="CF116" s="321">
        <v>-7.1204030226700246</v>
      </c>
      <c r="CG116" s="321">
        <v>-11.218616637460061</v>
      </c>
      <c r="CH116" s="321">
        <v>46.712925762756448</v>
      </c>
      <c r="CI116" s="321">
        <v>15.35761166505571</v>
      </c>
      <c r="CJ116" s="321">
        <v>-42.041676893476499</v>
      </c>
      <c r="CK116" s="321">
        <v>-0.75485593777388382</v>
      </c>
      <c r="CL116" s="321">
        <v>32.160452143276572</v>
      </c>
      <c r="CM116" s="321">
        <v>76.969671581769433</v>
      </c>
      <c r="CN116" s="321">
        <v>-13.798217779512431</v>
      </c>
      <c r="CO116" s="321">
        <v>-7.932460014635164</v>
      </c>
      <c r="CP116" s="321">
        <v>-25.078702281702508</v>
      </c>
      <c r="CQ116" s="321">
        <v>33.658101033451182</v>
      </c>
      <c r="CR116" s="321">
        <v>-50.765665182987142</v>
      </c>
      <c r="CS116" s="321">
        <v>30.443847480503901</v>
      </c>
      <c r="CT116" s="321">
        <v>3.1425042384270281</v>
      </c>
      <c r="CU116" s="321">
        <v>21.292284298971651</v>
      </c>
      <c r="CV116" s="321">
        <v>-0.75997029905776381</v>
      </c>
      <c r="CW116" s="321">
        <v>-19.55370579258177</v>
      </c>
      <c r="CX116" s="321">
        <v>-500.84604733131931</v>
      </c>
      <c r="CY116" s="321">
        <v>663.58192474839882</v>
      </c>
      <c r="CZ116" s="321">
        <v>-23.528986058554072</v>
      </c>
      <c r="DA116" s="321">
        <v>-2.9751613808588271</v>
      </c>
      <c r="DB116" s="321">
        <v>199.78043007678491</v>
      </c>
      <c r="DC116" s="321">
        <v>-99.466743535162408</v>
      </c>
      <c r="DD116" s="321">
        <v>-5.1942402779633836</v>
      </c>
      <c r="DE116" s="321">
        <v>4.3345191364082432</v>
      </c>
      <c r="DF116" s="321">
        <v>-30.27555414750211</v>
      </c>
      <c r="DG116" s="321">
        <v>148.91556971514251</v>
      </c>
      <c r="DH116" s="321">
        <v>14.93799848787739</v>
      </c>
      <c r="DI116" s="321">
        <v>-265.92319587628867</v>
      </c>
      <c r="DJ116" s="321">
        <v>-14.13304987899973</v>
      </c>
      <c r="DK116" s="321">
        <v>2.7416977032898822</v>
      </c>
      <c r="DL116" s="321">
        <v>7.6482683982683666E-2</v>
      </c>
      <c r="DM116" s="321">
        <v>9.4747526264353787</v>
      </c>
      <c r="DN116" s="321">
        <v>-11.912347239780869</v>
      </c>
      <c r="DO116" s="321">
        <v>1.270312050618265E-2</v>
      </c>
      <c r="DP116" s="321">
        <v>16.785650211897671</v>
      </c>
      <c r="DQ116" s="321">
        <v>-83.730790051674276</v>
      </c>
      <c r="DR116" s="321">
        <v>-5.1691745036572616</v>
      </c>
      <c r="DS116" s="321">
        <v>1.0418386602192971E-2</v>
      </c>
      <c r="DT116" s="321">
        <v>47.946386350817818</v>
      </c>
      <c r="DU116" s="321">
        <v>-28.186004350978969</v>
      </c>
      <c r="DV116" s="321">
        <v>-26.078277612611991</v>
      </c>
      <c r="DW116" s="321">
        <v>-372.37038390284067</v>
      </c>
      <c r="DX116" s="321">
        <v>-10.31485778443114</v>
      </c>
      <c r="DY116" s="321">
        <v>7.8857058480771256</v>
      </c>
      <c r="DZ116" s="321">
        <v>-29.499577922077918</v>
      </c>
      <c r="EA116" s="321">
        <v>-26.532527460368549</v>
      </c>
      <c r="EB116" s="321">
        <v>-15.45389282131312</v>
      </c>
      <c r="EC116" s="321">
        <v>-13.28383458646617</v>
      </c>
      <c r="ED116" s="321">
        <v>6.8830990645835364</v>
      </c>
      <c r="EE116" s="321">
        <v>-26.888522694280461</v>
      </c>
      <c r="EF116" s="321">
        <v>24.183149165848871</v>
      </c>
      <c r="EG116" s="321">
        <v>-72.76554079576934</v>
      </c>
      <c r="EH116" s="321">
        <v>9.7584203988231479</v>
      </c>
      <c r="EI116" s="321">
        <v>16.38229724435157</v>
      </c>
      <c r="EJ116" s="321">
        <v>73.122178093645488</v>
      </c>
      <c r="EK116" s="321">
        <v>-305.64029535864978</v>
      </c>
      <c r="EL116" s="321">
        <v>32.097131474103591</v>
      </c>
      <c r="EM116" s="321">
        <v>-6.6057953772943572</v>
      </c>
      <c r="EN116" s="321">
        <v>-17.432365764111982</v>
      </c>
      <c r="EO116" s="321">
        <v>61.682920524438032</v>
      </c>
      <c r="EP116" s="321">
        <v>16.76083451035781</v>
      </c>
      <c r="EQ116" s="321">
        <v>155.32065327793171</v>
      </c>
      <c r="ER116" s="321">
        <v>-455.93249999999989</v>
      </c>
      <c r="ES116" s="321">
        <v>-30.409760738115111</v>
      </c>
      <c r="ET116" s="321">
        <v>43.876794145420213</v>
      </c>
      <c r="EU116" s="321">
        <v>37.141903409090908</v>
      </c>
      <c r="EV116" s="321">
        <v>-415.02544773928361</v>
      </c>
      <c r="EW116" s="321">
        <v>5.6380060223549782</v>
      </c>
      <c r="EX116" s="321">
        <v>6.2721745342324846</v>
      </c>
      <c r="EY116" s="321">
        <v>-13.342577171572151</v>
      </c>
      <c r="EZ116" s="321">
        <v>65.72798854301773</v>
      </c>
      <c r="FA116" s="321">
        <v>29.376313836254941</v>
      </c>
      <c r="FB116" s="321">
        <v>-19.510153335217641</v>
      </c>
      <c r="FC116" s="321">
        <v>36.88507088404441</v>
      </c>
      <c r="FD116" s="321">
        <v>-458.17505963029208</v>
      </c>
      <c r="FE116" s="321">
        <v>-98.492050492022543</v>
      </c>
      <c r="FF116" s="321">
        <v>-2.6762870199801609</v>
      </c>
      <c r="FG116" s="321">
        <v>-4.0118756742179063</v>
      </c>
      <c r="FH116" s="321">
        <v>0.54857109146008243</v>
      </c>
      <c r="FI116" s="321">
        <v>-19.860287507592631</v>
      </c>
      <c r="FJ116" s="321">
        <v>-18.47443727115051</v>
      </c>
      <c r="FK116" s="321">
        <v>6.8353142967713421</v>
      </c>
      <c r="FL116" s="321">
        <v>1.660949774629753</v>
      </c>
      <c r="FM116" s="321">
        <v>-8.4796130289532279</v>
      </c>
      <c r="FN116" s="321">
        <v>-4.3815776505061281</v>
      </c>
      <c r="FO116" s="321">
        <v>14.42395855139209</v>
      </c>
      <c r="FP116" s="321">
        <v>23.93144208037824</v>
      </c>
      <c r="FQ116" s="321">
        <v>-516.13758627300615</v>
      </c>
      <c r="FR116" s="321">
        <v>-28.097878847671659</v>
      </c>
      <c r="FS116" s="321">
        <v>17.12561487268519</v>
      </c>
      <c r="FT116" s="321">
        <v>-73.489008880324945</v>
      </c>
      <c r="FU116" s="321">
        <v>-27.7292600896861</v>
      </c>
      <c r="FV116" s="321">
        <v>1.2359849835130601</v>
      </c>
      <c r="FW116" s="321">
        <v>-5.2884322742474934</v>
      </c>
      <c r="FX116" s="321">
        <v>61.240485465116294</v>
      </c>
      <c r="FY116" s="321">
        <v>-5.4204786620530534</v>
      </c>
      <c r="FZ116" s="321">
        <v>145.80541208791209</v>
      </c>
      <c r="GA116" s="321">
        <v>-1.3621819583654591</v>
      </c>
      <c r="GB116" s="321">
        <v>39.483281249999997</v>
      </c>
      <c r="GC116" s="321">
        <v>-12.94876149726394</v>
      </c>
      <c r="GD116" s="321">
        <v>20.610603643216081</v>
      </c>
      <c r="GE116" s="321">
        <v>47.571205813240702</v>
      </c>
      <c r="GF116" s="321">
        <v>-38.235516880456082</v>
      </c>
      <c r="GG116" s="321">
        <v>0.27755010834236488</v>
      </c>
      <c r="GH116" s="321">
        <v>-32.688485410132117</v>
      </c>
      <c r="GI116" s="321">
        <v>-32.98463490872718</v>
      </c>
      <c r="GJ116" s="321">
        <v>-11.894225789746249</v>
      </c>
      <c r="GK116" s="321">
        <v>-44.074267420923107</v>
      </c>
      <c r="GL116" s="321">
        <v>1.2393247329167461</v>
      </c>
      <c r="GM116" s="321">
        <v>-23.94136553161918</v>
      </c>
      <c r="GN116" s="321">
        <v>6.8091473849945254</v>
      </c>
      <c r="GO116" s="321">
        <v>-525.05823293172693</v>
      </c>
      <c r="GP116" s="321">
        <v>56.960236862293819</v>
      </c>
      <c r="GQ116" s="321">
        <v>-2.2602345415778249</v>
      </c>
      <c r="GR116" s="321">
        <v>-10.528181818181819</v>
      </c>
      <c r="GS116" s="321">
        <v>-47.30410417916417</v>
      </c>
      <c r="GT116" s="321">
        <v>-17.80997983870968</v>
      </c>
      <c r="GU116" s="321">
        <v>-18.054516695023391</v>
      </c>
      <c r="GV116" s="321">
        <v>157.3494896404631</v>
      </c>
      <c r="GW116" s="321">
        <v>-510.92126758728512</v>
      </c>
      <c r="GX116" s="321">
        <v>-49.026037992946463</v>
      </c>
      <c r="GY116" s="321">
        <v>87.786148732992132</v>
      </c>
      <c r="GZ116" s="321">
        <v>-12.0821427121789</v>
      </c>
      <c r="HA116" s="321">
        <v>2.1669315048152362</v>
      </c>
      <c r="HB116" s="321">
        <v>-29.38908792446966</v>
      </c>
      <c r="HC116" s="321">
        <v>10.423063000616141</v>
      </c>
      <c r="HD116" s="321">
        <v>8.9079831932773104</v>
      </c>
      <c r="HE116" s="321">
        <v>-78.815058445391088</v>
      </c>
      <c r="HF116" s="321">
        <v>-7.2235093696763206</v>
      </c>
      <c r="HG116" s="321">
        <v>113.84471868365181</v>
      </c>
      <c r="HH116" s="321">
        <v>-5.8441364694148934</v>
      </c>
      <c r="HI116" s="321">
        <v>8.9858176838810646</v>
      </c>
      <c r="HJ116" s="321">
        <v>4.7914373494396578</v>
      </c>
      <c r="HK116" s="321">
        <v>24.306104901117799</v>
      </c>
      <c r="HL116" s="321">
        <v>-88.836433081768689</v>
      </c>
      <c r="HM116" s="321">
        <v>-22.378335622226921</v>
      </c>
      <c r="HN116" s="321">
        <v>-2.6245357761822228</v>
      </c>
      <c r="HO116" s="321">
        <v>6.565438999688384</v>
      </c>
      <c r="HP116" s="321">
        <v>-16.408890217969169</v>
      </c>
      <c r="HQ116" s="321">
        <v>-50.001063859298711</v>
      </c>
      <c r="HR116" s="321">
        <v>2.479194231203433</v>
      </c>
      <c r="HS116" s="321">
        <v>-34.420700152206997</v>
      </c>
      <c r="HT116" s="321">
        <v>-11.40625191665028</v>
      </c>
      <c r="HU116" s="321">
        <v>29.763629848229339</v>
      </c>
      <c r="HV116" s="321">
        <v>18.28819008782936</v>
      </c>
      <c r="HW116" s="321">
        <v>-22.696503893833441</v>
      </c>
      <c r="HX116" s="321">
        <v>47.559297199170118</v>
      </c>
      <c r="HY116" s="321">
        <v>-5.8587531713981136</v>
      </c>
      <c r="HZ116" s="321">
        <v>10.950549098414079</v>
      </c>
      <c r="IA116" s="321">
        <v>44.797735363924048</v>
      </c>
      <c r="IB116" s="321">
        <v>52.59060158201499</v>
      </c>
      <c r="IC116" s="321">
        <v>13.382909046029431</v>
      </c>
      <c r="ID116" s="321">
        <v>6.3279922606191503</v>
      </c>
      <c r="IE116" s="321">
        <v>-3.5163170288267618</v>
      </c>
      <c r="IF116" s="321">
        <v>-194.9683787609188</v>
      </c>
      <c r="IG116" s="321">
        <v>-12.80442660268241</v>
      </c>
      <c r="IH116" s="321">
        <v>211.0775486111111</v>
      </c>
      <c r="II116" s="321">
        <v>68.540425910546915</v>
      </c>
      <c r="IJ116" s="321">
        <v>-3.2019250700280111</v>
      </c>
      <c r="IK116" s="321">
        <v>-2.6835171821305841</v>
      </c>
      <c r="IL116" s="321">
        <v>50.922209868699703</v>
      </c>
      <c r="IM116" s="321">
        <v>-3.263391588519466</v>
      </c>
      <c r="IN116" s="321">
        <v>32.513847632689988</v>
      </c>
      <c r="IO116" s="321">
        <v>2.0615519253208872</v>
      </c>
      <c r="IP116" s="321">
        <v>-14.699382592711</v>
      </c>
      <c r="IQ116" s="321">
        <v>-21.25439267725687</v>
      </c>
      <c r="IR116" s="321">
        <v>20.94740240368224</v>
      </c>
      <c r="IS116" s="321">
        <v>-12.9160945727015</v>
      </c>
      <c r="IT116" s="321">
        <v>-33.443701044386422</v>
      </c>
      <c r="IU116" s="321">
        <v>7.7298331966092428</v>
      </c>
      <c r="IV116" s="321">
        <v>162.8918439716312</v>
      </c>
      <c r="IW116" s="321">
        <v>-48.182713906035673</v>
      </c>
      <c r="IX116" s="321">
        <v>-59.179062889153663</v>
      </c>
      <c r="IY116" s="321">
        <v>-86.555475504322771</v>
      </c>
      <c r="IZ116" s="321">
        <v>9.3776539278131601</v>
      </c>
      <c r="JA116" s="321">
        <v>-19.72529761904762</v>
      </c>
      <c r="JB116" s="321">
        <v>-9.7979973591549285</v>
      </c>
      <c r="JC116" s="321">
        <v>127.5039299749911</v>
      </c>
      <c r="JD116" s="321">
        <v>78.868201362281823</v>
      </c>
      <c r="JE116" s="321">
        <v>0.53949138794789886</v>
      </c>
      <c r="JF116" s="321">
        <v>-19.684996760856588</v>
      </c>
      <c r="JG116" s="321">
        <v>-22.72247571294265</v>
      </c>
      <c r="JH116" s="321">
        <v>360.07756382518392</v>
      </c>
      <c r="JI116" s="321">
        <v>68.636762593250438</v>
      </c>
      <c r="JJ116" s="321">
        <v>5.9598257960313772</v>
      </c>
      <c r="JK116" s="321">
        <v>18.128378896785669</v>
      </c>
      <c r="JL116" s="321">
        <v>58.983418651235247</v>
      </c>
      <c r="JM116" s="321">
        <v>78.092356042173563</v>
      </c>
      <c r="JN116" s="321">
        <v>-24.939610817941951</v>
      </c>
      <c r="JO116" s="321">
        <v>-17.643344271260599</v>
      </c>
      <c r="JP116" s="321">
        <v>1.888111641349645</v>
      </c>
      <c r="JQ116" s="321">
        <v>21.64012336303497</v>
      </c>
      <c r="JR116" s="321">
        <v>-94.074333934992396</v>
      </c>
      <c r="JS116" s="321">
        <v>8.6833215810428346</v>
      </c>
      <c r="JT116" s="321">
        <v>8.6320949209415847</v>
      </c>
      <c r="JU116" s="321">
        <v>22.851330142475511</v>
      </c>
      <c r="JV116" s="321">
        <v>167.1778835764452</v>
      </c>
      <c r="JW116" s="321">
        <v>24.674185324761702</v>
      </c>
      <c r="JX116" s="321">
        <v>-6.027806209484817</v>
      </c>
      <c r="JY116" s="321">
        <v>11.042187500000001</v>
      </c>
      <c r="JZ116" s="321">
        <v>-1.7152793499774239</v>
      </c>
      <c r="KA116" s="321">
        <v>-14.702584533310199</v>
      </c>
      <c r="KB116" s="321">
        <v>49.471710778672801</v>
      </c>
      <c r="KC116" s="321">
        <v>259.28975273754861</v>
      </c>
      <c r="KD116" s="321">
        <v>25.388111873990312</v>
      </c>
      <c r="KE116" s="321">
        <v>-25.775772946859899</v>
      </c>
      <c r="KF116" s="321">
        <v>-56.131466003762426</v>
      </c>
      <c r="KG116" s="321">
        <v>29.822363851746079</v>
      </c>
      <c r="KH116" s="321">
        <v>-24.949105818300499</v>
      </c>
      <c r="KI116" s="321">
        <v>-3.2225262197902418</v>
      </c>
      <c r="KJ116" s="321">
        <v>43.518910919540232</v>
      </c>
      <c r="KK116" s="321">
        <v>-2.048593432919958</v>
      </c>
    </row>
    <row r="117" spans="1:297" s="493" customFormat="1" ht="30" customHeight="1">
      <c r="A117" s="491"/>
      <c r="B117" s="492" t="s">
        <v>617</v>
      </c>
      <c r="C117" s="509">
        <v>675.19460107061673</v>
      </c>
      <c r="D117" s="694">
        <v>-762.44559547602341</v>
      </c>
      <c r="E117" s="694">
        <v>2478.9077391480628</v>
      </c>
      <c r="F117" s="509">
        <v>1316.293991819731</v>
      </c>
      <c r="G117" s="509">
        <v>1809.6683617311401</v>
      </c>
      <c r="H117" s="509">
        <v>1133.5209340314059</v>
      </c>
      <c r="I117" s="509">
        <v>1122.9589974163191</v>
      </c>
      <c r="J117" s="509">
        <v>842.86195543430392</v>
      </c>
      <c r="K117" s="509">
        <v>829.58606542549546</v>
      </c>
      <c r="L117" s="509">
        <v>517.28047571336788</v>
      </c>
      <c r="M117" s="509">
        <v>2228.4827005286838</v>
      </c>
      <c r="N117" s="509">
        <v>1935.2805425747219</v>
      </c>
      <c r="O117" s="509">
        <v>1396.7220011476929</v>
      </c>
      <c r="P117" s="509">
        <v>584.95995117863674</v>
      </c>
      <c r="Q117" s="509">
        <v>-412.72366933678649</v>
      </c>
      <c r="R117" s="509">
        <v>1351.7131222990311</v>
      </c>
      <c r="S117" s="509">
        <v>711.44211902435131</v>
      </c>
      <c r="T117" s="509">
        <v>677.99674137756483</v>
      </c>
      <c r="U117" s="509">
        <v>1462.1442544957511</v>
      </c>
      <c r="V117" s="509">
        <v>1661.752302141264</v>
      </c>
      <c r="W117" s="509">
        <v>1699.4701604379809</v>
      </c>
      <c r="X117" s="509">
        <v>163.66959817735901</v>
      </c>
      <c r="Y117" s="509">
        <v>793.37073964746401</v>
      </c>
      <c r="Z117" s="509">
        <v>-99.039417436541783</v>
      </c>
      <c r="AA117" s="509">
        <v>-31.776223599911631</v>
      </c>
      <c r="AB117" s="509">
        <v>257.29594681697972</v>
      </c>
      <c r="AC117" s="509">
        <v>504.619394953469</v>
      </c>
      <c r="AD117" s="509">
        <v>699.19160374895239</v>
      </c>
      <c r="AE117" s="509">
        <v>376.53769232446422</v>
      </c>
      <c r="AF117" s="509">
        <v>441.64367770796389</v>
      </c>
      <c r="AG117" s="509">
        <v>881.35791931840492</v>
      </c>
      <c r="AH117" s="509">
        <v>420.85414116814422</v>
      </c>
      <c r="AI117" s="509">
        <v>877.17221216266933</v>
      </c>
      <c r="AJ117" s="509">
        <v>812.32046484189812</v>
      </c>
      <c r="AK117" s="509">
        <v>855.14389802054711</v>
      </c>
      <c r="AL117" s="509">
        <v>1645.5326100216239</v>
      </c>
      <c r="AM117" s="509">
        <v>369.19088890498921</v>
      </c>
      <c r="AN117" s="509">
        <v>1016.225920892927</v>
      </c>
      <c r="AO117" s="509">
        <v>409.06944843666213</v>
      </c>
      <c r="AP117" s="509">
        <v>616.06204171312061</v>
      </c>
      <c r="AQ117" s="509">
        <v>1476.7380047224649</v>
      </c>
      <c r="AR117" s="509">
        <v>1134.522553763768</v>
      </c>
      <c r="AS117" s="509">
        <v>830.09545737595272</v>
      </c>
      <c r="AT117" s="509">
        <v>710.9013424333358</v>
      </c>
      <c r="AU117" s="509">
        <v>1254.6013390455651</v>
      </c>
      <c r="AV117" s="509">
        <v>1012.989827673787</v>
      </c>
      <c r="AW117" s="509">
        <v>1833.1751385751061</v>
      </c>
      <c r="AX117" s="509">
        <v>150.81910131793299</v>
      </c>
      <c r="AY117" s="509">
        <v>524.42157075431476</v>
      </c>
      <c r="AZ117" s="509">
        <v>1065.756942894461</v>
      </c>
      <c r="BA117" s="509">
        <v>786.04055228730965</v>
      </c>
      <c r="BB117" s="509">
        <v>700.55087691228027</v>
      </c>
      <c r="BC117" s="509">
        <v>524.8620864910298</v>
      </c>
      <c r="BD117" s="509">
        <v>798.20896077137945</v>
      </c>
      <c r="BE117" s="509">
        <v>762.70310077895772</v>
      </c>
      <c r="BF117" s="509">
        <v>805.40997106622797</v>
      </c>
      <c r="BG117" s="509">
        <v>536.3818633056336</v>
      </c>
      <c r="BH117" s="509">
        <v>863.05976903314377</v>
      </c>
      <c r="BI117" s="509">
        <v>800.47567643645016</v>
      </c>
      <c r="BJ117" s="509">
        <v>458.85251063747228</v>
      </c>
      <c r="BK117" s="509">
        <v>1387.3423227062769</v>
      </c>
      <c r="BL117" s="509">
        <v>260.37773735545949</v>
      </c>
      <c r="BM117" s="509">
        <v>354.33956674138818</v>
      </c>
      <c r="BN117" s="509">
        <v>732.28573009334411</v>
      </c>
      <c r="BO117" s="509">
        <v>-149.1870314529302</v>
      </c>
      <c r="BP117" s="509">
        <v>582.52878687188377</v>
      </c>
      <c r="BQ117" s="509">
        <v>1193.084513276109</v>
      </c>
      <c r="BR117" s="509">
        <v>671.93334212101206</v>
      </c>
      <c r="BS117" s="509">
        <v>512.54003265897302</v>
      </c>
      <c r="BT117" s="509">
        <v>893.00381505101598</v>
      </c>
      <c r="BU117" s="509">
        <v>1251.5455565446421</v>
      </c>
      <c r="BV117" s="509">
        <v>952.43665816268162</v>
      </c>
      <c r="BW117" s="509">
        <v>904.75924893678632</v>
      </c>
      <c r="BX117" s="509">
        <v>896.90173869527712</v>
      </c>
      <c r="BY117" s="509">
        <v>999.29807267391698</v>
      </c>
      <c r="BZ117" s="509">
        <v>1184.873731376231</v>
      </c>
      <c r="CA117" s="509">
        <v>-762.44559547602341</v>
      </c>
      <c r="CB117" s="509">
        <v>912.51948031612051</v>
      </c>
      <c r="CC117" s="509">
        <v>1097.306935142135</v>
      </c>
      <c r="CD117" s="509">
        <v>2097.247677341999</v>
      </c>
      <c r="CE117" s="509">
        <v>1271.204539206766</v>
      </c>
      <c r="CF117" s="509">
        <v>450.83525638438118</v>
      </c>
      <c r="CG117" s="509">
        <v>-187.65534594425409</v>
      </c>
      <c r="CH117" s="509">
        <v>299.21278369368957</v>
      </c>
      <c r="CI117" s="509">
        <v>1204.989327514445</v>
      </c>
      <c r="CJ117" s="509">
        <v>621.97469151224436</v>
      </c>
      <c r="CK117" s="509">
        <v>842.56386180153777</v>
      </c>
      <c r="CL117" s="509">
        <v>954.21514185909166</v>
      </c>
      <c r="CM117" s="509">
        <v>1419.631803144126</v>
      </c>
      <c r="CN117" s="509">
        <v>1001.848368413889</v>
      </c>
      <c r="CO117" s="509">
        <v>1439.6021591806621</v>
      </c>
      <c r="CP117" s="509">
        <v>1824.51329621324</v>
      </c>
      <c r="CQ117" s="509">
        <v>1395.6353398675001</v>
      </c>
      <c r="CR117" s="509">
        <v>1793.7634448171709</v>
      </c>
      <c r="CS117" s="509">
        <v>566.30370967707177</v>
      </c>
      <c r="CT117" s="509">
        <v>724.96583843393705</v>
      </c>
      <c r="CU117" s="509">
        <v>1378.276847454546</v>
      </c>
      <c r="CV117" s="509">
        <v>1097.5957849296969</v>
      </c>
      <c r="CW117" s="509">
        <v>1213.5169821809261</v>
      </c>
      <c r="CX117" s="509">
        <v>1203.3264808271881</v>
      </c>
      <c r="CY117" s="509">
        <v>1455.8441657383501</v>
      </c>
      <c r="CZ117" s="509">
        <v>276.8962568373056</v>
      </c>
      <c r="DA117" s="509">
        <v>126.9127312182292</v>
      </c>
      <c r="DB117" s="509">
        <v>1411.3284391740281</v>
      </c>
      <c r="DC117" s="509">
        <v>1144.087059082291</v>
      </c>
      <c r="DD117" s="509">
        <v>1096.116675610835</v>
      </c>
      <c r="DE117" s="509">
        <v>1306.7151218179131</v>
      </c>
      <c r="DF117" s="509">
        <v>385.60636190844002</v>
      </c>
      <c r="DG117" s="509">
        <v>1504.9280843478509</v>
      </c>
      <c r="DH117" s="509">
        <v>794.3967553958297</v>
      </c>
      <c r="DI117" s="509">
        <v>-251.8538206890002</v>
      </c>
      <c r="DJ117" s="509">
        <v>1010.3256769825319</v>
      </c>
      <c r="DK117" s="509">
        <v>751.75644560199123</v>
      </c>
      <c r="DL117" s="509">
        <v>1180.957551971678</v>
      </c>
      <c r="DM117" s="509">
        <v>302.76428250861369</v>
      </c>
      <c r="DN117" s="509">
        <v>2004.7670052306689</v>
      </c>
      <c r="DO117" s="509">
        <v>952.73322233974238</v>
      </c>
      <c r="DP117" s="509">
        <v>1545.5236107418821</v>
      </c>
      <c r="DQ117" s="509">
        <v>652.95865943982619</v>
      </c>
      <c r="DR117" s="509">
        <v>579.64746816312004</v>
      </c>
      <c r="DS117" s="509">
        <v>1417.830369709807</v>
      </c>
      <c r="DT117" s="509">
        <v>680.45854049130764</v>
      </c>
      <c r="DU117" s="509">
        <v>1180.1797614887189</v>
      </c>
      <c r="DV117" s="509">
        <v>415.39532977168449</v>
      </c>
      <c r="DW117" s="509">
        <v>693.03163219137059</v>
      </c>
      <c r="DX117" s="509">
        <v>1015.916830475649</v>
      </c>
      <c r="DY117" s="509">
        <v>1057.9992330225889</v>
      </c>
      <c r="DZ117" s="509">
        <v>721.71678399839561</v>
      </c>
      <c r="EA117" s="509">
        <v>864.60203858812361</v>
      </c>
      <c r="EB117" s="509">
        <v>654.7546278252903</v>
      </c>
      <c r="EC117" s="509">
        <v>1934.811800755597</v>
      </c>
      <c r="ED117" s="509">
        <v>658.71322446542513</v>
      </c>
      <c r="EE117" s="509">
        <v>862.78409555188659</v>
      </c>
      <c r="EF117" s="509">
        <v>2069.371693187622</v>
      </c>
      <c r="EG117" s="509">
        <v>844.64295983399506</v>
      </c>
      <c r="EH117" s="509">
        <v>871.39424360009036</v>
      </c>
      <c r="EI117" s="509">
        <v>762.54885794003394</v>
      </c>
      <c r="EJ117" s="509">
        <v>677.50780411438507</v>
      </c>
      <c r="EK117" s="509">
        <v>1406.9439306899051</v>
      </c>
      <c r="EL117" s="509">
        <v>2076.8148268112668</v>
      </c>
      <c r="EM117" s="509">
        <v>2278.064711671369</v>
      </c>
      <c r="EN117" s="509">
        <v>349.23229482963808</v>
      </c>
      <c r="EO117" s="509">
        <v>702.383177863622</v>
      </c>
      <c r="EP117" s="509">
        <v>660.68552619127991</v>
      </c>
      <c r="EQ117" s="509">
        <v>1319.739488713298</v>
      </c>
      <c r="ER117" s="509">
        <v>647.30130025313701</v>
      </c>
      <c r="ES117" s="509">
        <v>696.28282321280676</v>
      </c>
      <c r="ET117" s="509">
        <v>1926.671584800499</v>
      </c>
      <c r="EU117" s="509">
        <v>448.849147094329</v>
      </c>
      <c r="EV117" s="509">
        <v>997.90178306372252</v>
      </c>
      <c r="EW117" s="509">
        <v>228.89539527832369</v>
      </c>
      <c r="EX117" s="509">
        <v>1264.267632000129</v>
      </c>
      <c r="EY117" s="509">
        <v>792.79316701263122</v>
      </c>
      <c r="EZ117" s="509">
        <v>1960.9077913367601</v>
      </c>
      <c r="FA117" s="509">
        <v>1200.488851104373</v>
      </c>
      <c r="FB117" s="509">
        <v>1227.6144802601</v>
      </c>
      <c r="FC117" s="509">
        <v>646.1585588280775</v>
      </c>
      <c r="FD117" s="509">
        <v>27.496833934156129</v>
      </c>
      <c r="FE117" s="509">
        <v>708.24325098618976</v>
      </c>
      <c r="FF117" s="509">
        <v>220.75030116802961</v>
      </c>
      <c r="FG117" s="509">
        <v>7.2706530637534801</v>
      </c>
      <c r="FH117" s="509">
        <v>567.16453969534427</v>
      </c>
      <c r="FI117" s="509">
        <v>291.07049305316838</v>
      </c>
      <c r="FJ117" s="509">
        <v>1651.702344744833</v>
      </c>
      <c r="FK117" s="509">
        <v>654.40457544522303</v>
      </c>
      <c r="FL117" s="509">
        <v>1031.124805882341</v>
      </c>
      <c r="FM117" s="509">
        <v>1331.967324642412</v>
      </c>
      <c r="FN117" s="509">
        <v>916.11850122940518</v>
      </c>
      <c r="FO117" s="509">
        <v>1928.662362089683</v>
      </c>
      <c r="FP117" s="509">
        <v>939.09272944518875</v>
      </c>
      <c r="FQ117" s="509">
        <v>1106.9291957649079</v>
      </c>
      <c r="FR117" s="509">
        <v>661.5386851071238</v>
      </c>
      <c r="FS117" s="509">
        <v>817.19956303626236</v>
      </c>
      <c r="FT117" s="509">
        <v>583.65193102500552</v>
      </c>
      <c r="FU117" s="509">
        <v>683.65633861780566</v>
      </c>
      <c r="FV117" s="509">
        <v>961.97245758491829</v>
      </c>
      <c r="FW117" s="509">
        <v>800.76885870176454</v>
      </c>
      <c r="FX117" s="509">
        <v>615.10407294254253</v>
      </c>
      <c r="FY117" s="509">
        <v>673.300539089062</v>
      </c>
      <c r="FZ117" s="509">
        <v>901.31252441043216</v>
      </c>
      <c r="GA117" s="509">
        <v>2070.7902150490249</v>
      </c>
      <c r="GB117" s="509">
        <v>1060.1781644357609</v>
      </c>
      <c r="GC117" s="509">
        <v>465.49677328511001</v>
      </c>
      <c r="GD117" s="509">
        <v>1400.513858348095</v>
      </c>
      <c r="GE117" s="509">
        <v>471.61046267738038</v>
      </c>
      <c r="GF117" s="509">
        <v>1515.303492843339</v>
      </c>
      <c r="GG117" s="509">
        <v>1326.1810399769799</v>
      </c>
      <c r="GH117" s="509">
        <v>858.52447460241535</v>
      </c>
      <c r="GI117" s="509">
        <v>940.3824002681414</v>
      </c>
      <c r="GJ117" s="509">
        <v>683.40532336996898</v>
      </c>
      <c r="GK117" s="509">
        <v>303.70351658258988</v>
      </c>
      <c r="GL117" s="509">
        <v>878.35479209980349</v>
      </c>
      <c r="GM117" s="509">
        <v>1158.002042856516</v>
      </c>
      <c r="GN117" s="509">
        <v>2202.107482530485</v>
      </c>
      <c r="GO117" s="509">
        <v>85.32382425462599</v>
      </c>
      <c r="GP117" s="509">
        <v>1361.4222368753281</v>
      </c>
      <c r="GQ117" s="509">
        <v>1851.62655964956</v>
      </c>
      <c r="GR117" s="509">
        <v>902.15207836180718</v>
      </c>
      <c r="GS117" s="509">
        <v>864.68518679562351</v>
      </c>
      <c r="GT117" s="509">
        <v>1404.804810162196</v>
      </c>
      <c r="GU117" s="509">
        <v>918.72933490160153</v>
      </c>
      <c r="GV117" s="509">
        <v>2181.7840547528299</v>
      </c>
      <c r="GW117" s="509">
        <v>343.60761460875938</v>
      </c>
      <c r="GX117" s="509">
        <v>613.19940984376149</v>
      </c>
      <c r="GY117" s="509">
        <v>1292.6390408438201</v>
      </c>
      <c r="GZ117" s="509">
        <v>990.35778972356206</v>
      </c>
      <c r="HA117" s="509">
        <v>677.72569290910837</v>
      </c>
      <c r="HB117" s="509">
        <v>648.36586907068113</v>
      </c>
      <c r="HC117" s="509">
        <v>935.92047864066444</v>
      </c>
      <c r="HD117" s="509">
        <v>2472.067623478431</v>
      </c>
      <c r="HE117" s="509">
        <v>308.09403906026768</v>
      </c>
      <c r="HF117" s="509">
        <v>700.50997430877055</v>
      </c>
      <c r="HG117" s="509">
        <v>1339.078422849341</v>
      </c>
      <c r="HH117" s="509">
        <v>1085.5502966165859</v>
      </c>
      <c r="HI117" s="509">
        <v>1857.0996566026911</v>
      </c>
      <c r="HJ117" s="509">
        <v>361.26866159812971</v>
      </c>
      <c r="HK117" s="509">
        <v>1017.393143880502</v>
      </c>
      <c r="HL117" s="509">
        <v>290.28117916718998</v>
      </c>
      <c r="HM117" s="509">
        <v>449.72603177213011</v>
      </c>
      <c r="HN117" s="509">
        <v>806.66083896426278</v>
      </c>
      <c r="HO117" s="509">
        <v>1031.5630221541639</v>
      </c>
      <c r="HP117" s="509">
        <v>728.70519761049172</v>
      </c>
      <c r="HQ117" s="509">
        <v>674.76698306367973</v>
      </c>
      <c r="HR117" s="509">
        <v>852.19512226334768</v>
      </c>
      <c r="HS117" s="509">
        <v>1324.976815875455</v>
      </c>
      <c r="HT117" s="509">
        <v>660.17016423680536</v>
      </c>
      <c r="HU117" s="509">
        <v>899.52408082201384</v>
      </c>
      <c r="HV117" s="509">
        <v>1182.2047333016869</v>
      </c>
      <c r="HW117" s="509">
        <v>216.980488201273</v>
      </c>
      <c r="HX117" s="509">
        <v>1593.368072734301</v>
      </c>
      <c r="HY117" s="509">
        <v>539.02680549151148</v>
      </c>
      <c r="HZ117" s="509">
        <v>1739.7807946122921</v>
      </c>
      <c r="IA117" s="509">
        <v>1507.532835228523</v>
      </c>
      <c r="IB117" s="509">
        <v>1385.18788648745</v>
      </c>
      <c r="IC117" s="509">
        <v>492.19335485785388</v>
      </c>
      <c r="ID117" s="509">
        <v>1088.880203020816</v>
      </c>
      <c r="IE117" s="509">
        <v>1060.622550927452</v>
      </c>
      <c r="IF117" s="509">
        <v>713.58437398055219</v>
      </c>
      <c r="IG117" s="509">
        <v>761.46884476629339</v>
      </c>
      <c r="IH117" s="509">
        <v>1412.960915687918</v>
      </c>
      <c r="II117" s="509">
        <v>1045.709764570511</v>
      </c>
      <c r="IJ117" s="509">
        <v>1375.2872196737439</v>
      </c>
      <c r="IK117" s="509">
        <v>698.78709730099979</v>
      </c>
      <c r="IL117" s="509">
        <v>1430.143949389261</v>
      </c>
      <c r="IM117" s="509">
        <v>1285.7260368116331</v>
      </c>
      <c r="IN117" s="509">
        <v>707.27347416701741</v>
      </c>
      <c r="IO117" s="509">
        <v>1211.3480221800371</v>
      </c>
      <c r="IP117" s="509">
        <v>428.14455132638562</v>
      </c>
      <c r="IQ117" s="509">
        <v>2184.8340145139891</v>
      </c>
      <c r="IR117" s="509">
        <v>794.12120496512841</v>
      </c>
      <c r="IS117" s="509">
        <v>1549.0166523989651</v>
      </c>
      <c r="IT117" s="509">
        <v>713.81361750862061</v>
      </c>
      <c r="IU117" s="509">
        <v>2478.9077391480628</v>
      </c>
      <c r="IV117" s="509">
        <v>1385.6905843343</v>
      </c>
      <c r="IW117" s="509">
        <v>978.12861279020069</v>
      </c>
      <c r="IX117" s="509">
        <v>140.50587535634011</v>
      </c>
      <c r="IY117" s="509">
        <v>845.34769985803689</v>
      </c>
      <c r="IZ117" s="509">
        <v>1487.7844598055799</v>
      </c>
      <c r="JA117" s="509">
        <v>1310.0652370757271</v>
      </c>
      <c r="JB117" s="509">
        <v>1293.044101309124</v>
      </c>
      <c r="JC117" s="509">
        <v>1927.0137815924311</v>
      </c>
      <c r="JD117" s="509">
        <v>1423.4965740809521</v>
      </c>
      <c r="JE117" s="509">
        <v>444.18618664441328</v>
      </c>
      <c r="JF117" s="509">
        <v>325.40449487267222</v>
      </c>
      <c r="JG117" s="509">
        <v>869.8361465676204</v>
      </c>
      <c r="JH117" s="509">
        <v>298.51147771106912</v>
      </c>
      <c r="JI117" s="509">
        <v>878.66943296998363</v>
      </c>
      <c r="JJ117" s="509">
        <v>1898.509348283003</v>
      </c>
      <c r="JK117" s="509">
        <v>720.96263923368815</v>
      </c>
      <c r="JL117" s="509">
        <v>744.44411589738877</v>
      </c>
      <c r="JM117" s="509">
        <v>2276.9710103008752</v>
      </c>
      <c r="JN117" s="509">
        <v>2384.1542276789228</v>
      </c>
      <c r="JO117" s="509">
        <v>2083.3405439316389</v>
      </c>
      <c r="JP117" s="509">
        <v>1356.890017200644</v>
      </c>
      <c r="JQ117" s="509">
        <v>472.90011426528781</v>
      </c>
      <c r="JR117" s="509">
        <v>313.15240460741688</v>
      </c>
      <c r="JS117" s="509">
        <v>486.80416985852457</v>
      </c>
      <c r="JT117" s="509">
        <v>442.04326961689611</v>
      </c>
      <c r="JU117" s="509">
        <v>967.42252884928996</v>
      </c>
      <c r="JV117" s="509">
        <v>1571.017281075246</v>
      </c>
      <c r="JW117" s="509">
        <v>1026.316525065426</v>
      </c>
      <c r="JX117" s="509">
        <v>1168.7129452241711</v>
      </c>
      <c r="JY117" s="509">
        <v>1393.6847521740619</v>
      </c>
      <c r="JZ117" s="509">
        <v>687.71203002117977</v>
      </c>
      <c r="KA117" s="509">
        <v>1319.5239686290249</v>
      </c>
      <c r="KB117" s="509">
        <v>904.02902197676747</v>
      </c>
      <c r="KC117" s="509">
        <v>861.01225087741875</v>
      </c>
      <c r="KD117" s="509">
        <v>1204.538430518905</v>
      </c>
      <c r="KE117" s="509">
        <v>1387.3007343348961</v>
      </c>
      <c r="KF117" s="509">
        <v>1284.315531880681</v>
      </c>
      <c r="KG117" s="509">
        <v>1143.4023972906709</v>
      </c>
      <c r="KH117" s="509">
        <v>900.98877530001664</v>
      </c>
      <c r="KI117" s="509">
        <v>1035.010060303614</v>
      </c>
      <c r="KJ117" s="509">
        <v>547.83235106434529</v>
      </c>
      <c r="KK117" s="509">
        <v>601.84067153840658</v>
      </c>
    </row>
  </sheetData>
  <pageMargins left="0.7" right="0.7" top="0.75" bottom="0.75" header="0.3" footer="0.3"/>
  <pageSetup paperSize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G302"/>
  <sheetViews>
    <sheetView zoomScaleNormal="100" workbookViewId="0">
      <pane xSplit="4" ySplit="10" topLeftCell="E11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.85546875" style="562" bestFit="1" customWidth="1"/>
    <col min="2" max="2" width="7.5703125" style="562" bestFit="1" customWidth="1"/>
    <col min="3" max="3" width="10.28515625" style="562" customWidth="1"/>
    <col min="4" max="4" width="23.5703125" style="562" bestFit="1" customWidth="1"/>
    <col min="5" max="5" width="10.85546875" style="562" bestFit="1" customWidth="1"/>
    <col min="6" max="6" width="9.5703125" style="562" bestFit="1" customWidth="1"/>
    <col min="7" max="8" width="10.85546875" style="562" bestFit="1" customWidth="1"/>
    <col min="9" max="10" width="9.5703125" style="562" bestFit="1" customWidth="1"/>
    <col min="11" max="11" width="11.85546875" style="562" bestFit="1" customWidth="1"/>
    <col min="12" max="12" width="4.85546875" style="562" customWidth="1"/>
    <col min="13" max="13" width="11.42578125" style="562" bestFit="1" customWidth="1"/>
    <col min="14" max="14" width="11" style="562" bestFit="1" customWidth="1"/>
    <col min="15" max="15" width="11.85546875" style="562" bestFit="1" customWidth="1"/>
    <col min="16" max="16" width="10.85546875" style="562" bestFit="1" customWidth="1"/>
    <col min="17" max="17" width="9.7109375" style="562" bestFit="1" customWidth="1"/>
    <col min="18" max="19" width="8.7109375" style="562" bestFit="1" customWidth="1"/>
    <col min="20" max="20" width="10.5703125" style="562" bestFit="1" customWidth="1"/>
    <col min="21" max="21" width="9.5703125" style="562" bestFit="1" customWidth="1"/>
    <col min="22" max="22" width="11.28515625" style="562" bestFit="1" customWidth="1"/>
    <col min="23" max="23" width="3.85546875" style="562" customWidth="1"/>
    <col min="24" max="24" width="12.140625" style="562" bestFit="1" customWidth="1"/>
    <col min="25" max="25" width="15.42578125" style="562" bestFit="1" customWidth="1"/>
    <col min="26" max="26" width="14.42578125" style="562" bestFit="1" customWidth="1"/>
    <col min="27" max="27" width="7.42578125" style="562" bestFit="1" customWidth="1"/>
    <col min="28" max="28" width="3.85546875" style="562" customWidth="1"/>
    <col min="29" max="29" width="8.7109375" style="562" bestFit="1" customWidth="1"/>
    <col min="30" max="30" width="7.85546875" style="562" bestFit="1" customWidth="1"/>
    <col min="31" max="31" width="11.7109375" style="562" bestFit="1" customWidth="1"/>
    <col min="32" max="32" width="10.42578125" style="562" bestFit="1" customWidth="1"/>
    <col min="33" max="33" width="10.85546875" style="562" bestFit="1" customWidth="1"/>
    <col min="34" max="34" width="9.5703125" style="562" bestFit="1" customWidth="1"/>
    <col min="35" max="35" width="3.7109375" style="562" customWidth="1"/>
    <col min="36" max="38" width="11.42578125" style="562" bestFit="1" customWidth="1"/>
    <col min="39" max="39" width="8.7109375" style="562" bestFit="1" customWidth="1"/>
    <col min="40" max="40" width="10.5703125" style="562" bestFit="1" customWidth="1"/>
    <col min="41" max="41" width="13.5703125" style="562" bestFit="1" customWidth="1"/>
    <col min="42" max="43" width="12.42578125" style="562" bestFit="1" customWidth="1"/>
    <col min="44" max="44" width="13.7109375" style="562" bestFit="1" customWidth="1"/>
    <col min="45" max="45" width="12.140625" style="562" bestFit="1" customWidth="1"/>
    <col min="46" max="46" width="12.28515625" style="562" bestFit="1" customWidth="1"/>
    <col min="47" max="47" width="11.140625" style="562" bestFit="1" customWidth="1"/>
    <col min="48" max="48" width="12.5703125" style="562" bestFit="1" customWidth="1"/>
    <col min="49" max="49" width="14.42578125" style="562" customWidth="1"/>
    <col min="50" max="50" width="10.5703125" style="562" bestFit="1" customWidth="1"/>
    <col min="51" max="51" width="4.140625" style="562" customWidth="1"/>
    <col min="52" max="52" width="14.85546875" style="562" customWidth="1"/>
    <col min="53" max="53" width="13.140625" style="562" bestFit="1" customWidth="1"/>
    <col min="54" max="54" width="4.42578125" style="562" customWidth="1"/>
    <col min="55" max="55" width="14.85546875" style="562" bestFit="1" customWidth="1"/>
    <col min="56" max="56" width="14.85546875" style="562" customWidth="1"/>
    <col min="57" max="57" width="12.7109375" style="562" bestFit="1" customWidth="1"/>
    <col min="58" max="58" width="3.7109375" style="592" customWidth="1"/>
    <col min="59" max="60" width="6.5703125" style="562" bestFit="1" customWidth="1"/>
    <col min="61" max="61" width="6.85546875" style="562" bestFit="1" customWidth="1"/>
    <col min="62" max="62" width="7.7109375" style="562" bestFit="1" customWidth="1"/>
    <col min="63" max="63" width="6" style="562" bestFit="1" customWidth="1"/>
    <col min="64" max="64" width="7.42578125" style="562" bestFit="1" customWidth="1"/>
    <col min="65" max="65" width="12.28515625" style="562" customWidth="1"/>
    <col min="66" max="66" width="3.140625" style="562" customWidth="1"/>
    <col min="67" max="67" width="8.7109375" style="562" bestFit="1" customWidth="1"/>
    <col min="68" max="69" width="8.5703125" style="562" bestFit="1" customWidth="1"/>
    <col min="70" max="70" width="8.42578125" style="562" bestFit="1" customWidth="1"/>
    <col min="71" max="71" width="8.140625" style="562" bestFit="1" customWidth="1"/>
    <col min="72" max="72" width="6.42578125" style="562" bestFit="1" customWidth="1"/>
    <col min="73" max="73" width="7" style="562" bestFit="1" customWidth="1"/>
    <col min="74" max="74" width="8.7109375" style="562" bestFit="1" customWidth="1"/>
    <col min="75" max="75" width="8.42578125" style="562" bestFit="1" customWidth="1"/>
    <col min="76" max="76" width="11.28515625" style="562" bestFit="1" customWidth="1"/>
    <col min="77" max="77" width="2.7109375" style="562" customWidth="1"/>
    <col min="78" max="78" width="11.85546875" style="562" bestFit="1" customWidth="1"/>
    <col min="79" max="79" width="10.28515625" style="562" customWidth="1"/>
    <col min="80" max="80" width="12.28515625" style="562" customWidth="1"/>
    <col min="81" max="81" width="7.42578125" style="562" bestFit="1" customWidth="1"/>
    <col min="82" max="82" width="4.140625" style="562" customWidth="1"/>
    <col min="83" max="83" width="8" style="562" bestFit="1" customWidth="1"/>
    <col min="84" max="84" width="6.7109375" style="562" bestFit="1" customWidth="1"/>
    <col min="85" max="85" width="8" style="562" bestFit="1" customWidth="1"/>
    <col min="86" max="86" width="5.7109375" style="562" bestFit="1" customWidth="1"/>
    <col min="87" max="87" width="6.42578125" style="562" bestFit="1" customWidth="1"/>
    <col min="88" max="88" width="7.85546875" style="562" bestFit="1" customWidth="1"/>
    <col min="89" max="89" width="2.28515625" style="562" bestFit="1" customWidth="1"/>
    <col min="90" max="103" width="11.85546875" style="562" customWidth="1"/>
    <col min="104" max="104" width="10.42578125" style="562" customWidth="1"/>
    <col min="105" max="105" width="2.85546875" style="562" customWidth="1"/>
    <col min="106" max="106" width="10.85546875" style="562" customWidth="1"/>
    <col min="107" max="107" width="12.5703125" style="562" customWidth="1"/>
    <col min="108" max="108" width="3.140625" style="562" bestFit="1" customWidth="1"/>
    <col min="109" max="109" width="15" style="562" customWidth="1"/>
    <col min="110" max="110" width="6.42578125" style="562" customWidth="1"/>
    <col min="111" max="111" width="13.7109375" style="562" customWidth="1"/>
    <col min="112" max="112" width="9.140625" style="562" customWidth="1"/>
    <col min="113" max="16384" width="9.140625" style="562"/>
  </cols>
  <sheetData>
    <row r="1" spans="1:111" ht="30.75" customHeight="1">
      <c r="A1" s="504" t="s">
        <v>577</v>
      </c>
      <c r="BG1" s="595" t="s">
        <v>618</v>
      </c>
    </row>
    <row r="2" spans="1:111" ht="15" customHeight="1">
      <c r="A2" s="318" t="s">
        <v>578</v>
      </c>
    </row>
    <row r="3" spans="1:111" ht="15" customHeight="1">
      <c r="A3" s="319" t="s">
        <v>620</v>
      </c>
    </row>
    <row r="4" spans="1:111" ht="15" customHeight="1">
      <c r="A4" s="319"/>
      <c r="B4" s="545"/>
      <c r="C4" s="545"/>
      <c r="D4" s="546" t="s">
        <v>402</v>
      </c>
      <c r="E4" s="547">
        <v>8970.59</v>
      </c>
      <c r="F4" s="547">
        <v>9538.74</v>
      </c>
      <c r="G4" s="547">
        <v>8172.1</v>
      </c>
      <c r="H4" s="547">
        <v>13849.15</v>
      </c>
      <c r="I4" s="547">
        <v>70.22</v>
      </c>
      <c r="J4" s="547">
        <v>86.07</v>
      </c>
      <c r="K4" s="548"/>
      <c r="L4" s="549"/>
      <c r="M4" s="550">
        <v>75.930000000000007</v>
      </c>
      <c r="N4" s="550">
        <v>322.26</v>
      </c>
      <c r="O4" s="550">
        <v>322.26</v>
      </c>
      <c r="P4" s="549">
        <v>2003.77</v>
      </c>
      <c r="Q4" s="549">
        <v>45.52</v>
      </c>
      <c r="R4" s="549">
        <v>443.57</v>
      </c>
      <c r="S4" s="549">
        <v>324.47000000000003</v>
      </c>
      <c r="T4" s="549">
        <v>31.16</v>
      </c>
      <c r="U4" s="549">
        <v>754.59</v>
      </c>
      <c r="V4" s="551"/>
      <c r="W4" s="549"/>
      <c r="X4" s="549"/>
      <c r="Y4" s="552">
        <v>-1548.79</v>
      </c>
      <c r="Z4" s="591"/>
      <c r="AA4" s="549"/>
      <c r="AB4" s="549"/>
      <c r="AC4" s="553">
        <v>66.989999999999995</v>
      </c>
      <c r="AD4" s="553">
        <v>979.36</v>
      </c>
      <c r="AE4" s="553">
        <v>14.02</v>
      </c>
      <c r="AF4" s="549">
        <v>20.67</v>
      </c>
      <c r="AG4" s="549">
        <v>10.96</v>
      </c>
      <c r="AH4" s="554"/>
      <c r="AI4" s="555"/>
      <c r="AJ4" s="555"/>
      <c r="AK4" s="555"/>
      <c r="AL4" s="555"/>
      <c r="AM4" s="555"/>
      <c r="AN4" s="555"/>
      <c r="AO4" s="555"/>
      <c r="AP4" s="555"/>
      <c r="AQ4" s="555"/>
      <c r="AR4" s="555"/>
      <c r="AS4" s="546"/>
      <c r="AT4" s="555"/>
      <c r="AU4" s="555"/>
      <c r="AV4" s="555"/>
      <c r="AW4" s="555"/>
      <c r="AX4" s="556"/>
      <c r="AY4" s="555"/>
      <c r="AZ4" s="556"/>
      <c r="BA4" s="557"/>
      <c r="BB4" s="558"/>
      <c r="BC4" s="582"/>
      <c r="BD4" s="559"/>
      <c r="BE4" s="558"/>
      <c r="BF4" s="593"/>
      <c r="BG4" s="547">
        <v>8970.59</v>
      </c>
      <c r="BH4" s="547">
        <v>9538.74</v>
      </c>
      <c r="BI4" s="547">
        <v>8172.1</v>
      </c>
      <c r="BJ4" s="547">
        <v>13849.15</v>
      </c>
      <c r="BK4" s="547">
        <v>70.22</v>
      </c>
      <c r="BL4" s="547">
        <v>86.07</v>
      </c>
      <c r="BM4" s="560"/>
      <c r="BN4" s="549"/>
      <c r="BO4" s="550">
        <v>75.930000000000007</v>
      </c>
      <c r="BP4" s="550">
        <v>322.26</v>
      </c>
      <c r="BQ4" s="550">
        <v>322.26</v>
      </c>
      <c r="BR4" s="549">
        <v>2003.77</v>
      </c>
      <c r="BS4" s="549">
        <v>45.52</v>
      </c>
      <c r="BT4" s="549">
        <v>443.57</v>
      </c>
      <c r="BU4" s="549">
        <v>324.47000000000003</v>
      </c>
      <c r="BV4" s="549">
        <v>31.16</v>
      </c>
      <c r="BW4" s="549">
        <v>754.59</v>
      </c>
      <c r="BX4" s="561"/>
      <c r="BY4" s="549"/>
      <c r="BZ4" s="560"/>
      <c r="CA4" s="587">
        <v>-1548.79</v>
      </c>
      <c r="CB4" s="560"/>
      <c r="CC4" s="549"/>
      <c r="CD4" s="549"/>
      <c r="CE4" s="553">
        <v>66.989999999999995</v>
      </c>
      <c r="CF4" s="553">
        <v>979.36</v>
      </c>
      <c r="CG4" s="553">
        <v>14.02</v>
      </c>
      <c r="CH4" s="549">
        <v>20.67</v>
      </c>
      <c r="CI4" s="549">
        <v>10.96</v>
      </c>
      <c r="CJ4" s="556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6"/>
      <c r="DA4" s="555"/>
      <c r="DB4" s="556"/>
      <c r="DC4" s="556"/>
      <c r="DD4" s="555"/>
      <c r="DE4" s="554"/>
      <c r="DF4" s="555"/>
      <c r="DG4" s="556"/>
    </row>
    <row r="5" spans="1:111" ht="114.75" customHeight="1">
      <c r="A5" s="563" t="s">
        <v>18</v>
      </c>
      <c r="B5" s="563" t="s">
        <v>621</v>
      </c>
      <c r="C5" s="590" t="s">
        <v>584</v>
      </c>
      <c r="D5" s="588" t="s">
        <v>622</v>
      </c>
      <c r="E5" s="564" t="s">
        <v>392</v>
      </c>
      <c r="F5" s="564" t="s">
        <v>393</v>
      </c>
      <c r="G5" s="564" t="s">
        <v>394</v>
      </c>
      <c r="H5" s="564" t="s">
        <v>395</v>
      </c>
      <c r="I5" s="564" t="s">
        <v>396</v>
      </c>
      <c r="J5" s="564" t="s">
        <v>397</v>
      </c>
      <c r="K5" s="565" t="s">
        <v>589</v>
      </c>
      <c r="L5" s="545"/>
      <c r="M5" s="564" t="s">
        <v>590</v>
      </c>
      <c r="N5" s="564" t="s">
        <v>591</v>
      </c>
      <c r="O5" s="564" t="s">
        <v>592</v>
      </c>
      <c r="P5" s="564" t="s">
        <v>541</v>
      </c>
      <c r="Q5" s="564" t="s">
        <v>542</v>
      </c>
      <c r="R5" s="564" t="s">
        <v>593</v>
      </c>
      <c r="S5" s="564" t="s">
        <v>594</v>
      </c>
      <c r="T5" s="564" t="s">
        <v>545</v>
      </c>
      <c r="U5" s="564" t="s">
        <v>595</v>
      </c>
      <c r="V5" s="565" t="s">
        <v>596</v>
      </c>
      <c r="W5" s="566"/>
      <c r="X5" s="566" t="s">
        <v>346</v>
      </c>
      <c r="Y5" s="566" t="s">
        <v>619</v>
      </c>
      <c r="Z5" s="583" t="s">
        <v>598</v>
      </c>
      <c r="AA5" s="601" t="s">
        <v>623</v>
      </c>
      <c r="AB5" s="545"/>
      <c r="AC5" s="564" t="s">
        <v>548</v>
      </c>
      <c r="AD5" s="564" t="s">
        <v>549</v>
      </c>
      <c r="AE5" s="564" t="s">
        <v>600</v>
      </c>
      <c r="AF5" s="564" t="s">
        <v>601</v>
      </c>
      <c r="AG5" s="564" t="s">
        <v>552</v>
      </c>
      <c r="AH5" s="565" t="s">
        <v>348</v>
      </c>
      <c r="AI5" s="545"/>
      <c r="AJ5" s="564" t="s">
        <v>602</v>
      </c>
      <c r="AK5" s="564" t="s">
        <v>603</v>
      </c>
      <c r="AL5" s="564" t="s">
        <v>604</v>
      </c>
      <c r="AM5" s="564" t="s">
        <v>605</v>
      </c>
      <c r="AN5" s="564" t="s">
        <v>606</v>
      </c>
      <c r="AO5" s="564" t="s">
        <v>350</v>
      </c>
      <c r="AP5" s="564" t="s">
        <v>607</v>
      </c>
      <c r="AQ5" s="564" t="s">
        <v>431</v>
      </c>
      <c r="AR5" s="564" t="s">
        <v>608</v>
      </c>
      <c r="AS5" s="564" t="s">
        <v>609</v>
      </c>
      <c r="AT5" s="564" t="s">
        <v>351</v>
      </c>
      <c r="AU5" s="564" t="s">
        <v>610</v>
      </c>
      <c r="AV5" s="564" t="s">
        <v>352</v>
      </c>
      <c r="AW5" s="564" t="s">
        <v>611</v>
      </c>
      <c r="AX5" s="567" t="s">
        <v>612</v>
      </c>
      <c r="AY5" s="545"/>
      <c r="AZ5" s="567" t="s">
        <v>613</v>
      </c>
      <c r="BA5" s="567" t="s">
        <v>614</v>
      </c>
      <c r="BB5" s="566"/>
      <c r="BC5" s="583" t="s">
        <v>615</v>
      </c>
      <c r="BD5" s="586" t="s">
        <v>616</v>
      </c>
      <c r="BE5" s="566" t="s">
        <v>617</v>
      </c>
      <c r="BF5" s="594"/>
      <c r="BG5" s="564" t="s">
        <v>392</v>
      </c>
      <c r="BH5" s="564" t="s">
        <v>393</v>
      </c>
      <c r="BI5" s="564" t="s">
        <v>394</v>
      </c>
      <c r="BJ5" s="564" t="s">
        <v>395</v>
      </c>
      <c r="BK5" s="564" t="s">
        <v>396</v>
      </c>
      <c r="BL5" s="564" t="s">
        <v>397</v>
      </c>
      <c r="BM5" s="567" t="s">
        <v>589</v>
      </c>
      <c r="BN5" s="545"/>
      <c r="BO5" s="564" t="s">
        <v>590</v>
      </c>
      <c r="BP5" s="564" t="s">
        <v>591</v>
      </c>
      <c r="BQ5" s="564" t="s">
        <v>592</v>
      </c>
      <c r="BR5" s="564" t="s">
        <v>541</v>
      </c>
      <c r="BS5" s="564" t="s">
        <v>542</v>
      </c>
      <c r="BT5" s="564" t="s">
        <v>593</v>
      </c>
      <c r="BU5" s="564" t="s">
        <v>594</v>
      </c>
      <c r="BV5" s="564" t="s">
        <v>545</v>
      </c>
      <c r="BW5" s="564" t="s">
        <v>595</v>
      </c>
      <c r="BX5" s="567" t="s">
        <v>596</v>
      </c>
      <c r="BY5" s="566"/>
      <c r="BZ5" s="567" t="s">
        <v>346</v>
      </c>
      <c r="CA5" s="567" t="s">
        <v>619</v>
      </c>
      <c r="CB5" s="567" t="s">
        <v>598</v>
      </c>
      <c r="CC5" s="601" t="s">
        <v>623</v>
      </c>
      <c r="CD5" s="545"/>
      <c r="CE5" s="564" t="s">
        <v>548</v>
      </c>
      <c r="CF5" s="564" t="s">
        <v>549</v>
      </c>
      <c r="CG5" s="564" t="s">
        <v>600</v>
      </c>
      <c r="CH5" s="564" t="s">
        <v>601</v>
      </c>
      <c r="CI5" s="564" t="s">
        <v>552</v>
      </c>
      <c r="CJ5" s="567" t="s">
        <v>348</v>
      </c>
      <c r="CK5" s="545"/>
      <c r="CL5" s="564" t="s">
        <v>602</v>
      </c>
      <c r="CM5" s="564" t="s">
        <v>603</v>
      </c>
      <c r="CN5" s="564" t="s">
        <v>604</v>
      </c>
      <c r="CO5" s="564" t="s">
        <v>605</v>
      </c>
      <c r="CP5" s="564" t="s">
        <v>606</v>
      </c>
      <c r="CQ5" s="564" t="s">
        <v>350</v>
      </c>
      <c r="CR5" s="564" t="s">
        <v>607</v>
      </c>
      <c r="CS5" s="564" t="s">
        <v>431</v>
      </c>
      <c r="CT5" s="564" t="s">
        <v>608</v>
      </c>
      <c r="CU5" s="564" t="s">
        <v>609</v>
      </c>
      <c r="CV5" s="564" t="s">
        <v>351</v>
      </c>
      <c r="CW5" s="564" t="s">
        <v>610</v>
      </c>
      <c r="CX5" s="564" t="s">
        <v>352</v>
      </c>
      <c r="CY5" s="564" t="s">
        <v>611</v>
      </c>
      <c r="CZ5" s="567" t="s">
        <v>612</v>
      </c>
      <c r="DA5" s="545"/>
      <c r="DB5" s="567" t="s">
        <v>613</v>
      </c>
      <c r="DC5" s="567" t="s">
        <v>614</v>
      </c>
      <c r="DD5" s="566"/>
      <c r="DE5" s="565" t="s">
        <v>615</v>
      </c>
      <c r="DF5" s="586" t="s">
        <v>616</v>
      </c>
      <c r="DG5" s="567" t="s">
        <v>617</v>
      </c>
    </row>
    <row r="6" spans="1:111">
      <c r="A6" s="568"/>
      <c r="B6" s="568"/>
      <c r="C6" s="555">
        <v>5605317</v>
      </c>
      <c r="D6" s="546" t="s">
        <v>415</v>
      </c>
      <c r="E6" s="569">
        <v>2518789171.9700012</v>
      </c>
      <c r="F6" s="569">
        <v>479989396.79999989</v>
      </c>
      <c r="G6" s="569">
        <v>2903277450.6999998</v>
      </c>
      <c r="H6" s="569">
        <v>2683882175.1000009</v>
      </c>
      <c r="I6" s="569">
        <v>331800243.65999991</v>
      </c>
      <c r="J6" s="569">
        <v>282020318.73000002</v>
      </c>
      <c r="K6" s="570">
        <v>9199758756.9599991</v>
      </c>
      <c r="L6" s="545"/>
      <c r="M6" s="571">
        <v>425457713.60201073</v>
      </c>
      <c r="N6" s="571">
        <v>43873646.203800023</v>
      </c>
      <c r="O6" s="571">
        <v>72714849.52319999</v>
      </c>
      <c r="P6" s="571">
        <v>1216296405.079999</v>
      </c>
      <c r="Q6" s="571">
        <v>230412438.25834191</v>
      </c>
      <c r="R6" s="571">
        <v>16037273.35</v>
      </c>
      <c r="S6" s="571">
        <v>10457343.630000001</v>
      </c>
      <c r="T6" s="571">
        <v>172853148.04987791</v>
      </c>
      <c r="U6" s="571">
        <v>299653662.83749968</v>
      </c>
      <c r="V6" s="572">
        <v>2487756480.53473</v>
      </c>
      <c r="W6" s="573"/>
      <c r="X6" s="574">
        <v>11687515237.49473</v>
      </c>
      <c r="Y6" s="555">
        <v>-8681458916.4300003</v>
      </c>
      <c r="Z6" s="584">
        <v>3006056321.0647278</v>
      </c>
      <c r="AA6" s="600">
        <v>0.25720234455147462</v>
      </c>
      <c r="AB6" s="600"/>
      <c r="AC6" s="569">
        <v>68703486.466079876</v>
      </c>
      <c r="AD6" s="569">
        <v>1266312.48</v>
      </c>
      <c r="AE6" s="569">
        <v>78343585.77940163</v>
      </c>
      <c r="AF6" s="569">
        <v>115861902.39</v>
      </c>
      <c r="AG6" s="569">
        <v>50465013.44372835</v>
      </c>
      <c r="AH6" s="570">
        <v>314640300.55921</v>
      </c>
      <c r="AI6" s="545"/>
      <c r="AJ6" s="545">
        <v>-5493210.6600000001</v>
      </c>
      <c r="AK6" s="545">
        <v>-9977464.2599999998</v>
      </c>
      <c r="AL6" s="545">
        <v>-5493210.6600000001</v>
      </c>
      <c r="AM6" s="545">
        <v>-56053.169999999969</v>
      </c>
      <c r="AN6" s="545">
        <v>-98541472.860000029</v>
      </c>
      <c r="AO6" s="545">
        <v>-361027818.11645031</v>
      </c>
      <c r="AP6" s="545">
        <v>0.27999701583758002</v>
      </c>
      <c r="AQ6" s="545">
        <v>9.2732079792767763E-9</v>
      </c>
      <c r="AR6" s="545">
        <v>-167038446.60000011</v>
      </c>
      <c r="AS6" s="545">
        <v>-64012720.140000023</v>
      </c>
      <c r="AT6" s="545">
        <v>-75304908.333313808</v>
      </c>
      <c r="AU6" s="545">
        <v>-21804683.13000001</v>
      </c>
      <c r="AV6" s="545">
        <v>216081015.587845</v>
      </c>
      <c r="AW6" s="545">
        <v>-3310.8602082303842</v>
      </c>
      <c r="AX6" s="556">
        <v>-592672282.92212939</v>
      </c>
      <c r="AY6" s="545"/>
      <c r="AZ6" s="556">
        <v>782517373.57478368</v>
      </c>
      <c r="BA6" s="556">
        <v>527000000.00000107</v>
      </c>
      <c r="BB6" s="574"/>
      <c r="BC6" s="584">
        <v>4037541712.2765932</v>
      </c>
      <c r="BD6" s="545">
        <v>-252861936.58725011</v>
      </c>
      <c r="BE6" s="574">
        <v>3784679775.6893458</v>
      </c>
      <c r="BF6" s="594"/>
      <c r="BG6" s="545">
        <v>449.35713216041142</v>
      </c>
      <c r="BH6" s="545">
        <v>85.631088625317688</v>
      </c>
      <c r="BI6" s="545">
        <v>517.95062628928929</v>
      </c>
      <c r="BJ6" s="545">
        <v>478.81006107237118</v>
      </c>
      <c r="BK6" s="545">
        <v>59.193841072681508</v>
      </c>
      <c r="BL6" s="545">
        <v>50.313000804414813</v>
      </c>
      <c r="BM6" s="556">
        <v>1641.255750024485</v>
      </c>
      <c r="BN6" s="545"/>
      <c r="BO6" s="545">
        <v>75.902524977982637</v>
      </c>
      <c r="BP6" s="545">
        <v>7.8271480816874446</v>
      </c>
      <c r="BQ6" s="545">
        <v>12.97247765348507</v>
      </c>
      <c r="BR6" s="545">
        <v>216.98976259148219</v>
      </c>
      <c r="BS6" s="545">
        <v>41.106049534458421</v>
      </c>
      <c r="BT6" s="545">
        <v>2.861082317021499</v>
      </c>
      <c r="BU6" s="545">
        <v>1.865611459619501</v>
      </c>
      <c r="BV6" s="545">
        <v>30.837354613463951</v>
      </c>
      <c r="BW6" s="545">
        <v>53.458825404076109</v>
      </c>
      <c r="BX6" s="556">
        <v>443.82083663327688</v>
      </c>
      <c r="BY6" s="555"/>
      <c r="BZ6" s="556">
        <v>2085.0765866577622</v>
      </c>
      <c r="CA6" s="556">
        <v>-1548.79</v>
      </c>
      <c r="CB6" s="556">
        <v>536.2865866577622</v>
      </c>
      <c r="CC6" s="600">
        <v>0.25720234455147462</v>
      </c>
      <c r="CD6" s="600"/>
      <c r="CE6" s="545">
        <v>12.25684229207374</v>
      </c>
      <c r="CF6" s="545">
        <v>0.22591273250023139</v>
      </c>
      <c r="CG6" s="545">
        <v>13.976655696618341</v>
      </c>
      <c r="CH6" s="545">
        <v>20.67</v>
      </c>
      <c r="CI6" s="545">
        <v>9.0030614582062629</v>
      </c>
      <c r="CJ6" s="556">
        <v>56.132472179398597</v>
      </c>
      <c r="CK6" s="545">
        <v>0</v>
      </c>
      <c r="CL6" s="545">
        <v>-0.98</v>
      </c>
      <c r="CM6" s="545">
        <v>-1.78</v>
      </c>
      <c r="CN6" s="545">
        <v>-0.98</v>
      </c>
      <c r="CO6" s="545">
        <v>-9.999999999999995E-3</v>
      </c>
      <c r="CP6" s="545">
        <v>-17.580000000000009</v>
      </c>
      <c r="CQ6" s="545">
        <v>-64.408100044377562</v>
      </c>
      <c r="CR6" s="545">
        <v>4.9952039436410101E-8</v>
      </c>
      <c r="CS6" s="545">
        <v>1.654359241284084E-15</v>
      </c>
      <c r="CT6" s="545">
        <v>-29.800000000000011</v>
      </c>
      <c r="CU6" s="545">
        <v>-11.42</v>
      </c>
      <c r="CV6" s="545">
        <v>-13.43454943463747</v>
      </c>
      <c r="CW6" s="545">
        <v>-3.8900000000000019</v>
      </c>
      <c r="CX6" s="545">
        <v>38.549294462355107</v>
      </c>
      <c r="CY6" s="545">
        <v>-5.9066422259978948E-4</v>
      </c>
      <c r="CZ6" s="556">
        <v>-105.73394563093029</v>
      </c>
      <c r="DA6" s="545"/>
      <c r="DB6" s="556">
        <v>139.60269750574031</v>
      </c>
      <c r="DC6" s="556">
        <v>94.0178762414331</v>
      </c>
      <c r="DD6" s="545">
        <v>0</v>
      </c>
      <c r="DE6" s="554">
        <v>720.30568695340389</v>
      </c>
      <c r="DF6" s="545">
        <v>-45.111085882787741</v>
      </c>
      <c r="DG6" s="556">
        <v>675.19460107061673</v>
      </c>
    </row>
    <row r="7" spans="1:111">
      <c r="A7" s="568"/>
      <c r="B7" s="568"/>
      <c r="C7" s="555"/>
      <c r="D7" s="546"/>
      <c r="E7" s="569"/>
      <c r="F7" s="569"/>
      <c r="G7" s="569"/>
      <c r="H7" s="569"/>
      <c r="I7" s="569"/>
      <c r="J7" s="569"/>
      <c r="K7" s="570"/>
      <c r="L7" s="545"/>
      <c r="M7" s="571"/>
      <c r="N7" s="571"/>
      <c r="O7" s="571"/>
      <c r="P7" s="571"/>
      <c r="Q7" s="571"/>
      <c r="R7" s="571"/>
      <c r="S7" s="571"/>
      <c r="T7" s="571"/>
      <c r="U7" s="571"/>
      <c r="V7" s="572"/>
      <c r="W7" s="573"/>
      <c r="X7" s="574"/>
      <c r="Y7" s="555"/>
      <c r="Z7" s="584"/>
      <c r="AA7" s="600"/>
      <c r="AB7" s="600"/>
      <c r="AC7" s="569"/>
      <c r="AD7" s="569"/>
      <c r="AE7" s="569"/>
      <c r="AF7" s="569"/>
      <c r="AG7" s="569"/>
      <c r="AH7" s="570"/>
      <c r="AI7" s="545"/>
      <c r="AJ7" s="545"/>
      <c r="AK7" s="545"/>
      <c r="AL7" s="545"/>
      <c r="AM7" s="545"/>
      <c r="AN7" s="545"/>
      <c r="AO7" s="545"/>
      <c r="AP7" s="545"/>
      <c r="AQ7" s="545"/>
      <c r="AR7" s="545"/>
      <c r="AS7" s="545"/>
      <c r="AT7" s="545"/>
      <c r="AU7" s="545"/>
      <c r="AV7" s="545"/>
      <c r="AW7" s="545"/>
      <c r="AX7" s="556"/>
      <c r="AY7" s="545"/>
      <c r="AZ7" s="556"/>
      <c r="BA7" s="556"/>
      <c r="BB7" s="574"/>
      <c r="BC7" s="584"/>
      <c r="BD7" s="545"/>
      <c r="BE7" s="574"/>
      <c r="BF7" s="594"/>
      <c r="BG7" s="545"/>
      <c r="BH7" s="545"/>
      <c r="BI7" s="545"/>
      <c r="BJ7" s="545"/>
      <c r="BK7" s="545"/>
      <c r="BL7" s="545"/>
      <c r="BM7" s="556"/>
      <c r="BN7" s="545"/>
      <c r="BO7" s="545"/>
      <c r="BP7" s="545"/>
      <c r="BQ7" s="545"/>
      <c r="BR7" s="545"/>
      <c r="BS7" s="545"/>
      <c r="BT7" s="545"/>
      <c r="BU7" s="545"/>
      <c r="BV7" s="545"/>
      <c r="BW7" s="545"/>
      <c r="BX7" s="556"/>
      <c r="BY7" s="555"/>
      <c r="BZ7" s="556"/>
      <c r="CA7" s="556"/>
      <c r="CB7" s="556"/>
      <c r="CC7" s="600"/>
      <c r="CD7" s="600"/>
      <c r="CE7" s="545"/>
      <c r="CF7" s="545"/>
      <c r="CG7" s="545"/>
      <c r="CH7" s="545"/>
      <c r="CI7" s="545"/>
      <c r="CJ7" s="556"/>
      <c r="CK7" s="545"/>
      <c r="CL7" s="545"/>
      <c r="CM7" s="545"/>
      <c r="CN7" s="545"/>
      <c r="CO7" s="545"/>
      <c r="CP7" s="545"/>
      <c r="CQ7" s="545"/>
      <c r="CR7" s="545"/>
      <c r="CS7" s="545"/>
      <c r="CT7" s="545"/>
      <c r="CU7" s="545"/>
      <c r="CV7" s="545"/>
      <c r="CW7" s="545"/>
      <c r="CX7" s="545"/>
      <c r="CY7" s="545"/>
      <c r="CZ7" s="556"/>
      <c r="DA7" s="545"/>
      <c r="DB7" s="556"/>
      <c r="DC7" s="556"/>
      <c r="DD7" s="545"/>
      <c r="DE7" s="554"/>
      <c r="DF7" s="545"/>
      <c r="DG7" s="556"/>
    </row>
    <row r="8" spans="1:111">
      <c r="A8" s="568"/>
      <c r="B8" s="568"/>
      <c r="C8" s="545">
        <v>665</v>
      </c>
      <c r="D8" s="546" t="s">
        <v>587</v>
      </c>
      <c r="E8" s="545">
        <v>161470.62</v>
      </c>
      <c r="F8" s="545">
        <v>9538.74</v>
      </c>
      <c r="G8" s="545">
        <v>261507.20000000001</v>
      </c>
      <c r="H8" s="545">
        <v>166189.79999999999</v>
      </c>
      <c r="I8" s="545">
        <v>39252.980000000003</v>
      </c>
      <c r="J8" s="545">
        <v>26509.56</v>
      </c>
      <c r="K8" s="554">
        <v>804317.78</v>
      </c>
      <c r="L8" s="545"/>
      <c r="M8" s="545">
        <v>25634.738422147861</v>
      </c>
      <c r="N8" s="545">
        <v>0</v>
      </c>
      <c r="O8" s="545">
        <v>0</v>
      </c>
      <c r="P8" s="545">
        <v>8015.08</v>
      </c>
      <c r="Q8" s="545">
        <v>4969.0369034067298</v>
      </c>
      <c r="R8" s="545">
        <v>0</v>
      </c>
      <c r="S8" s="545">
        <v>0</v>
      </c>
      <c r="T8" s="545">
        <v>14022.44233480115</v>
      </c>
      <c r="U8" s="545">
        <v>15657.7425</v>
      </c>
      <c r="V8" s="554">
        <v>323217.97275895788</v>
      </c>
      <c r="W8" s="545"/>
      <c r="X8" s="555">
        <v>1206018.1912640641</v>
      </c>
      <c r="Y8" s="555">
        <v>-1059400238.22</v>
      </c>
      <c r="Z8" s="584">
        <v>-932637.16057133488</v>
      </c>
      <c r="AA8" s="600"/>
      <c r="AB8" s="600"/>
      <c r="AC8" s="545">
        <v>0</v>
      </c>
      <c r="AD8" s="545">
        <v>0</v>
      </c>
      <c r="AE8" s="545">
        <v>6032.851662954512</v>
      </c>
      <c r="AF8" s="545">
        <v>11613.35839218082</v>
      </c>
      <c r="AG8" s="545">
        <v>0</v>
      </c>
      <c r="AH8" s="554">
        <v>38233.043077996197</v>
      </c>
      <c r="AI8" s="545"/>
      <c r="AJ8" s="545">
        <v>-670337.64</v>
      </c>
      <c r="AK8" s="545">
        <v>-1217552.04</v>
      </c>
      <c r="AL8" s="545">
        <v>-670337.64</v>
      </c>
      <c r="AM8" s="545">
        <v>-6840.18</v>
      </c>
      <c r="AN8" s="545">
        <v>-12025036.439999999</v>
      </c>
      <c r="AO8" s="545">
        <v>-68230411.420550004</v>
      </c>
      <c r="AP8" s="545">
        <v>-34937811.825379469</v>
      </c>
      <c r="AQ8" s="545">
        <v>-11270173.688024741</v>
      </c>
      <c r="AR8" s="545">
        <v>-20383736.399999999</v>
      </c>
      <c r="AS8" s="545">
        <v>-7811485.5599999996</v>
      </c>
      <c r="AT8" s="545">
        <v>-9518834.9921381902</v>
      </c>
      <c r="AU8" s="545">
        <v>-2660830.02</v>
      </c>
      <c r="AV8" s="545">
        <v>13527.519571801929</v>
      </c>
      <c r="AW8" s="545">
        <v>-2549922.9165376541</v>
      </c>
      <c r="AX8" s="556">
        <v>-68680804.867439717</v>
      </c>
      <c r="AY8" s="545"/>
      <c r="AZ8" s="575">
        <v>-57146063.111426309</v>
      </c>
      <c r="BA8" s="575">
        <v>106768.1099730417</v>
      </c>
      <c r="BB8" s="545"/>
      <c r="BC8" s="584">
        <v>-3728995.9923365922</v>
      </c>
      <c r="BD8" s="545">
        <v>-120431208.0827501</v>
      </c>
      <c r="BE8" s="555">
        <v>-3735974.6548365918</v>
      </c>
      <c r="BF8" s="594"/>
      <c r="BG8" s="545">
        <v>128.76444976076559</v>
      </c>
      <c r="BH8" s="545">
        <v>13.41594936708861</v>
      </c>
      <c r="BI8" s="545">
        <v>186.70195145168969</v>
      </c>
      <c r="BJ8" s="545">
        <v>182.62615384615381</v>
      </c>
      <c r="BK8" s="545">
        <v>48.285200543847722</v>
      </c>
      <c r="BL8" s="545">
        <v>34.949636363636358</v>
      </c>
      <c r="BM8" s="556">
        <v>780.58585435506893</v>
      </c>
      <c r="BN8" s="545"/>
      <c r="BO8" s="545">
        <v>17.877213618624651</v>
      </c>
      <c r="BP8" s="545">
        <v>0</v>
      </c>
      <c r="BQ8" s="545">
        <v>0</v>
      </c>
      <c r="BR8" s="545">
        <v>7.5685363550519353</v>
      </c>
      <c r="BS8" s="545">
        <v>0.26465410699684078</v>
      </c>
      <c r="BT8" s="545">
        <v>0</v>
      </c>
      <c r="BU8" s="545">
        <v>0</v>
      </c>
      <c r="BV8" s="545">
        <v>10.474787632264711</v>
      </c>
      <c r="BW8" s="545">
        <v>12.55726334126445</v>
      </c>
      <c r="BX8" s="556">
        <v>148.0346104122022</v>
      </c>
      <c r="BY8" s="545"/>
      <c r="BZ8" s="556">
        <v>1276.725484080707</v>
      </c>
      <c r="CA8" s="556">
        <v>-1548.79</v>
      </c>
      <c r="CB8" s="556">
        <v>-272.06451591929249</v>
      </c>
      <c r="CC8" s="600"/>
      <c r="CD8" s="600"/>
      <c r="CE8" s="545">
        <v>0</v>
      </c>
      <c r="CF8" s="545">
        <v>0</v>
      </c>
      <c r="CG8" s="545">
        <v>5.6286134320647481</v>
      </c>
      <c r="CH8" s="545">
        <v>11.504585054225601</v>
      </c>
      <c r="CI8" s="545">
        <v>0</v>
      </c>
      <c r="CJ8" s="556">
        <v>19.923420051066291</v>
      </c>
      <c r="CK8" s="545">
        <v>0</v>
      </c>
      <c r="CL8" s="545">
        <v>-0.98000000000000009</v>
      </c>
      <c r="CM8" s="545">
        <v>-1.78</v>
      </c>
      <c r="CN8" s="545">
        <v>-0.98000000000000009</v>
      </c>
      <c r="CO8" s="545">
        <v>-0.01</v>
      </c>
      <c r="CP8" s="545">
        <v>-17.579999999999998</v>
      </c>
      <c r="CQ8" s="545">
        <v>-120.54381648293079</v>
      </c>
      <c r="CR8" s="545">
        <v>-691.63407256509163</v>
      </c>
      <c r="CS8" s="545">
        <v>-466.84044660786259</v>
      </c>
      <c r="CT8" s="545">
        <v>-29.8</v>
      </c>
      <c r="CU8" s="545">
        <v>-11.42</v>
      </c>
      <c r="CV8" s="545">
        <v>-49.587936442386138</v>
      </c>
      <c r="CW8" s="545">
        <v>-3.890000000000001</v>
      </c>
      <c r="CX8" s="545">
        <v>7.0692055629531856</v>
      </c>
      <c r="CY8" s="545">
        <v>-8.8860913195528894</v>
      </c>
      <c r="CZ8" s="556">
        <v>-1128.16660176752</v>
      </c>
      <c r="DA8" s="545"/>
      <c r="DB8" s="556">
        <v>-158.38480251341321</v>
      </c>
      <c r="DC8" s="556">
        <v>13.559083540226499</v>
      </c>
      <c r="DD8" s="545">
        <v>0</v>
      </c>
      <c r="DE8" s="554">
        <v>-436.4296808910114</v>
      </c>
      <c r="DF8" s="545">
        <v>-525.05823293172693</v>
      </c>
      <c r="DG8" s="556">
        <v>-762.44559547602341</v>
      </c>
    </row>
    <row r="9" spans="1:111">
      <c r="A9" s="568"/>
      <c r="B9" s="568"/>
      <c r="C9" s="545">
        <v>684018</v>
      </c>
      <c r="D9" s="546" t="s">
        <v>588</v>
      </c>
      <c r="E9" s="545">
        <v>331041682.76999998</v>
      </c>
      <c r="F9" s="545">
        <v>57413676.060000002</v>
      </c>
      <c r="G9" s="545">
        <v>324064625.5</v>
      </c>
      <c r="H9" s="545">
        <v>272038853.44999999</v>
      </c>
      <c r="I9" s="545">
        <v>40853855.560000002</v>
      </c>
      <c r="J9" s="545">
        <v>38607387.059999987</v>
      </c>
      <c r="K9" s="554">
        <v>1064020080.4</v>
      </c>
      <c r="L9" s="545"/>
      <c r="M9" s="545">
        <v>55924978.418759249</v>
      </c>
      <c r="N9" s="545">
        <v>15430214.8476</v>
      </c>
      <c r="O9" s="545">
        <v>11072483.001</v>
      </c>
      <c r="P9" s="545">
        <v>280191166.63999999</v>
      </c>
      <c r="Q9" s="545">
        <v>7398820.8000000007</v>
      </c>
      <c r="R9" s="545">
        <v>6594998.7599999998</v>
      </c>
      <c r="S9" s="545">
        <v>1462710.76</v>
      </c>
      <c r="T9" s="545">
        <v>24883094.958645601</v>
      </c>
      <c r="U9" s="545">
        <v>41257774.192500003</v>
      </c>
      <c r="V9" s="554">
        <v>429256774.01146448</v>
      </c>
      <c r="W9" s="545"/>
      <c r="X9" s="555">
        <v>1493276854.411464</v>
      </c>
      <c r="Y9" s="555">
        <v>-1029945.35</v>
      </c>
      <c r="Z9" s="584">
        <v>433876616.19146442</v>
      </c>
      <c r="AA9" s="600"/>
      <c r="AB9" s="600"/>
      <c r="AC9" s="545">
        <v>2335619.1584879998</v>
      </c>
      <c r="AD9" s="545">
        <v>498494.23999999987</v>
      </c>
      <c r="AE9" s="545">
        <v>12736148.115222029</v>
      </c>
      <c r="AF9" s="545">
        <v>15199180.887776289</v>
      </c>
      <c r="AG9" s="545">
        <v>9581533.2893928792</v>
      </c>
      <c r="AH9" s="554">
        <v>37516862.292391203</v>
      </c>
      <c r="AI9" s="545"/>
      <c r="AJ9" s="545">
        <v>-651.69999999999993</v>
      </c>
      <c r="AK9" s="545">
        <v>-1183.7</v>
      </c>
      <c r="AL9" s="545">
        <v>-651.69999999999993</v>
      </c>
      <c r="AM9" s="545">
        <v>-6.65</v>
      </c>
      <c r="AN9" s="545">
        <v>-11690.7</v>
      </c>
      <c r="AO9" s="545">
        <v>-8209.7350000000006</v>
      </c>
      <c r="AP9" s="545">
        <v>116403180.4676113</v>
      </c>
      <c r="AQ9" s="545">
        <v>34766284.262598157</v>
      </c>
      <c r="AR9" s="545">
        <v>-19817</v>
      </c>
      <c r="AS9" s="545">
        <v>-7594.3</v>
      </c>
      <c r="AT9" s="545">
        <v>0</v>
      </c>
      <c r="AU9" s="545">
        <v>-2586.85</v>
      </c>
      <c r="AV9" s="545">
        <v>17349434.160264019</v>
      </c>
      <c r="AW9" s="545">
        <v>589145.05767118139</v>
      </c>
      <c r="AX9" s="556">
        <v>102670867.118826</v>
      </c>
      <c r="AY9" s="545"/>
      <c r="AZ9" s="575">
        <v>39959487.855712511</v>
      </c>
      <c r="BA9" s="575">
        <v>70859505.069072738</v>
      </c>
      <c r="BB9" s="545"/>
      <c r="BC9" s="584">
        <v>467308490.42783028</v>
      </c>
      <c r="BD9" s="545">
        <v>2898187.3004999999</v>
      </c>
      <c r="BE9" s="555">
        <v>448251388.55033028</v>
      </c>
      <c r="BF9" s="594"/>
      <c r="BG9" s="545">
        <v>1123.6106101291639</v>
      </c>
      <c r="BH9" s="545">
        <v>191.2935622025833</v>
      </c>
      <c r="BI9" s="545">
        <v>1078.6530421982341</v>
      </c>
      <c r="BJ9" s="545">
        <v>989.41915603532868</v>
      </c>
      <c r="BK9" s="545">
        <v>65.407206092336992</v>
      </c>
      <c r="BL9" s="545">
        <v>56.743081558920743</v>
      </c>
      <c r="BM9" s="556">
        <v>3133.925450441609</v>
      </c>
      <c r="BN9" s="545"/>
      <c r="BO9" s="545">
        <v>131.75291975299541</v>
      </c>
      <c r="BP9" s="545">
        <v>22.558199999999999</v>
      </c>
      <c r="BQ9" s="545">
        <v>274.99830356900071</v>
      </c>
      <c r="BR9" s="545">
        <v>575.38340599118874</v>
      </c>
      <c r="BS9" s="545">
        <v>910.40000000000009</v>
      </c>
      <c r="BT9" s="545">
        <v>1330.71</v>
      </c>
      <c r="BU9" s="545">
        <v>250.56206896551731</v>
      </c>
      <c r="BV9" s="545">
        <v>69.496345245260031</v>
      </c>
      <c r="BW9" s="545">
        <v>72.750627931769728</v>
      </c>
      <c r="BX9" s="556">
        <v>1670.2536033552899</v>
      </c>
      <c r="BY9" s="545"/>
      <c r="BZ9" s="556">
        <v>3639.7553131206491</v>
      </c>
      <c r="CA9" s="556">
        <v>-1548.79</v>
      </c>
      <c r="CB9" s="556">
        <v>2090.9653131206492</v>
      </c>
      <c r="CC9" s="600"/>
      <c r="CD9" s="600"/>
      <c r="CE9" s="545">
        <v>392.62839000000002</v>
      </c>
      <c r="CF9" s="545">
        <v>406.55929639401933</v>
      </c>
      <c r="CG9" s="545">
        <v>19.997055413923011</v>
      </c>
      <c r="CH9" s="545">
        <v>26.118085935581071</v>
      </c>
      <c r="CI9" s="545">
        <v>28.51787322807089</v>
      </c>
      <c r="CJ9" s="556">
        <v>825.34691277799675</v>
      </c>
      <c r="CK9" s="545">
        <v>0</v>
      </c>
      <c r="CL9" s="545">
        <v>-0.97999999999999987</v>
      </c>
      <c r="CM9" s="545">
        <v>-1.78</v>
      </c>
      <c r="CN9" s="545">
        <v>-0.97999999999999987</v>
      </c>
      <c r="CO9" s="545">
        <v>-9.9999999999999985E-3</v>
      </c>
      <c r="CP9" s="545">
        <v>-17.579999999999998</v>
      </c>
      <c r="CQ9" s="545">
        <v>-6.7467858939496939</v>
      </c>
      <c r="CR9" s="545">
        <v>971.54604437484613</v>
      </c>
      <c r="CS9" s="545">
        <v>526.98516022915874</v>
      </c>
      <c r="CT9" s="545">
        <v>-29.8</v>
      </c>
      <c r="CU9" s="545">
        <v>-11.42</v>
      </c>
      <c r="CV9" s="545">
        <v>0</v>
      </c>
      <c r="CW9" s="545">
        <v>-3.89</v>
      </c>
      <c r="CX9" s="545">
        <v>100.8519148971089</v>
      </c>
      <c r="CY9" s="545">
        <v>21.595685071826178</v>
      </c>
      <c r="CZ9" s="556">
        <v>1097.7130720175021</v>
      </c>
      <c r="DA9" s="545"/>
      <c r="DB9" s="556">
        <v>898.16579201034688</v>
      </c>
      <c r="DC9" s="556">
        <v>224.49804017698091</v>
      </c>
      <c r="DD9" s="545">
        <v>0</v>
      </c>
      <c r="DE9" s="554">
        <v>2471.1779059514538</v>
      </c>
      <c r="DF9" s="545">
        <v>663.58192474839882</v>
      </c>
      <c r="DG9" s="556">
        <v>2478.9077391480628</v>
      </c>
    </row>
    <row r="10" spans="1:111">
      <c r="A10" s="568"/>
      <c r="B10" s="568"/>
      <c r="C10" s="545"/>
      <c r="D10" s="546"/>
      <c r="E10" s="545"/>
      <c r="F10" s="545"/>
      <c r="G10" s="545"/>
      <c r="H10" s="545"/>
      <c r="I10" s="545"/>
      <c r="J10" s="545"/>
      <c r="K10" s="554"/>
      <c r="L10" s="545"/>
      <c r="M10" s="545"/>
      <c r="N10" s="545"/>
      <c r="O10" s="545"/>
      <c r="P10" s="545"/>
      <c r="Q10" s="545"/>
      <c r="R10" s="545"/>
      <c r="S10" s="545"/>
      <c r="T10" s="545"/>
      <c r="U10" s="545"/>
      <c r="V10" s="554"/>
      <c r="W10" s="545"/>
      <c r="X10" s="555"/>
      <c r="Y10" s="555"/>
      <c r="Z10" s="584"/>
      <c r="AA10" s="600"/>
      <c r="AB10" s="600"/>
      <c r="AC10" s="545"/>
      <c r="AD10" s="545"/>
      <c r="AE10" s="545"/>
      <c r="AF10" s="545"/>
      <c r="AG10" s="545"/>
      <c r="AH10" s="554"/>
      <c r="AI10" s="545"/>
      <c r="AJ10" s="545"/>
      <c r="AK10" s="545"/>
      <c r="AL10" s="545"/>
      <c r="AM10" s="545"/>
      <c r="AN10" s="545"/>
      <c r="AO10" s="545"/>
      <c r="AP10" s="545"/>
      <c r="AQ10" s="545"/>
      <c r="AR10" s="545"/>
      <c r="AS10" s="545"/>
      <c r="AT10" s="545"/>
      <c r="AU10" s="545"/>
      <c r="AV10" s="545"/>
      <c r="AW10" s="545"/>
      <c r="AX10" s="556"/>
      <c r="AY10" s="545"/>
      <c r="AZ10" s="575"/>
      <c r="BA10" s="575"/>
      <c r="BB10" s="545"/>
      <c r="BC10" s="584"/>
      <c r="BD10" s="545"/>
      <c r="BE10" s="555"/>
      <c r="BF10" s="594"/>
      <c r="BG10" s="545"/>
      <c r="BH10" s="545"/>
      <c r="BI10" s="545"/>
      <c r="BJ10" s="545"/>
      <c r="BK10" s="545"/>
      <c r="BL10" s="545"/>
      <c r="BM10" s="556"/>
      <c r="BN10" s="545"/>
      <c r="BO10" s="545"/>
      <c r="BP10" s="545"/>
      <c r="BQ10" s="545"/>
      <c r="BR10" s="545"/>
      <c r="BS10" s="545"/>
      <c r="BT10" s="545"/>
      <c r="BU10" s="545"/>
      <c r="BV10" s="545"/>
      <c r="BW10" s="545"/>
      <c r="BX10" s="556"/>
      <c r="BY10" s="545"/>
      <c r="BZ10" s="556"/>
      <c r="CA10" s="556"/>
      <c r="CB10" s="556"/>
      <c r="CC10" s="600"/>
      <c r="CD10" s="600"/>
      <c r="CE10" s="545"/>
      <c r="CF10" s="545"/>
      <c r="CG10" s="545"/>
      <c r="CH10" s="545"/>
      <c r="CI10" s="545"/>
      <c r="CJ10" s="556"/>
      <c r="CK10" s="545"/>
      <c r="CL10" s="545"/>
      <c r="CM10" s="545"/>
      <c r="CN10" s="545"/>
      <c r="CO10" s="545"/>
      <c r="CP10" s="545"/>
      <c r="CQ10" s="545"/>
      <c r="CR10" s="545"/>
      <c r="CS10" s="545"/>
      <c r="CT10" s="545"/>
      <c r="CU10" s="545"/>
      <c r="CV10" s="545"/>
      <c r="CW10" s="545"/>
      <c r="CX10" s="545"/>
      <c r="CY10" s="545"/>
      <c r="CZ10" s="556"/>
      <c r="DA10" s="545"/>
      <c r="DB10" s="556"/>
      <c r="DC10" s="556"/>
      <c r="DD10" s="545"/>
      <c r="DE10" s="554"/>
      <c r="DF10" s="545"/>
      <c r="DG10" s="556"/>
    </row>
    <row r="11" spans="1:111">
      <c r="A11" s="568">
        <v>5</v>
      </c>
      <c r="B11" s="576">
        <v>14</v>
      </c>
      <c r="C11" s="577">
        <v>9078</v>
      </c>
      <c r="D11" s="546" t="s">
        <v>42</v>
      </c>
      <c r="E11" s="578">
        <v>3938089.01</v>
      </c>
      <c r="F11" s="578">
        <v>858486.6</v>
      </c>
      <c r="G11" s="578">
        <v>5287348.7</v>
      </c>
      <c r="H11" s="578">
        <v>5304224.45</v>
      </c>
      <c r="I11" s="578">
        <v>527984.17999999993</v>
      </c>
      <c r="J11" s="578">
        <v>377416.95</v>
      </c>
      <c r="K11" s="579">
        <v>16293549.890000001</v>
      </c>
      <c r="L11" s="545"/>
      <c r="M11" s="578">
        <v>427342.15786974918</v>
      </c>
      <c r="N11" s="578">
        <v>0</v>
      </c>
      <c r="O11" s="578">
        <v>0</v>
      </c>
      <c r="P11" s="578">
        <v>905704.04</v>
      </c>
      <c r="Q11" s="578">
        <v>851072.00654087309</v>
      </c>
      <c r="R11" s="578">
        <v>0</v>
      </c>
      <c r="S11" s="571">
        <v>0</v>
      </c>
      <c r="T11" s="578">
        <v>233965.8297579326</v>
      </c>
      <c r="U11" s="578">
        <v>289007.96999999997</v>
      </c>
      <c r="V11" s="572">
        <v>2707092.0041685551</v>
      </c>
      <c r="W11" s="573"/>
      <c r="X11" s="574">
        <v>19000641.894168559</v>
      </c>
      <c r="Y11" s="555">
        <v>-14059915.619999999</v>
      </c>
      <c r="Z11" s="584">
        <v>4940726.2741685566</v>
      </c>
      <c r="AA11" s="600">
        <v>0.2600294401466986</v>
      </c>
      <c r="AB11" s="600"/>
      <c r="AC11" s="569">
        <v>365570.35191600001</v>
      </c>
      <c r="AD11" s="569">
        <v>0</v>
      </c>
      <c r="AE11" s="569">
        <v>126983.67819703399</v>
      </c>
      <c r="AF11" s="569">
        <v>161950.46340099411</v>
      </c>
      <c r="AG11" s="569">
        <v>0</v>
      </c>
      <c r="AH11" s="570">
        <v>654504.49351402803</v>
      </c>
      <c r="AI11" s="545"/>
      <c r="AJ11" s="545">
        <v>-8896.44</v>
      </c>
      <c r="AK11" s="545">
        <v>-16158.84</v>
      </c>
      <c r="AL11" s="545">
        <v>-8896.44</v>
      </c>
      <c r="AM11" s="545">
        <v>-90.78</v>
      </c>
      <c r="AN11" s="545">
        <v>-159591.24</v>
      </c>
      <c r="AO11" s="545">
        <v>-319408.51384999999</v>
      </c>
      <c r="AP11" s="545">
        <v>1109106.1207811569</v>
      </c>
      <c r="AQ11" s="563">
        <v>-38813.889167024558</v>
      </c>
      <c r="AR11" s="563">
        <v>-270524.40000000002</v>
      </c>
      <c r="AS11" s="563">
        <v>-103670.76</v>
      </c>
      <c r="AT11" s="563">
        <v>-233593.00259449641</v>
      </c>
      <c r="AU11" s="563">
        <v>-35313.42</v>
      </c>
      <c r="AV11" s="563">
        <v>316760.57052561699</v>
      </c>
      <c r="AW11" s="563">
        <v>32888.374576269183</v>
      </c>
      <c r="AX11" s="556">
        <v>263797.3402715227</v>
      </c>
      <c r="AY11" s="545"/>
      <c r="AZ11" s="580">
        <v>5075761.2754726876</v>
      </c>
      <c r="BA11" s="581">
        <v>1413989.6493127211</v>
      </c>
      <c r="BB11" s="574"/>
      <c r="BC11" s="585">
        <v>12348779.03273952</v>
      </c>
      <c r="BD11" s="563">
        <v>-399462.17499999999</v>
      </c>
      <c r="BE11" s="574">
        <v>11949316.857739519</v>
      </c>
      <c r="BF11" s="594"/>
      <c r="BG11" s="545">
        <v>433.80579532936781</v>
      </c>
      <c r="BH11" s="545">
        <v>94.567812293456711</v>
      </c>
      <c r="BI11" s="545">
        <v>582.43541528971139</v>
      </c>
      <c r="BJ11" s="545">
        <v>584.29438753029308</v>
      </c>
      <c r="BK11" s="545">
        <v>58.160848204450311</v>
      </c>
      <c r="BL11" s="545">
        <v>41.574900859220087</v>
      </c>
      <c r="BM11" s="556">
        <v>1794.8391595064991</v>
      </c>
      <c r="BN11" s="545"/>
      <c r="BO11" s="545">
        <v>47.074483131719447</v>
      </c>
      <c r="BP11" s="545">
        <v>0</v>
      </c>
      <c r="BQ11" s="545">
        <v>0</v>
      </c>
      <c r="BR11" s="545">
        <v>99.769116545494612</v>
      </c>
      <c r="BS11" s="545">
        <v>93.751047206529307</v>
      </c>
      <c r="BT11" s="545">
        <v>0</v>
      </c>
      <c r="BU11" s="545">
        <v>0</v>
      </c>
      <c r="BV11" s="545">
        <v>25.772838704332742</v>
      </c>
      <c r="BW11" s="545">
        <v>31.83608393919366</v>
      </c>
      <c r="BX11" s="556">
        <v>298.20356952726979</v>
      </c>
      <c r="BY11" s="555"/>
      <c r="BZ11" s="556">
        <v>2093.0427290337689</v>
      </c>
      <c r="CA11" s="556">
        <v>-1548.79</v>
      </c>
      <c r="CB11" s="556">
        <v>544.25272903376913</v>
      </c>
      <c r="CC11" s="600">
        <v>0.2600294401466986</v>
      </c>
      <c r="CD11" s="600"/>
      <c r="CE11" s="545">
        <v>40.269921999999987</v>
      </c>
      <c r="CF11" s="545">
        <v>0</v>
      </c>
      <c r="CG11" s="545">
        <v>13.98806765774774</v>
      </c>
      <c r="CH11" s="545">
        <v>17.83988360883389</v>
      </c>
      <c r="CI11" s="545">
        <v>0</v>
      </c>
      <c r="CJ11" s="556">
        <v>72.09787326658163</v>
      </c>
      <c r="CK11" s="545">
        <v>0</v>
      </c>
      <c r="CL11" s="545">
        <v>-0.98000000000000009</v>
      </c>
      <c r="CM11" s="545">
        <v>-1.78</v>
      </c>
      <c r="CN11" s="545">
        <v>-0.98000000000000009</v>
      </c>
      <c r="CO11" s="545">
        <v>-0.01</v>
      </c>
      <c r="CP11" s="545">
        <v>-17.579999999999998</v>
      </c>
      <c r="CQ11" s="545">
        <v>-35.184899080193873</v>
      </c>
      <c r="CR11" s="545">
        <v>122.17516201599</v>
      </c>
      <c r="CS11" s="545">
        <v>-4.2755991591787348</v>
      </c>
      <c r="CT11" s="545">
        <v>-29.8</v>
      </c>
      <c r="CU11" s="545">
        <v>-11.42</v>
      </c>
      <c r="CV11" s="545">
        <v>-25.731769397939679</v>
      </c>
      <c r="CW11" s="545">
        <v>-3.89</v>
      </c>
      <c r="CX11" s="545">
        <v>34.893211117604871</v>
      </c>
      <c r="CY11" s="545">
        <v>3.6228656726447661</v>
      </c>
      <c r="CZ11" s="556">
        <v>29.058971168927371</v>
      </c>
      <c r="DA11" s="545"/>
      <c r="DB11" s="556">
        <v>559.12770163832215</v>
      </c>
      <c r="DC11" s="556">
        <v>155.76004068216801</v>
      </c>
      <c r="DD11" s="545">
        <v>0</v>
      </c>
      <c r="DE11" s="554">
        <v>1360.2973157897679</v>
      </c>
      <c r="DF11" s="545">
        <v>-44.003323970037457</v>
      </c>
      <c r="DG11" s="556">
        <v>1316.293991819731</v>
      </c>
    </row>
    <row r="12" spans="1:111">
      <c r="A12" s="568">
        <v>9</v>
      </c>
      <c r="B12" s="576">
        <v>17</v>
      </c>
      <c r="C12" s="577">
        <v>2410</v>
      </c>
      <c r="D12" s="546" t="s">
        <v>43</v>
      </c>
      <c r="E12" s="578">
        <v>1246912.01</v>
      </c>
      <c r="F12" s="578">
        <v>333855.90000000002</v>
      </c>
      <c r="G12" s="578">
        <v>1593559.5</v>
      </c>
      <c r="H12" s="578">
        <v>1468009.9</v>
      </c>
      <c r="I12" s="578">
        <v>135875.70000000001</v>
      </c>
      <c r="J12" s="578">
        <v>104230.77</v>
      </c>
      <c r="K12" s="579">
        <v>4882443.78</v>
      </c>
      <c r="L12" s="545"/>
      <c r="M12" s="578">
        <v>154205.3075985813</v>
      </c>
      <c r="N12" s="578">
        <v>0</v>
      </c>
      <c r="O12" s="578">
        <v>0</v>
      </c>
      <c r="P12" s="578">
        <v>98184.73</v>
      </c>
      <c r="Q12" s="578">
        <v>212225.96322937129</v>
      </c>
      <c r="R12" s="578">
        <v>0</v>
      </c>
      <c r="S12" s="571">
        <v>0</v>
      </c>
      <c r="T12" s="578">
        <v>67477.607721226464</v>
      </c>
      <c r="U12" s="578">
        <v>90990.977499999994</v>
      </c>
      <c r="V12" s="572">
        <v>623084.58604917908</v>
      </c>
      <c r="W12" s="573"/>
      <c r="X12" s="574">
        <v>5505528.3660491798</v>
      </c>
      <c r="Y12" s="555">
        <v>-3732583.9</v>
      </c>
      <c r="Z12" s="584">
        <v>1772944.4660491799</v>
      </c>
      <c r="AA12" s="600">
        <v>0.32202984857590727</v>
      </c>
      <c r="AB12" s="600"/>
      <c r="AC12" s="569">
        <v>4552.7743799999998</v>
      </c>
      <c r="AD12" s="569">
        <v>0</v>
      </c>
      <c r="AE12" s="569">
        <v>24993.05735434212</v>
      </c>
      <c r="AF12" s="569">
        <v>56760.858674542251</v>
      </c>
      <c r="AG12" s="569">
        <v>0</v>
      </c>
      <c r="AH12" s="570">
        <v>86306.690408884373</v>
      </c>
      <c r="AI12" s="545"/>
      <c r="AJ12" s="545">
        <v>-2361.8000000000002</v>
      </c>
      <c r="AK12" s="545">
        <v>-4289.8</v>
      </c>
      <c r="AL12" s="545">
        <v>-2361.8000000000002</v>
      </c>
      <c r="AM12" s="545">
        <v>-24.1</v>
      </c>
      <c r="AN12" s="545">
        <v>-42367.8</v>
      </c>
      <c r="AO12" s="545">
        <v>-71174.633449999994</v>
      </c>
      <c r="AP12" s="545">
        <v>507818.30530274397</v>
      </c>
      <c r="AQ12" s="563">
        <v>-10342.762364337261</v>
      </c>
      <c r="AR12" s="563">
        <v>-71818</v>
      </c>
      <c r="AS12" s="563">
        <v>-27522.2</v>
      </c>
      <c r="AT12" s="563">
        <v>-83077.981717197588</v>
      </c>
      <c r="AU12" s="563">
        <v>-9374.9</v>
      </c>
      <c r="AV12" s="563">
        <v>76029.623449555904</v>
      </c>
      <c r="AW12" s="563">
        <v>-5442.9456036894844</v>
      </c>
      <c r="AX12" s="556">
        <v>253689.20561707561</v>
      </c>
      <c r="AY12" s="545"/>
      <c r="AZ12" s="580">
        <v>1776046.9893770609</v>
      </c>
      <c r="BA12" s="581">
        <v>359241.40031984617</v>
      </c>
      <c r="BB12" s="574"/>
      <c r="BC12" s="585">
        <v>4248228.751772048</v>
      </c>
      <c r="BD12" s="563">
        <v>113072</v>
      </c>
      <c r="BE12" s="574">
        <v>4361300.751772048</v>
      </c>
      <c r="BF12" s="594"/>
      <c r="BG12" s="545">
        <v>517.39087551867215</v>
      </c>
      <c r="BH12" s="545">
        <v>138.52941908713689</v>
      </c>
      <c r="BI12" s="545">
        <v>661.22800829875519</v>
      </c>
      <c r="BJ12" s="545">
        <v>609.13273858921161</v>
      </c>
      <c r="BK12" s="545">
        <v>56.379958506224071</v>
      </c>
      <c r="BL12" s="545">
        <v>43.249282157676348</v>
      </c>
      <c r="BM12" s="556">
        <v>2025.910282157676</v>
      </c>
      <c r="BN12" s="545"/>
      <c r="BO12" s="545">
        <v>63.985604812689353</v>
      </c>
      <c r="BP12" s="545">
        <v>0</v>
      </c>
      <c r="BQ12" s="545">
        <v>0</v>
      </c>
      <c r="BR12" s="545">
        <v>40.740551867219907</v>
      </c>
      <c r="BS12" s="545">
        <v>88.060565655340781</v>
      </c>
      <c r="BT12" s="545">
        <v>0</v>
      </c>
      <c r="BU12" s="545">
        <v>0</v>
      </c>
      <c r="BV12" s="545">
        <v>27.999007353206</v>
      </c>
      <c r="BW12" s="545">
        <v>37.755592323651449</v>
      </c>
      <c r="BX12" s="556">
        <v>258.54132201210751</v>
      </c>
      <c r="BY12" s="555"/>
      <c r="BZ12" s="556">
        <v>2284.4516041697839</v>
      </c>
      <c r="CA12" s="556">
        <v>-1548.79</v>
      </c>
      <c r="CB12" s="556">
        <v>735.66160416978414</v>
      </c>
      <c r="CC12" s="600">
        <v>0.32202984857590727</v>
      </c>
      <c r="CD12" s="600"/>
      <c r="CE12" s="545">
        <v>1.8891180000000001</v>
      </c>
      <c r="CF12" s="545">
        <v>0</v>
      </c>
      <c r="CG12" s="545">
        <v>10.370563217569339</v>
      </c>
      <c r="CH12" s="545">
        <v>23.552223516407569</v>
      </c>
      <c r="CI12" s="545">
        <v>0</v>
      </c>
      <c r="CJ12" s="556">
        <v>35.811904733976917</v>
      </c>
      <c r="CK12" s="545">
        <v>0</v>
      </c>
      <c r="CL12" s="545">
        <v>-0.98000000000000009</v>
      </c>
      <c r="CM12" s="545">
        <v>-1.78</v>
      </c>
      <c r="CN12" s="545">
        <v>-0.98000000000000009</v>
      </c>
      <c r="CO12" s="545">
        <v>-0.01</v>
      </c>
      <c r="CP12" s="545">
        <v>-17.579999999999998</v>
      </c>
      <c r="CQ12" s="545">
        <v>-29.5330429253112</v>
      </c>
      <c r="CR12" s="545">
        <v>210.71298975217599</v>
      </c>
      <c r="CS12" s="545">
        <v>-4.291602640803843</v>
      </c>
      <c r="CT12" s="545">
        <v>-29.8</v>
      </c>
      <c r="CU12" s="545">
        <v>-11.42</v>
      </c>
      <c r="CV12" s="545">
        <v>-34.472191583899424</v>
      </c>
      <c r="CW12" s="545">
        <v>-3.89</v>
      </c>
      <c r="CX12" s="545">
        <v>31.547561597326101</v>
      </c>
      <c r="CY12" s="545">
        <v>-2.258483652983188</v>
      </c>
      <c r="CZ12" s="556">
        <v>105.2652305465044</v>
      </c>
      <c r="DA12" s="545"/>
      <c r="DB12" s="556">
        <v>736.94895824774335</v>
      </c>
      <c r="DC12" s="556">
        <v>149.06282170947969</v>
      </c>
      <c r="DD12" s="545">
        <v>0</v>
      </c>
      <c r="DE12" s="554">
        <v>1762.750519407489</v>
      </c>
      <c r="DF12" s="545">
        <v>46.917842323651449</v>
      </c>
      <c r="DG12" s="556">
        <v>1809.6683617311401</v>
      </c>
    </row>
    <row r="13" spans="1:111">
      <c r="A13" s="568">
        <v>10</v>
      </c>
      <c r="B13" s="576">
        <v>14</v>
      </c>
      <c r="C13" s="577">
        <v>10780</v>
      </c>
      <c r="D13" s="546" t="s">
        <v>44</v>
      </c>
      <c r="E13" s="578">
        <v>4835148.01</v>
      </c>
      <c r="F13" s="578">
        <v>953874</v>
      </c>
      <c r="G13" s="578">
        <v>6235312.2999999998</v>
      </c>
      <c r="H13" s="578">
        <v>5442715.9500000002</v>
      </c>
      <c r="I13" s="578">
        <v>630926.69999999995</v>
      </c>
      <c r="J13" s="578">
        <v>464089.43999999989</v>
      </c>
      <c r="K13" s="579">
        <v>18562066.399999999</v>
      </c>
      <c r="L13" s="545"/>
      <c r="M13" s="578">
        <v>710458.34443931922</v>
      </c>
      <c r="N13" s="578">
        <v>0</v>
      </c>
      <c r="O13" s="578">
        <v>0</v>
      </c>
      <c r="P13" s="578">
        <v>591112.15</v>
      </c>
      <c r="Q13" s="578">
        <v>917188.0374610743</v>
      </c>
      <c r="R13" s="578">
        <v>0</v>
      </c>
      <c r="S13" s="571">
        <v>0</v>
      </c>
      <c r="T13" s="578">
        <v>306371.42424789112</v>
      </c>
      <c r="U13" s="578">
        <v>466525.26750000002</v>
      </c>
      <c r="V13" s="572">
        <v>2991655.223648285</v>
      </c>
      <c r="W13" s="573"/>
      <c r="X13" s="574">
        <v>21553721.623648278</v>
      </c>
      <c r="Y13" s="555">
        <v>-16695956.199999999</v>
      </c>
      <c r="Z13" s="584">
        <v>4857765.4236482829</v>
      </c>
      <c r="AA13" s="600">
        <v>0.22537942673985581</v>
      </c>
      <c r="AB13" s="600"/>
      <c r="AC13" s="569">
        <v>393476.66203999991</v>
      </c>
      <c r="AD13" s="569">
        <v>0</v>
      </c>
      <c r="AE13" s="569">
        <v>143776.12251797679</v>
      </c>
      <c r="AF13" s="569">
        <v>209469.5836072964</v>
      </c>
      <c r="AG13" s="569">
        <v>0</v>
      </c>
      <c r="AH13" s="570">
        <v>746722.36816527322</v>
      </c>
      <c r="AI13" s="545"/>
      <c r="AJ13" s="545">
        <v>-10564.4</v>
      </c>
      <c r="AK13" s="545">
        <v>-19188.400000000001</v>
      </c>
      <c r="AL13" s="545">
        <v>-10564.4</v>
      </c>
      <c r="AM13" s="545">
        <v>-107.8</v>
      </c>
      <c r="AN13" s="545">
        <v>-189512.4</v>
      </c>
      <c r="AO13" s="545">
        <v>-368426.34285000002</v>
      </c>
      <c r="AP13" s="545">
        <v>-338822.04824569111</v>
      </c>
      <c r="AQ13" s="563">
        <v>-728458.86502881115</v>
      </c>
      <c r="AR13" s="563">
        <v>-321244</v>
      </c>
      <c r="AS13" s="563">
        <v>-123107.6</v>
      </c>
      <c r="AT13" s="563">
        <v>-225583.68430923711</v>
      </c>
      <c r="AU13" s="563">
        <v>-41934.199999999997</v>
      </c>
      <c r="AV13" s="563">
        <v>534209.61680744821</v>
      </c>
      <c r="AW13" s="563">
        <v>23398.096593638151</v>
      </c>
      <c r="AX13" s="556">
        <v>-1819906.427032653</v>
      </c>
      <c r="AY13" s="545"/>
      <c r="AZ13" s="580">
        <v>6775281.5115100024</v>
      </c>
      <c r="BA13" s="581">
        <v>1650570.705067652</v>
      </c>
      <c r="BB13" s="574"/>
      <c r="BC13" s="585">
        <v>12210433.581358559</v>
      </c>
      <c r="BD13" s="563">
        <v>8922.0874999999942</v>
      </c>
      <c r="BE13" s="574">
        <v>12219355.66885856</v>
      </c>
      <c r="BF13" s="594"/>
      <c r="BG13" s="545">
        <v>448.52949999999998</v>
      </c>
      <c r="BH13" s="545">
        <v>88.485528756957322</v>
      </c>
      <c r="BI13" s="545">
        <v>578.41487012987011</v>
      </c>
      <c r="BJ13" s="545">
        <v>504.89016233766228</v>
      </c>
      <c r="BK13" s="545">
        <v>58.527523191094623</v>
      </c>
      <c r="BL13" s="545">
        <v>43.050968460111307</v>
      </c>
      <c r="BM13" s="556">
        <v>1721.898552875695</v>
      </c>
      <c r="BN13" s="545"/>
      <c r="BO13" s="545">
        <v>65.90522675689418</v>
      </c>
      <c r="BP13" s="545">
        <v>0</v>
      </c>
      <c r="BQ13" s="545">
        <v>0</v>
      </c>
      <c r="BR13" s="545">
        <v>54.834151205936919</v>
      </c>
      <c r="BS13" s="545">
        <v>85.08237824314233</v>
      </c>
      <c r="BT13" s="545">
        <v>0</v>
      </c>
      <c r="BU13" s="545">
        <v>0</v>
      </c>
      <c r="BV13" s="545">
        <v>28.42035475397876</v>
      </c>
      <c r="BW13" s="545">
        <v>43.27692648423006</v>
      </c>
      <c r="BX13" s="556">
        <v>277.51903744418229</v>
      </c>
      <c r="BY13" s="555"/>
      <c r="BZ13" s="556">
        <v>1999.4175903198779</v>
      </c>
      <c r="CA13" s="556">
        <v>-1548.79</v>
      </c>
      <c r="CB13" s="556">
        <v>450.62759031987781</v>
      </c>
      <c r="CC13" s="600">
        <v>0.22537942673985581</v>
      </c>
      <c r="CD13" s="600"/>
      <c r="CE13" s="545">
        <v>36.500617999999989</v>
      </c>
      <c r="CF13" s="545">
        <v>0</v>
      </c>
      <c r="CG13" s="545">
        <v>13.33730264545239</v>
      </c>
      <c r="CH13" s="545">
        <v>19.43131573351544</v>
      </c>
      <c r="CI13" s="545">
        <v>0</v>
      </c>
      <c r="CJ13" s="556">
        <v>69.269236378967832</v>
      </c>
      <c r="CK13" s="545">
        <v>0</v>
      </c>
      <c r="CL13" s="545">
        <v>-0.98</v>
      </c>
      <c r="CM13" s="545">
        <v>-1.78</v>
      </c>
      <c r="CN13" s="545">
        <v>-0.98</v>
      </c>
      <c r="CO13" s="545">
        <v>-0.01</v>
      </c>
      <c r="CP13" s="545">
        <v>-17.579999999999998</v>
      </c>
      <c r="CQ13" s="545">
        <v>-34.1768407096475</v>
      </c>
      <c r="CR13" s="545">
        <v>-31.430616720379501</v>
      </c>
      <c r="CS13" s="545">
        <v>-67.575033861670789</v>
      </c>
      <c r="CT13" s="545">
        <v>-29.8</v>
      </c>
      <c r="CU13" s="545">
        <v>-11.42</v>
      </c>
      <c r="CV13" s="545">
        <v>-20.926130269873571</v>
      </c>
      <c r="CW13" s="545">
        <v>-3.890000000000001</v>
      </c>
      <c r="CX13" s="545">
        <v>49.555623080468287</v>
      </c>
      <c r="CY13" s="545">
        <v>2.1705098880925928</v>
      </c>
      <c r="CZ13" s="556">
        <v>-168.82248859301049</v>
      </c>
      <c r="DA13" s="545"/>
      <c r="DB13" s="556">
        <v>628.50477843320982</v>
      </c>
      <c r="DC13" s="556">
        <v>153.1141655906913</v>
      </c>
      <c r="DD13" s="545">
        <v>0</v>
      </c>
      <c r="DE13" s="554">
        <v>1132.693282129736</v>
      </c>
      <c r="DF13" s="545">
        <v>0.82765190166975833</v>
      </c>
      <c r="DG13" s="556">
        <v>1133.5209340314059</v>
      </c>
    </row>
    <row r="14" spans="1:111">
      <c r="A14" s="568">
        <v>16</v>
      </c>
      <c r="B14" s="576">
        <v>7</v>
      </c>
      <c r="C14" s="577">
        <v>7889</v>
      </c>
      <c r="D14" s="546" t="s">
        <v>45</v>
      </c>
      <c r="E14" s="578">
        <v>2709118.18</v>
      </c>
      <c r="F14" s="578">
        <v>648634.31999999995</v>
      </c>
      <c r="G14" s="578">
        <v>3587551.9</v>
      </c>
      <c r="H14" s="578">
        <v>3586929.85</v>
      </c>
      <c r="I14" s="578">
        <v>478970.62</v>
      </c>
      <c r="J14" s="578">
        <v>327324.21000000002</v>
      </c>
      <c r="K14" s="579">
        <v>11338529.08</v>
      </c>
      <c r="L14" s="545"/>
      <c r="M14" s="578">
        <v>556584.23899579304</v>
      </c>
      <c r="N14" s="578">
        <v>0</v>
      </c>
      <c r="O14" s="578">
        <v>0</v>
      </c>
      <c r="P14" s="578">
        <v>557048.05999999994</v>
      </c>
      <c r="Q14" s="578">
        <v>475348.7000381191</v>
      </c>
      <c r="R14" s="578">
        <v>0</v>
      </c>
      <c r="S14" s="571">
        <v>147958.32</v>
      </c>
      <c r="T14" s="578">
        <v>248945.220162563</v>
      </c>
      <c r="U14" s="578">
        <v>344281.6875</v>
      </c>
      <c r="V14" s="572">
        <v>2330166.2266964749</v>
      </c>
      <c r="W14" s="573"/>
      <c r="X14" s="574">
        <v>13668695.306696471</v>
      </c>
      <c r="Y14" s="555">
        <v>-12218404.310000001</v>
      </c>
      <c r="Z14" s="584">
        <v>1450290.996696474</v>
      </c>
      <c r="AA14" s="600">
        <v>0.10610310378240401</v>
      </c>
      <c r="AB14" s="600"/>
      <c r="AC14" s="569">
        <v>0</v>
      </c>
      <c r="AD14" s="569">
        <v>0</v>
      </c>
      <c r="AE14" s="569">
        <v>82832.715143489506</v>
      </c>
      <c r="AF14" s="569">
        <v>162054.83554206911</v>
      </c>
      <c r="AG14" s="569">
        <v>0</v>
      </c>
      <c r="AH14" s="570">
        <v>244887.55068555861</v>
      </c>
      <c r="AI14" s="545"/>
      <c r="AJ14" s="545">
        <v>-7731.22</v>
      </c>
      <c r="AK14" s="545">
        <v>-14042.42</v>
      </c>
      <c r="AL14" s="545">
        <v>-7731.22</v>
      </c>
      <c r="AM14" s="545">
        <v>-78.89</v>
      </c>
      <c r="AN14" s="545">
        <v>-138688.62</v>
      </c>
      <c r="AO14" s="545">
        <v>-279735.76209999999</v>
      </c>
      <c r="AP14" s="545">
        <v>2193579.711165017</v>
      </c>
      <c r="AQ14" s="563">
        <v>1721533.769598346</v>
      </c>
      <c r="AR14" s="563">
        <v>-235092.2</v>
      </c>
      <c r="AS14" s="563">
        <v>-90092.38</v>
      </c>
      <c r="AT14" s="563">
        <v>-158224.22267413561</v>
      </c>
      <c r="AU14" s="563">
        <v>-30688.21</v>
      </c>
      <c r="AV14" s="563">
        <v>294529.82823765313</v>
      </c>
      <c r="AW14" s="563">
        <v>30928.017550760731</v>
      </c>
      <c r="AX14" s="556">
        <v>3278466.1817776412</v>
      </c>
      <c r="AY14" s="545"/>
      <c r="AZ14" s="580">
        <v>2433034.970495244</v>
      </c>
      <c r="BA14" s="581">
        <v>968996.36596242373</v>
      </c>
      <c r="BB14" s="574"/>
      <c r="BC14" s="585">
        <v>8375676.0656173415</v>
      </c>
      <c r="BD14" s="563">
        <v>483347.46500000008</v>
      </c>
      <c r="BE14" s="574">
        <v>8859023.5306173414</v>
      </c>
      <c r="BF14" s="594"/>
      <c r="BG14" s="545">
        <v>343.40451007732293</v>
      </c>
      <c r="BH14" s="545">
        <v>82.22009380149575</v>
      </c>
      <c r="BI14" s="545">
        <v>454.75369501838009</v>
      </c>
      <c r="BJ14" s="545">
        <v>454.67484472049688</v>
      </c>
      <c r="BK14" s="545">
        <v>60.713730510837877</v>
      </c>
      <c r="BL14" s="545">
        <v>41.491216884269228</v>
      </c>
      <c r="BM14" s="556">
        <v>1437.258091012802</v>
      </c>
      <c r="BN14" s="545"/>
      <c r="BO14" s="545">
        <v>70.551938014424266</v>
      </c>
      <c r="BP14" s="545">
        <v>0</v>
      </c>
      <c r="BQ14" s="545">
        <v>0</v>
      </c>
      <c r="BR14" s="545">
        <v>70.610731398149312</v>
      </c>
      <c r="BS14" s="545">
        <v>60.254620362291682</v>
      </c>
      <c r="BT14" s="545">
        <v>0</v>
      </c>
      <c r="BU14" s="545">
        <v>18.755015844847261</v>
      </c>
      <c r="BV14" s="545">
        <v>31.555991908044501</v>
      </c>
      <c r="BW14" s="545">
        <v>43.640726010901247</v>
      </c>
      <c r="BX14" s="556">
        <v>295.36902353865833</v>
      </c>
      <c r="BY14" s="555"/>
      <c r="BZ14" s="556">
        <v>1732.6271145514611</v>
      </c>
      <c r="CA14" s="556">
        <v>-1548.79</v>
      </c>
      <c r="CB14" s="556">
        <v>183.83711455146079</v>
      </c>
      <c r="CC14" s="600">
        <v>0.10610310378240401</v>
      </c>
      <c r="CD14" s="600"/>
      <c r="CE14" s="545">
        <v>0</v>
      </c>
      <c r="CF14" s="545">
        <v>0</v>
      </c>
      <c r="CG14" s="545">
        <v>10.499773753769739</v>
      </c>
      <c r="CH14" s="545">
        <v>20.541872929657639</v>
      </c>
      <c r="CI14" s="545">
        <v>0</v>
      </c>
      <c r="CJ14" s="556">
        <v>31.041646683427381</v>
      </c>
      <c r="CK14" s="545">
        <v>0</v>
      </c>
      <c r="CL14" s="545">
        <v>-0.98</v>
      </c>
      <c r="CM14" s="545">
        <v>-1.78</v>
      </c>
      <c r="CN14" s="545">
        <v>-0.98</v>
      </c>
      <c r="CO14" s="545">
        <v>-0.01</v>
      </c>
      <c r="CP14" s="545">
        <v>-17.579999999999998</v>
      </c>
      <c r="CQ14" s="545">
        <v>-35.458963379389019</v>
      </c>
      <c r="CR14" s="545">
        <v>278.05548373241442</v>
      </c>
      <c r="CS14" s="545">
        <v>218.2195169981425</v>
      </c>
      <c r="CT14" s="545">
        <v>-29.8</v>
      </c>
      <c r="CU14" s="545">
        <v>-11.42</v>
      </c>
      <c r="CV14" s="545">
        <v>-20.056309123353479</v>
      </c>
      <c r="CW14" s="545">
        <v>-3.890000000000001</v>
      </c>
      <c r="CX14" s="545">
        <v>37.334241125320453</v>
      </c>
      <c r="CY14" s="545">
        <v>3.920397712100486</v>
      </c>
      <c r="CZ14" s="556">
        <v>415.57436706523532</v>
      </c>
      <c r="DA14" s="545"/>
      <c r="DB14" s="556">
        <v>308.40853980165338</v>
      </c>
      <c r="DC14" s="556">
        <v>122.82879527981029</v>
      </c>
      <c r="DD14" s="545">
        <v>0</v>
      </c>
      <c r="DE14" s="554">
        <v>1061.6904633815871</v>
      </c>
      <c r="DF14" s="545">
        <v>61.268534034731907</v>
      </c>
      <c r="DG14" s="556">
        <v>1122.9589974163191</v>
      </c>
    </row>
    <row r="15" spans="1:111">
      <c r="A15" s="568">
        <v>18</v>
      </c>
      <c r="B15" s="576">
        <v>1</v>
      </c>
      <c r="C15" s="577">
        <v>4651</v>
      </c>
      <c r="D15" s="546" t="s">
        <v>46</v>
      </c>
      <c r="E15" s="578">
        <v>1928676.85</v>
      </c>
      <c r="F15" s="578">
        <v>448320.78</v>
      </c>
      <c r="G15" s="578">
        <v>2974644.4</v>
      </c>
      <c r="H15" s="578">
        <v>3032963.85</v>
      </c>
      <c r="I15" s="578">
        <v>267257.32</v>
      </c>
      <c r="J15" s="578">
        <v>224556.63</v>
      </c>
      <c r="K15" s="579">
        <v>8876419.8300000001</v>
      </c>
      <c r="L15" s="545"/>
      <c r="M15" s="578">
        <v>227000.36139545709</v>
      </c>
      <c r="N15" s="578">
        <v>0</v>
      </c>
      <c r="O15" s="578">
        <v>0</v>
      </c>
      <c r="P15" s="578">
        <v>348655.98</v>
      </c>
      <c r="Q15" s="578">
        <v>179231.22073493371</v>
      </c>
      <c r="R15" s="578">
        <v>0</v>
      </c>
      <c r="S15" s="571">
        <v>0</v>
      </c>
      <c r="T15" s="578">
        <v>130022.47683697809</v>
      </c>
      <c r="U15" s="578">
        <v>157960.84</v>
      </c>
      <c r="V15" s="572">
        <v>1042870.878967369</v>
      </c>
      <c r="W15" s="573"/>
      <c r="X15" s="574">
        <v>9919290.708967369</v>
      </c>
      <c r="Y15" s="555">
        <v>-7203422.29</v>
      </c>
      <c r="Z15" s="584">
        <v>2715868.418967369</v>
      </c>
      <c r="AA15" s="600">
        <v>0.27379663512756353</v>
      </c>
      <c r="AB15" s="600"/>
      <c r="AC15" s="569">
        <v>0</v>
      </c>
      <c r="AD15" s="569">
        <v>0</v>
      </c>
      <c r="AE15" s="569">
        <v>37833.995132073993</v>
      </c>
      <c r="AF15" s="569">
        <v>86815.908244178383</v>
      </c>
      <c r="AG15" s="569">
        <v>0</v>
      </c>
      <c r="AH15" s="570">
        <v>124649.9033762524</v>
      </c>
      <c r="AI15" s="545"/>
      <c r="AJ15" s="545">
        <v>-4557.9799999999996</v>
      </c>
      <c r="AK15" s="545">
        <v>-8278.7800000000007</v>
      </c>
      <c r="AL15" s="545">
        <v>-4557.9799999999996</v>
      </c>
      <c r="AM15" s="545">
        <v>-46.51</v>
      </c>
      <c r="AN15" s="545">
        <v>-81764.579999999987</v>
      </c>
      <c r="AO15" s="545">
        <v>-101394.96</v>
      </c>
      <c r="AP15" s="545">
        <v>-455651.56277451658</v>
      </c>
      <c r="AQ15" s="563">
        <v>-156698.89640664781</v>
      </c>
      <c r="AR15" s="563">
        <v>-138599.79999999999</v>
      </c>
      <c r="AS15" s="563">
        <v>-53114.42</v>
      </c>
      <c r="AT15" s="563">
        <v>-61206.811983116713</v>
      </c>
      <c r="AU15" s="563">
        <v>-18092.39</v>
      </c>
      <c r="AV15" s="563">
        <v>135236.42157126061</v>
      </c>
      <c r="AW15" s="563">
        <v>-23598.99910732776</v>
      </c>
      <c r="AX15" s="556">
        <v>-972327.24870034831</v>
      </c>
      <c r="AY15" s="545"/>
      <c r="AZ15" s="580">
        <v>996978.64647981327</v>
      </c>
      <c r="BA15" s="581">
        <v>413385.97210186103</v>
      </c>
      <c r="BB15" s="574"/>
      <c r="BC15" s="585">
        <v>3278555.6922249468</v>
      </c>
      <c r="BD15" s="563">
        <v>641595.26250000007</v>
      </c>
      <c r="BE15" s="574">
        <v>3920150.954724947</v>
      </c>
      <c r="BF15" s="594"/>
      <c r="BG15" s="545">
        <v>414.68003655127927</v>
      </c>
      <c r="BH15" s="545">
        <v>96.392341431950115</v>
      </c>
      <c r="BI15" s="545">
        <v>639.5709309825844</v>
      </c>
      <c r="BJ15" s="545">
        <v>652.11005160180605</v>
      </c>
      <c r="BK15" s="545">
        <v>57.462334981724361</v>
      </c>
      <c r="BL15" s="545">
        <v>48.28136529778542</v>
      </c>
      <c r="BM15" s="556">
        <v>1908.4970608471299</v>
      </c>
      <c r="BN15" s="545"/>
      <c r="BO15" s="545">
        <v>48.806785937531082</v>
      </c>
      <c r="BP15" s="545">
        <v>0</v>
      </c>
      <c r="BQ15" s="545">
        <v>0</v>
      </c>
      <c r="BR15" s="545">
        <v>74.963659428079978</v>
      </c>
      <c r="BS15" s="545">
        <v>38.536061220153456</v>
      </c>
      <c r="BT15" s="545">
        <v>0</v>
      </c>
      <c r="BU15" s="545">
        <v>0</v>
      </c>
      <c r="BV15" s="545">
        <v>27.955810973334369</v>
      </c>
      <c r="BW15" s="545">
        <v>33.962769296925401</v>
      </c>
      <c r="BX15" s="556">
        <v>224.22508685602429</v>
      </c>
      <c r="BY15" s="555"/>
      <c r="BZ15" s="556">
        <v>2132.722147703154</v>
      </c>
      <c r="CA15" s="556">
        <v>-1548.79</v>
      </c>
      <c r="CB15" s="556">
        <v>583.93214770315399</v>
      </c>
      <c r="CC15" s="600">
        <v>0.27379663512756353</v>
      </c>
      <c r="CD15" s="600"/>
      <c r="CE15" s="545">
        <v>0</v>
      </c>
      <c r="CF15" s="545">
        <v>0</v>
      </c>
      <c r="CG15" s="545">
        <v>8.1345936641741527</v>
      </c>
      <c r="CH15" s="545">
        <v>18.666073585073828</v>
      </c>
      <c r="CI15" s="545">
        <v>0</v>
      </c>
      <c r="CJ15" s="556">
        <v>26.800667249247979</v>
      </c>
      <c r="CK15" s="545">
        <v>0</v>
      </c>
      <c r="CL15" s="545">
        <v>-0.97999999999999987</v>
      </c>
      <c r="CM15" s="545">
        <v>-1.78</v>
      </c>
      <c r="CN15" s="545">
        <v>-0.97999999999999987</v>
      </c>
      <c r="CO15" s="545">
        <v>-0.01</v>
      </c>
      <c r="CP15" s="545">
        <v>-17.579999999999998</v>
      </c>
      <c r="CQ15" s="545">
        <v>-21.80067942377983</v>
      </c>
      <c r="CR15" s="545">
        <v>-97.96851489454238</v>
      </c>
      <c r="CS15" s="545">
        <v>-33.691441927896761</v>
      </c>
      <c r="CT15" s="545">
        <v>-29.8</v>
      </c>
      <c r="CU15" s="545">
        <v>-11.42</v>
      </c>
      <c r="CV15" s="545">
        <v>-13.159925173751169</v>
      </c>
      <c r="CW15" s="545">
        <v>-3.89</v>
      </c>
      <c r="CX15" s="545">
        <v>29.076848327512501</v>
      </c>
      <c r="CY15" s="545">
        <v>-5.0739623967593559</v>
      </c>
      <c r="CZ15" s="556">
        <v>-209.05767548921699</v>
      </c>
      <c r="DA15" s="545"/>
      <c r="DB15" s="556">
        <v>214.35791152006311</v>
      </c>
      <c r="DC15" s="556">
        <v>88.881094840219532</v>
      </c>
      <c r="DD15" s="545">
        <v>0</v>
      </c>
      <c r="DE15" s="554">
        <v>704.91414582346749</v>
      </c>
      <c r="DF15" s="545">
        <v>137.9478096108364</v>
      </c>
      <c r="DG15" s="556">
        <v>842.86195543430392</v>
      </c>
    </row>
    <row r="16" spans="1:111">
      <c r="A16" s="568">
        <v>19</v>
      </c>
      <c r="B16" s="576">
        <v>2</v>
      </c>
      <c r="C16" s="577">
        <v>3966</v>
      </c>
      <c r="D16" s="546" t="s">
        <v>47</v>
      </c>
      <c r="E16" s="578">
        <v>2242647.5</v>
      </c>
      <c r="F16" s="578">
        <v>429243.3</v>
      </c>
      <c r="G16" s="578">
        <v>2386253.2000000002</v>
      </c>
      <c r="H16" s="578">
        <v>2271260.6</v>
      </c>
      <c r="I16" s="578">
        <v>225757.3</v>
      </c>
      <c r="J16" s="578">
        <v>188407.23</v>
      </c>
      <c r="K16" s="579">
        <v>7743569.129999999</v>
      </c>
      <c r="L16" s="545"/>
      <c r="M16" s="578">
        <v>190392.6627745071</v>
      </c>
      <c r="N16" s="578">
        <v>0</v>
      </c>
      <c r="O16" s="578">
        <v>0</v>
      </c>
      <c r="P16" s="578">
        <v>226426.01</v>
      </c>
      <c r="Q16" s="578">
        <v>80154.192901981893</v>
      </c>
      <c r="R16" s="578">
        <v>0</v>
      </c>
      <c r="S16" s="571">
        <v>0</v>
      </c>
      <c r="T16" s="578">
        <v>109786.3790379967</v>
      </c>
      <c r="U16" s="578">
        <v>132870.7225</v>
      </c>
      <c r="V16" s="572">
        <v>739629.96721448563</v>
      </c>
      <c r="W16" s="573"/>
      <c r="X16" s="574">
        <v>8483199.0972144846</v>
      </c>
      <c r="Y16" s="555">
        <v>-6142501.1399999997</v>
      </c>
      <c r="Z16" s="584">
        <v>2340697.9572144849</v>
      </c>
      <c r="AA16" s="600">
        <v>0.27592161051401809</v>
      </c>
      <c r="AB16" s="600"/>
      <c r="AC16" s="569">
        <v>0</v>
      </c>
      <c r="AD16" s="569">
        <v>0</v>
      </c>
      <c r="AE16" s="569">
        <v>35416.698831660127</v>
      </c>
      <c r="AF16" s="569">
        <v>76602.811984685351</v>
      </c>
      <c r="AG16" s="569">
        <v>4030.764901144536</v>
      </c>
      <c r="AH16" s="570">
        <v>116050.27571749</v>
      </c>
      <c r="AI16" s="545"/>
      <c r="AJ16" s="545">
        <v>-3886.68</v>
      </c>
      <c r="AK16" s="545">
        <v>-7059.48</v>
      </c>
      <c r="AL16" s="545">
        <v>-3886.68</v>
      </c>
      <c r="AM16" s="545">
        <v>-39.659999999999997</v>
      </c>
      <c r="AN16" s="545">
        <v>-69722.28</v>
      </c>
      <c r="AO16" s="545">
        <v>-109305.08500000001</v>
      </c>
      <c r="AP16" s="545">
        <v>-363181.43061748438</v>
      </c>
      <c r="AQ16" s="563">
        <v>-403520.12650864478</v>
      </c>
      <c r="AR16" s="563">
        <v>-118186.8</v>
      </c>
      <c r="AS16" s="563">
        <v>-45291.72</v>
      </c>
      <c r="AT16" s="563">
        <v>-62150.073154826423</v>
      </c>
      <c r="AU16" s="563">
        <v>-15427.74</v>
      </c>
      <c r="AV16" s="563">
        <v>77081.081784552516</v>
      </c>
      <c r="AW16" s="563">
        <v>-11804.390771325199</v>
      </c>
      <c r="AX16" s="556">
        <v>-1136381.064267728</v>
      </c>
      <c r="AY16" s="545"/>
      <c r="AZ16" s="580">
        <v>1588957.822086168</v>
      </c>
      <c r="BA16" s="581">
        <v>301221.25722710107</v>
      </c>
      <c r="BB16" s="574"/>
      <c r="BC16" s="585">
        <v>3210546.2479775152</v>
      </c>
      <c r="BD16" s="563">
        <v>79592.087499999994</v>
      </c>
      <c r="BE16" s="574">
        <v>3290138.3354775151</v>
      </c>
      <c r="BF16" s="594"/>
      <c r="BG16" s="545">
        <v>565.46835602622286</v>
      </c>
      <c r="BH16" s="545">
        <v>108.2307866868381</v>
      </c>
      <c r="BI16" s="545">
        <v>601.67755925365611</v>
      </c>
      <c r="BJ16" s="545">
        <v>572.68295511850738</v>
      </c>
      <c r="BK16" s="545">
        <v>56.923171961674228</v>
      </c>
      <c r="BL16" s="545">
        <v>47.505605143721631</v>
      </c>
      <c r="BM16" s="556">
        <v>1952.48843419062</v>
      </c>
      <c r="BN16" s="545"/>
      <c r="BO16" s="545">
        <v>48.006218551312926</v>
      </c>
      <c r="BP16" s="545">
        <v>0</v>
      </c>
      <c r="BQ16" s="545">
        <v>0</v>
      </c>
      <c r="BR16" s="545">
        <v>57.091782652546648</v>
      </c>
      <c r="BS16" s="545">
        <v>20.210336082194122</v>
      </c>
      <c r="BT16" s="545">
        <v>0</v>
      </c>
      <c r="BU16" s="545">
        <v>0</v>
      </c>
      <c r="BV16" s="545">
        <v>27.68189083156749</v>
      </c>
      <c r="BW16" s="545">
        <v>33.502451462430663</v>
      </c>
      <c r="BX16" s="556">
        <v>186.49267958005191</v>
      </c>
      <c r="BY16" s="555"/>
      <c r="BZ16" s="556">
        <v>2138.981113770672</v>
      </c>
      <c r="CA16" s="556">
        <v>-1548.79</v>
      </c>
      <c r="CB16" s="556">
        <v>590.1911137706719</v>
      </c>
      <c r="CC16" s="600">
        <v>0.27592161051401798</v>
      </c>
      <c r="CD16" s="600"/>
      <c r="CE16" s="545">
        <v>0</v>
      </c>
      <c r="CF16" s="545">
        <v>0</v>
      </c>
      <c r="CG16" s="545">
        <v>8.930080391240578</v>
      </c>
      <c r="CH16" s="545">
        <v>19.314879471680619</v>
      </c>
      <c r="CI16" s="545">
        <v>1.016330030545773</v>
      </c>
      <c r="CJ16" s="556">
        <v>29.261289893466969</v>
      </c>
      <c r="CK16" s="545">
        <v>0</v>
      </c>
      <c r="CL16" s="545">
        <v>-0.98</v>
      </c>
      <c r="CM16" s="545">
        <v>-1.78</v>
      </c>
      <c r="CN16" s="545">
        <v>-0.98</v>
      </c>
      <c r="CO16" s="545">
        <v>-0.01</v>
      </c>
      <c r="CP16" s="545">
        <v>-17.579999999999998</v>
      </c>
      <c r="CQ16" s="545">
        <v>-27.560535804336869</v>
      </c>
      <c r="CR16" s="545">
        <v>-91.573734396743419</v>
      </c>
      <c r="CS16" s="545">
        <v>-101.7448629623411</v>
      </c>
      <c r="CT16" s="545">
        <v>-29.8</v>
      </c>
      <c r="CU16" s="545">
        <v>-11.42</v>
      </c>
      <c r="CV16" s="545">
        <v>-15.670719403637531</v>
      </c>
      <c r="CW16" s="545">
        <v>-3.89</v>
      </c>
      <c r="CX16" s="545">
        <v>19.435471957779249</v>
      </c>
      <c r="CY16" s="545">
        <v>-2.9763970679085219</v>
      </c>
      <c r="CZ16" s="556">
        <v>-286.53077767718821</v>
      </c>
      <c r="DA16" s="545"/>
      <c r="DB16" s="556">
        <v>400.64493749020869</v>
      </c>
      <c r="DC16" s="556">
        <v>75.950896930686113</v>
      </c>
      <c r="DD16" s="545">
        <v>0</v>
      </c>
      <c r="DE16" s="554">
        <v>809.51746040784553</v>
      </c>
      <c r="DF16" s="545">
        <v>20.068605017650029</v>
      </c>
      <c r="DG16" s="556">
        <v>829.58606542549546</v>
      </c>
    </row>
    <row r="17" spans="1:111">
      <c r="A17" s="568">
        <v>20</v>
      </c>
      <c r="B17" s="576">
        <v>6</v>
      </c>
      <c r="C17" s="577">
        <v>16387</v>
      </c>
      <c r="D17" s="546" t="s">
        <v>48</v>
      </c>
      <c r="E17" s="578">
        <v>7122648.46</v>
      </c>
      <c r="F17" s="578">
        <v>1163726.28</v>
      </c>
      <c r="G17" s="578">
        <v>8997482.0999999996</v>
      </c>
      <c r="H17" s="578">
        <v>9154288.1500000004</v>
      </c>
      <c r="I17" s="578">
        <v>962645.98</v>
      </c>
      <c r="J17" s="578">
        <v>778847.42999999993</v>
      </c>
      <c r="K17" s="579">
        <v>28179638.399999999</v>
      </c>
      <c r="L17" s="545"/>
      <c r="M17" s="578">
        <v>1106064.663619631</v>
      </c>
      <c r="N17" s="578">
        <v>0</v>
      </c>
      <c r="O17" s="578">
        <v>0</v>
      </c>
      <c r="P17" s="578">
        <v>1037952.86</v>
      </c>
      <c r="Q17" s="578">
        <v>247431.04132430561</v>
      </c>
      <c r="R17" s="578">
        <v>0</v>
      </c>
      <c r="S17" s="571">
        <v>0</v>
      </c>
      <c r="T17" s="578">
        <v>396353.45290112559</v>
      </c>
      <c r="U17" s="578">
        <v>798607.75000000012</v>
      </c>
      <c r="V17" s="572">
        <v>3586409.7678450621</v>
      </c>
      <c r="W17" s="573"/>
      <c r="X17" s="574">
        <v>31766048.167845059</v>
      </c>
      <c r="Y17" s="555">
        <v>-25380021.73</v>
      </c>
      <c r="Z17" s="584">
        <v>6386026.4378450625</v>
      </c>
      <c r="AA17" s="600">
        <v>0.20103307796118211</v>
      </c>
      <c r="AB17" s="600"/>
      <c r="AC17" s="569">
        <v>0</v>
      </c>
      <c r="AD17" s="569">
        <v>0</v>
      </c>
      <c r="AE17" s="569">
        <v>149220.40834809389</v>
      </c>
      <c r="AF17" s="569">
        <v>320902.8093972783</v>
      </c>
      <c r="AG17" s="569">
        <v>0</v>
      </c>
      <c r="AH17" s="570">
        <v>470123.21774537221</v>
      </c>
      <c r="AI17" s="545"/>
      <c r="AJ17" s="545">
        <v>-16059.26</v>
      </c>
      <c r="AK17" s="545">
        <v>-29168.86</v>
      </c>
      <c r="AL17" s="545">
        <v>-16059.26</v>
      </c>
      <c r="AM17" s="545">
        <v>-163.87</v>
      </c>
      <c r="AN17" s="545">
        <v>-288083.46000000002</v>
      </c>
      <c r="AO17" s="545">
        <v>-919291.13399999996</v>
      </c>
      <c r="AP17" s="545">
        <v>-2785117.332246474</v>
      </c>
      <c r="AQ17" s="563">
        <v>-1928333.193388012</v>
      </c>
      <c r="AR17" s="563">
        <v>-488332.6</v>
      </c>
      <c r="AS17" s="563">
        <v>-187139.54</v>
      </c>
      <c r="AT17" s="563">
        <v>-164605.34527675569</v>
      </c>
      <c r="AU17" s="563">
        <v>-63745.43</v>
      </c>
      <c r="AV17" s="563">
        <v>1028469.863971878</v>
      </c>
      <c r="AW17" s="563">
        <v>-40580.859242424951</v>
      </c>
      <c r="AX17" s="556">
        <v>-5898210.2801817888</v>
      </c>
      <c r="AY17" s="545"/>
      <c r="AZ17" s="580">
        <v>6747448.8939143568</v>
      </c>
      <c r="BA17" s="581">
        <v>1129848.798691957</v>
      </c>
      <c r="BB17" s="574"/>
      <c r="BC17" s="585">
        <v>8835237.0680149589</v>
      </c>
      <c r="BD17" s="563">
        <v>-358561.91249999998</v>
      </c>
      <c r="BE17" s="574">
        <v>8476675.1555149592</v>
      </c>
      <c r="BF17" s="594"/>
      <c r="BG17" s="545">
        <v>434.65237444315608</v>
      </c>
      <c r="BH17" s="545">
        <v>71.015212058338932</v>
      </c>
      <c r="BI17" s="545">
        <v>549.06218954048938</v>
      </c>
      <c r="BJ17" s="545">
        <v>558.6311191798377</v>
      </c>
      <c r="BK17" s="545">
        <v>58.744491365106477</v>
      </c>
      <c r="BL17" s="545">
        <v>47.528371880148903</v>
      </c>
      <c r="BM17" s="556">
        <v>1719.633758467078</v>
      </c>
      <c r="BN17" s="545"/>
      <c r="BO17" s="545">
        <v>67.496470593740852</v>
      </c>
      <c r="BP17" s="545">
        <v>0</v>
      </c>
      <c r="BQ17" s="545">
        <v>0</v>
      </c>
      <c r="BR17" s="545">
        <v>63.340017086715079</v>
      </c>
      <c r="BS17" s="545">
        <v>15.099227517196899</v>
      </c>
      <c r="BT17" s="545">
        <v>0</v>
      </c>
      <c r="BU17" s="545">
        <v>0</v>
      </c>
      <c r="BV17" s="545">
        <v>24.187066143963239</v>
      </c>
      <c r="BW17" s="545">
        <v>48.734225300543123</v>
      </c>
      <c r="BX17" s="556">
        <v>218.85700664215909</v>
      </c>
      <c r="BY17" s="555"/>
      <c r="BZ17" s="556">
        <v>1938.4907651092369</v>
      </c>
      <c r="CA17" s="556">
        <v>-1548.79</v>
      </c>
      <c r="CB17" s="556">
        <v>389.70076510923673</v>
      </c>
      <c r="CC17" s="600">
        <v>0.20103307796118211</v>
      </c>
      <c r="CD17" s="600"/>
      <c r="CE17" s="545">
        <v>0</v>
      </c>
      <c r="CF17" s="545">
        <v>0</v>
      </c>
      <c r="CG17" s="545">
        <v>9.1060235764992932</v>
      </c>
      <c r="CH17" s="545">
        <v>19.582767400822501</v>
      </c>
      <c r="CI17" s="545">
        <v>0</v>
      </c>
      <c r="CJ17" s="556">
        <v>28.688790977321791</v>
      </c>
      <c r="CK17" s="545">
        <v>0</v>
      </c>
      <c r="CL17" s="545">
        <v>-0.98</v>
      </c>
      <c r="CM17" s="545">
        <v>-1.78</v>
      </c>
      <c r="CN17" s="545">
        <v>-0.98</v>
      </c>
      <c r="CO17" s="545">
        <v>-0.01</v>
      </c>
      <c r="CP17" s="545">
        <v>-17.579999999999998</v>
      </c>
      <c r="CQ17" s="545">
        <v>-56.098806004759872</v>
      </c>
      <c r="CR17" s="545">
        <v>-169.9589511348309</v>
      </c>
      <c r="CS17" s="545">
        <v>-117.6745709030336</v>
      </c>
      <c r="CT17" s="545">
        <v>-29.8</v>
      </c>
      <c r="CU17" s="545">
        <v>-11.42</v>
      </c>
      <c r="CV17" s="545">
        <v>-10.04487369724511</v>
      </c>
      <c r="CW17" s="545">
        <v>-3.89</v>
      </c>
      <c r="CX17" s="545">
        <v>62.761326903757727</v>
      </c>
      <c r="CY17" s="545">
        <v>-2.476405641204916</v>
      </c>
      <c r="CZ17" s="556">
        <v>-359.93228047731668</v>
      </c>
      <c r="DA17" s="545"/>
      <c r="DB17" s="556">
        <v>411.75620271644328</v>
      </c>
      <c r="DC17" s="556">
        <v>68.947873234390485</v>
      </c>
      <c r="DD17" s="545">
        <v>0</v>
      </c>
      <c r="DE17" s="554">
        <v>539.16135156007556</v>
      </c>
      <c r="DF17" s="545">
        <v>-21.88087584670776</v>
      </c>
      <c r="DG17" s="556">
        <v>517.28047571336788</v>
      </c>
    </row>
    <row r="18" spans="1:111">
      <c r="A18" s="568">
        <v>46</v>
      </c>
      <c r="B18" s="576">
        <v>10</v>
      </c>
      <c r="C18" s="577">
        <v>1288</v>
      </c>
      <c r="D18" s="546" t="s">
        <v>49</v>
      </c>
      <c r="E18" s="578">
        <v>475441.27</v>
      </c>
      <c r="F18" s="578">
        <v>47693.7</v>
      </c>
      <c r="G18" s="578">
        <v>547530.70000000007</v>
      </c>
      <c r="H18" s="578">
        <v>567815.15</v>
      </c>
      <c r="I18" s="578">
        <v>78786.84</v>
      </c>
      <c r="J18" s="578">
        <v>50695.23</v>
      </c>
      <c r="K18" s="579">
        <v>1767962.89</v>
      </c>
      <c r="L18" s="545"/>
      <c r="M18" s="578">
        <v>92302.276191174722</v>
      </c>
      <c r="N18" s="578">
        <v>0</v>
      </c>
      <c r="O18" s="578">
        <v>0</v>
      </c>
      <c r="P18" s="578">
        <v>90169.65</v>
      </c>
      <c r="Q18" s="578">
        <v>257799.37129762789</v>
      </c>
      <c r="R18" s="578">
        <v>571318.16</v>
      </c>
      <c r="S18" s="571">
        <v>0</v>
      </c>
      <c r="T18" s="578">
        <v>34687.024142196598</v>
      </c>
      <c r="U18" s="578">
        <v>55336.600000000013</v>
      </c>
      <c r="V18" s="572">
        <v>1101613.081630999</v>
      </c>
      <c r="W18" s="573"/>
      <c r="X18" s="574">
        <v>2869575.9716309998</v>
      </c>
      <c r="Y18" s="555">
        <v>-1994841.52</v>
      </c>
      <c r="Z18" s="584">
        <v>874734.4516309998</v>
      </c>
      <c r="AA18" s="600">
        <v>0.30483056043078771</v>
      </c>
      <c r="AB18" s="600"/>
      <c r="AC18" s="569">
        <v>167229.629028</v>
      </c>
      <c r="AD18" s="569">
        <v>0</v>
      </c>
      <c r="AE18" s="569">
        <v>14999.608690274339</v>
      </c>
      <c r="AF18" s="569">
        <v>17839.62091929579</v>
      </c>
      <c r="AG18" s="569">
        <v>0</v>
      </c>
      <c r="AH18" s="570">
        <v>200068.85863757011</v>
      </c>
      <c r="AI18" s="545"/>
      <c r="AJ18" s="545">
        <v>-1262.24</v>
      </c>
      <c r="AK18" s="545">
        <v>-2292.64</v>
      </c>
      <c r="AL18" s="545">
        <v>-1262.24</v>
      </c>
      <c r="AM18" s="545">
        <v>-12.88</v>
      </c>
      <c r="AN18" s="545">
        <v>-22643.040000000001</v>
      </c>
      <c r="AO18" s="545">
        <v>-35885.635000000002</v>
      </c>
      <c r="AP18" s="545">
        <v>386486.75930091698</v>
      </c>
      <c r="AQ18" s="563">
        <v>244613.23978327421</v>
      </c>
      <c r="AR18" s="563">
        <v>-38382.400000000001</v>
      </c>
      <c r="AS18" s="563">
        <v>-14708.96</v>
      </c>
      <c r="AT18" s="563">
        <v>-45151.711437389909</v>
      </c>
      <c r="AU18" s="563">
        <v>-5010.32</v>
      </c>
      <c r="AV18" s="563">
        <v>39422.009864600623</v>
      </c>
      <c r="AW18" s="563">
        <v>2636.024218353879</v>
      </c>
      <c r="AX18" s="556">
        <v>506545.96672975569</v>
      </c>
      <c r="AY18" s="545"/>
      <c r="AZ18" s="580">
        <v>532260.50319786405</v>
      </c>
      <c r="BA18" s="581">
        <v>245731.83808475491</v>
      </c>
      <c r="BB18" s="574"/>
      <c r="BC18" s="585">
        <v>2359341.6182809439</v>
      </c>
      <c r="BD18" s="563">
        <v>510944.10000000009</v>
      </c>
      <c r="BE18" s="574">
        <v>2870285.718280945</v>
      </c>
      <c r="BF18" s="594"/>
      <c r="BG18" s="545">
        <v>369.13142080745342</v>
      </c>
      <c r="BH18" s="545">
        <v>37.029270186335403</v>
      </c>
      <c r="BI18" s="545">
        <v>425.10147515527962</v>
      </c>
      <c r="BJ18" s="545">
        <v>440.85027173913039</v>
      </c>
      <c r="BK18" s="545">
        <v>61.169906832298132</v>
      </c>
      <c r="BL18" s="545">
        <v>39.359650621118007</v>
      </c>
      <c r="BM18" s="556">
        <v>1372.641995341615</v>
      </c>
      <c r="BN18" s="545"/>
      <c r="BO18" s="545">
        <v>71.663257912402742</v>
      </c>
      <c r="BP18" s="545">
        <v>0</v>
      </c>
      <c r="BQ18" s="545">
        <v>0</v>
      </c>
      <c r="BR18" s="545">
        <v>70.007492236024845</v>
      </c>
      <c r="BS18" s="545">
        <v>200.15479138014589</v>
      </c>
      <c r="BT18" s="545">
        <v>443.57000000000011</v>
      </c>
      <c r="BU18" s="545">
        <v>0</v>
      </c>
      <c r="BV18" s="545">
        <v>26.93091936505947</v>
      </c>
      <c r="BW18" s="545">
        <v>42.963198757763983</v>
      </c>
      <c r="BX18" s="556">
        <v>855.28965965139696</v>
      </c>
      <c r="BY18" s="555"/>
      <c r="BZ18" s="556">
        <v>2227.9316549930122</v>
      </c>
      <c r="CA18" s="556">
        <v>-1548.79</v>
      </c>
      <c r="CB18" s="556">
        <v>679.14165499301225</v>
      </c>
      <c r="CC18" s="600">
        <v>0.30483056043078771</v>
      </c>
      <c r="CD18" s="600"/>
      <c r="CE18" s="545">
        <v>129.8366685</v>
      </c>
      <c r="CF18" s="545">
        <v>0</v>
      </c>
      <c r="CG18" s="545">
        <v>11.64565892102045</v>
      </c>
      <c r="CH18" s="545">
        <v>13.8506373597017</v>
      </c>
      <c r="CI18" s="545">
        <v>0</v>
      </c>
      <c r="CJ18" s="556">
        <v>155.33296478072211</v>
      </c>
      <c r="CK18" s="545">
        <v>0</v>
      </c>
      <c r="CL18" s="545">
        <v>-0.98</v>
      </c>
      <c r="CM18" s="545">
        <v>-1.78</v>
      </c>
      <c r="CN18" s="545">
        <v>-0.98</v>
      </c>
      <c r="CO18" s="545">
        <v>-0.01</v>
      </c>
      <c r="CP18" s="545">
        <v>-17.579999999999998</v>
      </c>
      <c r="CQ18" s="545">
        <v>-27.861517857142861</v>
      </c>
      <c r="CR18" s="545">
        <v>300.06735970568087</v>
      </c>
      <c r="CS18" s="545">
        <v>189.91711163297691</v>
      </c>
      <c r="CT18" s="545">
        <v>-29.8</v>
      </c>
      <c r="CU18" s="545">
        <v>-11.42</v>
      </c>
      <c r="CV18" s="545">
        <v>-35.055676581824457</v>
      </c>
      <c r="CW18" s="545">
        <v>-3.89</v>
      </c>
      <c r="CX18" s="545">
        <v>30.60715051599427</v>
      </c>
      <c r="CY18" s="545">
        <v>2.0466026540014588</v>
      </c>
      <c r="CZ18" s="556">
        <v>393.28103006968621</v>
      </c>
      <c r="DA18" s="545"/>
      <c r="DB18" s="556">
        <v>413.24573229647831</v>
      </c>
      <c r="DC18" s="556">
        <v>190.78558857512019</v>
      </c>
      <c r="DD18" s="545">
        <v>0</v>
      </c>
      <c r="DE18" s="554">
        <v>1831.7869707150189</v>
      </c>
      <c r="DF18" s="545">
        <v>396.69572981366468</v>
      </c>
      <c r="DG18" s="556">
        <v>2228.4827005286838</v>
      </c>
    </row>
    <row r="19" spans="1:111">
      <c r="A19" s="568">
        <v>47</v>
      </c>
      <c r="B19" s="576">
        <v>19</v>
      </c>
      <c r="C19" s="577">
        <v>1762</v>
      </c>
      <c r="D19" s="546" t="s">
        <v>50</v>
      </c>
      <c r="E19" s="578">
        <v>538235.4</v>
      </c>
      <c r="F19" s="578">
        <v>66771.179999999993</v>
      </c>
      <c r="G19" s="578">
        <v>694628.5</v>
      </c>
      <c r="H19" s="578">
        <v>872496.45</v>
      </c>
      <c r="I19" s="578">
        <v>108630.34</v>
      </c>
      <c r="J19" s="578">
        <v>82282.92</v>
      </c>
      <c r="K19" s="579">
        <v>2363044.79</v>
      </c>
      <c r="L19" s="545"/>
      <c r="M19" s="578">
        <v>124306.93414348961</v>
      </c>
      <c r="N19" s="578">
        <v>0</v>
      </c>
      <c r="O19" s="578">
        <v>0</v>
      </c>
      <c r="P19" s="578">
        <v>132248.82</v>
      </c>
      <c r="Q19" s="578">
        <v>1604124.8</v>
      </c>
      <c r="R19" s="578">
        <v>0</v>
      </c>
      <c r="S19" s="571">
        <v>0</v>
      </c>
      <c r="T19" s="578">
        <v>45362.349513233094</v>
      </c>
      <c r="U19" s="578">
        <v>82816.252500000002</v>
      </c>
      <c r="V19" s="572">
        <v>1988859.1561567229</v>
      </c>
      <c r="W19" s="573"/>
      <c r="X19" s="574">
        <v>4351903.9461567216</v>
      </c>
      <c r="Y19" s="555">
        <v>-2728967.98</v>
      </c>
      <c r="Z19" s="584">
        <v>1622935.966156723</v>
      </c>
      <c r="AA19" s="600">
        <v>0.37292550254698947</v>
      </c>
      <c r="AB19" s="600"/>
      <c r="AC19" s="569">
        <v>690318.06297299999</v>
      </c>
      <c r="AD19" s="569">
        <v>179222.88</v>
      </c>
      <c r="AE19" s="569">
        <v>20713.531425302539</v>
      </c>
      <c r="AF19" s="569">
        <v>34512.271060913306</v>
      </c>
      <c r="AG19" s="569">
        <v>0</v>
      </c>
      <c r="AH19" s="570">
        <v>924766.74545921583</v>
      </c>
      <c r="AI19" s="545"/>
      <c r="AJ19" s="545">
        <v>-1726.76</v>
      </c>
      <c r="AK19" s="545">
        <v>-3136.36</v>
      </c>
      <c r="AL19" s="545">
        <v>-1726.76</v>
      </c>
      <c r="AM19" s="545">
        <v>-17.62</v>
      </c>
      <c r="AN19" s="545">
        <v>-30975.96</v>
      </c>
      <c r="AO19" s="545">
        <v>-23854.27505</v>
      </c>
      <c r="AP19" s="545">
        <v>-127873.5837149814</v>
      </c>
      <c r="AQ19" s="563">
        <v>513106.37581028912</v>
      </c>
      <c r="AR19" s="563">
        <v>-52507.6</v>
      </c>
      <c r="AS19" s="563">
        <v>-20122.04</v>
      </c>
      <c r="AT19" s="563">
        <v>-68214.036983463666</v>
      </c>
      <c r="AU19" s="563">
        <v>-6854.18</v>
      </c>
      <c r="AV19" s="563">
        <v>44772.299622023187</v>
      </c>
      <c r="AW19" s="563">
        <v>9400.2260635144921</v>
      </c>
      <c r="AX19" s="556">
        <v>230269.72574738169</v>
      </c>
      <c r="AY19" s="545"/>
      <c r="AZ19" s="580">
        <v>415214.51225738518</v>
      </c>
      <c r="BA19" s="581">
        <v>285680.61639595492</v>
      </c>
      <c r="BB19" s="574"/>
      <c r="BC19" s="585">
        <v>3478867.5660166601</v>
      </c>
      <c r="BD19" s="563">
        <v>-68903.25</v>
      </c>
      <c r="BE19" s="574">
        <v>3409964.3160166601</v>
      </c>
      <c r="BF19" s="594"/>
      <c r="BG19" s="545">
        <v>305.46844494892167</v>
      </c>
      <c r="BH19" s="545">
        <v>37.895107832009067</v>
      </c>
      <c r="BI19" s="545">
        <v>394.22729852440409</v>
      </c>
      <c r="BJ19" s="545">
        <v>495.17392167990909</v>
      </c>
      <c r="BK19" s="545">
        <v>61.651725312145288</v>
      </c>
      <c r="BL19" s="545">
        <v>46.698592508513052</v>
      </c>
      <c r="BM19" s="556">
        <v>1341.1150908059019</v>
      </c>
      <c r="BN19" s="545"/>
      <c r="BO19" s="545">
        <v>70.548770796532111</v>
      </c>
      <c r="BP19" s="545">
        <v>0</v>
      </c>
      <c r="BQ19" s="545">
        <v>0</v>
      </c>
      <c r="BR19" s="545">
        <v>75.056083995459716</v>
      </c>
      <c r="BS19" s="545">
        <v>910.4</v>
      </c>
      <c r="BT19" s="545">
        <v>0</v>
      </c>
      <c r="BU19" s="545">
        <v>0</v>
      </c>
      <c r="BV19" s="545">
        <v>25.74480676119925</v>
      </c>
      <c r="BW19" s="545">
        <v>47.001278376844503</v>
      </c>
      <c r="BX19" s="556">
        <v>1128.7509399300361</v>
      </c>
      <c r="BY19" s="555"/>
      <c r="BZ19" s="556">
        <v>2469.8660307359378</v>
      </c>
      <c r="CA19" s="556">
        <v>-1548.79</v>
      </c>
      <c r="CB19" s="556">
        <v>921.07603073593782</v>
      </c>
      <c r="CC19" s="600">
        <v>0.37292550254698947</v>
      </c>
      <c r="CD19" s="600"/>
      <c r="CE19" s="545">
        <v>391.78096649999998</v>
      </c>
      <c r="CF19" s="545">
        <v>101.7155959137344</v>
      </c>
      <c r="CG19" s="545">
        <v>11.755693203917451</v>
      </c>
      <c r="CH19" s="545">
        <v>19.586986981222079</v>
      </c>
      <c r="CI19" s="545">
        <v>0</v>
      </c>
      <c r="CJ19" s="556">
        <v>524.83924259887397</v>
      </c>
      <c r="CK19" s="545">
        <v>0</v>
      </c>
      <c r="CL19" s="545">
        <v>-0.98</v>
      </c>
      <c r="CM19" s="545">
        <v>-1.78</v>
      </c>
      <c r="CN19" s="545">
        <v>-0.98</v>
      </c>
      <c r="CO19" s="545">
        <v>-0.01</v>
      </c>
      <c r="CP19" s="545">
        <v>-17.579999999999998</v>
      </c>
      <c r="CQ19" s="545">
        <v>-13.53818107264472</v>
      </c>
      <c r="CR19" s="545">
        <v>-72.572976001692069</v>
      </c>
      <c r="CS19" s="545">
        <v>291.20679671412552</v>
      </c>
      <c r="CT19" s="545">
        <v>-29.8</v>
      </c>
      <c r="CU19" s="545">
        <v>-11.42</v>
      </c>
      <c r="CV19" s="545">
        <v>-38.713982396971431</v>
      </c>
      <c r="CW19" s="545">
        <v>-3.89</v>
      </c>
      <c r="CX19" s="545">
        <v>25.409931681057429</v>
      </c>
      <c r="CY19" s="545">
        <v>5.334975064423662</v>
      </c>
      <c r="CZ19" s="556">
        <v>130.68656398829839</v>
      </c>
      <c r="DA19" s="545"/>
      <c r="DB19" s="556">
        <v>235.6495529270064</v>
      </c>
      <c r="DC19" s="556">
        <v>162.13428853345911</v>
      </c>
      <c r="DD19" s="545">
        <v>0</v>
      </c>
      <c r="DE19" s="554">
        <v>1974.385678783575</v>
      </c>
      <c r="DF19" s="545">
        <v>-39.105136208853573</v>
      </c>
      <c r="DG19" s="556">
        <v>1935.2805425747219</v>
      </c>
    </row>
    <row r="20" spans="1:111">
      <c r="A20" s="568">
        <v>49</v>
      </c>
      <c r="B20" s="576">
        <v>1</v>
      </c>
      <c r="C20" s="577">
        <v>320931</v>
      </c>
      <c r="D20" s="546" t="s">
        <v>51</v>
      </c>
      <c r="E20" s="578">
        <v>185978271.88</v>
      </c>
      <c r="F20" s="578">
        <v>33681290.939999998</v>
      </c>
      <c r="G20" s="578">
        <v>192477471.30000001</v>
      </c>
      <c r="H20" s="578">
        <v>170773868.65000001</v>
      </c>
      <c r="I20" s="578">
        <v>18312252.48</v>
      </c>
      <c r="J20" s="578">
        <v>17566887</v>
      </c>
      <c r="K20" s="579">
        <v>618790042.25</v>
      </c>
      <c r="L20" s="545"/>
      <c r="M20" s="578">
        <v>22482362.18847375</v>
      </c>
      <c r="N20" s="578">
        <v>7239625.6842000009</v>
      </c>
      <c r="O20" s="578">
        <v>6067762.6427999996</v>
      </c>
      <c r="P20" s="578">
        <v>160634225.81999999</v>
      </c>
      <c r="Q20" s="578">
        <v>263957.93995550042</v>
      </c>
      <c r="R20" s="578">
        <v>0</v>
      </c>
      <c r="S20" s="571">
        <v>205713.98</v>
      </c>
      <c r="T20" s="578">
        <v>12561319.78104247</v>
      </c>
      <c r="U20" s="578">
        <v>16758249.1325</v>
      </c>
      <c r="V20" s="572">
        <v>226213217.16897169</v>
      </c>
      <c r="W20" s="573"/>
      <c r="X20" s="574">
        <v>845003259.41897166</v>
      </c>
      <c r="Y20" s="555">
        <v>-497054723.49000001</v>
      </c>
      <c r="Z20" s="584">
        <v>347948535.92897159</v>
      </c>
      <c r="AA20" s="600">
        <v>0.41177182697286008</v>
      </c>
      <c r="AB20" s="600"/>
      <c r="AC20" s="569">
        <v>0</v>
      </c>
      <c r="AD20" s="569">
        <v>0</v>
      </c>
      <c r="AE20" s="569">
        <v>4153213.7996827788</v>
      </c>
      <c r="AF20" s="569">
        <v>6800950.3886361858</v>
      </c>
      <c r="AG20" s="569">
        <v>9152269.5729580186</v>
      </c>
      <c r="AH20" s="570">
        <v>20106433.761276979</v>
      </c>
      <c r="AI20" s="545"/>
      <c r="AJ20" s="545">
        <v>-314512.38</v>
      </c>
      <c r="AK20" s="545">
        <v>-571257.18000000005</v>
      </c>
      <c r="AL20" s="545">
        <v>-314512.38</v>
      </c>
      <c r="AM20" s="545">
        <v>-3209.31</v>
      </c>
      <c r="AN20" s="545">
        <v>-5641966.9800000004</v>
      </c>
      <c r="AO20" s="545">
        <v>-26184153.306449998</v>
      </c>
      <c r="AP20" s="545">
        <v>116403180.4676113</v>
      </c>
      <c r="AQ20" s="563">
        <v>34766284.262598157</v>
      </c>
      <c r="AR20" s="563">
        <v>-9563743.8000000007</v>
      </c>
      <c r="AS20" s="563">
        <v>-3665032.02</v>
      </c>
      <c r="AT20" s="563">
        <v>-9518834.9921381902</v>
      </c>
      <c r="AU20" s="563">
        <v>-1248421.5900000001</v>
      </c>
      <c r="AV20" s="563">
        <v>9001638.3093743287</v>
      </c>
      <c r="AW20" s="563">
        <v>-474591.98216966167</v>
      </c>
      <c r="AX20" s="556">
        <v>102670867.118826</v>
      </c>
      <c r="AY20" s="545"/>
      <c r="AZ20" s="580">
        <v>-25136907.951851569</v>
      </c>
      <c r="BA20" s="581">
        <v>21719561.570607319</v>
      </c>
      <c r="BB20" s="574"/>
      <c r="BC20" s="585">
        <v>467308490.42783028</v>
      </c>
      <c r="BD20" s="563">
        <v>-19057101.877500001</v>
      </c>
      <c r="BE20" s="574">
        <v>448251388.55033028</v>
      </c>
      <c r="BF20" s="594"/>
      <c r="BG20" s="545">
        <v>579.49612807737492</v>
      </c>
      <c r="BH20" s="545">
        <v>104.9486990661544</v>
      </c>
      <c r="BI20" s="545">
        <v>599.74720827841497</v>
      </c>
      <c r="BJ20" s="545">
        <v>532.12020231763211</v>
      </c>
      <c r="BK20" s="545">
        <v>57.059780700524414</v>
      </c>
      <c r="BL20" s="545">
        <v>54.73727062826589</v>
      </c>
      <c r="BM20" s="556">
        <v>1928.1092890683669</v>
      </c>
      <c r="BN20" s="545"/>
      <c r="BO20" s="545">
        <v>70.053569734534051</v>
      </c>
      <c r="BP20" s="545">
        <v>22.558199999999999</v>
      </c>
      <c r="BQ20" s="545">
        <v>18.906751428811798</v>
      </c>
      <c r="BR20" s="545">
        <v>500.52573861671198</v>
      </c>
      <c r="BS20" s="545">
        <v>0.82247567220212581</v>
      </c>
      <c r="BT20" s="545">
        <v>0</v>
      </c>
      <c r="BU20" s="545">
        <v>0.64099130342659327</v>
      </c>
      <c r="BV20" s="545">
        <v>39.140250649025703</v>
      </c>
      <c r="BW20" s="545">
        <v>52.217607935973767</v>
      </c>
      <c r="BX20" s="556">
        <v>704.86558534068593</v>
      </c>
      <c r="BY20" s="555"/>
      <c r="BZ20" s="556">
        <v>2632.974874409053</v>
      </c>
      <c r="CA20" s="556">
        <v>-1548.79</v>
      </c>
      <c r="CB20" s="556">
        <v>1084.184874409053</v>
      </c>
      <c r="CC20" s="600">
        <v>0.41177182697286008</v>
      </c>
      <c r="CD20" s="600"/>
      <c r="CE20" s="545">
        <v>0</v>
      </c>
      <c r="CF20" s="545">
        <v>0</v>
      </c>
      <c r="CG20" s="545">
        <v>12.941142487583869</v>
      </c>
      <c r="CH20" s="545">
        <v>21.191316478109581</v>
      </c>
      <c r="CI20" s="545">
        <v>28.51787322807089</v>
      </c>
      <c r="CJ20" s="556">
        <v>62.650332193764328</v>
      </c>
      <c r="CK20" s="545">
        <v>0</v>
      </c>
      <c r="CL20" s="545">
        <v>-0.98</v>
      </c>
      <c r="CM20" s="545">
        <v>-1.78</v>
      </c>
      <c r="CN20" s="545">
        <v>-0.98</v>
      </c>
      <c r="CO20" s="545">
        <v>-0.01</v>
      </c>
      <c r="CP20" s="545">
        <v>-17.579999999999998</v>
      </c>
      <c r="CQ20" s="545">
        <v>-81.588108678968368</v>
      </c>
      <c r="CR20" s="545">
        <v>362.70469498930089</v>
      </c>
      <c r="CS20" s="545">
        <v>108.32946727676089</v>
      </c>
      <c r="CT20" s="545">
        <v>-29.8</v>
      </c>
      <c r="CU20" s="545">
        <v>-11.42</v>
      </c>
      <c r="CV20" s="545">
        <v>-29.660067092733922</v>
      </c>
      <c r="CW20" s="545">
        <v>-3.89</v>
      </c>
      <c r="CX20" s="545">
        <v>28.0485160653671</v>
      </c>
      <c r="CY20" s="545">
        <v>-1.478797567606936</v>
      </c>
      <c r="CZ20" s="556">
        <v>319.91570499211969</v>
      </c>
      <c r="DA20" s="545"/>
      <c r="DB20" s="556">
        <v>-78.324960667095311</v>
      </c>
      <c r="DC20" s="556">
        <v>67.676732913328152</v>
      </c>
      <c r="DD20" s="545">
        <v>0</v>
      </c>
      <c r="DE20" s="554">
        <v>1456.102683841169</v>
      </c>
      <c r="DF20" s="545">
        <v>-59.38068269347616</v>
      </c>
      <c r="DG20" s="556">
        <v>1396.7220011476929</v>
      </c>
    </row>
    <row r="21" spans="1:111">
      <c r="A21" s="568">
        <v>50</v>
      </c>
      <c r="B21" s="576">
        <v>4</v>
      </c>
      <c r="C21" s="577">
        <v>11084</v>
      </c>
      <c r="D21" s="546" t="s">
        <v>52</v>
      </c>
      <c r="E21" s="578">
        <v>4350736.1500000004</v>
      </c>
      <c r="F21" s="578">
        <v>839409.12</v>
      </c>
      <c r="G21" s="578">
        <v>5883912</v>
      </c>
      <c r="H21" s="578">
        <v>5747397.25</v>
      </c>
      <c r="I21" s="578">
        <v>658382.72</v>
      </c>
      <c r="J21" s="578">
        <v>501443.81999999989</v>
      </c>
      <c r="K21" s="579">
        <v>17981281.059999999</v>
      </c>
      <c r="L21" s="545"/>
      <c r="M21" s="578">
        <v>551149.9250799329</v>
      </c>
      <c r="N21" s="578">
        <v>0</v>
      </c>
      <c r="O21" s="578">
        <v>0</v>
      </c>
      <c r="P21" s="578">
        <v>1031941.55</v>
      </c>
      <c r="Q21" s="578">
        <v>488391.36736013403</v>
      </c>
      <c r="R21" s="578">
        <v>0</v>
      </c>
      <c r="S21" s="571">
        <v>0</v>
      </c>
      <c r="T21" s="578">
        <v>356613.59760906809</v>
      </c>
      <c r="U21" s="578">
        <v>366919.38750000001</v>
      </c>
      <c r="V21" s="572">
        <v>2795015.8275491348</v>
      </c>
      <c r="W21" s="573"/>
      <c r="X21" s="574">
        <v>20776296.887549128</v>
      </c>
      <c r="Y21" s="555">
        <v>-17166788.359999999</v>
      </c>
      <c r="Z21" s="584">
        <v>3609508.5275491332</v>
      </c>
      <c r="AA21" s="600">
        <v>0.17373204412150309</v>
      </c>
      <c r="AB21" s="600"/>
      <c r="AC21" s="569">
        <v>0</v>
      </c>
      <c r="AD21" s="569">
        <v>0</v>
      </c>
      <c r="AE21" s="569">
        <v>130663.7988984775</v>
      </c>
      <c r="AF21" s="569">
        <v>167806.4932799495</v>
      </c>
      <c r="AG21" s="569">
        <v>0</v>
      </c>
      <c r="AH21" s="570">
        <v>298470.29217842699</v>
      </c>
      <c r="AI21" s="545"/>
      <c r="AJ21" s="545">
        <v>-10862.32</v>
      </c>
      <c r="AK21" s="545">
        <v>-19729.52</v>
      </c>
      <c r="AL21" s="545">
        <v>-10862.32</v>
      </c>
      <c r="AM21" s="545">
        <v>-110.84</v>
      </c>
      <c r="AN21" s="545">
        <v>-194856.72</v>
      </c>
      <c r="AO21" s="545">
        <v>-265834.45750000002</v>
      </c>
      <c r="AP21" s="545">
        <v>-901823.83140918578</v>
      </c>
      <c r="AQ21" s="563">
        <v>-195265.51179233391</v>
      </c>
      <c r="AR21" s="563">
        <v>-330303.2</v>
      </c>
      <c r="AS21" s="563">
        <v>-126579.28</v>
      </c>
      <c r="AT21" s="563">
        <v>-109537.0310523692</v>
      </c>
      <c r="AU21" s="563">
        <v>-43116.76</v>
      </c>
      <c r="AV21" s="563">
        <v>295813.22828237893</v>
      </c>
      <c r="AW21" s="563">
        <v>-38640.461504306499</v>
      </c>
      <c r="AX21" s="556">
        <v>-1951709.024975816</v>
      </c>
      <c r="AY21" s="545"/>
      <c r="AZ21" s="580">
        <v>3171299.7426062981</v>
      </c>
      <c r="BA21" s="581">
        <v>1083110.684005968</v>
      </c>
      <c r="BB21" s="574"/>
      <c r="BC21" s="585">
        <v>6210680.2213640092</v>
      </c>
      <c r="BD21" s="563">
        <v>273015.87750000012</v>
      </c>
      <c r="BE21" s="574">
        <v>6483696.0988640096</v>
      </c>
      <c r="BF21" s="594"/>
      <c r="BG21" s="545">
        <v>392.5240120894984</v>
      </c>
      <c r="BH21" s="545">
        <v>75.731605918440991</v>
      </c>
      <c r="BI21" s="545">
        <v>530.84734752796828</v>
      </c>
      <c r="BJ21" s="545">
        <v>518.53096806207145</v>
      </c>
      <c r="BK21" s="545">
        <v>59.399379285456511</v>
      </c>
      <c r="BL21" s="545">
        <v>45.240330205701909</v>
      </c>
      <c r="BM21" s="556">
        <v>1622.2736430891371</v>
      </c>
      <c r="BN21" s="545"/>
      <c r="BO21" s="545">
        <v>49.724821822440717</v>
      </c>
      <c r="BP21" s="545">
        <v>0</v>
      </c>
      <c r="BQ21" s="545">
        <v>0</v>
      </c>
      <c r="BR21" s="545">
        <v>93.101908155900404</v>
      </c>
      <c r="BS21" s="545">
        <v>44.062736138590218</v>
      </c>
      <c r="BT21" s="545">
        <v>0</v>
      </c>
      <c r="BU21" s="545">
        <v>0</v>
      </c>
      <c r="BV21" s="545">
        <v>32.173727680356187</v>
      </c>
      <c r="BW21" s="545">
        <v>33.103517457596539</v>
      </c>
      <c r="BX21" s="556">
        <v>252.16671125488409</v>
      </c>
      <c r="BY21" s="555"/>
      <c r="BZ21" s="556">
        <v>1874.440354344021</v>
      </c>
      <c r="CA21" s="556">
        <v>-1548.79</v>
      </c>
      <c r="CB21" s="556">
        <v>325.65035434402142</v>
      </c>
      <c r="CC21" s="600">
        <v>0.17373204412150309</v>
      </c>
      <c r="CD21" s="600"/>
      <c r="CE21" s="545">
        <v>0</v>
      </c>
      <c r="CF21" s="545">
        <v>0</v>
      </c>
      <c r="CG21" s="545">
        <v>11.788505855149539</v>
      </c>
      <c r="CH21" s="545">
        <v>15.13952483579479</v>
      </c>
      <c r="CI21" s="545">
        <v>0</v>
      </c>
      <c r="CJ21" s="556">
        <v>26.928030690944329</v>
      </c>
      <c r="CK21" s="545">
        <v>0</v>
      </c>
      <c r="CL21" s="545">
        <v>-0.98</v>
      </c>
      <c r="CM21" s="545">
        <v>-1.78</v>
      </c>
      <c r="CN21" s="545">
        <v>-0.98</v>
      </c>
      <c r="CO21" s="545">
        <v>-0.01</v>
      </c>
      <c r="CP21" s="545">
        <v>-17.579999999999998</v>
      </c>
      <c r="CQ21" s="545">
        <v>-23.98362121075424</v>
      </c>
      <c r="CR21" s="545">
        <v>-81.362669740994747</v>
      </c>
      <c r="CS21" s="545">
        <v>-17.616881251563871</v>
      </c>
      <c r="CT21" s="545">
        <v>-29.8</v>
      </c>
      <c r="CU21" s="545">
        <v>-11.42</v>
      </c>
      <c r="CV21" s="545">
        <v>-9.8824459628626098</v>
      </c>
      <c r="CW21" s="545">
        <v>-3.89</v>
      </c>
      <c r="CX21" s="545">
        <v>26.688310021867451</v>
      </c>
      <c r="CY21" s="545">
        <v>-3.4861477358630908</v>
      </c>
      <c r="CZ21" s="556">
        <v>-176.0834558801711</v>
      </c>
      <c r="DA21" s="545"/>
      <c r="DB21" s="556">
        <v>286.11509767288868</v>
      </c>
      <c r="DC21" s="556">
        <v>97.71839444297801</v>
      </c>
      <c r="DD21" s="545">
        <v>0</v>
      </c>
      <c r="DE21" s="554">
        <v>560.32842127066124</v>
      </c>
      <c r="DF21" s="545">
        <v>24.631529907975469</v>
      </c>
      <c r="DG21" s="556">
        <v>584.95995117863674</v>
      </c>
    </row>
    <row r="22" spans="1:111">
      <c r="A22" s="568">
        <v>51</v>
      </c>
      <c r="B22" s="576">
        <v>4</v>
      </c>
      <c r="C22" s="577">
        <v>9052</v>
      </c>
      <c r="D22" s="546" t="s">
        <v>53</v>
      </c>
      <c r="E22" s="578">
        <v>3624118.36</v>
      </c>
      <c r="F22" s="578">
        <v>887102.82</v>
      </c>
      <c r="G22" s="578">
        <v>5181111.4000000004</v>
      </c>
      <c r="H22" s="578">
        <v>5193431.25</v>
      </c>
      <c r="I22" s="578">
        <v>529880.12</v>
      </c>
      <c r="J22" s="578">
        <v>413480.28</v>
      </c>
      <c r="K22" s="579">
        <v>15829124.23</v>
      </c>
      <c r="L22" s="545"/>
      <c r="M22" s="578">
        <v>415473.58823854278</v>
      </c>
      <c r="N22" s="578">
        <v>0</v>
      </c>
      <c r="O22" s="578">
        <v>0</v>
      </c>
      <c r="P22" s="578">
        <v>659240.32999999996</v>
      </c>
      <c r="Q22" s="578">
        <v>434499.67340603861</v>
      </c>
      <c r="R22" s="578">
        <v>0</v>
      </c>
      <c r="S22" s="571">
        <v>0</v>
      </c>
      <c r="T22" s="578">
        <v>239262.25475272801</v>
      </c>
      <c r="U22" s="578">
        <v>278380.82750000001</v>
      </c>
      <c r="V22" s="572">
        <v>2026856.6738973099</v>
      </c>
      <c r="W22" s="573"/>
      <c r="X22" s="574">
        <v>17855980.903897312</v>
      </c>
      <c r="Y22" s="555">
        <v>-14019647.08</v>
      </c>
      <c r="Z22" s="584">
        <v>3836333.8238973082</v>
      </c>
      <c r="AA22" s="600">
        <v>0.21484867420864989</v>
      </c>
      <c r="AB22" s="600"/>
      <c r="AC22" s="569">
        <v>0</v>
      </c>
      <c r="AD22" s="569">
        <v>0</v>
      </c>
      <c r="AE22" s="569">
        <v>124708.5661475298</v>
      </c>
      <c r="AF22" s="569">
        <v>192462.85599003831</v>
      </c>
      <c r="AG22" s="569">
        <v>0</v>
      </c>
      <c r="AH22" s="570">
        <v>317171.42213756812</v>
      </c>
      <c r="AI22" s="545"/>
      <c r="AJ22" s="545">
        <v>-8870.9599999999991</v>
      </c>
      <c r="AK22" s="545">
        <v>-16112.56</v>
      </c>
      <c r="AL22" s="545">
        <v>-8870.9599999999991</v>
      </c>
      <c r="AM22" s="545">
        <v>-90.52</v>
      </c>
      <c r="AN22" s="545">
        <v>-159134.16</v>
      </c>
      <c r="AO22" s="545">
        <v>-147897.033</v>
      </c>
      <c r="AP22" s="545">
        <v>-4094168.4345235908</v>
      </c>
      <c r="AQ22" s="545">
        <v>-4225839.7226943728</v>
      </c>
      <c r="AR22" s="545">
        <v>-269749.59999999998</v>
      </c>
      <c r="AS22" s="545">
        <v>-103373.84</v>
      </c>
      <c r="AT22" s="563">
        <v>0</v>
      </c>
      <c r="AU22" s="563">
        <v>-35212.28</v>
      </c>
      <c r="AV22" s="545">
        <v>263763.15918738878</v>
      </c>
      <c r="AW22" s="545">
        <v>-17289.883882659891</v>
      </c>
      <c r="AX22" s="556">
        <v>-8822846.7949132342</v>
      </c>
      <c r="AY22" s="545"/>
      <c r="AZ22" s="580">
        <v>-341571.70342208637</v>
      </c>
      <c r="BA22" s="581">
        <v>1281917.259963854</v>
      </c>
      <c r="BB22" s="574"/>
      <c r="BC22" s="585">
        <v>-3728995.9923365922</v>
      </c>
      <c r="BD22" s="563">
        <v>-6978.6624999999767</v>
      </c>
      <c r="BE22" s="574">
        <v>-3735974.6548365918</v>
      </c>
      <c r="BF22" s="594"/>
      <c r="BG22" s="545">
        <v>400.36658859920459</v>
      </c>
      <c r="BH22" s="545">
        <v>98.000753424657532</v>
      </c>
      <c r="BI22" s="545">
        <v>572.37200618647819</v>
      </c>
      <c r="BJ22" s="545">
        <v>573.7330148033584</v>
      </c>
      <c r="BK22" s="545">
        <v>58.537353071144501</v>
      </c>
      <c r="BL22" s="545">
        <v>45.678334069818817</v>
      </c>
      <c r="BM22" s="556">
        <v>1748.6880501546621</v>
      </c>
      <c r="BN22" s="545"/>
      <c r="BO22" s="545">
        <v>45.898540459405972</v>
      </c>
      <c r="BP22" s="545">
        <v>0</v>
      </c>
      <c r="BQ22" s="545">
        <v>0</v>
      </c>
      <c r="BR22" s="545">
        <v>72.828140742377371</v>
      </c>
      <c r="BS22" s="545">
        <v>48.000405811537632</v>
      </c>
      <c r="BT22" s="545">
        <v>0</v>
      </c>
      <c r="BU22" s="545">
        <v>0</v>
      </c>
      <c r="BV22" s="545">
        <v>26.431976883863019</v>
      </c>
      <c r="BW22" s="545">
        <v>30.753516073795851</v>
      </c>
      <c r="BX22" s="556">
        <v>223.91257997097989</v>
      </c>
      <c r="BY22" s="555"/>
      <c r="BZ22" s="556">
        <v>1972.6006301256421</v>
      </c>
      <c r="CA22" s="556">
        <v>-1548.79</v>
      </c>
      <c r="CB22" s="556">
        <v>423.81063012564158</v>
      </c>
      <c r="CC22" s="600">
        <v>0.21484867420864989</v>
      </c>
      <c r="CD22" s="600"/>
      <c r="CE22" s="545">
        <v>0</v>
      </c>
      <c r="CF22" s="545">
        <v>0</v>
      </c>
      <c r="CG22" s="545">
        <v>13.776907440071779</v>
      </c>
      <c r="CH22" s="545">
        <v>21.261915155770911</v>
      </c>
      <c r="CI22" s="545">
        <v>0</v>
      </c>
      <c r="CJ22" s="556">
        <v>35.038822595842703</v>
      </c>
      <c r="CK22" s="545">
        <v>0</v>
      </c>
      <c r="CL22" s="545">
        <v>-0.97999999999999987</v>
      </c>
      <c r="CM22" s="545">
        <v>-1.78</v>
      </c>
      <c r="CN22" s="545">
        <v>-0.97999999999999987</v>
      </c>
      <c r="CO22" s="545">
        <v>-0.01</v>
      </c>
      <c r="CP22" s="545">
        <v>-17.579999999999998</v>
      </c>
      <c r="CQ22" s="545">
        <v>-16.33860285019885</v>
      </c>
      <c r="CR22" s="545">
        <v>-452.29434760534588</v>
      </c>
      <c r="CS22" s="545">
        <v>-466.84044660786259</v>
      </c>
      <c r="CT22" s="545">
        <v>-29.8</v>
      </c>
      <c r="CU22" s="545">
        <v>-11.42</v>
      </c>
      <c r="CV22" s="545">
        <v>0</v>
      </c>
      <c r="CW22" s="545">
        <v>-3.89</v>
      </c>
      <c r="CX22" s="545">
        <v>29.138660979605479</v>
      </c>
      <c r="CY22" s="545">
        <v>-1.9100622937096661</v>
      </c>
      <c r="CZ22" s="556">
        <v>-974.68479837751147</v>
      </c>
      <c r="DA22" s="545"/>
      <c r="DB22" s="556">
        <v>-37.734390568060803</v>
      </c>
      <c r="DC22" s="556">
        <v>141.61701943922381</v>
      </c>
      <c r="DD22" s="545">
        <v>0</v>
      </c>
      <c r="DE22" s="554">
        <v>-411.95271678486432</v>
      </c>
      <c r="DF22" s="545">
        <v>-0.77095255192222456</v>
      </c>
      <c r="DG22" s="556">
        <v>-412.72366933678649</v>
      </c>
    </row>
    <row r="23" spans="1:111">
      <c r="A23" s="568">
        <v>52</v>
      </c>
      <c r="B23" s="576">
        <v>14</v>
      </c>
      <c r="C23" s="577">
        <v>2272</v>
      </c>
      <c r="D23" s="546" t="s">
        <v>54</v>
      </c>
      <c r="E23" s="578">
        <v>807353.1</v>
      </c>
      <c r="F23" s="578">
        <v>248007.24</v>
      </c>
      <c r="G23" s="578">
        <v>1233987.1000000001</v>
      </c>
      <c r="H23" s="578">
        <v>1398764.15</v>
      </c>
      <c r="I23" s="578">
        <v>133698.88</v>
      </c>
      <c r="J23" s="578">
        <v>98894.43</v>
      </c>
      <c r="K23" s="579">
        <v>3920704.9</v>
      </c>
      <c r="L23" s="545"/>
      <c r="M23" s="578">
        <v>71518.708114494148</v>
      </c>
      <c r="N23" s="578">
        <v>0</v>
      </c>
      <c r="O23" s="578">
        <v>0</v>
      </c>
      <c r="P23" s="578">
        <v>218410.93</v>
      </c>
      <c r="Q23" s="578">
        <v>298876.18060609541</v>
      </c>
      <c r="R23" s="578">
        <v>0</v>
      </c>
      <c r="S23" s="571">
        <v>0</v>
      </c>
      <c r="T23" s="578">
        <v>64598.663395335818</v>
      </c>
      <c r="U23" s="578">
        <v>52506.887500000012</v>
      </c>
      <c r="V23" s="572">
        <v>705911.36961592548</v>
      </c>
      <c r="W23" s="573"/>
      <c r="X23" s="574">
        <v>4626616.2696159258</v>
      </c>
      <c r="Y23" s="555">
        <v>-3518850.88</v>
      </c>
      <c r="Z23" s="584">
        <v>1107765.389615926</v>
      </c>
      <c r="AA23" s="600">
        <v>0.23943316779713961</v>
      </c>
      <c r="AB23" s="600"/>
      <c r="AC23" s="569">
        <v>117796.180656</v>
      </c>
      <c r="AD23" s="569">
        <v>0</v>
      </c>
      <c r="AE23" s="569">
        <v>30169.947349149948</v>
      </c>
      <c r="AF23" s="569">
        <v>36969.512453763142</v>
      </c>
      <c r="AG23" s="569">
        <v>0</v>
      </c>
      <c r="AH23" s="570">
        <v>184935.64045891311</v>
      </c>
      <c r="AI23" s="545"/>
      <c r="AJ23" s="545">
        <v>-2226.56</v>
      </c>
      <c r="AK23" s="545">
        <v>-4044.16</v>
      </c>
      <c r="AL23" s="545">
        <v>-2226.56</v>
      </c>
      <c r="AM23" s="545">
        <v>-22.72</v>
      </c>
      <c r="AN23" s="545">
        <v>-39941.759999999987</v>
      </c>
      <c r="AO23" s="545">
        <v>-36858.004999999997</v>
      </c>
      <c r="AP23" s="545">
        <v>435938.46574912098</v>
      </c>
      <c r="AQ23" s="563">
        <v>66323.658127562143</v>
      </c>
      <c r="AR23" s="563">
        <v>-67705.600000000006</v>
      </c>
      <c r="AS23" s="563">
        <v>-25946.240000000002</v>
      </c>
      <c r="AT23" s="563">
        <v>-57629.447331598727</v>
      </c>
      <c r="AU23" s="563">
        <v>-8838.08</v>
      </c>
      <c r="AV23" s="563">
        <v>65695.45264651801</v>
      </c>
      <c r="AW23" s="563">
        <v>2849.5081230875289</v>
      </c>
      <c r="AX23" s="556">
        <v>325367.95231468999</v>
      </c>
      <c r="AY23" s="545"/>
      <c r="AZ23" s="580">
        <v>1079639.689767275</v>
      </c>
      <c r="BA23" s="581">
        <v>361016.29170659487</v>
      </c>
      <c r="BB23" s="574"/>
      <c r="BC23" s="585">
        <v>3058724.9638633979</v>
      </c>
      <c r="BD23" s="563">
        <v>12367.25</v>
      </c>
      <c r="BE23" s="574">
        <v>3071092.2138633979</v>
      </c>
      <c r="BF23" s="594"/>
      <c r="BG23" s="545">
        <v>355.34907570422541</v>
      </c>
      <c r="BH23" s="545">
        <v>109.15811619718311</v>
      </c>
      <c r="BI23" s="545">
        <v>543.12812500000007</v>
      </c>
      <c r="BJ23" s="545">
        <v>615.6532350352112</v>
      </c>
      <c r="BK23" s="545">
        <v>58.846338028169008</v>
      </c>
      <c r="BL23" s="545">
        <v>43.527477992957742</v>
      </c>
      <c r="BM23" s="556">
        <v>1725.662367957746</v>
      </c>
      <c r="BN23" s="545"/>
      <c r="BO23" s="545">
        <v>31.478304627858339</v>
      </c>
      <c r="BP23" s="545">
        <v>0</v>
      </c>
      <c r="BQ23" s="545">
        <v>0</v>
      </c>
      <c r="BR23" s="545">
        <v>96.131571302816894</v>
      </c>
      <c r="BS23" s="545">
        <v>131.5476147033871</v>
      </c>
      <c r="BT23" s="545">
        <v>0</v>
      </c>
      <c r="BU23" s="545">
        <v>0</v>
      </c>
      <c r="BV23" s="545">
        <v>28.432510297242882</v>
      </c>
      <c r="BW23" s="545">
        <v>23.110425836267609</v>
      </c>
      <c r="BX23" s="556">
        <v>310.70042676757282</v>
      </c>
      <c r="BY23" s="555"/>
      <c r="BZ23" s="556">
        <v>2036.362794725319</v>
      </c>
      <c r="CA23" s="556">
        <v>-1548.79</v>
      </c>
      <c r="CB23" s="556">
        <v>487.57279472531951</v>
      </c>
      <c r="CC23" s="600">
        <v>0.23943316779713961</v>
      </c>
      <c r="CD23" s="600"/>
      <c r="CE23" s="545">
        <v>51.8469105</v>
      </c>
      <c r="CF23" s="545">
        <v>0</v>
      </c>
      <c r="CG23" s="545">
        <v>13.279026121985011</v>
      </c>
      <c r="CH23" s="545">
        <v>16.27179245324082</v>
      </c>
      <c r="CI23" s="545">
        <v>0</v>
      </c>
      <c r="CJ23" s="556">
        <v>81.397729075225826</v>
      </c>
      <c r="CK23" s="545">
        <v>0</v>
      </c>
      <c r="CL23" s="545">
        <v>-0.98</v>
      </c>
      <c r="CM23" s="545">
        <v>-1.78</v>
      </c>
      <c r="CN23" s="545">
        <v>-0.98</v>
      </c>
      <c r="CO23" s="545">
        <v>-0.01</v>
      </c>
      <c r="CP23" s="545">
        <v>-17.579999999999998</v>
      </c>
      <c r="CQ23" s="545">
        <v>-16.222713468309859</v>
      </c>
      <c r="CR23" s="545">
        <v>191.87432471352159</v>
      </c>
      <c r="CS23" s="545">
        <v>29.191750936426999</v>
      </c>
      <c r="CT23" s="545">
        <v>-29.8</v>
      </c>
      <c r="CU23" s="545">
        <v>-11.42</v>
      </c>
      <c r="CV23" s="545">
        <v>-25.36507364947127</v>
      </c>
      <c r="CW23" s="545">
        <v>-3.89</v>
      </c>
      <c r="CX23" s="545">
        <v>28.915252045122369</v>
      </c>
      <c r="CY23" s="545">
        <v>1.254184913330779</v>
      </c>
      <c r="CZ23" s="556">
        <v>143.20772549062059</v>
      </c>
      <c r="DA23" s="545"/>
      <c r="DB23" s="556">
        <v>475.19352542573711</v>
      </c>
      <c r="DC23" s="556">
        <v>158.89801571593091</v>
      </c>
      <c r="DD23" s="545">
        <v>0</v>
      </c>
      <c r="DE23" s="554">
        <v>1346.269790432834</v>
      </c>
      <c r="DF23" s="545">
        <v>5.443331866197183</v>
      </c>
      <c r="DG23" s="556">
        <v>1351.7131222990311</v>
      </c>
    </row>
    <row r="24" spans="1:111">
      <c r="A24" s="568">
        <v>61</v>
      </c>
      <c r="B24" s="576">
        <v>5</v>
      </c>
      <c r="C24" s="577">
        <v>16478</v>
      </c>
      <c r="D24" s="546" t="s">
        <v>55</v>
      </c>
      <c r="E24" s="578">
        <v>5140148.07</v>
      </c>
      <c r="F24" s="578">
        <v>1135110.06</v>
      </c>
      <c r="G24" s="578">
        <v>6447786.9000000004</v>
      </c>
      <c r="H24" s="578">
        <v>6578346.25</v>
      </c>
      <c r="I24" s="578">
        <v>1019734.84</v>
      </c>
      <c r="J24" s="578">
        <v>743386.59</v>
      </c>
      <c r="K24" s="579">
        <v>21064512.710000001</v>
      </c>
      <c r="L24" s="545"/>
      <c r="M24" s="578">
        <v>1537216.5982735739</v>
      </c>
      <c r="N24" s="578">
        <v>0</v>
      </c>
      <c r="O24" s="578">
        <v>0</v>
      </c>
      <c r="P24" s="578">
        <v>3123877.43</v>
      </c>
      <c r="Q24" s="578">
        <v>209956.5728609224</v>
      </c>
      <c r="R24" s="578">
        <v>0</v>
      </c>
      <c r="S24" s="571">
        <v>0</v>
      </c>
      <c r="T24" s="578">
        <v>744961.16820454062</v>
      </c>
      <c r="U24" s="578">
        <v>1053659.17</v>
      </c>
      <c r="V24" s="572">
        <v>6669670.9393390371</v>
      </c>
      <c r="W24" s="573"/>
      <c r="X24" s="574">
        <v>27734183.649339039</v>
      </c>
      <c r="Y24" s="555">
        <v>-25520961.620000001</v>
      </c>
      <c r="Z24" s="584">
        <v>2213222.0293390378</v>
      </c>
      <c r="AA24" s="600">
        <v>7.9801232202188266E-2</v>
      </c>
      <c r="AB24" s="600"/>
      <c r="AC24" s="569">
        <v>0</v>
      </c>
      <c r="AD24" s="569">
        <v>0</v>
      </c>
      <c r="AE24" s="569">
        <v>285622.93465980561</v>
      </c>
      <c r="AF24" s="569">
        <v>300363.3067323399</v>
      </c>
      <c r="AG24" s="569">
        <v>0</v>
      </c>
      <c r="AH24" s="570">
        <v>585986.2413921454</v>
      </c>
      <c r="AI24" s="545"/>
      <c r="AJ24" s="545">
        <v>-16148.44</v>
      </c>
      <c r="AK24" s="545">
        <v>-29330.84</v>
      </c>
      <c r="AL24" s="545">
        <v>-16148.44</v>
      </c>
      <c r="AM24" s="545">
        <v>-164.78</v>
      </c>
      <c r="AN24" s="545">
        <v>-289683.24</v>
      </c>
      <c r="AO24" s="545">
        <v>-1163563.71395</v>
      </c>
      <c r="AP24" s="545">
        <v>680225.8650918114</v>
      </c>
      <c r="AQ24" s="563">
        <v>668634.16471422755</v>
      </c>
      <c r="AR24" s="563">
        <v>-491044.4</v>
      </c>
      <c r="AS24" s="563">
        <v>-188178.76</v>
      </c>
      <c r="AT24" s="563">
        <v>-200983.90288761791</v>
      </c>
      <c r="AU24" s="563">
        <v>-64099.420000000013</v>
      </c>
      <c r="AV24" s="563">
        <v>1310691.946301172</v>
      </c>
      <c r="AW24" s="563">
        <v>55293.840657317487</v>
      </c>
      <c r="AX24" s="556">
        <v>255499.8799269108</v>
      </c>
      <c r="AY24" s="545"/>
      <c r="AZ24" s="580">
        <v>6353607.2660083557</v>
      </c>
      <c r="BA24" s="581">
        <v>1954410.820616812</v>
      </c>
      <c r="BB24" s="574"/>
      <c r="BC24" s="585">
        <v>11362726.23728326</v>
      </c>
      <c r="BD24" s="563">
        <v>360417.00000000012</v>
      </c>
      <c r="BE24" s="574">
        <v>11723143.23728326</v>
      </c>
      <c r="BF24" s="594"/>
      <c r="BG24" s="545">
        <v>311.94004551523238</v>
      </c>
      <c r="BH24" s="545">
        <v>68.886397621070515</v>
      </c>
      <c r="BI24" s="545">
        <v>391.29669255977672</v>
      </c>
      <c r="BJ24" s="545">
        <v>399.21994477485129</v>
      </c>
      <c r="BK24" s="545">
        <v>61.884624347615002</v>
      </c>
      <c r="BL24" s="545">
        <v>45.113884573370562</v>
      </c>
      <c r="BM24" s="556">
        <v>1278.3415893919171</v>
      </c>
      <c r="BN24" s="545"/>
      <c r="BO24" s="545">
        <v>93.289027689863687</v>
      </c>
      <c r="BP24" s="545">
        <v>0</v>
      </c>
      <c r="BQ24" s="545">
        <v>0</v>
      </c>
      <c r="BR24" s="545">
        <v>189.5786764170409</v>
      </c>
      <c r="BS24" s="545">
        <v>12.74162961894177</v>
      </c>
      <c r="BT24" s="545">
        <v>0</v>
      </c>
      <c r="BU24" s="545">
        <v>0</v>
      </c>
      <c r="BV24" s="545">
        <v>45.209440963984747</v>
      </c>
      <c r="BW24" s="545">
        <v>63.943389367641707</v>
      </c>
      <c r="BX24" s="556">
        <v>404.76216405747277</v>
      </c>
      <c r="BY24" s="555"/>
      <c r="BZ24" s="556">
        <v>1683.1037534493889</v>
      </c>
      <c r="CA24" s="556">
        <v>-1548.79</v>
      </c>
      <c r="CB24" s="556">
        <v>134.3137534493894</v>
      </c>
      <c r="CC24" s="600">
        <v>7.980123220218828E-2</v>
      </c>
      <c r="CD24" s="600"/>
      <c r="CE24" s="545">
        <v>0</v>
      </c>
      <c r="CF24" s="545">
        <v>0</v>
      </c>
      <c r="CG24" s="545">
        <v>17.333592344932971</v>
      </c>
      <c r="CH24" s="545">
        <v>18.228140959603099</v>
      </c>
      <c r="CI24" s="545">
        <v>0</v>
      </c>
      <c r="CJ24" s="556">
        <v>35.56173330453607</v>
      </c>
      <c r="CK24" s="545">
        <v>0</v>
      </c>
      <c r="CL24" s="545">
        <v>-0.98</v>
      </c>
      <c r="CM24" s="545">
        <v>-1.78</v>
      </c>
      <c r="CN24" s="545">
        <v>-0.98</v>
      </c>
      <c r="CO24" s="545">
        <v>-0.01</v>
      </c>
      <c r="CP24" s="545">
        <v>-17.579999999999998</v>
      </c>
      <c r="CQ24" s="545">
        <v>-70.613163851802398</v>
      </c>
      <c r="CR24" s="545">
        <v>41.280851140418221</v>
      </c>
      <c r="CS24" s="545">
        <v>40.577385891141383</v>
      </c>
      <c r="CT24" s="545">
        <v>-29.8</v>
      </c>
      <c r="CU24" s="545">
        <v>-11.42</v>
      </c>
      <c r="CV24" s="545">
        <v>-12.19710540645818</v>
      </c>
      <c r="CW24" s="545">
        <v>-3.89</v>
      </c>
      <c r="CX24" s="545">
        <v>79.541931441993711</v>
      </c>
      <c r="CY24" s="545">
        <v>3.3556160127028449</v>
      </c>
      <c r="CZ24" s="556">
        <v>15.505515227995559</v>
      </c>
      <c r="DA24" s="545"/>
      <c r="DB24" s="556">
        <v>385.58121531789999</v>
      </c>
      <c r="DC24" s="556">
        <v>118.60728368836099</v>
      </c>
      <c r="DD24" s="545">
        <v>0</v>
      </c>
      <c r="DE24" s="554">
        <v>689.56950098818186</v>
      </c>
      <c r="DF24" s="545">
        <v>21.872618036169438</v>
      </c>
      <c r="DG24" s="556">
        <v>711.44211902435131</v>
      </c>
    </row>
    <row r="25" spans="1:111">
      <c r="A25" s="568">
        <v>69</v>
      </c>
      <c r="B25" s="576">
        <v>17</v>
      </c>
      <c r="C25" s="577">
        <v>6492</v>
      </c>
      <c r="D25" s="546" t="s">
        <v>56</v>
      </c>
      <c r="E25" s="578">
        <v>3157647.68</v>
      </c>
      <c r="F25" s="578">
        <v>686789.28</v>
      </c>
      <c r="G25" s="578">
        <v>3865403.3</v>
      </c>
      <c r="H25" s="578">
        <v>3933158.6</v>
      </c>
      <c r="I25" s="578">
        <v>372938.42</v>
      </c>
      <c r="J25" s="578">
        <v>284375.28000000003</v>
      </c>
      <c r="K25" s="579">
        <v>12300312.560000001</v>
      </c>
      <c r="L25" s="545"/>
      <c r="M25" s="578">
        <v>433339.64708806569</v>
      </c>
      <c r="N25" s="578">
        <v>0</v>
      </c>
      <c r="O25" s="578">
        <v>0</v>
      </c>
      <c r="P25" s="578">
        <v>272512.71999999997</v>
      </c>
      <c r="Q25" s="578">
        <v>647139.02001107531</v>
      </c>
      <c r="R25" s="578">
        <v>0</v>
      </c>
      <c r="S25" s="571">
        <v>0</v>
      </c>
      <c r="T25" s="578">
        <v>186148.25679973559</v>
      </c>
      <c r="U25" s="578">
        <v>272784.28499999997</v>
      </c>
      <c r="V25" s="572">
        <v>1811923.928898877</v>
      </c>
      <c r="W25" s="573"/>
      <c r="X25" s="574">
        <v>14112236.488898881</v>
      </c>
      <c r="Y25" s="555">
        <v>-10054744.68</v>
      </c>
      <c r="Z25" s="584">
        <v>4057491.808898875</v>
      </c>
      <c r="AA25" s="600">
        <v>0.28751585987739259</v>
      </c>
      <c r="AB25" s="600"/>
      <c r="AC25" s="569">
        <v>343200.60898199998</v>
      </c>
      <c r="AD25" s="569">
        <v>0</v>
      </c>
      <c r="AE25" s="569">
        <v>94491.261841052794</v>
      </c>
      <c r="AF25" s="569">
        <v>111511.5628125106</v>
      </c>
      <c r="AG25" s="569">
        <v>0</v>
      </c>
      <c r="AH25" s="570">
        <v>549203.43363556336</v>
      </c>
      <c r="AI25" s="545"/>
      <c r="AJ25" s="545">
        <v>-6362.16</v>
      </c>
      <c r="AK25" s="545">
        <v>-11555.76</v>
      </c>
      <c r="AL25" s="545">
        <v>-6362.16</v>
      </c>
      <c r="AM25" s="545">
        <v>-64.92</v>
      </c>
      <c r="AN25" s="545">
        <v>-114129.36</v>
      </c>
      <c r="AO25" s="545">
        <v>-219726.198</v>
      </c>
      <c r="AP25" s="545">
        <v>-1819379.055137845</v>
      </c>
      <c r="AQ25" s="563">
        <v>-1692938.605547084</v>
      </c>
      <c r="AR25" s="563">
        <v>-193461.6</v>
      </c>
      <c r="AS25" s="563">
        <v>-74138.64</v>
      </c>
      <c r="AT25" s="563">
        <v>-77844.184242762072</v>
      </c>
      <c r="AU25" s="563">
        <v>-25253.88</v>
      </c>
      <c r="AV25" s="563">
        <v>225377.20761484341</v>
      </c>
      <c r="AW25" s="563">
        <v>-25345.609765454621</v>
      </c>
      <c r="AX25" s="556">
        <v>-4041184.9250783022</v>
      </c>
      <c r="AY25" s="545"/>
      <c r="AZ25" s="580">
        <v>3078476.2316483492</v>
      </c>
      <c r="BA25" s="581">
        <v>780712.72091866448</v>
      </c>
      <c r="BB25" s="574"/>
      <c r="BC25" s="585">
        <v>4424699.2700231504</v>
      </c>
      <c r="BD25" s="563">
        <v>-23144.424999999988</v>
      </c>
      <c r="BE25" s="574">
        <v>4401554.8450231506</v>
      </c>
      <c r="BF25" s="594"/>
      <c r="BG25" s="545">
        <v>486.39058533579788</v>
      </c>
      <c r="BH25" s="545">
        <v>105.7900924214418</v>
      </c>
      <c r="BI25" s="545">
        <v>595.41024337646343</v>
      </c>
      <c r="BJ25" s="545">
        <v>605.84698089956873</v>
      </c>
      <c r="BK25" s="545">
        <v>57.445844115834873</v>
      </c>
      <c r="BL25" s="545">
        <v>43.803955637707944</v>
      </c>
      <c r="BM25" s="556">
        <v>1894.6877017868139</v>
      </c>
      <c r="BN25" s="545"/>
      <c r="BO25" s="545">
        <v>66.749791603214064</v>
      </c>
      <c r="BP25" s="545">
        <v>0</v>
      </c>
      <c r="BQ25" s="545">
        <v>0</v>
      </c>
      <c r="BR25" s="545">
        <v>41.976697473813921</v>
      </c>
      <c r="BS25" s="545">
        <v>99.682535429925338</v>
      </c>
      <c r="BT25" s="545">
        <v>0</v>
      </c>
      <c r="BU25" s="545">
        <v>0</v>
      </c>
      <c r="BV25" s="545">
        <v>28.673483795399822</v>
      </c>
      <c r="BW25" s="545">
        <v>42.018528188539747</v>
      </c>
      <c r="BX25" s="556">
        <v>279.10103649089291</v>
      </c>
      <c r="BY25" s="555"/>
      <c r="BZ25" s="556">
        <v>2173.7887382777071</v>
      </c>
      <c r="CA25" s="556">
        <v>-1548.79</v>
      </c>
      <c r="CB25" s="556">
        <v>624.99873827770728</v>
      </c>
      <c r="CC25" s="600">
        <v>0.28751585987739259</v>
      </c>
      <c r="CD25" s="600"/>
      <c r="CE25" s="545">
        <v>52.8651585</v>
      </c>
      <c r="CF25" s="545">
        <v>0</v>
      </c>
      <c r="CG25" s="545">
        <v>14.555031090735181</v>
      </c>
      <c r="CH25" s="545">
        <v>17.176765682765041</v>
      </c>
      <c r="CI25" s="545">
        <v>0</v>
      </c>
      <c r="CJ25" s="556">
        <v>84.596955273500214</v>
      </c>
      <c r="CK25" s="545">
        <v>0</v>
      </c>
      <c r="CL25" s="545">
        <v>-0.98</v>
      </c>
      <c r="CM25" s="545">
        <v>-1.78</v>
      </c>
      <c r="CN25" s="545">
        <v>-0.98</v>
      </c>
      <c r="CO25" s="545">
        <v>-0.01</v>
      </c>
      <c r="CP25" s="545">
        <v>-17.579999999999998</v>
      </c>
      <c r="CQ25" s="545">
        <v>-33.845686691312387</v>
      </c>
      <c r="CR25" s="545">
        <v>-280.24939235025329</v>
      </c>
      <c r="CS25" s="545">
        <v>-260.77304460059821</v>
      </c>
      <c r="CT25" s="545">
        <v>-29.8</v>
      </c>
      <c r="CU25" s="545">
        <v>-11.42</v>
      </c>
      <c r="CV25" s="545">
        <v>-11.99078623579206</v>
      </c>
      <c r="CW25" s="545">
        <v>-3.89</v>
      </c>
      <c r="CX25" s="545">
        <v>34.716144118121292</v>
      </c>
      <c r="CY25" s="545">
        <v>-3.9041296619615862</v>
      </c>
      <c r="CZ25" s="556">
        <v>-622.48689542179636</v>
      </c>
      <c r="DA25" s="545"/>
      <c r="DB25" s="556">
        <v>474.19535299574068</v>
      </c>
      <c r="DC25" s="556">
        <v>120.2576587983155</v>
      </c>
      <c r="DD25" s="545">
        <v>0</v>
      </c>
      <c r="DE25" s="554">
        <v>681.56180992346742</v>
      </c>
      <c r="DF25" s="545">
        <v>-3.5650685459026481</v>
      </c>
      <c r="DG25" s="556">
        <v>677.99674137756483</v>
      </c>
    </row>
    <row r="26" spans="1:111">
      <c r="A26" s="568">
        <v>71</v>
      </c>
      <c r="B26" s="576">
        <v>17</v>
      </c>
      <c r="C26" s="577">
        <v>6365</v>
      </c>
      <c r="D26" s="546" t="s">
        <v>57</v>
      </c>
      <c r="E26" s="578">
        <v>3121765.32</v>
      </c>
      <c r="F26" s="578">
        <v>610479.35999999999</v>
      </c>
      <c r="G26" s="578">
        <v>4568203.9000000004</v>
      </c>
      <c r="H26" s="578">
        <v>3988555.2</v>
      </c>
      <c r="I26" s="578">
        <v>358543.32</v>
      </c>
      <c r="J26" s="578">
        <v>277403.61</v>
      </c>
      <c r="K26" s="579">
        <v>12924950.710000001</v>
      </c>
      <c r="L26" s="545"/>
      <c r="M26" s="578">
        <v>395787.60613030579</v>
      </c>
      <c r="N26" s="578">
        <v>0</v>
      </c>
      <c r="O26" s="578">
        <v>0</v>
      </c>
      <c r="P26" s="578">
        <v>466878.41</v>
      </c>
      <c r="Q26" s="578">
        <v>886403.63056713354</v>
      </c>
      <c r="R26" s="578">
        <v>0</v>
      </c>
      <c r="S26" s="571">
        <v>0</v>
      </c>
      <c r="T26" s="578">
        <v>176396.60112594749</v>
      </c>
      <c r="U26" s="578">
        <v>248888.935</v>
      </c>
      <c r="V26" s="572">
        <v>2174355.182823387</v>
      </c>
      <c r="W26" s="573"/>
      <c r="X26" s="574">
        <v>15099305.892823391</v>
      </c>
      <c r="Y26" s="555">
        <v>-9858048.3499999996</v>
      </c>
      <c r="Z26" s="584">
        <v>5241257.5428233873</v>
      </c>
      <c r="AA26" s="600">
        <v>0.3471191046811315</v>
      </c>
      <c r="AB26" s="600"/>
      <c r="AC26" s="569">
        <v>287011.12420750002</v>
      </c>
      <c r="AD26" s="569">
        <v>0</v>
      </c>
      <c r="AE26" s="569">
        <v>92864.524639969255</v>
      </c>
      <c r="AF26" s="569">
        <v>126939.5794870367</v>
      </c>
      <c r="AG26" s="569">
        <v>0</v>
      </c>
      <c r="AH26" s="570">
        <v>506815.22833450598</v>
      </c>
      <c r="AI26" s="545"/>
      <c r="AJ26" s="545">
        <v>-6237.7</v>
      </c>
      <c r="AK26" s="545">
        <v>-11329.7</v>
      </c>
      <c r="AL26" s="545">
        <v>-6237.7</v>
      </c>
      <c r="AM26" s="545">
        <v>-63.65</v>
      </c>
      <c r="AN26" s="545">
        <v>-111896.7</v>
      </c>
      <c r="AO26" s="545">
        <v>-166791.67499999999</v>
      </c>
      <c r="AP26" s="545">
        <v>-306682.04770555958</v>
      </c>
      <c r="AQ26" s="563">
        <v>-614375.03382315312</v>
      </c>
      <c r="AR26" s="563">
        <v>-189677</v>
      </c>
      <c r="AS26" s="563">
        <v>-72688.3</v>
      </c>
      <c r="AT26" s="563">
        <v>-177913.07979772071</v>
      </c>
      <c r="AU26" s="563">
        <v>-24759.85</v>
      </c>
      <c r="AV26" s="563">
        <v>216053.0606654505</v>
      </c>
      <c r="AW26" s="563">
        <v>-13730.50080417682</v>
      </c>
      <c r="AX26" s="556">
        <v>-1486329.8764651599</v>
      </c>
      <c r="AY26" s="545"/>
      <c r="AZ26" s="580">
        <v>4066597.5715756561</v>
      </c>
      <c r="BA26" s="581">
        <v>946582.88859706838</v>
      </c>
      <c r="BB26" s="574"/>
      <c r="BC26" s="585">
        <v>9274923.3548654579</v>
      </c>
      <c r="BD26" s="563">
        <v>31624.825000000012</v>
      </c>
      <c r="BE26" s="574">
        <v>9306548.1798654571</v>
      </c>
      <c r="BF26" s="594"/>
      <c r="BG26" s="545">
        <v>490.45802356637859</v>
      </c>
      <c r="BH26" s="545">
        <v>95.91191830322073</v>
      </c>
      <c r="BI26" s="545">
        <v>717.70681853888459</v>
      </c>
      <c r="BJ26" s="545">
        <v>626.63868028279649</v>
      </c>
      <c r="BK26" s="545">
        <v>56.330450903377852</v>
      </c>
      <c r="BL26" s="545">
        <v>43.582656716417908</v>
      </c>
      <c r="BM26" s="556">
        <v>2030.628548311076</v>
      </c>
      <c r="BN26" s="545"/>
      <c r="BO26" s="545">
        <v>62.181870562498943</v>
      </c>
      <c r="BP26" s="545">
        <v>0</v>
      </c>
      <c r="BQ26" s="545">
        <v>0</v>
      </c>
      <c r="BR26" s="545">
        <v>73.350889238020414</v>
      </c>
      <c r="BS26" s="545">
        <v>139.26215719829281</v>
      </c>
      <c r="BT26" s="545">
        <v>0</v>
      </c>
      <c r="BU26" s="545">
        <v>0</v>
      </c>
      <c r="BV26" s="545">
        <v>27.713527278232139</v>
      </c>
      <c r="BW26" s="545">
        <v>39.102739198743123</v>
      </c>
      <c r="BX26" s="556">
        <v>341.61118347578741</v>
      </c>
      <c r="BY26" s="555"/>
      <c r="BZ26" s="556">
        <v>2372.239731786864</v>
      </c>
      <c r="CA26" s="556">
        <v>-1548.79</v>
      </c>
      <c r="CB26" s="556">
        <v>823.44973178686371</v>
      </c>
      <c r="CC26" s="600">
        <v>0.34711910468113161</v>
      </c>
      <c r="CD26" s="600"/>
      <c r="CE26" s="545">
        <v>45.092085500000003</v>
      </c>
      <c r="CF26" s="545">
        <v>0</v>
      </c>
      <c r="CG26" s="545">
        <v>14.589870328353379</v>
      </c>
      <c r="CH26" s="545">
        <v>19.943374624829019</v>
      </c>
      <c r="CI26" s="545">
        <v>0</v>
      </c>
      <c r="CJ26" s="556">
        <v>79.6253304531824</v>
      </c>
      <c r="CK26" s="545">
        <v>0</v>
      </c>
      <c r="CL26" s="545">
        <v>-0.98</v>
      </c>
      <c r="CM26" s="545">
        <v>-1.78</v>
      </c>
      <c r="CN26" s="545">
        <v>-0.98</v>
      </c>
      <c r="CO26" s="545">
        <v>-0.01</v>
      </c>
      <c r="CP26" s="545">
        <v>-17.579999999999998</v>
      </c>
      <c r="CQ26" s="545">
        <v>-26.2045051060487</v>
      </c>
      <c r="CR26" s="545">
        <v>-48.182568374793348</v>
      </c>
      <c r="CS26" s="545">
        <v>-96.523964465538583</v>
      </c>
      <c r="CT26" s="545">
        <v>-29.8</v>
      </c>
      <c r="CU26" s="545">
        <v>-11.42</v>
      </c>
      <c r="CV26" s="545">
        <v>-27.951780015352821</v>
      </c>
      <c r="CW26" s="545">
        <v>-3.89</v>
      </c>
      <c r="CX26" s="545">
        <v>33.94392154995294</v>
      </c>
      <c r="CY26" s="545">
        <v>-2.1571878718266801</v>
      </c>
      <c r="CZ26" s="556">
        <v>-233.5160842836072</v>
      </c>
      <c r="DA26" s="545"/>
      <c r="DB26" s="556">
        <v>638.89985413600243</v>
      </c>
      <c r="DC26" s="556">
        <v>148.71687173559599</v>
      </c>
      <c r="DD26" s="545">
        <v>0</v>
      </c>
      <c r="DE26" s="554">
        <v>1457.1757038280371</v>
      </c>
      <c r="DF26" s="545">
        <v>4.9685506677140632</v>
      </c>
      <c r="DG26" s="556">
        <v>1462.1442544957511</v>
      </c>
    </row>
    <row r="27" spans="1:111">
      <c r="A27" s="568">
        <v>72</v>
      </c>
      <c r="B27" s="576">
        <v>17</v>
      </c>
      <c r="C27" s="577">
        <v>927</v>
      </c>
      <c r="D27" s="546" t="s">
        <v>58</v>
      </c>
      <c r="E27" s="578">
        <v>161470.62</v>
      </c>
      <c r="F27" s="578">
        <v>124003.62</v>
      </c>
      <c r="G27" s="578">
        <v>424949.2</v>
      </c>
      <c r="H27" s="578">
        <v>401625.35</v>
      </c>
      <c r="I27" s="578">
        <v>57229.3</v>
      </c>
      <c r="J27" s="578">
        <v>34772.28</v>
      </c>
      <c r="K27" s="579">
        <v>1204050.3700000001</v>
      </c>
      <c r="L27" s="545"/>
      <c r="M27" s="578">
        <v>61983.9555283425</v>
      </c>
      <c r="N27" s="578">
        <v>0</v>
      </c>
      <c r="O27" s="578">
        <v>0</v>
      </c>
      <c r="P27" s="578">
        <v>28052.78</v>
      </c>
      <c r="Q27" s="578">
        <v>173460.7262664614</v>
      </c>
      <c r="R27" s="578">
        <v>1233568.17</v>
      </c>
      <c r="S27" s="571">
        <v>0</v>
      </c>
      <c r="T27" s="578">
        <v>16674.08351554981</v>
      </c>
      <c r="U27" s="578">
        <v>34585.375</v>
      </c>
      <c r="V27" s="572">
        <v>1548325.090310354</v>
      </c>
      <c r="W27" s="573"/>
      <c r="X27" s="574">
        <v>2752375.4603103539</v>
      </c>
      <c r="Y27" s="555">
        <v>-1435728.33</v>
      </c>
      <c r="Z27" s="584">
        <v>1316647.1303103541</v>
      </c>
      <c r="AA27" s="600">
        <v>0.47836755896736938</v>
      </c>
      <c r="AB27" s="600"/>
      <c r="AC27" s="569">
        <v>62026.245319499998</v>
      </c>
      <c r="AD27" s="569">
        <v>0</v>
      </c>
      <c r="AE27" s="569">
        <v>8828.7534669690795</v>
      </c>
      <c r="AF27" s="569">
        <v>17914.94803249629</v>
      </c>
      <c r="AG27" s="569">
        <v>0</v>
      </c>
      <c r="AH27" s="570">
        <v>88769.946818965371</v>
      </c>
      <c r="AI27" s="545"/>
      <c r="AJ27" s="545">
        <v>-908.46</v>
      </c>
      <c r="AK27" s="545">
        <v>-1650.06</v>
      </c>
      <c r="AL27" s="545">
        <v>-908.46</v>
      </c>
      <c r="AM27" s="545">
        <v>-9.27</v>
      </c>
      <c r="AN27" s="545">
        <v>-16296.66</v>
      </c>
      <c r="AO27" s="545">
        <v>-18757.084999999999</v>
      </c>
      <c r="AP27" s="545">
        <v>-171618.28273126911</v>
      </c>
      <c r="AQ27" s="563">
        <v>-47123.012701797103</v>
      </c>
      <c r="AR27" s="563">
        <v>-27624.6</v>
      </c>
      <c r="AS27" s="563">
        <v>-10586.34</v>
      </c>
      <c r="AT27" s="563">
        <v>-31230.592619664309</v>
      </c>
      <c r="AU27" s="563">
        <v>-3606.03</v>
      </c>
      <c r="AV27" s="563">
        <v>38544.153724807999</v>
      </c>
      <c r="AW27" s="563">
        <v>-6586.2423316200802</v>
      </c>
      <c r="AX27" s="556">
        <v>-298360.94165954267</v>
      </c>
      <c r="AY27" s="545"/>
      <c r="AZ27" s="580">
        <v>354888.13864213339</v>
      </c>
      <c r="BA27" s="581">
        <v>106768.1099730417</v>
      </c>
      <c r="BB27" s="574"/>
      <c r="BC27" s="585">
        <v>1568712.3840849521</v>
      </c>
      <c r="BD27" s="563">
        <v>-28268</v>
      </c>
      <c r="BE27" s="574">
        <v>1540444.3840849521</v>
      </c>
      <c r="BF27" s="594"/>
      <c r="BG27" s="545">
        <v>174.186213592233</v>
      </c>
      <c r="BH27" s="545">
        <v>133.76873786407771</v>
      </c>
      <c r="BI27" s="545">
        <v>458.41337648327942</v>
      </c>
      <c r="BJ27" s="545">
        <v>433.25280474649412</v>
      </c>
      <c r="BK27" s="545">
        <v>61.73603020496224</v>
      </c>
      <c r="BL27" s="545">
        <v>37.510550161812297</v>
      </c>
      <c r="BM27" s="556">
        <v>1298.867713052859</v>
      </c>
      <c r="BN27" s="545"/>
      <c r="BO27" s="545">
        <v>66.865108444813913</v>
      </c>
      <c r="BP27" s="545">
        <v>0</v>
      </c>
      <c r="BQ27" s="545">
        <v>0</v>
      </c>
      <c r="BR27" s="545">
        <v>30.26189859762675</v>
      </c>
      <c r="BS27" s="545">
        <v>187.12052455928949</v>
      </c>
      <c r="BT27" s="545">
        <v>1330.71</v>
      </c>
      <c r="BU27" s="545">
        <v>0</v>
      </c>
      <c r="BV27" s="545">
        <v>17.987145108467971</v>
      </c>
      <c r="BW27" s="545">
        <v>37.308926645091702</v>
      </c>
      <c r="BX27" s="556">
        <v>1670.2536033552899</v>
      </c>
      <c r="BY27" s="555"/>
      <c r="BZ27" s="556">
        <v>2969.1213164081491</v>
      </c>
      <c r="CA27" s="556">
        <v>-1548.79</v>
      </c>
      <c r="CB27" s="556">
        <v>1420.331316408149</v>
      </c>
      <c r="CC27" s="600">
        <v>0.47836755896736949</v>
      </c>
      <c r="CD27" s="600"/>
      <c r="CE27" s="545">
        <v>66.910728500000005</v>
      </c>
      <c r="CF27" s="545">
        <v>0</v>
      </c>
      <c r="CG27" s="545">
        <v>9.5240058974855231</v>
      </c>
      <c r="CH27" s="545">
        <v>19.32572603289783</v>
      </c>
      <c r="CI27" s="545">
        <v>0</v>
      </c>
      <c r="CJ27" s="556">
        <v>95.760460430383361</v>
      </c>
      <c r="CK27" s="545">
        <v>0</v>
      </c>
      <c r="CL27" s="545">
        <v>-0.98000000000000009</v>
      </c>
      <c r="CM27" s="545">
        <v>-1.78</v>
      </c>
      <c r="CN27" s="545">
        <v>-0.98000000000000009</v>
      </c>
      <c r="CO27" s="545">
        <v>-0.01</v>
      </c>
      <c r="CP27" s="545">
        <v>-17.579999999999998</v>
      </c>
      <c r="CQ27" s="545">
        <v>-20.234180151024809</v>
      </c>
      <c r="CR27" s="545">
        <v>-185.1329910801177</v>
      </c>
      <c r="CS27" s="545">
        <v>-50.833886409705613</v>
      </c>
      <c r="CT27" s="545">
        <v>-29.8</v>
      </c>
      <c r="CU27" s="545">
        <v>-11.42</v>
      </c>
      <c r="CV27" s="545">
        <v>-33.689959676013281</v>
      </c>
      <c r="CW27" s="545">
        <v>-3.89</v>
      </c>
      <c r="CX27" s="545">
        <v>41.579453856319311</v>
      </c>
      <c r="CY27" s="545">
        <v>-7.1049000341101189</v>
      </c>
      <c r="CZ27" s="556">
        <v>-321.8564634946523</v>
      </c>
      <c r="DA27" s="545"/>
      <c r="DB27" s="556">
        <v>382.83510101632521</v>
      </c>
      <c r="DC27" s="556">
        <v>115.17595466347539</v>
      </c>
      <c r="DD27" s="545">
        <v>0</v>
      </c>
      <c r="DE27" s="554">
        <v>1692.24636902368</v>
      </c>
      <c r="DF27" s="545">
        <v>-30.494066882416401</v>
      </c>
      <c r="DG27" s="556">
        <v>1661.752302141264</v>
      </c>
    </row>
    <row r="28" spans="1:111">
      <c r="A28" s="568">
        <v>74</v>
      </c>
      <c r="B28" s="576">
        <v>16</v>
      </c>
      <c r="C28" s="577">
        <v>985</v>
      </c>
      <c r="D28" s="546" t="s">
        <v>59</v>
      </c>
      <c r="E28" s="578">
        <v>349853.01</v>
      </c>
      <c r="F28" s="578">
        <v>47693.7</v>
      </c>
      <c r="G28" s="578">
        <v>547530.70000000007</v>
      </c>
      <c r="H28" s="578">
        <v>457021.95</v>
      </c>
      <c r="I28" s="578">
        <v>59055.02</v>
      </c>
      <c r="J28" s="578">
        <v>38817.57</v>
      </c>
      <c r="K28" s="579">
        <v>1499971.95</v>
      </c>
      <c r="L28" s="545"/>
      <c r="M28" s="578">
        <v>66666.648785914163</v>
      </c>
      <c r="N28" s="578">
        <v>0</v>
      </c>
      <c r="O28" s="578">
        <v>0</v>
      </c>
      <c r="P28" s="578">
        <v>90169.65</v>
      </c>
      <c r="Q28" s="578">
        <v>348414.69452257128</v>
      </c>
      <c r="R28" s="578">
        <v>0</v>
      </c>
      <c r="S28" s="571">
        <v>0</v>
      </c>
      <c r="T28" s="578">
        <v>32965.592988058117</v>
      </c>
      <c r="U28" s="578">
        <v>38546.972500000003</v>
      </c>
      <c r="V28" s="572">
        <v>576763.55879654363</v>
      </c>
      <c r="W28" s="573"/>
      <c r="X28" s="574">
        <v>2076735.508796544</v>
      </c>
      <c r="Y28" s="555">
        <v>-1525558.15</v>
      </c>
      <c r="Z28" s="584">
        <v>551177.35879654391</v>
      </c>
      <c r="AA28" s="600">
        <v>0.26540566021137091</v>
      </c>
      <c r="AB28" s="600"/>
      <c r="AC28" s="569">
        <v>146516.7263175</v>
      </c>
      <c r="AD28" s="569">
        <v>0</v>
      </c>
      <c r="AE28" s="569">
        <v>12168.448554941449</v>
      </c>
      <c r="AF28" s="569">
        <v>14392.134825344951</v>
      </c>
      <c r="AG28" s="569">
        <v>0</v>
      </c>
      <c r="AH28" s="570">
        <v>173077.3096977864</v>
      </c>
      <c r="AI28" s="545"/>
      <c r="AJ28" s="545">
        <v>-965.3</v>
      </c>
      <c r="AK28" s="545">
        <v>-1753.3</v>
      </c>
      <c r="AL28" s="545">
        <v>-965.3</v>
      </c>
      <c r="AM28" s="545">
        <v>-9.85</v>
      </c>
      <c r="AN28" s="545">
        <v>-17316.3</v>
      </c>
      <c r="AO28" s="545">
        <v>-21849.514999999999</v>
      </c>
      <c r="AP28" s="545">
        <v>202287.86616323749</v>
      </c>
      <c r="AQ28" s="563">
        <v>22994.161460518109</v>
      </c>
      <c r="AR28" s="563">
        <v>-29353</v>
      </c>
      <c r="AS28" s="563">
        <v>-11248.7</v>
      </c>
      <c r="AT28" s="563">
        <v>-29691.326422966831</v>
      </c>
      <c r="AU28" s="563">
        <v>-3831.65</v>
      </c>
      <c r="AV28" s="563">
        <v>13527.519571801929</v>
      </c>
      <c r="AW28" s="563">
        <v>-3351.622335718494</v>
      </c>
      <c r="AX28" s="556">
        <v>118473.6834368722</v>
      </c>
      <c r="AY28" s="545"/>
      <c r="AZ28" s="580">
        <v>547160.88851544901</v>
      </c>
      <c r="BA28" s="581">
        <v>211652.1175847601</v>
      </c>
      <c r="BB28" s="574"/>
      <c r="BC28" s="585">
        <v>1601541.3580314119</v>
      </c>
      <c r="BD28" s="563">
        <v>72436.75</v>
      </c>
      <c r="BE28" s="574">
        <v>1673978.1080314119</v>
      </c>
      <c r="BF28" s="594"/>
      <c r="BG28" s="545">
        <v>355.18072081218281</v>
      </c>
      <c r="BH28" s="545">
        <v>48.419999999999987</v>
      </c>
      <c r="BI28" s="545">
        <v>555.86873096446709</v>
      </c>
      <c r="BJ28" s="545">
        <v>463.98167512690361</v>
      </c>
      <c r="BK28" s="545">
        <v>59.954335025380708</v>
      </c>
      <c r="BL28" s="545">
        <v>39.408700507614213</v>
      </c>
      <c r="BM28" s="556">
        <v>1522.814162436548</v>
      </c>
      <c r="BN28" s="545"/>
      <c r="BO28" s="545">
        <v>67.681876940014376</v>
      </c>
      <c r="BP28" s="545">
        <v>0</v>
      </c>
      <c r="BQ28" s="545">
        <v>0</v>
      </c>
      <c r="BR28" s="545">
        <v>91.542791878172579</v>
      </c>
      <c r="BS28" s="545">
        <v>353.72050205337189</v>
      </c>
      <c r="BT28" s="545">
        <v>0</v>
      </c>
      <c r="BU28" s="545">
        <v>0</v>
      </c>
      <c r="BV28" s="545">
        <v>33.467607094475262</v>
      </c>
      <c r="BW28" s="545">
        <v>39.133982233502543</v>
      </c>
      <c r="BX28" s="556">
        <v>585.54676019953672</v>
      </c>
      <c r="BY28" s="555"/>
      <c r="BZ28" s="556">
        <v>2108.360922636085</v>
      </c>
      <c r="CA28" s="556">
        <v>-1548.79</v>
      </c>
      <c r="CB28" s="556">
        <v>559.57092263608513</v>
      </c>
      <c r="CC28" s="600">
        <v>0.26540566021137091</v>
      </c>
      <c r="CD28" s="600"/>
      <c r="CE28" s="545">
        <v>148.74794549999999</v>
      </c>
      <c r="CF28" s="545">
        <v>0</v>
      </c>
      <c r="CG28" s="545">
        <v>12.353754878113151</v>
      </c>
      <c r="CH28" s="545">
        <v>14.61130439121315</v>
      </c>
      <c r="CI28" s="545">
        <v>0</v>
      </c>
      <c r="CJ28" s="556">
        <v>175.71300476932629</v>
      </c>
      <c r="CK28" s="545">
        <v>0</v>
      </c>
      <c r="CL28" s="545">
        <v>-0.98</v>
      </c>
      <c r="CM28" s="545">
        <v>-1.78</v>
      </c>
      <c r="CN28" s="545">
        <v>-0.98</v>
      </c>
      <c r="CO28" s="545">
        <v>-0.01</v>
      </c>
      <c r="CP28" s="545">
        <v>-17.579999999999998</v>
      </c>
      <c r="CQ28" s="545">
        <v>-22.182248730964471</v>
      </c>
      <c r="CR28" s="545">
        <v>205.36839204389599</v>
      </c>
      <c r="CS28" s="545">
        <v>23.344326355855952</v>
      </c>
      <c r="CT28" s="545">
        <v>-29.8</v>
      </c>
      <c r="CU28" s="545">
        <v>-11.42</v>
      </c>
      <c r="CV28" s="545">
        <v>-30.14347860199679</v>
      </c>
      <c r="CW28" s="545">
        <v>-3.89</v>
      </c>
      <c r="CX28" s="545">
        <v>13.73352240792074</v>
      </c>
      <c r="CY28" s="545">
        <v>-3.402662269764968</v>
      </c>
      <c r="CZ28" s="556">
        <v>120.2778512049464</v>
      </c>
      <c r="DA28" s="545"/>
      <c r="DB28" s="556">
        <v>555.49328783294311</v>
      </c>
      <c r="DC28" s="556">
        <v>214.8752462789443</v>
      </c>
      <c r="DD28" s="545">
        <v>0</v>
      </c>
      <c r="DE28" s="554">
        <v>1625.9303127222449</v>
      </c>
      <c r="DF28" s="545">
        <v>73.539847715736045</v>
      </c>
      <c r="DG28" s="556">
        <v>1699.4701604379809</v>
      </c>
    </row>
    <row r="29" spans="1:111">
      <c r="A29" s="568">
        <v>75</v>
      </c>
      <c r="B29" s="576">
        <v>8</v>
      </c>
      <c r="C29" s="577">
        <v>19311</v>
      </c>
      <c r="D29" s="546" t="s">
        <v>60</v>
      </c>
      <c r="E29" s="578">
        <v>6010295.2999999998</v>
      </c>
      <c r="F29" s="578">
        <v>1278191.1599999999</v>
      </c>
      <c r="G29" s="578">
        <v>8417263</v>
      </c>
      <c r="H29" s="578">
        <v>8877305.1500000004</v>
      </c>
      <c r="I29" s="578">
        <v>1182223.92</v>
      </c>
      <c r="J29" s="578">
        <v>883336.40999999992</v>
      </c>
      <c r="K29" s="579">
        <v>26648614.940000001</v>
      </c>
      <c r="L29" s="545"/>
      <c r="M29" s="578">
        <v>1685726.7144360221</v>
      </c>
      <c r="N29" s="578">
        <v>0</v>
      </c>
      <c r="O29" s="578">
        <v>0</v>
      </c>
      <c r="P29" s="578">
        <v>3290190.34</v>
      </c>
      <c r="Q29" s="578">
        <v>514527.32037669438</v>
      </c>
      <c r="R29" s="578">
        <v>0</v>
      </c>
      <c r="S29" s="571">
        <v>0</v>
      </c>
      <c r="T29" s="578">
        <v>635301.83689046581</v>
      </c>
      <c r="U29" s="578">
        <v>1046239.035</v>
      </c>
      <c r="V29" s="572">
        <v>7171985.2467031823</v>
      </c>
      <c r="W29" s="573"/>
      <c r="X29" s="574">
        <v>33820600.186703183</v>
      </c>
      <c r="Y29" s="555">
        <v>-29908683.690000001</v>
      </c>
      <c r="Z29" s="584">
        <v>3911916.4967031851</v>
      </c>
      <c r="AA29" s="600">
        <v>0.11566667874336491</v>
      </c>
      <c r="AB29" s="600"/>
      <c r="AC29" s="569">
        <v>0</v>
      </c>
      <c r="AD29" s="569">
        <v>0</v>
      </c>
      <c r="AE29" s="569">
        <v>223582.3921939854</v>
      </c>
      <c r="AF29" s="569">
        <v>352625.57377097168</v>
      </c>
      <c r="AG29" s="569">
        <v>0</v>
      </c>
      <c r="AH29" s="570">
        <v>576207.96596495714</v>
      </c>
      <c r="AI29" s="545"/>
      <c r="AJ29" s="545">
        <v>-18924.78</v>
      </c>
      <c r="AK29" s="545">
        <v>-34373.58</v>
      </c>
      <c r="AL29" s="545">
        <v>-18924.78</v>
      </c>
      <c r="AM29" s="545">
        <v>-193.11</v>
      </c>
      <c r="AN29" s="545">
        <v>-339487.37999999989</v>
      </c>
      <c r="AO29" s="545">
        <v>-729859.14445000002</v>
      </c>
      <c r="AP29" s="545">
        <v>-4035140.9718102282</v>
      </c>
      <c r="AQ29" s="563">
        <v>-321292.63878445688</v>
      </c>
      <c r="AR29" s="563">
        <v>-575467.80000000005</v>
      </c>
      <c r="AS29" s="563">
        <v>-220531.62</v>
      </c>
      <c r="AT29" s="563">
        <v>-33528.616523028591</v>
      </c>
      <c r="AU29" s="563">
        <v>-75119.790000000008</v>
      </c>
      <c r="AV29" s="563">
        <v>898453.91864475072</v>
      </c>
      <c r="AW29" s="563">
        <v>-12622.44497690798</v>
      </c>
      <c r="AX29" s="556">
        <v>-5517012.7378998706</v>
      </c>
      <c r="AY29" s="545"/>
      <c r="AZ29" s="580">
        <v>2598406.0087464019</v>
      </c>
      <c r="BA29" s="581">
        <v>1539145.759388305</v>
      </c>
      <c r="BB29" s="574"/>
      <c r="BC29" s="585">
        <v>3108663.4929029788</v>
      </c>
      <c r="BD29" s="563">
        <v>51960.117500000051</v>
      </c>
      <c r="BE29" s="574">
        <v>3160623.610402979</v>
      </c>
      <c r="BF29" s="594"/>
      <c r="BG29" s="545">
        <v>311.23687535601471</v>
      </c>
      <c r="BH29" s="545">
        <v>66.189796489047694</v>
      </c>
      <c r="BI29" s="545">
        <v>435.87918802754899</v>
      </c>
      <c r="BJ29" s="545">
        <v>459.70199109315928</v>
      </c>
      <c r="BK29" s="545">
        <v>61.220233027807978</v>
      </c>
      <c r="BL29" s="545">
        <v>45.742654963492313</v>
      </c>
      <c r="BM29" s="556">
        <v>1379.970738957071</v>
      </c>
      <c r="BN29" s="545"/>
      <c r="BO29" s="545">
        <v>87.293600250428355</v>
      </c>
      <c r="BP29" s="545">
        <v>0</v>
      </c>
      <c r="BQ29" s="545">
        <v>0</v>
      </c>
      <c r="BR29" s="545">
        <v>170.3790761742012</v>
      </c>
      <c r="BS29" s="545">
        <v>26.644260803515841</v>
      </c>
      <c r="BT29" s="545">
        <v>0</v>
      </c>
      <c r="BU29" s="545">
        <v>0</v>
      </c>
      <c r="BV29" s="545">
        <v>32.898443213218677</v>
      </c>
      <c r="BW29" s="545">
        <v>54.178397545440433</v>
      </c>
      <c r="BX29" s="556">
        <v>371.39377798680448</v>
      </c>
      <c r="BY29" s="555"/>
      <c r="BZ29" s="556">
        <v>1751.364516943876</v>
      </c>
      <c r="CA29" s="556">
        <v>-1548.79</v>
      </c>
      <c r="CB29" s="556">
        <v>202.57451694387581</v>
      </c>
      <c r="CC29" s="600">
        <v>0.11566667874336491</v>
      </c>
      <c r="CD29" s="600"/>
      <c r="CE29" s="545">
        <v>0</v>
      </c>
      <c r="CF29" s="545">
        <v>0</v>
      </c>
      <c r="CG29" s="545">
        <v>11.577981057116951</v>
      </c>
      <c r="CH29" s="545">
        <v>18.260347665629521</v>
      </c>
      <c r="CI29" s="545">
        <v>0</v>
      </c>
      <c r="CJ29" s="556">
        <v>29.838328722746471</v>
      </c>
      <c r="CK29" s="545">
        <v>0</v>
      </c>
      <c r="CL29" s="545">
        <v>-0.98</v>
      </c>
      <c r="CM29" s="545">
        <v>-1.78</v>
      </c>
      <c r="CN29" s="545">
        <v>-0.98</v>
      </c>
      <c r="CO29" s="545">
        <v>-0.01</v>
      </c>
      <c r="CP29" s="545">
        <v>-17.579999999999998</v>
      </c>
      <c r="CQ29" s="545">
        <v>-37.794994793123088</v>
      </c>
      <c r="CR29" s="545">
        <v>-208.95556790483289</v>
      </c>
      <c r="CS29" s="545">
        <v>-16.637804297263578</v>
      </c>
      <c r="CT29" s="545">
        <v>-29.8</v>
      </c>
      <c r="CU29" s="545">
        <v>-11.42</v>
      </c>
      <c r="CV29" s="545">
        <v>-1.736244447363088</v>
      </c>
      <c r="CW29" s="545">
        <v>-3.890000000000001</v>
      </c>
      <c r="CX29" s="545">
        <v>46.525499386088278</v>
      </c>
      <c r="CY29" s="545">
        <v>-0.65364015208471749</v>
      </c>
      <c r="CZ29" s="556">
        <v>-285.69275220857912</v>
      </c>
      <c r="DA29" s="545"/>
      <c r="DB29" s="556">
        <v>134.5557458829891</v>
      </c>
      <c r="DC29" s="556">
        <v>79.703058328843923</v>
      </c>
      <c r="DD29" s="545">
        <v>0</v>
      </c>
      <c r="DE29" s="554">
        <v>160.9788976698762</v>
      </c>
      <c r="DF29" s="545">
        <v>2.6907005074827839</v>
      </c>
      <c r="DG29" s="556">
        <v>163.66959817735901</v>
      </c>
    </row>
    <row r="30" spans="1:111">
      <c r="A30" s="568">
        <v>77</v>
      </c>
      <c r="B30" s="576">
        <v>13</v>
      </c>
      <c r="C30" s="577">
        <v>4509</v>
      </c>
      <c r="D30" s="546" t="s">
        <v>61</v>
      </c>
      <c r="E30" s="578">
        <v>1390441.45</v>
      </c>
      <c r="F30" s="578">
        <v>257545.98</v>
      </c>
      <c r="G30" s="578">
        <v>2230983.2999999998</v>
      </c>
      <c r="H30" s="578">
        <v>2229713.15</v>
      </c>
      <c r="I30" s="578">
        <v>273366.46000000002</v>
      </c>
      <c r="J30" s="578">
        <v>187890.81</v>
      </c>
      <c r="K30" s="579">
        <v>6569941.1500000004</v>
      </c>
      <c r="L30" s="545"/>
      <c r="M30" s="578">
        <v>355821.19929396972</v>
      </c>
      <c r="N30" s="578">
        <v>0</v>
      </c>
      <c r="O30" s="578">
        <v>0</v>
      </c>
      <c r="P30" s="578">
        <v>230433.55</v>
      </c>
      <c r="Q30" s="578">
        <v>482300.28986563551</v>
      </c>
      <c r="R30" s="578">
        <v>0</v>
      </c>
      <c r="S30" s="571">
        <v>0</v>
      </c>
      <c r="T30" s="578">
        <v>125427.72702060689</v>
      </c>
      <c r="U30" s="578">
        <v>216881.74249999999</v>
      </c>
      <c r="V30" s="572">
        <v>1410864.5086802121</v>
      </c>
      <c r="W30" s="573"/>
      <c r="X30" s="574">
        <v>7980805.6586802127</v>
      </c>
      <c r="Y30" s="555">
        <v>-6983494.1099999994</v>
      </c>
      <c r="Z30" s="584">
        <v>997311.54868021328</v>
      </c>
      <c r="AA30" s="600">
        <v>0.1249637682375464</v>
      </c>
      <c r="AB30" s="600"/>
      <c r="AC30" s="569">
        <v>201830.06116350001</v>
      </c>
      <c r="AD30" s="569">
        <v>0</v>
      </c>
      <c r="AE30" s="569">
        <v>50187.761166814038</v>
      </c>
      <c r="AF30" s="569">
        <v>78922.22265221033</v>
      </c>
      <c r="AG30" s="569">
        <v>0</v>
      </c>
      <c r="AH30" s="570">
        <v>330940.04498252441</v>
      </c>
      <c r="AI30" s="545"/>
      <c r="AJ30" s="545">
        <v>-4418.82</v>
      </c>
      <c r="AK30" s="545">
        <v>-8026.02</v>
      </c>
      <c r="AL30" s="545">
        <v>-4418.82</v>
      </c>
      <c r="AM30" s="545">
        <v>-45.09</v>
      </c>
      <c r="AN30" s="545">
        <v>-79268.219999999987</v>
      </c>
      <c r="AO30" s="545">
        <v>-123815.5425</v>
      </c>
      <c r="AP30" s="545">
        <v>-411774.1259344237</v>
      </c>
      <c r="AQ30" s="563">
        <v>-106120.5029959216</v>
      </c>
      <c r="AR30" s="563">
        <v>-134368.20000000001</v>
      </c>
      <c r="AS30" s="563">
        <v>-51492.78</v>
      </c>
      <c r="AT30" s="563">
        <v>-60127.620570739527</v>
      </c>
      <c r="AU30" s="563">
        <v>-17540.009999999998</v>
      </c>
      <c r="AV30" s="563">
        <v>207058.29587333099</v>
      </c>
      <c r="AW30" s="563">
        <v>12336.215756192571</v>
      </c>
      <c r="AX30" s="556">
        <v>-782021.24037156126</v>
      </c>
      <c r="AY30" s="545"/>
      <c r="AZ30" s="580">
        <v>2268421.026523435</v>
      </c>
      <c r="BA30" s="581">
        <v>747993.26025580452</v>
      </c>
      <c r="BB30" s="574"/>
      <c r="BC30" s="585">
        <v>3562644.6400704151</v>
      </c>
      <c r="BD30" s="563">
        <v>14664.024999999991</v>
      </c>
      <c r="BE30" s="574">
        <v>3577308.665070415</v>
      </c>
      <c r="BF30" s="594"/>
      <c r="BG30" s="545">
        <v>308.37024839210471</v>
      </c>
      <c r="BH30" s="545">
        <v>57.118203592814368</v>
      </c>
      <c r="BI30" s="545">
        <v>494.78449767132412</v>
      </c>
      <c r="BJ30" s="545">
        <v>494.50280550011092</v>
      </c>
      <c r="BK30" s="545">
        <v>60.62684852517188</v>
      </c>
      <c r="BL30" s="545">
        <v>41.670172987358619</v>
      </c>
      <c r="BM30" s="556">
        <v>1457.072776668884</v>
      </c>
      <c r="BN30" s="545"/>
      <c r="BO30" s="545">
        <v>78.91355051984246</v>
      </c>
      <c r="BP30" s="545">
        <v>0</v>
      </c>
      <c r="BQ30" s="545">
        <v>0</v>
      </c>
      <c r="BR30" s="545">
        <v>51.105245065424697</v>
      </c>
      <c r="BS30" s="545">
        <v>106.96391436363621</v>
      </c>
      <c r="BT30" s="545">
        <v>0</v>
      </c>
      <c r="BU30" s="545">
        <v>0</v>
      </c>
      <c r="BV30" s="545">
        <v>27.817193839123281</v>
      </c>
      <c r="BW30" s="545">
        <v>48.099743291195402</v>
      </c>
      <c r="BX30" s="556">
        <v>312.89964707922201</v>
      </c>
      <c r="BY30" s="555"/>
      <c r="BZ30" s="556">
        <v>1769.9724237481071</v>
      </c>
      <c r="CA30" s="556">
        <v>-1548.79</v>
      </c>
      <c r="CB30" s="556">
        <v>221.18242374810669</v>
      </c>
      <c r="CC30" s="600">
        <v>0.1249637682375464</v>
      </c>
      <c r="CD30" s="600"/>
      <c r="CE30" s="545">
        <v>44.761601499999998</v>
      </c>
      <c r="CF30" s="545">
        <v>0</v>
      </c>
      <c r="CG30" s="545">
        <v>11.13057466551653</v>
      </c>
      <c r="CH30" s="545">
        <v>17.503265170150879</v>
      </c>
      <c r="CI30" s="545">
        <v>0</v>
      </c>
      <c r="CJ30" s="556">
        <v>73.395441335667414</v>
      </c>
      <c r="CK30" s="545">
        <v>0</v>
      </c>
      <c r="CL30" s="545">
        <v>-0.98</v>
      </c>
      <c r="CM30" s="545">
        <v>-1.78</v>
      </c>
      <c r="CN30" s="545">
        <v>-0.98</v>
      </c>
      <c r="CO30" s="545">
        <v>-0.01</v>
      </c>
      <c r="CP30" s="545">
        <v>-17.579999999999998</v>
      </c>
      <c r="CQ30" s="545">
        <v>-27.45964570858283</v>
      </c>
      <c r="CR30" s="545">
        <v>-91.322715886986856</v>
      </c>
      <c r="CS30" s="545">
        <v>-23.535263472149381</v>
      </c>
      <c r="CT30" s="545">
        <v>-29.8</v>
      </c>
      <c r="CU30" s="545">
        <v>-11.42</v>
      </c>
      <c r="CV30" s="545">
        <v>-13.335023413337661</v>
      </c>
      <c r="CW30" s="545">
        <v>-3.890000000000001</v>
      </c>
      <c r="CX30" s="545">
        <v>45.921112413690622</v>
      </c>
      <c r="CY30" s="545">
        <v>2.735909460233438</v>
      </c>
      <c r="CZ30" s="556">
        <v>-173.43562660713269</v>
      </c>
      <c r="DA30" s="545"/>
      <c r="DB30" s="556">
        <v>503.0873866762995</v>
      </c>
      <c r="DC30" s="556">
        <v>165.88894660807381</v>
      </c>
      <c r="DD30" s="545">
        <v>0</v>
      </c>
      <c r="DE30" s="554">
        <v>790.11857176101466</v>
      </c>
      <c r="DF30" s="545">
        <v>3.252167886449322</v>
      </c>
      <c r="DG30" s="556">
        <v>793.37073964746401</v>
      </c>
    </row>
    <row r="31" spans="1:111">
      <c r="A31" s="568">
        <v>78</v>
      </c>
      <c r="B31" s="576">
        <v>1</v>
      </c>
      <c r="C31" s="577">
        <v>7702</v>
      </c>
      <c r="D31" s="546" t="s">
        <v>62</v>
      </c>
      <c r="E31" s="578">
        <v>2018382.75</v>
      </c>
      <c r="F31" s="578">
        <v>429243.3</v>
      </c>
      <c r="G31" s="578">
        <v>3007332.8</v>
      </c>
      <c r="H31" s="578">
        <v>3517684.1</v>
      </c>
      <c r="I31" s="578">
        <v>478198.2</v>
      </c>
      <c r="J31" s="578">
        <v>338082.96</v>
      </c>
      <c r="K31" s="579">
        <v>9788924.1099999994</v>
      </c>
      <c r="L31" s="545"/>
      <c r="M31" s="578">
        <v>503998.20146304148</v>
      </c>
      <c r="N31" s="578">
        <v>173743.25640000001</v>
      </c>
      <c r="O31" s="578">
        <v>955749.04019999993</v>
      </c>
      <c r="P31" s="578">
        <v>969824.67999999993</v>
      </c>
      <c r="Q31" s="578">
        <v>99212.010159699727</v>
      </c>
      <c r="R31" s="578">
        <v>0</v>
      </c>
      <c r="S31" s="571">
        <v>0</v>
      </c>
      <c r="T31" s="578">
        <v>363939.22404299083</v>
      </c>
      <c r="U31" s="578">
        <v>338119.20250000001</v>
      </c>
      <c r="V31" s="572">
        <v>3404585.6147657321</v>
      </c>
      <c r="W31" s="573"/>
      <c r="X31" s="574">
        <v>13193509.724765729</v>
      </c>
      <c r="Y31" s="555">
        <v>-11928780.58</v>
      </c>
      <c r="Z31" s="584">
        <v>1264729.1447657309</v>
      </c>
      <c r="AA31" s="600">
        <v>9.5859947136863008E-2</v>
      </c>
      <c r="AB31" s="600"/>
      <c r="AC31" s="569">
        <v>513084.81947799987</v>
      </c>
      <c r="AD31" s="569">
        <v>0</v>
      </c>
      <c r="AE31" s="569">
        <v>123367.47638198829</v>
      </c>
      <c r="AF31" s="569">
        <v>135311.1557391228</v>
      </c>
      <c r="AG31" s="569">
        <v>0</v>
      </c>
      <c r="AH31" s="570">
        <v>771763.45159911108</v>
      </c>
      <c r="AI31" s="545"/>
      <c r="AJ31" s="545">
        <v>-7547.96</v>
      </c>
      <c r="AK31" s="545">
        <v>-13709.56</v>
      </c>
      <c r="AL31" s="545">
        <v>-7547.96</v>
      </c>
      <c r="AM31" s="545">
        <v>-77.02</v>
      </c>
      <c r="AN31" s="545">
        <v>-135401.16</v>
      </c>
      <c r="AO31" s="545">
        <v>-364125.91499999998</v>
      </c>
      <c r="AP31" s="545">
        <v>-2245375.218129517</v>
      </c>
      <c r="AQ31" s="563">
        <v>-533049.49781966663</v>
      </c>
      <c r="AR31" s="563">
        <v>-229519.6</v>
      </c>
      <c r="AS31" s="563">
        <v>-87956.84</v>
      </c>
      <c r="AT31" s="563">
        <v>0</v>
      </c>
      <c r="AU31" s="563">
        <v>-29960.78</v>
      </c>
      <c r="AV31" s="563">
        <v>329720.40269825689</v>
      </c>
      <c r="AW31" s="563">
        <v>-27361.073452853801</v>
      </c>
      <c r="AX31" s="556">
        <v>-3351912.1817037798</v>
      </c>
      <c r="AY31" s="545"/>
      <c r="AZ31" s="580">
        <v>-62987.526190049772</v>
      </c>
      <c r="BA31" s="581">
        <v>578503.76843274257</v>
      </c>
      <c r="BB31" s="574"/>
      <c r="BC31" s="585">
        <v>-799903.34309624485</v>
      </c>
      <c r="BD31" s="563">
        <v>37101.75</v>
      </c>
      <c r="BE31" s="574">
        <v>-762801.59309624485</v>
      </c>
      <c r="BF31" s="594"/>
      <c r="BG31" s="545">
        <v>262.05956245131142</v>
      </c>
      <c r="BH31" s="545">
        <v>55.731407426642427</v>
      </c>
      <c r="BI31" s="545">
        <v>390.46128278369258</v>
      </c>
      <c r="BJ31" s="545">
        <v>456.72346143858738</v>
      </c>
      <c r="BK31" s="545">
        <v>62.087535705011689</v>
      </c>
      <c r="BL31" s="545">
        <v>43.895476499610488</v>
      </c>
      <c r="BM31" s="556">
        <v>1270.9587263048561</v>
      </c>
      <c r="BN31" s="545"/>
      <c r="BO31" s="545">
        <v>65.437315173077323</v>
      </c>
      <c r="BP31" s="545">
        <v>22.558199999999999</v>
      </c>
      <c r="BQ31" s="545">
        <v>124.0910205401194</v>
      </c>
      <c r="BR31" s="545">
        <v>125.9185510257076</v>
      </c>
      <c r="BS31" s="545">
        <v>12.881330843897651</v>
      </c>
      <c r="BT31" s="545">
        <v>0</v>
      </c>
      <c r="BU31" s="545">
        <v>0</v>
      </c>
      <c r="BV31" s="545">
        <v>47.252560898856238</v>
      </c>
      <c r="BW31" s="545">
        <v>43.9001820955596</v>
      </c>
      <c r="BX31" s="556">
        <v>442.0391605772179</v>
      </c>
      <c r="BY31" s="555"/>
      <c r="BZ31" s="556">
        <v>1712.997886882074</v>
      </c>
      <c r="CA31" s="556">
        <v>-1548.79</v>
      </c>
      <c r="CB31" s="556">
        <v>164.20788688207361</v>
      </c>
      <c r="CC31" s="600">
        <v>9.5859947136863008E-2</v>
      </c>
      <c r="CD31" s="600"/>
      <c r="CE31" s="545">
        <v>66.617088999999993</v>
      </c>
      <c r="CF31" s="545">
        <v>0</v>
      </c>
      <c r="CG31" s="545">
        <v>16.017589766552629</v>
      </c>
      <c r="CH31" s="545">
        <v>17.568314170231471</v>
      </c>
      <c r="CI31" s="545">
        <v>0</v>
      </c>
      <c r="CJ31" s="556">
        <v>100.2029929367841</v>
      </c>
      <c r="CK31" s="545">
        <v>0</v>
      </c>
      <c r="CL31" s="545">
        <v>-0.98</v>
      </c>
      <c r="CM31" s="545">
        <v>-1.78</v>
      </c>
      <c r="CN31" s="545">
        <v>-0.98</v>
      </c>
      <c r="CO31" s="545">
        <v>-0.01</v>
      </c>
      <c r="CP31" s="545">
        <v>-17.579999999999998</v>
      </c>
      <c r="CQ31" s="545">
        <v>-47.276800181770973</v>
      </c>
      <c r="CR31" s="545">
        <v>-291.53144873143549</v>
      </c>
      <c r="CS31" s="545">
        <v>-69.209231085389078</v>
      </c>
      <c r="CT31" s="545">
        <v>-29.8</v>
      </c>
      <c r="CU31" s="545">
        <v>-11.42</v>
      </c>
      <c r="CV31" s="545">
        <v>0</v>
      </c>
      <c r="CW31" s="545">
        <v>-3.89</v>
      </c>
      <c r="CX31" s="545">
        <v>42.809712113510372</v>
      </c>
      <c r="CY31" s="545">
        <v>-3.5524634449303818</v>
      </c>
      <c r="CZ31" s="556">
        <v>-435.20023133001558</v>
      </c>
      <c r="DA31" s="545"/>
      <c r="DB31" s="556">
        <v>-8.1780740314268723</v>
      </c>
      <c r="DC31" s="556">
        <v>75.110850224973063</v>
      </c>
      <c r="DD31" s="545">
        <v>0</v>
      </c>
      <c r="DE31" s="554">
        <v>-103.8565753176116</v>
      </c>
      <c r="DF31" s="545">
        <v>4.8171578810698517</v>
      </c>
      <c r="DG31" s="556">
        <v>-99.039417436541783</v>
      </c>
    </row>
    <row r="32" spans="1:111">
      <c r="A32" s="568">
        <v>79</v>
      </c>
      <c r="B32" s="576">
        <v>4</v>
      </c>
      <c r="C32" s="577">
        <v>6647</v>
      </c>
      <c r="D32" s="546" t="s">
        <v>63</v>
      </c>
      <c r="E32" s="578">
        <v>2359265.17</v>
      </c>
      <c r="F32" s="578">
        <v>553246.92000000004</v>
      </c>
      <c r="G32" s="578">
        <v>3260667.9</v>
      </c>
      <c r="H32" s="578">
        <v>2866774.05</v>
      </c>
      <c r="I32" s="578">
        <v>401658.4</v>
      </c>
      <c r="J32" s="578">
        <v>289453.40999999997</v>
      </c>
      <c r="K32" s="579">
        <v>9731065.8499999996</v>
      </c>
      <c r="L32" s="545"/>
      <c r="M32" s="578">
        <v>526280.41401178215</v>
      </c>
      <c r="N32" s="578">
        <v>0</v>
      </c>
      <c r="O32" s="578">
        <v>0</v>
      </c>
      <c r="P32" s="578">
        <v>723360.97</v>
      </c>
      <c r="Q32" s="578">
        <v>104172.6106676847</v>
      </c>
      <c r="R32" s="578">
        <v>0</v>
      </c>
      <c r="S32" s="571">
        <v>0</v>
      </c>
      <c r="T32" s="578">
        <v>252711.17120762021</v>
      </c>
      <c r="U32" s="578">
        <v>335100.84250000003</v>
      </c>
      <c r="V32" s="572">
        <v>1941626.0083870869</v>
      </c>
      <c r="W32" s="573"/>
      <c r="X32" s="574">
        <v>11672691.85838709</v>
      </c>
      <c r="Y32" s="555">
        <v>-10294807.130000001</v>
      </c>
      <c r="Z32" s="584">
        <v>1377884.728387088</v>
      </c>
      <c r="AA32" s="600">
        <v>0.1180434423441965</v>
      </c>
      <c r="AB32" s="600"/>
      <c r="AC32" s="569">
        <v>0</v>
      </c>
      <c r="AD32" s="569">
        <v>0</v>
      </c>
      <c r="AE32" s="569">
        <v>132920.42733634621</v>
      </c>
      <c r="AF32" s="569">
        <v>118221.7881816109</v>
      </c>
      <c r="AG32" s="569">
        <v>0</v>
      </c>
      <c r="AH32" s="570">
        <v>251142.2155179572</v>
      </c>
      <c r="AI32" s="545"/>
      <c r="AJ32" s="545">
        <v>-6514.0599999999986</v>
      </c>
      <c r="AK32" s="545">
        <v>-11831.66</v>
      </c>
      <c r="AL32" s="545">
        <v>-6514.0599999999986</v>
      </c>
      <c r="AM32" s="545">
        <v>-66.47</v>
      </c>
      <c r="AN32" s="545">
        <v>-116854.26</v>
      </c>
      <c r="AO32" s="545">
        <v>-329654.6225</v>
      </c>
      <c r="AP32" s="545">
        <v>-1053593.895862841</v>
      </c>
      <c r="AQ32" s="563">
        <v>-711728.63719219819</v>
      </c>
      <c r="AR32" s="563">
        <v>-198080.6</v>
      </c>
      <c r="AS32" s="563">
        <v>-75908.740000000005</v>
      </c>
      <c r="AT32" s="563">
        <v>0</v>
      </c>
      <c r="AU32" s="563">
        <v>-25856.83</v>
      </c>
      <c r="AV32" s="563">
        <v>405339.7434121992</v>
      </c>
      <c r="AW32" s="563">
        <v>-15674.38542448718</v>
      </c>
      <c r="AX32" s="556">
        <v>-2146938.4775673281</v>
      </c>
      <c r="AY32" s="545"/>
      <c r="AZ32" s="580">
        <v>-317898.58601216128</v>
      </c>
      <c r="BA32" s="581">
        <v>575036.22390583216</v>
      </c>
      <c r="BB32" s="574"/>
      <c r="BC32" s="585">
        <v>-260773.89576861259</v>
      </c>
      <c r="BD32" s="563">
        <v>49557.337500000023</v>
      </c>
      <c r="BE32" s="574">
        <v>-211216.5582686126</v>
      </c>
      <c r="BF32" s="594"/>
      <c r="BG32" s="545">
        <v>354.93683917556791</v>
      </c>
      <c r="BH32" s="545">
        <v>83.232574093576062</v>
      </c>
      <c r="BI32" s="545">
        <v>490.54729953362431</v>
      </c>
      <c r="BJ32" s="545">
        <v>431.28840830449832</v>
      </c>
      <c r="BK32" s="545">
        <v>60.427019708139007</v>
      </c>
      <c r="BL32" s="545">
        <v>43.546473597111472</v>
      </c>
      <c r="BM32" s="556">
        <v>1463.9786144125169</v>
      </c>
      <c r="BN32" s="545"/>
      <c r="BO32" s="545">
        <v>79.175630210889452</v>
      </c>
      <c r="BP32" s="545">
        <v>0</v>
      </c>
      <c r="BQ32" s="545">
        <v>0</v>
      </c>
      <c r="BR32" s="545">
        <v>108.825179780352</v>
      </c>
      <c r="BS32" s="545">
        <v>15.67212436703546</v>
      </c>
      <c r="BT32" s="545">
        <v>0</v>
      </c>
      <c r="BU32" s="545">
        <v>0</v>
      </c>
      <c r="BV32" s="545">
        <v>38.018831233281219</v>
      </c>
      <c r="BW32" s="545">
        <v>50.413847224311723</v>
      </c>
      <c r="BX32" s="556">
        <v>292.1056128158699</v>
      </c>
      <c r="BY32" s="555"/>
      <c r="BZ32" s="556">
        <v>1756.0842272283869</v>
      </c>
      <c r="CA32" s="556">
        <v>-1548.79</v>
      </c>
      <c r="CB32" s="556">
        <v>207.29422722838689</v>
      </c>
      <c r="CC32" s="600">
        <v>0.1180434423441965</v>
      </c>
      <c r="CD32" s="600"/>
      <c r="CE32" s="545">
        <v>0</v>
      </c>
      <c r="CF32" s="545">
        <v>0</v>
      </c>
      <c r="CG32" s="545">
        <v>19.997055413923011</v>
      </c>
      <c r="CH32" s="545">
        <v>17.78573614888084</v>
      </c>
      <c r="CI32" s="545">
        <v>0</v>
      </c>
      <c r="CJ32" s="556">
        <v>37.782791562803837</v>
      </c>
      <c r="CK32" s="545">
        <v>0</v>
      </c>
      <c r="CL32" s="545">
        <v>-0.97999999999999987</v>
      </c>
      <c r="CM32" s="545">
        <v>-1.78</v>
      </c>
      <c r="CN32" s="545">
        <v>-0.97999999999999987</v>
      </c>
      <c r="CO32" s="545">
        <v>-0.01</v>
      </c>
      <c r="CP32" s="545">
        <v>-17.579999999999998</v>
      </c>
      <c r="CQ32" s="545">
        <v>-49.594497141567622</v>
      </c>
      <c r="CR32" s="545">
        <v>-158.50667908272021</v>
      </c>
      <c r="CS32" s="545">
        <v>-107.0751673224309</v>
      </c>
      <c r="CT32" s="545">
        <v>-29.8</v>
      </c>
      <c r="CU32" s="545">
        <v>-11.42</v>
      </c>
      <c r="CV32" s="545">
        <v>0</v>
      </c>
      <c r="CW32" s="545">
        <v>-3.89</v>
      </c>
      <c r="CX32" s="545">
        <v>60.980855034180713</v>
      </c>
      <c r="CY32" s="545">
        <v>-2.3581142507126791</v>
      </c>
      <c r="CZ32" s="556">
        <v>-322.99360276325081</v>
      </c>
      <c r="DA32" s="545"/>
      <c r="DB32" s="556">
        <v>-47.825874230805077</v>
      </c>
      <c r="DC32" s="556">
        <v>86.510639973797524</v>
      </c>
      <c r="DD32" s="545">
        <v>0</v>
      </c>
      <c r="DE32" s="554">
        <v>-39.231818229067642</v>
      </c>
      <c r="DF32" s="545">
        <v>7.455594629156014</v>
      </c>
      <c r="DG32" s="556">
        <v>-31.776223599911631</v>
      </c>
    </row>
    <row r="33" spans="1:111">
      <c r="A33" s="568">
        <v>81</v>
      </c>
      <c r="B33" s="576">
        <v>7</v>
      </c>
      <c r="C33" s="577">
        <v>2482</v>
      </c>
      <c r="D33" s="546" t="s">
        <v>64</v>
      </c>
      <c r="E33" s="578">
        <v>780441.33</v>
      </c>
      <c r="F33" s="578">
        <v>114464.88</v>
      </c>
      <c r="G33" s="578">
        <v>833554.20000000007</v>
      </c>
      <c r="H33" s="578">
        <v>664759.19999999995</v>
      </c>
      <c r="I33" s="578">
        <v>156801.26</v>
      </c>
      <c r="J33" s="578">
        <v>94849.14</v>
      </c>
      <c r="K33" s="579">
        <v>2644870.0099999998</v>
      </c>
      <c r="L33" s="545"/>
      <c r="M33" s="578">
        <v>212026.5420100778</v>
      </c>
      <c r="N33" s="578">
        <v>0</v>
      </c>
      <c r="O33" s="578">
        <v>0</v>
      </c>
      <c r="P33" s="578">
        <v>182343.07</v>
      </c>
      <c r="Q33" s="578">
        <v>458070.962214389</v>
      </c>
      <c r="R33" s="578">
        <v>0</v>
      </c>
      <c r="S33" s="571">
        <v>0</v>
      </c>
      <c r="T33" s="578">
        <v>97978.597689652219</v>
      </c>
      <c r="U33" s="578">
        <v>127337.0625</v>
      </c>
      <c r="V33" s="572">
        <v>1077756.234414119</v>
      </c>
      <c r="W33" s="573"/>
      <c r="X33" s="574">
        <v>3722626.244414119</v>
      </c>
      <c r="Y33" s="555">
        <v>-3844096.78</v>
      </c>
      <c r="Z33" s="584">
        <v>-121470.5355858807</v>
      </c>
      <c r="AA33" s="600">
        <v>-3.2630333428758769E-2</v>
      </c>
      <c r="AB33" s="600"/>
      <c r="AC33" s="569">
        <v>249528.47188500001</v>
      </c>
      <c r="AD33" s="569">
        <v>0</v>
      </c>
      <c r="AE33" s="569">
        <v>34602.960789802368</v>
      </c>
      <c r="AF33" s="569">
        <v>47086.808249600967</v>
      </c>
      <c r="AG33" s="569">
        <v>0</v>
      </c>
      <c r="AH33" s="570">
        <v>331218.24092440342</v>
      </c>
      <c r="AI33" s="545"/>
      <c r="AJ33" s="545">
        <v>-2432.36</v>
      </c>
      <c r="AK33" s="545">
        <v>-4417.96</v>
      </c>
      <c r="AL33" s="545">
        <v>-2432.36</v>
      </c>
      <c r="AM33" s="545">
        <v>-24.82</v>
      </c>
      <c r="AN33" s="545">
        <v>-43633.56</v>
      </c>
      <c r="AO33" s="545">
        <v>-86605.97</v>
      </c>
      <c r="AP33" s="545">
        <v>-140682.24961389371</v>
      </c>
      <c r="AQ33" s="563">
        <v>-10879.55468974422</v>
      </c>
      <c r="AR33" s="563">
        <v>-73963.600000000006</v>
      </c>
      <c r="AS33" s="563">
        <v>-28344.44</v>
      </c>
      <c r="AT33" s="563">
        <v>-7244.8875933428963</v>
      </c>
      <c r="AU33" s="563">
        <v>-9654.98</v>
      </c>
      <c r="AV33" s="563">
        <v>118360.5997400162</v>
      </c>
      <c r="AW33" s="563">
        <v>23086.25203070237</v>
      </c>
      <c r="AX33" s="556">
        <v>-268869.89012626233</v>
      </c>
      <c r="AY33" s="545"/>
      <c r="AZ33" s="580">
        <v>398264.70643822732</v>
      </c>
      <c r="BA33" s="581">
        <v>470840.76834925619</v>
      </c>
      <c r="BB33" s="574"/>
      <c r="BC33" s="585">
        <v>809983.28999974369</v>
      </c>
      <c r="BD33" s="563">
        <v>-171374.75</v>
      </c>
      <c r="BE33" s="574">
        <v>638608.53999974369</v>
      </c>
      <c r="BF33" s="594"/>
      <c r="BG33" s="545">
        <v>314.44050362610801</v>
      </c>
      <c r="BH33" s="545">
        <v>46.118001611603553</v>
      </c>
      <c r="BI33" s="545">
        <v>335.83972602739732</v>
      </c>
      <c r="BJ33" s="545">
        <v>267.83207091055601</v>
      </c>
      <c r="BK33" s="545">
        <v>63.175366639806612</v>
      </c>
      <c r="BL33" s="545">
        <v>38.214802578565667</v>
      </c>
      <c r="BM33" s="556">
        <v>1065.6204713940369</v>
      </c>
      <c r="BN33" s="545"/>
      <c r="BO33" s="545">
        <v>85.425681712360102</v>
      </c>
      <c r="BP33" s="545">
        <v>0</v>
      </c>
      <c r="BQ33" s="545">
        <v>0</v>
      </c>
      <c r="BR33" s="545">
        <v>73.466184528605964</v>
      </c>
      <c r="BS33" s="545">
        <v>184.55719670201009</v>
      </c>
      <c r="BT33" s="545">
        <v>0</v>
      </c>
      <c r="BU33" s="545">
        <v>0</v>
      </c>
      <c r="BV33" s="545">
        <v>39.475663855621363</v>
      </c>
      <c r="BW33" s="545">
        <v>51.304215350523769</v>
      </c>
      <c r="BX33" s="556">
        <v>434.22894214912128</v>
      </c>
      <c r="BY33" s="555"/>
      <c r="BZ33" s="556">
        <v>1499.8494135431581</v>
      </c>
      <c r="CA33" s="556">
        <v>-1548.79</v>
      </c>
      <c r="CB33" s="556">
        <v>-48.940586456841558</v>
      </c>
      <c r="CC33" s="600">
        <v>-3.2630333428758769E-2</v>
      </c>
      <c r="CD33" s="600"/>
      <c r="CE33" s="545">
        <v>100.5352425</v>
      </c>
      <c r="CF33" s="545">
        <v>0</v>
      </c>
      <c r="CG33" s="545">
        <v>13.941563573651241</v>
      </c>
      <c r="CH33" s="545">
        <v>18.971316780661152</v>
      </c>
      <c r="CI33" s="545">
        <v>0</v>
      </c>
      <c r="CJ33" s="556">
        <v>133.4481228543124</v>
      </c>
      <c r="CK33" s="545">
        <v>0</v>
      </c>
      <c r="CL33" s="545">
        <v>-0.98000000000000009</v>
      </c>
      <c r="CM33" s="545">
        <v>-1.78</v>
      </c>
      <c r="CN33" s="545">
        <v>-0.98000000000000009</v>
      </c>
      <c r="CO33" s="545">
        <v>-0.01</v>
      </c>
      <c r="CP33" s="545">
        <v>-17.579999999999998</v>
      </c>
      <c r="CQ33" s="545">
        <v>-34.893622078968583</v>
      </c>
      <c r="CR33" s="545">
        <v>-56.681003067644532</v>
      </c>
      <c r="CS33" s="545">
        <v>-4.3833822279388492</v>
      </c>
      <c r="CT33" s="545">
        <v>-29.8</v>
      </c>
      <c r="CU33" s="545">
        <v>-11.42</v>
      </c>
      <c r="CV33" s="545">
        <v>-2.9189716330954458</v>
      </c>
      <c r="CW33" s="545">
        <v>-3.89</v>
      </c>
      <c r="CX33" s="545">
        <v>47.68759054795175</v>
      </c>
      <c r="CY33" s="545">
        <v>9.301471406407078</v>
      </c>
      <c r="CZ33" s="556">
        <v>-108.3279170532886</v>
      </c>
      <c r="DA33" s="545"/>
      <c r="DB33" s="556">
        <v>160.4612032386089</v>
      </c>
      <c r="DC33" s="556">
        <v>189.70216291267371</v>
      </c>
      <c r="DD33" s="545">
        <v>0</v>
      </c>
      <c r="DE33" s="554">
        <v>326.3429854954648</v>
      </c>
      <c r="DF33" s="545">
        <v>-69.047038678485094</v>
      </c>
      <c r="DG33" s="556">
        <v>257.29594681697972</v>
      </c>
    </row>
    <row r="34" spans="1:111">
      <c r="A34" s="568">
        <v>82</v>
      </c>
      <c r="B34" s="576">
        <v>5</v>
      </c>
      <c r="C34" s="577">
        <v>9361</v>
      </c>
      <c r="D34" s="546" t="s">
        <v>65</v>
      </c>
      <c r="E34" s="578">
        <v>4045736.09</v>
      </c>
      <c r="F34" s="578">
        <v>906180.29999999993</v>
      </c>
      <c r="G34" s="578">
        <v>5507995.4000000004</v>
      </c>
      <c r="H34" s="578">
        <v>5138034.6499999994</v>
      </c>
      <c r="I34" s="578">
        <v>545609.4</v>
      </c>
      <c r="J34" s="578">
        <v>443690.85</v>
      </c>
      <c r="K34" s="579">
        <v>16587246.689999999</v>
      </c>
      <c r="L34" s="545"/>
      <c r="M34" s="578">
        <v>441626.40562839562</v>
      </c>
      <c r="N34" s="578">
        <v>0</v>
      </c>
      <c r="O34" s="578">
        <v>0</v>
      </c>
      <c r="P34" s="578">
        <v>498938.73</v>
      </c>
      <c r="Q34" s="578">
        <v>301854.22818997072</v>
      </c>
      <c r="R34" s="578">
        <v>0</v>
      </c>
      <c r="S34" s="571">
        <v>0</v>
      </c>
      <c r="T34" s="578">
        <v>179914.8632334508</v>
      </c>
      <c r="U34" s="578">
        <v>322587.22499999998</v>
      </c>
      <c r="V34" s="572">
        <v>1744921.452051817</v>
      </c>
      <c r="W34" s="573"/>
      <c r="X34" s="574">
        <v>18332168.14205182</v>
      </c>
      <c r="Y34" s="555">
        <v>-14498223.189999999</v>
      </c>
      <c r="Z34" s="584">
        <v>3833944.952051817</v>
      </c>
      <c r="AA34" s="600">
        <v>0.2091375620354039</v>
      </c>
      <c r="AB34" s="600"/>
      <c r="AC34" s="569">
        <v>0</v>
      </c>
      <c r="AD34" s="569">
        <v>0</v>
      </c>
      <c r="AE34" s="569">
        <v>87838.998732491382</v>
      </c>
      <c r="AF34" s="569">
        <v>194922.35500622229</v>
      </c>
      <c r="AG34" s="569">
        <v>0</v>
      </c>
      <c r="AH34" s="570">
        <v>282761.35373871372</v>
      </c>
      <c r="AI34" s="545"/>
      <c r="AJ34" s="545">
        <v>-9173.7800000000007</v>
      </c>
      <c r="AK34" s="545">
        <v>-16662.580000000002</v>
      </c>
      <c r="AL34" s="545">
        <v>-9173.7800000000007</v>
      </c>
      <c r="AM34" s="545">
        <v>-93.61</v>
      </c>
      <c r="AN34" s="545">
        <v>-164566.38</v>
      </c>
      <c r="AO34" s="545">
        <v>-190604.74</v>
      </c>
      <c r="AP34" s="545">
        <v>146175.49532770691</v>
      </c>
      <c r="AQ34" s="563">
        <v>-39557.79034239168</v>
      </c>
      <c r="AR34" s="563">
        <v>-278957.8</v>
      </c>
      <c r="AS34" s="563">
        <v>-106902.62</v>
      </c>
      <c r="AT34" s="563">
        <v>-87264.52203841944</v>
      </c>
      <c r="AU34" s="563">
        <v>-36414.29</v>
      </c>
      <c r="AV34" s="563">
        <v>235899.34011272219</v>
      </c>
      <c r="AW34" s="563">
        <v>2341.5256086401059</v>
      </c>
      <c r="AX34" s="556">
        <v>-554955.53133174172</v>
      </c>
      <c r="AY34" s="545"/>
      <c r="AZ34" s="580">
        <v>523213.9228441983</v>
      </c>
      <c r="BA34" s="581">
        <v>638017.75635643641</v>
      </c>
      <c r="BB34" s="574"/>
      <c r="BC34" s="585">
        <v>4722982.4536594236</v>
      </c>
      <c r="BD34" s="563">
        <v>759.70250000001397</v>
      </c>
      <c r="BE34" s="574">
        <v>4723742.1561594233</v>
      </c>
      <c r="BF34" s="594"/>
      <c r="BG34" s="545">
        <v>432.19058754406581</v>
      </c>
      <c r="BH34" s="545">
        <v>96.803792329879272</v>
      </c>
      <c r="BI34" s="545">
        <v>588.3981839547057</v>
      </c>
      <c r="BJ34" s="545">
        <v>548.87668518320686</v>
      </c>
      <c r="BK34" s="545">
        <v>58.285375494071147</v>
      </c>
      <c r="BL34" s="545">
        <v>47.397804721717762</v>
      </c>
      <c r="BM34" s="556">
        <v>1771.952429227646</v>
      </c>
      <c r="BN34" s="545"/>
      <c r="BO34" s="545">
        <v>47.177267987223111</v>
      </c>
      <c r="BP34" s="545">
        <v>0</v>
      </c>
      <c r="BQ34" s="545">
        <v>0</v>
      </c>
      <c r="BR34" s="545">
        <v>53.299725456681983</v>
      </c>
      <c r="BS34" s="545">
        <v>32.24593827475384</v>
      </c>
      <c r="BT34" s="545">
        <v>0</v>
      </c>
      <c r="BU34" s="545">
        <v>0</v>
      </c>
      <c r="BV34" s="545">
        <v>19.219620044167382</v>
      </c>
      <c r="BW34" s="545">
        <v>34.460765409678459</v>
      </c>
      <c r="BX34" s="556">
        <v>186.40331717250481</v>
      </c>
      <c r="BY34" s="555"/>
      <c r="BZ34" s="556">
        <v>1958.355746400151</v>
      </c>
      <c r="CA34" s="556">
        <v>-1548.79</v>
      </c>
      <c r="CB34" s="556">
        <v>409.56574640015128</v>
      </c>
      <c r="CC34" s="600">
        <v>0.2091375620354039</v>
      </c>
      <c r="CD34" s="600"/>
      <c r="CE34" s="545">
        <v>0</v>
      </c>
      <c r="CF34" s="545">
        <v>0</v>
      </c>
      <c r="CG34" s="545">
        <v>9.3835059002768268</v>
      </c>
      <c r="CH34" s="545">
        <v>20.822813268477969</v>
      </c>
      <c r="CI34" s="545">
        <v>0</v>
      </c>
      <c r="CJ34" s="556">
        <v>30.206319168754799</v>
      </c>
      <c r="CK34" s="545">
        <v>0</v>
      </c>
      <c r="CL34" s="545">
        <v>-0.98000000000000009</v>
      </c>
      <c r="CM34" s="545">
        <v>-1.78</v>
      </c>
      <c r="CN34" s="545">
        <v>-0.98000000000000009</v>
      </c>
      <c r="CO34" s="545">
        <v>-0.01</v>
      </c>
      <c r="CP34" s="545">
        <v>-17.579999999999998</v>
      </c>
      <c r="CQ34" s="545">
        <v>-20.361578891144109</v>
      </c>
      <c r="CR34" s="545">
        <v>15.615371790162049</v>
      </c>
      <c r="CS34" s="545">
        <v>-4.2258081767323663</v>
      </c>
      <c r="CT34" s="545">
        <v>-29.8</v>
      </c>
      <c r="CU34" s="545">
        <v>-11.42</v>
      </c>
      <c r="CV34" s="545">
        <v>-9.322136741632244</v>
      </c>
      <c r="CW34" s="545">
        <v>-3.89</v>
      </c>
      <c r="CX34" s="545">
        <v>25.200228620096379</v>
      </c>
      <c r="CY34" s="545">
        <v>0.25013626841577891</v>
      </c>
      <c r="CZ34" s="556">
        <v>-59.283787130834497</v>
      </c>
      <c r="DA34" s="545"/>
      <c r="DB34" s="556">
        <v>55.892951911569092</v>
      </c>
      <c r="DC34" s="556">
        <v>68.157008477346054</v>
      </c>
      <c r="DD34" s="545">
        <v>0</v>
      </c>
      <c r="DE34" s="554">
        <v>504.5382388269868</v>
      </c>
      <c r="DF34" s="545">
        <v>8.115612648221493E-2</v>
      </c>
      <c r="DG34" s="556">
        <v>504.619394953469</v>
      </c>
    </row>
    <row r="35" spans="1:111">
      <c r="A35" s="568">
        <v>86</v>
      </c>
      <c r="B35" s="576">
        <v>5</v>
      </c>
      <c r="C35" s="577">
        <v>7901</v>
      </c>
      <c r="D35" s="546" t="s">
        <v>66</v>
      </c>
      <c r="E35" s="578">
        <v>3220441.81</v>
      </c>
      <c r="F35" s="578">
        <v>667711.79999999993</v>
      </c>
      <c r="G35" s="578">
        <v>4510999.2</v>
      </c>
      <c r="H35" s="578">
        <v>4237839.8999999994</v>
      </c>
      <c r="I35" s="578">
        <v>464435.08</v>
      </c>
      <c r="J35" s="578">
        <v>378880.14</v>
      </c>
      <c r="K35" s="579">
        <v>13480307.93</v>
      </c>
      <c r="L35" s="545"/>
      <c r="M35" s="578">
        <v>396513.41663871269</v>
      </c>
      <c r="N35" s="578">
        <v>0</v>
      </c>
      <c r="O35" s="578">
        <v>0</v>
      </c>
      <c r="P35" s="578">
        <v>583097.06999999995</v>
      </c>
      <c r="Q35" s="578">
        <v>328614.47446773999</v>
      </c>
      <c r="R35" s="578">
        <v>0</v>
      </c>
      <c r="S35" s="571">
        <v>0</v>
      </c>
      <c r="T35" s="578">
        <v>202630.52776737549</v>
      </c>
      <c r="U35" s="578">
        <v>308312.89750000002</v>
      </c>
      <c r="V35" s="572">
        <v>1819168.3863738279</v>
      </c>
      <c r="W35" s="573"/>
      <c r="X35" s="574">
        <v>15299476.316373831</v>
      </c>
      <c r="Y35" s="555">
        <v>-12236989.789999999</v>
      </c>
      <c r="Z35" s="584">
        <v>3062486.5263738302</v>
      </c>
      <c r="AA35" s="600">
        <v>0.20016936939836891</v>
      </c>
      <c r="AB35" s="600"/>
      <c r="AC35" s="569">
        <v>0</v>
      </c>
      <c r="AD35" s="569">
        <v>0</v>
      </c>
      <c r="AE35" s="569">
        <v>54643.11735717491</v>
      </c>
      <c r="AF35" s="569">
        <v>165415.45276492351</v>
      </c>
      <c r="AG35" s="569">
        <v>0</v>
      </c>
      <c r="AH35" s="570">
        <v>220058.5701220984</v>
      </c>
      <c r="AI35" s="545"/>
      <c r="AJ35" s="545">
        <v>-7742.98</v>
      </c>
      <c r="AK35" s="545">
        <v>-14063.78</v>
      </c>
      <c r="AL35" s="545">
        <v>-7742.98</v>
      </c>
      <c r="AM35" s="545">
        <v>-79.010000000000005</v>
      </c>
      <c r="AN35" s="545">
        <v>-138899.57999999999</v>
      </c>
      <c r="AO35" s="545">
        <v>-225125.83249999999</v>
      </c>
      <c r="AP35" s="545">
        <v>-402318.4142881424</v>
      </c>
      <c r="AQ35" s="563">
        <v>-187817.12009260079</v>
      </c>
      <c r="AR35" s="563">
        <v>-235449.8</v>
      </c>
      <c r="AS35" s="563">
        <v>-90229.42</v>
      </c>
      <c r="AT35" s="563">
        <v>-102526.05363247151</v>
      </c>
      <c r="AU35" s="563">
        <v>-30734.89</v>
      </c>
      <c r="AV35" s="563">
        <v>429084.17827694298</v>
      </c>
      <c r="AW35" s="563">
        <v>-5741.480320940027</v>
      </c>
      <c r="AX35" s="556">
        <v>-1019387.162557211</v>
      </c>
      <c r="AY35" s="545"/>
      <c r="AZ35" s="580">
        <v>2536218.7183283898</v>
      </c>
      <c r="BA35" s="581">
        <v>701791.78395336529</v>
      </c>
      <c r="BB35" s="574"/>
      <c r="BC35" s="585">
        <v>5501168.4362204727</v>
      </c>
      <c r="BD35" s="563">
        <v>23144.42500000005</v>
      </c>
      <c r="BE35" s="574">
        <v>5524312.8612204716</v>
      </c>
      <c r="BF35" s="594"/>
      <c r="BG35" s="545">
        <v>407.59926718136938</v>
      </c>
      <c r="BH35" s="545">
        <v>84.509783571699771</v>
      </c>
      <c r="BI35" s="545">
        <v>570.94028603974186</v>
      </c>
      <c r="BJ35" s="545">
        <v>536.36753575496766</v>
      </c>
      <c r="BK35" s="545">
        <v>58.781809897481331</v>
      </c>
      <c r="BL35" s="545">
        <v>47.953441336539683</v>
      </c>
      <c r="BM35" s="556">
        <v>1706.1521237817999</v>
      </c>
      <c r="BN35" s="545"/>
      <c r="BO35" s="545">
        <v>50.185219167031093</v>
      </c>
      <c r="BP35" s="545">
        <v>0</v>
      </c>
      <c r="BQ35" s="545">
        <v>0</v>
      </c>
      <c r="BR35" s="545">
        <v>73.800413871661803</v>
      </c>
      <c r="BS35" s="545">
        <v>41.591504172603472</v>
      </c>
      <c r="BT35" s="545">
        <v>0</v>
      </c>
      <c r="BU35" s="545">
        <v>0</v>
      </c>
      <c r="BV35" s="545">
        <v>25.646187541751111</v>
      </c>
      <c r="BW35" s="545">
        <v>39.02200955575244</v>
      </c>
      <c r="BX35" s="556">
        <v>230.2453343087999</v>
      </c>
      <c r="BY35" s="555"/>
      <c r="BZ35" s="556">
        <v>1936.3974580905999</v>
      </c>
      <c r="CA35" s="556">
        <v>-1548.79</v>
      </c>
      <c r="CB35" s="556">
        <v>387.60745809059989</v>
      </c>
      <c r="CC35" s="600">
        <v>0.20016936939836891</v>
      </c>
      <c r="CD35" s="600"/>
      <c r="CE35" s="545">
        <v>0</v>
      </c>
      <c r="CF35" s="545">
        <v>0</v>
      </c>
      <c r="CG35" s="545">
        <v>6.9159748585210616</v>
      </c>
      <c r="CH35" s="545">
        <v>20.93601477849937</v>
      </c>
      <c r="CI35" s="545">
        <v>0</v>
      </c>
      <c r="CJ35" s="556">
        <v>27.85198963702042</v>
      </c>
      <c r="CK35" s="545">
        <v>0</v>
      </c>
      <c r="CL35" s="545">
        <v>-0.98</v>
      </c>
      <c r="CM35" s="545">
        <v>-1.78</v>
      </c>
      <c r="CN35" s="545">
        <v>-0.98</v>
      </c>
      <c r="CO35" s="545">
        <v>-0.01</v>
      </c>
      <c r="CP35" s="545">
        <v>-17.579999999999998</v>
      </c>
      <c r="CQ35" s="545">
        <v>-28.4933340716365</v>
      </c>
      <c r="CR35" s="545">
        <v>-50.919935993942843</v>
      </c>
      <c r="CS35" s="545">
        <v>-23.771309972484591</v>
      </c>
      <c r="CT35" s="545">
        <v>-29.8</v>
      </c>
      <c r="CU35" s="545">
        <v>-11.42</v>
      </c>
      <c r="CV35" s="545">
        <v>-12.97633889792071</v>
      </c>
      <c r="CW35" s="545">
        <v>-3.89</v>
      </c>
      <c r="CX35" s="545">
        <v>54.307578569414368</v>
      </c>
      <c r="CY35" s="545">
        <v>-0.72667767636248914</v>
      </c>
      <c r="CZ35" s="556">
        <v>-129.02001804293269</v>
      </c>
      <c r="DA35" s="545"/>
      <c r="DB35" s="556">
        <v>320.99971121736371</v>
      </c>
      <c r="DC35" s="556">
        <v>88.823159594148251</v>
      </c>
      <c r="DD35" s="545">
        <v>0</v>
      </c>
      <c r="DE35" s="554">
        <v>696.2623004961996</v>
      </c>
      <c r="DF35" s="545">
        <v>2.9293032527528222</v>
      </c>
      <c r="DG35" s="556">
        <v>699.19160374895239</v>
      </c>
    </row>
    <row r="36" spans="1:111">
      <c r="A36" s="568">
        <v>90</v>
      </c>
      <c r="B36" s="576">
        <v>12</v>
      </c>
      <c r="C36" s="577">
        <v>2929</v>
      </c>
      <c r="D36" s="546" t="s">
        <v>67</v>
      </c>
      <c r="E36" s="578">
        <v>583088.35</v>
      </c>
      <c r="F36" s="578">
        <v>85848.66</v>
      </c>
      <c r="G36" s="578">
        <v>947963.60000000009</v>
      </c>
      <c r="H36" s="578">
        <v>1232574.3500000001</v>
      </c>
      <c r="I36" s="578">
        <v>186083</v>
      </c>
      <c r="J36" s="578">
        <v>112321.35</v>
      </c>
      <c r="K36" s="579">
        <v>3147879.31</v>
      </c>
      <c r="L36" s="545"/>
      <c r="M36" s="578">
        <v>231324.1194723931</v>
      </c>
      <c r="N36" s="578">
        <v>0</v>
      </c>
      <c r="O36" s="578">
        <v>0</v>
      </c>
      <c r="P36" s="578">
        <v>256482.56</v>
      </c>
      <c r="Q36" s="578">
        <v>868948.72843954689</v>
      </c>
      <c r="R36" s="578">
        <v>0</v>
      </c>
      <c r="S36" s="571">
        <v>0</v>
      </c>
      <c r="T36" s="578">
        <v>120815.5109178671</v>
      </c>
      <c r="U36" s="578">
        <v>150352.0575</v>
      </c>
      <c r="V36" s="572">
        <v>1627922.976329807</v>
      </c>
      <c r="W36" s="573"/>
      <c r="X36" s="574">
        <v>4775802.2863298077</v>
      </c>
      <c r="Y36" s="555">
        <v>-4536405.91</v>
      </c>
      <c r="Z36" s="584">
        <v>239396.37632980759</v>
      </c>
      <c r="AA36" s="600">
        <v>5.0126944537685847E-2</v>
      </c>
      <c r="AB36" s="600"/>
      <c r="AC36" s="569">
        <v>996912.80708249984</v>
      </c>
      <c r="AD36" s="569">
        <v>0</v>
      </c>
      <c r="AE36" s="569">
        <v>40573.105871764194</v>
      </c>
      <c r="AF36" s="569">
        <v>46748.809584307011</v>
      </c>
      <c r="AG36" s="569">
        <v>0</v>
      </c>
      <c r="AH36" s="570">
        <v>1084234.7225385711</v>
      </c>
      <c r="AI36" s="545"/>
      <c r="AJ36" s="545">
        <v>-2870.42</v>
      </c>
      <c r="AK36" s="545">
        <v>-5213.62</v>
      </c>
      <c r="AL36" s="545">
        <v>-2870.42</v>
      </c>
      <c r="AM36" s="545">
        <v>-29.29</v>
      </c>
      <c r="AN36" s="545">
        <v>-51491.819999999992</v>
      </c>
      <c r="AO36" s="545">
        <v>-109418.53140000001</v>
      </c>
      <c r="AP36" s="545">
        <v>-485495.99844049948</v>
      </c>
      <c r="AQ36" s="563">
        <v>-951279.8474813801</v>
      </c>
      <c r="AR36" s="563">
        <v>-87284.2</v>
      </c>
      <c r="AS36" s="563">
        <v>-33449.18</v>
      </c>
      <c r="AT36" s="563">
        <v>-12813.776853793201</v>
      </c>
      <c r="AU36" s="563">
        <v>-11393.81</v>
      </c>
      <c r="AV36" s="563">
        <v>157682.6419541467</v>
      </c>
      <c r="AW36" s="563">
        <v>44708.992405737248</v>
      </c>
      <c r="AX36" s="556">
        <v>-1551219.2798157891</v>
      </c>
      <c r="AY36" s="545"/>
      <c r="AZ36" s="580">
        <v>827417.58313926822</v>
      </c>
      <c r="BA36" s="581">
        <v>529550.74862649757</v>
      </c>
      <c r="BB36" s="574"/>
      <c r="BC36" s="585">
        <v>1129380.1508183561</v>
      </c>
      <c r="BD36" s="563">
        <v>-26501.25</v>
      </c>
      <c r="BE36" s="574">
        <v>1102878.9008183561</v>
      </c>
      <c r="BF36" s="594"/>
      <c r="BG36" s="545">
        <v>199.07420621372481</v>
      </c>
      <c r="BH36" s="545">
        <v>29.30988733356094</v>
      </c>
      <c r="BI36" s="545">
        <v>323.64752475247531</v>
      </c>
      <c r="BJ36" s="545">
        <v>420.81746329805389</v>
      </c>
      <c r="BK36" s="545">
        <v>63.531239330829642</v>
      </c>
      <c r="BL36" s="545">
        <v>38.348019801980193</v>
      </c>
      <c r="BM36" s="556">
        <v>1074.728340730625</v>
      </c>
      <c r="BN36" s="545"/>
      <c r="BO36" s="545">
        <v>78.97716608821888</v>
      </c>
      <c r="BP36" s="545">
        <v>0</v>
      </c>
      <c r="BQ36" s="545">
        <v>0</v>
      </c>
      <c r="BR36" s="545">
        <v>87.566596107886653</v>
      </c>
      <c r="BS36" s="545">
        <v>296.67078471817922</v>
      </c>
      <c r="BT36" s="545">
        <v>0</v>
      </c>
      <c r="BU36" s="545">
        <v>0</v>
      </c>
      <c r="BV36" s="545">
        <v>41.248040600159463</v>
      </c>
      <c r="BW36" s="545">
        <v>51.332214919767843</v>
      </c>
      <c r="BX36" s="556">
        <v>555.7948024342121</v>
      </c>
      <c r="BY36" s="555"/>
      <c r="BZ36" s="556">
        <v>1630.5231431648369</v>
      </c>
      <c r="CA36" s="556">
        <v>-1548.79</v>
      </c>
      <c r="CB36" s="556">
        <v>81.733143164837003</v>
      </c>
      <c r="CC36" s="600">
        <v>5.0126944537685861E-2</v>
      </c>
      <c r="CD36" s="600"/>
      <c r="CE36" s="545">
        <v>340.35944249999989</v>
      </c>
      <c r="CF36" s="545">
        <v>0</v>
      </c>
      <c r="CG36" s="545">
        <v>13.85220412146268</v>
      </c>
      <c r="CH36" s="545">
        <v>15.96067244257665</v>
      </c>
      <c r="CI36" s="545">
        <v>0</v>
      </c>
      <c r="CJ36" s="556">
        <v>370.1723190640393</v>
      </c>
      <c r="CK36" s="545">
        <v>0</v>
      </c>
      <c r="CL36" s="545">
        <v>-0.98</v>
      </c>
      <c r="CM36" s="545">
        <v>-1.78</v>
      </c>
      <c r="CN36" s="545">
        <v>-0.98</v>
      </c>
      <c r="CO36" s="545">
        <v>-0.01</v>
      </c>
      <c r="CP36" s="545">
        <v>-17.579999999999998</v>
      </c>
      <c r="CQ36" s="545">
        <v>-37.356958484124277</v>
      </c>
      <c r="CR36" s="545">
        <v>-165.75486460925211</v>
      </c>
      <c r="CS36" s="545">
        <v>-324.7797362517515</v>
      </c>
      <c r="CT36" s="545">
        <v>-29.8</v>
      </c>
      <c r="CU36" s="545">
        <v>-11.42</v>
      </c>
      <c r="CV36" s="545">
        <v>-4.3747957848389207</v>
      </c>
      <c r="CW36" s="545">
        <v>-3.89</v>
      </c>
      <c r="CX36" s="545">
        <v>53.834975061163092</v>
      </c>
      <c r="CY36" s="545">
        <v>15.2642514188246</v>
      </c>
      <c r="CZ36" s="556">
        <v>-529.60712864997913</v>
      </c>
      <c r="DA36" s="545"/>
      <c r="DB36" s="556">
        <v>282.49149304857229</v>
      </c>
      <c r="DC36" s="556">
        <v>180.7957489335943</v>
      </c>
      <c r="DD36" s="545">
        <v>0</v>
      </c>
      <c r="DE36" s="554">
        <v>385.58557556106371</v>
      </c>
      <c r="DF36" s="545">
        <v>-9.0478832365995228</v>
      </c>
      <c r="DG36" s="556">
        <v>376.53769232446422</v>
      </c>
    </row>
    <row r="37" spans="1:111">
      <c r="A37" s="568">
        <v>91</v>
      </c>
      <c r="B37" s="576">
        <v>1</v>
      </c>
      <c r="C37" s="577">
        <v>684018</v>
      </c>
      <c r="D37" s="546" t="s">
        <v>68</v>
      </c>
      <c r="E37" s="578">
        <v>331041682.76999998</v>
      </c>
      <c r="F37" s="578">
        <v>57413676.060000002</v>
      </c>
      <c r="G37" s="578">
        <v>324064625.5</v>
      </c>
      <c r="H37" s="578">
        <v>272038853.44999999</v>
      </c>
      <c r="I37" s="578">
        <v>40853855.560000002</v>
      </c>
      <c r="J37" s="578">
        <v>38607387.059999987</v>
      </c>
      <c r="K37" s="579">
        <v>1064020080.4</v>
      </c>
      <c r="L37" s="545"/>
      <c r="M37" s="578">
        <v>55924978.418759249</v>
      </c>
      <c r="N37" s="578">
        <v>15430214.8476</v>
      </c>
      <c r="O37" s="578">
        <v>11072483.001</v>
      </c>
      <c r="P37" s="578">
        <v>280191166.63999999</v>
      </c>
      <c r="Q37" s="578">
        <v>181028.17295976501</v>
      </c>
      <c r="R37" s="578">
        <v>0</v>
      </c>
      <c r="S37" s="571">
        <v>316033.78000000003</v>
      </c>
      <c r="T37" s="578">
        <v>24883094.958645601</v>
      </c>
      <c r="U37" s="578">
        <v>41257774.192500003</v>
      </c>
      <c r="V37" s="572">
        <v>429256774.01146448</v>
      </c>
      <c r="W37" s="573"/>
      <c r="X37" s="574">
        <v>1493276854.411464</v>
      </c>
      <c r="Y37" s="555">
        <v>-1059400238.22</v>
      </c>
      <c r="Z37" s="584">
        <v>433876616.19146442</v>
      </c>
      <c r="AA37" s="600">
        <v>0.29055336584753089</v>
      </c>
      <c r="AB37" s="600"/>
      <c r="AC37" s="569">
        <v>0</v>
      </c>
      <c r="AD37" s="569">
        <v>0</v>
      </c>
      <c r="AE37" s="569">
        <v>12736148.115222029</v>
      </c>
      <c r="AF37" s="569">
        <v>15199180.887776289</v>
      </c>
      <c r="AG37" s="569">
        <v>9581533.2893928792</v>
      </c>
      <c r="AH37" s="570">
        <v>37516862.292391203</v>
      </c>
      <c r="AI37" s="545"/>
      <c r="AJ37" s="545">
        <v>-670337.64</v>
      </c>
      <c r="AK37" s="545">
        <v>-1217552.04</v>
      </c>
      <c r="AL37" s="545">
        <v>-670337.64</v>
      </c>
      <c r="AM37" s="545">
        <v>-6840.18</v>
      </c>
      <c r="AN37" s="545">
        <v>-12025036.439999999</v>
      </c>
      <c r="AO37" s="545">
        <v>-68230411.420550004</v>
      </c>
      <c r="AP37" s="545">
        <v>55076117.060363501</v>
      </c>
      <c r="AQ37" s="563">
        <v>-11270173.688024741</v>
      </c>
      <c r="AR37" s="563">
        <v>-20383736.399999999</v>
      </c>
      <c r="AS37" s="563">
        <v>-7811485.5599999996</v>
      </c>
      <c r="AT37" s="563">
        <v>-7512374.4958210057</v>
      </c>
      <c r="AU37" s="563">
        <v>-2660830.02</v>
      </c>
      <c r="AV37" s="563">
        <v>17349434.160264019</v>
      </c>
      <c r="AW37" s="563">
        <v>-2549922.9165376541</v>
      </c>
      <c r="AX37" s="556">
        <v>-62583487.22030589</v>
      </c>
      <c r="AY37" s="545"/>
      <c r="AZ37" s="580">
        <v>-57146063.111426309</v>
      </c>
      <c r="BA37" s="581">
        <v>70859505.069072738</v>
      </c>
      <c r="BB37" s="574"/>
      <c r="BC37" s="585">
        <v>422523433.22119617</v>
      </c>
      <c r="BD37" s="563">
        <v>-120431208.0827501</v>
      </c>
      <c r="BE37" s="574">
        <v>302092225.13844609</v>
      </c>
      <c r="BF37" s="594"/>
      <c r="BG37" s="545">
        <v>483.96633242107657</v>
      </c>
      <c r="BH37" s="545">
        <v>83.935914054893303</v>
      </c>
      <c r="BI37" s="545">
        <v>473.76622471923253</v>
      </c>
      <c r="BJ37" s="545">
        <v>397.70715602513383</v>
      </c>
      <c r="BK37" s="545">
        <v>59.726287261446338</v>
      </c>
      <c r="BL37" s="545">
        <v>56.442063015885537</v>
      </c>
      <c r="BM37" s="556">
        <v>1555.543977497668</v>
      </c>
      <c r="BN37" s="545"/>
      <c r="BO37" s="545">
        <v>81.759512788785159</v>
      </c>
      <c r="BP37" s="545">
        <v>22.558199999999999</v>
      </c>
      <c r="BQ37" s="545">
        <v>16.187414660140519</v>
      </c>
      <c r="BR37" s="545">
        <v>409.62542892146109</v>
      </c>
      <c r="BS37" s="545">
        <v>0.26465410699684078</v>
      </c>
      <c r="BT37" s="545">
        <v>0</v>
      </c>
      <c r="BU37" s="545">
        <v>0.46202553149186137</v>
      </c>
      <c r="BV37" s="545">
        <v>36.377836487702957</v>
      </c>
      <c r="BW37" s="545">
        <v>60.316796038262147</v>
      </c>
      <c r="BX37" s="556">
        <v>627.55186853484054</v>
      </c>
      <c r="BY37" s="555"/>
      <c r="BZ37" s="556">
        <v>2183.0958460325091</v>
      </c>
      <c r="CA37" s="556">
        <v>-1548.79</v>
      </c>
      <c r="CB37" s="556">
        <v>634.3058460325085</v>
      </c>
      <c r="CC37" s="600">
        <v>0.29055336584753089</v>
      </c>
      <c r="CD37" s="600"/>
      <c r="CE37" s="545">
        <v>0</v>
      </c>
      <c r="CF37" s="545">
        <v>0</v>
      </c>
      <c r="CG37" s="545">
        <v>18.619609593931781</v>
      </c>
      <c r="CH37" s="545">
        <v>22.220439941311898</v>
      </c>
      <c r="CI37" s="545">
        <v>14.007720980139229</v>
      </c>
      <c r="CJ37" s="556">
        <v>54.847770515382919</v>
      </c>
      <c r="CK37" s="545">
        <v>0</v>
      </c>
      <c r="CL37" s="545">
        <v>-0.98</v>
      </c>
      <c r="CM37" s="545">
        <v>-1.78</v>
      </c>
      <c r="CN37" s="545">
        <v>-0.98</v>
      </c>
      <c r="CO37" s="545">
        <v>-0.01</v>
      </c>
      <c r="CP37" s="545">
        <v>-17.579999999999998</v>
      </c>
      <c r="CQ37" s="545">
        <v>-99.749438495112713</v>
      </c>
      <c r="CR37" s="545">
        <v>80.518520068716768</v>
      </c>
      <c r="CS37" s="545">
        <v>-16.476428526770849</v>
      </c>
      <c r="CT37" s="545">
        <v>-29.8</v>
      </c>
      <c r="CU37" s="545">
        <v>-11.42</v>
      </c>
      <c r="CV37" s="545">
        <v>-10.982714630055071</v>
      </c>
      <c r="CW37" s="545">
        <v>-3.89</v>
      </c>
      <c r="CX37" s="545">
        <v>25.364002351201311</v>
      </c>
      <c r="CY37" s="545">
        <v>-3.7278593787556078</v>
      </c>
      <c r="CZ37" s="556">
        <v>-91.493918610776163</v>
      </c>
      <c r="DA37" s="545"/>
      <c r="DB37" s="556">
        <v>-83.544677349757336</v>
      </c>
      <c r="DC37" s="556">
        <v>103.59304151217179</v>
      </c>
      <c r="DD37" s="545">
        <v>0</v>
      </c>
      <c r="DE37" s="554">
        <v>617.7080620995298</v>
      </c>
      <c r="DF37" s="545">
        <v>-176.0643843915658</v>
      </c>
      <c r="DG37" s="556">
        <v>441.64367770796389</v>
      </c>
    </row>
    <row r="38" spans="1:111">
      <c r="A38" s="568">
        <v>92</v>
      </c>
      <c r="B38" s="576">
        <v>1</v>
      </c>
      <c r="C38" s="577">
        <v>251269</v>
      </c>
      <c r="D38" s="546" t="s">
        <v>69</v>
      </c>
      <c r="E38" s="578">
        <v>137904880.06999999</v>
      </c>
      <c r="F38" s="578">
        <v>25191812.34</v>
      </c>
      <c r="G38" s="578">
        <v>137822466.5</v>
      </c>
      <c r="H38" s="578">
        <v>122634223.25</v>
      </c>
      <c r="I38" s="578">
        <v>14573107.699999999</v>
      </c>
      <c r="J38" s="578">
        <v>13948504.199999999</v>
      </c>
      <c r="K38" s="579">
        <v>452074994.05999988</v>
      </c>
      <c r="L38" s="545"/>
      <c r="M38" s="578">
        <v>22106295.668981232</v>
      </c>
      <c r="N38" s="578">
        <v>5668176.355800001</v>
      </c>
      <c r="O38" s="578">
        <v>1602805.2264</v>
      </c>
      <c r="P38" s="578">
        <v>144576013.03999999</v>
      </c>
      <c r="Q38" s="578">
        <v>201115.23045893549</v>
      </c>
      <c r="R38" s="578">
        <v>0</v>
      </c>
      <c r="S38" s="571">
        <v>0</v>
      </c>
      <c r="T38" s="578">
        <v>13487995.71235921</v>
      </c>
      <c r="U38" s="578">
        <v>17109825.190000001</v>
      </c>
      <c r="V38" s="572">
        <v>204752226.4239994</v>
      </c>
      <c r="W38" s="573"/>
      <c r="X38" s="574">
        <v>656827220.48399925</v>
      </c>
      <c r="Y38" s="555">
        <v>-389162914.50999999</v>
      </c>
      <c r="Z38" s="584">
        <v>267664305.97399929</v>
      </c>
      <c r="AA38" s="600">
        <v>0.40751098253322121</v>
      </c>
      <c r="AB38" s="600"/>
      <c r="AC38" s="569">
        <v>0</v>
      </c>
      <c r="AD38" s="569">
        <v>0</v>
      </c>
      <c r="AE38" s="569">
        <v>3818004.7950104452</v>
      </c>
      <c r="AF38" s="569">
        <v>5175124.4943175074</v>
      </c>
      <c r="AG38" s="569">
        <v>4553979.6050050026</v>
      </c>
      <c r="AH38" s="570">
        <v>13547108.89433296</v>
      </c>
      <c r="AI38" s="545"/>
      <c r="AJ38" s="545">
        <v>-246243.62</v>
      </c>
      <c r="AK38" s="545">
        <v>-447258.82</v>
      </c>
      <c r="AL38" s="545">
        <v>-246243.62</v>
      </c>
      <c r="AM38" s="545">
        <v>-2512.69</v>
      </c>
      <c r="AN38" s="545">
        <v>-4417309.0199999996</v>
      </c>
      <c r="AO38" s="545">
        <v>-30133568.218199998</v>
      </c>
      <c r="AP38" s="545">
        <v>-26465622.019977588</v>
      </c>
      <c r="AQ38" s="563">
        <v>-1026325.79262199</v>
      </c>
      <c r="AR38" s="563">
        <v>-7487816.2000000002</v>
      </c>
      <c r="AS38" s="563">
        <v>-2869491.98</v>
      </c>
      <c r="AT38" s="563">
        <v>-4484703.4402226629</v>
      </c>
      <c r="AU38" s="563">
        <v>-977436.41</v>
      </c>
      <c r="AV38" s="563">
        <v>10165974.187999809</v>
      </c>
      <c r="AW38" s="563">
        <v>-42247.224417291582</v>
      </c>
      <c r="AX38" s="556">
        <v>-68680804.867439717</v>
      </c>
      <c r="AY38" s="545"/>
      <c r="AZ38" s="580">
        <v>-2595864.4336474668</v>
      </c>
      <c r="BA38" s="581">
        <v>19010197.539971281</v>
      </c>
      <c r="BB38" s="574"/>
      <c r="BC38" s="585">
        <v>228944943.1072163</v>
      </c>
      <c r="BD38" s="563">
        <v>-7487020.0780000016</v>
      </c>
      <c r="BE38" s="574">
        <v>221457923.02921629</v>
      </c>
      <c r="BF38" s="594"/>
      <c r="BG38" s="545">
        <v>548.83364071970675</v>
      </c>
      <c r="BH38" s="545">
        <v>100.25833803612861</v>
      </c>
      <c r="BI38" s="545">
        <v>548.50565131393046</v>
      </c>
      <c r="BJ38" s="545">
        <v>488.05950296295998</v>
      </c>
      <c r="BK38" s="545">
        <v>57.998032785580392</v>
      </c>
      <c r="BL38" s="545">
        <v>55.512236686578923</v>
      </c>
      <c r="BM38" s="556">
        <v>1799.1674025048851</v>
      </c>
      <c r="BN38" s="545"/>
      <c r="BO38" s="545">
        <v>87.978603285646969</v>
      </c>
      <c r="BP38" s="545">
        <v>22.558199999999999</v>
      </c>
      <c r="BQ38" s="545">
        <v>6.3788419040948154</v>
      </c>
      <c r="BR38" s="545">
        <v>575.38340599118874</v>
      </c>
      <c r="BS38" s="545">
        <v>0.8003981010746869</v>
      </c>
      <c r="BT38" s="545">
        <v>0</v>
      </c>
      <c r="BU38" s="545">
        <v>0</v>
      </c>
      <c r="BV38" s="545">
        <v>53.679505678612202</v>
      </c>
      <c r="BW38" s="545">
        <v>68.093657355264682</v>
      </c>
      <c r="BX38" s="556">
        <v>814.87261231588207</v>
      </c>
      <c r="BY38" s="555"/>
      <c r="BZ38" s="556">
        <v>2614.0400148207668</v>
      </c>
      <c r="CA38" s="556">
        <v>-1548.79</v>
      </c>
      <c r="CB38" s="556">
        <v>1065.2500148207671</v>
      </c>
      <c r="CC38" s="600">
        <v>0.40751098253322121</v>
      </c>
      <c r="CD38" s="600"/>
      <c r="CE38" s="545">
        <v>0</v>
      </c>
      <c r="CF38" s="545">
        <v>0</v>
      </c>
      <c r="CG38" s="545">
        <v>15.19488991881388</v>
      </c>
      <c r="CH38" s="545">
        <v>20.595952920246859</v>
      </c>
      <c r="CI38" s="545">
        <v>18.12392139501889</v>
      </c>
      <c r="CJ38" s="556">
        <v>53.914764234079641</v>
      </c>
      <c r="CK38" s="545">
        <v>0</v>
      </c>
      <c r="CL38" s="545">
        <v>-0.98</v>
      </c>
      <c r="CM38" s="545">
        <v>-1.78</v>
      </c>
      <c r="CN38" s="545">
        <v>-0.98</v>
      </c>
      <c r="CO38" s="545">
        <v>-0.01</v>
      </c>
      <c r="CP38" s="545">
        <v>-17.579999999999998</v>
      </c>
      <c r="CQ38" s="545">
        <v>-119.9255308780629</v>
      </c>
      <c r="CR38" s="545">
        <v>-105.3278439440504</v>
      </c>
      <c r="CS38" s="545">
        <v>-4.0845698937075019</v>
      </c>
      <c r="CT38" s="545">
        <v>-29.8</v>
      </c>
      <c r="CU38" s="545">
        <v>-11.42</v>
      </c>
      <c r="CV38" s="545">
        <v>-17.84821621538137</v>
      </c>
      <c r="CW38" s="545">
        <v>-3.89</v>
      </c>
      <c r="CX38" s="545">
        <v>40.458529257488223</v>
      </c>
      <c r="CY38" s="545">
        <v>-0.16813544216473811</v>
      </c>
      <c r="CZ38" s="556">
        <v>-273.3357671158787</v>
      </c>
      <c r="DA38" s="545"/>
      <c r="DB38" s="556">
        <v>-10.33101748981159</v>
      </c>
      <c r="DC38" s="556">
        <v>75.656756464073467</v>
      </c>
      <c r="DD38" s="545">
        <v>0</v>
      </c>
      <c r="DE38" s="554">
        <v>911.15475091322969</v>
      </c>
      <c r="DF38" s="545">
        <v>-29.796831594824681</v>
      </c>
      <c r="DG38" s="556">
        <v>881.35791931840492</v>
      </c>
    </row>
    <row r="39" spans="1:111">
      <c r="A39" s="568">
        <v>97</v>
      </c>
      <c r="B39" s="576">
        <v>10</v>
      </c>
      <c r="C39" s="577">
        <v>2059</v>
      </c>
      <c r="D39" s="546" t="s">
        <v>70</v>
      </c>
      <c r="E39" s="578">
        <v>681764.84</v>
      </c>
      <c r="F39" s="578">
        <v>104926.14</v>
      </c>
      <c r="G39" s="578">
        <v>743661.1</v>
      </c>
      <c r="H39" s="578">
        <v>678608.35</v>
      </c>
      <c r="I39" s="578">
        <v>128643.04</v>
      </c>
      <c r="J39" s="578">
        <v>83143.62</v>
      </c>
      <c r="K39" s="579">
        <v>2420747.09</v>
      </c>
      <c r="L39" s="545"/>
      <c r="M39" s="578">
        <v>143448.2395847828</v>
      </c>
      <c r="N39" s="578">
        <v>0</v>
      </c>
      <c r="O39" s="578">
        <v>0</v>
      </c>
      <c r="P39" s="578">
        <v>122229.97</v>
      </c>
      <c r="Q39" s="578">
        <v>392452.67862407072</v>
      </c>
      <c r="R39" s="578">
        <v>0</v>
      </c>
      <c r="S39" s="571">
        <v>515907.3</v>
      </c>
      <c r="T39" s="578">
        <v>57243.879266726719</v>
      </c>
      <c r="U39" s="578">
        <v>87595.322500000009</v>
      </c>
      <c r="V39" s="572">
        <v>1318877.3899755799</v>
      </c>
      <c r="W39" s="573"/>
      <c r="X39" s="574">
        <v>3739624.4799755812</v>
      </c>
      <c r="Y39" s="555">
        <v>-3188958.61</v>
      </c>
      <c r="Z39" s="584">
        <v>550665.86997558083</v>
      </c>
      <c r="AA39" s="600">
        <v>0.14725164864124979</v>
      </c>
      <c r="AB39" s="600"/>
      <c r="AC39" s="569">
        <v>107311.41498</v>
      </c>
      <c r="AD39" s="569">
        <v>0</v>
      </c>
      <c r="AE39" s="569">
        <v>19935.274678021178</v>
      </c>
      <c r="AF39" s="569">
        <v>39114.154226565421</v>
      </c>
      <c r="AG39" s="569">
        <v>0</v>
      </c>
      <c r="AH39" s="570">
        <v>166360.84388458659</v>
      </c>
      <c r="AI39" s="545"/>
      <c r="AJ39" s="545">
        <v>-2017.82</v>
      </c>
      <c r="AK39" s="545">
        <v>-3665.02</v>
      </c>
      <c r="AL39" s="545">
        <v>-2017.82</v>
      </c>
      <c r="AM39" s="545">
        <v>-20.59</v>
      </c>
      <c r="AN39" s="545">
        <v>-36197.219999999987</v>
      </c>
      <c r="AO39" s="545">
        <v>-55917.8125</v>
      </c>
      <c r="AP39" s="545">
        <v>-405409.91501179541</v>
      </c>
      <c r="AQ39" s="563">
        <v>99775.455091083597</v>
      </c>
      <c r="AR39" s="563">
        <v>-61358.2</v>
      </c>
      <c r="AS39" s="563">
        <v>-23513.78</v>
      </c>
      <c r="AT39" s="563">
        <v>-10624.72344267068</v>
      </c>
      <c r="AU39" s="563">
        <v>-8009.51</v>
      </c>
      <c r="AV39" s="563">
        <v>71137.816863066037</v>
      </c>
      <c r="AW39" s="563">
        <v>19614.620902299779</v>
      </c>
      <c r="AX39" s="556">
        <v>-418224.51809801668</v>
      </c>
      <c r="AY39" s="545"/>
      <c r="AZ39" s="580">
        <v>198554.79615271909</v>
      </c>
      <c r="BA39" s="581">
        <v>355436.36975033907</v>
      </c>
      <c r="BB39" s="574"/>
      <c r="BC39" s="585">
        <v>852793.36166520894</v>
      </c>
      <c r="BD39" s="563">
        <v>13745.315000000001</v>
      </c>
      <c r="BE39" s="574">
        <v>866538.676665209</v>
      </c>
      <c r="BF39" s="594"/>
      <c r="BG39" s="545">
        <v>331.11454103933949</v>
      </c>
      <c r="BH39" s="545">
        <v>50.959757163671682</v>
      </c>
      <c r="BI39" s="545">
        <v>361.1758620689655</v>
      </c>
      <c r="BJ39" s="545">
        <v>329.58152015541532</v>
      </c>
      <c r="BK39" s="545">
        <v>62.478406993686249</v>
      </c>
      <c r="BL39" s="545">
        <v>40.380582807187963</v>
      </c>
      <c r="BM39" s="556">
        <v>1175.6906702282661</v>
      </c>
      <c r="BN39" s="545"/>
      <c r="BO39" s="545">
        <v>69.668887607956691</v>
      </c>
      <c r="BP39" s="545">
        <v>0</v>
      </c>
      <c r="BQ39" s="545">
        <v>0</v>
      </c>
      <c r="BR39" s="545">
        <v>59.363754249635747</v>
      </c>
      <c r="BS39" s="545">
        <v>190.60353502868901</v>
      </c>
      <c r="BT39" s="545">
        <v>0</v>
      </c>
      <c r="BU39" s="545">
        <v>250.56206896551731</v>
      </c>
      <c r="BV39" s="545">
        <v>27.801786919245611</v>
      </c>
      <c r="BW39" s="545">
        <v>42.542652986886843</v>
      </c>
      <c r="BX39" s="556">
        <v>640.54268575793117</v>
      </c>
      <c r="BY39" s="555"/>
      <c r="BZ39" s="556">
        <v>1816.233355986197</v>
      </c>
      <c r="CA39" s="556">
        <v>-1548.79</v>
      </c>
      <c r="CB39" s="556">
        <v>267.44335598619762</v>
      </c>
      <c r="CC39" s="600">
        <v>0.14725164864124979</v>
      </c>
      <c r="CD39" s="600"/>
      <c r="CE39" s="545">
        <v>52.118220000000001</v>
      </c>
      <c r="CF39" s="545">
        <v>0</v>
      </c>
      <c r="CG39" s="545">
        <v>9.6820178135119868</v>
      </c>
      <c r="CH39" s="545">
        <v>18.99667519502934</v>
      </c>
      <c r="CI39" s="545">
        <v>0</v>
      </c>
      <c r="CJ39" s="556">
        <v>80.796913008541324</v>
      </c>
      <c r="CK39" s="545">
        <v>0</v>
      </c>
      <c r="CL39" s="545">
        <v>-0.98</v>
      </c>
      <c r="CM39" s="545">
        <v>-1.78</v>
      </c>
      <c r="CN39" s="545">
        <v>-0.98</v>
      </c>
      <c r="CO39" s="545">
        <v>-0.01</v>
      </c>
      <c r="CP39" s="545">
        <v>-17.579999999999998</v>
      </c>
      <c r="CQ39" s="545">
        <v>-27.157752549781449</v>
      </c>
      <c r="CR39" s="545">
        <v>-196.89651044769079</v>
      </c>
      <c r="CS39" s="545">
        <v>48.458210340497132</v>
      </c>
      <c r="CT39" s="545">
        <v>-29.8</v>
      </c>
      <c r="CU39" s="545">
        <v>-11.42</v>
      </c>
      <c r="CV39" s="545">
        <v>-5.1601376603548692</v>
      </c>
      <c r="CW39" s="545">
        <v>-3.89</v>
      </c>
      <c r="CX39" s="545">
        <v>34.549692502703273</v>
      </c>
      <c r="CY39" s="545">
        <v>9.526285042399115</v>
      </c>
      <c r="CZ39" s="556">
        <v>-203.12021277222769</v>
      </c>
      <c r="DA39" s="545"/>
      <c r="DB39" s="556">
        <v>96.432635334006363</v>
      </c>
      <c r="DC39" s="556">
        <v>172.6257259593682</v>
      </c>
      <c r="DD39" s="545">
        <v>0</v>
      </c>
      <c r="DE39" s="554">
        <v>414.17841751588583</v>
      </c>
      <c r="DF39" s="545">
        <v>6.6757236522583794</v>
      </c>
      <c r="DG39" s="556">
        <v>420.85414116814422</v>
      </c>
    </row>
    <row r="40" spans="1:111">
      <c r="A40" s="568">
        <v>98</v>
      </c>
      <c r="B40" s="576">
        <v>7</v>
      </c>
      <c r="C40" s="577">
        <v>22849</v>
      </c>
      <c r="D40" s="546" t="s">
        <v>71</v>
      </c>
      <c r="E40" s="578">
        <v>10199560.83</v>
      </c>
      <c r="F40" s="578">
        <v>1974519.18</v>
      </c>
      <c r="G40" s="578">
        <v>13680095.4</v>
      </c>
      <c r="H40" s="578">
        <v>12145704.550000001</v>
      </c>
      <c r="I40" s="578">
        <v>1330949.8799999999</v>
      </c>
      <c r="J40" s="578">
        <v>1041791.28</v>
      </c>
      <c r="K40" s="579">
        <v>40372621.119999997</v>
      </c>
      <c r="L40" s="545"/>
      <c r="M40" s="578">
        <v>1246877.0525282519</v>
      </c>
      <c r="N40" s="578">
        <v>0</v>
      </c>
      <c r="O40" s="578">
        <v>0</v>
      </c>
      <c r="P40" s="578">
        <v>1607023.54</v>
      </c>
      <c r="Q40" s="578">
        <v>550002.3631251246</v>
      </c>
      <c r="R40" s="578">
        <v>0</v>
      </c>
      <c r="S40" s="571">
        <v>0</v>
      </c>
      <c r="T40" s="578">
        <v>544708.40663595451</v>
      </c>
      <c r="U40" s="578">
        <v>850548.69500000007</v>
      </c>
      <c r="V40" s="572">
        <v>4799160.0572893312</v>
      </c>
      <c r="W40" s="573"/>
      <c r="X40" s="574">
        <v>45171781.177289337</v>
      </c>
      <c r="Y40" s="555">
        <v>-35388302.710000001</v>
      </c>
      <c r="Z40" s="584">
        <v>9783478.467289336</v>
      </c>
      <c r="AA40" s="600">
        <v>0.2165838541741652</v>
      </c>
      <c r="AB40" s="600"/>
      <c r="AC40" s="569">
        <v>0</v>
      </c>
      <c r="AD40" s="569">
        <v>0</v>
      </c>
      <c r="AE40" s="569">
        <v>196555.77638492981</v>
      </c>
      <c r="AF40" s="569">
        <v>461736.44639429462</v>
      </c>
      <c r="AG40" s="569">
        <v>0</v>
      </c>
      <c r="AH40" s="570">
        <v>658292.22277922439</v>
      </c>
      <c r="AI40" s="545"/>
      <c r="AJ40" s="545">
        <v>-22392.02</v>
      </c>
      <c r="AK40" s="545">
        <v>-40671.22</v>
      </c>
      <c r="AL40" s="545">
        <v>-22392.02</v>
      </c>
      <c r="AM40" s="545">
        <v>-228.49</v>
      </c>
      <c r="AN40" s="545">
        <v>-401685.42</v>
      </c>
      <c r="AO40" s="545">
        <v>-815141.73499999999</v>
      </c>
      <c r="AP40" s="545">
        <v>4495154.9679005193</v>
      </c>
      <c r="AQ40" s="545">
        <v>1899914.2081101681</v>
      </c>
      <c r="AR40" s="545">
        <v>-680900.20000000007</v>
      </c>
      <c r="AS40" s="545">
        <v>-260935.58</v>
      </c>
      <c r="AT40" s="563">
        <v>-447017.1115949931</v>
      </c>
      <c r="AU40" s="563">
        <v>-88882.61</v>
      </c>
      <c r="AV40" s="545">
        <v>721277.40261503099</v>
      </c>
      <c r="AW40" s="545">
        <v>76156.771974823321</v>
      </c>
      <c r="AX40" s="556">
        <v>4412256.944005549</v>
      </c>
      <c r="AY40" s="545"/>
      <c r="AZ40" s="580">
        <v>6071419.2405670211</v>
      </c>
      <c r="BA40" s="581">
        <v>1752292.2985637011</v>
      </c>
      <c r="BB40" s="574"/>
      <c r="BC40" s="585">
        <v>22677739.173204832</v>
      </c>
      <c r="BD40" s="563">
        <v>-2635231.2974999999</v>
      </c>
      <c r="BE40" s="574">
        <v>20042507.875704829</v>
      </c>
      <c r="BF40" s="594"/>
      <c r="BG40" s="545">
        <v>446.38981268326842</v>
      </c>
      <c r="BH40" s="545">
        <v>86.415999824937629</v>
      </c>
      <c r="BI40" s="545">
        <v>598.71746684756442</v>
      </c>
      <c r="BJ40" s="545">
        <v>531.56394371744932</v>
      </c>
      <c r="BK40" s="545">
        <v>58.249808744365183</v>
      </c>
      <c r="BL40" s="545">
        <v>45.594611580375513</v>
      </c>
      <c r="BM40" s="556">
        <v>1766.9316433979609</v>
      </c>
      <c r="BN40" s="545"/>
      <c r="BO40" s="545">
        <v>54.570311721661852</v>
      </c>
      <c r="BP40" s="545">
        <v>0</v>
      </c>
      <c r="BQ40" s="545">
        <v>0</v>
      </c>
      <c r="BR40" s="545">
        <v>70.332335769617927</v>
      </c>
      <c r="BS40" s="545">
        <v>24.071178744151801</v>
      </c>
      <c r="BT40" s="545">
        <v>0</v>
      </c>
      <c r="BU40" s="545">
        <v>0</v>
      </c>
      <c r="BV40" s="545">
        <v>23.839485607070529</v>
      </c>
      <c r="BW40" s="545">
        <v>37.224766729397352</v>
      </c>
      <c r="BX40" s="556">
        <v>210.03807857189949</v>
      </c>
      <c r="BY40" s="555"/>
      <c r="BZ40" s="556">
        <v>1976.9697219698601</v>
      </c>
      <c r="CA40" s="556">
        <v>-1548.79</v>
      </c>
      <c r="CB40" s="556">
        <v>428.17972196986022</v>
      </c>
      <c r="CC40" s="600">
        <v>0.2165838541741652</v>
      </c>
      <c r="CD40" s="600"/>
      <c r="CE40" s="545">
        <v>0</v>
      </c>
      <c r="CF40" s="545">
        <v>0</v>
      </c>
      <c r="CG40" s="545">
        <v>8.6023798146496482</v>
      </c>
      <c r="CH40" s="545">
        <v>20.20816868984614</v>
      </c>
      <c r="CI40" s="545">
        <v>0</v>
      </c>
      <c r="CJ40" s="556">
        <v>28.810548504495799</v>
      </c>
      <c r="CK40" s="545">
        <v>0</v>
      </c>
      <c r="CL40" s="545">
        <v>-0.98</v>
      </c>
      <c r="CM40" s="545">
        <v>-1.78</v>
      </c>
      <c r="CN40" s="545">
        <v>-0.98</v>
      </c>
      <c r="CO40" s="545">
        <v>-0.01</v>
      </c>
      <c r="CP40" s="545">
        <v>-17.579999999999998</v>
      </c>
      <c r="CQ40" s="545">
        <v>-35.675160182064857</v>
      </c>
      <c r="CR40" s="545">
        <v>196.7331160182292</v>
      </c>
      <c r="CS40" s="545">
        <v>83.150869101937431</v>
      </c>
      <c r="CT40" s="545">
        <v>-29.8</v>
      </c>
      <c r="CU40" s="545">
        <v>-11.42</v>
      </c>
      <c r="CV40" s="545">
        <v>-19.563968295986388</v>
      </c>
      <c r="CW40" s="545">
        <v>-3.89</v>
      </c>
      <c r="CX40" s="545">
        <v>31.56713215523791</v>
      </c>
      <c r="CY40" s="545">
        <v>3.333046171597152</v>
      </c>
      <c r="CZ40" s="556">
        <v>193.10503496895049</v>
      </c>
      <c r="DA40" s="545"/>
      <c r="DB40" s="556">
        <v>265.71925425913702</v>
      </c>
      <c r="DC40" s="556">
        <v>76.690108913462353</v>
      </c>
      <c r="DD40" s="545">
        <v>0</v>
      </c>
      <c r="DE40" s="554">
        <v>992.50466861590576</v>
      </c>
      <c r="DF40" s="545">
        <v>-115.3324564532365</v>
      </c>
      <c r="DG40" s="556">
        <v>877.17221216266933</v>
      </c>
    </row>
    <row r="41" spans="1:111">
      <c r="A41" s="568">
        <v>102</v>
      </c>
      <c r="B41" s="576">
        <v>4</v>
      </c>
      <c r="C41" s="577">
        <v>9555</v>
      </c>
      <c r="D41" s="546" t="s">
        <v>72</v>
      </c>
      <c r="E41" s="578">
        <v>3561324.23</v>
      </c>
      <c r="F41" s="578">
        <v>629556.84</v>
      </c>
      <c r="G41" s="578">
        <v>4592720.2</v>
      </c>
      <c r="H41" s="578">
        <v>4431728</v>
      </c>
      <c r="I41" s="578">
        <v>576506.19999999995</v>
      </c>
      <c r="J41" s="578">
        <v>430091.79</v>
      </c>
      <c r="K41" s="579">
        <v>14221927.26</v>
      </c>
      <c r="L41" s="545"/>
      <c r="M41" s="578">
        <v>530538.55117763719</v>
      </c>
      <c r="N41" s="578">
        <v>0</v>
      </c>
      <c r="O41" s="578">
        <v>0</v>
      </c>
      <c r="P41" s="578">
        <v>1106081.04</v>
      </c>
      <c r="Q41" s="578">
        <v>449364.60213915008</v>
      </c>
      <c r="R41" s="578">
        <v>0</v>
      </c>
      <c r="S41" s="571">
        <v>0</v>
      </c>
      <c r="T41" s="578">
        <v>310339.20842301031</v>
      </c>
      <c r="U41" s="578">
        <v>354783.065</v>
      </c>
      <c r="V41" s="572">
        <v>2751106.466739797</v>
      </c>
      <c r="W41" s="573"/>
      <c r="X41" s="574">
        <v>16973033.72673979</v>
      </c>
      <c r="Y41" s="555">
        <v>-14798688.449999999</v>
      </c>
      <c r="Z41" s="584">
        <v>2174345.2767397952</v>
      </c>
      <c r="AA41" s="600">
        <v>0.12810587145150551</v>
      </c>
      <c r="AB41" s="600"/>
      <c r="AC41" s="569">
        <v>0</v>
      </c>
      <c r="AD41" s="569">
        <v>0</v>
      </c>
      <c r="AE41" s="569">
        <v>135942.39241328891</v>
      </c>
      <c r="AF41" s="569">
        <v>169550.67274191021</v>
      </c>
      <c r="AG41" s="569">
        <v>0</v>
      </c>
      <c r="AH41" s="570">
        <v>305493.06515519909</v>
      </c>
      <c r="AI41" s="545"/>
      <c r="AJ41" s="545">
        <v>-9363.9</v>
      </c>
      <c r="AK41" s="545">
        <v>-17007.900000000001</v>
      </c>
      <c r="AL41" s="545">
        <v>-9363.9</v>
      </c>
      <c r="AM41" s="545">
        <v>-95.55</v>
      </c>
      <c r="AN41" s="545">
        <v>-167976.9</v>
      </c>
      <c r="AO41" s="545">
        <v>-254979.133</v>
      </c>
      <c r="AP41" s="545">
        <v>310285.04827605048</v>
      </c>
      <c r="AQ41" s="563">
        <v>-41189.30087473095</v>
      </c>
      <c r="AR41" s="563">
        <v>-284739</v>
      </c>
      <c r="AS41" s="563">
        <v>-109118.1</v>
      </c>
      <c r="AT41" s="563">
        <v>-130808.5873508996</v>
      </c>
      <c r="AU41" s="563">
        <v>-37168.949999999997</v>
      </c>
      <c r="AV41" s="563">
        <v>541626.13667940395</v>
      </c>
      <c r="AW41" s="563">
        <v>-36743.137213272217</v>
      </c>
      <c r="AX41" s="556">
        <v>-246643.17348344819</v>
      </c>
      <c r="AY41" s="545"/>
      <c r="AZ41" s="580">
        <v>3890123.322890617</v>
      </c>
      <c r="BA41" s="581">
        <v>1447329.5377621739</v>
      </c>
      <c r="BB41" s="574"/>
      <c r="BC41" s="585">
        <v>7570648.0290643368</v>
      </c>
      <c r="BD41" s="563">
        <v>191074.01250000001</v>
      </c>
      <c r="BE41" s="574">
        <v>7761722.041564337</v>
      </c>
      <c r="BF41" s="594"/>
      <c r="BG41" s="545">
        <v>372.71839141810568</v>
      </c>
      <c r="BH41" s="545">
        <v>65.887686028257448</v>
      </c>
      <c r="BI41" s="545">
        <v>480.66145473574039</v>
      </c>
      <c r="BJ41" s="545">
        <v>463.81245421245421</v>
      </c>
      <c r="BK41" s="545">
        <v>60.335552066980632</v>
      </c>
      <c r="BL41" s="545">
        <v>45.012222919937201</v>
      </c>
      <c r="BM41" s="556">
        <v>1488.427761381475</v>
      </c>
      <c r="BN41" s="545"/>
      <c r="BO41" s="545">
        <v>55.524704466524042</v>
      </c>
      <c r="BP41" s="545">
        <v>0</v>
      </c>
      <c r="BQ41" s="545">
        <v>0</v>
      </c>
      <c r="BR41" s="545">
        <v>115.7593971742543</v>
      </c>
      <c r="BS41" s="545">
        <v>47.029262390282582</v>
      </c>
      <c r="BT41" s="545">
        <v>0</v>
      </c>
      <c r="BU41" s="545">
        <v>0</v>
      </c>
      <c r="BV41" s="545">
        <v>32.47924734934697</v>
      </c>
      <c r="BW41" s="545">
        <v>37.130619047619049</v>
      </c>
      <c r="BX41" s="556">
        <v>287.92323042802701</v>
      </c>
      <c r="BY41" s="555"/>
      <c r="BZ41" s="556">
        <v>1776.3509918095019</v>
      </c>
      <c r="CA41" s="556">
        <v>-1548.79</v>
      </c>
      <c r="CB41" s="556">
        <v>227.5609918095023</v>
      </c>
      <c r="CC41" s="600">
        <v>0.12810587145150551</v>
      </c>
      <c r="CD41" s="600"/>
      <c r="CE41" s="545">
        <v>0</v>
      </c>
      <c r="CF41" s="545">
        <v>0</v>
      </c>
      <c r="CG41" s="545">
        <v>14.22735661049596</v>
      </c>
      <c r="CH41" s="545">
        <v>17.744706723381501</v>
      </c>
      <c r="CI41" s="545">
        <v>0</v>
      </c>
      <c r="CJ41" s="556">
        <v>31.972063333877461</v>
      </c>
      <c r="CK41" s="545">
        <v>0</v>
      </c>
      <c r="CL41" s="545">
        <v>-0.98</v>
      </c>
      <c r="CM41" s="545">
        <v>-1.78</v>
      </c>
      <c r="CN41" s="545">
        <v>-0.98</v>
      </c>
      <c r="CO41" s="545">
        <v>-0.01</v>
      </c>
      <c r="CP41" s="545">
        <v>-17.579999999999998</v>
      </c>
      <c r="CQ41" s="545">
        <v>-26.685414233385661</v>
      </c>
      <c r="CR41" s="545">
        <v>32.473579097441188</v>
      </c>
      <c r="CS41" s="545">
        <v>-4.3107588565914128</v>
      </c>
      <c r="CT41" s="545">
        <v>-29.8</v>
      </c>
      <c r="CU41" s="545">
        <v>-11.42</v>
      </c>
      <c r="CV41" s="545">
        <v>-13.690066703390849</v>
      </c>
      <c r="CW41" s="545">
        <v>-3.890000000000001</v>
      </c>
      <c r="CX41" s="545">
        <v>56.685100646719413</v>
      </c>
      <c r="CY41" s="545">
        <v>-3.8454356057846382</v>
      </c>
      <c r="CZ41" s="556">
        <v>-25.812995654991958</v>
      </c>
      <c r="DA41" s="545"/>
      <c r="DB41" s="556">
        <v>407.12959946526598</v>
      </c>
      <c r="DC41" s="556">
        <v>151.47352566846411</v>
      </c>
      <c r="DD41" s="545">
        <v>0</v>
      </c>
      <c r="DE41" s="554">
        <v>792.32318462211788</v>
      </c>
      <c r="DF41" s="545">
        <v>19.997280219780219</v>
      </c>
      <c r="DG41" s="556">
        <v>812.32046484189812</v>
      </c>
    </row>
    <row r="42" spans="1:111">
      <c r="A42" s="568">
        <v>103</v>
      </c>
      <c r="B42" s="576">
        <v>5</v>
      </c>
      <c r="C42" s="577">
        <v>2094</v>
      </c>
      <c r="D42" s="546" t="s">
        <v>73</v>
      </c>
      <c r="E42" s="578">
        <v>843235.46</v>
      </c>
      <c r="F42" s="578">
        <v>124003.62</v>
      </c>
      <c r="G42" s="578">
        <v>858070.5</v>
      </c>
      <c r="H42" s="578">
        <v>872496.45</v>
      </c>
      <c r="I42" s="578">
        <v>127730.18</v>
      </c>
      <c r="J42" s="578">
        <v>93041.67</v>
      </c>
      <c r="K42" s="579">
        <v>2918577.88</v>
      </c>
      <c r="L42" s="545"/>
      <c r="M42" s="578">
        <v>137957.00641373711</v>
      </c>
      <c r="N42" s="578">
        <v>0</v>
      </c>
      <c r="O42" s="578">
        <v>0</v>
      </c>
      <c r="P42" s="578">
        <v>122229.97</v>
      </c>
      <c r="Q42" s="578">
        <v>124824.906660112</v>
      </c>
      <c r="R42" s="578">
        <v>0</v>
      </c>
      <c r="S42" s="571">
        <v>0</v>
      </c>
      <c r="T42" s="578">
        <v>68395.005785014189</v>
      </c>
      <c r="U42" s="578">
        <v>95015.457500000004</v>
      </c>
      <c r="V42" s="572">
        <v>548422.34635886329</v>
      </c>
      <c r="W42" s="573"/>
      <c r="X42" s="574">
        <v>3467000.226358864</v>
      </c>
      <c r="Y42" s="555">
        <v>-3243166.26</v>
      </c>
      <c r="Z42" s="584">
        <v>223833.96635886369</v>
      </c>
      <c r="AA42" s="600">
        <v>6.4561278265026292E-2</v>
      </c>
      <c r="AB42" s="600"/>
      <c r="AC42" s="569">
        <v>0</v>
      </c>
      <c r="AD42" s="569">
        <v>0</v>
      </c>
      <c r="AE42" s="569">
        <v>17780.005623721991</v>
      </c>
      <c r="AF42" s="569">
        <v>39519.366878686873</v>
      </c>
      <c r="AG42" s="569">
        <v>0</v>
      </c>
      <c r="AH42" s="570">
        <v>57299.372502408864</v>
      </c>
      <c r="AI42" s="545"/>
      <c r="AJ42" s="545">
        <v>-2052.12</v>
      </c>
      <c r="AK42" s="545">
        <v>-3727.32</v>
      </c>
      <c r="AL42" s="545">
        <v>-2052.12</v>
      </c>
      <c r="AM42" s="545">
        <v>-20.94</v>
      </c>
      <c r="AN42" s="545">
        <v>-36812.519999999997</v>
      </c>
      <c r="AO42" s="545">
        <v>-74576.074999999997</v>
      </c>
      <c r="AP42" s="545">
        <v>142099.67890654001</v>
      </c>
      <c r="AQ42" s="563">
        <v>-9133.9229543656838</v>
      </c>
      <c r="AR42" s="563">
        <v>-62401.2</v>
      </c>
      <c r="AS42" s="563">
        <v>-23913.48</v>
      </c>
      <c r="AT42" s="563">
        <v>-29684.57579970235</v>
      </c>
      <c r="AU42" s="563">
        <v>-8145.66</v>
      </c>
      <c r="AV42" s="563">
        <v>120371.25168263919</v>
      </c>
      <c r="AW42" s="563">
        <v>-3501.0902898531931</v>
      </c>
      <c r="AX42" s="556">
        <v>6449.9065452580398</v>
      </c>
      <c r="AY42" s="545"/>
      <c r="AZ42" s="580">
        <v>1101989.9896684531</v>
      </c>
      <c r="BA42" s="581">
        <v>353395.8373800423</v>
      </c>
      <c r="BB42" s="574"/>
      <c r="BC42" s="585">
        <v>1742969.072455026</v>
      </c>
      <c r="BD42" s="563">
        <v>47702.25</v>
      </c>
      <c r="BE42" s="574">
        <v>1790671.322455026</v>
      </c>
      <c r="BF42" s="594"/>
      <c r="BG42" s="545">
        <v>402.6912416427889</v>
      </c>
      <c r="BH42" s="545">
        <v>59.218538681948417</v>
      </c>
      <c r="BI42" s="545">
        <v>409.77578796561602</v>
      </c>
      <c r="BJ42" s="545">
        <v>416.66497134670487</v>
      </c>
      <c r="BK42" s="545">
        <v>60.998175740210122</v>
      </c>
      <c r="BL42" s="545">
        <v>44.432507163323777</v>
      </c>
      <c r="BM42" s="556">
        <v>1393.7812225405919</v>
      </c>
      <c r="BN42" s="545"/>
      <c r="BO42" s="545">
        <v>65.882046997964252</v>
      </c>
      <c r="BP42" s="545">
        <v>0</v>
      </c>
      <c r="BQ42" s="545">
        <v>0</v>
      </c>
      <c r="BR42" s="545">
        <v>58.371523400191023</v>
      </c>
      <c r="BS42" s="545">
        <v>59.610748166242601</v>
      </c>
      <c r="BT42" s="545">
        <v>0</v>
      </c>
      <c r="BU42" s="545">
        <v>0</v>
      </c>
      <c r="BV42" s="545">
        <v>32.662371435059313</v>
      </c>
      <c r="BW42" s="545">
        <v>45.375099092645662</v>
      </c>
      <c r="BX42" s="556">
        <v>261.90178909210277</v>
      </c>
      <c r="BY42" s="555"/>
      <c r="BZ42" s="556">
        <v>1655.6830116326951</v>
      </c>
      <c r="CA42" s="556">
        <v>-1548.79</v>
      </c>
      <c r="CB42" s="556">
        <v>106.89301163269521</v>
      </c>
      <c r="CC42" s="600">
        <v>6.4561278265026306E-2</v>
      </c>
      <c r="CD42" s="600"/>
      <c r="CE42" s="545">
        <v>0</v>
      </c>
      <c r="CF42" s="545">
        <v>0</v>
      </c>
      <c r="CG42" s="545">
        <v>8.4909291421786008</v>
      </c>
      <c r="CH42" s="545">
        <v>18.872668041397741</v>
      </c>
      <c r="CI42" s="545">
        <v>0</v>
      </c>
      <c r="CJ42" s="556">
        <v>27.363597183576339</v>
      </c>
      <c r="CK42" s="545">
        <v>0</v>
      </c>
      <c r="CL42" s="545">
        <v>-0.98</v>
      </c>
      <c r="CM42" s="545">
        <v>-1.78</v>
      </c>
      <c r="CN42" s="545">
        <v>-0.98</v>
      </c>
      <c r="CO42" s="545">
        <v>-0.01</v>
      </c>
      <c r="CP42" s="545">
        <v>-17.579999999999998</v>
      </c>
      <c r="CQ42" s="545">
        <v>-35.614171442215863</v>
      </c>
      <c r="CR42" s="545">
        <v>67.860400623944628</v>
      </c>
      <c r="CS42" s="545">
        <v>-4.3619498349406323</v>
      </c>
      <c r="CT42" s="545">
        <v>-29.8</v>
      </c>
      <c r="CU42" s="545">
        <v>-11.42</v>
      </c>
      <c r="CV42" s="545">
        <v>-14.17601518610428</v>
      </c>
      <c r="CW42" s="545">
        <v>-3.89</v>
      </c>
      <c r="CX42" s="545">
        <v>57.483883325042619</v>
      </c>
      <c r="CY42" s="545">
        <v>-1.671962889137151</v>
      </c>
      <c r="CZ42" s="556">
        <v>3.080184596589322</v>
      </c>
      <c r="DA42" s="545"/>
      <c r="DB42" s="556">
        <v>526.26074005179214</v>
      </c>
      <c r="DC42" s="556">
        <v>168.7659204298196</v>
      </c>
      <c r="DD42" s="545">
        <v>0</v>
      </c>
      <c r="DE42" s="554">
        <v>832.36345389447263</v>
      </c>
      <c r="DF42" s="545">
        <v>22.780444126074499</v>
      </c>
      <c r="DG42" s="556">
        <v>855.14389802054711</v>
      </c>
    </row>
    <row r="43" spans="1:111">
      <c r="A43" s="568">
        <v>105</v>
      </c>
      <c r="B43" s="576">
        <v>18</v>
      </c>
      <c r="C43" s="577">
        <v>2002</v>
      </c>
      <c r="D43" s="546" t="s">
        <v>74</v>
      </c>
      <c r="E43" s="578">
        <v>538235.4</v>
      </c>
      <c r="F43" s="578">
        <v>114464.88</v>
      </c>
      <c r="G43" s="578">
        <v>621079.6</v>
      </c>
      <c r="H43" s="578">
        <v>581664.29999999993</v>
      </c>
      <c r="I43" s="578">
        <v>127238.64</v>
      </c>
      <c r="J43" s="578">
        <v>73934.12999999999</v>
      </c>
      <c r="K43" s="579">
        <v>2056616.949999999</v>
      </c>
      <c r="L43" s="545"/>
      <c r="M43" s="578">
        <v>170932.22869674611</v>
      </c>
      <c r="N43" s="578">
        <v>0</v>
      </c>
      <c r="O43" s="578">
        <v>0</v>
      </c>
      <c r="P43" s="578">
        <v>86162.11</v>
      </c>
      <c r="Q43" s="578">
        <v>1199191.4272236831</v>
      </c>
      <c r="R43" s="578">
        <v>0</v>
      </c>
      <c r="S43" s="571">
        <v>0</v>
      </c>
      <c r="T43" s="578">
        <v>58985.885733366107</v>
      </c>
      <c r="U43" s="578">
        <v>87721.087500000009</v>
      </c>
      <c r="V43" s="572">
        <v>1602992.7391537949</v>
      </c>
      <c r="W43" s="573"/>
      <c r="X43" s="574">
        <v>3659609.6891537951</v>
      </c>
      <c r="Y43" s="555">
        <v>-3100677.58</v>
      </c>
      <c r="Z43" s="584">
        <v>558932.10915379506</v>
      </c>
      <c r="AA43" s="600">
        <v>0.15272997850299061</v>
      </c>
      <c r="AB43" s="600"/>
      <c r="AC43" s="569">
        <v>698827.71558599989</v>
      </c>
      <c r="AD43" s="569">
        <v>0</v>
      </c>
      <c r="AE43" s="569">
        <v>23742.549343798131</v>
      </c>
      <c r="AF43" s="569">
        <v>34231.262683675843</v>
      </c>
      <c r="AG43" s="569">
        <v>0</v>
      </c>
      <c r="AH43" s="570">
        <v>756801.52761347382</v>
      </c>
      <c r="AI43" s="545"/>
      <c r="AJ43" s="545">
        <v>-1961.96</v>
      </c>
      <c r="AK43" s="545">
        <v>-3563.56</v>
      </c>
      <c r="AL43" s="545">
        <v>-1961.96</v>
      </c>
      <c r="AM43" s="545">
        <v>-20.02</v>
      </c>
      <c r="AN43" s="545">
        <v>-35195.160000000003</v>
      </c>
      <c r="AO43" s="545">
        <v>-52490.89</v>
      </c>
      <c r="AP43" s="545">
        <v>416536.76124356821</v>
      </c>
      <c r="AQ43" s="563">
        <v>292470.46846130473</v>
      </c>
      <c r="AR43" s="563">
        <v>-59659.6</v>
      </c>
      <c r="AS43" s="563">
        <v>-22862.84</v>
      </c>
      <c r="AT43" s="563">
        <v>-62946.748257881933</v>
      </c>
      <c r="AU43" s="563">
        <v>-7787.7800000000007</v>
      </c>
      <c r="AV43" s="563">
        <v>112731.4174628105</v>
      </c>
      <c r="AW43" s="563">
        <v>8235.1988766953946</v>
      </c>
      <c r="AX43" s="556">
        <v>581523.32778649696</v>
      </c>
      <c r="AY43" s="545"/>
      <c r="AZ43" s="580">
        <v>1049361.414107135</v>
      </c>
      <c r="BA43" s="581">
        <v>367172.15660239093</v>
      </c>
      <c r="BB43" s="574"/>
      <c r="BC43" s="585">
        <v>3313790.535263292</v>
      </c>
      <c r="BD43" s="563">
        <v>-19434.25</v>
      </c>
      <c r="BE43" s="574">
        <v>3294356.285263292</v>
      </c>
      <c r="BF43" s="594"/>
      <c r="BG43" s="545">
        <v>268.84885114885122</v>
      </c>
      <c r="BH43" s="545">
        <v>57.17526473526474</v>
      </c>
      <c r="BI43" s="545">
        <v>310.2295704295704</v>
      </c>
      <c r="BJ43" s="545">
        <v>290.54160839160829</v>
      </c>
      <c r="BK43" s="545">
        <v>63.555764235764237</v>
      </c>
      <c r="BL43" s="545">
        <v>36.93013486513486</v>
      </c>
      <c r="BM43" s="556">
        <v>1027.2811938061941</v>
      </c>
      <c r="BN43" s="545"/>
      <c r="BO43" s="545">
        <v>85.380733614758313</v>
      </c>
      <c r="BP43" s="545">
        <v>0</v>
      </c>
      <c r="BQ43" s="545">
        <v>0</v>
      </c>
      <c r="BR43" s="545">
        <v>43.038016983016981</v>
      </c>
      <c r="BS43" s="545">
        <v>598.99671689494676</v>
      </c>
      <c r="BT43" s="545">
        <v>0</v>
      </c>
      <c r="BU43" s="545">
        <v>0</v>
      </c>
      <c r="BV43" s="545">
        <v>29.463479387295759</v>
      </c>
      <c r="BW43" s="545">
        <v>43.816727022977027</v>
      </c>
      <c r="BX43" s="556">
        <v>800.69567390299471</v>
      </c>
      <c r="BY43" s="555"/>
      <c r="BZ43" s="556">
        <v>1827.9768677091879</v>
      </c>
      <c r="CA43" s="556">
        <v>-1548.79</v>
      </c>
      <c r="CB43" s="556">
        <v>279.18686770918828</v>
      </c>
      <c r="CC43" s="600">
        <v>0.15272997850299061</v>
      </c>
      <c r="CD43" s="600"/>
      <c r="CE43" s="545">
        <v>349.06479300000001</v>
      </c>
      <c r="CF43" s="545">
        <v>0</v>
      </c>
      <c r="CG43" s="545">
        <v>11.85941525664242</v>
      </c>
      <c r="CH43" s="545">
        <v>17.098532809028889</v>
      </c>
      <c r="CI43" s="545">
        <v>0</v>
      </c>
      <c r="CJ43" s="556">
        <v>378.02274106567131</v>
      </c>
      <c r="CK43" s="545">
        <v>0</v>
      </c>
      <c r="CL43" s="545">
        <v>-0.98</v>
      </c>
      <c r="CM43" s="545">
        <v>-1.78</v>
      </c>
      <c r="CN43" s="545">
        <v>-0.98</v>
      </c>
      <c r="CO43" s="545">
        <v>-0.01</v>
      </c>
      <c r="CP43" s="545">
        <v>-17.579999999999998</v>
      </c>
      <c r="CQ43" s="545">
        <v>-26.219225774225769</v>
      </c>
      <c r="CR43" s="545">
        <v>208.06032030148259</v>
      </c>
      <c r="CS43" s="545">
        <v>146.0891450855668</v>
      </c>
      <c r="CT43" s="545">
        <v>-29.8</v>
      </c>
      <c r="CU43" s="545">
        <v>-11.42</v>
      </c>
      <c r="CV43" s="545">
        <v>-31.441932196744219</v>
      </c>
      <c r="CW43" s="545">
        <v>-3.89</v>
      </c>
      <c r="CX43" s="545">
        <v>56.309399332073191</v>
      </c>
      <c r="CY43" s="545">
        <v>4.113485952395302</v>
      </c>
      <c r="CZ43" s="556">
        <v>290.47119270054787</v>
      </c>
      <c r="DA43" s="545"/>
      <c r="DB43" s="556">
        <v>524.1565505030643</v>
      </c>
      <c r="DC43" s="556">
        <v>183.40267562556991</v>
      </c>
      <c r="DD43" s="545">
        <v>0</v>
      </c>
      <c r="DE43" s="554">
        <v>1655.2400276040421</v>
      </c>
      <c r="DF43" s="545">
        <v>-9.7074175824175821</v>
      </c>
      <c r="DG43" s="556">
        <v>1645.5326100216239</v>
      </c>
    </row>
    <row r="44" spans="1:111">
      <c r="A44" s="568">
        <v>106</v>
      </c>
      <c r="B44" s="576">
        <v>1</v>
      </c>
      <c r="C44" s="577">
        <v>47031</v>
      </c>
      <c r="D44" s="546" t="s">
        <v>75</v>
      </c>
      <c r="E44" s="578">
        <v>19744268.59</v>
      </c>
      <c r="F44" s="578">
        <v>3987193.32</v>
      </c>
      <c r="G44" s="578">
        <v>23838015.699999999</v>
      </c>
      <c r="H44" s="578">
        <v>22518717.899999999</v>
      </c>
      <c r="I44" s="578">
        <v>2799601.18</v>
      </c>
      <c r="J44" s="578">
        <v>2342222.91</v>
      </c>
      <c r="K44" s="579">
        <v>75230019.599999994</v>
      </c>
      <c r="L44" s="545"/>
      <c r="M44" s="578">
        <v>3555823.5172039578</v>
      </c>
      <c r="N44" s="578">
        <v>0</v>
      </c>
      <c r="O44" s="578">
        <v>0</v>
      </c>
      <c r="P44" s="578">
        <v>8173377.8300000001</v>
      </c>
      <c r="Q44" s="578">
        <v>272250.91665507399</v>
      </c>
      <c r="R44" s="578">
        <v>0</v>
      </c>
      <c r="S44" s="571">
        <v>0</v>
      </c>
      <c r="T44" s="578">
        <v>1479501.3359862191</v>
      </c>
      <c r="U44" s="578">
        <v>2588117.9350000001</v>
      </c>
      <c r="V44" s="572">
        <v>16069071.53484525</v>
      </c>
      <c r="W44" s="573"/>
      <c r="X44" s="574">
        <v>91299091.134845242</v>
      </c>
      <c r="Y44" s="555">
        <v>-72841142.489999995</v>
      </c>
      <c r="Z44" s="584">
        <v>18457948.644845251</v>
      </c>
      <c r="AA44" s="600">
        <v>0.2021701247560457</v>
      </c>
      <c r="AB44" s="600"/>
      <c r="AC44" s="569">
        <v>0</v>
      </c>
      <c r="AD44" s="569">
        <v>0</v>
      </c>
      <c r="AE44" s="569">
        <v>622865.9219560537</v>
      </c>
      <c r="AF44" s="569">
        <v>941084.44961963256</v>
      </c>
      <c r="AG44" s="569">
        <v>55389.29167347429</v>
      </c>
      <c r="AH44" s="570">
        <v>1619339.6632491599</v>
      </c>
      <c r="AI44" s="545"/>
      <c r="AJ44" s="545">
        <v>-46090.38</v>
      </c>
      <c r="AK44" s="545">
        <v>-83715.180000000008</v>
      </c>
      <c r="AL44" s="545">
        <v>-46090.38</v>
      </c>
      <c r="AM44" s="545">
        <v>-470.31</v>
      </c>
      <c r="AN44" s="545">
        <v>-826804.97999999986</v>
      </c>
      <c r="AO44" s="545">
        <v>-3393573.8969000001</v>
      </c>
      <c r="AP44" s="545">
        <v>-1346101.226526421</v>
      </c>
      <c r="AQ44" s="563">
        <v>-197797.4051344058</v>
      </c>
      <c r="AR44" s="563">
        <v>-1401523.8</v>
      </c>
      <c r="AS44" s="563">
        <v>-537094.02</v>
      </c>
      <c r="AT44" s="563">
        <v>-301101.7088124138</v>
      </c>
      <c r="AU44" s="563">
        <v>-182950.59</v>
      </c>
      <c r="AV44" s="563">
        <v>2167594.440275576</v>
      </c>
      <c r="AW44" s="563">
        <v>-154236.18180318741</v>
      </c>
      <c r="AX44" s="556">
        <v>-6349955.6189008504</v>
      </c>
      <c r="AY44" s="545"/>
      <c r="AZ44" s="580">
        <v>367626.20205887372</v>
      </c>
      <c r="BA44" s="581">
        <v>3493912.7723381161</v>
      </c>
      <c r="BB44" s="574"/>
      <c r="BC44" s="585">
        <v>17588871.66359055</v>
      </c>
      <c r="BD44" s="563">
        <v>-225454.9674999998</v>
      </c>
      <c r="BE44" s="574">
        <v>17363416.696090549</v>
      </c>
      <c r="BF44" s="594"/>
      <c r="BG44" s="545">
        <v>419.81392251918948</v>
      </c>
      <c r="BH44" s="545">
        <v>84.777983032467944</v>
      </c>
      <c r="BI44" s="545">
        <v>506.85751312963788</v>
      </c>
      <c r="BJ44" s="545">
        <v>478.80584933341828</v>
      </c>
      <c r="BK44" s="545">
        <v>59.526720248346841</v>
      </c>
      <c r="BL44" s="545">
        <v>49.801682082030993</v>
      </c>
      <c r="BM44" s="556">
        <v>1599.5836703450909</v>
      </c>
      <c r="BN44" s="545"/>
      <c r="BO44" s="545">
        <v>75.605951759561947</v>
      </c>
      <c r="BP44" s="545">
        <v>0</v>
      </c>
      <c r="BQ44" s="545">
        <v>0</v>
      </c>
      <c r="BR44" s="545">
        <v>173.78703046926489</v>
      </c>
      <c r="BS44" s="545">
        <v>5.7887545800657856</v>
      </c>
      <c r="BT44" s="545">
        <v>0</v>
      </c>
      <c r="BU44" s="545">
        <v>0</v>
      </c>
      <c r="BV44" s="545">
        <v>31.458002933941859</v>
      </c>
      <c r="BW44" s="545">
        <v>55.030042631455849</v>
      </c>
      <c r="BX44" s="556">
        <v>341.66978237429038</v>
      </c>
      <c r="BY44" s="555"/>
      <c r="BZ44" s="556">
        <v>1941.253452719382</v>
      </c>
      <c r="CA44" s="556">
        <v>-1548.79</v>
      </c>
      <c r="CB44" s="556">
        <v>392.46345271938179</v>
      </c>
      <c r="CC44" s="600">
        <v>0.2021701247560457</v>
      </c>
      <c r="CD44" s="600"/>
      <c r="CE44" s="545">
        <v>0</v>
      </c>
      <c r="CF44" s="545">
        <v>0</v>
      </c>
      <c r="CG44" s="545">
        <v>13.243731197636739</v>
      </c>
      <c r="CH44" s="545">
        <v>20.009875393243451</v>
      </c>
      <c r="CI44" s="545">
        <v>1.177718774286626</v>
      </c>
      <c r="CJ44" s="556">
        <v>34.431325365166813</v>
      </c>
      <c r="CK44" s="545">
        <v>0</v>
      </c>
      <c r="CL44" s="545">
        <v>-0.98</v>
      </c>
      <c r="CM44" s="545">
        <v>-1.78</v>
      </c>
      <c r="CN44" s="545">
        <v>-0.98</v>
      </c>
      <c r="CO44" s="545">
        <v>-0.01</v>
      </c>
      <c r="CP44" s="545">
        <v>-17.579999999999998</v>
      </c>
      <c r="CQ44" s="545">
        <v>-72.156107607748083</v>
      </c>
      <c r="CR44" s="545">
        <v>-28.621573569059152</v>
      </c>
      <c r="CS44" s="545">
        <v>-4.2056814682742401</v>
      </c>
      <c r="CT44" s="545">
        <v>-29.8</v>
      </c>
      <c r="CU44" s="545">
        <v>-11.42</v>
      </c>
      <c r="CV44" s="545">
        <v>-6.4021966110100532</v>
      </c>
      <c r="CW44" s="545">
        <v>-3.89</v>
      </c>
      <c r="CX44" s="545">
        <v>46.088631759383723</v>
      </c>
      <c r="CY44" s="545">
        <v>-3.2794578427672669</v>
      </c>
      <c r="CZ44" s="556">
        <v>-135.01638533947499</v>
      </c>
      <c r="DA44" s="545"/>
      <c r="DB44" s="556">
        <v>7.8166784048579379</v>
      </c>
      <c r="DC44" s="556">
        <v>74.289570120518718</v>
      </c>
      <c r="DD44" s="545">
        <v>0</v>
      </c>
      <c r="DE44" s="554">
        <v>373.98464127045031</v>
      </c>
      <c r="DF44" s="545">
        <v>-4.7937523654610743</v>
      </c>
      <c r="DG44" s="556">
        <v>369.19088890498921</v>
      </c>
    </row>
    <row r="45" spans="1:111">
      <c r="A45" s="568">
        <v>108</v>
      </c>
      <c r="B45" s="576">
        <v>6</v>
      </c>
      <c r="C45" s="577">
        <v>10348</v>
      </c>
      <c r="D45" s="546" t="s">
        <v>76</v>
      </c>
      <c r="E45" s="578">
        <v>4844118.5999999996</v>
      </c>
      <c r="F45" s="578">
        <v>839409.12</v>
      </c>
      <c r="G45" s="578">
        <v>6390582.2000000002</v>
      </c>
      <c r="H45" s="578">
        <v>5387319.3499999996</v>
      </c>
      <c r="I45" s="578">
        <v>600310.78</v>
      </c>
      <c r="J45" s="578">
        <v>485693.01</v>
      </c>
      <c r="K45" s="579">
        <v>18547433.059999999</v>
      </c>
      <c r="L45" s="545"/>
      <c r="M45" s="578">
        <v>759307.25450259203</v>
      </c>
      <c r="N45" s="578">
        <v>0</v>
      </c>
      <c r="O45" s="578">
        <v>0</v>
      </c>
      <c r="P45" s="578">
        <v>446840.71</v>
      </c>
      <c r="Q45" s="578">
        <v>391482.49315057031</v>
      </c>
      <c r="R45" s="578">
        <v>0</v>
      </c>
      <c r="S45" s="571">
        <v>0</v>
      </c>
      <c r="T45" s="578">
        <v>237026.57374756251</v>
      </c>
      <c r="U45" s="578">
        <v>511234.72499999998</v>
      </c>
      <c r="V45" s="572">
        <v>2345891.7564007249</v>
      </c>
      <c r="W45" s="573"/>
      <c r="X45" s="574">
        <v>20893324.816400729</v>
      </c>
      <c r="Y45" s="555">
        <v>-16026878.92</v>
      </c>
      <c r="Z45" s="584">
        <v>4866445.8964007292</v>
      </c>
      <c r="AA45" s="600">
        <v>0.23291869241321961</v>
      </c>
      <c r="AB45" s="600"/>
      <c r="AC45" s="569">
        <v>0</v>
      </c>
      <c r="AD45" s="569">
        <v>0</v>
      </c>
      <c r="AE45" s="569">
        <v>95249.53383693927</v>
      </c>
      <c r="AF45" s="569">
        <v>201759.10683407451</v>
      </c>
      <c r="AG45" s="569">
        <v>4218.2966492943206</v>
      </c>
      <c r="AH45" s="570">
        <v>301226.93732030812</v>
      </c>
      <c r="AI45" s="545"/>
      <c r="AJ45" s="545">
        <v>-10141.040000000001</v>
      </c>
      <c r="AK45" s="545">
        <v>-18419.439999999999</v>
      </c>
      <c r="AL45" s="545">
        <v>-10141.040000000001</v>
      </c>
      <c r="AM45" s="545">
        <v>-103.48</v>
      </c>
      <c r="AN45" s="545">
        <v>-181917.84</v>
      </c>
      <c r="AO45" s="545">
        <v>-366104.76750000002</v>
      </c>
      <c r="AP45" s="545">
        <v>874673.67666952522</v>
      </c>
      <c r="AQ45" s="563">
        <v>-43353.377021253502</v>
      </c>
      <c r="AR45" s="563">
        <v>-308370.40000000002</v>
      </c>
      <c r="AS45" s="563">
        <v>-118174.16</v>
      </c>
      <c r="AT45" s="563">
        <v>-205050.3655233765</v>
      </c>
      <c r="AU45" s="563">
        <v>-40253.72</v>
      </c>
      <c r="AV45" s="563">
        <v>386967.165501957</v>
      </c>
      <c r="AW45" s="563">
        <v>-27684.337346409069</v>
      </c>
      <c r="AX45" s="556">
        <v>-68073.125219556998</v>
      </c>
      <c r="AY45" s="545"/>
      <c r="AZ45" s="580">
        <v>4499072.0628661672</v>
      </c>
      <c r="BA45" s="581">
        <v>876687.145532366</v>
      </c>
      <c r="BB45" s="574"/>
      <c r="BC45" s="585">
        <v>10475358.916900011</v>
      </c>
      <c r="BD45" s="563">
        <v>40546.912499999977</v>
      </c>
      <c r="BE45" s="574">
        <v>10515905.82940001</v>
      </c>
      <c r="BF45" s="594"/>
      <c r="BG45" s="545">
        <v>468.12124081948201</v>
      </c>
      <c r="BH45" s="545">
        <v>81.118005411673749</v>
      </c>
      <c r="BI45" s="545">
        <v>617.56689215307313</v>
      </c>
      <c r="BJ45" s="545">
        <v>520.61454870506373</v>
      </c>
      <c r="BK45" s="545">
        <v>58.012251642829533</v>
      </c>
      <c r="BL45" s="545">
        <v>46.935930614611507</v>
      </c>
      <c r="BM45" s="556">
        <v>1792.3688693467341</v>
      </c>
      <c r="BN45" s="545"/>
      <c r="BO45" s="545">
        <v>73.377198927579443</v>
      </c>
      <c r="BP45" s="545">
        <v>0</v>
      </c>
      <c r="BQ45" s="545">
        <v>0</v>
      </c>
      <c r="BR45" s="545">
        <v>43.181359683030543</v>
      </c>
      <c r="BS45" s="545">
        <v>37.831705948064382</v>
      </c>
      <c r="BT45" s="545">
        <v>0</v>
      </c>
      <c r="BU45" s="545">
        <v>0</v>
      </c>
      <c r="BV45" s="545">
        <v>22.90554442863959</v>
      </c>
      <c r="BW45" s="545">
        <v>49.404206126787791</v>
      </c>
      <c r="BX45" s="556">
        <v>226.70001511410169</v>
      </c>
      <c r="BY45" s="555"/>
      <c r="BZ45" s="556">
        <v>2019.068884460836</v>
      </c>
      <c r="CA45" s="556">
        <v>-1548.79</v>
      </c>
      <c r="CB45" s="556">
        <v>470.27888446083591</v>
      </c>
      <c r="CC45" s="600">
        <v>0.23291869241321961</v>
      </c>
      <c r="CD45" s="600"/>
      <c r="CE45" s="545">
        <v>0</v>
      </c>
      <c r="CF45" s="545">
        <v>0</v>
      </c>
      <c r="CG45" s="545">
        <v>9.2046321837011273</v>
      </c>
      <c r="CH45" s="545">
        <v>19.497401124282419</v>
      </c>
      <c r="CI45" s="545">
        <v>0.40764366537440289</v>
      </c>
      <c r="CJ45" s="556">
        <v>29.10967697335796</v>
      </c>
      <c r="CK45" s="545">
        <v>0</v>
      </c>
      <c r="CL45" s="545">
        <v>-0.97999999999999987</v>
      </c>
      <c r="CM45" s="545">
        <v>-1.78</v>
      </c>
      <c r="CN45" s="545">
        <v>-0.97999999999999987</v>
      </c>
      <c r="CO45" s="545">
        <v>-0.01</v>
      </c>
      <c r="CP45" s="545">
        <v>-17.579999999999998</v>
      </c>
      <c r="CQ45" s="545">
        <v>-35.379277879783537</v>
      </c>
      <c r="CR45" s="545">
        <v>84.525867478693968</v>
      </c>
      <c r="CS45" s="545">
        <v>-4.1895416526143698</v>
      </c>
      <c r="CT45" s="545">
        <v>-29.8</v>
      </c>
      <c r="CU45" s="545">
        <v>-11.42</v>
      </c>
      <c r="CV45" s="545">
        <v>-19.815458593291119</v>
      </c>
      <c r="CW45" s="545">
        <v>-3.89</v>
      </c>
      <c r="CX45" s="545">
        <v>37.39535808870864</v>
      </c>
      <c r="CY45" s="545">
        <v>-2.6753321749525578</v>
      </c>
      <c r="CZ45" s="556">
        <v>-6.5783847332389831</v>
      </c>
      <c r="DA45" s="545"/>
      <c r="DB45" s="556">
        <v>434.77696780693537</v>
      </c>
      <c r="DC45" s="556">
        <v>84.720443132234834</v>
      </c>
      <c r="DD45" s="545">
        <v>0</v>
      </c>
      <c r="DE45" s="554">
        <v>1012.307587640125</v>
      </c>
      <c r="DF45" s="545">
        <v>3.918333252802471</v>
      </c>
      <c r="DG45" s="556">
        <v>1016.225920892927</v>
      </c>
    </row>
    <row r="46" spans="1:111">
      <c r="A46" s="568">
        <v>109</v>
      </c>
      <c r="B46" s="576">
        <v>5</v>
      </c>
      <c r="C46" s="577">
        <v>68433</v>
      </c>
      <c r="D46" s="546" t="s">
        <v>77</v>
      </c>
      <c r="E46" s="578">
        <v>28230446.73</v>
      </c>
      <c r="F46" s="578">
        <v>5208152.04</v>
      </c>
      <c r="G46" s="578">
        <v>33603675.200000003</v>
      </c>
      <c r="H46" s="578">
        <v>30980548.550000001</v>
      </c>
      <c r="I46" s="578">
        <v>4100216.02</v>
      </c>
      <c r="J46" s="578">
        <v>3281504.82</v>
      </c>
      <c r="K46" s="579">
        <v>105404543.36</v>
      </c>
      <c r="L46" s="545"/>
      <c r="M46" s="578">
        <v>5149722.8654169291</v>
      </c>
      <c r="N46" s="578">
        <v>0</v>
      </c>
      <c r="O46" s="578">
        <v>0</v>
      </c>
      <c r="P46" s="578">
        <v>10569886.75</v>
      </c>
      <c r="Q46" s="578">
        <v>1506377.4573201961</v>
      </c>
      <c r="R46" s="578">
        <v>0</v>
      </c>
      <c r="S46" s="571">
        <v>0</v>
      </c>
      <c r="T46" s="578">
        <v>2053800.3876177189</v>
      </c>
      <c r="U46" s="578">
        <v>3532487.32</v>
      </c>
      <c r="V46" s="572">
        <v>22812274.780354839</v>
      </c>
      <c r="W46" s="573"/>
      <c r="X46" s="574">
        <v>128216818.1403548</v>
      </c>
      <c r="Y46" s="555">
        <v>-105988346.06999999</v>
      </c>
      <c r="Z46" s="584">
        <v>22228472.07035483</v>
      </c>
      <c r="AA46" s="600">
        <v>0.17336627435272989</v>
      </c>
      <c r="AB46" s="600"/>
      <c r="AC46" s="569">
        <v>0</v>
      </c>
      <c r="AD46" s="569">
        <v>0</v>
      </c>
      <c r="AE46" s="569">
        <v>982440.57852671423</v>
      </c>
      <c r="AF46" s="569">
        <v>1418440.7939147919</v>
      </c>
      <c r="AG46" s="569">
        <v>169610.2200666251</v>
      </c>
      <c r="AH46" s="570">
        <v>2570491.5925081321</v>
      </c>
      <c r="AI46" s="545"/>
      <c r="AJ46" s="545">
        <v>-67064.34</v>
      </c>
      <c r="AK46" s="545">
        <v>-121810.74</v>
      </c>
      <c r="AL46" s="545">
        <v>-67064.34</v>
      </c>
      <c r="AM46" s="545">
        <v>-684.33</v>
      </c>
      <c r="AN46" s="545">
        <v>-1203052.1399999999</v>
      </c>
      <c r="AO46" s="545">
        <v>-4823025.0991000002</v>
      </c>
      <c r="AP46" s="545">
        <v>804310.22624768852</v>
      </c>
      <c r="AQ46" s="563">
        <v>-170457.06449358669</v>
      </c>
      <c r="AR46" s="563">
        <v>-2039303.4</v>
      </c>
      <c r="AS46" s="563">
        <v>-781504.86</v>
      </c>
      <c r="AT46" s="563">
        <v>-469405.68471083773</v>
      </c>
      <c r="AU46" s="563">
        <v>-266204.37</v>
      </c>
      <c r="AV46" s="563">
        <v>2513980.6113185212</v>
      </c>
      <c r="AW46" s="563">
        <v>-133260.17363273521</v>
      </c>
      <c r="AX46" s="556">
        <v>-6824545.7043709494</v>
      </c>
      <c r="AY46" s="545"/>
      <c r="AZ46" s="580">
        <v>3999066.8663363308</v>
      </c>
      <c r="BA46" s="581">
        <v>5882575.9075377509</v>
      </c>
      <c r="BB46" s="574"/>
      <c r="BC46" s="585">
        <v>27856060.7323661</v>
      </c>
      <c r="BD46" s="563">
        <v>137788.83249999999</v>
      </c>
      <c r="BE46" s="574">
        <v>27993849.5648661</v>
      </c>
      <c r="BF46" s="594"/>
      <c r="BG46" s="545">
        <v>412.52680329665509</v>
      </c>
      <c r="BH46" s="545">
        <v>76.105855946692387</v>
      </c>
      <c r="BI46" s="545">
        <v>491.04489354551168</v>
      </c>
      <c r="BJ46" s="545">
        <v>452.71358189762248</v>
      </c>
      <c r="BK46" s="545">
        <v>59.915771922902692</v>
      </c>
      <c r="BL46" s="545">
        <v>47.952081890316073</v>
      </c>
      <c r="BM46" s="556">
        <v>1540.2589884997001</v>
      </c>
      <c r="BN46" s="545"/>
      <c r="BO46" s="545">
        <v>75.252040176770407</v>
      </c>
      <c r="BP46" s="545">
        <v>0</v>
      </c>
      <c r="BQ46" s="545">
        <v>0</v>
      </c>
      <c r="BR46" s="545">
        <v>154.45598980024261</v>
      </c>
      <c r="BS46" s="545">
        <v>22.012442203618079</v>
      </c>
      <c r="BT46" s="545">
        <v>0</v>
      </c>
      <c r="BU46" s="545">
        <v>0</v>
      </c>
      <c r="BV46" s="545">
        <v>30.011842058914841</v>
      </c>
      <c r="BW46" s="545">
        <v>51.61964724621162</v>
      </c>
      <c r="BX46" s="556">
        <v>333.3519614857575</v>
      </c>
      <c r="BY46" s="555"/>
      <c r="BZ46" s="556">
        <v>1873.6109499854581</v>
      </c>
      <c r="CA46" s="556">
        <v>-1548.79</v>
      </c>
      <c r="CB46" s="556">
        <v>324.82094998545779</v>
      </c>
      <c r="CC46" s="600">
        <v>0.17336627435272989</v>
      </c>
      <c r="CD46" s="600"/>
      <c r="CE46" s="545">
        <v>0</v>
      </c>
      <c r="CF46" s="545">
        <v>0</v>
      </c>
      <c r="CG46" s="545">
        <v>14.356240096542811</v>
      </c>
      <c r="CH46" s="545">
        <v>20.727438427583071</v>
      </c>
      <c r="CI46" s="545">
        <v>2.4784858192191641</v>
      </c>
      <c r="CJ46" s="556">
        <v>37.562164343345053</v>
      </c>
      <c r="CK46" s="545">
        <v>0</v>
      </c>
      <c r="CL46" s="545">
        <v>-0.98</v>
      </c>
      <c r="CM46" s="545">
        <v>-1.78</v>
      </c>
      <c r="CN46" s="545">
        <v>-0.98</v>
      </c>
      <c r="CO46" s="545">
        <v>-0.01</v>
      </c>
      <c r="CP46" s="545">
        <v>-17.579999999999998</v>
      </c>
      <c r="CQ46" s="545">
        <v>-70.478060279397369</v>
      </c>
      <c r="CR46" s="545">
        <v>11.7532510082517</v>
      </c>
      <c r="CS46" s="545">
        <v>-2.4908606153988089</v>
      </c>
      <c r="CT46" s="545">
        <v>-29.8</v>
      </c>
      <c r="CU46" s="545">
        <v>-11.42</v>
      </c>
      <c r="CV46" s="545">
        <v>-6.859346875204035</v>
      </c>
      <c r="CW46" s="545">
        <v>-3.89</v>
      </c>
      <c r="CX46" s="545">
        <v>36.736378813124098</v>
      </c>
      <c r="CY46" s="545">
        <v>-1.947308661504467</v>
      </c>
      <c r="CZ46" s="556">
        <v>-99.725946610128872</v>
      </c>
      <c r="DA46" s="545"/>
      <c r="DB46" s="556">
        <v>58.43769623334255</v>
      </c>
      <c r="DC46" s="556">
        <v>85.961099287445393</v>
      </c>
      <c r="DD46" s="545">
        <v>0</v>
      </c>
      <c r="DE46" s="554">
        <v>407.05596323946202</v>
      </c>
      <c r="DF46" s="545">
        <v>2.0134851972001808</v>
      </c>
      <c r="DG46" s="556">
        <v>409.06944843666213</v>
      </c>
    </row>
    <row r="47" spans="1:111">
      <c r="A47" s="568">
        <v>111</v>
      </c>
      <c r="B47" s="576">
        <v>7</v>
      </c>
      <c r="C47" s="577">
        <v>17829</v>
      </c>
      <c r="D47" s="546" t="s">
        <v>78</v>
      </c>
      <c r="E47" s="578">
        <v>4601912.67</v>
      </c>
      <c r="F47" s="578">
        <v>1020645.18</v>
      </c>
      <c r="G47" s="578">
        <v>6676605.7000000002</v>
      </c>
      <c r="H47" s="578">
        <v>6772234.3499999996</v>
      </c>
      <c r="I47" s="578">
        <v>1116708.6599999999</v>
      </c>
      <c r="J47" s="578">
        <v>755780.66999999993</v>
      </c>
      <c r="K47" s="579">
        <v>20943887.23</v>
      </c>
      <c r="L47" s="545"/>
      <c r="M47" s="578">
        <v>1819481.4431124909</v>
      </c>
      <c r="N47" s="578">
        <v>0</v>
      </c>
      <c r="O47" s="578">
        <v>0</v>
      </c>
      <c r="P47" s="578">
        <v>1979724.76</v>
      </c>
      <c r="Q47" s="578">
        <v>570275.02132357331</v>
      </c>
      <c r="R47" s="578">
        <v>0</v>
      </c>
      <c r="S47" s="571">
        <v>0</v>
      </c>
      <c r="T47" s="578">
        <v>726207.87627139362</v>
      </c>
      <c r="U47" s="578">
        <v>1066738.73</v>
      </c>
      <c r="V47" s="572">
        <v>6162427.8307074588</v>
      </c>
      <c r="W47" s="573"/>
      <c r="X47" s="574">
        <v>27106315.060707461</v>
      </c>
      <c r="Y47" s="555">
        <v>-27613376.91</v>
      </c>
      <c r="Z47" s="584">
        <v>-507061.84929254279</v>
      </c>
      <c r="AA47" s="600">
        <v>-1.8706410227909039E-2</v>
      </c>
      <c r="AB47" s="600"/>
      <c r="AC47" s="569">
        <v>0</v>
      </c>
      <c r="AD47" s="569">
        <v>0</v>
      </c>
      <c r="AE47" s="569">
        <v>242491.40211282641</v>
      </c>
      <c r="AF47" s="569">
        <v>384074.93986513291</v>
      </c>
      <c r="AG47" s="569">
        <v>0</v>
      </c>
      <c r="AH47" s="570">
        <v>626566.34197795927</v>
      </c>
      <c r="AI47" s="545"/>
      <c r="AJ47" s="545">
        <v>-17472.419999999998</v>
      </c>
      <c r="AK47" s="545">
        <v>-31735.62</v>
      </c>
      <c r="AL47" s="545">
        <v>-17472.419999999998</v>
      </c>
      <c r="AM47" s="545">
        <v>-178.29</v>
      </c>
      <c r="AN47" s="545">
        <v>-313433.81999999989</v>
      </c>
      <c r="AO47" s="545">
        <v>-995523.20244999998</v>
      </c>
      <c r="AP47" s="545">
        <v>3283324.5640364131</v>
      </c>
      <c r="AQ47" s="563">
        <v>2913847.119219434</v>
      </c>
      <c r="AR47" s="563">
        <v>-531304.20000000007</v>
      </c>
      <c r="AS47" s="563">
        <v>-203607.18</v>
      </c>
      <c r="AT47" s="563">
        <v>-190017.7533551415</v>
      </c>
      <c r="AU47" s="563">
        <v>-69354.81</v>
      </c>
      <c r="AV47" s="563">
        <v>580310.68038950115</v>
      </c>
      <c r="AW47" s="563">
        <v>133830.09111663359</v>
      </c>
      <c r="AX47" s="556">
        <v>4541212.7389568407</v>
      </c>
      <c r="AY47" s="545"/>
      <c r="AZ47" s="580">
        <v>4234258.5979948901</v>
      </c>
      <c r="BA47" s="581">
        <v>1937772.5220660809</v>
      </c>
      <c r="BB47" s="574"/>
      <c r="BC47" s="585">
        <v>10832748.35170323</v>
      </c>
      <c r="BD47" s="563">
        <v>151021.79</v>
      </c>
      <c r="BE47" s="574">
        <v>10983770.141703229</v>
      </c>
      <c r="BF47" s="594"/>
      <c r="BG47" s="545">
        <v>258.11389702170618</v>
      </c>
      <c r="BH47" s="545">
        <v>57.24635032811711</v>
      </c>
      <c r="BI47" s="545">
        <v>374.48009983734369</v>
      </c>
      <c r="BJ47" s="545">
        <v>379.84375736160189</v>
      </c>
      <c r="BK47" s="545">
        <v>62.634396769308417</v>
      </c>
      <c r="BL47" s="545">
        <v>42.390524987380097</v>
      </c>
      <c r="BM47" s="556">
        <v>1174.709026305457</v>
      </c>
      <c r="BN47" s="545"/>
      <c r="BO47" s="545">
        <v>102.05179444234059</v>
      </c>
      <c r="BP47" s="545">
        <v>0</v>
      </c>
      <c r="BQ47" s="545">
        <v>0</v>
      </c>
      <c r="BR47" s="545">
        <v>111.03958494587469</v>
      </c>
      <c r="BS47" s="545">
        <v>31.985810831991319</v>
      </c>
      <c r="BT47" s="545">
        <v>0</v>
      </c>
      <c r="BU47" s="545">
        <v>0</v>
      </c>
      <c r="BV47" s="545">
        <v>40.731834442279073</v>
      </c>
      <c r="BW47" s="545">
        <v>59.831663581804918</v>
      </c>
      <c r="BX47" s="556">
        <v>345.64068824429069</v>
      </c>
      <c r="BY47" s="555"/>
      <c r="BZ47" s="556">
        <v>1520.3497145497479</v>
      </c>
      <c r="CA47" s="556">
        <v>-1548.79</v>
      </c>
      <c r="CB47" s="556">
        <v>-28.440285450251992</v>
      </c>
      <c r="CC47" s="600">
        <v>-1.8706410227909039E-2</v>
      </c>
      <c r="CD47" s="600"/>
      <c r="CE47" s="545">
        <v>0</v>
      </c>
      <c r="CF47" s="545">
        <v>0</v>
      </c>
      <c r="CG47" s="545">
        <v>13.600953621225329</v>
      </c>
      <c r="CH47" s="545">
        <v>21.54214705620803</v>
      </c>
      <c r="CI47" s="545">
        <v>0</v>
      </c>
      <c r="CJ47" s="556">
        <v>35.143100677433353</v>
      </c>
      <c r="CK47" s="545">
        <v>0</v>
      </c>
      <c r="CL47" s="545">
        <v>-0.97999999999999987</v>
      </c>
      <c r="CM47" s="545">
        <v>-1.78</v>
      </c>
      <c r="CN47" s="545">
        <v>-0.97999999999999987</v>
      </c>
      <c r="CO47" s="545">
        <v>-0.01</v>
      </c>
      <c r="CP47" s="545">
        <v>-17.579999999999998</v>
      </c>
      <c r="CQ47" s="545">
        <v>-55.837298920298387</v>
      </c>
      <c r="CR47" s="545">
        <v>184.1564060820244</v>
      </c>
      <c r="CS47" s="545">
        <v>163.43300909862771</v>
      </c>
      <c r="CT47" s="545">
        <v>-29.8</v>
      </c>
      <c r="CU47" s="545">
        <v>-11.42</v>
      </c>
      <c r="CV47" s="545">
        <v>-10.657790866293199</v>
      </c>
      <c r="CW47" s="545">
        <v>-3.89</v>
      </c>
      <c r="CX47" s="545">
        <v>32.548694844887613</v>
      </c>
      <c r="CY47" s="545">
        <v>7.5063150550582511</v>
      </c>
      <c r="CZ47" s="556">
        <v>254.70933529400639</v>
      </c>
      <c r="DA47" s="545"/>
      <c r="DB47" s="556">
        <v>237.49277009338101</v>
      </c>
      <c r="DC47" s="556">
        <v>108.6865512404555</v>
      </c>
      <c r="DD47" s="545">
        <v>0</v>
      </c>
      <c r="DE47" s="554">
        <v>607.59147185502434</v>
      </c>
      <c r="DF47" s="545">
        <v>8.4705698580963595</v>
      </c>
      <c r="DG47" s="556">
        <v>616.06204171312061</v>
      </c>
    </row>
    <row r="48" spans="1:111">
      <c r="A48" s="568">
        <v>139</v>
      </c>
      <c r="B48" s="576">
        <v>17</v>
      </c>
      <c r="C48" s="577">
        <v>9806</v>
      </c>
      <c r="D48" s="546" t="s">
        <v>79</v>
      </c>
      <c r="E48" s="578">
        <v>5992354.1200000001</v>
      </c>
      <c r="F48" s="578">
        <v>1173265.02</v>
      </c>
      <c r="G48" s="578">
        <v>7395750.5</v>
      </c>
      <c r="H48" s="578">
        <v>6578346.25</v>
      </c>
      <c r="I48" s="578">
        <v>536129.69999999995</v>
      </c>
      <c r="J48" s="578">
        <v>436460.97</v>
      </c>
      <c r="K48" s="579">
        <v>22112306.559999999</v>
      </c>
      <c r="L48" s="545"/>
      <c r="M48" s="578">
        <v>930254.31833891117</v>
      </c>
      <c r="N48" s="578">
        <v>0</v>
      </c>
      <c r="O48" s="578">
        <v>0</v>
      </c>
      <c r="P48" s="578">
        <v>196369.46</v>
      </c>
      <c r="Q48" s="578">
        <v>1363110.590268153</v>
      </c>
      <c r="R48" s="578">
        <v>0</v>
      </c>
      <c r="S48" s="571">
        <v>0</v>
      </c>
      <c r="T48" s="578">
        <v>188460.35907320931</v>
      </c>
      <c r="U48" s="578">
        <v>539468.96750000003</v>
      </c>
      <c r="V48" s="572">
        <v>3217663.6951802741</v>
      </c>
      <c r="W48" s="573"/>
      <c r="X48" s="574">
        <v>25329970.255180269</v>
      </c>
      <c r="Y48" s="555">
        <v>-15187434.74</v>
      </c>
      <c r="Z48" s="584">
        <v>10142535.515180269</v>
      </c>
      <c r="AA48" s="600">
        <v>0.40041640053272493</v>
      </c>
      <c r="AB48" s="600"/>
      <c r="AC48" s="569">
        <v>0</v>
      </c>
      <c r="AD48" s="569">
        <v>0</v>
      </c>
      <c r="AE48" s="569">
        <v>90896.024197004037</v>
      </c>
      <c r="AF48" s="569">
        <v>183798.80072435411</v>
      </c>
      <c r="AG48" s="569">
        <v>0</v>
      </c>
      <c r="AH48" s="570">
        <v>274694.82492135809</v>
      </c>
      <c r="AI48" s="545"/>
      <c r="AJ48" s="545">
        <v>-9609.8799999999992</v>
      </c>
      <c r="AK48" s="545">
        <v>-17454.68</v>
      </c>
      <c r="AL48" s="545">
        <v>-9609.8799999999992</v>
      </c>
      <c r="AM48" s="545">
        <v>-98.06</v>
      </c>
      <c r="AN48" s="545">
        <v>-172389.48</v>
      </c>
      <c r="AO48" s="545">
        <v>-240113.73850000001</v>
      </c>
      <c r="AP48" s="545">
        <v>-910061.4245212822</v>
      </c>
      <c r="AQ48" s="563">
        <v>-849704.6213589015</v>
      </c>
      <c r="AR48" s="563">
        <v>-292218.8</v>
      </c>
      <c r="AS48" s="563">
        <v>-111984.52</v>
      </c>
      <c r="AT48" s="563">
        <v>-291289.29688874749</v>
      </c>
      <c r="AU48" s="563">
        <v>-38145.339999999997</v>
      </c>
      <c r="AV48" s="563">
        <v>551606.1976680411</v>
      </c>
      <c r="AW48" s="563">
        <v>-21958.956004720061</v>
      </c>
      <c r="AX48" s="556">
        <v>-2413032.47960561</v>
      </c>
      <c r="AY48" s="545"/>
      <c r="AZ48" s="580">
        <v>5631429.3875265978</v>
      </c>
      <c r="BA48" s="581">
        <v>696858.62628587161</v>
      </c>
      <c r="BB48" s="574"/>
      <c r="BC48" s="585">
        <v>14332485.874308489</v>
      </c>
      <c r="BD48" s="563">
        <v>148407</v>
      </c>
      <c r="BE48" s="574">
        <v>14480892.874308489</v>
      </c>
      <c r="BF48" s="594"/>
      <c r="BG48" s="545">
        <v>611.09056903936369</v>
      </c>
      <c r="BH48" s="545">
        <v>119.6476667346523</v>
      </c>
      <c r="BI48" s="545">
        <v>754.20665918825205</v>
      </c>
      <c r="BJ48" s="545">
        <v>670.8490974913318</v>
      </c>
      <c r="BK48" s="545">
        <v>54.673638588619212</v>
      </c>
      <c r="BL48" s="545">
        <v>44.509582908423411</v>
      </c>
      <c r="BM48" s="556">
        <v>2254.9772139506422</v>
      </c>
      <c r="BN48" s="545"/>
      <c r="BO48" s="545">
        <v>94.865828914839</v>
      </c>
      <c r="BP48" s="545">
        <v>0</v>
      </c>
      <c r="BQ48" s="545">
        <v>0</v>
      </c>
      <c r="BR48" s="545">
        <v>20.02543952682031</v>
      </c>
      <c r="BS48" s="545">
        <v>139.00781055151469</v>
      </c>
      <c r="BT48" s="545">
        <v>0</v>
      </c>
      <c r="BU48" s="545">
        <v>0</v>
      </c>
      <c r="BV48" s="545">
        <v>19.218882222436189</v>
      </c>
      <c r="BW48" s="545">
        <v>55.014171680603717</v>
      </c>
      <c r="BX48" s="556">
        <v>328.13213289621388</v>
      </c>
      <c r="BY48" s="555"/>
      <c r="BZ48" s="556">
        <v>2583.1093468468562</v>
      </c>
      <c r="CA48" s="556">
        <v>-1548.79</v>
      </c>
      <c r="CB48" s="556">
        <v>1034.319346846856</v>
      </c>
      <c r="CC48" s="600">
        <v>0.40041640053272493</v>
      </c>
      <c r="CD48" s="600"/>
      <c r="CE48" s="545">
        <v>0</v>
      </c>
      <c r="CF48" s="545">
        <v>0</v>
      </c>
      <c r="CG48" s="545">
        <v>9.2694293490724089</v>
      </c>
      <c r="CH48" s="545">
        <v>18.743504051025301</v>
      </c>
      <c r="CI48" s="545">
        <v>0</v>
      </c>
      <c r="CJ48" s="556">
        <v>28.012933400097712</v>
      </c>
      <c r="CK48" s="545">
        <v>0</v>
      </c>
      <c r="CL48" s="545">
        <v>-0.97999999999999987</v>
      </c>
      <c r="CM48" s="545">
        <v>-1.78</v>
      </c>
      <c r="CN48" s="545">
        <v>-0.97999999999999987</v>
      </c>
      <c r="CO48" s="545">
        <v>-0.01</v>
      </c>
      <c r="CP48" s="545">
        <v>-17.579999999999998</v>
      </c>
      <c r="CQ48" s="545">
        <v>-24.486410208035899</v>
      </c>
      <c r="CR48" s="545">
        <v>-92.806590304026329</v>
      </c>
      <c r="CS48" s="545">
        <v>-86.651501260340765</v>
      </c>
      <c r="CT48" s="545">
        <v>-29.8</v>
      </c>
      <c r="CU48" s="545">
        <v>-11.42</v>
      </c>
      <c r="CV48" s="545">
        <v>-29.70521077796732</v>
      </c>
      <c r="CW48" s="545">
        <v>-3.890000000000001</v>
      </c>
      <c r="CX48" s="545">
        <v>56.251906757907513</v>
      </c>
      <c r="CY48" s="545">
        <v>-2.2393387726616418</v>
      </c>
      <c r="CZ48" s="556">
        <v>-246.07714456512451</v>
      </c>
      <c r="DA48" s="545"/>
      <c r="DB48" s="556">
        <v>574.28404930925944</v>
      </c>
      <c r="DC48" s="556">
        <v>71.064514204147628</v>
      </c>
      <c r="DD48" s="545">
        <v>0</v>
      </c>
      <c r="DE48" s="554">
        <v>1461.603699195236</v>
      </c>
      <c r="DF48" s="545">
        <v>15.13430552722823</v>
      </c>
      <c r="DG48" s="556">
        <v>1476.7380047224649</v>
      </c>
    </row>
    <row r="49" spans="1:111">
      <c r="A49" s="568">
        <v>140</v>
      </c>
      <c r="B49" s="576">
        <v>11</v>
      </c>
      <c r="C49" s="577">
        <v>20463</v>
      </c>
      <c r="D49" s="546" t="s">
        <v>80</v>
      </c>
      <c r="E49" s="578">
        <v>7454560.29</v>
      </c>
      <c r="F49" s="578">
        <v>1592969.58</v>
      </c>
      <c r="G49" s="578">
        <v>10631902.1</v>
      </c>
      <c r="H49" s="578">
        <v>10400711.65</v>
      </c>
      <c r="I49" s="578">
        <v>1222740.8600000001</v>
      </c>
      <c r="J49" s="578">
        <v>929555.99999999988</v>
      </c>
      <c r="K49" s="579">
        <v>32232440.48</v>
      </c>
      <c r="L49" s="545"/>
      <c r="M49" s="578">
        <v>1761776.9447429499</v>
      </c>
      <c r="N49" s="578">
        <v>0</v>
      </c>
      <c r="O49" s="578">
        <v>0</v>
      </c>
      <c r="P49" s="578">
        <v>1869517.41</v>
      </c>
      <c r="Q49" s="578">
        <v>643705.40707442584</v>
      </c>
      <c r="R49" s="578">
        <v>0</v>
      </c>
      <c r="S49" s="571">
        <v>0</v>
      </c>
      <c r="T49" s="578">
        <v>567002.69562436373</v>
      </c>
      <c r="U49" s="578">
        <v>1142889.4375</v>
      </c>
      <c r="V49" s="572">
        <v>5984891.8949417388</v>
      </c>
      <c r="W49" s="573"/>
      <c r="X49" s="574">
        <v>38217332.374941736</v>
      </c>
      <c r="Y49" s="555">
        <v>-31692889.77</v>
      </c>
      <c r="Z49" s="584">
        <v>6524442.6049417369</v>
      </c>
      <c r="AA49" s="600">
        <v>0.17071946678360181</v>
      </c>
      <c r="AB49" s="600"/>
      <c r="AC49" s="569">
        <v>351111.766236</v>
      </c>
      <c r="AD49" s="569">
        <v>0</v>
      </c>
      <c r="AE49" s="569">
        <v>315165.00089680211</v>
      </c>
      <c r="AF49" s="569">
        <v>413042.24652609602</v>
      </c>
      <c r="AG49" s="569">
        <v>0</v>
      </c>
      <c r="AH49" s="570">
        <v>1079319.013658898</v>
      </c>
      <c r="AI49" s="545"/>
      <c r="AJ49" s="545">
        <v>-20053.740000000002</v>
      </c>
      <c r="AK49" s="545">
        <v>-36424.14</v>
      </c>
      <c r="AL49" s="545">
        <v>-20053.740000000002</v>
      </c>
      <c r="AM49" s="545">
        <v>-204.63</v>
      </c>
      <c r="AN49" s="545">
        <v>-359739.54</v>
      </c>
      <c r="AO49" s="545">
        <v>-1056652.4929</v>
      </c>
      <c r="AP49" s="545">
        <v>5687944.3897173544</v>
      </c>
      <c r="AQ49" s="563">
        <v>2239328.8329352611</v>
      </c>
      <c r="AR49" s="563">
        <v>-609797.4</v>
      </c>
      <c r="AS49" s="563">
        <v>-233687.46</v>
      </c>
      <c r="AT49" s="563">
        <v>-449360.12719338271</v>
      </c>
      <c r="AU49" s="563">
        <v>-79601.070000000007</v>
      </c>
      <c r="AV49" s="563">
        <v>778185.43467979413</v>
      </c>
      <c r="AW49" s="563">
        <v>97474.273143319471</v>
      </c>
      <c r="AX49" s="556">
        <v>5937358.5903823441</v>
      </c>
      <c r="AY49" s="545"/>
      <c r="AZ49" s="580">
        <v>7494006.2442667149</v>
      </c>
      <c r="BA49" s="581">
        <v>2271719.8619182832</v>
      </c>
      <c r="BB49" s="574"/>
      <c r="BC49" s="585">
        <v>23306846.315167978</v>
      </c>
      <c r="BD49" s="563">
        <v>-91111.297499999986</v>
      </c>
      <c r="BE49" s="574">
        <v>23215735.017667979</v>
      </c>
      <c r="BF49" s="594"/>
      <c r="BG49" s="545">
        <v>364.29459463421779</v>
      </c>
      <c r="BH49" s="545">
        <v>77.846336314323423</v>
      </c>
      <c r="BI49" s="545">
        <v>519.5671260323511</v>
      </c>
      <c r="BJ49" s="545">
        <v>508.26915163954459</v>
      </c>
      <c r="BK49" s="545">
        <v>59.753743830327913</v>
      </c>
      <c r="BL49" s="545">
        <v>45.426183844011128</v>
      </c>
      <c r="BM49" s="556">
        <v>1575.1571362947759</v>
      </c>
      <c r="BN49" s="545"/>
      <c r="BO49" s="545">
        <v>86.095731063038173</v>
      </c>
      <c r="BP49" s="545">
        <v>0</v>
      </c>
      <c r="BQ49" s="545">
        <v>0</v>
      </c>
      <c r="BR49" s="545">
        <v>91.360866441870684</v>
      </c>
      <c r="BS49" s="545">
        <v>31.45703988048799</v>
      </c>
      <c r="BT49" s="545">
        <v>0</v>
      </c>
      <c r="BU49" s="545">
        <v>0</v>
      </c>
      <c r="BV49" s="545">
        <v>27.70867886548227</v>
      </c>
      <c r="BW49" s="545">
        <v>55.851509431657149</v>
      </c>
      <c r="BX49" s="556">
        <v>292.47382568253619</v>
      </c>
      <c r="BY49" s="555"/>
      <c r="BZ49" s="556">
        <v>1867.6309619773119</v>
      </c>
      <c r="CA49" s="556">
        <v>-1548.79</v>
      </c>
      <c r="CB49" s="556">
        <v>318.84096197731208</v>
      </c>
      <c r="CC49" s="600">
        <v>0.17071946678360181</v>
      </c>
      <c r="CD49" s="600"/>
      <c r="CE49" s="545">
        <v>17.158372</v>
      </c>
      <c r="CF49" s="545">
        <v>0</v>
      </c>
      <c r="CG49" s="545">
        <v>15.401700674231639</v>
      </c>
      <c r="CH49" s="545">
        <v>20.184833432345989</v>
      </c>
      <c r="CI49" s="545">
        <v>0</v>
      </c>
      <c r="CJ49" s="556">
        <v>52.744906106577638</v>
      </c>
      <c r="CK49" s="545">
        <v>0</v>
      </c>
      <c r="CL49" s="545">
        <v>-0.97999999999999987</v>
      </c>
      <c r="CM49" s="545">
        <v>-1.78</v>
      </c>
      <c r="CN49" s="545">
        <v>-0.97999999999999987</v>
      </c>
      <c r="CO49" s="545">
        <v>-0.01</v>
      </c>
      <c r="CP49" s="545">
        <v>-17.579999999999998</v>
      </c>
      <c r="CQ49" s="545">
        <v>-51.637222934076142</v>
      </c>
      <c r="CR49" s="545">
        <v>277.96239015380712</v>
      </c>
      <c r="CS49" s="545">
        <v>109.43306616504231</v>
      </c>
      <c r="CT49" s="545">
        <v>-29.8</v>
      </c>
      <c r="CU49" s="545">
        <v>-11.42</v>
      </c>
      <c r="CV49" s="545">
        <v>-21.959640677974029</v>
      </c>
      <c r="CW49" s="545">
        <v>-3.89</v>
      </c>
      <c r="CX49" s="545">
        <v>38.028902637921817</v>
      </c>
      <c r="CY49" s="545">
        <v>4.7634400206870682</v>
      </c>
      <c r="CZ49" s="556">
        <v>290.15093536540797</v>
      </c>
      <c r="DA49" s="545"/>
      <c r="DB49" s="556">
        <v>366.22226673834308</v>
      </c>
      <c r="DC49" s="556">
        <v>111.01597331370191</v>
      </c>
      <c r="DD49" s="545">
        <v>0</v>
      </c>
      <c r="DE49" s="554">
        <v>1138.975043501343</v>
      </c>
      <c r="DF49" s="545">
        <v>-4.4524897375751351</v>
      </c>
      <c r="DG49" s="556">
        <v>1134.522553763768</v>
      </c>
    </row>
    <row r="50" spans="1:111">
      <c r="A50" s="568">
        <v>142</v>
      </c>
      <c r="B50" s="576">
        <v>7</v>
      </c>
      <c r="C50" s="577">
        <v>6401</v>
      </c>
      <c r="D50" s="546" t="s">
        <v>81</v>
      </c>
      <c r="E50" s="578">
        <v>2475882.84</v>
      </c>
      <c r="F50" s="578">
        <v>534169.43999999994</v>
      </c>
      <c r="G50" s="578">
        <v>3097225.9</v>
      </c>
      <c r="H50" s="578">
        <v>2714433.4</v>
      </c>
      <c r="I50" s="578">
        <v>385788.68</v>
      </c>
      <c r="J50" s="578">
        <v>274477.23</v>
      </c>
      <c r="K50" s="579">
        <v>9481977.4900000002</v>
      </c>
      <c r="L50" s="545"/>
      <c r="M50" s="578">
        <v>478893.92535057763</v>
      </c>
      <c r="N50" s="578">
        <v>0</v>
      </c>
      <c r="O50" s="578">
        <v>0</v>
      </c>
      <c r="P50" s="578">
        <v>316595.65999999997</v>
      </c>
      <c r="Q50" s="578">
        <v>497637.65674236452</v>
      </c>
      <c r="R50" s="578">
        <v>0</v>
      </c>
      <c r="S50" s="571">
        <v>0</v>
      </c>
      <c r="T50" s="578">
        <v>173988.99883414581</v>
      </c>
      <c r="U50" s="578">
        <v>301018.52750000003</v>
      </c>
      <c r="V50" s="572">
        <v>1768134.7684270879</v>
      </c>
      <c r="W50" s="573"/>
      <c r="X50" s="574">
        <v>11250112.258427089</v>
      </c>
      <c r="Y50" s="555">
        <v>-9913804.7899999991</v>
      </c>
      <c r="Z50" s="584">
        <v>1336307.4684270881</v>
      </c>
      <c r="AA50" s="600">
        <v>0.1187817008160167</v>
      </c>
      <c r="AB50" s="600"/>
      <c r="AC50" s="569">
        <v>0</v>
      </c>
      <c r="AD50" s="569">
        <v>0</v>
      </c>
      <c r="AE50" s="569">
        <v>70430.578256678142</v>
      </c>
      <c r="AF50" s="569">
        <v>119771.2339817403</v>
      </c>
      <c r="AG50" s="569">
        <v>0</v>
      </c>
      <c r="AH50" s="570">
        <v>190201.81223841841</v>
      </c>
      <c r="AI50" s="545"/>
      <c r="AJ50" s="545">
        <v>-6272.98</v>
      </c>
      <c r="AK50" s="545">
        <v>-11393.78</v>
      </c>
      <c r="AL50" s="545">
        <v>-6272.98</v>
      </c>
      <c r="AM50" s="545">
        <v>-64.010000000000005</v>
      </c>
      <c r="AN50" s="545">
        <v>-112529.58</v>
      </c>
      <c r="AO50" s="545">
        <v>-241285.59</v>
      </c>
      <c r="AP50" s="545">
        <v>302401.4120114441</v>
      </c>
      <c r="AQ50" s="563">
        <v>39864.378232293013</v>
      </c>
      <c r="AR50" s="563">
        <v>-190749.8</v>
      </c>
      <c r="AS50" s="563">
        <v>-73099.42</v>
      </c>
      <c r="AT50" s="563">
        <v>-84026.990984866803</v>
      </c>
      <c r="AU50" s="563">
        <v>-24899.89</v>
      </c>
      <c r="AV50" s="563">
        <v>182776.87291591469</v>
      </c>
      <c r="AW50" s="563">
        <v>30310.495273311451</v>
      </c>
      <c r="AX50" s="556">
        <v>-195241.8625519035</v>
      </c>
      <c r="AY50" s="545"/>
      <c r="AZ50" s="580">
        <v>2602144.279742917</v>
      </c>
      <c r="BA50" s="581">
        <v>792531.94730695186</v>
      </c>
      <c r="BB50" s="574"/>
      <c r="BC50" s="585">
        <v>4725943.6451634727</v>
      </c>
      <c r="BD50" s="563">
        <v>587497.37750000006</v>
      </c>
      <c r="BE50" s="574">
        <v>5313441.0226634732</v>
      </c>
      <c r="BF50" s="594"/>
      <c r="BG50" s="545">
        <v>386.79625683486961</v>
      </c>
      <c r="BH50" s="545">
        <v>83.450935791282603</v>
      </c>
      <c r="BI50" s="545">
        <v>483.86594282143409</v>
      </c>
      <c r="BJ50" s="545">
        <v>424.06395875644432</v>
      </c>
      <c r="BK50" s="545">
        <v>60.270064052491797</v>
      </c>
      <c r="BL50" s="545">
        <v>42.880367130135923</v>
      </c>
      <c r="BM50" s="556">
        <v>1481.327525386658</v>
      </c>
      <c r="BN50" s="545"/>
      <c r="BO50" s="545">
        <v>74.815485916353325</v>
      </c>
      <c r="BP50" s="545">
        <v>0</v>
      </c>
      <c r="BQ50" s="545">
        <v>0</v>
      </c>
      <c r="BR50" s="545">
        <v>49.46034369629745</v>
      </c>
      <c r="BS50" s="545">
        <v>77.743736407180833</v>
      </c>
      <c r="BT50" s="545">
        <v>0</v>
      </c>
      <c r="BU50" s="545">
        <v>0</v>
      </c>
      <c r="BV50" s="545">
        <v>27.1815339531551</v>
      </c>
      <c r="BW50" s="545">
        <v>47.026796984846108</v>
      </c>
      <c r="BX50" s="556">
        <v>276.22789695783291</v>
      </c>
      <c r="BY50" s="555"/>
      <c r="BZ50" s="556">
        <v>1757.555422344491</v>
      </c>
      <c r="CA50" s="556">
        <v>-1548.79</v>
      </c>
      <c r="CB50" s="556">
        <v>208.76542234449121</v>
      </c>
      <c r="CC50" s="600">
        <v>0.1187817008160167</v>
      </c>
      <c r="CD50" s="600"/>
      <c r="CE50" s="545">
        <v>0</v>
      </c>
      <c r="CF50" s="545">
        <v>0</v>
      </c>
      <c r="CG50" s="545">
        <v>11.00305862469585</v>
      </c>
      <c r="CH50" s="545">
        <v>18.7113316640744</v>
      </c>
      <c r="CI50" s="545">
        <v>0</v>
      </c>
      <c r="CJ50" s="556">
        <v>29.71439028877025</v>
      </c>
      <c r="CK50" s="545">
        <v>0</v>
      </c>
      <c r="CL50" s="545">
        <v>-0.98</v>
      </c>
      <c r="CM50" s="545">
        <v>-1.78</v>
      </c>
      <c r="CN50" s="545">
        <v>-0.98</v>
      </c>
      <c r="CO50" s="545">
        <v>-0.01</v>
      </c>
      <c r="CP50" s="545">
        <v>-17.579999999999998</v>
      </c>
      <c r="CQ50" s="545">
        <v>-37.694983596313072</v>
      </c>
      <c r="CR50" s="545">
        <v>47.24283893320483</v>
      </c>
      <c r="CS50" s="545">
        <v>6.227835999420873</v>
      </c>
      <c r="CT50" s="545">
        <v>-29.8</v>
      </c>
      <c r="CU50" s="545">
        <v>-11.42</v>
      </c>
      <c r="CV50" s="545">
        <v>-13.1271662216633</v>
      </c>
      <c r="CW50" s="545">
        <v>-3.89</v>
      </c>
      <c r="CX50" s="545">
        <v>28.55442476424227</v>
      </c>
      <c r="CY50" s="545">
        <v>4.7352749997362054</v>
      </c>
      <c r="CZ50" s="556">
        <v>-30.501775121372209</v>
      </c>
      <c r="DA50" s="545"/>
      <c r="DB50" s="556">
        <v>406.52152472159298</v>
      </c>
      <c r="DC50" s="556">
        <v>123.81377086501359</v>
      </c>
      <c r="DD50" s="545">
        <v>0</v>
      </c>
      <c r="DE50" s="554">
        <v>738.31333309849595</v>
      </c>
      <c r="DF50" s="545">
        <v>91.78212427745666</v>
      </c>
      <c r="DG50" s="556">
        <v>830.09545737595272</v>
      </c>
    </row>
    <row r="51" spans="1:111">
      <c r="A51" s="568">
        <v>143</v>
      </c>
      <c r="B51" s="576">
        <v>6</v>
      </c>
      <c r="C51" s="577">
        <v>6758</v>
      </c>
      <c r="D51" s="546" t="s">
        <v>82</v>
      </c>
      <c r="E51" s="578">
        <v>2009412.16</v>
      </c>
      <c r="F51" s="578">
        <v>467398.26</v>
      </c>
      <c r="G51" s="578">
        <v>3620240.3</v>
      </c>
      <c r="H51" s="578">
        <v>3226851.95</v>
      </c>
      <c r="I51" s="578">
        <v>407907.98</v>
      </c>
      <c r="J51" s="578">
        <v>291433.02</v>
      </c>
      <c r="K51" s="579">
        <v>10023243.67</v>
      </c>
      <c r="L51" s="545"/>
      <c r="M51" s="578">
        <v>526162.61378974817</v>
      </c>
      <c r="N51" s="578">
        <v>0</v>
      </c>
      <c r="O51" s="578">
        <v>0</v>
      </c>
      <c r="P51" s="578">
        <v>645213.93999999994</v>
      </c>
      <c r="Q51" s="578">
        <v>633134.60361098161</v>
      </c>
      <c r="R51" s="578">
        <v>0</v>
      </c>
      <c r="S51" s="571">
        <v>0</v>
      </c>
      <c r="T51" s="578">
        <v>230142.0552136648</v>
      </c>
      <c r="U51" s="578">
        <v>319380.21750000003</v>
      </c>
      <c r="V51" s="572">
        <v>2354033.430114395</v>
      </c>
      <c r="W51" s="573"/>
      <c r="X51" s="574">
        <v>12377277.10011439</v>
      </c>
      <c r="Y51" s="555">
        <v>-10466722.82</v>
      </c>
      <c r="Z51" s="584">
        <v>1910554.2801143939</v>
      </c>
      <c r="AA51" s="600">
        <v>0.1543598211998288</v>
      </c>
      <c r="AB51" s="600"/>
      <c r="AC51" s="569">
        <v>37364.360264000003</v>
      </c>
      <c r="AD51" s="569">
        <v>0</v>
      </c>
      <c r="AE51" s="569">
        <v>84170.886205156363</v>
      </c>
      <c r="AF51" s="569">
        <v>131052.28656195779</v>
      </c>
      <c r="AG51" s="569">
        <v>0</v>
      </c>
      <c r="AH51" s="570">
        <v>252587.53303111409</v>
      </c>
      <c r="AI51" s="545"/>
      <c r="AJ51" s="545">
        <v>-6622.84</v>
      </c>
      <c r="AK51" s="545">
        <v>-12029.24</v>
      </c>
      <c r="AL51" s="545">
        <v>-6622.84</v>
      </c>
      <c r="AM51" s="545">
        <v>-67.58</v>
      </c>
      <c r="AN51" s="545">
        <v>-118805.64</v>
      </c>
      <c r="AO51" s="545">
        <v>-310764.88130000001</v>
      </c>
      <c r="AP51" s="545">
        <v>-569157.69478586689</v>
      </c>
      <c r="AQ51" s="563">
        <v>-28758.543165897321</v>
      </c>
      <c r="AR51" s="563">
        <v>-201388.4</v>
      </c>
      <c r="AS51" s="563">
        <v>-77176.36</v>
      </c>
      <c r="AT51" s="563">
        <v>-80856.292081696869</v>
      </c>
      <c r="AU51" s="563">
        <v>-26288.62</v>
      </c>
      <c r="AV51" s="563">
        <v>334277.64786337712</v>
      </c>
      <c r="AW51" s="563">
        <v>-18802.270388267731</v>
      </c>
      <c r="AX51" s="556">
        <v>-1123063.5538583519</v>
      </c>
      <c r="AY51" s="545"/>
      <c r="AZ51" s="580">
        <v>2744908.938180489</v>
      </c>
      <c r="BA51" s="581">
        <v>859516.87219683977</v>
      </c>
      <c r="BB51" s="574"/>
      <c r="BC51" s="585">
        <v>4644504.0696644839</v>
      </c>
      <c r="BD51" s="563">
        <v>159767.20250000001</v>
      </c>
      <c r="BE51" s="574">
        <v>4804271.2721644836</v>
      </c>
      <c r="BF51" s="594"/>
      <c r="BG51" s="545">
        <v>297.33828943474401</v>
      </c>
      <c r="BH51" s="545">
        <v>69.162216632139689</v>
      </c>
      <c r="BI51" s="545">
        <v>535.69699615270792</v>
      </c>
      <c r="BJ51" s="545">
        <v>477.48623113347139</v>
      </c>
      <c r="BK51" s="545">
        <v>60.359274933412252</v>
      </c>
      <c r="BL51" s="545">
        <v>43.124152116010649</v>
      </c>
      <c r="BM51" s="556">
        <v>1483.1671604024859</v>
      </c>
      <c r="BN51" s="545"/>
      <c r="BO51" s="545">
        <v>77.857741016535684</v>
      </c>
      <c r="BP51" s="545">
        <v>0</v>
      </c>
      <c r="BQ51" s="545">
        <v>0</v>
      </c>
      <c r="BR51" s="545">
        <v>95.474095886356906</v>
      </c>
      <c r="BS51" s="545">
        <v>93.686682984756089</v>
      </c>
      <c r="BT51" s="545">
        <v>0</v>
      </c>
      <c r="BU51" s="545">
        <v>0</v>
      </c>
      <c r="BV51" s="545">
        <v>34.054758096132709</v>
      </c>
      <c r="BW51" s="545">
        <v>47.259576427937262</v>
      </c>
      <c r="BX51" s="556">
        <v>348.33285441171859</v>
      </c>
      <c r="BY51" s="555"/>
      <c r="BZ51" s="556">
        <v>1831.500014814204</v>
      </c>
      <c r="CA51" s="556">
        <v>-1548.79</v>
      </c>
      <c r="CB51" s="556">
        <v>282.71001481420438</v>
      </c>
      <c r="CC51" s="600">
        <v>0.1543598211998288</v>
      </c>
      <c r="CD51" s="600"/>
      <c r="CE51" s="545">
        <v>5.5289079999999986</v>
      </c>
      <c r="CF51" s="545">
        <v>0</v>
      </c>
      <c r="CG51" s="545">
        <v>12.45499943846646</v>
      </c>
      <c r="CH51" s="545">
        <v>19.39217025184341</v>
      </c>
      <c r="CI51" s="545">
        <v>0</v>
      </c>
      <c r="CJ51" s="556">
        <v>37.376077690309877</v>
      </c>
      <c r="CK51" s="545">
        <v>0</v>
      </c>
      <c r="CL51" s="545">
        <v>-0.98</v>
      </c>
      <c r="CM51" s="545">
        <v>-1.78</v>
      </c>
      <c r="CN51" s="545">
        <v>-0.98</v>
      </c>
      <c r="CO51" s="545">
        <v>-0.01</v>
      </c>
      <c r="CP51" s="545">
        <v>-17.579999999999998</v>
      </c>
      <c r="CQ51" s="545">
        <v>-45.984741240011843</v>
      </c>
      <c r="CR51" s="545">
        <v>-84.219842377310869</v>
      </c>
      <c r="CS51" s="545">
        <v>-4.2554813799788871</v>
      </c>
      <c r="CT51" s="545">
        <v>-29.8</v>
      </c>
      <c r="CU51" s="545">
        <v>-11.42</v>
      </c>
      <c r="CV51" s="545">
        <v>-11.96452975461629</v>
      </c>
      <c r="CW51" s="545">
        <v>-3.890000000000001</v>
      </c>
      <c r="CX51" s="545">
        <v>49.463990509526063</v>
      </c>
      <c r="CY51" s="545">
        <v>-2.78222408823139</v>
      </c>
      <c r="CZ51" s="556">
        <v>-166.18282833062321</v>
      </c>
      <c r="DA51" s="545"/>
      <c r="DB51" s="556">
        <v>406.17178724185982</v>
      </c>
      <c r="DC51" s="556">
        <v>127.18509502764719</v>
      </c>
      <c r="DD51" s="545">
        <v>0</v>
      </c>
      <c r="DE51" s="554">
        <v>687.26014644339807</v>
      </c>
      <c r="DF51" s="545">
        <v>23.641195989937859</v>
      </c>
      <c r="DG51" s="556">
        <v>710.9013424333358</v>
      </c>
    </row>
    <row r="52" spans="1:111">
      <c r="A52" s="568">
        <v>145</v>
      </c>
      <c r="B52" s="576">
        <v>14</v>
      </c>
      <c r="C52" s="577">
        <v>12429</v>
      </c>
      <c r="D52" s="546" t="s">
        <v>83</v>
      </c>
      <c r="E52" s="578">
        <v>7607060.3200000003</v>
      </c>
      <c r="F52" s="578">
        <v>1411733.52</v>
      </c>
      <c r="G52" s="578">
        <v>8041346.4000000004</v>
      </c>
      <c r="H52" s="578">
        <v>6993820.75</v>
      </c>
      <c r="I52" s="578">
        <v>698267.67999999993</v>
      </c>
      <c r="J52" s="578">
        <v>580972.5</v>
      </c>
      <c r="K52" s="579">
        <v>25333201.170000002</v>
      </c>
      <c r="L52" s="545"/>
      <c r="M52" s="578">
        <v>529087.21685627336</v>
      </c>
      <c r="N52" s="578">
        <v>0</v>
      </c>
      <c r="O52" s="578">
        <v>0</v>
      </c>
      <c r="P52" s="578">
        <v>516972.66</v>
      </c>
      <c r="Q52" s="578">
        <v>486560.66955361579</v>
      </c>
      <c r="R52" s="578">
        <v>0</v>
      </c>
      <c r="S52" s="571">
        <v>0</v>
      </c>
      <c r="T52" s="578">
        <v>199956.59668354201</v>
      </c>
      <c r="U52" s="578">
        <v>387356.20000000013</v>
      </c>
      <c r="V52" s="572">
        <v>2119933.3430934311</v>
      </c>
      <c r="W52" s="573"/>
      <c r="X52" s="574">
        <v>27453134.513093431</v>
      </c>
      <c r="Y52" s="555">
        <v>-19249910.91</v>
      </c>
      <c r="Z52" s="584">
        <v>8203223.6030934341</v>
      </c>
      <c r="AA52" s="600">
        <v>0.29880826902228619</v>
      </c>
      <c r="AB52" s="600"/>
      <c r="AC52" s="569">
        <v>0</v>
      </c>
      <c r="AD52" s="569">
        <v>0</v>
      </c>
      <c r="AE52" s="569">
        <v>108788.8392910016</v>
      </c>
      <c r="AF52" s="569">
        <v>234088.85537459829</v>
      </c>
      <c r="AG52" s="569">
        <v>23194.417151163911</v>
      </c>
      <c r="AH52" s="570">
        <v>366072.11181676382</v>
      </c>
      <c r="AI52" s="545"/>
      <c r="AJ52" s="545">
        <v>-12180.42</v>
      </c>
      <c r="AK52" s="545">
        <v>-22123.62</v>
      </c>
      <c r="AL52" s="545">
        <v>-12180.42</v>
      </c>
      <c r="AM52" s="545">
        <v>-124.29</v>
      </c>
      <c r="AN52" s="545">
        <v>-218501.82</v>
      </c>
      <c r="AO52" s="545">
        <v>-340916.80815</v>
      </c>
      <c r="AP52" s="545">
        <v>918783.69266658579</v>
      </c>
      <c r="AQ52" s="563">
        <v>-52280.191125659017</v>
      </c>
      <c r="AR52" s="563">
        <v>-370384.2</v>
      </c>
      <c r="AS52" s="563">
        <v>-141939.18</v>
      </c>
      <c r="AT52" s="563">
        <v>-303917.65223900281</v>
      </c>
      <c r="AU52" s="563">
        <v>-48348.81</v>
      </c>
      <c r="AV52" s="563">
        <v>366573.14791111101</v>
      </c>
      <c r="AW52" s="563">
        <v>-25858.903700265011</v>
      </c>
      <c r="AX52" s="556">
        <v>-263399.47463723022</v>
      </c>
      <c r="AY52" s="545"/>
      <c r="AZ52" s="580">
        <v>5920880.5904870443</v>
      </c>
      <c r="BA52" s="581">
        <v>1087163.3622373131</v>
      </c>
      <c r="BB52" s="574"/>
      <c r="BC52" s="585">
        <v>15313940.192997331</v>
      </c>
      <c r="BD52" s="563">
        <v>279499.84999999998</v>
      </c>
      <c r="BE52" s="574">
        <v>15593440.042997319</v>
      </c>
      <c r="BF52" s="594"/>
      <c r="BG52" s="545">
        <v>612.04121972805535</v>
      </c>
      <c r="BH52" s="545">
        <v>113.58383779869661</v>
      </c>
      <c r="BI52" s="545">
        <v>646.9825730147237</v>
      </c>
      <c r="BJ52" s="545">
        <v>562.70180625955425</v>
      </c>
      <c r="BK52" s="545">
        <v>56.180519752192453</v>
      </c>
      <c r="BL52" s="545">
        <v>46.743301955104997</v>
      </c>
      <c r="BM52" s="556">
        <v>2038.233258508327</v>
      </c>
      <c r="BN52" s="545"/>
      <c r="BO52" s="545">
        <v>42.568767950460483</v>
      </c>
      <c r="BP52" s="545">
        <v>0</v>
      </c>
      <c r="BQ52" s="545">
        <v>0</v>
      </c>
      <c r="BR52" s="545">
        <v>41.594067101134442</v>
      </c>
      <c r="BS52" s="545">
        <v>39.147209715473153</v>
      </c>
      <c r="BT52" s="545">
        <v>0</v>
      </c>
      <c r="BU52" s="545">
        <v>0</v>
      </c>
      <c r="BV52" s="545">
        <v>16.087907046708661</v>
      </c>
      <c r="BW52" s="545">
        <v>31.165516131627651</v>
      </c>
      <c r="BX52" s="556">
        <v>170.5634679454044</v>
      </c>
      <c r="BY52" s="555"/>
      <c r="BZ52" s="556">
        <v>2208.7967264537319</v>
      </c>
      <c r="CA52" s="556">
        <v>-1548.79</v>
      </c>
      <c r="CB52" s="556">
        <v>660.00672645373197</v>
      </c>
      <c r="CC52" s="600">
        <v>0.29880826902228619</v>
      </c>
      <c r="CD52" s="600"/>
      <c r="CE52" s="545">
        <v>0</v>
      </c>
      <c r="CF52" s="545">
        <v>0</v>
      </c>
      <c r="CG52" s="545">
        <v>8.7528231789364845</v>
      </c>
      <c r="CH52" s="545">
        <v>18.83408603866749</v>
      </c>
      <c r="CI52" s="545">
        <v>1.8661531218250791</v>
      </c>
      <c r="CJ52" s="556">
        <v>29.45306233942906</v>
      </c>
      <c r="CK52" s="545">
        <v>0</v>
      </c>
      <c r="CL52" s="545">
        <v>-0.98</v>
      </c>
      <c r="CM52" s="545">
        <v>-1.78</v>
      </c>
      <c r="CN52" s="545">
        <v>-0.98</v>
      </c>
      <c r="CO52" s="545">
        <v>-0.01</v>
      </c>
      <c r="CP52" s="545">
        <v>-17.579999999999998</v>
      </c>
      <c r="CQ52" s="545">
        <v>-27.429142179580019</v>
      </c>
      <c r="CR52" s="545">
        <v>73.922575642978984</v>
      </c>
      <c r="CS52" s="545">
        <v>-4.2063071144628701</v>
      </c>
      <c r="CT52" s="545">
        <v>-29.8</v>
      </c>
      <c r="CU52" s="545">
        <v>-11.42</v>
      </c>
      <c r="CV52" s="545">
        <v>-24.452301250221481</v>
      </c>
      <c r="CW52" s="545">
        <v>-3.890000000000001</v>
      </c>
      <c r="CX52" s="545">
        <v>29.49337419833542</v>
      </c>
      <c r="CY52" s="545">
        <v>-2.0805297047441478</v>
      </c>
      <c r="CZ52" s="556">
        <v>-21.192330407694119</v>
      </c>
      <c r="DA52" s="545"/>
      <c r="DB52" s="556">
        <v>476.37626442087412</v>
      </c>
      <c r="DC52" s="556">
        <v>87.469897999622916</v>
      </c>
      <c r="DD52" s="545">
        <v>0</v>
      </c>
      <c r="DE52" s="554">
        <v>1232.113620805964</v>
      </c>
      <c r="DF52" s="545">
        <v>22.48771823960093</v>
      </c>
      <c r="DG52" s="556">
        <v>1254.6013390455651</v>
      </c>
    </row>
    <row r="53" spans="1:111">
      <c r="A53" s="568">
        <v>146</v>
      </c>
      <c r="B53" s="576">
        <v>12</v>
      </c>
      <c r="C53" s="577">
        <v>4382</v>
      </c>
      <c r="D53" s="546" t="s">
        <v>84</v>
      </c>
      <c r="E53" s="578">
        <v>915000.18</v>
      </c>
      <c r="F53" s="578">
        <v>190774.8</v>
      </c>
      <c r="G53" s="578">
        <v>1413773.3</v>
      </c>
      <c r="H53" s="578">
        <v>1246423.5</v>
      </c>
      <c r="I53" s="578">
        <v>280669.34000000003</v>
      </c>
      <c r="J53" s="578">
        <v>163102.65</v>
      </c>
      <c r="K53" s="579">
        <v>4209743.7699999996</v>
      </c>
      <c r="L53" s="545"/>
      <c r="M53" s="578">
        <v>486233.55571589823</v>
      </c>
      <c r="N53" s="578">
        <v>0</v>
      </c>
      <c r="O53" s="578">
        <v>0</v>
      </c>
      <c r="P53" s="578">
        <v>450848.25</v>
      </c>
      <c r="Q53" s="578">
        <v>2331305.074449087</v>
      </c>
      <c r="R53" s="578">
        <v>0</v>
      </c>
      <c r="S53" s="571">
        <v>0</v>
      </c>
      <c r="T53" s="578">
        <v>175734.16532507431</v>
      </c>
      <c r="U53" s="578">
        <v>248574.52249999999</v>
      </c>
      <c r="V53" s="572">
        <v>3692695.56799006</v>
      </c>
      <c r="W53" s="573"/>
      <c r="X53" s="574">
        <v>7902439.3379900604</v>
      </c>
      <c r="Y53" s="555">
        <v>-6786797.7800000003</v>
      </c>
      <c r="Z53" s="584">
        <v>1115641.55799006</v>
      </c>
      <c r="AA53" s="600">
        <v>0.14117685821727771</v>
      </c>
      <c r="AB53" s="600"/>
      <c r="AC53" s="569">
        <v>1374167.102616</v>
      </c>
      <c r="AD53" s="569">
        <v>0</v>
      </c>
      <c r="AE53" s="569">
        <v>59153.506345342437</v>
      </c>
      <c r="AF53" s="569">
        <v>65859.031500964891</v>
      </c>
      <c r="AG53" s="569">
        <v>0</v>
      </c>
      <c r="AH53" s="570">
        <v>1499179.640462307</v>
      </c>
      <c r="AI53" s="545"/>
      <c r="AJ53" s="545">
        <v>-4294.3599999999997</v>
      </c>
      <c r="AK53" s="545">
        <v>-7799.96</v>
      </c>
      <c r="AL53" s="545">
        <v>-4294.3599999999997</v>
      </c>
      <c r="AM53" s="545">
        <v>-43.82</v>
      </c>
      <c r="AN53" s="545">
        <v>-77035.56</v>
      </c>
      <c r="AO53" s="545">
        <v>-115812.43</v>
      </c>
      <c r="AP53" s="545">
        <v>304573.67127162189</v>
      </c>
      <c r="AQ53" s="563">
        <v>-18986.386816756429</v>
      </c>
      <c r="AR53" s="563">
        <v>-130583.6</v>
      </c>
      <c r="AS53" s="563">
        <v>-50042.44</v>
      </c>
      <c r="AT53" s="563">
        <v>-75601.760869194884</v>
      </c>
      <c r="AU53" s="563">
        <v>-17045.98</v>
      </c>
      <c r="AV53" s="563">
        <v>151013.8318455361</v>
      </c>
      <c r="AW53" s="563">
        <v>53391.759698538051</v>
      </c>
      <c r="AX53" s="556">
        <v>7438.6051297447993</v>
      </c>
      <c r="AY53" s="545"/>
      <c r="AZ53" s="580">
        <v>916756.01854817371</v>
      </c>
      <c r="BA53" s="581">
        <v>754855.42773624684</v>
      </c>
      <c r="BB53" s="574"/>
      <c r="BC53" s="585">
        <v>4293871.2498665331</v>
      </c>
      <c r="BD53" s="563">
        <v>145050.17499999999</v>
      </c>
      <c r="BE53" s="574">
        <v>4438921.4248665329</v>
      </c>
      <c r="BF53" s="594"/>
      <c r="BG53" s="545">
        <v>208.80880419899589</v>
      </c>
      <c r="BH53" s="545">
        <v>43.536010953902327</v>
      </c>
      <c r="BI53" s="545">
        <v>322.63197170241898</v>
      </c>
      <c r="BJ53" s="545">
        <v>284.4416932907348</v>
      </c>
      <c r="BK53" s="545">
        <v>64.050511182108622</v>
      </c>
      <c r="BL53" s="545">
        <v>37.221052031036052</v>
      </c>
      <c r="BM53" s="556">
        <v>960.69004335919681</v>
      </c>
      <c r="BN53" s="545"/>
      <c r="BO53" s="545">
        <v>110.96155995342269</v>
      </c>
      <c r="BP53" s="545">
        <v>0</v>
      </c>
      <c r="BQ53" s="545">
        <v>0</v>
      </c>
      <c r="BR53" s="545">
        <v>102.8864103149247</v>
      </c>
      <c r="BS53" s="545">
        <v>532.01850169992861</v>
      </c>
      <c r="BT53" s="545">
        <v>0</v>
      </c>
      <c r="BU53" s="545">
        <v>0</v>
      </c>
      <c r="BV53" s="545">
        <v>40.103643387739453</v>
      </c>
      <c r="BW53" s="545">
        <v>56.726271679598362</v>
      </c>
      <c r="BX53" s="556">
        <v>842.69638703561384</v>
      </c>
      <c r="BY53" s="555"/>
      <c r="BZ53" s="556">
        <v>1803.386430394811</v>
      </c>
      <c r="CA53" s="556">
        <v>-1548.79</v>
      </c>
      <c r="CB53" s="556">
        <v>254.5964303948106</v>
      </c>
      <c r="CC53" s="600">
        <v>0.1411768582172776</v>
      </c>
      <c r="CD53" s="600"/>
      <c r="CE53" s="545">
        <v>313.59358800000001</v>
      </c>
      <c r="CF53" s="545">
        <v>0</v>
      </c>
      <c r="CG53" s="545">
        <v>13.49920272600238</v>
      </c>
      <c r="CH53" s="545">
        <v>15.0294458012243</v>
      </c>
      <c r="CI53" s="545">
        <v>0</v>
      </c>
      <c r="CJ53" s="556">
        <v>342.12223652722668</v>
      </c>
      <c r="CK53" s="545">
        <v>0</v>
      </c>
      <c r="CL53" s="545">
        <v>-0.97999999999999987</v>
      </c>
      <c r="CM53" s="545">
        <v>-1.78</v>
      </c>
      <c r="CN53" s="545">
        <v>-0.97999999999999987</v>
      </c>
      <c r="CO53" s="545">
        <v>-0.01</v>
      </c>
      <c r="CP53" s="545">
        <v>-17.579999999999998</v>
      </c>
      <c r="CQ53" s="545">
        <v>-26.429125969876772</v>
      </c>
      <c r="CR53" s="545">
        <v>69.505630139575985</v>
      </c>
      <c r="CS53" s="545">
        <v>-4.3328130572241976</v>
      </c>
      <c r="CT53" s="545">
        <v>-29.8</v>
      </c>
      <c r="CU53" s="545">
        <v>-11.42</v>
      </c>
      <c r="CV53" s="545">
        <v>-17.252798007575279</v>
      </c>
      <c r="CW53" s="545">
        <v>-3.89</v>
      </c>
      <c r="CX53" s="545">
        <v>34.462307586840737</v>
      </c>
      <c r="CY53" s="545">
        <v>12.18433585087587</v>
      </c>
      <c r="CZ53" s="556">
        <v>1.6975365426163389</v>
      </c>
      <c r="DA53" s="545"/>
      <c r="DB53" s="556">
        <v>209.2094976148274</v>
      </c>
      <c r="DC53" s="556">
        <v>172.26276306167199</v>
      </c>
      <c r="DD53" s="545">
        <v>0</v>
      </c>
      <c r="DE53" s="554">
        <v>979.88846414115312</v>
      </c>
      <c r="DF53" s="545">
        <v>33.101363532633513</v>
      </c>
      <c r="DG53" s="556">
        <v>1012.989827673787</v>
      </c>
    </row>
    <row r="54" spans="1:111">
      <c r="A54" s="568">
        <v>148</v>
      </c>
      <c r="B54" s="576">
        <v>19</v>
      </c>
      <c r="C54" s="577">
        <v>7224</v>
      </c>
      <c r="D54" s="546" t="s">
        <v>85</v>
      </c>
      <c r="E54" s="578">
        <v>2700147.59</v>
      </c>
      <c r="F54" s="578">
        <v>400627.08</v>
      </c>
      <c r="G54" s="578">
        <v>2713137.2</v>
      </c>
      <c r="H54" s="578">
        <v>3143757.05</v>
      </c>
      <c r="I54" s="578">
        <v>443930.84</v>
      </c>
      <c r="J54" s="578">
        <v>360633.3</v>
      </c>
      <c r="K54" s="579">
        <v>9762233.0600000005</v>
      </c>
      <c r="L54" s="545"/>
      <c r="M54" s="578">
        <v>476678.14833250979</v>
      </c>
      <c r="N54" s="578">
        <v>0</v>
      </c>
      <c r="O54" s="578">
        <v>0</v>
      </c>
      <c r="P54" s="578">
        <v>833568.32</v>
      </c>
      <c r="Q54" s="578">
        <v>6576729.6000000006</v>
      </c>
      <c r="R54" s="578">
        <v>0</v>
      </c>
      <c r="S54" s="571">
        <v>0</v>
      </c>
      <c r="T54" s="578">
        <v>247085.38991329141</v>
      </c>
      <c r="U54" s="578">
        <v>330007.36</v>
      </c>
      <c r="V54" s="572">
        <v>8464068.8182458021</v>
      </c>
      <c r="W54" s="573"/>
      <c r="X54" s="574">
        <v>18226301.878245801</v>
      </c>
      <c r="Y54" s="555">
        <v>-11188458.960000001</v>
      </c>
      <c r="Z54" s="584">
        <v>7037842.9182458017</v>
      </c>
      <c r="AA54" s="600">
        <v>0.38613663733101528</v>
      </c>
      <c r="AB54" s="600"/>
      <c r="AC54" s="569">
        <v>2335619.1584879998</v>
      </c>
      <c r="AD54" s="569">
        <v>498494.23999999987</v>
      </c>
      <c r="AE54" s="569">
        <v>98226.067208740817</v>
      </c>
      <c r="AF54" s="569">
        <v>159396.27025925601</v>
      </c>
      <c r="AG54" s="569">
        <v>80567.548663673428</v>
      </c>
      <c r="AH54" s="570">
        <v>3172303.2846196699</v>
      </c>
      <c r="AI54" s="545"/>
      <c r="AJ54" s="545">
        <v>-7079.52</v>
      </c>
      <c r="AK54" s="545">
        <v>-12858.72</v>
      </c>
      <c r="AL54" s="545">
        <v>-7079.52</v>
      </c>
      <c r="AM54" s="545">
        <v>-72.239999999999995</v>
      </c>
      <c r="AN54" s="545">
        <v>-126997.92</v>
      </c>
      <c r="AO54" s="545">
        <v>-118286.205</v>
      </c>
      <c r="AP54" s="545">
        <v>804492.87175756262</v>
      </c>
      <c r="AQ54" s="563">
        <v>2160816.566533728</v>
      </c>
      <c r="AR54" s="563">
        <v>-215275.2</v>
      </c>
      <c r="AS54" s="563">
        <v>-82498.080000000002</v>
      </c>
      <c r="AT54" s="563">
        <v>-268153.03824007593</v>
      </c>
      <c r="AU54" s="563">
        <v>-28101.360000000001</v>
      </c>
      <c r="AV54" s="563">
        <v>258610.77684593291</v>
      </c>
      <c r="AW54" s="563">
        <v>30090.755113652529</v>
      </c>
      <c r="AX54" s="556">
        <v>2387609.1670108</v>
      </c>
      <c r="AY54" s="545"/>
      <c r="AZ54" s="580">
        <v>-45166.195056927747</v>
      </c>
      <c r="BA54" s="581">
        <v>762528.10124721983</v>
      </c>
      <c r="BB54" s="574"/>
      <c r="BC54" s="585">
        <v>13315117.27606656</v>
      </c>
      <c r="BD54" s="563">
        <v>-72260.074999999997</v>
      </c>
      <c r="BE54" s="574">
        <v>13242857.201066559</v>
      </c>
      <c r="BF54" s="594"/>
      <c r="BG54" s="545">
        <v>373.77458333333328</v>
      </c>
      <c r="BH54" s="545">
        <v>55.457790697674419</v>
      </c>
      <c r="BI54" s="545">
        <v>375.57270210409752</v>
      </c>
      <c r="BJ54" s="545">
        <v>435.18231589147291</v>
      </c>
      <c r="BK54" s="545">
        <v>61.452220376522703</v>
      </c>
      <c r="BL54" s="545">
        <v>49.921553156146167</v>
      </c>
      <c r="BM54" s="556">
        <v>1351.361165559247</v>
      </c>
      <c r="BN54" s="545"/>
      <c r="BO54" s="545">
        <v>65.985347222108217</v>
      </c>
      <c r="BP54" s="545">
        <v>0</v>
      </c>
      <c r="BQ54" s="545">
        <v>0</v>
      </c>
      <c r="BR54" s="545">
        <v>115.38874861572531</v>
      </c>
      <c r="BS54" s="545">
        <v>910.40000000000009</v>
      </c>
      <c r="BT54" s="545">
        <v>0</v>
      </c>
      <c r="BU54" s="545">
        <v>0</v>
      </c>
      <c r="BV54" s="545">
        <v>34.203403919337127</v>
      </c>
      <c r="BW54" s="545">
        <v>45.682081949058698</v>
      </c>
      <c r="BX54" s="556">
        <v>1171.65958170623</v>
      </c>
      <c r="BY54" s="555"/>
      <c r="BZ54" s="556">
        <v>2523.0207472654761</v>
      </c>
      <c r="CA54" s="556">
        <v>-1548.79</v>
      </c>
      <c r="CB54" s="556">
        <v>974.23074726547645</v>
      </c>
      <c r="CC54" s="600">
        <v>0.38613663733101528</v>
      </c>
      <c r="CD54" s="600"/>
      <c r="CE54" s="545">
        <v>323.31383699999998</v>
      </c>
      <c r="CF54" s="545">
        <v>69.005293466223691</v>
      </c>
      <c r="CG54" s="545">
        <v>13.597185383269769</v>
      </c>
      <c r="CH54" s="545">
        <v>22.06482146445958</v>
      </c>
      <c r="CI54" s="545">
        <v>11.15276144292268</v>
      </c>
      <c r="CJ54" s="556">
        <v>439.13389875687568</v>
      </c>
      <c r="CK54" s="545">
        <v>0</v>
      </c>
      <c r="CL54" s="545">
        <v>-0.98</v>
      </c>
      <c r="CM54" s="545">
        <v>-1.78</v>
      </c>
      <c r="CN54" s="545">
        <v>-0.98</v>
      </c>
      <c r="CO54" s="545">
        <v>-9.9999999999999985E-3</v>
      </c>
      <c r="CP54" s="545">
        <v>-17.579999999999998</v>
      </c>
      <c r="CQ54" s="545">
        <v>-16.374059385382061</v>
      </c>
      <c r="CR54" s="545">
        <v>111.3639080506039</v>
      </c>
      <c r="CS54" s="545">
        <v>299.11635749359471</v>
      </c>
      <c r="CT54" s="545">
        <v>-29.8</v>
      </c>
      <c r="CU54" s="545">
        <v>-11.42</v>
      </c>
      <c r="CV54" s="545">
        <v>-37.119745049844397</v>
      </c>
      <c r="CW54" s="545">
        <v>-3.89</v>
      </c>
      <c r="CX54" s="545">
        <v>35.798834004143544</v>
      </c>
      <c r="CY54" s="545">
        <v>4.1653869204945364</v>
      </c>
      <c r="CZ54" s="556">
        <v>330.51068203361018</v>
      </c>
      <c r="DA54" s="545"/>
      <c r="DB54" s="556">
        <v>-6.2522418406599876</v>
      </c>
      <c r="DC54" s="556">
        <v>105.5548312911434</v>
      </c>
      <c r="DD54" s="545">
        <v>0</v>
      </c>
      <c r="DE54" s="554">
        <v>1843.177917506446</v>
      </c>
      <c r="DF54" s="545">
        <v>-10.00277893133998</v>
      </c>
      <c r="DG54" s="556">
        <v>1833.1751385751061</v>
      </c>
    </row>
    <row r="55" spans="1:111">
      <c r="A55" s="568">
        <v>149</v>
      </c>
      <c r="B55" s="576">
        <v>1</v>
      </c>
      <c r="C55" s="577">
        <v>5402</v>
      </c>
      <c r="D55" s="546" t="s">
        <v>86</v>
      </c>
      <c r="E55" s="578">
        <v>2466912.25</v>
      </c>
      <c r="F55" s="578">
        <v>419704.56</v>
      </c>
      <c r="G55" s="578">
        <v>2492490.5</v>
      </c>
      <c r="H55" s="578">
        <v>2617489.35</v>
      </c>
      <c r="I55" s="578">
        <v>322239.58</v>
      </c>
      <c r="J55" s="578">
        <v>255972.18</v>
      </c>
      <c r="K55" s="579">
        <v>8574808.4199999999</v>
      </c>
      <c r="L55" s="545"/>
      <c r="M55" s="578">
        <v>201765.31786209071</v>
      </c>
      <c r="N55" s="578">
        <v>121859.3964</v>
      </c>
      <c r="O55" s="578">
        <v>825678.45900000003</v>
      </c>
      <c r="P55" s="578">
        <v>565063.14</v>
      </c>
      <c r="Q55" s="578">
        <v>295990.93337185931</v>
      </c>
      <c r="R55" s="578">
        <v>0</v>
      </c>
      <c r="S55" s="571">
        <v>75277.040000000008</v>
      </c>
      <c r="T55" s="578">
        <v>137949.58746527671</v>
      </c>
      <c r="U55" s="578">
        <v>137901.32250000001</v>
      </c>
      <c r="V55" s="572">
        <v>2361485.196599226</v>
      </c>
      <c r="W55" s="573"/>
      <c r="X55" s="574">
        <v>10936293.61659923</v>
      </c>
      <c r="Y55" s="555">
        <v>-8366563.5800000001</v>
      </c>
      <c r="Z55" s="584">
        <v>2569730.0365992258</v>
      </c>
      <c r="AA55" s="600">
        <v>0.23497266319723359</v>
      </c>
      <c r="AB55" s="600"/>
      <c r="AC55" s="569">
        <v>0</v>
      </c>
      <c r="AD55" s="569">
        <v>0</v>
      </c>
      <c r="AE55" s="569">
        <v>40174.939262768487</v>
      </c>
      <c r="AF55" s="569">
        <v>106659.5179359654</v>
      </c>
      <c r="AG55" s="569">
        <v>18034.824428573738</v>
      </c>
      <c r="AH55" s="570">
        <v>164869.28162730759</v>
      </c>
      <c r="AI55" s="545"/>
      <c r="AJ55" s="545">
        <v>-5293.96</v>
      </c>
      <c r="AK55" s="545">
        <v>-9615.56</v>
      </c>
      <c r="AL55" s="545">
        <v>-5293.96</v>
      </c>
      <c r="AM55" s="545">
        <v>-54.02</v>
      </c>
      <c r="AN55" s="545">
        <v>-94967.159999999989</v>
      </c>
      <c r="AO55" s="545">
        <v>-125581.075</v>
      </c>
      <c r="AP55" s="545">
        <v>653747.95431239984</v>
      </c>
      <c r="AQ55" s="563">
        <v>221724.66442182669</v>
      </c>
      <c r="AR55" s="563">
        <v>-160979.6</v>
      </c>
      <c r="AS55" s="563">
        <v>-61690.84</v>
      </c>
      <c r="AT55" s="563">
        <v>-64247.725208589218</v>
      </c>
      <c r="AU55" s="563">
        <v>-21013.78</v>
      </c>
      <c r="AV55" s="563">
        <v>38187.848451073107</v>
      </c>
      <c r="AW55" s="563">
        <v>-26045.25506190439</v>
      </c>
      <c r="AX55" s="556">
        <v>338877.53191480611</v>
      </c>
      <c r="AY55" s="545"/>
      <c r="AZ55" s="580">
        <v>-65958.064402011718</v>
      </c>
      <c r="BA55" s="581">
        <v>542400.0120801453</v>
      </c>
      <c r="BB55" s="574"/>
      <c r="BC55" s="585">
        <v>3549918.7978194738</v>
      </c>
      <c r="BD55" s="563">
        <v>-2735194.0125000002</v>
      </c>
      <c r="BE55" s="574">
        <v>814724.78531947406</v>
      </c>
      <c r="BF55" s="594"/>
      <c r="BG55" s="545">
        <v>456.66646612365793</v>
      </c>
      <c r="BH55" s="545">
        <v>77.694291003332097</v>
      </c>
      <c r="BI55" s="545">
        <v>461.40142539800081</v>
      </c>
      <c r="BJ55" s="545">
        <v>484.54079044798232</v>
      </c>
      <c r="BK55" s="545">
        <v>59.651902998889312</v>
      </c>
      <c r="BL55" s="545">
        <v>47.384705664568678</v>
      </c>
      <c r="BM55" s="556">
        <v>1587.3395816364309</v>
      </c>
      <c r="BN55" s="545"/>
      <c r="BO55" s="545">
        <v>37.350114376543992</v>
      </c>
      <c r="BP55" s="545">
        <v>22.558199999999999</v>
      </c>
      <c r="BQ55" s="545">
        <v>152.84680840429471</v>
      </c>
      <c r="BR55" s="545">
        <v>104.6025805257312</v>
      </c>
      <c r="BS55" s="545">
        <v>54.792842164357509</v>
      </c>
      <c r="BT55" s="545">
        <v>0</v>
      </c>
      <c r="BU55" s="545">
        <v>13.93503146982599</v>
      </c>
      <c r="BV55" s="545">
        <v>25.536761841036029</v>
      </c>
      <c r="BW55" s="545">
        <v>25.527827193631989</v>
      </c>
      <c r="BX55" s="556">
        <v>437.15016597542137</v>
      </c>
      <c r="BY55" s="555"/>
      <c r="BZ55" s="556">
        <v>2024.489747611852</v>
      </c>
      <c r="CA55" s="556">
        <v>-1548.79</v>
      </c>
      <c r="CB55" s="556">
        <v>475.69974761185227</v>
      </c>
      <c r="CC55" s="600">
        <v>0.23497266319723359</v>
      </c>
      <c r="CD55" s="600"/>
      <c r="CE55" s="545">
        <v>0</v>
      </c>
      <c r="CF55" s="545">
        <v>0</v>
      </c>
      <c r="CG55" s="545">
        <v>7.4370491045480351</v>
      </c>
      <c r="CH55" s="545">
        <v>19.744449821541171</v>
      </c>
      <c r="CI55" s="545">
        <v>3.3385458031421211</v>
      </c>
      <c r="CJ55" s="556">
        <v>30.52004472923133</v>
      </c>
      <c r="CK55" s="545">
        <v>0</v>
      </c>
      <c r="CL55" s="545">
        <v>-0.98</v>
      </c>
      <c r="CM55" s="545">
        <v>-1.78</v>
      </c>
      <c r="CN55" s="545">
        <v>-0.98</v>
      </c>
      <c r="CO55" s="545">
        <v>-0.01</v>
      </c>
      <c r="CP55" s="545">
        <v>-17.579999999999998</v>
      </c>
      <c r="CQ55" s="545">
        <v>-23.247144576082931</v>
      </c>
      <c r="CR55" s="545">
        <v>121.01961390455379</v>
      </c>
      <c r="CS55" s="545">
        <v>41.044921218405527</v>
      </c>
      <c r="CT55" s="545">
        <v>-29.8</v>
      </c>
      <c r="CU55" s="545">
        <v>-11.42</v>
      </c>
      <c r="CV55" s="545">
        <v>-11.89332195642155</v>
      </c>
      <c r="CW55" s="545">
        <v>-3.890000000000001</v>
      </c>
      <c r="CX55" s="545">
        <v>7.0692055629531856</v>
      </c>
      <c r="CY55" s="545">
        <v>-4.8214096745472768</v>
      </c>
      <c r="CZ55" s="556">
        <v>62.731864478860807</v>
      </c>
      <c r="DA55" s="545"/>
      <c r="DB55" s="556">
        <v>-12.20993417290109</v>
      </c>
      <c r="DC55" s="556">
        <v>100.40725880787581</v>
      </c>
      <c r="DD55" s="545">
        <v>0</v>
      </c>
      <c r="DE55" s="554">
        <v>657.14898145491929</v>
      </c>
      <c r="DF55" s="545">
        <v>-506.32988013698628</v>
      </c>
      <c r="DG55" s="556">
        <v>150.81910131793299</v>
      </c>
    </row>
    <row r="56" spans="1:111">
      <c r="A56" s="568">
        <v>151</v>
      </c>
      <c r="B56" s="576">
        <v>14</v>
      </c>
      <c r="C56" s="577">
        <v>1794</v>
      </c>
      <c r="D56" s="546" t="s">
        <v>87</v>
      </c>
      <c r="E56" s="578">
        <v>592058.94000000006</v>
      </c>
      <c r="F56" s="578">
        <v>124003.62</v>
      </c>
      <c r="G56" s="578">
        <v>645595.9</v>
      </c>
      <c r="H56" s="578">
        <v>858647.29999999993</v>
      </c>
      <c r="I56" s="578">
        <v>110526.28</v>
      </c>
      <c r="J56" s="578">
        <v>77721.209999999992</v>
      </c>
      <c r="K56" s="579">
        <v>2408553.25</v>
      </c>
      <c r="L56" s="545"/>
      <c r="M56" s="578">
        <v>73855.978705287416</v>
      </c>
      <c r="N56" s="578">
        <v>0</v>
      </c>
      <c r="O56" s="578">
        <v>0</v>
      </c>
      <c r="P56" s="578">
        <v>170320.45</v>
      </c>
      <c r="Q56" s="578">
        <v>541937.16910193802</v>
      </c>
      <c r="R56" s="578">
        <v>0</v>
      </c>
      <c r="S56" s="571">
        <v>0</v>
      </c>
      <c r="T56" s="578">
        <v>57501.036516094588</v>
      </c>
      <c r="U56" s="578">
        <v>52381.122499999998</v>
      </c>
      <c r="V56" s="572">
        <v>895995.75682332006</v>
      </c>
      <c r="W56" s="573"/>
      <c r="X56" s="574">
        <v>3304549.006823319</v>
      </c>
      <c r="Y56" s="555">
        <v>-2778529.26</v>
      </c>
      <c r="Z56" s="584">
        <v>526019.7468233197</v>
      </c>
      <c r="AA56" s="600">
        <v>0.15918049505005991</v>
      </c>
      <c r="AB56" s="600"/>
      <c r="AC56" s="569">
        <v>201109.312404</v>
      </c>
      <c r="AD56" s="569">
        <v>0</v>
      </c>
      <c r="AE56" s="569">
        <v>21780.976957081231</v>
      </c>
      <c r="AF56" s="569">
        <v>31611.464329344279</v>
      </c>
      <c r="AG56" s="569">
        <v>0</v>
      </c>
      <c r="AH56" s="570">
        <v>254501.75369042551</v>
      </c>
      <c r="AI56" s="545"/>
      <c r="AJ56" s="545">
        <v>-1758.12</v>
      </c>
      <c r="AK56" s="545">
        <v>-3193.32</v>
      </c>
      <c r="AL56" s="545">
        <v>-1758.12</v>
      </c>
      <c r="AM56" s="545">
        <v>-17.940000000000001</v>
      </c>
      <c r="AN56" s="545">
        <v>-31538.52</v>
      </c>
      <c r="AO56" s="545">
        <v>-32864.894999999997</v>
      </c>
      <c r="AP56" s="545">
        <v>-213180.22948828331</v>
      </c>
      <c r="AQ56" s="563">
        <v>-222515.0821283879</v>
      </c>
      <c r="AR56" s="563">
        <v>-53461.2</v>
      </c>
      <c r="AS56" s="563">
        <v>-20487.48</v>
      </c>
      <c r="AT56" s="563">
        <v>-11989.648151852951</v>
      </c>
      <c r="AU56" s="563">
        <v>-6978.66</v>
      </c>
      <c r="AV56" s="563">
        <v>60101.949634589699</v>
      </c>
      <c r="AW56" s="563">
        <v>-3225.6713920967668</v>
      </c>
      <c r="AX56" s="556">
        <v>-542866.93652603123</v>
      </c>
      <c r="AY56" s="545"/>
      <c r="AZ56" s="580">
        <v>323596.3119620831</v>
      </c>
      <c r="BA56" s="581">
        <v>367282.50948344357</v>
      </c>
      <c r="BB56" s="574"/>
      <c r="BC56" s="585">
        <v>928533.38543324079</v>
      </c>
      <c r="BD56" s="563">
        <v>12278.9125</v>
      </c>
      <c r="BE56" s="574">
        <v>940812.29793324077</v>
      </c>
      <c r="BF56" s="594"/>
      <c r="BG56" s="545">
        <v>330.02170568561883</v>
      </c>
      <c r="BH56" s="545">
        <v>69.121304347826083</v>
      </c>
      <c r="BI56" s="545">
        <v>359.86393534002229</v>
      </c>
      <c r="BJ56" s="545">
        <v>478.62168338907458</v>
      </c>
      <c r="BK56" s="545">
        <v>61.608851727982163</v>
      </c>
      <c r="BL56" s="545">
        <v>43.322859531772572</v>
      </c>
      <c r="BM56" s="556">
        <v>1342.560340022296</v>
      </c>
      <c r="BN56" s="545"/>
      <c r="BO56" s="545">
        <v>41.16832703750692</v>
      </c>
      <c r="BP56" s="545">
        <v>0</v>
      </c>
      <c r="BQ56" s="545">
        <v>0</v>
      </c>
      <c r="BR56" s="545">
        <v>94.938935340022297</v>
      </c>
      <c r="BS56" s="545">
        <v>302.08314888625313</v>
      </c>
      <c r="BT56" s="545">
        <v>0</v>
      </c>
      <c r="BU56" s="545">
        <v>0</v>
      </c>
      <c r="BV56" s="545">
        <v>32.051859819450719</v>
      </c>
      <c r="BW56" s="545">
        <v>29.197950111482719</v>
      </c>
      <c r="BX56" s="556">
        <v>499.44022119471578</v>
      </c>
      <c r="BY56" s="555"/>
      <c r="BZ56" s="556">
        <v>1842.0005612170121</v>
      </c>
      <c r="CA56" s="556">
        <v>-1548.79</v>
      </c>
      <c r="CB56" s="556">
        <v>293.21056121701213</v>
      </c>
      <c r="CC56" s="600">
        <v>0.15918049505005991</v>
      </c>
      <c r="CD56" s="600"/>
      <c r="CE56" s="545">
        <v>112.101066</v>
      </c>
      <c r="CF56" s="545">
        <v>0</v>
      </c>
      <c r="CG56" s="545">
        <v>12.141012796589321</v>
      </c>
      <c r="CH56" s="545">
        <v>17.620660161284441</v>
      </c>
      <c r="CI56" s="545">
        <v>0</v>
      </c>
      <c r="CJ56" s="556">
        <v>141.86273895787369</v>
      </c>
      <c r="CK56" s="545">
        <v>0</v>
      </c>
      <c r="CL56" s="545">
        <v>-0.98</v>
      </c>
      <c r="CM56" s="545">
        <v>-1.78</v>
      </c>
      <c r="CN56" s="545">
        <v>-0.98</v>
      </c>
      <c r="CO56" s="545">
        <v>-0.01</v>
      </c>
      <c r="CP56" s="545">
        <v>-17.579999999999998</v>
      </c>
      <c r="CQ56" s="545">
        <v>-18.31933946488294</v>
      </c>
      <c r="CR56" s="545">
        <v>-118.82955935801741</v>
      </c>
      <c r="CS56" s="545">
        <v>-124.032933181933</v>
      </c>
      <c r="CT56" s="545">
        <v>-29.8</v>
      </c>
      <c r="CU56" s="545">
        <v>-11.42</v>
      </c>
      <c r="CV56" s="545">
        <v>-6.6831929497508078</v>
      </c>
      <c r="CW56" s="545">
        <v>-3.89</v>
      </c>
      <c r="CX56" s="545">
        <v>33.501644166437963</v>
      </c>
      <c r="CY56" s="545">
        <v>-1.798033105962523</v>
      </c>
      <c r="CZ56" s="556">
        <v>-302.60141389410882</v>
      </c>
      <c r="DA56" s="545"/>
      <c r="DB56" s="556">
        <v>180.37698548611101</v>
      </c>
      <c r="DC56" s="556">
        <v>204.72826615576571</v>
      </c>
      <c r="DD56" s="545">
        <v>0</v>
      </c>
      <c r="DE56" s="554">
        <v>517.57713792265372</v>
      </c>
      <c r="DF56" s="545">
        <v>6.8444328316610914</v>
      </c>
      <c r="DG56" s="556">
        <v>524.42157075431476</v>
      </c>
    </row>
    <row r="57" spans="1:111">
      <c r="A57" s="568">
        <v>152</v>
      </c>
      <c r="B57" s="576">
        <v>14</v>
      </c>
      <c r="C57" s="577">
        <v>4319</v>
      </c>
      <c r="D57" s="546" t="s">
        <v>88</v>
      </c>
      <c r="E57" s="578">
        <v>1659559.15</v>
      </c>
      <c r="F57" s="578">
        <v>295700.94</v>
      </c>
      <c r="G57" s="578">
        <v>2500662.6</v>
      </c>
      <c r="H57" s="578">
        <v>2312808.0499999998</v>
      </c>
      <c r="I57" s="578">
        <v>254898.6</v>
      </c>
      <c r="J57" s="578">
        <v>191677.89</v>
      </c>
      <c r="K57" s="579">
        <v>7215307.2300000004</v>
      </c>
      <c r="L57" s="545"/>
      <c r="M57" s="578">
        <v>202777.39297379271</v>
      </c>
      <c r="N57" s="578">
        <v>0</v>
      </c>
      <c r="O57" s="578">
        <v>0</v>
      </c>
      <c r="P57" s="578">
        <v>172324.22</v>
      </c>
      <c r="Q57" s="578">
        <v>298774.94386103452</v>
      </c>
      <c r="R57" s="578">
        <v>0</v>
      </c>
      <c r="S57" s="571">
        <v>0</v>
      </c>
      <c r="T57" s="578">
        <v>97509.926273600824</v>
      </c>
      <c r="U57" s="578">
        <v>140102.21</v>
      </c>
      <c r="V57" s="572">
        <v>911488.69310842792</v>
      </c>
      <c r="W57" s="573"/>
      <c r="X57" s="574">
        <v>8126795.9231084278</v>
      </c>
      <c r="Y57" s="555">
        <v>-6689224.0099999998</v>
      </c>
      <c r="Z57" s="584">
        <v>1437571.913108428</v>
      </c>
      <c r="AA57" s="600">
        <v>0.17689282796196629</v>
      </c>
      <c r="AB57" s="600"/>
      <c r="AC57" s="569">
        <v>0</v>
      </c>
      <c r="AD57" s="569">
        <v>0</v>
      </c>
      <c r="AE57" s="569">
        <v>45199.701741135177</v>
      </c>
      <c r="AF57" s="569">
        <v>86833.875145941434</v>
      </c>
      <c r="AG57" s="569">
        <v>0</v>
      </c>
      <c r="AH57" s="570">
        <v>132033.5768870766</v>
      </c>
      <c r="AI57" s="545"/>
      <c r="AJ57" s="545">
        <v>-4232.62</v>
      </c>
      <c r="AK57" s="545">
        <v>-7687.82</v>
      </c>
      <c r="AL57" s="545">
        <v>-4232.62</v>
      </c>
      <c r="AM57" s="545">
        <v>-43.19</v>
      </c>
      <c r="AN57" s="545">
        <v>-75928.01999999999</v>
      </c>
      <c r="AO57" s="545">
        <v>-146192.88500000001</v>
      </c>
      <c r="AP57" s="545">
        <v>225339.632080223</v>
      </c>
      <c r="AQ57" s="563">
        <v>-63857.346907893247</v>
      </c>
      <c r="AR57" s="563">
        <v>-128706.2</v>
      </c>
      <c r="AS57" s="563">
        <v>-49322.98</v>
      </c>
      <c r="AT57" s="563">
        <v>-75945.428013194891</v>
      </c>
      <c r="AU57" s="563">
        <v>-16800.91</v>
      </c>
      <c r="AV57" s="563">
        <v>152581.6325934616</v>
      </c>
      <c r="AW57" s="563">
        <v>6899.3303288840107</v>
      </c>
      <c r="AX57" s="556">
        <v>-188129.42491851951</v>
      </c>
      <c r="AY57" s="545"/>
      <c r="AZ57" s="580">
        <v>2173627.258801661</v>
      </c>
      <c r="BA57" s="581">
        <v>627414.41248253151</v>
      </c>
      <c r="BB57" s="574"/>
      <c r="BC57" s="585">
        <v>4182517.736361179</v>
      </c>
      <c r="BD57" s="563">
        <v>420486.5</v>
      </c>
      <c r="BE57" s="574">
        <v>4603004.2363611786</v>
      </c>
      <c r="BF57" s="594"/>
      <c r="BG57" s="545">
        <v>384.24615651771239</v>
      </c>
      <c r="BH57" s="545">
        <v>68.46514007872193</v>
      </c>
      <c r="BI57" s="545">
        <v>578.99110905302155</v>
      </c>
      <c r="BJ57" s="545">
        <v>535.49619124797402</v>
      </c>
      <c r="BK57" s="545">
        <v>59.017967122018987</v>
      </c>
      <c r="BL57" s="545">
        <v>44.380155128501961</v>
      </c>
      <c r="BM57" s="556">
        <v>1670.596719147951</v>
      </c>
      <c r="BN57" s="545"/>
      <c r="BO57" s="545">
        <v>46.950079410463687</v>
      </c>
      <c r="BP57" s="545">
        <v>0</v>
      </c>
      <c r="BQ57" s="545">
        <v>0</v>
      </c>
      <c r="BR57" s="545">
        <v>39.899101643899051</v>
      </c>
      <c r="BS57" s="545">
        <v>69.176879801119355</v>
      </c>
      <c r="BT57" s="545">
        <v>0</v>
      </c>
      <c r="BU57" s="545">
        <v>0</v>
      </c>
      <c r="BV57" s="545">
        <v>22.576968343042559</v>
      </c>
      <c r="BW57" s="545">
        <v>32.438576059272982</v>
      </c>
      <c r="BX57" s="556">
        <v>211.04160525779761</v>
      </c>
      <c r="BY57" s="555"/>
      <c r="BZ57" s="556">
        <v>1881.638324405749</v>
      </c>
      <c r="CA57" s="556">
        <v>-1548.79</v>
      </c>
      <c r="CB57" s="556">
        <v>332.84832440574849</v>
      </c>
      <c r="CC57" s="600">
        <v>0.17689282796196629</v>
      </c>
      <c r="CD57" s="600"/>
      <c r="CE57" s="545">
        <v>0</v>
      </c>
      <c r="CF57" s="545">
        <v>0</v>
      </c>
      <c r="CG57" s="545">
        <v>10.46531644851474</v>
      </c>
      <c r="CH57" s="545">
        <v>20.105088017120039</v>
      </c>
      <c r="CI57" s="545">
        <v>0</v>
      </c>
      <c r="CJ57" s="556">
        <v>30.57040446563478</v>
      </c>
      <c r="CK57" s="545">
        <v>0</v>
      </c>
      <c r="CL57" s="545">
        <v>-0.98</v>
      </c>
      <c r="CM57" s="545">
        <v>-1.78</v>
      </c>
      <c r="CN57" s="545">
        <v>-0.98</v>
      </c>
      <c r="CO57" s="545">
        <v>-0.01</v>
      </c>
      <c r="CP57" s="545">
        <v>-17.579999999999998</v>
      </c>
      <c r="CQ57" s="545">
        <v>-33.848780967816623</v>
      </c>
      <c r="CR57" s="545">
        <v>52.174029191994222</v>
      </c>
      <c r="CS57" s="545">
        <v>-14.785215769366349</v>
      </c>
      <c r="CT57" s="545">
        <v>-29.8</v>
      </c>
      <c r="CU57" s="545">
        <v>-11.42</v>
      </c>
      <c r="CV57" s="545">
        <v>-17.584030565685321</v>
      </c>
      <c r="CW57" s="545">
        <v>-3.89</v>
      </c>
      <c r="CX57" s="545">
        <v>35.328000137407173</v>
      </c>
      <c r="CY57" s="545">
        <v>1.5974369828395489</v>
      </c>
      <c r="CZ57" s="556">
        <v>-43.558560990627363</v>
      </c>
      <c r="DA57" s="545"/>
      <c r="DB57" s="556">
        <v>503.27095596241293</v>
      </c>
      <c r="DC57" s="556">
        <v>145.26844465907189</v>
      </c>
      <c r="DD57" s="545">
        <v>0</v>
      </c>
      <c r="DE57" s="554">
        <v>968.39956850224098</v>
      </c>
      <c r="DF57" s="545">
        <v>97.357374392220422</v>
      </c>
      <c r="DG57" s="556">
        <v>1065.756942894461</v>
      </c>
    </row>
    <row r="58" spans="1:111">
      <c r="A58" s="568">
        <v>153</v>
      </c>
      <c r="B58" s="576">
        <v>9</v>
      </c>
      <c r="C58" s="577">
        <v>24724</v>
      </c>
      <c r="D58" s="546" t="s">
        <v>89</v>
      </c>
      <c r="E58" s="578">
        <v>7158530.8200000003</v>
      </c>
      <c r="F58" s="578">
        <v>1650202.02</v>
      </c>
      <c r="G58" s="578">
        <v>10386739.1</v>
      </c>
      <c r="H58" s="578">
        <v>10192974.4</v>
      </c>
      <c r="I58" s="578">
        <v>1527004.12</v>
      </c>
      <c r="J58" s="578">
        <v>1127344.8600000001</v>
      </c>
      <c r="K58" s="579">
        <v>32042795.32</v>
      </c>
      <c r="L58" s="545"/>
      <c r="M58" s="578">
        <v>2797992.93774402</v>
      </c>
      <c r="N58" s="578">
        <v>0</v>
      </c>
      <c r="O58" s="578">
        <v>0</v>
      </c>
      <c r="P58" s="578">
        <v>4706855.7300000004</v>
      </c>
      <c r="Q58" s="578">
        <v>130797.8746187061</v>
      </c>
      <c r="R58" s="578">
        <v>0</v>
      </c>
      <c r="S58" s="571">
        <v>0</v>
      </c>
      <c r="T58" s="578">
        <v>889456.53078527772</v>
      </c>
      <c r="U58" s="578">
        <v>1783787.8774999999</v>
      </c>
      <c r="V58" s="572">
        <v>10308890.950648</v>
      </c>
      <c r="W58" s="573"/>
      <c r="X58" s="574">
        <v>42351686.270648003</v>
      </c>
      <c r="Y58" s="555">
        <v>-38292283.960000001</v>
      </c>
      <c r="Z58" s="584">
        <v>4059402.3106480022</v>
      </c>
      <c r="AA58" s="600">
        <v>9.584983900538066E-2</v>
      </c>
      <c r="AB58" s="600"/>
      <c r="AC58" s="569">
        <v>0</v>
      </c>
      <c r="AD58" s="569">
        <v>0</v>
      </c>
      <c r="AE58" s="569">
        <v>346546.33464717498</v>
      </c>
      <c r="AF58" s="569">
        <v>482780.36735296721</v>
      </c>
      <c r="AG58" s="569">
        <v>0</v>
      </c>
      <c r="AH58" s="570">
        <v>829326.70200014208</v>
      </c>
      <c r="AI58" s="545"/>
      <c r="AJ58" s="545">
        <v>-24229.52</v>
      </c>
      <c r="AK58" s="545">
        <v>-44008.72</v>
      </c>
      <c r="AL58" s="545">
        <v>-24229.52</v>
      </c>
      <c r="AM58" s="545">
        <v>-247.24</v>
      </c>
      <c r="AN58" s="545">
        <v>-434647.92</v>
      </c>
      <c r="AO58" s="545">
        <v>-1617363.0546500001</v>
      </c>
      <c r="AP58" s="545">
        <v>5223923.2469535852</v>
      </c>
      <c r="AQ58" s="563">
        <v>3092497.1818360779</v>
      </c>
      <c r="AR58" s="563">
        <v>-736775.20000000007</v>
      </c>
      <c r="AS58" s="563">
        <v>-282348.08</v>
      </c>
      <c r="AT58" s="563">
        <v>-393877.64367014082</v>
      </c>
      <c r="AU58" s="563">
        <v>-96176.36</v>
      </c>
      <c r="AV58" s="563">
        <v>1970819.4952160621</v>
      </c>
      <c r="AW58" s="563">
        <v>162645.8348807102</v>
      </c>
      <c r="AX58" s="556">
        <v>6795982.5005662944</v>
      </c>
      <c r="AY58" s="545"/>
      <c r="AZ58" s="580">
        <v>6753208.4096270055</v>
      </c>
      <c r="BA58" s="581">
        <v>1981657.509409999</v>
      </c>
      <c r="BB58" s="574"/>
      <c r="BC58" s="585">
        <v>20419577.432251438</v>
      </c>
      <c r="BD58" s="563">
        <v>-985510.81749999989</v>
      </c>
      <c r="BE58" s="574">
        <v>19434066.61475144</v>
      </c>
      <c r="BF58" s="594"/>
      <c r="BG58" s="545">
        <v>289.53772933182341</v>
      </c>
      <c r="BH58" s="545">
        <v>66.744944992719624</v>
      </c>
      <c r="BI58" s="545">
        <v>420.1075513670927</v>
      </c>
      <c r="BJ58" s="545">
        <v>412.27044167610421</v>
      </c>
      <c r="BK58" s="545">
        <v>61.762017472900823</v>
      </c>
      <c r="BL58" s="545">
        <v>45.597187348325512</v>
      </c>
      <c r="BM58" s="556">
        <v>1296.019872188966</v>
      </c>
      <c r="BN58" s="545"/>
      <c r="BO58" s="545">
        <v>113.1691044225862</v>
      </c>
      <c r="BP58" s="545">
        <v>0</v>
      </c>
      <c r="BQ58" s="545">
        <v>0</v>
      </c>
      <c r="BR58" s="545">
        <v>190.3759800194143</v>
      </c>
      <c r="BS58" s="545">
        <v>5.2903201188604658</v>
      </c>
      <c r="BT58" s="545">
        <v>0</v>
      </c>
      <c r="BU58" s="545">
        <v>0</v>
      </c>
      <c r="BV58" s="545">
        <v>35.97542997837234</v>
      </c>
      <c r="BW58" s="545">
        <v>72.14802934395729</v>
      </c>
      <c r="BX58" s="556">
        <v>416.95886388319059</v>
      </c>
      <c r="BY58" s="555"/>
      <c r="BZ58" s="556">
        <v>1712.9787360721571</v>
      </c>
      <c r="CA58" s="556">
        <v>-1548.79</v>
      </c>
      <c r="CB58" s="556">
        <v>164.1887360721567</v>
      </c>
      <c r="CC58" s="600">
        <v>9.5849839005380674E-2</v>
      </c>
      <c r="CD58" s="600"/>
      <c r="CE58" s="545">
        <v>0</v>
      </c>
      <c r="CF58" s="545">
        <v>0</v>
      </c>
      <c r="CG58" s="545">
        <v>14.016596612488881</v>
      </c>
      <c r="CH58" s="545">
        <v>19.52679046080598</v>
      </c>
      <c r="CI58" s="545">
        <v>0</v>
      </c>
      <c r="CJ58" s="556">
        <v>33.543387073294859</v>
      </c>
      <c r="CK58" s="545">
        <v>0</v>
      </c>
      <c r="CL58" s="545">
        <v>-0.98</v>
      </c>
      <c r="CM58" s="545">
        <v>-1.78</v>
      </c>
      <c r="CN58" s="545">
        <v>-0.98</v>
      </c>
      <c r="CO58" s="545">
        <v>-0.01</v>
      </c>
      <c r="CP58" s="545">
        <v>-17.579999999999998</v>
      </c>
      <c r="CQ58" s="545">
        <v>-65.416722805775763</v>
      </c>
      <c r="CR58" s="545">
        <v>211.28956669445009</v>
      </c>
      <c r="CS58" s="545">
        <v>125.0807790744248</v>
      </c>
      <c r="CT58" s="545">
        <v>-29.8</v>
      </c>
      <c r="CU58" s="545">
        <v>-11.42</v>
      </c>
      <c r="CV58" s="545">
        <v>-15.93098380804647</v>
      </c>
      <c r="CW58" s="545">
        <v>-3.89</v>
      </c>
      <c r="CX58" s="545">
        <v>79.712809222458432</v>
      </c>
      <c r="CY58" s="545">
        <v>6.5784595890919846</v>
      </c>
      <c r="CZ58" s="556">
        <v>274.8739079666031</v>
      </c>
      <c r="DA58" s="545"/>
      <c r="DB58" s="556">
        <v>273.14384442756051</v>
      </c>
      <c r="DC58" s="556">
        <v>80.151169285309777</v>
      </c>
      <c r="DD58" s="545">
        <v>0</v>
      </c>
      <c r="DE58" s="554">
        <v>825.90104482492484</v>
      </c>
      <c r="DF58" s="545">
        <v>-39.860492537615272</v>
      </c>
      <c r="DG58" s="556">
        <v>786.04055228730965</v>
      </c>
    </row>
    <row r="59" spans="1:111">
      <c r="A59" s="568">
        <v>165</v>
      </c>
      <c r="B59" s="576">
        <v>5</v>
      </c>
      <c r="C59" s="577">
        <v>16015</v>
      </c>
      <c r="D59" s="546" t="s">
        <v>90</v>
      </c>
      <c r="E59" s="578">
        <v>7068824.9199999999</v>
      </c>
      <c r="F59" s="578">
        <v>1573892.1</v>
      </c>
      <c r="G59" s="578">
        <v>8727802.8000000007</v>
      </c>
      <c r="H59" s="578">
        <v>8420283.1999999993</v>
      </c>
      <c r="I59" s="578">
        <v>939964.92</v>
      </c>
      <c r="J59" s="578">
        <v>754833.89999999991</v>
      </c>
      <c r="K59" s="579">
        <v>27485601.84</v>
      </c>
      <c r="L59" s="545"/>
      <c r="M59" s="578">
        <v>853610.35868823563</v>
      </c>
      <c r="N59" s="578">
        <v>0</v>
      </c>
      <c r="O59" s="578">
        <v>0</v>
      </c>
      <c r="P59" s="578">
        <v>1350540.98</v>
      </c>
      <c r="Q59" s="578">
        <v>461892.64934043871</v>
      </c>
      <c r="R59" s="578">
        <v>0</v>
      </c>
      <c r="S59" s="571">
        <v>0</v>
      </c>
      <c r="T59" s="578">
        <v>412539.1086810237</v>
      </c>
      <c r="U59" s="578">
        <v>646494.98250000004</v>
      </c>
      <c r="V59" s="572">
        <v>3725078.0792096979</v>
      </c>
      <c r="W59" s="573"/>
      <c r="X59" s="574">
        <v>31210679.9192097</v>
      </c>
      <c r="Y59" s="555">
        <v>-24803871.850000001</v>
      </c>
      <c r="Z59" s="584">
        <v>6406808.0692096986</v>
      </c>
      <c r="AA59" s="600">
        <v>0.2052761454026</v>
      </c>
      <c r="AB59" s="600"/>
      <c r="AC59" s="569">
        <v>0</v>
      </c>
      <c r="AD59" s="569">
        <v>0</v>
      </c>
      <c r="AE59" s="569">
        <v>161070.5756059596</v>
      </c>
      <c r="AF59" s="569">
        <v>312717.6698893985</v>
      </c>
      <c r="AG59" s="569">
        <v>0</v>
      </c>
      <c r="AH59" s="570">
        <v>473788.24549535807</v>
      </c>
      <c r="AI59" s="545"/>
      <c r="AJ59" s="545">
        <v>-15694.7</v>
      </c>
      <c r="AK59" s="545">
        <v>-28506.7</v>
      </c>
      <c r="AL59" s="545">
        <v>-15694.7</v>
      </c>
      <c r="AM59" s="545">
        <v>-160.15</v>
      </c>
      <c r="AN59" s="545">
        <v>-281543.7</v>
      </c>
      <c r="AO59" s="545">
        <v>-741509.40734999999</v>
      </c>
      <c r="AP59" s="545">
        <v>696649.80188388797</v>
      </c>
      <c r="AQ59" s="563">
        <v>-68810.858721459197</v>
      </c>
      <c r="AR59" s="563">
        <v>-477247</v>
      </c>
      <c r="AS59" s="563">
        <v>-182891.3</v>
      </c>
      <c r="AT59" s="563">
        <v>-205775.6207417234</v>
      </c>
      <c r="AU59" s="563">
        <v>-62298.35</v>
      </c>
      <c r="AV59" s="563">
        <v>637902.4292259661</v>
      </c>
      <c r="AW59" s="563">
        <v>-4544.1776818754151</v>
      </c>
      <c r="AX59" s="556">
        <v>-750124.43338520383</v>
      </c>
      <c r="AY59" s="545"/>
      <c r="AZ59" s="580">
        <v>3502150.0211466318</v>
      </c>
      <c r="BA59" s="581">
        <v>1212061.0537836831</v>
      </c>
      <c r="BB59" s="574"/>
      <c r="BC59" s="585">
        <v>10844682.95625017</v>
      </c>
      <c r="BD59" s="563">
        <v>374639.33750000002</v>
      </c>
      <c r="BE59" s="574">
        <v>11219322.293750171</v>
      </c>
      <c r="BF59" s="594"/>
      <c r="BG59" s="545">
        <v>441.38775647830158</v>
      </c>
      <c r="BH59" s="545">
        <v>98.276122385263804</v>
      </c>
      <c r="BI59" s="545">
        <v>544.97675928816739</v>
      </c>
      <c r="BJ59" s="545">
        <v>525.77478613799553</v>
      </c>
      <c r="BK59" s="545">
        <v>58.692783015922572</v>
      </c>
      <c r="BL59" s="545">
        <v>47.132931626600048</v>
      </c>
      <c r="BM59" s="556">
        <v>1716.241138932251</v>
      </c>
      <c r="BN59" s="545"/>
      <c r="BO59" s="545">
        <v>53.300678032359393</v>
      </c>
      <c r="BP59" s="545">
        <v>0</v>
      </c>
      <c r="BQ59" s="545">
        <v>0</v>
      </c>
      <c r="BR59" s="545">
        <v>84.329752107399315</v>
      </c>
      <c r="BS59" s="545">
        <v>28.841251910111691</v>
      </c>
      <c r="BT59" s="545">
        <v>0</v>
      </c>
      <c r="BU59" s="545">
        <v>0</v>
      </c>
      <c r="BV59" s="545">
        <v>25.759544719389549</v>
      </c>
      <c r="BW59" s="545">
        <v>40.368091320636907</v>
      </c>
      <c r="BX59" s="556">
        <v>232.5993180898968</v>
      </c>
      <c r="BY59" s="555"/>
      <c r="BZ59" s="556">
        <v>1948.840457022148</v>
      </c>
      <c r="CA59" s="556">
        <v>-1548.79</v>
      </c>
      <c r="CB59" s="556">
        <v>400.0504570221479</v>
      </c>
      <c r="CC59" s="600">
        <v>0.2052761454026</v>
      </c>
      <c r="CD59" s="600"/>
      <c r="CE59" s="545">
        <v>0</v>
      </c>
      <c r="CF59" s="545">
        <v>0</v>
      </c>
      <c r="CG59" s="545">
        <v>10.057482085916931</v>
      </c>
      <c r="CH59" s="545">
        <v>19.5265482291226</v>
      </c>
      <c r="CI59" s="545">
        <v>0</v>
      </c>
      <c r="CJ59" s="556">
        <v>29.584030315039531</v>
      </c>
      <c r="CK59" s="545">
        <v>0</v>
      </c>
      <c r="CL59" s="545">
        <v>-0.98</v>
      </c>
      <c r="CM59" s="545">
        <v>-1.78</v>
      </c>
      <c r="CN59" s="545">
        <v>-0.98</v>
      </c>
      <c r="CO59" s="545">
        <v>-0.01</v>
      </c>
      <c r="CP59" s="545">
        <v>-17.579999999999998</v>
      </c>
      <c r="CQ59" s="545">
        <v>-46.30093083671558</v>
      </c>
      <c r="CR59" s="545">
        <v>43.499831525687668</v>
      </c>
      <c r="CS59" s="545">
        <v>-4.2966505601910203</v>
      </c>
      <c r="CT59" s="545">
        <v>-29.8</v>
      </c>
      <c r="CU59" s="545">
        <v>-11.42</v>
      </c>
      <c r="CV59" s="545">
        <v>-12.848930424085131</v>
      </c>
      <c r="CW59" s="545">
        <v>-3.89</v>
      </c>
      <c r="CX59" s="545">
        <v>39.831559739367222</v>
      </c>
      <c r="CY59" s="545">
        <v>-0.28374509409150273</v>
      </c>
      <c r="CZ59" s="556">
        <v>-46.838865650028339</v>
      </c>
      <c r="DA59" s="545"/>
      <c r="DB59" s="556">
        <v>218.67936441752309</v>
      </c>
      <c r="DC59" s="556">
        <v>75.682863177251534</v>
      </c>
      <c r="DD59" s="545">
        <v>0</v>
      </c>
      <c r="DE59" s="554">
        <v>677.15784928193375</v>
      </c>
      <c r="DF59" s="545">
        <v>23.393027630346548</v>
      </c>
      <c r="DG59" s="556">
        <v>700.55087691228027</v>
      </c>
    </row>
    <row r="60" spans="1:111">
      <c r="A60" s="568">
        <v>167</v>
      </c>
      <c r="B60" s="576">
        <v>12</v>
      </c>
      <c r="C60" s="577">
        <v>78741</v>
      </c>
      <c r="D60" s="546" t="s">
        <v>91</v>
      </c>
      <c r="E60" s="578">
        <v>30015594.140000001</v>
      </c>
      <c r="F60" s="578">
        <v>6095254.8599999994</v>
      </c>
      <c r="G60" s="578">
        <v>35483258.200000003</v>
      </c>
      <c r="H60" s="578">
        <v>33030222.75</v>
      </c>
      <c r="I60" s="578">
        <v>4776996.38</v>
      </c>
      <c r="J60" s="578">
        <v>4120773.39</v>
      </c>
      <c r="K60" s="579">
        <v>113522099.72</v>
      </c>
      <c r="L60" s="545"/>
      <c r="M60" s="578">
        <v>7911800.2874724921</v>
      </c>
      <c r="N60" s="578">
        <v>0</v>
      </c>
      <c r="O60" s="578">
        <v>0</v>
      </c>
      <c r="P60" s="578">
        <v>13459323.09</v>
      </c>
      <c r="Q60" s="578">
        <v>2009439.716318741</v>
      </c>
      <c r="R60" s="578">
        <v>0</v>
      </c>
      <c r="S60" s="571">
        <v>0</v>
      </c>
      <c r="T60" s="578">
        <v>1986347.1969729119</v>
      </c>
      <c r="U60" s="578">
        <v>5296530.0925000003</v>
      </c>
      <c r="V60" s="572">
        <v>30663440.38326415</v>
      </c>
      <c r="W60" s="573"/>
      <c r="X60" s="574">
        <v>144185540.10326421</v>
      </c>
      <c r="Y60" s="555">
        <v>-121953273.39</v>
      </c>
      <c r="Z60" s="584">
        <v>22232266.713264149</v>
      </c>
      <c r="AA60" s="600">
        <v>0.15419206875628191</v>
      </c>
      <c r="AB60" s="600"/>
      <c r="AC60" s="569">
        <v>0</v>
      </c>
      <c r="AD60" s="569">
        <v>0</v>
      </c>
      <c r="AE60" s="569">
        <v>1250274.3177158111</v>
      </c>
      <c r="AF60" s="569">
        <v>1576490.7999824339</v>
      </c>
      <c r="AG60" s="569">
        <v>547792.08728835732</v>
      </c>
      <c r="AH60" s="570">
        <v>3374557.204986603</v>
      </c>
      <c r="AI60" s="545"/>
      <c r="AJ60" s="545">
        <v>-77166.179999999993</v>
      </c>
      <c r="AK60" s="545">
        <v>-140158.98000000001</v>
      </c>
      <c r="AL60" s="545">
        <v>-77166.179999999993</v>
      </c>
      <c r="AM60" s="545">
        <v>-787.41</v>
      </c>
      <c r="AN60" s="545">
        <v>-1384266.78</v>
      </c>
      <c r="AO60" s="545">
        <v>-5483423.2962499997</v>
      </c>
      <c r="AP60" s="545">
        <v>1010348.549727025</v>
      </c>
      <c r="AQ60" s="563">
        <v>-327625.06708086398</v>
      </c>
      <c r="AR60" s="563">
        <v>-2346481.7999999998</v>
      </c>
      <c r="AS60" s="563">
        <v>-899222.22</v>
      </c>
      <c r="AT60" s="563">
        <v>-949923.36676612787</v>
      </c>
      <c r="AU60" s="563">
        <v>-306302.49</v>
      </c>
      <c r="AV60" s="563">
        <v>3139853.082381709</v>
      </c>
      <c r="AW60" s="563">
        <v>589145.05767118139</v>
      </c>
      <c r="AX60" s="556">
        <v>-7253177.0803170782</v>
      </c>
      <c r="AY60" s="545"/>
      <c r="AZ60" s="580">
        <v>26113489.72272297</v>
      </c>
      <c r="BA60" s="581">
        <v>8659968.5192335341</v>
      </c>
      <c r="BB60" s="574"/>
      <c r="BC60" s="585">
        <v>53127105.079890177</v>
      </c>
      <c r="BD60" s="563">
        <v>-11798939.5275</v>
      </c>
      <c r="BE60" s="574">
        <v>41328165.552390173</v>
      </c>
      <c r="BF60" s="594"/>
      <c r="BG60" s="545">
        <v>381.19396680255522</v>
      </c>
      <c r="BH60" s="545">
        <v>77.408908446679618</v>
      </c>
      <c r="BI60" s="545">
        <v>450.63255737163621</v>
      </c>
      <c r="BJ60" s="545">
        <v>419.47934049605669</v>
      </c>
      <c r="BK60" s="545">
        <v>60.667204886907712</v>
      </c>
      <c r="BL60" s="545">
        <v>52.333262087095662</v>
      </c>
      <c r="BM60" s="556">
        <v>1441.715240090931</v>
      </c>
      <c r="BN60" s="545"/>
      <c r="BO60" s="545">
        <v>100.4787885278634</v>
      </c>
      <c r="BP60" s="545">
        <v>0</v>
      </c>
      <c r="BQ60" s="545">
        <v>0</v>
      </c>
      <c r="BR60" s="545">
        <v>170.93157427515521</v>
      </c>
      <c r="BS60" s="545">
        <v>25.519611337406701</v>
      </c>
      <c r="BT60" s="545">
        <v>0</v>
      </c>
      <c r="BU60" s="545">
        <v>0</v>
      </c>
      <c r="BV60" s="545">
        <v>25.22633947972356</v>
      </c>
      <c r="BW60" s="545">
        <v>67.265212436976924</v>
      </c>
      <c r="BX60" s="556">
        <v>389.42152605712579</v>
      </c>
      <c r="BY60" s="555"/>
      <c r="BZ60" s="556">
        <v>1831.1367661480569</v>
      </c>
      <c r="CA60" s="556">
        <v>-1548.79</v>
      </c>
      <c r="CB60" s="556">
        <v>282.34676614805687</v>
      </c>
      <c r="CC60" s="600">
        <v>0.15419206875628191</v>
      </c>
      <c r="CD60" s="600"/>
      <c r="CE60" s="545">
        <v>0</v>
      </c>
      <c r="CF60" s="545">
        <v>0</v>
      </c>
      <c r="CG60" s="545">
        <v>15.878313937031679</v>
      </c>
      <c r="CH60" s="545">
        <v>20.021218932734332</v>
      </c>
      <c r="CI60" s="545">
        <v>6.9568850698918903</v>
      </c>
      <c r="CJ60" s="556">
        <v>42.856417939657902</v>
      </c>
      <c r="CK60" s="545">
        <v>0</v>
      </c>
      <c r="CL60" s="545">
        <v>-0.97999999999999987</v>
      </c>
      <c r="CM60" s="545">
        <v>-1.78</v>
      </c>
      <c r="CN60" s="545">
        <v>-0.97999999999999987</v>
      </c>
      <c r="CO60" s="545">
        <v>-0.01</v>
      </c>
      <c r="CP60" s="545">
        <v>-17.579999999999998</v>
      </c>
      <c r="CQ60" s="545">
        <v>-69.638730727956201</v>
      </c>
      <c r="CR60" s="545">
        <v>12.831289286737849</v>
      </c>
      <c r="CS60" s="545">
        <v>-4.1607938314329767</v>
      </c>
      <c r="CT60" s="545">
        <v>-29.8</v>
      </c>
      <c r="CU60" s="545">
        <v>-11.42</v>
      </c>
      <c r="CV60" s="545">
        <v>-12.063897674224711</v>
      </c>
      <c r="CW60" s="545">
        <v>-3.89</v>
      </c>
      <c r="CX60" s="545">
        <v>39.875707476177702</v>
      </c>
      <c r="CY60" s="545">
        <v>7.4820621743587381</v>
      </c>
      <c r="CZ60" s="556">
        <v>-92.114363296339619</v>
      </c>
      <c r="DA60" s="545"/>
      <c r="DB60" s="556">
        <v>331.63777095443248</v>
      </c>
      <c r="DC60" s="556">
        <v>109.9804234037355</v>
      </c>
      <c r="DD60" s="545">
        <v>0</v>
      </c>
      <c r="DE60" s="554">
        <v>674.70701514954317</v>
      </c>
      <c r="DF60" s="545">
        <v>-149.84492865851331</v>
      </c>
      <c r="DG60" s="556">
        <v>524.8620864910298</v>
      </c>
    </row>
    <row r="61" spans="1:111">
      <c r="A61" s="568">
        <v>169</v>
      </c>
      <c r="B61" s="576">
        <v>5</v>
      </c>
      <c r="C61" s="577">
        <v>4848</v>
      </c>
      <c r="D61" s="546" t="s">
        <v>92</v>
      </c>
      <c r="E61" s="578">
        <v>1830000.36</v>
      </c>
      <c r="F61" s="578">
        <v>429243.3</v>
      </c>
      <c r="G61" s="578">
        <v>2361736.9</v>
      </c>
      <c r="H61" s="578">
        <v>2645187.65</v>
      </c>
      <c r="I61" s="578">
        <v>289236.18</v>
      </c>
      <c r="J61" s="578">
        <v>217929.24</v>
      </c>
      <c r="K61" s="579">
        <v>7773333.6300000008</v>
      </c>
      <c r="L61" s="545"/>
      <c r="M61" s="578">
        <v>262691.67920892808</v>
      </c>
      <c r="N61" s="578">
        <v>0</v>
      </c>
      <c r="O61" s="578">
        <v>0</v>
      </c>
      <c r="P61" s="578">
        <v>338637.13</v>
      </c>
      <c r="Q61" s="578">
        <v>152209.44619909031</v>
      </c>
      <c r="R61" s="578">
        <v>0</v>
      </c>
      <c r="S61" s="571">
        <v>0</v>
      </c>
      <c r="T61" s="578">
        <v>134706.37003639821</v>
      </c>
      <c r="U61" s="578">
        <v>199337.52499999999</v>
      </c>
      <c r="V61" s="572">
        <v>1087582.150444417</v>
      </c>
      <c r="W61" s="573"/>
      <c r="X61" s="574">
        <v>8860915.7804444171</v>
      </c>
      <c r="Y61" s="555">
        <v>-7508533.9199999999</v>
      </c>
      <c r="Z61" s="584">
        <v>1352381.860444417</v>
      </c>
      <c r="AA61" s="600">
        <v>0.15262326084049391</v>
      </c>
      <c r="AB61" s="600"/>
      <c r="AC61" s="569">
        <v>0</v>
      </c>
      <c r="AD61" s="569">
        <v>0</v>
      </c>
      <c r="AE61" s="569">
        <v>51520.753999636632</v>
      </c>
      <c r="AF61" s="569">
        <v>74187.201938066297</v>
      </c>
      <c r="AG61" s="569">
        <v>0</v>
      </c>
      <c r="AH61" s="570">
        <v>125707.95593770291</v>
      </c>
      <c r="AI61" s="545"/>
      <c r="AJ61" s="545">
        <v>-4751.04</v>
      </c>
      <c r="AK61" s="545">
        <v>-8629.44</v>
      </c>
      <c r="AL61" s="545">
        <v>-4751.04</v>
      </c>
      <c r="AM61" s="545">
        <v>-48.48</v>
      </c>
      <c r="AN61" s="545">
        <v>-85227.839999999997</v>
      </c>
      <c r="AO61" s="545">
        <v>-162229.114</v>
      </c>
      <c r="AP61" s="545">
        <v>348419.59021290689</v>
      </c>
      <c r="AQ61" s="563">
        <v>10081.77092869955</v>
      </c>
      <c r="AR61" s="563">
        <v>-144470.39999999999</v>
      </c>
      <c r="AS61" s="563">
        <v>-55364.160000000003</v>
      </c>
      <c r="AT61" s="563">
        <v>-74122.125821356211</v>
      </c>
      <c r="AU61" s="563">
        <v>-18858.72</v>
      </c>
      <c r="AV61" s="563">
        <v>236395.50705608181</v>
      </c>
      <c r="AW61" s="563">
        <v>-9501.2768522691622</v>
      </c>
      <c r="AX61" s="556">
        <v>26943.2315240629</v>
      </c>
      <c r="AY61" s="545"/>
      <c r="AZ61" s="580">
        <v>1964719.151458231</v>
      </c>
      <c r="BA61" s="581">
        <v>474080.00495523348</v>
      </c>
      <c r="BB61" s="574"/>
      <c r="BC61" s="585">
        <v>3943832.204319648</v>
      </c>
      <c r="BD61" s="563">
        <v>-74115.162500000006</v>
      </c>
      <c r="BE61" s="574">
        <v>3869717.041819647</v>
      </c>
      <c r="BF61" s="594"/>
      <c r="BG61" s="545">
        <v>377.47532178217818</v>
      </c>
      <c r="BH61" s="545">
        <v>88.540284653465349</v>
      </c>
      <c r="BI61" s="545">
        <v>487.15695132013201</v>
      </c>
      <c r="BJ61" s="545">
        <v>545.6245152640264</v>
      </c>
      <c r="BK61" s="545">
        <v>59.660928217821777</v>
      </c>
      <c r="BL61" s="545">
        <v>44.952400990099008</v>
      </c>
      <c r="BM61" s="556">
        <v>1603.4104022277229</v>
      </c>
      <c r="BN61" s="545"/>
      <c r="BO61" s="545">
        <v>54.185577394580889</v>
      </c>
      <c r="BP61" s="545">
        <v>0</v>
      </c>
      <c r="BQ61" s="545">
        <v>0</v>
      </c>
      <c r="BR61" s="545">
        <v>69.850893151815185</v>
      </c>
      <c r="BS61" s="545">
        <v>31.396337912353609</v>
      </c>
      <c r="BT61" s="545">
        <v>0</v>
      </c>
      <c r="BU61" s="545">
        <v>0</v>
      </c>
      <c r="BV61" s="545">
        <v>27.7859674167488</v>
      </c>
      <c r="BW61" s="545">
        <v>41.117476278877888</v>
      </c>
      <c r="BX61" s="556">
        <v>224.33625215437641</v>
      </c>
      <c r="BY61" s="555"/>
      <c r="BZ61" s="556">
        <v>1827.746654382099</v>
      </c>
      <c r="CA61" s="556">
        <v>-1548.79</v>
      </c>
      <c r="CB61" s="556">
        <v>278.95665438209932</v>
      </c>
      <c r="CC61" s="600">
        <v>0.15262326084049391</v>
      </c>
      <c r="CD61" s="600"/>
      <c r="CE61" s="545">
        <v>0</v>
      </c>
      <c r="CF61" s="545">
        <v>0</v>
      </c>
      <c r="CG61" s="545">
        <v>10.627218234248479</v>
      </c>
      <c r="CH61" s="545">
        <v>15.30264066379255</v>
      </c>
      <c r="CI61" s="545">
        <v>0</v>
      </c>
      <c r="CJ61" s="556">
        <v>25.92985889804104</v>
      </c>
      <c r="CK61" s="545">
        <v>0</v>
      </c>
      <c r="CL61" s="545">
        <v>-0.98</v>
      </c>
      <c r="CM61" s="545">
        <v>-1.78</v>
      </c>
      <c r="CN61" s="545">
        <v>-0.98</v>
      </c>
      <c r="CO61" s="545">
        <v>-0.01</v>
      </c>
      <c r="CP61" s="545">
        <v>-17.579999999999998</v>
      </c>
      <c r="CQ61" s="545">
        <v>-33.463101072607259</v>
      </c>
      <c r="CR61" s="545">
        <v>71.868727354147467</v>
      </c>
      <c r="CS61" s="545">
        <v>2.0795732113654188</v>
      </c>
      <c r="CT61" s="545">
        <v>-29.8</v>
      </c>
      <c r="CU61" s="545">
        <v>-11.42</v>
      </c>
      <c r="CV61" s="545">
        <v>-15.28921737239196</v>
      </c>
      <c r="CW61" s="545">
        <v>-3.89</v>
      </c>
      <c r="CX61" s="545">
        <v>48.761449475264399</v>
      </c>
      <c r="CY61" s="545">
        <v>-1.9598343342139359</v>
      </c>
      <c r="CZ61" s="556">
        <v>5.5575972615641289</v>
      </c>
      <c r="DA61" s="545"/>
      <c r="DB61" s="556">
        <v>405.26385137339747</v>
      </c>
      <c r="DC61" s="556">
        <v>97.788779900006901</v>
      </c>
      <c r="DD61" s="545">
        <v>0</v>
      </c>
      <c r="DE61" s="554">
        <v>813.49674181510886</v>
      </c>
      <c r="DF61" s="545">
        <v>-15.287781043729369</v>
      </c>
      <c r="DG61" s="556">
        <v>798.20896077137945</v>
      </c>
    </row>
    <row r="62" spans="1:111">
      <c r="A62" s="568">
        <v>171</v>
      </c>
      <c r="B62" s="576">
        <v>11</v>
      </c>
      <c r="C62" s="577">
        <v>4552</v>
      </c>
      <c r="D62" s="546" t="s">
        <v>93</v>
      </c>
      <c r="E62" s="578">
        <v>1480147.35</v>
      </c>
      <c r="F62" s="578">
        <v>429243.3</v>
      </c>
      <c r="G62" s="578">
        <v>2043025</v>
      </c>
      <c r="H62" s="578">
        <v>2146618.25</v>
      </c>
      <c r="I62" s="578">
        <v>276456.14</v>
      </c>
      <c r="J62" s="578">
        <v>197358.51</v>
      </c>
      <c r="K62" s="579">
        <v>6572848.5499999998</v>
      </c>
      <c r="L62" s="545"/>
      <c r="M62" s="578">
        <v>296076.25807157659</v>
      </c>
      <c r="N62" s="578">
        <v>0</v>
      </c>
      <c r="O62" s="578">
        <v>0</v>
      </c>
      <c r="P62" s="578">
        <v>607142.30999999994</v>
      </c>
      <c r="Q62" s="578">
        <v>484991.50000517152</v>
      </c>
      <c r="R62" s="578">
        <v>0</v>
      </c>
      <c r="S62" s="571">
        <v>0</v>
      </c>
      <c r="T62" s="578">
        <v>167370.45303721089</v>
      </c>
      <c r="U62" s="578">
        <v>196444.93</v>
      </c>
      <c r="V62" s="572">
        <v>1752025.4511139591</v>
      </c>
      <c r="W62" s="573"/>
      <c r="X62" s="574">
        <v>8324874.0011139587</v>
      </c>
      <c r="Y62" s="555">
        <v>-7050092.0800000001</v>
      </c>
      <c r="Z62" s="584">
        <v>1274781.921113959</v>
      </c>
      <c r="AA62" s="600">
        <v>0.15312927510294799</v>
      </c>
      <c r="AB62" s="600"/>
      <c r="AC62" s="569">
        <v>28923.414828000001</v>
      </c>
      <c r="AD62" s="569">
        <v>0</v>
      </c>
      <c r="AE62" s="569">
        <v>47361.26636419836</v>
      </c>
      <c r="AF62" s="569">
        <v>87767.396503695898</v>
      </c>
      <c r="AG62" s="569">
        <v>0</v>
      </c>
      <c r="AH62" s="570">
        <v>164052.07769589429</v>
      </c>
      <c r="AI62" s="545"/>
      <c r="AJ62" s="545">
        <v>-4460.96</v>
      </c>
      <c r="AK62" s="545">
        <v>-8102.56</v>
      </c>
      <c r="AL62" s="545">
        <v>-4460.96</v>
      </c>
      <c r="AM62" s="545">
        <v>-45.52</v>
      </c>
      <c r="AN62" s="545">
        <v>-80024.159999999989</v>
      </c>
      <c r="AO62" s="545">
        <v>-131394.55499999999</v>
      </c>
      <c r="AP62" s="545">
        <v>-11485.531544051581</v>
      </c>
      <c r="AQ62" s="563">
        <v>-23086.167534634049</v>
      </c>
      <c r="AR62" s="563">
        <v>-135649.60000000001</v>
      </c>
      <c r="AS62" s="563">
        <v>-51983.839999999997</v>
      </c>
      <c r="AT62" s="563">
        <v>-58855.473372546643</v>
      </c>
      <c r="AU62" s="563">
        <v>-17707.28</v>
      </c>
      <c r="AV62" s="563">
        <v>252707.804409523</v>
      </c>
      <c r="AW62" s="563">
        <v>44438.0961426914</v>
      </c>
      <c r="AX62" s="556">
        <v>-230110.70689901791</v>
      </c>
      <c r="AY62" s="545"/>
      <c r="AZ62" s="580">
        <v>1546377.2386811911</v>
      </c>
      <c r="BA62" s="581">
        <v>679622.23415379005</v>
      </c>
      <c r="BB62" s="574"/>
      <c r="BC62" s="585">
        <v>3434722.7647458161</v>
      </c>
      <c r="BD62" s="563">
        <v>37101.75</v>
      </c>
      <c r="BE62" s="574">
        <v>3471824.5147458161</v>
      </c>
      <c r="BF62" s="594"/>
      <c r="BG62" s="545">
        <v>325.16418057996492</v>
      </c>
      <c r="BH62" s="545">
        <v>94.297737258347979</v>
      </c>
      <c r="BI62" s="545">
        <v>448.81920035149392</v>
      </c>
      <c r="BJ62" s="545">
        <v>471.57694420035148</v>
      </c>
      <c r="BK62" s="545">
        <v>60.732895430579973</v>
      </c>
      <c r="BL62" s="545">
        <v>43.356438927943763</v>
      </c>
      <c r="BM62" s="556">
        <v>1443.947396748682</v>
      </c>
      <c r="BN62" s="545"/>
      <c r="BO62" s="545">
        <v>65.043114690592404</v>
      </c>
      <c r="BP62" s="545">
        <v>0</v>
      </c>
      <c r="BQ62" s="545">
        <v>0</v>
      </c>
      <c r="BR62" s="545">
        <v>133.37924209138839</v>
      </c>
      <c r="BS62" s="545">
        <v>106.54470562503769</v>
      </c>
      <c r="BT62" s="545">
        <v>0</v>
      </c>
      <c r="BU62" s="545">
        <v>0</v>
      </c>
      <c r="BV62" s="545">
        <v>36.768552951935611</v>
      </c>
      <c r="BW62" s="545">
        <v>43.155740333919162</v>
      </c>
      <c r="BX62" s="556">
        <v>384.89135569287322</v>
      </c>
      <c r="BY62" s="555"/>
      <c r="BZ62" s="556">
        <v>1828.838752441555</v>
      </c>
      <c r="CA62" s="556">
        <v>-1548.79</v>
      </c>
      <c r="CB62" s="556">
        <v>280.04875244155511</v>
      </c>
      <c r="CC62" s="600">
        <v>0.15312927510294799</v>
      </c>
      <c r="CD62" s="600"/>
      <c r="CE62" s="545">
        <v>6.354001499999999</v>
      </c>
      <c r="CF62" s="545">
        <v>0</v>
      </c>
      <c r="CG62" s="545">
        <v>10.40449612570263</v>
      </c>
      <c r="CH62" s="545">
        <v>19.281062500811931</v>
      </c>
      <c r="CI62" s="545">
        <v>0</v>
      </c>
      <c r="CJ62" s="556">
        <v>36.039560126514559</v>
      </c>
      <c r="CK62" s="545">
        <v>0</v>
      </c>
      <c r="CL62" s="545">
        <v>-0.98</v>
      </c>
      <c r="CM62" s="545">
        <v>-1.78</v>
      </c>
      <c r="CN62" s="545">
        <v>-0.98</v>
      </c>
      <c r="CO62" s="545">
        <v>-0.01</v>
      </c>
      <c r="CP62" s="545">
        <v>-17.579999999999998</v>
      </c>
      <c r="CQ62" s="545">
        <v>-28.865236159929701</v>
      </c>
      <c r="CR62" s="545">
        <v>-2.523183555371614</v>
      </c>
      <c r="CS62" s="545">
        <v>-5.0716536763255826</v>
      </c>
      <c r="CT62" s="545">
        <v>-29.8</v>
      </c>
      <c r="CU62" s="545">
        <v>-11.42</v>
      </c>
      <c r="CV62" s="545">
        <v>-12.92958553878441</v>
      </c>
      <c r="CW62" s="545">
        <v>-3.89</v>
      </c>
      <c r="CX62" s="545">
        <v>55.515774255167607</v>
      </c>
      <c r="CY62" s="545">
        <v>9.7623234056879173</v>
      </c>
      <c r="CZ62" s="556">
        <v>-50.551561269555783</v>
      </c>
      <c r="DA62" s="545"/>
      <c r="DB62" s="556">
        <v>339.71380463119311</v>
      </c>
      <c r="DC62" s="556">
        <v>149.30189678246711</v>
      </c>
      <c r="DD62" s="545">
        <v>0</v>
      </c>
      <c r="DE62" s="554">
        <v>754.55245271217393</v>
      </c>
      <c r="DF62" s="545">
        <v>8.1506480667838321</v>
      </c>
      <c r="DG62" s="556">
        <v>762.70310077895772</v>
      </c>
    </row>
    <row r="63" spans="1:111">
      <c r="A63" s="568">
        <v>172</v>
      </c>
      <c r="B63" s="576">
        <v>13</v>
      </c>
      <c r="C63" s="577">
        <v>4099</v>
      </c>
      <c r="D63" s="546" t="s">
        <v>94</v>
      </c>
      <c r="E63" s="578">
        <v>1112353.1599999999</v>
      </c>
      <c r="F63" s="578">
        <v>200313.54</v>
      </c>
      <c r="G63" s="578">
        <v>1462805.9</v>
      </c>
      <c r="H63" s="578">
        <v>1537255.65</v>
      </c>
      <c r="I63" s="578">
        <v>257286.08</v>
      </c>
      <c r="J63" s="578">
        <v>162672.29999999999</v>
      </c>
      <c r="K63" s="579">
        <v>4732686.63</v>
      </c>
      <c r="L63" s="545"/>
      <c r="M63" s="578">
        <v>368078.78814483189</v>
      </c>
      <c r="N63" s="578">
        <v>0</v>
      </c>
      <c r="O63" s="578">
        <v>0</v>
      </c>
      <c r="P63" s="578">
        <v>436821.86</v>
      </c>
      <c r="Q63" s="578">
        <v>731494.53783308552</v>
      </c>
      <c r="R63" s="578">
        <v>0</v>
      </c>
      <c r="S63" s="571">
        <v>75601.510000000009</v>
      </c>
      <c r="T63" s="578">
        <v>163356.9314995131</v>
      </c>
      <c r="U63" s="578">
        <v>202796.0625</v>
      </c>
      <c r="V63" s="572">
        <v>1978149.689977431</v>
      </c>
      <c r="W63" s="573"/>
      <c r="X63" s="574">
        <v>6710836.3199774306</v>
      </c>
      <c r="Y63" s="555">
        <v>-6348490.21</v>
      </c>
      <c r="Z63" s="584">
        <v>362346.10997743072</v>
      </c>
      <c r="AA63" s="600">
        <v>5.3994180859212093E-2</v>
      </c>
      <c r="AB63" s="600"/>
      <c r="AC63" s="569">
        <v>581263.23156824999</v>
      </c>
      <c r="AD63" s="569">
        <v>0</v>
      </c>
      <c r="AE63" s="569">
        <v>54091.910184361412</v>
      </c>
      <c r="AF63" s="569">
        <v>76062.757700951101</v>
      </c>
      <c r="AG63" s="569">
        <v>0</v>
      </c>
      <c r="AH63" s="570">
        <v>711417.89945356245</v>
      </c>
      <c r="AI63" s="545"/>
      <c r="AJ63" s="545">
        <v>-4017.02</v>
      </c>
      <c r="AK63" s="545">
        <v>-7296.22</v>
      </c>
      <c r="AL63" s="545">
        <v>-4017.02</v>
      </c>
      <c r="AM63" s="545">
        <v>-40.99</v>
      </c>
      <c r="AN63" s="545">
        <v>-72060.42</v>
      </c>
      <c r="AO63" s="545">
        <v>-135494.98754999999</v>
      </c>
      <c r="AP63" s="545">
        <v>50478.673624909403</v>
      </c>
      <c r="AQ63" s="563">
        <v>-17629.612513956159</v>
      </c>
      <c r="AR63" s="563">
        <v>-122150.2</v>
      </c>
      <c r="AS63" s="563">
        <v>-46810.58</v>
      </c>
      <c r="AT63" s="563">
        <v>-52624.518130474607</v>
      </c>
      <c r="AU63" s="563">
        <v>-15945.11</v>
      </c>
      <c r="AV63" s="563">
        <v>155567.12333135979</v>
      </c>
      <c r="AW63" s="563">
        <v>2569.4183708991482</v>
      </c>
      <c r="AX63" s="556">
        <v>-269471.46286726248</v>
      </c>
      <c r="AY63" s="545"/>
      <c r="AZ63" s="580">
        <v>1659128.9419642929</v>
      </c>
      <c r="BA63" s="581">
        <v>695377.25787244493</v>
      </c>
      <c r="BB63" s="574"/>
      <c r="BC63" s="585">
        <v>3158798.746400469</v>
      </c>
      <c r="BD63" s="563">
        <v>142576.72500000001</v>
      </c>
      <c r="BE63" s="574">
        <v>3301375.4714004691</v>
      </c>
      <c r="BF63" s="594"/>
      <c r="BG63" s="545">
        <v>271.37183703342282</v>
      </c>
      <c r="BH63" s="545">
        <v>48.868880214686513</v>
      </c>
      <c r="BI63" s="545">
        <v>356.86896804098558</v>
      </c>
      <c r="BJ63" s="545">
        <v>375.03187362771399</v>
      </c>
      <c r="BK63" s="545">
        <v>62.768011710173212</v>
      </c>
      <c r="BL63" s="545">
        <v>39.68585020736765</v>
      </c>
      <c r="BM63" s="556">
        <v>1154.5954208343501</v>
      </c>
      <c r="BN63" s="545"/>
      <c r="BO63" s="545">
        <v>89.797215941652084</v>
      </c>
      <c r="BP63" s="545">
        <v>0</v>
      </c>
      <c r="BQ63" s="545">
        <v>0</v>
      </c>
      <c r="BR63" s="545">
        <v>106.5679092461576</v>
      </c>
      <c r="BS63" s="545">
        <v>178.45682796611021</v>
      </c>
      <c r="BT63" s="545">
        <v>0</v>
      </c>
      <c r="BU63" s="545">
        <v>18.443891192973901</v>
      </c>
      <c r="BV63" s="545">
        <v>39.852874237500139</v>
      </c>
      <c r="BW63" s="545">
        <v>49.474521224688949</v>
      </c>
      <c r="BX63" s="556">
        <v>482.59323980908277</v>
      </c>
      <c r="BY63" s="555"/>
      <c r="BZ63" s="556">
        <v>1637.188660643433</v>
      </c>
      <c r="CA63" s="556">
        <v>-1548.79</v>
      </c>
      <c r="CB63" s="556">
        <v>88.398660643432706</v>
      </c>
      <c r="CC63" s="600">
        <v>5.3994180859212093E-2</v>
      </c>
      <c r="CD63" s="600"/>
      <c r="CE63" s="545">
        <v>141.80610675</v>
      </c>
      <c r="CF63" s="545">
        <v>0</v>
      </c>
      <c r="CG63" s="545">
        <v>13.196367451661731</v>
      </c>
      <c r="CH63" s="545">
        <v>18.55641807781193</v>
      </c>
      <c r="CI63" s="545">
        <v>0</v>
      </c>
      <c r="CJ63" s="556">
        <v>173.55889227947361</v>
      </c>
      <c r="CK63" s="545">
        <v>0</v>
      </c>
      <c r="CL63" s="545">
        <v>-0.98</v>
      </c>
      <c r="CM63" s="545">
        <v>-1.78</v>
      </c>
      <c r="CN63" s="545">
        <v>-0.98</v>
      </c>
      <c r="CO63" s="545">
        <v>-0.01</v>
      </c>
      <c r="CP63" s="545">
        <v>-17.579999999999998</v>
      </c>
      <c r="CQ63" s="545">
        <v>-33.055620285435467</v>
      </c>
      <c r="CR63" s="545">
        <v>12.31487524393984</v>
      </c>
      <c r="CS63" s="545">
        <v>-4.3009545045026014</v>
      </c>
      <c r="CT63" s="545">
        <v>-29.8</v>
      </c>
      <c r="CU63" s="545">
        <v>-11.42</v>
      </c>
      <c r="CV63" s="545">
        <v>-12.83837963661249</v>
      </c>
      <c r="CW63" s="545">
        <v>-3.89</v>
      </c>
      <c r="CX63" s="545">
        <v>37.952457509480297</v>
      </c>
      <c r="CY63" s="545">
        <v>0.62684029541330755</v>
      </c>
      <c r="CZ63" s="556">
        <v>-65.740781377717127</v>
      </c>
      <c r="DA63" s="545"/>
      <c r="DB63" s="556">
        <v>404.76431860558512</v>
      </c>
      <c r="DC63" s="556">
        <v>169.6455862094279</v>
      </c>
      <c r="DD63" s="545">
        <v>0</v>
      </c>
      <c r="DE63" s="554">
        <v>770.62667636020217</v>
      </c>
      <c r="DF63" s="545">
        <v>34.78329470602587</v>
      </c>
      <c r="DG63" s="556">
        <v>805.40997106622797</v>
      </c>
    </row>
    <row r="64" spans="1:111">
      <c r="A64" s="568">
        <v>176</v>
      </c>
      <c r="B64" s="576">
        <v>12</v>
      </c>
      <c r="C64" s="577">
        <v>4160</v>
      </c>
      <c r="D64" s="546" t="s">
        <v>95</v>
      </c>
      <c r="E64" s="578">
        <v>897059</v>
      </c>
      <c r="F64" s="578">
        <v>209852.28</v>
      </c>
      <c r="G64" s="578">
        <v>1233987.1000000001</v>
      </c>
      <c r="H64" s="578">
        <v>1468009.9</v>
      </c>
      <c r="I64" s="578">
        <v>265501.82</v>
      </c>
      <c r="J64" s="578">
        <v>168352.92</v>
      </c>
      <c r="K64" s="579">
        <v>4242763.0199999996</v>
      </c>
      <c r="L64" s="545"/>
      <c r="M64" s="578">
        <v>537622.58799950581</v>
      </c>
      <c r="N64" s="578">
        <v>0</v>
      </c>
      <c r="O64" s="578">
        <v>0</v>
      </c>
      <c r="P64" s="578">
        <v>300565.5</v>
      </c>
      <c r="Q64" s="578">
        <v>1266809.1365289551</v>
      </c>
      <c r="R64" s="578">
        <v>0</v>
      </c>
      <c r="S64" s="571">
        <v>58729.070000000007</v>
      </c>
      <c r="T64" s="578">
        <v>152017.85220570251</v>
      </c>
      <c r="U64" s="578">
        <v>290831.5625</v>
      </c>
      <c r="V64" s="572">
        <v>2606575.7092341632</v>
      </c>
      <c r="W64" s="573"/>
      <c r="X64" s="574">
        <v>6849338.7292341627</v>
      </c>
      <c r="Y64" s="555">
        <v>-6442966.3999999994</v>
      </c>
      <c r="Z64" s="584">
        <v>406372.32923416328</v>
      </c>
      <c r="AA64" s="600">
        <v>5.9330155114054421E-2</v>
      </c>
      <c r="AB64" s="600"/>
      <c r="AC64" s="569">
        <v>1270675.9665600001</v>
      </c>
      <c r="AD64" s="569">
        <v>0</v>
      </c>
      <c r="AE64" s="569">
        <v>56382.906518799282</v>
      </c>
      <c r="AF64" s="569">
        <v>63433.37448627143</v>
      </c>
      <c r="AG64" s="569">
        <v>0</v>
      </c>
      <c r="AH64" s="570">
        <v>1390492.2475650711</v>
      </c>
      <c r="AI64" s="545"/>
      <c r="AJ64" s="545">
        <v>-4076.8</v>
      </c>
      <c r="AK64" s="545">
        <v>-7404.8</v>
      </c>
      <c r="AL64" s="545">
        <v>-4076.8</v>
      </c>
      <c r="AM64" s="545">
        <v>-41.6</v>
      </c>
      <c r="AN64" s="545">
        <v>-73132.799999999988</v>
      </c>
      <c r="AO64" s="545">
        <v>-164980.89600000001</v>
      </c>
      <c r="AP64" s="545">
        <v>-1211231.1006262579</v>
      </c>
      <c r="AQ64" s="563">
        <v>-756025.14526490611</v>
      </c>
      <c r="AR64" s="563">
        <v>-123968</v>
      </c>
      <c r="AS64" s="563">
        <v>-47507.199999999997</v>
      </c>
      <c r="AT64" s="563">
        <v>-36926.33154595604</v>
      </c>
      <c r="AU64" s="563">
        <v>-16182.4</v>
      </c>
      <c r="AV64" s="563">
        <v>223821.04717298021</v>
      </c>
      <c r="AW64" s="563">
        <v>70261.659792681807</v>
      </c>
      <c r="AX64" s="556">
        <v>-2151471.166471459</v>
      </c>
      <c r="AY64" s="545"/>
      <c r="AZ64" s="580">
        <v>2083175.7406007701</v>
      </c>
      <c r="BA64" s="581">
        <v>757368.07542289072</v>
      </c>
      <c r="BB64" s="574"/>
      <c r="BC64" s="585">
        <v>2485937.2263514362</v>
      </c>
      <c r="BD64" s="563">
        <v>-254588.67499999999</v>
      </c>
      <c r="BE64" s="574">
        <v>2231348.5513514359</v>
      </c>
      <c r="BF64" s="594"/>
      <c r="BG64" s="545">
        <v>215.63918269230771</v>
      </c>
      <c r="BH64" s="545">
        <v>50.445259615384607</v>
      </c>
      <c r="BI64" s="545">
        <v>296.63151442307702</v>
      </c>
      <c r="BJ64" s="545">
        <v>352.88699519230772</v>
      </c>
      <c r="BK64" s="545">
        <v>63.822552884615376</v>
      </c>
      <c r="BL64" s="545">
        <v>40.469451923076917</v>
      </c>
      <c r="BM64" s="556">
        <v>1019.894956730769</v>
      </c>
      <c r="BN64" s="545"/>
      <c r="BO64" s="545">
        <v>129.2361990383427</v>
      </c>
      <c r="BP64" s="545">
        <v>0</v>
      </c>
      <c r="BQ64" s="545">
        <v>0</v>
      </c>
      <c r="BR64" s="545">
        <v>72.25132211538461</v>
      </c>
      <c r="BS64" s="545">
        <v>304.52142705022948</v>
      </c>
      <c r="BT64" s="545">
        <v>0</v>
      </c>
      <c r="BU64" s="545">
        <v>14.11756490384616</v>
      </c>
      <c r="BV64" s="545">
        <v>36.542752934063088</v>
      </c>
      <c r="BW64" s="545">
        <v>69.911433293269226</v>
      </c>
      <c r="BX64" s="556">
        <v>626.58069933513536</v>
      </c>
      <c r="BY64" s="555"/>
      <c r="BZ64" s="556">
        <v>1646.475656065905</v>
      </c>
      <c r="CA64" s="556">
        <v>-1548.79</v>
      </c>
      <c r="CB64" s="556">
        <v>97.685656065904638</v>
      </c>
      <c r="CC64" s="600">
        <v>5.9330155114054421E-2</v>
      </c>
      <c r="CD64" s="600"/>
      <c r="CE64" s="545">
        <v>305.45095350000003</v>
      </c>
      <c r="CF64" s="545">
        <v>0</v>
      </c>
      <c r="CG64" s="545">
        <v>13.55358329778829</v>
      </c>
      <c r="CH64" s="545">
        <v>15.248407328430631</v>
      </c>
      <c r="CI64" s="545">
        <v>0</v>
      </c>
      <c r="CJ64" s="556">
        <v>334.25294412621889</v>
      </c>
      <c r="CK64" s="545">
        <v>0</v>
      </c>
      <c r="CL64" s="545">
        <v>-0.98</v>
      </c>
      <c r="CM64" s="545">
        <v>-1.78</v>
      </c>
      <c r="CN64" s="545">
        <v>-0.98</v>
      </c>
      <c r="CO64" s="545">
        <v>-0.01</v>
      </c>
      <c r="CP64" s="545">
        <v>-17.579999999999998</v>
      </c>
      <c r="CQ64" s="545">
        <v>-39.658869230769227</v>
      </c>
      <c r="CR64" s="545">
        <v>-291.16132226592742</v>
      </c>
      <c r="CS64" s="545">
        <v>-181.73681376560239</v>
      </c>
      <c r="CT64" s="545">
        <v>-29.8</v>
      </c>
      <c r="CU64" s="545">
        <v>-11.42</v>
      </c>
      <c r="CV64" s="545">
        <v>-8.8765220062394334</v>
      </c>
      <c r="CW64" s="545">
        <v>-3.89</v>
      </c>
      <c r="CX64" s="545">
        <v>53.803136339658707</v>
      </c>
      <c r="CY64" s="545">
        <v>16.889822065548511</v>
      </c>
      <c r="CZ64" s="556">
        <v>-517.18056886333136</v>
      </c>
      <c r="DA64" s="545"/>
      <c r="DB64" s="556">
        <v>500.76339918287732</v>
      </c>
      <c r="DC64" s="556">
        <v>182.05963351511801</v>
      </c>
      <c r="DD64" s="545">
        <v>0</v>
      </c>
      <c r="DE64" s="554">
        <v>597.58106402678743</v>
      </c>
      <c r="DF64" s="545">
        <v>-61.199200721153836</v>
      </c>
      <c r="DG64" s="556">
        <v>536.3818633056336</v>
      </c>
    </row>
    <row r="65" spans="1:111">
      <c r="A65" s="568">
        <v>177</v>
      </c>
      <c r="B65" s="576">
        <v>6</v>
      </c>
      <c r="C65" s="577">
        <v>1668</v>
      </c>
      <c r="D65" s="546" t="s">
        <v>96</v>
      </c>
      <c r="E65" s="578">
        <v>493382.45</v>
      </c>
      <c r="F65" s="578">
        <v>104926.14</v>
      </c>
      <c r="G65" s="578">
        <v>825382.10000000009</v>
      </c>
      <c r="H65" s="578">
        <v>789401.54999999993</v>
      </c>
      <c r="I65" s="578">
        <v>101397.68</v>
      </c>
      <c r="J65" s="578">
        <v>70663.47</v>
      </c>
      <c r="K65" s="579">
        <v>2385153.39</v>
      </c>
      <c r="L65" s="545"/>
      <c r="M65" s="578">
        <v>81025.479174605571</v>
      </c>
      <c r="N65" s="578">
        <v>0</v>
      </c>
      <c r="O65" s="578">
        <v>0</v>
      </c>
      <c r="P65" s="578">
        <v>66124.41</v>
      </c>
      <c r="Q65" s="578">
        <v>218063.94886121759</v>
      </c>
      <c r="R65" s="578">
        <v>0</v>
      </c>
      <c r="S65" s="571">
        <v>0</v>
      </c>
      <c r="T65" s="578">
        <v>48216.031465326923</v>
      </c>
      <c r="U65" s="578">
        <v>61121.79</v>
      </c>
      <c r="V65" s="572">
        <v>474551.65950115002</v>
      </c>
      <c r="W65" s="573"/>
      <c r="X65" s="574">
        <v>2859705.0495011499</v>
      </c>
      <c r="Y65" s="555">
        <v>-2583381.7200000002</v>
      </c>
      <c r="Z65" s="584">
        <v>276323.32950115018</v>
      </c>
      <c r="AA65" s="600">
        <v>9.6626513825036717E-2</v>
      </c>
      <c r="AB65" s="600"/>
      <c r="AC65" s="569">
        <v>69963.712895999997</v>
      </c>
      <c r="AD65" s="569">
        <v>0</v>
      </c>
      <c r="AE65" s="569">
        <v>22804.828287211749</v>
      </c>
      <c r="AF65" s="569">
        <v>27330.709083027799</v>
      </c>
      <c r="AG65" s="569">
        <v>0</v>
      </c>
      <c r="AH65" s="570">
        <v>120099.2502662396</v>
      </c>
      <c r="AI65" s="545"/>
      <c r="AJ65" s="545">
        <v>-1634.64</v>
      </c>
      <c r="AK65" s="545">
        <v>-2969.04</v>
      </c>
      <c r="AL65" s="545">
        <v>-1634.64</v>
      </c>
      <c r="AM65" s="545">
        <v>-16.68</v>
      </c>
      <c r="AN65" s="545">
        <v>-29323.439999999999</v>
      </c>
      <c r="AO65" s="545">
        <v>-63746.754999999997</v>
      </c>
      <c r="AP65" s="545">
        <v>360287.54861490428</v>
      </c>
      <c r="AQ65" s="563">
        <v>269831.18454290828</v>
      </c>
      <c r="AR65" s="563">
        <v>-49706.400000000001</v>
      </c>
      <c r="AS65" s="563">
        <v>-19048.560000000001</v>
      </c>
      <c r="AT65" s="563">
        <v>-19118.22120567162</v>
      </c>
      <c r="AU65" s="563">
        <v>-6488.52</v>
      </c>
      <c r="AV65" s="563">
        <v>82428.2548913098</v>
      </c>
      <c r="AW65" s="563">
        <v>532.88989963679705</v>
      </c>
      <c r="AX65" s="556">
        <v>519392.98174308753</v>
      </c>
      <c r="AY65" s="545"/>
      <c r="AZ65" s="580">
        <v>-20866.997350411701</v>
      </c>
      <c r="BA65" s="581">
        <v>275824.11808721832</v>
      </c>
      <c r="BB65" s="574"/>
      <c r="BC65" s="585">
        <v>1170772.6822472841</v>
      </c>
      <c r="BD65" s="563">
        <v>268811.01250000001</v>
      </c>
      <c r="BE65" s="574">
        <v>1439583.6947472841</v>
      </c>
      <c r="BF65" s="594"/>
      <c r="BG65" s="545">
        <v>295.79283573141493</v>
      </c>
      <c r="BH65" s="545">
        <v>62.905359712230222</v>
      </c>
      <c r="BI65" s="545">
        <v>494.83339328537181</v>
      </c>
      <c r="BJ65" s="545">
        <v>473.26232014388478</v>
      </c>
      <c r="BK65" s="545">
        <v>60.78997601918465</v>
      </c>
      <c r="BL65" s="545">
        <v>42.364190647482012</v>
      </c>
      <c r="BM65" s="556">
        <v>1429.948075539568</v>
      </c>
      <c r="BN65" s="545"/>
      <c r="BO65" s="545">
        <v>48.576426363672397</v>
      </c>
      <c r="BP65" s="545">
        <v>0</v>
      </c>
      <c r="BQ65" s="545">
        <v>0</v>
      </c>
      <c r="BR65" s="545">
        <v>39.642931654676261</v>
      </c>
      <c r="BS65" s="545">
        <v>130.73378229089781</v>
      </c>
      <c r="BT65" s="545">
        <v>0</v>
      </c>
      <c r="BU65" s="545">
        <v>0</v>
      </c>
      <c r="BV65" s="545">
        <v>28.906493684248751</v>
      </c>
      <c r="BW65" s="545">
        <v>36.643758992805758</v>
      </c>
      <c r="BX65" s="556">
        <v>284.50339298630098</v>
      </c>
      <c r="BY65" s="555"/>
      <c r="BZ65" s="556">
        <v>1714.4514685258689</v>
      </c>
      <c r="CA65" s="556">
        <v>-1548.79</v>
      </c>
      <c r="CB65" s="556">
        <v>165.6614685258694</v>
      </c>
      <c r="CC65" s="600">
        <v>9.6626513825036717E-2</v>
      </c>
      <c r="CD65" s="600"/>
      <c r="CE65" s="545">
        <v>41.944671999999997</v>
      </c>
      <c r="CF65" s="545">
        <v>0</v>
      </c>
      <c r="CG65" s="545">
        <v>13.671959404803211</v>
      </c>
      <c r="CH65" s="545">
        <v>16.38531719605983</v>
      </c>
      <c r="CI65" s="545">
        <v>0</v>
      </c>
      <c r="CJ65" s="556">
        <v>72.001948600863045</v>
      </c>
      <c r="CK65" s="545">
        <v>0</v>
      </c>
      <c r="CL65" s="545">
        <v>-0.97999999999999987</v>
      </c>
      <c r="CM65" s="545">
        <v>-1.78</v>
      </c>
      <c r="CN65" s="545">
        <v>-0.97999999999999987</v>
      </c>
      <c r="CO65" s="545">
        <v>-0.01</v>
      </c>
      <c r="CP65" s="545">
        <v>-17.579999999999998</v>
      </c>
      <c r="CQ65" s="545">
        <v>-38.217479016786569</v>
      </c>
      <c r="CR65" s="545">
        <v>215.99972938543431</v>
      </c>
      <c r="CS65" s="545">
        <v>161.76929528951339</v>
      </c>
      <c r="CT65" s="545">
        <v>-29.8</v>
      </c>
      <c r="CU65" s="545">
        <v>-11.42</v>
      </c>
      <c r="CV65" s="545">
        <v>-11.461763312752771</v>
      </c>
      <c r="CW65" s="545">
        <v>-3.89</v>
      </c>
      <c r="CX65" s="545">
        <v>49.417418999586211</v>
      </c>
      <c r="CY65" s="545">
        <v>0.3194783570964011</v>
      </c>
      <c r="CZ65" s="556">
        <v>311.38667970209082</v>
      </c>
      <c r="DA65" s="545"/>
      <c r="DB65" s="556">
        <v>-12.510190258040589</v>
      </c>
      <c r="DC65" s="556">
        <v>165.362181107445</v>
      </c>
      <c r="DD65" s="545">
        <v>0</v>
      </c>
      <c r="DE65" s="554">
        <v>701.90208767822776</v>
      </c>
      <c r="DF65" s="545">
        <v>161.15768135491609</v>
      </c>
      <c r="DG65" s="556">
        <v>863.05976903314377</v>
      </c>
    </row>
    <row r="66" spans="1:111">
      <c r="A66" s="568">
        <v>178</v>
      </c>
      <c r="B66" s="576">
        <v>10</v>
      </c>
      <c r="C66" s="577">
        <v>5674</v>
      </c>
      <c r="D66" s="546" t="s">
        <v>97</v>
      </c>
      <c r="E66" s="578">
        <v>1659559.15</v>
      </c>
      <c r="F66" s="578">
        <v>381549.6</v>
      </c>
      <c r="G66" s="578">
        <v>2312704.2999999998</v>
      </c>
      <c r="H66" s="578">
        <v>2174316.5499999998</v>
      </c>
      <c r="I66" s="578">
        <v>351731.98</v>
      </c>
      <c r="J66" s="578">
        <v>231356.16</v>
      </c>
      <c r="K66" s="579">
        <v>7111217.7400000002</v>
      </c>
      <c r="L66" s="545"/>
      <c r="M66" s="578">
        <v>332229.24817270669</v>
      </c>
      <c r="N66" s="578">
        <v>0</v>
      </c>
      <c r="O66" s="578">
        <v>0</v>
      </c>
      <c r="P66" s="578">
        <v>518976.43</v>
      </c>
      <c r="Q66" s="578">
        <v>981574.60731981823</v>
      </c>
      <c r="R66" s="578">
        <v>0</v>
      </c>
      <c r="S66" s="571">
        <v>0</v>
      </c>
      <c r="T66" s="578">
        <v>173172.5036885601</v>
      </c>
      <c r="U66" s="578">
        <v>202796.0625</v>
      </c>
      <c r="V66" s="572">
        <v>2208748.8516810848</v>
      </c>
      <c r="W66" s="573"/>
      <c r="X66" s="574">
        <v>9319966.5916810855</v>
      </c>
      <c r="Y66" s="555">
        <v>-8787834.459999999</v>
      </c>
      <c r="Z66" s="584">
        <v>532132.1316810865</v>
      </c>
      <c r="AA66" s="600">
        <v>5.709592694850029E-2</v>
      </c>
      <c r="AB66" s="600"/>
      <c r="AC66" s="569">
        <v>312785.32685399993</v>
      </c>
      <c r="AD66" s="569">
        <v>0</v>
      </c>
      <c r="AE66" s="569">
        <v>65468.106899748564</v>
      </c>
      <c r="AF66" s="569">
        <v>104599.245680134</v>
      </c>
      <c r="AG66" s="569">
        <v>0</v>
      </c>
      <c r="AH66" s="570">
        <v>482852.67943388253</v>
      </c>
      <c r="AI66" s="545"/>
      <c r="AJ66" s="545">
        <v>-5560.52</v>
      </c>
      <c r="AK66" s="545">
        <v>-10099.719999999999</v>
      </c>
      <c r="AL66" s="545">
        <v>-5560.52</v>
      </c>
      <c r="AM66" s="545">
        <v>-56.74</v>
      </c>
      <c r="AN66" s="545">
        <v>-99748.919999999984</v>
      </c>
      <c r="AO66" s="545">
        <v>-142925.16305</v>
      </c>
      <c r="AP66" s="545">
        <v>563572.22020073293</v>
      </c>
      <c r="AQ66" s="563">
        <v>-24383.89704939177</v>
      </c>
      <c r="AR66" s="563">
        <v>-169085.2</v>
      </c>
      <c r="AS66" s="563">
        <v>-64797.08</v>
      </c>
      <c r="AT66" s="563">
        <v>-76083.968292459482</v>
      </c>
      <c r="AU66" s="563">
        <v>-22071.86</v>
      </c>
      <c r="AV66" s="563">
        <v>203959.63121501339</v>
      </c>
      <c r="AW66" s="563">
        <v>3339.0433182764832</v>
      </c>
      <c r="AX66" s="556">
        <v>150497.30634217159</v>
      </c>
      <c r="AY66" s="545"/>
      <c r="AZ66" s="580">
        <v>2396106.455371832</v>
      </c>
      <c r="BA66" s="581">
        <v>962554.57777144515</v>
      </c>
      <c r="BB66" s="574"/>
      <c r="BC66" s="585">
        <v>4524143.1506004184</v>
      </c>
      <c r="BD66" s="563">
        <v>17755.837499999991</v>
      </c>
      <c r="BE66" s="574">
        <v>4541898.9881004179</v>
      </c>
      <c r="BF66" s="594"/>
      <c r="BG66" s="545">
        <v>292.48486958054292</v>
      </c>
      <c r="BH66" s="545">
        <v>67.245259076489248</v>
      </c>
      <c r="BI66" s="545">
        <v>407.59681001057459</v>
      </c>
      <c r="BJ66" s="545">
        <v>383.20700563976033</v>
      </c>
      <c r="BK66" s="545">
        <v>61.990126894606973</v>
      </c>
      <c r="BL66" s="545">
        <v>40.774790271413458</v>
      </c>
      <c r="BM66" s="556">
        <v>1253.298861473387</v>
      </c>
      <c r="BN66" s="545"/>
      <c r="BO66" s="545">
        <v>58.552916491488674</v>
      </c>
      <c r="BP66" s="545">
        <v>0</v>
      </c>
      <c r="BQ66" s="545">
        <v>0</v>
      </c>
      <c r="BR66" s="545">
        <v>91.465708494888972</v>
      </c>
      <c r="BS66" s="545">
        <v>172.99517224529751</v>
      </c>
      <c r="BT66" s="545">
        <v>0</v>
      </c>
      <c r="BU66" s="545">
        <v>0</v>
      </c>
      <c r="BV66" s="545">
        <v>30.520356659950679</v>
      </c>
      <c r="BW66" s="545">
        <v>35.741287010927039</v>
      </c>
      <c r="BX66" s="556">
        <v>389.27544090255287</v>
      </c>
      <c r="BY66" s="555"/>
      <c r="BZ66" s="556">
        <v>1642.5743023759401</v>
      </c>
      <c r="CA66" s="556">
        <v>-1548.79</v>
      </c>
      <c r="CB66" s="556">
        <v>93.784302375940513</v>
      </c>
      <c r="CC66" s="600">
        <v>5.709592694850029E-2</v>
      </c>
      <c r="CD66" s="600"/>
      <c r="CE66" s="545">
        <v>55.126070999999989</v>
      </c>
      <c r="CF66" s="545">
        <v>0</v>
      </c>
      <c r="CG66" s="545">
        <v>11.538263464883419</v>
      </c>
      <c r="CH66" s="545">
        <v>18.43483357069686</v>
      </c>
      <c r="CI66" s="545">
        <v>0</v>
      </c>
      <c r="CJ66" s="556">
        <v>85.099168035580277</v>
      </c>
      <c r="CK66" s="545">
        <v>0</v>
      </c>
      <c r="CL66" s="545">
        <v>-0.97999999999999987</v>
      </c>
      <c r="CM66" s="545">
        <v>-1.78</v>
      </c>
      <c r="CN66" s="545">
        <v>-0.97999999999999987</v>
      </c>
      <c r="CO66" s="545">
        <v>-0.01</v>
      </c>
      <c r="CP66" s="545">
        <v>-17.579999999999998</v>
      </c>
      <c r="CQ66" s="545">
        <v>-25.189489434261549</v>
      </c>
      <c r="CR66" s="545">
        <v>99.325382481623706</v>
      </c>
      <c r="CS66" s="545">
        <v>-4.2974792120887866</v>
      </c>
      <c r="CT66" s="545">
        <v>-29.8</v>
      </c>
      <c r="CU66" s="545">
        <v>-11.42</v>
      </c>
      <c r="CV66" s="545">
        <v>-13.40922951929141</v>
      </c>
      <c r="CW66" s="545">
        <v>-3.89</v>
      </c>
      <c r="CX66" s="545">
        <v>35.946357281461651</v>
      </c>
      <c r="CY66" s="545">
        <v>0.58848137438781856</v>
      </c>
      <c r="CZ66" s="556">
        <v>26.524022971831439</v>
      </c>
      <c r="DA66" s="545"/>
      <c r="DB66" s="556">
        <v>422.29581518714002</v>
      </c>
      <c r="DC66" s="556">
        <v>169.64303450325079</v>
      </c>
      <c r="DD66" s="545">
        <v>0</v>
      </c>
      <c r="DE66" s="554">
        <v>797.3463430737429</v>
      </c>
      <c r="DF66" s="545">
        <v>3.1293333627070838</v>
      </c>
      <c r="DG66" s="556">
        <v>800.47567643645016</v>
      </c>
    </row>
    <row r="67" spans="1:111">
      <c r="A67" s="568">
        <v>179</v>
      </c>
      <c r="B67" s="576">
        <v>13</v>
      </c>
      <c r="C67" s="577">
        <v>149194</v>
      </c>
      <c r="D67" s="546" t="s">
        <v>98</v>
      </c>
      <c r="E67" s="578">
        <v>65646777.619999997</v>
      </c>
      <c r="F67" s="578">
        <v>11894808.779999999</v>
      </c>
      <c r="G67" s="578">
        <v>72837927.299999997</v>
      </c>
      <c r="H67" s="578">
        <v>68234762.049999997</v>
      </c>
      <c r="I67" s="578">
        <v>8903123.5800000001</v>
      </c>
      <c r="J67" s="578">
        <v>8127676.169999999</v>
      </c>
      <c r="K67" s="579">
        <v>235645075.5</v>
      </c>
      <c r="L67" s="545"/>
      <c r="M67" s="578">
        <v>14603068.2819946</v>
      </c>
      <c r="N67" s="578">
        <v>0</v>
      </c>
      <c r="O67" s="578">
        <v>0</v>
      </c>
      <c r="P67" s="578">
        <v>22648612.309999999</v>
      </c>
      <c r="Q67" s="578">
        <v>987927.21307239088</v>
      </c>
      <c r="R67" s="578">
        <v>0</v>
      </c>
      <c r="S67" s="571">
        <v>141793.39000000001</v>
      </c>
      <c r="T67" s="578">
        <v>3307075.7445077938</v>
      </c>
      <c r="U67" s="578">
        <v>10573566.609999999</v>
      </c>
      <c r="V67" s="572">
        <v>52262043.549574777</v>
      </c>
      <c r="W67" s="573"/>
      <c r="X67" s="574">
        <v>287907119.04957479</v>
      </c>
      <c r="Y67" s="555">
        <v>-231070175.25999999</v>
      </c>
      <c r="Z67" s="584">
        <v>56836943.789574802</v>
      </c>
      <c r="AA67" s="600">
        <v>0.19741416598937259</v>
      </c>
      <c r="AB67" s="600"/>
      <c r="AC67" s="569">
        <v>0</v>
      </c>
      <c r="AD67" s="569">
        <v>0</v>
      </c>
      <c r="AE67" s="569">
        <v>2220811.7842469318</v>
      </c>
      <c r="AF67" s="569">
        <v>3238254.8762461902</v>
      </c>
      <c r="AG67" s="569">
        <v>1762198.973717256</v>
      </c>
      <c r="AH67" s="570">
        <v>7221265.6342103789</v>
      </c>
      <c r="AI67" s="545"/>
      <c r="AJ67" s="545">
        <v>-146210.12</v>
      </c>
      <c r="AK67" s="545">
        <v>-265565.32</v>
      </c>
      <c r="AL67" s="545">
        <v>-146210.12</v>
      </c>
      <c r="AM67" s="545">
        <v>-1491.94</v>
      </c>
      <c r="AN67" s="545">
        <v>-2622830.52</v>
      </c>
      <c r="AO67" s="545">
        <v>-13597473.38295</v>
      </c>
      <c r="AP67" s="545">
        <v>-16953557.2812845</v>
      </c>
      <c r="AQ67" s="563">
        <v>-616622.22028854536</v>
      </c>
      <c r="AR67" s="563">
        <v>-4445981.2</v>
      </c>
      <c r="AS67" s="563">
        <v>-1703795.48</v>
      </c>
      <c r="AT67" s="563">
        <v>-1476238.396729995</v>
      </c>
      <c r="AU67" s="563">
        <v>-580364.66</v>
      </c>
      <c r="AV67" s="563">
        <v>7246237.8489585929</v>
      </c>
      <c r="AW67" s="563">
        <v>397026.66445136443</v>
      </c>
      <c r="AX67" s="556">
        <v>-34913076.127843082</v>
      </c>
      <c r="AY67" s="545"/>
      <c r="AZ67" s="580">
        <v>39959487.855712511</v>
      </c>
      <c r="BA67" s="581">
        <v>12918085.132892439</v>
      </c>
      <c r="BB67" s="574"/>
      <c r="BC67" s="585">
        <v>82022706.284547046</v>
      </c>
      <c r="BD67" s="563">
        <v>-13564664.8125</v>
      </c>
      <c r="BE67" s="574">
        <v>68458041.472047046</v>
      </c>
      <c r="BF67" s="594"/>
      <c r="BG67" s="545">
        <v>440.00950185664311</v>
      </c>
      <c r="BH67" s="545">
        <v>79.727125621673792</v>
      </c>
      <c r="BI67" s="545">
        <v>488.2094943496387</v>
      </c>
      <c r="BJ67" s="545">
        <v>457.35593958202071</v>
      </c>
      <c r="BK67" s="545">
        <v>59.674809844899933</v>
      </c>
      <c r="BL67" s="545">
        <v>54.477232127297327</v>
      </c>
      <c r="BM67" s="556">
        <v>1579.454103382174</v>
      </c>
      <c r="BN67" s="545"/>
      <c r="BO67" s="545">
        <v>97.87972895689235</v>
      </c>
      <c r="BP67" s="545">
        <v>0</v>
      </c>
      <c r="BQ67" s="545">
        <v>0</v>
      </c>
      <c r="BR67" s="545">
        <v>151.80645542045929</v>
      </c>
      <c r="BS67" s="545">
        <v>6.6217623568802422</v>
      </c>
      <c r="BT67" s="545">
        <v>0</v>
      </c>
      <c r="BU67" s="545">
        <v>0.95039606150381395</v>
      </c>
      <c r="BV67" s="545">
        <v>22.166278432831039</v>
      </c>
      <c r="BW67" s="545">
        <v>70.871258964837736</v>
      </c>
      <c r="BX67" s="556">
        <v>350.29588019340451</v>
      </c>
      <c r="BY67" s="555"/>
      <c r="BZ67" s="556">
        <v>1929.749983575578</v>
      </c>
      <c r="CA67" s="556">
        <v>-1548.79</v>
      </c>
      <c r="CB67" s="556">
        <v>380.95998357557812</v>
      </c>
      <c r="CC67" s="600">
        <v>0.19741416598937259</v>
      </c>
      <c r="CD67" s="600"/>
      <c r="CE67" s="545">
        <v>0</v>
      </c>
      <c r="CF67" s="545">
        <v>0</v>
      </c>
      <c r="CG67" s="545">
        <v>14.88539608996965</v>
      </c>
      <c r="CH67" s="545">
        <v>21.704994009452051</v>
      </c>
      <c r="CI67" s="545">
        <v>11.811460070225721</v>
      </c>
      <c r="CJ67" s="556">
        <v>48.401850169647432</v>
      </c>
      <c r="CK67" s="545">
        <v>0</v>
      </c>
      <c r="CL67" s="545">
        <v>-0.98</v>
      </c>
      <c r="CM67" s="545">
        <v>-1.78</v>
      </c>
      <c r="CN67" s="545">
        <v>-0.98</v>
      </c>
      <c r="CO67" s="545">
        <v>-0.01</v>
      </c>
      <c r="CP67" s="545">
        <v>-17.579999999999998</v>
      </c>
      <c r="CQ67" s="545">
        <v>-91.139545711958931</v>
      </c>
      <c r="CR67" s="545">
        <v>-113.6343102355624</v>
      </c>
      <c r="CS67" s="545">
        <v>-4.1330229117025166</v>
      </c>
      <c r="CT67" s="545">
        <v>-29.8</v>
      </c>
      <c r="CU67" s="545">
        <v>-11.42</v>
      </c>
      <c r="CV67" s="545">
        <v>-9.8947571398983545</v>
      </c>
      <c r="CW67" s="545">
        <v>-3.89</v>
      </c>
      <c r="CX67" s="545">
        <v>48.569230994266483</v>
      </c>
      <c r="CY67" s="545">
        <v>2.661143641509474</v>
      </c>
      <c r="CZ67" s="556">
        <v>-234.01126136334631</v>
      </c>
      <c r="DA67" s="545"/>
      <c r="DB67" s="556">
        <v>267.83575650302629</v>
      </c>
      <c r="DC67" s="556">
        <v>86.585822036358309</v>
      </c>
      <c r="DD67" s="545">
        <v>0</v>
      </c>
      <c r="DE67" s="554">
        <v>549.77215092126391</v>
      </c>
      <c r="DF67" s="545">
        <v>-90.91964028379158</v>
      </c>
      <c r="DG67" s="556">
        <v>458.85251063747228</v>
      </c>
    </row>
    <row r="68" spans="1:111">
      <c r="A68" s="568">
        <v>181</v>
      </c>
      <c r="B68" s="576">
        <v>4</v>
      </c>
      <c r="C68" s="577">
        <v>1658</v>
      </c>
      <c r="D68" s="546" t="s">
        <v>99</v>
      </c>
      <c r="E68" s="578">
        <v>663823.66</v>
      </c>
      <c r="F68" s="578">
        <v>95387.4</v>
      </c>
      <c r="G68" s="578">
        <v>947963.60000000009</v>
      </c>
      <c r="H68" s="578">
        <v>761703.25</v>
      </c>
      <c r="I68" s="578">
        <v>98518.66</v>
      </c>
      <c r="J68" s="578">
        <v>70749.539999999994</v>
      </c>
      <c r="K68" s="579">
        <v>2638146.11</v>
      </c>
      <c r="L68" s="545"/>
      <c r="M68" s="578">
        <v>80328.575598318232</v>
      </c>
      <c r="N68" s="578">
        <v>0</v>
      </c>
      <c r="O68" s="578">
        <v>0</v>
      </c>
      <c r="P68" s="578">
        <v>102192.27</v>
      </c>
      <c r="Q68" s="578">
        <v>181441.55633543039</v>
      </c>
      <c r="R68" s="578">
        <v>0</v>
      </c>
      <c r="S68" s="571">
        <v>0</v>
      </c>
      <c r="T68" s="578">
        <v>50126.212611609692</v>
      </c>
      <c r="U68" s="578">
        <v>56342.720000000008</v>
      </c>
      <c r="V68" s="572">
        <v>470431.33454535838</v>
      </c>
      <c r="W68" s="573"/>
      <c r="X68" s="574">
        <v>3108577.4445453589</v>
      </c>
      <c r="Y68" s="555">
        <v>-2567893.8199999998</v>
      </c>
      <c r="Z68" s="584">
        <v>540683.62454535905</v>
      </c>
      <c r="AA68" s="600">
        <v>0.1739328146686839</v>
      </c>
      <c r="AB68" s="600"/>
      <c r="AC68" s="569">
        <v>42676.573477999991</v>
      </c>
      <c r="AD68" s="569">
        <v>0</v>
      </c>
      <c r="AE68" s="569">
        <v>15775.483649920379</v>
      </c>
      <c r="AF68" s="569">
        <v>26926.68607677058</v>
      </c>
      <c r="AG68" s="569">
        <v>0</v>
      </c>
      <c r="AH68" s="570">
        <v>85378.743204690938</v>
      </c>
      <c r="AI68" s="545"/>
      <c r="AJ68" s="545">
        <v>-1624.84</v>
      </c>
      <c r="AK68" s="545">
        <v>-2951.24</v>
      </c>
      <c r="AL68" s="545">
        <v>-1624.84</v>
      </c>
      <c r="AM68" s="545">
        <v>-16.579999999999998</v>
      </c>
      <c r="AN68" s="545">
        <v>-29147.64</v>
      </c>
      <c r="AO68" s="545">
        <v>-40117.855000000003</v>
      </c>
      <c r="AP68" s="545">
        <v>394555.77329883218</v>
      </c>
      <c r="AQ68" s="563">
        <v>187129.26760636611</v>
      </c>
      <c r="AR68" s="563">
        <v>-49408.4</v>
      </c>
      <c r="AS68" s="563">
        <v>-18934.36</v>
      </c>
      <c r="AT68" s="563">
        <v>-43614.771590054173</v>
      </c>
      <c r="AU68" s="563">
        <v>-6449.62</v>
      </c>
      <c r="AV68" s="563">
        <v>67066.497713681718</v>
      </c>
      <c r="AW68" s="563">
        <v>-6368.9504321821987</v>
      </c>
      <c r="AX68" s="556">
        <v>448492.44159664371</v>
      </c>
      <c r="AY68" s="545"/>
      <c r="AZ68" s="580">
        <v>967108.8365948369</v>
      </c>
      <c r="BA68" s="581">
        <v>292118.17510547588</v>
      </c>
      <c r="BB68" s="574"/>
      <c r="BC68" s="585">
        <v>2333781.8210470071</v>
      </c>
      <c r="BD68" s="563">
        <v>-33568.25</v>
      </c>
      <c r="BE68" s="574">
        <v>2300213.5710470071</v>
      </c>
      <c r="BF68" s="594"/>
      <c r="BG68" s="545">
        <v>400.37615199034991</v>
      </c>
      <c r="BH68" s="545">
        <v>57.531604342581417</v>
      </c>
      <c r="BI68" s="545">
        <v>571.75126658624856</v>
      </c>
      <c r="BJ68" s="545">
        <v>459.41088661037401</v>
      </c>
      <c r="BK68" s="545">
        <v>59.420180940892642</v>
      </c>
      <c r="BL68" s="545">
        <v>42.671616405307603</v>
      </c>
      <c r="BM68" s="556">
        <v>1591.1617068757539</v>
      </c>
      <c r="BN68" s="545"/>
      <c r="BO68" s="545">
        <v>48.449080577996519</v>
      </c>
      <c r="BP68" s="545">
        <v>0</v>
      </c>
      <c r="BQ68" s="545">
        <v>0</v>
      </c>
      <c r="BR68" s="545">
        <v>61.635868516284681</v>
      </c>
      <c r="BS68" s="545">
        <v>109.4339905521293</v>
      </c>
      <c r="BT68" s="545">
        <v>0</v>
      </c>
      <c r="BU68" s="545">
        <v>0</v>
      </c>
      <c r="BV68" s="545">
        <v>30.23293884898051</v>
      </c>
      <c r="BW68" s="545">
        <v>33.982340168878167</v>
      </c>
      <c r="BX68" s="556">
        <v>283.73421866426918</v>
      </c>
      <c r="BY68" s="555"/>
      <c r="BZ68" s="556">
        <v>1874.895925540023</v>
      </c>
      <c r="CA68" s="556">
        <v>-1548.79</v>
      </c>
      <c r="CB68" s="556">
        <v>326.10592554002358</v>
      </c>
      <c r="CC68" s="600">
        <v>0.17393281466868399</v>
      </c>
      <c r="CD68" s="600"/>
      <c r="CE68" s="545">
        <v>25.73979099999999</v>
      </c>
      <c r="CF68" s="545">
        <v>0</v>
      </c>
      <c r="CG68" s="545">
        <v>9.5147669782390683</v>
      </c>
      <c r="CH68" s="545">
        <v>16.240462048715671</v>
      </c>
      <c r="CI68" s="545">
        <v>0</v>
      </c>
      <c r="CJ68" s="556">
        <v>51.495020026954727</v>
      </c>
      <c r="CK68" s="545">
        <v>0</v>
      </c>
      <c r="CL68" s="545">
        <v>-0.98</v>
      </c>
      <c r="CM68" s="545">
        <v>-1.78</v>
      </c>
      <c r="CN68" s="545">
        <v>-0.98</v>
      </c>
      <c r="CO68" s="545">
        <v>-0.01</v>
      </c>
      <c r="CP68" s="545">
        <v>-17.579999999999998</v>
      </c>
      <c r="CQ68" s="545">
        <v>-24.196534981905909</v>
      </c>
      <c r="CR68" s="545">
        <v>237.97091272547181</v>
      </c>
      <c r="CS68" s="545">
        <v>112.8644557336346</v>
      </c>
      <c r="CT68" s="545">
        <v>-29.8</v>
      </c>
      <c r="CU68" s="545">
        <v>-11.42</v>
      </c>
      <c r="CV68" s="545">
        <v>-26.305652346232911</v>
      </c>
      <c r="CW68" s="545">
        <v>-3.89</v>
      </c>
      <c r="CX68" s="545">
        <v>40.450239875561962</v>
      </c>
      <c r="CY68" s="545">
        <v>-3.841345254633413</v>
      </c>
      <c r="CZ68" s="556">
        <v>270.50207575189609</v>
      </c>
      <c r="DA68" s="545"/>
      <c r="DB68" s="556">
        <v>583.2984539172719</v>
      </c>
      <c r="DC68" s="556">
        <v>176.18707786820019</v>
      </c>
      <c r="DD68" s="545">
        <v>0</v>
      </c>
      <c r="DE68" s="554">
        <v>1407.5885531043471</v>
      </c>
      <c r="DF68" s="545">
        <v>-20.246230398069969</v>
      </c>
      <c r="DG68" s="556">
        <v>1387.3423227062769</v>
      </c>
    </row>
    <row r="69" spans="1:111">
      <c r="A69" s="568">
        <v>182</v>
      </c>
      <c r="B69" s="576">
        <v>13</v>
      </c>
      <c r="C69" s="577">
        <v>19116</v>
      </c>
      <c r="D69" s="546" t="s">
        <v>100</v>
      </c>
      <c r="E69" s="578">
        <v>5167059.84</v>
      </c>
      <c r="F69" s="578">
        <v>1249574.94</v>
      </c>
      <c r="G69" s="578">
        <v>8016830.1000000006</v>
      </c>
      <c r="H69" s="578">
        <v>8918852.5999999996</v>
      </c>
      <c r="I69" s="578">
        <v>1178572.48</v>
      </c>
      <c r="J69" s="578">
        <v>826013.78999999992</v>
      </c>
      <c r="K69" s="579">
        <v>25356903.75</v>
      </c>
      <c r="L69" s="545"/>
      <c r="M69" s="578">
        <v>1735567.855099261</v>
      </c>
      <c r="N69" s="578">
        <v>0</v>
      </c>
      <c r="O69" s="578">
        <v>0</v>
      </c>
      <c r="P69" s="578">
        <v>1588989.61</v>
      </c>
      <c r="Q69" s="578">
        <v>1325712.0493635661</v>
      </c>
      <c r="R69" s="578">
        <v>0</v>
      </c>
      <c r="S69" s="571">
        <v>0</v>
      </c>
      <c r="T69" s="578">
        <v>565166.02325019264</v>
      </c>
      <c r="U69" s="578">
        <v>1145844.915</v>
      </c>
      <c r="V69" s="572">
        <v>6361280.4527130192</v>
      </c>
      <c r="W69" s="573"/>
      <c r="X69" s="574">
        <v>31718184.20271302</v>
      </c>
      <c r="Y69" s="555">
        <v>-29606669.640000001</v>
      </c>
      <c r="Z69" s="584">
        <v>2111514.5627130158</v>
      </c>
      <c r="AA69" s="600">
        <v>6.6571104739734988E-2</v>
      </c>
      <c r="AB69" s="600"/>
      <c r="AC69" s="569">
        <v>307574.17475399998</v>
      </c>
      <c r="AD69" s="569">
        <v>0</v>
      </c>
      <c r="AE69" s="569">
        <v>258452.39001822079</v>
      </c>
      <c r="AF69" s="569">
        <v>391158.70835318818</v>
      </c>
      <c r="AG69" s="569">
        <v>0</v>
      </c>
      <c r="AH69" s="570">
        <v>957185.27312540892</v>
      </c>
      <c r="AI69" s="545"/>
      <c r="AJ69" s="545">
        <v>-18733.68</v>
      </c>
      <c r="AK69" s="545">
        <v>-34026.480000000003</v>
      </c>
      <c r="AL69" s="545">
        <v>-18733.68</v>
      </c>
      <c r="AM69" s="545">
        <v>-191.16</v>
      </c>
      <c r="AN69" s="545">
        <v>-336059.28</v>
      </c>
      <c r="AO69" s="545">
        <v>-813822.8602</v>
      </c>
      <c r="AP69" s="545">
        <v>-1698618.1868244919</v>
      </c>
      <c r="AQ69" s="563">
        <v>-81774.182044476111</v>
      </c>
      <c r="AR69" s="563">
        <v>-569656.80000000005</v>
      </c>
      <c r="AS69" s="563">
        <v>-218304.72</v>
      </c>
      <c r="AT69" s="563">
        <v>-69751.337307829803</v>
      </c>
      <c r="AU69" s="563">
        <v>-74361.240000000005</v>
      </c>
      <c r="AV69" s="563">
        <v>1296076.791907032</v>
      </c>
      <c r="AW69" s="563">
        <v>42966.759971907937</v>
      </c>
      <c r="AX69" s="556">
        <v>-2594990.054497858</v>
      </c>
      <c r="AY69" s="545"/>
      <c r="AZ69" s="580">
        <v>2791440.1769289831</v>
      </c>
      <c r="BA69" s="581">
        <v>1775197.839017415</v>
      </c>
      <c r="BB69" s="574"/>
      <c r="BC69" s="585">
        <v>5040347.797286964</v>
      </c>
      <c r="BD69" s="563">
        <v>-62966.969999999907</v>
      </c>
      <c r="BE69" s="574">
        <v>4977380.8272869643</v>
      </c>
      <c r="BF69" s="594"/>
      <c r="BG69" s="545">
        <v>270.30026365348402</v>
      </c>
      <c r="BH69" s="545">
        <v>65.36801318267419</v>
      </c>
      <c r="BI69" s="545">
        <v>419.37801318267418</v>
      </c>
      <c r="BJ69" s="545">
        <v>466.56479388993512</v>
      </c>
      <c r="BK69" s="545">
        <v>61.65371835111948</v>
      </c>
      <c r="BL69" s="545">
        <v>43.210597928436897</v>
      </c>
      <c r="BM69" s="556">
        <v>1326.4754001883241</v>
      </c>
      <c r="BN69" s="545"/>
      <c r="BO69" s="545">
        <v>90.791371369494712</v>
      </c>
      <c r="BP69" s="545">
        <v>0</v>
      </c>
      <c r="BQ69" s="545">
        <v>0</v>
      </c>
      <c r="BR69" s="545">
        <v>83.123541012764164</v>
      </c>
      <c r="BS69" s="545">
        <v>69.350912814582856</v>
      </c>
      <c r="BT69" s="545">
        <v>0</v>
      </c>
      <c r="BU69" s="545">
        <v>0</v>
      </c>
      <c r="BV69" s="545">
        <v>29.56507759207955</v>
      </c>
      <c r="BW69" s="545">
        <v>59.941667451349659</v>
      </c>
      <c r="BX69" s="556">
        <v>332.77257024027091</v>
      </c>
      <c r="BY69" s="555"/>
      <c r="BZ69" s="556">
        <v>1659.247970428595</v>
      </c>
      <c r="CA69" s="556">
        <v>-1548.79</v>
      </c>
      <c r="CB69" s="556">
        <v>110.45797042859471</v>
      </c>
      <c r="CC69" s="600">
        <v>6.6571104739734988E-2</v>
      </c>
      <c r="CD69" s="600"/>
      <c r="CE69" s="545">
        <v>16.089881500000001</v>
      </c>
      <c r="CF69" s="545">
        <v>0</v>
      </c>
      <c r="CG69" s="545">
        <v>13.520212911603929</v>
      </c>
      <c r="CH69" s="545">
        <v>20.462372272085592</v>
      </c>
      <c r="CI69" s="545">
        <v>0</v>
      </c>
      <c r="CJ69" s="556">
        <v>50.07246668368952</v>
      </c>
      <c r="CK69" s="545">
        <v>0</v>
      </c>
      <c r="CL69" s="545">
        <v>-0.98</v>
      </c>
      <c r="CM69" s="545">
        <v>-1.78</v>
      </c>
      <c r="CN69" s="545">
        <v>-0.98</v>
      </c>
      <c r="CO69" s="545">
        <v>-0.01</v>
      </c>
      <c r="CP69" s="545">
        <v>-17.579999999999998</v>
      </c>
      <c r="CQ69" s="545">
        <v>-42.57286358024691</v>
      </c>
      <c r="CR69" s="545">
        <v>-88.858452962151688</v>
      </c>
      <c r="CS69" s="545">
        <v>-4.2777873009246763</v>
      </c>
      <c r="CT69" s="545">
        <v>-29.8</v>
      </c>
      <c r="CU69" s="545">
        <v>-11.42</v>
      </c>
      <c r="CV69" s="545">
        <v>-3.6488458520521969</v>
      </c>
      <c r="CW69" s="545">
        <v>-3.89</v>
      </c>
      <c r="CX69" s="545">
        <v>67.800627323029488</v>
      </c>
      <c r="CY69" s="545">
        <v>2.2476857068376201</v>
      </c>
      <c r="CZ69" s="556">
        <v>-135.7496366655084</v>
      </c>
      <c r="DA69" s="545"/>
      <c r="DB69" s="556">
        <v>146.02637460394351</v>
      </c>
      <c r="DC69" s="556">
        <v>92.864502982706369</v>
      </c>
      <c r="DD69" s="545">
        <v>0</v>
      </c>
      <c r="DE69" s="554">
        <v>263.67167803342562</v>
      </c>
      <c r="DF69" s="545">
        <v>-3.2939406779660971</v>
      </c>
      <c r="DG69" s="556">
        <v>260.37773735545949</v>
      </c>
    </row>
    <row r="70" spans="1:111">
      <c r="A70" s="568">
        <v>186</v>
      </c>
      <c r="B70" s="576">
        <v>1</v>
      </c>
      <c r="C70" s="577">
        <v>46871</v>
      </c>
      <c r="D70" s="546" t="s">
        <v>101</v>
      </c>
      <c r="E70" s="578">
        <v>23754122.32</v>
      </c>
      <c r="F70" s="578">
        <v>4435514.0999999996</v>
      </c>
      <c r="G70" s="578">
        <v>25987278</v>
      </c>
      <c r="H70" s="578">
        <v>23557404.149999999</v>
      </c>
      <c r="I70" s="578">
        <v>2729942.94</v>
      </c>
      <c r="J70" s="578">
        <v>2427174</v>
      </c>
      <c r="K70" s="579">
        <v>82891435.50999999</v>
      </c>
      <c r="L70" s="545"/>
      <c r="M70" s="578">
        <v>3725170.8260633359</v>
      </c>
      <c r="N70" s="578">
        <v>0</v>
      </c>
      <c r="O70" s="578">
        <v>0</v>
      </c>
      <c r="P70" s="578">
        <v>8964866.9800000004</v>
      </c>
      <c r="Q70" s="578">
        <v>31670.228413223871</v>
      </c>
      <c r="R70" s="578">
        <v>0</v>
      </c>
      <c r="S70" s="571">
        <v>0</v>
      </c>
      <c r="T70" s="578">
        <v>1450589.124910868</v>
      </c>
      <c r="U70" s="578">
        <v>2600757.3174999999</v>
      </c>
      <c r="V70" s="572">
        <v>16773054.476887429</v>
      </c>
      <c r="W70" s="573"/>
      <c r="X70" s="574">
        <v>99664489.986887425</v>
      </c>
      <c r="Y70" s="555">
        <v>-72593336.090000004</v>
      </c>
      <c r="Z70" s="584">
        <v>27071153.896887422</v>
      </c>
      <c r="AA70" s="600">
        <v>0.27162286086497911</v>
      </c>
      <c r="AB70" s="600"/>
      <c r="AC70" s="569">
        <v>0</v>
      </c>
      <c r="AD70" s="569">
        <v>0</v>
      </c>
      <c r="AE70" s="569">
        <v>428165.66077178851</v>
      </c>
      <c r="AF70" s="569">
        <v>1138337.7944680001</v>
      </c>
      <c r="AG70" s="569">
        <v>616027.43945907126</v>
      </c>
      <c r="AH70" s="570">
        <v>2182530.8946988601</v>
      </c>
      <c r="AI70" s="545"/>
      <c r="AJ70" s="545">
        <v>-45933.58</v>
      </c>
      <c r="AK70" s="545">
        <v>-83430.38</v>
      </c>
      <c r="AL70" s="545">
        <v>-45933.58</v>
      </c>
      <c r="AM70" s="545">
        <v>-468.71</v>
      </c>
      <c r="AN70" s="545">
        <v>-823992.17999999993</v>
      </c>
      <c r="AO70" s="545">
        <v>-4227233.2801000001</v>
      </c>
      <c r="AP70" s="545">
        <v>-5507718.4701112546</v>
      </c>
      <c r="AQ70" s="563">
        <v>-656655.60086716234</v>
      </c>
      <c r="AR70" s="563">
        <v>-1396755.8</v>
      </c>
      <c r="AS70" s="563">
        <v>-535266.81999999995</v>
      </c>
      <c r="AT70" s="563">
        <v>-377969.4676339291</v>
      </c>
      <c r="AU70" s="563">
        <v>-182328.19</v>
      </c>
      <c r="AV70" s="563">
        <v>1230984.5746319401</v>
      </c>
      <c r="AW70" s="563">
        <v>-177676.79928622721</v>
      </c>
      <c r="AX70" s="556">
        <v>-12830378.28336663</v>
      </c>
      <c r="AY70" s="545"/>
      <c r="AZ70" s="580">
        <v>1269931.200264445</v>
      </c>
      <c r="BA70" s="581">
        <v>2304186.316751515</v>
      </c>
      <c r="BB70" s="574"/>
      <c r="BC70" s="585">
        <v>19997424.025235608</v>
      </c>
      <c r="BD70" s="563">
        <v>-3389174.1924999999</v>
      </c>
      <c r="BE70" s="574">
        <v>16608249.832735609</v>
      </c>
      <c r="BF70" s="594"/>
      <c r="BG70" s="545">
        <v>506.79785624373278</v>
      </c>
      <c r="BH70" s="545">
        <v>94.632376096093523</v>
      </c>
      <c r="BI70" s="545">
        <v>554.44257643318895</v>
      </c>
      <c r="BJ70" s="545">
        <v>502.600843805338</v>
      </c>
      <c r="BK70" s="545">
        <v>58.243752853576837</v>
      </c>
      <c r="BL70" s="545">
        <v>51.784130912504537</v>
      </c>
      <c r="BM70" s="556">
        <v>1768.501536344434</v>
      </c>
      <c r="BN70" s="545"/>
      <c r="BO70" s="545">
        <v>79.477093001287273</v>
      </c>
      <c r="BP70" s="545">
        <v>0</v>
      </c>
      <c r="BQ70" s="545">
        <v>0</v>
      </c>
      <c r="BR70" s="545">
        <v>191.26681700838469</v>
      </c>
      <c r="BS70" s="545">
        <v>0.675689198293697</v>
      </c>
      <c r="BT70" s="545">
        <v>0</v>
      </c>
      <c r="BU70" s="545">
        <v>0</v>
      </c>
      <c r="BV70" s="545">
        <v>30.948542273705868</v>
      </c>
      <c r="BW70" s="545">
        <v>55.4875577115914</v>
      </c>
      <c r="BX70" s="556">
        <v>357.85569919326298</v>
      </c>
      <c r="BY70" s="555"/>
      <c r="BZ70" s="556">
        <v>2126.3572355376982</v>
      </c>
      <c r="CA70" s="556">
        <v>-1548.79</v>
      </c>
      <c r="CB70" s="556">
        <v>577.56723553769757</v>
      </c>
      <c r="CC70" s="600">
        <v>0.27162286086497911</v>
      </c>
      <c r="CD70" s="600"/>
      <c r="CE70" s="545">
        <v>0</v>
      </c>
      <c r="CF70" s="545">
        <v>0</v>
      </c>
      <c r="CG70" s="545">
        <v>9.1349802814488381</v>
      </c>
      <c r="CH70" s="545">
        <v>24.286612072880882</v>
      </c>
      <c r="CI70" s="545">
        <v>13.143040247894669</v>
      </c>
      <c r="CJ70" s="556">
        <v>46.564632602224393</v>
      </c>
      <c r="CK70" s="545">
        <v>0</v>
      </c>
      <c r="CL70" s="545">
        <v>-0.98</v>
      </c>
      <c r="CM70" s="545">
        <v>-1.78</v>
      </c>
      <c r="CN70" s="545">
        <v>-0.98</v>
      </c>
      <c r="CO70" s="545">
        <v>-0.01</v>
      </c>
      <c r="CP70" s="545">
        <v>-17.579999999999998</v>
      </c>
      <c r="CQ70" s="545">
        <v>-90.188672742207331</v>
      </c>
      <c r="CR70" s="545">
        <v>-117.5080213801979</v>
      </c>
      <c r="CS70" s="545">
        <v>-14.009848325556581</v>
      </c>
      <c r="CT70" s="545">
        <v>-29.8</v>
      </c>
      <c r="CU70" s="545">
        <v>-11.42</v>
      </c>
      <c r="CV70" s="545">
        <v>-8.0640367739952019</v>
      </c>
      <c r="CW70" s="545">
        <v>-3.89</v>
      </c>
      <c r="CX70" s="545">
        <v>26.26324538908791</v>
      </c>
      <c r="CY70" s="545">
        <v>-3.7907618631185001</v>
      </c>
      <c r="CZ70" s="556">
        <v>-273.73809569598751</v>
      </c>
      <c r="DA70" s="545"/>
      <c r="DB70" s="556">
        <v>27.094177642133619</v>
      </c>
      <c r="DC70" s="556">
        <v>49.160169758518379</v>
      </c>
      <c r="DD70" s="545">
        <v>0</v>
      </c>
      <c r="DE70" s="554">
        <v>426.6481198445864</v>
      </c>
      <c r="DF70" s="545">
        <v>-72.30855310319815</v>
      </c>
      <c r="DG70" s="556">
        <v>354.33956674138818</v>
      </c>
    </row>
    <row r="71" spans="1:111">
      <c r="A71" s="568">
        <v>202</v>
      </c>
      <c r="B71" s="576">
        <v>2</v>
      </c>
      <c r="C71" s="577">
        <v>36551</v>
      </c>
      <c r="D71" s="546" t="s">
        <v>102</v>
      </c>
      <c r="E71" s="578">
        <v>21735739.57</v>
      </c>
      <c r="F71" s="578">
        <v>4025348.28</v>
      </c>
      <c r="G71" s="578">
        <v>22195423.600000001</v>
      </c>
      <c r="H71" s="578">
        <v>20593686.050000001</v>
      </c>
      <c r="I71" s="578">
        <v>2071700.66</v>
      </c>
      <c r="J71" s="578">
        <v>1775710.17</v>
      </c>
      <c r="K71" s="579">
        <v>72397608.329999998</v>
      </c>
      <c r="L71" s="545"/>
      <c r="M71" s="578">
        <v>1699052.688177882</v>
      </c>
      <c r="N71" s="578">
        <v>0</v>
      </c>
      <c r="O71" s="578">
        <v>0</v>
      </c>
      <c r="P71" s="578">
        <v>4875172.41</v>
      </c>
      <c r="Q71" s="578">
        <v>127085.86063313911</v>
      </c>
      <c r="R71" s="578">
        <v>0</v>
      </c>
      <c r="S71" s="571">
        <v>75601.510000000009</v>
      </c>
      <c r="T71" s="578">
        <v>674808.91888199456</v>
      </c>
      <c r="U71" s="578">
        <v>1251801.9275</v>
      </c>
      <c r="V71" s="572">
        <v>8703523.3151930161</v>
      </c>
      <c r="W71" s="573"/>
      <c r="X71" s="574">
        <v>81101131.645193011</v>
      </c>
      <c r="Y71" s="555">
        <v>-56609823.289999999</v>
      </c>
      <c r="Z71" s="584">
        <v>24491308.355193011</v>
      </c>
      <c r="AA71" s="600">
        <v>0.30198479180708998</v>
      </c>
      <c r="AB71" s="600"/>
      <c r="AC71" s="569">
        <v>0</v>
      </c>
      <c r="AD71" s="569">
        <v>0</v>
      </c>
      <c r="AE71" s="569">
        <v>326233.13497612393</v>
      </c>
      <c r="AF71" s="569">
        <v>780224.65091633552</v>
      </c>
      <c r="AG71" s="569">
        <v>392838.44408291631</v>
      </c>
      <c r="AH71" s="570">
        <v>1499296.229975376</v>
      </c>
      <c r="AI71" s="545"/>
      <c r="AJ71" s="545">
        <v>-35819.980000000003</v>
      </c>
      <c r="AK71" s="545">
        <v>-65060.78</v>
      </c>
      <c r="AL71" s="545">
        <v>-35819.980000000003</v>
      </c>
      <c r="AM71" s="545">
        <v>-365.51</v>
      </c>
      <c r="AN71" s="545">
        <v>-642566.57999999996</v>
      </c>
      <c r="AO71" s="545">
        <v>-1225917.63805</v>
      </c>
      <c r="AP71" s="545">
        <v>5611023.2644015951</v>
      </c>
      <c r="AQ71" s="563">
        <v>1241830.713915776</v>
      </c>
      <c r="AR71" s="563">
        <v>-1089219.8</v>
      </c>
      <c r="AS71" s="563">
        <v>-417412.42</v>
      </c>
      <c r="AT71" s="563">
        <v>-633672.09105708648</v>
      </c>
      <c r="AU71" s="563">
        <v>-142183.39000000001</v>
      </c>
      <c r="AV71" s="563">
        <v>1227989.882083436</v>
      </c>
      <c r="AW71" s="563">
        <v>-109111.73691589051</v>
      </c>
      <c r="AX71" s="556">
        <v>3683693.95437783</v>
      </c>
      <c r="AY71" s="545"/>
      <c r="AZ71" s="580">
        <v>-11291.613378383039</v>
      </c>
      <c r="BA71" s="581">
        <v>954937.49197398871</v>
      </c>
      <c r="BB71" s="574"/>
      <c r="BC71" s="585">
        <v>30617944.41814182</v>
      </c>
      <c r="BD71" s="563">
        <v>-3852168.6974999998</v>
      </c>
      <c r="BE71" s="574">
        <v>26765775.720641822</v>
      </c>
      <c r="BF71" s="594"/>
      <c r="BG71" s="545">
        <v>594.66880714617935</v>
      </c>
      <c r="BH71" s="545">
        <v>110.129634756915</v>
      </c>
      <c r="BI71" s="545">
        <v>607.24531750157314</v>
      </c>
      <c r="BJ71" s="545">
        <v>563.42332767913331</v>
      </c>
      <c r="BK71" s="545">
        <v>56.679725862493498</v>
      </c>
      <c r="BL71" s="545">
        <v>48.581712401849472</v>
      </c>
      <c r="BM71" s="556">
        <v>1980.7285253481441</v>
      </c>
      <c r="BN71" s="545"/>
      <c r="BO71" s="545">
        <v>46.484437858824158</v>
      </c>
      <c r="BP71" s="545">
        <v>0</v>
      </c>
      <c r="BQ71" s="545">
        <v>0</v>
      </c>
      <c r="BR71" s="545">
        <v>133.38000082077099</v>
      </c>
      <c r="BS71" s="545">
        <v>3.4769462021049811</v>
      </c>
      <c r="BT71" s="545">
        <v>0</v>
      </c>
      <c r="BU71" s="545">
        <v>2.0683841755355532</v>
      </c>
      <c r="BV71" s="545">
        <v>18.462119200076462</v>
      </c>
      <c r="BW71" s="545">
        <v>34.248089723947373</v>
      </c>
      <c r="BX71" s="556">
        <v>238.1199779812595</v>
      </c>
      <c r="BY71" s="555"/>
      <c r="BZ71" s="556">
        <v>2218.8485033294028</v>
      </c>
      <c r="CA71" s="556">
        <v>-1548.79</v>
      </c>
      <c r="CB71" s="556">
        <v>670.05850332940304</v>
      </c>
      <c r="CC71" s="600">
        <v>0.30198479180708998</v>
      </c>
      <c r="CD71" s="600"/>
      <c r="CE71" s="545">
        <v>0</v>
      </c>
      <c r="CF71" s="545">
        <v>0</v>
      </c>
      <c r="CG71" s="545">
        <v>8.9254229699905316</v>
      </c>
      <c r="CH71" s="545">
        <v>21.34619164773428</v>
      </c>
      <c r="CI71" s="545">
        <v>10.747679792151141</v>
      </c>
      <c r="CJ71" s="556">
        <v>41.019294409875947</v>
      </c>
      <c r="CK71" s="545">
        <v>0</v>
      </c>
      <c r="CL71" s="545">
        <v>-0.97999999999999987</v>
      </c>
      <c r="CM71" s="545">
        <v>-1.78</v>
      </c>
      <c r="CN71" s="545">
        <v>-0.97999999999999987</v>
      </c>
      <c r="CO71" s="545">
        <v>-0.01</v>
      </c>
      <c r="CP71" s="545">
        <v>-17.579999999999998</v>
      </c>
      <c r="CQ71" s="545">
        <v>-33.539920605455393</v>
      </c>
      <c r="CR71" s="545">
        <v>153.5121683237557</v>
      </c>
      <c r="CS71" s="545">
        <v>33.975286966588513</v>
      </c>
      <c r="CT71" s="545">
        <v>-29.8</v>
      </c>
      <c r="CU71" s="545">
        <v>-11.42</v>
      </c>
      <c r="CV71" s="545">
        <v>-17.336655387187399</v>
      </c>
      <c r="CW71" s="545">
        <v>-3.890000000000001</v>
      </c>
      <c r="CX71" s="545">
        <v>33.596615197489427</v>
      </c>
      <c r="CY71" s="545">
        <v>-2.9851915656450019</v>
      </c>
      <c r="CZ71" s="556">
        <v>100.78230292954581</v>
      </c>
      <c r="DA71" s="545"/>
      <c r="DB71" s="556">
        <v>-0.30892761835197502</v>
      </c>
      <c r="DC71" s="556">
        <v>26.12616595918001</v>
      </c>
      <c r="DD71" s="545">
        <v>0</v>
      </c>
      <c r="DE71" s="554">
        <v>837.67733900965288</v>
      </c>
      <c r="DF71" s="545">
        <v>-105.3916089163087</v>
      </c>
      <c r="DG71" s="556">
        <v>732.28573009334411</v>
      </c>
    </row>
    <row r="72" spans="1:111">
      <c r="A72" s="568">
        <v>204</v>
      </c>
      <c r="B72" s="576">
        <v>11</v>
      </c>
      <c r="C72" s="577">
        <v>2589</v>
      </c>
      <c r="D72" s="546" t="s">
        <v>103</v>
      </c>
      <c r="E72" s="578">
        <v>780441.33</v>
      </c>
      <c r="F72" s="578">
        <v>133542.35999999999</v>
      </c>
      <c r="G72" s="578">
        <v>972479.9</v>
      </c>
      <c r="H72" s="578">
        <v>872496.45</v>
      </c>
      <c r="I72" s="578">
        <v>161927.32</v>
      </c>
      <c r="J72" s="578">
        <v>107501.43</v>
      </c>
      <c r="K72" s="579">
        <v>3028388.79</v>
      </c>
      <c r="L72" s="545"/>
      <c r="M72" s="578">
        <v>266416.84135342401</v>
      </c>
      <c r="N72" s="578">
        <v>0</v>
      </c>
      <c r="O72" s="578">
        <v>0</v>
      </c>
      <c r="P72" s="578">
        <v>128241.28</v>
      </c>
      <c r="Q72" s="578">
        <v>568697.41537970735</v>
      </c>
      <c r="R72" s="578">
        <v>0</v>
      </c>
      <c r="S72" s="571">
        <v>0</v>
      </c>
      <c r="T72" s="578">
        <v>99750.447830013436</v>
      </c>
      <c r="U72" s="578">
        <v>132053.25</v>
      </c>
      <c r="V72" s="572">
        <v>1195159.2345631451</v>
      </c>
      <c r="W72" s="573"/>
      <c r="X72" s="574">
        <v>4223548.0245631449</v>
      </c>
      <c r="Y72" s="555">
        <v>-4009817.31</v>
      </c>
      <c r="Z72" s="584">
        <v>213730.71456314481</v>
      </c>
      <c r="AA72" s="600">
        <v>5.0604542275863362E-2</v>
      </c>
      <c r="AB72" s="600"/>
      <c r="AC72" s="569">
        <v>311219.88611174998</v>
      </c>
      <c r="AD72" s="569">
        <v>0</v>
      </c>
      <c r="AE72" s="569">
        <v>30929.357974305149</v>
      </c>
      <c r="AF72" s="569">
        <v>45531.679300403397</v>
      </c>
      <c r="AG72" s="569">
        <v>0</v>
      </c>
      <c r="AH72" s="570">
        <v>387680.92338645848</v>
      </c>
      <c r="AI72" s="545"/>
      <c r="AJ72" s="545">
        <v>-2537.2199999999998</v>
      </c>
      <c r="AK72" s="545">
        <v>-4608.42</v>
      </c>
      <c r="AL72" s="545">
        <v>-2537.2199999999998</v>
      </c>
      <c r="AM72" s="545">
        <v>-25.89</v>
      </c>
      <c r="AN72" s="545">
        <v>-45514.62</v>
      </c>
      <c r="AO72" s="545">
        <v>-131911.04999999999</v>
      </c>
      <c r="AP72" s="545">
        <v>-781894.76511632674</v>
      </c>
      <c r="AQ72" s="563">
        <v>-835183.20241933805</v>
      </c>
      <c r="AR72" s="563">
        <v>-77152.2</v>
      </c>
      <c r="AS72" s="563">
        <v>-29566.38</v>
      </c>
      <c r="AT72" s="563">
        <v>-1717.0046485464361</v>
      </c>
      <c r="AU72" s="563">
        <v>-10071.209999999999</v>
      </c>
      <c r="AV72" s="563">
        <v>80854.91897010681</v>
      </c>
      <c r="AW72" s="563">
        <v>-1165.5617920489599</v>
      </c>
      <c r="AX72" s="556">
        <v>-1843029.825006153</v>
      </c>
      <c r="AY72" s="545"/>
      <c r="AZ72" s="580">
        <v>1321993.3866288271</v>
      </c>
      <c r="BA72" s="581">
        <v>412691.05099608621</v>
      </c>
      <c r="BB72" s="574"/>
      <c r="BC72" s="585">
        <v>493066.25056836358</v>
      </c>
      <c r="BD72" s="563">
        <v>-879311.47499999998</v>
      </c>
      <c r="BE72" s="574">
        <v>-386245.22443163639</v>
      </c>
      <c r="BF72" s="594"/>
      <c r="BG72" s="545">
        <v>301.44508690614128</v>
      </c>
      <c r="BH72" s="545">
        <v>51.580672074159899</v>
      </c>
      <c r="BI72" s="545">
        <v>375.61989185013522</v>
      </c>
      <c r="BJ72" s="545">
        <v>337.00133256083433</v>
      </c>
      <c r="BK72" s="545">
        <v>62.544349169563539</v>
      </c>
      <c r="BL72" s="545">
        <v>41.522375434530701</v>
      </c>
      <c r="BM72" s="556">
        <v>1169.713707995365</v>
      </c>
      <c r="BN72" s="545"/>
      <c r="BO72" s="545">
        <v>102.90337634353961</v>
      </c>
      <c r="BP72" s="545">
        <v>0</v>
      </c>
      <c r="BQ72" s="545">
        <v>0</v>
      </c>
      <c r="BR72" s="545">
        <v>49.533132483584403</v>
      </c>
      <c r="BS72" s="545">
        <v>219.65910211653431</v>
      </c>
      <c r="BT72" s="545">
        <v>0</v>
      </c>
      <c r="BU72" s="545">
        <v>0</v>
      </c>
      <c r="BV72" s="545">
        <v>38.528562313639803</v>
      </c>
      <c r="BW72" s="545">
        <v>51.00550405561993</v>
      </c>
      <c r="BX72" s="556">
        <v>461.62967731291798</v>
      </c>
      <c r="BY72" s="555"/>
      <c r="BZ72" s="556">
        <v>1631.3433853082829</v>
      </c>
      <c r="CA72" s="556">
        <v>-1548.79</v>
      </c>
      <c r="CB72" s="556">
        <v>82.553385308283055</v>
      </c>
      <c r="CC72" s="600">
        <v>5.0604542275863362E-2</v>
      </c>
      <c r="CD72" s="600"/>
      <c r="CE72" s="545">
        <v>120.20853074999999</v>
      </c>
      <c r="CF72" s="545">
        <v>0</v>
      </c>
      <c r="CG72" s="545">
        <v>11.946449584513379</v>
      </c>
      <c r="CH72" s="545">
        <v>17.58658914654438</v>
      </c>
      <c r="CI72" s="545">
        <v>0</v>
      </c>
      <c r="CJ72" s="556">
        <v>149.74156948105781</v>
      </c>
      <c r="CK72" s="545">
        <v>0</v>
      </c>
      <c r="CL72" s="545">
        <v>-0.97999999999999987</v>
      </c>
      <c r="CM72" s="545">
        <v>-1.78</v>
      </c>
      <c r="CN72" s="545">
        <v>-0.97999999999999987</v>
      </c>
      <c r="CO72" s="545">
        <v>-0.01</v>
      </c>
      <c r="CP72" s="545">
        <v>-17.579999999999998</v>
      </c>
      <c r="CQ72" s="545">
        <v>-50.950579374275783</v>
      </c>
      <c r="CR72" s="545">
        <v>-302.0064755180868</v>
      </c>
      <c r="CS72" s="545">
        <v>-322.58910869808352</v>
      </c>
      <c r="CT72" s="545">
        <v>-29.8</v>
      </c>
      <c r="CU72" s="545">
        <v>-11.42</v>
      </c>
      <c r="CV72" s="545">
        <v>-0.66319221651079008</v>
      </c>
      <c r="CW72" s="545">
        <v>-3.890000000000001</v>
      </c>
      <c r="CX72" s="545">
        <v>31.230173414486991</v>
      </c>
      <c r="CY72" s="545">
        <v>-0.45019767943181171</v>
      </c>
      <c r="CZ72" s="556">
        <v>-711.86938007190145</v>
      </c>
      <c r="DA72" s="545"/>
      <c r="DB72" s="556">
        <v>510.61930731125022</v>
      </c>
      <c r="DC72" s="556">
        <v>159.4017191950893</v>
      </c>
      <c r="DD72" s="545">
        <v>0</v>
      </c>
      <c r="DE72" s="554">
        <v>190.44660122377891</v>
      </c>
      <c r="DF72" s="545">
        <v>-339.63363267670923</v>
      </c>
      <c r="DG72" s="556">
        <v>-149.1870314529302</v>
      </c>
    </row>
    <row r="73" spans="1:111">
      <c r="A73" s="568">
        <v>205</v>
      </c>
      <c r="B73" s="576">
        <v>18</v>
      </c>
      <c r="C73" s="577">
        <v>36433</v>
      </c>
      <c r="D73" s="546" t="s">
        <v>104</v>
      </c>
      <c r="E73" s="578">
        <v>14855297.039999999</v>
      </c>
      <c r="F73" s="578">
        <v>3023780.58</v>
      </c>
      <c r="G73" s="578">
        <v>19506802.699999999</v>
      </c>
      <c r="H73" s="578">
        <v>17934649.25</v>
      </c>
      <c r="I73" s="578">
        <v>2161231.16</v>
      </c>
      <c r="J73" s="578">
        <v>1781046.51</v>
      </c>
      <c r="K73" s="579">
        <v>59262807.240000002</v>
      </c>
      <c r="L73" s="545"/>
      <c r="M73" s="578">
        <v>2583931.3994834642</v>
      </c>
      <c r="N73" s="578">
        <v>0</v>
      </c>
      <c r="O73" s="578">
        <v>0</v>
      </c>
      <c r="P73" s="578">
        <v>5680687.9500000002</v>
      </c>
      <c r="Q73" s="578">
        <v>1548154.4874486681</v>
      </c>
      <c r="R73" s="578">
        <v>0</v>
      </c>
      <c r="S73" s="571">
        <v>0</v>
      </c>
      <c r="T73" s="578">
        <v>1043999.394407537</v>
      </c>
      <c r="U73" s="578">
        <v>2027709.095</v>
      </c>
      <c r="V73" s="572">
        <v>12884482.32633967</v>
      </c>
      <c r="W73" s="573"/>
      <c r="X73" s="574">
        <v>72147289.566339672</v>
      </c>
      <c r="Y73" s="555">
        <v>-56427066.07</v>
      </c>
      <c r="Z73" s="584">
        <v>15720223.496339669</v>
      </c>
      <c r="AA73" s="600">
        <v>0.21789070096507049</v>
      </c>
      <c r="AB73" s="600"/>
      <c r="AC73" s="569">
        <v>444482.43605149997</v>
      </c>
      <c r="AD73" s="569">
        <v>0</v>
      </c>
      <c r="AE73" s="569">
        <v>533238.54535182612</v>
      </c>
      <c r="AF73" s="569">
        <v>647174.73590988573</v>
      </c>
      <c r="AG73" s="569">
        <v>0</v>
      </c>
      <c r="AH73" s="570">
        <v>1624895.7173132121</v>
      </c>
      <c r="AI73" s="545"/>
      <c r="AJ73" s="545">
        <v>-35704.339999999997</v>
      </c>
      <c r="AK73" s="545">
        <v>-64850.74</v>
      </c>
      <c r="AL73" s="545">
        <v>-35704.339999999997</v>
      </c>
      <c r="AM73" s="545">
        <v>-364.33</v>
      </c>
      <c r="AN73" s="545">
        <v>-640492.1399999999</v>
      </c>
      <c r="AO73" s="545">
        <v>-2012031.2823999999</v>
      </c>
      <c r="AP73" s="545">
        <v>-5505661.1376929609</v>
      </c>
      <c r="AQ73" s="563">
        <v>-2088634.1310368059</v>
      </c>
      <c r="AR73" s="563">
        <v>-1085703.3999999999</v>
      </c>
      <c r="AS73" s="563">
        <v>-416064.86</v>
      </c>
      <c r="AT73" s="563">
        <v>-386894.23929026799</v>
      </c>
      <c r="AU73" s="563">
        <v>-141724.37</v>
      </c>
      <c r="AV73" s="563">
        <v>1831739.105543877</v>
      </c>
      <c r="AW73" s="563">
        <v>408289.19870966428</v>
      </c>
      <c r="AX73" s="556">
        <v>-10173801.00616649</v>
      </c>
      <c r="AY73" s="545"/>
      <c r="AZ73" s="580">
        <v>10939699.559789339</v>
      </c>
      <c r="BA73" s="581">
        <v>3023209.3248276128</v>
      </c>
      <c r="BB73" s="574"/>
      <c r="BC73" s="585">
        <v>21134227.09210334</v>
      </c>
      <c r="BD73" s="563">
        <v>89044.200000000012</v>
      </c>
      <c r="BE73" s="574">
        <v>21223271.292103339</v>
      </c>
      <c r="BF73" s="594"/>
      <c r="BG73" s="545">
        <v>407.74289902011913</v>
      </c>
      <c r="BH73" s="545">
        <v>82.99565174429776</v>
      </c>
      <c r="BI73" s="545">
        <v>535.41576867125957</v>
      </c>
      <c r="BJ73" s="545">
        <v>492.26386106002798</v>
      </c>
      <c r="BK73" s="545">
        <v>59.32070265967667</v>
      </c>
      <c r="BL73" s="545">
        <v>48.885529876760067</v>
      </c>
      <c r="BM73" s="556">
        <v>1626.6244130321411</v>
      </c>
      <c r="BN73" s="545"/>
      <c r="BO73" s="545">
        <v>70.922828191020898</v>
      </c>
      <c r="BP73" s="545">
        <v>0</v>
      </c>
      <c r="BQ73" s="545">
        <v>0</v>
      </c>
      <c r="BR73" s="545">
        <v>155.92149836686519</v>
      </c>
      <c r="BS73" s="545">
        <v>42.493192639877797</v>
      </c>
      <c r="BT73" s="545">
        <v>0</v>
      </c>
      <c r="BU73" s="545">
        <v>0</v>
      </c>
      <c r="BV73" s="545">
        <v>28.65532331698012</v>
      </c>
      <c r="BW73" s="545">
        <v>55.65583660417753</v>
      </c>
      <c r="BX73" s="556">
        <v>353.64867911892162</v>
      </c>
      <c r="BY73" s="555"/>
      <c r="BZ73" s="556">
        <v>1980.2730921510631</v>
      </c>
      <c r="CA73" s="556">
        <v>-1548.79</v>
      </c>
      <c r="CB73" s="556">
        <v>431.48309215106281</v>
      </c>
      <c r="CC73" s="600">
        <v>0.21789070096507049</v>
      </c>
      <c r="CD73" s="600"/>
      <c r="CE73" s="545">
        <v>12.1999955</v>
      </c>
      <c r="CF73" s="545">
        <v>0</v>
      </c>
      <c r="CG73" s="545">
        <v>14.636141557154939</v>
      </c>
      <c r="CH73" s="545">
        <v>17.763421510989641</v>
      </c>
      <c r="CI73" s="545">
        <v>0</v>
      </c>
      <c r="CJ73" s="556">
        <v>44.599558568144587</v>
      </c>
      <c r="CK73" s="545">
        <v>0</v>
      </c>
      <c r="CL73" s="545">
        <v>-0.97999999999999987</v>
      </c>
      <c r="CM73" s="545">
        <v>-1.78</v>
      </c>
      <c r="CN73" s="545">
        <v>-0.97999999999999987</v>
      </c>
      <c r="CO73" s="545">
        <v>-0.01</v>
      </c>
      <c r="CP73" s="545">
        <v>-17.579999999999998</v>
      </c>
      <c r="CQ73" s="545">
        <v>-55.225517591194787</v>
      </c>
      <c r="CR73" s="545">
        <v>-151.11742479875281</v>
      </c>
      <c r="CS73" s="545">
        <v>-57.328085280838977</v>
      </c>
      <c r="CT73" s="545">
        <v>-29.8</v>
      </c>
      <c r="CU73" s="545">
        <v>-11.42</v>
      </c>
      <c r="CV73" s="545">
        <v>-10.61933519859106</v>
      </c>
      <c r="CW73" s="545">
        <v>-3.89</v>
      </c>
      <c r="CX73" s="545">
        <v>50.276922173410817</v>
      </c>
      <c r="CY73" s="545">
        <v>11.206576419994629</v>
      </c>
      <c r="CZ73" s="556">
        <v>-279.24686427597209</v>
      </c>
      <c r="DA73" s="545"/>
      <c r="DB73" s="556">
        <v>300.26897482472867</v>
      </c>
      <c r="DC73" s="556">
        <v>82.979972135910103</v>
      </c>
      <c r="DD73" s="545">
        <v>0</v>
      </c>
      <c r="DE73" s="554">
        <v>580.08473340387411</v>
      </c>
      <c r="DF73" s="545">
        <v>2.4440534680097721</v>
      </c>
      <c r="DG73" s="556">
        <v>582.52878687188377</v>
      </c>
    </row>
    <row r="74" spans="1:111">
      <c r="A74" s="568">
        <v>208</v>
      </c>
      <c r="B74" s="576">
        <v>17</v>
      </c>
      <c r="C74" s="577">
        <v>12271</v>
      </c>
      <c r="D74" s="546" t="s">
        <v>105</v>
      </c>
      <c r="E74" s="578">
        <v>5956471.7599999998</v>
      </c>
      <c r="F74" s="578">
        <v>1144648.8</v>
      </c>
      <c r="G74" s="578">
        <v>7624569.3000000007</v>
      </c>
      <c r="H74" s="578">
        <v>6966122.4500000002</v>
      </c>
      <c r="I74" s="578">
        <v>705781.22</v>
      </c>
      <c r="J74" s="578">
        <v>536388.24</v>
      </c>
      <c r="K74" s="579">
        <v>22933981.77</v>
      </c>
      <c r="L74" s="545"/>
      <c r="M74" s="578">
        <v>706345.61269407498</v>
      </c>
      <c r="N74" s="578">
        <v>0</v>
      </c>
      <c r="O74" s="578">
        <v>0</v>
      </c>
      <c r="P74" s="578">
        <v>989862.38</v>
      </c>
      <c r="Q74" s="578">
        <v>779573.55534159963</v>
      </c>
      <c r="R74" s="578">
        <v>0</v>
      </c>
      <c r="S74" s="571">
        <v>0</v>
      </c>
      <c r="T74" s="578">
        <v>314017.52231489099</v>
      </c>
      <c r="U74" s="578">
        <v>435084.01750000007</v>
      </c>
      <c r="V74" s="572">
        <v>3224883.087850566</v>
      </c>
      <c r="W74" s="573"/>
      <c r="X74" s="574">
        <v>26158864.857850559</v>
      </c>
      <c r="Y74" s="555">
        <v>-19005202.09</v>
      </c>
      <c r="Z74" s="584">
        <v>7153662.7678505629</v>
      </c>
      <c r="AA74" s="600">
        <v>0.27346992335960141</v>
      </c>
      <c r="AB74" s="600"/>
      <c r="AC74" s="569">
        <v>371723.90593800001</v>
      </c>
      <c r="AD74" s="569">
        <v>0</v>
      </c>
      <c r="AE74" s="569">
        <v>155102.89760893839</v>
      </c>
      <c r="AF74" s="569">
        <v>257056.75377820601</v>
      </c>
      <c r="AG74" s="569">
        <v>0</v>
      </c>
      <c r="AH74" s="570">
        <v>783883.55732514441</v>
      </c>
      <c r="AI74" s="545"/>
      <c r="AJ74" s="545">
        <v>-12025.58</v>
      </c>
      <c r="AK74" s="545">
        <v>-21842.38</v>
      </c>
      <c r="AL74" s="545">
        <v>-12025.58</v>
      </c>
      <c r="AM74" s="545">
        <v>-122.71</v>
      </c>
      <c r="AN74" s="545">
        <v>-215724.18</v>
      </c>
      <c r="AO74" s="545">
        <v>-315109.51405</v>
      </c>
      <c r="AP74" s="545">
        <v>1090660.032786527</v>
      </c>
      <c r="AQ74" s="563">
        <v>-52136.482944054012</v>
      </c>
      <c r="AR74" s="563">
        <v>-365675.8</v>
      </c>
      <c r="AS74" s="563">
        <v>-140134.82</v>
      </c>
      <c r="AT74" s="563">
        <v>-276542.07997925259</v>
      </c>
      <c r="AU74" s="563">
        <v>-47734.19</v>
      </c>
      <c r="AV74" s="563">
        <v>420396.04003848799</v>
      </c>
      <c r="AW74" s="563">
        <v>-55150.758286548051</v>
      </c>
      <c r="AX74" s="556">
        <v>-3168.002434839233</v>
      </c>
      <c r="AY74" s="545"/>
      <c r="AZ74" s="580">
        <v>5010912.703280394</v>
      </c>
      <c r="BA74" s="581">
        <v>1652647.0363898701</v>
      </c>
      <c r="BB74" s="574"/>
      <c r="BC74" s="585">
        <v>14597938.062411129</v>
      </c>
      <c r="BD74" s="563">
        <v>42402</v>
      </c>
      <c r="BE74" s="574">
        <v>14640340.062411129</v>
      </c>
      <c r="BF74" s="594"/>
      <c r="BG74" s="545">
        <v>485.41046043517241</v>
      </c>
      <c r="BH74" s="545">
        <v>93.280808410072538</v>
      </c>
      <c r="BI74" s="545">
        <v>621.34865129166337</v>
      </c>
      <c r="BJ74" s="545">
        <v>567.68987450085569</v>
      </c>
      <c r="BK74" s="545">
        <v>57.516194279194849</v>
      </c>
      <c r="BL74" s="545">
        <v>43.711860484068133</v>
      </c>
      <c r="BM74" s="556">
        <v>1868.957849401027</v>
      </c>
      <c r="BN74" s="545"/>
      <c r="BO74" s="545">
        <v>57.562188305278703</v>
      </c>
      <c r="BP74" s="545">
        <v>0</v>
      </c>
      <c r="BQ74" s="545">
        <v>0</v>
      </c>
      <c r="BR74" s="545">
        <v>80.66680629125581</v>
      </c>
      <c r="BS74" s="545">
        <v>63.529749437014068</v>
      </c>
      <c r="BT74" s="545">
        <v>0</v>
      </c>
      <c r="BU74" s="545">
        <v>0</v>
      </c>
      <c r="BV74" s="545">
        <v>25.590214515108059</v>
      </c>
      <c r="BW74" s="545">
        <v>35.456280457990388</v>
      </c>
      <c r="BX74" s="556">
        <v>262.80523900664713</v>
      </c>
      <c r="BY74" s="555"/>
      <c r="BZ74" s="556">
        <v>2131.763088407673</v>
      </c>
      <c r="CA74" s="556">
        <v>-1548.79</v>
      </c>
      <c r="CB74" s="556">
        <v>582.97308840767357</v>
      </c>
      <c r="CC74" s="600">
        <v>0.27346992335960141</v>
      </c>
      <c r="CD74" s="600"/>
      <c r="CE74" s="545">
        <v>30.292878000000002</v>
      </c>
      <c r="CF74" s="545">
        <v>0</v>
      </c>
      <c r="CG74" s="545">
        <v>12.63979281305015</v>
      </c>
      <c r="CH74" s="545">
        <v>20.94831340381436</v>
      </c>
      <c r="CI74" s="545">
        <v>0</v>
      </c>
      <c r="CJ74" s="556">
        <v>63.880984216864512</v>
      </c>
      <c r="CK74" s="545">
        <v>0</v>
      </c>
      <c r="CL74" s="545">
        <v>-0.98</v>
      </c>
      <c r="CM74" s="545">
        <v>-1.78</v>
      </c>
      <c r="CN74" s="545">
        <v>-0.98</v>
      </c>
      <c r="CO74" s="545">
        <v>-0.01</v>
      </c>
      <c r="CP74" s="545">
        <v>-17.579999999999998</v>
      </c>
      <c r="CQ74" s="545">
        <v>-25.67920414391655</v>
      </c>
      <c r="CR74" s="545">
        <v>88.88110445656649</v>
      </c>
      <c r="CS74" s="545">
        <v>-4.24875584256002</v>
      </c>
      <c r="CT74" s="545">
        <v>-29.8</v>
      </c>
      <c r="CU74" s="545">
        <v>-11.42</v>
      </c>
      <c r="CV74" s="545">
        <v>-22.536230134402459</v>
      </c>
      <c r="CW74" s="545">
        <v>-3.89</v>
      </c>
      <c r="CX74" s="545">
        <v>34.259313832490257</v>
      </c>
      <c r="CY74" s="545">
        <v>-4.4943980349236456</v>
      </c>
      <c r="CZ74" s="556">
        <v>-0.25816986674592401</v>
      </c>
      <c r="DA74" s="545"/>
      <c r="DB74" s="556">
        <v>408.35406269092942</v>
      </c>
      <c r="DC74" s="556">
        <v>134.6790837250322</v>
      </c>
      <c r="DD74" s="545">
        <v>0</v>
      </c>
      <c r="DE74" s="554">
        <v>1189.6290491737541</v>
      </c>
      <c r="DF74" s="545">
        <v>3.4554641023551458</v>
      </c>
      <c r="DG74" s="556">
        <v>1193.084513276109</v>
      </c>
    </row>
    <row r="75" spans="1:111">
      <c r="A75" s="568">
        <v>211</v>
      </c>
      <c r="B75" s="576">
        <v>6</v>
      </c>
      <c r="C75" s="577">
        <v>33951</v>
      </c>
      <c r="D75" s="546" t="s">
        <v>106</v>
      </c>
      <c r="E75" s="578">
        <v>18613974.25</v>
      </c>
      <c r="F75" s="578">
        <v>3348097.74</v>
      </c>
      <c r="G75" s="578">
        <v>21263804.199999999</v>
      </c>
      <c r="H75" s="578">
        <v>18627106.75</v>
      </c>
      <c r="I75" s="578">
        <v>1936527.16</v>
      </c>
      <c r="J75" s="578">
        <v>1667950.53</v>
      </c>
      <c r="K75" s="579">
        <v>65457460.630000003</v>
      </c>
      <c r="L75" s="545"/>
      <c r="M75" s="578">
        <v>2006337.4014632229</v>
      </c>
      <c r="N75" s="578">
        <v>0</v>
      </c>
      <c r="O75" s="578">
        <v>0</v>
      </c>
      <c r="P75" s="578">
        <v>2448606.94</v>
      </c>
      <c r="Q75" s="578">
        <v>555140.12793696602</v>
      </c>
      <c r="R75" s="578">
        <v>0</v>
      </c>
      <c r="S75" s="571">
        <v>0</v>
      </c>
      <c r="T75" s="578">
        <v>542732.63099588093</v>
      </c>
      <c r="U75" s="578">
        <v>1322167.4450000001</v>
      </c>
      <c r="V75" s="572">
        <v>6874984.54539607</v>
      </c>
      <c r="W75" s="573"/>
      <c r="X75" s="574">
        <v>72332445.17539607</v>
      </c>
      <c r="Y75" s="555">
        <v>-52582969.289999999</v>
      </c>
      <c r="Z75" s="584">
        <v>19749475.885396071</v>
      </c>
      <c r="AA75" s="600">
        <v>0.27303758137176692</v>
      </c>
      <c r="AB75" s="600"/>
      <c r="AC75" s="569">
        <v>0</v>
      </c>
      <c r="AD75" s="569">
        <v>0</v>
      </c>
      <c r="AE75" s="569">
        <v>275892.45903473278</v>
      </c>
      <c r="AF75" s="569">
        <v>711035.30822670774</v>
      </c>
      <c r="AG75" s="569">
        <v>498689.30218195269</v>
      </c>
      <c r="AH75" s="570">
        <v>1485617.069443393</v>
      </c>
      <c r="AI75" s="545"/>
      <c r="AJ75" s="545">
        <v>-33271.980000000003</v>
      </c>
      <c r="AK75" s="545">
        <v>-60432.78</v>
      </c>
      <c r="AL75" s="545">
        <v>-33271.980000000003</v>
      </c>
      <c r="AM75" s="545">
        <v>-339.51</v>
      </c>
      <c r="AN75" s="545">
        <v>-596858.57999999996</v>
      </c>
      <c r="AO75" s="545">
        <v>-1288561.9975000001</v>
      </c>
      <c r="AP75" s="545">
        <v>227491.82921693509</v>
      </c>
      <c r="AQ75" s="563">
        <v>-139308.1752211655</v>
      </c>
      <c r="AR75" s="563">
        <v>-1011739.8</v>
      </c>
      <c r="AS75" s="563">
        <v>-387720.42</v>
      </c>
      <c r="AT75" s="563">
        <v>-489895.26503279322</v>
      </c>
      <c r="AU75" s="563">
        <v>-132069.39000000001</v>
      </c>
      <c r="AV75" s="563">
        <v>703191.42589983507</v>
      </c>
      <c r="AW75" s="563">
        <v>-147211.07220202539</v>
      </c>
      <c r="AX75" s="556">
        <v>-3389997.694839214</v>
      </c>
      <c r="AY75" s="545"/>
      <c r="AZ75" s="580">
        <v>5087533.2159088003</v>
      </c>
      <c r="BA75" s="581">
        <v>1058956.022441434</v>
      </c>
      <c r="BB75" s="574"/>
      <c r="BC75" s="585">
        <v>23991584.498350479</v>
      </c>
      <c r="BD75" s="563">
        <v>-1178775.6000000001</v>
      </c>
      <c r="BE75" s="574">
        <v>22812808.898350481</v>
      </c>
      <c r="BF75" s="594"/>
      <c r="BG75" s="545">
        <v>548.25997025124445</v>
      </c>
      <c r="BH75" s="545">
        <v>98.615585402491817</v>
      </c>
      <c r="BI75" s="545">
        <v>626.30862713911222</v>
      </c>
      <c r="BJ75" s="545">
        <v>548.64677770905132</v>
      </c>
      <c r="BK75" s="545">
        <v>57.03888427439545</v>
      </c>
      <c r="BL75" s="545">
        <v>49.128170893346287</v>
      </c>
      <c r="BM75" s="556">
        <v>1927.9980156696411</v>
      </c>
      <c r="BN75" s="545"/>
      <c r="BO75" s="545">
        <v>59.095090025720097</v>
      </c>
      <c r="BP75" s="545">
        <v>0</v>
      </c>
      <c r="BQ75" s="545">
        <v>0</v>
      </c>
      <c r="BR75" s="545">
        <v>72.121791405260524</v>
      </c>
      <c r="BS75" s="545">
        <v>16.351215809165151</v>
      </c>
      <c r="BT75" s="545">
        <v>0</v>
      </c>
      <c r="BU75" s="545">
        <v>0</v>
      </c>
      <c r="BV75" s="545">
        <v>15.98576274618954</v>
      </c>
      <c r="BW75" s="545">
        <v>38.943402108921681</v>
      </c>
      <c r="BX75" s="556">
        <v>202.49726209525701</v>
      </c>
      <c r="BY75" s="555"/>
      <c r="BZ75" s="556">
        <v>2130.4952777648991</v>
      </c>
      <c r="CA75" s="556">
        <v>-1548.79</v>
      </c>
      <c r="CB75" s="556">
        <v>581.7052777648986</v>
      </c>
      <c r="CC75" s="600">
        <v>0.27303758137176692</v>
      </c>
      <c r="CD75" s="600"/>
      <c r="CE75" s="545">
        <v>0</v>
      </c>
      <c r="CF75" s="545">
        <v>0</v>
      </c>
      <c r="CG75" s="545">
        <v>8.1261953708206764</v>
      </c>
      <c r="CH75" s="545">
        <v>20.942985721383991</v>
      </c>
      <c r="CI75" s="545">
        <v>14.68850113934649</v>
      </c>
      <c r="CJ75" s="556">
        <v>43.757682231551158</v>
      </c>
      <c r="CK75" s="545">
        <v>0</v>
      </c>
      <c r="CL75" s="545">
        <v>-0.97999999999999987</v>
      </c>
      <c r="CM75" s="545">
        <v>-1.78</v>
      </c>
      <c r="CN75" s="545">
        <v>-0.97999999999999987</v>
      </c>
      <c r="CO75" s="545">
        <v>-0.01</v>
      </c>
      <c r="CP75" s="545">
        <v>-17.579999999999998</v>
      </c>
      <c r="CQ75" s="545">
        <v>-37.953580086006298</v>
      </c>
      <c r="CR75" s="545">
        <v>6.7005928902516887</v>
      </c>
      <c r="CS75" s="545">
        <v>-4.1032127248436119</v>
      </c>
      <c r="CT75" s="545">
        <v>-29.8</v>
      </c>
      <c r="CU75" s="545">
        <v>-11.42</v>
      </c>
      <c r="CV75" s="545">
        <v>-14.42947969228574</v>
      </c>
      <c r="CW75" s="545">
        <v>-3.890000000000001</v>
      </c>
      <c r="CX75" s="545">
        <v>20.711950337245881</v>
      </c>
      <c r="CY75" s="545">
        <v>-4.3359863391954709</v>
      </c>
      <c r="CZ75" s="556">
        <v>-99.84971561483357</v>
      </c>
      <c r="DA75" s="545"/>
      <c r="DB75" s="556">
        <v>149.84928914932701</v>
      </c>
      <c r="DC75" s="556">
        <v>31.19071669292315</v>
      </c>
      <c r="DD75" s="545">
        <v>0</v>
      </c>
      <c r="DE75" s="554">
        <v>706.65325022386628</v>
      </c>
      <c r="DF75" s="545">
        <v>-34.719908102854113</v>
      </c>
      <c r="DG75" s="556">
        <v>671.93334212101206</v>
      </c>
    </row>
    <row r="76" spans="1:111">
      <c r="A76" s="568">
        <v>213</v>
      </c>
      <c r="B76" s="576">
        <v>10</v>
      </c>
      <c r="C76" s="577">
        <v>5062</v>
      </c>
      <c r="D76" s="546" t="s">
        <v>107</v>
      </c>
      <c r="E76" s="578">
        <v>1408382.63</v>
      </c>
      <c r="F76" s="578">
        <v>324317.15999999997</v>
      </c>
      <c r="G76" s="578">
        <v>2034852.9</v>
      </c>
      <c r="H76" s="578">
        <v>2063523.35</v>
      </c>
      <c r="I76" s="578">
        <v>314094.06</v>
      </c>
      <c r="J76" s="578">
        <v>205363.02</v>
      </c>
      <c r="K76" s="579">
        <v>6350533.1199999992</v>
      </c>
      <c r="L76" s="545"/>
      <c r="M76" s="578">
        <v>361013.02919274749</v>
      </c>
      <c r="N76" s="578">
        <v>0</v>
      </c>
      <c r="O76" s="578">
        <v>0</v>
      </c>
      <c r="P76" s="578">
        <v>362682.37</v>
      </c>
      <c r="Q76" s="578">
        <v>901783.17942097131</v>
      </c>
      <c r="R76" s="578">
        <v>0</v>
      </c>
      <c r="S76" s="571">
        <v>0</v>
      </c>
      <c r="T76" s="578">
        <v>157549.97158566819</v>
      </c>
      <c r="U76" s="578">
        <v>244990.22</v>
      </c>
      <c r="V76" s="572">
        <v>2028018.7701993871</v>
      </c>
      <c r="W76" s="573"/>
      <c r="X76" s="574">
        <v>8378551.8901993856</v>
      </c>
      <c r="Y76" s="555">
        <v>-7839974.9800000004</v>
      </c>
      <c r="Z76" s="584">
        <v>538576.91019938607</v>
      </c>
      <c r="AA76" s="600">
        <v>6.4280429035639658E-2</v>
      </c>
      <c r="AB76" s="600"/>
      <c r="AC76" s="569">
        <v>520922.13477150002</v>
      </c>
      <c r="AD76" s="569">
        <v>0</v>
      </c>
      <c r="AE76" s="569">
        <v>61234.868917295898</v>
      </c>
      <c r="AF76" s="569">
        <v>95012.786814263774</v>
      </c>
      <c r="AG76" s="569">
        <v>0</v>
      </c>
      <c r="AH76" s="570">
        <v>677169.79050305975</v>
      </c>
      <c r="AI76" s="545"/>
      <c r="AJ76" s="545">
        <v>-4960.76</v>
      </c>
      <c r="AK76" s="545">
        <v>-9010.36</v>
      </c>
      <c r="AL76" s="545">
        <v>-4960.76</v>
      </c>
      <c r="AM76" s="545">
        <v>-50.62</v>
      </c>
      <c r="AN76" s="545">
        <v>-88989.959999999992</v>
      </c>
      <c r="AO76" s="545">
        <v>-196991.72150000001</v>
      </c>
      <c r="AP76" s="545">
        <v>-469288.93150539527</v>
      </c>
      <c r="AQ76" s="563">
        <v>-21784.469646830508</v>
      </c>
      <c r="AR76" s="563">
        <v>-150847.6</v>
      </c>
      <c r="AS76" s="563">
        <v>-57808.04</v>
      </c>
      <c r="AT76" s="563">
        <v>-40185.790819323323</v>
      </c>
      <c r="AU76" s="563">
        <v>-19691.18</v>
      </c>
      <c r="AV76" s="563">
        <v>294952.8221835086</v>
      </c>
      <c r="AW76" s="563">
        <v>60964.433511635143</v>
      </c>
      <c r="AX76" s="556">
        <v>-708652.93777640525</v>
      </c>
      <c r="AY76" s="545"/>
      <c r="AZ76" s="580">
        <v>1374054.875668067</v>
      </c>
      <c r="BA76" s="581">
        <v>783468.98172561405</v>
      </c>
      <c r="BB76" s="574"/>
      <c r="BC76" s="585">
        <v>2664617.6203197208</v>
      </c>
      <c r="BD76" s="563">
        <v>-70139.975000000006</v>
      </c>
      <c r="BE76" s="574">
        <v>2594477.6453197212</v>
      </c>
      <c r="BF76" s="594"/>
      <c r="BG76" s="545">
        <v>278.22651718688269</v>
      </c>
      <c r="BH76" s="545">
        <v>64.068976689055702</v>
      </c>
      <c r="BI76" s="545">
        <v>401.98595416831301</v>
      </c>
      <c r="BJ76" s="545">
        <v>407.64981232714342</v>
      </c>
      <c r="BK76" s="545">
        <v>62.049399446858949</v>
      </c>
      <c r="BL76" s="545">
        <v>40.569541683129202</v>
      </c>
      <c r="BM76" s="556">
        <v>1254.5502015013831</v>
      </c>
      <c r="BN76" s="545"/>
      <c r="BO76" s="545">
        <v>71.318259421720171</v>
      </c>
      <c r="BP76" s="545">
        <v>0</v>
      </c>
      <c r="BQ76" s="545">
        <v>0</v>
      </c>
      <c r="BR76" s="545">
        <v>71.648038324772813</v>
      </c>
      <c r="BS76" s="545">
        <v>178.14760557506349</v>
      </c>
      <c r="BT76" s="545">
        <v>0</v>
      </c>
      <c r="BU76" s="545">
        <v>0</v>
      </c>
      <c r="BV76" s="545">
        <v>31.124056022455189</v>
      </c>
      <c r="BW76" s="545">
        <v>48.397909917028848</v>
      </c>
      <c r="BX76" s="556">
        <v>400.63586926104051</v>
      </c>
      <c r="BY76" s="555"/>
      <c r="BZ76" s="556">
        <v>1655.186070762423</v>
      </c>
      <c r="CA76" s="556">
        <v>-1548.79</v>
      </c>
      <c r="CB76" s="556">
        <v>106.39607076242319</v>
      </c>
      <c r="CC76" s="600">
        <v>6.4280429035639658E-2</v>
      </c>
      <c r="CD76" s="600"/>
      <c r="CE76" s="545">
        <v>102.90836324999999</v>
      </c>
      <c r="CF76" s="545">
        <v>0</v>
      </c>
      <c r="CG76" s="545">
        <v>12.096971338857349</v>
      </c>
      <c r="CH76" s="545">
        <v>18.76981169780003</v>
      </c>
      <c r="CI76" s="545">
        <v>0</v>
      </c>
      <c r="CJ76" s="556">
        <v>133.77514628665739</v>
      </c>
      <c r="CK76" s="545">
        <v>0</v>
      </c>
      <c r="CL76" s="545">
        <v>-0.98000000000000009</v>
      </c>
      <c r="CM76" s="545">
        <v>-1.78</v>
      </c>
      <c r="CN76" s="545">
        <v>-0.98000000000000009</v>
      </c>
      <c r="CO76" s="545">
        <v>-0.01</v>
      </c>
      <c r="CP76" s="545">
        <v>-17.579999999999998</v>
      </c>
      <c r="CQ76" s="545">
        <v>-38.915788522323197</v>
      </c>
      <c r="CR76" s="545">
        <v>-92.708204564479516</v>
      </c>
      <c r="CS76" s="545">
        <v>-4.3035301554386622</v>
      </c>
      <c r="CT76" s="545">
        <v>-29.8</v>
      </c>
      <c r="CU76" s="545">
        <v>-11.42</v>
      </c>
      <c r="CV76" s="545">
        <v>-7.9387180599216363</v>
      </c>
      <c r="CW76" s="545">
        <v>-3.89</v>
      </c>
      <c r="CX76" s="545">
        <v>58.268040731629512</v>
      </c>
      <c r="CY76" s="545">
        <v>12.043546722962301</v>
      </c>
      <c r="CZ76" s="556">
        <v>-139.99465384757119</v>
      </c>
      <c r="DA76" s="545"/>
      <c r="DB76" s="556">
        <v>271.44505643383388</v>
      </c>
      <c r="DC76" s="556">
        <v>154.7745914116187</v>
      </c>
      <c r="DD76" s="545">
        <v>0</v>
      </c>
      <c r="DE76" s="554">
        <v>526.39621104696198</v>
      </c>
      <c r="DF76" s="545">
        <v>-13.85617838798894</v>
      </c>
      <c r="DG76" s="556">
        <v>512.54003265897302</v>
      </c>
    </row>
    <row r="77" spans="1:111">
      <c r="A77" s="568">
        <v>214</v>
      </c>
      <c r="B77" s="576">
        <v>4</v>
      </c>
      <c r="C77" s="577">
        <v>12478</v>
      </c>
      <c r="D77" s="546" t="s">
        <v>108</v>
      </c>
      <c r="E77" s="578">
        <v>4745442.1100000003</v>
      </c>
      <c r="F77" s="578">
        <v>925257.78</v>
      </c>
      <c r="G77" s="578">
        <v>6447786.9000000004</v>
      </c>
      <c r="H77" s="578">
        <v>5498112.5499999998</v>
      </c>
      <c r="I77" s="578">
        <v>748966.52</v>
      </c>
      <c r="J77" s="578">
        <v>558766.43999999994</v>
      </c>
      <c r="K77" s="579">
        <v>18924332.300000001</v>
      </c>
      <c r="L77" s="545"/>
      <c r="M77" s="578">
        <v>947403.76700251945</v>
      </c>
      <c r="N77" s="578">
        <v>0</v>
      </c>
      <c r="O77" s="578">
        <v>0</v>
      </c>
      <c r="P77" s="578">
        <v>1745283.67</v>
      </c>
      <c r="Q77" s="578">
        <v>861558.44605009991</v>
      </c>
      <c r="R77" s="578">
        <v>0</v>
      </c>
      <c r="S77" s="571">
        <v>0</v>
      </c>
      <c r="T77" s="578">
        <v>482956.71769860131</v>
      </c>
      <c r="U77" s="578">
        <v>647249.57250000001</v>
      </c>
      <c r="V77" s="572">
        <v>4684452.17325122</v>
      </c>
      <c r="W77" s="573"/>
      <c r="X77" s="574">
        <v>23608784.47325122</v>
      </c>
      <c r="Y77" s="555">
        <v>-19325801.620000001</v>
      </c>
      <c r="Z77" s="584">
        <v>4282982.8532512188</v>
      </c>
      <c r="AA77" s="600">
        <v>0.18141479744981551</v>
      </c>
      <c r="AB77" s="600"/>
      <c r="AC77" s="569">
        <v>251453.018663</v>
      </c>
      <c r="AD77" s="569">
        <v>0</v>
      </c>
      <c r="AE77" s="569">
        <v>193654.37927987211</v>
      </c>
      <c r="AF77" s="569">
        <v>242882.6868303715</v>
      </c>
      <c r="AG77" s="569">
        <v>0</v>
      </c>
      <c r="AH77" s="570">
        <v>687990.08477324352</v>
      </c>
      <c r="AI77" s="545"/>
      <c r="AJ77" s="545">
        <v>-12228.44</v>
      </c>
      <c r="AK77" s="545">
        <v>-22210.84</v>
      </c>
      <c r="AL77" s="545">
        <v>-12228.44</v>
      </c>
      <c r="AM77" s="545">
        <v>-124.78</v>
      </c>
      <c r="AN77" s="545">
        <v>-219363.24</v>
      </c>
      <c r="AO77" s="545">
        <v>-396169.17265000002</v>
      </c>
      <c r="AP77" s="545">
        <v>-359613.47144234681</v>
      </c>
      <c r="AQ77" s="563">
        <v>-52952.238210223637</v>
      </c>
      <c r="AR77" s="563">
        <v>-371844.4</v>
      </c>
      <c r="AS77" s="563">
        <v>-142498.76</v>
      </c>
      <c r="AT77" s="563">
        <v>-191822.66979740671</v>
      </c>
      <c r="AU77" s="563">
        <v>-48539.42</v>
      </c>
      <c r="AV77" s="563">
        <v>899235.07130062208</v>
      </c>
      <c r="AW77" s="563">
        <v>4106.6353988633491</v>
      </c>
      <c r="AX77" s="556">
        <v>-926254.16540049156</v>
      </c>
      <c r="AY77" s="545"/>
      <c r="AZ77" s="580">
        <v>4934747.5209039776</v>
      </c>
      <c r="BA77" s="581">
        <v>1790474.385678628</v>
      </c>
      <c r="BB77" s="574"/>
      <c r="BC77" s="585">
        <v>10769940.67920658</v>
      </c>
      <c r="BD77" s="563">
        <v>372960.92499999987</v>
      </c>
      <c r="BE77" s="574">
        <v>11142901.604206581</v>
      </c>
      <c r="BF77" s="594"/>
      <c r="BG77" s="545">
        <v>380.30470508094248</v>
      </c>
      <c r="BH77" s="545">
        <v>74.151128385959296</v>
      </c>
      <c r="BI77" s="545">
        <v>516.73240102580542</v>
      </c>
      <c r="BJ77" s="545">
        <v>440.62450312550089</v>
      </c>
      <c r="BK77" s="545">
        <v>60.022962013143143</v>
      </c>
      <c r="BL77" s="545">
        <v>44.780128225677188</v>
      </c>
      <c r="BM77" s="556">
        <v>1516.615827857029</v>
      </c>
      <c r="BN77" s="545"/>
      <c r="BO77" s="545">
        <v>75.92593099875937</v>
      </c>
      <c r="BP77" s="545">
        <v>0</v>
      </c>
      <c r="BQ77" s="545">
        <v>0</v>
      </c>
      <c r="BR77" s="545">
        <v>139.86886279852541</v>
      </c>
      <c r="BS77" s="545">
        <v>69.04619699071165</v>
      </c>
      <c r="BT77" s="545">
        <v>0</v>
      </c>
      <c r="BU77" s="545">
        <v>0</v>
      </c>
      <c r="BV77" s="545">
        <v>38.704657613287488</v>
      </c>
      <c r="BW77" s="545">
        <v>51.871259216220551</v>
      </c>
      <c r="BX77" s="556">
        <v>375.41690761750442</v>
      </c>
      <c r="BY77" s="555"/>
      <c r="BZ77" s="556">
        <v>1892.032735474533</v>
      </c>
      <c r="CA77" s="556">
        <v>-1548.79</v>
      </c>
      <c r="CB77" s="556">
        <v>343.24273547453271</v>
      </c>
      <c r="CC77" s="600">
        <v>0.18141479744981551</v>
      </c>
      <c r="CD77" s="600"/>
      <c r="CE77" s="545">
        <v>20.151708500000002</v>
      </c>
      <c r="CF77" s="545">
        <v>0</v>
      </c>
      <c r="CG77" s="545">
        <v>15.519664952706529</v>
      </c>
      <c r="CH77" s="545">
        <v>19.46487312312642</v>
      </c>
      <c r="CI77" s="545">
        <v>0</v>
      </c>
      <c r="CJ77" s="556">
        <v>55.136246575832949</v>
      </c>
      <c r="CK77" s="545">
        <v>0</v>
      </c>
      <c r="CL77" s="545">
        <v>-0.98000000000000009</v>
      </c>
      <c r="CM77" s="545">
        <v>-1.78</v>
      </c>
      <c r="CN77" s="545">
        <v>-0.98000000000000009</v>
      </c>
      <c r="CO77" s="545">
        <v>-0.01</v>
      </c>
      <c r="CP77" s="545">
        <v>-17.579999999999998</v>
      </c>
      <c r="CQ77" s="545">
        <v>-31.749412778490139</v>
      </c>
      <c r="CR77" s="545">
        <v>-28.819800564381051</v>
      </c>
      <c r="CS77" s="545">
        <v>-4.2436478770815542</v>
      </c>
      <c r="CT77" s="545">
        <v>-29.8</v>
      </c>
      <c r="CU77" s="545">
        <v>-11.42</v>
      </c>
      <c r="CV77" s="545">
        <v>-15.372869834701611</v>
      </c>
      <c r="CW77" s="545">
        <v>-3.89</v>
      </c>
      <c r="CX77" s="545">
        <v>72.065641232619171</v>
      </c>
      <c r="CY77" s="545">
        <v>0.32911006562456718</v>
      </c>
      <c r="CZ77" s="556">
        <v>-74.230979756410605</v>
      </c>
      <c r="DA77" s="545"/>
      <c r="DB77" s="556">
        <v>395.47583914922092</v>
      </c>
      <c r="DC77" s="556">
        <v>143.49049412394839</v>
      </c>
      <c r="DD77" s="545">
        <v>0</v>
      </c>
      <c r="DE77" s="554">
        <v>863.11433556712427</v>
      </c>
      <c r="DF77" s="545">
        <v>29.889479483891641</v>
      </c>
      <c r="DG77" s="556">
        <v>893.00381505101598</v>
      </c>
    </row>
    <row r="78" spans="1:111">
      <c r="A78" s="568">
        <v>216</v>
      </c>
      <c r="B78" s="576">
        <v>13</v>
      </c>
      <c r="C78" s="577">
        <v>1186</v>
      </c>
      <c r="D78" s="546" t="s">
        <v>109</v>
      </c>
      <c r="E78" s="578">
        <v>421617.73</v>
      </c>
      <c r="F78" s="578">
        <v>47693.7</v>
      </c>
      <c r="G78" s="578">
        <v>424949.2</v>
      </c>
      <c r="H78" s="578">
        <v>540116.85</v>
      </c>
      <c r="I78" s="578">
        <v>73239.459999999992</v>
      </c>
      <c r="J78" s="578">
        <v>48113.13</v>
      </c>
      <c r="K78" s="579">
        <v>1555730.07</v>
      </c>
      <c r="L78" s="545"/>
      <c r="M78" s="578">
        <v>94892.440684660512</v>
      </c>
      <c r="N78" s="578">
        <v>0</v>
      </c>
      <c r="O78" s="578">
        <v>0</v>
      </c>
      <c r="P78" s="578">
        <v>40075.4</v>
      </c>
      <c r="Q78" s="578">
        <v>375419.59626757121</v>
      </c>
      <c r="R78" s="578">
        <v>0</v>
      </c>
      <c r="S78" s="571">
        <v>0</v>
      </c>
      <c r="T78" s="578">
        <v>37025.491522985147</v>
      </c>
      <c r="U78" s="578">
        <v>56782.897499999999</v>
      </c>
      <c r="V78" s="572">
        <v>604195.82597521681</v>
      </c>
      <c r="W78" s="573"/>
      <c r="X78" s="574">
        <v>2159925.8959752172</v>
      </c>
      <c r="Y78" s="555">
        <v>-1836864.94</v>
      </c>
      <c r="Z78" s="584">
        <v>323060.95597521681</v>
      </c>
      <c r="AA78" s="600">
        <v>0.14957038876991349</v>
      </c>
      <c r="AB78" s="600"/>
      <c r="AC78" s="569">
        <v>363508.22554199997</v>
      </c>
      <c r="AD78" s="569">
        <v>0</v>
      </c>
      <c r="AE78" s="569">
        <v>14364.84260729302</v>
      </c>
      <c r="AF78" s="569">
        <v>23088.456729211492</v>
      </c>
      <c r="AG78" s="569">
        <v>0</v>
      </c>
      <c r="AH78" s="570">
        <v>400961.52487850451</v>
      </c>
      <c r="AI78" s="545"/>
      <c r="AJ78" s="545">
        <v>-1162.28</v>
      </c>
      <c r="AK78" s="545">
        <v>-2111.08</v>
      </c>
      <c r="AL78" s="545">
        <v>-1162.28</v>
      </c>
      <c r="AM78" s="545">
        <v>-11.86</v>
      </c>
      <c r="AN78" s="545">
        <v>-20849.88</v>
      </c>
      <c r="AO78" s="545">
        <v>-24994.41</v>
      </c>
      <c r="AP78" s="545">
        <v>82910.212932417213</v>
      </c>
      <c r="AQ78" s="563">
        <v>-5363.6965428459289</v>
      </c>
      <c r="AR78" s="563">
        <v>-35342.800000000003</v>
      </c>
      <c r="AS78" s="563">
        <v>-13544.12</v>
      </c>
      <c r="AT78" s="563">
        <v>-26285.139377240292</v>
      </c>
      <c r="AU78" s="563">
        <v>-4613.54</v>
      </c>
      <c r="AV78" s="563">
        <v>72270.500594464087</v>
      </c>
      <c r="AW78" s="563">
        <v>5259.5466786238503</v>
      </c>
      <c r="AX78" s="556">
        <v>24999.174285418929</v>
      </c>
      <c r="AY78" s="545"/>
      <c r="AZ78" s="580">
        <v>481419.58159212058</v>
      </c>
      <c r="BA78" s="581">
        <v>234457.54333068419</v>
      </c>
      <c r="BB78" s="574"/>
      <c r="BC78" s="585">
        <v>1464898.7800619451</v>
      </c>
      <c r="BD78" s="563">
        <v>19434.25</v>
      </c>
      <c r="BE78" s="574">
        <v>1484333.0300619451</v>
      </c>
      <c r="BF78" s="594"/>
      <c r="BG78" s="545">
        <v>355.49555649241142</v>
      </c>
      <c r="BH78" s="545">
        <v>40.213912310286673</v>
      </c>
      <c r="BI78" s="545">
        <v>358.3045531197302</v>
      </c>
      <c r="BJ78" s="545">
        <v>455.41049747048902</v>
      </c>
      <c r="BK78" s="545">
        <v>61.753338954468788</v>
      </c>
      <c r="BL78" s="545">
        <v>40.567563237774031</v>
      </c>
      <c r="BM78" s="556">
        <v>1311.7454215851601</v>
      </c>
      <c r="BN78" s="545"/>
      <c r="BO78" s="545">
        <v>80.010489616071254</v>
      </c>
      <c r="BP78" s="545">
        <v>0</v>
      </c>
      <c r="BQ78" s="545">
        <v>0</v>
      </c>
      <c r="BR78" s="545">
        <v>33.790387858347387</v>
      </c>
      <c r="BS78" s="545">
        <v>316.54266127113931</v>
      </c>
      <c r="BT78" s="545">
        <v>0</v>
      </c>
      <c r="BU78" s="545">
        <v>0</v>
      </c>
      <c r="BV78" s="545">
        <v>31.218795550577699</v>
      </c>
      <c r="BW78" s="545">
        <v>47.877653878583473</v>
      </c>
      <c r="BX78" s="556">
        <v>509.43998817471908</v>
      </c>
      <c r="BY78" s="555"/>
      <c r="BZ78" s="556">
        <v>1821.1854097598789</v>
      </c>
      <c r="CA78" s="556">
        <v>-1548.79</v>
      </c>
      <c r="CB78" s="556">
        <v>272.39540975987933</v>
      </c>
      <c r="CC78" s="600">
        <v>0.14957038876991349</v>
      </c>
      <c r="CD78" s="600"/>
      <c r="CE78" s="545">
        <v>306.499347</v>
      </c>
      <c r="CF78" s="545">
        <v>0</v>
      </c>
      <c r="CG78" s="545">
        <v>12.11200894375466</v>
      </c>
      <c r="CH78" s="545">
        <v>19.4675014580198</v>
      </c>
      <c r="CI78" s="545">
        <v>0</v>
      </c>
      <c r="CJ78" s="556">
        <v>338.07885740177448</v>
      </c>
      <c r="CK78" s="545">
        <v>0</v>
      </c>
      <c r="CL78" s="545">
        <v>-0.98</v>
      </c>
      <c r="CM78" s="545">
        <v>-1.78</v>
      </c>
      <c r="CN78" s="545">
        <v>-0.98</v>
      </c>
      <c r="CO78" s="545">
        <v>-0.01</v>
      </c>
      <c r="CP78" s="545">
        <v>-17.579999999999998</v>
      </c>
      <c r="CQ78" s="545">
        <v>-21.074544688026979</v>
      </c>
      <c r="CR78" s="545">
        <v>69.90743080304992</v>
      </c>
      <c r="CS78" s="545">
        <v>-4.5225097325850996</v>
      </c>
      <c r="CT78" s="545">
        <v>-29.8</v>
      </c>
      <c r="CU78" s="545">
        <v>-11.42</v>
      </c>
      <c r="CV78" s="545">
        <v>-22.162849390590459</v>
      </c>
      <c r="CW78" s="545">
        <v>-3.89</v>
      </c>
      <c r="CX78" s="545">
        <v>60.936341142043908</v>
      </c>
      <c r="CY78" s="545">
        <v>4.4346936581988619</v>
      </c>
      <c r="CZ78" s="556">
        <v>21.078561792090159</v>
      </c>
      <c r="DA78" s="545"/>
      <c r="DB78" s="556">
        <v>405.9187028601354</v>
      </c>
      <c r="DC78" s="556">
        <v>197.6876419314369</v>
      </c>
      <c r="DD78" s="545">
        <v>0</v>
      </c>
      <c r="DE78" s="554">
        <v>1235.1591737453159</v>
      </c>
      <c r="DF78" s="545">
        <v>16.38638279932546</v>
      </c>
      <c r="DG78" s="556">
        <v>1251.5455565446421</v>
      </c>
    </row>
    <row r="79" spans="1:111">
      <c r="A79" s="568">
        <v>217</v>
      </c>
      <c r="B79" s="576">
        <v>16</v>
      </c>
      <c r="C79" s="577">
        <v>5264</v>
      </c>
      <c r="D79" s="546" t="s">
        <v>110</v>
      </c>
      <c r="E79" s="578">
        <v>2466912.25</v>
      </c>
      <c r="F79" s="578">
        <v>639095.57999999996</v>
      </c>
      <c r="G79" s="578">
        <v>3481314.6</v>
      </c>
      <c r="H79" s="578">
        <v>3060662.15</v>
      </c>
      <c r="I79" s="578">
        <v>300190.5</v>
      </c>
      <c r="J79" s="578">
        <v>234712.89</v>
      </c>
      <c r="K79" s="579">
        <v>10182887.970000001</v>
      </c>
      <c r="L79" s="545"/>
      <c r="M79" s="578">
        <v>303849.1040940297</v>
      </c>
      <c r="N79" s="578">
        <v>0</v>
      </c>
      <c r="O79" s="578">
        <v>0</v>
      </c>
      <c r="P79" s="578">
        <v>328618.28000000003</v>
      </c>
      <c r="Q79" s="578">
        <v>394840.17852842412</v>
      </c>
      <c r="R79" s="578">
        <v>0</v>
      </c>
      <c r="S79" s="571">
        <v>0</v>
      </c>
      <c r="T79" s="578">
        <v>145326.0367708063</v>
      </c>
      <c r="U79" s="578">
        <v>213171.67499999999</v>
      </c>
      <c r="V79" s="572">
        <v>1385805.27439326</v>
      </c>
      <c r="W79" s="573"/>
      <c r="X79" s="574">
        <v>11568693.244393259</v>
      </c>
      <c r="Y79" s="555">
        <v>-8152830.5599999996</v>
      </c>
      <c r="Z79" s="584">
        <v>3415862.684393262</v>
      </c>
      <c r="AA79" s="600">
        <v>0.29526780702295402</v>
      </c>
      <c r="AB79" s="600"/>
      <c r="AC79" s="569">
        <v>67658.971072</v>
      </c>
      <c r="AD79" s="569">
        <v>0</v>
      </c>
      <c r="AE79" s="569">
        <v>70348.51253934839</v>
      </c>
      <c r="AF79" s="569">
        <v>101787.8335285455</v>
      </c>
      <c r="AG79" s="569">
        <v>0</v>
      </c>
      <c r="AH79" s="570">
        <v>239795.31713989389</v>
      </c>
      <c r="AI79" s="545"/>
      <c r="AJ79" s="545">
        <v>-5158.72</v>
      </c>
      <c r="AK79" s="545">
        <v>-9369.92</v>
      </c>
      <c r="AL79" s="545">
        <v>-5158.72</v>
      </c>
      <c r="AM79" s="545">
        <v>-52.64</v>
      </c>
      <c r="AN79" s="545">
        <v>-92541.119999999995</v>
      </c>
      <c r="AO79" s="545">
        <v>-121541.85</v>
      </c>
      <c r="AP79" s="545">
        <v>-723950.50658415561</v>
      </c>
      <c r="AQ79" s="563">
        <v>-687615.84036411648</v>
      </c>
      <c r="AR79" s="563">
        <v>-156867.20000000001</v>
      </c>
      <c r="AS79" s="563">
        <v>-60114.879999999997</v>
      </c>
      <c r="AT79" s="563">
        <v>-95429.987549328347</v>
      </c>
      <c r="AU79" s="563">
        <v>-20476.96</v>
      </c>
      <c r="AV79" s="563">
        <v>156458.54626414279</v>
      </c>
      <c r="AW79" s="563">
        <v>-1520.7166270200401</v>
      </c>
      <c r="AX79" s="556">
        <v>-1823340.5148604771</v>
      </c>
      <c r="AY79" s="545"/>
      <c r="AZ79" s="580">
        <v>2634883.1705593928</v>
      </c>
      <c r="BA79" s="581">
        <v>590859.67383628583</v>
      </c>
      <c r="BB79" s="574"/>
      <c r="BC79" s="585">
        <v>5058060.3310683575</v>
      </c>
      <c r="BD79" s="563">
        <v>-44433.762499999997</v>
      </c>
      <c r="BE79" s="574">
        <v>5013626.5685683563</v>
      </c>
      <c r="BF79" s="594"/>
      <c r="BG79" s="545">
        <v>468.63834536474172</v>
      </c>
      <c r="BH79" s="545">
        <v>121.4087348024316</v>
      </c>
      <c r="BI79" s="545">
        <v>661.34395896656542</v>
      </c>
      <c r="BJ79" s="545">
        <v>581.43277925531913</v>
      </c>
      <c r="BK79" s="545">
        <v>57.027070668693007</v>
      </c>
      <c r="BL79" s="545">
        <v>44.588314969604859</v>
      </c>
      <c r="BM79" s="556">
        <v>1934.439204027356</v>
      </c>
      <c r="BN79" s="545"/>
      <c r="BO79" s="545">
        <v>57.722094242786802</v>
      </c>
      <c r="BP79" s="545">
        <v>0</v>
      </c>
      <c r="BQ79" s="545">
        <v>0</v>
      </c>
      <c r="BR79" s="545">
        <v>62.427484802431607</v>
      </c>
      <c r="BS79" s="545">
        <v>75.00763269916871</v>
      </c>
      <c r="BT79" s="545">
        <v>0</v>
      </c>
      <c r="BU79" s="545">
        <v>0</v>
      </c>
      <c r="BV79" s="545">
        <v>27.607529781688129</v>
      </c>
      <c r="BW79" s="545">
        <v>40.496138867781163</v>
      </c>
      <c r="BX79" s="556">
        <v>263.26088039385638</v>
      </c>
      <c r="BY79" s="555"/>
      <c r="BZ79" s="556">
        <v>2197.7000844212121</v>
      </c>
      <c r="CA79" s="556">
        <v>-1548.79</v>
      </c>
      <c r="CB79" s="556">
        <v>648.91008442121233</v>
      </c>
      <c r="CC79" s="600">
        <v>0.29526780702295408</v>
      </c>
      <c r="CD79" s="600"/>
      <c r="CE79" s="545">
        <v>12.853147999999999</v>
      </c>
      <c r="CF79" s="545">
        <v>0</v>
      </c>
      <c r="CG79" s="545">
        <v>13.364079129815419</v>
      </c>
      <c r="CH79" s="545">
        <v>19.336594515301201</v>
      </c>
      <c r="CI79" s="545">
        <v>0</v>
      </c>
      <c r="CJ79" s="556">
        <v>45.553821645116621</v>
      </c>
      <c r="CK79" s="545">
        <v>0</v>
      </c>
      <c r="CL79" s="545">
        <v>-0.98000000000000009</v>
      </c>
      <c r="CM79" s="545">
        <v>-1.78</v>
      </c>
      <c r="CN79" s="545">
        <v>-0.98000000000000009</v>
      </c>
      <c r="CO79" s="545">
        <v>-0.01</v>
      </c>
      <c r="CP79" s="545">
        <v>-17.579999999999998</v>
      </c>
      <c r="CQ79" s="545">
        <v>-23.089257218844981</v>
      </c>
      <c r="CR79" s="545">
        <v>-137.52859167632141</v>
      </c>
      <c r="CS79" s="545">
        <v>-130.6261094916635</v>
      </c>
      <c r="CT79" s="545">
        <v>-29.8</v>
      </c>
      <c r="CU79" s="545">
        <v>-11.42</v>
      </c>
      <c r="CV79" s="545">
        <v>-18.12879702684809</v>
      </c>
      <c r="CW79" s="545">
        <v>-3.89</v>
      </c>
      <c r="CX79" s="545">
        <v>29.722368211273341</v>
      </c>
      <c r="CY79" s="545">
        <v>-0.28888993674392849</v>
      </c>
      <c r="CZ79" s="556">
        <v>-346.37927713914843</v>
      </c>
      <c r="DA79" s="545"/>
      <c r="DB79" s="556">
        <v>500.54771477192111</v>
      </c>
      <c r="DC79" s="556">
        <v>112.2453787682914</v>
      </c>
      <c r="DD79" s="545">
        <v>0</v>
      </c>
      <c r="DE79" s="554">
        <v>960.87772246739291</v>
      </c>
      <c r="DF79" s="545">
        <v>-8.4410643047112455</v>
      </c>
      <c r="DG79" s="556">
        <v>952.43665816268162</v>
      </c>
    </row>
    <row r="80" spans="1:111">
      <c r="A80" s="568">
        <v>218</v>
      </c>
      <c r="B80" s="576">
        <v>14</v>
      </c>
      <c r="C80" s="577">
        <v>1159</v>
      </c>
      <c r="D80" s="546" t="s">
        <v>111</v>
      </c>
      <c r="E80" s="578">
        <v>287058.88</v>
      </c>
      <c r="F80" s="578">
        <v>57232.44</v>
      </c>
      <c r="G80" s="578">
        <v>572047</v>
      </c>
      <c r="H80" s="578">
        <v>332379.59999999998</v>
      </c>
      <c r="I80" s="578">
        <v>72115.94</v>
      </c>
      <c r="J80" s="578">
        <v>48285.27</v>
      </c>
      <c r="K80" s="579">
        <v>1369119.13</v>
      </c>
      <c r="L80" s="545"/>
      <c r="M80" s="578">
        <v>62339.779044789917</v>
      </c>
      <c r="N80" s="578">
        <v>0</v>
      </c>
      <c r="O80" s="578">
        <v>0</v>
      </c>
      <c r="P80" s="578">
        <v>60113.1</v>
      </c>
      <c r="Q80" s="578">
        <v>156562.6262367098</v>
      </c>
      <c r="R80" s="578">
        <v>0</v>
      </c>
      <c r="S80" s="571">
        <v>0</v>
      </c>
      <c r="T80" s="578">
        <v>43483.724885565498</v>
      </c>
      <c r="U80" s="578">
        <v>37792.3825</v>
      </c>
      <c r="V80" s="572">
        <v>360291.61266706529</v>
      </c>
      <c r="W80" s="573"/>
      <c r="X80" s="574">
        <v>1729410.742667065</v>
      </c>
      <c r="Y80" s="555">
        <v>-1795047.61</v>
      </c>
      <c r="Z80" s="584">
        <v>-65636.867332934635</v>
      </c>
      <c r="AA80" s="600">
        <v>-3.7953313064142687E-2</v>
      </c>
      <c r="AB80" s="600"/>
      <c r="AC80" s="569">
        <v>47079.162977</v>
      </c>
      <c r="AD80" s="569">
        <v>0</v>
      </c>
      <c r="AE80" s="569">
        <v>11832.67358145069</v>
      </c>
      <c r="AF80" s="569">
        <v>21508.247746597321</v>
      </c>
      <c r="AG80" s="569">
        <v>0</v>
      </c>
      <c r="AH80" s="570">
        <v>80420.084305048018</v>
      </c>
      <c r="AI80" s="545"/>
      <c r="AJ80" s="545">
        <v>-1135.82</v>
      </c>
      <c r="AK80" s="545">
        <v>-2063.02</v>
      </c>
      <c r="AL80" s="545">
        <v>-1135.82</v>
      </c>
      <c r="AM80" s="545">
        <v>-11.59</v>
      </c>
      <c r="AN80" s="545">
        <v>-20375.22</v>
      </c>
      <c r="AO80" s="545">
        <v>-18885.605</v>
      </c>
      <c r="AP80" s="545">
        <v>331647.56100849988</v>
      </c>
      <c r="AQ80" s="563">
        <v>116003.962242106</v>
      </c>
      <c r="AR80" s="563">
        <v>-34538.199999999997</v>
      </c>
      <c r="AS80" s="563">
        <v>-13235.78</v>
      </c>
      <c r="AT80" s="563">
        <v>-23458.900644189351</v>
      </c>
      <c r="AU80" s="563">
        <v>-4508.51</v>
      </c>
      <c r="AV80" s="563">
        <v>43032.407021864608</v>
      </c>
      <c r="AW80" s="563">
        <v>-3318.1307528696311</v>
      </c>
      <c r="AX80" s="556">
        <v>368017.33387541148</v>
      </c>
      <c r="AY80" s="545"/>
      <c r="AZ80" s="580">
        <v>715340.80981748633</v>
      </c>
      <c r="BA80" s="581">
        <v>255945.68385272421</v>
      </c>
      <c r="BB80" s="574"/>
      <c r="BC80" s="585">
        <v>1354087.044517735</v>
      </c>
      <c r="BD80" s="563">
        <v>-305471.07500000001</v>
      </c>
      <c r="BE80" s="574">
        <v>1048615.9695177351</v>
      </c>
      <c r="BF80" s="594"/>
      <c r="BG80" s="545">
        <v>247.67806729939599</v>
      </c>
      <c r="BH80" s="545">
        <v>49.380880069025032</v>
      </c>
      <c r="BI80" s="545">
        <v>493.56945642795512</v>
      </c>
      <c r="BJ80" s="545">
        <v>286.78136324417602</v>
      </c>
      <c r="BK80" s="545">
        <v>62.222553925798103</v>
      </c>
      <c r="BL80" s="545">
        <v>41.661147540983613</v>
      </c>
      <c r="BM80" s="556">
        <v>1181.293468507334</v>
      </c>
      <c r="BN80" s="545"/>
      <c r="BO80" s="545">
        <v>53.787557415694501</v>
      </c>
      <c r="BP80" s="545">
        <v>0</v>
      </c>
      <c r="BQ80" s="545">
        <v>0</v>
      </c>
      <c r="BR80" s="545">
        <v>51.866350301984468</v>
      </c>
      <c r="BS80" s="545">
        <v>135.08423316368399</v>
      </c>
      <c r="BT80" s="545">
        <v>0</v>
      </c>
      <c r="BU80" s="545">
        <v>0</v>
      </c>
      <c r="BV80" s="545">
        <v>37.518313102299828</v>
      </c>
      <c r="BW80" s="545">
        <v>32.607750215703192</v>
      </c>
      <c r="BX80" s="556">
        <v>310.8642041993661</v>
      </c>
      <c r="BY80" s="555"/>
      <c r="BZ80" s="556">
        <v>1492.1576727066999</v>
      </c>
      <c r="CA80" s="556">
        <v>-1548.79</v>
      </c>
      <c r="CB80" s="556">
        <v>-56.632327293299937</v>
      </c>
      <c r="CC80" s="600">
        <v>-3.7953313064142687E-2</v>
      </c>
      <c r="CD80" s="600"/>
      <c r="CE80" s="545">
        <v>40.620502999999999</v>
      </c>
      <c r="CF80" s="545">
        <v>0</v>
      </c>
      <c r="CG80" s="545">
        <v>10.209381864927259</v>
      </c>
      <c r="CH80" s="545">
        <v>18.557590808108131</v>
      </c>
      <c r="CI80" s="545">
        <v>0</v>
      </c>
      <c r="CJ80" s="556">
        <v>69.387475673035397</v>
      </c>
      <c r="CK80" s="545">
        <v>0</v>
      </c>
      <c r="CL80" s="545">
        <v>-0.98</v>
      </c>
      <c r="CM80" s="545">
        <v>-1.78</v>
      </c>
      <c r="CN80" s="545">
        <v>-0.98</v>
      </c>
      <c r="CO80" s="545">
        <v>-0.01</v>
      </c>
      <c r="CP80" s="545">
        <v>-17.579999999999998</v>
      </c>
      <c r="CQ80" s="545">
        <v>-16.29474115616911</v>
      </c>
      <c r="CR80" s="545">
        <v>286.14975065444338</v>
      </c>
      <c r="CS80" s="545">
        <v>100.0896999500483</v>
      </c>
      <c r="CT80" s="545">
        <v>-29.8</v>
      </c>
      <c r="CU80" s="545">
        <v>-11.42</v>
      </c>
      <c r="CV80" s="545">
        <v>-20.24063903726433</v>
      </c>
      <c r="CW80" s="545">
        <v>-3.89</v>
      </c>
      <c r="CX80" s="545">
        <v>37.128910286337018</v>
      </c>
      <c r="CY80" s="545">
        <v>-2.8629255848745729</v>
      </c>
      <c r="CZ80" s="556">
        <v>317.5300551125207</v>
      </c>
      <c r="DA80" s="545"/>
      <c r="DB80" s="556">
        <v>617.20518534727034</v>
      </c>
      <c r="DC80" s="556">
        <v>220.833204359555</v>
      </c>
      <c r="DD80" s="545">
        <v>0</v>
      </c>
      <c r="DE80" s="554">
        <v>1168.323593199081</v>
      </c>
      <c r="DF80" s="545">
        <v>-263.56434426229509</v>
      </c>
      <c r="DG80" s="556">
        <v>904.75924893678632</v>
      </c>
    </row>
    <row r="81" spans="1:111">
      <c r="A81" s="568">
        <v>224</v>
      </c>
      <c r="B81" s="576">
        <v>1</v>
      </c>
      <c r="C81" s="577">
        <v>8440</v>
      </c>
      <c r="D81" s="546" t="s">
        <v>112</v>
      </c>
      <c r="E81" s="578">
        <v>2709118.18</v>
      </c>
      <c r="F81" s="578">
        <v>505553.22</v>
      </c>
      <c r="G81" s="578">
        <v>4224975.7</v>
      </c>
      <c r="H81" s="578">
        <v>4694861.8499999996</v>
      </c>
      <c r="I81" s="578">
        <v>507620.38</v>
      </c>
      <c r="J81" s="578">
        <v>392909.55</v>
      </c>
      <c r="K81" s="579">
        <v>13035038.880000001</v>
      </c>
      <c r="L81" s="545"/>
      <c r="M81" s="578">
        <v>739284.68997169193</v>
      </c>
      <c r="N81" s="578">
        <v>0</v>
      </c>
      <c r="O81" s="578">
        <v>0</v>
      </c>
      <c r="P81" s="578">
        <v>1528876.51</v>
      </c>
      <c r="Q81" s="578">
        <v>204531.97060474151</v>
      </c>
      <c r="R81" s="578">
        <v>0</v>
      </c>
      <c r="S81" s="571">
        <v>0</v>
      </c>
      <c r="T81" s="578">
        <v>390443.70049778908</v>
      </c>
      <c r="U81" s="578">
        <v>515573.61749999999</v>
      </c>
      <c r="V81" s="572">
        <v>3378710.4885742222</v>
      </c>
      <c r="W81" s="573"/>
      <c r="X81" s="574">
        <v>16413749.368574221</v>
      </c>
      <c r="Y81" s="555">
        <v>-13071787.6</v>
      </c>
      <c r="Z81" s="584">
        <v>3341961.7685742229</v>
      </c>
      <c r="AA81" s="600">
        <v>0.20360745698802649</v>
      </c>
      <c r="AB81" s="600"/>
      <c r="AC81" s="569">
        <v>0</v>
      </c>
      <c r="AD81" s="569">
        <v>0</v>
      </c>
      <c r="AE81" s="569">
        <v>91052.090776685363</v>
      </c>
      <c r="AF81" s="569">
        <v>169226.4817084567</v>
      </c>
      <c r="AG81" s="569">
        <v>0</v>
      </c>
      <c r="AH81" s="570">
        <v>260278.57248514201</v>
      </c>
      <c r="AI81" s="545"/>
      <c r="AJ81" s="545">
        <v>-8271.2000000000007</v>
      </c>
      <c r="AK81" s="545">
        <v>-15023.2</v>
      </c>
      <c r="AL81" s="545">
        <v>-8271.2000000000007</v>
      </c>
      <c r="AM81" s="545">
        <v>-84.4</v>
      </c>
      <c r="AN81" s="545">
        <v>-148375.20000000001</v>
      </c>
      <c r="AO81" s="545">
        <v>-547912.5405</v>
      </c>
      <c r="AP81" s="545">
        <v>-207149.17075832971</v>
      </c>
      <c r="AQ81" s="563">
        <v>-36362.396657291982</v>
      </c>
      <c r="AR81" s="563">
        <v>-251512</v>
      </c>
      <c r="AS81" s="563">
        <v>-96384.8</v>
      </c>
      <c r="AT81" s="563">
        <v>-137675.2218028889</v>
      </c>
      <c r="AU81" s="563">
        <v>-32831.599999999999</v>
      </c>
      <c r="AV81" s="563">
        <v>536415.01299321395</v>
      </c>
      <c r="AW81" s="563">
        <v>46848.994270836789</v>
      </c>
      <c r="AX81" s="556">
        <v>-906588.92245445994</v>
      </c>
      <c r="AY81" s="545"/>
      <c r="AZ81" s="580">
        <v>3749103.0775069948</v>
      </c>
      <c r="BA81" s="581">
        <v>791180.42847623944</v>
      </c>
      <c r="BB81" s="574"/>
      <c r="BC81" s="585">
        <v>7235934.9245881392</v>
      </c>
      <c r="BD81" s="563">
        <v>333915.75</v>
      </c>
      <c r="BE81" s="574">
        <v>7569850.6745881392</v>
      </c>
      <c r="BF81" s="594"/>
      <c r="BG81" s="545">
        <v>320.98556635071088</v>
      </c>
      <c r="BH81" s="545">
        <v>59.899670616113738</v>
      </c>
      <c r="BI81" s="545">
        <v>500.58953791469202</v>
      </c>
      <c r="BJ81" s="545">
        <v>556.26325236966818</v>
      </c>
      <c r="BK81" s="545">
        <v>60.144594786729861</v>
      </c>
      <c r="BL81" s="545">
        <v>46.553264218009467</v>
      </c>
      <c r="BM81" s="556">
        <v>1544.4358862559241</v>
      </c>
      <c r="BN81" s="545"/>
      <c r="BO81" s="545">
        <v>87.592972745461125</v>
      </c>
      <c r="BP81" s="545">
        <v>0</v>
      </c>
      <c r="BQ81" s="545">
        <v>0</v>
      </c>
      <c r="BR81" s="545">
        <v>181.14650592417061</v>
      </c>
      <c r="BS81" s="545">
        <v>24.23364580624899</v>
      </c>
      <c r="BT81" s="545">
        <v>0</v>
      </c>
      <c r="BU81" s="545">
        <v>0</v>
      </c>
      <c r="BV81" s="545">
        <v>46.261101954714348</v>
      </c>
      <c r="BW81" s="545">
        <v>61.086921504739337</v>
      </c>
      <c r="BX81" s="556">
        <v>400.32114793533441</v>
      </c>
      <c r="BY81" s="555"/>
      <c r="BZ81" s="556">
        <v>1944.757034191259</v>
      </c>
      <c r="CA81" s="556">
        <v>-1548.79</v>
      </c>
      <c r="CB81" s="556">
        <v>395.96703419125862</v>
      </c>
      <c r="CC81" s="600">
        <v>0.20360745698802649</v>
      </c>
      <c r="CD81" s="600"/>
      <c r="CE81" s="545">
        <v>0</v>
      </c>
      <c r="CF81" s="545">
        <v>0</v>
      </c>
      <c r="CG81" s="545">
        <v>10.78816241429921</v>
      </c>
      <c r="CH81" s="545">
        <v>20.05053100811098</v>
      </c>
      <c r="CI81" s="545">
        <v>0</v>
      </c>
      <c r="CJ81" s="556">
        <v>30.838693422410191</v>
      </c>
      <c r="CK81" s="545">
        <v>0</v>
      </c>
      <c r="CL81" s="545">
        <v>-0.98000000000000009</v>
      </c>
      <c r="CM81" s="545">
        <v>-1.78</v>
      </c>
      <c r="CN81" s="545">
        <v>-0.98000000000000009</v>
      </c>
      <c r="CO81" s="545">
        <v>-0.01</v>
      </c>
      <c r="CP81" s="545">
        <v>-17.579999999999998</v>
      </c>
      <c r="CQ81" s="545">
        <v>-64.918547452606632</v>
      </c>
      <c r="CR81" s="545">
        <v>-24.54374061117651</v>
      </c>
      <c r="CS81" s="545">
        <v>-4.3083408361720359</v>
      </c>
      <c r="CT81" s="545">
        <v>-29.8</v>
      </c>
      <c r="CU81" s="545">
        <v>-11.42</v>
      </c>
      <c r="CV81" s="545">
        <v>-16.312230071432339</v>
      </c>
      <c r="CW81" s="545">
        <v>-3.89</v>
      </c>
      <c r="CX81" s="545">
        <v>63.556281160333413</v>
      </c>
      <c r="CY81" s="545">
        <v>5.5508287050754488</v>
      </c>
      <c r="CZ81" s="556">
        <v>-107.4157491059787</v>
      </c>
      <c r="DA81" s="545"/>
      <c r="DB81" s="556">
        <v>444.20652577097093</v>
      </c>
      <c r="DC81" s="556">
        <v>93.741756928464383</v>
      </c>
      <c r="DD81" s="545">
        <v>0</v>
      </c>
      <c r="DE81" s="554">
        <v>857.33826120712547</v>
      </c>
      <c r="DF81" s="545">
        <v>39.563477488151662</v>
      </c>
      <c r="DG81" s="556">
        <v>896.90173869527712</v>
      </c>
    </row>
    <row r="82" spans="1:111">
      <c r="A82" s="568">
        <v>226</v>
      </c>
      <c r="B82" s="576">
        <v>13</v>
      </c>
      <c r="C82" s="577">
        <v>3573</v>
      </c>
      <c r="D82" s="546" t="s">
        <v>113</v>
      </c>
      <c r="E82" s="578">
        <v>1040588.44</v>
      </c>
      <c r="F82" s="578">
        <v>152619.84</v>
      </c>
      <c r="G82" s="578">
        <v>1405601.2</v>
      </c>
      <c r="H82" s="578">
        <v>1509557.35</v>
      </c>
      <c r="I82" s="578">
        <v>221895.2</v>
      </c>
      <c r="J82" s="578">
        <v>146405.07</v>
      </c>
      <c r="K82" s="579">
        <v>4476667.1000000006</v>
      </c>
      <c r="L82" s="545"/>
      <c r="M82" s="578">
        <v>288704.77924850828</v>
      </c>
      <c r="N82" s="578">
        <v>0</v>
      </c>
      <c r="O82" s="578">
        <v>0</v>
      </c>
      <c r="P82" s="578">
        <v>160301.6</v>
      </c>
      <c r="Q82" s="578">
        <v>748358.89228114975</v>
      </c>
      <c r="R82" s="578">
        <v>0</v>
      </c>
      <c r="S82" s="571">
        <v>0</v>
      </c>
      <c r="T82" s="578">
        <v>88493.728058784371</v>
      </c>
      <c r="U82" s="578">
        <v>179026.47750000001</v>
      </c>
      <c r="V82" s="572">
        <v>1464885.4770884421</v>
      </c>
      <c r="W82" s="573"/>
      <c r="X82" s="574">
        <v>5941552.5770884426</v>
      </c>
      <c r="Y82" s="555">
        <v>-5533826.6699999999</v>
      </c>
      <c r="Z82" s="584">
        <v>407725.90708844271</v>
      </c>
      <c r="AA82" s="600">
        <v>6.8622788706894172E-2</v>
      </c>
      <c r="AB82" s="600"/>
      <c r="AC82" s="569">
        <v>478297.65215924999</v>
      </c>
      <c r="AD82" s="569">
        <v>0</v>
      </c>
      <c r="AE82" s="569">
        <v>48767.785905279663</v>
      </c>
      <c r="AF82" s="569">
        <v>77092.24510983919</v>
      </c>
      <c r="AG82" s="569">
        <v>0</v>
      </c>
      <c r="AH82" s="570">
        <v>604157.68317436893</v>
      </c>
      <c r="AI82" s="545"/>
      <c r="AJ82" s="545">
        <v>-3501.54</v>
      </c>
      <c r="AK82" s="545">
        <v>-6359.9400000000014</v>
      </c>
      <c r="AL82" s="545">
        <v>-3501.54</v>
      </c>
      <c r="AM82" s="545">
        <v>-35.729999999999997</v>
      </c>
      <c r="AN82" s="545">
        <v>-62813.34</v>
      </c>
      <c r="AO82" s="545">
        <v>-89011.490149999998</v>
      </c>
      <c r="AP82" s="545">
        <v>391817.80303608032</v>
      </c>
      <c r="AQ82" s="563">
        <v>75703.905693674926</v>
      </c>
      <c r="AR82" s="563">
        <v>-106475.4</v>
      </c>
      <c r="AS82" s="563">
        <v>-40803.660000000003</v>
      </c>
      <c r="AT82" s="563">
        <v>-62972.96082471533</v>
      </c>
      <c r="AU82" s="563">
        <v>-13898.97</v>
      </c>
      <c r="AV82" s="563">
        <v>220733.8058483417</v>
      </c>
      <c r="AW82" s="563">
        <v>14986.247727720611</v>
      </c>
      <c r="AX82" s="556">
        <v>313867.19133110222</v>
      </c>
      <c r="AY82" s="545"/>
      <c r="AZ82" s="580">
        <v>1622094.641089448</v>
      </c>
      <c r="BA82" s="581">
        <v>569555.75348054396</v>
      </c>
      <c r="BB82" s="574"/>
      <c r="BC82" s="585">
        <v>3517401.1761639048</v>
      </c>
      <c r="BD82" s="563">
        <v>53090.837499999987</v>
      </c>
      <c r="BE82" s="574">
        <v>3570492.0136639052</v>
      </c>
      <c r="BF82" s="594"/>
      <c r="BG82" s="545">
        <v>291.23661908760153</v>
      </c>
      <c r="BH82" s="545">
        <v>42.71476070528967</v>
      </c>
      <c r="BI82" s="545">
        <v>393.39524209347883</v>
      </c>
      <c r="BJ82" s="545">
        <v>422.49016232857542</v>
      </c>
      <c r="BK82" s="545">
        <v>62.103330534564783</v>
      </c>
      <c r="BL82" s="545">
        <v>40.975390428211583</v>
      </c>
      <c r="BM82" s="556">
        <v>1252.915505177722</v>
      </c>
      <c r="BN82" s="545"/>
      <c r="BO82" s="545">
        <v>80.801785404004562</v>
      </c>
      <c r="BP82" s="545">
        <v>0</v>
      </c>
      <c r="BQ82" s="545">
        <v>0</v>
      </c>
      <c r="BR82" s="545">
        <v>44.864707528687383</v>
      </c>
      <c r="BS82" s="545">
        <v>209.44833257239009</v>
      </c>
      <c r="BT82" s="545">
        <v>0</v>
      </c>
      <c r="BU82" s="545">
        <v>0</v>
      </c>
      <c r="BV82" s="545">
        <v>24.76734622412101</v>
      </c>
      <c r="BW82" s="545">
        <v>50.105367338371117</v>
      </c>
      <c r="BX82" s="556">
        <v>409.98753906757412</v>
      </c>
      <c r="BY82" s="555"/>
      <c r="BZ82" s="556">
        <v>1662.9030442452961</v>
      </c>
      <c r="CA82" s="556">
        <v>-1548.79</v>
      </c>
      <c r="CB82" s="556">
        <v>114.113044245296</v>
      </c>
      <c r="CC82" s="600">
        <v>6.8622788706894158E-2</v>
      </c>
      <c r="CD82" s="600"/>
      <c r="CE82" s="545">
        <v>133.86444225</v>
      </c>
      <c r="CF82" s="545">
        <v>0</v>
      </c>
      <c r="CG82" s="545">
        <v>13.648974504696239</v>
      </c>
      <c r="CH82" s="545">
        <v>21.576335043335909</v>
      </c>
      <c r="CI82" s="545">
        <v>0</v>
      </c>
      <c r="CJ82" s="556">
        <v>169.08975179803221</v>
      </c>
      <c r="CK82" s="545">
        <v>0</v>
      </c>
      <c r="CL82" s="545">
        <v>-0.98</v>
      </c>
      <c r="CM82" s="545">
        <v>-1.78</v>
      </c>
      <c r="CN82" s="545">
        <v>-0.98</v>
      </c>
      <c r="CO82" s="545">
        <v>-0.01</v>
      </c>
      <c r="CP82" s="545">
        <v>-17.579999999999998</v>
      </c>
      <c r="CQ82" s="545">
        <v>-24.912255849426248</v>
      </c>
      <c r="CR82" s="545">
        <v>109.6607341270866</v>
      </c>
      <c r="CS82" s="545">
        <v>21.187770974999982</v>
      </c>
      <c r="CT82" s="545">
        <v>-29.8</v>
      </c>
      <c r="CU82" s="545">
        <v>-11.42</v>
      </c>
      <c r="CV82" s="545">
        <v>-17.624674174283609</v>
      </c>
      <c r="CW82" s="545">
        <v>-3.89</v>
      </c>
      <c r="CX82" s="545">
        <v>61.778283192930793</v>
      </c>
      <c r="CY82" s="545">
        <v>4.1943038700589437</v>
      </c>
      <c r="CZ82" s="556">
        <v>87.844162141366411</v>
      </c>
      <c r="DA82" s="545"/>
      <c r="DB82" s="556">
        <v>453.98674533709698</v>
      </c>
      <c r="DC82" s="556">
        <v>159.40547256662299</v>
      </c>
      <c r="DD82" s="545">
        <v>0</v>
      </c>
      <c r="DE82" s="554">
        <v>984.43917608841457</v>
      </c>
      <c r="DF82" s="545">
        <v>14.85889658550238</v>
      </c>
      <c r="DG82" s="556">
        <v>999.29807267391698</v>
      </c>
    </row>
    <row r="83" spans="1:111">
      <c r="A83" s="568">
        <v>230</v>
      </c>
      <c r="B83" s="576">
        <v>4</v>
      </c>
      <c r="C83" s="577">
        <v>2170</v>
      </c>
      <c r="D83" s="546" t="s">
        <v>114</v>
      </c>
      <c r="E83" s="578">
        <v>708676.61</v>
      </c>
      <c r="F83" s="578">
        <v>152619.84</v>
      </c>
      <c r="G83" s="578">
        <v>1078717.2</v>
      </c>
      <c r="H83" s="578">
        <v>775552.4</v>
      </c>
      <c r="I83" s="578">
        <v>132505.14000000001</v>
      </c>
      <c r="J83" s="578">
        <v>91492.409999999989</v>
      </c>
      <c r="K83" s="579">
        <v>2939563.6</v>
      </c>
      <c r="L83" s="545"/>
      <c r="M83" s="578">
        <v>128792.7892662246</v>
      </c>
      <c r="N83" s="578">
        <v>0</v>
      </c>
      <c r="O83" s="578">
        <v>0</v>
      </c>
      <c r="P83" s="578">
        <v>232437.32</v>
      </c>
      <c r="Q83" s="578">
        <v>423692.65087078582</v>
      </c>
      <c r="R83" s="578">
        <v>0</v>
      </c>
      <c r="S83" s="571">
        <v>0</v>
      </c>
      <c r="T83" s="578">
        <v>95201.719874210758</v>
      </c>
      <c r="U83" s="578">
        <v>96524.637499999997</v>
      </c>
      <c r="V83" s="572">
        <v>976649.11751122109</v>
      </c>
      <c r="W83" s="573"/>
      <c r="X83" s="574">
        <v>3916212.7175112208</v>
      </c>
      <c r="Y83" s="555">
        <v>-3360874.3</v>
      </c>
      <c r="Z83" s="584">
        <v>555338.41751122149</v>
      </c>
      <c r="AA83" s="600">
        <v>0.1418049675974043</v>
      </c>
      <c r="AB83" s="600"/>
      <c r="AC83" s="569">
        <v>236459.7109875</v>
      </c>
      <c r="AD83" s="569">
        <v>0</v>
      </c>
      <c r="AE83" s="569">
        <v>24074.864782040291</v>
      </c>
      <c r="AF83" s="569">
        <v>39262.42589221512</v>
      </c>
      <c r="AG83" s="569">
        <v>0</v>
      </c>
      <c r="AH83" s="570">
        <v>299797.00166175538</v>
      </c>
      <c r="AI83" s="545"/>
      <c r="AJ83" s="545">
        <v>-2126.6</v>
      </c>
      <c r="AK83" s="545">
        <v>-3862.6</v>
      </c>
      <c r="AL83" s="545">
        <v>-2126.6</v>
      </c>
      <c r="AM83" s="545">
        <v>-21.7</v>
      </c>
      <c r="AN83" s="545">
        <v>-38148.6</v>
      </c>
      <c r="AO83" s="545">
        <v>-26736.662499999999</v>
      </c>
      <c r="AP83" s="545">
        <v>27730.53614179519</v>
      </c>
      <c r="AQ83" s="563">
        <v>-9467.8331410361552</v>
      </c>
      <c r="AR83" s="563">
        <v>-64666</v>
      </c>
      <c r="AS83" s="563">
        <v>-24781.4</v>
      </c>
      <c r="AT83" s="563">
        <v>-44511.194921140443</v>
      </c>
      <c r="AU83" s="563">
        <v>-8441.3000000000011</v>
      </c>
      <c r="AV83" s="563">
        <v>155320.58292399129</v>
      </c>
      <c r="AW83" s="563">
        <v>3503.718933046744</v>
      </c>
      <c r="AX83" s="556">
        <v>-38335.652563343341</v>
      </c>
      <c r="AY83" s="545"/>
      <c r="AZ83" s="580">
        <v>1266826.610299632</v>
      </c>
      <c r="BA83" s="581">
        <v>480482.62017715751</v>
      </c>
      <c r="BB83" s="574"/>
      <c r="BC83" s="585">
        <v>2564108.997086423</v>
      </c>
      <c r="BD83" s="563">
        <v>7067</v>
      </c>
      <c r="BE83" s="574">
        <v>2571175.997086423</v>
      </c>
      <c r="BF83" s="594"/>
      <c r="BG83" s="545">
        <v>326.57908294930883</v>
      </c>
      <c r="BH83" s="545">
        <v>70.331723502304143</v>
      </c>
      <c r="BI83" s="545">
        <v>497.10470046082952</v>
      </c>
      <c r="BJ83" s="545">
        <v>357.39741935483869</v>
      </c>
      <c r="BK83" s="545">
        <v>61.062276497695848</v>
      </c>
      <c r="BL83" s="545">
        <v>42.162400921658978</v>
      </c>
      <c r="BM83" s="556">
        <v>1354.6376036866361</v>
      </c>
      <c r="BN83" s="545"/>
      <c r="BO83" s="545">
        <v>59.351515790886921</v>
      </c>
      <c r="BP83" s="545">
        <v>0</v>
      </c>
      <c r="BQ83" s="545">
        <v>0</v>
      </c>
      <c r="BR83" s="545">
        <v>107.1139723502304</v>
      </c>
      <c r="BS83" s="545">
        <v>195.25006952570769</v>
      </c>
      <c r="BT83" s="545">
        <v>0</v>
      </c>
      <c r="BU83" s="545">
        <v>0</v>
      </c>
      <c r="BV83" s="545">
        <v>43.871760310696203</v>
      </c>
      <c r="BW83" s="545">
        <v>44.481399769585252</v>
      </c>
      <c r="BX83" s="556">
        <v>450.06871774710652</v>
      </c>
      <c r="BY83" s="555"/>
      <c r="BZ83" s="556">
        <v>1804.706321433742</v>
      </c>
      <c r="CA83" s="556">
        <v>-1548.79</v>
      </c>
      <c r="CB83" s="556">
        <v>255.91632143374261</v>
      </c>
      <c r="CC83" s="600">
        <v>0.1418049675974043</v>
      </c>
      <c r="CD83" s="600"/>
      <c r="CE83" s="545">
        <v>108.96760875</v>
      </c>
      <c r="CF83" s="545">
        <v>0</v>
      </c>
      <c r="CG83" s="545">
        <v>11.09440773365912</v>
      </c>
      <c r="CH83" s="545">
        <v>18.093283821297291</v>
      </c>
      <c r="CI83" s="545">
        <v>0</v>
      </c>
      <c r="CJ83" s="556">
        <v>138.1553003049564</v>
      </c>
      <c r="CK83" s="545">
        <v>0</v>
      </c>
      <c r="CL83" s="545">
        <v>-0.98</v>
      </c>
      <c r="CM83" s="545">
        <v>-1.78</v>
      </c>
      <c r="CN83" s="545">
        <v>-0.98</v>
      </c>
      <c r="CO83" s="545">
        <v>-0.01</v>
      </c>
      <c r="CP83" s="545">
        <v>-17.579999999999998</v>
      </c>
      <c r="CQ83" s="545">
        <v>-12.32104262672811</v>
      </c>
      <c r="CR83" s="545">
        <v>12.779048913269669</v>
      </c>
      <c r="CS83" s="545">
        <v>-4.36305674702127</v>
      </c>
      <c r="CT83" s="545">
        <v>-29.8</v>
      </c>
      <c r="CU83" s="545">
        <v>-11.42</v>
      </c>
      <c r="CV83" s="545">
        <v>-20.51207139223062</v>
      </c>
      <c r="CW83" s="545">
        <v>-3.890000000000001</v>
      </c>
      <c r="CX83" s="545">
        <v>71.576305494926871</v>
      </c>
      <c r="CY83" s="545">
        <v>1.614617019837209</v>
      </c>
      <c r="CZ83" s="556">
        <v>-17.666199337946239</v>
      </c>
      <c r="DA83" s="545"/>
      <c r="DB83" s="556">
        <v>583.79106465420818</v>
      </c>
      <c r="DC83" s="556">
        <v>221.420562293621</v>
      </c>
      <c r="DD83" s="545">
        <v>0</v>
      </c>
      <c r="DE83" s="554">
        <v>1181.617049348582</v>
      </c>
      <c r="DF83" s="545">
        <v>3.2566820276497701</v>
      </c>
      <c r="DG83" s="556">
        <v>1184.873731376231</v>
      </c>
    </row>
    <row r="84" spans="1:111">
      <c r="A84" s="568">
        <v>231</v>
      </c>
      <c r="B84" s="576">
        <v>15</v>
      </c>
      <c r="C84" s="577">
        <v>1241</v>
      </c>
      <c r="D84" s="546" t="s">
        <v>115</v>
      </c>
      <c r="E84" s="578">
        <v>385735.37</v>
      </c>
      <c r="F84" s="578">
        <v>85848.66</v>
      </c>
      <c r="G84" s="578">
        <v>678284.3</v>
      </c>
      <c r="H84" s="578">
        <v>512418.55</v>
      </c>
      <c r="I84" s="578">
        <v>75065.179999999993</v>
      </c>
      <c r="J84" s="578">
        <v>47080.289999999994</v>
      </c>
      <c r="K84" s="579">
        <v>1784432.35</v>
      </c>
      <c r="L84" s="545"/>
      <c r="M84" s="578">
        <v>87957.931060932708</v>
      </c>
      <c r="N84" s="578">
        <v>27994.726200000001</v>
      </c>
      <c r="O84" s="578">
        <v>102797.71739999999</v>
      </c>
      <c r="P84" s="578">
        <v>424799.24</v>
      </c>
      <c r="Q84" s="578">
        <v>8976.3247287347367</v>
      </c>
      <c r="R84" s="578">
        <v>0</v>
      </c>
      <c r="S84" s="571">
        <v>0</v>
      </c>
      <c r="T84" s="578">
        <v>86244.964449367704</v>
      </c>
      <c r="U84" s="578">
        <v>49677.17500000001</v>
      </c>
      <c r="V84" s="572">
        <v>788448.07883903524</v>
      </c>
      <c r="W84" s="573"/>
      <c r="X84" s="574">
        <v>2572880.4288390349</v>
      </c>
      <c r="Y84" s="555">
        <v>-1922048.39</v>
      </c>
      <c r="Z84" s="584">
        <v>650832.03883903543</v>
      </c>
      <c r="AA84" s="600">
        <v>0.25295852521708961</v>
      </c>
      <c r="AB84" s="600"/>
      <c r="AC84" s="569">
        <v>68455.792558999994</v>
      </c>
      <c r="AD84" s="569">
        <v>0</v>
      </c>
      <c r="AE84" s="569">
        <v>16649.784292541601</v>
      </c>
      <c r="AF84" s="569">
        <v>27970.340552655089</v>
      </c>
      <c r="AG84" s="569">
        <v>0</v>
      </c>
      <c r="AH84" s="570">
        <v>113075.91740419671</v>
      </c>
      <c r="AI84" s="545"/>
      <c r="AJ84" s="545">
        <v>-1216.18</v>
      </c>
      <c r="AK84" s="545">
        <v>-2208.98</v>
      </c>
      <c r="AL84" s="545">
        <v>-1216.18</v>
      </c>
      <c r="AM84" s="545">
        <v>-12.41</v>
      </c>
      <c r="AN84" s="545">
        <v>-21816.78</v>
      </c>
      <c r="AO84" s="545">
        <v>-19875.45</v>
      </c>
      <c r="AP84" s="545">
        <v>-858317.88405327871</v>
      </c>
      <c r="AQ84" s="563">
        <v>-485837.36040881742</v>
      </c>
      <c r="AR84" s="563">
        <v>-36981.800000000003</v>
      </c>
      <c r="AS84" s="563">
        <v>-14172.22</v>
      </c>
      <c r="AT84" s="563">
        <v>0</v>
      </c>
      <c r="AU84" s="563">
        <v>-4827.49</v>
      </c>
      <c r="AV84" s="563">
        <v>46779.537654959298</v>
      </c>
      <c r="AW84" s="563">
        <v>-351.55598635516071</v>
      </c>
      <c r="AX84" s="556">
        <v>-1400054.7527934921</v>
      </c>
      <c r="AY84" s="545"/>
      <c r="AZ84" s="580">
        <v>-47608.092136871412</v>
      </c>
      <c r="BA84" s="581">
        <v>142145.654701386</v>
      </c>
      <c r="BB84" s="574"/>
      <c r="BC84" s="585">
        <v>-541609.23398574512</v>
      </c>
      <c r="BD84" s="563">
        <v>-404585.75</v>
      </c>
      <c r="BE84" s="574">
        <v>-946194.98398574512</v>
      </c>
      <c r="BF84" s="594"/>
      <c r="BG84" s="545">
        <v>310.82624496373887</v>
      </c>
      <c r="BH84" s="545">
        <v>69.177002417405319</v>
      </c>
      <c r="BI84" s="545">
        <v>546.56269137792106</v>
      </c>
      <c r="BJ84" s="545">
        <v>412.90777598710719</v>
      </c>
      <c r="BK84" s="545">
        <v>60.487655116841253</v>
      </c>
      <c r="BL84" s="545">
        <v>37.937381144238508</v>
      </c>
      <c r="BM84" s="556">
        <v>1437.898751007252</v>
      </c>
      <c r="BN84" s="545"/>
      <c r="BO84" s="545">
        <v>70.876656777544483</v>
      </c>
      <c r="BP84" s="545">
        <v>22.558199999999999</v>
      </c>
      <c r="BQ84" s="545">
        <v>82.834582917002407</v>
      </c>
      <c r="BR84" s="545">
        <v>342.30398066075742</v>
      </c>
      <c r="BS84" s="545">
        <v>7.233138379318885</v>
      </c>
      <c r="BT84" s="545">
        <v>0</v>
      </c>
      <c r="BU84" s="545">
        <v>0</v>
      </c>
      <c r="BV84" s="545">
        <v>69.496345245260031</v>
      </c>
      <c r="BW84" s="545">
        <v>40.029955680902503</v>
      </c>
      <c r="BX84" s="556">
        <v>635.33285966078586</v>
      </c>
      <c r="BY84" s="555"/>
      <c r="BZ84" s="556">
        <v>2073.2316106680378</v>
      </c>
      <c r="CA84" s="556">
        <v>-1548.79</v>
      </c>
      <c r="CB84" s="556">
        <v>524.44161066803827</v>
      </c>
      <c r="CC84" s="600">
        <v>0.25295852521708961</v>
      </c>
      <c r="CD84" s="600"/>
      <c r="CE84" s="545">
        <v>55.161798999999988</v>
      </c>
      <c r="CF84" s="545">
        <v>0</v>
      </c>
      <c r="CG84" s="545">
        <v>13.41642569906656</v>
      </c>
      <c r="CH84" s="545">
        <v>22.53855000213948</v>
      </c>
      <c r="CI84" s="545">
        <v>0</v>
      </c>
      <c r="CJ84" s="556">
        <v>91.11677470120604</v>
      </c>
      <c r="CK84" s="545">
        <v>0</v>
      </c>
      <c r="CL84" s="545">
        <v>-0.98000000000000009</v>
      </c>
      <c r="CM84" s="545">
        <v>-1.78</v>
      </c>
      <c r="CN84" s="545">
        <v>-0.98000000000000009</v>
      </c>
      <c r="CO84" s="545">
        <v>-0.01</v>
      </c>
      <c r="CP84" s="545">
        <v>-17.579999999999998</v>
      </c>
      <c r="CQ84" s="545">
        <v>-16.01567284448026</v>
      </c>
      <c r="CR84" s="545">
        <v>-691.63407256509163</v>
      </c>
      <c r="CS84" s="545">
        <v>-391.4886062923589</v>
      </c>
      <c r="CT84" s="545">
        <v>-29.8</v>
      </c>
      <c r="CU84" s="545">
        <v>-11.42</v>
      </c>
      <c r="CV84" s="545">
        <v>0</v>
      </c>
      <c r="CW84" s="545">
        <v>-3.89</v>
      </c>
      <c r="CX84" s="545">
        <v>37.695034371441821</v>
      </c>
      <c r="CY84" s="545">
        <v>-0.28328443703075001</v>
      </c>
      <c r="CZ84" s="556">
        <v>-1128.16660176752</v>
      </c>
      <c r="DA84" s="545"/>
      <c r="DB84" s="556">
        <v>-38.362685041798073</v>
      </c>
      <c r="DC84" s="556">
        <v>114.5412205490621</v>
      </c>
      <c r="DD84" s="545">
        <v>0</v>
      </c>
      <c r="DE84" s="554">
        <v>-436.4296808910114</v>
      </c>
      <c r="DF84" s="545">
        <v>-326.01591458501213</v>
      </c>
      <c r="DG84" s="556">
        <v>-762.44559547602341</v>
      </c>
    </row>
    <row r="85" spans="1:111">
      <c r="A85" s="568">
        <v>232</v>
      </c>
      <c r="B85" s="576">
        <v>14</v>
      </c>
      <c r="C85" s="577">
        <v>12518</v>
      </c>
      <c r="D85" s="546" t="s">
        <v>116</v>
      </c>
      <c r="E85" s="578">
        <v>4557059.72</v>
      </c>
      <c r="F85" s="578">
        <v>1020645.18</v>
      </c>
      <c r="G85" s="578">
        <v>6529507.9000000004</v>
      </c>
      <c r="H85" s="578">
        <v>6675290.2999999998</v>
      </c>
      <c r="I85" s="578">
        <v>745876.84</v>
      </c>
      <c r="J85" s="578">
        <v>558766.43999999994</v>
      </c>
      <c r="K85" s="579">
        <v>20087146.379999999</v>
      </c>
      <c r="L85" s="545"/>
      <c r="M85" s="578">
        <v>770602.6279064503</v>
      </c>
      <c r="N85" s="578">
        <v>0</v>
      </c>
      <c r="O85" s="578">
        <v>0</v>
      </c>
      <c r="P85" s="578">
        <v>979843.53</v>
      </c>
      <c r="Q85" s="578">
        <v>1095896.20167986</v>
      </c>
      <c r="R85" s="578">
        <v>0</v>
      </c>
      <c r="S85" s="571">
        <v>0</v>
      </c>
      <c r="T85" s="578">
        <v>400873.948204518</v>
      </c>
      <c r="U85" s="578">
        <v>563615.84750000003</v>
      </c>
      <c r="V85" s="572">
        <v>3810832.155290829</v>
      </c>
      <c r="W85" s="573"/>
      <c r="X85" s="574">
        <v>23897978.53529083</v>
      </c>
      <c r="Y85" s="555">
        <v>-19387753.219999999</v>
      </c>
      <c r="Z85" s="584">
        <v>4510225.315290831</v>
      </c>
      <c r="AA85" s="600">
        <v>0.18872831895092931</v>
      </c>
      <c r="AB85" s="600"/>
      <c r="AC85" s="569">
        <v>8008.4468309999993</v>
      </c>
      <c r="AD85" s="569">
        <v>0</v>
      </c>
      <c r="AE85" s="569">
        <v>185684.33286016289</v>
      </c>
      <c r="AF85" s="569">
        <v>256041.14095881529</v>
      </c>
      <c r="AG85" s="569">
        <v>0</v>
      </c>
      <c r="AH85" s="570">
        <v>449733.9206499781</v>
      </c>
      <c r="AI85" s="545"/>
      <c r="AJ85" s="545">
        <v>-12267.64</v>
      </c>
      <c r="AK85" s="545">
        <v>-22282.04</v>
      </c>
      <c r="AL85" s="545">
        <v>-12267.64</v>
      </c>
      <c r="AM85" s="545">
        <v>-125.18</v>
      </c>
      <c r="AN85" s="545">
        <v>-220066.44</v>
      </c>
      <c r="AO85" s="545">
        <v>-511121.97905000002</v>
      </c>
      <c r="AP85" s="545">
        <v>-22726.03907395744</v>
      </c>
      <c r="AQ85" s="563">
        <v>-53890.5681018799</v>
      </c>
      <c r="AR85" s="563">
        <v>-373036.4</v>
      </c>
      <c r="AS85" s="563">
        <v>-142955.56</v>
      </c>
      <c r="AT85" s="563">
        <v>-204590.43967059461</v>
      </c>
      <c r="AU85" s="563">
        <v>-48695.02</v>
      </c>
      <c r="AV85" s="563">
        <v>661631.74199529714</v>
      </c>
      <c r="AW85" s="563">
        <v>43484.35727810266</v>
      </c>
      <c r="AX85" s="556">
        <v>-918908.84662303224</v>
      </c>
      <c r="AY85" s="545"/>
      <c r="AZ85" s="580">
        <v>5536091.6603702623</v>
      </c>
      <c r="BA85" s="581">
        <v>1835176.3049091559</v>
      </c>
      <c r="BB85" s="574"/>
      <c r="BC85" s="585">
        <v>11412318.3545972</v>
      </c>
      <c r="BD85" s="563">
        <v>10600.5</v>
      </c>
      <c r="BE85" s="574">
        <v>11422918.8545972</v>
      </c>
      <c r="BF85" s="594"/>
      <c r="BG85" s="545">
        <v>364.04055919475951</v>
      </c>
      <c r="BH85" s="545">
        <v>81.53420514459178</v>
      </c>
      <c r="BI85" s="545">
        <v>521.60951429940883</v>
      </c>
      <c r="BJ85" s="545">
        <v>533.25533631570534</v>
      </c>
      <c r="BK85" s="545">
        <v>59.584345742131333</v>
      </c>
      <c r="BL85" s="545">
        <v>44.637037865473722</v>
      </c>
      <c r="BM85" s="556">
        <v>1604.660998562071</v>
      </c>
      <c r="BN85" s="545"/>
      <c r="BO85" s="545">
        <v>61.559564459694073</v>
      </c>
      <c r="BP85" s="545">
        <v>0</v>
      </c>
      <c r="BQ85" s="545">
        <v>0</v>
      </c>
      <c r="BR85" s="545">
        <v>78.2747667359003</v>
      </c>
      <c r="BS85" s="545">
        <v>87.545630426574533</v>
      </c>
      <c r="BT85" s="545">
        <v>0</v>
      </c>
      <c r="BU85" s="545">
        <v>0</v>
      </c>
      <c r="BV85" s="545">
        <v>32.023801582083237</v>
      </c>
      <c r="BW85" s="545">
        <v>45.024432617031479</v>
      </c>
      <c r="BX85" s="556">
        <v>304.42819582128362</v>
      </c>
      <c r="BY85" s="555"/>
      <c r="BZ85" s="556">
        <v>1909.089194383354</v>
      </c>
      <c r="CA85" s="556">
        <v>-1548.79</v>
      </c>
      <c r="CB85" s="556">
        <v>360.29919438335452</v>
      </c>
      <c r="CC85" s="600">
        <v>0.18872831895092931</v>
      </c>
      <c r="CD85" s="600"/>
      <c r="CE85" s="545">
        <v>0.63975449999999989</v>
      </c>
      <c r="CF85" s="545">
        <v>0</v>
      </c>
      <c r="CG85" s="545">
        <v>14.83338655217789</v>
      </c>
      <c r="CH85" s="545">
        <v>20.453837750344729</v>
      </c>
      <c r="CI85" s="545">
        <v>0</v>
      </c>
      <c r="CJ85" s="556">
        <v>35.926978802522612</v>
      </c>
      <c r="CK85" s="545">
        <v>0</v>
      </c>
      <c r="CL85" s="545">
        <v>-0.98</v>
      </c>
      <c r="CM85" s="545">
        <v>-1.78</v>
      </c>
      <c r="CN85" s="545">
        <v>-0.98</v>
      </c>
      <c r="CO85" s="545">
        <v>-0.01</v>
      </c>
      <c r="CP85" s="545">
        <v>-17.579999999999998</v>
      </c>
      <c r="CQ85" s="545">
        <v>-40.830961739095713</v>
      </c>
      <c r="CR85" s="545">
        <v>-1.815468850771484</v>
      </c>
      <c r="CS85" s="545">
        <v>-4.3050461816488177</v>
      </c>
      <c r="CT85" s="545">
        <v>-29.8</v>
      </c>
      <c r="CU85" s="545">
        <v>-11.42</v>
      </c>
      <c r="CV85" s="545">
        <v>-16.34370024529435</v>
      </c>
      <c r="CW85" s="545">
        <v>-3.89</v>
      </c>
      <c r="CX85" s="545">
        <v>52.854428981889853</v>
      </c>
      <c r="CY85" s="545">
        <v>3.473746387450285</v>
      </c>
      <c r="CZ85" s="556">
        <v>-73.407001647470224</v>
      </c>
      <c r="DA85" s="545"/>
      <c r="DB85" s="556">
        <v>442.25049212096678</v>
      </c>
      <c r="DC85" s="556">
        <v>146.60299607837959</v>
      </c>
      <c r="DD85" s="545">
        <v>0</v>
      </c>
      <c r="DE85" s="554">
        <v>911.67265973775329</v>
      </c>
      <c r="DF85" s="545">
        <v>0.8468205783671513</v>
      </c>
      <c r="DG85" s="556">
        <v>912.51948031612051</v>
      </c>
    </row>
    <row r="86" spans="1:111">
      <c r="A86" s="568">
        <v>233</v>
      </c>
      <c r="B86" s="576">
        <v>14</v>
      </c>
      <c r="C86" s="577">
        <v>15050</v>
      </c>
      <c r="D86" s="546" t="s">
        <v>117</v>
      </c>
      <c r="E86" s="578">
        <v>5660442.29</v>
      </c>
      <c r="F86" s="578">
        <v>1163726.28</v>
      </c>
      <c r="G86" s="578">
        <v>7583708.8000000007</v>
      </c>
      <c r="H86" s="578">
        <v>8129451.0499999998</v>
      </c>
      <c r="I86" s="578">
        <v>897552.04</v>
      </c>
      <c r="J86" s="578">
        <v>662566.86</v>
      </c>
      <c r="K86" s="579">
        <v>24097447.32</v>
      </c>
      <c r="L86" s="545"/>
      <c r="M86" s="578">
        <v>729698.47908782144</v>
      </c>
      <c r="N86" s="578">
        <v>0</v>
      </c>
      <c r="O86" s="578">
        <v>0</v>
      </c>
      <c r="P86" s="578">
        <v>1865509.87</v>
      </c>
      <c r="Q86" s="578">
        <v>1108415.812485727</v>
      </c>
      <c r="R86" s="578">
        <v>0</v>
      </c>
      <c r="S86" s="571">
        <v>0</v>
      </c>
      <c r="T86" s="578">
        <v>512385.01838644408</v>
      </c>
      <c r="U86" s="578">
        <v>470801.27750000008</v>
      </c>
      <c r="V86" s="572">
        <v>4686810.4574599918</v>
      </c>
      <c r="W86" s="573"/>
      <c r="X86" s="574">
        <v>28784257.77745999</v>
      </c>
      <c r="Y86" s="555">
        <v>-23309289.5</v>
      </c>
      <c r="Z86" s="584">
        <v>5474968.277459994</v>
      </c>
      <c r="AA86" s="600">
        <v>0.19020703329537511</v>
      </c>
      <c r="AB86" s="600"/>
      <c r="AC86" s="569">
        <v>0</v>
      </c>
      <c r="AD86" s="569">
        <v>0</v>
      </c>
      <c r="AE86" s="569">
        <v>215714.18249819841</v>
      </c>
      <c r="AF86" s="569">
        <v>238878.4904812568</v>
      </c>
      <c r="AG86" s="569">
        <v>0</v>
      </c>
      <c r="AH86" s="570">
        <v>454592.67297945521</v>
      </c>
      <c r="AI86" s="545"/>
      <c r="AJ86" s="545">
        <v>-14749</v>
      </c>
      <c r="AK86" s="545">
        <v>-26789</v>
      </c>
      <c r="AL86" s="545">
        <v>-14749</v>
      </c>
      <c r="AM86" s="545">
        <v>-150.5</v>
      </c>
      <c r="AN86" s="545">
        <v>-264579</v>
      </c>
      <c r="AO86" s="545">
        <v>-457231.19890000002</v>
      </c>
      <c r="AP86" s="545">
        <v>2114932.4284441909</v>
      </c>
      <c r="AQ86" s="563">
        <v>-63890.966857099338</v>
      </c>
      <c r="AR86" s="563">
        <v>-448490</v>
      </c>
      <c r="AS86" s="563">
        <v>-171871</v>
      </c>
      <c r="AT86" s="563">
        <v>-299691.27516465739</v>
      </c>
      <c r="AU86" s="563">
        <v>-58544.5</v>
      </c>
      <c r="AV86" s="563">
        <v>447967.17303425912</v>
      </c>
      <c r="AW86" s="563">
        <v>4727.8686232418986</v>
      </c>
      <c r="AX86" s="556">
        <v>746892.02917993546</v>
      </c>
      <c r="AY86" s="545"/>
      <c r="AZ86" s="580">
        <v>7352481.6955554448</v>
      </c>
      <c r="BA86" s="581">
        <v>2323877.0737142982</v>
      </c>
      <c r="BB86" s="574"/>
      <c r="BC86" s="585">
        <v>16352811.74888913</v>
      </c>
      <c r="BD86" s="563">
        <v>161657.625</v>
      </c>
      <c r="BE86" s="574">
        <v>16514469.37388913</v>
      </c>
      <c r="BF86" s="594"/>
      <c r="BG86" s="545">
        <v>376.1091222591362</v>
      </c>
      <c r="BH86" s="545">
        <v>77.324005315614613</v>
      </c>
      <c r="BI86" s="545">
        <v>503.90091694352162</v>
      </c>
      <c r="BJ86" s="545">
        <v>540.1628604651163</v>
      </c>
      <c r="BK86" s="545">
        <v>59.638009302325592</v>
      </c>
      <c r="BL86" s="545">
        <v>44.024376079734218</v>
      </c>
      <c r="BM86" s="556">
        <v>1601.159290365448</v>
      </c>
      <c r="BN86" s="545"/>
      <c r="BO86" s="545">
        <v>48.484948776599431</v>
      </c>
      <c r="BP86" s="545">
        <v>0</v>
      </c>
      <c r="BQ86" s="545">
        <v>0</v>
      </c>
      <c r="BR86" s="545">
        <v>123.95414418604651</v>
      </c>
      <c r="BS86" s="545">
        <v>73.648891195064905</v>
      </c>
      <c r="BT86" s="545">
        <v>0</v>
      </c>
      <c r="BU86" s="545">
        <v>0</v>
      </c>
      <c r="BV86" s="545">
        <v>34.045516171856747</v>
      </c>
      <c r="BW86" s="545">
        <v>31.28247691029901</v>
      </c>
      <c r="BX86" s="556">
        <v>311.41597723986649</v>
      </c>
      <c r="BY86" s="555"/>
      <c r="BZ86" s="556">
        <v>1912.575267605315</v>
      </c>
      <c r="CA86" s="556">
        <v>-1548.79</v>
      </c>
      <c r="CB86" s="556">
        <v>363.7852676053152</v>
      </c>
      <c r="CC86" s="600">
        <v>0.19020703329537511</v>
      </c>
      <c r="CD86" s="600"/>
      <c r="CE86" s="545">
        <v>0</v>
      </c>
      <c r="CF86" s="545">
        <v>0</v>
      </c>
      <c r="CG86" s="545">
        <v>14.33316827230554</v>
      </c>
      <c r="CH86" s="545">
        <v>15.872324948920721</v>
      </c>
      <c r="CI86" s="545">
        <v>0</v>
      </c>
      <c r="CJ86" s="556">
        <v>30.205493221226259</v>
      </c>
      <c r="CK86" s="545">
        <v>0</v>
      </c>
      <c r="CL86" s="545">
        <v>-0.98</v>
      </c>
      <c r="CM86" s="545">
        <v>-1.78</v>
      </c>
      <c r="CN86" s="545">
        <v>-0.98</v>
      </c>
      <c r="CO86" s="545">
        <v>-0.01</v>
      </c>
      <c r="CP86" s="545">
        <v>-17.579999999999998</v>
      </c>
      <c r="CQ86" s="545">
        <v>-30.38081055813954</v>
      </c>
      <c r="CR86" s="545">
        <v>140.52707165742129</v>
      </c>
      <c r="CS86" s="545">
        <v>-4.2452469672491251</v>
      </c>
      <c r="CT86" s="545">
        <v>-29.8</v>
      </c>
      <c r="CU86" s="545">
        <v>-11.42</v>
      </c>
      <c r="CV86" s="545">
        <v>-19.91304153917989</v>
      </c>
      <c r="CW86" s="545">
        <v>-3.89</v>
      </c>
      <c r="CX86" s="545">
        <v>29.765260666728182</v>
      </c>
      <c r="CY86" s="545">
        <v>0.31414409456756798</v>
      </c>
      <c r="CZ86" s="556">
        <v>49.627377354148543</v>
      </c>
      <c r="DA86" s="545"/>
      <c r="DB86" s="556">
        <v>488.5369897379033</v>
      </c>
      <c r="DC86" s="556">
        <v>154.4104367916477</v>
      </c>
      <c r="DD86" s="545">
        <v>0</v>
      </c>
      <c r="DE86" s="554">
        <v>1086.565564710241</v>
      </c>
      <c r="DF86" s="545">
        <v>10.74137043189369</v>
      </c>
      <c r="DG86" s="556">
        <v>1097.306935142135</v>
      </c>
    </row>
    <row r="87" spans="1:111">
      <c r="A87" s="568">
        <v>235</v>
      </c>
      <c r="B87" s="576">
        <v>1</v>
      </c>
      <c r="C87" s="577">
        <v>10253</v>
      </c>
      <c r="D87" s="546" t="s">
        <v>118</v>
      </c>
      <c r="E87" s="578">
        <v>5131177.4800000004</v>
      </c>
      <c r="F87" s="578">
        <v>1135110.06</v>
      </c>
      <c r="G87" s="578">
        <v>6480475.3000000007</v>
      </c>
      <c r="H87" s="578">
        <v>5996681.9500000002</v>
      </c>
      <c r="I87" s="578">
        <v>585353.92000000004</v>
      </c>
      <c r="J87" s="578">
        <v>481561.65</v>
      </c>
      <c r="K87" s="579">
        <v>19810360.359999999</v>
      </c>
      <c r="L87" s="545"/>
      <c r="M87" s="578">
        <v>478146.73004486278</v>
      </c>
      <c r="N87" s="578">
        <v>231289.22459999999</v>
      </c>
      <c r="O87" s="578">
        <v>939265.4412</v>
      </c>
      <c r="P87" s="578">
        <v>2274278.9500000002</v>
      </c>
      <c r="Q87" s="578">
        <v>4969.0369034067298</v>
      </c>
      <c r="R87" s="578">
        <v>0</v>
      </c>
      <c r="S87" s="571">
        <v>0</v>
      </c>
      <c r="T87" s="578">
        <v>227670.4135322927</v>
      </c>
      <c r="U87" s="578">
        <v>319820.39500000002</v>
      </c>
      <c r="V87" s="572">
        <v>4475440.1912805624</v>
      </c>
      <c r="W87" s="573"/>
      <c r="X87" s="574">
        <v>24285800.551280569</v>
      </c>
      <c r="Y87" s="555">
        <v>-15879743.869999999</v>
      </c>
      <c r="Z87" s="584">
        <v>8406056.6812805664</v>
      </c>
      <c r="AA87" s="600">
        <v>0.34613051620558272</v>
      </c>
      <c r="AB87" s="600"/>
      <c r="AC87" s="569">
        <v>0</v>
      </c>
      <c r="AD87" s="569">
        <v>0</v>
      </c>
      <c r="AE87" s="569">
        <v>83165.631713232244</v>
      </c>
      <c r="AF87" s="569">
        <v>224964.2054586265</v>
      </c>
      <c r="AG87" s="569">
        <v>0</v>
      </c>
      <c r="AH87" s="570">
        <v>308129.8371718587</v>
      </c>
      <c r="AI87" s="545"/>
      <c r="AJ87" s="545">
        <v>-10047.94</v>
      </c>
      <c r="AK87" s="545">
        <v>-18250.34</v>
      </c>
      <c r="AL87" s="545">
        <v>-10047.94</v>
      </c>
      <c r="AM87" s="545">
        <v>-102.53</v>
      </c>
      <c r="AN87" s="545">
        <v>-180247.74</v>
      </c>
      <c r="AO87" s="545">
        <v>-371314.88815000001</v>
      </c>
      <c r="AP87" s="545">
        <v>9961261.5929752979</v>
      </c>
      <c r="AQ87" s="563">
        <v>2666053.4394072019</v>
      </c>
      <c r="AR87" s="563">
        <v>-305539.40000000002</v>
      </c>
      <c r="AS87" s="563">
        <v>-117089.26</v>
      </c>
      <c r="AT87" s="563">
        <v>-391895.20181511581</v>
      </c>
      <c r="AU87" s="563">
        <v>-39884.17</v>
      </c>
      <c r="AV87" s="563">
        <v>107855.81223466901</v>
      </c>
      <c r="AW87" s="563">
        <v>-35899.307256609551</v>
      </c>
      <c r="AX87" s="556">
        <v>11254852.127395449</v>
      </c>
      <c r="AY87" s="545"/>
      <c r="AZ87" s="580">
        <v>-1623919.3801700261</v>
      </c>
      <c r="BA87" s="581">
        <v>293123.04260967427</v>
      </c>
      <c r="BB87" s="574"/>
      <c r="BC87" s="585">
        <v>18638242.30828752</v>
      </c>
      <c r="BD87" s="563">
        <v>2864838.1274999999</v>
      </c>
      <c r="BE87" s="574">
        <v>21503080.435787521</v>
      </c>
      <c r="BF87" s="594"/>
      <c r="BG87" s="545">
        <v>500.45620598849121</v>
      </c>
      <c r="BH87" s="545">
        <v>110.7100419389447</v>
      </c>
      <c r="BI87" s="545">
        <v>632.05650053642842</v>
      </c>
      <c r="BJ87" s="545">
        <v>584.87095971910662</v>
      </c>
      <c r="BK87" s="545">
        <v>57.09098995415976</v>
      </c>
      <c r="BL87" s="545">
        <v>46.96787769433336</v>
      </c>
      <c r="BM87" s="556">
        <v>1932.152575831464</v>
      </c>
      <c r="BN87" s="545"/>
      <c r="BO87" s="545">
        <v>46.634812254448732</v>
      </c>
      <c r="BP87" s="545">
        <v>22.558199999999999</v>
      </c>
      <c r="BQ87" s="545">
        <v>91.608840456451773</v>
      </c>
      <c r="BR87" s="545">
        <v>221.8159514288501</v>
      </c>
      <c r="BS87" s="545">
        <v>0.48464224162749731</v>
      </c>
      <c r="BT87" s="545">
        <v>0</v>
      </c>
      <c r="BU87" s="545">
        <v>0</v>
      </c>
      <c r="BV87" s="545">
        <v>22.205248564546249</v>
      </c>
      <c r="BW87" s="545">
        <v>31.192860138496052</v>
      </c>
      <c r="BX87" s="556">
        <v>436.5005550844204</v>
      </c>
      <c r="BY87" s="555"/>
      <c r="BZ87" s="556">
        <v>2368.653130915885</v>
      </c>
      <c r="CA87" s="556">
        <v>-1548.79</v>
      </c>
      <c r="CB87" s="556">
        <v>819.86313091588477</v>
      </c>
      <c r="CC87" s="600">
        <v>0.34613051620558272</v>
      </c>
      <c r="CD87" s="600"/>
      <c r="CE87" s="545">
        <v>0</v>
      </c>
      <c r="CF87" s="545">
        <v>0</v>
      </c>
      <c r="CG87" s="545">
        <v>8.1113461146232559</v>
      </c>
      <c r="CH87" s="545">
        <v>21.94130551630025</v>
      </c>
      <c r="CI87" s="545">
        <v>0</v>
      </c>
      <c r="CJ87" s="556">
        <v>30.05265163092351</v>
      </c>
      <c r="CK87" s="545">
        <v>0</v>
      </c>
      <c r="CL87" s="545">
        <v>-0.98000000000000009</v>
      </c>
      <c r="CM87" s="545">
        <v>-1.78</v>
      </c>
      <c r="CN87" s="545">
        <v>-0.98000000000000009</v>
      </c>
      <c r="CO87" s="545">
        <v>-0.01</v>
      </c>
      <c r="CP87" s="545">
        <v>-17.579999999999998</v>
      </c>
      <c r="CQ87" s="545">
        <v>-36.215243162976691</v>
      </c>
      <c r="CR87" s="545">
        <v>971.54604437484613</v>
      </c>
      <c r="CS87" s="545">
        <v>260.02666920971438</v>
      </c>
      <c r="CT87" s="545">
        <v>-29.8</v>
      </c>
      <c r="CU87" s="545">
        <v>-11.42</v>
      </c>
      <c r="CV87" s="545">
        <v>-38.222491155282917</v>
      </c>
      <c r="CW87" s="545">
        <v>-3.89</v>
      </c>
      <c r="CX87" s="545">
        <v>10.51943940648288</v>
      </c>
      <c r="CY87" s="545">
        <v>-3.5013466552823131</v>
      </c>
      <c r="CZ87" s="556">
        <v>1097.7130720175021</v>
      </c>
      <c r="DA87" s="545"/>
      <c r="DB87" s="556">
        <v>-158.38480251341321</v>
      </c>
      <c r="DC87" s="556">
        <v>28.589002497773748</v>
      </c>
      <c r="DD87" s="545">
        <v>0</v>
      </c>
      <c r="DE87" s="554">
        <v>1817.833054548671</v>
      </c>
      <c r="DF87" s="545">
        <v>279.41462279332882</v>
      </c>
      <c r="DG87" s="556">
        <v>2097.247677341999</v>
      </c>
    </row>
    <row r="88" spans="1:111">
      <c r="A88" s="568">
        <v>236</v>
      </c>
      <c r="B88" s="576">
        <v>16</v>
      </c>
      <c r="C88" s="577">
        <v>4118</v>
      </c>
      <c r="D88" s="546" t="s">
        <v>119</v>
      </c>
      <c r="E88" s="578">
        <v>1794118</v>
      </c>
      <c r="F88" s="578">
        <v>467398.26</v>
      </c>
      <c r="G88" s="578">
        <v>2729481.4</v>
      </c>
      <c r="H88" s="578">
        <v>2395902.9500000002</v>
      </c>
      <c r="I88" s="578">
        <v>236079.64</v>
      </c>
      <c r="J88" s="578">
        <v>185480.85</v>
      </c>
      <c r="K88" s="579">
        <v>7808461.0999999987</v>
      </c>
      <c r="L88" s="545"/>
      <c r="M88" s="578">
        <v>195258.76726317909</v>
      </c>
      <c r="N88" s="578">
        <v>0</v>
      </c>
      <c r="O88" s="578">
        <v>0</v>
      </c>
      <c r="P88" s="578">
        <v>268505.18</v>
      </c>
      <c r="Q88" s="578">
        <v>298580.90676633437</v>
      </c>
      <c r="R88" s="578">
        <v>0</v>
      </c>
      <c r="S88" s="571">
        <v>0</v>
      </c>
      <c r="T88" s="578">
        <v>80696.275526687634</v>
      </c>
      <c r="U88" s="578">
        <v>135511.78750000001</v>
      </c>
      <c r="V88" s="572">
        <v>978552.91705620114</v>
      </c>
      <c r="W88" s="573"/>
      <c r="X88" s="574">
        <v>8787014.0170562007</v>
      </c>
      <c r="Y88" s="555">
        <v>-6377917.2199999997</v>
      </c>
      <c r="Z88" s="584">
        <v>2409096.7970562009</v>
      </c>
      <c r="AA88" s="600">
        <v>0.27416558029610261</v>
      </c>
      <c r="AB88" s="600"/>
      <c r="AC88" s="569">
        <v>102548.14908800001</v>
      </c>
      <c r="AD88" s="569">
        <v>0</v>
      </c>
      <c r="AE88" s="569">
        <v>52215.449526722186</v>
      </c>
      <c r="AF88" s="569">
        <v>74525.599417774851</v>
      </c>
      <c r="AG88" s="569">
        <v>0</v>
      </c>
      <c r="AH88" s="570">
        <v>229289.19803249711</v>
      </c>
      <c r="AI88" s="545"/>
      <c r="AJ88" s="545">
        <v>-4035.64</v>
      </c>
      <c r="AK88" s="545">
        <v>-7330.04</v>
      </c>
      <c r="AL88" s="545">
        <v>-4035.64</v>
      </c>
      <c r="AM88" s="545">
        <v>-41.18</v>
      </c>
      <c r="AN88" s="545">
        <v>-72394.439999999988</v>
      </c>
      <c r="AO88" s="545">
        <v>-77383.510500000004</v>
      </c>
      <c r="AP88" s="545">
        <v>68777.110937036647</v>
      </c>
      <c r="AQ88" s="563">
        <v>-156190.58393426341</v>
      </c>
      <c r="AR88" s="563">
        <v>-122716.4</v>
      </c>
      <c r="AS88" s="563">
        <v>-47027.56</v>
      </c>
      <c r="AT88" s="563">
        <v>-94089.736168749107</v>
      </c>
      <c r="AU88" s="563">
        <v>-16019.02</v>
      </c>
      <c r="AV88" s="563">
        <v>120082.4301764237</v>
      </c>
      <c r="AW88" s="563">
        <v>-17870.36802869755</v>
      </c>
      <c r="AX88" s="556">
        <v>-430274.5775182498</v>
      </c>
      <c r="AY88" s="545"/>
      <c r="AZ88" s="580">
        <v>2196350.3459246298</v>
      </c>
      <c r="BA88" s="581">
        <v>512166.85395838611</v>
      </c>
      <c r="BB88" s="574"/>
      <c r="BC88" s="585">
        <v>4916628.6174534643</v>
      </c>
      <c r="BD88" s="563">
        <v>318191.67499999999</v>
      </c>
      <c r="BE88" s="574">
        <v>5234820.2924534641</v>
      </c>
      <c r="BF88" s="594"/>
      <c r="BG88" s="545">
        <v>435.67702768334141</v>
      </c>
      <c r="BH88" s="545">
        <v>113.5012773190869</v>
      </c>
      <c r="BI88" s="545">
        <v>662.8172413793103</v>
      </c>
      <c r="BJ88" s="545">
        <v>581.8122753763962</v>
      </c>
      <c r="BK88" s="545">
        <v>57.328712967459929</v>
      </c>
      <c r="BL88" s="545">
        <v>45.041488586692573</v>
      </c>
      <c r="BM88" s="556">
        <v>1896.178023312287</v>
      </c>
      <c r="BN88" s="545"/>
      <c r="BO88" s="545">
        <v>47.415922113448048</v>
      </c>
      <c r="BP88" s="545">
        <v>0</v>
      </c>
      <c r="BQ88" s="545">
        <v>0</v>
      </c>
      <c r="BR88" s="545">
        <v>65.202812044681878</v>
      </c>
      <c r="BS88" s="545">
        <v>72.506291104015162</v>
      </c>
      <c r="BT88" s="545">
        <v>0</v>
      </c>
      <c r="BU88" s="545">
        <v>0</v>
      </c>
      <c r="BV88" s="545">
        <v>19.595987257573491</v>
      </c>
      <c r="BW88" s="545">
        <v>32.907184919864022</v>
      </c>
      <c r="BX88" s="556">
        <v>237.62819743958261</v>
      </c>
      <c r="BY88" s="555"/>
      <c r="BZ88" s="556">
        <v>2133.8062207518701</v>
      </c>
      <c r="CA88" s="556">
        <v>-1548.79</v>
      </c>
      <c r="CB88" s="556">
        <v>585.01622075187004</v>
      </c>
      <c r="CC88" s="600">
        <v>0.27416558029610261</v>
      </c>
      <c r="CD88" s="600"/>
      <c r="CE88" s="545">
        <v>24.902415999999999</v>
      </c>
      <c r="CF88" s="545">
        <v>0</v>
      </c>
      <c r="CG88" s="545">
        <v>12.67980804437159</v>
      </c>
      <c r="CH88" s="545">
        <v>18.097522928065771</v>
      </c>
      <c r="CI88" s="545">
        <v>0</v>
      </c>
      <c r="CJ88" s="556">
        <v>55.679746972437357</v>
      </c>
      <c r="CK88" s="545">
        <v>0</v>
      </c>
      <c r="CL88" s="545">
        <v>-0.98</v>
      </c>
      <c r="CM88" s="545">
        <v>-1.78</v>
      </c>
      <c r="CN88" s="545">
        <v>-0.98</v>
      </c>
      <c r="CO88" s="545">
        <v>-0.01</v>
      </c>
      <c r="CP88" s="545">
        <v>-17.579999999999998</v>
      </c>
      <c r="CQ88" s="545">
        <v>-18.79152756192326</v>
      </c>
      <c r="CR88" s="545">
        <v>16.70158109204387</v>
      </c>
      <c r="CS88" s="545">
        <v>-37.928747919927993</v>
      </c>
      <c r="CT88" s="545">
        <v>-29.8</v>
      </c>
      <c r="CU88" s="545">
        <v>-11.42</v>
      </c>
      <c r="CV88" s="545">
        <v>-22.848406063319359</v>
      </c>
      <c r="CW88" s="545">
        <v>-3.89</v>
      </c>
      <c r="CX88" s="545">
        <v>29.160376439150969</v>
      </c>
      <c r="CY88" s="545">
        <v>-4.3395745577216003</v>
      </c>
      <c r="CZ88" s="556">
        <v>-104.4862985716974</v>
      </c>
      <c r="DA88" s="545"/>
      <c r="DB88" s="556">
        <v>533.35365369709336</v>
      </c>
      <c r="DC88" s="556">
        <v>124.3727182997538</v>
      </c>
      <c r="DD88" s="545">
        <v>0</v>
      </c>
      <c r="DE88" s="554">
        <v>1193.936041149457</v>
      </c>
      <c r="DF88" s="545">
        <v>77.268498057309387</v>
      </c>
      <c r="DG88" s="556">
        <v>1271.204539206766</v>
      </c>
    </row>
    <row r="89" spans="1:111">
      <c r="A89" s="568">
        <v>239</v>
      </c>
      <c r="B89" s="576">
        <v>11</v>
      </c>
      <c r="C89" s="577">
        <v>1985</v>
      </c>
      <c r="D89" s="546" t="s">
        <v>120</v>
      </c>
      <c r="E89" s="578">
        <v>538235.4</v>
      </c>
      <c r="F89" s="578">
        <v>152619.84</v>
      </c>
      <c r="G89" s="578">
        <v>760005.3</v>
      </c>
      <c r="H89" s="578">
        <v>775552.4</v>
      </c>
      <c r="I89" s="578">
        <v>123587.2</v>
      </c>
      <c r="J89" s="578">
        <v>76430.159999999989</v>
      </c>
      <c r="K89" s="579">
        <v>2426430.2999999998</v>
      </c>
      <c r="L89" s="545"/>
      <c r="M89" s="578">
        <v>123840.7725006259</v>
      </c>
      <c r="N89" s="578">
        <v>0</v>
      </c>
      <c r="O89" s="578">
        <v>0</v>
      </c>
      <c r="P89" s="578">
        <v>142267.67000000001</v>
      </c>
      <c r="Q89" s="578">
        <v>407385.09852055612</v>
      </c>
      <c r="R89" s="578">
        <v>0</v>
      </c>
      <c r="S89" s="571">
        <v>0</v>
      </c>
      <c r="T89" s="578">
        <v>72592.930625879279</v>
      </c>
      <c r="U89" s="578">
        <v>70176.87000000001</v>
      </c>
      <c r="V89" s="572">
        <v>816263.34164706129</v>
      </c>
      <c r="W89" s="573"/>
      <c r="X89" s="574">
        <v>3242693.6416470609</v>
      </c>
      <c r="Y89" s="555">
        <v>-3074348.15</v>
      </c>
      <c r="Z89" s="584">
        <v>168345.4916470614</v>
      </c>
      <c r="AA89" s="600">
        <v>5.1915324187564539E-2</v>
      </c>
      <c r="AB89" s="600"/>
      <c r="AC89" s="569">
        <v>619491.331305</v>
      </c>
      <c r="AD89" s="569">
        <v>0</v>
      </c>
      <c r="AE89" s="569">
        <v>36017.056527742498</v>
      </c>
      <c r="AF89" s="569">
        <v>36335.252136898052</v>
      </c>
      <c r="AG89" s="569">
        <v>0</v>
      </c>
      <c r="AH89" s="570">
        <v>691843.63996964064</v>
      </c>
      <c r="AI89" s="545"/>
      <c r="AJ89" s="545">
        <v>-1945.3</v>
      </c>
      <c r="AK89" s="545">
        <v>-3533.3</v>
      </c>
      <c r="AL89" s="545">
        <v>-1945.3</v>
      </c>
      <c r="AM89" s="545">
        <v>-19.850000000000001</v>
      </c>
      <c r="AN89" s="545">
        <v>-34896.300000000003</v>
      </c>
      <c r="AO89" s="545">
        <v>-72299.554999999993</v>
      </c>
      <c r="AP89" s="545">
        <v>275453.80411995272</v>
      </c>
      <c r="AQ89" s="563">
        <v>-161091.8643590475</v>
      </c>
      <c r="AR89" s="563">
        <v>-59153</v>
      </c>
      <c r="AS89" s="563">
        <v>-22668.7</v>
      </c>
      <c r="AT89" s="563">
        <v>-12647.536548112739</v>
      </c>
      <c r="AU89" s="563">
        <v>-7721.6500000000005</v>
      </c>
      <c r="AV89" s="563">
        <v>52983.364186655897</v>
      </c>
      <c r="AW89" s="563">
        <v>2438.6218650294031</v>
      </c>
      <c r="AX89" s="556">
        <v>-47046.565735522177</v>
      </c>
      <c r="AY89" s="545"/>
      <c r="AZ89" s="580">
        <v>-221095.0865614207</v>
      </c>
      <c r="BA89" s="581">
        <v>316994.50460323738</v>
      </c>
      <c r="BB89" s="574"/>
      <c r="BC89" s="585">
        <v>909041.98392299667</v>
      </c>
      <c r="BD89" s="563">
        <v>-14134</v>
      </c>
      <c r="BE89" s="574">
        <v>894907.98392299667</v>
      </c>
      <c r="BF89" s="594"/>
      <c r="BG89" s="545">
        <v>271.15133501259447</v>
      </c>
      <c r="BH89" s="545">
        <v>76.886569269521402</v>
      </c>
      <c r="BI89" s="545">
        <v>382.87420654911841</v>
      </c>
      <c r="BJ89" s="545">
        <v>390.7064987405542</v>
      </c>
      <c r="BK89" s="545">
        <v>62.260554156171281</v>
      </c>
      <c r="BL89" s="545">
        <v>38.503858942065477</v>
      </c>
      <c r="BM89" s="556">
        <v>1222.383022670025</v>
      </c>
      <c r="BN89" s="545"/>
      <c r="BO89" s="545">
        <v>62.388298488980297</v>
      </c>
      <c r="BP89" s="545">
        <v>0</v>
      </c>
      <c r="BQ89" s="545">
        <v>0</v>
      </c>
      <c r="BR89" s="545">
        <v>71.671370277078097</v>
      </c>
      <c r="BS89" s="545">
        <v>205.23178766778639</v>
      </c>
      <c r="BT89" s="545">
        <v>0</v>
      </c>
      <c r="BU89" s="545">
        <v>0</v>
      </c>
      <c r="BV89" s="545">
        <v>36.570745907243968</v>
      </c>
      <c r="BW89" s="545">
        <v>35.353586901763229</v>
      </c>
      <c r="BX89" s="556">
        <v>411.21578924285211</v>
      </c>
      <c r="BY89" s="555"/>
      <c r="BZ89" s="556">
        <v>1633.598811912877</v>
      </c>
      <c r="CA89" s="556">
        <v>-1548.79</v>
      </c>
      <c r="CB89" s="556">
        <v>84.808811912877289</v>
      </c>
      <c r="CC89" s="600">
        <v>5.1915324187564539E-2</v>
      </c>
      <c r="CD89" s="600"/>
      <c r="CE89" s="545">
        <v>312.08631300000002</v>
      </c>
      <c r="CF89" s="545">
        <v>0</v>
      </c>
      <c r="CG89" s="545">
        <v>18.144612860323679</v>
      </c>
      <c r="CH89" s="545">
        <v>18.304912915313881</v>
      </c>
      <c r="CI89" s="545">
        <v>0</v>
      </c>
      <c r="CJ89" s="556">
        <v>348.53583877563761</v>
      </c>
      <c r="CK89" s="545">
        <v>0</v>
      </c>
      <c r="CL89" s="545">
        <v>-0.98</v>
      </c>
      <c r="CM89" s="545">
        <v>-1.78</v>
      </c>
      <c r="CN89" s="545">
        <v>-0.98</v>
      </c>
      <c r="CO89" s="545">
        <v>-0.01</v>
      </c>
      <c r="CP89" s="545">
        <v>-17.579999999999998</v>
      </c>
      <c r="CQ89" s="545">
        <v>-36.422949622166243</v>
      </c>
      <c r="CR89" s="545">
        <v>138.76765950627339</v>
      </c>
      <c r="CS89" s="545">
        <v>-81.154591616648617</v>
      </c>
      <c r="CT89" s="545">
        <v>-29.8</v>
      </c>
      <c r="CU89" s="545">
        <v>-11.42</v>
      </c>
      <c r="CV89" s="545">
        <v>-6.3715549360769446</v>
      </c>
      <c r="CW89" s="545">
        <v>-3.89</v>
      </c>
      <c r="CX89" s="545">
        <v>26.691871126778789</v>
      </c>
      <c r="CY89" s="545">
        <v>1.2285248690324451</v>
      </c>
      <c r="CZ89" s="556">
        <v>-23.701040672807139</v>
      </c>
      <c r="DA89" s="545"/>
      <c r="DB89" s="556">
        <v>-111.3829151442925</v>
      </c>
      <c r="DC89" s="556">
        <v>159.69496453563599</v>
      </c>
      <c r="DD89" s="545">
        <v>0</v>
      </c>
      <c r="DE89" s="554">
        <v>457.9556594070512</v>
      </c>
      <c r="DF89" s="545">
        <v>-7.1204030226700246</v>
      </c>
      <c r="DG89" s="556">
        <v>450.83525638438118</v>
      </c>
    </row>
    <row r="90" spans="1:111">
      <c r="A90" s="568">
        <v>240</v>
      </c>
      <c r="B90" s="576">
        <v>19</v>
      </c>
      <c r="C90" s="577">
        <v>19402</v>
      </c>
      <c r="D90" s="546" t="s">
        <v>121</v>
      </c>
      <c r="E90" s="578">
        <v>6916324.8899999997</v>
      </c>
      <c r="F90" s="578">
        <v>1488043.44</v>
      </c>
      <c r="G90" s="578">
        <v>9381570.8000000007</v>
      </c>
      <c r="H90" s="578">
        <v>9417422</v>
      </c>
      <c r="I90" s="578">
        <v>1168952.3400000001</v>
      </c>
      <c r="J90" s="578">
        <v>875331.89999999991</v>
      </c>
      <c r="K90" s="579">
        <v>29247645.370000001</v>
      </c>
      <c r="L90" s="545"/>
      <c r="M90" s="578">
        <v>1941958.8444683061</v>
      </c>
      <c r="N90" s="578">
        <v>0</v>
      </c>
      <c r="O90" s="578">
        <v>0</v>
      </c>
      <c r="P90" s="578">
        <v>2733142.28</v>
      </c>
      <c r="Q90" s="578">
        <v>80466.339532586382</v>
      </c>
      <c r="R90" s="578">
        <v>0</v>
      </c>
      <c r="S90" s="571">
        <v>0</v>
      </c>
      <c r="T90" s="578">
        <v>667994.26586336037</v>
      </c>
      <c r="U90" s="578">
        <v>1269094.615</v>
      </c>
      <c r="V90" s="572">
        <v>6692656.344864253</v>
      </c>
      <c r="W90" s="573"/>
      <c r="X90" s="574">
        <v>35940301.714864247</v>
      </c>
      <c r="Y90" s="555">
        <v>-30049623.579999998</v>
      </c>
      <c r="Z90" s="584">
        <v>5890678.1348642558</v>
      </c>
      <c r="AA90" s="600">
        <v>0.16390174410884201</v>
      </c>
      <c r="AB90" s="600"/>
      <c r="AC90" s="569">
        <v>153477.62930500001</v>
      </c>
      <c r="AD90" s="569">
        <v>0</v>
      </c>
      <c r="AE90" s="569">
        <v>321157.62072429981</v>
      </c>
      <c r="AF90" s="569">
        <v>377858.24074926181</v>
      </c>
      <c r="AG90" s="569">
        <v>0</v>
      </c>
      <c r="AH90" s="570">
        <v>852493.49077856157</v>
      </c>
      <c r="AI90" s="545"/>
      <c r="AJ90" s="545">
        <v>-19013.96</v>
      </c>
      <c r="AK90" s="545">
        <v>-34535.56</v>
      </c>
      <c r="AL90" s="545">
        <v>-19013.96</v>
      </c>
      <c r="AM90" s="545">
        <v>-194.02</v>
      </c>
      <c r="AN90" s="545">
        <v>-341087.16</v>
      </c>
      <c r="AO90" s="545">
        <v>-1318077.2290000001</v>
      </c>
      <c r="AP90" s="545">
        <v>-7918485.2210957278</v>
      </c>
      <c r="AQ90" s="563">
        <v>-4240004.521795569</v>
      </c>
      <c r="AR90" s="563">
        <v>-578179.6</v>
      </c>
      <c r="AS90" s="563">
        <v>-221570.84</v>
      </c>
      <c r="AT90" s="563">
        <v>0</v>
      </c>
      <c r="AU90" s="563">
        <v>-75473.78</v>
      </c>
      <c r="AV90" s="563">
        <v>1076442.299543371</v>
      </c>
      <c r="AW90" s="563">
        <v>246217.01058476101</v>
      </c>
      <c r="AX90" s="556">
        <v>-13442976.54176316</v>
      </c>
      <c r="AY90" s="545"/>
      <c r="AZ90" s="580">
        <v>1506628.7225757169</v>
      </c>
      <c r="BA90" s="581">
        <v>1769950.7715342119</v>
      </c>
      <c r="BB90" s="574"/>
      <c r="BC90" s="585">
        <v>-3423225.422010418</v>
      </c>
      <c r="BD90" s="563">
        <v>-217663.60000000009</v>
      </c>
      <c r="BE90" s="574">
        <v>-3640889.0220104181</v>
      </c>
      <c r="BF90" s="594"/>
      <c r="BG90" s="545">
        <v>356.47484228430062</v>
      </c>
      <c r="BH90" s="545">
        <v>76.69536336460159</v>
      </c>
      <c r="BI90" s="545">
        <v>483.53627461086489</v>
      </c>
      <c r="BJ90" s="545">
        <v>485.38408411503968</v>
      </c>
      <c r="BK90" s="545">
        <v>60.249064014019183</v>
      </c>
      <c r="BL90" s="545">
        <v>45.115549943304813</v>
      </c>
      <c r="BM90" s="556">
        <v>1507.455178332131</v>
      </c>
      <c r="BN90" s="545"/>
      <c r="BO90" s="545">
        <v>100.0906527403518</v>
      </c>
      <c r="BP90" s="545">
        <v>0</v>
      </c>
      <c r="BQ90" s="545">
        <v>0</v>
      </c>
      <c r="BR90" s="545">
        <v>140.86910009277389</v>
      </c>
      <c r="BS90" s="545">
        <v>4.1473219014836813</v>
      </c>
      <c r="BT90" s="545">
        <v>0</v>
      </c>
      <c r="BU90" s="545">
        <v>0</v>
      </c>
      <c r="BV90" s="545">
        <v>34.429144720305139</v>
      </c>
      <c r="BW90" s="545">
        <v>65.410504844861364</v>
      </c>
      <c r="BX90" s="556">
        <v>344.94672429977601</v>
      </c>
      <c r="BY90" s="555"/>
      <c r="BZ90" s="556">
        <v>1852.401902631907</v>
      </c>
      <c r="CA90" s="556">
        <v>-1548.79</v>
      </c>
      <c r="CB90" s="556">
        <v>303.61190263190679</v>
      </c>
      <c r="CC90" s="600">
        <v>0.16390174410884201</v>
      </c>
      <c r="CD90" s="600"/>
      <c r="CE90" s="545">
        <v>7.9104024999999991</v>
      </c>
      <c r="CF90" s="545">
        <v>0</v>
      </c>
      <c r="CG90" s="545">
        <v>16.552810056916801</v>
      </c>
      <c r="CH90" s="545">
        <v>19.47522114984341</v>
      </c>
      <c r="CI90" s="545">
        <v>0</v>
      </c>
      <c r="CJ90" s="556">
        <v>43.938433706760208</v>
      </c>
      <c r="CK90" s="545">
        <v>0</v>
      </c>
      <c r="CL90" s="545">
        <v>-0.98</v>
      </c>
      <c r="CM90" s="545">
        <v>-1.78</v>
      </c>
      <c r="CN90" s="545">
        <v>-0.98</v>
      </c>
      <c r="CO90" s="545">
        <v>-0.01</v>
      </c>
      <c r="CP90" s="545">
        <v>-17.579999999999998</v>
      </c>
      <c r="CQ90" s="545">
        <v>-67.935121585403564</v>
      </c>
      <c r="CR90" s="545">
        <v>-408.12726631768521</v>
      </c>
      <c r="CS90" s="545">
        <v>-218.53440479309191</v>
      </c>
      <c r="CT90" s="545">
        <v>-29.8</v>
      </c>
      <c r="CU90" s="545">
        <v>-11.42</v>
      </c>
      <c r="CV90" s="545">
        <v>0</v>
      </c>
      <c r="CW90" s="545">
        <v>-3.89</v>
      </c>
      <c r="CX90" s="545">
        <v>55.480996780917977</v>
      </c>
      <c r="CY90" s="545">
        <v>12.690290206409699</v>
      </c>
      <c r="CZ90" s="556">
        <v>-692.86550570885288</v>
      </c>
      <c r="DA90" s="545"/>
      <c r="DB90" s="556">
        <v>77.653268867937186</v>
      </c>
      <c r="DC90" s="556">
        <v>91.225171195454692</v>
      </c>
      <c r="DD90" s="545">
        <v>0</v>
      </c>
      <c r="DE90" s="554">
        <v>-176.43672930679401</v>
      </c>
      <c r="DF90" s="545">
        <v>-11.218616637460061</v>
      </c>
      <c r="DG90" s="556">
        <v>-187.65534594425409</v>
      </c>
    </row>
    <row r="91" spans="1:111">
      <c r="A91" s="568">
        <v>241</v>
      </c>
      <c r="B91" s="576">
        <v>19</v>
      </c>
      <c r="C91" s="577">
        <v>7604</v>
      </c>
      <c r="D91" s="546" t="s">
        <v>122</v>
      </c>
      <c r="E91" s="578">
        <v>3202500.63</v>
      </c>
      <c r="F91" s="578">
        <v>744021.72</v>
      </c>
      <c r="G91" s="578">
        <v>4306696.7</v>
      </c>
      <c r="H91" s="578">
        <v>4140895.85</v>
      </c>
      <c r="I91" s="578">
        <v>445405.46</v>
      </c>
      <c r="J91" s="578">
        <v>343333.23</v>
      </c>
      <c r="K91" s="579">
        <v>13182853.59</v>
      </c>
      <c r="L91" s="545"/>
      <c r="M91" s="578">
        <v>417151.79370515049</v>
      </c>
      <c r="N91" s="578">
        <v>0</v>
      </c>
      <c r="O91" s="578">
        <v>0</v>
      </c>
      <c r="P91" s="578">
        <v>218410.93</v>
      </c>
      <c r="Q91" s="578">
        <v>529198.21201510576</v>
      </c>
      <c r="R91" s="578">
        <v>0</v>
      </c>
      <c r="S91" s="571">
        <v>0</v>
      </c>
      <c r="T91" s="578">
        <v>131827.3017246853</v>
      </c>
      <c r="U91" s="578">
        <v>303785.35749999998</v>
      </c>
      <c r="V91" s="572">
        <v>1600373.594944942</v>
      </c>
      <c r="W91" s="573"/>
      <c r="X91" s="574">
        <v>14783227.184944941</v>
      </c>
      <c r="Y91" s="555">
        <v>-11776999.16</v>
      </c>
      <c r="Z91" s="584">
        <v>3006228.024944942</v>
      </c>
      <c r="AA91" s="600">
        <v>0.20335397591714269</v>
      </c>
      <c r="AB91" s="600"/>
      <c r="AC91" s="569">
        <v>46736.712329999988</v>
      </c>
      <c r="AD91" s="569">
        <v>0</v>
      </c>
      <c r="AE91" s="569">
        <v>94064.639576444519</v>
      </c>
      <c r="AF91" s="569">
        <v>148025.85008715541</v>
      </c>
      <c r="AG91" s="569">
        <v>0</v>
      </c>
      <c r="AH91" s="570">
        <v>288827.20199359988</v>
      </c>
      <c r="AI91" s="545"/>
      <c r="AJ91" s="545">
        <v>-7451.92</v>
      </c>
      <c r="AK91" s="545">
        <v>-13535.12</v>
      </c>
      <c r="AL91" s="545">
        <v>-7451.92</v>
      </c>
      <c r="AM91" s="545">
        <v>-76.040000000000006</v>
      </c>
      <c r="AN91" s="545">
        <v>-133678.32</v>
      </c>
      <c r="AO91" s="545">
        <v>-162161.22</v>
      </c>
      <c r="AP91" s="545">
        <v>-1733822.0016617519</v>
      </c>
      <c r="AQ91" s="563">
        <v>-919511.14526922605</v>
      </c>
      <c r="AR91" s="563">
        <v>-226599.2</v>
      </c>
      <c r="AS91" s="563">
        <v>-86837.68</v>
      </c>
      <c r="AT91" s="563">
        <v>-31337.978652251732</v>
      </c>
      <c r="AU91" s="563">
        <v>-29579.56</v>
      </c>
      <c r="AV91" s="563">
        <v>299052.76508254989</v>
      </c>
      <c r="AW91" s="563">
        <v>28352.6919847024</v>
      </c>
      <c r="AX91" s="556">
        <v>-3024636.6485159779</v>
      </c>
      <c r="AY91" s="545"/>
      <c r="AZ91" s="580">
        <v>1196552.574217482</v>
      </c>
      <c r="BA91" s="581">
        <v>453037.76706676983</v>
      </c>
      <c r="BB91" s="574"/>
      <c r="BC91" s="585">
        <v>1920008.9197068161</v>
      </c>
      <c r="BD91" s="563">
        <v>355205.08750000002</v>
      </c>
      <c r="BE91" s="574">
        <v>2275214.0072068162</v>
      </c>
      <c r="BF91" s="594"/>
      <c r="BG91" s="545">
        <v>421.15999868490269</v>
      </c>
      <c r="BH91" s="545">
        <v>97.846096791162537</v>
      </c>
      <c r="BI91" s="545">
        <v>566.37252761704372</v>
      </c>
      <c r="BJ91" s="545">
        <v>544.56810231457132</v>
      </c>
      <c r="BK91" s="545">
        <v>58.575152551288802</v>
      </c>
      <c r="BL91" s="545">
        <v>45.151660967911617</v>
      </c>
      <c r="BM91" s="556">
        <v>1733.6735389268811</v>
      </c>
      <c r="BN91" s="545"/>
      <c r="BO91" s="545">
        <v>54.859520476742567</v>
      </c>
      <c r="BP91" s="545">
        <v>0</v>
      </c>
      <c r="BQ91" s="545">
        <v>0</v>
      </c>
      <c r="BR91" s="545">
        <v>28.723162809047871</v>
      </c>
      <c r="BS91" s="545">
        <v>69.594714888888191</v>
      </c>
      <c r="BT91" s="545">
        <v>0</v>
      </c>
      <c r="BU91" s="545">
        <v>0</v>
      </c>
      <c r="BV91" s="545">
        <v>17.336573083204279</v>
      </c>
      <c r="BW91" s="545">
        <v>39.95073086533403</v>
      </c>
      <c r="BX91" s="556">
        <v>210.46470212321691</v>
      </c>
      <c r="BY91" s="555"/>
      <c r="BZ91" s="556">
        <v>1944.138241050098</v>
      </c>
      <c r="CA91" s="556">
        <v>-1548.79</v>
      </c>
      <c r="CB91" s="556">
        <v>395.34824105009761</v>
      </c>
      <c r="CC91" s="600">
        <v>0.20335397591714269</v>
      </c>
      <c r="CD91" s="600"/>
      <c r="CE91" s="545">
        <v>6.1463324999999998</v>
      </c>
      <c r="CF91" s="545">
        <v>0</v>
      </c>
      <c r="CG91" s="545">
        <v>12.370415515050571</v>
      </c>
      <c r="CH91" s="545">
        <v>19.466839832608549</v>
      </c>
      <c r="CI91" s="545">
        <v>0</v>
      </c>
      <c r="CJ91" s="556">
        <v>37.983587847659109</v>
      </c>
      <c r="CK91" s="545">
        <v>0</v>
      </c>
      <c r="CL91" s="545">
        <v>-0.98</v>
      </c>
      <c r="CM91" s="545">
        <v>-1.78</v>
      </c>
      <c r="CN91" s="545">
        <v>-0.98</v>
      </c>
      <c r="CO91" s="545">
        <v>-0.01</v>
      </c>
      <c r="CP91" s="545">
        <v>-17.579999999999998</v>
      </c>
      <c r="CQ91" s="545">
        <v>-21.325778537611779</v>
      </c>
      <c r="CR91" s="545">
        <v>-228.01446628902579</v>
      </c>
      <c r="CS91" s="545">
        <v>-120.92466402804131</v>
      </c>
      <c r="CT91" s="545">
        <v>-29.8</v>
      </c>
      <c r="CU91" s="545">
        <v>-11.42</v>
      </c>
      <c r="CV91" s="545">
        <v>-4.1212491652093277</v>
      </c>
      <c r="CW91" s="545">
        <v>-3.89</v>
      </c>
      <c r="CX91" s="545">
        <v>39.328348906174377</v>
      </c>
      <c r="CY91" s="545">
        <v>3.7286549164521832</v>
      </c>
      <c r="CZ91" s="556">
        <v>-397.76915419726168</v>
      </c>
      <c r="DA91" s="545"/>
      <c r="DB91" s="556">
        <v>157.3583080243927</v>
      </c>
      <c r="DC91" s="556">
        <v>59.578875206045481</v>
      </c>
      <c r="DD91" s="545">
        <v>0</v>
      </c>
      <c r="DE91" s="554">
        <v>252.49985793093319</v>
      </c>
      <c r="DF91" s="545">
        <v>46.712925762756448</v>
      </c>
      <c r="DG91" s="556">
        <v>299.21278369368957</v>
      </c>
    </row>
    <row r="92" spans="1:111">
      <c r="A92" s="568">
        <v>244</v>
      </c>
      <c r="B92" s="576">
        <v>17</v>
      </c>
      <c r="C92" s="577">
        <v>19657</v>
      </c>
      <c r="D92" s="546" t="s">
        <v>123</v>
      </c>
      <c r="E92" s="578">
        <v>13608385.029999999</v>
      </c>
      <c r="F92" s="578">
        <v>2575459.7999999998</v>
      </c>
      <c r="G92" s="578">
        <v>15420752.699999999</v>
      </c>
      <c r="H92" s="578">
        <v>14472361.75</v>
      </c>
      <c r="I92" s="578">
        <v>1048946.3600000001</v>
      </c>
      <c r="J92" s="578">
        <v>941691.86999999988</v>
      </c>
      <c r="K92" s="579">
        <v>48067597.509999998</v>
      </c>
      <c r="L92" s="545"/>
      <c r="M92" s="578">
        <v>1217278.432913179</v>
      </c>
      <c r="N92" s="578">
        <v>0</v>
      </c>
      <c r="O92" s="578">
        <v>0</v>
      </c>
      <c r="P92" s="578">
        <v>601131</v>
      </c>
      <c r="Q92" s="578">
        <v>92918.459175079304</v>
      </c>
      <c r="R92" s="578">
        <v>0</v>
      </c>
      <c r="S92" s="571">
        <v>0</v>
      </c>
      <c r="T92" s="578">
        <v>231610.59228440019</v>
      </c>
      <c r="U92" s="578">
        <v>766977.85250000004</v>
      </c>
      <c r="V92" s="572">
        <v>2909916.3368726582</v>
      </c>
      <c r="W92" s="573"/>
      <c r="X92" s="574">
        <v>50977513.846872658</v>
      </c>
      <c r="Y92" s="555">
        <v>-30444565.030000001</v>
      </c>
      <c r="Z92" s="584">
        <v>20532948.81687266</v>
      </c>
      <c r="AA92" s="600">
        <v>0.40278442920048962</v>
      </c>
      <c r="AB92" s="600"/>
      <c r="AC92" s="569">
        <v>0</v>
      </c>
      <c r="AD92" s="569">
        <v>0</v>
      </c>
      <c r="AE92" s="569">
        <v>227089.16747117159</v>
      </c>
      <c r="AF92" s="569">
        <v>422772.70651381288</v>
      </c>
      <c r="AG92" s="569">
        <v>201376.74770556181</v>
      </c>
      <c r="AH92" s="570">
        <v>851238.62169054628</v>
      </c>
      <c r="AI92" s="545"/>
      <c r="AJ92" s="545">
        <v>-19263.86</v>
      </c>
      <c r="AK92" s="545">
        <v>-34989.46</v>
      </c>
      <c r="AL92" s="545">
        <v>-19263.86</v>
      </c>
      <c r="AM92" s="545">
        <v>-196.57</v>
      </c>
      <c r="AN92" s="545">
        <v>-345570.05999999988</v>
      </c>
      <c r="AO92" s="545">
        <v>-419752</v>
      </c>
      <c r="AP92" s="545">
        <v>565142.12860777462</v>
      </c>
      <c r="AQ92" s="563">
        <v>-81575.526616963296</v>
      </c>
      <c r="AR92" s="563">
        <v>-585778.6</v>
      </c>
      <c r="AS92" s="563">
        <v>-224482.94</v>
      </c>
      <c r="AT92" s="563">
        <v>-493856.51592389483</v>
      </c>
      <c r="AU92" s="563">
        <v>-76465.73</v>
      </c>
      <c r="AV92" s="563">
        <v>661114.28346313501</v>
      </c>
      <c r="AW92" s="563">
        <v>-120239.25770267</v>
      </c>
      <c r="AX92" s="556">
        <v>-1195177.968172618</v>
      </c>
      <c r="AY92" s="545"/>
      <c r="AZ92" s="580">
        <v>2929050.2629106198</v>
      </c>
      <c r="BA92" s="581">
        <v>266530.90515023231</v>
      </c>
      <c r="BB92" s="574"/>
      <c r="BC92" s="585">
        <v>23384590.638451438</v>
      </c>
      <c r="BD92" s="563">
        <v>301884.57250000001</v>
      </c>
      <c r="BE92" s="574">
        <v>23686475.21095144</v>
      </c>
      <c r="BF92" s="594"/>
      <c r="BG92" s="545">
        <v>692.29206033474077</v>
      </c>
      <c r="BH92" s="545">
        <v>131.0199827033627</v>
      </c>
      <c r="BI92" s="545">
        <v>784.49166709060387</v>
      </c>
      <c r="BJ92" s="545">
        <v>736.24468382764405</v>
      </c>
      <c r="BK92" s="545">
        <v>53.362484611080014</v>
      </c>
      <c r="BL92" s="545">
        <v>47.906184565294801</v>
      </c>
      <c r="BM92" s="556">
        <v>2445.3170631327262</v>
      </c>
      <c r="BN92" s="545"/>
      <c r="BO92" s="545">
        <v>61.925951717616037</v>
      </c>
      <c r="BP92" s="545">
        <v>0</v>
      </c>
      <c r="BQ92" s="545">
        <v>0</v>
      </c>
      <c r="BR92" s="545">
        <v>30.581014396906951</v>
      </c>
      <c r="BS92" s="545">
        <v>4.7269908518634232</v>
      </c>
      <c r="BT92" s="545">
        <v>0</v>
      </c>
      <c r="BU92" s="545">
        <v>0</v>
      </c>
      <c r="BV92" s="545">
        <v>11.782601225232749</v>
      </c>
      <c r="BW92" s="545">
        <v>39.018052220583002</v>
      </c>
      <c r="BX92" s="556">
        <v>148.0346104122022</v>
      </c>
      <c r="BY92" s="555"/>
      <c r="BZ92" s="556">
        <v>2593.351673544928</v>
      </c>
      <c r="CA92" s="556">
        <v>-1548.79</v>
      </c>
      <c r="CB92" s="556">
        <v>1044.561673544928</v>
      </c>
      <c r="CC92" s="600">
        <v>0.40278442920048962</v>
      </c>
      <c r="CD92" s="600"/>
      <c r="CE92" s="545">
        <v>0</v>
      </c>
      <c r="CF92" s="545">
        <v>0</v>
      </c>
      <c r="CG92" s="545">
        <v>11.552585209908511</v>
      </c>
      <c r="CH92" s="545">
        <v>21.507488757888439</v>
      </c>
      <c r="CI92" s="545">
        <v>10.244531093532171</v>
      </c>
      <c r="CJ92" s="556">
        <v>43.304605061329113</v>
      </c>
      <c r="CK92" s="545">
        <v>0</v>
      </c>
      <c r="CL92" s="545">
        <v>-0.98</v>
      </c>
      <c r="CM92" s="545">
        <v>-1.78</v>
      </c>
      <c r="CN92" s="545">
        <v>-0.98</v>
      </c>
      <c r="CO92" s="545">
        <v>-0.01</v>
      </c>
      <c r="CP92" s="545">
        <v>-17.579999999999998</v>
      </c>
      <c r="CQ92" s="545">
        <v>-21.35381797832833</v>
      </c>
      <c r="CR92" s="545">
        <v>28.750171878098119</v>
      </c>
      <c r="CS92" s="545">
        <v>-4.1499479379846003</v>
      </c>
      <c r="CT92" s="545">
        <v>-29.8</v>
      </c>
      <c r="CU92" s="545">
        <v>-11.42</v>
      </c>
      <c r="CV92" s="545">
        <v>-25.12369720323014</v>
      </c>
      <c r="CW92" s="545">
        <v>-3.89</v>
      </c>
      <c r="CX92" s="545">
        <v>33.632511749663479</v>
      </c>
      <c r="CY92" s="545">
        <v>-6.1168671568738873</v>
      </c>
      <c r="CZ92" s="556">
        <v>-60.80164664865535</v>
      </c>
      <c r="DA92" s="545"/>
      <c r="DB92" s="556">
        <v>149.00800035156021</v>
      </c>
      <c r="DC92" s="556">
        <v>13.559083540226499</v>
      </c>
      <c r="DD92" s="545">
        <v>0</v>
      </c>
      <c r="DE92" s="554">
        <v>1189.6317158493889</v>
      </c>
      <c r="DF92" s="545">
        <v>15.35761166505571</v>
      </c>
      <c r="DG92" s="556">
        <v>1204.989327514445</v>
      </c>
    </row>
    <row r="93" spans="1:111">
      <c r="A93" s="568">
        <v>245</v>
      </c>
      <c r="B93" s="576">
        <v>1</v>
      </c>
      <c r="C93" s="577">
        <v>38461</v>
      </c>
      <c r="D93" s="546" t="s">
        <v>124</v>
      </c>
      <c r="E93" s="578">
        <v>18972797.850000001</v>
      </c>
      <c r="F93" s="578">
        <v>3615182.46</v>
      </c>
      <c r="G93" s="578">
        <v>20454766.300000001</v>
      </c>
      <c r="H93" s="578">
        <v>19319564.25</v>
      </c>
      <c r="I93" s="578">
        <v>2251885.1800000002</v>
      </c>
      <c r="J93" s="578">
        <v>1985893.11</v>
      </c>
      <c r="K93" s="579">
        <v>66600089.149999999</v>
      </c>
      <c r="L93" s="545"/>
      <c r="M93" s="578">
        <v>3137664.8253928828</v>
      </c>
      <c r="N93" s="578">
        <v>0</v>
      </c>
      <c r="O93" s="578">
        <v>0</v>
      </c>
      <c r="P93" s="578">
        <v>13339096.890000001</v>
      </c>
      <c r="Q93" s="578">
        <v>25849.11557222109</v>
      </c>
      <c r="R93" s="578">
        <v>0</v>
      </c>
      <c r="S93" s="571">
        <v>0</v>
      </c>
      <c r="T93" s="578">
        <v>1703873.163866353</v>
      </c>
      <c r="U93" s="578">
        <v>2354760.9775</v>
      </c>
      <c r="V93" s="572">
        <v>20561244.972331461</v>
      </c>
      <c r="W93" s="573"/>
      <c r="X93" s="574">
        <v>87161334.122331455</v>
      </c>
      <c r="Y93" s="555">
        <v>-59568012.189999998</v>
      </c>
      <c r="Z93" s="584">
        <v>27593321.932331461</v>
      </c>
      <c r="AA93" s="600">
        <v>0.31657755368457369</v>
      </c>
      <c r="AB93" s="600"/>
      <c r="AC93" s="569">
        <v>0</v>
      </c>
      <c r="AD93" s="569">
        <v>0</v>
      </c>
      <c r="AE93" s="569">
        <v>382323.19393581297</v>
      </c>
      <c r="AF93" s="569">
        <v>827331.38615575875</v>
      </c>
      <c r="AG93" s="569">
        <v>459018.96528870473</v>
      </c>
      <c r="AH93" s="570">
        <v>1668673.5453802771</v>
      </c>
      <c r="AI93" s="545"/>
      <c r="AJ93" s="545">
        <v>-37691.78</v>
      </c>
      <c r="AK93" s="545">
        <v>-68460.58</v>
      </c>
      <c r="AL93" s="545">
        <v>-37691.78</v>
      </c>
      <c r="AM93" s="545">
        <v>-384.61</v>
      </c>
      <c r="AN93" s="545">
        <v>-676144.37999999989</v>
      </c>
      <c r="AO93" s="545">
        <v>-4636235.7257500002</v>
      </c>
      <c r="AP93" s="545">
        <v>-2323876.9373060782</v>
      </c>
      <c r="AQ93" s="563">
        <v>-159245.57206324919</v>
      </c>
      <c r="AR93" s="563">
        <v>-1146137.8</v>
      </c>
      <c r="AS93" s="563">
        <v>-439224.62</v>
      </c>
      <c r="AT93" s="563">
        <v>-491614.71700679307</v>
      </c>
      <c r="AU93" s="563">
        <v>-149613.29</v>
      </c>
      <c r="AV93" s="563">
        <v>1730561.8999086639</v>
      </c>
      <c r="AW93" s="563">
        <v>-12950.96685476112</v>
      </c>
      <c r="AX93" s="556">
        <v>-8448710.8590722159</v>
      </c>
      <c r="AY93" s="545"/>
      <c r="AZ93" s="580">
        <v>2199833.6192991151</v>
      </c>
      <c r="BA93" s="581">
        <v>2525615.307313798</v>
      </c>
      <c r="BB93" s="574"/>
      <c r="BC93" s="585">
        <v>25538733.545252431</v>
      </c>
      <c r="BD93" s="563">
        <v>-1616964.9350000001</v>
      </c>
      <c r="BE93" s="574">
        <v>23921768.610252429</v>
      </c>
      <c r="BF93" s="594"/>
      <c r="BG93" s="545">
        <v>493.29965029510419</v>
      </c>
      <c r="BH93" s="545">
        <v>93.99605990483866</v>
      </c>
      <c r="BI93" s="545">
        <v>531.83136943917214</v>
      </c>
      <c r="BJ93" s="545">
        <v>502.31570291984087</v>
      </c>
      <c r="BK93" s="545">
        <v>58.549834377681293</v>
      </c>
      <c r="BL93" s="545">
        <v>51.633943735212291</v>
      </c>
      <c r="BM93" s="556">
        <v>1731.6265606718489</v>
      </c>
      <c r="BN93" s="545"/>
      <c r="BO93" s="545">
        <v>81.580427586201154</v>
      </c>
      <c r="BP93" s="545">
        <v>0</v>
      </c>
      <c r="BQ93" s="545">
        <v>0</v>
      </c>
      <c r="BR93" s="545">
        <v>346.82137463924488</v>
      </c>
      <c r="BS93" s="545">
        <v>0.67208641408754544</v>
      </c>
      <c r="BT93" s="545">
        <v>0</v>
      </c>
      <c r="BU93" s="545">
        <v>0</v>
      </c>
      <c r="BV93" s="545">
        <v>44.301322479039889</v>
      </c>
      <c r="BW93" s="545">
        <v>61.224642559995843</v>
      </c>
      <c r="BX93" s="556">
        <v>534.59985367856939</v>
      </c>
      <c r="BY93" s="555"/>
      <c r="BZ93" s="556">
        <v>2266.226414350419</v>
      </c>
      <c r="CA93" s="556">
        <v>-1548.79</v>
      </c>
      <c r="CB93" s="556">
        <v>717.43641435041877</v>
      </c>
      <c r="CC93" s="600">
        <v>0.31657755368457369</v>
      </c>
      <c r="CD93" s="600"/>
      <c r="CE93" s="545">
        <v>0</v>
      </c>
      <c r="CF93" s="545">
        <v>0</v>
      </c>
      <c r="CG93" s="545">
        <v>9.9405422099220786</v>
      </c>
      <c r="CH93" s="545">
        <v>21.510917192890432</v>
      </c>
      <c r="CI93" s="545">
        <v>11.93466018274888</v>
      </c>
      <c r="CJ93" s="556">
        <v>43.386119585561389</v>
      </c>
      <c r="CK93" s="545">
        <v>0</v>
      </c>
      <c r="CL93" s="545">
        <v>-0.98</v>
      </c>
      <c r="CM93" s="545">
        <v>-1.78</v>
      </c>
      <c r="CN93" s="545">
        <v>-0.98</v>
      </c>
      <c r="CO93" s="545">
        <v>-0.01</v>
      </c>
      <c r="CP93" s="545">
        <v>-17.579999999999998</v>
      </c>
      <c r="CQ93" s="545">
        <v>-120.54381648293079</v>
      </c>
      <c r="CR93" s="545">
        <v>-60.421646273005862</v>
      </c>
      <c r="CS93" s="545">
        <v>-4.140442839844237</v>
      </c>
      <c r="CT93" s="545">
        <v>-29.8</v>
      </c>
      <c r="CU93" s="545">
        <v>-11.42</v>
      </c>
      <c r="CV93" s="545">
        <v>-12.78216159243892</v>
      </c>
      <c r="CW93" s="545">
        <v>-3.89</v>
      </c>
      <c r="CX93" s="545">
        <v>44.995239330975899</v>
      </c>
      <c r="CY93" s="545">
        <v>-0.33672985244172338</v>
      </c>
      <c r="CZ93" s="556">
        <v>-219.66955770968551</v>
      </c>
      <c r="DA93" s="545"/>
      <c r="DB93" s="556">
        <v>57.196474852424927</v>
      </c>
      <c r="DC93" s="556">
        <v>65.666917327001329</v>
      </c>
      <c r="DD93" s="545">
        <v>0</v>
      </c>
      <c r="DE93" s="554">
        <v>664.01636840572087</v>
      </c>
      <c r="DF93" s="545">
        <v>-42.041676893476499</v>
      </c>
      <c r="DG93" s="556">
        <v>621.97469151224436</v>
      </c>
    </row>
    <row r="94" spans="1:111">
      <c r="A94" s="568">
        <v>249</v>
      </c>
      <c r="B94" s="576">
        <v>13</v>
      </c>
      <c r="C94" s="577">
        <v>9128</v>
      </c>
      <c r="D94" s="546" t="s">
        <v>125</v>
      </c>
      <c r="E94" s="578">
        <v>2700147.59</v>
      </c>
      <c r="F94" s="578">
        <v>734482.98</v>
      </c>
      <c r="G94" s="578">
        <v>4192287.3</v>
      </c>
      <c r="H94" s="578">
        <v>4390180.55</v>
      </c>
      <c r="I94" s="578">
        <v>556142.4</v>
      </c>
      <c r="J94" s="578">
        <v>375093.06</v>
      </c>
      <c r="K94" s="579">
        <v>12948333.880000001</v>
      </c>
      <c r="L94" s="545"/>
      <c r="M94" s="578">
        <v>740241.80295799149</v>
      </c>
      <c r="N94" s="578">
        <v>0</v>
      </c>
      <c r="O94" s="578">
        <v>0</v>
      </c>
      <c r="P94" s="578">
        <v>793492.92</v>
      </c>
      <c r="Q94" s="578">
        <v>1061290.1076598689</v>
      </c>
      <c r="R94" s="578">
        <v>0</v>
      </c>
      <c r="S94" s="571">
        <v>0</v>
      </c>
      <c r="T94" s="578">
        <v>297529.87661419017</v>
      </c>
      <c r="U94" s="578">
        <v>524817.34499999997</v>
      </c>
      <c r="V94" s="572">
        <v>3417372.0522320508</v>
      </c>
      <c r="W94" s="573"/>
      <c r="X94" s="574">
        <v>16365705.93223205</v>
      </c>
      <c r="Y94" s="555">
        <v>-14137355.119999999</v>
      </c>
      <c r="Z94" s="584">
        <v>2228350.8122320529</v>
      </c>
      <c r="AA94" s="600">
        <v>0.13615977345916649</v>
      </c>
      <c r="AB94" s="600"/>
      <c r="AC94" s="569">
        <v>471118.40252399998</v>
      </c>
      <c r="AD94" s="569">
        <v>0</v>
      </c>
      <c r="AE94" s="569">
        <v>125672.620179156</v>
      </c>
      <c r="AF94" s="569">
        <v>175178.1029703634</v>
      </c>
      <c r="AG94" s="569">
        <v>0</v>
      </c>
      <c r="AH94" s="570">
        <v>771969.12567351945</v>
      </c>
      <c r="AI94" s="545"/>
      <c r="AJ94" s="545">
        <v>-8945.44</v>
      </c>
      <c r="AK94" s="545">
        <v>-16247.84</v>
      </c>
      <c r="AL94" s="545">
        <v>-8945.44</v>
      </c>
      <c r="AM94" s="545">
        <v>-91.28</v>
      </c>
      <c r="AN94" s="545">
        <v>-160470.24</v>
      </c>
      <c r="AO94" s="545">
        <v>-391086.39155</v>
      </c>
      <c r="AP94" s="545">
        <v>321804.04423444072</v>
      </c>
      <c r="AQ94" s="563">
        <v>352123.06729358772</v>
      </c>
      <c r="AR94" s="563">
        <v>-272014.40000000002</v>
      </c>
      <c r="AS94" s="563">
        <v>-104241.76</v>
      </c>
      <c r="AT94" s="563">
        <v>-143019.0521568048</v>
      </c>
      <c r="AU94" s="563">
        <v>-35507.919999999998</v>
      </c>
      <c r="AV94" s="563">
        <v>811247.26835366606</v>
      </c>
      <c r="AW94" s="563">
        <v>34260.532714615372</v>
      </c>
      <c r="AX94" s="556">
        <v>378865.14888950501</v>
      </c>
      <c r="AY94" s="545"/>
      <c r="AZ94" s="580">
        <v>3315720.9925055979</v>
      </c>
      <c r="BA94" s="581">
        <v>1002907.1762237611</v>
      </c>
      <c r="BB94" s="574"/>
      <c r="BC94" s="585">
        <v>7697813.2555244369</v>
      </c>
      <c r="BD94" s="563">
        <v>-6890.3250000000116</v>
      </c>
      <c r="BE94" s="574">
        <v>7690922.9305244368</v>
      </c>
      <c r="BF94" s="594"/>
      <c r="BG94" s="545">
        <v>295.80933282208588</v>
      </c>
      <c r="BH94" s="545">
        <v>80.464831288343561</v>
      </c>
      <c r="BI94" s="545">
        <v>459.277749780894</v>
      </c>
      <c r="BJ94" s="545">
        <v>480.95755368098162</v>
      </c>
      <c r="BK94" s="545">
        <v>60.927081507449607</v>
      </c>
      <c r="BL94" s="545">
        <v>41.092578878177036</v>
      </c>
      <c r="BM94" s="556">
        <v>1418.5291279579319</v>
      </c>
      <c r="BN94" s="545"/>
      <c r="BO94" s="545">
        <v>81.095727756134039</v>
      </c>
      <c r="BP94" s="545">
        <v>0</v>
      </c>
      <c r="BQ94" s="545">
        <v>0</v>
      </c>
      <c r="BR94" s="545">
        <v>86.92954864154251</v>
      </c>
      <c r="BS94" s="545">
        <v>116.26754027825039</v>
      </c>
      <c r="BT94" s="545">
        <v>0</v>
      </c>
      <c r="BU94" s="545">
        <v>0</v>
      </c>
      <c r="BV94" s="545">
        <v>32.595297613298669</v>
      </c>
      <c r="BW94" s="545">
        <v>57.495327015775629</v>
      </c>
      <c r="BX94" s="556">
        <v>374.38344130500121</v>
      </c>
      <c r="BY94" s="555"/>
      <c r="BZ94" s="556">
        <v>1792.9125692629329</v>
      </c>
      <c r="CA94" s="556">
        <v>-1548.79</v>
      </c>
      <c r="CB94" s="556">
        <v>244.12256926293301</v>
      </c>
      <c r="CC94" s="600">
        <v>0.13615977345916649</v>
      </c>
      <c r="CD94" s="600"/>
      <c r="CE94" s="545">
        <v>51.612445500000007</v>
      </c>
      <c r="CF94" s="545">
        <v>0</v>
      </c>
      <c r="CG94" s="545">
        <v>13.767815532335231</v>
      </c>
      <c r="CH94" s="545">
        <v>19.191290860031049</v>
      </c>
      <c r="CI94" s="545">
        <v>0</v>
      </c>
      <c r="CJ94" s="556">
        <v>84.571551892366287</v>
      </c>
      <c r="CK94" s="545">
        <v>0</v>
      </c>
      <c r="CL94" s="545">
        <v>-0.98000000000000009</v>
      </c>
      <c r="CM94" s="545">
        <v>-1.78</v>
      </c>
      <c r="CN94" s="545">
        <v>-0.98000000000000009</v>
      </c>
      <c r="CO94" s="545">
        <v>-0.01</v>
      </c>
      <c r="CP94" s="545">
        <v>-17.579999999999998</v>
      </c>
      <c r="CQ94" s="545">
        <v>-42.844696707931639</v>
      </c>
      <c r="CR94" s="545">
        <v>35.254606073010599</v>
      </c>
      <c r="CS94" s="545">
        <v>38.576146723662099</v>
      </c>
      <c r="CT94" s="545">
        <v>-29.8</v>
      </c>
      <c r="CU94" s="545">
        <v>-11.42</v>
      </c>
      <c r="CV94" s="545">
        <v>-15.66816960525907</v>
      </c>
      <c r="CW94" s="545">
        <v>-3.89</v>
      </c>
      <c r="CX94" s="545">
        <v>88.874591186860869</v>
      </c>
      <c r="CY94" s="545">
        <v>3.7533449512067669</v>
      </c>
      <c r="CZ94" s="556">
        <v>41.505822621549619</v>
      </c>
      <c r="DA94" s="545"/>
      <c r="DB94" s="556">
        <v>363.24726035337397</v>
      </c>
      <c r="DC94" s="556">
        <v>109.87151360908859</v>
      </c>
      <c r="DD94" s="545">
        <v>0</v>
      </c>
      <c r="DE94" s="554">
        <v>843.31871773931164</v>
      </c>
      <c r="DF94" s="545">
        <v>-0.75485593777388382</v>
      </c>
      <c r="DG94" s="556">
        <v>842.56386180153777</v>
      </c>
    </row>
    <row r="95" spans="1:111">
      <c r="A95" s="568">
        <v>250</v>
      </c>
      <c r="B95" s="576">
        <v>6</v>
      </c>
      <c r="C95" s="577">
        <v>1703</v>
      </c>
      <c r="D95" s="546" t="s">
        <v>126</v>
      </c>
      <c r="E95" s="578">
        <v>520294.22</v>
      </c>
      <c r="F95" s="578">
        <v>85848.66</v>
      </c>
      <c r="G95" s="578">
        <v>751833.20000000007</v>
      </c>
      <c r="H95" s="578">
        <v>803250.7</v>
      </c>
      <c r="I95" s="578">
        <v>104346.92</v>
      </c>
      <c r="J95" s="578">
        <v>69544.56</v>
      </c>
      <c r="K95" s="579">
        <v>2335118.2599999998</v>
      </c>
      <c r="L95" s="545"/>
      <c r="M95" s="578">
        <v>87047.977606526387</v>
      </c>
      <c r="N95" s="578">
        <v>0</v>
      </c>
      <c r="O95" s="578">
        <v>0</v>
      </c>
      <c r="P95" s="578">
        <v>72135.72</v>
      </c>
      <c r="Q95" s="578">
        <v>301356.48086008779</v>
      </c>
      <c r="R95" s="578">
        <v>0</v>
      </c>
      <c r="S95" s="571">
        <v>0</v>
      </c>
      <c r="T95" s="578">
        <v>62207.779525857957</v>
      </c>
      <c r="U95" s="578">
        <v>63888.62000000001</v>
      </c>
      <c r="V95" s="572">
        <v>586636.57799247222</v>
      </c>
      <c r="W95" s="573"/>
      <c r="X95" s="574">
        <v>2921754.837992473</v>
      </c>
      <c r="Y95" s="555">
        <v>-2637589.37</v>
      </c>
      <c r="Z95" s="584">
        <v>284165.46799247252</v>
      </c>
      <c r="AA95" s="600">
        <v>9.7258491471420488E-2</v>
      </c>
      <c r="AB95" s="600"/>
      <c r="AC95" s="569">
        <v>207527.29772774989</v>
      </c>
      <c r="AD95" s="569">
        <v>0</v>
      </c>
      <c r="AE95" s="569">
        <v>19930.029290606912</v>
      </c>
      <c r="AF95" s="569">
        <v>29672.001239651909</v>
      </c>
      <c r="AG95" s="569">
        <v>0</v>
      </c>
      <c r="AH95" s="570">
        <v>257129.32825800881</v>
      </c>
      <c r="AI95" s="545"/>
      <c r="AJ95" s="545">
        <v>-1668.94</v>
      </c>
      <c r="AK95" s="545">
        <v>-3031.34</v>
      </c>
      <c r="AL95" s="545">
        <v>-1668.94</v>
      </c>
      <c r="AM95" s="545">
        <v>-17.03</v>
      </c>
      <c r="AN95" s="545">
        <v>-29938.74</v>
      </c>
      <c r="AO95" s="545">
        <v>-31540.26</v>
      </c>
      <c r="AP95" s="545">
        <v>-33912.46675835787</v>
      </c>
      <c r="AQ95" s="563">
        <v>-18680.972671265328</v>
      </c>
      <c r="AR95" s="563">
        <v>-50749.4</v>
      </c>
      <c r="AS95" s="563">
        <v>-19448.259999999998</v>
      </c>
      <c r="AT95" s="563">
        <v>-26302.783415464321</v>
      </c>
      <c r="AU95" s="563">
        <v>-6624.67</v>
      </c>
      <c r="AV95" s="563">
        <v>96046.634196465311</v>
      </c>
      <c r="AW95" s="563">
        <v>879.78150898482272</v>
      </c>
      <c r="AX95" s="556">
        <v>-126657.3871396374</v>
      </c>
      <c r="AY95" s="545"/>
      <c r="AZ95" s="580">
        <v>816629.76778005401</v>
      </c>
      <c r="BA95" s="581">
        <v>338991.95969513513</v>
      </c>
      <c r="BB95" s="574"/>
      <c r="BC95" s="585">
        <v>1570259.136586033</v>
      </c>
      <c r="BD95" s="563">
        <v>54769.249999999993</v>
      </c>
      <c r="BE95" s="574">
        <v>1625028.386586033</v>
      </c>
      <c r="BF95" s="594"/>
      <c r="BG95" s="545">
        <v>305.51627715795661</v>
      </c>
      <c r="BH95" s="545">
        <v>50.410252495596012</v>
      </c>
      <c r="BI95" s="545">
        <v>441.47574867880218</v>
      </c>
      <c r="BJ95" s="545">
        <v>471.6680563711098</v>
      </c>
      <c r="BK95" s="545">
        <v>61.272413388138581</v>
      </c>
      <c r="BL95" s="545">
        <v>40.836500293599528</v>
      </c>
      <c r="BM95" s="556">
        <v>1371.179248385203</v>
      </c>
      <c r="BN95" s="545"/>
      <c r="BO95" s="545">
        <v>51.114490667367228</v>
      </c>
      <c r="BP95" s="545">
        <v>0</v>
      </c>
      <c r="BQ95" s="545">
        <v>0</v>
      </c>
      <c r="BR95" s="545">
        <v>42.358027011156793</v>
      </c>
      <c r="BS95" s="545">
        <v>176.9562424310557</v>
      </c>
      <c r="BT95" s="545">
        <v>0</v>
      </c>
      <c r="BU95" s="545">
        <v>0</v>
      </c>
      <c r="BV95" s="545">
        <v>36.528349692224282</v>
      </c>
      <c r="BW95" s="545">
        <v>37.51533763945978</v>
      </c>
      <c r="BX95" s="556">
        <v>344.4724474412638</v>
      </c>
      <c r="BY95" s="555"/>
      <c r="BZ95" s="556">
        <v>1715.651695826466</v>
      </c>
      <c r="CA95" s="556">
        <v>-1548.79</v>
      </c>
      <c r="CB95" s="556">
        <v>166.8616958264665</v>
      </c>
      <c r="CC95" s="600">
        <v>9.7258491471420502E-2</v>
      </c>
      <c r="CD95" s="600"/>
      <c r="CE95" s="545">
        <v>121.85983425000001</v>
      </c>
      <c r="CF95" s="545">
        <v>0</v>
      </c>
      <c r="CG95" s="545">
        <v>11.70289447481322</v>
      </c>
      <c r="CH95" s="545">
        <v>17.423371250529598</v>
      </c>
      <c r="CI95" s="545">
        <v>0</v>
      </c>
      <c r="CJ95" s="556">
        <v>150.9860999753428</v>
      </c>
      <c r="CK95" s="545">
        <v>0</v>
      </c>
      <c r="CL95" s="545">
        <v>-0.98</v>
      </c>
      <c r="CM95" s="545">
        <v>-1.78</v>
      </c>
      <c r="CN95" s="545">
        <v>-0.98</v>
      </c>
      <c r="CO95" s="545">
        <v>-0.01</v>
      </c>
      <c r="CP95" s="545">
        <v>-17.579999999999998</v>
      </c>
      <c r="CQ95" s="545">
        <v>-18.520411039342331</v>
      </c>
      <c r="CR95" s="545">
        <v>-19.91336861911795</v>
      </c>
      <c r="CS95" s="545">
        <v>-10.969449601447639</v>
      </c>
      <c r="CT95" s="545">
        <v>-29.8</v>
      </c>
      <c r="CU95" s="545">
        <v>-11.42</v>
      </c>
      <c r="CV95" s="545">
        <v>-15.44496970960911</v>
      </c>
      <c r="CW95" s="545">
        <v>-3.89</v>
      </c>
      <c r="CX95" s="545">
        <v>56.398493362575053</v>
      </c>
      <c r="CY95" s="545">
        <v>0.51660687550488704</v>
      </c>
      <c r="CZ95" s="556">
        <v>-74.373098731437111</v>
      </c>
      <c r="DA95" s="545"/>
      <c r="DB95" s="556">
        <v>479.52423240167587</v>
      </c>
      <c r="DC95" s="556">
        <v>199.05576024376691</v>
      </c>
      <c r="DD95" s="545">
        <v>0</v>
      </c>
      <c r="DE95" s="554">
        <v>922.05468971581502</v>
      </c>
      <c r="DF95" s="545">
        <v>32.160452143276572</v>
      </c>
      <c r="DG95" s="556">
        <v>954.21514185909166</v>
      </c>
    </row>
    <row r="96" spans="1:111">
      <c r="A96" s="568">
        <v>256</v>
      </c>
      <c r="B96" s="576">
        <v>13</v>
      </c>
      <c r="C96" s="577">
        <v>1492</v>
      </c>
      <c r="D96" s="546" t="s">
        <v>127</v>
      </c>
      <c r="E96" s="578">
        <v>744558.97</v>
      </c>
      <c r="F96" s="578">
        <v>162158.57999999999</v>
      </c>
      <c r="G96" s="578">
        <v>1013340.4</v>
      </c>
      <c r="H96" s="578">
        <v>734004.95</v>
      </c>
      <c r="I96" s="578">
        <v>85317.3</v>
      </c>
      <c r="J96" s="578">
        <v>54998.73</v>
      </c>
      <c r="K96" s="579">
        <v>2794378.93</v>
      </c>
      <c r="L96" s="545"/>
      <c r="M96" s="578">
        <v>119021.5753340887</v>
      </c>
      <c r="N96" s="578">
        <v>0</v>
      </c>
      <c r="O96" s="578">
        <v>0</v>
      </c>
      <c r="P96" s="578">
        <v>36067.86</v>
      </c>
      <c r="Q96" s="578">
        <v>388251.35370404262</v>
      </c>
      <c r="R96" s="578">
        <v>0</v>
      </c>
      <c r="S96" s="571">
        <v>0</v>
      </c>
      <c r="T96" s="578">
        <v>32191.803139455111</v>
      </c>
      <c r="U96" s="578">
        <v>68164.63</v>
      </c>
      <c r="V96" s="572">
        <v>643697.2221775864</v>
      </c>
      <c r="W96" s="573"/>
      <c r="X96" s="574">
        <v>3438076.1521775862</v>
      </c>
      <c r="Y96" s="555">
        <v>-2310794.6800000002</v>
      </c>
      <c r="Z96" s="584">
        <v>1127281.4721775861</v>
      </c>
      <c r="AA96" s="600">
        <v>0.32788147274271279</v>
      </c>
      <c r="AB96" s="600"/>
      <c r="AC96" s="569">
        <v>502299.09899399988</v>
      </c>
      <c r="AD96" s="569">
        <v>0</v>
      </c>
      <c r="AE96" s="569">
        <v>18597.147676535282</v>
      </c>
      <c r="AF96" s="569">
        <v>25885.28092865042</v>
      </c>
      <c r="AG96" s="569">
        <v>0</v>
      </c>
      <c r="AH96" s="570">
        <v>546781.52759918571</v>
      </c>
      <c r="AI96" s="545"/>
      <c r="AJ96" s="545">
        <v>-1462.16</v>
      </c>
      <c r="AK96" s="545">
        <v>-2655.76</v>
      </c>
      <c r="AL96" s="545">
        <v>-1462.16</v>
      </c>
      <c r="AM96" s="545">
        <v>-14.92</v>
      </c>
      <c r="AN96" s="545">
        <v>-26229.360000000001</v>
      </c>
      <c r="AO96" s="545">
        <v>-24316.22</v>
      </c>
      <c r="AP96" s="545">
        <v>-362507.93580721272</v>
      </c>
      <c r="AQ96" s="563">
        <v>-395491.1268833112</v>
      </c>
      <c r="AR96" s="563">
        <v>-44461.599999999999</v>
      </c>
      <c r="AS96" s="563">
        <v>-17038.64</v>
      </c>
      <c r="AT96" s="563">
        <v>-37248.037078193491</v>
      </c>
      <c r="AU96" s="563">
        <v>-5803.88</v>
      </c>
      <c r="AV96" s="563">
        <v>56619.720282913098</v>
      </c>
      <c r="AW96" s="563">
        <v>2768.273719904832</v>
      </c>
      <c r="AX96" s="556">
        <v>-859303.80576589948</v>
      </c>
      <c r="AY96" s="545"/>
      <c r="AZ96" s="580">
        <v>928869.40732683789</v>
      </c>
      <c r="BA96" s="581">
        <v>259623.29895332569</v>
      </c>
      <c r="BB96" s="574"/>
      <c r="BC96" s="585">
        <v>2003251.9002910361</v>
      </c>
      <c r="BD96" s="563">
        <v>114838.75</v>
      </c>
      <c r="BE96" s="574">
        <v>2118090.6502910359</v>
      </c>
      <c r="BF96" s="594"/>
      <c r="BG96" s="545">
        <v>499.03416219839141</v>
      </c>
      <c r="BH96" s="545">
        <v>108.6853753351206</v>
      </c>
      <c r="BI96" s="545">
        <v>679.18257372654159</v>
      </c>
      <c r="BJ96" s="545">
        <v>491.96042225201069</v>
      </c>
      <c r="BK96" s="545">
        <v>57.183176943699728</v>
      </c>
      <c r="BL96" s="545">
        <v>36.862419571045571</v>
      </c>
      <c r="BM96" s="556">
        <v>1872.908130026809</v>
      </c>
      <c r="BN96" s="545"/>
      <c r="BO96" s="545">
        <v>79.773173816413305</v>
      </c>
      <c r="BP96" s="545">
        <v>0</v>
      </c>
      <c r="BQ96" s="545">
        <v>0</v>
      </c>
      <c r="BR96" s="545">
        <v>24.17416890080429</v>
      </c>
      <c r="BS96" s="545">
        <v>260.22208693300439</v>
      </c>
      <c r="BT96" s="545">
        <v>0</v>
      </c>
      <c r="BU96" s="545">
        <v>0</v>
      </c>
      <c r="BV96" s="545">
        <v>21.57627556263747</v>
      </c>
      <c r="BW96" s="545">
        <v>45.686749329758719</v>
      </c>
      <c r="BX96" s="556">
        <v>431.43245454261819</v>
      </c>
      <c r="BY96" s="555"/>
      <c r="BZ96" s="556">
        <v>2304.3405845694278</v>
      </c>
      <c r="CA96" s="556">
        <v>-1548.79</v>
      </c>
      <c r="CB96" s="556">
        <v>755.55058456942766</v>
      </c>
      <c r="CC96" s="600">
        <v>0.32788147274271279</v>
      </c>
      <c r="CD96" s="600"/>
      <c r="CE96" s="545">
        <v>336.66159449999998</v>
      </c>
      <c r="CF96" s="545">
        <v>0</v>
      </c>
      <c r="CG96" s="545">
        <v>12.464576190707289</v>
      </c>
      <c r="CH96" s="545">
        <v>17.34938400043594</v>
      </c>
      <c r="CI96" s="545">
        <v>0</v>
      </c>
      <c r="CJ96" s="556">
        <v>366.47555469114332</v>
      </c>
      <c r="CK96" s="545">
        <v>0</v>
      </c>
      <c r="CL96" s="545">
        <v>-0.98000000000000009</v>
      </c>
      <c r="CM96" s="545">
        <v>-1.78</v>
      </c>
      <c r="CN96" s="545">
        <v>-0.98000000000000009</v>
      </c>
      <c r="CO96" s="545">
        <v>-0.01</v>
      </c>
      <c r="CP96" s="545">
        <v>-17.579999999999998</v>
      </c>
      <c r="CQ96" s="545">
        <v>-16.297734584450399</v>
      </c>
      <c r="CR96" s="545">
        <v>-242.96778539357419</v>
      </c>
      <c r="CS96" s="545">
        <v>-265.0744818252756</v>
      </c>
      <c r="CT96" s="545">
        <v>-29.8</v>
      </c>
      <c r="CU96" s="545">
        <v>-11.42</v>
      </c>
      <c r="CV96" s="545">
        <v>-24.96517230441923</v>
      </c>
      <c r="CW96" s="545">
        <v>-3.89</v>
      </c>
      <c r="CX96" s="545">
        <v>37.948874184258109</v>
      </c>
      <c r="CY96" s="545">
        <v>1.855411340418788</v>
      </c>
      <c r="CZ96" s="556">
        <v>-575.94088858304258</v>
      </c>
      <c r="DA96" s="545"/>
      <c r="DB96" s="556">
        <v>622.5666268946635</v>
      </c>
      <c r="DC96" s="556">
        <v>174.0102539901647</v>
      </c>
      <c r="DD96" s="545">
        <v>0</v>
      </c>
      <c r="DE96" s="554">
        <v>1342.662131562357</v>
      </c>
      <c r="DF96" s="545">
        <v>76.969671581769433</v>
      </c>
      <c r="DG96" s="556">
        <v>1419.631803144126</v>
      </c>
    </row>
    <row r="97" spans="1:111">
      <c r="A97" s="568">
        <v>257</v>
      </c>
      <c r="B97" s="576">
        <v>1</v>
      </c>
      <c r="C97" s="577">
        <v>41635</v>
      </c>
      <c r="D97" s="546" t="s">
        <v>128</v>
      </c>
      <c r="E97" s="578">
        <v>21601180.719999999</v>
      </c>
      <c r="F97" s="578">
        <v>4263816.78</v>
      </c>
      <c r="G97" s="578">
        <v>25047486.5</v>
      </c>
      <c r="H97" s="578">
        <v>24651487</v>
      </c>
      <c r="I97" s="578">
        <v>2382915.7000000002</v>
      </c>
      <c r="J97" s="578">
        <v>2161992.33</v>
      </c>
      <c r="K97" s="579">
        <v>80108879.030000001</v>
      </c>
      <c r="L97" s="545"/>
      <c r="M97" s="578">
        <v>2549651.4086758038</v>
      </c>
      <c r="N97" s="578">
        <v>939210.65700000012</v>
      </c>
      <c r="O97" s="578">
        <v>1817991.1188000001</v>
      </c>
      <c r="P97" s="578">
        <v>10774271.289999999</v>
      </c>
      <c r="Q97" s="578">
        <v>309792.87628183112</v>
      </c>
      <c r="R97" s="578">
        <v>0</v>
      </c>
      <c r="S97" s="571">
        <v>212527.85</v>
      </c>
      <c r="T97" s="578">
        <v>1328976.397114615</v>
      </c>
      <c r="U97" s="578">
        <v>1819064.96</v>
      </c>
      <c r="V97" s="572">
        <v>19751486.557872251</v>
      </c>
      <c r="W97" s="573"/>
      <c r="X97" s="574">
        <v>99860365.587872252</v>
      </c>
      <c r="Y97" s="555">
        <v>-64483871.649999999</v>
      </c>
      <c r="Z97" s="584">
        <v>35376493.937872253</v>
      </c>
      <c r="AA97" s="600">
        <v>0.35425960769933962</v>
      </c>
      <c r="AB97" s="600"/>
      <c r="AC97" s="569">
        <v>0</v>
      </c>
      <c r="AD97" s="569">
        <v>0</v>
      </c>
      <c r="AE97" s="569">
        <v>316433.91381303378</v>
      </c>
      <c r="AF97" s="569">
        <v>919115.34383911989</v>
      </c>
      <c r="AG97" s="569">
        <v>447861.71612382389</v>
      </c>
      <c r="AH97" s="570">
        <v>1683410.973775978</v>
      </c>
      <c r="AI97" s="545"/>
      <c r="AJ97" s="545">
        <v>-40802.300000000003</v>
      </c>
      <c r="AK97" s="545">
        <v>-74110.3</v>
      </c>
      <c r="AL97" s="545">
        <v>-40802.300000000003</v>
      </c>
      <c r="AM97" s="545">
        <v>-416.35</v>
      </c>
      <c r="AN97" s="545">
        <v>-731943.29999999993</v>
      </c>
      <c r="AO97" s="545">
        <v>-2540496.4889500001</v>
      </c>
      <c r="AP97" s="545">
        <v>6730177.9833535608</v>
      </c>
      <c r="AQ97" s="563">
        <v>2637662.6324531762</v>
      </c>
      <c r="AR97" s="563">
        <v>-1240723</v>
      </c>
      <c r="AS97" s="563">
        <v>-475471.7</v>
      </c>
      <c r="AT97" s="563">
        <v>-858042.26712741191</v>
      </c>
      <c r="AU97" s="563">
        <v>-161960.15</v>
      </c>
      <c r="AV97" s="563">
        <v>1203900.2007343441</v>
      </c>
      <c r="AW97" s="563">
        <v>-189170.42122657201</v>
      </c>
      <c r="AX97" s="556">
        <v>4217802.2392370962</v>
      </c>
      <c r="AY97" s="545"/>
      <c r="AZ97" s="580">
        <v>-1111643.232422119</v>
      </c>
      <c r="BA97" s="581">
        <v>2120381.6976990872</v>
      </c>
      <c r="BB97" s="574"/>
      <c r="BC97" s="585">
        <v>42286445.616162293</v>
      </c>
      <c r="BD97" s="563">
        <v>-574488.79725000006</v>
      </c>
      <c r="BE97" s="574">
        <v>41711956.81891229</v>
      </c>
      <c r="BF97" s="594"/>
      <c r="BG97" s="545">
        <v>518.82264248829108</v>
      </c>
      <c r="BH97" s="545">
        <v>102.4094338897562</v>
      </c>
      <c r="BI97" s="545">
        <v>601.59688963612348</v>
      </c>
      <c r="BJ97" s="545">
        <v>592.0856731115648</v>
      </c>
      <c r="BK97" s="545">
        <v>57.233474240422723</v>
      </c>
      <c r="BL97" s="545">
        <v>51.927280653296499</v>
      </c>
      <c r="BM97" s="556">
        <v>1924.075394019455</v>
      </c>
      <c r="BN97" s="545"/>
      <c r="BO97" s="545">
        <v>61.238174821083327</v>
      </c>
      <c r="BP97" s="545">
        <v>22.558199999999999</v>
      </c>
      <c r="BQ97" s="545">
        <v>43.664972230094882</v>
      </c>
      <c r="BR97" s="545">
        <v>258.77918313918582</v>
      </c>
      <c r="BS97" s="545">
        <v>7.4406839505663758</v>
      </c>
      <c r="BT97" s="545">
        <v>0</v>
      </c>
      <c r="BU97" s="545">
        <v>5.104547856370842</v>
      </c>
      <c r="BV97" s="545">
        <v>31.919692497048509</v>
      </c>
      <c r="BW97" s="545">
        <v>43.690764020655699</v>
      </c>
      <c r="BX97" s="556">
        <v>474.39621851500539</v>
      </c>
      <c r="BY97" s="555"/>
      <c r="BZ97" s="556">
        <v>2398.4716125344598</v>
      </c>
      <c r="CA97" s="556">
        <v>-1548.79</v>
      </c>
      <c r="CB97" s="556">
        <v>849.68161253446021</v>
      </c>
      <c r="CC97" s="600">
        <v>0.35425960769933962</v>
      </c>
      <c r="CD97" s="600"/>
      <c r="CE97" s="545">
        <v>0</v>
      </c>
      <c r="CF97" s="545">
        <v>0</v>
      </c>
      <c r="CG97" s="545">
        <v>7.6001900759705494</v>
      </c>
      <c r="CH97" s="545">
        <v>22.075545666845681</v>
      </c>
      <c r="CI97" s="545">
        <v>10.756856397834129</v>
      </c>
      <c r="CJ97" s="556">
        <v>40.432592140650357</v>
      </c>
      <c r="CK97" s="545">
        <v>0</v>
      </c>
      <c r="CL97" s="545">
        <v>-0.97999999999999987</v>
      </c>
      <c r="CM97" s="545">
        <v>-1.78</v>
      </c>
      <c r="CN97" s="545">
        <v>-0.97999999999999987</v>
      </c>
      <c r="CO97" s="545">
        <v>-0.01</v>
      </c>
      <c r="CP97" s="545">
        <v>-17.579999999999998</v>
      </c>
      <c r="CQ97" s="545">
        <v>-61.018289634922553</v>
      </c>
      <c r="CR97" s="545">
        <v>161.64712341428029</v>
      </c>
      <c r="CS97" s="545">
        <v>63.35205073743667</v>
      </c>
      <c r="CT97" s="545">
        <v>-29.8</v>
      </c>
      <c r="CU97" s="545">
        <v>-11.42</v>
      </c>
      <c r="CV97" s="545">
        <v>-20.60867700558213</v>
      </c>
      <c r="CW97" s="545">
        <v>-3.89</v>
      </c>
      <c r="CX97" s="545">
        <v>28.91558065892503</v>
      </c>
      <c r="CY97" s="545">
        <v>-4.5435432022714544</v>
      </c>
      <c r="CZ97" s="556">
        <v>101.3042449678659</v>
      </c>
      <c r="DA97" s="545"/>
      <c r="DB97" s="556">
        <v>-26.69972937245393</v>
      </c>
      <c r="DC97" s="556">
        <v>50.927865922879469</v>
      </c>
      <c r="DD97" s="545">
        <v>0</v>
      </c>
      <c r="DE97" s="554">
        <v>1015.646586193402</v>
      </c>
      <c r="DF97" s="545">
        <v>-13.798217779512431</v>
      </c>
      <c r="DG97" s="556">
        <v>1001.848368413889</v>
      </c>
    </row>
    <row r="98" spans="1:111">
      <c r="A98" s="568">
        <v>260</v>
      </c>
      <c r="B98" s="576">
        <v>12</v>
      </c>
      <c r="C98" s="577">
        <v>9566</v>
      </c>
      <c r="D98" s="546" t="s">
        <v>129</v>
      </c>
      <c r="E98" s="578">
        <v>2341323.9900000002</v>
      </c>
      <c r="F98" s="578">
        <v>515091.96</v>
      </c>
      <c r="G98" s="578">
        <v>3971640.6</v>
      </c>
      <c r="H98" s="578">
        <v>3850063.7</v>
      </c>
      <c r="I98" s="578">
        <v>595957.14</v>
      </c>
      <c r="J98" s="578">
        <v>376728.39</v>
      </c>
      <c r="K98" s="579">
        <v>11650805.779999999</v>
      </c>
      <c r="L98" s="545"/>
      <c r="M98" s="578">
        <v>1082712.9249715421</v>
      </c>
      <c r="N98" s="578">
        <v>0</v>
      </c>
      <c r="O98" s="578">
        <v>0</v>
      </c>
      <c r="P98" s="578">
        <v>1637080.09</v>
      </c>
      <c r="Q98" s="578">
        <v>1057763.6943735811</v>
      </c>
      <c r="R98" s="578">
        <v>0</v>
      </c>
      <c r="S98" s="571">
        <v>117458.14</v>
      </c>
      <c r="T98" s="578">
        <v>365161.98614816612</v>
      </c>
      <c r="U98" s="578">
        <v>604175.05999999994</v>
      </c>
      <c r="V98" s="572">
        <v>4864351.8954932895</v>
      </c>
      <c r="W98" s="573"/>
      <c r="X98" s="574">
        <v>16515157.675493291</v>
      </c>
      <c r="Y98" s="555">
        <v>-14815725.140000001</v>
      </c>
      <c r="Z98" s="584">
        <v>1699432.5354932901</v>
      </c>
      <c r="AA98" s="600">
        <v>0.102901381196927</v>
      </c>
      <c r="AB98" s="600"/>
      <c r="AC98" s="569">
        <v>1162715.3112959999</v>
      </c>
      <c r="AD98" s="569">
        <v>0</v>
      </c>
      <c r="AE98" s="569">
        <v>133909.18931924569</v>
      </c>
      <c r="AF98" s="569">
        <v>169390.03071313561</v>
      </c>
      <c r="AG98" s="569">
        <v>0</v>
      </c>
      <c r="AH98" s="570">
        <v>1466014.531328381</v>
      </c>
      <c r="AI98" s="545"/>
      <c r="AJ98" s="545">
        <v>-9374.68</v>
      </c>
      <c r="AK98" s="545">
        <v>-17027.48</v>
      </c>
      <c r="AL98" s="545">
        <v>-9374.68</v>
      </c>
      <c r="AM98" s="545">
        <v>-95.66</v>
      </c>
      <c r="AN98" s="545">
        <v>-168170.28</v>
      </c>
      <c r="AO98" s="545">
        <v>-320949.14994999999</v>
      </c>
      <c r="AP98" s="545">
        <v>2820993.2121783858</v>
      </c>
      <c r="AQ98" s="563">
        <v>1314052.624649171</v>
      </c>
      <c r="AR98" s="563">
        <v>-285066.8</v>
      </c>
      <c r="AS98" s="563">
        <v>-109243.72</v>
      </c>
      <c r="AT98" s="563">
        <v>-260861.15683367819</v>
      </c>
      <c r="AU98" s="563">
        <v>-37211.74</v>
      </c>
      <c r="AV98" s="563">
        <v>452936.70176236902</v>
      </c>
      <c r="AW98" s="563">
        <v>149080.79292637121</v>
      </c>
      <c r="AX98" s="556">
        <v>3519687.984732619</v>
      </c>
      <c r="AY98" s="545"/>
      <c r="AZ98" s="580">
        <v>5526111.7606845228</v>
      </c>
      <c r="BA98" s="581">
        <v>1635869.354983395</v>
      </c>
      <c r="BB98" s="574"/>
      <c r="BC98" s="585">
        <v>13847116.167222209</v>
      </c>
      <c r="BD98" s="563">
        <v>-75881.912499999977</v>
      </c>
      <c r="BE98" s="574">
        <v>13771234.25472221</v>
      </c>
      <c r="BF98" s="594"/>
      <c r="BG98" s="545">
        <v>244.75475538365049</v>
      </c>
      <c r="BH98" s="545">
        <v>53.846117499477309</v>
      </c>
      <c r="BI98" s="545">
        <v>415.18300229981179</v>
      </c>
      <c r="BJ98" s="545">
        <v>402.47372987664642</v>
      </c>
      <c r="BK98" s="545">
        <v>62.299512858038888</v>
      </c>
      <c r="BL98" s="545">
        <v>39.382018607568469</v>
      </c>
      <c r="BM98" s="556">
        <v>1217.939136525194</v>
      </c>
      <c r="BN98" s="545"/>
      <c r="BO98" s="545">
        <v>113.18345441893609</v>
      </c>
      <c r="BP98" s="545">
        <v>0</v>
      </c>
      <c r="BQ98" s="545">
        <v>0</v>
      </c>
      <c r="BR98" s="545">
        <v>171.13528015889611</v>
      </c>
      <c r="BS98" s="545">
        <v>110.5753391567615</v>
      </c>
      <c r="BT98" s="545">
        <v>0</v>
      </c>
      <c r="BU98" s="545">
        <v>12.27871001463517</v>
      </c>
      <c r="BV98" s="545">
        <v>38.172902587096601</v>
      </c>
      <c r="BW98" s="545">
        <v>63.158588751829392</v>
      </c>
      <c r="BX98" s="556">
        <v>508.50427508815483</v>
      </c>
      <c r="BY98" s="555"/>
      <c r="BZ98" s="556">
        <v>1726.443411613348</v>
      </c>
      <c r="CA98" s="556">
        <v>-1548.79</v>
      </c>
      <c r="CB98" s="556">
        <v>177.65341161334831</v>
      </c>
      <c r="CC98" s="600">
        <v>0.102901381196927</v>
      </c>
      <c r="CD98" s="600"/>
      <c r="CE98" s="545">
        <v>121.546656</v>
      </c>
      <c r="CF98" s="545">
        <v>0</v>
      </c>
      <c r="CG98" s="545">
        <v>13.99845173732445</v>
      </c>
      <c r="CH98" s="545">
        <v>17.707508960185621</v>
      </c>
      <c r="CI98" s="545">
        <v>0</v>
      </c>
      <c r="CJ98" s="556">
        <v>153.25261669751009</v>
      </c>
      <c r="CK98" s="545">
        <v>0</v>
      </c>
      <c r="CL98" s="545">
        <v>-0.98</v>
      </c>
      <c r="CM98" s="545">
        <v>-1.78</v>
      </c>
      <c r="CN98" s="545">
        <v>-0.98</v>
      </c>
      <c r="CO98" s="545">
        <v>-0.01</v>
      </c>
      <c r="CP98" s="545">
        <v>-17.579999999999998</v>
      </c>
      <c r="CQ98" s="545">
        <v>-33.551029683253191</v>
      </c>
      <c r="CR98" s="545">
        <v>294.89788962767989</v>
      </c>
      <c r="CS98" s="545">
        <v>137.366989823246</v>
      </c>
      <c r="CT98" s="545">
        <v>-29.8</v>
      </c>
      <c r="CU98" s="545">
        <v>-11.42</v>
      </c>
      <c r="CV98" s="545">
        <v>-27.269617063942938</v>
      </c>
      <c r="CW98" s="545">
        <v>-3.89</v>
      </c>
      <c r="CX98" s="545">
        <v>47.348599389752152</v>
      </c>
      <c r="CY98" s="545">
        <v>15.58444416959766</v>
      </c>
      <c r="CZ98" s="556">
        <v>367.93727626307958</v>
      </c>
      <c r="DA98" s="545"/>
      <c r="DB98" s="556">
        <v>577.68260094966786</v>
      </c>
      <c r="DC98" s="556">
        <v>171.00871367169091</v>
      </c>
      <c r="DD98" s="545">
        <v>0</v>
      </c>
      <c r="DE98" s="554">
        <v>1447.534619195297</v>
      </c>
      <c r="DF98" s="545">
        <v>-7.932460014635164</v>
      </c>
      <c r="DG98" s="556">
        <v>1439.6021591806621</v>
      </c>
    </row>
    <row r="99" spans="1:111">
      <c r="A99" s="568">
        <v>261</v>
      </c>
      <c r="B99" s="576">
        <v>19</v>
      </c>
      <c r="C99" s="577">
        <v>6837</v>
      </c>
      <c r="D99" s="546" t="s">
        <v>130</v>
      </c>
      <c r="E99" s="578">
        <v>3121765.32</v>
      </c>
      <c r="F99" s="578">
        <v>457859.52</v>
      </c>
      <c r="G99" s="578">
        <v>3546691.4</v>
      </c>
      <c r="H99" s="578">
        <v>2949868.95</v>
      </c>
      <c r="I99" s="578">
        <v>406854.68</v>
      </c>
      <c r="J99" s="578">
        <v>358739.76</v>
      </c>
      <c r="K99" s="579">
        <v>10841779.630000001</v>
      </c>
      <c r="L99" s="545"/>
      <c r="M99" s="578">
        <v>386527.44860494841</v>
      </c>
      <c r="N99" s="578">
        <v>0</v>
      </c>
      <c r="O99" s="578">
        <v>0</v>
      </c>
      <c r="P99" s="578">
        <v>757425.05999999994</v>
      </c>
      <c r="Q99" s="578">
        <v>6224404.8000000007</v>
      </c>
      <c r="R99" s="578">
        <v>0</v>
      </c>
      <c r="S99" s="571">
        <v>0</v>
      </c>
      <c r="T99" s="578">
        <v>184989.12525732501</v>
      </c>
      <c r="U99" s="578">
        <v>307181.01250000001</v>
      </c>
      <c r="V99" s="572">
        <v>7860527.4463622747</v>
      </c>
      <c r="W99" s="573"/>
      <c r="X99" s="574">
        <v>18702307.076362271</v>
      </c>
      <c r="Y99" s="555">
        <v>-10589077.23</v>
      </c>
      <c r="Z99" s="584">
        <v>8113229.8463622741</v>
      </c>
      <c r="AA99" s="600">
        <v>0.43380903827723649</v>
      </c>
      <c r="AB99" s="600"/>
      <c r="AC99" s="569">
        <v>2231359.0877654999</v>
      </c>
      <c r="AD99" s="569">
        <v>0</v>
      </c>
      <c r="AE99" s="569">
        <v>109795.3648951556</v>
      </c>
      <c r="AF99" s="569">
        <v>119102.90340472299</v>
      </c>
      <c r="AG99" s="569">
        <v>118768.2038439848</v>
      </c>
      <c r="AH99" s="570">
        <v>2579025.5599093628</v>
      </c>
      <c r="AI99" s="545"/>
      <c r="AJ99" s="545">
        <v>-6700.26</v>
      </c>
      <c r="AK99" s="545">
        <v>-12169.86</v>
      </c>
      <c r="AL99" s="545">
        <v>-6700.26</v>
      </c>
      <c r="AM99" s="545">
        <v>-68.37</v>
      </c>
      <c r="AN99" s="545">
        <v>-120194.46</v>
      </c>
      <c r="AO99" s="545">
        <v>-66663.260500000004</v>
      </c>
      <c r="AP99" s="545">
        <v>610566.06775582687</v>
      </c>
      <c r="AQ99" s="563">
        <v>1614113.545952565</v>
      </c>
      <c r="AR99" s="563">
        <v>-203742.6</v>
      </c>
      <c r="AS99" s="563">
        <v>-78078.539999999994</v>
      </c>
      <c r="AT99" s="563">
        <v>-253387.23068324901</v>
      </c>
      <c r="AU99" s="563">
        <v>-26595.93</v>
      </c>
      <c r="AV99" s="563">
        <v>217308.116560472</v>
      </c>
      <c r="AW99" s="563">
        <v>56004.538707233092</v>
      </c>
      <c r="AX99" s="556">
        <v>1723691.4977928479</v>
      </c>
      <c r="AY99" s="545"/>
      <c r="AZ99" s="580">
        <v>-554564.20339797006</v>
      </c>
      <c r="BA99" s="581">
        <v>784277.79304340575</v>
      </c>
      <c r="BB99" s="574"/>
      <c r="BC99" s="585">
        <v>12645660.49370992</v>
      </c>
      <c r="BD99" s="563">
        <v>-171463.08750000011</v>
      </c>
      <c r="BE99" s="574">
        <v>12474197.40620992</v>
      </c>
      <c r="BF99" s="594"/>
      <c r="BG99" s="545">
        <v>456.59870118473009</v>
      </c>
      <c r="BH99" s="545">
        <v>66.967898200965337</v>
      </c>
      <c r="BI99" s="545">
        <v>518.74965628199504</v>
      </c>
      <c r="BJ99" s="545">
        <v>431.456625713032</v>
      </c>
      <c r="BK99" s="545">
        <v>59.507778265321043</v>
      </c>
      <c r="BL99" s="545">
        <v>52.470346643264577</v>
      </c>
      <c r="BM99" s="556">
        <v>1585.751006289308</v>
      </c>
      <c r="BN99" s="545"/>
      <c r="BO99" s="545">
        <v>56.53465680926552</v>
      </c>
      <c r="BP99" s="545">
        <v>0</v>
      </c>
      <c r="BQ99" s="545">
        <v>0</v>
      </c>
      <c r="BR99" s="545">
        <v>110.78324703817459</v>
      </c>
      <c r="BS99" s="545">
        <v>910.40000000000009</v>
      </c>
      <c r="BT99" s="545">
        <v>0</v>
      </c>
      <c r="BU99" s="545">
        <v>0</v>
      </c>
      <c r="BV99" s="545">
        <v>27.057060883037138</v>
      </c>
      <c r="BW99" s="545">
        <v>44.92921054556092</v>
      </c>
      <c r="BX99" s="556">
        <v>1149.7041752760381</v>
      </c>
      <c r="BY99" s="555"/>
      <c r="BZ99" s="556">
        <v>2735.4551815653472</v>
      </c>
      <c r="CA99" s="556">
        <v>-1548.79</v>
      </c>
      <c r="CB99" s="556">
        <v>1186.665181565347</v>
      </c>
      <c r="CC99" s="600">
        <v>0.43380903827723649</v>
      </c>
      <c r="CD99" s="600"/>
      <c r="CE99" s="545">
        <v>326.36523149999999</v>
      </c>
      <c r="CF99" s="545">
        <v>0</v>
      </c>
      <c r="CG99" s="545">
        <v>16.058997351931481</v>
      </c>
      <c r="CH99" s="545">
        <v>17.420345678619711</v>
      </c>
      <c r="CI99" s="545">
        <v>17.371391523180449</v>
      </c>
      <c r="CJ99" s="556">
        <v>377.21596605373162</v>
      </c>
      <c r="CK99" s="545">
        <v>0</v>
      </c>
      <c r="CL99" s="545">
        <v>-0.98</v>
      </c>
      <c r="CM99" s="545">
        <v>-1.78</v>
      </c>
      <c r="CN99" s="545">
        <v>-0.98</v>
      </c>
      <c r="CO99" s="545">
        <v>-0.01</v>
      </c>
      <c r="CP99" s="545">
        <v>-17.579999999999998</v>
      </c>
      <c r="CQ99" s="545">
        <v>-9.750367193213398</v>
      </c>
      <c r="CR99" s="545">
        <v>89.303213069449598</v>
      </c>
      <c r="CS99" s="545">
        <v>236.08505864451729</v>
      </c>
      <c r="CT99" s="545">
        <v>-29.8</v>
      </c>
      <c r="CU99" s="545">
        <v>-11.42</v>
      </c>
      <c r="CV99" s="545">
        <v>-37.061171666410551</v>
      </c>
      <c r="CW99" s="545">
        <v>-3.89</v>
      </c>
      <c r="CX99" s="545">
        <v>31.784132888762901</v>
      </c>
      <c r="CY99" s="545">
        <v>8.1913907718638423</v>
      </c>
      <c r="CZ99" s="556">
        <v>252.11225651496969</v>
      </c>
      <c r="DA99" s="545"/>
      <c r="DB99" s="556">
        <v>-81.112213455897333</v>
      </c>
      <c r="DC99" s="556">
        <v>114.7108078167918</v>
      </c>
      <c r="DD99" s="545">
        <v>0</v>
      </c>
      <c r="DE99" s="554">
        <v>1849.591998494943</v>
      </c>
      <c r="DF99" s="545">
        <v>-25.078702281702508</v>
      </c>
      <c r="DG99" s="556">
        <v>1824.51329621324</v>
      </c>
    </row>
    <row r="100" spans="1:111">
      <c r="A100" s="568">
        <v>263</v>
      </c>
      <c r="B100" s="576">
        <v>11</v>
      </c>
      <c r="C100" s="577">
        <v>7354</v>
      </c>
      <c r="D100" s="546" t="s">
        <v>131</v>
      </c>
      <c r="E100" s="578">
        <v>3085882.96</v>
      </c>
      <c r="F100" s="578">
        <v>658173.05999999994</v>
      </c>
      <c r="G100" s="578">
        <v>3685617.1</v>
      </c>
      <c r="H100" s="578">
        <v>3434589.2</v>
      </c>
      <c r="I100" s="578">
        <v>438313.24</v>
      </c>
      <c r="J100" s="578">
        <v>309852</v>
      </c>
      <c r="K100" s="579">
        <v>11612427.560000001</v>
      </c>
      <c r="L100" s="545"/>
      <c r="M100" s="578">
        <v>548499.03312501614</v>
      </c>
      <c r="N100" s="578">
        <v>0</v>
      </c>
      <c r="O100" s="578">
        <v>0</v>
      </c>
      <c r="P100" s="578">
        <v>302569.27</v>
      </c>
      <c r="Q100" s="578">
        <v>1120623.276660989</v>
      </c>
      <c r="R100" s="578">
        <v>0</v>
      </c>
      <c r="S100" s="571">
        <v>0</v>
      </c>
      <c r="T100" s="578">
        <v>201757.26348642429</v>
      </c>
      <c r="U100" s="578">
        <v>333403.01500000001</v>
      </c>
      <c r="V100" s="572">
        <v>2506851.85827243</v>
      </c>
      <c r="W100" s="573"/>
      <c r="X100" s="574">
        <v>14119279.41827243</v>
      </c>
      <c r="Y100" s="555">
        <v>-11389801.66</v>
      </c>
      <c r="Z100" s="584">
        <v>2729477.7582724299</v>
      </c>
      <c r="AA100" s="600">
        <v>0.19331565566583259</v>
      </c>
      <c r="AB100" s="600"/>
      <c r="AC100" s="569">
        <v>410422.09962599998</v>
      </c>
      <c r="AD100" s="569">
        <v>0</v>
      </c>
      <c r="AE100" s="569">
        <v>84948.590215186297</v>
      </c>
      <c r="AF100" s="569">
        <v>135857.42396247369</v>
      </c>
      <c r="AG100" s="569">
        <v>0</v>
      </c>
      <c r="AH100" s="570">
        <v>631228.11380365991</v>
      </c>
      <c r="AI100" s="545"/>
      <c r="AJ100" s="545">
        <v>-7206.92</v>
      </c>
      <c r="AK100" s="545">
        <v>-13090.12</v>
      </c>
      <c r="AL100" s="545">
        <v>-7206.92</v>
      </c>
      <c r="AM100" s="545">
        <v>-73.540000000000006</v>
      </c>
      <c r="AN100" s="545">
        <v>-129283.32</v>
      </c>
      <c r="AO100" s="545">
        <v>-287427.77344999998</v>
      </c>
      <c r="AP100" s="545">
        <v>1100378.9465230771</v>
      </c>
      <c r="AQ100" s="563">
        <v>225225.1799436592</v>
      </c>
      <c r="AR100" s="563">
        <v>-219149.2</v>
      </c>
      <c r="AS100" s="563">
        <v>-83982.68</v>
      </c>
      <c r="AT100" s="563">
        <v>-185829.06729874</v>
      </c>
      <c r="AU100" s="563">
        <v>-28607.06</v>
      </c>
      <c r="AV100" s="563">
        <v>321467.68671890191</v>
      </c>
      <c r="AW100" s="563">
        <v>25958.482783786341</v>
      </c>
      <c r="AX100" s="556">
        <v>711173.69522068452</v>
      </c>
      <c r="AY100" s="545"/>
      <c r="AZ100" s="580">
        <v>4627018.4718615329</v>
      </c>
      <c r="BA100" s="581">
        <v>1317082.575227286</v>
      </c>
      <c r="BB100" s="574"/>
      <c r="BC100" s="585">
        <v>10015980.61438559</v>
      </c>
      <c r="BD100" s="563">
        <v>247521.67499999999</v>
      </c>
      <c r="BE100" s="574">
        <v>10263502.289385591</v>
      </c>
      <c r="BF100" s="594"/>
      <c r="BG100" s="545">
        <v>419.61965732934459</v>
      </c>
      <c r="BH100" s="545">
        <v>89.498648354636927</v>
      </c>
      <c r="BI100" s="545">
        <v>501.17175686701108</v>
      </c>
      <c r="BJ100" s="545">
        <v>467.03687788958388</v>
      </c>
      <c r="BK100" s="545">
        <v>59.602017949415277</v>
      </c>
      <c r="BL100" s="545">
        <v>42.133804732118577</v>
      </c>
      <c r="BM100" s="556">
        <v>1579.06276312211</v>
      </c>
      <c r="BN100" s="545"/>
      <c r="BO100" s="545">
        <v>74.585128246534694</v>
      </c>
      <c r="BP100" s="545">
        <v>0</v>
      </c>
      <c r="BQ100" s="545">
        <v>0</v>
      </c>
      <c r="BR100" s="545">
        <v>41.143496056567862</v>
      </c>
      <c r="BS100" s="545">
        <v>152.38282249945459</v>
      </c>
      <c r="BT100" s="545">
        <v>0</v>
      </c>
      <c r="BU100" s="545">
        <v>0</v>
      </c>
      <c r="BV100" s="545">
        <v>27.435037188798521</v>
      </c>
      <c r="BW100" s="545">
        <v>45.336281615447383</v>
      </c>
      <c r="BX100" s="556">
        <v>340.88276560680299</v>
      </c>
      <c r="BY100" s="555"/>
      <c r="BZ100" s="556">
        <v>1919.945528728914</v>
      </c>
      <c r="CA100" s="556">
        <v>-1548.79</v>
      </c>
      <c r="CB100" s="556">
        <v>371.15552872891351</v>
      </c>
      <c r="CC100" s="600">
        <v>0.19331565566583259</v>
      </c>
      <c r="CD100" s="600"/>
      <c r="CE100" s="545">
        <v>55.809368999999997</v>
      </c>
      <c r="CF100" s="545">
        <v>0</v>
      </c>
      <c r="CG100" s="545">
        <v>11.551344875603251</v>
      </c>
      <c r="CH100" s="545">
        <v>18.473949410181351</v>
      </c>
      <c r="CI100" s="545">
        <v>0</v>
      </c>
      <c r="CJ100" s="556">
        <v>85.8346632857846</v>
      </c>
      <c r="CK100" s="545">
        <v>0</v>
      </c>
      <c r="CL100" s="545">
        <v>-0.98</v>
      </c>
      <c r="CM100" s="545">
        <v>-1.78</v>
      </c>
      <c r="CN100" s="545">
        <v>-0.98</v>
      </c>
      <c r="CO100" s="545">
        <v>-0.01</v>
      </c>
      <c r="CP100" s="545">
        <v>-17.579999999999998</v>
      </c>
      <c r="CQ100" s="545">
        <v>-39.084549014141963</v>
      </c>
      <c r="CR100" s="545">
        <v>149.62999000857721</v>
      </c>
      <c r="CS100" s="545">
        <v>30.626214297478811</v>
      </c>
      <c r="CT100" s="545">
        <v>-29.8</v>
      </c>
      <c r="CU100" s="545">
        <v>-11.42</v>
      </c>
      <c r="CV100" s="545">
        <v>-25.269114400155019</v>
      </c>
      <c r="CW100" s="545">
        <v>-3.89</v>
      </c>
      <c r="CX100" s="545">
        <v>43.713310677033157</v>
      </c>
      <c r="CY100" s="545">
        <v>3.5298453608629781</v>
      </c>
      <c r="CZ100" s="556">
        <v>96.705696929655218</v>
      </c>
      <c r="DA100" s="545"/>
      <c r="DB100" s="556">
        <v>629.1839096901731</v>
      </c>
      <c r="DC100" s="556">
        <v>179.09744019952211</v>
      </c>
      <c r="DD100" s="545">
        <v>0</v>
      </c>
      <c r="DE100" s="554">
        <v>1361.9772388340491</v>
      </c>
      <c r="DF100" s="545">
        <v>33.658101033451182</v>
      </c>
      <c r="DG100" s="556">
        <v>1395.6353398675001</v>
      </c>
    </row>
    <row r="101" spans="1:111">
      <c r="A101" s="568">
        <v>265</v>
      </c>
      <c r="B101" s="576">
        <v>13</v>
      </c>
      <c r="C101" s="577">
        <v>1011</v>
      </c>
      <c r="D101" s="546" t="s">
        <v>132</v>
      </c>
      <c r="E101" s="578">
        <v>367794.19</v>
      </c>
      <c r="F101" s="578">
        <v>114464.88</v>
      </c>
      <c r="G101" s="578">
        <v>433121.3</v>
      </c>
      <c r="H101" s="578">
        <v>332379.59999999998</v>
      </c>
      <c r="I101" s="578">
        <v>61863.82</v>
      </c>
      <c r="J101" s="578">
        <v>39075.78</v>
      </c>
      <c r="K101" s="579">
        <v>1348699.57</v>
      </c>
      <c r="L101" s="545"/>
      <c r="M101" s="578">
        <v>83531.278943944577</v>
      </c>
      <c r="N101" s="578">
        <v>0</v>
      </c>
      <c r="O101" s="578">
        <v>0</v>
      </c>
      <c r="P101" s="578">
        <v>44082.94</v>
      </c>
      <c r="Q101" s="578">
        <v>408279.35643526091</v>
      </c>
      <c r="R101" s="578">
        <v>0</v>
      </c>
      <c r="S101" s="571">
        <v>26606.54</v>
      </c>
      <c r="T101" s="578">
        <v>42027.56411743904</v>
      </c>
      <c r="U101" s="578">
        <v>49991.587500000001</v>
      </c>
      <c r="V101" s="572">
        <v>654519.26699664455</v>
      </c>
      <c r="W101" s="573"/>
      <c r="X101" s="574">
        <v>2003218.836996645</v>
      </c>
      <c r="Y101" s="555">
        <v>-1565826.69</v>
      </c>
      <c r="Z101" s="584">
        <v>437392.14699664479</v>
      </c>
      <c r="AA101" s="600">
        <v>0.21834466555456891</v>
      </c>
      <c r="AB101" s="600"/>
      <c r="AC101" s="569">
        <v>347357.67343199998</v>
      </c>
      <c r="AD101" s="569">
        <v>0</v>
      </c>
      <c r="AE101" s="569">
        <v>10032.21150433563</v>
      </c>
      <c r="AF101" s="569">
        <v>15776.719150341831</v>
      </c>
      <c r="AG101" s="569">
        <v>0</v>
      </c>
      <c r="AH101" s="570">
        <v>373166.60408667743</v>
      </c>
      <c r="AI101" s="545"/>
      <c r="AJ101" s="545">
        <v>-990.78</v>
      </c>
      <c r="AK101" s="545">
        <v>-1799.58</v>
      </c>
      <c r="AL101" s="545">
        <v>-990.78</v>
      </c>
      <c r="AM101" s="545">
        <v>-10.11</v>
      </c>
      <c r="AN101" s="545">
        <v>-17773.38</v>
      </c>
      <c r="AO101" s="545">
        <v>-32747.8</v>
      </c>
      <c r="AP101" s="545">
        <v>405673.08716618927</v>
      </c>
      <c r="AQ101" s="563">
        <v>133102.95936979371</v>
      </c>
      <c r="AR101" s="563">
        <v>-30127.8</v>
      </c>
      <c r="AS101" s="563">
        <v>-11545.62</v>
      </c>
      <c r="AT101" s="563">
        <v>-35962.857949102938</v>
      </c>
      <c r="AU101" s="563">
        <v>-3932.79</v>
      </c>
      <c r="AV101" s="563">
        <v>41838.376239138408</v>
      </c>
      <c r="AW101" s="563">
        <v>1575.219496956764</v>
      </c>
      <c r="AX101" s="556">
        <v>446308.14432297531</v>
      </c>
      <c r="AY101" s="545"/>
      <c r="AZ101" s="580">
        <v>426600.81523480028</v>
      </c>
      <c r="BA101" s="581">
        <v>181351.2195690618</v>
      </c>
      <c r="BB101" s="574"/>
      <c r="BC101" s="585">
        <v>1864818.9302101601</v>
      </c>
      <c r="BD101" s="563">
        <v>-51324.087500000001</v>
      </c>
      <c r="BE101" s="574">
        <v>1813494.84271016</v>
      </c>
      <c r="BF101" s="594"/>
      <c r="BG101" s="545">
        <v>363.79247279920872</v>
      </c>
      <c r="BH101" s="545">
        <v>113.2194658753709</v>
      </c>
      <c r="BI101" s="545">
        <v>428.40880316518297</v>
      </c>
      <c r="BJ101" s="545">
        <v>328.76320474777452</v>
      </c>
      <c r="BK101" s="545">
        <v>61.190722057368937</v>
      </c>
      <c r="BL101" s="545">
        <v>38.650623145400587</v>
      </c>
      <c r="BM101" s="556">
        <v>1334.0252917903069</v>
      </c>
      <c r="BN101" s="545"/>
      <c r="BO101" s="545">
        <v>82.622432189856156</v>
      </c>
      <c r="BP101" s="545">
        <v>0</v>
      </c>
      <c r="BQ101" s="545">
        <v>0</v>
      </c>
      <c r="BR101" s="545">
        <v>43.603303659742828</v>
      </c>
      <c r="BS101" s="545">
        <v>403.83714780935787</v>
      </c>
      <c r="BT101" s="545">
        <v>0</v>
      </c>
      <c r="BU101" s="545">
        <v>26.31705242334322</v>
      </c>
      <c r="BV101" s="545">
        <v>41.57029091734821</v>
      </c>
      <c r="BW101" s="545">
        <v>49.447663204747784</v>
      </c>
      <c r="BX101" s="556">
        <v>647.39789020439616</v>
      </c>
      <c r="BY101" s="555"/>
      <c r="BZ101" s="556">
        <v>1981.4231819947031</v>
      </c>
      <c r="CA101" s="556">
        <v>-1548.79</v>
      </c>
      <c r="CB101" s="556">
        <v>432.63318199470308</v>
      </c>
      <c r="CC101" s="600">
        <v>0.21834466555456891</v>
      </c>
      <c r="CD101" s="600"/>
      <c r="CE101" s="545">
        <v>343.57831199999998</v>
      </c>
      <c r="CF101" s="545">
        <v>0</v>
      </c>
      <c r="CG101" s="545">
        <v>9.9230578677899377</v>
      </c>
      <c r="CH101" s="545">
        <v>15.605063452365799</v>
      </c>
      <c r="CI101" s="545">
        <v>0</v>
      </c>
      <c r="CJ101" s="556">
        <v>369.1064333201557</v>
      </c>
      <c r="CK101" s="545">
        <v>0</v>
      </c>
      <c r="CL101" s="545">
        <v>-0.98</v>
      </c>
      <c r="CM101" s="545">
        <v>-1.78</v>
      </c>
      <c r="CN101" s="545">
        <v>-0.98</v>
      </c>
      <c r="CO101" s="545">
        <v>-0.01</v>
      </c>
      <c r="CP101" s="545">
        <v>-17.579999999999998</v>
      </c>
      <c r="CQ101" s="545">
        <v>-32.391493570722062</v>
      </c>
      <c r="CR101" s="545">
        <v>401.25923557486578</v>
      </c>
      <c r="CS101" s="545">
        <v>131.65475704232799</v>
      </c>
      <c r="CT101" s="545">
        <v>-29.8</v>
      </c>
      <c r="CU101" s="545">
        <v>-11.42</v>
      </c>
      <c r="CV101" s="545">
        <v>-35.571570671714092</v>
      </c>
      <c r="CW101" s="545">
        <v>-3.89</v>
      </c>
      <c r="CX101" s="545">
        <v>41.383161463044907</v>
      </c>
      <c r="CY101" s="545">
        <v>1.5580806102440801</v>
      </c>
      <c r="CZ101" s="556">
        <v>441.45217044804679</v>
      </c>
      <c r="DA101" s="545"/>
      <c r="DB101" s="556">
        <v>421.95926333808143</v>
      </c>
      <c r="DC101" s="556">
        <v>179.37806089917089</v>
      </c>
      <c r="DD101" s="545">
        <v>0</v>
      </c>
      <c r="DE101" s="554">
        <v>1844.529110000158</v>
      </c>
      <c r="DF101" s="545">
        <v>-50.765665182987142</v>
      </c>
      <c r="DG101" s="556">
        <v>1793.7634448171709</v>
      </c>
    </row>
    <row r="102" spans="1:111">
      <c r="A102" s="568">
        <v>271</v>
      </c>
      <c r="B102" s="576">
        <v>4</v>
      </c>
      <c r="C102" s="577">
        <v>6668</v>
      </c>
      <c r="D102" s="546" t="s">
        <v>133</v>
      </c>
      <c r="E102" s="578">
        <v>2206765.14</v>
      </c>
      <c r="F102" s="578">
        <v>496014.48</v>
      </c>
      <c r="G102" s="578">
        <v>2901095.5</v>
      </c>
      <c r="H102" s="578">
        <v>2700584.25</v>
      </c>
      <c r="I102" s="578">
        <v>408680.4</v>
      </c>
      <c r="J102" s="578">
        <v>296855.43</v>
      </c>
      <c r="K102" s="579">
        <v>9009995.1999999993</v>
      </c>
      <c r="L102" s="545"/>
      <c r="M102" s="578">
        <v>438734.2901826236</v>
      </c>
      <c r="N102" s="578">
        <v>0</v>
      </c>
      <c r="O102" s="578">
        <v>0</v>
      </c>
      <c r="P102" s="578">
        <v>486916.11</v>
      </c>
      <c r="Q102" s="578">
        <v>405301.30885138549</v>
      </c>
      <c r="R102" s="578">
        <v>0</v>
      </c>
      <c r="S102" s="571">
        <v>0</v>
      </c>
      <c r="T102" s="578">
        <v>218875.46890021331</v>
      </c>
      <c r="U102" s="578">
        <v>312022.96500000003</v>
      </c>
      <c r="V102" s="572">
        <v>1861850.142934222</v>
      </c>
      <c r="W102" s="573"/>
      <c r="X102" s="574">
        <v>10871845.342934219</v>
      </c>
      <c r="Y102" s="555">
        <v>-10327331.720000001</v>
      </c>
      <c r="Z102" s="584">
        <v>544513.62293422036</v>
      </c>
      <c r="AA102" s="600">
        <v>5.0084746954950757E-2</v>
      </c>
      <c r="AB102" s="600"/>
      <c r="AC102" s="569">
        <v>0</v>
      </c>
      <c r="AD102" s="569">
        <v>0</v>
      </c>
      <c r="AE102" s="569">
        <v>81737.3859376193</v>
      </c>
      <c r="AF102" s="569">
        <v>116848.53037616381</v>
      </c>
      <c r="AG102" s="569">
        <v>0</v>
      </c>
      <c r="AH102" s="570">
        <v>198585.91631378309</v>
      </c>
      <c r="AI102" s="545"/>
      <c r="AJ102" s="545">
        <v>-6534.64</v>
      </c>
      <c r="AK102" s="545">
        <v>-11869.04</v>
      </c>
      <c r="AL102" s="545">
        <v>-6534.64</v>
      </c>
      <c r="AM102" s="545">
        <v>-66.680000000000007</v>
      </c>
      <c r="AN102" s="545">
        <v>-117223.44</v>
      </c>
      <c r="AO102" s="545">
        <v>-272806.17249999999</v>
      </c>
      <c r="AP102" s="545">
        <v>-695416.62654656218</v>
      </c>
      <c r="AQ102" s="563">
        <v>-200435.75719801479</v>
      </c>
      <c r="AR102" s="563">
        <v>-198706.4</v>
      </c>
      <c r="AS102" s="563">
        <v>-76148.56</v>
      </c>
      <c r="AT102" s="563">
        <v>-56752.977786651623</v>
      </c>
      <c r="AU102" s="563">
        <v>-25938.52</v>
      </c>
      <c r="AV102" s="563">
        <v>491867.1777064018</v>
      </c>
      <c r="AW102" s="563">
        <v>-8795.2859228294401</v>
      </c>
      <c r="AX102" s="556">
        <v>-1185361.5622476561</v>
      </c>
      <c r="AY102" s="545"/>
      <c r="AZ102" s="580">
        <v>3098942.0266238549</v>
      </c>
      <c r="BA102" s="581">
        <v>916433.55750251212</v>
      </c>
      <c r="BB102" s="574"/>
      <c r="BC102" s="585">
        <v>3573113.561126715</v>
      </c>
      <c r="BD102" s="563">
        <v>202999.57500000001</v>
      </c>
      <c r="BE102" s="574">
        <v>3776113.1361267152</v>
      </c>
      <c r="BF102" s="594"/>
      <c r="BG102" s="545">
        <v>330.94858128374329</v>
      </c>
      <c r="BH102" s="545">
        <v>74.387294541091777</v>
      </c>
      <c r="BI102" s="545">
        <v>435.07730953809238</v>
      </c>
      <c r="BJ102" s="545">
        <v>405.00663617276552</v>
      </c>
      <c r="BK102" s="545">
        <v>61.289802039592082</v>
      </c>
      <c r="BL102" s="545">
        <v>44.519410617876417</v>
      </c>
      <c r="BM102" s="556">
        <v>1351.2290341931609</v>
      </c>
      <c r="BN102" s="545"/>
      <c r="BO102" s="545">
        <v>65.796984130567424</v>
      </c>
      <c r="BP102" s="545">
        <v>0</v>
      </c>
      <c r="BQ102" s="545">
        <v>0</v>
      </c>
      <c r="BR102" s="545">
        <v>73.022811937612474</v>
      </c>
      <c r="BS102" s="545">
        <v>60.783039719763877</v>
      </c>
      <c r="BT102" s="545">
        <v>0</v>
      </c>
      <c r="BU102" s="545">
        <v>0</v>
      </c>
      <c r="BV102" s="545">
        <v>32.8247553839552</v>
      </c>
      <c r="BW102" s="545">
        <v>46.794085932813438</v>
      </c>
      <c r="BX102" s="556">
        <v>279.22167710471251</v>
      </c>
      <c r="BY102" s="555"/>
      <c r="BZ102" s="556">
        <v>1630.450711297874</v>
      </c>
      <c r="CA102" s="556">
        <v>-1548.79</v>
      </c>
      <c r="CB102" s="556">
        <v>81.660711297873476</v>
      </c>
      <c r="CC102" s="600">
        <v>5.0084746954950757E-2</v>
      </c>
      <c r="CD102" s="600"/>
      <c r="CE102" s="545">
        <v>0</v>
      </c>
      <c r="CF102" s="545">
        <v>0</v>
      </c>
      <c r="CG102" s="545">
        <v>12.25815625939102</v>
      </c>
      <c r="CH102" s="545">
        <v>17.523774801464281</v>
      </c>
      <c r="CI102" s="545">
        <v>0</v>
      </c>
      <c r="CJ102" s="556">
        <v>29.781931060855289</v>
      </c>
      <c r="CK102" s="545">
        <v>0</v>
      </c>
      <c r="CL102" s="545">
        <v>-0.98000000000000009</v>
      </c>
      <c r="CM102" s="545">
        <v>-1.78</v>
      </c>
      <c r="CN102" s="545">
        <v>-0.98000000000000009</v>
      </c>
      <c r="CO102" s="545">
        <v>-0.01</v>
      </c>
      <c r="CP102" s="545">
        <v>-17.579999999999998</v>
      </c>
      <c r="CQ102" s="545">
        <v>-40.912743326334727</v>
      </c>
      <c r="CR102" s="545">
        <v>-104.29163565485339</v>
      </c>
      <c r="CS102" s="545">
        <v>-30.05935170936035</v>
      </c>
      <c r="CT102" s="545">
        <v>-29.8</v>
      </c>
      <c r="CU102" s="545">
        <v>-11.42</v>
      </c>
      <c r="CV102" s="545">
        <v>-8.51124441911392</v>
      </c>
      <c r="CW102" s="545">
        <v>-3.89</v>
      </c>
      <c r="CX102" s="545">
        <v>73.765323591242023</v>
      </c>
      <c r="CY102" s="545">
        <v>-1.319029082607895</v>
      </c>
      <c r="CZ102" s="556">
        <v>-177.76868060102831</v>
      </c>
      <c r="DA102" s="545"/>
      <c r="DB102" s="556">
        <v>464.74835432271368</v>
      </c>
      <c r="DC102" s="556">
        <v>137.43754611615361</v>
      </c>
      <c r="DD102" s="545">
        <v>0</v>
      </c>
      <c r="DE102" s="554">
        <v>535.85986219656786</v>
      </c>
      <c r="DF102" s="545">
        <v>30.443847480503901</v>
      </c>
      <c r="DG102" s="556">
        <v>566.30370967707177</v>
      </c>
    </row>
    <row r="103" spans="1:111">
      <c r="A103" s="568">
        <v>272</v>
      </c>
      <c r="B103" s="576">
        <v>16</v>
      </c>
      <c r="C103" s="577">
        <v>48367</v>
      </c>
      <c r="D103" s="546" t="s">
        <v>134</v>
      </c>
      <c r="E103" s="578">
        <v>26122358.079999998</v>
      </c>
      <c r="F103" s="578">
        <v>5112764.6399999997</v>
      </c>
      <c r="G103" s="578">
        <v>30539137.699999999</v>
      </c>
      <c r="H103" s="578">
        <v>27573657.649999999</v>
      </c>
      <c r="I103" s="578">
        <v>2751992.02</v>
      </c>
      <c r="J103" s="578">
        <v>2291699.8199999998</v>
      </c>
      <c r="K103" s="579">
        <v>94391609.909999982</v>
      </c>
      <c r="L103" s="545"/>
      <c r="M103" s="578">
        <v>3011544.114909397</v>
      </c>
      <c r="N103" s="578">
        <v>1091072.4594000001</v>
      </c>
      <c r="O103" s="578">
        <v>1717591.0157999999</v>
      </c>
      <c r="P103" s="578">
        <v>5444243.0899999999</v>
      </c>
      <c r="Q103" s="578">
        <v>1220223.3610100891</v>
      </c>
      <c r="R103" s="578">
        <v>0</v>
      </c>
      <c r="S103" s="571">
        <v>0</v>
      </c>
      <c r="T103" s="578">
        <v>928004.37977044622</v>
      </c>
      <c r="U103" s="578">
        <v>2198686.6124999998</v>
      </c>
      <c r="V103" s="572">
        <v>15611365.03338993</v>
      </c>
      <c r="W103" s="573"/>
      <c r="X103" s="574">
        <v>110002974.94338989</v>
      </c>
      <c r="Y103" s="555">
        <v>-74910325.929999992</v>
      </c>
      <c r="Z103" s="584">
        <v>35092649.01338993</v>
      </c>
      <c r="AA103" s="600">
        <v>0.31901545418612021</v>
      </c>
      <c r="AB103" s="600"/>
      <c r="AC103" s="569">
        <v>0</v>
      </c>
      <c r="AD103" s="569">
        <v>0</v>
      </c>
      <c r="AE103" s="569">
        <v>713548.55721288593</v>
      </c>
      <c r="AF103" s="569">
        <v>968646.6784570046</v>
      </c>
      <c r="AG103" s="569">
        <v>168494.61550421099</v>
      </c>
      <c r="AH103" s="570">
        <v>1850689.851174101</v>
      </c>
      <c r="AI103" s="545"/>
      <c r="AJ103" s="545">
        <v>-47399.66</v>
      </c>
      <c r="AK103" s="545">
        <v>-86093.26</v>
      </c>
      <c r="AL103" s="545">
        <v>-47399.66</v>
      </c>
      <c r="AM103" s="545">
        <v>-483.67</v>
      </c>
      <c r="AN103" s="545">
        <v>-850291.85999999987</v>
      </c>
      <c r="AO103" s="545">
        <v>-1812696.1643000001</v>
      </c>
      <c r="AP103" s="545">
        <v>-9731663.1440515183</v>
      </c>
      <c r="AQ103" s="563">
        <v>-3280097.6519746222</v>
      </c>
      <c r="AR103" s="563">
        <v>-1441336.6</v>
      </c>
      <c r="AS103" s="563">
        <v>-552351.14</v>
      </c>
      <c r="AT103" s="563">
        <v>-667511.05780339672</v>
      </c>
      <c r="AU103" s="563">
        <v>-188147.63</v>
      </c>
      <c r="AV103" s="563">
        <v>1723871.8277831189</v>
      </c>
      <c r="AW103" s="563">
        <v>82732.42714129528</v>
      </c>
      <c r="AX103" s="556">
        <v>-16898867.243205119</v>
      </c>
      <c r="AY103" s="545"/>
      <c r="AZ103" s="580">
        <v>11202580.932091789</v>
      </c>
      <c r="BA103" s="581">
        <v>3665376.6515835379</v>
      </c>
      <c r="BB103" s="574"/>
      <c r="BC103" s="585">
        <v>34912429.205034234</v>
      </c>
      <c r="BD103" s="563">
        <v>151993.50250000009</v>
      </c>
      <c r="BE103" s="574">
        <v>35064422.707534231</v>
      </c>
      <c r="BF103" s="594"/>
      <c r="BG103" s="545">
        <v>540.08638286434973</v>
      </c>
      <c r="BH103" s="545">
        <v>105.7077064940972</v>
      </c>
      <c r="BI103" s="545">
        <v>631.40442243678547</v>
      </c>
      <c r="BJ103" s="545">
        <v>570.09236979758919</v>
      </c>
      <c r="BK103" s="545">
        <v>56.898133438087953</v>
      </c>
      <c r="BL103" s="545">
        <v>47.38147538611036</v>
      </c>
      <c r="BM103" s="556">
        <v>1951.57049041702</v>
      </c>
      <c r="BN103" s="545"/>
      <c r="BO103" s="545">
        <v>62.264438871738953</v>
      </c>
      <c r="BP103" s="545">
        <v>22.558199999999999</v>
      </c>
      <c r="BQ103" s="545">
        <v>35.511630156925172</v>
      </c>
      <c r="BR103" s="545">
        <v>112.5611075733455</v>
      </c>
      <c r="BS103" s="545">
        <v>25.22842766783322</v>
      </c>
      <c r="BT103" s="545">
        <v>0</v>
      </c>
      <c r="BU103" s="545">
        <v>0</v>
      </c>
      <c r="BV103" s="545">
        <v>19.186726068816469</v>
      </c>
      <c r="BW103" s="545">
        <v>45.45840371534311</v>
      </c>
      <c r="BX103" s="556">
        <v>322.76893405400239</v>
      </c>
      <c r="BY103" s="555"/>
      <c r="BZ103" s="556">
        <v>2274.3394244710221</v>
      </c>
      <c r="CA103" s="556">
        <v>-1548.79</v>
      </c>
      <c r="CB103" s="556">
        <v>725.54942447102223</v>
      </c>
      <c r="CC103" s="600">
        <v>0.31901545418612021</v>
      </c>
      <c r="CD103" s="600"/>
      <c r="CE103" s="545">
        <v>0</v>
      </c>
      <c r="CF103" s="545">
        <v>0</v>
      </c>
      <c r="CG103" s="545">
        <v>14.752797510965859</v>
      </c>
      <c r="CH103" s="545">
        <v>20.027015908718852</v>
      </c>
      <c r="CI103" s="545">
        <v>3.483668937585771</v>
      </c>
      <c r="CJ103" s="556">
        <v>38.263482357270483</v>
      </c>
      <c r="CK103" s="545">
        <v>0</v>
      </c>
      <c r="CL103" s="545">
        <v>-0.97999999999999987</v>
      </c>
      <c r="CM103" s="545">
        <v>-1.78</v>
      </c>
      <c r="CN103" s="545">
        <v>-0.97999999999999987</v>
      </c>
      <c r="CO103" s="545">
        <v>-0.01</v>
      </c>
      <c r="CP103" s="545">
        <v>-17.579999999999998</v>
      </c>
      <c r="CQ103" s="545">
        <v>-37.477953238778497</v>
      </c>
      <c r="CR103" s="545">
        <v>-201.2046052897951</v>
      </c>
      <c r="CS103" s="545">
        <v>-67.816851406426323</v>
      </c>
      <c r="CT103" s="545">
        <v>-29.8</v>
      </c>
      <c r="CU103" s="545">
        <v>-11.42</v>
      </c>
      <c r="CV103" s="545">
        <v>-13.80096052687569</v>
      </c>
      <c r="CW103" s="545">
        <v>-3.89</v>
      </c>
      <c r="CX103" s="545">
        <v>35.641487538675527</v>
      </c>
      <c r="CY103" s="545">
        <v>1.710513927704743</v>
      </c>
      <c r="CZ103" s="556">
        <v>-349.38836899549528</v>
      </c>
      <c r="DA103" s="545"/>
      <c r="DB103" s="556">
        <v>231.61620385990011</v>
      </c>
      <c r="DC103" s="556">
        <v>75.782592502812619</v>
      </c>
      <c r="DD103" s="545">
        <v>0</v>
      </c>
      <c r="DE103" s="554">
        <v>721.82333419551003</v>
      </c>
      <c r="DF103" s="545">
        <v>3.1425042384270281</v>
      </c>
      <c r="DG103" s="556">
        <v>724.96583843393705</v>
      </c>
    </row>
    <row r="104" spans="1:111">
      <c r="A104" s="568">
        <v>273</v>
      </c>
      <c r="B104" s="576">
        <v>19</v>
      </c>
      <c r="C104" s="577">
        <v>3987</v>
      </c>
      <c r="D104" s="546" t="s">
        <v>135</v>
      </c>
      <c r="E104" s="578">
        <v>1695441.51</v>
      </c>
      <c r="F104" s="578">
        <v>314778.42</v>
      </c>
      <c r="G104" s="578">
        <v>2280015.9</v>
      </c>
      <c r="H104" s="578">
        <v>2091221.65</v>
      </c>
      <c r="I104" s="578">
        <v>234183.7</v>
      </c>
      <c r="J104" s="578">
        <v>183587.31</v>
      </c>
      <c r="K104" s="579">
        <v>6799228.4900000002</v>
      </c>
      <c r="L104" s="545"/>
      <c r="M104" s="578">
        <v>265817.57516190398</v>
      </c>
      <c r="N104" s="578">
        <v>0</v>
      </c>
      <c r="O104" s="578">
        <v>0</v>
      </c>
      <c r="P104" s="578">
        <v>234441.09</v>
      </c>
      <c r="Q104" s="578">
        <v>2159202.6078455262</v>
      </c>
      <c r="R104" s="578">
        <v>0</v>
      </c>
      <c r="S104" s="571">
        <v>0</v>
      </c>
      <c r="T104" s="578">
        <v>115286.1189888275</v>
      </c>
      <c r="U104" s="578">
        <v>185251.845</v>
      </c>
      <c r="V104" s="572">
        <v>2959999.2369962581</v>
      </c>
      <c r="W104" s="573"/>
      <c r="X104" s="574">
        <v>9759227.7269962579</v>
      </c>
      <c r="Y104" s="555">
        <v>-6175025.7300000004</v>
      </c>
      <c r="Z104" s="584">
        <v>3584201.9969962579</v>
      </c>
      <c r="AA104" s="600">
        <v>0.36726287133166652</v>
      </c>
      <c r="AB104" s="600"/>
      <c r="AC104" s="569">
        <v>1451268.8512245</v>
      </c>
      <c r="AD104" s="569">
        <v>0</v>
      </c>
      <c r="AE104" s="569">
        <v>53383.619779613357</v>
      </c>
      <c r="AF104" s="569">
        <v>74702.111362318014</v>
      </c>
      <c r="AG104" s="569">
        <v>0</v>
      </c>
      <c r="AH104" s="570">
        <v>1579354.5823664309</v>
      </c>
      <c r="AI104" s="545"/>
      <c r="AJ104" s="545">
        <v>-3907.26</v>
      </c>
      <c r="AK104" s="545">
        <v>-7096.86</v>
      </c>
      <c r="AL104" s="545">
        <v>-3907.26</v>
      </c>
      <c r="AM104" s="545">
        <v>-39.869999999999997</v>
      </c>
      <c r="AN104" s="545">
        <v>-70091.459999999992</v>
      </c>
      <c r="AO104" s="545">
        <v>-35165.447849999997</v>
      </c>
      <c r="AP104" s="545">
        <v>-708765.87479334534</v>
      </c>
      <c r="AQ104" s="563">
        <v>814792.00651170942</v>
      </c>
      <c r="AR104" s="563">
        <v>-118812.6</v>
      </c>
      <c r="AS104" s="563">
        <v>-45531.54</v>
      </c>
      <c r="AT104" s="563">
        <v>-106603.0579086306</v>
      </c>
      <c r="AU104" s="563">
        <v>-15509.43</v>
      </c>
      <c r="AV104" s="563">
        <v>110023.6460623637</v>
      </c>
      <c r="AW104" s="563">
        <v>22455.01222938126</v>
      </c>
      <c r="AX104" s="556">
        <v>-168159.99574852159</v>
      </c>
      <c r="AY104" s="545"/>
      <c r="AZ104" s="580">
        <v>-5170.1088781886938</v>
      </c>
      <c r="BA104" s="581">
        <v>420070.97856529488</v>
      </c>
      <c r="BB104" s="574"/>
      <c r="BC104" s="585">
        <v>5410297.4533012742</v>
      </c>
      <c r="BD104" s="563">
        <v>84892.337499999994</v>
      </c>
      <c r="BE104" s="574">
        <v>5495189.7908012746</v>
      </c>
      <c r="BF104" s="594"/>
      <c r="BG104" s="545">
        <v>425.24241534988721</v>
      </c>
      <c r="BH104" s="545">
        <v>78.951196388261849</v>
      </c>
      <c r="BI104" s="545">
        <v>571.86252821670428</v>
      </c>
      <c r="BJ104" s="545">
        <v>524.51007022824172</v>
      </c>
      <c r="BK104" s="545">
        <v>58.736819663907703</v>
      </c>
      <c r="BL104" s="545">
        <v>46.046478555304738</v>
      </c>
      <c r="BM104" s="556">
        <v>1705.349508402307</v>
      </c>
      <c r="BN104" s="545"/>
      <c r="BO104" s="545">
        <v>66.671074783522457</v>
      </c>
      <c r="BP104" s="545">
        <v>0</v>
      </c>
      <c r="BQ104" s="545">
        <v>0</v>
      </c>
      <c r="BR104" s="545">
        <v>58.801376975169298</v>
      </c>
      <c r="BS104" s="545">
        <v>541.56072431540667</v>
      </c>
      <c r="BT104" s="545">
        <v>0</v>
      </c>
      <c r="BU104" s="545">
        <v>0</v>
      </c>
      <c r="BV104" s="545">
        <v>28.915505138908319</v>
      </c>
      <c r="BW104" s="545">
        <v>46.463969149736641</v>
      </c>
      <c r="BX104" s="556">
        <v>742.41265036274331</v>
      </c>
      <c r="BY104" s="555"/>
      <c r="BZ104" s="556">
        <v>2447.762158765051</v>
      </c>
      <c r="CA104" s="556">
        <v>-1548.79</v>
      </c>
      <c r="CB104" s="556">
        <v>898.97215876505106</v>
      </c>
      <c r="CC104" s="600">
        <v>0.36726287133166652</v>
      </c>
      <c r="CD104" s="600"/>
      <c r="CE104" s="545">
        <v>364.00021349999997</v>
      </c>
      <c r="CF104" s="545">
        <v>0</v>
      </c>
      <c r="CG104" s="545">
        <v>13.38942056172896</v>
      </c>
      <c r="CH104" s="545">
        <v>18.736421209510411</v>
      </c>
      <c r="CI104" s="545">
        <v>0</v>
      </c>
      <c r="CJ104" s="556">
        <v>396.12605527123941</v>
      </c>
      <c r="CK104" s="545">
        <v>0</v>
      </c>
      <c r="CL104" s="545">
        <v>-0.98</v>
      </c>
      <c r="CM104" s="545">
        <v>-1.78</v>
      </c>
      <c r="CN104" s="545">
        <v>-0.98</v>
      </c>
      <c r="CO104" s="545">
        <v>-0.01</v>
      </c>
      <c r="CP104" s="545">
        <v>-17.579999999999998</v>
      </c>
      <c r="CQ104" s="545">
        <v>-8.8200270504138434</v>
      </c>
      <c r="CR104" s="545">
        <v>-177.76921865897799</v>
      </c>
      <c r="CS104" s="545">
        <v>204.36217870873071</v>
      </c>
      <c r="CT104" s="545">
        <v>-29.8</v>
      </c>
      <c r="CU104" s="545">
        <v>-11.42</v>
      </c>
      <c r="CV104" s="545">
        <v>-26.73766187826201</v>
      </c>
      <c r="CW104" s="545">
        <v>-3.89</v>
      </c>
      <c r="CX104" s="545">
        <v>27.595597206512089</v>
      </c>
      <c r="CY104" s="545">
        <v>5.6320572433863214</v>
      </c>
      <c r="CZ104" s="556">
        <v>-42.177074429024728</v>
      </c>
      <c r="DA104" s="545"/>
      <c r="DB104" s="556">
        <v>-1.296741629844167</v>
      </c>
      <c r="DC104" s="556">
        <v>105.3601651781527</v>
      </c>
      <c r="DD104" s="545">
        <v>0</v>
      </c>
      <c r="DE104" s="554">
        <v>1356.9845631555741</v>
      </c>
      <c r="DF104" s="545">
        <v>21.292284298971651</v>
      </c>
      <c r="DG104" s="556">
        <v>1378.276847454546</v>
      </c>
    </row>
    <row r="105" spans="1:111">
      <c r="A105" s="568">
        <v>275</v>
      </c>
      <c r="B105" s="576">
        <v>13</v>
      </c>
      <c r="C105" s="577">
        <v>2441</v>
      </c>
      <c r="D105" s="546" t="s">
        <v>136</v>
      </c>
      <c r="E105" s="578">
        <v>798382.51</v>
      </c>
      <c r="F105" s="578">
        <v>190774.8</v>
      </c>
      <c r="G105" s="578">
        <v>1078717.2</v>
      </c>
      <c r="H105" s="578">
        <v>1218725.2</v>
      </c>
      <c r="I105" s="578">
        <v>148304.64000000001</v>
      </c>
      <c r="J105" s="578">
        <v>99324.78</v>
      </c>
      <c r="K105" s="579">
        <v>3534229.13</v>
      </c>
      <c r="L105" s="545"/>
      <c r="M105" s="578">
        <v>180016.6542514789</v>
      </c>
      <c r="N105" s="578">
        <v>0</v>
      </c>
      <c r="O105" s="578">
        <v>0</v>
      </c>
      <c r="P105" s="578">
        <v>110207.35</v>
      </c>
      <c r="Q105" s="578">
        <v>432736.46676289442</v>
      </c>
      <c r="R105" s="578">
        <v>0</v>
      </c>
      <c r="S105" s="571">
        <v>0</v>
      </c>
      <c r="T105" s="578">
        <v>53811.481886721878</v>
      </c>
      <c r="U105" s="578">
        <v>121426.1075</v>
      </c>
      <c r="V105" s="572">
        <v>898198.06040109531</v>
      </c>
      <c r="W105" s="573"/>
      <c r="X105" s="574">
        <v>4432427.190401095</v>
      </c>
      <c r="Y105" s="555">
        <v>-3780596.39</v>
      </c>
      <c r="Z105" s="584">
        <v>651830.80040109484</v>
      </c>
      <c r="AA105" s="600">
        <v>0.14705956181586141</v>
      </c>
      <c r="AB105" s="600"/>
      <c r="AC105" s="569">
        <v>160974.36297250001</v>
      </c>
      <c r="AD105" s="569">
        <v>0</v>
      </c>
      <c r="AE105" s="569">
        <v>30022.369059174231</v>
      </c>
      <c r="AF105" s="569">
        <v>47830.487820958559</v>
      </c>
      <c r="AG105" s="569">
        <v>0</v>
      </c>
      <c r="AH105" s="570">
        <v>238827.21985263281</v>
      </c>
      <c r="AI105" s="545"/>
      <c r="AJ105" s="545">
        <v>-2392.1799999999998</v>
      </c>
      <c r="AK105" s="545">
        <v>-4344.9799999999996</v>
      </c>
      <c r="AL105" s="545">
        <v>-2392.1799999999998</v>
      </c>
      <c r="AM105" s="545">
        <v>-24.41</v>
      </c>
      <c r="AN105" s="545">
        <v>-42912.78</v>
      </c>
      <c r="AO105" s="545">
        <v>-68916.535000000003</v>
      </c>
      <c r="AP105" s="545">
        <v>182024.7218122108</v>
      </c>
      <c r="AQ105" s="563">
        <v>147437.825184897</v>
      </c>
      <c r="AR105" s="563">
        <v>-72741.8</v>
      </c>
      <c r="AS105" s="563">
        <v>-27876.22</v>
      </c>
      <c r="AT105" s="563">
        <v>-49918.632184431342</v>
      </c>
      <c r="AU105" s="563">
        <v>-9495.49</v>
      </c>
      <c r="AV105" s="563">
        <v>143997.92338687761</v>
      </c>
      <c r="AW105" s="563">
        <v>4052.126032277542</v>
      </c>
      <c r="AX105" s="556">
        <v>196497.38923183171</v>
      </c>
      <c r="AY105" s="545"/>
      <c r="AZ105" s="580">
        <v>1249600.071983506</v>
      </c>
      <c r="BA105" s="581">
        <v>344330.91704432422</v>
      </c>
      <c r="BB105" s="574"/>
      <c r="BC105" s="585">
        <v>2681086.3985133902</v>
      </c>
      <c r="BD105" s="563">
        <v>-1855.087500000001</v>
      </c>
      <c r="BE105" s="574">
        <v>2679231.3110133898</v>
      </c>
      <c r="BF105" s="594"/>
      <c r="BG105" s="545">
        <v>327.07190086030317</v>
      </c>
      <c r="BH105" s="545">
        <v>78.154362965997535</v>
      </c>
      <c r="BI105" s="545">
        <v>441.91609995903309</v>
      </c>
      <c r="BJ105" s="545">
        <v>499.27292093404338</v>
      </c>
      <c r="BK105" s="545">
        <v>60.755690290864393</v>
      </c>
      <c r="BL105" s="545">
        <v>40.690200737402712</v>
      </c>
      <c r="BM105" s="556">
        <v>1447.861175747644</v>
      </c>
      <c r="BN105" s="545"/>
      <c r="BO105" s="545">
        <v>73.747093097697217</v>
      </c>
      <c r="BP105" s="545">
        <v>0</v>
      </c>
      <c r="BQ105" s="545">
        <v>0</v>
      </c>
      <c r="BR105" s="545">
        <v>45.148443260958629</v>
      </c>
      <c r="BS105" s="545">
        <v>177.27835590450411</v>
      </c>
      <c r="BT105" s="545">
        <v>0</v>
      </c>
      <c r="BU105" s="545">
        <v>0</v>
      </c>
      <c r="BV105" s="545">
        <v>22.044851244048289</v>
      </c>
      <c r="BW105" s="545">
        <v>49.744411102007383</v>
      </c>
      <c r="BX105" s="556">
        <v>367.96315460921562</v>
      </c>
      <c r="BY105" s="555"/>
      <c r="BZ105" s="556">
        <v>1815.8243303568599</v>
      </c>
      <c r="CA105" s="556">
        <v>-1548.79</v>
      </c>
      <c r="CB105" s="556">
        <v>267.03433035685981</v>
      </c>
      <c r="CC105" s="600">
        <v>0.14705956181586141</v>
      </c>
      <c r="CD105" s="600"/>
      <c r="CE105" s="545">
        <v>65.9460725</v>
      </c>
      <c r="CF105" s="545">
        <v>0</v>
      </c>
      <c r="CG105" s="545">
        <v>12.299208955007879</v>
      </c>
      <c r="CH105" s="545">
        <v>19.594628357623339</v>
      </c>
      <c r="CI105" s="545">
        <v>0</v>
      </c>
      <c r="CJ105" s="556">
        <v>97.839909812631205</v>
      </c>
      <c r="CK105" s="545">
        <v>0</v>
      </c>
      <c r="CL105" s="545">
        <v>-0.98</v>
      </c>
      <c r="CM105" s="545">
        <v>-1.78</v>
      </c>
      <c r="CN105" s="545">
        <v>-0.98</v>
      </c>
      <c r="CO105" s="545">
        <v>-0.01</v>
      </c>
      <c r="CP105" s="545">
        <v>-17.579999999999998</v>
      </c>
      <c r="CQ105" s="545">
        <v>-28.23291069233921</v>
      </c>
      <c r="CR105" s="545">
        <v>74.569734458095382</v>
      </c>
      <c r="CS105" s="545">
        <v>60.400583852886918</v>
      </c>
      <c r="CT105" s="545">
        <v>-29.8</v>
      </c>
      <c r="CU105" s="545">
        <v>-11.42</v>
      </c>
      <c r="CV105" s="545">
        <v>-20.45007463516237</v>
      </c>
      <c r="CW105" s="545">
        <v>-3.89</v>
      </c>
      <c r="CX105" s="545">
        <v>58.991365582498013</v>
      </c>
      <c r="CY105" s="545">
        <v>1.6600270513222211</v>
      </c>
      <c r="CZ105" s="556">
        <v>80.498725617300963</v>
      </c>
      <c r="DA105" s="545"/>
      <c r="DB105" s="556">
        <v>511.9213732009448</v>
      </c>
      <c r="DC105" s="556">
        <v>141.0614162410177</v>
      </c>
      <c r="DD105" s="545">
        <v>0</v>
      </c>
      <c r="DE105" s="554">
        <v>1098.355755228755</v>
      </c>
      <c r="DF105" s="545">
        <v>-0.75997029905776381</v>
      </c>
      <c r="DG105" s="556">
        <v>1097.5957849296969</v>
      </c>
    </row>
    <row r="106" spans="1:111">
      <c r="A106" s="568">
        <v>276</v>
      </c>
      <c r="B106" s="576">
        <v>12</v>
      </c>
      <c r="C106" s="577">
        <v>15071</v>
      </c>
      <c r="D106" s="546" t="s">
        <v>137</v>
      </c>
      <c r="E106" s="578">
        <v>9051325.3100000005</v>
      </c>
      <c r="F106" s="578">
        <v>1736050.68</v>
      </c>
      <c r="G106" s="578">
        <v>10697278.9</v>
      </c>
      <c r="H106" s="578">
        <v>9639008.4000000004</v>
      </c>
      <c r="I106" s="578">
        <v>833862.5</v>
      </c>
      <c r="J106" s="578">
        <v>730217.87999999989</v>
      </c>
      <c r="K106" s="579">
        <v>32687743.670000002</v>
      </c>
      <c r="L106" s="545"/>
      <c r="M106" s="578">
        <v>937046.22615140746</v>
      </c>
      <c r="N106" s="578">
        <v>0</v>
      </c>
      <c r="O106" s="578">
        <v>0</v>
      </c>
      <c r="P106" s="578">
        <v>719353.43</v>
      </c>
      <c r="Q106" s="578">
        <v>674759.77862186264</v>
      </c>
      <c r="R106" s="578">
        <v>0</v>
      </c>
      <c r="S106" s="571">
        <v>0</v>
      </c>
      <c r="T106" s="578">
        <v>202700.14682985269</v>
      </c>
      <c r="U106" s="578">
        <v>686802.66500000004</v>
      </c>
      <c r="V106" s="572">
        <v>3220662.2466031229</v>
      </c>
      <c r="W106" s="573"/>
      <c r="X106" s="574">
        <v>35908405.916603118</v>
      </c>
      <c r="Y106" s="555">
        <v>-23341814.09</v>
      </c>
      <c r="Z106" s="584">
        <v>12566591.82660312</v>
      </c>
      <c r="AA106" s="600">
        <v>0.34996239754526809</v>
      </c>
      <c r="AB106" s="600"/>
      <c r="AC106" s="569">
        <v>0</v>
      </c>
      <c r="AD106" s="569">
        <v>0</v>
      </c>
      <c r="AE106" s="569">
        <v>119874.44908650679</v>
      </c>
      <c r="AF106" s="569">
        <v>332330.6864274026</v>
      </c>
      <c r="AG106" s="569">
        <v>13404.22872434318</v>
      </c>
      <c r="AH106" s="570">
        <v>465609.36423825257</v>
      </c>
      <c r="AI106" s="545"/>
      <c r="AJ106" s="545">
        <v>-14769.58</v>
      </c>
      <c r="AK106" s="545">
        <v>-26826.38</v>
      </c>
      <c r="AL106" s="545">
        <v>-14769.58</v>
      </c>
      <c r="AM106" s="545">
        <v>-150.71</v>
      </c>
      <c r="AN106" s="545">
        <v>-264948.18</v>
      </c>
      <c r="AO106" s="545">
        <v>-478836.46</v>
      </c>
      <c r="AP106" s="545">
        <v>1190534.1531384189</v>
      </c>
      <c r="AQ106" s="563">
        <v>-64064.262017270077</v>
      </c>
      <c r="AR106" s="563">
        <v>-449115.8</v>
      </c>
      <c r="AS106" s="563">
        <v>-172110.82</v>
      </c>
      <c r="AT106" s="563">
        <v>-385548.54958778463</v>
      </c>
      <c r="AU106" s="563">
        <v>-58626.19</v>
      </c>
      <c r="AV106" s="563">
        <v>506644.39112731232</v>
      </c>
      <c r="AW106" s="563">
        <v>78816.232506581466</v>
      </c>
      <c r="AX106" s="556">
        <v>-153771.7348327417</v>
      </c>
      <c r="AY106" s="545"/>
      <c r="AZ106" s="580">
        <v>5169594.8426757194</v>
      </c>
      <c r="BA106" s="581">
        <v>535584.03976439056</v>
      </c>
      <c r="BB106" s="574"/>
      <c r="BC106" s="585">
        <v>18583608.338448741</v>
      </c>
      <c r="BD106" s="563">
        <v>-294693.89999999991</v>
      </c>
      <c r="BE106" s="574">
        <v>18288914.438448738</v>
      </c>
      <c r="BF106" s="594"/>
      <c r="BG106" s="545">
        <v>600.57894698427447</v>
      </c>
      <c r="BH106" s="545">
        <v>115.1914723641431</v>
      </c>
      <c r="BI106" s="545">
        <v>709.79224338132838</v>
      </c>
      <c r="BJ106" s="545">
        <v>639.57324663260567</v>
      </c>
      <c r="BK106" s="545">
        <v>55.328943003118567</v>
      </c>
      <c r="BL106" s="545">
        <v>48.451853228053871</v>
      </c>
      <c r="BM106" s="556">
        <v>2168.9167055935241</v>
      </c>
      <c r="BN106" s="545"/>
      <c r="BO106" s="545">
        <v>62.175451274063263</v>
      </c>
      <c r="BP106" s="545">
        <v>0</v>
      </c>
      <c r="BQ106" s="545">
        <v>0</v>
      </c>
      <c r="BR106" s="545">
        <v>47.730968747926482</v>
      </c>
      <c r="BS106" s="545">
        <v>44.772064137871581</v>
      </c>
      <c r="BT106" s="545">
        <v>0</v>
      </c>
      <c r="BU106" s="545">
        <v>0</v>
      </c>
      <c r="BV106" s="545">
        <v>13.44968129718351</v>
      </c>
      <c r="BW106" s="545">
        <v>45.57114093291753</v>
      </c>
      <c r="BX106" s="556">
        <v>213.6993063899624</v>
      </c>
      <c r="BY106" s="555"/>
      <c r="BZ106" s="556">
        <v>2382.6160119834858</v>
      </c>
      <c r="CA106" s="556">
        <v>-1548.79</v>
      </c>
      <c r="CB106" s="556">
        <v>833.82601198348607</v>
      </c>
      <c r="CC106" s="600">
        <v>0.34996239754526809</v>
      </c>
      <c r="CD106" s="600"/>
      <c r="CE106" s="545">
        <v>0</v>
      </c>
      <c r="CF106" s="545">
        <v>0</v>
      </c>
      <c r="CG106" s="545">
        <v>7.9539810952496079</v>
      </c>
      <c r="CH106" s="545">
        <v>22.051004341278119</v>
      </c>
      <c r="CI106" s="545">
        <v>0.88940539608142644</v>
      </c>
      <c r="CJ106" s="556">
        <v>30.894390832609162</v>
      </c>
      <c r="CK106" s="545">
        <v>0</v>
      </c>
      <c r="CL106" s="545">
        <v>-0.98</v>
      </c>
      <c r="CM106" s="545">
        <v>-1.78</v>
      </c>
      <c r="CN106" s="545">
        <v>-0.98</v>
      </c>
      <c r="CO106" s="545">
        <v>-0.01</v>
      </c>
      <c r="CP106" s="545">
        <v>-17.579999999999998</v>
      </c>
      <c r="CQ106" s="545">
        <v>-31.772042996483311</v>
      </c>
      <c r="CR106" s="545">
        <v>78.995033716304107</v>
      </c>
      <c r="CS106" s="545">
        <v>-4.2508302048483904</v>
      </c>
      <c r="CT106" s="545">
        <v>-29.8</v>
      </c>
      <c r="CU106" s="545">
        <v>-11.42</v>
      </c>
      <c r="CV106" s="545">
        <v>-25.582147806236129</v>
      </c>
      <c r="CW106" s="545">
        <v>-3.89</v>
      </c>
      <c r="CX106" s="545">
        <v>33.61717146355997</v>
      </c>
      <c r="CY106" s="545">
        <v>5.2296617680699002</v>
      </c>
      <c r="CZ106" s="556">
        <v>-10.203154059633841</v>
      </c>
      <c r="DA106" s="545"/>
      <c r="DB106" s="556">
        <v>343.01604688976971</v>
      </c>
      <c r="DC106" s="556">
        <v>35.537392327276933</v>
      </c>
      <c r="DD106" s="545">
        <v>0</v>
      </c>
      <c r="DE106" s="554">
        <v>1233.070687973508</v>
      </c>
      <c r="DF106" s="545">
        <v>-19.55370579258177</v>
      </c>
      <c r="DG106" s="556">
        <v>1213.5169821809261</v>
      </c>
    </row>
    <row r="107" spans="1:111">
      <c r="A107" s="568">
        <v>280</v>
      </c>
      <c r="B107" s="576">
        <v>15</v>
      </c>
      <c r="C107" s="577">
        <v>1986</v>
      </c>
      <c r="D107" s="546" t="s">
        <v>138</v>
      </c>
      <c r="E107" s="578">
        <v>654853.07000000007</v>
      </c>
      <c r="F107" s="578">
        <v>152619.84</v>
      </c>
      <c r="G107" s="578">
        <v>1062373</v>
      </c>
      <c r="H107" s="578">
        <v>1038686.25</v>
      </c>
      <c r="I107" s="578">
        <v>118812.24</v>
      </c>
      <c r="J107" s="578">
        <v>88996.37999999999</v>
      </c>
      <c r="K107" s="579">
        <v>3116340.78</v>
      </c>
      <c r="L107" s="545"/>
      <c r="M107" s="578">
        <v>86609.044956273239</v>
      </c>
      <c r="N107" s="578">
        <v>44800.585200000009</v>
      </c>
      <c r="O107" s="578">
        <v>496306.18079999997</v>
      </c>
      <c r="P107" s="578">
        <v>518976.43</v>
      </c>
      <c r="Q107" s="578">
        <v>199318.27823410419</v>
      </c>
      <c r="R107" s="578">
        <v>0</v>
      </c>
      <c r="S107" s="571">
        <v>0</v>
      </c>
      <c r="T107" s="578">
        <v>73021.142424744088</v>
      </c>
      <c r="U107" s="578">
        <v>59361.079999999987</v>
      </c>
      <c r="V107" s="572">
        <v>1478392.741615121</v>
      </c>
      <c r="W107" s="573"/>
      <c r="X107" s="574">
        <v>4594733.5216151224</v>
      </c>
      <c r="Y107" s="555">
        <v>-3075896.94</v>
      </c>
      <c r="Z107" s="584">
        <v>1518836.581615122</v>
      </c>
      <c r="AA107" s="600">
        <v>0.33056031965075228</v>
      </c>
      <c r="AB107" s="600"/>
      <c r="AC107" s="569">
        <v>259784.73467100001</v>
      </c>
      <c r="AD107" s="569">
        <v>0</v>
      </c>
      <c r="AE107" s="569">
        <v>19139.046734398889</v>
      </c>
      <c r="AF107" s="569">
        <v>38740.747160234983</v>
      </c>
      <c r="AG107" s="569">
        <v>0</v>
      </c>
      <c r="AH107" s="570">
        <v>317664.52856563381</v>
      </c>
      <c r="AI107" s="545"/>
      <c r="AJ107" s="545">
        <v>-1946.28</v>
      </c>
      <c r="AK107" s="545">
        <v>-3535.08</v>
      </c>
      <c r="AL107" s="545">
        <v>-1946.28</v>
      </c>
      <c r="AM107" s="545">
        <v>-19.86</v>
      </c>
      <c r="AN107" s="545">
        <v>-34913.879999999997</v>
      </c>
      <c r="AO107" s="545">
        <v>-35251.754399999998</v>
      </c>
      <c r="AP107" s="545">
        <v>105036.5616496002</v>
      </c>
      <c r="AQ107" s="563">
        <v>223232.5517573086</v>
      </c>
      <c r="AR107" s="563">
        <v>-59182.8</v>
      </c>
      <c r="AS107" s="563">
        <v>-22680.12</v>
      </c>
      <c r="AT107" s="563">
        <v>-64122.013965304119</v>
      </c>
      <c r="AU107" s="563">
        <v>-7725.54</v>
      </c>
      <c r="AV107" s="563">
        <v>86845.478161897903</v>
      </c>
      <c r="AW107" s="563">
        <v>-8637.7493217280899</v>
      </c>
      <c r="AX107" s="556">
        <v>175153.23388177439</v>
      </c>
      <c r="AY107" s="545"/>
      <c r="AZ107" s="580">
        <v>989979.73642799642</v>
      </c>
      <c r="BA107" s="581">
        <v>382852.56043227011</v>
      </c>
      <c r="BB107" s="574"/>
      <c r="BC107" s="585">
        <v>3384486.640922796</v>
      </c>
      <c r="BD107" s="563">
        <v>-994680.25</v>
      </c>
      <c r="BE107" s="574">
        <v>2389806.390922796</v>
      </c>
      <c r="BF107" s="594"/>
      <c r="BG107" s="545">
        <v>329.73467774420948</v>
      </c>
      <c r="BH107" s="545">
        <v>76.847854984894255</v>
      </c>
      <c r="BI107" s="545">
        <v>534.93101711983888</v>
      </c>
      <c r="BJ107" s="545">
        <v>523.00415407854985</v>
      </c>
      <c r="BK107" s="545">
        <v>59.824894259818727</v>
      </c>
      <c r="BL107" s="545">
        <v>44.811873111782482</v>
      </c>
      <c r="BM107" s="556">
        <v>1569.154471299094</v>
      </c>
      <c r="BN107" s="545"/>
      <c r="BO107" s="545">
        <v>43.609791015243317</v>
      </c>
      <c r="BP107" s="545">
        <v>22.558199999999999</v>
      </c>
      <c r="BQ107" s="545">
        <v>249.90240725075529</v>
      </c>
      <c r="BR107" s="545">
        <v>261.31743705941591</v>
      </c>
      <c r="BS107" s="545">
        <v>100.36167081274129</v>
      </c>
      <c r="BT107" s="545">
        <v>0</v>
      </c>
      <c r="BU107" s="545">
        <v>0</v>
      </c>
      <c r="BV107" s="545">
        <v>36.767946840253821</v>
      </c>
      <c r="BW107" s="545">
        <v>29.889768378650551</v>
      </c>
      <c r="BX107" s="556">
        <v>744.40722135706017</v>
      </c>
      <c r="BY107" s="555"/>
      <c r="BZ107" s="556">
        <v>2313.5616926561538</v>
      </c>
      <c r="CA107" s="556">
        <v>-1548.79</v>
      </c>
      <c r="CB107" s="556">
        <v>764.77169265615385</v>
      </c>
      <c r="CC107" s="600">
        <v>0.33056031965075228</v>
      </c>
      <c r="CD107" s="600"/>
      <c r="CE107" s="545">
        <v>130.80802349999999</v>
      </c>
      <c r="CF107" s="545">
        <v>0</v>
      </c>
      <c r="CG107" s="545">
        <v>9.6369822428997427</v>
      </c>
      <c r="CH107" s="545">
        <v>19.506922034357991</v>
      </c>
      <c r="CI107" s="545">
        <v>0</v>
      </c>
      <c r="CJ107" s="556">
        <v>159.95192777725771</v>
      </c>
      <c r="CK107" s="545">
        <v>0</v>
      </c>
      <c r="CL107" s="545">
        <v>-0.98</v>
      </c>
      <c r="CM107" s="545">
        <v>-1.78</v>
      </c>
      <c r="CN107" s="545">
        <v>-0.98</v>
      </c>
      <c r="CO107" s="545">
        <v>-0.01</v>
      </c>
      <c r="CP107" s="545">
        <v>-17.579999999999998</v>
      </c>
      <c r="CQ107" s="545">
        <v>-17.75012809667674</v>
      </c>
      <c r="CR107" s="545">
        <v>52.888500327089709</v>
      </c>
      <c r="CS107" s="545">
        <v>112.4030975615854</v>
      </c>
      <c r="CT107" s="545">
        <v>-29.8</v>
      </c>
      <c r="CU107" s="545">
        <v>-11.42</v>
      </c>
      <c r="CV107" s="545">
        <v>-32.287016095319302</v>
      </c>
      <c r="CW107" s="545">
        <v>-3.89</v>
      </c>
      <c r="CX107" s="545">
        <v>43.728840967723009</v>
      </c>
      <c r="CY107" s="545">
        <v>-4.3493199001652014</v>
      </c>
      <c r="CZ107" s="556">
        <v>88.19397476423687</v>
      </c>
      <c r="DA107" s="545"/>
      <c r="DB107" s="556">
        <v>498.47922277341212</v>
      </c>
      <c r="DC107" s="556">
        <v>192.7757101874472</v>
      </c>
      <c r="DD107" s="545">
        <v>0</v>
      </c>
      <c r="DE107" s="554">
        <v>1704.172528158507</v>
      </c>
      <c r="DF107" s="545">
        <v>-500.84604733131931</v>
      </c>
      <c r="DG107" s="556">
        <v>1203.3264808271881</v>
      </c>
    </row>
    <row r="108" spans="1:111">
      <c r="A108" s="568">
        <v>284</v>
      </c>
      <c r="B108" s="576">
        <v>2</v>
      </c>
      <c r="C108" s="577">
        <v>2186</v>
      </c>
      <c r="D108" s="546" t="s">
        <v>139</v>
      </c>
      <c r="E108" s="578">
        <v>807353.1</v>
      </c>
      <c r="F108" s="578">
        <v>200313.54</v>
      </c>
      <c r="G108" s="578">
        <v>956135.70000000007</v>
      </c>
      <c r="H108" s="578">
        <v>969440.5</v>
      </c>
      <c r="I108" s="578">
        <v>132575.35999999999</v>
      </c>
      <c r="J108" s="578">
        <v>94160.579999999987</v>
      </c>
      <c r="K108" s="579">
        <v>3159978.78</v>
      </c>
      <c r="L108" s="545"/>
      <c r="M108" s="578">
        <v>113476.3999746473</v>
      </c>
      <c r="N108" s="578">
        <v>0</v>
      </c>
      <c r="O108" s="578">
        <v>0</v>
      </c>
      <c r="P108" s="578">
        <v>200377</v>
      </c>
      <c r="Q108" s="578">
        <v>161556.9723263818</v>
      </c>
      <c r="R108" s="578">
        <v>0</v>
      </c>
      <c r="S108" s="571">
        <v>0</v>
      </c>
      <c r="T108" s="578">
        <v>68747.139715157537</v>
      </c>
      <c r="U108" s="578">
        <v>78477.36</v>
      </c>
      <c r="V108" s="572">
        <v>622634.87201618659</v>
      </c>
      <c r="W108" s="573"/>
      <c r="X108" s="574">
        <v>3782613.6520161862</v>
      </c>
      <c r="Y108" s="555">
        <v>-3385654.94</v>
      </c>
      <c r="Z108" s="584">
        <v>396958.71201618621</v>
      </c>
      <c r="AA108" s="600">
        <v>0.1049429702672917</v>
      </c>
      <c r="AB108" s="600"/>
      <c r="AC108" s="569">
        <v>1044.6063320000001</v>
      </c>
      <c r="AD108" s="569">
        <v>0</v>
      </c>
      <c r="AE108" s="569">
        <v>30518.80020670213</v>
      </c>
      <c r="AF108" s="569">
        <v>34690.769905184752</v>
      </c>
      <c r="AG108" s="569">
        <v>0</v>
      </c>
      <c r="AH108" s="570">
        <v>66254.176443886885</v>
      </c>
      <c r="AI108" s="545"/>
      <c r="AJ108" s="545">
        <v>-2142.2800000000002</v>
      </c>
      <c r="AK108" s="545">
        <v>-3891.08</v>
      </c>
      <c r="AL108" s="545">
        <v>-2142.2800000000002</v>
      </c>
      <c r="AM108" s="545">
        <v>-21.86</v>
      </c>
      <c r="AN108" s="545">
        <v>-38429.879999999997</v>
      </c>
      <c r="AO108" s="545">
        <v>-41055.495000000003</v>
      </c>
      <c r="AP108" s="545">
        <v>495986.30034370022</v>
      </c>
      <c r="AQ108" s="563">
        <v>359907.78400169307</v>
      </c>
      <c r="AR108" s="563">
        <v>-65142.8</v>
      </c>
      <c r="AS108" s="563">
        <v>-24964.12</v>
      </c>
      <c r="AT108" s="563">
        <v>-27924.540557979031</v>
      </c>
      <c r="AU108" s="563">
        <v>-8503.5400000000009</v>
      </c>
      <c r="AV108" s="563">
        <v>87024.389776757715</v>
      </c>
      <c r="AW108" s="563">
        <v>-4065.7938192472502</v>
      </c>
      <c r="AX108" s="556">
        <v>724634.80474492465</v>
      </c>
      <c r="AY108" s="545"/>
      <c r="AZ108" s="580">
        <v>119336.0247958695</v>
      </c>
      <c r="BA108" s="581">
        <v>424701.54080316448</v>
      </c>
      <c r="BB108" s="574"/>
      <c r="BC108" s="585">
        <v>1731885.2588040321</v>
      </c>
      <c r="BD108" s="563">
        <v>1450590.0874999999</v>
      </c>
      <c r="BE108" s="574">
        <v>3182475.346304032</v>
      </c>
      <c r="BF108" s="594"/>
      <c r="BG108" s="545">
        <v>369.32895699908511</v>
      </c>
      <c r="BH108" s="545">
        <v>91.634739249771272</v>
      </c>
      <c r="BI108" s="545">
        <v>437.3905306495883</v>
      </c>
      <c r="BJ108" s="545">
        <v>443.47689844464782</v>
      </c>
      <c r="BK108" s="545">
        <v>60.647465690759368</v>
      </c>
      <c r="BL108" s="545">
        <v>43.074373284537963</v>
      </c>
      <c r="BM108" s="556">
        <v>1445.55296431839</v>
      </c>
      <c r="BN108" s="545"/>
      <c r="BO108" s="545">
        <v>51.910521488859708</v>
      </c>
      <c r="BP108" s="545">
        <v>0</v>
      </c>
      <c r="BQ108" s="545">
        <v>0</v>
      </c>
      <c r="BR108" s="545">
        <v>91.663769441903014</v>
      </c>
      <c r="BS108" s="545">
        <v>73.905293836405207</v>
      </c>
      <c r="BT108" s="545">
        <v>0</v>
      </c>
      <c r="BU108" s="545">
        <v>0</v>
      </c>
      <c r="BV108" s="545">
        <v>31.448828780950379</v>
      </c>
      <c r="BW108" s="545">
        <v>35.899981701738326</v>
      </c>
      <c r="BX108" s="556">
        <v>284.82839524985661</v>
      </c>
      <c r="BY108" s="555"/>
      <c r="BZ108" s="556">
        <v>1730.3813595682459</v>
      </c>
      <c r="CA108" s="556">
        <v>-1548.79</v>
      </c>
      <c r="CB108" s="556">
        <v>181.59135956824619</v>
      </c>
      <c r="CC108" s="600">
        <v>0.1049429702672917</v>
      </c>
      <c r="CD108" s="600"/>
      <c r="CE108" s="545">
        <v>0.47786200000000001</v>
      </c>
      <c r="CF108" s="545">
        <v>0</v>
      </c>
      <c r="CG108" s="545">
        <v>13.96102479721049</v>
      </c>
      <c r="CH108" s="545">
        <v>15.86951962725743</v>
      </c>
      <c r="CI108" s="545">
        <v>0</v>
      </c>
      <c r="CJ108" s="556">
        <v>30.308406424467929</v>
      </c>
      <c r="CK108" s="545">
        <v>0</v>
      </c>
      <c r="CL108" s="545">
        <v>-0.97999999999999987</v>
      </c>
      <c r="CM108" s="545">
        <v>-1.78</v>
      </c>
      <c r="CN108" s="545">
        <v>-0.97999999999999987</v>
      </c>
      <c r="CO108" s="545">
        <v>-0.01</v>
      </c>
      <c r="CP108" s="545">
        <v>-17.579999999999998</v>
      </c>
      <c r="CQ108" s="545">
        <v>-18.781104757548039</v>
      </c>
      <c r="CR108" s="545">
        <v>226.89217765036611</v>
      </c>
      <c r="CS108" s="545">
        <v>164.642170174608</v>
      </c>
      <c r="CT108" s="545">
        <v>-29.8</v>
      </c>
      <c r="CU108" s="545">
        <v>-11.42</v>
      </c>
      <c r="CV108" s="545">
        <v>-12.774263750219131</v>
      </c>
      <c r="CW108" s="545">
        <v>-3.890000000000001</v>
      </c>
      <c r="CX108" s="545">
        <v>39.809876384610106</v>
      </c>
      <c r="CY108" s="545">
        <v>-1.8599239795275619</v>
      </c>
      <c r="CZ108" s="556">
        <v>331.48893172228941</v>
      </c>
      <c r="DA108" s="545"/>
      <c r="DB108" s="556">
        <v>54.591045194816793</v>
      </c>
      <c r="DC108" s="556">
        <v>194.28249808013021</v>
      </c>
      <c r="DD108" s="545">
        <v>0</v>
      </c>
      <c r="DE108" s="554">
        <v>792.26224098995056</v>
      </c>
      <c r="DF108" s="545">
        <v>663.58192474839882</v>
      </c>
      <c r="DG108" s="556">
        <v>1455.8441657383501</v>
      </c>
    </row>
    <row r="109" spans="1:111">
      <c r="A109" s="568">
        <v>285</v>
      </c>
      <c r="B109" s="576">
        <v>8</v>
      </c>
      <c r="C109" s="577">
        <v>50210</v>
      </c>
      <c r="D109" s="546" t="s">
        <v>140</v>
      </c>
      <c r="E109" s="578">
        <v>16380297.34</v>
      </c>
      <c r="F109" s="578">
        <v>3548411.28</v>
      </c>
      <c r="G109" s="578">
        <v>22023809.5</v>
      </c>
      <c r="H109" s="578">
        <v>21923204.449999999</v>
      </c>
      <c r="I109" s="578">
        <v>3071001.48</v>
      </c>
      <c r="J109" s="578">
        <v>2401525.14</v>
      </c>
      <c r="K109" s="579">
        <v>69348249.189999998</v>
      </c>
      <c r="L109" s="545"/>
      <c r="M109" s="578">
        <v>4894489.5278412187</v>
      </c>
      <c r="N109" s="578">
        <v>0</v>
      </c>
      <c r="O109" s="578">
        <v>0</v>
      </c>
      <c r="P109" s="578">
        <v>11158995.130000001</v>
      </c>
      <c r="Q109" s="578">
        <v>229579.628611897</v>
      </c>
      <c r="R109" s="578">
        <v>0</v>
      </c>
      <c r="S109" s="571">
        <v>140171.04</v>
      </c>
      <c r="T109" s="578">
        <v>1786564.7528956409</v>
      </c>
      <c r="U109" s="578">
        <v>3234424.27</v>
      </c>
      <c r="V109" s="572">
        <v>21444224.349348761</v>
      </c>
      <c r="W109" s="573"/>
      <c r="X109" s="574">
        <v>90792473.539348751</v>
      </c>
      <c r="Y109" s="555">
        <v>-77764745.899999991</v>
      </c>
      <c r="Z109" s="584">
        <v>13027727.63934876</v>
      </c>
      <c r="AA109" s="600">
        <v>0.1434890705307488</v>
      </c>
      <c r="AB109" s="600"/>
      <c r="AC109" s="569">
        <v>0</v>
      </c>
      <c r="AD109" s="569">
        <v>0</v>
      </c>
      <c r="AE109" s="569">
        <v>790705.96077665105</v>
      </c>
      <c r="AF109" s="569">
        <v>1025671.922524919</v>
      </c>
      <c r="AG109" s="569">
        <v>0</v>
      </c>
      <c r="AH109" s="570">
        <v>1816377.8833015701</v>
      </c>
      <c r="AI109" s="545"/>
      <c r="AJ109" s="545">
        <v>-49205.8</v>
      </c>
      <c r="AK109" s="545">
        <v>-89373.8</v>
      </c>
      <c r="AL109" s="545">
        <v>-49205.8</v>
      </c>
      <c r="AM109" s="545">
        <v>-502.1</v>
      </c>
      <c r="AN109" s="545">
        <v>-882691.79999999993</v>
      </c>
      <c r="AO109" s="545">
        <v>-3940811.9124500002</v>
      </c>
      <c r="AP109" s="545">
        <v>-9374034.1984421462</v>
      </c>
      <c r="AQ109" s="563">
        <v>-1099168.2126853301</v>
      </c>
      <c r="AR109" s="563">
        <v>-1496258</v>
      </c>
      <c r="AS109" s="563">
        <v>-573398.19999999995</v>
      </c>
      <c r="AT109" s="563">
        <v>-237970.7266722568</v>
      </c>
      <c r="AU109" s="563">
        <v>-195316.9</v>
      </c>
      <c r="AV109" s="563">
        <v>2531911.9897187669</v>
      </c>
      <c r="AW109" s="563">
        <v>175391.49199599031</v>
      </c>
      <c r="AX109" s="556">
        <v>-15280633.968534971</v>
      </c>
      <c r="AY109" s="545"/>
      <c r="AZ109" s="580">
        <v>11576244.733103011</v>
      </c>
      <c r="BA109" s="581">
        <v>3944635.1585827428</v>
      </c>
      <c r="BB109" s="574"/>
      <c r="BC109" s="585">
        <v>15084351.445801109</v>
      </c>
      <c r="BD109" s="563">
        <v>-1181390.3899999999</v>
      </c>
      <c r="BE109" s="574">
        <v>13902961.05580111</v>
      </c>
      <c r="BF109" s="594"/>
      <c r="BG109" s="545">
        <v>326.23575662218678</v>
      </c>
      <c r="BH109" s="545">
        <v>70.671405696076476</v>
      </c>
      <c r="BI109" s="545">
        <v>438.63392750448122</v>
      </c>
      <c r="BJ109" s="545">
        <v>436.63024198366861</v>
      </c>
      <c r="BK109" s="545">
        <v>61.1631443935471</v>
      </c>
      <c r="BL109" s="545">
        <v>47.829618402708618</v>
      </c>
      <c r="BM109" s="556">
        <v>1381.1640946026689</v>
      </c>
      <c r="BN109" s="545"/>
      <c r="BO109" s="545">
        <v>97.480372990265266</v>
      </c>
      <c r="BP109" s="545">
        <v>0</v>
      </c>
      <c r="BQ109" s="545">
        <v>0</v>
      </c>
      <c r="BR109" s="545">
        <v>222.24646743676561</v>
      </c>
      <c r="BS109" s="545">
        <v>4.5723885403683919</v>
      </c>
      <c r="BT109" s="545">
        <v>0</v>
      </c>
      <c r="BU109" s="545">
        <v>2.791695678151763</v>
      </c>
      <c r="BV109" s="545">
        <v>35.581851282526209</v>
      </c>
      <c r="BW109" s="545">
        <v>64.417930093606856</v>
      </c>
      <c r="BX109" s="556">
        <v>427.09070602168413</v>
      </c>
      <c r="BY109" s="555"/>
      <c r="BZ109" s="556">
        <v>1808.254800624353</v>
      </c>
      <c r="CA109" s="556">
        <v>-1548.79</v>
      </c>
      <c r="CB109" s="556">
        <v>259.4648006243529</v>
      </c>
      <c r="CC109" s="600">
        <v>0.1434890705307488</v>
      </c>
      <c r="CD109" s="600"/>
      <c r="CE109" s="545">
        <v>0</v>
      </c>
      <c r="CF109" s="545">
        <v>0</v>
      </c>
      <c r="CG109" s="545">
        <v>15.74797770915457</v>
      </c>
      <c r="CH109" s="545">
        <v>20.42764235261739</v>
      </c>
      <c r="CI109" s="545">
        <v>0</v>
      </c>
      <c r="CJ109" s="556">
        <v>36.175620061771973</v>
      </c>
      <c r="CK109" s="545">
        <v>0</v>
      </c>
      <c r="CL109" s="545">
        <v>-0.97999999999999987</v>
      </c>
      <c r="CM109" s="545">
        <v>-1.78</v>
      </c>
      <c r="CN109" s="545">
        <v>-0.97999999999999987</v>
      </c>
      <c r="CO109" s="545">
        <v>-0.01</v>
      </c>
      <c r="CP109" s="545">
        <v>-17.579999999999998</v>
      </c>
      <c r="CQ109" s="545">
        <v>-78.486594551882092</v>
      </c>
      <c r="CR109" s="545">
        <v>-186.69655842346441</v>
      </c>
      <c r="CS109" s="545">
        <v>-21.89142028849492</v>
      </c>
      <c r="CT109" s="545">
        <v>-29.8</v>
      </c>
      <c r="CU109" s="545">
        <v>-11.42</v>
      </c>
      <c r="CV109" s="545">
        <v>-4.7395085973363233</v>
      </c>
      <c r="CW109" s="545">
        <v>-3.89</v>
      </c>
      <c r="CX109" s="545">
        <v>50.426448709794201</v>
      </c>
      <c r="CY109" s="545">
        <v>3.493158573909386</v>
      </c>
      <c r="CZ109" s="556">
        <v>-304.33447457747411</v>
      </c>
      <c r="DA109" s="545"/>
      <c r="DB109" s="556">
        <v>230.5565571221473</v>
      </c>
      <c r="DC109" s="556">
        <v>78.562739665061613</v>
      </c>
      <c r="DD109" s="545">
        <v>0</v>
      </c>
      <c r="DE109" s="554">
        <v>300.4252428958597</v>
      </c>
      <c r="DF109" s="545">
        <v>-23.528986058554072</v>
      </c>
      <c r="DG109" s="556">
        <v>276.8962568373056</v>
      </c>
    </row>
    <row r="110" spans="1:111">
      <c r="A110" s="568">
        <v>286</v>
      </c>
      <c r="B110" s="576">
        <v>8</v>
      </c>
      <c r="C110" s="577">
        <v>78386</v>
      </c>
      <c r="D110" s="546" t="s">
        <v>141</v>
      </c>
      <c r="E110" s="578">
        <v>26364564.010000002</v>
      </c>
      <c r="F110" s="578">
        <v>5313078.18</v>
      </c>
      <c r="G110" s="578">
        <v>35589495.5</v>
      </c>
      <c r="H110" s="578">
        <v>32947127.850000001</v>
      </c>
      <c r="I110" s="578">
        <v>4785914.32</v>
      </c>
      <c r="J110" s="578">
        <v>3660040.68</v>
      </c>
      <c r="K110" s="579">
        <v>108660220.54000001</v>
      </c>
      <c r="L110" s="545"/>
      <c r="M110" s="578">
        <v>6504329.8508750359</v>
      </c>
      <c r="N110" s="578">
        <v>0</v>
      </c>
      <c r="O110" s="578">
        <v>0</v>
      </c>
      <c r="P110" s="578">
        <v>9281462.6400000006</v>
      </c>
      <c r="Q110" s="578">
        <v>2157700.9294604561</v>
      </c>
      <c r="R110" s="578">
        <v>0</v>
      </c>
      <c r="S110" s="571">
        <v>0</v>
      </c>
      <c r="T110" s="578">
        <v>2185527.4561521411</v>
      </c>
      <c r="U110" s="578">
        <v>4203506.4775</v>
      </c>
      <c r="V110" s="572">
        <v>24332527.35398763</v>
      </c>
      <c r="W110" s="573"/>
      <c r="X110" s="574">
        <v>132992747.8939876</v>
      </c>
      <c r="Y110" s="555">
        <v>-121403452.94</v>
      </c>
      <c r="Z110" s="584">
        <v>11589294.95398763</v>
      </c>
      <c r="AA110" s="600">
        <v>8.7142307663465909E-2</v>
      </c>
      <c r="AB110" s="600"/>
      <c r="AC110" s="569">
        <v>0</v>
      </c>
      <c r="AD110" s="569">
        <v>0</v>
      </c>
      <c r="AE110" s="569">
        <v>1047126.042891795</v>
      </c>
      <c r="AF110" s="569">
        <v>1544136.4955397539</v>
      </c>
      <c r="AG110" s="569">
        <v>0</v>
      </c>
      <c r="AH110" s="570">
        <v>2591262.538431549</v>
      </c>
      <c r="AI110" s="545"/>
      <c r="AJ110" s="545">
        <v>-76818.28</v>
      </c>
      <c r="AK110" s="545">
        <v>-139527.07999999999</v>
      </c>
      <c r="AL110" s="545">
        <v>-76818.28</v>
      </c>
      <c r="AM110" s="545">
        <v>-783.86</v>
      </c>
      <c r="AN110" s="545">
        <v>-1378025.88</v>
      </c>
      <c r="AO110" s="545">
        <v>-4167116.0166500001</v>
      </c>
      <c r="AP110" s="545">
        <v>-15053612.211614929</v>
      </c>
      <c r="AQ110" s="563">
        <v>-4706855.8276157351</v>
      </c>
      <c r="AR110" s="563">
        <v>-2335902.7999999998</v>
      </c>
      <c r="AS110" s="563">
        <v>-895168.12</v>
      </c>
      <c r="AT110" s="563">
        <v>-65832.713075424035</v>
      </c>
      <c r="AU110" s="563">
        <v>-304921.53999999998</v>
      </c>
      <c r="AV110" s="563">
        <v>3290555.4031940098</v>
      </c>
      <c r="AW110" s="563">
        <v>212361.3948446913</v>
      </c>
      <c r="AX110" s="556">
        <v>-25698465.810917381</v>
      </c>
      <c r="AY110" s="545"/>
      <c r="AZ110" s="580">
        <v>14599622.428184001</v>
      </c>
      <c r="BA110" s="581">
        <v>7099678.2395863198</v>
      </c>
      <c r="BB110" s="574"/>
      <c r="BC110" s="585">
        <v>10181392.34927211</v>
      </c>
      <c r="BD110" s="563">
        <v>-233211</v>
      </c>
      <c r="BE110" s="574">
        <v>9948181.3492721114</v>
      </c>
      <c r="BF110" s="594"/>
      <c r="BG110" s="545">
        <v>336.34276541729389</v>
      </c>
      <c r="BH110" s="545">
        <v>67.780958079248848</v>
      </c>
      <c r="BI110" s="545">
        <v>454.02872324139508</v>
      </c>
      <c r="BJ110" s="545">
        <v>420.31903464904451</v>
      </c>
      <c r="BK110" s="545">
        <v>61.05572831883245</v>
      </c>
      <c r="BL110" s="545">
        <v>46.692530298777839</v>
      </c>
      <c r="BM110" s="556">
        <v>1386.219740004592</v>
      </c>
      <c r="BN110" s="545"/>
      <c r="BO110" s="545">
        <v>82.978208492269488</v>
      </c>
      <c r="BP110" s="545">
        <v>0</v>
      </c>
      <c r="BQ110" s="545">
        <v>0</v>
      </c>
      <c r="BR110" s="545">
        <v>118.4071471946521</v>
      </c>
      <c r="BS110" s="545">
        <v>27.526610995081469</v>
      </c>
      <c r="BT110" s="545">
        <v>0</v>
      </c>
      <c r="BU110" s="545">
        <v>0</v>
      </c>
      <c r="BV110" s="545">
        <v>27.88160457418596</v>
      </c>
      <c r="BW110" s="545">
        <v>53.625730072972217</v>
      </c>
      <c r="BX110" s="556">
        <v>310.41930132916121</v>
      </c>
      <c r="BY110" s="555"/>
      <c r="BZ110" s="556">
        <v>1696.639041333754</v>
      </c>
      <c r="CA110" s="556">
        <v>-1548.79</v>
      </c>
      <c r="CB110" s="556">
        <v>147.8490413337538</v>
      </c>
      <c r="CC110" s="600">
        <v>8.7142307663465909E-2</v>
      </c>
      <c r="CD110" s="600"/>
      <c r="CE110" s="545">
        <v>0</v>
      </c>
      <c r="CF110" s="545">
        <v>0</v>
      </c>
      <c r="CG110" s="545">
        <v>13.358584988286109</v>
      </c>
      <c r="CH110" s="545">
        <v>19.699136268463171</v>
      </c>
      <c r="CI110" s="545">
        <v>0</v>
      </c>
      <c r="CJ110" s="556">
        <v>33.057721256749282</v>
      </c>
      <c r="CK110" s="545">
        <v>0</v>
      </c>
      <c r="CL110" s="545">
        <v>-0.98</v>
      </c>
      <c r="CM110" s="545">
        <v>-1.78</v>
      </c>
      <c r="CN110" s="545">
        <v>-0.98</v>
      </c>
      <c r="CO110" s="545">
        <v>-0.01</v>
      </c>
      <c r="CP110" s="545">
        <v>-17.579999999999998</v>
      </c>
      <c r="CQ110" s="545">
        <v>-53.16148313027837</v>
      </c>
      <c r="CR110" s="545">
        <v>-192.04465353015749</v>
      </c>
      <c r="CS110" s="545">
        <v>-60.047149077842157</v>
      </c>
      <c r="CT110" s="545">
        <v>-29.8</v>
      </c>
      <c r="CU110" s="545">
        <v>-11.42</v>
      </c>
      <c r="CV110" s="545">
        <v>-0.8398529466412884</v>
      </c>
      <c r="CW110" s="545">
        <v>-3.890000000000001</v>
      </c>
      <c r="CX110" s="545">
        <v>41.978866164799967</v>
      </c>
      <c r="CY110" s="545">
        <v>2.709175042031629</v>
      </c>
      <c r="CZ110" s="556">
        <v>-327.84509747808772</v>
      </c>
      <c r="DA110" s="545"/>
      <c r="DB110" s="556">
        <v>186.2529332812492</v>
      </c>
      <c r="DC110" s="556">
        <v>90.573294205423409</v>
      </c>
      <c r="DD110" s="545">
        <v>0</v>
      </c>
      <c r="DE110" s="554">
        <v>129.88789259908799</v>
      </c>
      <c r="DF110" s="545">
        <v>-2.9751613808588271</v>
      </c>
      <c r="DG110" s="556">
        <v>126.9127312182292</v>
      </c>
    </row>
    <row r="111" spans="1:111">
      <c r="A111" s="568">
        <v>287</v>
      </c>
      <c r="B111" s="576">
        <v>15</v>
      </c>
      <c r="C111" s="577">
        <v>6121</v>
      </c>
      <c r="D111" s="546" t="s">
        <v>142</v>
      </c>
      <c r="E111" s="578">
        <v>2242647.5</v>
      </c>
      <c r="F111" s="578">
        <v>400627.08</v>
      </c>
      <c r="G111" s="578">
        <v>2713137.2</v>
      </c>
      <c r="H111" s="578">
        <v>2672885.9500000002</v>
      </c>
      <c r="I111" s="578">
        <v>372446.88</v>
      </c>
      <c r="J111" s="578">
        <v>244352.73</v>
      </c>
      <c r="K111" s="579">
        <v>8646097.3400000017</v>
      </c>
      <c r="L111" s="545"/>
      <c r="M111" s="578">
        <v>277440.31827244652</v>
      </c>
      <c r="N111" s="578">
        <v>138078.74220000001</v>
      </c>
      <c r="O111" s="578">
        <v>965039.79599999997</v>
      </c>
      <c r="P111" s="578">
        <v>889673.88</v>
      </c>
      <c r="Q111" s="578">
        <v>576382.97160891548</v>
      </c>
      <c r="R111" s="578">
        <v>0</v>
      </c>
      <c r="S111" s="571">
        <v>0</v>
      </c>
      <c r="T111" s="578">
        <v>231399.1555828703</v>
      </c>
      <c r="U111" s="578">
        <v>172738.22750000001</v>
      </c>
      <c r="V111" s="572">
        <v>3250753.0911642322</v>
      </c>
      <c r="W111" s="573"/>
      <c r="X111" s="574">
        <v>11896850.431164229</v>
      </c>
      <c r="Y111" s="555">
        <v>-9480143.5899999999</v>
      </c>
      <c r="Z111" s="584">
        <v>2416706.841164235</v>
      </c>
      <c r="AA111" s="600">
        <v>0.20313837306330951</v>
      </c>
      <c r="AB111" s="600"/>
      <c r="AC111" s="569">
        <v>386604.83900500002</v>
      </c>
      <c r="AD111" s="569">
        <v>0</v>
      </c>
      <c r="AE111" s="569">
        <v>83756.401528892529</v>
      </c>
      <c r="AF111" s="569">
        <v>106165.3706414628</v>
      </c>
      <c r="AG111" s="569">
        <v>0</v>
      </c>
      <c r="AH111" s="570">
        <v>576526.61117535527</v>
      </c>
      <c r="AI111" s="545"/>
      <c r="AJ111" s="545">
        <v>-5998.58</v>
      </c>
      <c r="AK111" s="545">
        <v>-10895.38</v>
      </c>
      <c r="AL111" s="545">
        <v>-5998.58</v>
      </c>
      <c r="AM111" s="545">
        <v>-61.21</v>
      </c>
      <c r="AN111" s="545">
        <v>-107607.18</v>
      </c>
      <c r="AO111" s="545">
        <v>-89736.749299999996</v>
      </c>
      <c r="AP111" s="545">
        <v>1344414.785238053</v>
      </c>
      <c r="AQ111" s="563">
        <v>560967.02162362472</v>
      </c>
      <c r="AR111" s="563">
        <v>-182405.8</v>
      </c>
      <c r="AS111" s="563">
        <v>-69901.819999999992</v>
      </c>
      <c r="AT111" s="563">
        <v>-135002.7208725487</v>
      </c>
      <c r="AU111" s="563">
        <v>-23810.69</v>
      </c>
      <c r="AV111" s="563">
        <v>89345.671418381593</v>
      </c>
      <c r="AW111" s="563">
        <v>-3919.059923751061</v>
      </c>
      <c r="AX111" s="556">
        <v>1359389.7081837589</v>
      </c>
      <c r="AY111" s="545"/>
      <c r="AZ111" s="580">
        <v>1967028.124123727</v>
      </c>
      <c r="BA111" s="581">
        <v>1096234.079037149</v>
      </c>
      <c r="BB111" s="574"/>
      <c r="BC111" s="585">
        <v>7415885.3636842268</v>
      </c>
      <c r="BD111" s="563">
        <v>1222856.0125</v>
      </c>
      <c r="BE111" s="574">
        <v>8638741.3761842269</v>
      </c>
      <c r="BF111" s="594"/>
      <c r="BG111" s="545">
        <v>366.38580297337029</v>
      </c>
      <c r="BH111" s="545">
        <v>65.451246528345038</v>
      </c>
      <c r="BI111" s="545">
        <v>443.25064531939228</v>
      </c>
      <c r="BJ111" s="545">
        <v>436.67471818330341</v>
      </c>
      <c r="BK111" s="545">
        <v>60.847390949191308</v>
      </c>
      <c r="BL111" s="545">
        <v>39.920393726515272</v>
      </c>
      <c r="BM111" s="556">
        <v>1412.5301976801179</v>
      </c>
      <c r="BN111" s="545"/>
      <c r="BO111" s="545">
        <v>45.325979132894368</v>
      </c>
      <c r="BP111" s="545">
        <v>22.558199999999999</v>
      </c>
      <c r="BQ111" s="545">
        <v>157.66047966018621</v>
      </c>
      <c r="BR111" s="545">
        <v>145.3477993791864</v>
      </c>
      <c r="BS111" s="545">
        <v>94.164837707713687</v>
      </c>
      <c r="BT111" s="545">
        <v>0</v>
      </c>
      <c r="BU111" s="545">
        <v>0</v>
      </c>
      <c r="BV111" s="545">
        <v>37.804142392234979</v>
      </c>
      <c r="BW111" s="545">
        <v>28.22058936448293</v>
      </c>
      <c r="BX111" s="556">
        <v>531.08202763669863</v>
      </c>
      <c r="BY111" s="555"/>
      <c r="BZ111" s="556">
        <v>1943.6122253168171</v>
      </c>
      <c r="CA111" s="556">
        <v>-1548.79</v>
      </c>
      <c r="CB111" s="556">
        <v>394.82222531681668</v>
      </c>
      <c r="CC111" s="600">
        <v>0.20313837306330951</v>
      </c>
      <c r="CD111" s="600"/>
      <c r="CE111" s="545">
        <v>63.160404999999997</v>
      </c>
      <c r="CF111" s="545">
        <v>0</v>
      </c>
      <c r="CG111" s="545">
        <v>13.683450666376819</v>
      </c>
      <c r="CH111" s="545">
        <v>17.344448724303671</v>
      </c>
      <c r="CI111" s="545">
        <v>0</v>
      </c>
      <c r="CJ111" s="556">
        <v>94.188304390680486</v>
      </c>
      <c r="CK111" s="545">
        <v>0</v>
      </c>
      <c r="CL111" s="545">
        <v>-0.98</v>
      </c>
      <c r="CM111" s="545">
        <v>-1.78</v>
      </c>
      <c r="CN111" s="545">
        <v>-0.98</v>
      </c>
      <c r="CO111" s="545">
        <v>-0.01</v>
      </c>
      <c r="CP111" s="545">
        <v>-17.579999999999998</v>
      </c>
      <c r="CQ111" s="545">
        <v>-14.66047203071393</v>
      </c>
      <c r="CR111" s="545">
        <v>219.63972965823439</v>
      </c>
      <c r="CS111" s="545">
        <v>91.646303156939183</v>
      </c>
      <c r="CT111" s="545">
        <v>-29.8</v>
      </c>
      <c r="CU111" s="545">
        <v>-11.42</v>
      </c>
      <c r="CV111" s="545">
        <v>-22.05566424972206</v>
      </c>
      <c r="CW111" s="545">
        <v>-3.890000000000001</v>
      </c>
      <c r="CX111" s="545">
        <v>14.59658085580487</v>
      </c>
      <c r="CY111" s="545">
        <v>-0.64026465017988266</v>
      </c>
      <c r="CZ111" s="556">
        <v>222.08621274036261</v>
      </c>
      <c r="DA111" s="545"/>
      <c r="DB111" s="556">
        <v>321.35731483805381</v>
      </c>
      <c r="DC111" s="556">
        <v>179.0939518113297</v>
      </c>
      <c r="DD111" s="545">
        <v>0</v>
      </c>
      <c r="DE111" s="554">
        <v>1211.548009097243</v>
      </c>
      <c r="DF111" s="545">
        <v>199.78043007678491</v>
      </c>
      <c r="DG111" s="556">
        <v>1411.3284391740281</v>
      </c>
    </row>
    <row r="112" spans="1:111">
      <c r="A112" s="568">
        <v>288</v>
      </c>
      <c r="B112" s="576">
        <v>15</v>
      </c>
      <c r="C112" s="577">
        <v>6342</v>
      </c>
      <c r="D112" s="546" t="s">
        <v>143</v>
      </c>
      <c r="E112" s="578">
        <v>3193530.04</v>
      </c>
      <c r="F112" s="578">
        <v>572324.4</v>
      </c>
      <c r="G112" s="578">
        <v>3538519.3</v>
      </c>
      <c r="H112" s="578">
        <v>3614628.15</v>
      </c>
      <c r="I112" s="578">
        <v>367391.04</v>
      </c>
      <c r="J112" s="578">
        <v>286957.38</v>
      </c>
      <c r="K112" s="579">
        <v>11573350.310000001</v>
      </c>
      <c r="L112" s="545"/>
      <c r="M112" s="578">
        <v>215130.4454891785</v>
      </c>
      <c r="N112" s="578">
        <v>143064.10440000001</v>
      </c>
      <c r="O112" s="578">
        <v>1433773.4112</v>
      </c>
      <c r="P112" s="578">
        <v>655232.79</v>
      </c>
      <c r="Q112" s="578">
        <v>601498.12077944481</v>
      </c>
      <c r="R112" s="578">
        <v>0</v>
      </c>
      <c r="S112" s="571">
        <v>0</v>
      </c>
      <c r="T112" s="578">
        <v>168723.07863422719</v>
      </c>
      <c r="U112" s="578">
        <v>159407.13750000001</v>
      </c>
      <c r="V112" s="572">
        <v>3376829.0880028508</v>
      </c>
      <c r="W112" s="573"/>
      <c r="X112" s="574">
        <v>14950179.39800285</v>
      </c>
      <c r="Y112" s="555">
        <v>-9822426.1799999997</v>
      </c>
      <c r="Z112" s="584">
        <v>5127753.2180028521</v>
      </c>
      <c r="AA112" s="600">
        <v>0.34298941046071008</v>
      </c>
      <c r="AB112" s="600"/>
      <c r="AC112" s="569">
        <v>0</v>
      </c>
      <c r="AD112" s="569">
        <v>0</v>
      </c>
      <c r="AE112" s="569">
        <v>69021.387513710099</v>
      </c>
      <c r="AF112" s="569">
        <v>147530.66810796561</v>
      </c>
      <c r="AG112" s="569">
        <v>0</v>
      </c>
      <c r="AH112" s="570">
        <v>216552.05562167571</v>
      </c>
      <c r="AI112" s="545"/>
      <c r="AJ112" s="545">
        <v>-6215.16</v>
      </c>
      <c r="AK112" s="545">
        <v>-11288.76</v>
      </c>
      <c r="AL112" s="545">
        <v>-6215.16</v>
      </c>
      <c r="AM112" s="545">
        <v>-63.42</v>
      </c>
      <c r="AN112" s="545">
        <v>-111492.36</v>
      </c>
      <c r="AO112" s="545">
        <v>-86294.324999999997</v>
      </c>
      <c r="AP112" s="545">
        <v>3202.2815455690061</v>
      </c>
      <c r="AQ112" s="563">
        <v>-65606.995518389653</v>
      </c>
      <c r="AR112" s="563">
        <v>-188991.6</v>
      </c>
      <c r="AS112" s="563">
        <v>-72425.64</v>
      </c>
      <c r="AT112" s="563">
        <v>-148559.70583317199</v>
      </c>
      <c r="AU112" s="563">
        <v>-24670.38</v>
      </c>
      <c r="AV112" s="563">
        <v>191605.2700826042</v>
      </c>
      <c r="AW112" s="563">
        <v>-16576.99541075321</v>
      </c>
      <c r="AX112" s="556">
        <v>-543592.9501341416</v>
      </c>
      <c r="AY112" s="545"/>
      <c r="AZ112" s="580">
        <v>2153558.8922855388</v>
      </c>
      <c r="BA112" s="581">
        <v>932347.00042396225</v>
      </c>
      <c r="BB112" s="574"/>
      <c r="BC112" s="585">
        <v>7886618.2161998879</v>
      </c>
      <c r="BD112" s="563">
        <v>-630818.08750000002</v>
      </c>
      <c r="BE112" s="574">
        <v>7255800.1286998875</v>
      </c>
      <c r="BF112" s="594"/>
      <c r="BG112" s="545">
        <v>503.55251340271212</v>
      </c>
      <c r="BH112" s="545">
        <v>90.243519394512774</v>
      </c>
      <c r="BI112" s="545">
        <v>557.95006307158633</v>
      </c>
      <c r="BJ112" s="545">
        <v>569.95082781456949</v>
      </c>
      <c r="BK112" s="545">
        <v>57.929839167455057</v>
      </c>
      <c r="BL112" s="545">
        <v>45.247142857142848</v>
      </c>
      <c r="BM112" s="556">
        <v>1824.873905707979</v>
      </c>
      <c r="BN112" s="545"/>
      <c r="BO112" s="545">
        <v>33.921546119391117</v>
      </c>
      <c r="BP112" s="545">
        <v>22.558199999999999</v>
      </c>
      <c r="BQ112" s="545">
        <v>226.07590842005669</v>
      </c>
      <c r="BR112" s="545">
        <v>103.3164285714286</v>
      </c>
      <c r="BS112" s="545">
        <v>94.843601510476944</v>
      </c>
      <c r="BT112" s="545">
        <v>0</v>
      </c>
      <c r="BU112" s="545">
        <v>0</v>
      </c>
      <c r="BV112" s="545">
        <v>26.60408051627677</v>
      </c>
      <c r="BW112" s="545">
        <v>25.135152554399241</v>
      </c>
      <c r="BX112" s="556">
        <v>532.45491769202943</v>
      </c>
      <c r="BY112" s="555"/>
      <c r="BZ112" s="556">
        <v>2357.3288234000079</v>
      </c>
      <c r="CA112" s="556">
        <v>-1548.79</v>
      </c>
      <c r="CB112" s="556">
        <v>808.53882340000825</v>
      </c>
      <c r="CC112" s="600">
        <v>0.34298941046071008</v>
      </c>
      <c r="CD112" s="600"/>
      <c r="CE112" s="545">
        <v>0</v>
      </c>
      <c r="CF112" s="545">
        <v>0</v>
      </c>
      <c r="CG112" s="545">
        <v>10.88322098923212</v>
      </c>
      <c r="CH112" s="545">
        <v>23.262483145374581</v>
      </c>
      <c r="CI112" s="545">
        <v>0</v>
      </c>
      <c r="CJ112" s="556">
        <v>34.145704134606703</v>
      </c>
      <c r="CK112" s="545">
        <v>0</v>
      </c>
      <c r="CL112" s="545">
        <v>-0.98</v>
      </c>
      <c r="CM112" s="545">
        <v>-1.78</v>
      </c>
      <c r="CN112" s="545">
        <v>-0.98</v>
      </c>
      <c r="CO112" s="545">
        <v>-0.01</v>
      </c>
      <c r="CP112" s="545">
        <v>-17.579999999999998</v>
      </c>
      <c r="CQ112" s="545">
        <v>-13.60679990539262</v>
      </c>
      <c r="CR112" s="545">
        <v>0.50493244174850294</v>
      </c>
      <c r="CS112" s="545">
        <v>-10.34484319116835</v>
      </c>
      <c r="CT112" s="545">
        <v>-29.8</v>
      </c>
      <c r="CU112" s="545">
        <v>-11.42</v>
      </c>
      <c r="CV112" s="545">
        <v>-23.424740749475252</v>
      </c>
      <c r="CW112" s="545">
        <v>-3.89</v>
      </c>
      <c r="CX112" s="545">
        <v>30.212120795112611</v>
      </c>
      <c r="CY112" s="545">
        <v>-2.613843489554275</v>
      </c>
      <c r="CZ112" s="556">
        <v>-85.713174098729354</v>
      </c>
      <c r="DA112" s="545"/>
      <c r="DB112" s="556">
        <v>339.57093855022703</v>
      </c>
      <c r="DC112" s="556">
        <v>147.0115106313406</v>
      </c>
      <c r="DD112" s="545">
        <v>0</v>
      </c>
      <c r="DE112" s="554">
        <v>1243.5538026174529</v>
      </c>
      <c r="DF112" s="545">
        <v>-99.466743535162408</v>
      </c>
      <c r="DG112" s="556">
        <v>1144.087059082291</v>
      </c>
    </row>
    <row r="113" spans="1:111">
      <c r="A113" s="568">
        <v>290</v>
      </c>
      <c r="B113" s="576">
        <v>18</v>
      </c>
      <c r="C113" s="577">
        <v>7483</v>
      </c>
      <c r="D113" s="546" t="s">
        <v>144</v>
      </c>
      <c r="E113" s="578">
        <v>1982500.39</v>
      </c>
      <c r="F113" s="578">
        <v>343394.64</v>
      </c>
      <c r="G113" s="578">
        <v>2655932.5</v>
      </c>
      <c r="H113" s="578">
        <v>3129907.9</v>
      </c>
      <c r="I113" s="578">
        <v>468718.5</v>
      </c>
      <c r="J113" s="578">
        <v>299007.18</v>
      </c>
      <c r="K113" s="579">
        <v>8879461.1099999994</v>
      </c>
      <c r="L113" s="545"/>
      <c r="M113" s="578">
        <v>567680.36143748893</v>
      </c>
      <c r="N113" s="578">
        <v>0</v>
      </c>
      <c r="O113" s="578">
        <v>0</v>
      </c>
      <c r="P113" s="578">
        <v>506953.81</v>
      </c>
      <c r="Q113" s="578">
        <v>4055628.371094597</v>
      </c>
      <c r="R113" s="578">
        <v>0</v>
      </c>
      <c r="S113" s="571">
        <v>0</v>
      </c>
      <c r="T113" s="578">
        <v>186713.7615431188</v>
      </c>
      <c r="U113" s="578">
        <v>349060.75750000012</v>
      </c>
      <c r="V113" s="572">
        <v>5666037.0615752041</v>
      </c>
      <c r="W113" s="573"/>
      <c r="X113" s="574">
        <v>14545498.1715752</v>
      </c>
      <c r="Y113" s="555">
        <v>-11589595.57</v>
      </c>
      <c r="Z113" s="584">
        <v>2955902.6015752028</v>
      </c>
      <c r="AA113" s="600">
        <v>0.20321769434831899</v>
      </c>
      <c r="AB113" s="600"/>
      <c r="AC113" s="569">
        <v>1087427.55642675</v>
      </c>
      <c r="AD113" s="569">
        <v>0</v>
      </c>
      <c r="AE113" s="569">
        <v>105204.620435775</v>
      </c>
      <c r="AF113" s="569">
        <v>159558.42361120321</v>
      </c>
      <c r="AG113" s="569">
        <v>0</v>
      </c>
      <c r="AH113" s="570">
        <v>1352190.600473728</v>
      </c>
      <c r="AI113" s="545"/>
      <c r="AJ113" s="545">
        <v>-7333.34</v>
      </c>
      <c r="AK113" s="545">
        <v>-13319.74</v>
      </c>
      <c r="AL113" s="545">
        <v>-7333.34</v>
      </c>
      <c r="AM113" s="545">
        <v>-74.83</v>
      </c>
      <c r="AN113" s="545">
        <v>-131551.14000000001</v>
      </c>
      <c r="AO113" s="545">
        <v>-198269.19899999999</v>
      </c>
      <c r="AP113" s="545">
        <v>398281.32944976032</v>
      </c>
      <c r="AQ113" s="563">
        <v>443544.55379533878</v>
      </c>
      <c r="AR113" s="563">
        <v>-222993.4</v>
      </c>
      <c r="AS113" s="563">
        <v>-85455.86</v>
      </c>
      <c r="AT113" s="563">
        <v>-151837.804748183</v>
      </c>
      <c r="AU113" s="563">
        <v>-29108.87</v>
      </c>
      <c r="AV113" s="563">
        <v>332602.48980097403</v>
      </c>
      <c r="AW113" s="563">
        <v>104541.4974107602</v>
      </c>
      <c r="AX113" s="556">
        <v>431692.34670865041</v>
      </c>
      <c r="AY113" s="545"/>
      <c r="AZ113" s="580">
        <v>2367937.700322228</v>
      </c>
      <c r="BA113" s="581">
        <v>1133386.3345160689</v>
      </c>
      <c r="BB113" s="574"/>
      <c r="BC113" s="585">
        <v>8241109.5835958784</v>
      </c>
      <c r="BD113" s="563">
        <v>-38868.5</v>
      </c>
      <c r="BE113" s="574">
        <v>8202241.0835958784</v>
      </c>
      <c r="BF113" s="594"/>
      <c r="BG113" s="545">
        <v>264.93390217827078</v>
      </c>
      <c r="BH113" s="545">
        <v>45.889969263664312</v>
      </c>
      <c r="BI113" s="545">
        <v>354.92883870105572</v>
      </c>
      <c r="BJ113" s="545">
        <v>418.26913002806361</v>
      </c>
      <c r="BK113" s="545">
        <v>62.637778965655492</v>
      </c>
      <c r="BL113" s="545">
        <v>39.958195910730993</v>
      </c>
      <c r="BM113" s="556">
        <v>1186.6178150474409</v>
      </c>
      <c r="BN113" s="545"/>
      <c r="BO113" s="545">
        <v>75.862670244218748</v>
      </c>
      <c r="BP113" s="545">
        <v>0</v>
      </c>
      <c r="BQ113" s="545">
        <v>0</v>
      </c>
      <c r="BR113" s="545">
        <v>67.747402111452629</v>
      </c>
      <c r="BS113" s="545">
        <v>541.97893506542789</v>
      </c>
      <c r="BT113" s="545">
        <v>0</v>
      </c>
      <c r="BU113" s="545">
        <v>0</v>
      </c>
      <c r="BV113" s="545">
        <v>24.951725450102739</v>
      </c>
      <c r="BW113" s="545">
        <v>46.647167913938269</v>
      </c>
      <c r="BX113" s="556">
        <v>757.18790078514019</v>
      </c>
      <c r="BY113" s="555"/>
      <c r="BZ113" s="556">
        <v>1943.805715832581</v>
      </c>
      <c r="CA113" s="556">
        <v>-1548.79</v>
      </c>
      <c r="CB113" s="556">
        <v>395.01571583258101</v>
      </c>
      <c r="CC113" s="600">
        <v>0.20321769434831899</v>
      </c>
      <c r="CD113" s="600"/>
      <c r="CE113" s="545">
        <v>145.31973224999999</v>
      </c>
      <c r="CF113" s="545">
        <v>0</v>
      </c>
      <c r="CG113" s="545">
        <v>14.05915013173526</v>
      </c>
      <c r="CH113" s="545">
        <v>21.322788134598849</v>
      </c>
      <c r="CI113" s="545">
        <v>0</v>
      </c>
      <c r="CJ113" s="556">
        <v>180.7016705163341</v>
      </c>
      <c r="CK113" s="545">
        <v>0</v>
      </c>
      <c r="CL113" s="545">
        <v>-0.98</v>
      </c>
      <c r="CM113" s="545">
        <v>-1.78</v>
      </c>
      <c r="CN113" s="545">
        <v>-0.98</v>
      </c>
      <c r="CO113" s="545">
        <v>-0.01</v>
      </c>
      <c r="CP113" s="545">
        <v>-17.579999999999998</v>
      </c>
      <c r="CQ113" s="545">
        <v>-26.49595068822665</v>
      </c>
      <c r="CR113" s="545">
        <v>53.224820185722344</v>
      </c>
      <c r="CS113" s="545">
        <v>59.273627394806731</v>
      </c>
      <c r="CT113" s="545">
        <v>-29.8</v>
      </c>
      <c r="CU113" s="545">
        <v>-11.42</v>
      </c>
      <c r="CV113" s="545">
        <v>-20.291033642681139</v>
      </c>
      <c r="CW113" s="545">
        <v>-3.890000000000001</v>
      </c>
      <c r="CX113" s="545">
        <v>44.447746866360283</v>
      </c>
      <c r="CY113" s="545">
        <v>13.9705328625899</v>
      </c>
      <c r="CZ113" s="556">
        <v>57.689742978571473</v>
      </c>
      <c r="DA113" s="545"/>
      <c r="DB113" s="556">
        <v>316.44229591370151</v>
      </c>
      <c r="DC113" s="556">
        <v>151.46149064761039</v>
      </c>
      <c r="DD113" s="545">
        <v>0</v>
      </c>
      <c r="DE113" s="554">
        <v>1101.310915888798</v>
      </c>
      <c r="DF113" s="545">
        <v>-5.1942402779633836</v>
      </c>
      <c r="DG113" s="556">
        <v>1096.116675610835</v>
      </c>
    </row>
    <row r="114" spans="1:111">
      <c r="A114" s="568">
        <v>291</v>
      </c>
      <c r="B114" s="576">
        <v>6</v>
      </c>
      <c r="C114" s="577">
        <v>2038</v>
      </c>
      <c r="D114" s="546" t="s">
        <v>145</v>
      </c>
      <c r="E114" s="578">
        <v>421617.73</v>
      </c>
      <c r="F114" s="578">
        <v>143081.1</v>
      </c>
      <c r="G114" s="578">
        <v>580219.1</v>
      </c>
      <c r="H114" s="578">
        <v>664759.19999999995</v>
      </c>
      <c r="I114" s="578">
        <v>130398.54</v>
      </c>
      <c r="J114" s="578">
        <v>74106.26999999999</v>
      </c>
      <c r="K114" s="579">
        <v>2014181.94</v>
      </c>
      <c r="L114" s="545"/>
      <c r="M114" s="578">
        <v>137951.13826000431</v>
      </c>
      <c r="N114" s="578">
        <v>0</v>
      </c>
      <c r="O114" s="578">
        <v>0</v>
      </c>
      <c r="P114" s="578">
        <v>96180.959999999992</v>
      </c>
      <c r="Q114" s="578">
        <v>557586.68260927149</v>
      </c>
      <c r="R114" s="578">
        <v>0</v>
      </c>
      <c r="S114" s="571">
        <v>54186.490000000013</v>
      </c>
      <c r="T114" s="578">
        <v>58160.356674752162</v>
      </c>
      <c r="U114" s="578">
        <v>77408.357499999998</v>
      </c>
      <c r="V114" s="572">
        <v>981473.98504402803</v>
      </c>
      <c r="W114" s="573"/>
      <c r="X114" s="574">
        <v>2995655.9250440281</v>
      </c>
      <c r="Y114" s="555">
        <v>-3156434.02</v>
      </c>
      <c r="Z114" s="584">
        <v>-160778.0949559719</v>
      </c>
      <c r="AA114" s="600">
        <v>-5.3670414419709739E-2</v>
      </c>
      <c r="AB114" s="600"/>
      <c r="AC114" s="569">
        <v>282980.06571449997</v>
      </c>
      <c r="AD114" s="569">
        <v>0</v>
      </c>
      <c r="AE114" s="569">
        <v>23656.985763688252</v>
      </c>
      <c r="AF114" s="569">
        <v>44074.502581528737</v>
      </c>
      <c r="AG114" s="569">
        <v>0</v>
      </c>
      <c r="AH114" s="570">
        <v>350711.55405971699</v>
      </c>
      <c r="AI114" s="545"/>
      <c r="AJ114" s="545">
        <v>-1997.24</v>
      </c>
      <c r="AK114" s="545">
        <v>-3627.64</v>
      </c>
      <c r="AL114" s="545">
        <v>-1997.24</v>
      </c>
      <c r="AM114" s="545">
        <v>-20.38</v>
      </c>
      <c r="AN114" s="545">
        <v>-35828.039999999994</v>
      </c>
      <c r="AO114" s="545">
        <v>-47217.925000000003</v>
      </c>
      <c r="AP114" s="545">
        <v>1054656.6899326991</v>
      </c>
      <c r="AQ114" s="563">
        <v>851135.05839778855</v>
      </c>
      <c r="AR114" s="563">
        <v>-60732.4</v>
      </c>
      <c r="AS114" s="563">
        <v>-23273.96</v>
      </c>
      <c r="AT114" s="563">
        <v>-49565.89915331384</v>
      </c>
      <c r="AU114" s="563">
        <v>-7927.8200000000006</v>
      </c>
      <c r="AV114" s="563">
        <v>104221.2387876336</v>
      </c>
      <c r="AW114" s="563">
        <v>-4967.8839537965396</v>
      </c>
      <c r="AX114" s="556">
        <v>1772856.55901101</v>
      </c>
      <c r="AY114" s="545"/>
      <c r="AZ114" s="580">
        <v>357453.57575062511</v>
      </c>
      <c r="BA114" s="581">
        <v>334008.07439952611</v>
      </c>
      <c r="BB114" s="574"/>
      <c r="BC114" s="585">
        <v>2654251.6682649059</v>
      </c>
      <c r="BD114" s="563">
        <v>8833.75</v>
      </c>
      <c r="BE114" s="574">
        <v>2663085.4182649059</v>
      </c>
      <c r="BF114" s="594"/>
      <c r="BG114" s="545">
        <v>206.8781795878312</v>
      </c>
      <c r="BH114" s="545">
        <v>70.206624141315018</v>
      </c>
      <c r="BI114" s="545">
        <v>284.70024533856719</v>
      </c>
      <c r="BJ114" s="545">
        <v>326.18213935230608</v>
      </c>
      <c r="BK114" s="545">
        <v>63.983581943081447</v>
      </c>
      <c r="BL114" s="545">
        <v>36.362252208047103</v>
      </c>
      <c r="BM114" s="556">
        <v>988.31302257114817</v>
      </c>
      <c r="BN114" s="545"/>
      <c r="BO114" s="545">
        <v>67.689469214918716</v>
      </c>
      <c r="BP114" s="545">
        <v>0</v>
      </c>
      <c r="BQ114" s="545">
        <v>0</v>
      </c>
      <c r="BR114" s="545">
        <v>47.193797841020597</v>
      </c>
      <c r="BS114" s="545">
        <v>273.59503562770931</v>
      </c>
      <c r="BT114" s="545">
        <v>0</v>
      </c>
      <c r="BU114" s="545">
        <v>26.588071638861631</v>
      </c>
      <c r="BV114" s="545">
        <v>28.537957151497629</v>
      </c>
      <c r="BW114" s="545">
        <v>37.982511040235522</v>
      </c>
      <c r="BX114" s="556">
        <v>481.58684251424341</v>
      </c>
      <c r="BY114" s="555"/>
      <c r="BZ114" s="556">
        <v>1469.8998650853921</v>
      </c>
      <c r="CA114" s="556">
        <v>-1548.79</v>
      </c>
      <c r="CB114" s="556">
        <v>-78.89013491460841</v>
      </c>
      <c r="CC114" s="600">
        <v>-5.3670414419709753E-2</v>
      </c>
      <c r="CD114" s="600"/>
      <c r="CE114" s="545">
        <v>138.85184774999999</v>
      </c>
      <c r="CF114" s="545">
        <v>0</v>
      </c>
      <c r="CG114" s="545">
        <v>11.607941984145359</v>
      </c>
      <c r="CH114" s="545">
        <v>21.626350628816851</v>
      </c>
      <c r="CI114" s="545">
        <v>0</v>
      </c>
      <c r="CJ114" s="556">
        <v>172.0861403629622</v>
      </c>
      <c r="CK114" s="545">
        <v>0</v>
      </c>
      <c r="CL114" s="545">
        <v>-0.98</v>
      </c>
      <c r="CM114" s="545">
        <v>-1.78</v>
      </c>
      <c r="CN114" s="545">
        <v>-0.98</v>
      </c>
      <c r="CO114" s="545">
        <v>-0.01</v>
      </c>
      <c r="CP114" s="545">
        <v>-17.579999999999998</v>
      </c>
      <c r="CQ114" s="545">
        <v>-23.168756133464179</v>
      </c>
      <c r="CR114" s="545">
        <v>517.4959224399895</v>
      </c>
      <c r="CS114" s="545">
        <v>417.63251148075977</v>
      </c>
      <c r="CT114" s="545">
        <v>-29.8</v>
      </c>
      <c r="CU114" s="545">
        <v>-11.42</v>
      </c>
      <c r="CV114" s="545">
        <v>-24.320853362764399</v>
      </c>
      <c r="CW114" s="545">
        <v>-3.89</v>
      </c>
      <c r="CX114" s="545">
        <v>51.138978796679879</v>
      </c>
      <c r="CY114" s="545">
        <v>-2.4376270627068402</v>
      </c>
      <c r="CZ114" s="556">
        <v>869.90017615849388</v>
      </c>
      <c r="DA114" s="545"/>
      <c r="DB114" s="556">
        <v>175.39429624662671</v>
      </c>
      <c r="DC114" s="556">
        <v>163.89012482803051</v>
      </c>
      <c r="DD114" s="545">
        <v>0</v>
      </c>
      <c r="DE114" s="554">
        <v>1302.380602681505</v>
      </c>
      <c r="DF114" s="545">
        <v>4.3345191364082432</v>
      </c>
      <c r="DG114" s="556">
        <v>1306.7151218179131</v>
      </c>
    </row>
    <row r="115" spans="1:111">
      <c r="A115" s="568">
        <v>297</v>
      </c>
      <c r="B115" s="576">
        <v>11</v>
      </c>
      <c r="C115" s="577">
        <v>125666</v>
      </c>
      <c r="D115" s="546" t="s">
        <v>146</v>
      </c>
      <c r="E115" s="578">
        <v>56523687.590000004</v>
      </c>
      <c r="F115" s="578">
        <v>10339994.16</v>
      </c>
      <c r="G115" s="578">
        <v>61119135.900000013</v>
      </c>
      <c r="H115" s="578">
        <v>53499266.450000003</v>
      </c>
      <c r="I115" s="578">
        <v>7509256.5800000001</v>
      </c>
      <c r="J115" s="578">
        <v>6537360.7799999993</v>
      </c>
      <c r="K115" s="579">
        <v>195528701.46000001</v>
      </c>
      <c r="L115" s="545"/>
      <c r="M115" s="578">
        <v>9824817.3232504185</v>
      </c>
      <c r="N115" s="578">
        <v>0</v>
      </c>
      <c r="O115" s="578">
        <v>0</v>
      </c>
      <c r="P115" s="578">
        <v>16813634.07</v>
      </c>
      <c r="Q115" s="578">
        <v>2734851.61305275</v>
      </c>
      <c r="R115" s="578">
        <v>0</v>
      </c>
      <c r="S115" s="571">
        <v>254384.48</v>
      </c>
      <c r="T115" s="578">
        <v>2817760.2644126918</v>
      </c>
      <c r="U115" s="578">
        <v>6523053.2549999999</v>
      </c>
      <c r="V115" s="572">
        <v>38968501.005715862</v>
      </c>
      <c r="W115" s="573"/>
      <c r="X115" s="574">
        <v>234497202.46571589</v>
      </c>
      <c r="Y115" s="555">
        <v>-194630244.13999999</v>
      </c>
      <c r="Z115" s="584">
        <v>39866958.325715899</v>
      </c>
      <c r="AA115" s="600">
        <v>0.17001037925620691</v>
      </c>
      <c r="AB115" s="600"/>
      <c r="AC115" s="569">
        <v>0</v>
      </c>
      <c r="AD115" s="569">
        <v>0</v>
      </c>
      <c r="AE115" s="569">
        <v>1815356.957210535</v>
      </c>
      <c r="AF115" s="569">
        <v>2721651.640254972</v>
      </c>
      <c r="AG115" s="569">
        <v>1540329.1751926269</v>
      </c>
      <c r="AH115" s="570">
        <v>6077337.7726581339</v>
      </c>
      <c r="AI115" s="545"/>
      <c r="AJ115" s="545">
        <v>-123152.68</v>
      </c>
      <c r="AK115" s="545">
        <v>-223685.48</v>
      </c>
      <c r="AL115" s="545">
        <v>-123152.68</v>
      </c>
      <c r="AM115" s="545">
        <v>-1256.6600000000001</v>
      </c>
      <c r="AN115" s="545">
        <v>-2209208.2799999998</v>
      </c>
      <c r="AO115" s="545">
        <v>-9946861.8574999999</v>
      </c>
      <c r="AP115" s="545">
        <v>-12747671.11711845</v>
      </c>
      <c r="AQ115" s="563">
        <v>-1124116.9187064259</v>
      </c>
      <c r="AR115" s="563">
        <v>-3744846.8</v>
      </c>
      <c r="AS115" s="563">
        <v>-1435105.72</v>
      </c>
      <c r="AT115" s="563">
        <v>-859659.71798057132</v>
      </c>
      <c r="AU115" s="563">
        <v>-488840.74</v>
      </c>
      <c r="AV115" s="563">
        <v>2566588.426436061</v>
      </c>
      <c r="AW115" s="563">
        <v>8825.1470395899378</v>
      </c>
      <c r="AX115" s="556">
        <v>-30452145.077829801</v>
      </c>
      <c r="AY115" s="545"/>
      <c r="AZ115" s="580">
        <v>24749627.856076531</v>
      </c>
      <c r="BA115" s="581">
        <v>12020437.986465249</v>
      </c>
      <c r="BB115" s="574"/>
      <c r="BC115" s="585">
        <v>52262216.863086022</v>
      </c>
      <c r="BD115" s="563">
        <v>-3804607.787500001</v>
      </c>
      <c r="BE115" s="574">
        <v>48457609.075586021</v>
      </c>
      <c r="BF115" s="594"/>
      <c r="BG115" s="545">
        <v>449.79300359683612</v>
      </c>
      <c r="BH115" s="545">
        <v>82.281557143539217</v>
      </c>
      <c r="BI115" s="545">
        <v>486.36175178648159</v>
      </c>
      <c r="BJ115" s="545">
        <v>425.72586419556598</v>
      </c>
      <c r="BK115" s="545">
        <v>59.755674406760782</v>
      </c>
      <c r="BL115" s="545">
        <v>52.021714544904739</v>
      </c>
      <c r="BM115" s="556">
        <v>1555.939565674088</v>
      </c>
      <c r="BN115" s="545"/>
      <c r="BO115" s="545">
        <v>78.181984970082752</v>
      </c>
      <c r="BP115" s="545">
        <v>0</v>
      </c>
      <c r="BQ115" s="545">
        <v>0</v>
      </c>
      <c r="BR115" s="545">
        <v>133.79620637244761</v>
      </c>
      <c r="BS115" s="545">
        <v>21.762860384294481</v>
      </c>
      <c r="BT115" s="545">
        <v>0</v>
      </c>
      <c r="BU115" s="545">
        <v>2.0242904206388359</v>
      </c>
      <c r="BV115" s="545">
        <v>22.422614425641719</v>
      </c>
      <c r="BW115" s="545">
        <v>51.907860956822049</v>
      </c>
      <c r="BX115" s="556">
        <v>310.09581752992739</v>
      </c>
      <c r="BY115" s="555"/>
      <c r="BZ115" s="556">
        <v>1866.0353832040159</v>
      </c>
      <c r="CA115" s="556">
        <v>-1548.79</v>
      </c>
      <c r="CB115" s="556">
        <v>317.24538320401621</v>
      </c>
      <c r="CC115" s="600">
        <v>0.17001037925620691</v>
      </c>
      <c r="CD115" s="600"/>
      <c r="CE115" s="545">
        <v>0</v>
      </c>
      <c r="CF115" s="545">
        <v>0</v>
      </c>
      <c r="CG115" s="545">
        <v>14.44588796659824</v>
      </c>
      <c r="CH115" s="545">
        <v>21.657820255717311</v>
      </c>
      <c r="CI115" s="545">
        <v>12.25732636665945</v>
      </c>
      <c r="CJ115" s="556">
        <v>48.361034588975009</v>
      </c>
      <c r="CK115" s="545">
        <v>0</v>
      </c>
      <c r="CL115" s="545">
        <v>-0.98</v>
      </c>
      <c r="CM115" s="545">
        <v>-1.78</v>
      </c>
      <c r="CN115" s="545">
        <v>-0.98</v>
      </c>
      <c r="CO115" s="545">
        <v>-0.01</v>
      </c>
      <c r="CP115" s="545">
        <v>-17.579999999999998</v>
      </c>
      <c r="CQ115" s="545">
        <v>-79.153166787356966</v>
      </c>
      <c r="CR115" s="545">
        <v>-101.44089186509041</v>
      </c>
      <c r="CS115" s="545">
        <v>-8.9452749248517964</v>
      </c>
      <c r="CT115" s="545">
        <v>-29.8</v>
      </c>
      <c r="CU115" s="545">
        <v>-11.42</v>
      </c>
      <c r="CV115" s="545">
        <v>-6.8408298026560193</v>
      </c>
      <c r="CW115" s="545">
        <v>-3.89</v>
      </c>
      <c r="CX115" s="545">
        <v>20.42388893126272</v>
      </c>
      <c r="CY115" s="545">
        <v>7.0227006824359312E-2</v>
      </c>
      <c r="CZ115" s="556">
        <v>-242.3260474418681</v>
      </c>
      <c r="DA115" s="545"/>
      <c r="DB115" s="556">
        <v>196.9476855798429</v>
      </c>
      <c r="DC115" s="556">
        <v>95.653860124976106</v>
      </c>
      <c r="DD115" s="545">
        <v>0</v>
      </c>
      <c r="DE115" s="554">
        <v>415.8819160559421</v>
      </c>
      <c r="DF115" s="545">
        <v>-30.27555414750211</v>
      </c>
      <c r="DG115" s="556">
        <v>385.60636190844002</v>
      </c>
    </row>
    <row r="116" spans="1:111">
      <c r="A116" s="546">
        <v>300</v>
      </c>
      <c r="B116" s="576">
        <v>14</v>
      </c>
      <c r="C116" s="577">
        <v>3335</v>
      </c>
      <c r="D116" s="546" t="s">
        <v>147</v>
      </c>
      <c r="E116" s="578">
        <v>1112353.1599999999</v>
      </c>
      <c r="F116" s="578">
        <v>238468.5</v>
      </c>
      <c r="G116" s="578">
        <v>1520010.6</v>
      </c>
      <c r="H116" s="578">
        <v>1537255.65</v>
      </c>
      <c r="I116" s="578">
        <v>202865.58</v>
      </c>
      <c r="J116" s="578">
        <v>142790.13</v>
      </c>
      <c r="K116" s="579">
        <v>4753743.62</v>
      </c>
      <c r="L116" s="545"/>
      <c r="M116" s="578">
        <v>118263.9795005241</v>
      </c>
      <c r="N116" s="578">
        <v>0</v>
      </c>
      <c r="O116" s="578">
        <v>0</v>
      </c>
      <c r="P116" s="578">
        <v>166312.91</v>
      </c>
      <c r="Q116" s="578">
        <v>390073.61511513911</v>
      </c>
      <c r="R116" s="578">
        <v>0</v>
      </c>
      <c r="S116" s="571">
        <v>0</v>
      </c>
      <c r="T116" s="578">
        <v>86547.903945725295</v>
      </c>
      <c r="U116" s="578">
        <v>72943.700000000012</v>
      </c>
      <c r="V116" s="572">
        <v>834142.10856138845</v>
      </c>
      <c r="W116" s="573"/>
      <c r="X116" s="574">
        <v>5587885.7285613883</v>
      </c>
      <c r="Y116" s="555">
        <v>-5165214.6499999994</v>
      </c>
      <c r="Z116" s="584">
        <v>422671.07856138889</v>
      </c>
      <c r="AA116" s="600">
        <v>7.5640608826516992E-2</v>
      </c>
      <c r="AB116" s="600"/>
      <c r="AC116" s="569">
        <v>90496.612359999999</v>
      </c>
      <c r="AD116" s="569">
        <v>0</v>
      </c>
      <c r="AE116" s="569">
        <v>45105.715784022759</v>
      </c>
      <c r="AF116" s="569">
        <v>68677.049513121834</v>
      </c>
      <c r="AG116" s="569">
        <v>0</v>
      </c>
      <c r="AH116" s="570">
        <v>204279.37765714459</v>
      </c>
      <c r="AI116" s="545"/>
      <c r="AJ116" s="545">
        <v>-3268.3</v>
      </c>
      <c r="AK116" s="545">
        <v>-5936.3</v>
      </c>
      <c r="AL116" s="545">
        <v>-3268.3</v>
      </c>
      <c r="AM116" s="545">
        <v>-33.35</v>
      </c>
      <c r="AN116" s="545">
        <v>-58629.3</v>
      </c>
      <c r="AO116" s="545">
        <v>-67140.429999999993</v>
      </c>
      <c r="AP116" s="545">
        <v>1409171.1510585281</v>
      </c>
      <c r="AQ116" s="545">
        <v>599400.37909800769</v>
      </c>
      <c r="AR116" s="545">
        <v>-99383</v>
      </c>
      <c r="AS116" s="545">
        <v>-38085.699999999997</v>
      </c>
      <c r="AT116" s="563">
        <v>-84587.759494735074</v>
      </c>
      <c r="AU116" s="563">
        <v>-12973.15</v>
      </c>
      <c r="AV116" s="545">
        <v>68336.454363216923</v>
      </c>
      <c r="AW116" s="545">
        <v>-14528.129123555151</v>
      </c>
      <c r="AX116" s="556">
        <v>1689074.2659014631</v>
      </c>
      <c r="AY116" s="545"/>
      <c r="AZ116" s="580">
        <v>1643637.2721073979</v>
      </c>
      <c r="BA116" s="581">
        <v>562639.74207269074</v>
      </c>
      <c r="BB116" s="574"/>
      <c r="BC116" s="585">
        <v>4522301.7363000847</v>
      </c>
      <c r="BD116" s="563">
        <v>496633.42499999999</v>
      </c>
      <c r="BE116" s="574">
        <v>5018935.1613000846</v>
      </c>
      <c r="BF116" s="594"/>
      <c r="BG116" s="545">
        <v>333.53917841079459</v>
      </c>
      <c r="BH116" s="545">
        <v>71.5047976011994</v>
      </c>
      <c r="BI116" s="545">
        <v>455.77529235382309</v>
      </c>
      <c r="BJ116" s="545">
        <v>460.94622188905538</v>
      </c>
      <c r="BK116" s="545">
        <v>60.829259370314837</v>
      </c>
      <c r="BL116" s="545">
        <v>42.815631184407792</v>
      </c>
      <c r="BM116" s="556">
        <v>1425.4103808095949</v>
      </c>
      <c r="BN116" s="545"/>
      <c r="BO116" s="545">
        <v>35.461463118597933</v>
      </c>
      <c r="BP116" s="545">
        <v>0</v>
      </c>
      <c r="BQ116" s="545">
        <v>0</v>
      </c>
      <c r="BR116" s="545">
        <v>49.868938530734631</v>
      </c>
      <c r="BS116" s="545">
        <v>116.96360273317519</v>
      </c>
      <c r="BT116" s="545">
        <v>0</v>
      </c>
      <c r="BU116" s="545">
        <v>0</v>
      </c>
      <c r="BV116" s="545">
        <v>25.951395485974601</v>
      </c>
      <c r="BW116" s="545">
        <v>21.872173913043479</v>
      </c>
      <c r="BX116" s="556">
        <v>250.11757378152581</v>
      </c>
      <c r="BY116" s="555"/>
      <c r="BZ116" s="556">
        <v>1675.527954591121</v>
      </c>
      <c r="CA116" s="556">
        <v>-1548.79</v>
      </c>
      <c r="CB116" s="556">
        <v>126.7379545911211</v>
      </c>
      <c r="CC116" s="600">
        <v>7.5640608826516992E-2</v>
      </c>
      <c r="CD116" s="600"/>
      <c r="CE116" s="545">
        <v>27.135415999999999</v>
      </c>
      <c r="CF116" s="545">
        <v>0</v>
      </c>
      <c r="CG116" s="545">
        <v>13.52495225907729</v>
      </c>
      <c r="CH116" s="545">
        <v>20.59281844471419</v>
      </c>
      <c r="CI116" s="545">
        <v>0</v>
      </c>
      <c r="CJ116" s="556">
        <v>61.253186703791492</v>
      </c>
      <c r="CK116" s="545">
        <v>0</v>
      </c>
      <c r="CL116" s="545">
        <v>-0.97999999999999987</v>
      </c>
      <c r="CM116" s="545">
        <v>-1.78</v>
      </c>
      <c r="CN116" s="545">
        <v>-0.97999999999999987</v>
      </c>
      <c r="CO116" s="545">
        <v>-0.01</v>
      </c>
      <c r="CP116" s="545">
        <v>-17.579999999999998</v>
      </c>
      <c r="CQ116" s="545">
        <v>-20.13206296851574</v>
      </c>
      <c r="CR116" s="545">
        <v>422.54007527991848</v>
      </c>
      <c r="CS116" s="545">
        <v>179.73024860509969</v>
      </c>
      <c r="CT116" s="545">
        <v>-29.8</v>
      </c>
      <c r="CU116" s="545">
        <v>-11.42</v>
      </c>
      <c r="CV116" s="545">
        <v>-25.363646025407821</v>
      </c>
      <c r="CW116" s="545">
        <v>-3.89</v>
      </c>
      <c r="CX116" s="545">
        <v>20.490690963483331</v>
      </c>
      <c r="CY116" s="545">
        <v>-4.3562606067631648</v>
      </c>
      <c r="CZ116" s="556">
        <v>506.4690452478149</v>
      </c>
      <c r="DA116" s="545"/>
      <c r="DB116" s="556">
        <v>492.84475925259301</v>
      </c>
      <c r="DC116" s="556">
        <v>168.70756883738849</v>
      </c>
      <c r="DD116" s="545">
        <v>0</v>
      </c>
      <c r="DE116" s="554">
        <v>1356.0125146327091</v>
      </c>
      <c r="DF116" s="545">
        <v>148.91556971514251</v>
      </c>
      <c r="DG116" s="556">
        <v>1504.9280843478509</v>
      </c>
    </row>
    <row r="117" spans="1:111">
      <c r="A117" s="568">
        <v>301</v>
      </c>
      <c r="B117" s="576">
        <v>14</v>
      </c>
      <c r="C117" s="577">
        <v>19509</v>
      </c>
      <c r="D117" s="546" t="s">
        <v>148</v>
      </c>
      <c r="E117" s="578">
        <v>7230295.54</v>
      </c>
      <c r="F117" s="578">
        <v>1545275.88</v>
      </c>
      <c r="G117" s="578">
        <v>10239641.300000001</v>
      </c>
      <c r="H117" s="578">
        <v>9915991.4000000004</v>
      </c>
      <c r="I117" s="578">
        <v>1163685.8400000001</v>
      </c>
      <c r="J117" s="578">
        <v>839957.12999999989</v>
      </c>
      <c r="K117" s="579">
        <v>30934847.09</v>
      </c>
      <c r="L117" s="545"/>
      <c r="M117" s="578">
        <v>994893.22375692136</v>
      </c>
      <c r="N117" s="578">
        <v>0</v>
      </c>
      <c r="O117" s="578">
        <v>0</v>
      </c>
      <c r="P117" s="578">
        <v>1288424.1100000001</v>
      </c>
      <c r="Q117" s="578">
        <v>1455084.1731559969</v>
      </c>
      <c r="R117" s="578">
        <v>0</v>
      </c>
      <c r="S117" s="571">
        <v>0</v>
      </c>
      <c r="T117" s="578">
        <v>513783.64098852209</v>
      </c>
      <c r="U117" s="578">
        <v>709377.48249999993</v>
      </c>
      <c r="V117" s="572">
        <v>4961562.6304014409</v>
      </c>
      <c r="W117" s="573"/>
      <c r="X117" s="574">
        <v>35896409.720401444</v>
      </c>
      <c r="Y117" s="555">
        <v>-30215344.109999999</v>
      </c>
      <c r="Z117" s="584">
        <v>5681065.6104014367</v>
      </c>
      <c r="AA117" s="600">
        <v>0.1582627804466096</v>
      </c>
      <c r="AB117" s="600"/>
      <c r="AC117" s="569">
        <v>0</v>
      </c>
      <c r="AD117" s="569">
        <v>0</v>
      </c>
      <c r="AE117" s="569">
        <v>241225.8671605784</v>
      </c>
      <c r="AF117" s="569">
        <v>403396.54824253212</v>
      </c>
      <c r="AG117" s="569">
        <v>0</v>
      </c>
      <c r="AH117" s="570">
        <v>644622.41540311056</v>
      </c>
      <c r="AI117" s="545"/>
      <c r="AJ117" s="545">
        <v>-19118.82</v>
      </c>
      <c r="AK117" s="545">
        <v>-34726.019999999997</v>
      </c>
      <c r="AL117" s="545">
        <v>-19118.82</v>
      </c>
      <c r="AM117" s="545">
        <v>-195.09</v>
      </c>
      <c r="AN117" s="545">
        <v>-342968.22</v>
      </c>
      <c r="AO117" s="545">
        <v>-585639.83984999999</v>
      </c>
      <c r="AP117" s="545">
        <v>-1709106.965171943</v>
      </c>
      <c r="AQ117" s="563">
        <v>-1534122.3809821031</v>
      </c>
      <c r="AR117" s="563">
        <v>-581368.20000000007</v>
      </c>
      <c r="AS117" s="563">
        <v>-222792.78</v>
      </c>
      <c r="AT117" s="563">
        <v>-257017.93895805691</v>
      </c>
      <c r="AU117" s="563">
        <v>-75890.010000000009</v>
      </c>
      <c r="AV117" s="563">
        <v>724219.97566554113</v>
      </c>
      <c r="AW117" s="563">
        <v>8135.9975855680532</v>
      </c>
      <c r="AX117" s="556">
        <v>-4649709.1117109936</v>
      </c>
      <c r="AY117" s="545"/>
      <c r="AZ117" s="580">
        <v>10355361.918266689</v>
      </c>
      <c r="BA117" s="581">
        <v>3175120.0561570008</v>
      </c>
      <c r="BB117" s="574"/>
      <c r="BC117" s="585">
        <v>15206460.88851724</v>
      </c>
      <c r="BD117" s="563">
        <v>291425.41249999998</v>
      </c>
      <c r="BE117" s="574">
        <v>15497886.30101724</v>
      </c>
      <c r="BF117" s="594"/>
      <c r="BG117" s="545">
        <v>370.61333435850122</v>
      </c>
      <c r="BH117" s="545">
        <v>79.208359218822082</v>
      </c>
      <c r="BI117" s="545">
        <v>524.86756368855401</v>
      </c>
      <c r="BJ117" s="545">
        <v>508.2777897380696</v>
      </c>
      <c r="BK117" s="545">
        <v>59.648666769183457</v>
      </c>
      <c r="BL117" s="545">
        <v>43.054853144702442</v>
      </c>
      <c r="BM117" s="556">
        <v>1585.670566917833</v>
      </c>
      <c r="BN117" s="545"/>
      <c r="BO117" s="545">
        <v>50.996628415445251</v>
      </c>
      <c r="BP117" s="545">
        <v>0</v>
      </c>
      <c r="BQ117" s="545">
        <v>0</v>
      </c>
      <c r="BR117" s="545">
        <v>66.042550105079712</v>
      </c>
      <c r="BS117" s="545">
        <v>74.585277213388565</v>
      </c>
      <c r="BT117" s="545">
        <v>0</v>
      </c>
      <c r="BU117" s="545">
        <v>0</v>
      </c>
      <c r="BV117" s="545">
        <v>26.335724075479121</v>
      </c>
      <c r="BW117" s="545">
        <v>36.361550181967303</v>
      </c>
      <c r="BX117" s="556">
        <v>254.32172999135989</v>
      </c>
      <c r="BY117" s="555"/>
      <c r="BZ117" s="556">
        <v>1839.992296909192</v>
      </c>
      <c r="CA117" s="556">
        <v>-1548.79</v>
      </c>
      <c r="CB117" s="556">
        <v>291.20229690919251</v>
      </c>
      <c r="CC117" s="600">
        <v>0.15826278044660971</v>
      </c>
      <c r="CD117" s="600"/>
      <c r="CE117" s="545">
        <v>0</v>
      </c>
      <c r="CF117" s="545">
        <v>0</v>
      </c>
      <c r="CG117" s="545">
        <v>12.36485043623858</v>
      </c>
      <c r="CH117" s="545">
        <v>20.677459031346149</v>
      </c>
      <c r="CI117" s="545">
        <v>0</v>
      </c>
      <c r="CJ117" s="556">
        <v>33.04230946758473</v>
      </c>
      <c r="CK117" s="545">
        <v>0</v>
      </c>
      <c r="CL117" s="545">
        <v>-0.98</v>
      </c>
      <c r="CM117" s="545">
        <v>-1.78</v>
      </c>
      <c r="CN117" s="545">
        <v>-0.98</v>
      </c>
      <c r="CO117" s="545">
        <v>-0.01</v>
      </c>
      <c r="CP117" s="545">
        <v>-17.579999999999998</v>
      </c>
      <c r="CQ117" s="545">
        <v>-30.018957396586188</v>
      </c>
      <c r="CR117" s="545">
        <v>-87.606077460246198</v>
      </c>
      <c r="CS117" s="545">
        <v>-78.636648776569928</v>
      </c>
      <c r="CT117" s="545">
        <v>-29.8</v>
      </c>
      <c r="CU117" s="545">
        <v>-11.42</v>
      </c>
      <c r="CV117" s="545">
        <v>-13.174326667592229</v>
      </c>
      <c r="CW117" s="545">
        <v>-3.890000000000001</v>
      </c>
      <c r="CX117" s="545">
        <v>37.122352538087092</v>
      </c>
      <c r="CY117" s="545">
        <v>0.41703816626008777</v>
      </c>
      <c r="CZ117" s="556">
        <v>-238.33661959664741</v>
      </c>
      <c r="DA117" s="545"/>
      <c r="DB117" s="556">
        <v>530.79921668289956</v>
      </c>
      <c r="DC117" s="556">
        <v>162.75155344492291</v>
      </c>
      <c r="DD117" s="545">
        <v>0</v>
      </c>
      <c r="DE117" s="554">
        <v>779.45875690795231</v>
      </c>
      <c r="DF117" s="545">
        <v>14.93799848787739</v>
      </c>
      <c r="DG117" s="556">
        <v>794.3967553958297</v>
      </c>
    </row>
    <row r="118" spans="1:111">
      <c r="A118" s="568">
        <v>304</v>
      </c>
      <c r="B118" s="576">
        <v>2</v>
      </c>
      <c r="C118" s="577">
        <v>970</v>
      </c>
      <c r="D118" s="546" t="s">
        <v>149</v>
      </c>
      <c r="E118" s="578">
        <v>170441.21</v>
      </c>
      <c r="F118" s="578">
        <v>47693.7</v>
      </c>
      <c r="G118" s="578">
        <v>286023.5</v>
      </c>
      <c r="H118" s="578">
        <v>221586.4</v>
      </c>
      <c r="I118" s="578">
        <v>62846.9</v>
      </c>
      <c r="J118" s="578">
        <v>40022.550000000003</v>
      </c>
      <c r="K118" s="579">
        <v>828614.26</v>
      </c>
      <c r="L118" s="545"/>
      <c r="M118" s="578">
        <v>61960.529788976601</v>
      </c>
      <c r="N118" s="578">
        <v>0</v>
      </c>
      <c r="O118" s="578">
        <v>0</v>
      </c>
      <c r="P118" s="578">
        <v>100188.5</v>
      </c>
      <c r="Q118" s="578">
        <v>140685.3300529891</v>
      </c>
      <c r="R118" s="578">
        <v>430262.9</v>
      </c>
      <c r="S118" s="571">
        <v>0</v>
      </c>
      <c r="T118" s="578">
        <v>32547.860063538101</v>
      </c>
      <c r="U118" s="578">
        <v>39050.032500000001</v>
      </c>
      <c r="V118" s="572">
        <v>804695.15240550379</v>
      </c>
      <c r="W118" s="573"/>
      <c r="X118" s="574">
        <v>1633309.4124055039</v>
      </c>
      <c r="Y118" s="555">
        <v>-1502326.3</v>
      </c>
      <c r="Z118" s="584">
        <v>130983.1124055039</v>
      </c>
      <c r="AA118" s="600">
        <v>8.0194916781012537E-2</v>
      </c>
      <c r="AB118" s="600"/>
      <c r="AC118" s="569">
        <v>126862.66419749999</v>
      </c>
      <c r="AD118" s="569">
        <v>0</v>
      </c>
      <c r="AE118" s="569">
        <v>11169.23319423493</v>
      </c>
      <c r="AF118" s="569">
        <v>16185.97330087981</v>
      </c>
      <c r="AG118" s="569">
        <v>0</v>
      </c>
      <c r="AH118" s="570">
        <v>154217.87069261479</v>
      </c>
      <c r="AI118" s="545"/>
      <c r="AJ118" s="545">
        <v>-950.6</v>
      </c>
      <c r="AK118" s="545">
        <v>-1726.6</v>
      </c>
      <c r="AL118" s="545">
        <v>-950.6</v>
      </c>
      <c r="AM118" s="545">
        <v>-9.7000000000000011</v>
      </c>
      <c r="AN118" s="545">
        <v>-17052.599999999999</v>
      </c>
      <c r="AO118" s="545">
        <v>-18173.96</v>
      </c>
      <c r="AP118" s="545">
        <v>-267775.09514843271</v>
      </c>
      <c r="AQ118" s="545">
        <v>-4015.375662493012</v>
      </c>
      <c r="AR118" s="545">
        <v>-28906</v>
      </c>
      <c r="AS118" s="545">
        <v>-11077.4</v>
      </c>
      <c r="AT118" s="563">
        <v>0</v>
      </c>
      <c r="AU118" s="563">
        <v>-3773.3</v>
      </c>
      <c r="AV118" s="545">
        <v>17393.835863849799</v>
      </c>
      <c r="AW118" s="545">
        <v>2367.5602039482219</v>
      </c>
      <c r="AX118" s="556">
        <v>-334649.83474312769</v>
      </c>
      <c r="AY118" s="545"/>
      <c r="AZ118" s="580">
        <v>-90313.519966667271</v>
      </c>
      <c r="BA118" s="581">
        <v>153409.66554334611</v>
      </c>
      <c r="BB118" s="574"/>
      <c r="BC118" s="585">
        <v>13647.29393166979</v>
      </c>
      <c r="BD118" s="563">
        <v>-257945.5</v>
      </c>
      <c r="BE118" s="574">
        <v>-244298.20606833021</v>
      </c>
      <c r="BF118" s="594"/>
      <c r="BG118" s="545">
        <v>175.712587628866</v>
      </c>
      <c r="BH118" s="545">
        <v>49.168762886597932</v>
      </c>
      <c r="BI118" s="545">
        <v>294.86958762886599</v>
      </c>
      <c r="BJ118" s="545">
        <v>228.43958762886601</v>
      </c>
      <c r="BK118" s="545">
        <v>64.790618556701034</v>
      </c>
      <c r="BL118" s="545">
        <v>41.260360824742257</v>
      </c>
      <c r="BM118" s="556">
        <v>854.24150515463919</v>
      </c>
      <c r="BN118" s="545"/>
      <c r="BO118" s="545">
        <v>63.876834833996497</v>
      </c>
      <c r="BP118" s="545">
        <v>0</v>
      </c>
      <c r="BQ118" s="545">
        <v>0</v>
      </c>
      <c r="BR118" s="545">
        <v>103.28711340206191</v>
      </c>
      <c r="BS118" s="545">
        <v>145.0364227350403</v>
      </c>
      <c r="BT118" s="545">
        <v>443.56999999999988</v>
      </c>
      <c r="BU118" s="545">
        <v>0</v>
      </c>
      <c r="BV118" s="545">
        <v>33.554494910864022</v>
      </c>
      <c r="BW118" s="545">
        <v>40.257765463917529</v>
      </c>
      <c r="BX118" s="556">
        <v>829.58263134588015</v>
      </c>
      <c r="BY118" s="555"/>
      <c r="BZ118" s="556">
        <v>1683.824136500519</v>
      </c>
      <c r="CA118" s="556">
        <v>-1548.79</v>
      </c>
      <c r="CB118" s="556">
        <v>135.03413650051951</v>
      </c>
      <c r="CC118" s="600">
        <v>8.0194916781012537E-2</v>
      </c>
      <c r="CD118" s="600"/>
      <c r="CE118" s="545">
        <v>130.78625174999999</v>
      </c>
      <c r="CF118" s="545">
        <v>0</v>
      </c>
      <c r="CG118" s="545">
        <v>11.51467339611848</v>
      </c>
      <c r="CH118" s="545">
        <v>16.686570413278151</v>
      </c>
      <c r="CI118" s="545">
        <v>0</v>
      </c>
      <c r="CJ118" s="556">
        <v>158.98749555939659</v>
      </c>
      <c r="CK118" s="545">
        <v>0</v>
      </c>
      <c r="CL118" s="545">
        <v>-0.98</v>
      </c>
      <c r="CM118" s="545">
        <v>-1.78</v>
      </c>
      <c r="CN118" s="545">
        <v>-0.98</v>
      </c>
      <c r="CO118" s="545">
        <v>-0.01</v>
      </c>
      <c r="CP118" s="545">
        <v>-17.579999999999998</v>
      </c>
      <c r="CQ118" s="545">
        <v>-18.736041237113401</v>
      </c>
      <c r="CR118" s="545">
        <v>-276.05679912209558</v>
      </c>
      <c r="CS118" s="545">
        <v>-4.1395625386525898</v>
      </c>
      <c r="CT118" s="545">
        <v>-29.8</v>
      </c>
      <c r="CU118" s="545">
        <v>-11.42</v>
      </c>
      <c r="CV118" s="545">
        <v>0</v>
      </c>
      <c r="CW118" s="545">
        <v>-3.89</v>
      </c>
      <c r="CX118" s="545">
        <v>17.93178955036062</v>
      </c>
      <c r="CY118" s="545">
        <v>2.4407837154105381</v>
      </c>
      <c r="CZ118" s="556">
        <v>-344.99982963209038</v>
      </c>
      <c r="DA118" s="545"/>
      <c r="DB118" s="556">
        <v>-93.106721615120904</v>
      </c>
      <c r="DC118" s="556">
        <v>158.1542943745836</v>
      </c>
      <c r="DD118" s="545">
        <v>0</v>
      </c>
      <c r="DE118" s="554">
        <v>14.06937518728844</v>
      </c>
      <c r="DF118" s="545">
        <v>-265.92319587628867</v>
      </c>
      <c r="DG118" s="556">
        <v>-251.8538206890002</v>
      </c>
    </row>
    <row r="119" spans="1:111">
      <c r="A119" s="568">
        <v>305</v>
      </c>
      <c r="B119" s="576">
        <v>17</v>
      </c>
      <c r="C119" s="577">
        <v>14876</v>
      </c>
      <c r="D119" s="546" t="s">
        <v>150</v>
      </c>
      <c r="E119" s="578">
        <v>5400295.1799999997</v>
      </c>
      <c r="F119" s="578">
        <v>1011106.44</v>
      </c>
      <c r="G119" s="578">
        <v>7869732.3000000007</v>
      </c>
      <c r="H119" s="578">
        <v>7658579.9500000002</v>
      </c>
      <c r="I119" s="578">
        <v>888423.44</v>
      </c>
      <c r="J119" s="578">
        <v>659382.2699999999</v>
      </c>
      <c r="K119" s="579">
        <v>23487519.579999998</v>
      </c>
      <c r="L119" s="545"/>
      <c r="M119" s="578">
        <v>1162052.9230935881</v>
      </c>
      <c r="N119" s="578">
        <v>0</v>
      </c>
      <c r="O119" s="578">
        <v>0</v>
      </c>
      <c r="P119" s="578">
        <v>1304454.27</v>
      </c>
      <c r="Q119" s="578">
        <v>4200624.6992080966</v>
      </c>
      <c r="R119" s="578">
        <v>0</v>
      </c>
      <c r="S119" s="571">
        <v>0</v>
      </c>
      <c r="T119" s="578">
        <v>373951.70764683798</v>
      </c>
      <c r="U119" s="578">
        <v>752011.8175</v>
      </c>
      <c r="V119" s="572">
        <v>7793095.4174485235</v>
      </c>
      <c r="W119" s="573"/>
      <c r="X119" s="574">
        <v>31280614.99744853</v>
      </c>
      <c r="Y119" s="555">
        <v>-23039800.039999999</v>
      </c>
      <c r="Z119" s="584">
        <v>8240814.9574485272</v>
      </c>
      <c r="AA119" s="600">
        <v>0.26344798393895741</v>
      </c>
      <c r="AB119" s="600"/>
      <c r="AC119" s="569">
        <v>898599.64856200002</v>
      </c>
      <c r="AD119" s="569">
        <v>0</v>
      </c>
      <c r="AE119" s="569">
        <v>216354.52712313441</v>
      </c>
      <c r="AF119" s="569">
        <v>254579.16263339689</v>
      </c>
      <c r="AG119" s="569">
        <v>0</v>
      </c>
      <c r="AH119" s="570">
        <v>1369533.3383185309</v>
      </c>
      <c r="AI119" s="545"/>
      <c r="AJ119" s="545">
        <v>-14578.48</v>
      </c>
      <c r="AK119" s="545">
        <v>-26479.279999999999</v>
      </c>
      <c r="AL119" s="545">
        <v>-14578.48</v>
      </c>
      <c r="AM119" s="545">
        <v>-148.76</v>
      </c>
      <c r="AN119" s="545">
        <v>-261520.08</v>
      </c>
      <c r="AO119" s="545">
        <v>-416514.81284999999</v>
      </c>
      <c r="AP119" s="545">
        <v>708301.42696446052</v>
      </c>
      <c r="AQ119" s="563">
        <v>750751.62394537916</v>
      </c>
      <c r="AR119" s="563">
        <v>-443304.8</v>
      </c>
      <c r="AS119" s="563">
        <v>-169883.92</v>
      </c>
      <c r="AT119" s="563">
        <v>-291822.22997000901</v>
      </c>
      <c r="AU119" s="563">
        <v>-57867.64</v>
      </c>
      <c r="AV119" s="563">
        <v>826203.6637767629</v>
      </c>
      <c r="AW119" s="563">
        <v>28417.665862195659</v>
      </c>
      <c r="AX119" s="556">
        <v>616975.89772878936</v>
      </c>
      <c r="AY119" s="545"/>
      <c r="AZ119" s="580">
        <v>3433250.3386248779</v>
      </c>
      <c r="BA119" s="581">
        <v>1579273.4886714229</v>
      </c>
      <c r="BB119" s="574"/>
      <c r="BC119" s="585">
        <v>15239848.020792151</v>
      </c>
      <c r="BD119" s="563">
        <v>-210243.25</v>
      </c>
      <c r="BE119" s="574">
        <v>15029604.770792151</v>
      </c>
      <c r="BF119" s="594"/>
      <c r="BG119" s="545">
        <v>363.02064936810967</v>
      </c>
      <c r="BH119" s="545">
        <v>67.968972842161861</v>
      </c>
      <c r="BI119" s="545">
        <v>529.02206910459802</v>
      </c>
      <c r="BJ119" s="545">
        <v>514.82790736757192</v>
      </c>
      <c r="BK119" s="545">
        <v>59.721930626512503</v>
      </c>
      <c r="BL119" s="545">
        <v>44.325239983866616</v>
      </c>
      <c r="BM119" s="556">
        <v>1578.8867692928211</v>
      </c>
      <c r="BN119" s="545"/>
      <c r="BO119" s="545">
        <v>78.115953421187712</v>
      </c>
      <c r="BP119" s="545">
        <v>0</v>
      </c>
      <c r="BQ119" s="545">
        <v>0</v>
      </c>
      <c r="BR119" s="545">
        <v>87.688509680021511</v>
      </c>
      <c r="BS119" s="545">
        <v>282.37595450444309</v>
      </c>
      <c r="BT119" s="545">
        <v>0</v>
      </c>
      <c r="BU119" s="545">
        <v>0</v>
      </c>
      <c r="BV119" s="545">
        <v>25.137920653861119</v>
      </c>
      <c r="BW119" s="545">
        <v>50.552017847539659</v>
      </c>
      <c r="BX119" s="556">
        <v>523.87035610705323</v>
      </c>
      <c r="BY119" s="555"/>
      <c r="BZ119" s="556">
        <v>2102.757125399874</v>
      </c>
      <c r="CA119" s="556">
        <v>-1548.79</v>
      </c>
      <c r="CB119" s="556">
        <v>553.96712539987413</v>
      </c>
      <c r="CC119" s="600">
        <v>0.26344798393895741</v>
      </c>
      <c r="CD119" s="600"/>
      <c r="CE119" s="545">
        <v>60.4059995</v>
      </c>
      <c r="CF119" s="545">
        <v>0</v>
      </c>
      <c r="CG119" s="545">
        <v>14.543864420753859</v>
      </c>
      <c r="CH119" s="545">
        <v>17.113415073500729</v>
      </c>
      <c r="CI119" s="545">
        <v>0</v>
      </c>
      <c r="CJ119" s="556">
        <v>92.063278994254588</v>
      </c>
      <c r="CK119" s="545">
        <v>0</v>
      </c>
      <c r="CL119" s="545">
        <v>-0.98</v>
      </c>
      <c r="CM119" s="545">
        <v>-1.78</v>
      </c>
      <c r="CN119" s="545">
        <v>-0.98</v>
      </c>
      <c r="CO119" s="545">
        <v>-0.01</v>
      </c>
      <c r="CP119" s="545">
        <v>-17.579999999999998</v>
      </c>
      <c r="CQ119" s="545">
        <v>-27.999113528502281</v>
      </c>
      <c r="CR119" s="545">
        <v>47.61370173194814</v>
      </c>
      <c r="CS119" s="545">
        <v>50.467304648116382</v>
      </c>
      <c r="CT119" s="545">
        <v>-29.8</v>
      </c>
      <c r="CU119" s="545">
        <v>-11.42</v>
      </c>
      <c r="CV119" s="545">
        <v>-19.616982385722569</v>
      </c>
      <c r="CW119" s="545">
        <v>-3.89</v>
      </c>
      <c r="CX119" s="545">
        <v>55.539369708037299</v>
      </c>
      <c r="CY119" s="545">
        <v>1.910302894742919</v>
      </c>
      <c r="CZ119" s="556">
        <v>41.474583068619879</v>
      </c>
      <c r="DA119" s="545"/>
      <c r="DB119" s="556">
        <v>230.7912300769614</v>
      </c>
      <c r="DC119" s="556">
        <v>106.1625093218219</v>
      </c>
      <c r="DD119" s="545">
        <v>0</v>
      </c>
      <c r="DE119" s="554">
        <v>1024.4587268615321</v>
      </c>
      <c r="DF119" s="545">
        <v>-14.13304987899973</v>
      </c>
      <c r="DG119" s="556">
        <v>1010.3256769825319</v>
      </c>
    </row>
    <row r="120" spans="1:111">
      <c r="A120" s="568">
        <v>309</v>
      </c>
      <c r="B120" s="576">
        <v>12</v>
      </c>
      <c r="C120" s="577">
        <v>6444</v>
      </c>
      <c r="D120" s="546" t="s">
        <v>151</v>
      </c>
      <c r="E120" s="578">
        <v>1910735.67</v>
      </c>
      <c r="F120" s="578">
        <v>438782.04</v>
      </c>
      <c r="G120" s="578">
        <v>3227979.5</v>
      </c>
      <c r="H120" s="578">
        <v>3129907.9</v>
      </c>
      <c r="I120" s="578">
        <v>390704.08</v>
      </c>
      <c r="J120" s="578">
        <v>272153.34000000003</v>
      </c>
      <c r="K120" s="579">
        <v>9370262.5299999993</v>
      </c>
      <c r="L120" s="545"/>
      <c r="M120" s="578">
        <v>711404.3617889958</v>
      </c>
      <c r="N120" s="578">
        <v>0</v>
      </c>
      <c r="O120" s="578">
        <v>0</v>
      </c>
      <c r="P120" s="578">
        <v>1100069.73</v>
      </c>
      <c r="Q120" s="578">
        <v>376474.14569528919</v>
      </c>
      <c r="R120" s="578">
        <v>0</v>
      </c>
      <c r="S120" s="571">
        <v>0</v>
      </c>
      <c r="T120" s="578">
        <v>268659.94287743088</v>
      </c>
      <c r="U120" s="578">
        <v>447220.34</v>
      </c>
      <c r="V120" s="572">
        <v>2903828.5203617159</v>
      </c>
      <c r="W120" s="573"/>
      <c r="X120" s="574">
        <v>12274091.050361721</v>
      </c>
      <c r="Y120" s="555">
        <v>-9980402.7599999998</v>
      </c>
      <c r="Z120" s="584">
        <v>2293688.290361715</v>
      </c>
      <c r="AA120" s="600">
        <v>0.1868723542094077</v>
      </c>
      <c r="AB120" s="600"/>
      <c r="AC120" s="569">
        <v>162744.70212</v>
      </c>
      <c r="AD120" s="569">
        <v>0</v>
      </c>
      <c r="AE120" s="569">
        <v>100746.7884086765</v>
      </c>
      <c r="AF120" s="569">
        <v>133591.63593712819</v>
      </c>
      <c r="AG120" s="569">
        <v>0</v>
      </c>
      <c r="AH120" s="570">
        <v>397083.12646580482</v>
      </c>
      <c r="AI120" s="545"/>
      <c r="AJ120" s="545">
        <v>-6315.12</v>
      </c>
      <c r="AK120" s="545">
        <v>-11470.32</v>
      </c>
      <c r="AL120" s="545">
        <v>-6315.12</v>
      </c>
      <c r="AM120" s="545">
        <v>-64.44</v>
      </c>
      <c r="AN120" s="545">
        <v>-113285.52</v>
      </c>
      <c r="AO120" s="545">
        <v>-468557.19105000002</v>
      </c>
      <c r="AP120" s="545">
        <v>-1325671.175045952</v>
      </c>
      <c r="AQ120" s="563">
        <v>-816439.65612605656</v>
      </c>
      <c r="AR120" s="563">
        <v>-192031.2</v>
      </c>
      <c r="AS120" s="563">
        <v>-73590.48</v>
      </c>
      <c r="AT120" s="563">
        <v>-85495.428103780592</v>
      </c>
      <c r="AU120" s="563">
        <v>-25067.16</v>
      </c>
      <c r="AV120" s="563">
        <v>456450.37067146302</v>
      </c>
      <c r="AW120" s="563">
        <v>92253.17771653278</v>
      </c>
      <c r="AX120" s="556">
        <v>-2575599.2619377938</v>
      </c>
      <c r="AY120" s="545"/>
      <c r="AZ120" s="580">
        <v>3886978.9762536818</v>
      </c>
      <c r="BA120" s="581">
        <v>824499.90431582299</v>
      </c>
      <c r="BB120" s="574"/>
      <c r="BC120" s="585">
        <v>4826651.0354592316</v>
      </c>
      <c r="BD120" s="563">
        <v>17667.5</v>
      </c>
      <c r="BE120" s="574">
        <v>4844318.5354592316</v>
      </c>
      <c r="BF120" s="594"/>
      <c r="BG120" s="545">
        <v>296.51391527001857</v>
      </c>
      <c r="BH120" s="545">
        <v>68.091564245810048</v>
      </c>
      <c r="BI120" s="545">
        <v>500.92791744258233</v>
      </c>
      <c r="BJ120" s="545">
        <v>485.708860955928</v>
      </c>
      <c r="BK120" s="545">
        <v>60.630676598386103</v>
      </c>
      <c r="BL120" s="545">
        <v>42.233603351955303</v>
      </c>
      <c r="BM120" s="556">
        <v>1454.1065378646799</v>
      </c>
      <c r="BN120" s="545"/>
      <c r="BO120" s="545">
        <v>110.3979456531651</v>
      </c>
      <c r="BP120" s="545">
        <v>0</v>
      </c>
      <c r="BQ120" s="545">
        <v>0</v>
      </c>
      <c r="BR120" s="545">
        <v>170.71224860335201</v>
      </c>
      <c r="BS120" s="545">
        <v>58.422431051410491</v>
      </c>
      <c r="BT120" s="545">
        <v>0</v>
      </c>
      <c r="BU120" s="545">
        <v>0</v>
      </c>
      <c r="BV120" s="545">
        <v>41.691487100780712</v>
      </c>
      <c r="BW120" s="545">
        <v>69.401045934202358</v>
      </c>
      <c r="BX120" s="556">
        <v>450.62515834291059</v>
      </c>
      <c r="BY120" s="555"/>
      <c r="BZ120" s="556">
        <v>1904.7316962075911</v>
      </c>
      <c r="CA120" s="556">
        <v>-1548.79</v>
      </c>
      <c r="CB120" s="556">
        <v>355.94169620759078</v>
      </c>
      <c r="CC120" s="600">
        <v>0.1868723542094077</v>
      </c>
      <c r="CD120" s="600"/>
      <c r="CE120" s="545">
        <v>25.255230000000001</v>
      </c>
      <c r="CF120" s="545">
        <v>0</v>
      </c>
      <c r="CG120" s="545">
        <v>15.63420056000567</v>
      </c>
      <c r="CH120" s="545">
        <v>20.731166346543791</v>
      </c>
      <c r="CI120" s="545">
        <v>0</v>
      </c>
      <c r="CJ120" s="556">
        <v>61.620596906549473</v>
      </c>
      <c r="CK120" s="545">
        <v>0</v>
      </c>
      <c r="CL120" s="545">
        <v>-0.98</v>
      </c>
      <c r="CM120" s="545">
        <v>-1.78</v>
      </c>
      <c r="CN120" s="545">
        <v>-0.98</v>
      </c>
      <c r="CO120" s="545">
        <v>-0.01</v>
      </c>
      <c r="CP120" s="545">
        <v>-17.579999999999998</v>
      </c>
      <c r="CQ120" s="545">
        <v>-72.712164967411553</v>
      </c>
      <c r="CR120" s="545">
        <v>-205.72178383705031</v>
      </c>
      <c r="CS120" s="545">
        <v>-126.697649926452</v>
      </c>
      <c r="CT120" s="545">
        <v>-29.8</v>
      </c>
      <c r="CU120" s="545">
        <v>-11.42</v>
      </c>
      <c r="CV120" s="545">
        <v>-13.2674469434793</v>
      </c>
      <c r="CW120" s="545">
        <v>-3.89</v>
      </c>
      <c r="CX120" s="545">
        <v>70.833390855285998</v>
      </c>
      <c r="CY120" s="545">
        <v>14.316135586054131</v>
      </c>
      <c r="CZ120" s="556">
        <v>-399.68951923305309</v>
      </c>
      <c r="DA120" s="545"/>
      <c r="DB120" s="556">
        <v>603.19350966072045</v>
      </c>
      <c r="DC120" s="556">
        <v>127.94846435689369</v>
      </c>
      <c r="DD120" s="545">
        <v>0</v>
      </c>
      <c r="DE120" s="554">
        <v>749.01474789870133</v>
      </c>
      <c r="DF120" s="545">
        <v>2.7416977032898822</v>
      </c>
      <c r="DG120" s="556">
        <v>751.75644560199123</v>
      </c>
    </row>
    <row r="121" spans="1:111">
      <c r="A121" s="568">
        <v>312</v>
      </c>
      <c r="B121" s="576">
        <v>13</v>
      </c>
      <c r="C121" s="577">
        <v>1155</v>
      </c>
      <c r="D121" s="546" t="s">
        <v>152</v>
      </c>
      <c r="E121" s="578">
        <v>403676.55</v>
      </c>
      <c r="F121" s="578">
        <v>133542.35999999999</v>
      </c>
      <c r="G121" s="578">
        <v>694628.5</v>
      </c>
      <c r="H121" s="578">
        <v>678608.35</v>
      </c>
      <c r="I121" s="578">
        <v>67551.64</v>
      </c>
      <c r="J121" s="578">
        <v>40366.829999999987</v>
      </c>
      <c r="K121" s="579">
        <v>2018374.23</v>
      </c>
      <c r="L121" s="545"/>
      <c r="M121" s="578">
        <v>63378.71272749285</v>
      </c>
      <c r="N121" s="578">
        <v>0</v>
      </c>
      <c r="O121" s="578">
        <v>0</v>
      </c>
      <c r="P121" s="578">
        <v>58109.33</v>
      </c>
      <c r="Q121" s="578">
        <v>378136.11559337261</v>
      </c>
      <c r="R121" s="578">
        <v>0</v>
      </c>
      <c r="S121" s="571">
        <v>0</v>
      </c>
      <c r="T121" s="578">
        <v>34577.757414275751</v>
      </c>
      <c r="U121" s="578">
        <v>40936.5075</v>
      </c>
      <c r="V121" s="572">
        <v>575138.42323514121</v>
      </c>
      <c r="W121" s="573"/>
      <c r="X121" s="574">
        <v>2593512.6532351412</v>
      </c>
      <c r="Y121" s="555">
        <v>-1788852.45</v>
      </c>
      <c r="Z121" s="584">
        <v>804660.20323514123</v>
      </c>
      <c r="AA121" s="600">
        <v>0.31025883071417071</v>
      </c>
      <c r="AB121" s="600"/>
      <c r="AC121" s="569">
        <v>156671.56456875001</v>
      </c>
      <c r="AD121" s="569">
        <v>0</v>
      </c>
      <c r="AE121" s="569">
        <v>17196.611258166529</v>
      </c>
      <c r="AF121" s="569">
        <v>19656.30090049106</v>
      </c>
      <c r="AG121" s="569">
        <v>0</v>
      </c>
      <c r="AH121" s="570">
        <v>193524.47672740751</v>
      </c>
      <c r="AI121" s="545"/>
      <c r="AJ121" s="545">
        <v>-1131.9000000000001</v>
      </c>
      <c r="AK121" s="545">
        <v>-2055.9</v>
      </c>
      <c r="AL121" s="545">
        <v>-1131.9000000000001</v>
      </c>
      <c r="AM121" s="545">
        <v>-11.55</v>
      </c>
      <c r="AN121" s="545">
        <v>-20304.900000000001</v>
      </c>
      <c r="AO121" s="545">
        <v>-22345.735000000001</v>
      </c>
      <c r="AP121" s="545">
        <v>-92523.861880266297</v>
      </c>
      <c r="AQ121" s="563">
        <v>-96903.279869666032</v>
      </c>
      <c r="AR121" s="563">
        <v>-34419</v>
      </c>
      <c r="AS121" s="563">
        <v>-13190.1</v>
      </c>
      <c r="AT121" s="563">
        <v>-24749.087552653938</v>
      </c>
      <c r="AU121" s="563">
        <v>-4492.95</v>
      </c>
      <c r="AV121" s="563">
        <v>87511.863550312206</v>
      </c>
      <c r="AW121" s="563">
        <v>-1929.3742091583661</v>
      </c>
      <c r="AX121" s="556">
        <v>-227677.67496143241</v>
      </c>
      <c r="AY121" s="545"/>
      <c r="AZ121" s="580">
        <v>388029.66696440201</v>
      </c>
      <c r="BA121" s="581">
        <v>205380.96306176961</v>
      </c>
      <c r="BB121" s="574"/>
      <c r="BC121" s="585">
        <v>1363917.635027288</v>
      </c>
      <c r="BD121" s="563">
        <v>88.337499999999636</v>
      </c>
      <c r="BE121" s="574">
        <v>1364005.9725272879</v>
      </c>
      <c r="BF121" s="594"/>
      <c r="BG121" s="545">
        <v>349.50350649350651</v>
      </c>
      <c r="BH121" s="545">
        <v>115.6210909090909</v>
      </c>
      <c r="BI121" s="545">
        <v>601.40995670995676</v>
      </c>
      <c r="BJ121" s="545">
        <v>587.53969696969693</v>
      </c>
      <c r="BK121" s="545">
        <v>58.4862683982684</v>
      </c>
      <c r="BL121" s="545">
        <v>34.949636363636358</v>
      </c>
      <c r="BM121" s="556">
        <v>1747.5101558441561</v>
      </c>
      <c r="BN121" s="545"/>
      <c r="BO121" s="545">
        <v>54.873344352807663</v>
      </c>
      <c r="BP121" s="545">
        <v>0</v>
      </c>
      <c r="BQ121" s="545">
        <v>0</v>
      </c>
      <c r="BR121" s="545">
        <v>50.311108225108228</v>
      </c>
      <c r="BS121" s="545">
        <v>327.39057627131831</v>
      </c>
      <c r="BT121" s="545">
        <v>0</v>
      </c>
      <c r="BU121" s="545">
        <v>0</v>
      </c>
      <c r="BV121" s="545">
        <v>29.937452306732251</v>
      </c>
      <c r="BW121" s="545">
        <v>35.442863636363633</v>
      </c>
      <c r="BX121" s="556">
        <v>497.95534479232998</v>
      </c>
      <c r="BY121" s="555"/>
      <c r="BZ121" s="556">
        <v>2245.465500636486</v>
      </c>
      <c r="CA121" s="556">
        <v>-1548.79</v>
      </c>
      <c r="CB121" s="556">
        <v>696.67550063648594</v>
      </c>
      <c r="CC121" s="600">
        <v>0.31025883071417071</v>
      </c>
      <c r="CD121" s="600"/>
      <c r="CE121" s="545">
        <v>135.64637625</v>
      </c>
      <c r="CF121" s="545">
        <v>0</v>
      </c>
      <c r="CG121" s="545">
        <v>14.88884091616149</v>
      </c>
      <c r="CH121" s="545">
        <v>17.0184423380875</v>
      </c>
      <c r="CI121" s="545">
        <v>0</v>
      </c>
      <c r="CJ121" s="556">
        <v>167.55365950424891</v>
      </c>
      <c r="CK121" s="545">
        <v>0</v>
      </c>
      <c r="CL121" s="545">
        <v>-0.98000000000000009</v>
      </c>
      <c r="CM121" s="545">
        <v>-1.78</v>
      </c>
      <c r="CN121" s="545">
        <v>-0.98000000000000009</v>
      </c>
      <c r="CO121" s="545">
        <v>-0.01</v>
      </c>
      <c r="CP121" s="545">
        <v>-17.579999999999998</v>
      </c>
      <c r="CQ121" s="545">
        <v>-19.346956709956711</v>
      </c>
      <c r="CR121" s="545">
        <v>-80.107239723174288</v>
      </c>
      <c r="CS121" s="545">
        <v>-83.89894361010046</v>
      </c>
      <c r="CT121" s="545">
        <v>-29.8</v>
      </c>
      <c r="CU121" s="545">
        <v>-11.42</v>
      </c>
      <c r="CV121" s="545">
        <v>-21.42778143086921</v>
      </c>
      <c r="CW121" s="545">
        <v>-3.89</v>
      </c>
      <c r="CX121" s="545">
        <v>75.767847229707542</v>
      </c>
      <c r="CY121" s="545">
        <v>-1.670453860743174</v>
      </c>
      <c r="CZ121" s="556">
        <v>-197.12352810513619</v>
      </c>
      <c r="DA121" s="545"/>
      <c r="DB121" s="556">
        <v>335.95642161420091</v>
      </c>
      <c r="DC121" s="556">
        <v>177.8190156378958</v>
      </c>
      <c r="DD121" s="545">
        <v>0</v>
      </c>
      <c r="DE121" s="554">
        <v>1180.881069287695</v>
      </c>
      <c r="DF121" s="545">
        <v>7.6482683982683666E-2</v>
      </c>
      <c r="DG121" s="556">
        <v>1180.957551971678</v>
      </c>
    </row>
    <row r="122" spans="1:111">
      <c r="A122" s="568">
        <v>316</v>
      </c>
      <c r="B122" s="576">
        <v>7</v>
      </c>
      <c r="C122" s="577">
        <v>4093</v>
      </c>
      <c r="D122" s="546" t="s">
        <v>153</v>
      </c>
      <c r="E122" s="578">
        <v>1220000.24</v>
      </c>
      <c r="F122" s="578">
        <v>314778.42</v>
      </c>
      <c r="G122" s="578">
        <v>1904099.3</v>
      </c>
      <c r="H122" s="578">
        <v>1841936.95</v>
      </c>
      <c r="I122" s="578">
        <v>249842.76</v>
      </c>
      <c r="J122" s="578">
        <v>193399.29</v>
      </c>
      <c r="K122" s="579">
        <v>5724056.96</v>
      </c>
      <c r="L122" s="545"/>
      <c r="M122" s="578">
        <v>295433.30645872682</v>
      </c>
      <c r="N122" s="578">
        <v>0</v>
      </c>
      <c r="O122" s="578">
        <v>0</v>
      </c>
      <c r="P122" s="578">
        <v>448844.48</v>
      </c>
      <c r="Q122" s="578">
        <v>216545.39768530379</v>
      </c>
      <c r="R122" s="578">
        <v>0</v>
      </c>
      <c r="S122" s="571">
        <v>0</v>
      </c>
      <c r="T122" s="578">
        <v>183903.78291095901</v>
      </c>
      <c r="U122" s="578">
        <v>226251.23499999999</v>
      </c>
      <c r="V122" s="572">
        <v>1370978.20205499</v>
      </c>
      <c r="W122" s="573"/>
      <c r="X122" s="574">
        <v>7095035.1620549886</v>
      </c>
      <c r="Y122" s="555">
        <v>-6339197.4699999997</v>
      </c>
      <c r="Z122" s="584">
        <v>755837.69205498975</v>
      </c>
      <c r="AA122" s="600">
        <v>0.1065305068672938</v>
      </c>
      <c r="AB122" s="600"/>
      <c r="AC122" s="569">
        <v>0</v>
      </c>
      <c r="AD122" s="569">
        <v>0</v>
      </c>
      <c r="AE122" s="569">
        <v>53102.935500537307</v>
      </c>
      <c r="AF122" s="569">
        <v>82809.840477081394</v>
      </c>
      <c r="AG122" s="569">
        <v>0</v>
      </c>
      <c r="AH122" s="570">
        <v>135912.7759776187</v>
      </c>
      <c r="AI122" s="545"/>
      <c r="AJ122" s="545">
        <v>-4011.14</v>
      </c>
      <c r="AK122" s="545">
        <v>-7285.54</v>
      </c>
      <c r="AL122" s="545">
        <v>-4011.14</v>
      </c>
      <c r="AM122" s="545">
        <v>-40.93</v>
      </c>
      <c r="AN122" s="545">
        <v>-71954.939999999988</v>
      </c>
      <c r="AO122" s="545">
        <v>-310841.68</v>
      </c>
      <c r="AP122" s="545">
        <v>-213263.92770545729</v>
      </c>
      <c r="AQ122" s="563">
        <v>-69605.367111538551</v>
      </c>
      <c r="AR122" s="563">
        <v>-121971.4</v>
      </c>
      <c r="AS122" s="563">
        <v>-46742.06</v>
      </c>
      <c r="AT122" s="563">
        <v>-15223.63443228502</v>
      </c>
      <c r="AU122" s="563">
        <v>-15921.77</v>
      </c>
      <c r="AV122" s="563">
        <v>221465.72235582871</v>
      </c>
      <c r="AW122" s="563">
        <v>36362.393355928732</v>
      </c>
      <c r="AX122" s="556">
        <v>-623045.41353752336</v>
      </c>
      <c r="AY122" s="545"/>
      <c r="AZ122" s="580">
        <v>443932.88550476253</v>
      </c>
      <c r="BA122" s="581">
        <v>487796.10580790829</v>
      </c>
      <c r="BB122" s="574"/>
      <c r="BC122" s="585">
        <v>1200434.045807756</v>
      </c>
      <c r="BD122" s="563">
        <v>38780.162500000013</v>
      </c>
      <c r="BE122" s="574">
        <v>1239214.2083077561</v>
      </c>
      <c r="BF122" s="594"/>
      <c r="BG122" s="545">
        <v>298.06993403371609</v>
      </c>
      <c r="BH122" s="545">
        <v>76.906528218910324</v>
      </c>
      <c r="BI122" s="545">
        <v>465.20872220864891</v>
      </c>
      <c r="BJ122" s="545">
        <v>450.02124358661132</v>
      </c>
      <c r="BK122" s="545">
        <v>61.041475690202788</v>
      </c>
      <c r="BL122" s="545">
        <v>47.25123137063278</v>
      </c>
      <c r="BM122" s="556">
        <v>1398.4991351087219</v>
      </c>
      <c r="BN122" s="545"/>
      <c r="BO122" s="545">
        <v>72.180138396952557</v>
      </c>
      <c r="BP122" s="545">
        <v>0</v>
      </c>
      <c r="BQ122" s="545">
        <v>0</v>
      </c>
      <c r="BR122" s="545">
        <v>109.661490349377</v>
      </c>
      <c r="BS122" s="545">
        <v>52.906278447423347</v>
      </c>
      <c r="BT122" s="545">
        <v>0</v>
      </c>
      <c r="BU122" s="545">
        <v>0</v>
      </c>
      <c r="BV122" s="545">
        <v>44.931293161729549</v>
      </c>
      <c r="BW122" s="545">
        <v>55.277604446616188</v>
      </c>
      <c r="BX122" s="556">
        <v>334.95680480209859</v>
      </c>
      <c r="BY122" s="555"/>
      <c r="BZ122" s="556">
        <v>1733.4559399108209</v>
      </c>
      <c r="CA122" s="556">
        <v>-1548.79</v>
      </c>
      <c r="CB122" s="556">
        <v>184.66593991082081</v>
      </c>
      <c r="CC122" s="600">
        <v>0.1065305068672938</v>
      </c>
      <c r="CD122" s="600"/>
      <c r="CE122" s="545">
        <v>0</v>
      </c>
      <c r="CF122" s="545">
        <v>0</v>
      </c>
      <c r="CG122" s="545">
        <v>12.97408636709927</v>
      </c>
      <c r="CH122" s="545">
        <v>20.232064616926799</v>
      </c>
      <c r="CI122" s="545">
        <v>0</v>
      </c>
      <c r="CJ122" s="556">
        <v>33.206150984026067</v>
      </c>
      <c r="CK122" s="545">
        <v>0</v>
      </c>
      <c r="CL122" s="545">
        <v>-0.98</v>
      </c>
      <c r="CM122" s="545">
        <v>-1.78</v>
      </c>
      <c r="CN122" s="545">
        <v>-0.98</v>
      </c>
      <c r="CO122" s="545">
        <v>-0.01</v>
      </c>
      <c r="CP122" s="545">
        <v>-17.579999999999998</v>
      </c>
      <c r="CQ122" s="545">
        <v>-75.944705594918148</v>
      </c>
      <c r="CR122" s="545">
        <v>-52.10455111298738</v>
      </c>
      <c r="CS122" s="545">
        <v>-17.00595336221318</v>
      </c>
      <c r="CT122" s="545">
        <v>-29.8</v>
      </c>
      <c r="CU122" s="545">
        <v>-11.42</v>
      </c>
      <c r="CV122" s="545">
        <v>-3.719431818295877</v>
      </c>
      <c r="CW122" s="545">
        <v>-3.89</v>
      </c>
      <c r="CX122" s="545">
        <v>54.108410055174367</v>
      </c>
      <c r="CY122" s="545">
        <v>8.8840443088025225</v>
      </c>
      <c r="CZ122" s="556">
        <v>-152.22218752443769</v>
      </c>
      <c r="DA122" s="545"/>
      <c r="DB122" s="556">
        <v>108.4614916942982</v>
      </c>
      <c r="DC122" s="556">
        <v>119.17813481747091</v>
      </c>
      <c r="DD122" s="545">
        <v>0</v>
      </c>
      <c r="DE122" s="554">
        <v>293.28952988217827</v>
      </c>
      <c r="DF122" s="545">
        <v>9.4747526264353787</v>
      </c>
      <c r="DG122" s="556">
        <v>302.76428250861369</v>
      </c>
    </row>
    <row r="123" spans="1:111">
      <c r="A123" s="568">
        <v>317</v>
      </c>
      <c r="B123" s="576">
        <v>17</v>
      </c>
      <c r="C123" s="577">
        <v>2373</v>
      </c>
      <c r="D123" s="546" t="s">
        <v>154</v>
      </c>
      <c r="E123" s="578">
        <v>1094411.98</v>
      </c>
      <c r="F123" s="578">
        <v>228929.76</v>
      </c>
      <c r="G123" s="578">
        <v>1438289.6</v>
      </c>
      <c r="H123" s="578">
        <v>1537255.65</v>
      </c>
      <c r="I123" s="578">
        <v>136226.79999999999</v>
      </c>
      <c r="J123" s="578">
        <v>97603.37999999999</v>
      </c>
      <c r="K123" s="579">
        <v>4532717.17</v>
      </c>
      <c r="L123" s="545"/>
      <c r="M123" s="578">
        <v>162879.20834495191</v>
      </c>
      <c r="N123" s="578">
        <v>0</v>
      </c>
      <c r="O123" s="578">
        <v>0</v>
      </c>
      <c r="P123" s="578">
        <v>68128.179999999993</v>
      </c>
      <c r="Q123" s="578">
        <v>589088.18311406067</v>
      </c>
      <c r="R123" s="578">
        <v>0</v>
      </c>
      <c r="S123" s="571">
        <v>0</v>
      </c>
      <c r="T123" s="578">
        <v>65534.255475191552</v>
      </c>
      <c r="U123" s="578">
        <v>97404.992500000008</v>
      </c>
      <c r="V123" s="572">
        <v>983034.81943420414</v>
      </c>
      <c r="W123" s="573"/>
      <c r="X123" s="574">
        <v>5515751.9894342041</v>
      </c>
      <c r="Y123" s="555">
        <v>-3675278.67</v>
      </c>
      <c r="Z123" s="584">
        <v>1840473.3194342039</v>
      </c>
      <c r="AA123" s="600">
        <v>0.33367586558637069</v>
      </c>
      <c r="AB123" s="600"/>
      <c r="AC123" s="569">
        <v>290278.20920175</v>
      </c>
      <c r="AD123" s="569">
        <v>0</v>
      </c>
      <c r="AE123" s="569">
        <v>36702.082731873314</v>
      </c>
      <c r="AF123" s="569">
        <v>39918.206477146072</v>
      </c>
      <c r="AG123" s="569">
        <v>0</v>
      </c>
      <c r="AH123" s="570">
        <v>366898.49841076939</v>
      </c>
      <c r="AI123" s="545"/>
      <c r="AJ123" s="545">
        <v>-2325.54</v>
      </c>
      <c r="AK123" s="545">
        <v>-4223.9400000000014</v>
      </c>
      <c r="AL123" s="545">
        <v>-2325.54</v>
      </c>
      <c r="AM123" s="545">
        <v>-23.73</v>
      </c>
      <c r="AN123" s="545">
        <v>-41717.339999999997</v>
      </c>
      <c r="AO123" s="545">
        <v>-70954.167499999996</v>
      </c>
      <c r="AP123" s="545">
        <v>603531.88054677029</v>
      </c>
      <c r="AQ123" s="563">
        <v>140512.3958079158</v>
      </c>
      <c r="AR123" s="563">
        <v>-70715.400000000009</v>
      </c>
      <c r="AS123" s="563">
        <v>-27099.66</v>
      </c>
      <c r="AT123" s="563">
        <v>-92212.643879894313</v>
      </c>
      <c r="AU123" s="563">
        <v>-9230.9700000000012</v>
      </c>
      <c r="AV123" s="563">
        <v>72162.395143372414</v>
      </c>
      <c r="AW123" s="563">
        <v>-7762.4271767028622</v>
      </c>
      <c r="AX123" s="556">
        <v>487615.31294146128</v>
      </c>
      <c r="AY123" s="545"/>
      <c r="AZ123" s="580">
        <v>1621605.52445666</v>
      </c>
      <c r="BA123" s="581">
        <v>468987.44816928211</v>
      </c>
      <c r="BB123" s="574"/>
      <c r="BC123" s="585">
        <v>4785580.1034123767</v>
      </c>
      <c r="BD123" s="563">
        <v>-28268</v>
      </c>
      <c r="BE123" s="574">
        <v>4757312.1034123767</v>
      </c>
      <c r="BF123" s="594"/>
      <c r="BG123" s="545">
        <v>461.19341761483349</v>
      </c>
      <c r="BH123" s="545">
        <v>96.472718078381803</v>
      </c>
      <c r="BI123" s="545">
        <v>606.10602612726507</v>
      </c>
      <c r="BJ123" s="545">
        <v>647.81106194690267</v>
      </c>
      <c r="BK123" s="545">
        <v>57.406995364517478</v>
      </c>
      <c r="BL123" s="545">
        <v>41.130796460176988</v>
      </c>
      <c r="BM123" s="556">
        <v>1910.121015592078</v>
      </c>
      <c r="BN123" s="545"/>
      <c r="BO123" s="545">
        <v>68.638520162221639</v>
      </c>
      <c r="BP123" s="545">
        <v>0</v>
      </c>
      <c r="BQ123" s="545">
        <v>0</v>
      </c>
      <c r="BR123" s="545">
        <v>28.709726085124309</v>
      </c>
      <c r="BS123" s="545">
        <v>248.24617914625401</v>
      </c>
      <c r="BT123" s="545">
        <v>0</v>
      </c>
      <c r="BU123" s="545">
        <v>0</v>
      </c>
      <c r="BV123" s="545">
        <v>27.616626833203352</v>
      </c>
      <c r="BW123" s="545">
        <v>41.047194479561739</v>
      </c>
      <c r="BX123" s="556">
        <v>414.25824670636501</v>
      </c>
      <c r="BY123" s="555"/>
      <c r="BZ123" s="556">
        <v>2324.379262298442</v>
      </c>
      <c r="CA123" s="556">
        <v>-1548.79</v>
      </c>
      <c r="CB123" s="556">
        <v>775.58926229844258</v>
      </c>
      <c r="CC123" s="600">
        <v>0.33367586558637069</v>
      </c>
      <c r="CD123" s="600"/>
      <c r="CE123" s="545">
        <v>122.32541474999999</v>
      </c>
      <c r="CF123" s="545">
        <v>0</v>
      </c>
      <c r="CG123" s="545">
        <v>15.466532967498241</v>
      </c>
      <c r="CH123" s="545">
        <v>16.82183163807251</v>
      </c>
      <c r="CI123" s="545">
        <v>0</v>
      </c>
      <c r="CJ123" s="556">
        <v>154.61377935557081</v>
      </c>
      <c r="CK123" s="545">
        <v>0</v>
      </c>
      <c r="CL123" s="545">
        <v>-0.98</v>
      </c>
      <c r="CM123" s="545">
        <v>-1.78</v>
      </c>
      <c r="CN123" s="545">
        <v>-0.98</v>
      </c>
      <c r="CO123" s="545">
        <v>-0.01</v>
      </c>
      <c r="CP123" s="545">
        <v>-17.579999999999998</v>
      </c>
      <c r="CQ123" s="545">
        <v>-29.90061841550779</v>
      </c>
      <c r="CR123" s="545">
        <v>254.33286158734529</v>
      </c>
      <c r="CS123" s="545">
        <v>59.212977584456738</v>
      </c>
      <c r="CT123" s="545">
        <v>-29.8</v>
      </c>
      <c r="CU123" s="545">
        <v>-11.42</v>
      </c>
      <c r="CV123" s="545">
        <v>-38.859099822964311</v>
      </c>
      <c r="CW123" s="545">
        <v>-3.890000000000001</v>
      </c>
      <c r="CX123" s="545">
        <v>30.409774607405151</v>
      </c>
      <c r="CY123" s="545">
        <v>-3.2711450386442742</v>
      </c>
      <c r="CZ123" s="556">
        <v>205.48475050209069</v>
      </c>
      <c r="DA123" s="545"/>
      <c r="DB123" s="556">
        <v>683.3567317558618</v>
      </c>
      <c r="DC123" s="556">
        <v>197.6348285584838</v>
      </c>
      <c r="DD123" s="545">
        <v>0</v>
      </c>
      <c r="DE123" s="554">
        <v>2016.679352470449</v>
      </c>
      <c r="DF123" s="545">
        <v>-11.912347239780869</v>
      </c>
      <c r="DG123" s="556">
        <v>2004.7670052306689</v>
      </c>
    </row>
    <row r="124" spans="1:111">
      <c r="A124" s="568">
        <v>320</v>
      </c>
      <c r="B124" s="576">
        <v>19</v>
      </c>
      <c r="C124" s="577">
        <v>6954</v>
      </c>
      <c r="D124" s="546" t="s">
        <v>155</v>
      </c>
      <c r="E124" s="578">
        <v>1955588.62</v>
      </c>
      <c r="F124" s="578">
        <v>352933.38</v>
      </c>
      <c r="G124" s="578">
        <v>2361736.9</v>
      </c>
      <c r="H124" s="578">
        <v>2312808.0499999998</v>
      </c>
      <c r="I124" s="578">
        <v>438383.46</v>
      </c>
      <c r="J124" s="578">
        <v>277661.82</v>
      </c>
      <c r="K124" s="579">
        <v>7699112.2300000004</v>
      </c>
      <c r="L124" s="545"/>
      <c r="M124" s="578">
        <v>678336.63945477817</v>
      </c>
      <c r="N124" s="578">
        <v>0</v>
      </c>
      <c r="O124" s="578">
        <v>0</v>
      </c>
      <c r="P124" s="578">
        <v>727368.51</v>
      </c>
      <c r="Q124" s="578">
        <v>2956070.7738016988</v>
      </c>
      <c r="R124" s="578">
        <v>0</v>
      </c>
      <c r="S124" s="571">
        <v>0</v>
      </c>
      <c r="T124" s="578">
        <v>243637.33400087411</v>
      </c>
      <c r="U124" s="578">
        <v>386475.84499999997</v>
      </c>
      <c r="V124" s="572">
        <v>4991889.1022573514</v>
      </c>
      <c r="W124" s="573"/>
      <c r="X124" s="574">
        <v>12691001.332257351</v>
      </c>
      <c r="Y124" s="555">
        <v>-10770285.66</v>
      </c>
      <c r="Z124" s="584">
        <v>1920715.6722573531</v>
      </c>
      <c r="AA124" s="600">
        <v>0.1513446907751379</v>
      </c>
      <c r="AB124" s="600"/>
      <c r="AC124" s="569">
        <v>1024074.669618</v>
      </c>
      <c r="AD124" s="569">
        <v>0</v>
      </c>
      <c r="AE124" s="569">
        <v>90805.954624293692</v>
      </c>
      <c r="AF124" s="569">
        <v>134476.01350117009</v>
      </c>
      <c r="AG124" s="569">
        <v>0</v>
      </c>
      <c r="AH124" s="570">
        <v>1249356.637743464</v>
      </c>
      <c r="AI124" s="545"/>
      <c r="AJ124" s="545">
        <v>-6814.92</v>
      </c>
      <c r="AK124" s="545">
        <v>-12378.12</v>
      </c>
      <c r="AL124" s="545">
        <v>-6814.92</v>
      </c>
      <c r="AM124" s="545">
        <v>-69.540000000000006</v>
      </c>
      <c r="AN124" s="545">
        <v>-122251.32</v>
      </c>
      <c r="AO124" s="545">
        <v>-207624.95079999999</v>
      </c>
      <c r="AP124" s="545">
        <v>428143.17379731592</v>
      </c>
      <c r="AQ124" s="563">
        <v>482618.6336384436</v>
      </c>
      <c r="AR124" s="563">
        <v>-207229.2</v>
      </c>
      <c r="AS124" s="563">
        <v>-79414.679999999993</v>
      </c>
      <c r="AT124" s="563">
        <v>-123241.7185988781</v>
      </c>
      <c r="AU124" s="563">
        <v>-27051.06</v>
      </c>
      <c r="AV124" s="563">
        <v>337314.3377577379</v>
      </c>
      <c r="AW124" s="563">
        <v>40070.295631722838</v>
      </c>
      <c r="AX124" s="556">
        <v>495256.01142634219</v>
      </c>
      <c r="AY124" s="545"/>
      <c r="AZ124" s="580">
        <v>2103775.2953865561</v>
      </c>
      <c r="BA124" s="581">
        <v>856114.87383685366</v>
      </c>
      <c r="BB124" s="574"/>
      <c r="BC124" s="585">
        <v>6625218.4906505682</v>
      </c>
      <c r="BD124" s="563">
        <v>88.337499999994179</v>
      </c>
      <c r="BE124" s="574">
        <v>6625306.8281505695</v>
      </c>
      <c r="BF124" s="594"/>
      <c r="BG124" s="545">
        <v>281.21780557952258</v>
      </c>
      <c r="BH124" s="545">
        <v>50.752571182053487</v>
      </c>
      <c r="BI124" s="545">
        <v>339.62279263733097</v>
      </c>
      <c r="BJ124" s="545">
        <v>332.58671987345411</v>
      </c>
      <c r="BK124" s="545">
        <v>63.040474547023301</v>
      </c>
      <c r="BL124" s="545">
        <v>39.928360655737713</v>
      </c>
      <c r="BM124" s="556">
        <v>1107.148724475122</v>
      </c>
      <c r="BN124" s="545"/>
      <c r="BO124" s="545">
        <v>97.54625243813318</v>
      </c>
      <c r="BP124" s="545">
        <v>0</v>
      </c>
      <c r="BQ124" s="545">
        <v>0</v>
      </c>
      <c r="BR124" s="545">
        <v>104.59713977566869</v>
      </c>
      <c r="BS124" s="545">
        <v>425.08926859385952</v>
      </c>
      <c r="BT124" s="545">
        <v>0</v>
      </c>
      <c r="BU124" s="545">
        <v>0</v>
      </c>
      <c r="BV124" s="545">
        <v>35.035567155719598</v>
      </c>
      <c r="BW124" s="545">
        <v>55.576049036525738</v>
      </c>
      <c r="BX124" s="556">
        <v>717.8442769999067</v>
      </c>
      <c r="BY124" s="555"/>
      <c r="BZ124" s="556">
        <v>1824.9930014750289</v>
      </c>
      <c r="CA124" s="556">
        <v>-1548.79</v>
      </c>
      <c r="CB124" s="556">
        <v>276.20300147502911</v>
      </c>
      <c r="CC124" s="600">
        <v>0.1513446907751379</v>
      </c>
      <c r="CD124" s="600"/>
      <c r="CE124" s="545">
        <v>147.264117</v>
      </c>
      <c r="CF124" s="545">
        <v>0</v>
      </c>
      <c r="CG124" s="545">
        <v>13.058089534698549</v>
      </c>
      <c r="CH124" s="545">
        <v>19.337936942935009</v>
      </c>
      <c r="CI124" s="545">
        <v>0</v>
      </c>
      <c r="CJ124" s="556">
        <v>179.6601434776336</v>
      </c>
      <c r="CK124" s="545">
        <v>0</v>
      </c>
      <c r="CL124" s="545">
        <v>-0.98</v>
      </c>
      <c r="CM124" s="545">
        <v>-1.78</v>
      </c>
      <c r="CN124" s="545">
        <v>-0.98</v>
      </c>
      <c r="CO124" s="545">
        <v>-0.01</v>
      </c>
      <c r="CP124" s="545">
        <v>-17.579999999999998</v>
      </c>
      <c r="CQ124" s="545">
        <v>-29.856909807305151</v>
      </c>
      <c r="CR124" s="545">
        <v>61.567899596968061</v>
      </c>
      <c r="CS124" s="545">
        <v>69.401586660690768</v>
      </c>
      <c r="CT124" s="545">
        <v>-29.8</v>
      </c>
      <c r="CU124" s="545">
        <v>-11.42</v>
      </c>
      <c r="CV124" s="545">
        <v>-17.722421426355769</v>
      </c>
      <c r="CW124" s="545">
        <v>-3.89</v>
      </c>
      <c r="CX124" s="545">
        <v>48.506519666053769</v>
      </c>
      <c r="CY124" s="545">
        <v>5.7621937923098701</v>
      </c>
      <c r="CZ124" s="556">
        <v>71.218868482361543</v>
      </c>
      <c r="DA124" s="545"/>
      <c r="DB124" s="556">
        <v>302.527364881587</v>
      </c>
      <c r="DC124" s="556">
        <v>123.1111409026249</v>
      </c>
      <c r="DD124" s="545">
        <v>0</v>
      </c>
      <c r="DE124" s="554">
        <v>952.72051921923617</v>
      </c>
      <c r="DF124" s="545">
        <v>1.270312050618265E-2</v>
      </c>
      <c r="DG124" s="556">
        <v>952.73322233974238</v>
      </c>
    </row>
    <row r="125" spans="1:111">
      <c r="A125" s="568">
        <v>322</v>
      </c>
      <c r="B125" s="576">
        <v>2</v>
      </c>
      <c r="C125" s="577">
        <v>6371</v>
      </c>
      <c r="D125" s="546" t="s">
        <v>156</v>
      </c>
      <c r="E125" s="578">
        <v>2000441.57</v>
      </c>
      <c r="F125" s="578">
        <v>505553.22</v>
      </c>
      <c r="G125" s="578">
        <v>2623244.1</v>
      </c>
      <c r="H125" s="578">
        <v>2672885.9500000002</v>
      </c>
      <c r="I125" s="578">
        <v>391897.82</v>
      </c>
      <c r="J125" s="578">
        <v>267763.77</v>
      </c>
      <c r="K125" s="579">
        <v>8461786.4299999997</v>
      </c>
      <c r="L125" s="545"/>
      <c r="M125" s="578">
        <v>318085.53280637978</v>
      </c>
      <c r="N125" s="578">
        <v>143718.2922</v>
      </c>
      <c r="O125" s="578">
        <v>1259346.9635999999</v>
      </c>
      <c r="P125" s="578">
        <v>559051.82999999996</v>
      </c>
      <c r="Q125" s="578">
        <v>579690.03861423873</v>
      </c>
      <c r="R125" s="578">
        <v>2825984.47</v>
      </c>
      <c r="S125" s="571">
        <v>0</v>
      </c>
      <c r="T125" s="578">
        <v>240173.44568081759</v>
      </c>
      <c r="U125" s="578">
        <v>204996.95</v>
      </c>
      <c r="V125" s="572">
        <v>6131047.5229014354</v>
      </c>
      <c r="W125" s="573"/>
      <c r="X125" s="574">
        <v>14592833.95290143</v>
      </c>
      <c r="Y125" s="555">
        <v>-9867341.0899999999</v>
      </c>
      <c r="Z125" s="584">
        <v>4725492.8629014343</v>
      </c>
      <c r="AA125" s="600">
        <v>0.32382283510886412</v>
      </c>
      <c r="AB125" s="600"/>
      <c r="AC125" s="569">
        <v>824724.68376375013</v>
      </c>
      <c r="AD125" s="569">
        <v>0</v>
      </c>
      <c r="AE125" s="569">
        <v>76357.514337496308</v>
      </c>
      <c r="AF125" s="569">
        <v>119939.0730808112</v>
      </c>
      <c r="AG125" s="569">
        <v>0</v>
      </c>
      <c r="AH125" s="570">
        <v>1021021.271182058</v>
      </c>
      <c r="AI125" s="545"/>
      <c r="AJ125" s="545">
        <v>-6243.58</v>
      </c>
      <c r="AK125" s="545">
        <v>-11340.38</v>
      </c>
      <c r="AL125" s="545">
        <v>-6243.58</v>
      </c>
      <c r="AM125" s="545">
        <v>-63.71</v>
      </c>
      <c r="AN125" s="545">
        <v>-112002.18</v>
      </c>
      <c r="AO125" s="545">
        <v>-128495.4875</v>
      </c>
      <c r="AP125" s="545">
        <v>1132721.20762395</v>
      </c>
      <c r="AQ125" s="563">
        <v>803538.70037201862</v>
      </c>
      <c r="AR125" s="563">
        <v>-189855.8</v>
      </c>
      <c r="AS125" s="563">
        <v>-72756.819999999992</v>
      </c>
      <c r="AT125" s="563">
        <v>-186217.18865312729</v>
      </c>
      <c r="AU125" s="563">
        <v>-24783.19</v>
      </c>
      <c r="AV125" s="563">
        <v>121282.1569670645</v>
      </c>
      <c r="AW125" s="563">
        <v>-9203.2134199564316</v>
      </c>
      <c r="AX125" s="556">
        <v>1310336.935389949</v>
      </c>
      <c r="AY125" s="545"/>
      <c r="AZ125" s="580">
        <v>1660215.430290696</v>
      </c>
      <c r="BA125" s="581">
        <v>1022523.046772392</v>
      </c>
      <c r="BB125" s="574"/>
      <c r="BC125" s="585">
        <v>9739589.5465365294</v>
      </c>
      <c r="BD125" s="563">
        <v>106941.3775000001</v>
      </c>
      <c r="BE125" s="574">
        <v>9846530.9240365289</v>
      </c>
      <c r="BF125" s="594"/>
      <c r="BG125" s="545">
        <v>313.99177052268089</v>
      </c>
      <c r="BH125" s="545">
        <v>79.352255532883376</v>
      </c>
      <c r="BI125" s="545">
        <v>411.74762203735679</v>
      </c>
      <c r="BJ125" s="545">
        <v>419.53946790142828</v>
      </c>
      <c r="BK125" s="545">
        <v>61.512764087270448</v>
      </c>
      <c r="BL125" s="545">
        <v>42.0285308428818</v>
      </c>
      <c r="BM125" s="556">
        <v>1328.172410924501</v>
      </c>
      <c r="BN125" s="545"/>
      <c r="BO125" s="545">
        <v>49.927096657727184</v>
      </c>
      <c r="BP125" s="545">
        <v>22.558199999999999</v>
      </c>
      <c r="BQ125" s="545">
        <v>197.66864912886521</v>
      </c>
      <c r="BR125" s="545">
        <v>87.749463192591421</v>
      </c>
      <c r="BS125" s="545">
        <v>90.988861813567524</v>
      </c>
      <c r="BT125" s="545">
        <v>443.56999999999988</v>
      </c>
      <c r="BU125" s="545">
        <v>0</v>
      </c>
      <c r="BV125" s="545">
        <v>37.697919585750682</v>
      </c>
      <c r="BW125" s="545">
        <v>32.176573536336527</v>
      </c>
      <c r="BX125" s="556">
        <v>962.33676391483834</v>
      </c>
      <c r="BY125" s="555"/>
      <c r="BZ125" s="556">
        <v>2290.5091748393402</v>
      </c>
      <c r="CA125" s="556">
        <v>-1548.79</v>
      </c>
      <c r="CB125" s="556">
        <v>741.71917483933987</v>
      </c>
      <c r="CC125" s="600">
        <v>0.32382283510886412</v>
      </c>
      <c r="CD125" s="600"/>
      <c r="CE125" s="545">
        <v>129.44980125000001</v>
      </c>
      <c r="CF125" s="545">
        <v>0</v>
      </c>
      <c r="CG125" s="545">
        <v>11.98516941414163</v>
      </c>
      <c r="CH125" s="545">
        <v>18.82578450491464</v>
      </c>
      <c r="CI125" s="545">
        <v>0</v>
      </c>
      <c r="CJ125" s="556">
        <v>160.2607551690563</v>
      </c>
      <c r="CK125" s="545">
        <v>0</v>
      </c>
      <c r="CL125" s="545">
        <v>-0.98</v>
      </c>
      <c r="CM125" s="545">
        <v>-1.78</v>
      </c>
      <c r="CN125" s="545">
        <v>-0.98</v>
      </c>
      <c r="CO125" s="545">
        <v>-0.01</v>
      </c>
      <c r="CP125" s="545">
        <v>-17.579999999999998</v>
      </c>
      <c r="CQ125" s="545">
        <v>-20.168809841469159</v>
      </c>
      <c r="CR125" s="545">
        <v>177.79331464824199</v>
      </c>
      <c r="CS125" s="545">
        <v>126.1244232258701</v>
      </c>
      <c r="CT125" s="545">
        <v>-29.8</v>
      </c>
      <c r="CU125" s="545">
        <v>-11.42</v>
      </c>
      <c r="CV125" s="545">
        <v>-29.228879085406898</v>
      </c>
      <c r="CW125" s="545">
        <v>-3.890000000000001</v>
      </c>
      <c r="CX125" s="545">
        <v>19.036596604467821</v>
      </c>
      <c r="CY125" s="545">
        <v>-1.444547703650358</v>
      </c>
      <c r="CZ125" s="556">
        <v>205.67209784805351</v>
      </c>
      <c r="DA125" s="545"/>
      <c r="DB125" s="556">
        <v>260.5894569597703</v>
      </c>
      <c r="DC125" s="556">
        <v>160.49647571376431</v>
      </c>
      <c r="DD125" s="545">
        <v>0</v>
      </c>
      <c r="DE125" s="554">
        <v>1528.7379605299841</v>
      </c>
      <c r="DF125" s="545">
        <v>16.785650211897671</v>
      </c>
      <c r="DG125" s="556">
        <v>1545.5236107418821</v>
      </c>
    </row>
    <row r="126" spans="1:111">
      <c r="A126" s="568">
        <v>398</v>
      </c>
      <c r="B126" s="576">
        <v>7</v>
      </c>
      <c r="C126" s="577">
        <v>121337</v>
      </c>
      <c r="D126" s="546" t="s">
        <v>157</v>
      </c>
      <c r="E126" s="578">
        <v>49706039.189999998</v>
      </c>
      <c r="F126" s="578">
        <v>10082448.18</v>
      </c>
      <c r="G126" s="578">
        <v>57221044.200000003</v>
      </c>
      <c r="H126" s="578">
        <v>54441008.649999999</v>
      </c>
      <c r="I126" s="578">
        <v>7289257.3200000003</v>
      </c>
      <c r="J126" s="578">
        <v>6018444.7499999991</v>
      </c>
      <c r="K126" s="579">
        <v>184758242.28999999</v>
      </c>
      <c r="L126" s="545"/>
      <c r="M126" s="578">
        <v>12201903.56004414</v>
      </c>
      <c r="N126" s="578">
        <v>0</v>
      </c>
      <c r="O126" s="578">
        <v>0</v>
      </c>
      <c r="P126" s="578">
        <v>25113249.41</v>
      </c>
      <c r="Q126" s="578">
        <v>387694.5516062075</v>
      </c>
      <c r="R126" s="578">
        <v>0</v>
      </c>
      <c r="S126" s="571">
        <v>0</v>
      </c>
      <c r="T126" s="578">
        <v>4129657.4352625981</v>
      </c>
      <c r="U126" s="578">
        <v>8238236.3250000002</v>
      </c>
      <c r="V126" s="572">
        <v>50070741.281912953</v>
      </c>
      <c r="W126" s="573"/>
      <c r="X126" s="574">
        <v>234828983.57191291</v>
      </c>
      <c r="Y126" s="555">
        <v>-187925532.22999999</v>
      </c>
      <c r="Z126" s="584">
        <v>46903451.341912962</v>
      </c>
      <c r="AA126" s="600">
        <v>0.19973450733584369</v>
      </c>
      <c r="AB126" s="600"/>
      <c r="AC126" s="569">
        <v>0</v>
      </c>
      <c r="AD126" s="569">
        <v>0</v>
      </c>
      <c r="AE126" s="569">
        <v>1803431.6956201899</v>
      </c>
      <c r="AF126" s="569">
        <v>2453911.627674669</v>
      </c>
      <c r="AG126" s="569">
        <v>482262.01292492612</v>
      </c>
      <c r="AH126" s="570">
        <v>4739605.3362197857</v>
      </c>
      <c r="AI126" s="545"/>
      <c r="AJ126" s="545">
        <v>-118910.26</v>
      </c>
      <c r="AK126" s="545">
        <v>-215979.86</v>
      </c>
      <c r="AL126" s="545">
        <v>-118910.26</v>
      </c>
      <c r="AM126" s="545">
        <v>-1213.3699999999999</v>
      </c>
      <c r="AN126" s="545">
        <v>-2133104.46</v>
      </c>
      <c r="AO126" s="545">
        <v>-12628062.795050001</v>
      </c>
      <c r="AP126" s="545">
        <v>9529173.0882378947</v>
      </c>
      <c r="AQ126" s="563">
        <v>10081610.905818781</v>
      </c>
      <c r="AR126" s="563">
        <v>-3615842.6</v>
      </c>
      <c r="AS126" s="563">
        <v>-1385668.54</v>
      </c>
      <c r="AT126" s="563">
        <v>-1687568.4393553541</v>
      </c>
      <c r="AU126" s="563">
        <v>-472000.93</v>
      </c>
      <c r="AV126" s="563">
        <v>3107047.1546566971</v>
      </c>
      <c r="AW126" s="563">
        <v>366420.25968400668</v>
      </c>
      <c r="AX126" s="556">
        <v>706989.89399202028</v>
      </c>
      <c r="AY126" s="545"/>
      <c r="AZ126" s="580">
        <v>26647206.12599102</v>
      </c>
      <c r="BA126" s="581">
        <v>10390435.034834409</v>
      </c>
      <c r="BB126" s="574"/>
      <c r="BC126" s="585">
        <v>89387687.732950196</v>
      </c>
      <c r="BD126" s="563">
        <v>-10159642.872500001</v>
      </c>
      <c r="BE126" s="574">
        <v>79228044.860450193</v>
      </c>
      <c r="BF126" s="594"/>
      <c r="BG126" s="545">
        <v>409.65277854240668</v>
      </c>
      <c r="BH126" s="545">
        <v>83.094589284389755</v>
      </c>
      <c r="BI126" s="545">
        <v>471.58776135886012</v>
      </c>
      <c r="BJ126" s="545">
        <v>448.67607283845808</v>
      </c>
      <c r="BK126" s="545">
        <v>60.07448115578925</v>
      </c>
      <c r="BL126" s="545">
        <v>49.601067687514927</v>
      </c>
      <c r="BM126" s="556">
        <v>1522.6867508674191</v>
      </c>
      <c r="BN126" s="545"/>
      <c r="BO126" s="545">
        <v>100.5621002665645</v>
      </c>
      <c r="BP126" s="545">
        <v>0</v>
      </c>
      <c r="BQ126" s="545">
        <v>0</v>
      </c>
      <c r="BR126" s="545">
        <v>206.97107568177881</v>
      </c>
      <c r="BS126" s="545">
        <v>3.1951882080998169</v>
      </c>
      <c r="BT126" s="545">
        <v>0</v>
      </c>
      <c r="BU126" s="545">
        <v>0</v>
      </c>
      <c r="BV126" s="545">
        <v>34.034609684289187</v>
      </c>
      <c r="BW126" s="545">
        <v>67.895500342022629</v>
      </c>
      <c r="BX126" s="556">
        <v>412.65847418275501</v>
      </c>
      <c r="BY126" s="555"/>
      <c r="BZ126" s="556">
        <v>1935.3452250501739</v>
      </c>
      <c r="CA126" s="556">
        <v>-1548.79</v>
      </c>
      <c r="CB126" s="556">
        <v>386.55522505017387</v>
      </c>
      <c r="CC126" s="600">
        <v>0.19973450733584361</v>
      </c>
      <c r="CD126" s="600"/>
      <c r="CE126" s="545">
        <v>0</v>
      </c>
      <c r="CF126" s="545">
        <v>0</v>
      </c>
      <c r="CG126" s="545">
        <v>14.86299888426605</v>
      </c>
      <c r="CH126" s="545">
        <v>20.223935219056589</v>
      </c>
      <c r="CI126" s="545">
        <v>3.9745668091754869</v>
      </c>
      <c r="CJ126" s="556">
        <v>39.061500912498133</v>
      </c>
      <c r="CK126" s="545">
        <v>0</v>
      </c>
      <c r="CL126" s="545">
        <v>-0.98</v>
      </c>
      <c r="CM126" s="545">
        <v>-1.78</v>
      </c>
      <c r="CN126" s="545">
        <v>-0.98</v>
      </c>
      <c r="CO126" s="545">
        <v>-0.01</v>
      </c>
      <c r="CP126" s="545">
        <v>-17.579999999999998</v>
      </c>
      <c r="CQ126" s="545">
        <v>-104.0742955162069</v>
      </c>
      <c r="CR126" s="545">
        <v>78.534767533711019</v>
      </c>
      <c r="CS126" s="545">
        <v>83.087688881534689</v>
      </c>
      <c r="CT126" s="545">
        <v>-29.8</v>
      </c>
      <c r="CU126" s="545">
        <v>-11.42</v>
      </c>
      <c r="CV126" s="545">
        <v>-13.908110793536631</v>
      </c>
      <c r="CW126" s="545">
        <v>-3.89</v>
      </c>
      <c r="CX126" s="545">
        <v>25.606757663834589</v>
      </c>
      <c r="CY126" s="545">
        <v>3.019855935815182</v>
      </c>
      <c r="CZ126" s="556">
        <v>5.826663705151935</v>
      </c>
      <c r="DA126" s="545"/>
      <c r="DB126" s="556">
        <v>219.61319404625979</v>
      </c>
      <c r="DC126" s="556">
        <v>85.632865777416697</v>
      </c>
      <c r="DD126" s="545">
        <v>0</v>
      </c>
      <c r="DE126" s="554">
        <v>736.68944949150045</v>
      </c>
      <c r="DF126" s="545">
        <v>-83.730790051674276</v>
      </c>
      <c r="DG126" s="556">
        <v>652.95865943982619</v>
      </c>
    </row>
    <row r="127" spans="1:111">
      <c r="A127" s="568">
        <v>399</v>
      </c>
      <c r="B127" s="576">
        <v>15</v>
      </c>
      <c r="C127" s="577">
        <v>7656</v>
      </c>
      <c r="D127" s="546" t="s">
        <v>158</v>
      </c>
      <c r="E127" s="578">
        <v>3211471.22</v>
      </c>
      <c r="F127" s="578">
        <v>591401.88</v>
      </c>
      <c r="G127" s="578">
        <v>5418102.2999999998</v>
      </c>
      <c r="H127" s="578">
        <v>5290375.3</v>
      </c>
      <c r="I127" s="578">
        <v>434732.02</v>
      </c>
      <c r="J127" s="578">
        <v>347722.8</v>
      </c>
      <c r="K127" s="579">
        <v>15293805.52</v>
      </c>
      <c r="L127" s="545"/>
      <c r="M127" s="578">
        <v>323998.68526785262</v>
      </c>
      <c r="N127" s="578">
        <v>0</v>
      </c>
      <c r="O127" s="578">
        <v>0</v>
      </c>
      <c r="P127" s="578">
        <v>332625.82</v>
      </c>
      <c r="Q127" s="578">
        <v>426189.82391562162</v>
      </c>
      <c r="R127" s="578">
        <v>0</v>
      </c>
      <c r="S127" s="571">
        <v>0</v>
      </c>
      <c r="T127" s="578">
        <v>116437.3709499578</v>
      </c>
      <c r="U127" s="578">
        <v>224679.17249999999</v>
      </c>
      <c r="V127" s="572">
        <v>1423930.872633432</v>
      </c>
      <c r="W127" s="573"/>
      <c r="X127" s="574">
        <v>16717736.392633431</v>
      </c>
      <c r="Y127" s="555">
        <v>-11857536.24</v>
      </c>
      <c r="Z127" s="584">
        <v>4860200.1526334304</v>
      </c>
      <c r="AA127" s="600">
        <v>0.29072118607965658</v>
      </c>
      <c r="AB127" s="600"/>
      <c r="AC127" s="569">
        <v>0</v>
      </c>
      <c r="AD127" s="569">
        <v>0</v>
      </c>
      <c r="AE127" s="569">
        <v>55922.990168849727</v>
      </c>
      <c r="AF127" s="569">
        <v>130564.01554052789</v>
      </c>
      <c r="AG127" s="569">
        <v>0</v>
      </c>
      <c r="AH127" s="570">
        <v>186487.0057093777</v>
      </c>
      <c r="AI127" s="545"/>
      <c r="AJ127" s="545">
        <v>-7502.88</v>
      </c>
      <c r="AK127" s="545">
        <v>-13627.68</v>
      </c>
      <c r="AL127" s="545">
        <v>-7502.88</v>
      </c>
      <c r="AM127" s="545">
        <v>-76.56</v>
      </c>
      <c r="AN127" s="545">
        <v>-134592.48000000001</v>
      </c>
      <c r="AO127" s="545">
        <v>-162994.815</v>
      </c>
      <c r="AP127" s="545">
        <v>-1522000.7555946149</v>
      </c>
      <c r="AQ127" s="545">
        <v>-1482750.881325966</v>
      </c>
      <c r="AR127" s="545">
        <v>-228148.8</v>
      </c>
      <c r="AS127" s="545">
        <v>-87431.52</v>
      </c>
      <c r="AT127" s="563">
        <v>-83752.313463572951</v>
      </c>
      <c r="AU127" s="563">
        <v>-29781.84</v>
      </c>
      <c r="AV127" s="545">
        <v>216844.37315656021</v>
      </c>
      <c r="AW127" s="545">
        <v>-12903.38467411489</v>
      </c>
      <c r="AX127" s="556">
        <v>-3556222.416901709</v>
      </c>
      <c r="AY127" s="545"/>
      <c r="AZ127" s="580">
        <v>2430088.947783527</v>
      </c>
      <c r="BA127" s="581">
        <v>556802.52703222015</v>
      </c>
      <c r="BB127" s="574"/>
      <c r="BC127" s="585">
        <v>4477356.2162568476</v>
      </c>
      <c r="BD127" s="563">
        <v>-39575.199999999997</v>
      </c>
      <c r="BE127" s="574">
        <v>4437781.0162568474</v>
      </c>
      <c r="BF127" s="594"/>
      <c r="BG127" s="545">
        <v>419.4711624869384</v>
      </c>
      <c r="BH127" s="545">
        <v>77.246849529780562</v>
      </c>
      <c r="BI127" s="545">
        <v>707.6936128526645</v>
      </c>
      <c r="BJ127" s="545">
        <v>691.01035788923718</v>
      </c>
      <c r="BK127" s="545">
        <v>56.783179205851617</v>
      </c>
      <c r="BL127" s="545">
        <v>45.418338557993728</v>
      </c>
      <c r="BM127" s="556">
        <v>1997.623500522466</v>
      </c>
      <c r="BN127" s="545"/>
      <c r="BO127" s="545">
        <v>42.319577490576357</v>
      </c>
      <c r="BP127" s="545">
        <v>0</v>
      </c>
      <c r="BQ127" s="545">
        <v>0</v>
      </c>
      <c r="BR127" s="545">
        <v>43.446423719958197</v>
      </c>
      <c r="BS127" s="545">
        <v>55.66742736619927</v>
      </c>
      <c r="BT127" s="545">
        <v>0</v>
      </c>
      <c r="BU127" s="545">
        <v>0</v>
      </c>
      <c r="BV127" s="545">
        <v>15.20864301854203</v>
      </c>
      <c r="BW127" s="545">
        <v>29.346809365203761</v>
      </c>
      <c r="BX127" s="556">
        <v>185.98888096047961</v>
      </c>
      <c r="BY127" s="555"/>
      <c r="BZ127" s="556">
        <v>2183.6123814829461</v>
      </c>
      <c r="CA127" s="556">
        <v>-1548.79</v>
      </c>
      <c r="CB127" s="556">
        <v>634.8223814829455</v>
      </c>
      <c r="CC127" s="600">
        <v>0.29072118607965658</v>
      </c>
      <c r="CD127" s="600"/>
      <c r="CE127" s="545">
        <v>0</v>
      </c>
      <c r="CF127" s="545">
        <v>0</v>
      </c>
      <c r="CG127" s="545">
        <v>7.3044658005289609</v>
      </c>
      <c r="CH127" s="545">
        <v>17.05381603193938</v>
      </c>
      <c r="CI127" s="545">
        <v>0</v>
      </c>
      <c r="CJ127" s="556">
        <v>24.35828183246835</v>
      </c>
      <c r="CK127" s="545">
        <v>0</v>
      </c>
      <c r="CL127" s="545">
        <v>-0.98</v>
      </c>
      <c r="CM127" s="545">
        <v>-1.78</v>
      </c>
      <c r="CN127" s="545">
        <v>-0.98</v>
      </c>
      <c r="CO127" s="545">
        <v>-0.01</v>
      </c>
      <c r="CP127" s="545">
        <v>-17.579999999999998</v>
      </c>
      <c r="CQ127" s="545">
        <v>-21.28981387147336</v>
      </c>
      <c r="CR127" s="545">
        <v>-198.79842680180451</v>
      </c>
      <c r="CS127" s="545">
        <v>-193.6717452097657</v>
      </c>
      <c r="CT127" s="545">
        <v>-29.8</v>
      </c>
      <c r="CU127" s="545">
        <v>-11.42</v>
      </c>
      <c r="CV127" s="545">
        <v>-10.939434882911829</v>
      </c>
      <c r="CW127" s="545">
        <v>-3.89</v>
      </c>
      <c r="CX127" s="545">
        <v>28.323455218986439</v>
      </c>
      <c r="CY127" s="545">
        <v>-1.6853950723765529</v>
      </c>
      <c r="CZ127" s="556">
        <v>-464.50136061934541</v>
      </c>
      <c r="DA127" s="545"/>
      <c r="DB127" s="556">
        <v>317.40973717130709</v>
      </c>
      <c r="DC127" s="556">
        <v>72.727602799401794</v>
      </c>
      <c r="DD127" s="545">
        <v>0</v>
      </c>
      <c r="DE127" s="554">
        <v>584.8166426667774</v>
      </c>
      <c r="DF127" s="545">
        <v>-5.1691745036572616</v>
      </c>
      <c r="DG127" s="556">
        <v>579.64746816312004</v>
      </c>
    </row>
    <row r="128" spans="1:111">
      <c r="A128" s="568">
        <v>400</v>
      </c>
      <c r="B128" s="576">
        <v>2</v>
      </c>
      <c r="C128" s="577">
        <v>8479</v>
      </c>
      <c r="D128" s="546" t="s">
        <v>159</v>
      </c>
      <c r="E128" s="578">
        <v>3516471.28</v>
      </c>
      <c r="F128" s="578">
        <v>724944.24</v>
      </c>
      <c r="G128" s="578">
        <v>5017669.4000000004</v>
      </c>
      <c r="H128" s="578">
        <v>4847202.5</v>
      </c>
      <c r="I128" s="578">
        <v>494840.34</v>
      </c>
      <c r="J128" s="578">
        <v>399192.66</v>
      </c>
      <c r="K128" s="579">
        <v>15000320.42</v>
      </c>
      <c r="L128" s="545"/>
      <c r="M128" s="578">
        <v>433844.46399170422</v>
      </c>
      <c r="N128" s="578">
        <v>0</v>
      </c>
      <c r="O128" s="578">
        <v>0</v>
      </c>
      <c r="P128" s="578">
        <v>2226188.4700000002</v>
      </c>
      <c r="Q128" s="578">
        <v>448833.10922758031</v>
      </c>
      <c r="R128" s="578">
        <v>0</v>
      </c>
      <c r="S128" s="571">
        <v>0</v>
      </c>
      <c r="T128" s="578">
        <v>452174.79860222043</v>
      </c>
      <c r="U128" s="578">
        <v>345539.33750000002</v>
      </c>
      <c r="V128" s="572">
        <v>3906580.1793215051</v>
      </c>
      <c r="W128" s="573"/>
      <c r="X128" s="574">
        <v>18906900.599321511</v>
      </c>
      <c r="Y128" s="555">
        <v>-13132190.41</v>
      </c>
      <c r="Z128" s="584">
        <v>5774710.1893215068</v>
      </c>
      <c r="AA128" s="600">
        <v>0.30542870625388158</v>
      </c>
      <c r="AB128" s="600"/>
      <c r="AC128" s="569">
        <v>0</v>
      </c>
      <c r="AD128" s="569">
        <v>0</v>
      </c>
      <c r="AE128" s="569">
        <v>120042.61852983999</v>
      </c>
      <c r="AF128" s="569">
        <v>166841.67053203561</v>
      </c>
      <c r="AG128" s="569">
        <v>8745.8250378618523</v>
      </c>
      <c r="AH128" s="570">
        <v>295630.11409973737</v>
      </c>
      <c r="AI128" s="545"/>
      <c r="AJ128" s="545">
        <v>-8309.42</v>
      </c>
      <c r="AK128" s="545">
        <v>-15092.62</v>
      </c>
      <c r="AL128" s="545">
        <v>-8309.42</v>
      </c>
      <c r="AM128" s="545">
        <v>-84.79</v>
      </c>
      <c r="AN128" s="545">
        <v>-149060.82</v>
      </c>
      <c r="AO128" s="545">
        <v>-157130.17655</v>
      </c>
      <c r="AP128" s="545">
        <v>1537828.79008918</v>
      </c>
      <c r="AQ128" s="563">
        <v>799097.98726655066</v>
      </c>
      <c r="AR128" s="563">
        <v>-252674.2</v>
      </c>
      <c r="AS128" s="563">
        <v>-96830.18</v>
      </c>
      <c r="AT128" s="563">
        <v>-232038.58395367939</v>
      </c>
      <c r="AU128" s="563">
        <v>-32983.31</v>
      </c>
      <c r="AV128" s="563">
        <v>275336.38565458701</v>
      </c>
      <c r="AW128" s="563">
        <v>9147.1955774362723</v>
      </c>
      <c r="AX128" s="556">
        <v>1668896.838084074</v>
      </c>
      <c r="AY128" s="545"/>
      <c r="AZ128" s="580">
        <v>3122787.9028264722</v>
      </c>
      <c r="BA128" s="581">
        <v>1159670.322937659</v>
      </c>
      <c r="BB128" s="574"/>
      <c r="BC128" s="585">
        <v>12021695.367269451</v>
      </c>
      <c r="BD128" s="563">
        <v>88.337499999994179</v>
      </c>
      <c r="BE128" s="574">
        <v>12021783.704769449</v>
      </c>
      <c r="BF128" s="594"/>
      <c r="BG128" s="545">
        <v>414.72712348154272</v>
      </c>
      <c r="BH128" s="545">
        <v>85.498789951645236</v>
      </c>
      <c r="BI128" s="545">
        <v>591.77608208515164</v>
      </c>
      <c r="BJ128" s="545">
        <v>571.67148248614228</v>
      </c>
      <c r="BK128" s="545">
        <v>58.360695836773203</v>
      </c>
      <c r="BL128" s="545">
        <v>47.080158037504418</v>
      </c>
      <c r="BM128" s="556">
        <v>1769.114331878759</v>
      </c>
      <c r="BN128" s="545"/>
      <c r="BO128" s="545">
        <v>51.166937609588892</v>
      </c>
      <c r="BP128" s="545">
        <v>0</v>
      </c>
      <c r="BQ128" s="545">
        <v>0</v>
      </c>
      <c r="BR128" s="545">
        <v>262.5531866965444</v>
      </c>
      <c r="BS128" s="545">
        <v>52.934674988510473</v>
      </c>
      <c r="BT128" s="545">
        <v>0</v>
      </c>
      <c r="BU128" s="545">
        <v>0</v>
      </c>
      <c r="BV128" s="545">
        <v>53.328788607408939</v>
      </c>
      <c r="BW128" s="545">
        <v>40.752369088335882</v>
      </c>
      <c r="BX128" s="556">
        <v>460.73595699038862</v>
      </c>
      <c r="BY128" s="555"/>
      <c r="BZ128" s="556">
        <v>2229.8502888691478</v>
      </c>
      <c r="CA128" s="556">
        <v>-1548.79</v>
      </c>
      <c r="CB128" s="556">
        <v>681.06028886914805</v>
      </c>
      <c r="CC128" s="600">
        <v>0.30542870625388158</v>
      </c>
      <c r="CD128" s="600"/>
      <c r="CE128" s="545">
        <v>0</v>
      </c>
      <c r="CF128" s="545">
        <v>0</v>
      </c>
      <c r="CG128" s="545">
        <v>14.157638699120181</v>
      </c>
      <c r="CH128" s="545">
        <v>19.677045704922229</v>
      </c>
      <c r="CI128" s="545">
        <v>1.031468927687446</v>
      </c>
      <c r="CJ128" s="556">
        <v>34.866153331729848</v>
      </c>
      <c r="CK128" s="545">
        <v>0</v>
      </c>
      <c r="CL128" s="545">
        <v>-0.98</v>
      </c>
      <c r="CM128" s="545">
        <v>-1.78</v>
      </c>
      <c r="CN128" s="545">
        <v>-0.98</v>
      </c>
      <c r="CO128" s="545">
        <v>-0.01</v>
      </c>
      <c r="CP128" s="545">
        <v>-17.579999999999998</v>
      </c>
      <c r="CQ128" s="545">
        <v>-18.531687292133508</v>
      </c>
      <c r="CR128" s="545">
        <v>181.36912254855289</v>
      </c>
      <c r="CS128" s="545">
        <v>94.244366937911394</v>
      </c>
      <c r="CT128" s="545">
        <v>-29.8</v>
      </c>
      <c r="CU128" s="545">
        <v>-11.42</v>
      </c>
      <c r="CV128" s="545">
        <v>-27.36626771478705</v>
      </c>
      <c r="CW128" s="545">
        <v>-3.89</v>
      </c>
      <c r="CX128" s="545">
        <v>32.472742735533323</v>
      </c>
      <c r="CY128" s="545">
        <v>1.07880594143605</v>
      </c>
      <c r="CZ128" s="556">
        <v>196.82708315651311</v>
      </c>
      <c r="DA128" s="545"/>
      <c r="DB128" s="556">
        <v>368.29672164482508</v>
      </c>
      <c r="DC128" s="556">
        <v>136.76970432098821</v>
      </c>
      <c r="DD128" s="545">
        <v>0</v>
      </c>
      <c r="DE128" s="554">
        <v>1417.8199513232039</v>
      </c>
      <c r="DF128" s="545">
        <v>1.0418386602192971E-2</v>
      </c>
      <c r="DG128" s="556">
        <v>1417.830369709807</v>
      </c>
    </row>
    <row r="129" spans="1:111">
      <c r="A129" s="568">
        <v>402</v>
      </c>
      <c r="B129" s="576">
        <v>11</v>
      </c>
      <c r="C129" s="577">
        <v>8865</v>
      </c>
      <c r="D129" s="546" t="s">
        <v>160</v>
      </c>
      <c r="E129" s="578">
        <v>3355000.66</v>
      </c>
      <c r="F129" s="578">
        <v>581863.14</v>
      </c>
      <c r="G129" s="578">
        <v>4380245.6000000006</v>
      </c>
      <c r="H129" s="578">
        <v>4584068.6499999994</v>
      </c>
      <c r="I129" s="578">
        <v>531073.86</v>
      </c>
      <c r="J129" s="578">
        <v>395921.99999999988</v>
      </c>
      <c r="K129" s="579">
        <v>13828173.91</v>
      </c>
      <c r="L129" s="545"/>
      <c r="M129" s="578">
        <v>624615.65088350652</v>
      </c>
      <c r="N129" s="578">
        <v>0</v>
      </c>
      <c r="O129" s="578">
        <v>0</v>
      </c>
      <c r="P129" s="578">
        <v>545025.43999999994</v>
      </c>
      <c r="Q129" s="578">
        <v>925405.08660185244</v>
      </c>
      <c r="R129" s="578">
        <v>0</v>
      </c>
      <c r="S129" s="571">
        <v>0</v>
      </c>
      <c r="T129" s="578">
        <v>247224.01336266441</v>
      </c>
      <c r="U129" s="578">
        <v>439108.49750000011</v>
      </c>
      <c r="V129" s="572">
        <v>2781378.6883480232</v>
      </c>
      <c r="W129" s="573"/>
      <c r="X129" s="574">
        <v>16609552.59834802</v>
      </c>
      <c r="Y129" s="555">
        <v>-13730023.35</v>
      </c>
      <c r="Z129" s="584">
        <v>2879529.2483480242</v>
      </c>
      <c r="AA129" s="600">
        <v>0.1733658526500238</v>
      </c>
      <c r="AB129" s="600"/>
      <c r="AC129" s="569">
        <v>249572.3335875</v>
      </c>
      <c r="AD129" s="569">
        <v>0</v>
      </c>
      <c r="AE129" s="569">
        <v>95492.980492364426</v>
      </c>
      <c r="AF129" s="569">
        <v>198514.60808150339</v>
      </c>
      <c r="AG129" s="569">
        <v>0</v>
      </c>
      <c r="AH129" s="570">
        <v>543579.92216136784</v>
      </c>
      <c r="AI129" s="545"/>
      <c r="AJ129" s="545">
        <v>-8687.7000000000007</v>
      </c>
      <c r="AK129" s="545">
        <v>-15779.7</v>
      </c>
      <c r="AL129" s="545">
        <v>-8687.7000000000007</v>
      </c>
      <c r="AM129" s="545">
        <v>-88.65</v>
      </c>
      <c r="AN129" s="545">
        <v>-155846.70000000001</v>
      </c>
      <c r="AO129" s="545">
        <v>-403419.6838</v>
      </c>
      <c r="AP129" s="545">
        <v>-1869385.757378039</v>
      </c>
      <c r="AQ129" s="563">
        <v>-1350786.5288083041</v>
      </c>
      <c r="AR129" s="563">
        <v>-264177</v>
      </c>
      <c r="AS129" s="563">
        <v>-101238.3</v>
      </c>
      <c r="AT129" s="563">
        <v>-93473.168479766566</v>
      </c>
      <c r="AU129" s="563">
        <v>-34484.85</v>
      </c>
      <c r="AV129" s="563">
        <v>410445.25392134901</v>
      </c>
      <c r="AW129" s="563">
        <v>50136.460445747682</v>
      </c>
      <c r="AX129" s="556">
        <v>-3845474.0240990119</v>
      </c>
      <c r="AY129" s="545"/>
      <c r="AZ129" s="580">
        <v>4797964.2892548116</v>
      </c>
      <c r="BA129" s="581">
        <v>1231620.810790251</v>
      </c>
      <c r="BB129" s="574"/>
      <c r="BC129" s="585">
        <v>5607220.2464554422</v>
      </c>
      <c r="BD129" s="563">
        <v>425044.71500000003</v>
      </c>
      <c r="BE129" s="574">
        <v>6032264.961455442</v>
      </c>
      <c r="BF129" s="594"/>
      <c r="BG129" s="545">
        <v>378.45467117879298</v>
      </c>
      <c r="BH129" s="545">
        <v>65.635999999999996</v>
      </c>
      <c r="BI129" s="545">
        <v>494.10553863508193</v>
      </c>
      <c r="BJ129" s="545">
        <v>517.09742244782842</v>
      </c>
      <c r="BK129" s="545">
        <v>59.90680879864636</v>
      </c>
      <c r="BL129" s="545">
        <v>44.661252115059213</v>
      </c>
      <c r="BM129" s="556">
        <v>1559.8616931754091</v>
      </c>
      <c r="BN129" s="545"/>
      <c r="BO129" s="545">
        <v>70.458618260970837</v>
      </c>
      <c r="BP129" s="545">
        <v>0</v>
      </c>
      <c r="BQ129" s="545">
        <v>0</v>
      </c>
      <c r="BR129" s="545">
        <v>61.480591088550483</v>
      </c>
      <c r="BS129" s="545">
        <v>104.3886166499552</v>
      </c>
      <c r="BT129" s="545">
        <v>0</v>
      </c>
      <c r="BU129" s="545">
        <v>0</v>
      </c>
      <c r="BV129" s="545">
        <v>27.887649561496261</v>
      </c>
      <c r="BW129" s="545">
        <v>49.532825437112237</v>
      </c>
      <c r="BX129" s="556">
        <v>313.74830099808503</v>
      </c>
      <c r="BY129" s="555"/>
      <c r="BZ129" s="556">
        <v>1873.609994173494</v>
      </c>
      <c r="CA129" s="556">
        <v>-1548.79</v>
      </c>
      <c r="CB129" s="556">
        <v>324.81999417349391</v>
      </c>
      <c r="CC129" s="600">
        <v>0.1733658526500238</v>
      </c>
      <c r="CD129" s="600"/>
      <c r="CE129" s="545">
        <v>28.152547500000001</v>
      </c>
      <c r="CF129" s="545">
        <v>0</v>
      </c>
      <c r="CG129" s="545">
        <v>10.771909813013471</v>
      </c>
      <c r="CH129" s="545">
        <v>22.39307479768792</v>
      </c>
      <c r="CI129" s="545">
        <v>0</v>
      </c>
      <c r="CJ129" s="556">
        <v>61.317532110701393</v>
      </c>
      <c r="CK129" s="545">
        <v>0</v>
      </c>
      <c r="CL129" s="545">
        <v>-0.98000000000000009</v>
      </c>
      <c r="CM129" s="545">
        <v>-1.78</v>
      </c>
      <c r="CN129" s="545">
        <v>-0.98000000000000009</v>
      </c>
      <c r="CO129" s="545">
        <v>-0.01</v>
      </c>
      <c r="CP129" s="545">
        <v>-17.579999999999998</v>
      </c>
      <c r="CQ129" s="545">
        <v>-45.507014529046813</v>
      </c>
      <c r="CR129" s="545">
        <v>-210.87261786554299</v>
      </c>
      <c r="CS129" s="545">
        <v>-152.37298689320971</v>
      </c>
      <c r="CT129" s="545">
        <v>-29.8</v>
      </c>
      <c r="CU129" s="545">
        <v>-11.42</v>
      </c>
      <c r="CV129" s="545">
        <v>-10.544068638439541</v>
      </c>
      <c r="CW129" s="545">
        <v>-3.89</v>
      </c>
      <c r="CX129" s="545">
        <v>46.299521028916978</v>
      </c>
      <c r="CY129" s="545">
        <v>5.6555510937109634</v>
      </c>
      <c r="CZ129" s="556">
        <v>-433.78161580361109</v>
      </c>
      <c r="DA129" s="545"/>
      <c r="DB129" s="556">
        <v>541.22552614267477</v>
      </c>
      <c r="DC129" s="556">
        <v>138.93071751723079</v>
      </c>
      <c r="DD129" s="545">
        <v>0</v>
      </c>
      <c r="DE129" s="554">
        <v>632.51215414048977</v>
      </c>
      <c r="DF129" s="545">
        <v>47.946386350817818</v>
      </c>
      <c r="DG129" s="556">
        <v>680.45854049130764</v>
      </c>
    </row>
    <row r="130" spans="1:111">
      <c r="A130" s="568">
        <v>403</v>
      </c>
      <c r="B130" s="576">
        <v>14</v>
      </c>
      <c r="C130" s="577">
        <v>2758</v>
      </c>
      <c r="D130" s="546" t="s">
        <v>161</v>
      </c>
      <c r="E130" s="578">
        <v>915000.18</v>
      </c>
      <c r="F130" s="578">
        <v>248007.24</v>
      </c>
      <c r="G130" s="578">
        <v>1536354.8</v>
      </c>
      <c r="H130" s="578">
        <v>1204876.05</v>
      </c>
      <c r="I130" s="578">
        <v>165368.1</v>
      </c>
      <c r="J130" s="578">
        <v>103972.56</v>
      </c>
      <c r="K130" s="579">
        <v>4173578.93</v>
      </c>
      <c r="L130" s="545"/>
      <c r="M130" s="578">
        <v>116712.8953718562</v>
      </c>
      <c r="N130" s="578">
        <v>0</v>
      </c>
      <c r="O130" s="578">
        <v>0</v>
      </c>
      <c r="P130" s="578">
        <v>368693.68</v>
      </c>
      <c r="Q130" s="578">
        <v>355071.01051032671</v>
      </c>
      <c r="R130" s="578">
        <v>0</v>
      </c>
      <c r="S130" s="571">
        <v>0</v>
      </c>
      <c r="T130" s="578">
        <v>82022.236429671524</v>
      </c>
      <c r="U130" s="578">
        <v>68416.159999999989</v>
      </c>
      <c r="V130" s="572">
        <v>990915.98231185449</v>
      </c>
      <c r="W130" s="573"/>
      <c r="X130" s="574">
        <v>5164494.9123118538</v>
      </c>
      <c r="Y130" s="555">
        <v>-4271562.82</v>
      </c>
      <c r="Z130" s="584">
        <v>892932.09231185354</v>
      </c>
      <c r="AA130" s="600">
        <v>0.17289824222367919</v>
      </c>
      <c r="AB130" s="600"/>
      <c r="AC130" s="569">
        <v>182452.019057</v>
      </c>
      <c r="AD130" s="569">
        <v>0</v>
      </c>
      <c r="AE130" s="569">
        <v>33341.508953408782</v>
      </c>
      <c r="AF130" s="569">
        <v>49759.409741878742</v>
      </c>
      <c r="AG130" s="569">
        <v>0</v>
      </c>
      <c r="AH130" s="570">
        <v>265552.93775228749</v>
      </c>
      <c r="AI130" s="545"/>
      <c r="AJ130" s="545">
        <v>-2702.84</v>
      </c>
      <c r="AK130" s="545">
        <v>-4909.24</v>
      </c>
      <c r="AL130" s="545">
        <v>-2702.84</v>
      </c>
      <c r="AM130" s="545">
        <v>-27.58</v>
      </c>
      <c r="AN130" s="545">
        <v>-48485.639999999992</v>
      </c>
      <c r="AO130" s="545">
        <v>-58445.964999999997</v>
      </c>
      <c r="AP130" s="545">
        <v>275941.70974205597</v>
      </c>
      <c r="AQ130" s="563">
        <v>-11919.325650768729</v>
      </c>
      <c r="AR130" s="563">
        <v>-82188.400000000009</v>
      </c>
      <c r="AS130" s="563">
        <v>-31496.36</v>
      </c>
      <c r="AT130" s="563">
        <v>-60639.979679538374</v>
      </c>
      <c r="AU130" s="563">
        <v>-10728.62</v>
      </c>
      <c r="AV130" s="563">
        <v>71252.250560115805</v>
      </c>
      <c r="AW130" s="563">
        <v>-2032.644610752963</v>
      </c>
      <c r="AX130" s="556">
        <v>30914.52536111177</v>
      </c>
      <c r="AY130" s="545"/>
      <c r="AZ130" s="580">
        <v>1649236.0143315601</v>
      </c>
      <c r="BA130" s="581">
        <v>494037.21242907533</v>
      </c>
      <c r="BB130" s="574"/>
      <c r="BC130" s="585">
        <v>3332672.7821858879</v>
      </c>
      <c r="BD130" s="563">
        <v>-77737</v>
      </c>
      <c r="BE130" s="574">
        <v>3254935.7821858879</v>
      </c>
      <c r="BF130" s="594"/>
      <c r="BG130" s="545">
        <v>331.76221174764322</v>
      </c>
      <c r="BH130" s="545">
        <v>89.92285714285714</v>
      </c>
      <c r="BI130" s="545">
        <v>557.05395213923134</v>
      </c>
      <c r="BJ130" s="545">
        <v>436.86586294416247</v>
      </c>
      <c r="BK130" s="545">
        <v>59.959427121102252</v>
      </c>
      <c r="BL130" s="545">
        <v>37.698535170413336</v>
      </c>
      <c r="BM130" s="556">
        <v>1513.26284626541</v>
      </c>
      <c r="BN130" s="545"/>
      <c r="BO130" s="545">
        <v>42.317946110172663</v>
      </c>
      <c r="BP130" s="545">
        <v>0</v>
      </c>
      <c r="BQ130" s="545">
        <v>0</v>
      </c>
      <c r="BR130" s="545">
        <v>133.6815373459028</v>
      </c>
      <c r="BS130" s="545">
        <v>128.74220830686249</v>
      </c>
      <c r="BT130" s="545">
        <v>0</v>
      </c>
      <c r="BU130" s="545">
        <v>0</v>
      </c>
      <c r="BV130" s="545">
        <v>29.73975214998968</v>
      </c>
      <c r="BW130" s="545">
        <v>24.806439448875992</v>
      </c>
      <c r="BX130" s="556">
        <v>359.28788336180372</v>
      </c>
      <c r="BY130" s="555"/>
      <c r="BZ130" s="556">
        <v>1872.5507296272131</v>
      </c>
      <c r="CA130" s="556">
        <v>-1548.79</v>
      </c>
      <c r="CB130" s="556">
        <v>323.76072962721298</v>
      </c>
      <c r="CC130" s="600">
        <v>0.17289824222367919</v>
      </c>
      <c r="CD130" s="600"/>
      <c r="CE130" s="545">
        <v>66.153741499999995</v>
      </c>
      <c r="CF130" s="545">
        <v>0</v>
      </c>
      <c r="CG130" s="545">
        <v>12.08901702444118</v>
      </c>
      <c r="CH130" s="545">
        <v>18.041845446656541</v>
      </c>
      <c r="CI130" s="545">
        <v>0</v>
      </c>
      <c r="CJ130" s="556">
        <v>96.28460397109771</v>
      </c>
      <c r="CK130" s="545">
        <v>0</v>
      </c>
      <c r="CL130" s="545">
        <v>-0.98000000000000009</v>
      </c>
      <c r="CM130" s="545">
        <v>-1.78</v>
      </c>
      <c r="CN130" s="545">
        <v>-0.98000000000000009</v>
      </c>
      <c r="CO130" s="545">
        <v>-0.01</v>
      </c>
      <c r="CP130" s="545">
        <v>-17.579999999999998</v>
      </c>
      <c r="CQ130" s="545">
        <v>-21.191430384336471</v>
      </c>
      <c r="CR130" s="545">
        <v>100.0513813422973</v>
      </c>
      <c r="CS130" s="545">
        <v>-4.3217279371895323</v>
      </c>
      <c r="CT130" s="545">
        <v>-29.8</v>
      </c>
      <c r="CU130" s="545">
        <v>-11.42</v>
      </c>
      <c r="CV130" s="545">
        <v>-21.986939695264091</v>
      </c>
      <c r="CW130" s="545">
        <v>-3.89</v>
      </c>
      <c r="CX130" s="545">
        <v>25.83475364761269</v>
      </c>
      <c r="CY130" s="545">
        <v>-0.73699949628461303</v>
      </c>
      <c r="CZ130" s="556">
        <v>11.209037476835309</v>
      </c>
      <c r="DA130" s="545"/>
      <c r="DB130" s="556">
        <v>597.98260128047855</v>
      </c>
      <c r="DC130" s="556">
        <v>179.1287934840737</v>
      </c>
      <c r="DD130" s="545">
        <v>0</v>
      </c>
      <c r="DE130" s="554">
        <v>1208.365765839698</v>
      </c>
      <c r="DF130" s="545">
        <v>-28.186004350978969</v>
      </c>
      <c r="DG130" s="556">
        <v>1180.1797614887189</v>
      </c>
    </row>
    <row r="131" spans="1:111">
      <c r="A131" s="568">
        <v>405</v>
      </c>
      <c r="B131" s="576">
        <v>9</v>
      </c>
      <c r="C131" s="577">
        <v>73327</v>
      </c>
      <c r="D131" s="546" t="s">
        <v>162</v>
      </c>
      <c r="E131" s="578">
        <v>26857946.460000001</v>
      </c>
      <c r="F131" s="578">
        <v>5227229.5199999996</v>
      </c>
      <c r="G131" s="578">
        <v>34020452.299999997</v>
      </c>
      <c r="H131" s="578">
        <v>31437570.5</v>
      </c>
      <c r="I131" s="578">
        <v>4448577.4399999985</v>
      </c>
      <c r="J131" s="578">
        <v>3714522.99</v>
      </c>
      <c r="K131" s="579">
        <v>105706299.20999999</v>
      </c>
      <c r="L131" s="545"/>
      <c r="M131" s="578">
        <v>6225149.1446621986</v>
      </c>
      <c r="N131" s="578">
        <v>0</v>
      </c>
      <c r="O131" s="578">
        <v>0</v>
      </c>
      <c r="P131" s="578">
        <v>16448947.93</v>
      </c>
      <c r="Q131" s="578">
        <v>1209888.7766184539</v>
      </c>
      <c r="R131" s="578">
        <v>0</v>
      </c>
      <c r="S131" s="571">
        <v>0</v>
      </c>
      <c r="T131" s="578">
        <v>2153705.2159139002</v>
      </c>
      <c r="U131" s="578">
        <v>4103649.0674999999</v>
      </c>
      <c r="V131" s="572">
        <v>30141340.13469455</v>
      </c>
      <c r="W131" s="573"/>
      <c r="X131" s="574">
        <v>135847639.34469461</v>
      </c>
      <c r="Y131" s="555">
        <v>-113568124.33</v>
      </c>
      <c r="Z131" s="584">
        <v>22279515.01469456</v>
      </c>
      <c r="AA131" s="600">
        <v>0.164003696510054</v>
      </c>
      <c r="AB131" s="600"/>
      <c r="AC131" s="569">
        <v>0</v>
      </c>
      <c r="AD131" s="569">
        <v>0</v>
      </c>
      <c r="AE131" s="569">
        <v>1105878.5756957759</v>
      </c>
      <c r="AF131" s="569">
        <v>1491702.2194010939</v>
      </c>
      <c r="AG131" s="569">
        <v>254957.68643964789</v>
      </c>
      <c r="AH131" s="570">
        <v>2852538.4815365179</v>
      </c>
      <c r="AI131" s="545"/>
      <c r="AJ131" s="545">
        <v>-71860.459999999992</v>
      </c>
      <c r="AK131" s="545">
        <v>-130522.06</v>
      </c>
      <c r="AL131" s="545">
        <v>-71860.459999999992</v>
      </c>
      <c r="AM131" s="545">
        <v>-733.27</v>
      </c>
      <c r="AN131" s="545">
        <v>-1289088.6599999999</v>
      </c>
      <c r="AO131" s="545">
        <v>-4625384.3104499998</v>
      </c>
      <c r="AP131" s="545">
        <v>-2680554.9973284649</v>
      </c>
      <c r="AQ131" s="563">
        <v>-307070.57040012348</v>
      </c>
      <c r="AR131" s="563">
        <v>-2185144.6</v>
      </c>
      <c r="AS131" s="563">
        <v>-837394.34</v>
      </c>
      <c r="AT131" s="563">
        <v>-529732.34355988272</v>
      </c>
      <c r="AU131" s="563">
        <v>-285242.03000000003</v>
      </c>
      <c r="AV131" s="563">
        <v>3915041.475505129</v>
      </c>
      <c r="AW131" s="563">
        <v>141087.98296544541</v>
      </c>
      <c r="AX131" s="556">
        <v>-8958458.6432678979</v>
      </c>
      <c r="AY131" s="545"/>
      <c r="AZ131" s="580">
        <v>8623858.5899032541</v>
      </c>
      <c r="BA131" s="581">
        <v>7574481.7658018814</v>
      </c>
      <c r="BB131" s="574"/>
      <c r="BC131" s="585">
        <v>32371935.20866831</v>
      </c>
      <c r="BD131" s="563">
        <v>-1912241.8625</v>
      </c>
      <c r="BE131" s="574">
        <v>30459693.346168309</v>
      </c>
      <c r="BF131" s="594"/>
      <c r="BG131" s="545">
        <v>366.27635741268563</v>
      </c>
      <c r="BH131" s="545">
        <v>71.286559111923296</v>
      </c>
      <c r="BI131" s="545">
        <v>463.95532750555742</v>
      </c>
      <c r="BJ131" s="545">
        <v>428.73116996467883</v>
      </c>
      <c r="BK131" s="545">
        <v>60.667659116014548</v>
      </c>
      <c r="BL131" s="545">
        <v>50.656961146644477</v>
      </c>
      <c r="BM131" s="556">
        <v>1441.5740342575041</v>
      </c>
      <c r="BN131" s="545"/>
      <c r="BO131" s="545">
        <v>84.895729331108583</v>
      </c>
      <c r="BP131" s="545">
        <v>0</v>
      </c>
      <c r="BQ131" s="545">
        <v>0</v>
      </c>
      <c r="BR131" s="545">
        <v>224.32320877712169</v>
      </c>
      <c r="BS131" s="545">
        <v>16.499908309605651</v>
      </c>
      <c r="BT131" s="545">
        <v>0</v>
      </c>
      <c r="BU131" s="545">
        <v>0</v>
      </c>
      <c r="BV131" s="545">
        <v>29.371244097179758</v>
      </c>
      <c r="BW131" s="545">
        <v>55.963684147721857</v>
      </c>
      <c r="BX131" s="556">
        <v>411.05377466273751</v>
      </c>
      <c r="BY131" s="555"/>
      <c r="BZ131" s="556">
        <v>1852.627808920241</v>
      </c>
      <c r="CA131" s="556">
        <v>-1548.79</v>
      </c>
      <c r="CB131" s="556">
        <v>303.83780892024163</v>
      </c>
      <c r="CC131" s="600">
        <v>0.164003696510054</v>
      </c>
      <c r="CD131" s="600"/>
      <c r="CE131" s="545">
        <v>0</v>
      </c>
      <c r="CF131" s="545">
        <v>0</v>
      </c>
      <c r="CG131" s="545">
        <v>15.08146488600074</v>
      </c>
      <c r="CH131" s="545">
        <v>20.34315080940301</v>
      </c>
      <c r="CI131" s="545">
        <v>3.4769960101960788</v>
      </c>
      <c r="CJ131" s="556">
        <v>38.901611705599827</v>
      </c>
      <c r="CK131" s="545">
        <v>0</v>
      </c>
      <c r="CL131" s="545">
        <v>-0.97999999999999987</v>
      </c>
      <c r="CM131" s="545">
        <v>-1.78</v>
      </c>
      <c r="CN131" s="545">
        <v>-0.97999999999999987</v>
      </c>
      <c r="CO131" s="545">
        <v>-0.01</v>
      </c>
      <c r="CP131" s="545">
        <v>-17.579999999999998</v>
      </c>
      <c r="CQ131" s="545">
        <v>-63.078870135829909</v>
      </c>
      <c r="CR131" s="545">
        <v>-36.556179815463132</v>
      </c>
      <c r="CS131" s="545">
        <v>-4.1876876239328418</v>
      </c>
      <c r="CT131" s="545">
        <v>-29.8</v>
      </c>
      <c r="CU131" s="545">
        <v>-11.42</v>
      </c>
      <c r="CV131" s="545">
        <v>-7.2242467789474913</v>
      </c>
      <c r="CW131" s="545">
        <v>-3.890000000000001</v>
      </c>
      <c r="CX131" s="545">
        <v>53.391540299004838</v>
      </c>
      <c r="CY131" s="545">
        <v>1.924093212124393</v>
      </c>
      <c r="CZ131" s="556">
        <v>-122.1713508430441</v>
      </c>
      <c r="DA131" s="545"/>
      <c r="DB131" s="556">
        <v>117.60822875480051</v>
      </c>
      <c r="DC131" s="556">
        <v>103.2973088466988</v>
      </c>
      <c r="DD131" s="545">
        <v>0</v>
      </c>
      <c r="DE131" s="554">
        <v>441.47360738429649</v>
      </c>
      <c r="DF131" s="545">
        <v>-26.078277612611991</v>
      </c>
      <c r="DG131" s="556">
        <v>415.39532977168449</v>
      </c>
    </row>
    <row r="132" spans="1:111">
      <c r="A132" s="568">
        <v>407</v>
      </c>
      <c r="B132" s="576">
        <v>1</v>
      </c>
      <c r="C132" s="577">
        <v>2429</v>
      </c>
      <c r="D132" s="546" t="s">
        <v>163</v>
      </c>
      <c r="E132" s="578">
        <v>825294.28</v>
      </c>
      <c r="F132" s="578">
        <v>200313.54</v>
      </c>
      <c r="G132" s="578">
        <v>1160438.2</v>
      </c>
      <c r="H132" s="578">
        <v>969440.5</v>
      </c>
      <c r="I132" s="578">
        <v>147742.88</v>
      </c>
      <c r="J132" s="578">
        <v>108878.55</v>
      </c>
      <c r="K132" s="579">
        <v>3412107.95</v>
      </c>
      <c r="L132" s="545"/>
      <c r="M132" s="578">
        <v>152791.95468773911</v>
      </c>
      <c r="N132" s="578">
        <v>54793.867800000007</v>
      </c>
      <c r="O132" s="578">
        <v>214586.48879999999</v>
      </c>
      <c r="P132" s="578">
        <v>364686.14</v>
      </c>
      <c r="Q132" s="578">
        <v>278308.24856788549</v>
      </c>
      <c r="R132" s="578">
        <v>0</v>
      </c>
      <c r="S132" s="571">
        <v>0</v>
      </c>
      <c r="T132" s="578">
        <v>110259.2239153182</v>
      </c>
      <c r="U132" s="578">
        <v>104384.95</v>
      </c>
      <c r="V132" s="572">
        <v>1279810.8737709429</v>
      </c>
      <c r="W132" s="573"/>
      <c r="X132" s="574">
        <v>4691918.8237709422</v>
      </c>
      <c r="Y132" s="555">
        <v>-3762010.91</v>
      </c>
      <c r="Z132" s="584">
        <v>929907.91377094248</v>
      </c>
      <c r="AA132" s="600">
        <v>0.1981935213925049</v>
      </c>
      <c r="AB132" s="600"/>
      <c r="AC132" s="569">
        <v>32077.281697999999</v>
      </c>
      <c r="AD132" s="569">
        <v>0</v>
      </c>
      <c r="AE132" s="569">
        <v>25932.211418994921</v>
      </c>
      <c r="AF132" s="569">
        <v>43645.491250747204</v>
      </c>
      <c r="AG132" s="569">
        <v>0</v>
      </c>
      <c r="AH132" s="570">
        <v>101654.9843677421</v>
      </c>
      <c r="AI132" s="545"/>
      <c r="AJ132" s="545">
        <v>-2380.42</v>
      </c>
      <c r="AK132" s="545">
        <v>-4323.62</v>
      </c>
      <c r="AL132" s="545">
        <v>-2380.42</v>
      </c>
      <c r="AM132" s="545">
        <v>-24.29</v>
      </c>
      <c r="AN132" s="545">
        <v>-42701.819999999992</v>
      </c>
      <c r="AO132" s="545">
        <v>-91504.302500000005</v>
      </c>
      <c r="AP132" s="545">
        <v>219185.76756665399</v>
      </c>
      <c r="AQ132" s="563">
        <v>-10642.858861218319</v>
      </c>
      <c r="AR132" s="563">
        <v>-72384.2</v>
      </c>
      <c r="AS132" s="563">
        <v>-27739.18</v>
      </c>
      <c r="AT132" s="563">
        <v>-44594.667955254983</v>
      </c>
      <c r="AU132" s="563">
        <v>-9448.81</v>
      </c>
      <c r="AV132" s="563">
        <v>34873.246195508516</v>
      </c>
      <c r="AW132" s="563">
        <v>3609.9241428323221</v>
      </c>
      <c r="AX132" s="556">
        <v>-50455.651411478502</v>
      </c>
      <c r="AY132" s="545"/>
      <c r="AZ132" s="580">
        <v>1106426.6104451681</v>
      </c>
      <c r="BA132" s="581">
        <v>500327.63992046512</v>
      </c>
      <c r="BB132" s="574"/>
      <c r="BC132" s="585">
        <v>2587861.4970928389</v>
      </c>
      <c r="BD132" s="563">
        <v>-904487.66250000009</v>
      </c>
      <c r="BE132" s="574">
        <v>1683373.834592839</v>
      </c>
      <c r="BF132" s="594"/>
      <c r="BG132" s="545">
        <v>339.7670975710169</v>
      </c>
      <c r="BH132" s="545">
        <v>82.467492795389049</v>
      </c>
      <c r="BI132" s="545">
        <v>477.74318649650058</v>
      </c>
      <c r="BJ132" s="545">
        <v>399.11095100864549</v>
      </c>
      <c r="BK132" s="545">
        <v>60.824569781803213</v>
      </c>
      <c r="BL132" s="545">
        <v>44.824433923425268</v>
      </c>
      <c r="BM132" s="556">
        <v>1404.737731576781</v>
      </c>
      <c r="BN132" s="545"/>
      <c r="BO132" s="545">
        <v>62.903233712531531</v>
      </c>
      <c r="BP132" s="545">
        <v>22.558199999999999</v>
      </c>
      <c r="BQ132" s="545">
        <v>88.343552408398509</v>
      </c>
      <c r="BR132" s="545">
        <v>150.13838616714699</v>
      </c>
      <c r="BS132" s="545">
        <v>114.57729459361281</v>
      </c>
      <c r="BT132" s="545">
        <v>0</v>
      </c>
      <c r="BU132" s="545">
        <v>0</v>
      </c>
      <c r="BV132" s="545">
        <v>45.39284640400092</v>
      </c>
      <c r="BW132" s="545">
        <v>42.974454508028003</v>
      </c>
      <c r="BX132" s="556">
        <v>526.88796779371876</v>
      </c>
      <c r="BY132" s="555"/>
      <c r="BZ132" s="556">
        <v>1931.625699370499</v>
      </c>
      <c r="CA132" s="556">
        <v>-1548.79</v>
      </c>
      <c r="CB132" s="556">
        <v>382.83569937049919</v>
      </c>
      <c r="CC132" s="600">
        <v>0.1981935213925049</v>
      </c>
      <c r="CD132" s="600"/>
      <c r="CE132" s="545">
        <v>13.205962</v>
      </c>
      <c r="CF132" s="545">
        <v>0</v>
      </c>
      <c r="CG132" s="545">
        <v>10.67608539275213</v>
      </c>
      <c r="CH132" s="545">
        <v>17.968501955844879</v>
      </c>
      <c r="CI132" s="545">
        <v>0</v>
      </c>
      <c r="CJ132" s="556">
        <v>41.850549348596999</v>
      </c>
      <c r="CK132" s="545">
        <v>0</v>
      </c>
      <c r="CL132" s="545">
        <v>-0.98</v>
      </c>
      <c r="CM132" s="545">
        <v>-1.78</v>
      </c>
      <c r="CN132" s="545">
        <v>-0.98</v>
      </c>
      <c r="CO132" s="545">
        <v>-0.01</v>
      </c>
      <c r="CP132" s="545">
        <v>-17.579999999999998</v>
      </c>
      <c r="CQ132" s="545">
        <v>-37.671594277480438</v>
      </c>
      <c r="CR132" s="545">
        <v>90.237038932340042</v>
      </c>
      <c r="CS132" s="545">
        <v>-4.3815804286613087</v>
      </c>
      <c r="CT132" s="545">
        <v>-29.8</v>
      </c>
      <c r="CU132" s="545">
        <v>-11.42</v>
      </c>
      <c r="CV132" s="545">
        <v>-18.35927046325854</v>
      </c>
      <c r="CW132" s="545">
        <v>-3.89</v>
      </c>
      <c r="CX132" s="545">
        <v>14.357038367850359</v>
      </c>
      <c r="CY132" s="545">
        <v>1.4861770863863</v>
      </c>
      <c r="CZ132" s="556">
        <v>-20.772190782823589</v>
      </c>
      <c r="DA132" s="545"/>
      <c r="DB132" s="556">
        <v>455.50704423432188</v>
      </c>
      <c r="DC132" s="556">
        <v>205.98091392361681</v>
      </c>
      <c r="DD132" s="545">
        <v>0</v>
      </c>
      <c r="DE132" s="554">
        <v>1065.4020160942109</v>
      </c>
      <c r="DF132" s="545">
        <v>-372.37038390284067</v>
      </c>
      <c r="DG132" s="556">
        <v>693.03163219137059</v>
      </c>
    </row>
    <row r="133" spans="1:111">
      <c r="A133" s="568">
        <v>408</v>
      </c>
      <c r="B133" s="576">
        <v>14</v>
      </c>
      <c r="C133" s="577">
        <v>14028</v>
      </c>
      <c r="D133" s="546" t="s">
        <v>164</v>
      </c>
      <c r="E133" s="578">
        <v>6117942.3799999999</v>
      </c>
      <c r="F133" s="578">
        <v>1402194.78</v>
      </c>
      <c r="G133" s="578">
        <v>8662426</v>
      </c>
      <c r="H133" s="578">
        <v>8018657.8499999996</v>
      </c>
      <c r="I133" s="578">
        <v>811743.2</v>
      </c>
      <c r="J133" s="578">
        <v>647074.25999999989</v>
      </c>
      <c r="K133" s="579">
        <v>25660038.469999999</v>
      </c>
      <c r="L133" s="545"/>
      <c r="M133" s="578">
        <v>651190.20989335957</v>
      </c>
      <c r="N133" s="578">
        <v>0</v>
      </c>
      <c r="O133" s="578">
        <v>0</v>
      </c>
      <c r="P133" s="578">
        <v>1286420.3400000001</v>
      </c>
      <c r="Q133" s="578">
        <v>621990.12525885901</v>
      </c>
      <c r="R133" s="578">
        <v>0</v>
      </c>
      <c r="S133" s="571">
        <v>0</v>
      </c>
      <c r="T133" s="578">
        <v>328151.40657779208</v>
      </c>
      <c r="U133" s="578">
        <v>486396.13750000001</v>
      </c>
      <c r="V133" s="572">
        <v>3374148.2192300111</v>
      </c>
      <c r="W133" s="573"/>
      <c r="X133" s="574">
        <v>29034186.68923001</v>
      </c>
      <c r="Y133" s="555">
        <v>-21726426.120000001</v>
      </c>
      <c r="Z133" s="584">
        <v>7307760.5692300089</v>
      </c>
      <c r="AA133" s="600">
        <v>0.25169503273672761</v>
      </c>
      <c r="AB133" s="600"/>
      <c r="AC133" s="569">
        <v>0</v>
      </c>
      <c r="AD133" s="569">
        <v>0</v>
      </c>
      <c r="AE133" s="569">
        <v>151494.07255545151</v>
      </c>
      <c r="AF133" s="569">
        <v>305351.20880392089</v>
      </c>
      <c r="AG133" s="569">
        <v>0</v>
      </c>
      <c r="AH133" s="570">
        <v>456845.28135937243</v>
      </c>
      <c r="AI133" s="545"/>
      <c r="AJ133" s="545">
        <v>-13747.44</v>
      </c>
      <c r="AK133" s="545">
        <v>-24969.84</v>
      </c>
      <c r="AL133" s="545">
        <v>-13747.44</v>
      </c>
      <c r="AM133" s="545">
        <v>-140.28</v>
      </c>
      <c r="AN133" s="545">
        <v>-246612.24</v>
      </c>
      <c r="AO133" s="545">
        <v>-421917.24465000001</v>
      </c>
      <c r="AP133" s="545">
        <v>580006.69596974109</v>
      </c>
      <c r="AQ133" s="563">
        <v>-59592.401542619977</v>
      </c>
      <c r="AR133" s="563">
        <v>-418034.4</v>
      </c>
      <c r="AS133" s="563">
        <v>-160199.76</v>
      </c>
      <c r="AT133" s="563">
        <v>-276579.97049068619</v>
      </c>
      <c r="AU133" s="563">
        <v>-54568.92</v>
      </c>
      <c r="AV133" s="563">
        <v>444363.51897678513</v>
      </c>
      <c r="AW133" s="563">
        <v>14038.20752627251</v>
      </c>
      <c r="AX133" s="556">
        <v>-651701.51421050727</v>
      </c>
      <c r="AY133" s="545"/>
      <c r="AZ133" s="580">
        <v>5834160.3932959847</v>
      </c>
      <c r="BA133" s="581">
        <v>1448913.393237544</v>
      </c>
      <c r="BB133" s="574"/>
      <c r="BC133" s="585">
        <v>14395978.122912399</v>
      </c>
      <c r="BD133" s="563">
        <v>-144696.82500000001</v>
      </c>
      <c r="BE133" s="574">
        <v>14251281.2979124</v>
      </c>
      <c r="BF133" s="594"/>
      <c r="BG133" s="545">
        <v>436.1236370116909</v>
      </c>
      <c r="BH133" s="545">
        <v>99.956856287425154</v>
      </c>
      <c r="BI133" s="545">
        <v>617.50969489592239</v>
      </c>
      <c r="BJ133" s="545">
        <v>571.61803892215562</v>
      </c>
      <c r="BK133" s="545">
        <v>57.865925292272593</v>
      </c>
      <c r="BL133" s="545">
        <v>46.127335329341307</v>
      </c>
      <c r="BM133" s="556">
        <v>1829.2014877388081</v>
      </c>
      <c r="BN133" s="545"/>
      <c r="BO133" s="545">
        <v>46.420744931092067</v>
      </c>
      <c r="BP133" s="545">
        <v>0</v>
      </c>
      <c r="BQ133" s="545">
        <v>0</v>
      </c>
      <c r="BR133" s="545">
        <v>91.703759623609926</v>
      </c>
      <c r="BS133" s="545">
        <v>44.339187714489519</v>
      </c>
      <c r="BT133" s="545">
        <v>0</v>
      </c>
      <c r="BU133" s="545">
        <v>0</v>
      </c>
      <c r="BV133" s="545">
        <v>23.392600982163678</v>
      </c>
      <c r="BW133" s="545">
        <v>34.673234780439117</v>
      </c>
      <c r="BX133" s="556">
        <v>240.52952803179431</v>
      </c>
      <c r="BY133" s="555"/>
      <c r="BZ133" s="556">
        <v>2069.731015770602</v>
      </c>
      <c r="CA133" s="556">
        <v>-1548.79</v>
      </c>
      <c r="CB133" s="556">
        <v>520.94101577060223</v>
      </c>
      <c r="CC133" s="600">
        <v>0.25169503273672761</v>
      </c>
      <c r="CD133" s="600"/>
      <c r="CE133" s="545">
        <v>0</v>
      </c>
      <c r="CF133" s="545">
        <v>0</v>
      </c>
      <c r="CG133" s="545">
        <v>10.79940636979266</v>
      </c>
      <c r="CH133" s="545">
        <v>21.767266096658179</v>
      </c>
      <c r="CI133" s="545">
        <v>0</v>
      </c>
      <c r="CJ133" s="556">
        <v>32.566672466450846</v>
      </c>
      <c r="CK133" s="545">
        <v>0</v>
      </c>
      <c r="CL133" s="545">
        <v>-0.98</v>
      </c>
      <c r="CM133" s="545">
        <v>-1.78</v>
      </c>
      <c r="CN133" s="545">
        <v>-0.98</v>
      </c>
      <c r="CO133" s="545">
        <v>-0.01</v>
      </c>
      <c r="CP133" s="545">
        <v>-17.579999999999998</v>
      </c>
      <c r="CQ133" s="545">
        <v>-30.076792461505558</v>
      </c>
      <c r="CR133" s="545">
        <v>41.346356998128108</v>
      </c>
      <c r="CS133" s="545">
        <v>-4.2481039023823763</v>
      </c>
      <c r="CT133" s="545">
        <v>-29.8</v>
      </c>
      <c r="CU133" s="545">
        <v>-11.42</v>
      </c>
      <c r="CV133" s="545">
        <v>-19.716279618668821</v>
      </c>
      <c r="CW133" s="545">
        <v>-3.89</v>
      </c>
      <c r="CX133" s="545">
        <v>31.676897560363919</v>
      </c>
      <c r="CY133" s="545">
        <v>1.0007276537120411</v>
      </c>
      <c r="CZ133" s="556">
        <v>-46.457193770352667</v>
      </c>
      <c r="DA133" s="545"/>
      <c r="DB133" s="556">
        <v>415.89395446934589</v>
      </c>
      <c r="DC133" s="556">
        <v>103.28723932403361</v>
      </c>
      <c r="DD133" s="545">
        <v>0</v>
      </c>
      <c r="DE133" s="554">
        <v>1026.2316882600801</v>
      </c>
      <c r="DF133" s="545">
        <v>-10.31485778443114</v>
      </c>
      <c r="DG133" s="556">
        <v>1015.916830475649</v>
      </c>
    </row>
    <row r="134" spans="1:111">
      <c r="A134" s="568">
        <v>410</v>
      </c>
      <c r="B134" s="576">
        <v>13</v>
      </c>
      <c r="C134" s="577">
        <v>18878</v>
      </c>
      <c r="D134" s="546" t="s">
        <v>165</v>
      </c>
      <c r="E134" s="578">
        <v>10836472.720000001</v>
      </c>
      <c r="F134" s="578">
        <v>2174832.7200000002</v>
      </c>
      <c r="G134" s="578">
        <v>15028491.9</v>
      </c>
      <c r="H134" s="578">
        <v>13433675.5</v>
      </c>
      <c r="I134" s="578">
        <v>1027529.26</v>
      </c>
      <c r="J134" s="578">
        <v>850113.3899999999</v>
      </c>
      <c r="K134" s="579">
        <v>43351115.490000002</v>
      </c>
      <c r="L134" s="545"/>
      <c r="M134" s="578">
        <v>1364730.3090418819</v>
      </c>
      <c r="N134" s="578">
        <v>0</v>
      </c>
      <c r="O134" s="578">
        <v>0</v>
      </c>
      <c r="P134" s="578">
        <v>891677.65</v>
      </c>
      <c r="Q134" s="578">
        <v>547091.80670462304</v>
      </c>
      <c r="R134" s="578">
        <v>0</v>
      </c>
      <c r="S134" s="571">
        <v>0</v>
      </c>
      <c r="T134" s="578">
        <v>340060.00259639311</v>
      </c>
      <c r="U134" s="578">
        <v>911922.01500000001</v>
      </c>
      <c r="V134" s="572">
        <v>4055481.7833428979</v>
      </c>
      <c r="W134" s="573"/>
      <c r="X134" s="574">
        <v>47406597.2733429</v>
      </c>
      <c r="Y134" s="555">
        <v>-29238057.620000001</v>
      </c>
      <c r="Z134" s="584">
        <v>18168539.653342899</v>
      </c>
      <c r="AA134" s="600">
        <v>0.38324918256808133</v>
      </c>
      <c r="AB134" s="600"/>
      <c r="AC134" s="569">
        <v>0</v>
      </c>
      <c r="AD134" s="569">
        <v>0</v>
      </c>
      <c r="AE134" s="569">
        <v>185509.38321788641</v>
      </c>
      <c r="AF134" s="569">
        <v>357932.27138626552</v>
      </c>
      <c r="AG134" s="569">
        <v>33093.209371713026</v>
      </c>
      <c r="AH134" s="570">
        <v>576534.86397586484</v>
      </c>
      <c r="AI134" s="545"/>
      <c r="AJ134" s="545">
        <v>-18500.439999999999</v>
      </c>
      <c r="AK134" s="545">
        <v>-33602.839999999997</v>
      </c>
      <c r="AL134" s="545">
        <v>-18500.439999999999</v>
      </c>
      <c r="AM134" s="545">
        <v>-188.78</v>
      </c>
      <c r="AN134" s="545">
        <v>-331875.24</v>
      </c>
      <c r="AO134" s="545">
        <v>-684600.54775000003</v>
      </c>
      <c r="AP134" s="545">
        <v>-3718134.796940987</v>
      </c>
      <c r="AQ134" s="563">
        <v>-2350793.0016973582</v>
      </c>
      <c r="AR134" s="563">
        <v>-562564.4</v>
      </c>
      <c r="AS134" s="563">
        <v>-215586.76</v>
      </c>
      <c r="AT134" s="563">
        <v>-405850.95812471118</v>
      </c>
      <c r="AU134" s="563">
        <v>-73435.42</v>
      </c>
      <c r="AV134" s="563">
        <v>691918.92126286472</v>
      </c>
      <c r="AW134" s="563">
        <v>34530.105214782641</v>
      </c>
      <c r="AX134" s="556">
        <v>-7687184.5980354082</v>
      </c>
      <c r="AY134" s="545"/>
      <c r="AZ134" s="580">
        <v>7940516.2780958051</v>
      </c>
      <c r="BA134" s="581">
        <v>825636.96862126724</v>
      </c>
      <c r="BB134" s="574"/>
      <c r="BC134" s="585">
        <v>19824043.16600043</v>
      </c>
      <c r="BD134" s="563">
        <v>148866.35500000001</v>
      </c>
      <c r="BE134" s="574">
        <v>19972909.52100043</v>
      </c>
      <c r="BF134" s="594"/>
      <c r="BG134" s="545">
        <v>574.02652399618603</v>
      </c>
      <c r="BH134" s="545">
        <v>115.2046148956457</v>
      </c>
      <c r="BI134" s="545">
        <v>796.08496133064943</v>
      </c>
      <c r="BJ134" s="545">
        <v>711.60480453437867</v>
      </c>
      <c r="BK134" s="545">
        <v>54.429985167920329</v>
      </c>
      <c r="BL134" s="545">
        <v>45.031962601970541</v>
      </c>
      <c r="BM134" s="556">
        <v>2296.3828525267509</v>
      </c>
      <c r="BN134" s="545"/>
      <c r="BO134" s="545">
        <v>72.292102396539974</v>
      </c>
      <c r="BP134" s="545">
        <v>0</v>
      </c>
      <c r="BQ134" s="545">
        <v>0</v>
      </c>
      <c r="BR134" s="545">
        <v>47.233692658120567</v>
      </c>
      <c r="BS134" s="545">
        <v>28.98039022696382</v>
      </c>
      <c r="BT134" s="545">
        <v>0</v>
      </c>
      <c r="BU134" s="545">
        <v>0</v>
      </c>
      <c r="BV134" s="545">
        <v>18.013560896090318</v>
      </c>
      <c r="BW134" s="545">
        <v>48.306071352897547</v>
      </c>
      <c r="BX134" s="556">
        <v>214.82581753061231</v>
      </c>
      <c r="BY134" s="555"/>
      <c r="BZ134" s="556">
        <v>2511.2086700573632</v>
      </c>
      <c r="CA134" s="556">
        <v>-1548.79</v>
      </c>
      <c r="CB134" s="556">
        <v>962.41867005736299</v>
      </c>
      <c r="CC134" s="600">
        <v>0.38324918256808133</v>
      </c>
      <c r="CD134" s="600"/>
      <c r="CE134" s="545">
        <v>0</v>
      </c>
      <c r="CF134" s="545">
        <v>0</v>
      </c>
      <c r="CG134" s="545">
        <v>9.8267498261408193</v>
      </c>
      <c r="CH134" s="545">
        <v>18.960285590966489</v>
      </c>
      <c r="CI134" s="545">
        <v>1.7530039925687591</v>
      </c>
      <c r="CJ134" s="556">
        <v>30.540039409676069</v>
      </c>
      <c r="CK134" s="545">
        <v>0</v>
      </c>
      <c r="CL134" s="545">
        <v>-0.98</v>
      </c>
      <c r="CM134" s="545">
        <v>-1.78</v>
      </c>
      <c r="CN134" s="545">
        <v>-0.98</v>
      </c>
      <c r="CO134" s="545">
        <v>-0.01</v>
      </c>
      <c r="CP134" s="545">
        <v>-17.579999999999998</v>
      </c>
      <c r="CQ134" s="545">
        <v>-36.264463807077021</v>
      </c>
      <c r="CR134" s="545">
        <v>-196.95596975002579</v>
      </c>
      <c r="CS134" s="545">
        <v>-124.52553245562861</v>
      </c>
      <c r="CT134" s="545">
        <v>-29.8</v>
      </c>
      <c r="CU134" s="545">
        <v>-11.42</v>
      </c>
      <c r="CV134" s="545">
        <v>-21.498620517253482</v>
      </c>
      <c r="CW134" s="545">
        <v>-3.89</v>
      </c>
      <c r="CX134" s="545">
        <v>36.652130589197199</v>
      </c>
      <c r="CY134" s="545">
        <v>1.829118826929899</v>
      </c>
      <c r="CZ134" s="556">
        <v>-407.20333711385791</v>
      </c>
      <c r="DA134" s="545"/>
      <c r="DB134" s="556">
        <v>420.62275019047598</v>
      </c>
      <c r="DC134" s="556">
        <v>43.735404630854291</v>
      </c>
      <c r="DD134" s="545">
        <v>0</v>
      </c>
      <c r="DE134" s="554">
        <v>1050.113527174512</v>
      </c>
      <c r="DF134" s="545">
        <v>7.8857058480771256</v>
      </c>
      <c r="DG134" s="556">
        <v>1057.9992330225889</v>
      </c>
    </row>
    <row r="135" spans="1:111">
      <c r="A135" s="568">
        <v>416</v>
      </c>
      <c r="B135" s="576">
        <v>9</v>
      </c>
      <c r="C135" s="577">
        <v>2849</v>
      </c>
      <c r="D135" s="546" t="s">
        <v>166</v>
      </c>
      <c r="E135" s="578">
        <v>1220000.24</v>
      </c>
      <c r="F135" s="578">
        <v>257545.98</v>
      </c>
      <c r="G135" s="578">
        <v>1765173.6</v>
      </c>
      <c r="H135" s="578">
        <v>1689596.3</v>
      </c>
      <c r="I135" s="578">
        <v>164876.56</v>
      </c>
      <c r="J135" s="578">
        <v>129363.21</v>
      </c>
      <c r="K135" s="579">
        <v>5226555.8899999997</v>
      </c>
      <c r="L135" s="545"/>
      <c r="M135" s="578">
        <v>194105.54732071661</v>
      </c>
      <c r="N135" s="578">
        <v>0</v>
      </c>
      <c r="O135" s="578">
        <v>0</v>
      </c>
      <c r="P135" s="578">
        <v>138260.13</v>
      </c>
      <c r="Q135" s="578">
        <v>183921.85658942291</v>
      </c>
      <c r="R135" s="578">
        <v>0</v>
      </c>
      <c r="S135" s="571">
        <v>0</v>
      </c>
      <c r="T135" s="578">
        <v>56594.220416835968</v>
      </c>
      <c r="U135" s="578">
        <v>112685.44</v>
      </c>
      <c r="V135" s="572">
        <v>685567.19432697562</v>
      </c>
      <c r="W135" s="573"/>
      <c r="X135" s="574">
        <v>5912123.084326975</v>
      </c>
      <c r="Y135" s="555">
        <v>-4412502.71</v>
      </c>
      <c r="Z135" s="584">
        <v>1499620.3743269751</v>
      </c>
      <c r="AA135" s="600">
        <v>0.25365175131459378</v>
      </c>
      <c r="AB135" s="600"/>
      <c r="AC135" s="569">
        <v>0</v>
      </c>
      <c r="AD135" s="569">
        <v>0</v>
      </c>
      <c r="AE135" s="569">
        <v>16241.48644660583</v>
      </c>
      <c r="AF135" s="569">
        <v>53337.431065591089</v>
      </c>
      <c r="AG135" s="569">
        <v>0</v>
      </c>
      <c r="AH135" s="570">
        <v>69578.917512196917</v>
      </c>
      <c r="AI135" s="545"/>
      <c r="AJ135" s="545">
        <v>-2792.02</v>
      </c>
      <c r="AK135" s="545">
        <v>-5071.22</v>
      </c>
      <c r="AL135" s="545">
        <v>-2792.02</v>
      </c>
      <c r="AM135" s="545">
        <v>-28.49</v>
      </c>
      <c r="AN135" s="545">
        <v>-50085.42</v>
      </c>
      <c r="AO135" s="545">
        <v>-103076.88</v>
      </c>
      <c r="AP135" s="545">
        <v>-449151.69105400209</v>
      </c>
      <c r="AQ135" s="563">
        <v>-235025.70579396779</v>
      </c>
      <c r="AR135" s="563">
        <v>-84900.2</v>
      </c>
      <c r="AS135" s="563">
        <v>-32535.58</v>
      </c>
      <c r="AT135" s="563">
        <v>-40534.916352569933</v>
      </c>
      <c r="AU135" s="563">
        <v>-11082.61</v>
      </c>
      <c r="AV135" s="563">
        <v>111354.646344433</v>
      </c>
      <c r="AW135" s="563">
        <v>2327.9078938808452</v>
      </c>
      <c r="AX135" s="556">
        <v>-903394.19896222593</v>
      </c>
      <c r="AY135" s="545"/>
      <c r="AZ135" s="580">
        <v>1231686.5616980609</v>
      </c>
      <c r="BA135" s="581">
        <v>242723.7605364215</v>
      </c>
      <c r="BB135" s="574"/>
      <c r="BC135" s="585">
        <v>2140215.4151114291</v>
      </c>
      <c r="BD135" s="563">
        <v>-84044.297499999986</v>
      </c>
      <c r="BE135" s="574">
        <v>2056171.117611429</v>
      </c>
      <c r="BF135" s="594"/>
      <c r="BG135" s="545">
        <v>428.22051246051251</v>
      </c>
      <c r="BH135" s="545">
        <v>90.398729378729371</v>
      </c>
      <c r="BI135" s="545">
        <v>619.57655317655326</v>
      </c>
      <c r="BJ135" s="545">
        <v>593.04889434889435</v>
      </c>
      <c r="BK135" s="545">
        <v>57.871730431730427</v>
      </c>
      <c r="BL135" s="545">
        <v>45.406532116532112</v>
      </c>
      <c r="BM135" s="556">
        <v>1834.5229519129521</v>
      </c>
      <c r="BN135" s="545"/>
      <c r="BO135" s="545">
        <v>68.131115240686782</v>
      </c>
      <c r="BP135" s="545">
        <v>0</v>
      </c>
      <c r="BQ135" s="545">
        <v>0</v>
      </c>
      <c r="BR135" s="545">
        <v>48.529354159354163</v>
      </c>
      <c r="BS135" s="545">
        <v>64.556636219523668</v>
      </c>
      <c r="BT135" s="545">
        <v>0</v>
      </c>
      <c r="BU135" s="545">
        <v>0</v>
      </c>
      <c r="BV135" s="545">
        <v>19.86459123090065</v>
      </c>
      <c r="BW135" s="545">
        <v>39.552628992629003</v>
      </c>
      <c r="BX135" s="556">
        <v>240.6343258430943</v>
      </c>
      <c r="BY135" s="555"/>
      <c r="BZ135" s="556">
        <v>2075.1572777560459</v>
      </c>
      <c r="CA135" s="556">
        <v>-1548.79</v>
      </c>
      <c r="CB135" s="556">
        <v>526.36727775604606</v>
      </c>
      <c r="CC135" s="600">
        <v>0.25365175131459378</v>
      </c>
      <c r="CD135" s="600"/>
      <c r="CE135" s="545">
        <v>0</v>
      </c>
      <c r="CF135" s="545">
        <v>0</v>
      </c>
      <c r="CG135" s="545">
        <v>5.7007674435260904</v>
      </c>
      <c r="CH135" s="545">
        <v>18.721457025479499</v>
      </c>
      <c r="CI135" s="545">
        <v>0</v>
      </c>
      <c r="CJ135" s="556">
        <v>24.422224469005592</v>
      </c>
      <c r="CK135" s="545">
        <v>0</v>
      </c>
      <c r="CL135" s="545">
        <v>-0.98</v>
      </c>
      <c r="CM135" s="545">
        <v>-1.78</v>
      </c>
      <c r="CN135" s="545">
        <v>-0.98</v>
      </c>
      <c r="CO135" s="545">
        <v>-0.01</v>
      </c>
      <c r="CP135" s="545">
        <v>-17.579999999999998</v>
      </c>
      <c r="CQ135" s="545">
        <v>-36.180021060021062</v>
      </c>
      <c r="CR135" s="545">
        <v>-157.65240121235601</v>
      </c>
      <c r="CS135" s="545">
        <v>-82.494105227787912</v>
      </c>
      <c r="CT135" s="545">
        <v>-29.8</v>
      </c>
      <c r="CU135" s="545">
        <v>-11.42</v>
      </c>
      <c r="CV135" s="545">
        <v>-14.227769867521911</v>
      </c>
      <c r="CW135" s="545">
        <v>-3.89</v>
      </c>
      <c r="CX135" s="545">
        <v>39.085519952415929</v>
      </c>
      <c r="CY135" s="545">
        <v>0.81709648784866451</v>
      </c>
      <c r="CZ135" s="556">
        <v>-317.0916809274222</v>
      </c>
      <c r="DA135" s="545"/>
      <c r="DB135" s="556">
        <v>432.32241547843512</v>
      </c>
      <c r="DC135" s="556">
        <v>85.196125144409081</v>
      </c>
      <c r="DD135" s="545">
        <v>0</v>
      </c>
      <c r="DE135" s="554">
        <v>751.21636192047356</v>
      </c>
      <c r="DF135" s="545">
        <v>-29.499577922077918</v>
      </c>
      <c r="DG135" s="556">
        <v>721.71678399839561</v>
      </c>
    </row>
    <row r="136" spans="1:111">
      <c r="A136" s="568">
        <v>418</v>
      </c>
      <c r="B136" s="576">
        <v>6</v>
      </c>
      <c r="C136" s="577">
        <v>24854</v>
      </c>
      <c r="D136" s="546" t="s">
        <v>167</v>
      </c>
      <c r="E136" s="578">
        <v>15519120.699999999</v>
      </c>
      <c r="F136" s="578">
        <v>2852083.26</v>
      </c>
      <c r="G136" s="578">
        <v>17627219.699999999</v>
      </c>
      <c r="H136" s="578">
        <v>16771320.65</v>
      </c>
      <c r="I136" s="578">
        <v>1366270.54</v>
      </c>
      <c r="J136" s="578">
        <v>1224431.82</v>
      </c>
      <c r="K136" s="579">
        <v>55360446.669999987</v>
      </c>
      <c r="L136" s="545"/>
      <c r="M136" s="578">
        <v>1301719.6790565171</v>
      </c>
      <c r="N136" s="578">
        <v>0</v>
      </c>
      <c r="O136" s="578">
        <v>0</v>
      </c>
      <c r="P136" s="578">
        <v>1578970.76</v>
      </c>
      <c r="Q136" s="578">
        <v>226491.90788753901</v>
      </c>
      <c r="R136" s="578">
        <v>0</v>
      </c>
      <c r="S136" s="571">
        <v>0</v>
      </c>
      <c r="T136" s="578">
        <v>333305.62039559078</v>
      </c>
      <c r="U136" s="578">
        <v>959964.24500000011</v>
      </c>
      <c r="V136" s="572">
        <v>4400452.2123396462</v>
      </c>
      <c r="W136" s="573"/>
      <c r="X136" s="574">
        <v>59760898.882339641</v>
      </c>
      <c r="Y136" s="555">
        <v>-38493626.659999996</v>
      </c>
      <c r="Z136" s="584">
        <v>21267272.222339649</v>
      </c>
      <c r="AA136" s="600">
        <v>0.35587269636308111</v>
      </c>
      <c r="AB136" s="600"/>
      <c r="AC136" s="569">
        <v>0</v>
      </c>
      <c r="AD136" s="569">
        <v>0</v>
      </c>
      <c r="AE136" s="569">
        <v>239738.77875163511</v>
      </c>
      <c r="AF136" s="569">
        <v>588489.17069767683</v>
      </c>
      <c r="AG136" s="569">
        <v>257255.54841910431</v>
      </c>
      <c r="AH136" s="570">
        <v>1085483.4978684159</v>
      </c>
      <c r="AI136" s="545"/>
      <c r="AJ136" s="545">
        <v>-24356.92</v>
      </c>
      <c r="AK136" s="545">
        <v>-44240.12</v>
      </c>
      <c r="AL136" s="545">
        <v>-24356.92</v>
      </c>
      <c r="AM136" s="545">
        <v>-248.54</v>
      </c>
      <c r="AN136" s="545">
        <v>-436933.31999999989</v>
      </c>
      <c r="AO136" s="545">
        <v>-1058694.2623000001</v>
      </c>
      <c r="AP136" s="545">
        <v>87527.887049725701</v>
      </c>
      <c r="AQ136" s="563">
        <v>-103892.5618779771</v>
      </c>
      <c r="AR136" s="563">
        <v>-740649.20000000007</v>
      </c>
      <c r="AS136" s="563">
        <v>-283832.68</v>
      </c>
      <c r="AT136" s="563">
        <v>-456320.85216059821</v>
      </c>
      <c r="AU136" s="563">
        <v>-96682.06</v>
      </c>
      <c r="AV136" s="563">
        <v>1003107.126550815</v>
      </c>
      <c r="AW136" s="563">
        <v>-118962.70888238039</v>
      </c>
      <c r="AX136" s="556">
        <v>-2298535.131620415</v>
      </c>
      <c r="AY136" s="545"/>
      <c r="AZ136" s="580">
        <v>1306746.3677039649</v>
      </c>
      <c r="BA136" s="581">
        <v>787291.54827761394</v>
      </c>
      <c r="BB136" s="574"/>
      <c r="BC136" s="585">
        <v>22148258.504569229</v>
      </c>
      <c r="BD136" s="563">
        <v>-659439.4375</v>
      </c>
      <c r="BE136" s="574">
        <v>21488819.067069229</v>
      </c>
      <c r="BF136" s="594"/>
      <c r="BG136" s="545">
        <v>624.41139052064057</v>
      </c>
      <c r="BH136" s="545">
        <v>114.75349078619131</v>
      </c>
      <c r="BI136" s="545">
        <v>709.2306952603202</v>
      </c>
      <c r="BJ136" s="545">
        <v>674.79362074515166</v>
      </c>
      <c r="BK136" s="545">
        <v>54.9718572463185</v>
      </c>
      <c r="BL136" s="545">
        <v>49.264980284863597</v>
      </c>
      <c r="BM136" s="556">
        <v>2227.4260348434859</v>
      </c>
      <c r="BN136" s="545"/>
      <c r="BO136" s="545">
        <v>52.374655148326902</v>
      </c>
      <c r="BP136" s="545">
        <v>0</v>
      </c>
      <c r="BQ136" s="545">
        <v>0</v>
      </c>
      <c r="BR136" s="545">
        <v>63.529844693007163</v>
      </c>
      <c r="BS136" s="545">
        <v>9.112895625957151</v>
      </c>
      <c r="BT136" s="545">
        <v>0</v>
      </c>
      <c r="BU136" s="545">
        <v>0</v>
      </c>
      <c r="BV136" s="545">
        <v>13.410542383342349</v>
      </c>
      <c r="BW136" s="545">
        <v>38.624134746922032</v>
      </c>
      <c r="BX136" s="556">
        <v>177.05207259755559</v>
      </c>
      <c r="BY136" s="555"/>
      <c r="BZ136" s="556">
        <v>2404.4781074410412</v>
      </c>
      <c r="CA136" s="556">
        <v>-1548.79</v>
      </c>
      <c r="CB136" s="556">
        <v>855.68810744104144</v>
      </c>
      <c r="CC136" s="600">
        <v>0.35587269636308111</v>
      </c>
      <c r="CD136" s="600"/>
      <c r="CE136" s="545">
        <v>0</v>
      </c>
      <c r="CF136" s="545">
        <v>0</v>
      </c>
      <c r="CG136" s="545">
        <v>9.6458831074126952</v>
      </c>
      <c r="CH136" s="545">
        <v>23.677845445307671</v>
      </c>
      <c r="CI136" s="545">
        <v>10.35066984868047</v>
      </c>
      <c r="CJ136" s="556">
        <v>43.674398401400843</v>
      </c>
      <c r="CK136" s="545">
        <v>0</v>
      </c>
      <c r="CL136" s="545">
        <v>-0.98</v>
      </c>
      <c r="CM136" s="545">
        <v>-1.78</v>
      </c>
      <c r="CN136" s="545">
        <v>-0.98</v>
      </c>
      <c r="CO136" s="545">
        <v>-0.01</v>
      </c>
      <c r="CP136" s="545">
        <v>-17.579999999999998</v>
      </c>
      <c r="CQ136" s="545">
        <v>-42.596534252031873</v>
      </c>
      <c r="CR136" s="545">
        <v>3.5216821054850609</v>
      </c>
      <c r="CS136" s="545">
        <v>-4.1801143428815113</v>
      </c>
      <c r="CT136" s="545">
        <v>-29.8</v>
      </c>
      <c r="CU136" s="545">
        <v>-11.42</v>
      </c>
      <c r="CV136" s="545">
        <v>-18.360056818242459</v>
      </c>
      <c r="CW136" s="545">
        <v>-3.89</v>
      </c>
      <c r="CX136" s="545">
        <v>40.359987388380738</v>
      </c>
      <c r="CY136" s="545">
        <v>-4.7864612892242846</v>
      </c>
      <c r="CZ136" s="556">
        <v>-92.481497208514327</v>
      </c>
      <c r="DA136" s="545"/>
      <c r="DB136" s="556">
        <v>52.576903826505379</v>
      </c>
      <c r="DC136" s="556">
        <v>31.676653588058819</v>
      </c>
      <c r="DD136" s="545">
        <v>0</v>
      </c>
      <c r="DE136" s="554">
        <v>891.13456604849216</v>
      </c>
      <c r="DF136" s="545">
        <v>-26.532527460368549</v>
      </c>
      <c r="DG136" s="556">
        <v>864.60203858812361</v>
      </c>
    </row>
    <row r="137" spans="1:111">
      <c r="A137" s="568">
        <v>420</v>
      </c>
      <c r="B137" s="576">
        <v>11</v>
      </c>
      <c r="C137" s="577">
        <v>8971</v>
      </c>
      <c r="D137" s="546" t="s">
        <v>168</v>
      </c>
      <c r="E137" s="578">
        <v>3498530.1</v>
      </c>
      <c r="F137" s="578">
        <v>810792.9</v>
      </c>
      <c r="G137" s="578">
        <v>3857231.2</v>
      </c>
      <c r="H137" s="578">
        <v>4057800.95</v>
      </c>
      <c r="I137" s="578">
        <v>542870.81999999995</v>
      </c>
      <c r="J137" s="578">
        <v>387401.06999999989</v>
      </c>
      <c r="K137" s="579">
        <v>13154627.039999999</v>
      </c>
      <c r="L137" s="545"/>
      <c r="M137" s="578">
        <v>628909.66482181347</v>
      </c>
      <c r="N137" s="578">
        <v>0</v>
      </c>
      <c r="O137" s="578">
        <v>0</v>
      </c>
      <c r="P137" s="578">
        <v>533002.81999999995</v>
      </c>
      <c r="Q137" s="578">
        <v>958593.86619098985</v>
      </c>
      <c r="R137" s="578">
        <v>0</v>
      </c>
      <c r="S137" s="571">
        <v>0</v>
      </c>
      <c r="T137" s="578">
        <v>215090.07330195251</v>
      </c>
      <c r="U137" s="578">
        <v>382388.48249999998</v>
      </c>
      <c r="V137" s="572">
        <v>2717984.9068147549</v>
      </c>
      <c r="W137" s="573"/>
      <c r="X137" s="574">
        <v>15872611.946814761</v>
      </c>
      <c r="Y137" s="555">
        <v>-13894195.09</v>
      </c>
      <c r="Z137" s="584">
        <v>1978416.856814757</v>
      </c>
      <c r="AA137" s="600">
        <v>0.12464343382449899</v>
      </c>
      <c r="AB137" s="600"/>
      <c r="AC137" s="569">
        <v>0</v>
      </c>
      <c r="AD137" s="569">
        <v>0</v>
      </c>
      <c r="AE137" s="569">
        <v>101179.5320764018</v>
      </c>
      <c r="AF137" s="569">
        <v>191517.80134168081</v>
      </c>
      <c r="AG137" s="569">
        <v>0</v>
      </c>
      <c r="AH137" s="570">
        <v>292697.33341808262</v>
      </c>
      <c r="AI137" s="545"/>
      <c r="AJ137" s="545">
        <v>-8791.58</v>
      </c>
      <c r="AK137" s="545">
        <v>-15968.38</v>
      </c>
      <c r="AL137" s="545">
        <v>-8791.58</v>
      </c>
      <c r="AM137" s="545">
        <v>-89.710000000000008</v>
      </c>
      <c r="AN137" s="545">
        <v>-157710.18</v>
      </c>
      <c r="AO137" s="545">
        <v>-325653.75439999998</v>
      </c>
      <c r="AP137" s="545">
        <v>830477.12585432839</v>
      </c>
      <c r="AQ137" s="563">
        <v>-26771.685690859111</v>
      </c>
      <c r="AR137" s="563">
        <v>-267335.8</v>
      </c>
      <c r="AS137" s="563">
        <v>-102448.82</v>
      </c>
      <c r="AT137" s="563">
        <v>-107101.77091500501</v>
      </c>
      <c r="AU137" s="563">
        <v>-34897.19</v>
      </c>
      <c r="AV137" s="563">
        <v>269247.38487045898</v>
      </c>
      <c r="AW137" s="563">
        <v>69872.165136445226</v>
      </c>
      <c r="AX137" s="556">
        <v>114036.22485536859</v>
      </c>
      <c r="AY137" s="545"/>
      <c r="AZ137" s="580">
        <v>2628421.4579555518</v>
      </c>
      <c r="BA137" s="581">
        <v>998868.76567691891</v>
      </c>
      <c r="BB137" s="574"/>
      <c r="BC137" s="585">
        <v>6012440.6387206791</v>
      </c>
      <c r="BD137" s="563">
        <v>-138636.8725</v>
      </c>
      <c r="BE137" s="574">
        <v>5873803.7662206804</v>
      </c>
      <c r="BF137" s="594"/>
      <c r="BG137" s="545">
        <v>389.98217590012263</v>
      </c>
      <c r="BH137" s="545">
        <v>90.379322260617542</v>
      </c>
      <c r="BI137" s="545">
        <v>429.96669267640169</v>
      </c>
      <c r="BJ137" s="545">
        <v>452.32426150930769</v>
      </c>
      <c r="BK137" s="545">
        <v>60.513969457139673</v>
      </c>
      <c r="BL137" s="545">
        <v>43.183710846059519</v>
      </c>
      <c r="BM137" s="556">
        <v>1466.3501326496489</v>
      </c>
      <c r="BN137" s="545"/>
      <c r="BO137" s="545">
        <v>70.104744713166141</v>
      </c>
      <c r="BP137" s="545">
        <v>0</v>
      </c>
      <c r="BQ137" s="545">
        <v>0</v>
      </c>
      <c r="BR137" s="545">
        <v>59.413980604168977</v>
      </c>
      <c r="BS137" s="545">
        <v>106.854739292274</v>
      </c>
      <c r="BT137" s="545">
        <v>0</v>
      </c>
      <c r="BU137" s="545">
        <v>0</v>
      </c>
      <c r="BV137" s="545">
        <v>23.976153528252421</v>
      </c>
      <c r="BW137" s="545">
        <v>42.624956247909942</v>
      </c>
      <c r="BX137" s="556">
        <v>302.9745743857714</v>
      </c>
      <c r="BY137" s="555"/>
      <c r="BZ137" s="556">
        <v>1769.32470703542</v>
      </c>
      <c r="CA137" s="556">
        <v>-1548.79</v>
      </c>
      <c r="CB137" s="556">
        <v>220.5347070354205</v>
      </c>
      <c r="CC137" s="600">
        <v>0.12464343382449899</v>
      </c>
      <c r="CD137" s="600"/>
      <c r="CE137" s="545">
        <v>0</v>
      </c>
      <c r="CF137" s="545">
        <v>0</v>
      </c>
      <c r="CG137" s="545">
        <v>11.27851210304334</v>
      </c>
      <c r="CH137" s="545">
        <v>21.34854546223173</v>
      </c>
      <c r="CI137" s="545">
        <v>0</v>
      </c>
      <c r="CJ137" s="556">
        <v>32.627057565275067</v>
      </c>
      <c r="CK137" s="545">
        <v>0</v>
      </c>
      <c r="CL137" s="545">
        <v>-0.98</v>
      </c>
      <c r="CM137" s="545">
        <v>-1.78</v>
      </c>
      <c r="CN137" s="545">
        <v>-0.98</v>
      </c>
      <c r="CO137" s="545">
        <v>-0.01</v>
      </c>
      <c r="CP137" s="545">
        <v>-17.579999999999998</v>
      </c>
      <c r="CQ137" s="545">
        <v>-36.300719473860212</v>
      </c>
      <c r="CR137" s="545">
        <v>92.57352868736244</v>
      </c>
      <c r="CS137" s="545">
        <v>-2.984247652531391</v>
      </c>
      <c r="CT137" s="545">
        <v>-29.8</v>
      </c>
      <c r="CU137" s="545">
        <v>-11.42</v>
      </c>
      <c r="CV137" s="545">
        <v>-11.938665802586661</v>
      </c>
      <c r="CW137" s="545">
        <v>-3.89</v>
      </c>
      <c r="CX137" s="545">
        <v>30.013084925923419</v>
      </c>
      <c r="CY137" s="545">
        <v>7.7886707319635748</v>
      </c>
      <c r="CZ137" s="556">
        <v>12.71165141627116</v>
      </c>
      <c r="DA137" s="545"/>
      <c r="DB137" s="556">
        <v>292.99091048439999</v>
      </c>
      <c r="DC137" s="556">
        <v>111.3441941452368</v>
      </c>
      <c r="DD137" s="545">
        <v>0</v>
      </c>
      <c r="DE137" s="554">
        <v>670.20852064660335</v>
      </c>
      <c r="DF137" s="545">
        <v>-15.45389282131312</v>
      </c>
      <c r="DG137" s="556">
        <v>654.7546278252903</v>
      </c>
    </row>
    <row r="138" spans="1:111">
      <c r="A138" s="568">
        <v>421</v>
      </c>
      <c r="B138" s="576">
        <v>16</v>
      </c>
      <c r="C138" s="577">
        <v>665</v>
      </c>
      <c r="D138" s="546" t="s">
        <v>169</v>
      </c>
      <c r="E138" s="578">
        <v>349853.01</v>
      </c>
      <c r="F138" s="578">
        <v>38154.959999999999</v>
      </c>
      <c r="G138" s="578">
        <v>367744.5</v>
      </c>
      <c r="H138" s="578">
        <v>249284.7</v>
      </c>
      <c r="I138" s="578">
        <v>39252.980000000003</v>
      </c>
      <c r="J138" s="578">
        <v>26509.56</v>
      </c>
      <c r="K138" s="579">
        <v>1070799.71</v>
      </c>
      <c r="L138" s="545"/>
      <c r="M138" s="578">
        <v>25634.738422147861</v>
      </c>
      <c r="N138" s="578">
        <v>0</v>
      </c>
      <c r="O138" s="578">
        <v>0</v>
      </c>
      <c r="P138" s="578">
        <v>32060.32</v>
      </c>
      <c r="Q138" s="578">
        <v>405014.47140704631</v>
      </c>
      <c r="R138" s="578">
        <v>0</v>
      </c>
      <c r="S138" s="571">
        <v>0</v>
      </c>
      <c r="T138" s="578">
        <v>14022.44233480115</v>
      </c>
      <c r="U138" s="578">
        <v>15657.7425</v>
      </c>
      <c r="V138" s="572">
        <v>492389.71466399531</v>
      </c>
      <c r="W138" s="573"/>
      <c r="X138" s="574">
        <v>1563189.4246639949</v>
      </c>
      <c r="Y138" s="555">
        <v>-1029945.35</v>
      </c>
      <c r="Z138" s="584">
        <v>533244.07466399518</v>
      </c>
      <c r="AA138" s="600">
        <v>0.34112569228685452</v>
      </c>
      <c r="AB138" s="600"/>
      <c r="AC138" s="569">
        <v>210927.52757999999</v>
      </c>
      <c r="AD138" s="569">
        <v>0</v>
      </c>
      <c r="AE138" s="569">
        <v>8677.6006803762357</v>
      </c>
      <c r="AF138" s="569">
        <v>12381.66664831518</v>
      </c>
      <c r="AG138" s="569">
        <v>0</v>
      </c>
      <c r="AH138" s="570">
        <v>231986.7949086914</v>
      </c>
      <c r="AI138" s="545"/>
      <c r="AJ138" s="545">
        <v>-651.69999999999993</v>
      </c>
      <c r="AK138" s="545">
        <v>-1183.7</v>
      </c>
      <c r="AL138" s="545">
        <v>-651.69999999999993</v>
      </c>
      <c r="AM138" s="545">
        <v>-6.65</v>
      </c>
      <c r="AN138" s="545">
        <v>-11690.7</v>
      </c>
      <c r="AO138" s="545">
        <v>-18593.2</v>
      </c>
      <c r="AP138" s="545">
        <v>339846.08488809998</v>
      </c>
      <c r="AQ138" s="563">
        <v>98538.681911701977</v>
      </c>
      <c r="AR138" s="563">
        <v>-19817</v>
      </c>
      <c r="AS138" s="563">
        <v>-7594.3</v>
      </c>
      <c r="AT138" s="563">
        <v>-24724.74298918559</v>
      </c>
      <c r="AU138" s="563">
        <v>-2586.85</v>
      </c>
      <c r="AV138" s="563">
        <v>14029.129123728861</v>
      </c>
      <c r="AW138" s="563">
        <v>325.37006677441059</v>
      </c>
      <c r="AX138" s="556">
        <v>365238.72300111962</v>
      </c>
      <c r="AY138" s="545"/>
      <c r="AZ138" s="580">
        <v>26927.479013271699</v>
      </c>
      <c r="BA138" s="581">
        <v>138086.52591539401</v>
      </c>
      <c r="BB138" s="574"/>
      <c r="BC138" s="585">
        <v>1295483.5975024721</v>
      </c>
      <c r="BD138" s="563">
        <v>-8833.75</v>
      </c>
      <c r="BE138" s="574">
        <v>1286649.8475024721</v>
      </c>
      <c r="BF138" s="594"/>
      <c r="BG138" s="545">
        <v>526.09475187969929</v>
      </c>
      <c r="BH138" s="545">
        <v>57.375879699248117</v>
      </c>
      <c r="BI138" s="545">
        <v>552.99924812030076</v>
      </c>
      <c r="BJ138" s="545">
        <v>374.86421052631579</v>
      </c>
      <c r="BK138" s="545">
        <v>59.027037593984957</v>
      </c>
      <c r="BL138" s="545">
        <v>39.863999999999997</v>
      </c>
      <c r="BM138" s="556">
        <v>1610.225127819549</v>
      </c>
      <c r="BN138" s="545"/>
      <c r="BO138" s="545">
        <v>38.548478830297533</v>
      </c>
      <c r="BP138" s="545">
        <v>0</v>
      </c>
      <c r="BQ138" s="545">
        <v>0</v>
      </c>
      <c r="BR138" s="545">
        <v>48.21100751879699</v>
      </c>
      <c r="BS138" s="545">
        <v>609.04431790533272</v>
      </c>
      <c r="BT138" s="545">
        <v>0</v>
      </c>
      <c r="BU138" s="545">
        <v>0</v>
      </c>
      <c r="BV138" s="545">
        <v>21.086379450828801</v>
      </c>
      <c r="BW138" s="545">
        <v>23.54547744360902</v>
      </c>
      <c r="BX138" s="556">
        <v>740.43566114886505</v>
      </c>
      <c r="BY138" s="555"/>
      <c r="BZ138" s="556">
        <v>2350.6607889684142</v>
      </c>
      <c r="CA138" s="556">
        <v>-1548.79</v>
      </c>
      <c r="CB138" s="556">
        <v>801.87078896841376</v>
      </c>
      <c r="CC138" s="600">
        <v>0.34112569228685452</v>
      </c>
      <c r="CD138" s="600"/>
      <c r="CE138" s="545">
        <v>317.18425200000001</v>
      </c>
      <c r="CF138" s="545">
        <v>0</v>
      </c>
      <c r="CG138" s="545">
        <v>13.04902357951314</v>
      </c>
      <c r="CH138" s="545">
        <v>18.619047591451409</v>
      </c>
      <c r="CI138" s="545">
        <v>0</v>
      </c>
      <c r="CJ138" s="556">
        <v>348.8523231709645</v>
      </c>
      <c r="CK138" s="545">
        <v>0</v>
      </c>
      <c r="CL138" s="545">
        <v>-0.97999999999999987</v>
      </c>
      <c r="CM138" s="545">
        <v>-1.78</v>
      </c>
      <c r="CN138" s="545">
        <v>-0.97999999999999987</v>
      </c>
      <c r="CO138" s="545">
        <v>-0.01</v>
      </c>
      <c r="CP138" s="545">
        <v>-17.579999999999998</v>
      </c>
      <c r="CQ138" s="545">
        <v>-27.959699248120302</v>
      </c>
      <c r="CR138" s="545">
        <v>511.04674419263148</v>
      </c>
      <c r="CS138" s="545">
        <v>148.17846904015329</v>
      </c>
      <c r="CT138" s="545">
        <v>-29.8</v>
      </c>
      <c r="CU138" s="545">
        <v>-11.42</v>
      </c>
      <c r="CV138" s="545">
        <v>-37.180064645391873</v>
      </c>
      <c r="CW138" s="545">
        <v>-3.89</v>
      </c>
      <c r="CX138" s="545">
        <v>21.09643477252461</v>
      </c>
      <c r="CY138" s="545">
        <v>0.48927829590136929</v>
      </c>
      <c r="CZ138" s="556">
        <v>549.23116240769866</v>
      </c>
      <c r="DA138" s="545"/>
      <c r="DB138" s="556">
        <v>40.49244964401759</v>
      </c>
      <c r="DC138" s="556">
        <v>207.64891115096839</v>
      </c>
      <c r="DD138" s="545">
        <v>0</v>
      </c>
      <c r="DE138" s="554">
        <v>1948.0956353420629</v>
      </c>
      <c r="DF138" s="545">
        <v>-13.28383458646617</v>
      </c>
      <c r="DG138" s="556">
        <v>1934.811800755597</v>
      </c>
    </row>
    <row r="139" spans="1:111">
      <c r="A139" s="568">
        <v>422</v>
      </c>
      <c r="B139" s="576">
        <v>12</v>
      </c>
      <c r="C139" s="577">
        <v>10049</v>
      </c>
      <c r="D139" s="546" t="s">
        <v>170</v>
      </c>
      <c r="E139" s="578">
        <v>2386176.94</v>
      </c>
      <c r="F139" s="578">
        <v>448320.78</v>
      </c>
      <c r="G139" s="578">
        <v>3669272.9</v>
      </c>
      <c r="H139" s="578">
        <v>3296097.7</v>
      </c>
      <c r="I139" s="578">
        <v>635420.78</v>
      </c>
      <c r="J139" s="578">
        <v>400225.49999999988</v>
      </c>
      <c r="K139" s="579">
        <v>10835514.6</v>
      </c>
      <c r="L139" s="545"/>
      <c r="M139" s="578">
        <v>1179773.7902490471</v>
      </c>
      <c r="N139" s="578">
        <v>0</v>
      </c>
      <c r="O139" s="578">
        <v>0</v>
      </c>
      <c r="P139" s="578">
        <v>1312469.3500000001</v>
      </c>
      <c r="Q139" s="578">
        <v>2883340.6088708509</v>
      </c>
      <c r="R139" s="578">
        <v>0</v>
      </c>
      <c r="S139" s="571">
        <v>86957.96</v>
      </c>
      <c r="T139" s="578">
        <v>358293.64040830702</v>
      </c>
      <c r="U139" s="578">
        <v>656556.1825</v>
      </c>
      <c r="V139" s="572">
        <v>6477391.5320282057</v>
      </c>
      <c r="W139" s="573"/>
      <c r="X139" s="574">
        <v>17312906.132028211</v>
      </c>
      <c r="Y139" s="555">
        <v>-15563790.710000001</v>
      </c>
      <c r="Z139" s="584">
        <v>1749115.4220282079</v>
      </c>
      <c r="AA139" s="600">
        <v>0.1010295676929948</v>
      </c>
      <c r="AB139" s="600"/>
      <c r="AC139" s="569">
        <v>1216524.94338375</v>
      </c>
      <c r="AD139" s="569">
        <v>0</v>
      </c>
      <c r="AE139" s="569">
        <v>144291.2148585472</v>
      </c>
      <c r="AF139" s="569">
        <v>176590.59011063969</v>
      </c>
      <c r="AG139" s="569">
        <v>0</v>
      </c>
      <c r="AH139" s="570">
        <v>1537406.7483529369</v>
      </c>
      <c r="AI139" s="545"/>
      <c r="AJ139" s="545">
        <v>-9848.02</v>
      </c>
      <c r="AK139" s="545">
        <v>-17887.22</v>
      </c>
      <c r="AL139" s="545">
        <v>-9848.02</v>
      </c>
      <c r="AM139" s="545">
        <v>-100.49</v>
      </c>
      <c r="AN139" s="545">
        <v>-176661.42</v>
      </c>
      <c r="AO139" s="545">
        <v>-436248.95315000002</v>
      </c>
      <c r="AP139" s="545">
        <v>-303805.50825229962</v>
      </c>
      <c r="AQ139" s="563">
        <v>-43839.448811976326</v>
      </c>
      <c r="AR139" s="563">
        <v>-299460.2</v>
      </c>
      <c r="AS139" s="563">
        <v>-114759.58</v>
      </c>
      <c r="AT139" s="563">
        <v>-107767.6372084988</v>
      </c>
      <c r="AU139" s="563">
        <v>-39090.61</v>
      </c>
      <c r="AV139" s="563">
        <v>530407.05315925088</v>
      </c>
      <c r="AW139" s="563">
        <v>122448.8334021742</v>
      </c>
      <c r="AX139" s="556">
        <v>-906461.22086134984</v>
      </c>
      <c r="AY139" s="545"/>
      <c r="AZ139" s="580">
        <v>2664680.9825411788</v>
      </c>
      <c r="BA139" s="581">
        <v>1505498.9980920821</v>
      </c>
      <c r="BB139" s="574"/>
      <c r="BC139" s="585">
        <v>6550240.930153057</v>
      </c>
      <c r="BD139" s="563">
        <v>69168.262499999953</v>
      </c>
      <c r="BE139" s="574">
        <v>6619409.1926530572</v>
      </c>
      <c r="BF139" s="594"/>
      <c r="BG139" s="545">
        <v>237.45416857398749</v>
      </c>
      <c r="BH139" s="545">
        <v>44.613471987262407</v>
      </c>
      <c r="BI139" s="545">
        <v>365.13811324509908</v>
      </c>
      <c r="BJ139" s="545">
        <v>328.0025574684048</v>
      </c>
      <c r="BK139" s="545">
        <v>63.232240023882973</v>
      </c>
      <c r="BL139" s="545">
        <v>39.827395760772212</v>
      </c>
      <c r="BM139" s="556">
        <v>1078.2679470594089</v>
      </c>
      <c r="BN139" s="545"/>
      <c r="BO139" s="545">
        <v>117.4021086923124</v>
      </c>
      <c r="BP139" s="545">
        <v>0</v>
      </c>
      <c r="BQ139" s="545">
        <v>0</v>
      </c>
      <c r="BR139" s="545">
        <v>130.60696089163099</v>
      </c>
      <c r="BS139" s="545">
        <v>286.92811313273472</v>
      </c>
      <c r="BT139" s="545">
        <v>0</v>
      </c>
      <c r="BU139" s="545">
        <v>8.6533943675987661</v>
      </c>
      <c r="BV139" s="545">
        <v>35.654656225326598</v>
      </c>
      <c r="BW139" s="545">
        <v>65.335474425315951</v>
      </c>
      <c r="BX139" s="556">
        <v>644.58070773491943</v>
      </c>
      <c r="BY139" s="555"/>
      <c r="BZ139" s="556">
        <v>1722.848654794328</v>
      </c>
      <c r="CA139" s="556">
        <v>-1548.79</v>
      </c>
      <c r="CB139" s="556">
        <v>174.05865479432859</v>
      </c>
      <c r="CC139" s="600">
        <v>0.1010295676929948</v>
      </c>
      <c r="CD139" s="600"/>
      <c r="CE139" s="545">
        <v>121.05930375</v>
      </c>
      <c r="CF139" s="545">
        <v>0</v>
      </c>
      <c r="CG139" s="545">
        <v>14.358763544486729</v>
      </c>
      <c r="CH139" s="545">
        <v>17.572951548476439</v>
      </c>
      <c r="CI139" s="545">
        <v>0</v>
      </c>
      <c r="CJ139" s="556">
        <v>152.9910188429632</v>
      </c>
      <c r="CK139" s="545">
        <v>0</v>
      </c>
      <c r="CL139" s="545">
        <v>-0.98000000000000009</v>
      </c>
      <c r="CM139" s="545">
        <v>-1.78</v>
      </c>
      <c r="CN139" s="545">
        <v>-0.98000000000000009</v>
      </c>
      <c r="CO139" s="545">
        <v>-0.01</v>
      </c>
      <c r="CP139" s="545">
        <v>-17.579999999999998</v>
      </c>
      <c r="CQ139" s="545">
        <v>-43.412175654293961</v>
      </c>
      <c r="CR139" s="545">
        <v>-30.232412006398611</v>
      </c>
      <c r="CS139" s="545">
        <v>-4.3625682965445653</v>
      </c>
      <c r="CT139" s="545">
        <v>-29.8</v>
      </c>
      <c r="CU139" s="545">
        <v>-11.42</v>
      </c>
      <c r="CV139" s="545">
        <v>-10.724215067021481</v>
      </c>
      <c r="CW139" s="545">
        <v>-3.89</v>
      </c>
      <c r="CX139" s="545">
        <v>52.782073157453567</v>
      </c>
      <c r="CY139" s="545">
        <v>12.18517597792558</v>
      </c>
      <c r="CZ139" s="556">
        <v>-90.20412188887947</v>
      </c>
      <c r="DA139" s="545"/>
      <c r="DB139" s="556">
        <v>265.16877127487112</v>
      </c>
      <c r="DC139" s="556">
        <v>149.81580237755821</v>
      </c>
      <c r="DD139" s="545">
        <v>0</v>
      </c>
      <c r="DE139" s="554">
        <v>651.83012540084155</v>
      </c>
      <c r="DF139" s="545">
        <v>6.8830990645835364</v>
      </c>
      <c r="DG139" s="556">
        <v>658.71322446542513</v>
      </c>
    </row>
    <row r="140" spans="1:111">
      <c r="A140" s="568">
        <v>423</v>
      </c>
      <c r="B140" s="576">
        <v>2</v>
      </c>
      <c r="C140" s="577">
        <v>20666</v>
      </c>
      <c r="D140" s="546" t="s">
        <v>171</v>
      </c>
      <c r="E140" s="578">
        <v>11240149.27</v>
      </c>
      <c r="F140" s="578">
        <v>2098522.7999999998</v>
      </c>
      <c r="G140" s="578">
        <v>13680095.4</v>
      </c>
      <c r="H140" s="578">
        <v>13073597.6</v>
      </c>
      <c r="I140" s="578">
        <v>1163896.5</v>
      </c>
      <c r="J140" s="578">
        <v>1006158.3</v>
      </c>
      <c r="K140" s="579">
        <v>42262419.869999997</v>
      </c>
      <c r="L140" s="545"/>
      <c r="M140" s="578">
        <v>879475.74038271816</v>
      </c>
      <c r="N140" s="578">
        <v>0</v>
      </c>
      <c r="O140" s="578">
        <v>0</v>
      </c>
      <c r="P140" s="578">
        <v>1947664.44</v>
      </c>
      <c r="Q140" s="578">
        <v>253538.99160964749</v>
      </c>
      <c r="R140" s="578">
        <v>0</v>
      </c>
      <c r="S140" s="571">
        <v>0</v>
      </c>
      <c r="T140" s="578">
        <v>356645.13294242299</v>
      </c>
      <c r="U140" s="578">
        <v>655990.24000000011</v>
      </c>
      <c r="V140" s="572">
        <v>4093314.5449347892</v>
      </c>
      <c r="W140" s="573"/>
      <c r="X140" s="574">
        <v>46355734.414934777</v>
      </c>
      <c r="Y140" s="555">
        <v>-32007294.140000001</v>
      </c>
      <c r="Z140" s="584">
        <v>14348440.27493478</v>
      </c>
      <c r="AA140" s="600">
        <v>0.30952891710226121</v>
      </c>
      <c r="AB140" s="600"/>
      <c r="AC140" s="569">
        <v>0</v>
      </c>
      <c r="AD140" s="569">
        <v>0</v>
      </c>
      <c r="AE140" s="569">
        <v>208830.3393168863</v>
      </c>
      <c r="AF140" s="569">
        <v>441600.1752283253</v>
      </c>
      <c r="AG140" s="569">
        <v>138827.46086915821</v>
      </c>
      <c r="AH140" s="570">
        <v>789257.97541436984</v>
      </c>
      <c r="AI140" s="545"/>
      <c r="AJ140" s="545">
        <v>-20252.68</v>
      </c>
      <c r="AK140" s="545">
        <v>-36785.480000000003</v>
      </c>
      <c r="AL140" s="545">
        <v>-20252.68</v>
      </c>
      <c r="AM140" s="545">
        <v>-206.66</v>
      </c>
      <c r="AN140" s="545">
        <v>-363308.28</v>
      </c>
      <c r="AO140" s="545">
        <v>-440572.75744999998</v>
      </c>
      <c r="AP140" s="545">
        <v>2692273.7804819779</v>
      </c>
      <c r="AQ140" s="563">
        <v>-48713.045795537742</v>
      </c>
      <c r="AR140" s="563">
        <v>-615846.80000000005</v>
      </c>
      <c r="AS140" s="563">
        <v>-236005.72</v>
      </c>
      <c r="AT140" s="563">
        <v>-369031.65193488111</v>
      </c>
      <c r="AU140" s="563">
        <v>-80390.740000000005</v>
      </c>
      <c r="AV140" s="563">
        <v>595485.90554074803</v>
      </c>
      <c r="AW140" s="563">
        <v>-83449.12181213568</v>
      </c>
      <c r="AX140" s="556">
        <v>972944.06903017149</v>
      </c>
      <c r="AY140" s="545"/>
      <c r="AZ140" s="580">
        <v>1164204.72186961</v>
      </c>
      <c r="BA140" s="581">
        <v>1111127.287426353</v>
      </c>
      <c r="BB140" s="574"/>
      <c r="BC140" s="585">
        <v>18385974.328675289</v>
      </c>
      <c r="BD140" s="563">
        <v>-555678.21</v>
      </c>
      <c r="BE140" s="574">
        <v>17830296.118675292</v>
      </c>
      <c r="BF140" s="594"/>
      <c r="BG140" s="545">
        <v>543.89573550759701</v>
      </c>
      <c r="BH140" s="545">
        <v>101.544701441982</v>
      </c>
      <c r="BI140" s="545">
        <v>661.96145359527725</v>
      </c>
      <c r="BJ140" s="545">
        <v>632.61383915610179</v>
      </c>
      <c r="BK140" s="545">
        <v>56.319389335139853</v>
      </c>
      <c r="BL140" s="545">
        <v>48.686649569340943</v>
      </c>
      <c r="BM140" s="556">
        <v>2045.0217686054391</v>
      </c>
      <c r="BN140" s="545"/>
      <c r="BO140" s="545">
        <v>42.556650555633318</v>
      </c>
      <c r="BP140" s="545">
        <v>0</v>
      </c>
      <c r="BQ140" s="545">
        <v>0</v>
      </c>
      <c r="BR140" s="545">
        <v>94.244867898964486</v>
      </c>
      <c r="BS140" s="545">
        <v>12.268411478256439</v>
      </c>
      <c r="BT140" s="545">
        <v>0</v>
      </c>
      <c r="BU140" s="545">
        <v>0</v>
      </c>
      <c r="BV140" s="545">
        <v>17.257579257835239</v>
      </c>
      <c r="BW140" s="545">
        <v>31.74248717700571</v>
      </c>
      <c r="BX140" s="556">
        <v>198.06999636769521</v>
      </c>
      <c r="BY140" s="555"/>
      <c r="BZ140" s="556">
        <v>2243.0917649731341</v>
      </c>
      <c r="CA140" s="556">
        <v>-1548.79</v>
      </c>
      <c r="CB140" s="556">
        <v>694.3017649731338</v>
      </c>
      <c r="CC140" s="600">
        <v>0.30952891710226121</v>
      </c>
      <c r="CD140" s="600"/>
      <c r="CE140" s="545">
        <v>0</v>
      </c>
      <c r="CF140" s="545">
        <v>0</v>
      </c>
      <c r="CG140" s="545">
        <v>10.105019806294701</v>
      </c>
      <c r="CH140" s="545">
        <v>21.368439718780859</v>
      </c>
      <c r="CI140" s="545">
        <v>6.7176744831684054</v>
      </c>
      <c r="CJ140" s="556">
        <v>38.191134008243971</v>
      </c>
      <c r="CK140" s="545">
        <v>0</v>
      </c>
      <c r="CL140" s="545">
        <v>-0.98</v>
      </c>
      <c r="CM140" s="545">
        <v>-1.78</v>
      </c>
      <c r="CN140" s="545">
        <v>-0.98</v>
      </c>
      <c r="CO140" s="545">
        <v>-0.01</v>
      </c>
      <c r="CP140" s="545">
        <v>-17.579999999999998</v>
      </c>
      <c r="CQ140" s="545">
        <v>-21.318724351591989</v>
      </c>
      <c r="CR140" s="545">
        <v>130.2755143947536</v>
      </c>
      <c r="CS140" s="545">
        <v>-2.3571588984582279</v>
      </c>
      <c r="CT140" s="545">
        <v>-29.8</v>
      </c>
      <c r="CU140" s="545">
        <v>-11.42</v>
      </c>
      <c r="CV140" s="545">
        <v>-17.856946285438941</v>
      </c>
      <c r="CW140" s="545">
        <v>-3.89</v>
      </c>
      <c r="CX140" s="545">
        <v>28.814763647573209</v>
      </c>
      <c r="CY140" s="545">
        <v>-4.037990990619166</v>
      </c>
      <c r="CZ140" s="556">
        <v>47.079457516218497</v>
      </c>
      <c r="DA140" s="545"/>
      <c r="DB140" s="556">
        <v>56.334303777683637</v>
      </c>
      <c r="DC140" s="556">
        <v>53.765957970887087</v>
      </c>
      <c r="DD140" s="545">
        <v>0</v>
      </c>
      <c r="DE140" s="554">
        <v>889.67261824616708</v>
      </c>
      <c r="DF140" s="545">
        <v>-26.888522694280461</v>
      </c>
      <c r="DG140" s="556">
        <v>862.78409555188659</v>
      </c>
    </row>
    <row r="141" spans="1:111">
      <c r="A141" s="546">
        <v>425</v>
      </c>
      <c r="B141" s="576">
        <v>17</v>
      </c>
      <c r="C141" s="577">
        <v>10190</v>
      </c>
      <c r="D141" s="546" t="s">
        <v>172</v>
      </c>
      <c r="E141" s="578">
        <v>8270883.9800000004</v>
      </c>
      <c r="F141" s="578">
        <v>1631124.54</v>
      </c>
      <c r="G141" s="578">
        <v>10991474.5</v>
      </c>
      <c r="H141" s="578">
        <v>10082181.199999999</v>
      </c>
      <c r="I141" s="578">
        <v>493225.28</v>
      </c>
      <c r="J141" s="578">
        <v>465810.84</v>
      </c>
      <c r="K141" s="579">
        <v>31934700.34</v>
      </c>
      <c r="L141" s="545"/>
      <c r="M141" s="578">
        <v>487859.97154677188</v>
      </c>
      <c r="N141" s="578">
        <v>0</v>
      </c>
      <c r="O141" s="578">
        <v>0</v>
      </c>
      <c r="P141" s="578">
        <v>196369.46</v>
      </c>
      <c r="Q141" s="578">
        <v>537702.09860022296</v>
      </c>
      <c r="R141" s="578">
        <v>0</v>
      </c>
      <c r="S141" s="571">
        <v>0</v>
      </c>
      <c r="T141" s="578">
        <v>106738.08597277739</v>
      </c>
      <c r="U141" s="578">
        <v>327177.64750000002</v>
      </c>
      <c r="V141" s="572">
        <v>1655847.2636197719</v>
      </c>
      <c r="W141" s="573"/>
      <c r="X141" s="574">
        <v>33590547.603619769</v>
      </c>
      <c r="Y141" s="555">
        <v>-15782170.1</v>
      </c>
      <c r="Z141" s="584">
        <v>17808377.503619771</v>
      </c>
      <c r="AA141" s="600">
        <v>0.53016038064531912</v>
      </c>
      <c r="AB141" s="600"/>
      <c r="AC141" s="569">
        <v>0</v>
      </c>
      <c r="AD141" s="569">
        <v>0</v>
      </c>
      <c r="AE141" s="569">
        <v>83332.829879495635</v>
      </c>
      <c r="AF141" s="569">
        <v>229457.8014332437</v>
      </c>
      <c r="AG141" s="569">
        <v>0</v>
      </c>
      <c r="AH141" s="570">
        <v>312790.63131273928</v>
      </c>
      <c r="AI141" s="545"/>
      <c r="AJ141" s="545">
        <v>-9986.2000000000007</v>
      </c>
      <c r="AK141" s="545">
        <v>-18138.2</v>
      </c>
      <c r="AL141" s="545">
        <v>-9986.2000000000007</v>
      </c>
      <c r="AM141" s="545">
        <v>-101.9</v>
      </c>
      <c r="AN141" s="545">
        <v>-179140.2</v>
      </c>
      <c r="AO141" s="545">
        <v>-148744.85999999999</v>
      </c>
      <c r="AP141" s="545">
        <v>-655908.62277299759</v>
      </c>
      <c r="AQ141" s="545">
        <v>-1190001.956605609</v>
      </c>
      <c r="AR141" s="545">
        <v>-303662</v>
      </c>
      <c r="AS141" s="545">
        <v>-116369.8</v>
      </c>
      <c r="AT141" s="563">
        <v>-439419.57576373959</v>
      </c>
      <c r="AU141" s="563">
        <v>-39639.1</v>
      </c>
      <c r="AV141" s="545">
        <v>255461.48908469811</v>
      </c>
      <c r="AW141" s="545">
        <v>-16228.559604740271</v>
      </c>
      <c r="AX141" s="556">
        <v>-2871865.6856623879</v>
      </c>
      <c r="AY141" s="545"/>
      <c r="AZ141" s="580">
        <v>5320493.9853960956</v>
      </c>
      <c r="BA141" s="581">
        <v>270674.82891565718</v>
      </c>
      <c r="BB141" s="574"/>
      <c r="BC141" s="585">
        <v>20840471.263581868</v>
      </c>
      <c r="BD141" s="563">
        <v>246426.29</v>
      </c>
      <c r="BE141" s="574">
        <v>21086897.553581871</v>
      </c>
      <c r="BF141" s="594"/>
      <c r="BG141" s="545">
        <v>811.6667301275761</v>
      </c>
      <c r="BH141" s="545">
        <v>160.07110304219819</v>
      </c>
      <c r="BI141" s="545">
        <v>1078.6530421982341</v>
      </c>
      <c r="BJ141" s="545">
        <v>989.41915603532868</v>
      </c>
      <c r="BK141" s="545">
        <v>48.40287340529931</v>
      </c>
      <c r="BL141" s="545">
        <v>45.712545632973502</v>
      </c>
      <c r="BM141" s="556">
        <v>3133.925450441609</v>
      </c>
      <c r="BN141" s="545"/>
      <c r="BO141" s="545">
        <v>47.876346569850043</v>
      </c>
      <c r="BP141" s="545">
        <v>0</v>
      </c>
      <c r="BQ141" s="545">
        <v>0</v>
      </c>
      <c r="BR141" s="545">
        <v>19.270800785083409</v>
      </c>
      <c r="BS141" s="545">
        <v>52.767624985301573</v>
      </c>
      <c r="BT141" s="545">
        <v>0</v>
      </c>
      <c r="BU141" s="545">
        <v>0</v>
      </c>
      <c r="BV141" s="545">
        <v>10.474787632264711</v>
      </c>
      <c r="BW141" s="545">
        <v>32.107718105986272</v>
      </c>
      <c r="BX141" s="556">
        <v>162.497278078486</v>
      </c>
      <c r="BY141" s="555"/>
      <c r="BZ141" s="556">
        <v>3296.422728520095</v>
      </c>
      <c r="CA141" s="556">
        <v>-1548.79</v>
      </c>
      <c r="CB141" s="556">
        <v>1747.632728520095</v>
      </c>
      <c r="CC141" s="600">
        <v>0.53016038064531912</v>
      </c>
      <c r="CD141" s="600"/>
      <c r="CE141" s="545">
        <v>0</v>
      </c>
      <c r="CF141" s="545">
        <v>0</v>
      </c>
      <c r="CG141" s="545">
        <v>8.1779028341016318</v>
      </c>
      <c r="CH141" s="545">
        <v>22.51793929668731</v>
      </c>
      <c r="CI141" s="545">
        <v>0</v>
      </c>
      <c r="CJ141" s="556">
        <v>30.69584213078894</v>
      </c>
      <c r="CK141" s="545">
        <v>0</v>
      </c>
      <c r="CL141" s="545">
        <v>-0.98000000000000009</v>
      </c>
      <c r="CM141" s="545">
        <v>-1.78</v>
      </c>
      <c r="CN141" s="545">
        <v>-0.98000000000000009</v>
      </c>
      <c r="CO141" s="545">
        <v>-0.01</v>
      </c>
      <c r="CP141" s="545">
        <v>-17.579999999999998</v>
      </c>
      <c r="CQ141" s="545">
        <v>-14.59714033366045</v>
      </c>
      <c r="CR141" s="545">
        <v>-64.367872696074343</v>
      </c>
      <c r="CS141" s="545">
        <v>-116.78135001036389</v>
      </c>
      <c r="CT141" s="545">
        <v>-29.8</v>
      </c>
      <c r="CU141" s="545">
        <v>-11.42</v>
      </c>
      <c r="CV141" s="545">
        <v>-43.122627651004869</v>
      </c>
      <c r="CW141" s="545">
        <v>-3.89</v>
      </c>
      <c r="CX141" s="545">
        <v>25.069822285053789</v>
      </c>
      <c r="CY141" s="545">
        <v>-1.5925966246065031</v>
      </c>
      <c r="CZ141" s="556">
        <v>-281.8317650306563</v>
      </c>
      <c r="DA141" s="545"/>
      <c r="DB141" s="556">
        <v>522.12894851777185</v>
      </c>
      <c r="DC141" s="556">
        <v>26.56278988377402</v>
      </c>
      <c r="DD141" s="545">
        <v>0</v>
      </c>
      <c r="DE141" s="554">
        <v>2045.1885440217729</v>
      </c>
      <c r="DF141" s="545">
        <v>24.183149165848871</v>
      </c>
      <c r="DG141" s="556">
        <v>2069.371693187622</v>
      </c>
    </row>
    <row r="142" spans="1:111">
      <c r="A142" s="568">
        <v>426</v>
      </c>
      <c r="B142" s="576">
        <v>12</v>
      </c>
      <c r="C142" s="577">
        <v>11913</v>
      </c>
      <c r="D142" s="546" t="s">
        <v>173</v>
      </c>
      <c r="E142" s="578">
        <v>5472059.9000000004</v>
      </c>
      <c r="F142" s="578">
        <v>1201881.24</v>
      </c>
      <c r="G142" s="578">
        <v>7477471.5</v>
      </c>
      <c r="H142" s="578">
        <v>7118463.0999999996</v>
      </c>
      <c r="I142" s="578">
        <v>684504.55999999994</v>
      </c>
      <c r="J142" s="578">
        <v>560573.90999999992</v>
      </c>
      <c r="K142" s="579">
        <v>22514954.210000001</v>
      </c>
      <c r="L142" s="545"/>
      <c r="M142" s="578">
        <v>954414.1099765714</v>
      </c>
      <c r="N142" s="578">
        <v>0</v>
      </c>
      <c r="O142" s="578">
        <v>0</v>
      </c>
      <c r="P142" s="578">
        <v>647217.71</v>
      </c>
      <c r="Q142" s="578">
        <v>613730.89414097229</v>
      </c>
      <c r="R142" s="578">
        <v>0</v>
      </c>
      <c r="S142" s="571">
        <v>150878.54999999999</v>
      </c>
      <c r="T142" s="578">
        <v>223170.9096494797</v>
      </c>
      <c r="U142" s="578">
        <v>659071.48250000004</v>
      </c>
      <c r="V142" s="572">
        <v>3248483.6562670232</v>
      </c>
      <c r="W142" s="573"/>
      <c r="X142" s="574">
        <v>25763437.866267029</v>
      </c>
      <c r="Y142" s="555">
        <v>-18450735.27</v>
      </c>
      <c r="Z142" s="584">
        <v>7312702.5962670259</v>
      </c>
      <c r="AA142" s="600">
        <v>0.28384032574479529</v>
      </c>
      <c r="AB142" s="600"/>
      <c r="AC142" s="569">
        <v>0</v>
      </c>
      <c r="AD142" s="569">
        <v>0</v>
      </c>
      <c r="AE142" s="569">
        <v>117269.60805203109</v>
      </c>
      <c r="AF142" s="569">
        <v>253492.13936032509</v>
      </c>
      <c r="AG142" s="569">
        <v>0</v>
      </c>
      <c r="AH142" s="570">
        <v>370761.74741235608</v>
      </c>
      <c r="AI142" s="545"/>
      <c r="AJ142" s="545">
        <v>-11674.74</v>
      </c>
      <c r="AK142" s="545">
        <v>-21205.14</v>
      </c>
      <c r="AL142" s="545">
        <v>-11674.74</v>
      </c>
      <c r="AM142" s="545">
        <v>-119.13</v>
      </c>
      <c r="AN142" s="545">
        <v>-209430.54</v>
      </c>
      <c r="AO142" s="545">
        <v>-477963.20500000002</v>
      </c>
      <c r="AP142" s="545">
        <v>-1689718.2459034519</v>
      </c>
      <c r="AQ142" s="563">
        <v>-813666.46332229814</v>
      </c>
      <c r="AR142" s="563">
        <v>-355007.4</v>
      </c>
      <c r="AS142" s="563">
        <v>-136046.46</v>
      </c>
      <c r="AT142" s="563">
        <v>-213046.2528905097</v>
      </c>
      <c r="AU142" s="563">
        <v>-46341.57</v>
      </c>
      <c r="AV142" s="563">
        <v>406244.44872973999</v>
      </c>
      <c r="AW142" s="563">
        <v>108918.41144145781</v>
      </c>
      <c r="AX142" s="556">
        <v>-3470731.0269450611</v>
      </c>
      <c r="AY142" s="545"/>
      <c r="AZ142" s="580">
        <v>5760236.2431890173</v>
      </c>
      <c r="BA142" s="581">
        <v>956117.90807904513</v>
      </c>
      <c r="BB142" s="574"/>
      <c r="BC142" s="585">
        <v>10929087.468002381</v>
      </c>
      <c r="BD142" s="563">
        <v>-866855.88750000019</v>
      </c>
      <c r="BE142" s="574">
        <v>10062231.58050238</v>
      </c>
      <c r="BF142" s="594"/>
      <c r="BG142" s="545">
        <v>459.3351716612105</v>
      </c>
      <c r="BH142" s="545">
        <v>100.8882095190128</v>
      </c>
      <c r="BI142" s="545">
        <v>627.67325610677415</v>
      </c>
      <c r="BJ142" s="545">
        <v>597.53740451607484</v>
      </c>
      <c r="BK142" s="545">
        <v>57.458621673801723</v>
      </c>
      <c r="BL142" s="545">
        <v>47.055645933014347</v>
      </c>
      <c r="BM142" s="556">
        <v>1889.948309409888</v>
      </c>
      <c r="BN142" s="545"/>
      <c r="BO142" s="545">
        <v>80.115345419002054</v>
      </c>
      <c r="BP142" s="545">
        <v>0</v>
      </c>
      <c r="BQ142" s="545">
        <v>0</v>
      </c>
      <c r="BR142" s="545">
        <v>54.328692185007966</v>
      </c>
      <c r="BS142" s="545">
        <v>51.517744828420398</v>
      </c>
      <c r="BT142" s="545">
        <v>0</v>
      </c>
      <c r="BU142" s="545">
        <v>12.66503399647444</v>
      </c>
      <c r="BV142" s="545">
        <v>18.733392902667649</v>
      </c>
      <c r="BW142" s="545">
        <v>55.323720515403338</v>
      </c>
      <c r="BX142" s="556">
        <v>272.68392984697579</v>
      </c>
      <c r="BY142" s="555"/>
      <c r="BZ142" s="556">
        <v>2162.632239256865</v>
      </c>
      <c r="CA142" s="556">
        <v>-1548.79</v>
      </c>
      <c r="CB142" s="556">
        <v>613.84223925686445</v>
      </c>
      <c r="CC142" s="600">
        <v>0.28384032574479529</v>
      </c>
      <c r="CD142" s="600"/>
      <c r="CE142" s="545">
        <v>0</v>
      </c>
      <c r="CF142" s="545">
        <v>0</v>
      </c>
      <c r="CG142" s="545">
        <v>9.8438351424520345</v>
      </c>
      <c r="CH142" s="545">
        <v>21.278614904753219</v>
      </c>
      <c r="CI142" s="545">
        <v>0</v>
      </c>
      <c r="CJ142" s="556">
        <v>31.122450047205248</v>
      </c>
      <c r="CK142" s="545">
        <v>0</v>
      </c>
      <c r="CL142" s="545">
        <v>-0.98</v>
      </c>
      <c r="CM142" s="545">
        <v>-1.78</v>
      </c>
      <c r="CN142" s="545">
        <v>-0.98</v>
      </c>
      <c r="CO142" s="545">
        <v>-0.01</v>
      </c>
      <c r="CP142" s="545">
        <v>-17.579999999999998</v>
      </c>
      <c r="CQ142" s="545">
        <v>-40.121145387391927</v>
      </c>
      <c r="CR142" s="545">
        <v>-141.83818063489059</v>
      </c>
      <c r="CS142" s="545">
        <v>-68.300718821648459</v>
      </c>
      <c r="CT142" s="545">
        <v>-29.8</v>
      </c>
      <c r="CU142" s="545">
        <v>-11.42</v>
      </c>
      <c r="CV142" s="545">
        <v>-17.88350985398386</v>
      </c>
      <c r="CW142" s="545">
        <v>-3.89</v>
      </c>
      <c r="CX142" s="545">
        <v>34.100935845692938</v>
      </c>
      <c r="CY142" s="545">
        <v>9.142819729829414</v>
      </c>
      <c r="CZ142" s="556">
        <v>-291.33979912239238</v>
      </c>
      <c r="DA142" s="545"/>
      <c r="DB142" s="556">
        <v>483.52524495836627</v>
      </c>
      <c r="DC142" s="556">
        <v>80.258365489720902</v>
      </c>
      <c r="DD142" s="545">
        <v>0</v>
      </c>
      <c r="DE142" s="554">
        <v>917.40850062976438</v>
      </c>
      <c r="DF142" s="545">
        <v>-72.76554079576934</v>
      </c>
      <c r="DG142" s="556">
        <v>844.64295983399506</v>
      </c>
    </row>
    <row r="143" spans="1:111">
      <c r="A143" s="568">
        <v>430</v>
      </c>
      <c r="B143" s="576">
        <v>2</v>
      </c>
      <c r="C143" s="577">
        <v>15295</v>
      </c>
      <c r="D143" s="546" t="s">
        <v>174</v>
      </c>
      <c r="E143" s="578">
        <v>5696324.6500000004</v>
      </c>
      <c r="F143" s="578">
        <v>1011106.44</v>
      </c>
      <c r="G143" s="578">
        <v>7085210.7000000002</v>
      </c>
      <c r="H143" s="578">
        <v>6896876.7000000002</v>
      </c>
      <c r="I143" s="578">
        <v>926131.58</v>
      </c>
      <c r="J143" s="578">
        <v>670399.23</v>
      </c>
      <c r="K143" s="579">
        <v>22286049.300000001</v>
      </c>
      <c r="L143" s="545"/>
      <c r="M143" s="578">
        <v>1134398.61429161</v>
      </c>
      <c r="N143" s="578">
        <v>0</v>
      </c>
      <c r="O143" s="578">
        <v>0</v>
      </c>
      <c r="P143" s="578">
        <v>1867513.64</v>
      </c>
      <c r="Q143" s="578">
        <v>715490.69571803848</v>
      </c>
      <c r="R143" s="578">
        <v>0</v>
      </c>
      <c r="S143" s="571">
        <v>0</v>
      </c>
      <c r="T143" s="578">
        <v>546513.08679457614</v>
      </c>
      <c r="U143" s="578">
        <v>782006.77</v>
      </c>
      <c r="V143" s="572">
        <v>5045922.8068042248</v>
      </c>
      <c r="W143" s="573"/>
      <c r="X143" s="574">
        <v>27331972.106804218</v>
      </c>
      <c r="Y143" s="555">
        <v>-23688743.050000001</v>
      </c>
      <c r="Z143" s="584">
        <v>3643229.0568042211</v>
      </c>
      <c r="AA143" s="600">
        <v>0.13329550617744301</v>
      </c>
      <c r="AB143" s="600"/>
      <c r="AC143" s="569">
        <v>0</v>
      </c>
      <c r="AD143" s="569">
        <v>0</v>
      </c>
      <c r="AE143" s="569">
        <v>223521.17470962621</v>
      </c>
      <c r="AF143" s="569">
        <v>262678.45669036312</v>
      </c>
      <c r="AG143" s="569">
        <v>0</v>
      </c>
      <c r="AH143" s="570">
        <v>486199.63139998919</v>
      </c>
      <c r="AI143" s="545"/>
      <c r="AJ143" s="545">
        <v>-14989.1</v>
      </c>
      <c r="AK143" s="545">
        <v>-27225.1</v>
      </c>
      <c r="AL143" s="545">
        <v>-14989.1</v>
      </c>
      <c r="AM143" s="545">
        <v>-152.94999999999999</v>
      </c>
      <c r="AN143" s="545">
        <v>-268886.09999999998</v>
      </c>
      <c r="AO143" s="545">
        <v>-621836.44579999999</v>
      </c>
      <c r="AP143" s="545">
        <v>1261488.4010608001</v>
      </c>
      <c r="AQ143" s="563">
        <v>-65057.53915483415</v>
      </c>
      <c r="AR143" s="563">
        <v>-455791</v>
      </c>
      <c r="AS143" s="563">
        <v>-174668.9</v>
      </c>
      <c r="AT143" s="563">
        <v>-230939.12293310839</v>
      </c>
      <c r="AU143" s="563">
        <v>-59497.55</v>
      </c>
      <c r="AV143" s="563">
        <v>798173.09282262519</v>
      </c>
      <c r="AW143" s="563">
        <v>23430.860048870029</v>
      </c>
      <c r="AX143" s="556">
        <v>149059.44604435231</v>
      </c>
      <c r="AY143" s="545"/>
      <c r="AZ143" s="580">
        <v>6532069.7233023737</v>
      </c>
      <c r="BA143" s="581">
        <v>2368162.0583124449</v>
      </c>
      <c r="BB143" s="574"/>
      <c r="BC143" s="585">
        <v>13178719.91586338</v>
      </c>
      <c r="BD143" s="563">
        <v>149255.04000000001</v>
      </c>
      <c r="BE143" s="574">
        <v>13327974.955863381</v>
      </c>
      <c r="BF143" s="594"/>
      <c r="BG143" s="545">
        <v>372.43050997057873</v>
      </c>
      <c r="BH143" s="545">
        <v>66.106991827394566</v>
      </c>
      <c r="BI143" s="545">
        <v>463.23705132396208</v>
      </c>
      <c r="BJ143" s="545">
        <v>450.92361556064083</v>
      </c>
      <c r="BK143" s="545">
        <v>60.551263811703173</v>
      </c>
      <c r="BL143" s="545">
        <v>43.831267080745342</v>
      </c>
      <c r="BM143" s="556">
        <v>1457.080699575024</v>
      </c>
      <c r="BN143" s="545"/>
      <c r="BO143" s="545">
        <v>74.16793816878787</v>
      </c>
      <c r="BP143" s="545">
        <v>0</v>
      </c>
      <c r="BQ143" s="545">
        <v>0</v>
      </c>
      <c r="BR143" s="545">
        <v>122.0996168682576</v>
      </c>
      <c r="BS143" s="545">
        <v>46.779385140113661</v>
      </c>
      <c r="BT143" s="545">
        <v>0</v>
      </c>
      <c r="BU143" s="545">
        <v>0</v>
      </c>
      <c r="BV143" s="545">
        <v>35.73148655080589</v>
      </c>
      <c r="BW143" s="545">
        <v>51.128262177182087</v>
      </c>
      <c r="BX143" s="556">
        <v>329.90668890514712</v>
      </c>
      <c r="BY143" s="555"/>
      <c r="BZ143" s="556">
        <v>1786.9873884801709</v>
      </c>
      <c r="CA143" s="556">
        <v>-1548.79</v>
      </c>
      <c r="CB143" s="556">
        <v>238.19738848017141</v>
      </c>
      <c r="CC143" s="600">
        <v>0.13329550617744301</v>
      </c>
      <c r="CD143" s="600"/>
      <c r="CE143" s="545">
        <v>0</v>
      </c>
      <c r="CF143" s="545">
        <v>0</v>
      </c>
      <c r="CG143" s="545">
        <v>14.61400292315307</v>
      </c>
      <c r="CH143" s="545">
        <v>17.174139044809611</v>
      </c>
      <c r="CI143" s="545">
        <v>0</v>
      </c>
      <c r="CJ143" s="556">
        <v>31.78814196796268</v>
      </c>
      <c r="CK143" s="545">
        <v>0</v>
      </c>
      <c r="CL143" s="545">
        <v>-0.98</v>
      </c>
      <c r="CM143" s="545">
        <v>-1.78</v>
      </c>
      <c r="CN143" s="545">
        <v>-0.98</v>
      </c>
      <c r="CO143" s="545">
        <v>-0.01</v>
      </c>
      <c r="CP143" s="545">
        <v>-17.579999999999998</v>
      </c>
      <c r="CQ143" s="545">
        <v>-40.656191291271647</v>
      </c>
      <c r="CR143" s="545">
        <v>82.477175616920533</v>
      </c>
      <c r="CS143" s="545">
        <v>-4.2535167803095231</v>
      </c>
      <c r="CT143" s="545">
        <v>-29.8</v>
      </c>
      <c r="CU143" s="545">
        <v>-11.42</v>
      </c>
      <c r="CV143" s="545">
        <v>-15.09899463439741</v>
      </c>
      <c r="CW143" s="545">
        <v>-3.89</v>
      </c>
      <c r="CX143" s="545">
        <v>52.185229998210211</v>
      </c>
      <c r="CY143" s="545">
        <v>1.531929391884278</v>
      </c>
      <c r="CZ143" s="556">
        <v>9.7456323010364372</v>
      </c>
      <c r="DA143" s="545"/>
      <c r="DB143" s="556">
        <v>427.07222774124699</v>
      </c>
      <c r="DC143" s="556">
        <v>154.83243271084959</v>
      </c>
      <c r="DD143" s="545">
        <v>0</v>
      </c>
      <c r="DE143" s="554">
        <v>861.63582320126716</v>
      </c>
      <c r="DF143" s="545">
        <v>9.7584203988231479</v>
      </c>
      <c r="DG143" s="556">
        <v>871.39424360009036</v>
      </c>
    </row>
    <row r="144" spans="1:111">
      <c r="A144" s="568">
        <v>433</v>
      </c>
      <c r="B144" s="576">
        <v>5</v>
      </c>
      <c r="C144" s="577">
        <v>7657</v>
      </c>
      <c r="D144" s="546" t="s">
        <v>175</v>
      </c>
      <c r="E144" s="578">
        <v>3121765.32</v>
      </c>
      <c r="F144" s="578">
        <v>553246.92000000004</v>
      </c>
      <c r="G144" s="578">
        <v>4077877.9</v>
      </c>
      <c r="H144" s="578">
        <v>4390180.55</v>
      </c>
      <c r="I144" s="578">
        <v>451865.7</v>
      </c>
      <c r="J144" s="578">
        <v>356157.66</v>
      </c>
      <c r="K144" s="579">
        <v>12951094.050000001</v>
      </c>
      <c r="L144" s="545"/>
      <c r="M144" s="578">
        <v>340844.96248471871</v>
      </c>
      <c r="N144" s="578">
        <v>0</v>
      </c>
      <c r="O144" s="578">
        <v>0</v>
      </c>
      <c r="P144" s="578">
        <v>575081.99</v>
      </c>
      <c r="Q144" s="578">
        <v>504243.35435758962</v>
      </c>
      <c r="R144" s="578">
        <v>0</v>
      </c>
      <c r="S144" s="571">
        <v>0</v>
      </c>
      <c r="T144" s="578">
        <v>212202.47836942351</v>
      </c>
      <c r="U144" s="578">
        <v>260836.61</v>
      </c>
      <c r="V144" s="572">
        <v>1893209.395211732</v>
      </c>
      <c r="W144" s="573"/>
      <c r="X144" s="574">
        <v>14844303.445211731</v>
      </c>
      <c r="Y144" s="555">
        <v>-11859085.029999999</v>
      </c>
      <c r="Z144" s="584">
        <v>2985218.415211733</v>
      </c>
      <c r="AA144" s="600">
        <v>0.20110195309801909</v>
      </c>
      <c r="AB144" s="600"/>
      <c r="AC144" s="569">
        <v>0</v>
      </c>
      <c r="AD144" s="569">
        <v>0</v>
      </c>
      <c r="AE144" s="569">
        <v>60720.797287950772</v>
      </c>
      <c r="AF144" s="569">
        <v>157601.94784737541</v>
      </c>
      <c r="AG144" s="569">
        <v>0</v>
      </c>
      <c r="AH144" s="570">
        <v>218322.7451353262</v>
      </c>
      <c r="AI144" s="545"/>
      <c r="AJ144" s="545">
        <v>-7503.86</v>
      </c>
      <c r="AK144" s="545">
        <v>-13629.46</v>
      </c>
      <c r="AL144" s="545">
        <v>-7503.86</v>
      </c>
      <c r="AM144" s="545">
        <v>-76.570000000000007</v>
      </c>
      <c r="AN144" s="545">
        <v>-134610.06</v>
      </c>
      <c r="AO144" s="545">
        <v>-228907.24400000001</v>
      </c>
      <c r="AP144" s="545">
        <v>55291.691277203128</v>
      </c>
      <c r="AQ144" s="563">
        <v>-32752.785272271951</v>
      </c>
      <c r="AR144" s="563">
        <v>-228178.6</v>
      </c>
      <c r="AS144" s="563">
        <v>-87442.94</v>
      </c>
      <c r="AT144" s="563">
        <v>-103423.4718886413</v>
      </c>
      <c r="AU144" s="563">
        <v>-29785.73</v>
      </c>
      <c r="AV144" s="563">
        <v>265265.14442149957</v>
      </c>
      <c r="AW144" s="563">
        <v>-21790.629479522031</v>
      </c>
      <c r="AX144" s="556">
        <v>-575048.3749417325</v>
      </c>
      <c r="AY144" s="545"/>
      <c r="AZ144" s="580">
        <v>2212893.1715544122</v>
      </c>
      <c r="BA144" s="581">
        <v>872011.39828710165</v>
      </c>
      <c r="BB144" s="574"/>
      <c r="BC144" s="585">
        <v>5713397.35524684</v>
      </c>
      <c r="BD144" s="563">
        <v>125439.25</v>
      </c>
      <c r="BE144" s="574">
        <v>5838836.60524684</v>
      </c>
      <c r="BF144" s="594"/>
      <c r="BG144" s="545">
        <v>407.70083844847852</v>
      </c>
      <c r="BH144" s="545">
        <v>72.253744286273999</v>
      </c>
      <c r="BI144" s="545">
        <v>532.56861695180885</v>
      </c>
      <c r="BJ144" s="545">
        <v>573.35517173827873</v>
      </c>
      <c r="BK144" s="545">
        <v>59.013412563667231</v>
      </c>
      <c r="BL144" s="545">
        <v>46.513995037220838</v>
      </c>
      <c r="BM144" s="556">
        <v>1691.405779025728</v>
      </c>
      <c r="BN144" s="545"/>
      <c r="BO144" s="545">
        <v>44.514165141010672</v>
      </c>
      <c r="BP144" s="545">
        <v>0</v>
      </c>
      <c r="BQ144" s="545">
        <v>0</v>
      </c>
      <c r="BR144" s="545">
        <v>75.105392451351705</v>
      </c>
      <c r="BS144" s="545">
        <v>65.853905492698132</v>
      </c>
      <c r="BT144" s="545">
        <v>0</v>
      </c>
      <c r="BU144" s="545">
        <v>0</v>
      </c>
      <c r="BV144" s="545">
        <v>27.713527278232139</v>
      </c>
      <c r="BW144" s="545">
        <v>34.06511819250359</v>
      </c>
      <c r="BX144" s="556">
        <v>247.25210855579621</v>
      </c>
      <c r="BY144" s="555"/>
      <c r="BZ144" s="556">
        <v>1938.6578875815239</v>
      </c>
      <c r="CA144" s="556">
        <v>-1548.79</v>
      </c>
      <c r="CB144" s="556">
        <v>389.86788758152449</v>
      </c>
      <c r="CC144" s="600">
        <v>0.20110195309801909</v>
      </c>
      <c r="CD144" s="600"/>
      <c r="CE144" s="545">
        <v>0</v>
      </c>
      <c r="CF144" s="545">
        <v>0</v>
      </c>
      <c r="CG144" s="545">
        <v>7.9301028193745298</v>
      </c>
      <c r="CH144" s="545">
        <v>20.582727941409871</v>
      </c>
      <c r="CI144" s="545">
        <v>0</v>
      </c>
      <c r="CJ144" s="556">
        <v>28.5128307607844</v>
      </c>
      <c r="CK144" s="545">
        <v>0</v>
      </c>
      <c r="CL144" s="545">
        <v>-0.98</v>
      </c>
      <c r="CM144" s="545">
        <v>-1.78</v>
      </c>
      <c r="CN144" s="545">
        <v>-0.98</v>
      </c>
      <c r="CO144" s="545">
        <v>-0.01</v>
      </c>
      <c r="CP144" s="545">
        <v>-17.579999999999998</v>
      </c>
      <c r="CQ144" s="545">
        <v>-29.895160506725869</v>
      </c>
      <c r="CR144" s="545">
        <v>7.221064552331609</v>
      </c>
      <c r="CS144" s="545">
        <v>-4.2774957910763938</v>
      </c>
      <c r="CT144" s="545">
        <v>-29.8</v>
      </c>
      <c r="CU144" s="545">
        <v>-11.42</v>
      </c>
      <c r="CV144" s="545">
        <v>-13.507048699052021</v>
      </c>
      <c r="CW144" s="545">
        <v>-3.89</v>
      </c>
      <c r="CX144" s="545">
        <v>34.643482358821927</v>
      </c>
      <c r="CY144" s="545">
        <v>-2.8458442574796958</v>
      </c>
      <c r="CZ144" s="556">
        <v>-75.101002343180426</v>
      </c>
      <c r="DA144" s="545"/>
      <c r="DB144" s="556">
        <v>289.00263439394172</v>
      </c>
      <c r="DC144" s="556">
        <v>113.8842103026122</v>
      </c>
      <c r="DD144" s="545">
        <v>0</v>
      </c>
      <c r="DE144" s="554">
        <v>746.16656069568239</v>
      </c>
      <c r="DF144" s="545">
        <v>16.38229724435157</v>
      </c>
      <c r="DG144" s="556">
        <v>762.54885794003394</v>
      </c>
    </row>
    <row r="145" spans="1:111">
      <c r="A145" s="568">
        <v>434</v>
      </c>
      <c r="B145" s="576">
        <v>1</v>
      </c>
      <c r="C145" s="577">
        <v>14352</v>
      </c>
      <c r="D145" s="546" t="s">
        <v>176</v>
      </c>
      <c r="E145" s="578">
        <v>4924853.91</v>
      </c>
      <c r="F145" s="578">
        <v>934796.52</v>
      </c>
      <c r="G145" s="578">
        <v>6766498.8000000007</v>
      </c>
      <c r="H145" s="578">
        <v>6398307.2999999998</v>
      </c>
      <c r="I145" s="578">
        <v>871781.29999999993</v>
      </c>
      <c r="J145" s="578">
        <v>653357.37</v>
      </c>
      <c r="K145" s="579">
        <v>20549595.199999999</v>
      </c>
      <c r="L145" s="545"/>
      <c r="M145" s="578">
        <v>1104738.6361709691</v>
      </c>
      <c r="N145" s="578">
        <v>323755.28639999998</v>
      </c>
      <c r="O145" s="578">
        <v>1666941.4116</v>
      </c>
      <c r="P145" s="578">
        <v>1769328.91</v>
      </c>
      <c r="Q145" s="578">
        <v>691835.04295547062</v>
      </c>
      <c r="R145" s="578">
        <v>0</v>
      </c>
      <c r="S145" s="571">
        <v>222586.42</v>
      </c>
      <c r="T145" s="578">
        <v>480607.99005910178</v>
      </c>
      <c r="U145" s="578">
        <v>707302.3600000001</v>
      </c>
      <c r="V145" s="572">
        <v>6967096.0571855409</v>
      </c>
      <c r="W145" s="573"/>
      <c r="X145" s="574">
        <v>27516691.257185541</v>
      </c>
      <c r="Y145" s="555">
        <v>-22228234.079999998</v>
      </c>
      <c r="Z145" s="584">
        <v>5288457.1771855466</v>
      </c>
      <c r="AA145" s="600">
        <v>0.19219088253586991</v>
      </c>
      <c r="AB145" s="600"/>
      <c r="AC145" s="569">
        <v>0</v>
      </c>
      <c r="AD145" s="569">
        <v>0</v>
      </c>
      <c r="AE145" s="569">
        <v>162036.00106058971</v>
      </c>
      <c r="AF145" s="569">
        <v>284773.25141603517</v>
      </c>
      <c r="AG145" s="569">
        <v>0</v>
      </c>
      <c r="AH145" s="570">
        <v>446809.25247662491</v>
      </c>
      <c r="AI145" s="545"/>
      <c r="AJ145" s="545">
        <v>-14064.96</v>
      </c>
      <c r="AK145" s="545">
        <v>-25546.560000000001</v>
      </c>
      <c r="AL145" s="545">
        <v>-14064.96</v>
      </c>
      <c r="AM145" s="545">
        <v>-143.52000000000001</v>
      </c>
      <c r="AN145" s="545">
        <v>-252308.16</v>
      </c>
      <c r="AO145" s="545">
        <v>-573024.28599999996</v>
      </c>
      <c r="AP145" s="545">
        <v>2253525.4227396068</v>
      </c>
      <c r="AQ145" s="563">
        <v>653082.52109084162</v>
      </c>
      <c r="AR145" s="563">
        <v>-427689.6</v>
      </c>
      <c r="AS145" s="563">
        <v>-163899.84</v>
      </c>
      <c r="AT145" s="563">
        <v>-147885.87050974759</v>
      </c>
      <c r="AU145" s="563">
        <v>-55829.279999999999</v>
      </c>
      <c r="AV145" s="563">
        <v>379376.06370399118</v>
      </c>
      <c r="AW145" s="563">
        <v>2920.2634133606921</v>
      </c>
      <c r="AX145" s="556">
        <v>1614447.2344380531</v>
      </c>
      <c r="AY145" s="545"/>
      <c r="AZ145" s="580">
        <v>-426985.54789886501</v>
      </c>
      <c r="BA145" s="581">
        <v>1751414.388448294</v>
      </c>
      <c r="BB145" s="574"/>
      <c r="BC145" s="585">
        <v>8674142.504649654</v>
      </c>
      <c r="BD145" s="563">
        <v>1049449.5</v>
      </c>
      <c r="BE145" s="574">
        <v>9723592.004649654</v>
      </c>
      <c r="BF145" s="594"/>
      <c r="BG145" s="545">
        <v>343.14756897993311</v>
      </c>
      <c r="BH145" s="545">
        <v>65.133536789297665</v>
      </c>
      <c r="BI145" s="545">
        <v>471.46730769230783</v>
      </c>
      <c r="BJ145" s="545">
        <v>445.81293896321068</v>
      </c>
      <c r="BK145" s="545">
        <v>60.742844202898553</v>
      </c>
      <c r="BL145" s="545">
        <v>45.523785535117057</v>
      </c>
      <c r="BM145" s="556">
        <v>1431.827982162765</v>
      </c>
      <c r="BN145" s="545"/>
      <c r="BO145" s="545">
        <v>76.974542654052996</v>
      </c>
      <c r="BP145" s="545">
        <v>22.558199999999999</v>
      </c>
      <c r="BQ145" s="545">
        <v>116.1469768394649</v>
      </c>
      <c r="BR145" s="545">
        <v>123.2809998606466</v>
      </c>
      <c r="BS145" s="545">
        <v>48.204782814623087</v>
      </c>
      <c r="BT145" s="545">
        <v>0</v>
      </c>
      <c r="BU145" s="545">
        <v>15.50908723522854</v>
      </c>
      <c r="BV145" s="545">
        <v>33.4871787945305</v>
      </c>
      <c r="BW145" s="545">
        <v>49.282494425864002</v>
      </c>
      <c r="BX145" s="556">
        <v>485.44426262441061</v>
      </c>
      <c r="BY145" s="555"/>
      <c r="BZ145" s="556">
        <v>1917.2722447871761</v>
      </c>
      <c r="CA145" s="556">
        <v>-1548.79</v>
      </c>
      <c r="CB145" s="556">
        <v>368.48224478717577</v>
      </c>
      <c r="CC145" s="600">
        <v>0.19219088253586999</v>
      </c>
      <c r="CD145" s="600"/>
      <c r="CE145" s="545">
        <v>0</v>
      </c>
      <c r="CF145" s="545">
        <v>0</v>
      </c>
      <c r="CG145" s="545">
        <v>11.290133853162599</v>
      </c>
      <c r="CH145" s="545">
        <v>19.842060438686961</v>
      </c>
      <c r="CI145" s="545">
        <v>0</v>
      </c>
      <c r="CJ145" s="556">
        <v>31.132194291849562</v>
      </c>
      <c r="CK145" s="545">
        <v>0</v>
      </c>
      <c r="CL145" s="545">
        <v>-0.98</v>
      </c>
      <c r="CM145" s="545">
        <v>-1.78</v>
      </c>
      <c r="CN145" s="545">
        <v>-0.98</v>
      </c>
      <c r="CO145" s="545">
        <v>-0.01</v>
      </c>
      <c r="CP145" s="545">
        <v>-17.579999999999998</v>
      </c>
      <c r="CQ145" s="545">
        <v>-39.926441332218502</v>
      </c>
      <c r="CR145" s="545">
        <v>157.01821507382991</v>
      </c>
      <c r="CS145" s="545">
        <v>45.504634970097662</v>
      </c>
      <c r="CT145" s="545">
        <v>-29.8</v>
      </c>
      <c r="CU145" s="545">
        <v>-11.42</v>
      </c>
      <c r="CV145" s="545">
        <v>-10.30419945023325</v>
      </c>
      <c r="CW145" s="545">
        <v>-3.89</v>
      </c>
      <c r="CX145" s="545">
        <v>26.433672220177758</v>
      </c>
      <c r="CY145" s="545">
        <v>0.2034743180992678</v>
      </c>
      <c r="CZ145" s="556">
        <v>112.4893557997528</v>
      </c>
      <c r="DA145" s="545"/>
      <c r="DB145" s="556">
        <v>-29.750943972886361</v>
      </c>
      <c r="DC145" s="556">
        <v>122.03277511484769</v>
      </c>
      <c r="DD145" s="545">
        <v>0</v>
      </c>
      <c r="DE145" s="554">
        <v>604.38562602073955</v>
      </c>
      <c r="DF145" s="545">
        <v>73.122178093645488</v>
      </c>
      <c r="DG145" s="556">
        <v>677.50780411438507</v>
      </c>
    </row>
    <row r="146" spans="1:111">
      <c r="A146" s="568">
        <v>435</v>
      </c>
      <c r="B146" s="576">
        <v>13</v>
      </c>
      <c r="C146" s="577">
        <v>711</v>
      </c>
      <c r="D146" s="546" t="s">
        <v>177</v>
      </c>
      <c r="E146" s="578">
        <v>170441.21</v>
      </c>
      <c r="F146" s="578">
        <v>9538.74</v>
      </c>
      <c r="G146" s="578">
        <v>261507.20000000001</v>
      </c>
      <c r="H146" s="578">
        <v>290832.15000000002</v>
      </c>
      <c r="I146" s="578">
        <v>44800.36</v>
      </c>
      <c r="J146" s="578">
        <v>27198.12</v>
      </c>
      <c r="K146" s="579">
        <v>804317.78</v>
      </c>
      <c r="L146" s="545"/>
      <c r="M146" s="578">
        <v>58391.713941254216</v>
      </c>
      <c r="N146" s="578">
        <v>0</v>
      </c>
      <c r="O146" s="578">
        <v>0</v>
      </c>
      <c r="P146" s="578">
        <v>10018.85</v>
      </c>
      <c r="Q146" s="578">
        <v>180960.68179639109</v>
      </c>
      <c r="R146" s="578">
        <v>0</v>
      </c>
      <c r="S146" s="571">
        <v>98963.35</v>
      </c>
      <c r="T146" s="578">
        <v>23559.510526418861</v>
      </c>
      <c r="U146" s="578">
        <v>29806.305</v>
      </c>
      <c r="V146" s="572">
        <v>401700.4112640642</v>
      </c>
      <c r="W146" s="573"/>
      <c r="X146" s="574">
        <v>1206018.1912640641</v>
      </c>
      <c r="Y146" s="555">
        <v>-1101189.69</v>
      </c>
      <c r="Z146" s="584">
        <v>104828.5012640643</v>
      </c>
      <c r="AA146" s="600">
        <v>8.6921160910674491E-2</v>
      </c>
      <c r="AB146" s="600"/>
      <c r="AC146" s="569">
        <v>215589.55260150001</v>
      </c>
      <c r="AD146" s="569">
        <v>0</v>
      </c>
      <c r="AE146" s="569">
        <v>6032.851662954512</v>
      </c>
      <c r="AF146" s="569">
        <v>11613.35839218082</v>
      </c>
      <c r="AG146" s="569">
        <v>3019.3971716210749</v>
      </c>
      <c r="AH146" s="570">
        <v>236255.15982825641</v>
      </c>
      <c r="AI146" s="545"/>
      <c r="AJ146" s="545">
        <v>-696.78</v>
      </c>
      <c r="AK146" s="545">
        <v>-1265.58</v>
      </c>
      <c r="AL146" s="545">
        <v>-696.78</v>
      </c>
      <c r="AM146" s="545">
        <v>-7.11</v>
      </c>
      <c r="AN146" s="545">
        <v>-12499.38</v>
      </c>
      <c r="AO146" s="545">
        <v>-12151.48</v>
      </c>
      <c r="AP146" s="545">
        <v>386514.52093453839</v>
      </c>
      <c r="AQ146" s="563">
        <v>374686.44892293192</v>
      </c>
      <c r="AR146" s="563">
        <v>-21187.8</v>
      </c>
      <c r="AS146" s="563">
        <v>-8119.62</v>
      </c>
      <c r="AT146" s="563">
        <v>-23259.888966911381</v>
      </c>
      <c r="AU146" s="563">
        <v>-2765.79</v>
      </c>
      <c r="AV146" s="563">
        <v>24003.42280061579</v>
      </c>
      <c r="AW146" s="563">
        <v>-6318.0109282021049</v>
      </c>
      <c r="AX146" s="556">
        <v>696236.17276297254</v>
      </c>
      <c r="AY146" s="545"/>
      <c r="AZ146" s="580">
        <v>51505.533814607443</v>
      </c>
      <c r="BA146" s="581">
        <v>128822.0170506219</v>
      </c>
      <c r="BB146" s="574"/>
      <c r="BC146" s="585">
        <v>1217647.3847205229</v>
      </c>
      <c r="BD146" s="563">
        <v>-217310.25</v>
      </c>
      <c r="BE146" s="574">
        <v>1000337.134720523</v>
      </c>
      <c r="BF146" s="594"/>
      <c r="BG146" s="545">
        <v>239.72040787623061</v>
      </c>
      <c r="BH146" s="545">
        <v>13.41594936708861</v>
      </c>
      <c r="BI146" s="545">
        <v>367.8019690576653</v>
      </c>
      <c r="BJ146" s="545">
        <v>409.0466244725738</v>
      </c>
      <c r="BK146" s="545">
        <v>63.010351617440229</v>
      </c>
      <c r="BL146" s="545">
        <v>38.25333333333333</v>
      </c>
      <c r="BM146" s="556">
        <v>1131.248635724332</v>
      </c>
      <c r="BN146" s="545"/>
      <c r="BO146" s="545">
        <v>82.126179945505243</v>
      </c>
      <c r="BP146" s="545">
        <v>0</v>
      </c>
      <c r="BQ146" s="545">
        <v>0</v>
      </c>
      <c r="BR146" s="545">
        <v>14.09120956399437</v>
      </c>
      <c r="BS146" s="545">
        <v>254.51572685849661</v>
      </c>
      <c r="BT146" s="545">
        <v>0</v>
      </c>
      <c r="BU146" s="545">
        <v>139.18895921237689</v>
      </c>
      <c r="BV146" s="545">
        <v>33.135739137016678</v>
      </c>
      <c r="BW146" s="545">
        <v>41.921666666666667</v>
      </c>
      <c r="BX146" s="556">
        <v>564.9794813840565</v>
      </c>
      <c r="BY146" s="555"/>
      <c r="BZ146" s="556">
        <v>1696.2281171083889</v>
      </c>
      <c r="CA146" s="556">
        <v>-1548.79</v>
      </c>
      <c r="CB146" s="556">
        <v>147.4381171083887</v>
      </c>
      <c r="CC146" s="600">
        <v>8.6921160910674491E-2</v>
      </c>
      <c r="CD146" s="600"/>
      <c r="CE146" s="545">
        <v>303.22018650000001</v>
      </c>
      <c r="CF146" s="545">
        <v>0</v>
      </c>
      <c r="CG146" s="545">
        <v>8.485023435941649</v>
      </c>
      <c r="CH146" s="545">
        <v>16.333837401098201</v>
      </c>
      <c r="CI146" s="545">
        <v>4.2466908180324552</v>
      </c>
      <c r="CJ146" s="556">
        <v>332.28573815507218</v>
      </c>
      <c r="CK146" s="545">
        <v>0</v>
      </c>
      <c r="CL146" s="545">
        <v>-0.98</v>
      </c>
      <c r="CM146" s="545">
        <v>-1.78</v>
      </c>
      <c r="CN146" s="545">
        <v>-0.98</v>
      </c>
      <c r="CO146" s="545">
        <v>-0.01</v>
      </c>
      <c r="CP146" s="545">
        <v>-17.579999999999998</v>
      </c>
      <c r="CQ146" s="545">
        <v>-17.090689170182841</v>
      </c>
      <c r="CR146" s="545">
        <v>543.62098584323257</v>
      </c>
      <c r="CS146" s="545">
        <v>526.98516022915874</v>
      </c>
      <c r="CT146" s="545">
        <v>-29.8</v>
      </c>
      <c r="CU146" s="545">
        <v>-11.42</v>
      </c>
      <c r="CV146" s="545">
        <v>-32.714330473855668</v>
      </c>
      <c r="CW146" s="545">
        <v>-3.89</v>
      </c>
      <c r="CX146" s="545">
        <v>33.760088327167082</v>
      </c>
      <c r="CY146" s="545">
        <v>-8.8860913195528894</v>
      </c>
      <c r="CZ146" s="556">
        <v>979.23512343596701</v>
      </c>
      <c r="DA146" s="545"/>
      <c r="DB146" s="556">
        <v>72.440975829265042</v>
      </c>
      <c r="DC146" s="556">
        <v>181.18427151986199</v>
      </c>
      <c r="DD146" s="545">
        <v>0</v>
      </c>
      <c r="DE146" s="554">
        <v>1712.5842260485549</v>
      </c>
      <c r="DF146" s="545">
        <v>-305.64029535864978</v>
      </c>
      <c r="DG146" s="556">
        <v>1406.9439306899051</v>
      </c>
    </row>
    <row r="147" spans="1:111">
      <c r="A147" s="568">
        <v>436</v>
      </c>
      <c r="B147" s="576">
        <v>17</v>
      </c>
      <c r="C147" s="577">
        <v>2008</v>
      </c>
      <c r="D147" s="546" t="s">
        <v>178</v>
      </c>
      <c r="E147" s="578">
        <v>1390441.45</v>
      </c>
      <c r="F147" s="578">
        <v>238468.5</v>
      </c>
      <c r="G147" s="578">
        <v>1716141</v>
      </c>
      <c r="H147" s="578">
        <v>1828087.8</v>
      </c>
      <c r="I147" s="578">
        <v>104346.92</v>
      </c>
      <c r="J147" s="578">
        <v>86328.209999999992</v>
      </c>
      <c r="K147" s="579">
        <v>5363813.88</v>
      </c>
      <c r="L147" s="545"/>
      <c r="M147" s="578">
        <v>133745.88999516051</v>
      </c>
      <c r="N147" s="578">
        <v>0</v>
      </c>
      <c r="O147" s="578">
        <v>0</v>
      </c>
      <c r="P147" s="578">
        <v>178335.53</v>
      </c>
      <c r="Q147" s="578">
        <v>180656.97156120831</v>
      </c>
      <c r="R147" s="578">
        <v>0</v>
      </c>
      <c r="S147" s="571">
        <v>0</v>
      </c>
      <c r="T147" s="578">
        <v>56814.18189039045</v>
      </c>
      <c r="U147" s="578">
        <v>74389.997499999998</v>
      </c>
      <c r="V147" s="572">
        <v>623942.57094675931</v>
      </c>
      <c r="W147" s="573"/>
      <c r="X147" s="574">
        <v>5987756.4509467594</v>
      </c>
      <c r="Y147" s="555">
        <v>-3109970.32</v>
      </c>
      <c r="Z147" s="584">
        <v>2877786.1309467601</v>
      </c>
      <c r="AA147" s="600">
        <v>0.48061175408891849</v>
      </c>
      <c r="AB147" s="600"/>
      <c r="AC147" s="569">
        <v>8384.8256799999981</v>
      </c>
      <c r="AD147" s="569">
        <v>0</v>
      </c>
      <c r="AE147" s="569">
        <v>17679.008722186139</v>
      </c>
      <c r="AF147" s="569">
        <v>24674.50004051163</v>
      </c>
      <c r="AG147" s="569">
        <v>0</v>
      </c>
      <c r="AH147" s="570">
        <v>50738.334442697771</v>
      </c>
      <c r="AI147" s="545"/>
      <c r="AJ147" s="545">
        <v>-1967.84</v>
      </c>
      <c r="AK147" s="545">
        <v>-3574.24</v>
      </c>
      <c r="AL147" s="545">
        <v>-1967.84</v>
      </c>
      <c r="AM147" s="545">
        <v>-20.079999999999998</v>
      </c>
      <c r="AN147" s="545">
        <v>-35300.639999999999</v>
      </c>
      <c r="AO147" s="545">
        <v>-34092.4804</v>
      </c>
      <c r="AP147" s="545">
        <v>-93853.417441251542</v>
      </c>
      <c r="AQ147" s="563">
        <v>-147612.19681144611</v>
      </c>
      <c r="AR147" s="563">
        <v>-59838.400000000001</v>
      </c>
      <c r="AS147" s="563">
        <v>-22931.360000000001</v>
      </c>
      <c r="AT147" s="563">
        <v>-83277.291511597577</v>
      </c>
      <c r="AU147" s="563">
        <v>-7811.12</v>
      </c>
      <c r="AV147" s="563">
        <v>33436.819269533007</v>
      </c>
      <c r="AW147" s="563">
        <v>-8157.7768180386274</v>
      </c>
      <c r="AX147" s="556">
        <v>-466967.86371280078</v>
      </c>
      <c r="AY147" s="545"/>
      <c r="AZ147" s="580">
        <v>1436760.6980171939</v>
      </c>
      <c r="BA147" s="581">
        <v>207475.8325431734</v>
      </c>
      <c r="BB147" s="574"/>
      <c r="BC147" s="585">
        <v>4105793.1322370241</v>
      </c>
      <c r="BD147" s="563">
        <v>64451.040000000008</v>
      </c>
      <c r="BE147" s="574">
        <v>4170244.1722370242</v>
      </c>
      <c r="BF147" s="594"/>
      <c r="BG147" s="545">
        <v>692.45092131474098</v>
      </c>
      <c r="BH147" s="545">
        <v>118.75921314741041</v>
      </c>
      <c r="BI147" s="545">
        <v>854.65189243027885</v>
      </c>
      <c r="BJ147" s="545">
        <v>910.40229083665338</v>
      </c>
      <c r="BK147" s="545">
        <v>51.965597609561748</v>
      </c>
      <c r="BL147" s="545">
        <v>42.99213645418326</v>
      </c>
      <c r="BM147" s="556">
        <v>2671.222051792829</v>
      </c>
      <c r="BN147" s="545"/>
      <c r="BO147" s="545">
        <v>66.606518921892658</v>
      </c>
      <c r="BP147" s="545">
        <v>0</v>
      </c>
      <c r="BQ147" s="545">
        <v>0</v>
      </c>
      <c r="BR147" s="545">
        <v>88.812514940239041</v>
      </c>
      <c r="BS147" s="545">
        <v>89.96861133526312</v>
      </c>
      <c r="BT147" s="545">
        <v>0</v>
      </c>
      <c r="BU147" s="545">
        <v>0</v>
      </c>
      <c r="BV147" s="545">
        <v>28.29391528405899</v>
      </c>
      <c r="BW147" s="545">
        <v>37.04681150398406</v>
      </c>
      <c r="BX147" s="556">
        <v>310.72837198543789</v>
      </c>
      <c r="BY147" s="555"/>
      <c r="BZ147" s="556">
        <v>2981.9504237782671</v>
      </c>
      <c r="CA147" s="556">
        <v>-1548.79</v>
      </c>
      <c r="CB147" s="556">
        <v>1433.1604237782669</v>
      </c>
      <c r="CC147" s="600">
        <v>0.48061175408891849</v>
      </c>
      <c r="CD147" s="600"/>
      <c r="CE147" s="545">
        <v>4.1757099999999987</v>
      </c>
      <c r="CF147" s="545">
        <v>0</v>
      </c>
      <c r="CG147" s="545">
        <v>8.8042872122440947</v>
      </c>
      <c r="CH147" s="545">
        <v>12.288097629736869</v>
      </c>
      <c r="CI147" s="545">
        <v>0</v>
      </c>
      <c r="CJ147" s="556">
        <v>25.268094841980961</v>
      </c>
      <c r="CK147" s="545">
        <v>0</v>
      </c>
      <c r="CL147" s="545">
        <v>-0.98</v>
      </c>
      <c r="CM147" s="545">
        <v>-1.78</v>
      </c>
      <c r="CN147" s="545">
        <v>-0.98</v>
      </c>
      <c r="CO147" s="545">
        <v>-0.01</v>
      </c>
      <c r="CP147" s="545">
        <v>-17.579999999999998</v>
      </c>
      <c r="CQ147" s="545">
        <v>-16.978326892430282</v>
      </c>
      <c r="CR147" s="545">
        <v>-46.739749721738818</v>
      </c>
      <c r="CS147" s="545">
        <v>-73.51205020490346</v>
      </c>
      <c r="CT147" s="545">
        <v>-29.8</v>
      </c>
      <c r="CU147" s="545">
        <v>-11.42</v>
      </c>
      <c r="CV147" s="545">
        <v>-41.472754736851392</v>
      </c>
      <c r="CW147" s="545">
        <v>-3.89</v>
      </c>
      <c r="CX147" s="545">
        <v>16.65180242506624</v>
      </c>
      <c r="CY147" s="545">
        <v>-4.0626378575889577</v>
      </c>
      <c r="CZ147" s="556">
        <v>-232.55371698844661</v>
      </c>
      <c r="DA147" s="545"/>
      <c r="DB147" s="556">
        <v>715.51827590497714</v>
      </c>
      <c r="DC147" s="556">
        <v>103.3246178003852</v>
      </c>
      <c r="DD147" s="545">
        <v>0</v>
      </c>
      <c r="DE147" s="554">
        <v>2044.7176953371629</v>
      </c>
      <c r="DF147" s="545">
        <v>32.097131474103591</v>
      </c>
      <c r="DG147" s="556">
        <v>2076.8148268112668</v>
      </c>
    </row>
    <row r="148" spans="1:111">
      <c r="A148" s="568">
        <v>440</v>
      </c>
      <c r="B148" s="576">
        <v>15</v>
      </c>
      <c r="C148" s="577">
        <v>5884</v>
      </c>
      <c r="D148" s="546" t="s">
        <v>179</v>
      </c>
      <c r="E148" s="578">
        <v>6611324.8300000001</v>
      </c>
      <c r="F148" s="578">
        <v>1125571.32</v>
      </c>
      <c r="G148" s="578">
        <v>5385413.9000000004</v>
      </c>
      <c r="H148" s="578">
        <v>4487124.5999999996</v>
      </c>
      <c r="I148" s="578">
        <v>284110.12</v>
      </c>
      <c r="J148" s="578">
        <v>257435.37</v>
      </c>
      <c r="K148" s="579">
        <v>18150980.140000001</v>
      </c>
      <c r="L148" s="545"/>
      <c r="M148" s="578">
        <v>105189.5249319875</v>
      </c>
      <c r="N148" s="578">
        <v>132732.44880000001</v>
      </c>
      <c r="O148" s="578">
        <v>1618090.0182</v>
      </c>
      <c r="P148" s="578">
        <v>410772.85</v>
      </c>
      <c r="Q148" s="578">
        <v>120581.3997629752</v>
      </c>
      <c r="R148" s="578">
        <v>0</v>
      </c>
      <c r="S148" s="571">
        <v>706371.19000000006</v>
      </c>
      <c r="T148" s="578">
        <v>97715.75320693494</v>
      </c>
      <c r="U148" s="578">
        <v>73886.9375</v>
      </c>
      <c r="V148" s="572">
        <v>3265340.1224018969</v>
      </c>
      <c r="W148" s="573"/>
      <c r="X148" s="574">
        <v>21416320.262401901</v>
      </c>
      <c r="Y148" s="555">
        <v>-9113080.3599999994</v>
      </c>
      <c r="Z148" s="584">
        <v>12303239.9024019</v>
      </c>
      <c r="AA148" s="600">
        <v>0.57447963756879572</v>
      </c>
      <c r="AB148" s="600"/>
      <c r="AC148" s="569">
        <v>0</v>
      </c>
      <c r="AD148" s="569">
        <v>0</v>
      </c>
      <c r="AE148" s="569">
        <v>37790.126479425329</v>
      </c>
      <c r="AF148" s="569">
        <v>124027.8728324142</v>
      </c>
      <c r="AG148" s="569">
        <v>98770.591863671158</v>
      </c>
      <c r="AH148" s="570">
        <v>260588.59117551069</v>
      </c>
      <c r="AI148" s="545"/>
      <c r="AJ148" s="545">
        <v>-5766.32</v>
      </c>
      <c r="AK148" s="545">
        <v>-10473.52</v>
      </c>
      <c r="AL148" s="545">
        <v>-5766.32</v>
      </c>
      <c r="AM148" s="545">
        <v>-58.84</v>
      </c>
      <c r="AN148" s="545">
        <v>-103440.72</v>
      </c>
      <c r="AO148" s="545">
        <v>-39698.088199999998</v>
      </c>
      <c r="AP148" s="545">
        <v>-1088842.082470678</v>
      </c>
      <c r="AQ148" s="563">
        <v>-1015988.738661842</v>
      </c>
      <c r="AR148" s="563">
        <v>-175343.2</v>
      </c>
      <c r="AS148" s="563">
        <v>-67195.28</v>
      </c>
      <c r="AT148" s="563">
        <v>-279151.67519919347</v>
      </c>
      <c r="AU148" s="563">
        <v>-22888.76</v>
      </c>
      <c r="AV148" s="563">
        <v>83198.100267148111</v>
      </c>
      <c r="AW148" s="563">
        <v>-27958.850769834979</v>
      </c>
      <c r="AX148" s="556">
        <v>-2759374.2950344002</v>
      </c>
      <c r="AY148" s="545"/>
      <c r="AZ148" s="580">
        <v>3262995.341599443</v>
      </c>
      <c r="BA148" s="581">
        <v>375551.72333187959</v>
      </c>
      <c r="BB148" s="574"/>
      <c r="BC148" s="585">
        <v>13443001.26347433</v>
      </c>
      <c r="BD148" s="563">
        <v>-38868.5</v>
      </c>
      <c r="BE148" s="574">
        <v>13404132.76347433</v>
      </c>
      <c r="BF148" s="594"/>
      <c r="BG148" s="545">
        <v>1123.6106101291639</v>
      </c>
      <c r="BH148" s="545">
        <v>191.2935622025833</v>
      </c>
      <c r="BI148" s="545">
        <v>915.26408905506469</v>
      </c>
      <c r="BJ148" s="545">
        <v>762.59765465669602</v>
      </c>
      <c r="BK148" s="545">
        <v>48.285200543847722</v>
      </c>
      <c r="BL148" s="545">
        <v>43.751762406526169</v>
      </c>
      <c r="BM148" s="556">
        <v>3084.8028789938821</v>
      </c>
      <c r="BN148" s="545"/>
      <c r="BO148" s="545">
        <v>17.877213618624651</v>
      </c>
      <c r="BP148" s="545">
        <v>22.558199999999999</v>
      </c>
      <c r="BQ148" s="545">
        <v>274.99830356900071</v>
      </c>
      <c r="BR148" s="545">
        <v>69.811837185588033</v>
      </c>
      <c r="BS148" s="545">
        <v>20.493099891736101</v>
      </c>
      <c r="BT148" s="545">
        <v>0</v>
      </c>
      <c r="BU148" s="545">
        <v>120.0494884432359</v>
      </c>
      <c r="BV148" s="545">
        <v>16.607028077317288</v>
      </c>
      <c r="BW148" s="545">
        <v>12.55726334126445</v>
      </c>
      <c r="BX148" s="556">
        <v>554.952434126767</v>
      </c>
      <c r="BY148" s="555"/>
      <c r="BZ148" s="556">
        <v>3639.7553131206491</v>
      </c>
      <c r="CA148" s="556">
        <v>-1548.79</v>
      </c>
      <c r="CB148" s="556">
        <v>2090.9653131206492</v>
      </c>
      <c r="CC148" s="600">
        <v>0.57447963756879572</v>
      </c>
      <c r="CD148" s="600"/>
      <c r="CE148" s="545">
        <v>0</v>
      </c>
      <c r="CF148" s="545">
        <v>0</v>
      </c>
      <c r="CG148" s="545">
        <v>6.4225231950077042</v>
      </c>
      <c r="CH148" s="545">
        <v>21.07883630734435</v>
      </c>
      <c r="CI148" s="545">
        <v>16.78630045269734</v>
      </c>
      <c r="CJ148" s="556">
        <v>44.287659955049399</v>
      </c>
      <c r="CK148" s="545">
        <v>0</v>
      </c>
      <c r="CL148" s="545">
        <v>-0.98</v>
      </c>
      <c r="CM148" s="545">
        <v>-1.78</v>
      </c>
      <c r="CN148" s="545">
        <v>-0.98</v>
      </c>
      <c r="CO148" s="545">
        <v>-0.01</v>
      </c>
      <c r="CP148" s="545">
        <v>-17.579999999999998</v>
      </c>
      <c r="CQ148" s="545">
        <v>-6.7467858939496939</v>
      </c>
      <c r="CR148" s="545">
        <v>-185.05133964491469</v>
      </c>
      <c r="CS148" s="545">
        <v>-172.66973804586021</v>
      </c>
      <c r="CT148" s="545">
        <v>-29.8</v>
      </c>
      <c r="CU148" s="545">
        <v>-11.42</v>
      </c>
      <c r="CV148" s="545">
        <v>-47.442500883615487</v>
      </c>
      <c r="CW148" s="545">
        <v>-3.89</v>
      </c>
      <c r="CX148" s="545">
        <v>14.139717924396351</v>
      </c>
      <c r="CY148" s="545">
        <v>-4.7516741621065561</v>
      </c>
      <c r="CZ148" s="556">
        <v>-468.96232070605032</v>
      </c>
      <c r="DA148" s="545"/>
      <c r="DB148" s="556">
        <v>554.55393297067349</v>
      </c>
      <c r="DC148" s="556">
        <v>63.825921708341212</v>
      </c>
      <c r="DD148" s="545">
        <v>0</v>
      </c>
      <c r="DE148" s="554">
        <v>2284.6705070486628</v>
      </c>
      <c r="DF148" s="545">
        <v>-6.6057953772943572</v>
      </c>
      <c r="DG148" s="556">
        <v>2278.064711671369</v>
      </c>
    </row>
    <row r="149" spans="1:111">
      <c r="A149" s="568">
        <v>441</v>
      </c>
      <c r="B149" s="576">
        <v>9</v>
      </c>
      <c r="C149" s="577">
        <v>4358</v>
      </c>
      <c r="D149" s="546" t="s">
        <v>180</v>
      </c>
      <c r="E149" s="578">
        <v>1354559.09</v>
      </c>
      <c r="F149" s="578">
        <v>219391.02</v>
      </c>
      <c r="G149" s="578">
        <v>1773345.7</v>
      </c>
      <c r="H149" s="578">
        <v>1841936.95</v>
      </c>
      <c r="I149" s="578">
        <v>269223.48</v>
      </c>
      <c r="J149" s="578">
        <v>184448.01</v>
      </c>
      <c r="K149" s="579">
        <v>5642904.25</v>
      </c>
      <c r="L149" s="545"/>
      <c r="M149" s="578">
        <v>299155.76648745983</v>
      </c>
      <c r="N149" s="578">
        <v>0</v>
      </c>
      <c r="O149" s="578">
        <v>0</v>
      </c>
      <c r="P149" s="578">
        <v>496934.96</v>
      </c>
      <c r="Q149" s="578">
        <v>632873.07535290765</v>
      </c>
      <c r="R149" s="578">
        <v>0</v>
      </c>
      <c r="S149" s="571">
        <v>0</v>
      </c>
      <c r="T149" s="578">
        <v>127249.6572472557</v>
      </c>
      <c r="U149" s="578">
        <v>180912.95250000001</v>
      </c>
      <c r="V149" s="572">
        <v>1737126.4115876229</v>
      </c>
      <c r="W149" s="573"/>
      <c r="X149" s="574">
        <v>7380030.6615876239</v>
      </c>
      <c r="Y149" s="555">
        <v>-6749626.8200000003</v>
      </c>
      <c r="Z149" s="584">
        <v>630403.84158762358</v>
      </c>
      <c r="AA149" s="600">
        <v>8.5420219846621667E-2</v>
      </c>
      <c r="AB149" s="600"/>
      <c r="AC149" s="569">
        <v>189723.647344</v>
      </c>
      <c r="AD149" s="569">
        <v>0</v>
      </c>
      <c r="AE149" s="569">
        <v>42897.071410515848</v>
      </c>
      <c r="AF149" s="569">
        <v>78127.753000034703</v>
      </c>
      <c r="AG149" s="569">
        <v>0</v>
      </c>
      <c r="AH149" s="570">
        <v>310748.47175455058</v>
      </c>
      <c r="AI149" s="545"/>
      <c r="AJ149" s="545">
        <v>-4270.84</v>
      </c>
      <c r="AK149" s="545">
        <v>-7757.24</v>
      </c>
      <c r="AL149" s="545">
        <v>-4270.84</v>
      </c>
      <c r="AM149" s="545">
        <v>-43.58</v>
      </c>
      <c r="AN149" s="545">
        <v>-76613.64</v>
      </c>
      <c r="AO149" s="545">
        <v>-173123.77</v>
      </c>
      <c r="AP149" s="545">
        <v>-829996.46312295948</v>
      </c>
      <c r="AQ149" s="563">
        <v>-135250.73217351601</v>
      </c>
      <c r="AR149" s="563">
        <v>-129868.4</v>
      </c>
      <c r="AS149" s="563">
        <v>-49768.36</v>
      </c>
      <c r="AT149" s="563">
        <v>-21278.06751627662</v>
      </c>
      <c r="AU149" s="563">
        <v>-16952.62</v>
      </c>
      <c r="AV149" s="563">
        <v>229570.7043916675</v>
      </c>
      <c r="AW149" s="563">
        <v>-1281.699724984283</v>
      </c>
      <c r="AX149" s="556">
        <v>-1220905.548146069</v>
      </c>
      <c r="AY149" s="545"/>
      <c r="AZ149" s="580">
        <v>1275806.987238952</v>
      </c>
      <c r="BA149" s="581">
        <v>601870.83843250549</v>
      </c>
      <c r="BB149" s="574"/>
      <c r="BC149" s="585">
        <v>1597924.5908675629</v>
      </c>
      <c r="BD149" s="563">
        <v>-75970.25</v>
      </c>
      <c r="BE149" s="574">
        <v>1521954.3408675629</v>
      </c>
      <c r="BF149" s="594"/>
      <c r="BG149" s="545">
        <v>310.82126893070222</v>
      </c>
      <c r="BH149" s="545">
        <v>50.342134006424963</v>
      </c>
      <c r="BI149" s="545">
        <v>406.91732446076179</v>
      </c>
      <c r="BJ149" s="545">
        <v>422.65648233134459</v>
      </c>
      <c r="BK149" s="545">
        <v>61.776842588343271</v>
      </c>
      <c r="BL149" s="545">
        <v>42.324004130335013</v>
      </c>
      <c r="BM149" s="556">
        <v>1294.8380564479121</v>
      </c>
      <c r="BN149" s="545"/>
      <c r="BO149" s="545">
        <v>68.645196532230344</v>
      </c>
      <c r="BP149" s="545">
        <v>0</v>
      </c>
      <c r="BQ149" s="545">
        <v>0</v>
      </c>
      <c r="BR149" s="545">
        <v>114.0282147774208</v>
      </c>
      <c r="BS149" s="545">
        <v>145.22099021406791</v>
      </c>
      <c r="BT149" s="545">
        <v>0</v>
      </c>
      <c r="BU149" s="545">
        <v>0</v>
      </c>
      <c r="BV149" s="545">
        <v>29.19909528390447</v>
      </c>
      <c r="BW149" s="545">
        <v>41.512839031665912</v>
      </c>
      <c r="BX149" s="556">
        <v>398.60633583928939</v>
      </c>
      <c r="BY149" s="555"/>
      <c r="BZ149" s="556">
        <v>1693.444392287201</v>
      </c>
      <c r="CA149" s="556">
        <v>-1548.79</v>
      </c>
      <c r="CB149" s="556">
        <v>144.6543922872014</v>
      </c>
      <c r="CC149" s="600">
        <v>8.5420219846621667E-2</v>
      </c>
      <c r="CD149" s="600"/>
      <c r="CE149" s="545">
        <v>43.534568</v>
      </c>
      <c r="CF149" s="545">
        <v>0</v>
      </c>
      <c r="CG149" s="545">
        <v>9.8432931185213075</v>
      </c>
      <c r="CH149" s="545">
        <v>17.927432996795481</v>
      </c>
      <c r="CI149" s="545">
        <v>0</v>
      </c>
      <c r="CJ149" s="556">
        <v>71.305294115316798</v>
      </c>
      <c r="CK149" s="545">
        <v>0</v>
      </c>
      <c r="CL149" s="545">
        <v>-0.98</v>
      </c>
      <c r="CM149" s="545">
        <v>-1.78</v>
      </c>
      <c r="CN149" s="545">
        <v>-0.98</v>
      </c>
      <c r="CO149" s="545">
        <v>-0.01</v>
      </c>
      <c r="CP149" s="545">
        <v>-17.579999999999998</v>
      </c>
      <c r="CQ149" s="545">
        <v>-39.725509407985307</v>
      </c>
      <c r="CR149" s="545">
        <v>-190.4535252691509</v>
      </c>
      <c r="CS149" s="545">
        <v>-31.035046391352921</v>
      </c>
      <c r="CT149" s="545">
        <v>-29.8</v>
      </c>
      <c r="CU149" s="545">
        <v>-11.42</v>
      </c>
      <c r="CV149" s="545">
        <v>-4.8825304075898606</v>
      </c>
      <c r="CW149" s="545">
        <v>-3.89</v>
      </c>
      <c r="CX149" s="545">
        <v>52.677995500612099</v>
      </c>
      <c r="CY149" s="545">
        <v>-0.29410273634334161</v>
      </c>
      <c r="CZ149" s="556">
        <v>-280.15271871181022</v>
      </c>
      <c r="DA149" s="545"/>
      <c r="DB149" s="556">
        <v>292.75057072945202</v>
      </c>
      <c r="DC149" s="556">
        <v>138.10712217359011</v>
      </c>
      <c r="DD149" s="545">
        <v>0</v>
      </c>
      <c r="DE149" s="554">
        <v>366.66466059375011</v>
      </c>
      <c r="DF149" s="545">
        <v>-17.432365764111982</v>
      </c>
      <c r="DG149" s="556">
        <v>349.23229482963808</v>
      </c>
    </row>
    <row r="150" spans="1:111">
      <c r="A150" s="568">
        <v>444</v>
      </c>
      <c r="B150" s="576">
        <v>1</v>
      </c>
      <c r="C150" s="577">
        <v>45687</v>
      </c>
      <c r="D150" s="546" t="s">
        <v>181</v>
      </c>
      <c r="E150" s="578">
        <v>17456768.140000001</v>
      </c>
      <c r="F150" s="578">
        <v>3920422.14</v>
      </c>
      <c r="G150" s="578">
        <v>23699090</v>
      </c>
      <c r="H150" s="578">
        <v>24568392.100000001</v>
      </c>
      <c r="I150" s="578">
        <v>2714424.32</v>
      </c>
      <c r="J150" s="578">
        <v>2175763.5299999998</v>
      </c>
      <c r="K150" s="579">
        <v>74534860.229999989</v>
      </c>
      <c r="L150" s="545"/>
      <c r="M150" s="578">
        <v>3135464.3716296591</v>
      </c>
      <c r="N150" s="578">
        <v>1030616.4834</v>
      </c>
      <c r="O150" s="578">
        <v>469932.42239999998</v>
      </c>
      <c r="P150" s="578">
        <v>6243747.3200000003</v>
      </c>
      <c r="Q150" s="578">
        <v>793189.89755229326</v>
      </c>
      <c r="R150" s="578">
        <v>0</v>
      </c>
      <c r="S150" s="571">
        <v>0</v>
      </c>
      <c r="T150" s="578">
        <v>1518991.203789131</v>
      </c>
      <c r="U150" s="578">
        <v>2138193.6475</v>
      </c>
      <c r="V150" s="572">
        <v>15330135.346271081</v>
      </c>
      <c r="W150" s="573"/>
      <c r="X150" s="574">
        <v>89864995.576271072</v>
      </c>
      <c r="Y150" s="555">
        <v>-70759568.730000004</v>
      </c>
      <c r="Z150" s="584">
        <v>19105426.846271072</v>
      </c>
      <c r="AA150" s="600">
        <v>0.2126014331136947</v>
      </c>
      <c r="AB150" s="600"/>
      <c r="AC150" s="569">
        <v>0</v>
      </c>
      <c r="AD150" s="569">
        <v>0</v>
      </c>
      <c r="AE150" s="569">
        <v>497993.18914605287</v>
      </c>
      <c r="AF150" s="569">
        <v>961334.06363481202</v>
      </c>
      <c r="AG150" s="569">
        <v>0</v>
      </c>
      <c r="AH150" s="570">
        <v>1459327.2527808649</v>
      </c>
      <c r="AI150" s="545"/>
      <c r="AJ150" s="545">
        <v>-44773.26</v>
      </c>
      <c r="AK150" s="545">
        <v>-81322.86</v>
      </c>
      <c r="AL150" s="545">
        <v>-44773.26</v>
      </c>
      <c r="AM150" s="545">
        <v>-456.87</v>
      </c>
      <c r="AN150" s="545">
        <v>-803177.46</v>
      </c>
      <c r="AO150" s="545">
        <v>-2554957.4190500001</v>
      </c>
      <c r="AP150" s="545">
        <v>2478386.7976316558</v>
      </c>
      <c r="AQ150" s="563">
        <v>1983331.261219155</v>
      </c>
      <c r="AR150" s="563">
        <v>-1361472.6</v>
      </c>
      <c r="AS150" s="563">
        <v>-521745.54</v>
      </c>
      <c r="AT150" s="563">
        <v>-539546.59676926374</v>
      </c>
      <c r="AU150" s="563">
        <v>-177722.43</v>
      </c>
      <c r="AV150" s="563">
        <v>2117799.1890837401</v>
      </c>
      <c r="AW150" s="563">
        <v>-118601.3724535236</v>
      </c>
      <c r="AX150" s="556">
        <v>330967.57966176368</v>
      </c>
      <c r="AY150" s="545"/>
      <c r="AZ150" s="580">
        <v>4361149.6003389414</v>
      </c>
      <c r="BA150" s="581">
        <v>4014801.378002658</v>
      </c>
      <c r="BB150" s="574"/>
      <c r="BC150" s="585">
        <v>29271672.6570553</v>
      </c>
      <c r="BD150" s="563">
        <v>2818107.59</v>
      </c>
      <c r="BE150" s="574">
        <v>32089780.2470553</v>
      </c>
      <c r="BF150" s="594"/>
      <c r="BG150" s="545">
        <v>382.09486593560541</v>
      </c>
      <c r="BH150" s="545">
        <v>85.810452426291945</v>
      </c>
      <c r="BI150" s="545">
        <v>518.7272090529035</v>
      </c>
      <c r="BJ150" s="545">
        <v>537.75454943419345</v>
      </c>
      <c r="BK150" s="545">
        <v>59.413494429487599</v>
      </c>
      <c r="BL150" s="545">
        <v>47.623252347494898</v>
      </c>
      <c r="BM150" s="556">
        <v>1631.423823625976</v>
      </c>
      <c r="BN150" s="545"/>
      <c r="BO150" s="545">
        <v>68.629246210730827</v>
      </c>
      <c r="BP150" s="545">
        <v>22.558199999999999</v>
      </c>
      <c r="BQ150" s="545">
        <v>10.28591114321361</v>
      </c>
      <c r="BR150" s="545">
        <v>136.66354367763259</v>
      </c>
      <c r="BS150" s="545">
        <v>17.361391589561439</v>
      </c>
      <c r="BT150" s="545">
        <v>0</v>
      </c>
      <c r="BU150" s="545">
        <v>0</v>
      </c>
      <c r="BV150" s="545">
        <v>33.247777349993008</v>
      </c>
      <c r="BW150" s="545">
        <v>46.800920338389489</v>
      </c>
      <c r="BX150" s="556">
        <v>335.54699030952088</v>
      </c>
      <c r="BY150" s="555"/>
      <c r="BZ150" s="556">
        <v>1966.970813935498</v>
      </c>
      <c r="CA150" s="556">
        <v>-1548.79</v>
      </c>
      <c r="CB150" s="556">
        <v>418.18081393549738</v>
      </c>
      <c r="CC150" s="600">
        <v>0.21260143311369481</v>
      </c>
      <c r="CD150" s="600"/>
      <c r="CE150" s="545">
        <v>0</v>
      </c>
      <c r="CF150" s="545">
        <v>0</v>
      </c>
      <c r="CG150" s="545">
        <v>10.90010701394386</v>
      </c>
      <c r="CH150" s="545">
        <v>21.04174193172701</v>
      </c>
      <c r="CI150" s="545">
        <v>0</v>
      </c>
      <c r="CJ150" s="556">
        <v>31.94184894567087</v>
      </c>
      <c r="CK150" s="545">
        <v>0</v>
      </c>
      <c r="CL150" s="545">
        <v>-0.98000000000000009</v>
      </c>
      <c r="CM150" s="545">
        <v>-1.78</v>
      </c>
      <c r="CN150" s="545">
        <v>-0.98000000000000009</v>
      </c>
      <c r="CO150" s="545">
        <v>-0.01</v>
      </c>
      <c r="CP150" s="545">
        <v>-17.579999999999998</v>
      </c>
      <c r="CQ150" s="545">
        <v>-55.923072625692207</v>
      </c>
      <c r="CR150" s="545">
        <v>54.247089929994438</v>
      </c>
      <c r="CS150" s="545">
        <v>43.411282448380398</v>
      </c>
      <c r="CT150" s="545">
        <v>-29.8</v>
      </c>
      <c r="CU150" s="545">
        <v>-11.42</v>
      </c>
      <c r="CV150" s="545">
        <v>-11.80963067763836</v>
      </c>
      <c r="CW150" s="545">
        <v>-3.89</v>
      </c>
      <c r="CX150" s="545">
        <v>46.354525118386839</v>
      </c>
      <c r="CY150" s="545">
        <v>-2.5959544827527208</v>
      </c>
      <c r="CZ150" s="556">
        <v>7.2442397106783929</v>
      </c>
      <c r="DA150" s="545"/>
      <c r="DB150" s="556">
        <v>95.457123477990251</v>
      </c>
      <c r="DC150" s="556">
        <v>87.876231269347031</v>
      </c>
      <c r="DD150" s="545">
        <v>0</v>
      </c>
      <c r="DE150" s="554">
        <v>640.70025733918396</v>
      </c>
      <c r="DF150" s="545">
        <v>61.682920524438032</v>
      </c>
      <c r="DG150" s="556">
        <v>702.383177863622</v>
      </c>
    </row>
    <row r="151" spans="1:111">
      <c r="A151" s="568">
        <v>445</v>
      </c>
      <c r="B151" s="576">
        <v>2</v>
      </c>
      <c r="C151" s="577">
        <v>14868</v>
      </c>
      <c r="D151" s="546" t="s">
        <v>182</v>
      </c>
      <c r="E151" s="578">
        <v>5579706.9800000004</v>
      </c>
      <c r="F151" s="578">
        <v>1039722.66</v>
      </c>
      <c r="G151" s="578">
        <v>7828871.8000000007</v>
      </c>
      <c r="H151" s="578">
        <v>7963261.25</v>
      </c>
      <c r="I151" s="578">
        <v>885052.88</v>
      </c>
      <c r="J151" s="578">
        <v>671346</v>
      </c>
      <c r="K151" s="579">
        <v>23967961.57</v>
      </c>
      <c r="L151" s="545"/>
      <c r="M151" s="578">
        <v>612775.02638662467</v>
      </c>
      <c r="N151" s="578">
        <v>335395.31760000013</v>
      </c>
      <c r="O151" s="578">
        <v>2399712.3125999998</v>
      </c>
      <c r="P151" s="578">
        <v>1390616.38</v>
      </c>
      <c r="Q151" s="578">
        <v>746342.59377535328</v>
      </c>
      <c r="R151" s="578">
        <v>6594998.7599999998</v>
      </c>
      <c r="S151" s="571">
        <v>0</v>
      </c>
      <c r="T151" s="578">
        <v>384419.75422175479</v>
      </c>
      <c r="U151" s="578">
        <v>427726.76500000001</v>
      </c>
      <c r="V151" s="572">
        <v>12891986.909583731</v>
      </c>
      <c r="W151" s="573"/>
      <c r="X151" s="574">
        <v>36859948.479583733</v>
      </c>
      <c r="Y151" s="555">
        <v>-23027409.719999999</v>
      </c>
      <c r="Z151" s="584">
        <v>13832538.75958373</v>
      </c>
      <c r="AA151" s="600">
        <v>0.37527287286484962</v>
      </c>
      <c r="AB151" s="600"/>
      <c r="AC151" s="569">
        <v>0</v>
      </c>
      <c r="AD151" s="569">
        <v>0</v>
      </c>
      <c r="AE151" s="569">
        <v>163438.0405276315</v>
      </c>
      <c r="AF151" s="569">
        <v>291670.23457087111</v>
      </c>
      <c r="AG151" s="569">
        <v>0</v>
      </c>
      <c r="AH151" s="570">
        <v>455108.27509850258</v>
      </c>
      <c r="AI151" s="545"/>
      <c r="AJ151" s="545">
        <v>-14570.64</v>
      </c>
      <c r="AK151" s="545">
        <v>-26465.040000000001</v>
      </c>
      <c r="AL151" s="545">
        <v>-14570.64</v>
      </c>
      <c r="AM151" s="545">
        <v>-148.68</v>
      </c>
      <c r="AN151" s="545">
        <v>-261379.44</v>
      </c>
      <c r="AO151" s="545">
        <v>-318282.01075000002</v>
      </c>
      <c r="AP151" s="545">
        <v>-4499630.5183719164</v>
      </c>
      <c r="AQ151" s="563">
        <v>-414124.31526721222</v>
      </c>
      <c r="AR151" s="563">
        <v>-443066.4</v>
      </c>
      <c r="AS151" s="563">
        <v>-169792.56</v>
      </c>
      <c r="AT151" s="563">
        <v>-174173.81139880561</v>
      </c>
      <c r="AU151" s="563">
        <v>-57836.52</v>
      </c>
      <c r="AV151" s="563">
        <v>337696.10070079088</v>
      </c>
      <c r="AW151" s="563">
        <v>-37575.972645305912</v>
      </c>
      <c r="AX151" s="556">
        <v>-6093920.4477324504</v>
      </c>
      <c r="AY151" s="545"/>
      <c r="AZ151" s="580">
        <v>-40426.091639857543</v>
      </c>
      <c r="BA151" s="581">
        <v>1420571.82060202</v>
      </c>
      <c r="BB151" s="574"/>
      <c r="BC151" s="585">
        <v>9573872.3159119487</v>
      </c>
      <c r="BD151" s="563">
        <v>249200.08749999999</v>
      </c>
      <c r="BE151" s="574">
        <v>9823072.4034119491</v>
      </c>
      <c r="BF151" s="594"/>
      <c r="BG151" s="545">
        <v>375.28295534032827</v>
      </c>
      <c r="BH151" s="545">
        <v>69.930230024213074</v>
      </c>
      <c r="BI151" s="545">
        <v>526.55850147968795</v>
      </c>
      <c r="BJ151" s="545">
        <v>535.59733992467045</v>
      </c>
      <c r="BK151" s="545">
        <v>59.527366155501753</v>
      </c>
      <c r="BL151" s="545">
        <v>45.153753026634377</v>
      </c>
      <c r="BM151" s="556">
        <v>1612.050145951036</v>
      </c>
      <c r="BN151" s="545"/>
      <c r="BO151" s="545">
        <v>41.21435474755345</v>
      </c>
      <c r="BP151" s="545">
        <v>22.558199999999999</v>
      </c>
      <c r="BQ151" s="545">
        <v>161.40115096852301</v>
      </c>
      <c r="BR151" s="545">
        <v>93.530829970406231</v>
      </c>
      <c r="BS151" s="545">
        <v>50.197914566542458</v>
      </c>
      <c r="BT151" s="545">
        <v>443.57</v>
      </c>
      <c r="BU151" s="545">
        <v>0</v>
      </c>
      <c r="BV151" s="545">
        <v>25.855512121452438</v>
      </c>
      <c r="BW151" s="545">
        <v>28.768278517621731</v>
      </c>
      <c r="BX151" s="556">
        <v>867.09624089209933</v>
      </c>
      <c r="BY151" s="555"/>
      <c r="BZ151" s="556">
        <v>2479.1463868431351</v>
      </c>
      <c r="CA151" s="556">
        <v>-1548.79</v>
      </c>
      <c r="CB151" s="556">
        <v>930.35638684313517</v>
      </c>
      <c r="CC151" s="600">
        <v>0.37527287286484962</v>
      </c>
      <c r="CD151" s="600"/>
      <c r="CE151" s="545">
        <v>0</v>
      </c>
      <c r="CF151" s="545">
        <v>0</v>
      </c>
      <c r="CG151" s="545">
        <v>10.99260428622757</v>
      </c>
      <c r="CH151" s="545">
        <v>19.617314673854661</v>
      </c>
      <c r="CI151" s="545">
        <v>0</v>
      </c>
      <c r="CJ151" s="556">
        <v>30.609918960082229</v>
      </c>
      <c r="CK151" s="545">
        <v>0</v>
      </c>
      <c r="CL151" s="545">
        <v>-0.98</v>
      </c>
      <c r="CM151" s="545">
        <v>-1.78</v>
      </c>
      <c r="CN151" s="545">
        <v>-0.98</v>
      </c>
      <c r="CO151" s="545">
        <v>-0.01</v>
      </c>
      <c r="CP151" s="545">
        <v>-17.579999999999998</v>
      </c>
      <c r="CQ151" s="545">
        <v>-21.407183935297279</v>
      </c>
      <c r="CR151" s="545">
        <v>-302.63858746111902</v>
      </c>
      <c r="CS151" s="545">
        <v>-27.853397583213091</v>
      </c>
      <c r="CT151" s="545">
        <v>-29.8</v>
      </c>
      <c r="CU151" s="545">
        <v>-11.42</v>
      </c>
      <c r="CV151" s="545">
        <v>-11.7146765804954</v>
      </c>
      <c r="CW151" s="545">
        <v>-3.89</v>
      </c>
      <c r="CX151" s="545">
        <v>22.712947316437379</v>
      </c>
      <c r="CY151" s="545">
        <v>-2.527305128148098</v>
      </c>
      <c r="CZ151" s="556">
        <v>-409.86820337183548</v>
      </c>
      <c r="DA151" s="545"/>
      <c r="DB151" s="556">
        <v>-2.7189999757773431</v>
      </c>
      <c r="DC151" s="556">
        <v>95.545589225317471</v>
      </c>
      <c r="DD151" s="545">
        <v>0</v>
      </c>
      <c r="DE151" s="554">
        <v>643.92469168092202</v>
      </c>
      <c r="DF151" s="545">
        <v>16.76083451035781</v>
      </c>
      <c r="DG151" s="556">
        <v>660.68552619127991</v>
      </c>
    </row>
    <row r="152" spans="1:111">
      <c r="A152" s="568">
        <v>475</v>
      </c>
      <c r="B152" s="576">
        <v>15</v>
      </c>
      <c r="C152" s="577">
        <v>5415</v>
      </c>
      <c r="D152" s="546" t="s">
        <v>183</v>
      </c>
      <c r="E152" s="578">
        <v>2798824.08</v>
      </c>
      <c r="F152" s="578">
        <v>600940.62</v>
      </c>
      <c r="G152" s="578">
        <v>2590555.7000000002</v>
      </c>
      <c r="H152" s="578">
        <v>2839075.75</v>
      </c>
      <c r="I152" s="578">
        <v>317253.96000000002</v>
      </c>
      <c r="J152" s="578">
        <v>239791.02</v>
      </c>
      <c r="K152" s="579">
        <v>9386441.1300000008</v>
      </c>
      <c r="L152" s="545"/>
      <c r="M152" s="578">
        <v>157622.2786189428</v>
      </c>
      <c r="N152" s="578">
        <v>122152.65300000001</v>
      </c>
      <c r="O152" s="578">
        <v>1375930.9638</v>
      </c>
      <c r="P152" s="578">
        <v>635195.09</v>
      </c>
      <c r="Q152" s="578">
        <v>440464.20496921107</v>
      </c>
      <c r="R152" s="578">
        <v>2401931.5499999998</v>
      </c>
      <c r="S152" s="571">
        <v>0</v>
      </c>
      <c r="T152" s="578">
        <v>117457.12493543549</v>
      </c>
      <c r="U152" s="578">
        <v>122872.405</v>
      </c>
      <c r="V152" s="572">
        <v>5373626.2703235894</v>
      </c>
      <c r="W152" s="573"/>
      <c r="X152" s="574">
        <v>14760067.40032359</v>
      </c>
      <c r="Y152" s="555">
        <v>-8386697.8499999996</v>
      </c>
      <c r="Z152" s="584">
        <v>6373369.5503235888</v>
      </c>
      <c r="AA152" s="600">
        <v>0.43179813326488359</v>
      </c>
      <c r="AB152" s="600"/>
      <c r="AC152" s="569">
        <v>29213.53512</v>
      </c>
      <c r="AD152" s="569">
        <v>0</v>
      </c>
      <c r="AE152" s="569">
        <v>52872.985470293534</v>
      </c>
      <c r="AF152" s="569">
        <v>114122.69684478881</v>
      </c>
      <c r="AG152" s="569">
        <v>0</v>
      </c>
      <c r="AH152" s="570">
        <v>196209.2174350823</v>
      </c>
      <c r="AI152" s="545"/>
      <c r="AJ152" s="545">
        <v>-5306.7</v>
      </c>
      <c r="AK152" s="545">
        <v>-9638.7000000000007</v>
      </c>
      <c r="AL152" s="545">
        <v>-5306.7</v>
      </c>
      <c r="AM152" s="545">
        <v>-54.15</v>
      </c>
      <c r="AN152" s="545">
        <v>-95195.7</v>
      </c>
      <c r="AO152" s="545">
        <v>-63695.839999999997</v>
      </c>
      <c r="AP152" s="545">
        <v>-1368804.304679954</v>
      </c>
      <c r="AQ152" s="563">
        <v>-843239.03479189507</v>
      </c>
      <c r="AR152" s="563">
        <v>-161367</v>
      </c>
      <c r="AS152" s="563">
        <v>-61839.3</v>
      </c>
      <c r="AT152" s="563">
        <v>-119844.86556549471</v>
      </c>
      <c r="AU152" s="563">
        <v>-21064.35</v>
      </c>
      <c r="AV152" s="563">
        <v>95482.600630911737</v>
      </c>
      <c r="AW152" s="563">
        <v>-13641.957877921281</v>
      </c>
      <c r="AX152" s="556">
        <v>-2673516.0022843541</v>
      </c>
      <c r="AY152" s="545"/>
      <c r="AZ152" s="580">
        <v>1714029.7847665651</v>
      </c>
      <c r="BA152" s="581">
        <v>695235.44364162406</v>
      </c>
      <c r="BB152" s="574"/>
      <c r="BC152" s="585">
        <v>6305327.9938825062</v>
      </c>
      <c r="BD152" s="563">
        <v>841061.33750000002</v>
      </c>
      <c r="BE152" s="574">
        <v>7146389.3313825075</v>
      </c>
      <c r="BF152" s="594"/>
      <c r="BG152" s="545">
        <v>516.86501939058178</v>
      </c>
      <c r="BH152" s="545">
        <v>110.9770304709141</v>
      </c>
      <c r="BI152" s="545">
        <v>478.40363804247471</v>
      </c>
      <c r="BJ152" s="545">
        <v>524.29838411819026</v>
      </c>
      <c r="BK152" s="545">
        <v>58.587988919667588</v>
      </c>
      <c r="BL152" s="545">
        <v>44.282736842105258</v>
      </c>
      <c r="BM152" s="556">
        <v>1733.4147977839341</v>
      </c>
      <c r="BN152" s="545"/>
      <c r="BO152" s="545">
        <v>29.108454038585919</v>
      </c>
      <c r="BP152" s="545">
        <v>22.558199999999999</v>
      </c>
      <c r="BQ152" s="545">
        <v>254.09620753462599</v>
      </c>
      <c r="BR152" s="545">
        <v>117.30287903970449</v>
      </c>
      <c r="BS152" s="545">
        <v>81.341496762550534</v>
      </c>
      <c r="BT152" s="545">
        <v>443.57</v>
      </c>
      <c r="BU152" s="545">
        <v>0</v>
      </c>
      <c r="BV152" s="545">
        <v>21.691066470071199</v>
      </c>
      <c r="BW152" s="545">
        <v>22.691118190212379</v>
      </c>
      <c r="BX152" s="556">
        <v>992.35942203575041</v>
      </c>
      <c r="BY152" s="555"/>
      <c r="BZ152" s="556">
        <v>2725.7742198196838</v>
      </c>
      <c r="CA152" s="556">
        <v>-1548.79</v>
      </c>
      <c r="CB152" s="556">
        <v>1176.9842198196841</v>
      </c>
      <c r="CC152" s="600">
        <v>0.43179813326488359</v>
      </c>
      <c r="CD152" s="600"/>
      <c r="CE152" s="545">
        <v>5.3949279999999993</v>
      </c>
      <c r="CF152" s="545">
        <v>0</v>
      </c>
      <c r="CG152" s="545">
        <v>9.7641709086414643</v>
      </c>
      <c r="CH152" s="545">
        <v>21.075290276045941</v>
      </c>
      <c r="CI152" s="545">
        <v>0</v>
      </c>
      <c r="CJ152" s="556">
        <v>36.234389184687409</v>
      </c>
      <c r="CK152" s="545">
        <v>0</v>
      </c>
      <c r="CL152" s="545">
        <v>-0.98</v>
      </c>
      <c r="CM152" s="545">
        <v>-1.78</v>
      </c>
      <c r="CN152" s="545">
        <v>-0.98</v>
      </c>
      <c r="CO152" s="545">
        <v>-0.01</v>
      </c>
      <c r="CP152" s="545">
        <v>-17.579999999999998</v>
      </c>
      <c r="CQ152" s="545">
        <v>-11.762851338873499</v>
      </c>
      <c r="CR152" s="545">
        <v>-252.78011166758159</v>
      </c>
      <c r="CS152" s="545">
        <v>-155.7228134426399</v>
      </c>
      <c r="CT152" s="545">
        <v>-29.8</v>
      </c>
      <c r="CU152" s="545">
        <v>-11.42</v>
      </c>
      <c r="CV152" s="545">
        <v>-22.132015801568741</v>
      </c>
      <c r="CW152" s="545">
        <v>-3.890000000000001</v>
      </c>
      <c r="CX152" s="545">
        <v>17.63298257265221</v>
      </c>
      <c r="CY152" s="545">
        <v>-2.519290466836801</v>
      </c>
      <c r="CZ152" s="556">
        <v>-493.72410014484831</v>
      </c>
      <c r="DA152" s="545"/>
      <c r="DB152" s="556">
        <v>316.53366293011362</v>
      </c>
      <c r="DC152" s="556">
        <v>128.39066364572929</v>
      </c>
      <c r="DD152" s="545">
        <v>0</v>
      </c>
      <c r="DE152" s="554">
        <v>1164.418835435366</v>
      </c>
      <c r="DF152" s="545">
        <v>155.32065327793171</v>
      </c>
      <c r="DG152" s="556">
        <v>1319.739488713298</v>
      </c>
    </row>
    <row r="153" spans="1:111">
      <c r="A153" s="568">
        <v>480</v>
      </c>
      <c r="B153" s="576">
        <v>2</v>
      </c>
      <c r="C153" s="577">
        <v>1910</v>
      </c>
      <c r="D153" s="546" t="s">
        <v>184</v>
      </c>
      <c r="E153" s="578">
        <v>771470.74</v>
      </c>
      <c r="F153" s="578">
        <v>162158.57999999999</v>
      </c>
      <c r="G153" s="578">
        <v>1103233.5</v>
      </c>
      <c r="H153" s="578">
        <v>941742.2</v>
      </c>
      <c r="I153" s="578">
        <v>112632.88</v>
      </c>
      <c r="J153" s="578">
        <v>86930.7</v>
      </c>
      <c r="K153" s="579">
        <v>3178168.6</v>
      </c>
      <c r="L153" s="545"/>
      <c r="M153" s="578">
        <v>106430.359917589</v>
      </c>
      <c r="N153" s="578">
        <v>0</v>
      </c>
      <c r="O153" s="578">
        <v>0</v>
      </c>
      <c r="P153" s="578">
        <v>118222.43</v>
      </c>
      <c r="Q153" s="578">
        <v>164771.23898206599</v>
      </c>
      <c r="R153" s="578">
        <v>0</v>
      </c>
      <c r="S153" s="571">
        <v>0</v>
      </c>
      <c r="T153" s="578">
        <v>55943.448379687703</v>
      </c>
      <c r="U153" s="578">
        <v>80112.304999999993</v>
      </c>
      <c r="V153" s="572">
        <v>525479.78227934265</v>
      </c>
      <c r="W153" s="573"/>
      <c r="X153" s="574">
        <v>3703648.382279342</v>
      </c>
      <c r="Y153" s="555">
        <v>-2958188.9</v>
      </c>
      <c r="Z153" s="584">
        <v>745459.48227934213</v>
      </c>
      <c r="AA153" s="600">
        <v>0.20127706664760731</v>
      </c>
      <c r="AB153" s="600"/>
      <c r="AC153" s="569">
        <v>0</v>
      </c>
      <c r="AD153" s="569">
        <v>0</v>
      </c>
      <c r="AE153" s="569">
        <v>16587.520929407921</v>
      </c>
      <c r="AF153" s="569">
        <v>34953.224731865332</v>
      </c>
      <c r="AG153" s="569">
        <v>0</v>
      </c>
      <c r="AH153" s="570">
        <v>51540.745661273249</v>
      </c>
      <c r="AI153" s="545"/>
      <c r="AJ153" s="545">
        <v>-1871.8</v>
      </c>
      <c r="AK153" s="545">
        <v>-3399.8</v>
      </c>
      <c r="AL153" s="545">
        <v>-1871.8</v>
      </c>
      <c r="AM153" s="545">
        <v>-19.100000000000001</v>
      </c>
      <c r="AN153" s="545">
        <v>-33577.800000000003</v>
      </c>
      <c r="AO153" s="545">
        <v>-35770.026250000003</v>
      </c>
      <c r="AP153" s="545">
        <v>111836.9644215631</v>
      </c>
      <c r="AQ153" s="563">
        <v>-8360.4348004328185</v>
      </c>
      <c r="AR153" s="563">
        <v>-56918</v>
      </c>
      <c r="AS153" s="563">
        <v>-21812.2</v>
      </c>
      <c r="AT153" s="563">
        <v>-37913.554333968466</v>
      </c>
      <c r="AU153" s="563">
        <v>-7429.9000000000005</v>
      </c>
      <c r="AV153" s="563">
        <v>87338.324722934267</v>
      </c>
      <c r="AW153" s="563">
        <v>-2016.5691237829451</v>
      </c>
      <c r="AX153" s="556">
        <v>-11785.6953636869</v>
      </c>
      <c r="AY153" s="545"/>
      <c r="AZ153" s="580">
        <v>989567.7888727173</v>
      </c>
      <c r="BA153" s="581">
        <v>332394.23703384591</v>
      </c>
      <c r="BB153" s="574"/>
      <c r="BC153" s="585">
        <v>2107176.5584834921</v>
      </c>
      <c r="BD153" s="563">
        <v>-870831.07499999995</v>
      </c>
      <c r="BE153" s="574">
        <v>1236345.4834834919</v>
      </c>
      <c r="BF153" s="594"/>
      <c r="BG153" s="545">
        <v>403.91138219895288</v>
      </c>
      <c r="BH153" s="545">
        <v>84.899780104712036</v>
      </c>
      <c r="BI153" s="545">
        <v>577.6091623036649</v>
      </c>
      <c r="BJ153" s="545">
        <v>493.05874345549728</v>
      </c>
      <c r="BK153" s="545">
        <v>58.970094240837703</v>
      </c>
      <c r="BL153" s="545">
        <v>45.513455497382203</v>
      </c>
      <c r="BM153" s="556">
        <v>1663.9626178010469</v>
      </c>
      <c r="BN153" s="545"/>
      <c r="BO153" s="545">
        <v>55.722701527533509</v>
      </c>
      <c r="BP153" s="545">
        <v>0</v>
      </c>
      <c r="BQ153" s="545">
        <v>0</v>
      </c>
      <c r="BR153" s="545">
        <v>61.896560209424081</v>
      </c>
      <c r="BS153" s="545">
        <v>86.267664388516209</v>
      </c>
      <c r="BT153" s="545">
        <v>0</v>
      </c>
      <c r="BU153" s="545">
        <v>0</v>
      </c>
      <c r="BV153" s="545">
        <v>29.289763549574712</v>
      </c>
      <c r="BW153" s="545">
        <v>41.943615183246067</v>
      </c>
      <c r="BX153" s="556">
        <v>275.12030485829462</v>
      </c>
      <c r="BY153" s="555"/>
      <c r="BZ153" s="556">
        <v>1939.082922659341</v>
      </c>
      <c r="CA153" s="556">
        <v>-1548.79</v>
      </c>
      <c r="CB153" s="556">
        <v>390.29292265934151</v>
      </c>
      <c r="CC153" s="600">
        <v>0.20127706664760731</v>
      </c>
      <c r="CD153" s="600"/>
      <c r="CE153" s="545">
        <v>0</v>
      </c>
      <c r="CF153" s="545">
        <v>0</v>
      </c>
      <c r="CG153" s="545">
        <v>8.6845659316271835</v>
      </c>
      <c r="CH153" s="545">
        <v>18.30011766066248</v>
      </c>
      <c r="CI153" s="545">
        <v>0</v>
      </c>
      <c r="CJ153" s="556">
        <v>26.98468359228966</v>
      </c>
      <c r="CK153" s="545">
        <v>0</v>
      </c>
      <c r="CL153" s="545">
        <v>-0.98</v>
      </c>
      <c r="CM153" s="545">
        <v>-1.78</v>
      </c>
      <c r="CN153" s="545">
        <v>-0.98</v>
      </c>
      <c r="CO153" s="545">
        <v>-0.01</v>
      </c>
      <c r="CP153" s="545">
        <v>-17.579999999999998</v>
      </c>
      <c r="CQ153" s="545">
        <v>-18.727762434554979</v>
      </c>
      <c r="CR153" s="545">
        <v>58.553384513907368</v>
      </c>
      <c r="CS153" s="545">
        <v>-4.3771909949910048</v>
      </c>
      <c r="CT153" s="545">
        <v>-29.8</v>
      </c>
      <c r="CU153" s="545">
        <v>-11.42</v>
      </c>
      <c r="CV153" s="545">
        <v>-19.850028447103909</v>
      </c>
      <c r="CW153" s="545">
        <v>-3.89</v>
      </c>
      <c r="CX153" s="545">
        <v>45.726871582688098</v>
      </c>
      <c r="CY153" s="545">
        <v>-1.0557953527659401</v>
      </c>
      <c r="CZ153" s="556">
        <v>-6.1705211328203662</v>
      </c>
      <c r="DA153" s="545"/>
      <c r="DB153" s="556">
        <v>518.09831878152738</v>
      </c>
      <c r="DC153" s="556">
        <v>174.02839635279889</v>
      </c>
      <c r="DD153" s="545">
        <v>0</v>
      </c>
      <c r="DE153" s="554">
        <v>1103.2338002531369</v>
      </c>
      <c r="DF153" s="545">
        <v>-455.93249999999989</v>
      </c>
      <c r="DG153" s="556">
        <v>647.30130025313701</v>
      </c>
    </row>
    <row r="154" spans="1:111">
      <c r="A154" s="568">
        <v>481</v>
      </c>
      <c r="B154" s="576">
        <v>2</v>
      </c>
      <c r="C154" s="577">
        <v>9592</v>
      </c>
      <c r="D154" s="546" t="s">
        <v>185</v>
      </c>
      <c r="E154" s="578">
        <v>4960736.2699999996</v>
      </c>
      <c r="F154" s="578">
        <v>1068338.8799999999</v>
      </c>
      <c r="G154" s="578">
        <v>6439614.8000000007</v>
      </c>
      <c r="H154" s="578">
        <v>6079776.8499999996</v>
      </c>
      <c r="I154" s="578">
        <v>540694</v>
      </c>
      <c r="J154" s="578">
        <v>475106.4</v>
      </c>
      <c r="K154" s="579">
        <v>19564267.199999999</v>
      </c>
      <c r="L154" s="545"/>
      <c r="M154" s="578">
        <v>350441.57707159303</v>
      </c>
      <c r="N154" s="578">
        <v>0</v>
      </c>
      <c r="O154" s="578">
        <v>0</v>
      </c>
      <c r="P154" s="578">
        <v>575081.99</v>
      </c>
      <c r="Q154" s="578">
        <v>147864.70255689259</v>
      </c>
      <c r="R154" s="578">
        <v>0</v>
      </c>
      <c r="S154" s="571">
        <v>0</v>
      </c>
      <c r="T154" s="578">
        <v>169069.56323692741</v>
      </c>
      <c r="U154" s="578">
        <v>253227.82750000001</v>
      </c>
      <c r="V154" s="572">
        <v>1495685.6603654129</v>
      </c>
      <c r="W154" s="573"/>
      <c r="X154" s="574">
        <v>21059952.860365409</v>
      </c>
      <c r="Y154" s="555">
        <v>-14855993.68</v>
      </c>
      <c r="Z154" s="584">
        <v>6203959.1803654134</v>
      </c>
      <c r="AA154" s="600">
        <v>0.29458561571812408</v>
      </c>
      <c r="AB154" s="600"/>
      <c r="AC154" s="569">
        <v>0</v>
      </c>
      <c r="AD154" s="569">
        <v>0</v>
      </c>
      <c r="AE154" s="569">
        <v>69726.121027579022</v>
      </c>
      <c r="AF154" s="569">
        <v>246763.22364372481</v>
      </c>
      <c r="AG154" s="569">
        <v>0</v>
      </c>
      <c r="AH154" s="570">
        <v>316489.34467130381</v>
      </c>
      <c r="AI154" s="545"/>
      <c r="AJ154" s="545">
        <v>-9400.16</v>
      </c>
      <c r="AK154" s="545">
        <v>-17073.759999999998</v>
      </c>
      <c r="AL154" s="545">
        <v>-9400.16</v>
      </c>
      <c r="AM154" s="545">
        <v>-95.92</v>
      </c>
      <c r="AN154" s="545">
        <v>-168627.36</v>
      </c>
      <c r="AO154" s="545">
        <v>-100255.02165</v>
      </c>
      <c r="AP154" s="545">
        <v>328508.05771031551</v>
      </c>
      <c r="AQ154" s="563">
        <v>-40753.949618692233</v>
      </c>
      <c r="AR154" s="563">
        <v>-285841.59999999998</v>
      </c>
      <c r="AS154" s="563">
        <v>-109540.64</v>
      </c>
      <c r="AT154" s="563">
        <v>-140818.39317583991</v>
      </c>
      <c r="AU154" s="563">
        <v>-37312.879999999997</v>
      </c>
      <c r="AV154" s="563">
        <v>183448.77365064411</v>
      </c>
      <c r="AW154" s="563">
        <v>-48010.744680318749</v>
      </c>
      <c r="AX154" s="556">
        <v>-455173.75776389142</v>
      </c>
      <c r="AY154" s="545"/>
      <c r="AZ154" s="580">
        <v>526615.63007537602</v>
      </c>
      <c r="BA154" s="581">
        <v>378544.86790904042</v>
      </c>
      <c r="BB154" s="574"/>
      <c r="BC154" s="585">
        <v>6970435.2652572421</v>
      </c>
      <c r="BD154" s="563">
        <v>-291690.4250000001</v>
      </c>
      <c r="BE154" s="574">
        <v>6678744.8402572423</v>
      </c>
      <c r="BF154" s="594"/>
      <c r="BG154" s="545">
        <v>517.17434007506256</v>
      </c>
      <c r="BH154" s="545">
        <v>111.3781150959132</v>
      </c>
      <c r="BI154" s="545">
        <v>671.35266889074239</v>
      </c>
      <c r="BJ154" s="545">
        <v>633.8382871142619</v>
      </c>
      <c r="BK154" s="545">
        <v>56.36926605504587</v>
      </c>
      <c r="BL154" s="545">
        <v>49.531526271893242</v>
      </c>
      <c r="BM154" s="556">
        <v>2039.644203502919</v>
      </c>
      <c r="BN154" s="545"/>
      <c r="BO154" s="545">
        <v>36.534776592117709</v>
      </c>
      <c r="BP154" s="545">
        <v>0</v>
      </c>
      <c r="BQ154" s="545">
        <v>0</v>
      </c>
      <c r="BR154" s="545">
        <v>59.954335904920768</v>
      </c>
      <c r="BS154" s="545">
        <v>15.41541936581449</v>
      </c>
      <c r="BT154" s="545">
        <v>0</v>
      </c>
      <c r="BU154" s="545">
        <v>0</v>
      </c>
      <c r="BV154" s="545">
        <v>17.62610125489234</v>
      </c>
      <c r="BW154" s="545">
        <v>26.399898613427851</v>
      </c>
      <c r="BX154" s="556">
        <v>155.93053173117309</v>
      </c>
      <c r="BY154" s="555"/>
      <c r="BZ154" s="556">
        <v>2195.5747352340918</v>
      </c>
      <c r="CA154" s="556">
        <v>-1548.79</v>
      </c>
      <c r="CB154" s="556">
        <v>646.7847352340923</v>
      </c>
      <c r="CC154" s="600">
        <v>0.29458561571812408</v>
      </c>
      <c r="CD154" s="600"/>
      <c r="CE154" s="545">
        <v>0</v>
      </c>
      <c r="CF154" s="545">
        <v>0</v>
      </c>
      <c r="CG154" s="545">
        <v>7.2691952697642854</v>
      </c>
      <c r="CH154" s="545">
        <v>25.725940746843701</v>
      </c>
      <c r="CI154" s="545">
        <v>0</v>
      </c>
      <c r="CJ154" s="556">
        <v>32.995136016607987</v>
      </c>
      <c r="CK154" s="545">
        <v>0</v>
      </c>
      <c r="CL154" s="545">
        <v>-0.98</v>
      </c>
      <c r="CM154" s="545">
        <v>-1.78</v>
      </c>
      <c r="CN154" s="545">
        <v>-0.98</v>
      </c>
      <c r="CO154" s="545">
        <v>-0.01</v>
      </c>
      <c r="CP154" s="545">
        <v>-17.579999999999998</v>
      </c>
      <c r="CQ154" s="545">
        <v>-10.45194137301918</v>
      </c>
      <c r="CR154" s="545">
        <v>34.248129452701782</v>
      </c>
      <c r="CS154" s="545">
        <v>-4.2487437050346362</v>
      </c>
      <c r="CT154" s="545">
        <v>-29.8</v>
      </c>
      <c r="CU154" s="545">
        <v>-11.42</v>
      </c>
      <c r="CV154" s="545">
        <v>-14.68081663634694</v>
      </c>
      <c r="CW154" s="545">
        <v>-3.890000000000001</v>
      </c>
      <c r="CX154" s="545">
        <v>19.12518490936657</v>
      </c>
      <c r="CY154" s="545">
        <v>-5.0052903127938642</v>
      </c>
      <c r="CZ154" s="556">
        <v>-47.453477665126293</v>
      </c>
      <c r="DA154" s="545"/>
      <c r="DB154" s="556">
        <v>54.901546087924942</v>
      </c>
      <c r="DC154" s="556">
        <v>39.464644277422899</v>
      </c>
      <c r="DD154" s="545">
        <v>0</v>
      </c>
      <c r="DE154" s="554">
        <v>726.69258395092186</v>
      </c>
      <c r="DF154" s="545">
        <v>-30.409760738115111</v>
      </c>
      <c r="DG154" s="556">
        <v>696.28282321280676</v>
      </c>
    </row>
    <row r="155" spans="1:111">
      <c r="A155" s="568">
        <v>483</v>
      </c>
      <c r="B155" s="576">
        <v>17</v>
      </c>
      <c r="C155" s="577">
        <v>1059</v>
      </c>
      <c r="D155" s="546" t="s">
        <v>186</v>
      </c>
      <c r="E155" s="578">
        <v>789411.92</v>
      </c>
      <c r="F155" s="578">
        <v>171697.32</v>
      </c>
      <c r="G155" s="578">
        <v>996996.20000000007</v>
      </c>
      <c r="H155" s="578">
        <v>637060.9</v>
      </c>
      <c r="I155" s="578">
        <v>55122.7</v>
      </c>
      <c r="J155" s="578">
        <v>42002.16</v>
      </c>
      <c r="K155" s="579">
        <v>2692291.2</v>
      </c>
      <c r="L155" s="545"/>
      <c r="M155" s="578">
        <v>59232.473322998507</v>
      </c>
      <c r="N155" s="578">
        <v>0</v>
      </c>
      <c r="O155" s="578">
        <v>0</v>
      </c>
      <c r="P155" s="578">
        <v>8015.08</v>
      </c>
      <c r="Q155" s="578">
        <v>193868.36679165819</v>
      </c>
      <c r="R155" s="578">
        <v>0</v>
      </c>
      <c r="S155" s="571">
        <v>0</v>
      </c>
      <c r="T155" s="578">
        <v>21920.135144301279</v>
      </c>
      <c r="U155" s="578">
        <v>40181.917500000003</v>
      </c>
      <c r="V155" s="572">
        <v>323217.97275895788</v>
      </c>
      <c r="W155" s="573"/>
      <c r="X155" s="574">
        <v>3015509.1727589578</v>
      </c>
      <c r="Y155" s="555">
        <v>-1640168.61</v>
      </c>
      <c r="Z155" s="584">
        <v>1375340.562758958</v>
      </c>
      <c r="AA155" s="600">
        <v>0.45608899988874108</v>
      </c>
      <c r="AB155" s="600"/>
      <c r="AC155" s="569">
        <v>31608.3907755</v>
      </c>
      <c r="AD155" s="569">
        <v>0</v>
      </c>
      <c r="AE155" s="569">
        <v>10780.329483387941</v>
      </c>
      <c r="AF155" s="569">
        <v>16840.045273602849</v>
      </c>
      <c r="AG155" s="569">
        <v>0</v>
      </c>
      <c r="AH155" s="570">
        <v>59228.765532490783</v>
      </c>
      <c r="AI155" s="545"/>
      <c r="AJ155" s="545">
        <v>-1037.82</v>
      </c>
      <c r="AK155" s="545">
        <v>-1885.02</v>
      </c>
      <c r="AL155" s="545">
        <v>-1037.82</v>
      </c>
      <c r="AM155" s="545">
        <v>-10.59</v>
      </c>
      <c r="AN155" s="545">
        <v>-18617.22</v>
      </c>
      <c r="AO155" s="545">
        <v>-39802.485000000001</v>
      </c>
      <c r="AP155" s="545">
        <v>-212018.61245962919</v>
      </c>
      <c r="AQ155" s="563">
        <v>-248461.0450283828</v>
      </c>
      <c r="AR155" s="563">
        <v>-31558.2</v>
      </c>
      <c r="AS155" s="563">
        <v>-12093.78</v>
      </c>
      <c r="AT155" s="563">
        <v>-39000.391232679067</v>
      </c>
      <c r="AU155" s="563">
        <v>-4119.51</v>
      </c>
      <c r="AV155" s="563">
        <v>40595.713300171599</v>
      </c>
      <c r="AW155" s="563">
        <v>8978.4352129887957</v>
      </c>
      <c r="AX155" s="556">
        <v>-560068.34520753066</v>
      </c>
      <c r="AY155" s="545"/>
      <c r="AZ155" s="580">
        <v>951157.57373895729</v>
      </c>
      <c r="BA155" s="581">
        <v>168221.12648085249</v>
      </c>
      <c r="BB155" s="574"/>
      <c r="BC155" s="585">
        <v>1993879.683303728</v>
      </c>
      <c r="BD155" s="563">
        <v>46465.525000000001</v>
      </c>
      <c r="BE155" s="574">
        <v>2040345.2083037279</v>
      </c>
      <c r="BF155" s="594"/>
      <c r="BG155" s="545">
        <v>745.43146364494805</v>
      </c>
      <c r="BH155" s="545">
        <v>162.13155807365439</v>
      </c>
      <c r="BI155" s="545">
        <v>941.45061378659113</v>
      </c>
      <c r="BJ155" s="545">
        <v>601.56836638338052</v>
      </c>
      <c r="BK155" s="545">
        <v>52.051652502360717</v>
      </c>
      <c r="BL155" s="545">
        <v>39.662096317280451</v>
      </c>
      <c r="BM155" s="556">
        <v>2542.295750708216</v>
      </c>
      <c r="BN155" s="545"/>
      <c r="BO155" s="545">
        <v>55.932458284228993</v>
      </c>
      <c r="BP155" s="545">
        <v>0</v>
      </c>
      <c r="BQ155" s="545">
        <v>0</v>
      </c>
      <c r="BR155" s="545">
        <v>7.5685363550519353</v>
      </c>
      <c r="BS155" s="545">
        <v>183.06739073810971</v>
      </c>
      <c r="BT155" s="545">
        <v>0</v>
      </c>
      <c r="BU155" s="545">
        <v>0</v>
      </c>
      <c r="BV155" s="545">
        <v>20.698900041833131</v>
      </c>
      <c r="BW155" s="545">
        <v>37.943264872521247</v>
      </c>
      <c r="BX155" s="556">
        <v>305.21055029174499</v>
      </c>
      <c r="BY155" s="555"/>
      <c r="BZ155" s="556">
        <v>2847.5063009999608</v>
      </c>
      <c r="CA155" s="556">
        <v>-1548.79</v>
      </c>
      <c r="CB155" s="556">
        <v>1298.716300999961</v>
      </c>
      <c r="CC155" s="600">
        <v>0.45608899988874108</v>
      </c>
      <c r="CD155" s="600"/>
      <c r="CE155" s="545">
        <v>29.8473945</v>
      </c>
      <c r="CF155" s="545">
        <v>0</v>
      </c>
      <c r="CG155" s="545">
        <v>10.17972566892157</v>
      </c>
      <c r="CH155" s="545">
        <v>15.901836896697681</v>
      </c>
      <c r="CI155" s="545">
        <v>0</v>
      </c>
      <c r="CJ155" s="556">
        <v>55.928957065619237</v>
      </c>
      <c r="CK155" s="545">
        <v>0</v>
      </c>
      <c r="CL155" s="545">
        <v>-0.98</v>
      </c>
      <c r="CM155" s="545">
        <v>-1.78</v>
      </c>
      <c r="CN155" s="545">
        <v>-0.98</v>
      </c>
      <c r="CO155" s="545">
        <v>-0.01</v>
      </c>
      <c r="CP155" s="545">
        <v>-17.579999999999998</v>
      </c>
      <c r="CQ155" s="545">
        <v>-37.584971671388097</v>
      </c>
      <c r="CR155" s="545">
        <v>-200.20643291749681</v>
      </c>
      <c r="CS155" s="545">
        <v>-234.61855054615941</v>
      </c>
      <c r="CT155" s="545">
        <v>-29.8</v>
      </c>
      <c r="CU155" s="545">
        <v>-11.42</v>
      </c>
      <c r="CV155" s="545">
        <v>-36.827564903379667</v>
      </c>
      <c r="CW155" s="545">
        <v>-3.89</v>
      </c>
      <c r="CX155" s="545">
        <v>38.334006893457598</v>
      </c>
      <c r="CY155" s="545">
        <v>8.4782202200083052</v>
      </c>
      <c r="CZ155" s="556">
        <v>-528.86529292495811</v>
      </c>
      <c r="DA155" s="545"/>
      <c r="DB155" s="556">
        <v>898.16579201034688</v>
      </c>
      <c r="DC155" s="556">
        <v>158.84903350411</v>
      </c>
      <c r="DD155" s="545">
        <v>0</v>
      </c>
      <c r="DE155" s="554">
        <v>1882.794790655078</v>
      </c>
      <c r="DF155" s="545">
        <v>43.876794145420213</v>
      </c>
      <c r="DG155" s="556">
        <v>1926.671584800499</v>
      </c>
    </row>
    <row r="156" spans="1:111">
      <c r="A156" s="568">
        <v>484</v>
      </c>
      <c r="B156" s="576">
        <v>4</v>
      </c>
      <c r="C156" s="577">
        <v>2904</v>
      </c>
      <c r="D156" s="546" t="s">
        <v>187</v>
      </c>
      <c r="E156" s="578">
        <v>1148235.52</v>
      </c>
      <c r="F156" s="578">
        <v>228929.76</v>
      </c>
      <c r="G156" s="578">
        <v>1781517.8</v>
      </c>
      <c r="H156" s="578">
        <v>1121781.1499999999</v>
      </c>
      <c r="I156" s="578">
        <v>172249.66</v>
      </c>
      <c r="J156" s="578">
        <v>113870.61</v>
      </c>
      <c r="K156" s="579">
        <v>4566584.5000000009</v>
      </c>
      <c r="L156" s="545"/>
      <c r="M156" s="578">
        <v>228332.36030851639</v>
      </c>
      <c r="N156" s="578">
        <v>0</v>
      </c>
      <c r="O156" s="578">
        <v>0</v>
      </c>
      <c r="P156" s="578">
        <v>230433.55</v>
      </c>
      <c r="Q156" s="578">
        <v>376524.76406781957</v>
      </c>
      <c r="R156" s="578">
        <v>0</v>
      </c>
      <c r="S156" s="571">
        <v>0</v>
      </c>
      <c r="T156" s="578">
        <v>108184.4646359984</v>
      </c>
      <c r="U156" s="578">
        <v>119539.63250000001</v>
      </c>
      <c r="V156" s="572">
        <v>1063014.771512334</v>
      </c>
      <c r="W156" s="573"/>
      <c r="X156" s="574">
        <v>5629599.2715123352</v>
      </c>
      <c r="Y156" s="555">
        <v>-4497686.16</v>
      </c>
      <c r="Z156" s="584">
        <v>1131913.111512335</v>
      </c>
      <c r="AA156" s="600">
        <v>0.20106459748213271</v>
      </c>
      <c r="AB156" s="600"/>
      <c r="AC156" s="569">
        <v>163467.845772</v>
      </c>
      <c r="AD156" s="569">
        <v>0</v>
      </c>
      <c r="AE156" s="569">
        <v>37805.638899892932</v>
      </c>
      <c r="AF156" s="569">
        <v>54182.624368118028</v>
      </c>
      <c r="AG156" s="569">
        <v>0</v>
      </c>
      <c r="AH156" s="570">
        <v>255456.10904001101</v>
      </c>
      <c r="AI156" s="545"/>
      <c r="AJ156" s="545">
        <v>-2845.92</v>
      </c>
      <c r="AK156" s="545">
        <v>-5169.12</v>
      </c>
      <c r="AL156" s="545">
        <v>-2845.92</v>
      </c>
      <c r="AM156" s="545">
        <v>-29.04</v>
      </c>
      <c r="AN156" s="545">
        <v>-51052.319999999992</v>
      </c>
      <c r="AO156" s="545">
        <v>-39941.006300000001</v>
      </c>
      <c r="AP156" s="545">
        <v>-370876.19512735831</v>
      </c>
      <c r="AQ156" s="563">
        <v>-12540.652200649231</v>
      </c>
      <c r="AR156" s="563">
        <v>-86539.199999999997</v>
      </c>
      <c r="AS156" s="563">
        <v>-33163.68</v>
      </c>
      <c r="AT156" s="563">
        <v>-17041.685653569872</v>
      </c>
      <c r="AU156" s="563">
        <v>-11296.56</v>
      </c>
      <c r="AV156" s="563">
        <v>96005.837051500595</v>
      </c>
      <c r="AW156" s="563">
        <v>-11296.94240738486</v>
      </c>
      <c r="AX156" s="556">
        <v>-548632.40463746176</v>
      </c>
      <c r="AY156" s="545"/>
      <c r="AZ156" s="580">
        <v>-40993.556097121997</v>
      </c>
      <c r="BA156" s="581">
        <v>397854.57584416919</v>
      </c>
      <c r="BB156" s="574"/>
      <c r="BC156" s="585">
        <v>1195597.835661931</v>
      </c>
      <c r="BD156" s="563">
        <v>107860.08749999999</v>
      </c>
      <c r="BE156" s="574">
        <v>1303457.9231619311</v>
      </c>
      <c r="BF156" s="594"/>
      <c r="BG156" s="545">
        <v>395.39790633608823</v>
      </c>
      <c r="BH156" s="545">
        <v>78.832561983471081</v>
      </c>
      <c r="BI156" s="545">
        <v>613.47031680440773</v>
      </c>
      <c r="BJ156" s="545">
        <v>386.28827479338838</v>
      </c>
      <c r="BK156" s="545">
        <v>59.31462121212121</v>
      </c>
      <c r="BL156" s="545">
        <v>39.211642561983467</v>
      </c>
      <c r="BM156" s="556">
        <v>1572.51532369146</v>
      </c>
      <c r="BN156" s="545"/>
      <c r="BO156" s="545">
        <v>78.626845836265971</v>
      </c>
      <c r="BP156" s="545">
        <v>0</v>
      </c>
      <c r="BQ156" s="545">
        <v>0</v>
      </c>
      <c r="BR156" s="545">
        <v>79.350396005509637</v>
      </c>
      <c r="BS156" s="545">
        <v>129.65728790214169</v>
      </c>
      <c r="BT156" s="545">
        <v>0</v>
      </c>
      <c r="BU156" s="545">
        <v>0</v>
      </c>
      <c r="BV156" s="545">
        <v>37.253603524792837</v>
      </c>
      <c r="BW156" s="545">
        <v>41.163785296143253</v>
      </c>
      <c r="BX156" s="556">
        <v>366.05191856485339</v>
      </c>
      <c r="BY156" s="555"/>
      <c r="BZ156" s="556">
        <v>1938.5672422563141</v>
      </c>
      <c r="CA156" s="556">
        <v>-1548.79</v>
      </c>
      <c r="CB156" s="556">
        <v>389.77724225631368</v>
      </c>
      <c r="CC156" s="600">
        <v>0.20106459748213271</v>
      </c>
      <c r="CD156" s="600"/>
      <c r="CE156" s="545">
        <v>56.290580499999997</v>
      </c>
      <c r="CF156" s="545">
        <v>0</v>
      </c>
      <c r="CG156" s="545">
        <v>13.018470695555409</v>
      </c>
      <c r="CH156" s="545">
        <v>18.657928501418048</v>
      </c>
      <c r="CI156" s="545">
        <v>0</v>
      </c>
      <c r="CJ156" s="556">
        <v>87.966979696973468</v>
      </c>
      <c r="CK156" s="545">
        <v>0</v>
      </c>
      <c r="CL156" s="545">
        <v>-0.98</v>
      </c>
      <c r="CM156" s="545">
        <v>-1.78</v>
      </c>
      <c r="CN156" s="545">
        <v>-0.98</v>
      </c>
      <c r="CO156" s="545">
        <v>-0.01</v>
      </c>
      <c r="CP156" s="545">
        <v>-17.579999999999998</v>
      </c>
      <c r="CQ156" s="545">
        <v>-13.753790048209369</v>
      </c>
      <c r="CR156" s="545">
        <v>-127.7121884047377</v>
      </c>
      <c r="CS156" s="545">
        <v>-4.3184064051822411</v>
      </c>
      <c r="CT156" s="545">
        <v>-29.8</v>
      </c>
      <c r="CU156" s="545">
        <v>-11.42</v>
      </c>
      <c r="CV156" s="545">
        <v>-5.868349054259598</v>
      </c>
      <c r="CW156" s="545">
        <v>-3.89</v>
      </c>
      <c r="CX156" s="545">
        <v>33.059861243629683</v>
      </c>
      <c r="CY156" s="545">
        <v>-3.8901316829837662</v>
      </c>
      <c r="CZ156" s="556">
        <v>-188.923004351743</v>
      </c>
      <c r="DA156" s="545"/>
      <c r="DB156" s="556">
        <v>-14.11623832545523</v>
      </c>
      <c r="DC156" s="556">
        <v>137.00226440914921</v>
      </c>
      <c r="DD156" s="545">
        <v>0</v>
      </c>
      <c r="DE156" s="554">
        <v>411.7072436852381</v>
      </c>
      <c r="DF156" s="545">
        <v>37.141903409090908</v>
      </c>
      <c r="DG156" s="556">
        <v>448.849147094329</v>
      </c>
    </row>
    <row r="157" spans="1:111">
      <c r="A157" s="568">
        <v>489</v>
      </c>
      <c r="B157" s="576">
        <v>8</v>
      </c>
      <c r="C157" s="577">
        <v>1703</v>
      </c>
      <c r="D157" s="546" t="s">
        <v>188</v>
      </c>
      <c r="E157" s="578">
        <v>439558.91</v>
      </c>
      <c r="F157" s="578">
        <v>76309.919999999998</v>
      </c>
      <c r="G157" s="578">
        <v>555702.80000000005</v>
      </c>
      <c r="H157" s="578">
        <v>650910.04999999993</v>
      </c>
      <c r="I157" s="578">
        <v>107506.82</v>
      </c>
      <c r="J157" s="578">
        <v>71696.31</v>
      </c>
      <c r="K157" s="579">
        <v>1901684.81</v>
      </c>
      <c r="L157" s="545"/>
      <c r="M157" s="578">
        <v>142490.97866267429</v>
      </c>
      <c r="N157" s="578">
        <v>0</v>
      </c>
      <c r="O157" s="578">
        <v>0</v>
      </c>
      <c r="P157" s="578">
        <v>218410.93</v>
      </c>
      <c r="Q157" s="578">
        <v>356547.37970913172</v>
      </c>
      <c r="R157" s="578">
        <v>0</v>
      </c>
      <c r="S157" s="571">
        <v>0</v>
      </c>
      <c r="T157" s="578">
        <v>63178.202891855894</v>
      </c>
      <c r="U157" s="578">
        <v>87155.145000000004</v>
      </c>
      <c r="V157" s="572">
        <v>867782.6362636619</v>
      </c>
      <c r="W157" s="573"/>
      <c r="X157" s="574">
        <v>2769467.4462636621</v>
      </c>
      <c r="Y157" s="555">
        <v>-2637589.37</v>
      </c>
      <c r="Z157" s="584">
        <v>131878.07626366199</v>
      </c>
      <c r="AA157" s="600">
        <v>4.7618568848527547E-2</v>
      </c>
      <c r="AB157" s="600"/>
      <c r="AC157" s="569">
        <v>198066.88451549999</v>
      </c>
      <c r="AD157" s="569">
        <v>0</v>
      </c>
      <c r="AE157" s="569">
        <v>17111.722879576999</v>
      </c>
      <c r="AF157" s="569">
        <v>41239.737406432672</v>
      </c>
      <c r="AG157" s="569">
        <v>0</v>
      </c>
      <c r="AH157" s="570">
        <v>256418.34480150961</v>
      </c>
      <c r="AI157" s="545"/>
      <c r="AJ157" s="545">
        <v>-1668.94</v>
      </c>
      <c r="AK157" s="545">
        <v>-3031.34</v>
      </c>
      <c r="AL157" s="545">
        <v>-1668.94</v>
      </c>
      <c r="AM157" s="545">
        <v>-17.03</v>
      </c>
      <c r="AN157" s="545">
        <v>-29938.74</v>
      </c>
      <c r="AO157" s="545">
        <v>-44852.216249999998</v>
      </c>
      <c r="AP157" s="545">
        <v>633509.21216143866</v>
      </c>
      <c r="AQ157" s="563">
        <v>267981.68946221552</v>
      </c>
      <c r="AR157" s="563">
        <v>-50749.4</v>
      </c>
      <c r="AS157" s="563">
        <v>-19448.259999999998</v>
      </c>
      <c r="AT157" s="563">
        <v>-44572.03074565882</v>
      </c>
      <c r="AU157" s="563">
        <v>-6624.67</v>
      </c>
      <c r="AV157" s="563">
        <v>57684.482908448612</v>
      </c>
      <c r="AW157" s="563">
        <v>4866.4983992108318</v>
      </c>
      <c r="AX157" s="556">
        <v>761470.3159356548</v>
      </c>
      <c r="AY157" s="545"/>
      <c r="AZ157" s="580">
        <v>936707.44322740426</v>
      </c>
      <c r="BA157" s="581">
        <v>319740.89382928901</v>
      </c>
      <c r="BB157" s="574"/>
      <c r="BC157" s="585">
        <v>2406215.074057519</v>
      </c>
      <c r="BD157" s="563">
        <v>-706788.33750000002</v>
      </c>
      <c r="BE157" s="574">
        <v>1699426.73655752</v>
      </c>
      <c r="BF157" s="594"/>
      <c r="BG157" s="545">
        <v>258.10857897827373</v>
      </c>
      <c r="BH157" s="545">
        <v>44.809113329418672</v>
      </c>
      <c r="BI157" s="545">
        <v>326.30816206694072</v>
      </c>
      <c r="BJ157" s="545">
        <v>382.21376981796823</v>
      </c>
      <c r="BK157" s="545">
        <v>63.127903699354079</v>
      </c>
      <c r="BL157" s="545">
        <v>42.100005871990597</v>
      </c>
      <c r="BM157" s="556">
        <v>1116.667533763946</v>
      </c>
      <c r="BN157" s="545"/>
      <c r="BO157" s="545">
        <v>83.670568797812294</v>
      </c>
      <c r="BP157" s="545">
        <v>0</v>
      </c>
      <c r="BQ157" s="545">
        <v>0</v>
      </c>
      <c r="BR157" s="545">
        <v>128.25069289489139</v>
      </c>
      <c r="BS157" s="545">
        <v>209.36428638234389</v>
      </c>
      <c r="BT157" s="545">
        <v>0</v>
      </c>
      <c r="BU157" s="545">
        <v>0</v>
      </c>
      <c r="BV157" s="545">
        <v>37.098181381007571</v>
      </c>
      <c r="BW157" s="545">
        <v>51.177419260129177</v>
      </c>
      <c r="BX157" s="556">
        <v>509.56114871618428</v>
      </c>
      <c r="BY157" s="555"/>
      <c r="BZ157" s="556">
        <v>1626.2286824801299</v>
      </c>
      <c r="CA157" s="556">
        <v>-1548.79</v>
      </c>
      <c r="CB157" s="556">
        <v>77.438682480130339</v>
      </c>
      <c r="CC157" s="600">
        <v>4.7618568848527547E-2</v>
      </c>
      <c r="CD157" s="600"/>
      <c r="CE157" s="545">
        <v>116.3046885</v>
      </c>
      <c r="CF157" s="545">
        <v>0</v>
      </c>
      <c r="CG157" s="545">
        <v>10.04798759810746</v>
      </c>
      <c r="CH157" s="545">
        <v>24.215935059561168</v>
      </c>
      <c r="CI157" s="545">
        <v>0</v>
      </c>
      <c r="CJ157" s="556">
        <v>150.56861115766861</v>
      </c>
      <c r="CK157" s="545">
        <v>0</v>
      </c>
      <c r="CL157" s="545">
        <v>-0.98</v>
      </c>
      <c r="CM157" s="545">
        <v>-1.78</v>
      </c>
      <c r="CN157" s="545">
        <v>-0.98</v>
      </c>
      <c r="CO157" s="545">
        <v>-0.01</v>
      </c>
      <c r="CP157" s="545">
        <v>-17.579999999999998</v>
      </c>
      <c r="CQ157" s="545">
        <v>-26.337179242513209</v>
      </c>
      <c r="CR157" s="545">
        <v>371.99601418757408</v>
      </c>
      <c r="CS157" s="545">
        <v>157.35859627845889</v>
      </c>
      <c r="CT157" s="545">
        <v>-29.8</v>
      </c>
      <c r="CU157" s="545">
        <v>-11.42</v>
      </c>
      <c r="CV157" s="545">
        <v>-26.172654577603531</v>
      </c>
      <c r="CW157" s="545">
        <v>-3.89</v>
      </c>
      <c r="CX157" s="545">
        <v>33.872274168202352</v>
      </c>
      <c r="CY157" s="545">
        <v>2.8576032878513402</v>
      </c>
      <c r="CZ157" s="556">
        <v>447.13465410196989</v>
      </c>
      <c r="DA157" s="545"/>
      <c r="DB157" s="556">
        <v>550.03373060916283</v>
      </c>
      <c r="DC157" s="556">
        <v>187.75155245407461</v>
      </c>
      <c r="DD157" s="545">
        <v>0</v>
      </c>
      <c r="DE157" s="554">
        <v>1412.9272308030061</v>
      </c>
      <c r="DF157" s="545">
        <v>-415.02544773928361</v>
      </c>
      <c r="DG157" s="556">
        <v>997.90178306372252</v>
      </c>
    </row>
    <row r="158" spans="1:111">
      <c r="A158" s="568">
        <v>491</v>
      </c>
      <c r="B158" s="576">
        <v>10</v>
      </c>
      <c r="C158" s="577">
        <v>51890</v>
      </c>
      <c r="D158" s="546" t="s">
        <v>189</v>
      </c>
      <c r="E158" s="578">
        <v>19511033.25</v>
      </c>
      <c r="F158" s="578">
        <v>3929960.88</v>
      </c>
      <c r="G158" s="578">
        <v>24965765.5</v>
      </c>
      <c r="H158" s="578">
        <v>23072683.899999999</v>
      </c>
      <c r="I158" s="578">
        <v>3130548.04</v>
      </c>
      <c r="J158" s="578">
        <v>2454802.4700000002</v>
      </c>
      <c r="K158" s="579">
        <v>77064794.040000007</v>
      </c>
      <c r="L158" s="545"/>
      <c r="M158" s="578">
        <v>4029521.9429232432</v>
      </c>
      <c r="N158" s="578">
        <v>0</v>
      </c>
      <c r="O158" s="578">
        <v>0</v>
      </c>
      <c r="P158" s="578">
        <v>6510248.7300000004</v>
      </c>
      <c r="Q158" s="578">
        <v>2149905.700090765</v>
      </c>
      <c r="R158" s="578">
        <v>0</v>
      </c>
      <c r="S158" s="571">
        <v>88904.780000000013</v>
      </c>
      <c r="T158" s="578">
        <v>1334314.649413842</v>
      </c>
      <c r="U158" s="578">
        <v>2827448.73</v>
      </c>
      <c r="V158" s="572">
        <v>16940344.532427851</v>
      </c>
      <c r="W158" s="573"/>
      <c r="X158" s="574">
        <v>94005138.572427854</v>
      </c>
      <c r="Y158" s="555">
        <v>-80366713.099999994</v>
      </c>
      <c r="Z158" s="584">
        <v>13638425.47242786</v>
      </c>
      <c r="AA158" s="600">
        <v>0.14508170169782689</v>
      </c>
      <c r="AB158" s="600"/>
      <c r="AC158" s="569">
        <v>0</v>
      </c>
      <c r="AD158" s="569">
        <v>0</v>
      </c>
      <c r="AE158" s="569">
        <v>749287.02380625787</v>
      </c>
      <c r="AF158" s="569">
        <v>1033751.154272895</v>
      </c>
      <c r="AG158" s="569">
        <v>0</v>
      </c>
      <c r="AH158" s="570">
        <v>1783038.178079152</v>
      </c>
      <c r="AI158" s="545"/>
      <c r="AJ158" s="545">
        <v>-50852.2</v>
      </c>
      <c r="AK158" s="545">
        <v>-92364.2</v>
      </c>
      <c r="AL158" s="545">
        <v>-50852.2</v>
      </c>
      <c r="AM158" s="545">
        <v>-518.9</v>
      </c>
      <c r="AN158" s="545">
        <v>-912226.2</v>
      </c>
      <c r="AO158" s="545">
        <v>-2855571.9307499998</v>
      </c>
      <c r="AP158" s="545">
        <v>-12122341.839662479</v>
      </c>
      <c r="AQ158" s="563">
        <v>-3713990.7709958358</v>
      </c>
      <c r="AR158" s="563">
        <v>-1546322</v>
      </c>
      <c r="AS158" s="563">
        <v>-592583.80000000005</v>
      </c>
      <c r="AT158" s="563">
        <v>-145660.24278335081</v>
      </c>
      <c r="AU158" s="563">
        <v>-201852.1</v>
      </c>
      <c r="AV158" s="563">
        <v>2559318.0380515</v>
      </c>
      <c r="AW158" s="563">
        <v>317198.78271999263</v>
      </c>
      <c r="AX158" s="556">
        <v>-19408619.563420169</v>
      </c>
      <c r="AY158" s="545"/>
      <c r="AZ158" s="580">
        <v>10805699.52802177</v>
      </c>
      <c r="BA158" s="581">
        <v>4766282.3133836016</v>
      </c>
      <c r="BB158" s="574"/>
      <c r="BC158" s="585">
        <v>11584825.92849222</v>
      </c>
      <c r="BD158" s="563">
        <v>292556.13249999977</v>
      </c>
      <c r="BE158" s="574">
        <v>11877382.06099222</v>
      </c>
      <c r="BF158" s="594"/>
      <c r="BG158" s="545">
        <v>376.00757853150901</v>
      </c>
      <c r="BH158" s="545">
        <v>75.736382347273079</v>
      </c>
      <c r="BI158" s="545">
        <v>481.12864713817692</v>
      </c>
      <c r="BJ158" s="545">
        <v>444.64605704374628</v>
      </c>
      <c r="BK158" s="545">
        <v>60.330469069184822</v>
      </c>
      <c r="BL158" s="545">
        <v>47.307814029678163</v>
      </c>
      <c r="BM158" s="556">
        <v>1485.1569481595679</v>
      </c>
      <c r="BN158" s="545"/>
      <c r="BO158" s="545">
        <v>77.655076949763782</v>
      </c>
      <c r="BP158" s="545">
        <v>0</v>
      </c>
      <c r="BQ158" s="545">
        <v>0</v>
      </c>
      <c r="BR158" s="545">
        <v>125.4624923877433</v>
      </c>
      <c r="BS158" s="545">
        <v>41.431984969951152</v>
      </c>
      <c r="BT158" s="545">
        <v>0</v>
      </c>
      <c r="BU158" s="545">
        <v>1.713331663133552</v>
      </c>
      <c r="BV158" s="545">
        <v>25.71429272333479</v>
      </c>
      <c r="BW158" s="545">
        <v>54.489279822701867</v>
      </c>
      <c r="BX158" s="556">
        <v>326.46645851662839</v>
      </c>
      <c r="BY158" s="555"/>
      <c r="BZ158" s="556">
        <v>1811.623406676197</v>
      </c>
      <c r="CA158" s="556">
        <v>-1548.79</v>
      </c>
      <c r="CB158" s="556">
        <v>262.83340667619689</v>
      </c>
      <c r="CC158" s="600">
        <v>0.14508170169782689</v>
      </c>
      <c r="CD158" s="600"/>
      <c r="CE158" s="545">
        <v>0</v>
      </c>
      <c r="CF158" s="545">
        <v>0</v>
      </c>
      <c r="CG158" s="545">
        <v>14.43991180971782</v>
      </c>
      <c r="CH158" s="545">
        <v>19.921972524048851</v>
      </c>
      <c r="CI158" s="545">
        <v>0</v>
      </c>
      <c r="CJ158" s="556">
        <v>34.361884333766668</v>
      </c>
      <c r="CK158" s="545">
        <v>0</v>
      </c>
      <c r="CL158" s="545">
        <v>-0.98</v>
      </c>
      <c r="CM158" s="545">
        <v>-1.78</v>
      </c>
      <c r="CN158" s="545">
        <v>-0.98</v>
      </c>
      <c r="CO158" s="545">
        <v>-0.01</v>
      </c>
      <c r="CP158" s="545">
        <v>-17.579999999999998</v>
      </c>
      <c r="CQ158" s="545">
        <v>-55.031257096743097</v>
      </c>
      <c r="CR158" s="545">
        <v>-233.6161464571685</v>
      </c>
      <c r="CS158" s="545">
        <v>-71.574306629328106</v>
      </c>
      <c r="CT158" s="545">
        <v>-29.8</v>
      </c>
      <c r="CU158" s="545">
        <v>-11.42</v>
      </c>
      <c r="CV158" s="545">
        <v>-2.8070966040345109</v>
      </c>
      <c r="CW158" s="545">
        <v>-3.89</v>
      </c>
      <c r="CX158" s="545">
        <v>49.321989555819997</v>
      </c>
      <c r="CY158" s="545">
        <v>6.1129077417612754</v>
      </c>
      <c r="CZ158" s="556">
        <v>-374.03390948969297</v>
      </c>
      <c r="DA158" s="545"/>
      <c r="DB158" s="556">
        <v>208.2424268263976</v>
      </c>
      <c r="DC158" s="556">
        <v>91.853580909300476</v>
      </c>
      <c r="DD158" s="545">
        <v>0</v>
      </c>
      <c r="DE158" s="554">
        <v>223.25738925596869</v>
      </c>
      <c r="DF158" s="545">
        <v>5.6380060223549782</v>
      </c>
      <c r="DG158" s="556">
        <v>228.89539527832369</v>
      </c>
    </row>
    <row r="159" spans="1:111">
      <c r="A159" s="568">
        <v>494</v>
      </c>
      <c r="B159" s="576">
        <v>17</v>
      </c>
      <c r="C159" s="577">
        <v>8749</v>
      </c>
      <c r="D159" s="546" t="s">
        <v>190</v>
      </c>
      <c r="E159" s="578">
        <v>5328530.46</v>
      </c>
      <c r="F159" s="578">
        <v>1163726.28</v>
      </c>
      <c r="G159" s="578">
        <v>6995317.6000000006</v>
      </c>
      <c r="H159" s="578">
        <v>6398307.2999999998</v>
      </c>
      <c r="I159" s="578">
        <v>471527.3</v>
      </c>
      <c r="J159" s="578">
        <v>397471.26</v>
      </c>
      <c r="K159" s="579">
        <v>20754880.199999999</v>
      </c>
      <c r="L159" s="545"/>
      <c r="M159" s="578">
        <v>564458.3591948523</v>
      </c>
      <c r="N159" s="578">
        <v>0</v>
      </c>
      <c r="O159" s="578">
        <v>0</v>
      </c>
      <c r="P159" s="578">
        <v>270508.95</v>
      </c>
      <c r="Q159" s="578">
        <v>661928.02118539123</v>
      </c>
      <c r="R159" s="578">
        <v>0</v>
      </c>
      <c r="S159" s="571">
        <v>0</v>
      </c>
      <c r="T159" s="578">
        <v>143963.97978086889</v>
      </c>
      <c r="U159" s="578">
        <v>368994.51</v>
      </c>
      <c r="V159" s="572">
        <v>2009853.820161113</v>
      </c>
      <c r="W159" s="573"/>
      <c r="X159" s="574">
        <v>22764734.020161111</v>
      </c>
      <c r="Y159" s="555">
        <v>-13550363.710000001</v>
      </c>
      <c r="Z159" s="584">
        <v>9214370.3101611156</v>
      </c>
      <c r="AA159" s="600">
        <v>0.40476512055886971</v>
      </c>
      <c r="AB159" s="600"/>
      <c r="AC159" s="569">
        <v>111553.51207</v>
      </c>
      <c r="AD159" s="569">
        <v>0</v>
      </c>
      <c r="AE159" s="569">
        <v>89238.083250237629</v>
      </c>
      <c r="AF159" s="569">
        <v>190354.88175633419</v>
      </c>
      <c r="AG159" s="569">
        <v>0</v>
      </c>
      <c r="AH159" s="570">
        <v>391146.47707657178</v>
      </c>
      <c r="AI159" s="545"/>
      <c r="AJ159" s="545">
        <v>-8574.02</v>
      </c>
      <c r="AK159" s="545">
        <v>-15573.22</v>
      </c>
      <c r="AL159" s="545">
        <v>-8574.02</v>
      </c>
      <c r="AM159" s="545">
        <v>-87.49</v>
      </c>
      <c r="AN159" s="545">
        <v>-153807.42000000001</v>
      </c>
      <c r="AO159" s="545">
        <v>-277833.36499999999</v>
      </c>
      <c r="AP159" s="545">
        <v>-1683048.3172458161</v>
      </c>
      <c r="AQ159" s="563">
        <v>-1715221.996057658</v>
      </c>
      <c r="AR159" s="563">
        <v>-260720.2</v>
      </c>
      <c r="AS159" s="563">
        <v>-99913.58</v>
      </c>
      <c r="AT159" s="563">
        <v>-222493.63038270199</v>
      </c>
      <c r="AU159" s="563">
        <v>-34033.61</v>
      </c>
      <c r="AV159" s="563">
        <v>163329.14263309599</v>
      </c>
      <c r="AW159" s="563">
        <v>-12171.7429068046</v>
      </c>
      <c r="AX159" s="556">
        <v>-4328723.4689598838</v>
      </c>
      <c r="AY159" s="545"/>
      <c r="AZ159" s="580">
        <v>5138420.1528733978</v>
      </c>
      <c r="BA159" s="581">
        <v>590988.78621792141</v>
      </c>
      <c r="BB159" s="574"/>
      <c r="BC159" s="585">
        <v>11006202.25736912</v>
      </c>
      <c r="BD159" s="563">
        <v>54875.254999999997</v>
      </c>
      <c r="BE159" s="574">
        <v>11061077.51236912</v>
      </c>
      <c r="BF159" s="594"/>
      <c r="BG159" s="545">
        <v>609.04451480169166</v>
      </c>
      <c r="BH159" s="545">
        <v>133.01249057035091</v>
      </c>
      <c r="BI159" s="545">
        <v>799.55624642816326</v>
      </c>
      <c r="BJ159" s="545">
        <v>731.31869927991772</v>
      </c>
      <c r="BK159" s="545">
        <v>53.894993713567267</v>
      </c>
      <c r="BL159" s="545">
        <v>45.430478911875639</v>
      </c>
      <c r="BM159" s="556">
        <v>2372.2574237055669</v>
      </c>
      <c r="BN159" s="545"/>
      <c r="BO159" s="545">
        <v>64.516900125140282</v>
      </c>
      <c r="BP159" s="545">
        <v>0</v>
      </c>
      <c r="BQ159" s="545">
        <v>0</v>
      </c>
      <c r="BR159" s="545">
        <v>30.918842153388962</v>
      </c>
      <c r="BS159" s="545">
        <v>75.657563285563057</v>
      </c>
      <c r="BT159" s="545">
        <v>0</v>
      </c>
      <c r="BU159" s="545">
        <v>0</v>
      </c>
      <c r="BV159" s="545">
        <v>16.454906821450329</v>
      </c>
      <c r="BW159" s="545">
        <v>42.175621213853013</v>
      </c>
      <c r="BX159" s="556">
        <v>229.72383359939559</v>
      </c>
      <c r="BY159" s="555"/>
      <c r="BZ159" s="556">
        <v>2601.9812573049621</v>
      </c>
      <c r="CA159" s="556">
        <v>-1548.79</v>
      </c>
      <c r="CB159" s="556">
        <v>1053.1912573049619</v>
      </c>
      <c r="CC159" s="600">
        <v>0.40476512055886971</v>
      </c>
      <c r="CD159" s="600"/>
      <c r="CE159" s="545">
        <v>12.75043</v>
      </c>
      <c r="CF159" s="545">
        <v>0</v>
      </c>
      <c r="CG159" s="545">
        <v>10.199803777601741</v>
      </c>
      <c r="CH159" s="545">
        <v>21.75733018131605</v>
      </c>
      <c r="CI159" s="545">
        <v>0</v>
      </c>
      <c r="CJ159" s="556">
        <v>44.707563958917802</v>
      </c>
      <c r="CK159" s="545">
        <v>0</v>
      </c>
      <c r="CL159" s="545">
        <v>-0.98000000000000009</v>
      </c>
      <c r="CM159" s="545">
        <v>-1.78</v>
      </c>
      <c r="CN159" s="545">
        <v>-0.98000000000000009</v>
      </c>
      <c r="CO159" s="545">
        <v>-0.01</v>
      </c>
      <c r="CP159" s="545">
        <v>-17.579999999999998</v>
      </c>
      <c r="CQ159" s="545">
        <v>-31.756013830152021</v>
      </c>
      <c r="CR159" s="545">
        <v>-192.3703642982988</v>
      </c>
      <c r="CS159" s="545">
        <v>-196.04777643818241</v>
      </c>
      <c r="CT159" s="545">
        <v>-29.8</v>
      </c>
      <c r="CU159" s="545">
        <v>-11.42</v>
      </c>
      <c r="CV159" s="545">
        <v>-25.430749843719511</v>
      </c>
      <c r="CW159" s="545">
        <v>-3.89</v>
      </c>
      <c r="CX159" s="545">
        <v>18.66832125192547</v>
      </c>
      <c r="CY159" s="545">
        <v>-1.391215328243754</v>
      </c>
      <c r="CZ159" s="556">
        <v>-494.76779848667093</v>
      </c>
      <c r="DA159" s="545"/>
      <c r="DB159" s="556">
        <v>587.31513920143993</v>
      </c>
      <c r="DC159" s="556">
        <v>67.54929548724671</v>
      </c>
      <c r="DD159" s="545">
        <v>0</v>
      </c>
      <c r="DE159" s="554">
        <v>1257.9954574658959</v>
      </c>
      <c r="DF159" s="545">
        <v>6.2721745342324846</v>
      </c>
      <c r="DG159" s="556">
        <v>1264.267632000129</v>
      </c>
    </row>
    <row r="160" spans="1:111">
      <c r="A160" s="568">
        <v>495</v>
      </c>
      <c r="B160" s="576">
        <v>13</v>
      </c>
      <c r="C160" s="577">
        <v>1393</v>
      </c>
      <c r="D160" s="546" t="s">
        <v>191</v>
      </c>
      <c r="E160" s="578">
        <v>430588.32</v>
      </c>
      <c r="F160" s="578">
        <v>95387.4</v>
      </c>
      <c r="G160" s="578">
        <v>555702.80000000005</v>
      </c>
      <c r="H160" s="578">
        <v>650910.04999999993</v>
      </c>
      <c r="I160" s="578">
        <v>85668.4</v>
      </c>
      <c r="J160" s="578">
        <v>52760.91</v>
      </c>
      <c r="K160" s="579">
        <v>1871017.88</v>
      </c>
      <c r="L160" s="545"/>
      <c r="M160" s="578">
        <v>104855.49603708991</v>
      </c>
      <c r="N160" s="578">
        <v>0</v>
      </c>
      <c r="O160" s="578">
        <v>0</v>
      </c>
      <c r="P160" s="578">
        <v>68128.179999999993</v>
      </c>
      <c r="Q160" s="578">
        <v>618607.13069473999</v>
      </c>
      <c r="R160" s="578">
        <v>0</v>
      </c>
      <c r="S160" s="571">
        <v>0</v>
      </c>
      <c r="T160" s="578">
        <v>40572.074377485769</v>
      </c>
      <c r="U160" s="578">
        <v>58292.077499999999</v>
      </c>
      <c r="V160" s="572">
        <v>890454.95860931568</v>
      </c>
      <c r="W160" s="573"/>
      <c r="X160" s="574">
        <v>2761472.838609315</v>
      </c>
      <c r="Y160" s="555">
        <v>-2157464.4700000002</v>
      </c>
      <c r="Z160" s="584">
        <v>604008.36860931572</v>
      </c>
      <c r="AA160" s="600">
        <v>0.21872689101425161</v>
      </c>
      <c r="AB160" s="600"/>
      <c r="AC160" s="569">
        <v>79563.689166499986</v>
      </c>
      <c r="AD160" s="569">
        <v>0</v>
      </c>
      <c r="AE160" s="569">
        <v>21430.742354891579</v>
      </c>
      <c r="AF160" s="569">
        <v>24784.203220477331</v>
      </c>
      <c r="AG160" s="569">
        <v>0</v>
      </c>
      <c r="AH160" s="570">
        <v>125778.6347418689</v>
      </c>
      <c r="AI160" s="545"/>
      <c r="AJ160" s="545">
        <v>-1365.14</v>
      </c>
      <c r="AK160" s="545">
        <v>-2479.54</v>
      </c>
      <c r="AL160" s="545">
        <v>-1365.14</v>
      </c>
      <c r="AM160" s="545">
        <v>-13.93</v>
      </c>
      <c r="AN160" s="545">
        <v>-24488.94</v>
      </c>
      <c r="AO160" s="545">
        <v>-39005.014999999999</v>
      </c>
      <c r="AP160" s="545">
        <v>-7961.7651400020659</v>
      </c>
      <c r="AQ160" s="563">
        <v>-6242.852477370714</v>
      </c>
      <c r="AR160" s="563">
        <v>-41511.4</v>
      </c>
      <c r="AS160" s="563">
        <v>-15908.06</v>
      </c>
      <c r="AT160" s="563">
        <v>-19139.103440231389</v>
      </c>
      <c r="AU160" s="563">
        <v>-5418.77</v>
      </c>
      <c r="AV160" s="563">
        <v>59588.200028801599</v>
      </c>
      <c r="AW160" s="563">
        <v>1067.014506407133</v>
      </c>
      <c r="AX160" s="556">
        <v>-104244.4415223954</v>
      </c>
      <c r="AY160" s="545"/>
      <c r="AZ160" s="580">
        <v>270383.52663307608</v>
      </c>
      <c r="BA160" s="581">
        <v>227021.00318672991</v>
      </c>
      <c r="BB160" s="574"/>
      <c r="BC160" s="585">
        <v>1122947.0916485949</v>
      </c>
      <c r="BD160" s="563">
        <v>-18586.21</v>
      </c>
      <c r="BE160" s="574">
        <v>1104360.881648595</v>
      </c>
      <c r="BF160" s="594"/>
      <c r="BG160" s="545">
        <v>309.10862885857858</v>
      </c>
      <c r="BH160" s="545">
        <v>68.476238334529782</v>
      </c>
      <c r="BI160" s="545">
        <v>398.92519741564968</v>
      </c>
      <c r="BJ160" s="545">
        <v>467.27211055276382</v>
      </c>
      <c r="BK160" s="545">
        <v>61.499210337401287</v>
      </c>
      <c r="BL160" s="545">
        <v>37.875743000717883</v>
      </c>
      <c r="BM160" s="556">
        <v>1343.157128499641</v>
      </c>
      <c r="BN160" s="545"/>
      <c r="BO160" s="545">
        <v>75.273148626769483</v>
      </c>
      <c r="BP160" s="545">
        <v>0</v>
      </c>
      <c r="BQ160" s="545">
        <v>0</v>
      </c>
      <c r="BR160" s="545">
        <v>48.907523330940407</v>
      </c>
      <c r="BS160" s="545">
        <v>444.08264945781758</v>
      </c>
      <c r="BT160" s="545">
        <v>0</v>
      </c>
      <c r="BU160" s="545">
        <v>0</v>
      </c>
      <c r="BV160" s="545">
        <v>29.125681534447789</v>
      </c>
      <c r="BW160" s="545">
        <v>41.846430366116287</v>
      </c>
      <c r="BX160" s="556">
        <v>639.23543331609164</v>
      </c>
      <c r="BY160" s="555"/>
      <c r="BZ160" s="556">
        <v>1982.392561815733</v>
      </c>
      <c r="CA160" s="556">
        <v>-1548.79</v>
      </c>
      <c r="CB160" s="556">
        <v>433.60256181573283</v>
      </c>
      <c r="CC160" s="600">
        <v>0.21872689101425161</v>
      </c>
      <c r="CD160" s="600"/>
      <c r="CE160" s="545">
        <v>57.116790499999993</v>
      </c>
      <c r="CF160" s="545">
        <v>0</v>
      </c>
      <c r="CG160" s="545">
        <v>15.384596091092311</v>
      </c>
      <c r="CH160" s="545">
        <v>17.79196211089543</v>
      </c>
      <c r="CI160" s="545">
        <v>0</v>
      </c>
      <c r="CJ160" s="556">
        <v>90.293348701987725</v>
      </c>
      <c r="CK160" s="545">
        <v>0</v>
      </c>
      <c r="CL160" s="545">
        <v>-0.97999999999999987</v>
      </c>
      <c r="CM160" s="545">
        <v>-1.78</v>
      </c>
      <c r="CN160" s="545">
        <v>-0.97999999999999987</v>
      </c>
      <c r="CO160" s="545">
        <v>-0.01</v>
      </c>
      <c r="CP160" s="545">
        <v>-17.579999999999998</v>
      </c>
      <c r="CQ160" s="545">
        <v>-28.000728643216078</v>
      </c>
      <c r="CR160" s="545">
        <v>-5.7155528643230911</v>
      </c>
      <c r="CS160" s="545">
        <v>-4.4815882823910362</v>
      </c>
      <c r="CT160" s="545">
        <v>-29.8</v>
      </c>
      <c r="CU160" s="545">
        <v>-11.42</v>
      </c>
      <c r="CV160" s="545">
        <v>-13.739485599591809</v>
      </c>
      <c r="CW160" s="545">
        <v>-3.89</v>
      </c>
      <c r="CX160" s="545">
        <v>42.776884442786503</v>
      </c>
      <c r="CY160" s="545">
        <v>0.7659831345349124</v>
      </c>
      <c r="CZ160" s="556">
        <v>-74.834487812200578</v>
      </c>
      <c r="DA160" s="545"/>
      <c r="DB160" s="556">
        <v>194.1015984444193</v>
      </c>
      <c r="DC160" s="556">
        <v>162.97272303426411</v>
      </c>
      <c r="DD160" s="545">
        <v>0</v>
      </c>
      <c r="DE160" s="554">
        <v>806.1357441842033</v>
      </c>
      <c r="DF160" s="545">
        <v>-13.342577171572151</v>
      </c>
      <c r="DG160" s="556">
        <v>792.79316701263122</v>
      </c>
    </row>
    <row r="161" spans="1:111">
      <c r="A161" s="568">
        <v>498</v>
      </c>
      <c r="B161" s="576">
        <v>19</v>
      </c>
      <c r="C161" s="577">
        <v>2313</v>
      </c>
      <c r="D161" s="546" t="s">
        <v>192</v>
      </c>
      <c r="E161" s="578">
        <v>968823.72</v>
      </c>
      <c r="F161" s="578">
        <v>143081.1</v>
      </c>
      <c r="G161" s="578">
        <v>1144094</v>
      </c>
      <c r="H161" s="578">
        <v>1287970.95</v>
      </c>
      <c r="I161" s="578">
        <v>137420.54</v>
      </c>
      <c r="J161" s="578">
        <v>109394.97</v>
      </c>
      <c r="K161" s="579">
        <v>3790785.2800000012</v>
      </c>
      <c r="L161" s="545"/>
      <c r="M161" s="578">
        <v>174982.2128028654</v>
      </c>
      <c r="N161" s="578">
        <v>0</v>
      </c>
      <c r="O161" s="578">
        <v>0</v>
      </c>
      <c r="P161" s="578">
        <v>214403.39</v>
      </c>
      <c r="Q161" s="578">
        <v>1606652.4533030351</v>
      </c>
      <c r="R161" s="578">
        <v>0</v>
      </c>
      <c r="S161" s="571">
        <v>0</v>
      </c>
      <c r="T161" s="578">
        <v>60510.646909793933</v>
      </c>
      <c r="U161" s="578">
        <v>107717.7225</v>
      </c>
      <c r="V161" s="572">
        <v>2164266.425515695</v>
      </c>
      <c r="W161" s="573"/>
      <c r="X161" s="574">
        <v>5955051.7055156957</v>
      </c>
      <c r="Y161" s="555">
        <v>-3582351.27</v>
      </c>
      <c r="Z161" s="584">
        <v>2372700.4355156962</v>
      </c>
      <c r="AA161" s="600">
        <v>0.39843490079490829</v>
      </c>
      <c r="AB161" s="600"/>
      <c r="AC161" s="569">
        <v>852306.25372199994</v>
      </c>
      <c r="AD161" s="569">
        <v>0</v>
      </c>
      <c r="AE161" s="569">
        <v>34119.119790628087</v>
      </c>
      <c r="AF161" s="569">
        <v>45388.389625445991</v>
      </c>
      <c r="AG161" s="569">
        <v>0</v>
      </c>
      <c r="AH161" s="570">
        <v>931813.76313807396</v>
      </c>
      <c r="AI161" s="545"/>
      <c r="AJ161" s="545">
        <v>-2266.7399999999998</v>
      </c>
      <c r="AK161" s="545">
        <v>-4117.1400000000003</v>
      </c>
      <c r="AL161" s="545">
        <v>-2266.7399999999998</v>
      </c>
      <c r="AM161" s="545">
        <v>-23.13</v>
      </c>
      <c r="AN161" s="545">
        <v>-40662.539999999994</v>
      </c>
      <c r="AO161" s="545">
        <v>-25120.465</v>
      </c>
      <c r="AP161" s="545">
        <v>73697.868990974603</v>
      </c>
      <c r="AQ161" s="563">
        <v>502348.32928779733</v>
      </c>
      <c r="AR161" s="563">
        <v>-68927.400000000009</v>
      </c>
      <c r="AS161" s="563">
        <v>-26414.46</v>
      </c>
      <c r="AT161" s="563">
        <v>-88024.127273543709</v>
      </c>
      <c r="AU161" s="563">
        <v>-8997.57</v>
      </c>
      <c r="AV161" s="563">
        <v>128689.36746121279</v>
      </c>
      <c r="AW161" s="563">
        <v>19751.0488696428</v>
      </c>
      <c r="AX161" s="556">
        <v>457666.30233608378</v>
      </c>
      <c r="AY161" s="545"/>
      <c r="AZ161" s="580">
        <v>358342.29594958131</v>
      </c>
      <c r="BA161" s="581">
        <v>263028.08692249178</v>
      </c>
      <c r="BB161" s="574"/>
      <c r="BC161" s="585">
        <v>4383550.8838619264</v>
      </c>
      <c r="BD161" s="563">
        <v>152028.83749999999</v>
      </c>
      <c r="BE161" s="574">
        <v>4535579.7213619268</v>
      </c>
      <c r="BF161" s="594"/>
      <c r="BG161" s="545">
        <v>418.860233463035</v>
      </c>
      <c r="BH161" s="545">
        <v>61.859533073929967</v>
      </c>
      <c r="BI161" s="545">
        <v>494.63640293990488</v>
      </c>
      <c r="BJ161" s="545">
        <v>556.84001297016857</v>
      </c>
      <c r="BK161" s="545">
        <v>59.41225248594899</v>
      </c>
      <c r="BL161" s="545">
        <v>47.295706874189356</v>
      </c>
      <c r="BM161" s="556">
        <v>1638.904141807177</v>
      </c>
      <c r="BN161" s="545"/>
      <c r="BO161" s="545">
        <v>75.651626806253958</v>
      </c>
      <c r="BP161" s="545">
        <v>0</v>
      </c>
      <c r="BQ161" s="545">
        <v>0</v>
      </c>
      <c r="BR161" s="545">
        <v>92.694937310851699</v>
      </c>
      <c r="BS161" s="545">
        <v>694.6184406844078</v>
      </c>
      <c r="BT161" s="545">
        <v>0</v>
      </c>
      <c r="BU161" s="545">
        <v>0</v>
      </c>
      <c r="BV161" s="545">
        <v>26.161109775094651</v>
      </c>
      <c r="BW161" s="545">
        <v>46.570567444876787</v>
      </c>
      <c r="BX161" s="556">
        <v>935.69668202148489</v>
      </c>
      <c r="BY161" s="555"/>
      <c r="BZ161" s="556">
        <v>2574.6008238286622</v>
      </c>
      <c r="CA161" s="556">
        <v>-1548.79</v>
      </c>
      <c r="CB161" s="556">
        <v>1025.810823828662</v>
      </c>
      <c r="CC161" s="600">
        <v>0.39843490079490829</v>
      </c>
      <c r="CD161" s="600"/>
      <c r="CE161" s="545">
        <v>368.48519399999998</v>
      </c>
      <c r="CF161" s="545">
        <v>0</v>
      </c>
      <c r="CG161" s="545">
        <v>14.751024552800731</v>
      </c>
      <c r="CH161" s="545">
        <v>19.62316888259662</v>
      </c>
      <c r="CI161" s="545">
        <v>0</v>
      </c>
      <c r="CJ161" s="556">
        <v>402.85938743539731</v>
      </c>
      <c r="CK161" s="545">
        <v>0</v>
      </c>
      <c r="CL161" s="545">
        <v>-0.97999999999999987</v>
      </c>
      <c r="CM161" s="545">
        <v>-1.78</v>
      </c>
      <c r="CN161" s="545">
        <v>-0.97999999999999987</v>
      </c>
      <c r="CO161" s="545">
        <v>-0.01</v>
      </c>
      <c r="CP161" s="545">
        <v>-17.579999999999998</v>
      </c>
      <c r="CQ161" s="545">
        <v>-10.86055555555556</v>
      </c>
      <c r="CR161" s="545">
        <v>31.86245957240579</v>
      </c>
      <c r="CS161" s="545">
        <v>217.18475109718861</v>
      </c>
      <c r="CT161" s="545">
        <v>-29.8</v>
      </c>
      <c r="CU161" s="545">
        <v>-11.42</v>
      </c>
      <c r="CV161" s="545">
        <v>-38.056259089296887</v>
      </c>
      <c r="CW161" s="545">
        <v>-3.89</v>
      </c>
      <c r="CX161" s="545">
        <v>55.637426485608657</v>
      </c>
      <c r="CY161" s="545">
        <v>8.539147803563683</v>
      </c>
      <c r="CZ161" s="556">
        <v>197.86697031391429</v>
      </c>
      <c r="DA161" s="545"/>
      <c r="DB161" s="556">
        <v>154.92533331153541</v>
      </c>
      <c r="DC161" s="556">
        <v>113.7172879042334</v>
      </c>
      <c r="DD161" s="545">
        <v>0</v>
      </c>
      <c r="DE161" s="554">
        <v>1895.179802793743</v>
      </c>
      <c r="DF161" s="545">
        <v>65.72798854301773</v>
      </c>
      <c r="DG161" s="556">
        <v>1960.9077913367601</v>
      </c>
    </row>
    <row r="162" spans="1:111">
      <c r="A162" s="568">
        <v>499</v>
      </c>
      <c r="B162" s="576">
        <v>15</v>
      </c>
      <c r="C162" s="577">
        <v>19738</v>
      </c>
      <c r="D162" s="546" t="s">
        <v>193</v>
      </c>
      <c r="E162" s="578">
        <v>10944119.800000001</v>
      </c>
      <c r="F162" s="578">
        <v>2146216.5</v>
      </c>
      <c r="G162" s="578">
        <v>13271490.4</v>
      </c>
      <c r="H162" s="578">
        <v>11702531.75</v>
      </c>
      <c r="I162" s="578">
        <v>1111161.28</v>
      </c>
      <c r="J162" s="578">
        <v>918883.32</v>
      </c>
      <c r="K162" s="579">
        <v>40094403.049999997</v>
      </c>
      <c r="L162" s="545"/>
      <c r="M162" s="578">
        <v>554512.03213505808</v>
      </c>
      <c r="N162" s="578">
        <v>445253.75160000008</v>
      </c>
      <c r="O162" s="578">
        <v>4023496.665</v>
      </c>
      <c r="P162" s="578">
        <v>1388612.61</v>
      </c>
      <c r="Q162" s="578">
        <v>716671.79107708263</v>
      </c>
      <c r="R162" s="578">
        <v>0</v>
      </c>
      <c r="S162" s="571">
        <v>669057.14</v>
      </c>
      <c r="T162" s="578">
        <v>286800.17296555429</v>
      </c>
      <c r="U162" s="578">
        <v>427475.23499999999</v>
      </c>
      <c r="V162" s="572">
        <v>8511879.3977776952</v>
      </c>
      <c r="W162" s="573"/>
      <c r="X162" s="574">
        <v>48606282.447777703</v>
      </c>
      <c r="Y162" s="555">
        <v>-30570017.02</v>
      </c>
      <c r="Z162" s="584">
        <v>18036265.4277777</v>
      </c>
      <c r="AA162" s="600">
        <v>0.3710686051161341</v>
      </c>
      <c r="AB162" s="600"/>
      <c r="AC162" s="569">
        <v>0</v>
      </c>
      <c r="AD162" s="569">
        <v>0</v>
      </c>
      <c r="AE162" s="569">
        <v>159551.45276026739</v>
      </c>
      <c r="AF162" s="569">
        <v>473220.0021387391</v>
      </c>
      <c r="AG162" s="569">
        <v>74427.477812765181</v>
      </c>
      <c r="AH162" s="570">
        <v>707198.93271177169</v>
      </c>
      <c r="AI162" s="545"/>
      <c r="AJ162" s="545">
        <v>-19343.240000000002</v>
      </c>
      <c r="AK162" s="545">
        <v>-35133.64</v>
      </c>
      <c r="AL162" s="545">
        <v>-19343.240000000002</v>
      </c>
      <c r="AM162" s="545">
        <v>-197.38</v>
      </c>
      <c r="AN162" s="545">
        <v>-346994.04</v>
      </c>
      <c r="AO162" s="545">
        <v>-213270.16</v>
      </c>
      <c r="AP162" s="545">
        <v>1283600.7430349661</v>
      </c>
      <c r="AQ162" s="563">
        <v>-83105.596079934316</v>
      </c>
      <c r="AR162" s="563">
        <v>-588192.4</v>
      </c>
      <c r="AS162" s="563">
        <v>-225407.96</v>
      </c>
      <c r="AT162" s="563">
        <v>-468330.86486217781</v>
      </c>
      <c r="AU162" s="563">
        <v>-76780.820000000007</v>
      </c>
      <c r="AV162" s="563">
        <v>371945.82476859388</v>
      </c>
      <c r="AW162" s="563">
        <v>-83749.505199159554</v>
      </c>
      <c r="AX162" s="556">
        <v>-504302.27833771211</v>
      </c>
      <c r="AY162" s="545"/>
      <c r="AZ162" s="580">
        <v>3684009.0408974849</v>
      </c>
      <c r="BA162" s="581">
        <v>1192248.1375488581</v>
      </c>
      <c r="BB162" s="574"/>
      <c r="BC162" s="585">
        <v>23115419.260598108</v>
      </c>
      <c r="BD162" s="563">
        <v>579829.68250000011</v>
      </c>
      <c r="BE162" s="574">
        <v>23695248.943098109</v>
      </c>
      <c r="BF162" s="594"/>
      <c r="BG162" s="545">
        <v>554.46954098692879</v>
      </c>
      <c r="BH162" s="545">
        <v>108.73525686493061</v>
      </c>
      <c r="BI162" s="545">
        <v>672.38273381294971</v>
      </c>
      <c r="BJ162" s="545">
        <v>592.89349224845478</v>
      </c>
      <c r="BK162" s="545">
        <v>56.295535515249767</v>
      </c>
      <c r="BL162" s="545">
        <v>46.554023710608973</v>
      </c>
      <c r="BM162" s="556">
        <v>2031.3305831391231</v>
      </c>
      <c r="BN162" s="545"/>
      <c r="BO162" s="545">
        <v>28.09362813532567</v>
      </c>
      <c r="BP162" s="545">
        <v>22.558199999999999</v>
      </c>
      <c r="BQ162" s="545">
        <v>203.8452054412808</v>
      </c>
      <c r="BR162" s="545">
        <v>70.352244908298715</v>
      </c>
      <c r="BS162" s="545">
        <v>36.309240605789981</v>
      </c>
      <c r="BT162" s="545">
        <v>0</v>
      </c>
      <c r="BU162" s="545">
        <v>33.896906474820142</v>
      </c>
      <c r="BV162" s="545">
        <v>14.53035631601754</v>
      </c>
      <c r="BW162" s="545">
        <v>21.657474668152801</v>
      </c>
      <c r="BX162" s="556">
        <v>431.24325654968573</v>
      </c>
      <c r="BY162" s="555"/>
      <c r="BZ162" s="556">
        <v>2462.5738396888091</v>
      </c>
      <c r="CA162" s="556">
        <v>-1548.79</v>
      </c>
      <c r="CB162" s="556">
        <v>913.7838396888086</v>
      </c>
      <c r="CC162" s="600">
        <v>0.3710686051161341</v>
      </c>
      <c r="CD162" s="600"/>
      <c r="CE162" s="545">
        <v>0</v>
      </c>
      <c r="CF162" s="545">
        <v>0</v>
      </c>
      <c r="CG162" s="545">
        <v>8.0834660431790173</v>
      </c>
      <c r="CH162" s="545">
        <v>23.975073570713299</v>
      </c>
      <c r="CI162" s="545">
        <v>3.7707709906153202</v>
      </c>
      <c r="CJ162" s="556">
        <v>35.829310604507633</v>
      </c>
      <c r="CK162" s="545">
        <v>0</v>
      </c>
      <c r="CL162" s="545">
        <v>-0.97999999999999987</v>
      </c>
      <c r="CM162" s="545">
        <v>-1.78</v>
      </c>
      <c r="CN162" s="545">
        <v>-0.97999999999999987</v>
      </c>
      <c r="CO162" s="545">
        <v>-0.01</v>
      </c>
      <c r="CP162" s="545">
        <v>-17.579999999999998</v>
      </c>
      <c r="CQ162" s="545">
        <v>-10.805054210152999</v>
      </c>
      <c r="CR162" s="545">
        <v>65.031955772366274</v>
      </c>
      <c r="CS162" s="545">
        <v>-4.2104365224406886</v>
      </c>
      <c r="CT162" s="545">
        <v>-29.8</v>
      </c>
      <c r="CU162" s="545">
        <v>-11.42</v>
      </c>
      <c r="CV162" s="545">
        <v>-23.72737181387059</v>
      </c>
      <c r="CW162" s="545">
        <v>-3.890000000000001</v>
      </c>
      <c r="CX162" s="545">
        <v>18.844149598165671</v>
      </c>
      <c r="CY162" s="545">
        <v>-4.2430593372762972</v>
      </c>
      <c r="CZ162" s="556">
        <v>-25.54981651320864</v>
      </c>
      <c r="DA162" s="545"/>
      <c r="DB162" s="556">
        <v>186.64550820232469</v>
      </c>
      <c r="DC162" s="556">
        <v>60.40369528568538</v>
      </c>
      <c r="DD162" s="545">
        <v>0</v>
      </c>
      <c r="DE162" s="554">
        <v>1171.1125372681181</v>
      </c>
      <c r="DF162" s="545">
        <v>29.376313836254941</v>
      </c>
      <c r="DG162" s="556">
        <v>1200.488851104373</v>
      </c>
    </row>
    <row r="163" spans="1:111">
      <c r="A163" s="568">
        <v>500</v>
      </c>
      <c r="B163" s="576">
        <v>13</v>
      </c>
      <c r="C163" s="577">
        <v>10614</v>
      </c>
      <c r="D163" s="546" t="s">
        <v>194</v>
      </c>
      <c r="E163" s="578">
        <v>6010295.2999999998</v>
      </c>
      <c r="F163" s="578">
        <v>1144648.8</v>
      </c>
      <c r="G163" s="578">
        <v>8016830.1000000006</v>
      </c>
      <c r="H163" s="578">
        <v>7215407.1499999994</v>
      </c>
      <c r="I163" s="578">
        <v>584370.84</v>
      </c>
      <c r="J163" s="578">
        <v>501615.96</v>
      </c>
      <c r="K163" s="579">
        <v>23473168.149999999</v>
      </c>
      <c r="L163" s="545"/>
      <c r="M163" s="578">
        <v>638896.2234500394</v>
      </c>
      <c r="N163" s="578">
        <v>0</v>
      </c>
      <c r="O163" s="578">
        <v>0</v>
      </c>
      <c r="P163" s="578">
        <v>500942.5</v>
      </c>
      <c r="Q163" s="578">
        <v>121543.1488410539</v>
      </c>
      <c r="R163" s="578">
        <v>0</v>
      </c>
      <c r="S163" s="571">
        <v>0</v>
      </c>
      <c r="T163" s="578">
        <v>120676.4520224712</v>
      </c>
      <c r="U163" s="578">
        <v>449924.28749999998</v>
      </c>
      <c r="V163" s="572">
        <v>1831982.611813565</v>
      </c>
      <c r="W163" s="573"/>
      <c r="X163" s="574">
        <v>25305150.761813559</v>
      </c>
      <c r="Y163" s="555">
        <v>-16438857.060000001</v>
      </c>
      <c r="Z163" s="584">
        <v>8866293.7018135618</v>
      </c>
      <c r="AA163" s="600">
        <v>0.35037505942043767</v>
      </c>
      <c r="AB163" s="600"/>
      <c r="AC163" s="569">
        <v>0</v>
      </c>
      <c r="AD163" s="569">
        <v>0</v>
      </c>
      <c r="AE163" s="569">
        <v>91845.860837748973</v>
      </c>
      <c r="AF163" s="569">
        <v>253006.39437836839</v>
      </c>
      <c r="AG163" s="569">
        <v>69505.222833174674</v>
      </c>
      <c r="AH163" s="570">
        <v>414357.47804929211</v>
      </c>
      <c r="AI163" s="545"/>
      <c r="AJ163" s="545">
        <v>-10401.719999999999</v>
      </c>
      <c r="AK163" s="545">
        <v>-18892.919999999998</v>
      </c>
      <c r="AL163" s="545">
        <v>-10401.719999999999</v>
      </c>
      <c r="AM163" s="545">
        <v>-106.14</v>
      </c>
      <c r="AN163" s="545">
        <v>-186594.12</v>
      </c>
      <c r="AO163" s="545">
        <v>-209294.29500000001</v>
      </c>
      <c r="AP163" s="545">
        <v>2705573.784463882</v>
      </c>
      <c r="AQ163" s="563">
        <v>921895.23565180879</v>
      </c>
      <c r="AR163" s="563">
        <v>-316297.2</v>
      </c>
      <c r="AS163" s="563">
        <v>-121211.88</v>
      </c>
      <c r="AT163" s="563">
        <v>-275908.85631070973</v>
      </c>
      <c r="AU163" s="563">
        <v>-41288.46</v>
      </c>
      <c r="AV163" s="563">
        <v>375874.37989198999</v>
      </c>
      <c r="AW163" s="563">
        <v>-3456.689153461542</v>
      </c>
      <c r="AX163" s="556">
        <v>2809489.3995435089</v>
      </c>
      <c r="AY163" s="545"/>
      <c r="AZ163" s="580">
        <v>825508.43092431326</v>
      </c>
      <c r="BA163" s="581">
        <v>321331.85065002431</v>
      </c>
      <c r="BB163" s="574"/>
      <c r="BC163" s="585">
        <v>13236980.860980701</v>
      </c>
      <c r="BD163" s="563">
        <v>-207080.7675000001</v>
      </c>
      <c r="BE163" s="574">
        <v>13029900.093480701</v>
      </c>
      <c r="BF163" s="594"/>
      <c r="BG163" s="545">
        <v>566.26109854908611</v>
      </c>
      <c r="BH163" s="545">
        <v>107.8433013001696</v>
      </c>
      <c r="BI163" s="545">
        <v>755.30715093273045</v>
      </c>
      <c r="BJ163" s="545">
        <v>679.80093744111548</v>
      </c>
      <c r="BK163" s="545">
        <v>55.056608253250417</v>
      </c>
      <c r="BL163" s="545">
        <v>47.259841718485013</v>
      </c>
      <c r="BM163" s="556">
        <v>2211.5289381948369</v>
      </c>
      <c r="BN163" s="545"/>
      <c r="BO163" s="545">
        <v>60.193727477863142</v>
      </c>
      <c r="BP163" s="545">
        <v>0</v>
      </c>
      <c r="BQ163" s="545">
        <v>0</v>
      </c>
      <c r="BR163" s="545">
        <v>47.196391558319199</v>
      </c>
      <c r="BS163" s="545">
        <v>11.451210555968901</v>
      </c>
      <c r="BT163" s="545">
        <v>0</v>
      </c>
      <c r="BU163" s="545">
        <v>0</v>
      </c>
      <c r="BV163" s="545">
        <v>11.36955455271068</v>
      </c>
      <c r="BW163" s="545">
        <v>42.389701102317687</v>
      </c>
      <c r="BX163" s="556">
        <v>172.60058524717971</v>
      </c>
      <c r="BY163" s="555"/>
      <c r="BZ163" s="556">
        <v>2384.1295234420159</v>
      </c>
      <c r="CA163" s="556">
        <v>-1548.79</v>
      </c>
      <c r="CB163" s="556">
        <v>835.33952344201634</v>
      </c>
      <c r="CC163" s="600">
        <v>0.35037505942043767</v>
      </c>
      <c r="CD163" s="600"/>
      <c r="CE163" s="545">
        <v>0</v>
      </c>
      <c r="CF163" s="545">
        <v>0</v>
      </c>
      <c r="CG163" s="545">
        <v>8.6532749988457667</v>
      </c>
      <c r="CH163" s="545">
        <v>23.83704488207729</v>
      </c>
      <c r="CI163" s="545">
        <v>6.5484476006382772</v>
      </c>
      <c r="CJ163" s="556">
        <v>39.038767481561337</v>
      </c>
      <c r="CK163" s="545">
        <v>0</v>
      </c>
      <c r="CL163" s="545">
        <v>-0.98</v>
      </c>
      <c r="CM163" s="545">
        <v>-1.78</v>
      </c>
      <c r="CN163" s="545">
        <v>-0.98</v>
      </c>
      <c r="CO163" s="545">
        <v>-0.01</v>
      </c>
      <c r="CP163" s="545">
        <v>-17.579999999999998</v>
      </c>
      <c r="CQ163" s="545">
        <v>-19.718701243640471</v>
      </c>
      <c r="CR163" s="545">
        <v>254.90614136648591</v>
      </c>
      <c r="CS163" s="545">
        <v>86.856532471434789</v>
      </c>
      <c r="CT163" s="545">
        <v>-29.8</v>
      </c>
      <c r="CU163" s="545">
        <v>-11.42</v>
      </c>
      <c r="CV163" s="545">
        <v>-25.994804626974719</v>
      </c>
      <c r="CW163" s="545">
        <v>-3.89</v>
      </c>
      <c r="CX163" s="545">
        <v>35.413075173543433</v>
      </c>
      <c r="CY163" s="545">
        <v>-0.32567261668188641</v>
      </c>
      <c r="CZ163" s="556">
        <v>264.69657052416699</v>
      </c>
      <c r="DA163" s="545"/>
      <c r="DB163" s="556">
        <v>77.775431592643045</v>
      </c>
      <c r="DC163" s="556">
        <v>30.27434055492974</v>
      </c>
      <c r="DD163" s="545">
        <v>0</v>
      </c>
      <c r="DE163" s="554">
        <v>1247.1246335953181</v>
      </c>
      <c r="DF163" s="545">
        <v>-19.510153335217641</v>
      </c>
      <c r="DG163" s="556">
        <v>1227.6144802601</v>
      </c>
    </row>
    <row r="164" spans="1:111">
      <c r="A164" s="568">
        <v>503</v>
      </c>
      <c r="B164" s="576">
        <v>2</v>
      </c>
      <c r="C164" s="577">
        <v>7477</v>
      </c>
      <c r="D164" s="546" t="s">
        <v>195</v>
      </c>
      <c r="E164" s="578">
        <v>3229412.4</v>
      </c>
      <c r="F164" s="578">
        <v>686789.28</v>
      </c>
      <c r="G164" s="578">
        <v>3791854.4</v>
      </c>
      <c r="H164" s="578">
        <v>3600779</v>
      </c>
      <c r="I164" s="578">
        <v>443860.62</v>
      </c>
      <c r="J164" s="578">
        <v>340923.27</v>
      </c>
      <c r="K164" s="579">
        <v>12093618.970000001</v>
      </c>
      <c r="L164" s="545"/>
      <c r="M164" s="578">
        <v>404745.4089320862</v>
      </c>
      <c r="N164" s="578">
        <v>0</v>
      </c>
      <c r="O164" s="578">
        <v>0</v>
      </c>
      <c r="P164" s="578">
        <v>611149.85</v>
      </c>
      <c r="Q164" s="578">
        <v>438793.79867570591</v>
      </c>
      <c r="R164" s="578">
        <v>0</v>
      </c>
      <c r="S164" s="571">
        <v>0</v>
      </c>
      <c r="T164" s="578">
        <v>213183.17228327339</v>
      </c>
      <c r="U164" s="578">
        <v>280204.42</v>
      </c>
      <c r="V164" s="572">
        <v>1948076.649891065</v>
      </c>
      <c r="W164" s="573"/>
      <c r="X164" s="574">
        <v>14041695.619891061</v>
      </c>
      <c r="Y164" s="555">
        <v>-11580302.83</v>
      </c>
      <c r="Z164" s="584">
        <v>2461392.7898910642</v>
      </c>
      <c r="AA164" s="600">
        <v>0.17529170667994859</v>
      </c>
      <c r="AB164" s="600"/>
      <c r="AC164" s="569">
        <v>0</v>
      </c>
      <c r="AD164" s="569">
        <v>0</v>
      </c>
      <c r="AE164" s="569">
        <v>62275.306118242072</v>
      </c>
      <c r="AF164" s="569">
        <v>139716.7139300413</v>
      </c>
      <c r="AG164" s="569">
        <v>0</v>
      </c>
      <c r="AH164" s="570">
        <v>201992.02004828339</v>
      </c>
      <c r="AI164" s="545"/>
      <c r="AJ164" s="545">
        <v>-7327.46</v>
      </c>
      <c r="AK164" s="545">
        <v>-13309.06</v>
      </c>
      <c r="AL164" s="545">
        <v>-7327.46</v>
      </c>
      <c r="AM164" s="545">
        <v>-74.77</v>
      </c>
      <c r="AN164" s="545">
        <v>-131445.66</v>
      </c>
      <c r="AO164" s="545">
        <v>-168131.24249999999</v>
      </c>
      <c r="AP164" s="545">
        <v>-627304.2812280748</v>
      </c>
      <c r="AQ164" s="563">
        <v>-567824.92954429891</v>
      </c>
      <c r="AR164" s="563">
        <v>-222814.6</v>
      </c>
      <c r="AS164" s="563">
        <v>-85387.34</v>
      </c>
      <c r="AT164" s="563">
        <v>-79616.515297309248</v>
      </c>
      <c r="AU164" s="563">
        <v>-29085.53</v>
      </c>
      <c r="AV164" s="563">
        <v>180288.3960177323</v>
      </c>
      <c r="AW164" s="563">
        <v>-8673.4673093180172</v>
      </c>
      <c r="AX164" s="556">
        <v>-1768033.919861269</v>
      </c>
      <c r="AY164" s="545"/>
      <c r="AZ164" s="580">
        <v>2831600.758939194</v>
      </c>
      <c r="BA164" s="581">
        <v>828586.22034026333</v>
      </c>
      <c r="BB164" s="574"/>
      <c r="BC164" s="585">
        <v>4555537.8693575356</v>
      </c>
      <c r="BD164" s="563">
        <v>275789.67499999999</v>
      </c>
      <c r="BE164" s="574">
        <v>4831327.5443575354</v>
      </c>
      <c r="BF164" s="594"/>
      <c r="BG164" s="545">
        <v>431.91285274842852</v>
      </c>
      <c r="BH164" s="545">
        <v>91.853588337568553</v>
      </c>
      <c r="BI164" s="545">
        <v>507.13580312959749</v>
      </c>
      <c r="BJ164" s="545">
        <v>481.58071419018319</v>
      </c>
      <c r="BK164" s="545">
        <v>59.363463956132144</v>
      </c>
      <c r="BL164" s="545">
        <v>45.596264544603443</v>
      </c>
      <c r="BM164" s="556">
        <v>1617.442686906513</v>
      </c>
      <c r="BN164" s="545"/>
      <c r="BO164" s="545">
        <v>54.132059506765572</v>
      </c>
      <c r="BP164" s="545">
        <v>0</v>
      </c>
      <c r="BQ164" s="545">
        <v>0</v>
      </c>
      <c r="BR164" s="545">
        <v>81.737307743747493</v>
      </c>
      <c r="BS164" s="545">
        <v>58.68580963965573</v>
      </c>
      <c r="BT164" s="545">
        <v>0</v>
      </c>
      <c r="BU164" s="545">
        <v>0</v>
      </c>
      <c r="BV164" s="545">
        <v>28.511859339745001</v>
      </c>
      <c r="BW164" s="545">
        <v>37.475514243680628</v>
      </c>
      <c r="BX164" s="556">
        <v>260.54255047359442</v>
      </c>
      <c r="BY164" s="555"/>
      <c r="BZ164" s="556">
        <v>1877.985237380107</v>
      </c>
      <c r="CA164" s="556">
        <v>-1548.79</v>
      </c>
      <c r="CB164" s="556">
        <v>329.19523738010753</v>
      </c>
      <c r="CC164" s="600">
        <v>0.17529170667994859</v>
      </c>
      <c r="CD164" s="600"/>
      <c r="CE164" s="545">
        <v>0</v>
      </c>
      <c r="CF164" s="545">
        <v>0</v>
      </c>
      <c r="CG164" s="545">
        <v>8.3289161586521434</v>
      </c>
      <c r="CH164" s="545">
        <v>18.686199535915652</v>
      </c>
      <c r="CI164" s="545">
        <v>0</v>
      </c>
      <c r="CJ164" s="556">
        <v>27.01511569456779</v>
      </c>
      <c r="CK164" s="545">
        <v>0</v>
      </c>
      <c r="CL164" s="545">
        <v>-0.98</v>
      </c>
      <c r="CM164" s="545">
        <v>-1.78</v>
      </c>
      <c r="CN164" s="545">
        <v>-0.98</v>
      </c>
      <c r="CO164" s="545">
        <v>-0.01</v>
      </c>
      <c r="CP164" s="545">
        <v>-17.579999999999998</v>
      </c>
      <c r="CQ164" s="545">
        <v>-22.486457469573359</v>
      </c>
      <c r="CR164" s="545">
        <v>-83.89785759369731</v>
      </c>
      <c r="CS164" s="545">
        <v>-75.942882111047069</v>
      </c>
      <c r="CT164" s="545">
        <v>-29.8</v>
      </c>
      <c r="CU164" s="545">
        <v>-11.42</v>
      </c>
      <c r="CV164" s="545">
        <v>-10.648189821761299</v>
      </c>
      <c r="CW164" s="545">
        <v>-3.89</v>
      </c>
      <c r="CX164" s="545">
        <v>24.112397487994158</v>
      </c>
      <c r="CY164" s="545">
        <v>-1.1600197016608289</v>
      </c>
      <c r="CZ164" s="556">
        <v>-236.46300920974571</v>
      </c>
      <c r="DA164" s="545"/>
      <c r="DB164" s="556">
        <v>378.70813948631718</v>
      </c>
      <c r="DC164" s="556">
        <v>110.81800459278629</v>
      </c>
      <c r="DD164" s="545">
        <v>0</v>
      </c>
      <c r="DE164" s="554">
        <v>609.27348794403315</v>
      </c>
      <c r="DF164" s="545">
        <v>36.88507088404441</v>
      </c>
      <c r="DG164" s="556">
        <v>646.1585588280775</v>
      </c>
    </row>
    <row r="165" spans="1:111">
      <c r="A165" s="568">
        <v>504</v>
      </c>
      <c r="B165" s="576">
        <v>1</v>
      </c>
      <c r="C165" s="577">
        <v>1677</v>
      </c>
      <c r="D165" s="546" t="s">
        <v>196</v>
      </c>
      <c r="E165" s="578">
        <v>538235.4</v>
      </c>
      <c r="F165" s="578">
        <v>114464.88</v>
      </c>
      <c r="G165" s="578">
        <v>858070.5</v>
      </c>
      <c r="H165" s="578">
        <v>775552.4</v>
      </c>
      <c r="I165" s="578">
        <v>101397.68</v>
      </c>
      <c r="J165" s="578">
        <v>76430.159999999989</v>
      </c>
      <c r="K165" s="579">
        <v>2464151.02</v>
      </c>
      <c r="L165" s="545"/>
      <c r="M165" s="578">
        <v>130376.945887168</v>
      </c>
      <c r="N165" s="578">
        <v>37830.101400000007</v>
      </c>
      <c r="O165" s="578">
        <v>47652.586199999998</v>
      </c>
      <c r="P165" s="578">
        <v>134252.59</v>
      </c>
      <c r="Q165" s="578">
        <v>169124.41901968539</v>
      </c>
      <c r="R165" s="578">
        <v>0</v>
      </c>
      <c r="S165" s="571">
        <v>0</v>
      </c>
      <c r="T165" s="578">
        <v>52320.385012789833</v>
      </c>
      <c r="U165" s="578">
        <v>81935.897500000006</v>
      </c>
      <c r="V165" s="572">
        <v>653492.92501964315</v>
      </c>
      <c r="W165" s="573"/>
      <c r="X165" s="574">
        <v>3117643.9450196442</v>
      </c>
      <c r="Y165" s="555">
        <v>-2597320.83</v>
      </c>
      <c r="Z165" s="584">
        <v>520323.11501964368</v>
      </c>
      <c r="AA165" s="600">
        <v>0.16689626018739129</v>
      </c>
      <c r="AB165" s="600"/>
      <c r="AC165" s="569">
        <v>0</v>
      </c>
      <c r="AD165" s="569">
        <v>0</v>
      </c>
      <c r="AE165" s="569">
        <v>15454.42506643653</v>
      </c>
      <c r="AF165" s="569">
        <v>33762.700950374543</v>
      </c>
      <c r="AG165" s="569">
        <v>0</v>
      </c>
      <c r="AH165" s="570">
        <v>49217.126016811068</v>
      </c>
      <c r="AI165" s="545"/>
      <c r="AJ165" s="545">
        <v>-1643.46</v>
      </c>
      <c r="AK165" s="545">
        <v>-2985.06</v>
      </c>
      <c r="AL165" s="545">
        <v>-1643.46</v>
      </c>
      <c r="AM165" s="545">
        <v>-16.77</v>
      </c>
      <c r="AN165" s="545">
        <v>-29481.66</v>
      </c>
      <c r="AO165" s="545">
        <v>-44483.01</v>
      </c>
      <c r="AP165" s="545">
        <v>-480665.71192696493</v>
      </c>
      <c r="AQ165" s="563">
        <v>-130003.9088977042</v>
      </c>
      <c r="AR165" s="563">
        <v>-49974.6</v>
      </c>
      <c r="AS165" s="563">
        <v>-19151.34</v>
      </c>
      <c r="AT165" s="563">
        <v>-11873.244348843011</v>
      </c>
      <c r="AU165" s="563">
        <v>-6523.5300000000007</v>
      </c>
      <c r="AV165" s="563">
        <v>41353.150778867282</v>
      </c>
      <c r="AW165" s="563">
        <v>-1766.1488724441811</v>
      </c>
      <c r="AX165" s="556">
        <v>-738858.7532670889</v>
      </c>
      <c r="AY165" s="545"/>
      <c r="AZ165" s="580">
        <v>725120.37620145024</v>
      </c>
      <c r="BA165" s="581">
        <v>258669.90153676379</v>
      </c>
      <c r="BB165" s="574"/>
      <c r="BC165" s="585">
        <v>814471.76550757978</v>
      </c>
      <c r="BD165" s="563">
        <v>-768359.57499999995</v>
      </c>
      <c r="BE165" s="574">
        <v>46112.190507579828</v>
      </c>
      <c r="BF165" s="594"/>
      <c r="BG165" s="545">
        <v>320.95134168157432</v>
      </c>
      <c r="BH165" s="545">
        <v>68.255742397137752</v>
      </c>
      <c r="BI165" s="545">
        <v>511.66994633273703</v>
      </c>
      <c r="BJ165" s="545">
        <v>462.46416219439482</v>
      </c>
      <c r="BK165" s="545">
        <v>60.463732856290989</v>
      </c>
      <c r="BL165" s="545">
        <v>45.575527728085859</v>
      </c>
      <c r="BM165" s="556">
        <v>1469.380453190221</v>
      </c>
      <c r="BN165" s="545"/>
      <c r="BO165" s="545">
        <v>77.744153778871762</v>
      </c>
      <c r="BP165" s="545">
        <v>22.558199999999999</v>
      </c>
      <c r="BQ165" s="545">
        <v>28.41537638640429</v>
      </c>
      <c r="BR165" s="545">
        <v>80.055211687537266</v>
      </c>
      <c r="BS165" s="545">
        <v>100.849385223426</v>
      </c>
      <c r="BT165" s="545">
        <v>0</v>
      </c>
      <c r="BU165" s="545">
        <v>0</v>
      </c>
      <c r="BV165" s="545">
        <v>31.198798457239011</v>
      </c>
      <c r="BW165" s="545">
        <v>48.858615086463928</v>
      </c>
      <c r="BX165" s="556">
        <v>389.67974061994232</v>
      </c>
      <c r="BY165" s="555"/>
      <c r="BZ165" s="556">
        <v>1859.0601938101629</v>
      </c>
      <c r="CA165" s="556">
        <v>-1548.79</v>
      </c>
      <c r="CB165" s="556">
        <v>310.27019381016322</v>
      </c>
      <c r="CC165" s="600">
        <v>0.1668962601873914</v>
      </c>
      <c r="CD165" s="600"/>
      <c r="CE165" s="545">
        <v>0</v>
      </c>
      <c r="CF165" s="545">
        <v>0</v>
      </c>
      <c r="CG165" s="545">
        <v>9.2155188231583356</v>
      </c>
      <c r="CH165" s="545">
        <v>20.132797227414759</v>
      </c>
      <c r="CI165" s="545">
        <v>0</v>
      </c>
      <c r="CJ165" s="556">
        <v>29.348316050573089</v>
      </c>
      <c r="CK165" s="545">
        <v>0</v>
      </c>
      <c r="CL165" s="545">
        <v>-0.98</v>
      </c>
      <c r="CM165" s="545">
        <v>-1.78</v>
      </c>
      <c r="CN165" s="545">
        <v>-0.98</v>
      </c>
      <c r="CO165" s="545">
        <v>-0.01</v>
      </c>
      <c r="CP165" s="545">
        <v>-17.579999999999998</v>
      </c>
      <c r="CQ165" s="545">
        <v>-26.5253488372093</v>
      </c>
      <c r="CR165" s="545">
        <v>-286.62236847165468</v>
      </c>
      <c r="CS165" s="545">
        <v>-77.521710732083605</v>
      </c>
      <c r="CT165" s="545">
        <v>-29.8</v>
      </c>
      <c r="CU165" s="545">
        <v>-11.42</v>
      </c>
      <c r="CV165" s="545">
        <v>-7.080050297461546</v>
      </c>
      <c r="CW165" s="545">
        <v>-3.890000000000001</v>
      </c>
      <c r="CX165" s="545">
        <v>24.659004638561289</v>
      </c>
      <c r="CY165" s="545">
        <v>-1.0531597331211571</v>
      </c>
      <c r="CZ165" s="556">
        <v>-440.58363343296901</v>
      </c>
      <c r="DA165" s="545"/>
      <c r="DB165" s="556">
        <v>432.39139904678012</v>
      </c>
      <c r="DC165" s="556">
        <v>154.24561808990089</v>
      </c>
      <c r="DD165" s="545">
        <v>0</v>
      </c>
      <c r="DE165" s="554">
        <v>485.67189356444828</v>
      </c>
      <c r="DF165" s="545">
        <v>-458.17505963029208</v>
      </c>
      <c r="DG165" s="556">
        <v>27.496833934156129</v>
      </c>
    </row>
    <row r="166" spans="1:111">
      <c r="A166" s="568">
        <v>505</v>
      </c>
      <c r="B166" s="576">
        <v>1</v>
      </c>
      <c r="C166" s="577">
        <v>20934</v>
      </c>
      <c r="D166" s="546" t="s">
        <v>197</v>
      </c>
      <c r="E166" s="578">
        <v>10217502.01</v>
      </c>
      <c r="F166" s="578">
        <v>2060367.84</v>
      </c>
      <c r="G166" s="578">
        <v>13475792.9</v>
      </c>
      <c r="H166" s="578">
        <v>13156692.5</v>
      </c>
      <c r="I166" s="578">
        <v>1192335.6000000001</v>
      </c>
      <c r="J166" s="578">
        <v>1024835.49</v>
      </c>
      <c r="K166" s="579">
        <v>41127526.340000004</v>
      </c>
      <c r="L166" s="545"/>
      <c r="M166" s="578">
        <v>1127033.680105099</v>
      </c>
      <c r="N166" s="578">
        <v>0</v>
      </c>
      <c r="O166" s="578">
        <v>0</v>
      </c>
      <c r="P166" s="578">
        <v>2478663.4900000002</v>
      </c>
      <c r="Q166" s="578">
        <v>490551.08458810032</v>
      </c>
      <c r="R166" s="578">
        <v>0</v>
      </c>
      <c r="S166" s="571">
        <v>0</v>
      </c>
      <c r="T166" s="578">
        <v>623877.54574866826</v>
      </c>
      <c r="U166" s="578">
        <v>816151.96750000014</v>
      </c>
      <c r="V166" s="572">
        <v>5536277.767941867</v>
      </c>
      <c r="W166" s="573"/>
      <c r="X166" s="574">
        <v>46663804.107941873</v>
      </c>
      <c r="Y166" s="555">
        <v>-32422369.859999999</v>
      </c>
      <c r="Z166" s="584">
        <v>14241434.24794187</v>
      </c>
      <c r="AA166" s="600">
        <v>0.30519231168978089</v>
      </c>
      <c r="AB166" s="600"/>
      <c r="AC166" s="569">
        <v>0</v>
      </c>
      <c r="AD166" s="569">
        <v>0</v>
      </c>
      <c r="AE166" s="569">
        <v>187444.11091879281</v>
      </c>
      <c r="AF166" s="569">
        <v>393308.73204630113</v>
      </c>
      <c r="AG166" s="569">
        <v>35591.402420388447</v>
      </c>
      <c r="AH166" s="570">
        <v>616344.24538548233</v>
      </c>
      <c r="AI166" s="545"/>
      <c r="AJ166" s="545">
        <v>-20515.32</v>
      </c>
      <c r="AK166" s="545">
        <v>-37262.519999999997</v>
      </c>
      <c r="AL166" s="545">
        <v>-20515.32</v>
      </c>
      <c r="AM166" s="545">
        <v>-209.34</v>
      </c>
      <c r="AN166" s="545">
        <v>-368019.72</v>
      </c>
      <c r="AO166" s="545">
        <v>-847687.96975000005</v>
      </c>
      <c r="AP166" s="545">
        <v>-686844.96260971308</v>
      </c>
      <c r="AQ166" s="563">
        <v>-88388.985109530389</v>
      </c>
      <c r="AR166" s="563">
        <v>-623833.20000000007</v>
      </c>
      <c r="AS166" s="563">
        <v>-239066.28</v>
      </c>
      <c r="AT166" s="563">
        <v>-328118.64697556029</v>
      </c>
      <c r="AU166" s="563">
        <v>-81433.260000000009</v>
      </c>
      <c r="AV166" s="563">
        <v>516581.89035596402</v>
      </c>
      <c r="AW166" s="563">
        <v>-68636.823332853965</v>
      </c>
      <c r="AX166" s="556">
        <v>-2893950.457421693</v>
      </c>
      <c r="AY166" s="545"/>
      <c r="AZ166" s="580">
        <v>3395828.5360042308</v>
      </c>
      <c r="BA166" s="581">
        <v>1528540.2292350021</v>
      </c>
      <c r="BB166" s="574"/>
      <c r="BC166" s="585">
        <v>16888196.801144902</v>
      </c>
      <c r="BD166" s="563">
        <v>-2061832.585</v>
      </c>
      <c r="BE166" s="574">
        <v>14826364.216144901</v>
      </c>
      <c r="BF166" s="594"/>
      <c r="BG166" s="545">
        <v>488.08168577433838</v>
      </c>
      <c r="BH166" s="545">
        <v>98.422080825451417</v>
      </c>
      <c r="BI166" s="545">
        <v>643.72756759338881</v>
      </c>
      <c r="BJ166" s="545">
        <v>628.48440336295027</v>
      </c>
      <c r="BK166" s="545">
        <v>56.956893092576671</v>
      </c>
      <c r="BL166" s="545">
        <v>48.955550300945823</v>
      </c>
      <c r="BM166" s="556">
        <v>1964.628180949652</v>
      </c>
      <c r="BN166" s="545"/>
      <c r="BO166" s="545">
        <v>53.837473970817761</v>
      </c>
      <c r="BP166" s="545">
        <v>0</v>
      </c>
      <c r="BQ166" s="545">
        <v>0</v>
      </c>
      <c r="BR166" s="545">
        <v>118.4037207413777</v>
      </c>
      <c r="BS166" s="545">
        <v>23.433222728007081</v>
      </c>
      <c r="BT166" s="545">
        <v>0</v>
      </c>
      <c r="BU166" s="545">
        <v>0</v>
      </c>
      <c r="BV166" s="545">
        <v>29.802118360020462</v>
      </c>
      <c r="BW166" s="545">
        <v>38.986909692366503</v>
      </c>
      <c r="BX166" s="556">
        <v>264.46344549258941</v>
      </c>
      <c r="BY166" s="555"/>
      <c r="BZ166" s="556">
        <v>2229.0916264422408</v>
      </c>
      <c r="CA166" s="556">
        <v>-1548.79</v>
      </c>
      <c r="CB166" s="556">
        <v>680.30162644224106</v>
      </c>
      <c r="CC166" s="600">
        <v>0.30519231168978089</v>
      </c>
      <c r="CD166" s="600"/>
      <c r="CE166" s="545">
        <v>0</v>
      </c>
      <c r="CF166" s="545">
        <v>0</v>
      </c>
      <c r="CG166" s="545">
        <v>8.9540513479885728</v>
      </c>
      <c r="CH166" s="545">
        <v>18.788035351404471</v>
      </c>
      <c r="CI166" s="545">
        <v>1.7001720846655419</v>
      </c>
      <c r="CJ166" s="556">
        <v>29.442258784058581</v>
      </c>
      <c r="CK166" s="545">
        <v>0</v>
      </c>
      <c r="CL166" s="545">
        <v>-0.98</v>
      </c>
      <c r="CM166" s="545">
        <v>-1.78</v>
      </c>
      <c r="CN166" s="545">
        <v>-0.98</v>
      </c>
      <c r="CO166" s="545">
        <v>-0.01</v>
      </c>
      <c r="CP166" s="545">
        <v>-17.579999999999998</v>
      </c>
      <c r="CQ166" s="545">
        <v>-40.493358639056083</v>
      </c>
      <c r="CR166" s="545">
        <v>-32.810020187719168</v>
      </c>
      <c r="CS166" s="545">
        <v>-4.2222692800960351</v>
      </c>
      <c r="CT166" s="545">
        <v>-29.8</v>
      </c>
      <c r="CU166" s="545">
        <v>-11.42</v>
      </c>
      <c r="CV166" s="545">
        <v>-15.6739584874157</v>
      </c>
      <c r="CW166" s="545">
        <v>-3.890000000000001</v>
      </c>
      <c r="CX166" s="545">
        <v>24.6766929567194</v>
      </c>
      <c r="CY166" s="545">
        <v>-3.278724722119708</v>
      </c>
      <c r="CZ166" s="556">
        <v>-138.2416383596873</v>
      </c>
      <c r="DA166" s="545"/>
      <c r="DB166" s="556">
        <v>162.2159422950335</v>
      </c>
      <c r="DC166" s="556">
        <v>73.017112316566468</v>
      </c>
      <c r="DD166" s="545">
        <v>0</v>
      </c>
      <c r="DE166" s="554">
        <v>806.73530147821236</v>
      </c>
      <c r="DF166" s="545">
        <v>-98.492050492022543</v>
      </c>
      <c r="DG166" s="556">
        <v>708.24325098618976</v>
      </c>
    </row>
    <row r="167" spans="1:111">
      <c r="A167" s="568">
        <v>507</v>
      </c>
      <c r="B167" s="576">
        <v>10</v>
      </c>
      <c r="C167" s="577">
        <v>7057</v>
      </c>
      <c r="D167" s="546" t="s">
        <v>336</v>
      </c>
      <c r="E167" s="578">
        <v>1883823.9</v>
      </c>
      <c r="F167" s="578">
        <v>410165.82</v>
      </c>
      <c r="G167" s="578">
        <v>2753997.7</v>
      </c>
      <c r="H167" s="578">
        <v>2575941.9</v>
      </c>
      <c r="I167" s="578">
        <v>441051.82</v>
      </c>
      <c r="J167" s="578">
        <v>285322.05</v>
      </c>
      <c r="K167" s="579">
        <v>8350303.1900000004</v>
      </c>
      <c r="L167" s="545"/>
      <c r="M167" s="578">
        <v>487706.67810856423</v>
      </c>
      <c r="N167" s="578">
        <v>0</v>
      </c>
      <c r="O167" s="578">
        <v>0</v>
      </c>
      <c r="P167" s="578">
        <v>703323.27</v>
      </c>
      <c r="Q167" s="578">
        <v>1144034.273956327</v>
      </c>
      <c r="R167" s="578">
        <v>0</v>
      </c>
      <c r="S167" s="571">
        <v>0</v>
      </c>
      <c r="T167" s="578">
        <v>296199.38138828467</v>
      </c>
      <c r="U167" s="578">
        <v>294981.80750000011</v>
      </c>
      <c r="V167" s="572">
        <v>2926245.4109531762</v>
      </c>
      <c r="W167" s="573"/>
      <c r="X167" s="574">
        <v>11276548.60095318</v>
      </c>
      <c r="Y167" s="555">
        <v>-10929811.029999999</v>
      </c>
      <c r="Z167" s="584">
        <v>346737.57095317729</v>
      </c>
      <c r="AA167" s="600">
        <v>3.074855465296079E-2</v>
      </c>
      <c r="AB167" s="600"/>
      <c r="AC167" s="569">
        <v>725134.63432409998</v>
      </c>
      <c r="AD167" s="569">
        <v>0</v>
      </c>
      <c r="AE167" s="569">
        <v>94348.533408203148</v>
      </c>
      <c r="AF167" s="569">
        <v>138748.18636043291</v>
      </c>
      <c r="AG167" s="569">
        <v>0</v>
      </c>
      <c r="AH167" s="570">
        <v>958231.35409273603</v>
      </c>
      <c r="AI167" s="545"/>
      <c r="AJ167" s="545">
        <v>-6915.86</v>
      </c>
      <c r="AK167" s="545">
        <v>-12561.46</v>
      </c>
      <c r="AL167" s="545">
        <v>-6915.86</v>
      </c>
      <c r="AM167" s="545">
        <v>-70.570000000000007</v>
      </c>
      <c r="AN167" s="545">
        <v>-124062.06</v>
      </c>
      <c r="AO167" s="545">
        <v>-274861.565</v>
      </c>
      <c r="AP167" s="545">
        <v>-1410487.649908928</v>
      </c>
      <c r="AQ167" s="563">
        <v>-332339.47690672422</v>
      </c>
      <c r="AR167" s="563">
        <v>-210298.6</v>
      </c>
      <c r="AS167" s="563">
        <v>-80590.94</v>
      </c>
      <c r="AT167" s="563">
        <v>-10777.711785003439</v>
      </c>
      <c r="AU167" s="563">
        <v>-27451.73</v>
      </c>
      <c r="AV167" s="563">
        <v>284274.49610750668</v>
      </c>
      <c r="AW167" s="563">
        <v>25423.479168058311</v>
      </c>
      <c r="AX167" s="556">
        <v>-2187635.5083250911</v>
      </c>
      <c r="AY167" s="545"/>
      <c r="AZ167" s="580">
        <v>1387185.1565896701</v>
      </c>
      <c r="BA167" s="581">
        <v>1072202.859532292</v>
      </c>
      <c r="BB167" s="574"/>
      <c r="BC167" s="585">
        <v>1576721.4328427841</v>
      </c>
      <c r="BD167" s="563">
        <v>-18886.557499999999</v>
      </c>
      <c r="BE167" s="574">
        <v>1557834.875342784</v>
      </c>
      <c r="BF167" s="594"/>
      <c r="BG167" s="545">
        <v>266.94401303670122</v>
      </c>
      <c r="BH167" s="545">
        <v>58.121839308488028</v>
      </c>
      <c r="BI167" s="545">
        <v>390.25048887629299</v>
      </c>
      <c r="BJ167" s="545">
        <v>365.01939917812098</v>
      </c>
      <c r="BK167" s="545">
        <v>62.498486609040668</v>
      </c>
      <c r="BL167" s="545">
        <v>40.431068442681017</v>
      </c>
      <c r="BM167" s="556">
        <v>1183.2652954513251</v>
      </c>
      <c r="BN167" s="545"/>
      <c r="BO167" s="545">
        <v>69.109632720499391</v>
      </c>
      <c r="BP167" s="545">
        <v>0</v>
      </c>
      <c r="BQ167" s="545">
        <v>0</v>
      </c>
      <c r="BR167" s="545">
        <v>99.663209579141281</v>
      </c>
      <c r="BS167" s="545">
        <v>162.11340143918471</v>
      </c>
      <c r="BT167" s="545">
        <v>0</v>
      </c>
      <c r="BU167" s="545">
        <v>0</v>
      </c>
      <c r="BV167" s="545">
        <v>41.972421905665968</v>
      </c>
      <c r="BW167" s="545">
        <v>41.799887700155878</v>
      </c>
      <c r="BX167" s="556">
        <v>414.65855334464732</v>
      </c>
      <c r="BY167" s="555"/>
      <c r="BZ167" s="556">
        <v>1597.9238487959719</v>
      </c>
      <c r="CA167" s="556">
        <v>-1548.79</v>
      </c>
      <c r="CB167" s="556">
        <v>49.133848795972412</v>
      </c>
      <c r="CC167" s="600">
        <v>3.074855465296079E-2</v>
      </c>
      <c r="CD167" s="600"/>
      <c r="CE167" s="545">
        <v>102.7539513</v>
      </c>
      <c r="CF167" s="545">
        <v>0</v>
      </c>
      <c r="CG167" s="545">
        <v>13.36949601930043</v>
      </c>
      <c r="CH167" s="545">
        <v>19.661072178040659</v>
      </c>
      <c r="CI167" s="545">
        <v>0</v>
      </c>
      <c r="CJ167" s="556">
        <v>135.78451949734111</v>
      </c>
      <c r="CK167" s="545">
        <v>0</v>
      </c>
      <c r="CL167" s="545">
        <v>-0.98</v>
      </c>
      <c r="CM167" s="545">
        <v>-1.78</v>
      </c>
      <c r="CN167" s="545">
        <v>-0.98</v>
      </c>
      <c r="CO167" s="545">
        <v>-0.01</v>
      </c>
      <c r="CP167" s="545">
        <v>-17.579999999999998</v>
      </c>
      <c r="CQ167" s="545">
        <v>-38.948783477398329</v>
      </c>
      <c r="CR167" s="545">
        <v>-199.87071700565801</v>
      </c>
      <c r="CS167" s="545">
        <v>-47.093591739651998</v>
      </c>
      <c r="CT167" s="545">
        <v>-29.8</v>
      </c>
      <c r="CU167" s="545">
        <v>-11.42</v>
      </c>
      <c r="CV167" s="545">
        <v>-1.5272370391105921</v>
      </c>
      <c r="CW167" s="545">
        <v>-3.89</v>
      </c>
      <c r="CX167" s="545">
        <v>40.282626627108783</v>
      </c>
      <c r="CY167" s="545">
        <v>3.6025902179478981</v>
      </c>
      <c r="CZ167" s="556">
        <v>-309.99511241676231</v>
      </c>
      <c r="DA167" s="545"/>
      <c r="DB167" s="556">
        <v>196.56867742520481</v>
      </c>
      <c r="DC167" s="556">
        <v>151.93465488625361</v>
      </c>
      <c r="DD167" s="545">
        <v>0</v>
      </c>
      <c r="DE167" s="554">
        <v>223.4265881880097</v>
      </c>
      <c r="DF167" s="545">
        <v>-2.6762870199801609</v>
      </c>
      <c r="DG167" s="556">
        <v>220.75030116802961</v>
      </c>
    </row>
    <row r="168" spans="1:111">
      <c r="A168" s="568">
        <v>508</v>
      </c>
      <c r="B168" s="576">
        <v>6</v>
      </c>
      <c r="C168" s="577">
        <v>9270</v>
      </c>
      <c r="D168" s="546" t="s">
        <v>199</v>
      </c>
      <c r="E168" s="578">
        <v>2691177</v>
      </c>
      <c r="F168" s="578">
        <v>591401.88</v>
      </c>
      <c r="G168" s="578">
        <v>3718305.5</v>
      </c>
      <c r="H168" s="578">
        <v>3600779</v>
      </c>
      <c r="I168" s="578">
        <v>575312.46</v>
      </c>
      <c r="J168" s="578">
        <v>384560.76</v>
      </c>
      <c r="K168" s="579">
        <v>11561536.6</v>
      </c>
      <c r="L168" s="545"/>
      <c r="M168" s="578">
        <v>785295.21716265148</v>
      </c>
      <c r="N168" s="578">
        <v>0</v>
      </c>
      <c r="O168" s="578">
        <v>0</v>
      </c>
      <c r="P168" s="578">
        <v>939768.13</v>
      </c>
      <c r="Q168" s="578">
        <v>451161.55436398141</v>
      </c>
      <c r="R168" s="578">
        <v>0</v>
      </c>
      <c r="S168" s="571">
        <v>0</v>
      </c>
      <c r="T168" s="578">
        <v>303191.01113136212</v>
      </c>
      <c r="U168" s="578">
        <v>474008.28500000009</v>
      </c>
      <c r="V168" s="572">
        <v>2953424.1976579949</v>
      </c>
      <c r="W168" s="573"/>
      <c r="X168" s="574">
        <v>14514960.797657991</v>
      </c>
      <c r="Y168" s="555">
        <v>-14357283.300000001</v>
      </c>
      <c r="Z168" s="584">
        <v>157677.4976579957</v>
      </c>
      <c r="AA168" s="600">
        <v>1.0863101861317949E-2</v>
      </c>
      <c r="AB168" s="600"/>
      <c r="AC168" s="569">
        <v>351970.91968499991</v>
      </c>
      <c r="AD168" s="569">
        <v>0</v>
      </c>
      <c r="AE168" s="569">
        <v>136304.5934556115</v>
      </c>
      <c r="AF168" s="569">
        <v>189078.6088957238</v>
      </c>
      <c r="AG168" s="569">
        <v>0</v>
      </c>
      <c r="AH168" s="570">
        <v>677354.12203633529</v>
      </c>
      <c r="AI168" s="545"/>
      <c r="AJ168" s="545">
        <v>-9084.6</v>
      </c>
      <c r="AK168" s="545">
        <v>-16500.599999999999</v>
      </c>
      <c r="AL168" s="545">
        <v>-9084.6</v>
      </c>
      <c r="AM168" s="545">
        <v>-92.7</v>
      </c>
      <c r="AN168" s="545">
        <v>-162966.6</v>
      </c>
      <c r="AO168" s="545">
        <v>-579182.89005000005</v>
      </c>
      <c r="AP168" s="545">
        <v>-836985.06646362867</v>
      </c>
      <c r="AQ168" s="563">
        <v>-254886.4433556349</v>
      </c>
      <c r="AR168" s="563">
        <v>-276246</v>
      </c>
      <c r="AS168" s="563">
        <v>-105863.4</v>
      </c>
      <c r="AT168" s="563">
        <v>0</v>
      </c>
      <c r="AU168" s="563">
        <v>-36060.300000000003</v>
      </c>
      <c r="AV168" s="563">
        <v>591174.74359396612</v>
      </c>
      <c r="AW168" s="563">
        <v>-38389.109924341668</v>
      </c>
      <c r="AX168" s="556">
        <v>-1734167.5661996391</v>
      </c>
      <c r="AY168" s="545"/>
      <c r="AZ168" s="580">
        <v>100144.0921900337</v>
      </c>
      <c r="BA168" s="581">
        <v>903580.89571626903</v>
      </c>
      <c r="BB168" s="574"/>
      <c r="BC168" s="585">
        <v>104589.0414009948</v>
      </c>
      <c r="BD168" s="563">
        <v>-37190.087499999987</v>
      </c>
      <c r="BE168" s="574">
        <v>67398.953900994762</v>
      </c>
      <c r="BF168" s="594"/>
      <c r="BG168" s="545">
        <v>290.310355987055</v>
      </c>
      <c r="BH168" s="545">
        <v>63.797398058252433</v>
      </c>
      <c r="BI168" s="545">
        <v>401.11170442286948</v>
      </c>
      <c r="BJ168" s="545">
        <v>388.43354908306372</v>
      </c>
      <c r="BK168" s="545">
        <v>62.061754045307438</v>
      </c>
      <c r="BL168" s="545">
        <v>41.48444012944983</v>
      </c>
      <c r="BM168" s="556">
        <v>1247.1992017259979</v>
      </c>
      <c r="BN168" s="545"/>
      <c r="BO168" s="545">
        <v>84.713615659401455</v>
      </c>
      <c r="BP168" s="545">
        <v>0</v>
      </c>
      <c r="BQ168" s="545">
        <v>0</v>
      </c>
      <c r="BR168" s="545">
        <v>101.3773603020496</v>
      </c>
      <c r="BS168" s="545">
        <v>48.668991840774687</v>
      </c>
      <c r="BT168" s="545">
        <v>0</v>
      </c>
      <c r="BU168" s="545">
        <v>0</v>
      </c>
      <c r="BV168" s="545">
        <v>32.706689442433877</v>
      </c>
      <c r="BW168" s="545">
        <v>51.133579827400233</v>
      </c>
      <c r="BX168" s="556">
        <v>318.60023707205988</v>
      </c>
      <c r="BY168" s="555"/>
      <c r="BZ168" s="556">
        <v>1565.799438798058</v>
      </c>
      <c r="CA168" s="556">
        <v>-1548.79</v>
      </c>
      <c r="CB168" s="556">
        <v>17.00943879805779</v>
      </c>
      <c r="CC168" s="600">
        <v>1.0863101861317949E-2</v>
      </c>
      <c r="CD168" s="600"/>
      <c r="CE168" s="545">
        <v>37.968815499999991</v>
      </c>
      <c r="CF168" s="545">
        <v>0</v>
      </c>
      <c r="CG168" s="545">
        <v>14.70383963922454</v>
      </c>
      <c r="CH168" s="545">
        <v>20.39682943858941</v>
      </c>
      <c r="CI168" s="545">
        <v>0</v>
      </c>
      <c r="CJ168" s="556">
        <v>73.069484577813952</v>
      </c>
      <c r="CK168" s="545">
        <v>0</v>
      </c>
      <c r="CL168" s="545">
        <v>-0.98000000000000009</v>
      </c>
      <c r="CM168" s="545">
        <v>-1.78</v>
      </c>
      <c r="CN168" s="545">
        <v>-0.98000000000000009</v>
      </c>
      <c r="CO168" s="545">
        <v>-0.01</v>
      </c>
      <c r="CP168" s="545">
        <v>-17.579999999999998</v>
      </c>
      <c r="CQ168" s="545">
        <v>-62.479276165048553</v>
      </c>
      <c r="CR168" s="545">
        <v>-90.28965118269997</v>
      </c>
      <c r="CS168" s="545">
        <v>-27.495840707188229</v>
      </c>
      <c r="CT168" s="545">
        <v>-29.8</v>
      </c>
      <c r="CU168" s="545">
        <v>-11.42</v>
      </c>
      <c r="CV168" s="545">
        <v>0</v>
      </c>
      <c r="CW168" s="545">
        <v>-3.89</v>
      </c>
      <c r="CX168" s="545">
        <v>63.77289574907941</v>
      </c>
      <c r="CY168" s="545">
        <v>-4.1412200565632871</v>
      </c>
      <c r="CZ168" s="556">
        <v>-187.0730923624206</v>
      </c>
      <c r="DA168" s="545"/>
      <c r="DB168" s="556">
        <v>10.803030441211829</v>
      </c>
      <c r="DC168" s="556">
        <v>97.473667283308416</v>
      </c>
      <c r="DD168" s="545">
        <v>0</v>
      </c>
      <c r="DE168" s="554">
        <v>11.28252873797139</v>
      </c>
      <c r="DF168" s="545">
        <v>-4.0118756742179063</v>
      </c>
      <c r="DG168" s="556">
        <v>7.2706530637534801</v>
      </c>
    </row>
    <row r="169" spans="1:111">
      <c r="A169" s="568">
        <v>529</v>
      </c>
      <c r="B169" s="576">
        <v>2</v>
      </c>
      <c r="C169" s="577">
        <v>20129</v>
      </c>
      <c r="D169" s="546" t="s">
        <v>200</v>
      </c>
      <c r="E169" s="578">
        <v>8907795.870000001</v>
      </c>
      <c r="F169" s="578">
        <v>1488043.44</v>
      </c>
      <c r="G169" s="578">
        <v>10125231.9</v>
      </c>
      <c r="H169" s="578">
        <v>9639008.4000000004</v>
      </c>
      <c r="I169" s="578">
        <v>1196899.8999999999</v>
      </c>
      <c r="J169" s="578">
        <v>931363.47</v>
      </c>
      <c r="K169" s="579">
        <v>32288342.98</v>
      </c>
      <c r="L169" s="545"/>
      <c r="M169" s="578">
        <v>1069777.0721745661</v>
      </c>
      <c r="N169" s="578">
        <v>0</v>
      </c>
      <c r="O169" s="578">
        <v>0</v>
      </c>
      <c r="P169" s="578">
        <v>1683166.8</v>
      </c>
      <c r="Q169" s="578">
        <v>263974.81274634378</v>
      </c>
      <c r="R169" s="578">
        <v>0</v>
      </c>
      <c r="S169" s="571">
        <v>1382566.67</v>
      </c>
      <c r="T169" s="578">
        <v>452587.35982520471</v>
      </c>
      <c r="U169" s="578">
        <v>765720.20250000001</v>
      </c>
      <c r="V169" s="572">
        <v>5617792.9172461145</v>
      </c>
      <c r="W169" s="573"/>
      <c r="X169" s="574">
        <v>37906135.897246107</v>
      </c>
      <c r="Y169" s="555">
        <v>-31175593.91</v>
      </c>
      <c r="Z169" s="584">
        <v>6730541.9872461073</v>
      </c>
      <c r="AA169" s="600">
        <v>0.17755811369143229</v>
      </c>
      <c r="AB169" s="600"/>
      <c r="AC169" s="569">
        <v>0</v>
      </c>
      <c r="AD169" s="569">
        <v>0</v>
      </c>
      <c r="AE169" s="569">
        <v>169764.9684540937</v>
      </c>
      <c r="AF169" s="569">
        <v>428206.17949675891</v>
      </c>
      <c r="AG169" s="569">
        <v>204788.3480316507</v>
      </c>
      <c r="AH169" s="570">
        <v>802759.49598250329</v>
      </c>
      <c r="AI169" s="545"/>
      <c r="AJ169" s="545">
        <v>-19726.419999999998</v>
      </c>
      <c r="AK169" s="545">
        <v>-35829.620000000003</v>
      </c>
      <c r="AL169" s="545">
        <v>-19726.419999999998</v>
      </c>
      <c r="AM169" s="545">
        <v>-201.29</v>
      </c>
      <c r="AN169" s="545">
        <v>-353867.81999999989</v>
      </c>
      <c r="AO169" s="545">
        <v>-550625.93805</v>
      </c>
      <c r="AP169" s="545">
        <v>4328799.4813034628</v>
      </c>
      <c r="AQ169" s="563">
        <v>265447.47238267848</v>
      </c>
      <c r="AR169" s="563">
        <v>-599844.20000000007</v>
      </c>
      <c r="AS169" s="563">
        <v>-229873.18</v>
      </c>
      <c r="AT169" s="563">
        <v>-217640.93213136189</v>
      </c>
      <c r="AU169" s="563">
        <v>-78301.81</v>
      </c>
      <c r="AV169" s="563">
        <v>807974.29863670806</v>
      </c>
      <c r="AW169" s="563">
        <v>-40860.269563616203</v>
      </c>
      <c r="AX169" s="556">
        <v>3255723.3525778712</v>
      </c>
      <c r="AY169" s="545"/>
      <c r="AZ169" s="580">
        <v>-600972.42140937981</v>
      </c>
      <c r="BA169" s="581">
        <v>1217360.417630482</v>
      </c>
      <c r="BB169" s="574"/>
      <c r="BC169" s="585">
        <v>11405412.832027581</v>
      </c>
      <c r="BD169" s="563">
        <v>11042.1875</v>
      </c>
      <c r="BE169" s="574">
        <v>11416455.019527581</v>
      </c>
      <c r="BF169" s="594"/>
      <c r="BG169" s="545">
        <v>442.53543991256402</v>
      </c>
      <c r="BH169" s="545">
        <v>73.925353470117741</v>
      </c>
      <c r="BI169" s="545">
        <v>503.01713448258732</v>
      </c>
      <c r="BJ169" s="545">
        <v>478.86176163743852</v>
      </c>
      <c r="BK169" s="545">
        <v>59.461468527994427</v>
      </c>
      <c r="BL169" s="545">
        <v>46.26973371752198</v>
      </c>
      <c r="BM169" s="556">
        <v>1604.0708917482241</v>
      </c>
      <c r="BN169" s="545"/>
      <c r="BO169" s="545">
        <v>53.146061511976043</v>
      </c>
      <c r="BP169" s="545">
        <v>0</v>
      </c>
      <c r="BQ169" s="545">
        <v>0</v>
      </c>
      <c r="BR169" s="545">
        <v>83.618997466342094</v>
      </c>
      <c r="BS169" s="545">
        <v>13.114154341812499</v>
      </c>
      <c r="BT169" s="545">
        <v>0</v>
      </c>
      <c r="BU169" s="545">
        <v>68.685313229668651</v>
      </c>
      <c r="BV169" s="545">
        <v>22.484343972636729</v>
      </c>
      <c r="BW169" s="545">
        <v>38.04064794574991</v>
      </c>
      <c r="BX169" s="556">
        <v>279.08951846818587</v>
      </c>
      <c r="BY169" s="555"/>
      <c r="BZ169" s="556">
        <v>1883.160410216409</v>
      </c>
      <c r="CA169" s="556">
        <v>-1548.79</v>
      </c>
      <c r="CB169" s="556">
        <v>334.37041021640948</v>
      </c>
      <c r="CC169" s="600">
        <v>0.17755811369143229</v>
      </c>
      <c r="CD169" s="600"/>
      <c r="CE169" s="545">
        <v>0</v>
      </c>
      <c r="CF169" s="545">
        <v>0</v>
      </c>
      <c r="CG169" s="545">
        <v>8.4338500896265955</v>
      </c>
      <c r="CH169" s="545">
        <v>21.273097495988821</v>
      </c>
      <c r="CI169" s="545">
        <v>10.17379641470767</v>
      </c>
      <c r="CJ169" s="556">
        <v>39.880744000323077</v>
      </c>
      <c r="CK169" s="545">
        <v>0</v>
      </c>
      <c r="CL169" s="545">
        <v>-0.97999999999999987</v>
      </c>
      <c r="CM169" s="545">
        <v>-1.78</v>
      </c>
      <c r="CN169" s="545">
        <v>-0.97999999999999987</v>
      </c>
      <c r="CO169" s="545">
        <v>-0.01</v>
      </c>
      <c r="CP169" s="545">
        <v>-17.579999999999998</v>
      </c>
      <c r="CQ169" s="545">
        <v>-27.354858067961651</v>
      </c>
      <c r="CR169" s="545">
        <v>215.0528829700165</v>
      </c>
      <c r="CS169" s="545">
        <v>13.18731543458088</v>
      </c>
      <c r="CT169" s="545">
        <v>-29.8</v>
      </c>
      <c r="CU169" s="545">
        <v>-11.42</v>
      </c>
      <c r="CV169" s="545">
        <v>-10.812307224967061</v>
      </c>
      <c r="CW169" s="545">
        <v>-3.89</v>
      </c>
      <c r="CX169" s="545">
        <v>40.1398131371011</v>
      </c>
      <c r="CY169" s="545">
        <v>-2.0299204910137711</v>
      </c>
      <c r="CZ169" s="556">
        <v>161.74292575775601</v>
      </c>
      <c r="DA169" s="545"/>
      <c r="DB169" s="556">
        <v>-29.856049550865901</v>
      </c>
      <c r="DC169" s="556">
        <v>60.477938180261397</v>
      </c>
      <c r="DD169" s="545">
        <v>0</v>
      </c>
      <c r="DE169" s="554">
        <v>566.6159686038842</v>
      </c>
      <c r="DF169" s="545">
        <v>0.54857109146008243</v>
      </c>
      <c r="DG169" s="556">
        <v>567.16453969534427</v>
      </c>
    </row>
    <row r="170" spans="1:111">
      <c r="A170" s="568">
        <v>531</v>
      </c>
      <c r="B170" s="576">
        <v>4</v>
      </c>
      <c r="C170" s="577">
        <v>4939</v>
      </c>
      <c r="D170" s="546" t="s">
        <v>201</v>
      </c>
      <c r="E170" s="578">
        <v>1928676.85</v>
      </c>
      <c r="F170" s="578">
        <v>276623.46000000002</v>
      </c>
      <c r="G170" s="578">
        <v>2467974.2000000002</v>
      </c>
      <c r="H170" s="578">
        <v>2548243.6</v>
      </c>
      <c r="I170" s="578">
        <v>295555.98</v>
      </c>
      <c r="J170" s="578">
        <v>222921.3</v>
      </c>
      <c r="K170" s="579">
        <v>7739995.3899999997</v>
      </c>
      <c r="L170" s="545"/>
      <c r="M170" s="578">
        <v>273300.02933266299</v>
      </c>
      <c r="N170" s="578">
        <v>0</v>
      </c>
      <c r="O170" s="578">
        <v>0</v>
      </c>
      <c r="P170" s="578">
        <v>216407.16</v>
      </c>
      <c r="Q170" s="578">
        <v>154326.9814499479</v>
      </c>
      <c r="R170" s="578">
        <v>0</v>
      </c>
      <c r="S170" s="571">
        <v>0</v>
      </c>
      <c r="T170" s="578">
        <v>109443.3192115047</v>
      </c>
      <c r="U170" s="578">
        <v>224301.8775</v>
      </c>
      <c r="V170" s="572">
        <v>977779.36749411537</v>
      </c>
      <c r="W170" s="573"/>
      <c r="X170" s="574">
        <v>8717774.7574941143</v>
      </c>
      <c r="Y170" s="555">
        <v>-7649473.8099999996</v>
      </c>
      <c r="Z170" s="584">
        <v>1068300.947494115</v>
      </c>
      <c r="AA170" s="600">
        <v>0.1225428480560093</v>
      </c>
      <c r="AB170" s="600"/>
      <c r="AC170" s="569">
        <v>0</v>
      </c>
      <c r="AD170" s="569">
        <v>0</v>
      </c>
      <c r="AE170" s="569">
        <v>47169.439476704501</v>
      </c>
      <c r="AF170" s="569">
        <v>98940.592483802204</v>
      </c>
      <c r="AG170" s="569">
        <v>0</v>
      </c>
      <c r="AH170" s="570">
        <v>146110.03196050669</v>
      </c>
      <c r="AI170" s="545"/>
      <c r="AJ170" s="545">
        <v>-4840.22</v>
      </c>
      <c r="AK170" s="545">
        <v>-8791.42</v>
      </c>
      <c r="AL170" s="545">
        <v>-4840.22</v>
      </c>
      <c r="AM170" s="545">
        <v>-49.39</v>
      </c>
      <c r="AN170" s="545">
        <v>-86827.62</v>
      </c>
      <c r="AO170" s="545">
        <v>-145722.465</v>
      </c>
      <c r="AP170" s="545">
        <v>-1123293.0359543329</v>
      </c>
      <c r="AQ170" s="563">
        <v>-871526.56794134167</v>
      </c>
      <c r="AR170" s="563">
        <v>-147182.20000000001</v>
      </c>
      <c r="AS170" s="563">
        <v>-56403.38</v>
      </c>
      <c r="AT170" s="563">
        <v>-22620.790857804041</v>
      </c>
      <c r="AU170" s="563">
        <v>-19212.71</v>
      </c>
      <c r="AV170" s="563">
        <v>439468.97913175792</v>
      </c>
      <c r="AW170" s="563">
        <v>-591.1212640759768</v>
      </c>
      <c r="AX170" s="556">
        <v>-2052432.161885797</v>
      </c>
      <c r="AY170" s="545"/>
      <c r="AZ170" s="580">
        <v>1896929.544279774</v>
      </c>
      <c r="BA170" s="581">
        <v>476778.76334100013</v>
      </c>
      <c r="BB170" s="574"/>
      <c r="BC170" s="585">
        <v>1535687.1251895991</v>
      </c>
      <c r="BD170" s="563">
        <v>-98089.960000000021</v>
      </c>
      <c r="BE170" s="574">
        <v>1437597.1651895989</v>
      </c>
      <c r="BF170" s="594"/>
      <c r="BG170" s="545">
        <v>390.49946345414048</v>
      </c>
      <c r="BH170" s="545">
        <v>56.007989471552953</v>
      </c>
      <c r="BI170" s="545">
        <v>499.69107106701767</v>
      </c>
      <c r="BJ170" s="545">
        <v>515.94322737396237</v>
      </c>
      <c r="BK170" s="545">
        <v>59.841259364243768</v>
      </c>
      <c r="BL170" s="545">
        <v>45.134905851386918</v>
      </c>
      <c r="BM170" s="556">
        <v>1567.1179165823039</v>
      </c>
      <c r="BN170" s="545"/>
      <c r="BO170" s="545">
        <v>55.335094013497262</v>
      </c>
      <c r="BP170" s="545">
        <v>0</v>
      </c>
      <c r="BQ170" s="545">
        <v>0</v>
      </c>
      <c r="BR170" s="545">
        <v>43.81598704191132</v>
      </c>
      <c r="BS170" s="545">
        <v>31.246604869396212</v>
      </c>
      <c r="BT170" s="545">
        <v>0</v>
      </c>
      <c r="BU170" s="545">
        <v>0</v>
      </c>
      <c r="BV170" s="545">
        <v>22.159003687285821</v>
      </c>
      <c r="BW170" s="545">
        <v>45.414431565094148</v>
      </c>
      <c r="BX170" s="556">
        <v>197.9711211771847</v>
      </c>
      <c r="BY170" s="555"/>
      <c r="BZ170" s="556">
        <v>1765.089037759489</v>
      </c>
      <c r="CA170" s="556">
        <v>-1548.79</v>
      </c>
      <c r="CB170" s="556">
        <v>216.2990377594887</v>
      </c>
      <c r="CC170" s="600">
        <v>0.1225428480560093</v>
      </c>
      <c r="CD170" s="600"/>
      <c r="CE170" s="545">
        <v>0</v>
      </c>
      <c r="CF170" s="545">
        <v>0</v>
      </c>
      <c r="CG170" s="545">
        <v>9.5504028096182427</v>
      </c>
      <c r="CH170" s="545">
        <v>20.0325151819806</v>
      </c>
      <c r="CI170" s="545">
        <v>0</v>
      </c>
      <c r="CJ170" s="556">
        <v>29.582917991598841</v>
      </c>
      <c r="CK170" s="545">
        <v>0</v>
      </c>
      <c r="CL170" s="545">
        <v>-0.98000000000000009</v>
      </c>
      <c r="CM170" s="545">
        <v>-1.78</v>
      </c>
      <c r="CN170" s="545">
        <v>-0.98000000000000009</v>
      </c>
      <c r="CO170" s="545">
        <v>-0.01</v>
      </c>
      <c r="CP170" s="545">
        <v>-17.579999999999998</v>
      </c>
      <c r="CQ170" s="545">
        <v>-29.504447256529659</v>
      </c>
      <c r="CR170" s="545">
        <v>-227.43329336998039</v>
      </c>
      <c r="CS170" s="545">
        <v>-176.45810243801211</v>
      </c>
      <c r="CT170" s="545">
        <v>-29.8</v>
      </c>
      <c r="CU170" s="545">
        <v>-11.42</v>
      </c>
      <c r="CV170" s="545">
        <v>-4.5800345936027629</v>
      </c>
      <c r="CW170" s="545">
        <v>-3.89</v>
      </c>
      <c r="CX170" s="545">
        <v>88.979343820967372</v>
      </c>
      <c r="CY170" s="545">
        <v>-0.1196844025260127</v>
      </c>
      <c r="CZ170" s="556">
        <v>-415.55621823968357</v>
      </c>
      <c r="DA170" s="545"/>
      <c r="DB170" s="556">
        <v>384.07158215828599</v>
      </c>
      <c r="DC170" s="556">
        <v>96.533460891071087</v>
      </c>
      <c r="DD170" s="545">
        <v>0</v>
      </c>
      <c r="DE170" s="554">
        <v>310.93078056076098</v>
      </c>
      <c r="DF170" s="545">
        <v>-19.860287507592631</v>
      </c>
      <c r="DG170" s="556">
        <v>291.07049305316838</v>
      </c>
    </row>
    <row r="171" spans="1:111">
      <c r="A171" s="568">
        <v>535</v>
      </c>
      <c r="B171" s="576">
        <v>17</v>
      </c>
      <c r="C171" s="577">
        <v>10378</v>
      </c>
      <c r="D171" s="546" t="s">
        <v>202</v>
      </c>
      <c r="E171" s="578">
        <v>6001324.71</v>
      </c>
      <c r="F171" s="578">
        <v>1344962.34</v>
      </c>
      <c r="G171" s="578">
        <v>7902420.7000000002</v>
      </c>
      <c r="H171" s="578">
        <v>7755524</v>
      </c>
      <c r="I171" s="578">
        <v>564639.02</v>
      </c>
      <c r="J171" s="578">
        <v>446875.43999999989</v>
      </c>
      <c r="K171" s="579">
        <v>24015746.210000001</v>
      </c>
      <c r="L171" s="545"/>
      <c r="M171" s="578">
        <v>611339.65538501157</v>
      </c>
      <c r="N171" s="578">
        <v>0</v>
      </c>
      <c r="O171" s="578">
        <v>0</v>
      </c>
      <c r="P171" s="578">
        <v>372701.22</v>
      </c>
      <c r="Q171" s="578">
        <v>444893.31256562623</v>
      </c>
      <c r="R171" s="578">
        <v>0</v>
      </c>
      <c r="S171" s="571">
        <v>0</v>
      </c>
      <c r="T171" s="578">
        <v>230683.77653887289</v>
      </c>
      <c r="U171" s="578">
        <v>361825.90500000003</v>
      </c>
      <c r="V171" s="572">
        <v>2021443.869489511</v>
      </c>
      <c r="W171" s="573"/>
      <c r="X171" s="574">
        <v>26037190.079489511</v>
      </c>
      <c r="Y171" s="555">
        <v>-16073342.619999999</v>
      </c>
      <c r="Z171" s="584">
        <v>9963847.4594895113</v>
      </c>
      <c r="AA171" s="600">
        <v>0.38267752507358371</v>
      </c>
      <c r="AB171" s="600"/>
      <c r="AC171" s="569">
        <v>61063.684989999987</v>
      </c>
      <c r="AD171" s="569">
        <v>0</v>
      </c>
      <c r="AE171" s="569">
        <v>137281.29578409271</v>
      </c>
      <c r="AF171" s="569">
        <v>196409.64785421651</v>
      </c>
      <c r="AG171" s="569">
        <v>0</v>
      </c>
      <c r="AH171" s="570">
        <v>394754.62862830918</v>
      </c>
      <c r="AI171" s="545"/>
      <c r="AJ171" s="545">
        <v>-10170.44</v>
      </c>
      <c r="AK171" s="545">
        <v>-18472.84</v>
      </c>
      <c r="AL171" s="545">
        <v>-10170.44</v>
      </c>
      <c r="AM171" s="545">
        <v>-103.78</v>
      </c>
      <c r="AN171" s="545">
        <v>-182445.24</v>
      </c>
      <c r="AO171" s="545">
        <v>-270887.34000000003</v>
      </c>
      <c r="AP171" s="545">
        <v>431355.8732414273</v>
      </c>
      <c r="AQ171" s="563">
        <v>-96533.653856723715</v>
      </c>
      <c r="AR171" s="563">
        <v>-309264.40000000002</v>
      </c>
      <c r="AS171" s="563">
        <v>-118516.76</v>
      </c>
      <c r="AT171" s="563">
        <v>-345622.25885597419</v>
      </c>
      <c r="AU171" s="563">
        <v>-40370.42</v>
      </c>
      <c r="AV171" s="563">
        <v>249789.93803309949</v>
      </c>
      <c r="AW171" s="563">
        <v>-18382.03553131604</v>
      </c>
      <c r="AX171" s="556">
        <v>-739793.79696948733</v>
      </c>
      <c r="AY171" s="545"/>
      <c r="AZ171" s="580">
        <v>6560214.9023458119</v>
      </c>
      <c r="BA171" s="581">
        <v>1154071.45026773</v>
      </c>
      <c r="BB171" s="574"/>
      <c r="BC171" s="585">
        <v>17333094.64376187</v>
      </c>
      <c r="BD171" s="563">
        <v>-191727.71</v>
      </c>
      <c r="BE171" s="574">
        <v>17141366.933761869</v>
      </c>
      <c r="BF171" s="594"/>
      <c r="BG171" s="545">
        <v>578.27372422432063</v>
      </c>
      <c r="BH171" s="545">
        <v>129.59745037579489</v>
      </c>
      <c r="BI171" s="545">
        <v>761.45892272114088</v>
      </c>
      <c r="BJ171" s="545">
        <v>747.30429755251498</v>
      </c>
      <c r="BK171" s="545">
        <v>54.407305839275388</v>
      </c>
      <c r="BL171" s="545">
        <v>43.059880516477158</v>
      </c>
      <c r="BM171" s="556">
        <v>2314.1015812295241</v>
      </c>
      <c r="BN171" s="545"/>
      <c r="BO171" s="545">
        <v>58.907270705821119</v>
      </c>
      <c r="BP171" s="545">
        <v>0</v>
      </c>
      <c r="BQ171" s="545">
        <v>0</v>
      </c>
      <c r="BR171" s="545">
        <v>35.91262478319522</v>
      </c>
      <c r="BS171" s="545">
        <v>42.868887316017172</v>
      </c>
      <c r="BT171" s="545">
        <v>0</v>
      </c>
      <c r="BU171" s="545">
        <v>0</v>
      </c>
      <c r="BV171" s="545">
        <v>22.22815345335064</v>
      </c>
      <c r="BW171" s="545">
        <v>34.864704663711699</v>
      </c>
      <c r="BX171" s="556">
        <v>194.78164092209579</v>
      </c>
      <c r="BY171" s="555"/>
      <c r="BZ171" s="556">
        <v>2508.88322215162</v>
      </c>
      <c r="CA171" s="556">
        <v>-1548.79</v>
      </c>
      <c r="CB171" s="556">
        <v>960.0932221516199</v>
      </c>
      <c r="CC171" s="600">
        <v>0.38267752507358371</v>
      </c>
      <c r="CD171" s="600"/>
      <c r="CE171" s="545">
        <v>5.8839549999999994</v>
      </c>
      <c r="CF171" s="545">
        <v>0</v>
      </c>
      <c r="CG171" s="545">
        <v>13.228107128935511</v>
      </c>
      <c r="CH171" s="545">
        <v>18.92557793931552</v>
      </c>
      <c r="CI171" s="545">
        <v>0</v>
      </c>
      <c r="CJ171" s="556">
        <v>38.037640068251029</v>
      </c>
      <c r="CK171" s="545">
        <v>0</v>
      </c>
      <c r="CL171" s="545">
        <v>-0.98000000000000009</v>
      </c>
      <c r="CM171" s="545">
        <v>-1.78</v>
      </c>
      <c r="CN171" s="545">
        <v>-0.98000000000000009</v>
      </c>
      <c r="CO171" s="545">
        <v>-0.01</v>
      </c>
      <c r="CP171" s="545">
        <v>-17.579999999999998</v>
      </c>
      <c r="CQ171" s="545">
        <v>-26.102075544420892</v>
      </c>
      <c r="CR171" s="545">
        <v>41.564451073562083</v>
      </c>
      <c r="CS171" s="545">
        <v>-9.3017588992796032</v>
      </c>
      <c r="CT171" s="545">
        <v>-29.8</v>
      </c>
      <c r="CU171" s="545">
        <v>-11.42</v>
      </c>
      <c r="CV171" s="545">
        <v>-33.303358918478921</v>
      </c>
      <c r="CW171" s="545">
        <v>-3.89</v>
      </c>
      <c r="CX171" s="545">
        <v>24.069178843042931</v>
      </c>
      <c r="CY171" s="545">
        <v>-1.7712502920905799</v>
      </c>
      <c r="CZ171" s="556">
        <v>-71.28481373766499</v>
      </c>
      <c r="DA171" s="545"/>
      <c r="DB171" s="556">
        <v>632.12708636980267</v>
      </c>
      <c r="DC171" s="556">
        <v>111.20364716397479</v>
      </c>
      <c r="DD171" s="545">
        <v>0</v>
      </c>
      <c r="DE171" s="554">
        <v>1670.176782015983</v>
      </c>
      <c r="DF171" s="545">
        <v>-18.47443727115051</v>
      </c>
      <c r="DG171" s="556">
        <v>1651.702344744833</v>
      </c>
    </row>
    <row r="172" spans="1:111">
      <c r="A172" s="568">
        <v>536</v>
      </c>
      <c r="B172" s="576">
        <v>6</v>
      </c>
      <c r="C172" s="577">
        <v>36176</v>
      </c>
      <c r="D172" s="546" t="s">
        <v>203</v>
      </c>
      <c r="E172" s="578">
        <v>18210297.699999999</v>
      </c>
      <c r="F172" s="578">
        <v>3491178.84</v>
      </c>
      <c r="G172" s="578">
        <v>21337353.100000001</v>
      </c>
      <c r="H172" s="578">
        <v>20039720.050000001</v>
      </c>
      <c r="I172" s="578">
        <v>2087078.84</v>
      </c>
      <c r="J172" s="578">
        <v>1803596.85</v>
      </c>
      <c r="K172" s="579">
        <v>66969225.380000003</v>
      </c>
      <c r="L172" s="545"/>
      <c r="M172" s="578">
        <v>2520057.5058864891</v>
      </c>
      <c r="N172" s="578">
        <v>0</v>
      </c>
      <c r="O172" s="578">
        <v>0</v>
      </c>
      <c r="P172" s="578">
        <v>2821308.16</v>
      </c>
      <c r="Q172" s="578">
        <v>243255.02559054259</v>
      </c>
      <c r="R172" s="578">
        <v>0</v>
      </c>
      <c r="S172" s="571">
        <v>0</v>
      </c>
      <c r="T172" s="578">
        <v>676506.58892599749</v>
      </c>
      <c r="U172" s="578">
        <v>1778820.16</v>
      </c>
      <c r="V172" s="572">
        <v>8039947.4404030293</v>
      </c>
      <c r="W172" s="573"/>
      <c r="X172" s="574">
        <v>75009172.820403039</v>
      </c>
      <c r="Y172" s="555">
        <v>-56029027.039999999</v>
      </c>
      <c r="Z172" s="584">
        <v>18980145.78040304</v>
      </c>
      <c r="AA172" s="600">
        <v>0.25303766281822399</v>
      </c>
      <c r="AB172" s="600"/>
      <c r="AC172" s="569">
        <v>0</v>
      </c>
      <c r="AD172" s="569">
        <v>0</v>
      </c>
      <c r="AE172" s="569">
        <v>391086.16143459181</v>
      </c>
      <c r="AF172" s="569">
        <v>717894.73621018336</v>
      </c>
      <c r="AG172" s="569">
        <v>483712.1383109474</v>
      </c>
      <c r="AH172" s="570">
        <v>1592693.0359557229</v>
      </c>
      <c r="AI172" s="545"/>
      <c r="AJ172" s="545">
        <v>-35452.480000000003</v>
      </c>
      <c r="AK172" s="545">
        <v>-64393.279999999999</v>
      </c>
      <c r="AL172" s="545">
        <v>-35452.480000000003</v>
      </c>
      <c r="AM172" s="545">
        <v>-361.76</v>
      </c>
      <c r="AN172" s="545">
        <v>-635974.07999999996</v>
      </c>
      <c r="AO172" s="545">
        <v>-1945566.4069999999</v>
      </c>
      <c r="AP172" s="545">
        <v>-1468266.4195354651</v>
      </c>
      <c r="AQ172" s="563">
        <v>-149397.33491208209</v>
      </c>
      <c r="AR172" s="563">
        <v>-1078044.8</v>
      </c>
      <c r="AS172" s="563">
        <v>-413129.92</v>
      </c>
      <c r="AT172" s="563">
        <v>-472088.94619469508</v>
      </c>
      <c r="AU172" s="563">
        <v>-140724.64000000001</v>
      </c>
      <c r="AV172" s="563">
        <v>1727461.799230637</v>
      </c>
      <c r="AW172" s="563">
        <v>-180902.85756571361</v>
      </c>
      <c r="AX172" s="556">
        <v>-4892293.6059773192</v>
      </c>
      <c r="AY172" s="545"/>
      <c r="AZ172" s="580">
        <v>6418546.541284414</v>
      </c>
      <c r="BA172" s="581">
        <v>1327373.839640527</v>
      </c>
      <c r="BB172" s="574"/>
      <c r="BC172" s="585">
        <v>23426465.591306381</v>
      </c>
      <c r="BD172" s="563">
        <v>247274.3300000001</v>
      </c>
      <c r="BE172" s="574">
        <v>23673739.92130639</v>
      </c>
      <c r="BF172" s="594"/>
      <c r="BG172" s="545">
        <v>503.38063080495351</v>
      </c>
      <c r="BH172" s="545">
        <v>96.505385891198586</v>
      </c>
      <c r="BI172" s="545">
        <v>589.8206849845202</v>
      </c>
      <c r="BJ172" s="545">
        <v>553.95068691950462</v>
      </c>
      <c r="BK172" s="545">
        <v>57.69236068111455</v>
      </c>
      <c r="BL172" s="545">
        <v>49.85617121848739</v>
      </c>
      <c r="BM172" s="556">
        <v>1851.205920499779</v>
      </c>
      <c r="BN172" s="545"/>
      <c r="BO172" s="545">
        <v>69.661032338746367</v>
      </c>
      <c r="BP172" s="545">
        <v>0</v>
      </c>
      <c r="BQ172" s="545">
        <v>0</v>
      </c>
      <c r="BR172" s="545">
        <v>77.988394515701017</v>
      </c>
      <c r="BS172" s="545">
        <v>6.7242101280004052</v>
      </c>
      <c r="BT172" s="545">
        <v>0</v>
      </c>
      <c r="BU172" s="545">
        <v>0</v>
      </c>
      <c r="BV172" s="545">
        <v>18.700425390479811</v>
      </c>
      <c r="BW172" s="545">
        <v>49.171278195488718</v>
      </c>
      <c r="BX172" s="556">
        <v>222.24534056841631</v>
      </c>
      <c r="BY172" s="555"/>
      <c r="BZ172" s="556">
        <v>2073.451261068195</v>
      </c>
      <c r="CA172" s="556">
        <v>-1548.79</v>
      </c>
      <c r="CB172" s="556">
        <v>524.66126106819547</v>
      </c>
      <c r="CC172" s="600">
        <v>0.25303766281822399</v>
      </c>
      <c r="CD172" s="600"/>
      <c r="CE172" s="545">
        <v>0</v>
      </c>
      <c r="CF172" s="545">
        <v>0</v>
      </c>
      <c r="CG172" s="545">
        <v>10.81065240586554</v>
      </c>
      <c r="CH172" s="545">
        <v>19.844502880644171</v>
      </c>
      <c r="CI172" s="545">
        <v>13.37107856896692</v>
      </c>
      <c r="CJ172" s="556">
        <v>44.026233855476633</v>
      </c>
      <c r="CK172" s="545">
        <v>0</v>
      </c>
      <c r="CL172" s="545">
        <v>-0.97999999999999987</v>
      </c>
      <c r="CM172" s="545">
        <v>-1.78</v>
      </c>
      <c r="CN172" s="545">
        <v>-0.97999999999999987</v>
      </c>
      <c r="CO172" s="545">
        <v>-0.01</v>
      </c>
      <c r="CP172" s="545">
        <v>-17.579999999999998</v>
      </c>
      <c r="CQ172" s="545">
        <v>-53.780584005970809</v>
      </c>
      <c r="CR172" s="545">
        <v>-40.586754188839713</v>
      </c>
      <c r="CS172" s="545">
        <v>-4.12973614860908</v>
      </c>
      <c r="CT172" s="545">
        <v>-29.8</v>
      </c>
      <c r="CU172" s="545">
        <v>-11.42</v>
      </c>
      <c r="CV172" s="545">
        <v>-13.04978290011873</v>
      </c>
      <c r="CW172" s="545">
        <v>-3.890000000000001</v>
      </c>
      <c r="CX172" s="545">
        <v>47.751597723093667</v>
      </c>
      <c r="CY172" s="545">
        <v>-5.0006318433689074</v>
      </c>
      <c r="CZ172" s="556">
        <v>-135.23589136381361</v>
      </c>
      <c r="DA172" s="545"/>
      <c r="DB172" s="556">
        <v>177.4255457011393</v>
      </c>
      <c r="DC172" s="556">
        <v>36.692111887453763</v>
      </c>
      <c r="DD172" s="545">
        <v>0</v>
      </c>
      <c r="DE172" s="554">
        <v>647.56926114845157</v>
      </c>
      <c r="DF172" s="545">
        <v>6.8353142967713421</v>
      </c>
      <c r="DG172" s="556">
        <v>654.40457544522303</v>
      </c>
    </row>
    <row r="173" spans="1:111">
      <c r="A173" s="568">
        <v>538</v>
      </c>
      <c r="B173" s="576">
        <v>2</v>
      </c>
      <c r="C173" s="577">
        <v>4659</v>
      </c>
      <c r="D173" s="546" t="s">
        <v>204</v>
      </c>
      <c r="E173" s="578">
        <v>2511765.2000000002</v>
      </c>
      <c r="F173" s="578">
        <v>410165.82</v>
      </c>
      <c r="G173" s="578">
        <v>2941956</v>
      </c>
      <c r="H173" s="578">
        <v>2949868.95</v>
      </c>
      <c r="I173" s="578">
        <v>264237.86</v>
      </c>
      <c r="J173" s="578">
        <v>224642.7</v>
      </c>
      <c r="K173" s="579">
        <v>9302636.5299999975</v>
      </c>
      <c r="L173" s="545"/>
      <c r="M173" s="578">
        <v>190804.88040553371</v>
      </c>
      <c r="N173" s="578">
        <v>0</v>
      </c>
      <c r="O173" s="578">
        <v>0</v>
      </c>
      <c r="P173" s="578">
        <v>336633.36</v>
      </c>
      <c r="Q173" s="578">
        <v>167858.95970642389</v>
      </c>
      <c r="R173" s="578">
        <v>0</v>
      </c>
      <c r="S173" s="571">
        <v>0</v>
      </c>
      <c r="T173" s="578">
        <v>106788.763870836</v>
      </c>
      <c r="U173" s="578">
        <v>136769.4375</v>
      </c>
      <c r="V173" s="572">
        <v>938855.40148279362</v>
      </c>
      <c r="W173" s="573"/>
      <c r="X173" s="574">
        <v>10241491.93148279</v>
      </c>
      <c r="Y173" s="555">
        <v>-7215812.6099999994</v>
      </c>
      <c r="Z173" s="584">
        <v>3025679.321482792</v>
      </c>
      <c r="AA173" s="600">
        <v>0.29543345263805981</v>
      </c>
      <c r="AB173" s="600"/>
      <c r="AC173" s="569">
        <v>0</v>
      </c>
      <c r="AD173" s="569">
        <v>0</v>
      </c>
      <c r="AE173" s="569">
        <v>28184.135006790741</v>
      </c>
      <c r="AF173" s="569">
        <v>110268.8860439705</v>
      </c>
      <c r="AG173" s="569">
        <v>0</v>
      </c>
      <c r="AH173" s="570">
        <v>138453.02105076119</v>
      </c>
      <c r="AI173" s="545"/>
      <c r="AJ173" s="545">
        <v>-4565.82</v>
      </c>
      <c r="AK173" s="545">
        <v>-8293.02</v>
      </c>
      <c r="AL173" s="545">
        <v>-4565.82</v>
      </c>
      <c r="AM173" s="545">
        <v>-46.59</v>
      </c>
      <c r="AN173" s="545">
        <v>-81905.219999999987</v>
      </c>
      <c r="AO173" s="545">
        <v>-40896.347099999999</v>
      </c>
      <c r="AP173" s="545">
        <v>4520.992781539514</v>
      </c>
      <c r="AQ173" s="563">
        <v>-88592.711074054299</v>
      </c>
      <c r="AR173" s="563">
        <v>-138838.20000000001</v>
      </c>
      <c r="AS173" s="563">
        <v>-53205.78</v>
      </c>
      <c r="AT173" s="563">
        <v>-94726.025759455428</v>
      </c>
      <c r="AU173" s="563">
        <v>-18123.509999999998</v>
      </c>
      <c r="AV173" s="563">
        <v>100731.7067683752</v>
      </c>
      <c r="AW173" s="563">
        <v>-22958.57822509094</v>
      </c>
      <c r="AX173" s="556">
        <v>-451464.92260868591</v>
      </c>
      <c r="AY173" s="545"/>
      <c r="AZ173" s="580">
        <v>1721579.8790270181</v>
      </c>
      <c r="BA173" s="581">
        <v>362024.80665393849</v>
      </c>
      <c r="BB173" s="574"/>
      <c r="BC173" s="585">
        <v>4796272.1056058249</v>
      </c>
      <c r="BD173" s="563">
        <v>7738.3650000000198</v>
      </c>
      <c r="BE173" s="574">
        <v>4804010.4706058251</v>
      </c>
      <c r="BF173" s="594"/>
      <c r="BG173" s="545">
        <v>539.12109894827222</v>
      </c>
      <c r="BH173" s="545">
        <v>88.037308435286548</v>
      </c>
      <c r="BI173" s="545">
        <v>631.45653573728271</v>
      </c>
      <c r="BJ173" s="545">
        <v>633.15495814552469</v>
      </c>
      <c r="BK173" s="545">
        <v>56.715574157544538</v>
      </c>
      <c r="BL173" s="545">
        <v>48.216934964584667</v>
      </c>
      <c r="BM173" s="556">
        <v>1996.7024103884951</v>
      </c>
      <c r="BN173" s="545"/>
      <c r="BO173" s="545">
        <v>40.954041726879957</v>
      </c>
      <c r="BP173" s="545">
        <v>0</v>
      </c>
      <c r="BQ173" s="545">
        <v>0</v>
      </c>
      <c r="BR173" s="545">
        <v>72.254423696072109</v>
      </c>
      <c r="BS173" s="545">
        <v>36.028967526598827</v>
      </c>
      <c r="BT173" s="545">
        <v>0</v>
      </c>
      <c r="BU173" s="545">
        <v>0</v>
      </c>
      <c r="BV173" s="545">
        <v>22.920962410567931</v>
      </c>
      <c r="BW173" s="545">
        <v>29.355964262717318</v>
      </c>
      <c r="BX173" s="556">
        <v>201.51435962283611</v>
      </c>
      <c r="BY173" s="555"/>
      <c r="BZ173" s="556">
        <v>2198.2167700113309</v>
      </c>
      <c r="CA173" s="556">
        <v>-1548.79</v>
      </c>
      <c r="CB173" s="556">
        <v>649.42677001133131</v>
      </c>
      <c r="CC173" s="600">
        <v>0.29543345263805981</v>
      </c>
      <c r="CD173" s="600"/>
      <c r="CE173" s="545">
        <v>0</v>
      </c>
      <c r="CF173" s="545">
        <v>0</v>
      </c>
      <c r="CG173" s="545">
        <v>6.0493957945461982</v>
      </c>
      <c r="CH173" s="545">
        <v>23.667930037340732</v>
      </c>
      <c r="CI173" s="545">
        <v>0</v>
      </c>
      <c r="CJ173" s="556">
        <v>29.717325831886932</v>
      </c>
      <c r="CK173" s="545">
        <v>0</v>
      </c>
      <c r="CL173" s="545">
        <v>-0.98</v>
      </c>
      <c r="CM173" s="545">
        <v>-1.78</v>
      </c>
      <c r="CN173" s="545">
        <v>-0.98</v>
      </c>
      <c r="CO173" s="545">
        <v>-0.01</v>
      </c>
      <c r="CP173" s="545">
        <v>-17.579999999999998</v>
      </c>
      <c r="CQ173" s="545">
        <v>-8.7779238248551188</v>
      </c>
      <c r="CR173" s="545">
        <v>0.97037836049356385</v>
      </c>
      <c r="CS173" s="545">
        <v>-19.015391945493519</v>
      </c>
      <c r="CT173" s="545">
        <v>-29.8</v>
      </c>
      <c r="CU173" s="545">
        <v>-11.42</v>
      </c>
      <c r="CV173" s="545">
        <v>-20.331836393959101</v>
      </c>
      <c r="CW173" s="545">
        <v>-3.890000000000001</v>
      </c>
      <c r="CX173" s="545">
        <v>21.620885762690531</v>
      </c>
      <c r="CY173" s="545">
        <v>-4.9277909905754322</v>
      </c>
      <c r="CZ173" s="556">
        <v>-96.901679031699061</v>
      </c>
      <c r="DA173" s="545"/>
      <c r="DB173" s="556">
        <v>369.51703778214602</v>
      </c>
      <c r="DC173" s="556">
        <v>77.704401514045614</v>
      </c>
      <c r="DD173" s="545">
        <v>0</v>
      </c>
      <c r="DE173" s="554">
        <v>1029.4638561077111</v>
      </c>
      <c r="DF173" s="545">
        <v>1.660949774629753</v>
      </c>
      <c r="DG173" s="556">
        <v>1031.124805882341</v>
      </c>
    </row>
    <row r="174" spans="1:111">
      <c r="A174" s="568">
        <v>541</v>
      </c>
      <c r="B174" s="576">
        <v>12</v>
      </c>
      <c r="C174" s="577">
        <v>8980</v>
      </c>
      <c r="D174" s="546" t="s">
        <v>205</v>
      </c>
      <c r="E174" s="578">
        <v>2619412.2799999998</v>
      </c>
      <c r="F174" s="578">
        <v>686789.28</v>
      </c>
      <c r="G174" s="578">
        <v>3612068.2</v>
      </c>
      <c r="H174" s="578">
        <v>3517684.1</v>
      </c>
      <c r="I174" s="578">
        <v>556142.4</v>
      </c>
      <c r="J174" s="578">
        <v>371219.91</v>
      </c>
      <c r="K174" s="579">
        <v>11363316.17</v>
      </c>
      <c r="L174" s="545"/>
      <c r="M174" s="578">
        <v>828849.46581219602</v>
      </c>
      <c r="N174" s="578">
        <v>0</v>
      </c>
      <c r="O174" s="578">
        <v>0</v>
      </c>
      <c r="P174" s="578">
        <v>693304.42</v>
      </c>
      <c r="Q174" s="578">
        <v>2026076.288090419</v>
      </c>
      <c r="R174" s="578">
        <v>0</v>
      </c>
      <c r="S174" s="571">
        <v>0</v>
      </c>
      <c r="T174" s="578">
        <v>257242.82267347499</v>
      </c>
      <c r="U174" s="578">
        <v>490609.26500000001</v>
      </c>
      <c r="V174" s="572">
        <v>4296082.26157609</v>
      </c>
      <c r="W174" s="573"/>
      <c r="X174" s="574">
        <v>15659398.43157609</v>
      </c>
      <c r="Y174" s="555">
        <v>-13908134.199999999</v>
      </c>
      <c r="Z174" s="584">
        <v>1751264.231576093</v>
      </c>
      <c r="AA174" s="600">
        <v>0.1118347067563457</v>
      </c>
      <c r="AB174" s="600"/>
      <c r="AC174" s="569">
        <v>1065681.6092999999</v>
      </c>
      <c r="AD174" s="569">
        <v>0</v>
      </c>
      <c r="AE174" s="569">
        <v>126477.3170516801</v>
      </c>
      <c r="AF174" s="569">
        <v>170058.15211922751</v>
      </c>
      <c r="AG174" s="569">
        <v>0</v>
      </c>
      <c r="AH174" s="570">
        <v>1362217.0784709069</v>
      </c>
      <c r="AI174" s="545"/>
      <c r="AJ174" s="545">
        <v>-8800.4</v>
      </c>
      <c r="AK174" s="545">
        <v>-15984.4</v>
      </c>
      <c r="AL174" s="545">
        <v>-8800.4</v>
      </c>
      <c r="AM174" s="545">
        <v>-89.8</v>
      </c>
      <c r="AN174" s="545">
        <v>-157868.4</v>
      </c>
      <c r="AO174" s="545">
        <v>-285333.9449</v>
      </c>
      <c r="AP174" s="545">
        <v>2452029.1786533692</v>
      </c>
      <c r="AQ174" s="563">
        <v>1344684.0561266011</v>
      </c>
      <c r="AR174" s="563">
        <v>-267604</v>
      </c>
      <c r="AS174" s="563">
        <v>-102551.6</v>
      </c>
      <c r="AT174" s="563">
        <v>-226665.18486670891</v>
      </c>
      <c r="AU174" s="563">
        <v>-34932.199999999997</v>
      </c>
      <c r="AV174" s="563">
        <v>242239.31361104891</v>
      </c>
      <c r="AW174" s="563">
        <v>128761.581993327</v>
      </c>
      <c r="AX174" s="556">
        <v>3059083.800617638</v>
      </c>
      <c r="AY174" s="545"/>
      <c r="AZ174" s="580">
        <v>4437924.1999914348</v>
      </c>
      <c r="BA174" s="581">
        <v>1426724.189632785</v>
      </c>
      <c r="BB174" s="574"/>
      <c r="BC174" s="585">
        <v>12037213.500288861</v>
      </c>
      <c r="BD174" s="563">
        <v>-76146.924999999988</v>
      </c>
      <c r="BE174" s="574">
        <v>11961066.57528886</v>
      </c>
      <c r="BF174" s="594"/>
      <c r="BG174" s="545">
        <v>291.69401781737201</v>
      </c>
      <c r="BH174" s="545">
        <v>76.479875278396435</v>
      </c>
      <c r="BI174" s="545">
        <v>402.23476614699342</v>
      </c>
      <c r="BJ174" s="545">
        <v>391.72428730512252</v>
      </c>
      <c r="BK174" s="545">
        <v>61.931224944320718</v>
      </c>
      <c r="BL174" s="545">
        <v>41.338520044543429</v>
      </c>
      <c r="BM174" s="556">
        <v>1265.402691536749</v>
      </c>
      <c r="BN174" s="545"/>
      <c r="BO174" s="545">
        <v>92.299495079309139</v>
      </c>
      <c r="BP174" s="545">
        <v>0</v>
      </c>
      <c r="BQ174" s="545">
        <v>0</v>
      </c>
      <c r="BR174" s="545">
        <v>77.205391982182633</v>
      </c>
      <c r="BS174" s="545">
        <v>225.62096749336521</v>
      </c>
      <c r="BT174" s="545">
        <v>0</v>
      </c>
      <c r="BU174" s="545">
        <v>0</v>
      </c>
      <c r="BV174" s="545">
        <v>28.64619406163418</v>
      </c>
      <c r="BW174" s="545">
        <v>54.633548440979958</v>
      </c>
      <c r="BX174" s="556">
        <v>478.40559705747103</v>
      </c>
      <c r="BY174" s="555"/>
      <c r="BZ174" s="556">
        <v>1743.8082885942199</v>
      </c>
      <c r="CA174" s="556">
        <v>-1548.79</v>
      </c>
      <c r="CB174" s="556">
        <v>195.01828859421971</v>
      </c>
      <c r="CC174" s="600">
        <v>0.1118347067563457</v>
      </c>
      <c r="CD174" s="600"/>
      <c r="CE174" s="545">
        <v>118.672785</v>
      </c>
      <c r="CF174" s="545">
        <v>0</v>
      </c>
      <c r="CG174" s="545">
        <v>14.08433374740313</v>
      </c>
      <c r="CH174" s="545">
        <v>18.937433420849381</v>
      </c>
      <c r="CI174" s="545">
        <v>0</v>
      </c>
      <c r="CJ174" s="556">
        <v>151.6945521682525</v>
      </c>
      <c r="CK174" s="545">
        <v>0</v>
      </c>
      <c r="CL174" s="545">
        <v>-0.98</v>
      </c>
      <c r="CM174" s="545">
        <v>-1.78</v>
      </c>
      <c r="CN174" s="545">
        <v>-0.98</v>
      </c>
      <c r="CO174" s="545">
        <v>-0.01</v>
      </c>
      <c r="CP174" s="545">
        <v>-17.579999999999998</v>
      </c>
      <c r="CQ174" s="545">
        <v>-31.774381391982178</v>
      </c>
      <c r="CR174" s="545">
        <v>273.05447423756902</v>
      </c>
      <c r="CS174" s="545">
        <v>149.74209979138101</v>
      </c>
      <c r="CT174" s="545">
        <v>-29.8</v>
      </c>
      <c r="CU174" s="545">
        <v>-11.42</v>
      </c>
      <c r="CV174" s="545">
        <v>-25.24111190052437</v>
      </c>
      <c r="CW174" s="545">
        <v>-3.890000000000001</v>
      </c>
      <c r="CX174" s="545">
        <v>26.975424678290519</v>
      </c>
      <c r="CY174" s="545">
        <v>14.33870623533708</v>
      </c>
      <c r="CZ174" s="556">
        <v>340.65521165007101</v>
      </c>
      <c r="DA174" s="545"/>
      <c r="DB174" s="556">
        <v>494.20091313935802</v>
      </c>
      <c r="DC174" s="556">
        <v>158.87797211946381</v>
      </c>
      <c r="DD174" s="545">
        <v>0</v>
      </c>
      <c r="DE174" s="554">
        <v>1340.446937671365</v>
      </c>
      <c r="DF174" s="545">
        <v>-8.4796130289532279</v>
      </c>
      <c r="DG174" s="556">
        <v>1331.967324642412</v>
      </c>
    </row>
    <row r="175" spans="1:111">
      <c r="A175" s="568">
        <v>543</v>
      </c>
      <c r="B175" s="576">
        <v>1</v>
      </c>
      <c r="C175" s="577">
        <v>45048</v>
      </c>
      <c r="D175" s="546" t="s">
        <v>206</v>
      </c>
      <c r="E175" s="578">
        <v>25754563.890000001</v>
      </c>
      <c r="F175" s="578">
        <v>4616750.16</v>
      </c>
      <c r="G175" s="578">
        <v>29819992.899999999</v>
      </c>
      <c r="H175" s="578">
        <v>27684450.850000001</v>
      </c>
      <c r="I175" s="578">
        <v>2531079.9</v>
      </c>
      <c r="J175" s="578">
        <v>2281199.2799999998</v>
      </c>
      <c r="K175" s="579">
        <v>92688036.980000004</v>
      </c>
      <c r="L175" s="545"/>
      <c r="M175" s="578">
        <v>2499199.4531192072</v>
      </c>
      <c r="N175" s="578">
        <v>0</v>
      </c>
      <c r="O175" s="578">
        <v>0</v>
      </c>
      <c r="P175" s="578">
        <v>7309752.96</v>
      </c>
      <c r="Q175" s="578">
        <v>305330.02310372889</v>
      </c>
      <c r="R175" s="578">
        <v>0</v>
      </c>
      <c r="S175" s="571">
        <v>0</v>
      </c>
      <c r="T175" s="578">
        <v>1409376.001094179</v>
      </c>
      <c r="U175" s="578">
        <v>1749957.0925</v>
      </c>
      <c r="V175" s="572">
        <v>13273615.529817119</v>
      </c>
      <c r="W175" s="573"/>
      <c r="X175" s="574">
        <v>105961652.50981709</v>
      </c>
      <c r="Y175" s="555">
        <v>-69769891.920000002</v>
      </c>
      <c r="Z175" s="584">
        <v>36191760.589817122</v>
      </c>
      <c r="AA175" s="600">
        <v>0.3415552677084196</v>
      </c>
      <c r="AB175" s="600"/>
      <c r="AC175" s="569">
        <v>0</v>
      </c>
      <c r="AD175" s="569">
        <v>0</v>
      </c>
      <c r="AE175" s="569">
        <v>361574.15104942559</v>
      </c>
      <c r="AF175" s="569">
        <v>957717.81103711051</v>
      </c>
      <c r="AG175" s="569">
        <v>341145.54889180511</v>
      </c>
      <c r="AH175" s="570">
        <v>1660437.5109783411</v>
      </c>
      <c r="AI175" s="545"/>
      <c r="AJ175" s="545">
        <v>-44147.040000000001</v>
      </c>
      <c r="AK175" s="545">
        <v>-80185.440000000002</v>
      </c>
      <c r="AL175" s="545">
        <v>-44147.040000000001</v>
      </c>
      <c r="AM175" s="545">
        <v>-450.48</v>
      </c>
      <c r="AN175" s="545">
        <v>-791943.84</v>
      </c>
      <c r="AO175" s="545">
        <v>-1928310.2568000001</v>
      </c>
      <c r="AP175" s="545">
        <v>5233977.5570725771</v>
      </c>
      <c r="AQ175" s="563">
        <v>1450762.6195492409</v>
      </c>
      <c r="AR175" s="563">
        <v>-1342430.4</v>
      </c>
      <c r="AS175" s="563">
        <v>-514448.16</v>
      </c>
      <c r="AT175" s="563">
        <v>-841712.0442421186</v>
      </c>
      <c r="AU175" s="563">
        <v>-175236.72</v>
      </c>
      <c r="AV175" s="563">
        <v>1069403.50950699</v>
      </c>
      <c r="AW175" s="563">
        <v>-248142.2458077578</v>
      </c>
      <c r="AX175" s="556">
        <v>1742990.0192789319</v>
      </c>
      <c r="AY175" s="545"/>
      <c r="AZ175" s="580">
        <v>-193562.97268637459</v>
      </c>
      <c r="BA175" s="581">
        <v>2065062.40599423</v>
      </c>
      <c r="BB175" s="574"/>
      <c r="BC175" s="585">
        <v>41466687.553382248</v>
      </c>
      <c r="BD175" s="563">
        <v>-197381.31000000011</v>
      </c>
      <c r="BE175" s="574">
        <v>41269306.243382253</v>
      </c>
      <c r="BF175" s="594"/>
      <c r="BG175" s="545">
        <v>571.71381393180604</v>
      </c>
      <c r="BH175" s="545">
        <v>102.48513052743741</v>
      </c>
      <c r="BI175" s="545">
        <v>661.96041777659389</v>
      </c>
      <c r="BJ175" s="545">
        <v>614.55449409518735</v>
      </c>
      <c r="BK175" s="545">
        <v>56.186287959509848</v>
      </c>
      <c r="BL175" s="545">
        <v>50.63930207778369</v>
      </c>
      <c r="BM175" s="556">
        <v>2057.5394463683178</v>
      </c>
      <c r="BN175" s="545"/>
      <c r="BO175" s="545">
        <v>55.478588463843167</v>
      </c>
      <c r="BP175" s="545">
        <v>0</v>
      </c>
      <c r="BQ175" s="545">
        <v>0</v>
      </c>
      <c r="BR175" s="545">
        <v>162.26587107085771</v>
      </c>
      <c r="BS175" s="545">
        <v>6.7778818838512018</v>
      </c>
      <c r="BT175" s="545">
        <v>0</v>
      </c>
      <c r="BU175" s="545">
        <v>0</v>
      </c>
      <c r="BV175" s="545">
        <v>31.2860948564682</v>
      </c>
      <c r="BW175" s="545">
        <v>38.846499123157507</v>
      </c>
      <c r="BX175" s="556">
        <v>294.65493539817783</v>
      </c>
      <c r="BY175" s="555"/>
      <c r="BZ175" s="556">
        <v>2352.194381766496</v>
      </c>
      <c r="CA175" s="556">
        <v>-1548.79</v>
      </c>
      <c r="CB175" s="556">
        <v>803.40438176649627</v>
      </c>
      <c r="CC175" s="600">
        <v>0.3415552677084196</v>
      </c>
      <c r="CD175" s="600"/>
      <c r="CE175" s="545">
        <v>0</v>
      </c>
      <c r="CF175" s="545">
        <v>0</v>
      </c>
      <c r="CG175" s="545">
        <v>8.0264196201701647</v>
      </c>
      <c r="CH175" s="545">
        <v>21.25994075291046</v>
      </c>
      <c r="CI175" s="545">
        <v>7.5729344009013726</v>
      </c>
      <c r="CJ175" s="556">
        <v>36.859294773982</v>
      </c>
      <c r="CK175" s="545">
        <v>0</v>
      </c>
      <c r="CL175" s="545">
        <v>-0.98</v>
      </c>
      <c r="CM175" s="545">
        <v>-1.78</v>
      </c>
      <c r="CN175" s="545">
        <v>-0.98</v>
      </c>
      <c r="CO175" s="545">
        <v>-0.01</v>
      </c>
      <c r="CP175" s="545">
        <v>-17.579999999999998</v>
      </c>
      <c r="CQ175" s="545">
        <v>-42.805679648375069</v>
      </c>
      <c r="CR175" s="545">
        <v>116.1866799208084</v>
      </c>
      <c r="CS175" s="545">
        <v>32.204817517963981</v>
      </c>
      <c r="CT175" s="545">
        <v>-29.8</v>
      </c>
      <c r="CU175" s="545">
        <v>-11.42</v>
      </c>
      <c r="CV175" s="545">
        <v>-18.6847816604981</v>
      </c>
      <c r="CW175" s="545">
        <v>-3.89</v>
      </c>
      <c r="CX175" s="545">
        <v>23.73920061949454</v>
      </c>
      <c r="CY175" s="545">
        <v>-5.5083965061214224</v>
      </c>
      <c r="CZ175" s="556">
        <v>38.691840243272331</v>
      </c>
      <c r="DA175" s="545"/>
      <c r="DB175" s="556">
        <v>-4.2968161224998802</v>
      </c>
      <c r="DC175" s="556">
        <v>45.841378218660772</v>
      </c>
      <c r="DD175" s="545">
        <v>0</v>
      </c>
      <c r="DE175" s="554">
        <v>920.50007887991137</v>
      </c>
      <c r="DF175" s="545">
        <v>-4.3815776505061281</v>
      </c>
      <c r="DG175" s="556">
        <v>916.11850122940518</v>
      </c>
    </row>
    <row r="176" spans="1:111">
      <c r="A176" s="568">
        <v>545</v>
      </c>
      <c r="B176" s="576">
        <v>15</v>
      </c>
      <c r="C176" s="577">
        <v>9554</v>
      </c>
      <c r="D176" s="546" t="s">
        <v>207</v>
      </c>
      <c r="E176" s="578">
        <v>4449412.6399999997</v>
      </c>
      <c r="F176" s="578">
        <v>1039722.66</v>
      </c>
      <c r="G176" s="578">
        <v>5458962.7999999998</v>
      </c>
      <c r="H176" s="578">
        <v>4611766.95</v>
      </c>
      <c r="I176" s="578">
        <v>558108.55999999994</v>
      </c>
      <c r="J176" s="578">
        <v>435944.55</v>
      </c>
      <c r="K176" s="579">
        <v>16553918.16</v>
      </c>
      <c r="L176" s="545"/>
      <c r="M176" s="578">
        <v>240504.3952994617</v>
      </c>
      <c r="N176" s="578">
        <v>215521.0428</v>
      </c>
      <c r="O176" s="578">
        <v>2098811.7053999999</v>
      </c>
      <c r="P176" s="578">
        <v>4169845.37</v>
      </c>
      <c r="Q176" s="578">
        <v>824885.43515178224</v>
      </c>
      <c r="R176" s="578">
        <v>0</v>
      </c>
      <c r="S176" s="571">
        <v>31798.06</v>
      </c>
      <c r="T176" s="578">
        <v>518779.10697206721</v>
      </c>
      <c r="U176" s="578">
        <v>200280.76250000001</v>
      </c>
      <c r="V176" s="572">
        <v>8300425.8781233104</v>
      </c>
      <c r="W176" s="573"/>
      <c r="X176" s="574">
        <v>24854344.03812331</v>
      </c>
      <c r="Y176" s="555">
        <v>-14797139.66</v>
      </c>
      <c r="Z176" s="584">
        <v>10057204.378123309</v>
      </c>
      <c r="AA176" s="600">
        <v>0.40464573769063777</v>
      </c>
      <c r="AB176" s="600"/>
      <c r="AC176" s="569">
        <v>483291.62658699998</v>
      </c>
      <c r="AD176" s="569">
        <v>0</v>
      </c>
      <c r="AE176" s="569">
        <v>142454.97636847259</v>
      </c>
      <c r="AF176" s="569">
        <v>197719.83168379759</v>
      </c>
      <c r="AG176" s="569">
        <v>0</v>
      </c>
      <c r="AH176" s="570">
        <v>823466.43463927018</v>
      </c>
      <c r="AI176" s="545"/>
      <c r="AJ176" s="545">
        <v>-9362.92</v>
      </c>
      <c r="AK176" s="545">
        <v>-17006.12</v>
      </c>
      <c r="AL176" s="545">
        <v>-9362.92</v>
      </c>
      <c r="AM176" s="545">
        <v>-95.54</v>
      </c>
      <c r="AN176" s="545">
        <v>-167959.32</v>
      </c>
      <c r="AO176" s="545">
        <v>-69670.441900000005</v>
      </c>
      <c r="AP176" s="545">
        <v>1844380.1191372459</v>
      </c>
      <c r="AQ176" s="563">
        <v>1093153.6479346759</v>
      </c>
      <c r="AR176" s="563">
        <v>-284709.2</v>
      </c>
      <c r="AS176" s="563">
        <v>-109106.68</v>
      </c>
      <c r="AT176" s="563">
        <v>-354200.00292075961</v>
      </c>
      <c r="AU176" s="563">
        <v>-37165.06</v>
      </c>
      <c r="AV176" s="563">
        <v>254727.42332646169</v>
      </c>
      <c r="AW176" s="563">
        <v>-81411.96774579474</v>
      </c>
      <c r="AX176" s="556">
        <v>2052211.0178318289</v>
      </c>
      <c r="AY176" s="545"/>
      <c r="AZ176" s="580">
        <v>3647676.6130638458</v>
      </c>
      <c r="BA176" s="581">
        <v>1708075.263746575</v>
      </c>
      <c r="BB176" s="574"/>
      <c r="BC176" s="585">
        <v>18288633.70740483</v>
      </c>
      <c r="BD176" s="563">
        <v>137806.5</v>
      </c>
      <c r="BE176" s="574">
        <v>18426440.20740483</v>
      </c>
      <c r="BF176" s="594"/>
      <c r="BG176" s="545">
        <v>465.71202009629468</v>
      </c>
      <c r="BH176" s="545">
        <v>108.8259011932175</v>
      </c>
      <c r="BI176" s="545">
        <v>571.37981997069289</v>
      </c>
      <c r="BJ176" s="545">
        <v>482.70535377852212</v>
      </c>
      <c r="BK176" s="545">
        <v>58.416219384550971</v>
      </c>
      <c r="BL176" s="545">
        <v>45.62953213313795</v>
      </c>
      <c r="BM176" s="556">
        <v>1732.6688465564159</v>
      </c>
      <c r="BN176" s="545"/>
      <c r="BO176" s="545">
        <v>25.173162581061511</v>
      </c>
      <c r="BP176" s="545">
        <v>22.558199999999999</v>
      </c>
      <c r="BQ176" s="545">
        <v>219.67884712162439</v>
      </c>
      <c r="BR176" s="545">
        <v>436.45021666317768</v>
      </c>
      <c r="BS176" s="545">
        <v>86.339275188589312</v>
      </c>
      <c r="BT176" s="545">
        <v>0</v>
      </c>
      <c r="BU176" s="545">
        <v>3.3282457609378269</v>
      </c>
      <c r="BV176" s="545">
        <v>54.299676258328162</v>
      </c>
      <c r="BW176" s="545">
        <v>20.963027266066572</v>
      </c>
      <c r="BX176" s="556">
        <v>868.79065083978549</v>
      </c>
      <c r="BY176" s="555"/>
      <c r="BZ176" s="556">
        <v>2601.4594973962021</v>
      </c>
      <c r="CA176" s="556">
        <v>-1548.79</v>
      </c>
      <c r="CB176" s="556">
        <v>1052.6694973962019</v>
      </c>
      <c r="CC176" s="600">
        <v>0.40464573769063777</v>
      </c>
      <c r="CD176" s="600"/>
      <c r="CE176" s="545">
        <v>50.585265499999998</v>
      </c>
      <c r="CF176" s="545">
        <v>0</v>
      </c>
      <c r="CG176" s="545">
        <v>14.910506213991271</v>
      </c>
      <c r="CH176" s="545">
        <v>20.694979242599711</v>
      </c>
      <c r="CI176" s="545">
        <v>0</v>
      </c>
      <c r="CJ176" s="556">
        <v>86.190750956590975</v>
      </c>
      <c r="CK176" s="545">
        <v>0</v>
      </c>
      <c r="CL176" s="545">
        <v>-0.98</v>
      </c>
      <c r="CM176" s="545">
        <v>-1.78</v>
      </c>
      <c r="CN176" s="545">
        <v>-0.98</v>
      </c>
      <c r="CO176" s="545">
        <v>-0.01</v>
      </c>
      <c r="CP176" s="545">
        <v>-17.579999999999998</v>
      </c>
      <c r="CQ176" s="545">
        <v>-7.2922798723047944</v>
      </c>
      <c r="CR176" s="545">
        <v>193.0479505063058</v>
      </c>
      <c r="CS176" s="545">
        <v>114.41842662075319</v>
      </c>
      <c r="CT176" s="545">
        <v>-29.8</v>
      </c>
      <c r="CU176" s="545">
        <v>-11.42</v>
      </c>
      <c r="CV176" s="545">
        <v>-37.07347738337446</v>
      </c>
      <c r="CW176" s="545">
        <v>-3.89</v>
      </c>
      <c r="CX176" s="545">
        <v>26.66186134880277</v>
      </c>
      <c r="CY176" s="545">
        <v>-8.5212442689757939</v>
      </c>
      <c r="CZ176" s="556">
        <v>214.8012369512067</v>
      </c>
      <c r="DA176" s="545"/>
      <c r="DB176" s="556">
        <v>381.79575183837619</v>
      </c>
      <c r="DC176" s="556">
        <v>178.78116639591531</v>
      </c>
      <c r="DD176" s="545">
        <v>0</v>
      </c>
      <c r="DE176" s="554">
        <v>1914.2384035382911</v>
      </c>
      <c r="DF176" s="545">
        <v>14.42395855139209</v>
      </c>
      <c r="DG176" s="556">
        <v>1928.662362089683</v>
      </c>
    </row>
    <row r="177" spans="1:111">
      <c r="A177" s="568">
        <v>560</v>
      </c>
      <c r="B177" s="576">
        <v>7</v>
      </c>
      <c r="C177" s="577">
        <v>15651</v>
      </c>
      <c r="D177" s="546" t="s">
        <v>208</v>
      </c>
      <c r="E177" s="578">
        <v>6781766.04</v>
      </c>
      <c r="F177" s="578">
        <v>1220958.72</v>
      </c>
      <c r="G177" s="578">
        <v>9013826.3000000007</v>
      </c>
      <c r="H177" s="578">
        <v>8184847.6499999994</v>
      </c>
      <c r="I177" s="578">
        <v>917986.05999999994</v>
      </c>
      <c r="J177" s="578">
        <v>724623.33</v>
      </c>
      <c r="K177" s="579">
        <v>26844008.100000001</v>
      </c>
      <c r="L177" s="545"/>
      <c r="M177" s="578">
        <v>1254661.2770578871</v>
      </c>
      <c r="N177" s="578">
        <v>0</v>
      </c>
      <c r="O177" s="578">
        <v>0</v>
      </c>
      <c r="P177" s="578">
        <v>1454737.02</v>
      </c>
      <c r="Q177" s="578">
        <v>662577.62363286538</v>
      </c>
      <c r="R177" s="578">
        <v>0</v>
      </c>
      <c r="S177" s="571">
        <v>0</v>
      </c>
      <c r="T177" s="578">
        <v>495123.34214363171</v>
      </c>
      <c r="U177" s="578">
        <v>803386.82</v>
      </c>
      <c r="V177" s="572">
        <v>4670486.0828343825</v>
      </c>
      <c r="W177" s="573"/>
      <c r="X177" s="574">
        <v>31514494.182834379</v>
      </c>
      <c r="Y177" s="555">
        <v>-24240112.289999999</v>
      </c>
      <c r="Z177" s="584">
        <v>7274381.8928343803</v>
      </c>
      <c r="AA177" s="600">
        <v>0.23082654763967819</v>
      </c>
      <c r="AB177" s="600"/>
      <c r="AC177" s="569">
        <v>0</v>
      </c>
      <c r="AD177" s="569">
        <v>0</v>
      </c>
      <c r="AE177" s="569">
        <v>155571.08674874439</v>
      </c>
      <c r="AF177" s="569">
        <v>316685.03598865902</v>
      </c>
      <c r="AG177" s="569">
        <v>0</v>
      </c>
      <c r="AH177" s="570">
        <v>472256.12273740338</v>
      </c>
      <c r="AI177" s="545"/>
      <c r="AJ177" s="545">
        <v>-15337.98</v>
      </c>
      <c r="AK177" s="545">
        <v>-27858.78</v>
      </c>
      <c r="AL177" s="545">
        <v>-15337.98</v>
      </c>
      <c r="AM177" s="545">
        <v>-156.51</v>
      </c>
      <c r="AN177" s="545">
        <v>-275144.58</v>
      </c>
      <c r="AO177" s="545">
        <v>-645881.57334999996</v>
      </c>
      <c r="AP177" s="545">
        <v>142886.77238777469</v>
      </c>
      <c r="AQ177" s="563">
        <v>-66507.301104555314</v>
      </c>
      <c r="AR177" s="563">
        <v>-466399.8</v>
      </c>
      <c r="AS177" s="563">
        <v>-178734.42</v>
      </c>
      <c r="AT177" s="563">
        <v>-269364.55764948111</v>
      </c>
      <c r="AU177" s="563">
        <v>-60882.39</v>
      </c>
      <c r="AV177" s="563">
        <v>353280.8167155399</v>
      </c>
      <c r="AW177" s="563">
        <v>42208.128401227121</v>
      </c>
      <c r="AX177" s="556">
        <v>-1483230.154599495</v>
      </c>
      <c r="AY177" s="545"/>
      <c r="AZ177" s="580">
        <v>6345894.0981712351</v>
      </c>
      <c r="BA177" s="581">
        <v>1713887.3494031259</v>
      </c>
      <c r="BB177" s="574"/>
      <c r="BC177" s="585">
        <v>14323189.308546649</v>
      </c>
      <c r="BD177" s="563">
        <v>374550.99999999983</v>
      </c>
      <c r="BE177" s="574">
        <v>14697740.308546649</v>
      </c>
      <c r="BF177" s="594"/>
      <c r="BG177" s="545">
        <v>433.31199539965502</v>
      </c>
      <c r="BH177" s="545">
        <v>78.011546866014953</v>
      </c>
      <c r="BI177" s="545">
        <v>575.92654143505217</v>
      </c>
      <c r="BJ177" s="545">
        <v>522.96004408663975</v>
      </c>
      <c r="BK177" s="545">
        <v>58.653508402019042</v>
      </c>
      <c r="BL177" s="545">
        <v>46.298851830553957</v>
      </c>
      <c r="BM177" s="556">
        <v>1715.1624880199349</v>
      </c>
      <c r="BN177" s="545"/>
      <c r="BO177" s="545">
        <v>80.164927292689725</v>
      </c>
      <c r="BP177" s="545">
        <v>0</v>
      </c>
      <c r="BQ177" s="545">
        <v>0</v>
      </c>
      <c r="BR177" s="545">
        <v>92.948502971056158</v>
      </c>
      <c r="BS177" s="545">
        <v>42.334523265789109</v>
      </c>
      <c r="BT177" s="545">
        <v>0</v>
      </c>
      <c r="BU177" s="545">
        <v>0</v>
      </c>
      <c r="BV177" s="545">
        <v>31.635252836472539</v>
      </c>
      <c r="BW177" s="545">
        <v>51.331341128362403</v>
      </c>
      <c r="BX177" s="556">
        <v>298.41454749436991</v>
      </c>
      <c r="BY177" s="555"/>
      <c r="BZ177" s="556">
        <v>2013.577035514304</v>
      </c>
      <c r="CA177" s="556">
        <v>-1548.79</v>
      </c>
      <c r="CB177" s="556">
        <v>464.78703551430448</v>
      </c>
      <c r="CC177" s="600">
        <v>0.23082654763967819</v>
      </c>
      <c r="CD177" s="600"/>
      <c r="CE177" s="545">
        <v>0</v>
      </c>
      <c r="CF177" s="545">
        <v>0</v>
      </c>
      <c r="CG177" s="545">
        <v>9.9400093763174482</v>
      </c>
      <c r="CH177" s="545">
        <v>20.234172640001219</v>
      </c>
      <c r="CI177" s="545">
        <v>0</v>
      </c>
      <c r="CJ177" s="556">
        <v>30.17418201631866</v>
      </c>
      <c r="CK177" s="545">
        <v>0</v>
      </c>
      <c r="CL177" s="545">
        <v>-0.98</v>
      </c>
      <c r="CM177" s="545">
        <v>-1.78</v>
      </c>
      <c r="CN177" s="545">
        <v>-0.98</v>
      </c>
      <c r="CO177" s="545">
        <v>-0.01</v>
      </c>
      <c r="CP177" s="545">
        <v>-17.579999999999998</v>
      </c>
      <c r="CQ177" s="545">
        <v>-41.267751156475619</v>
      </c>
      <c r="CR177" s="545">
        <v>9.1295618419126416</v>
      </c>
      <c r="CS177" s="545">
        <v>-4.2493962752894587</v>
      </c>
      <c r="CT177" s="545">
        <v>-29.8</v>
      </c>
      <c r="CU177" s="545">
        <v>-11.42</v>
      </c>
      <c r="CV177" s="545">
        <v>-17.210693096254619</v>
      </c>
      <c r="CW177" s="545">
        <v>-3.89</v>
      </c>
      <c r="CX177" s="545">
        <v>22.57241177659829</v>
      </c>
      <c r="CY177" s="545">
        <v>2.696832688085562</v>
      </c>
      <c r="CZ177" s="556">
        <v>-94.769034221423198</v>
      </c>
      <c r="DA177" s="545"/>
      <c r="DB177" s="556">
        <v>405.46253262866497</v>
      </c>
      <c r="DC177" s="556">
        <v>109.5065714269456</v>
      </c>
      <c r="DD177" s="545">
        <v>0</v>
      </c>
      <c r="DE177" s="554">
        <v>915.16128736481051</v>
      </c>
      <c r="DF177" s="545">
        <v>23.93144208037824</v>
      </c>
      <c r="DG177" s="556">
        <v>939.09272944518875</v>
      </c>
    </row>
    <row r="178" spans="1:111">
      <c r="A178" s="568">
        <v>561</v>
      </c>
      <c r="B178" s="576">
        <v>2</v>
      </c>
      <c r="C178" s="577">
        <v>1304</v>
      </c>
      <c r="D178" s="546" t="s">
        <v>209</v>
      </c>
      <c r="E178" s="578">
        <v>601029.53</v>
      </c>
      <c r="F178" s="578">
        <v>95387.4</v>
      </c>
      <c r="G178" s="578">
        <v>760005.3</v>
      </c>
      <c r="H178" s="578">
        <v>650910.04999999993</v>
      </c>
      <c r="I178" s="578">
        <v>76329.14</v>
      </c>
      <c r="J178" s="578">
        <v>58527.6</v>
      </c>
      <c r="K178" s="579">
        <v>2242189.02</v>
      </c>
      <c r="L178" s="545"/>
      <c r="M178" s="578">
        <v>76417.791397735258</v>
      </c>
      <c r="N178" s="578">
        <v>0</v>
      </c>
      <c r="O178" s="578">
        <v>0</v>
      </c>
      <c r="P178" s="578">
        <v>248467.48</v>
      </c>
      <c r="Q178" s="578">
        <v>99363.865277291101</v>
      </c>
      <c r="R178" s="578">
        <v>0</v>
      </c>
      <c r="S178" s="571">
        <v>0</v>
      </c>
      <c r="T178" s="578">
        <v>58830.017905977438</v>
      </c>
      <c r="U178" s="578">
        <v>52255.357500000013</v>
      </c>
      <c r="V178" s="572">
        <v>535334.51208100386</v>
      </c>
      <c r="W178" s="573"/>
      <c r="X178" s="574">
        <v>2777523.5320810042</v>
      </c>
      <c r="Y178" s="555">
        <v>-2019622.16</v>
      </c>
      <c r="Z178" s="584">
        <v>757901.37208100385</v>
      </c>
      <c r="AA178" s="600">
        <v>0.27286946926896471</v>
      </c>
      <c r="AB178" s="600"/>
      <c r="AC178" s="569">
        <v>0</v>
      </c>
      <c r="AD178" s="569">
        <v>0</v>
      </c>
      <c r="AE178" s="569">
        <v>16400.480009164079</v>
      </c>
      <c r="AF178" s="569">
        <v>22377.539793346459</v>
      </c>
      <c r="AG178" s="569">
        <v>0</v>
      </c>
      <c r="AH178" s="570">
        <v>38778.019802510527</v>
      </c>
      <c r="AI178" s="545"/>
      <c r="AJ178" s="545">
        <v>-1277.92</v>
      </c>
      <c r="AK178" s="545">
        <v>-2321.12</v>
      </c>
      <c r="AL178" s="545">
        <v>-1277.92</v>
      </c>
      <c r="AM178" s="545">
        <v>-13.04</v>
      </c>
      <c r="AN178" s="545">
        <v>-22924.32</v>
      </c>
      <c r="AO178" s="545">
        <v>-21259.61</v>
      </c>
      <c r="AP178" s="545">
        <v>397976.52731554653</v>
      </c>
      <c r="AQ178" s="563">
        <v>270393.29737263051</v>
      </c>
      <c r="AR178" s="563">
        <v>-38859.199999999997</v>
      </c>
      <c r="AS178" s="563">
        <v>-14891.68</v>
      </c>
      <c r="AT178" s="563">
        <v>-39563.687844784246</v>
      </c>
      <c r="AU178" s="563">
        <v>-5072.5600000000004</v>
      </c>
      <c r="AV178" s="563">
        <v>58560.919115655997</v>
      </c>
      <c r="AW178" s="563">
        <v>2817.8418012032339</v>
      </c>
      <c r="AX178" s="556">
        <v>582287.52776025201</v>
      </c>
      <c r="AY178" s="545"/>
      <c r="AZ178" s="580">
        <v>473060.27727258293</v>
      </c>
      <c r="BA178" s="581">
        <v>264451.8868610909</v>
      </c>
      <c r="BB178" s="574"/>
      <c r="BC178" s="585">
        <v>2116479.0837774398</v>
      </c>
      <c r="BD178" s="563">
        <v>-673043.41249999998</v>
      </c>
      <c r="BE178" s="574">
        <v>1443435.6712774399</v>
      </c>
      <c r="BF178" s="594"/>
      <c r="BG178" s="545">
        <v>460.91221625766872</v>
      </c>
      <c r="BH178" s="545">
        <v>73.14984662576687</v>
      </c>
      <c r="BI178" s="545">
        <v>582.82615030674845</v>
      </c>
      <c r="BJ178" s="545">
        <v>499.1641487730061</v>
      </c>
      <c r="BK178" s="545">
        <v>58.534616564417178</v>
      </c>
      <c r="BL178" s="545">
        <v>44.88312883435583</v>
      </c>
      <c r="BM178" s="556">
        <v>1719.4701073619631</v>
      </c>
      <c r="BN178" s="545"/>
      <c r="BO178" s="545">
        <v>58.602600765134397</v>
      </c>
      <c r="BP178" s="545">
        <v>0</v>
      </c>
      <c r="BQ178" s="545">
        <v>0</v>
      </c>
      <c r="BR178" s="545">
        <v>190.54254601227001</v>
      </c>
      <c r="BS178" s="545">
        <v>76.199283188106676</v>
      </c>
      <c r="BT178" s="545">
        <v>0</v>
      </c>
      <c r="BU178" s="545">
        <v>0</v>
      </c>
      <c r="BV178" s="545">
        <v>45.115044406424417</v>
      </c>
      <c r="BW178" s="545">
        <v>40.073126917177923</v>
      </c>
      <c r="BX178" s="556">
        <v>410.53260128911342</v>
      </c>
      <c r="BY178" s="555"/>
      <c r="BZ178" s="556">
        <v>2130.0027086510759</v>
      </c>
      <c r="CA178" s="556">
        <v>-1548.79</v>
      </c>
      <c r="CB178" s="556">
        <v>581.21270865107658</v>
      </c>
      <c r="CC178" s="600">
        <v>0.27286946926896483</v>
      </c>
      <c r="CD178" s="600"/>
      <c r="CE178" s="545">
        <v>0</v>
      </c>
      <c r="CF178" s="545">
        <v>0</v>
      </c>
      <c r="CG178" s="545">
        <v>12.5770552217516</v>
      </c>
      <c r="CH178" s="545">
        <v>17.160690025572439</v>
      </c>
      <c r="CI178" s="545">
        <v>0</v>
      </c>
      <c r="CJ178" s="556">
        <v>29.737745247324028</v>
      </c>
      <c r="CK178" s="545">
        <v>0</v>
      </c>
      <c r="CL178" s="545">
        <v>-0.98000000000000009</v>
      </c>
      <c r="CM178" s="545">
        <v>-1.78</v>
      </c>
      <c r="CN178" s="545">
        <v>-0.98000000000000009</v>
      </c>
      <c r="CO178" s="545">
        <v>-0.01</v>
      </c>
      <c r="CP178" s="545">
        <v>-17.579999999999998</v>
      </c>
      <c r="CQ178" s="545">
        <v>-16.303381901840488</v>
      </c>
      <c r="CR178" s="545">
        <v>305.19672340149282</v>
      </c>
      <c r="CS178" s="545">
        <v>207.3568231385203</v>
      </c>
      <c r="CT178" s="545">
        <v>-29.8</v>
      </c>
      <c r="CU178" s="545">
        <v>-11.42</v>
      </c>
      <c r="CV178" s="545">
        <v>-30.340251414711851</v>
      </c>
      <c r="CW178" s="545">
        <v>-3.89</v>
      </c>
      <c r="CX178" s="545">
        <v>44.908680303417178</v>
      </c>
      <c r="CY178" s="545">
        <v>2.1609216266895972</v>
      </c>
      <c r="CZ178" s="556">
        <v>446.53951515356749</v>
      </c>
      <c r="DA178" s="545"/>
      <c r="DB178" s="556">
        <v>362.77628625198082</v>
      </c>
      <c r="DC178" s="556">
        <v>202.8005267339654</v>
      </c>
      <c r="DD178" s="545">
        <v>0</v>
      </c>
      <c r="DE178" s="554">
        <v>1623.066782037914</v>
      </c>
      <c r="DF178" s="545">
        <v>-516.13758627300615</v>
      </c>
      <c r="DG178" s="556">
        <v>1106.9291957649079</v>
      </c>
    </row>
    <row r="179" spans="1:111">
      <c r="A179" s="568">
        <v>562</v>
      </c>
      <c r="B179" s="576">
        <v>6</v>
      </c>
      <c r="C179" s="577">
        <v>8869</v>
      </c>
      <c r="D179" s="546" t="s">
        <v>210</v>
      </c>
      <c r="E179" s="578">
        <v>3471618.33</v>
      </c>
      <c r="F179" s="578">
        <v>705866.76</v>
      </c>
      <c r="G179" s="578">
        <v>4388417.7</v>
      </c>
      <c r="H179" s="578">
        <v>4113197.55</v>
      </c>
      <c r="I179" s="578">
        <v>531846.28</v>
      </c>
      <c r="J179" s="578">
        <v>390327.45</v>
      </c>
      <c r="K179" s="579">
        <v>13601274.07</v>
      </c>
      <c r="L179" s="545"/>
      <c r="M179" s="578">
        <v>612780.81279091851</v>
      </c>
      <c r="N179" s="578">
        <v>0</v>
      </c>
      <c r="O179" s="578">
        <v>0</v>
      </c>
      <c r="P179" s="578">
        <v>456859.56</v>
      </c>
      <c r="Q179" s="578">
        <v>674692.2874584886</v>
      </c>
      <c r="R179" s="578">
        <v>0</v>
      </c>
      <c r="S179" s="571">
        <v>0</v>
      </c>
      <c r="T179" s="578">
        <v>186296.5642139331</v>
      </c>
      <c r="U179" s="578">
        <v>397165.86999999988</v>
      </c>
      <c r="V179" s="572">
        <v>2327795.09446334</v>
      </c>
      <c r="W179" s="573"/>
      <c r="X179" s="574">
        <v>15929069.164463339</v>
      </c>
      <c r="Y179" s="555">
        <v>-13736218.51</v>
      </c>
      <c r="Z179" s="584">
        <v>2192850.6544633382</v>
      </c>
      <c r="AA179" s="600">
        <v>0.1376634523852428</v>
      </c>
      <c r="AB179" s="600"/>
      <c r="AC179" s="569">
        <v>171942.46931399999</v>
      </c>
      <c r="AD179" s="569">
        <v>0</v>
      </c>
      <c r="AE179" s="569">
        <v>85771.1226282563</v>
      </c>
      <c r="AF179" s="569">
        <v>207652.37296781369</v>
      </c>
      <c r="AG179" s="569">
        <v>0</v>
      </c>
      <c r="AH179" s="570">
        <v>465365.96491007012</v>
      </c>
      <c r="AI179" s="545"/>
      <c r="AJ179" s="545">
        <v>-8691.619999999999</v>
      </c>
      <c r="AK179" s="545">
        <v>-15786.82</v>
      </c>
      <c r="AL179" s="545">
        <v>-8691.619999999999</v>
      </c>
      <c r="AM179" s="545">
        <v>-88.69</v>
      </c>
      <c r="AN179" s="545">
        <v>-155917.01999999999</v>
      </c>
      <c r="AO179" s="545">
        <v>-271738.67499999999</v>
      </c>
      <c r="AP179" s="545">
        <v>-14697.310719990501</v>
      </c>
      <c r="AQ179" s="563">
        <v>-37765.664783552696</v>
      </c>
      <c r="AR179" s="563">
        <v>-264296.2</v>
      </c>
      <c r="AS179" s="563">
        <v>-101283.98</v>
      </c>
      <c r="AT179" s="563">
        <v>-109759.0329480013</v>
      </c>
      <c r="AU179" s="563">
        <v>-34500.410000000003</v>
      </c>
      <c r="AV179" s="563">
        <v>237881.160562417</v>
      </c>
      <c r="AW179" s="563">
        <v>6777.6396494375076</v>
      </c>
      <c r="AX179" s="556">
        <v>-778558.24323968997</v>
      </c>
      <c r="AY179" s="545"/>
      <c r="AZ179" s="580">
        <v>3258303.35595831</v>
      </c>
      <c r="BA179" s="581">
        <v>978424.95362305292</v>
      </c>
      <c r="BB179" s="574"/>
      <c r="BC179" s="585">
        <v>6116386.6857150812</v>
      </c>
      <c r="BD179" s="563">
        <v>-249200.08749999999</v>
      </c>
      <c r="BE179" s="574">
        <v>5867186.5982150808</v>
      </c>
      <c r="BF179" s="594"/>
      <c r="BG179" s="545">
        <v>391.43289322358783</v>
      </c>
      <c r="BH179" s="545">
        <v>79.588088848799188</v>
      </c>
      <c r="BI179" s="545">
        <v>494.80411545833812</v>
      </c>
      <c r="BJ179" s="545">
        <v>463.77241515390682</v>
      </c>
      <c r="BK179" s="545">
        <v>59.966882399368593</v>
      </c>
      <c r="BL179" s="545">
        <v>44.010311196301721</v>
      </c>
      <c r="BM179" s="556">
        <v>1533.5747062803021</v>
      </c>
      <c r="BN179" s="545"/>
      <c r="BO179" s="545">
        <v>69.092435764000285</v>
      </c>
      <c r="BP179" s="545">
        <v>0</v>
      </c>
      <c r="BQ179" s="545">
        <v>0</v>
      </c>
      <c r="BR179" s="545">
        <v>51.511958507159768</v>
      </c>
      <c r="BS179" s="545">
        <v>76.07309589113639</v>
      </c>
      <c r="BT179" s="545">
        <v>0</v>
      </c>
      <c r="BU179" s="545">
        <v>0</v>
      </c>
      <c r="BV179" s="545">
        <v>21.00536297372118</v>
      </c>
      <c r="BW179" s="545">
        <v>44.781358665012959</v>
      </c>
      <c r="BX179" s="556">
        <v>262.46421180103061</v>
      </c>
      <c r="BY179" s="555"/>
      <c r="BZ179" s="556">
        <v>1796.038918081332</v>
      </c>
      <c r="CA179" s="556">
        <v>-1548.79</v>
      </c>
      <c r="CB179" s="556">
        <v>247.2489180813325</v>
      </c>
      <c r="CC179" s="600">
        <v>0.1376634523852428</v>
      </c>
      <c r="CD179" s="600"/>
      <c r="CE179" s="545">
        <v>19.386906</v>
      </c>
      <c r="CF179" s="545">
        <v>0</v>
      </c>
      <c r="CG179" s="545">
        <v>9.6708899118566123</v>
      </c>
      <c r="CH179" s="545">
        <v>23.413279171024211</v>
      </c>
      <c r="CI179" s="545">
        <v>0</v>
      </c>
      <c r="CJ179" s="556">
        <v>52.47107508288083</v>
      </c>
      <c r="CK179" s="545">
        <v>0</v>
      </c>
      <c r="CL179" s="545">
        <v>-0.97999999999999987</v>
      </c>
      <c r="CM179" s="545">
        <v>-1.78</v>
      </c>
      <c r="CN179" s="545">
        <v>-0.97999999999999987</v>
      </c>
      <c r="CO179" s="545">
        <v>-0.01</v>
      </c>
      <c r="CP179" s="545">
        <v>-17.579999999999998</v>
      </c>
      <c r="CQ179" s="545">
        <v>-30.63915604915999</v>
      </c>
      <c r="CR179" s="545">
        <v>-1.657155341074585</v>
      </c>
      <c r="CS179" s="545">
        <v>-4.2581649321854433</v>
      </c>
      <c r="CT179" s="545">
        <v>-29.8</v>
      </c>
      <c r="CU179" s="545">
        <v>-11.42</v>
      </c>
      <c r="CV179" s="545">
        <v>-12.37558157041394</v>
      </c>
      <c r="CW179" s="545">
        <v>-3.890000000000001</v>
      </c>
      <c r="CX179" s="545">
        <v>26.82164399170335</v>
      </c>
      <c r="CY179" s="545">
        <v>0.76419434540957354</v>
      </c>
      <c r="CZ179" s="556">
        <v>-87.784219555721052</v>
      </c>
      <c r="DA179" s="545"/>
      <c r="DB179" s="556">
        <v>367.38114285244228</v>
      </c>
      <c r="DC179" s="556">
        <v>110.319647493861</v>
      </c>
      <c r="DD179" s="545">
        <v>0</v>
      </c>
      <c r="DE179" s="554">
        <v>689.63656395479552</v>
      </c>
      <c r="DF179" s="545">
        <v>-28.097878847671659</v>
      </c>
      <c r="DG179" s="556">
        <v>661.5386851071238</v>
      </c>
    </row>
    <row r="180" spans="1:111">
      <c r="A180" s="568">
        <v>563</v>
      </c>
      <c r="B180" s="576">
        <v>17</v>
      </c>
      <c r="C180" s="577">
        <v>6912</v>
      </c>
      <c r="D180" s="546" t="s">
        <v>211</v>
      </c>
      <c r="E180" s="578">
        <v>3076912.37</v>
      </c>
      <c r="F180" s="578">
        <v>524630.69999999995</v>
      </c>
      <c r="G180" s="578">
        <v>4077877.9</v>
      </c>
      <c r="H180" s="578">
        <v>3794667.1</v>
      </c>
      <c r="I180" s="578">
        <v>403133.02</v>
      </c>
      <c r="J180" s="578">
        <v>295134.03000000003</v>
      </c>
      <c r="K180" s="579">
        <v>12172355.119999999</v>
      </c>
      <c r="L180" s="545"/>
      <c r="M180" s="578">
        <v>453028.94738857582</v>
      </c>
      <c r="N180" s="578">
        <v>0</v>
      </c>
      <c r="O180" s="578">
        <v>0</v>
      </c>
      <c r="P180" s="578">
        <v>368693.68</v>
      </c>
      <c r="Q180" s="578">
        <v>495612.92184114619</v>
      </c>
      <c r="R180" s="578">
        <v>0</v>
      </c>
      <c r="S180" s="571">
        <v>0</v>
      </c>
      <c r="T180" s="578">
        <v>166889.79828490599</v>
      </c>
      <c r="U180" s="578">
        <v>288504.90999999997</v>
      </c>
      <c r="V180" s="572">
        <v>1772730.2575146281</v>
      </c>
      <c r="W180" s="573"/>
      <c r="X180" s="574">
        <v>13945085.377514631</v>
      </c>
      <c r="Y180" s="555">
        <v>-10705236.48</v>
      </c>
      <c r="Z180" s="584">
        <v>3239848.8975146259</v>
      </c>
      <c r="AA180" s="600">
        <v>0.23232908295697011</v>
      </c>
      <c r="AB180" s="600"/>
      <c r="AC180" s="569">
        <v>222256.74239999999</v>
      </c>
      <c r="AD180" s="569">
        <v>0</v>
      </c>
      <c r="AE180" s="569">
        <v>98369.05367703065</v>
      </c>
      <c r="AF180" s="569">
        <v>140758.83566148629</v>
      </c>
      <c r="AG180" s="569">
        <v>0</v>
      </c>
      <c r="AH180" s="570">
        <v>461384.63173851691</v>
      </c>
      <c r="AI180" s="545"/>
      <c r="AJ180" s="545">
        <v>-6773.76</v>
      </c>
      <c r="AK180" s="545">
        <v>-12303.36</v>
      </c>
      <c r="AL180" s="545">
        <v>-6773.76</v>
      </c>
      <c r="AM180" s="545">
        <v>-69.12</v>
      </c>
      <c r="AN180" s="545">
        <v>-121512.96000000001</v>
      </c>
      <c r="AO180" s="545">
        <v>-255857.33499999999</v>
      </c>
      <c r="AP180" s="545">
        <v>-675793.02046721533</v>
      </c>
      <c r="AQ180" s="563">
        <v>-830207.15617571305</v>
      </c>
      <c r="AR180" s="563">
        <v>-205977.60000000001</v>
      </c>
      <c r="AS180" s="563">
        <v>-78935.039999999994</v>
      </c>
      <c r="AT180" s="563">
        <v>-102770.84829545789</v>
      </c>
      <c r="AU180" s="563">
        <v>-26887.68</v>
      </c>
      <c r="AV180" s="563">
        <v>228221.41507628039</v>
      </c>
      <c r="AW180" s="563">
        <v>-3099.1817343898292</v>
      </c>
      <c r="AX180" s="556">
        <v>-2098739.4065964958</v>
      </c>
      <c r="AY180" s="545"/>
      <c r="AZ180" s="580">
        <v>3208341.6831476479</v>
      </c>
      <c r="BA180" s="581">
        <v>719275.32390234887</v>
      </c>
      <c r="BB180" s="574"/>
      <c r="BC180" s="585">
        <v>5530111.1297066454</v>
      </c>
      <c r="BD180" s="563">
        <v>118372.25</v>
      </c>
      <c r="BE180" s="574">
        <v>5648483.3797066454</v>
      </c>
      <c r="BF180" s="594"/>
      <c r="BG180" s="545">
        <v>445.15514612268521</v>
      </c>
      <c r="BH180" s="545">
        <v>75.901432291666666</v>
      </c>
      <c r="BI180" s="545">
        <v>589.97076099537037</v>
      </c>
      <c r="BJ180" s="545">
        <v>548.99697627314811</v>
      </c>
      <c r="BK180" s="545">
        <v>58.323642939814818</v>
      </c>
      <c r="BL180" s="545">
        <v>42.698789062499998</v>
      </c>
      <c r="BM180" s="556">
        <v>1761.046747685185</v>
      </c>
      <c r="BN180" s="545"/>
      <c r="BO180" s="545">
        <v>65.542382434689785</v>
      </c>
      <c r="BP180" s="545">
        <v>0</v>
      </c>
      <c r="BQ180" s="545">
        <v>0</v>
      </c>
      <c r="BR180" s="545">
        <v>53.341099537037039</v>
      </c>
      <c r="BS180" s="545">
        <v>71.703258368221384</v>
      </c>
      <c r="BT180" s="545">
        <v>0</v>
      </c>
      <c r="BU180" s="545">
        <v>0</v>
      </c>
      <c r="BV180" s="545">
        <v>24.14493609445978</v>
      </c>
      <c r="BW180" s="545">
        <v>41.739714988425931</v>
      </c>
      <c r="BX180" s="556">
        <v>256.4713914228339</v>
      </c>
      <c r="BY180" s="555"/>
      <c r="BZ180" s="556">
        <v>2017.5181391080191</v>
      </c>
      <c r="CA180" s="556">
        <v>-1548.79</v>
      </c>
      <c r="CB180" s="556">
        <v>468.72813910801892</v>
      </c>
      <c r="CC180" s="600">
        <v>0.23232908295697011</v>
      </c>
      <c r="CD180" s="600"/>
      <c r="CE180" s="545">
        <v>32.155199999999986</v>
      </c>
      <c r="CF180" s="545">
        <v>0</v>
      </c>
      <c r="CG180" s="545">
        <v>14.231633923181519</v>
      </c>
      <c r="CH180" s="545">
        <v>20.364414881580771</v>
      </c>
      <c r="CI180" s="545">
        <v>0</v>
      </c>
      <c r="CJ180" s="556">
        <v>66.75124880476227</v>
      </c>
      <c r="CK180" s="545">
        <v>0</v>
      </c>
      <c r="CL180" s="545">
        <v>-0.98</v>
      </c>
      <c r="CM180" s="545">
        <v>-1.78</v>
      </c>
      <c r="CN180" s="545">
        <v>-0.98</v>
      </c>
      <c r="CO180" s="545">
        <v>-0.01</v>
      </c>
      <c r="CP180" s="545">
        <v>-17.579999999999998</v>
      </c>
      <c r="CQ180" s="545">
        <v>-37.016396846064808</v>
      </c>
      <c r="CR180" s="545">
        <v>-97.770980970372591</v>
      </c>
      <c r="CS180" s="545">
        <v>-120.1109890300511</v>
      </c>
      <c r="CT180" s="545">
        <v>-29.8</v>
      </c>
      <c r="CU180" s="545">
        <v>-11.42</v>
      </c>
      <c r="CV180" s="545">
        <v>-14.86846763533824</v>
      </c>
      <c r="CW180" s="545">
        <v>-3.89</v>
      </c>
      <c r="CX180" s="545">
        <v>33.018144542285931</v>
      </c>
      <c r="CY180" s="545">
        <v>-0.44837698703556561</v>
      </c>
      <c r="CZ180" s="556">
        <v>-303.63706692657638</v>
      </c>
      <c r="DA180" s="545"/>
      <c r="DB180" s="556">
        <v>464.16980369612969</v>
      </c>
      <c r="DC180" s="556">
        <v>104.0618234812426</v>
      </c>
      <c r="DD180" s="545">
        <v>0</v>
      </c>
      <c r="DE180" s="554">
        <v>800.07394816357714</v>
      </c>
      <c r="DF180" s="545">
        <v>17.12561487268519</v>
      </c>
      <c r="DG180" s="556">
        <v>817.19956303626236</v>
      </c>
    </row>
    <row r="181" spans="1:111">
      <c r="A181" s="568">
        <v>564</v>
      </c>
      <c r="B181" s="576">
        <v>17</v>
      </c>
      <c r="C181" s="577">
        <v>216152</v>
      </c>
      <c r="D181" s="546" t="s">
        <v>212</v>
      </c>
      <c r="E181" s="578">
        <v>106543697.43000001</v>
      </c>
      <c r="F181" s="578">
        <v>19296871.02</v>
      </c>
      <c r="G181" s="578">
        <v>118462761.59999999</v>
      </c>
      <c r="H181" s="578">
        <v>111596450.7</v>
      </c>
      <c r="I181" s="578">
        <v>12618393.560000001</v>
      </c>
      <c r="J181" s="578">
        <v>11715848.4</v>
      </c>
      <c r="K181" s="579">
        <v>380234022.70999998</v>
      </c>
      <c r="L181" s="545"/>
      <c r="M181" s="578">
        <v>19820163.344763391</v>
      </c>
      <c r="N181" s="578">
        <v>0</v>
      </c>
      <c r="O181" s="578">
        <v>0</v>
      </c>
      <c r="P181" s="578">
        <v>27942572.649999999</v>
      </c>
      <c r="Q181" s="578">
        <v>2507625.7387635191</v>
      </c>
      <c r="R181" s="578">
        <v>0</v>
      </c>
      <c r="S181" s="571">
        <v>0</v>
      </c>
      <c r="T181" s="578">
        <v>4265329.7005566098</v>
      </c>
      <c r="U181" s="578">
        <v>13613495.307499999</v>
      </c>
      <c r="V181" s="572">
        <v>68149186.741583526</v>
      </c>
      <c r="W181" s="573"/>
      <c r="X181" s="574">
        <v>448383209.4515835</v>
      </c>
      <c r="Y181" s="555">
        <v>-334774056.07999998</v>
      </c>
      <c r="Z181" s="584">
        <v>113609153.37158351</v>
      </c>
      <c r="AA181" s="600">
        <v>0.25337512863280193</v>
      </c>
      <c r="AB181" s="600"/>
      <c r="AC181" s="569">
        <v>0</v>
      </c>
      <c r="AD181" s="569">
        <v>0</v>
      </c>
      <c r="AE181" s="569">
        <v>3173466.7615462751</v>
      </c>
      <c r="AF181" s="569">
        <v>4355527.7917531356</v>
      </c>
      <c r="AG181" s="569">
        <v>2462598.2562112999</v>
      </c>
      <c r="AH181" s="570">
        <v>9991592.8095107116</v>
      </c>
      <c r="AI181" s="545"/>
      <c r="AJ181" s="545">
        <v>-211828.96</v>
      </c>
      <c r="AK181" s="545">
        <v>-384750.56</v>
      </c>
      <c r="AL181" s="545">
        <v>-211828.96</v>
      </c>
      <c r="AM181" s="545">
        <v>-2161.52</v>
      </c>
      <c r="AN181" s="545">
        <v>-3799952.16</v>
      </c>
      <c r="AO181" s="545">
        <v>-12107882.0526</v>
      </c>
      <c r="AP181" s="545">
        <v>-14761047.961879339</v>
      </c>
      <c r="AQ181" s="563">
        <v>-895420.31931349437</v>
      </c>
      <c r="AR181" s="563">
        <v>-6441329.6000000006</v>
      </c>
      <c r="AS181" s="563">
        <v>-2468455.84</v>
      </c>
      <c r="AT181" s="563">
        <v>-2662625.222543003</v>
      </c>
      <c r="AU181" s="563">
        <v>-840831.28</v>
      </c>
      <c r="AV181" s="563">
        <v>7460840.1531818509</v>
      </c>
      <c r="AW181" s="563">
        <v>-261637.6684499374</v>
      </c>
      <c r="AX181" s="556">
        <v>-37588911.951603919</v>
      </c>
      <c r="AY181" s="545"/>
      <c r="AZ181" s="580">
        <v>38629082.630720533</v>
      </c>
      <c r="BA181" s="581">
        <v>17401411.582206171</v>
      </c>
      <c r="BB181" s="574"/>
      <c r="BC181" s="585">
        <v>142042328.442417</v>
      </c>
      <c r="BD181" s="563">
        <v>-15884796.247500001</v>
      </c>
      <c r="BE181" s="574">
        <v>126157532.19491699</v>
      </c>
      <c r="BF181" s="594"/>
      <c r="BG181" s="545">
        <v>492.91099517931832</v>
      </c>
      <c r="BH181" s="545">
        <v>89.274543006773015</v>
      </c>
      <c r="BI181" s="545">
        <v>548.05304415411376</v>
      </c>
      <c r="BJ181" s="545">
        <v>516.28692170324587</v>
      </c>
      <c r="BK181" s="545">
        <v>58.37740830526667</v>
      </c>
      <c r="BL181" s="545">
        <v>54.201896813353557</v>
      </c>
      <c r="BM181" s="556">
        <v>1759.104809162071</v>
      </c>
      <c r="BN181" s="545"/>
      <c r="BO181" s="545">
        <v>91.695489029772531</v>
      </c>
      <c r="BP181" s="545">
        <v>0</v>
      </c>
      <c r="BQ181" s="545">
        <v>0</v>
      </c>
      <c r="BR181" s="545">
        <v>129.27279252563011</v>
      </c>
      <c r="BS181" s="545">
        <v>11.601214602518221</v>
      </c>
      <c r="BT181" s="545">
        <v>0</v>
      </c>
      <c r="BU181" s="545">
        <v>0</v>
      </c>
      <c r="BV181" s="545">
        <v>19.733010569213381</v>
      </c>
      <c r="BW181" s="545">
        <v>62.981121190180993</v>
      </c>
      <c r="BX181" s="556">
        <v>315.28362791731519</v>
      </c>
      <c r="BY181" s="555"/>
      <c r="BZ181" s="556">
        <v>2074.3884370793862</v>
      </c>
      <c r="CA181" s="556">
        <v>-1548.79</v>
      </c>
      <c r="CB181" s="556">
        <v>525.59843707938637</v>
      </c>
      <c r="CC181" s="600">
        <v>0.25337512863280193</v>
      </c>
      <c r="CD181" s="600"/>
      <c r="CE181" s="545">
        <v>0</v>
      </c>
      <c r="CF181" s="545">
        <v>0</v>
      </c>
      <c r="CG181" s="545">
        <v>14.681644220485</v>
      </c>
      <c r="CH181" s="545">
        <v>20.15030067615907</v>
      </c>
      <c r="CI181" s="545">
        <v>11.392900626463319</v>
      </c>
      <c r="CJ181" s="556">
        <v>46.224845523107398</v>
      </c>
      <c r="CK181" s="545">
        <v>0</v>
      </c>
      <c r="CL181" s="545">
        <v>-0.98</v>
      </c>
      <c r="CM181" s="545">
        <v>-1.78</v>
      </c>
      <c r="CN181" s="545">
        <v>-0.98</v>
      </c>
      <c r="CO181" s="545">
        <v>-0.01</v>
      </c>
      <c r="CP181" s="545">
        <v>-17.579999999999998</v>
      </c>
      <c r="CQ181" s="545">
        <v>-56.015591123838782</v>
      </c>
      <c r="CR181" s="545">
        <v>-68.290128992002579</v>
      </c>
      <c r="CS181" s="545">
        <v>-4.1425493139711609</v>
      </c>
      <c r="CT181" s="545">
        <v>-29.8</v>
      </c>
      <c r="CU181" s="545">
        <v>-11.42</v>
      </c>
      <c r="CV181" s="545">
        <v>-12.31830018941764</v>
      </c>
      <c r="CW181" s="545">
        <v>-3.89</v>
      </c>
      <c r="CX181" s="545">
        <v>34.51663714969952</v>
      </c>
      <c r="CY181" s="545">
        <v>-1.210433715394432</v>
      </c>
      <c r="CZ181" s="556">
        <v>-173.90036618492499</v>
      </c>
      <c r="DA181" s="545"/>
      <c r="DB181" s="556">
        <v>178.71258480476939</v>
      </c>
      <c r="DC181" s="556">
        <v>80.505438682992377</v>
      </c>
      <c r="DD181" s="545">
        <v>0</v>
      </c>
      <c r="DE181" s="554">
        <v>657.14093990533047</v>
      </c>
      <c r="DF181" s="545">
        <v>-73.489008880324945</v>
      </c>
      <c r="DG181" s="556">
        <v>583.65193102500552</v>
      </c>
    </row>
    <row r="182" spans="1:111">
      <c r="A182" s="568">
        <v>576</v>
      </c>
      <c r="B182" s="576">
        <v>7</v>
      </c>
      <c r="C182" s="577">
        <v>2676</v>
      </c>
      <c r="D182" s="546" t="s">
        <v>213</v>
      </c>
      <c r="E182" s="578">
        <v>690735.43</v>
      </c>
      <c r="F182" s="578">
        <v>143081.1</v>
      </c>
      <c r="G182" s="578">
        <v>776349.5</v>
      </c>
      <c r="H182" s="578">
        <v>983289.65</v>
      </c>
      <c r="I182" s="578">
        <v>169791.96</v>
      </c>
      <c r="J182" s="578">
        <v>102337.23</v>
      </c>
      <c r="K182" s="579">
        <v>2865584.87</v>
      </c>
      <c r="L182" s="545"/>
      <c r="M182" s="578">
        <v>244246.127682869</v>
      </c>
      <c r="N182" s="578">
        <v>0</v>
      </c>
      <c r="O182" s="578">
        <v>0</v>
      </c>
      <c r="P182" s="578">
        <v>160301.6</v>
      </c>
      <c r="Q182" s="578">
        <v>441307.84451138542</v>
      </c>
      <c r="R182" s="578">
        <v>0</v>
      </c>
      <c r="S182" s="571">
        <v>0</v>
      </c>
      <c r="T182" s="578">
        <v>99807.806140826229</v>
      </c>
      <c r="U182" s="578">
        <v>130858.4825</v>
      </c>
      <c r="V182" s="572">
        <v>1076521.860835081</v>
      </c>
      <c r="W182" s="573"/>
      <c r="X182" s="574">
        <v>3942106.7308350811</v>
      </c>
      <c r="Y182" s="555">
        <v>-4144562.04</v>
      </c>
      <c r="Z182" s="584">
        <v>-202455.30916491899</v>
      </c>
      <c r="AA182" s="600">
        <v>-5.135713540714601E-2</v>
      </c>
      <c r="AB182" s="600"/>
      <c r="AC182" s="569">
        <v>298351.13893199997</v>
      </c>
      <c r="AD182" s="569">
        <v>0</v>
      </c>
      <c r="AE182" s="569">
        <v>29174.37249718418</v>
      </c>
      <c r="AF182" s="569">
        <v>43536.056216062061</v>
      </c>
      <c r="AG182" s="569">
        <v>0</v>
      </c>
      <c r="AH182" s="570">
        <v>371061.56764524622</v>
      </c>
      <c r="AI182" s="545"/>
      <c r="AJ182" s="545">
        <v>-2622.48</v>
      </c>
      <c r="AK182" s="545">
        <v>-4763.28</v>
      </c>
      <c r="AL182" s="545">
        <v>-2622.48</v>
      </c>
      <c r="AM182" s="545">
        <v>-26.76</v>
      </c>
      <c r="AN182" s="545">
        <v>-47044.079999999987</v>
      </c>
      <c r="AO182" s="545">
        <v>-82653.89</v>
      </c>
      <c r="AP182" s="545">
        <v>361001.78521974728</v>
      </c>
      <c r="AQ182" s="563">
        <v>270715.78694807622</v>
      </c>
      <c r="AR182" s="563">
        <v>-79744.800000000003</v>
      </c>
      <c r="AS182" s="563">
        <v>-30559.919999999998</v>
      </c>
      <c r="AT182" s="563">
        <v>-30746.972433433519</v>
      </c>
      <c r="AU182" s="563">
        <v>-10409.64</v>
      </c>
      <c r="AV182" s="563">
        <v>105369.7812070564</v>
      </c>
      <c r="AW182" s="563">
        <v>15209.281478364361</v>
      </c>
      <c r="AX182" s="556">
        <v>461102.33241981087</v>
      </c>
      <c r="AY182" s="545"/>
      <c r="AZ182" s="580">
        <v>809596.79925861058</v>
      </c>
      <c r="BA182" s="581">
        <v>464362.47198249929</v>
      </c>
      <c r="BB182" s="574"/>
      <c r="BC182" s="585">
        <v>1903667.8621412481</v>
      </c>
      <c r="BD182" s="563">
        <v>-74203.5</v>
      </c>
      <c r="BE182" s="574">
        <v>1829464.3621412481</v>
      </c>
      <c r="BF182" s="594"/>
      <c r="BG182" s="545">
        <v>258.12235799701051</v>
      </c>
      <c r="BH182" s="545">
        <v>53.468273542600897</v>
      </c>
      <c r="BI182" s="545">
        <v>290.11565769805679</v>
      </c>
      <c r="BJ182" s="545">
        <v>367.44755231689089</v>
      </c>
      <c r="BK182" s="545">
        <v>63.449910313901341</v>
      </c>
      <c r="BL182" s="545">
        <v>38.242612107623323</v>
      </c>
      <c r="BM182" s="556">
        <v>1070.8463639760839</v>
      </c>
      <c r="BN182" s="545"/>
      <c r="BO182" s="545">
        <v>91.27284293081803</v>
      </c>
      <c r="BP182" s="545">
        <v>0</v>
      </c>
      <c r="BQ182" s="545">
        <v>0</v>
      </c>
      <c r="BR182" s="545">
        <v>59.903437967115103</v>
      </c>
      <c r="BS182" s="545">
        <v>164.9132453331037</v>
      </c>
      <c r="BT182" s="545">
        <v>0</v>
      </c>
      <c r="BU182" s="545">
        <v>0</v>
      </c>
      <c r="BV182" s="545">
        <v>37.297386450234008</v>
      </c>
      <c r="BW182" s="545">
        <v>48.90077821375187</v>
      </c>
      <c r="BX182" s="556">
        <v>402.28769089502271</v>
      </c>
      <c r="BY182" s="555"/>
      <c r="BZ182" s="556">
        <v>1473.1340548711071</v>
      </c>
      <c r="CA182" s="556">
        <v>-1548.79</v>
      </c>
      <c r="CB182" s="556">
        <v>-75.655945128893478</v>
      </c>
      <c r="CC182" s="600">
        <v>-5.135713540714601E-2</v>
      </c>
      <c r="CD182" s="600"/>
      <c r="CE182" s="545">
        <v>111.491457</v>
      </c>
      <c r="CF182" s="545">
        <v>0</v>
      </c>
      <c r="CG182" s="545">
        <v>10.902231874881981</v>
      </c>
      <c r="CH182" s="545">
        <v>16.269079303461162</v>
      </c>
      <c r="CI182" s="545">
        <v>0</v>
      </c>
      <c r="CJ182" s="556">
        <v>138.6627681783431</v>
      </c>
      <c r="CK182" s="545">
        <v>0</v>
      </c>
      <c r="CL182" s="545">
        <v>-0.98</v>
      </c>
      <c r="CM182" s="545">
        <v>-1.78</v>
      </c>
      <c r="CN182" s="545">
        <v>-0.98</v>
      </c>
      <c r="CO182" s="545">
        <v>-0.01</v>
      </c>
      <c r="CP182" s="545">
        <v>-17.579999999999998</v>
      </c>
      <c r="CQ182" s="545">
        <v>-30.887103886397611</v>
      </c>
      <c r="CR182" s="545">
        <v>134.9035071822673</v>
      </c>
      <c r="CS182" s="545">
        <v>101.1643448983842</v>
      </c>
      <c r="CT182" s="545">
        <v>-29.8</v>
      </c>
      <c r="CU182" s="545">
        <v>-11.42</v>
      </c>
      <c r="CV182" s="545">
        <v>-11.489900012493839</v>
      </c>
      <c r="CW182" s="545">
        <v>-3.890000000000001</v>
      </c>
      <c r="CX182" s="545">
        <v>39.375852469004641</v>
      </c>
      <c r="CY182" s="545">
        <v>5.6835879963992362</v>
      </c>
      <c r="CZ182" s="556">
        <v>172.31028864716399</v>
      </c>
      <c r="DA182" s="545"/>
      <c r="DB182" s="556">
        <v>302.53991003685002</v>
      </c>
      <c r="DC182" s="556">
        <v>173.52857697402811</v>
      </c>
      <c r="DD182" s="545">
        <v>0</v>
      </c>
      <c r="DE182" s="554">
        <v>711.38559870749168</v>
      </c>
      <c r="DF182" s="545">
        <v>-27.7292600896861</v>
      </c>
      <c r="DG182" s="556">
        <v>683.65633861780566</v>
      </c>
    </row>
    <row r="183" spans="1:111">
      <c r="A183" s="568">
        <v>577</v>
      </c>
      <c r="B183" s="576">
        <v>2</v>
      </c>
      <c r="C183" s="577">
        <v>11221</v>
      </c>
      <c r="D183" s="546" t="s">
        <v>214</v>
      </c>
      <c r="E183" s="578">
        <v>5992354.1200000001</v>
      </c>
      <c r="F183" s="578">
        <v>1201881.24</v>
      </c>
      <c r="G183" s="578">
        <v>7600053</v>
      </c>
      <c r="H183" s="578">
        <v>6384458.1499999994</v>
      </c>
      <c r="I183" s="578">
        <v>634507.92000000004</v>
      </c>
      <c r="J183" s="578">
        <v>527695.16999999993</v>
      </c>
      <c r="K183" s="579">
        <v>22340949.600000001</v>
      </c>
      <c r="L183" s="545"/>
      <c r="M183" s="578">
        <v>462978.3247385546</v>
      </c>
      <c r="N183" s="578">
        <v>0</v>
      </c>
      <c r="O183" s="578">
        <v>0</v>
      </c>
      <c r="P183" s="578">
        <v>1144152.67</v>
      </c>
      <c r="Q183" s="578">
        <v>201224.9035994182</v>
      </c>
      <c r="R183" s="578">
        <v>0</v>
      </c>
      <c r="S183" s="571">
        <v>0</v>
      </c>
      <c r="T183" s="578">
        <v>251426.24652461489</v>
      </c>
      <c r="U183" s="578">
        <v>392009.505</v>
      </c>
      <c r="V183" s="572">
        <v>2451791.649862587</v>
      </c>
      <c r="W183" s="573"/>
      <c r="X183" s="574">
        <v>24792741.249862589</v>
      </c>
      <c r="Y183" s="555">
        <v>-17378972.59</v>
      </c>
      <c r="Z183" s="584">
        <v>7413768.6598625891</v>
      </c>
      <c r="AA183" s="600">
        <v>0.29902980816627839</v>
      </c>
      <c r="AB183" s="600"/>
      <c r="AC183" s="569">
        <v>0</v>
      </c>
      <c r="AD183" s="569">
        <v>0</v>
      </c>
      <c r="AE183" s="569">
        <v>100250.7841530353</v>
      </c>
      <c r="AF183" s="569">
        <v>213317.77738470901</v>
      </c>
      <c r="AG183" s="569">
        <v>66611.84631215391</v>
      </c>
      <c r="AH183" s="570">
        <v>380180.40784989821</v>
      </c>
      <c r="AI183" s="545"/>
      <c r="AJ183" s="545">
        <v>-10996.58</v>
      </c>
      <c r="AK183" s="545">
        <v>-19973.38</v>
      </c>
      <c r="AL183" s="545">
        <v>-10996.58</v>
      </c>
      <c r="AM183" s="545">
        <v>-112.21</v>
      </c>
      <c r="AN183" s="545">
        <v>-197265.18</v>
      </c>
      <c r="AO183" s="545">
        <v>-388948.13685000001</v>
      </c>
      <c r="AP183" s="545">
        <v>320052.1982920107</v>
      </c>
      <c r="AQ183" s="563">
        <v>-47077.109609312807</v>
      </c>
      <c r="AR183" s="563">
        <v>-334385.8</v>
      </c>
      <c r="AS183" s="563">
        <v>-128143.82</v>
      </c>
      <c r="AT183" s="563">
        <v>-215248.22546837531</v>
      </c>
      <c r="AU183" s="563">
        <v>-43649.69</v>
      </c>
      <c r="AV183" s="563">
        <v>524145.50081178802</v>
      </c>
      <c r="AW183" s="563">
        <v>-11297.32981129063</v>
      </c>
      <c r="AX183" s="556">
        <v>-563896.34263517987</v>
      </c>
      <c r="AY183" s="545"/>
      <c r="AZ183" s="580">
        <v>2845994.0079616979</v>
      </c>
      <c r="BA183" s="581">
        <v>704377.226021362</v>
      </c>
      <c r="BB183" s="574"/>
      <c r="BC183" s="585">
        <v>10780423.959060371</v>
      </c>
      <c r="BD183" s="563">
        <v>13868.98750000005</v>
      </c>
      <c r="BE183" s="574">
        <v>10794292.94656037</v>
      </c>
      <c r="BF183" s="594"/>
      <c r="BG183" s="545">
        <v>534.0303110239729</v>
      </c>
      <c r="BH183" s="545">
        <v>107.1099937616968</v>
      </c>
      <c r="BI183" s="545">
        <v>677.30621156759651</v>
      </c>
      <c r="BJ183" s="545">
        <v>568.97407985028065</v>
      </c>
      <c r="BK183" s="545">
        <v>56.546468229213083</v>
      </c>
      <c r="BL183" s="545">
        <v>47.027463684163607</v>
      </c>
      <c r="BM183" s="556">
        <v>1990.9945281169239</v>
      </c>
      <c r="BN183" s="545"/>
      <c r="BO183" s="545">
        <v>41.259987945687072</v>
      </c>
      <c r="BP183" s="545">
        <v>0</v>
      </c>
      <c r="BQ183" s="545">
        <v>0</v>
      </c>
      <c r="BR183" s="545">
        <v>101.9653034488905</v>
      </c>
      <c r="BS183" s="545">
        <v>17.932885090403541</v>
      </c>
      <c r="BT183" s="545">
        <v>0</v>
      </c>
      <c r="BU183" s="545">
        <v>0</v>
      </c>
      <c r="BV183" s="545">
        <v>22.406759337368761</v>
      </c>
      <c r="BW183" s="545">
        <v>34.935344889047322</v>
      </c>
      <c r="BX183" s="556">
        <v>218.50028071139721</v>
      </c>
      <c r="BY183" s="555"/>
      <c r="BZ183" s="556">
        <v>2209.4948088283209</v>
      </c>
      <c r="CA183" s="556">
        <v>-1548.79</v>
      </c>
      <c r="CB183" s="556">
        <v>660.70480882832089</v>
      </c>
      <c r="CC183" s="600">
        <v>0.29902980816627839</v>
      </c>
      <c r="CD183" s="600"/>
      <c r="CE183" s="545">
        <v>0</v>
      </c>
      <c r="CF183" s="545">
        <v>0</v>
      </c>
      <c r="CG183" s="545">
        <v>8.9342112247602987</v>
      </c>
      <c r="CH183" s="545">
        <v>19.01058527624177</v>
      </c>
      <c r="CI183" s="545">
        <v>5.9363556111000726</v>
      </c>
      <c r="CJ183" s="556">
        <v>33.881152112102143</v>
      </c>
      <c r="CK183" s="545">
        <v>0</v>
      </c>
      <c r="CL183" s="545">
        <v>-0.98</v>
      </c>
      <c r="CM183" s="545">
        <v>-1.78</v>
      </c>
      <c r="CN183" s="545">
        <v>-0.98</v>
      </c>
      <c r="CO183" s="545">
        <v>-0.01</v>
      </c>
      <c r="CP183" s="545">
        <v>-17.579999999999998</v>
      </c>
      <c r="CQ183" s="545">
        <v>-34.662519993761698</v>
      </c>
      <c r="CR183" s="545">
        <v>28.522609240888571</v>
      </c>
      <c r="CS183" s="545">
        <v>-4.1954468950461461</v>
      </c>
      <c r="CT183" s="545">
        <v>-29.8</v>
      </c>
      <c r="CU183" s="545">
        <v>-11.42</v>
      </c>
      <c r="CV183" s="545">
        <v>-19.182624139414958</v>
      </c>
      <c r="CW183" s="545">
        <v>-3.89</v>
      </c>
      <c r="CX183" s="545">
        <v>46.711122075731943</v>
      </c>
      <c r="CY183" s="545">
        <v>-1.006802407208861</v>
      </c>
      <c r="CZ183" s="556">
        <v>-50.253662118811143</v>
      </c>
      <c r="DA183" s="545"/>
      <c r="DB183" s="556">
        <v>253.63104963565621</v>
      </c>
      <c r="DC183" s="556">
        <v>62.773124144137057</v>
      </c>
      <c r="DD183" s="545">
        <v>0</v>
      </c>
      <c r="DE183" s="554">
        <v>960.73647260140513</v>
      </c>
      <c r="DF183" s="545">
        <v>1.2359849835130601</v>
      </c>
      <c r="DG183" s="556">
        <v>961.97245758491829</v>
      </c>
    </row>
    <row r="184" spans="1:111">
      <c r="A184" s="568">
        <v>578</v>
      </c>
      <c r="B184" s="576">
        <v>18</v>
      </c>
      <c r="C184" s="577">
        <v>2990</v>
      </c>
      <c r="D184" s="546" t="s">
        <v>215</v>
      </c>
      <c r="E184" s="578">
        <v>807353.1</v>
      </c>
      <c r="F184" s="578">
        <v>181236.06</v>
      </c>
      <c r="G184" s="578">
        <v>1299363.8999999999</v>
      </c>
      <c r="H184" s="578">
        <v>1371065.85</v>
      </c>
      <c r="I184" s="578">
        <v>184187.06</v>
      </c>
      <c r="J184" s="578">
        <v>123682.59</v>
      </c>
      <c r="K184" s="579">
        <v>3966888.56</v>
      </c>
      <c r="L184" s="545"/>
      <c r="M184" s="578">
        <v>206261.0623730107</v>
      </c>
      <c r="N184" s="578">
        <v>0</v>
      </c>
      <c r="O184" s="578">
        <v>0</v>
      </c>
      <c r="P184" s="578">
        <v>106199.81</v>
      </c>
      <c r="Q184" s="578">
        <v>775136.01134976291</v>
      </c>
      <c r="R184" s="578">
        <v>0</v>
      </c>
      <c r="S184" s="571">
        <v>0</v>
      </c>
      <c r="T184" s="578">
        <v>79676.390924917388</v>
      </c>
      <c r="U184" s="578">
        <v>141422.74249999999</v>
      </c>
      <c r="V184" s="572">
        <v>1308696.017147691</v>
      </c>
      <c r="W184" s="573"/>
      <c r="X184" s="574">
        <v>5275584.5771476906</v>
      </c>
      <c r="Y184" s="555">
        <v>-4630882.0999999996</v>
      </c>
      <c r="Z184" s="584">
        <v>644702.47714769095</v>
      </c>
      <c r="AA184" s="600">
        <v>0.1222049362909195</v>
      </c>
      <c r="AB184" s="600"/>
      <c r="AC184" s="569">
        <v>193807.03842500001</v>
      </c>
      <c r="AD184" s="569">
        <v>0</v>
      </c>
      <c r="AE184" s="569">
        <v>32229.7978356518</v>
      </c>
      <c r="AF184" s="569">
        <v>64628.616729785397</v>
      </c>
      <c r="AG184" s="569">
        <v>0</v>
      </c>
      <c r="AH184" s="570">
        <v>290665.45299043722</v>
      </c>
      <c r="AI184" s="545"/>
      <c r="AJ184" s="545">
        <v>-2930.2</v>
      </c>
      <c r="AK184" s="545">
        <v>-5322.2</v>
      </c>
      <c r="AL184" s="545">
        <v>-2930.2</v>
      </c>
      <c r="AM184" s="545">
        <v>-29.9</v>
      </c>
      <c r="AN184" s="545">
        <v>-52564.2</v>
      </c>
      <c r="AO184" s="545">
        <v>-89563.604999999996</v>
      </c>
      <c r="AP184" s="545">
        <v>-339452.04647386633</v>
      </c>
      <c r="AQ184" s="563">
        <v>-174393.40954773719</v>
      </c>
      <c r="AR184" s="563">
        <v>-89102</v>
      </c>
      <c r="AS184" s="563">
        <v>-34145.800000000003</v>
      </c>
      <c r="AT184" s="563">
        <v>-41862.239419111007</v>
      </c>
      <c r="AU184" s="563">
        <v>-11631.1</v>
      </c>
      <c r="AV184" s="563">
        <v>128364.72033847131</v>
      </c>
      <c r="AW184" s="563">
        <v>50961.111040999072</v>
      </c>
      <c r="AX184" s="556">
        <v>-664601.06906124426</v>
      </c>
      <c r="AY184" s="545"/>
      <c r="AZ184" s="580">
        <v>1688858.496199768</v>
      </c>
      <c r="BA184" s="581">
        <v>450485.94274162472</v>
      </c>
      <c r="BB184" s="574"/>
      <c r="BC184" s="585">
        <v>2410111.3000182761</v>
      </c>
      <c r="BD184" s="563">
        <v>-15812.412500000009</v>
      </c>
      <c r="BE184" s="574">
        <v>2394298.887518276</v>
      </c>
      <c r="BF184" s="594"/>
      <c r="BG184" s="545">
        <v>270.01775919732438</v>
      </c>
      <c r="BH184" s="545">
        <v>60.614066889632113</v>
      </c>
      <c r="BI184" s="545">
        <v>434.56986622073578</v>
      </c>
      <c r="BJ184" s="545">
        <v>458.55045150501672</v>
      </c>
      <c r="BK184" s="545">
        <v>61.601023411371237</v>
      </c>
      <c r="BL184" s="545">
        <v>41.365414715719062</v>
      </c>
      <c r="BM184" s="556">
        <v>1326.7185819397989</v>
      </c>
      <c r="BN184" s="545"/>
      <c r="BO184" s="545">
        <v>68.98363290067249</v>
      </c>
      <c r="BP184" s="545">
        <v>0</v>
      </c>
      <c r="BQ184" s="545">
        <v>0</v>
      </c>
      <c r="BR184" s="545">
        <v>35.518331103678932</v>
      </c>
      <c r="BS184" s="545">
        <v>259.2428131604558</v>
      </c>
      <c r="BT184" s="545">
        <v>0</v>
      </c>
      <c r="BU184" s="545">
        <v>0</v>
      </c>
      <c r="BV184" s="545">
        <v>26.647622382915511</v>
      </c>
      <c r="BW184" s="545">
        <v>47.29857608695653</v>
      </c>
      <c r="BX184" s="556">
        <v>437.69097563467932</v>
      </c>
      <c r="BY184" s="555"/>
      <c r="BZ184" s="556">
        <v>1764.409557574478</v>
      </c>
      <c r="CA184" s="556">
        <v>-1548.79</v>
      </c>
      <c r="CB184" s="556">
        <v>215.61955757447859</v>
      </c>
      <c r="CC184" s="600">
        <v>0.1222049362909195</v>
      </c>
      <c r="CD184" s="600"/>
      <c r="CE184" s="545">
        <v>64.818407500000006</v>
      </c>
      <c r="CF184" s="545">
        <v>0</v>
      </c>
      <c r="CG184" s="545">
        <v>10.77919660055244</v>
      </c>
      <c r="CH184" s="545">
        <v>21.614921983205821</v>
      </c>
      <c r="CI184" s="545">
        <v>0</v>
      </c>
      <c r="CJ184" s="556">
        <v>97.212526083758263</v>
      </c>
      <c r="CK184" s="545">
        <v>0</v>
      </c>
      <c r="CL184" s="545">
        <v>-0.98</v>
      </c>
      <c r="CM184" s="545">
        <v>-1.78</v>
      </c>
      <c r="CN184" s="545">
        <v>-0.98</v>
      </c>
      <c r="CO184" s="545">
        <v>-0.01</v>
      </c>
      <c r="CP184" s="545">
        <v>-17.579999999999998</v>
      </c>
      <c r="CQ184" s="545">
        <v>-29.954382943143809</v>
      </c>
      <c r="CR184" s="545">
        <v>-113.5291125330656</v>
      </c>
      <c r="CS184" s="545">
        <v>-58.32555503268803</v>
      </c>
      <c r="CT184" s="545">
        <v>-29.8</v>
      </c>
      <c r="CU184" s="545">
        <v>-11.42</v>
      </c>
      <c r="CV184" s="545">
        <v>-14.00074896960235</v>
      </c>
      <c r="CW184" s="545">
        <v>-3.89</v>
      </c>
      <c r="CX184" s="545">
        <v>42.931344594806447</v>
      </c>
      <c r="CY184" s="545">
        <v>17.04384984648798</v>
      </c>
      <c r="CZ184" s="556">
        <v>-222.27460503720539</v>
      </c>
      <c r="DA184" s="545"/>
      <c r="DB184" s="556">
        <v>564.8356174581163</v>
      </c>
      <c r="DC184" s="556">
        <v>150.66419489686439</v>
      </c>
      <c r="DD184" s="545">
        <v>0</v>
      </c>
      <c r="DE184" s="554">
        <v>806.05729097601204</v>
      </c>
      <c r="DF184" s="545">
        <v>-5.2884322742474934</v>
      </c>
      <c r="DG184" s="556">
        <v>800.76885870176454</v>
      </c>
    </row>
    <row r="185" spans="1:111">
      <c r="A185" s="568">
        <v>580</v>
      </c>
      <c r="B185" s="576">
        <v>9</v>
      </c>
      <c r="C185" s="577">
        <v>4300</v>
      </c>
      <c r="D185" s="546" t="s">
        <v>216</v>
      </c>
      <c r="E185" s="578">
        <v>1004706.08</v>
      </c>
      <c r="F185" s="578">
        <v>295700.94</v>
      </c>
      <c r="G185" s="578">
        <v>1593559.5</v>
      </c>
      <c r="H185" s="578">
        <v>1468009.9</v>
      </c>
      <c r="I185" s="578">
        <v>270768.32</v>
      </c>
      <c r="J185" s="578">
        <v>165254.39999999999</v>
      </c>
      <c r="K185" s="579">
        <v>4797999.1400000006</v>
      </c>
      <c r="L185" s="545"/>
      <c r="M185" s="578">
        <v>325184.27457179752</v>
      </c>
      <c r="N185" s="578">
        <v>0</v>
      </c>
      <c r="O185" s="578">
        <v>0</v>
      </c>
      <c r="P185" s="578">
        <v>272512.71999999997</v>
      </c>
      <c r="Q185" s="578">
        <v>499561.15489852201</v>
      </c>
      <c r="R185" s="578">
        <v>0</v>
      </c>
      <c r="S185" s="571">
        <v>50941.79</v>
      </c>
      <c r="T185" s="578">
        <v>126992.9877539658</v>
      </c>
      <c r="U185" s="578">
        <v>168965.2775</v>
      </c>
      <c r="V185" s="572">
        <v>1444158.204724286</v>
      </c>
      <c r="W185" s="573"/>
      <c r="X185" s="574">
        <v>6242157.3447242863</v>
      </c>
      <c r="Y185" s="555">
        <v>-6659797</v>
      </c>
      <c r="Z185" s="584">
        <v>-417639.65527571371</v>
      </c>
      <c r="AA185" s="600">
        <v>-6.6906300532249816E-2</v>
      </c>
      <c r="AB185" s="600"/>
      <c r="AC185" s="569">
        <v>584316.42307499994</v>
      </c>
      <c r="AD185" s="569">
        <v>0</v>
      </c>
      <c r="AE185" s="569">
        <v>49561.496207415439</v>
      </c>
      <c r="AF185" s="569">
        <v>79502.79879925483</v>
      </c>
      <c r="AG185" s="569">
        <v>0</v>
      </c>
      <c r="AH185" s="570">
        <v>713380.71808167023</v>
      </c>
      <c r="AI185" s="545"/>
      <c r="AJ185" s="545">
        <v>-4214</v>
      </c>
      <c r="AK185" s="545">
        <v>-7654</v>
      </c>
      <c r="AL185" s="545">
        <v>-4214</v>
      </c>
      <c r="AM185" s="545">
        <v>-43</v>
      </c>
      <c r="AN185" s="545">
        <v>-75593.999999999985</v>
      </c>
      <c r="AO185" s="545">
        <v>-119319.59875</v>
      </c>
      <c r="AP185" s="545">
        <v>-390449.13455856527</v>
      </c>
      <c r="AQ185" s="563">
        <v>-18758.14441067788</v>
      </c>
      <c r="AR185" s="563">
        <v>-128140</v>
      </c>
      <c r="AS185" s="563">
        <v>-49106</v>
      </c>
      <c r="AT185" s="563">
        <v>-35237.031072392347</v>
      </c>
      <c r="AU185" s="563">
        <v>-16727</v>
      </c>
      <c r="AV185" s="563">
        <v>129207.6741892381</v>
      </c>
      <c r="AW185" s="563">
        <v>-545.07240728431498</v>
      </c>
      <c r="AX185" s="556">
        <v>-720793.30700968183</v>
      </c>
      <c r="AY185" s="545"/>
      <c r="AZ185" s="580">
        <v>2074543.063681527</v>
      </c>
      <c r="BA185" s="581">
        <v>732122.60667513136</v>
      </c>
      <c r="BB185" s="574"/>
      <c r="BC185" s="585">
        <v>2381613.4261529329</v>
      </c>
      <c r="BD185" s="563">
        <v>263334.08750000002</v>
      </c>
      <c r="BE185" s="574">
        <v>2644947.5136529328</v>
      </c>
      <c r="BF185" s="594"/>
      <c r="BG185" s="545">
        <v>233.65257674418609</v>
      </c>
      <c r="BH185" s="545">
        <v>68.767660465116279</v>
      </c>
      <c r="BI185" s="545">
        <v>370.59523255813951</v>
      </c>
      <c r="BJ185" s="545">
        <v>341.39765116279068</v>
      </c>
      <c r="BK185" s="545">
        <v>62.96937674418605</v>
      </c>
      <c r="BL185" s="545">
        <v>38.431255813953477</v>
      </c>
      <c r="BM185" s="556">
        <v>1115.813753488372</v>
      </c>
      <c r="BN185" s="545"/>
      <c r="BO185" s="545">
        <v>75.624249900418008</v>
      </c>
      <c r="BP185" s="545">
        <v>0</v>
      </c>
      <c r="BQ185" s="545">
        <v>0</v>
      </c>
      <c r="BR185" s="545">
        <v>63.37505116279069</v>
      </c>
      <c r="BS185" s="545">
        <v>116.17701276709811</v>
      </c>
      <c r="BT185" s="545">
        <v>0</v>
      </c>
      <c r="BU185" s="545">
        <v>11.846927906976751</v>
      </c>
      <c r="BV185" s="545">
        <v>29.53325296603856</v>
      </c>
      <c r="BW185" s="545">
        <v>39.294250581395353</v>
      </c>
      <c r="BX185" s="556">
        <v>335.85074528471762</v>
      </c>
      <c r="BY185" s="555"/>
      <c r="BZ185" s="556">
        <v>1451.6644987730899</v>
      </c>
      <c r="CA185" s="556">
        <v>-1548.79</v>
      </c>
      <c r="CB185" s="556">
        <v>-97.125501226910146</v>
      </c>
      <c r="CC185" s="600">
        <v>-6.6906300532249816E-2</v>
      </c>
      <c r="CD185" s="600"/>
      <c r="CE185" s="545">
        <v>135.88754025</v>
      </c>
      <c r="CF185" s="545">
        <v>0</v>
      </c>
      <c r="CG185" s="545">
        <v>11.52592935056173</v>
      </c>
      <c r="CH185" s="545">
        <v>18.48902297657089</v>
      </c>
      <c r="CI185" s="545">
        <v>0</v>
      </c>
      <c r="CJ185" s="556">
        <v>165.90249257713259</v>
      </c>
      <c r="CK185" s="545">
        <v>0</v>
      </c>
      <c r="CL185" s="545">
        <v>-0.98</v>
      </c>
      <c r="CM185" s="545">
        <v>-1.78</v>
      </c>
      <c r="CN185" s="545">
        <v>-0.98</v>
      </c>
      <c r="CO185" s="545">
        <v>-0.01</v>
      </c>
      <c r="CP185" s="545">
        <v>-17.579999999999998</v>
      </c>
      <c r="CQ185" s="545">
        <v>-27.748743895348841</v>
      </c>
      <c r="CR185" s="545">
        <v>-90.80212431594542</v>
      </c>
      <c r="CS185" s="545">
        <v>-4.3623591652739258</v>
      </c>
      <c r="CT185" s="545">
        <v>-29.8</v>
      </c>
      <c r="CU185" s="545">
        <v>-11.42</v>
      </c>
      <c r="CV185" s="545">
        <v>-8.1946583889284543</v>
      </c>
      <c r="CW185" s="545">
        <v>-3.89</v>
      </c>
      <c r="CX185" s="545">
        <v>30.04829632307862</v>
      </c>
      <c r="CY185" s="545">
        <v>-0.12676102494984071</v>
      </c>
      <c r="CZ185" s="556">
        <v>-167.6263504673679</v>
      </c>
      <c r="DA185" s="545"/>
      <c r="DB185" s="556">
        <v>482.45187527477373</v>
      </c>
      <c r="DC185" s="556">
        <v>170.26107131979799</v>
      </c>
      <c r="DD185" s="545">
        <v>0</v>
      </c>
      <c r="DE185" s="554">
        <v>553.86358747742622</v>
      </c>
      <c r="DF185" s="545">
        <v>61.240485465116294</v>
      </c>
      <c r="DG185" s="556">
        <v>615.10407294254253</v>
      </c>
    </row>
    <row r="186" spans="1:111">
      <c r="A186" s="568">
        <v>581</v>
      </c>
      <c r="B186" s="576">
        <v>6</v>
      </c>
      <c r="C186" s="577">
        <v>6069</v>
      </c>
      <c r="D186" s="546" t="s">
        <v>217</v>
      </c>
      <c r="E186" s="578">
        <v>2323382.81</v>
      </c>
      <c r="F186" s="578">
        <v>381549.6</v>
      </c>
      <c r="G186" s="578">
        <v>2786686.1</v>
      </c>
      <c r="H186" s="578">
        <v>2631338.5</v>
      </c>
      <c r="I186" s="578">
        <v>367882.58</v>
      </c>
      <c r="J186" s="578">
        <v>253045.8</v>
      </c>
      <c r="K186" s="579">
        <v>8743885.3900000006</v>
      </c>
      <c r="L186" s="545"/>
      <c r="M186" s="578">
        <v>419738.0454976472</v>
      </c>
      <c r="N186" s="578">
        <v>0</v>
      </c>
      <c r="O186" s="578">
        <v>0</v>
      </c>
      <c r="P186" s="578">
        <v>418787.93</v>
      </c>
      <c r="Q186" s="578">
        <v>719548.60191589699</v>
      </c>
      <c r="R186" s="578">
        <v>0</v>
      </c>
      <c r="S186" s="571">
        <v>0</v>
      </c>
      <c r="T186" s="578">
        <v>212705.51677911141</v>
      </c>
      <c r="U186" s="578">
        <v>309067.48749999999</v>
      </c>
      <c r="V186" s="572">
        <v>2079847.581692656</v>
      </c>
      <c r="W186" s="573"/>
      <c r="X186" s="574">
        <v>10823732.971692661</v>
      </c>
      <c r="Y186" s="555">
        <v>-9399606.5099999998</v>
      </c>
      <c r="Z186" s="584">
        <v>1424126.461692655</v>
      </c>
      <c r="AA186" s="600">
        <v>0.1315744268097872</v>
      </c>
      <c r="AB186" s="600"/>
      <c r="AC186" s="569">
        <v>331395.71491949988</v>
      </c>
      <c r="AD186" s="569">
        <v>0</v>
      </c>
      <c r="AE186" s="569">
        <v>89831.199709960332</v>
      </c>
      <c r="AF186" s="569">
        <v>104978.3545520828</v>
      </c>
      <c r="AG186" s="569">
        <v>0</v>
      </c>
      <c r="AH186" s="570">
        <v>526205.26918154303</v>
      </c>
      <c r="AI186" s="545"/>
      <c r="AJ186" s="545">
        <v>-5947.62</v>
      </c>
      <c r="AK186" s="545">
        <v>-10802.82</v>
      </c>
      <c r="AL186" s="545">
        <v>-5947.62</v>
      </c>
      <c r="AM186" s="545">
        <v>-60.69</v>
      </c>
      <c r="AN186" s="545">
        <v>-106693.02</v>
      </c>
      <c r="AO186" s="545">
        <v>-207124.56615</v>
      </c>
      <c r="AP186" s="545">
        <v>-448062.98222282249</v>
      </c>
      <c r="AQ186" s="563">
        <v>-154338.2313078884</v>
      </c>
      <c r="AR186" s="563">
        <v>-180856.2</v>
      </c>
      <c r="AS186" s="563">
        <v>-69307.98</v>
      </c>
      <c r="AT186" s="563">
        <v>-72020.224299495327</v>
      </c>
      <c r="AU186" s="563">
        <v>-23608.41</v>
      </c>
      <c r="AV186" s="563">
        <v>427869.86712929938</v>
      </c>
      <c r="AW186" s="563">
        <v>30310.72896348307</v>
      </c>
      <c r="AX186" s="556">
        <v>-826589.76788742375</v>
      </c>
      <c r="AY186" s="545"/>
      <c r="AZ186" s="580">
        <v>2247617.518312572</v>
      </c>
      <c r="BA186" s="581">
        <v>747798.37543217069</v>
      </c>
      <c r="BB186" s="574"/>
      <c r="BC186" s="585">
        <v>4119157.8567315168</v>
      </c>
      <c r="BD186" s="563">
        <v>-32896.88499999998</v>
      </c>
      <c r="BE186" s="574">
        <v>4086260.971731517</v>
      </c>
      <c r="BF186" s="594"/>
      <c r="BG186" s="545">
        <v>382.82794694348331</v>
      </c>
      <c r="BH186" s="545">
        <v>62.868610973801282</v>
      </c>
      <c r="BI186" s="545">
        <v>459.16725984511447</v>
      </c>
      <c r="BJ186" s="545">
        <v>433.5703575547866</v>
      </c>
      <c r="BK186" s="545">
        <v>60.616671609820401</v>
      </c>
      <c r="BL186" s="545">
        <v>41.694809688581323</v>
      </c>
      <c r="BM186" s="556">
        <v>1440.745656615587</v>
      </c>
      <c r="BN186" s="545"/>
      <c r="BO186" s="545">
        <v>69.160989536603594</v>
      </c>
      <c r="BP186" s="545">
        <v>0</v>
      </c>
      <c r="BQ186" s="545">
        <v>0</v>
      </c>
      <c r="BR186" s="545">
        <v>69.004437304333493</v>
      </c>
      <c r="BS186" s="545">
        <v>118.56131189914269</v>
      </c>
      <c r="BT186" s="545">
        <v>0</v>
      </c>
      <c r="BU186" s="545">
        <v>0</v>
      </c>
      <c r="BV186" s="545">
        <v>35.047868970029903</v>
      </c>
      <c r="BW186" s="545">
        <v>50.925603476684799</v>
      </c>
      <c r="BX186" s="556">
        <v>342.70021118679438</v>
      </c>
      <c r="BY186" s="555"/>
      <c r="BZ186" s="556">
        <v>1783.4458678023821</v>
      </c>
      <c r="CA186" s="556">
        <v>-1548.79</v>
      </c>
      <c r="CB186" s="556">
        <v>234.65586780238189</v>
      </c>
      <c r="CC186" s="600">
        <v>0.1315744268097872</v>
      </c>
      <c r="CD186" s="600"/>
      <c r="CE186" s="545">
        <v>54.604665499999989</v>
      </c>
      <c r="CF186" s="545">
        <v>0</v>
      </c>
      <c r="CG186" s="545">
        <v>14.801647670120341</v>
      </c>
      <c r="CH186" s="545">
        <v>17.29747150306191</v>
      </c>
      <c r="CI186" s="545">
        <v>0</v>
      </c>
      <c r="CJ186" s="556">
        <v>86.703784673182241</v>
      </c>
      <c r="CK186" s="545">
        <v>0</v>
      </c>
      <c r="CL186" s="545">
        <v>-0.98</v>
      </c>
      <c r="CM186" s="545">
        <v>-1.78</v>
      </c>
      <c r="CN186" s="545">
        <v>-0.98</v>
      </c>
      <c r="CO186" s="545">
        <v>-0.01</v>
      </c>
      <c r="CP186" s="545">
        <v>-17.579999999999998</v>
      </c>
      <c r="CQ186" s="545">
        <v>-34.128285739001477</v>
      </c>
      <c r="CR186" s="545">
        <v>-73.828140092737272</v>
      </c>
      <c r="CS186" s="545">
        <v>-25.430586803079329</v>
      </c>
      <c r="CT186" s="545">
        <v>-29.8</v>
      </c>
      <c r="CU186" s="545">
        <v>-11.42</v>
      </c>
      <c r="CV186" s="545">
        <v>-11.866901351045531</v>
      </c>
      <c r="CW186" s="545">
        <v>-3.89</v>
      </c>
      <c r="CX186" s="545">
        <v>70.500884351507565</v>
      </c>
      <c r="CY186" s="545">
        <v>4.9943530999313008</v>
      </c>
      <c r="CZ186" s="556">
        <v>-136.19867653442469</v>
      </c>
      <c r="DA186" s="545"/>
      <c r="DB186" s="556">
        <v>370.34396413125251</v>
      </c>
      <c r="DC186" s="556">
        <v>123.2160776787231</v>
      </c>
      <c r="DD186" s="545">
        <v>0</v>
      </c>
      <c r="DE186" s="554">
        <v>678.72101775111503</v>
      </c>
      <c r="DF186" s="545">
        <v>-5.4204786620530534</v>
      </c>
      <c r="DG186" s="556">
        <v>673.300539089062</v>
      </c>
    </row>
    <row r="187" spans="1:111">
      <c r="A187" s="568">
        <v>583</v>
      </c>
      <c r="B187" s="576">
        <v>19</v>
      </c>
      <c r="C187" s="577">
        <v>910</v>
      </c>
      <c r="D187" s="546" t="s">
        <v>218</v>
      </c>
      <c r="E187" s="578">
        <v>206323.57</v>
      </c>
      <c r="F187" s="578">
        <v>76309.919999999998</v>
      </c>
      <c r="G187" s="578">
        <v>343228.2</v>
      </c>
      <c r="H187" s="578">
        <v>166189.79999999999</v>
      </c>
      <c r="I187" s="578">
        <v>57931.5</v>
      </c>
      <c r="J187" s="578">
        <v>38559.360000000001</v>
      </c>
      <c r="K187" s="579">
        <v>888542.35</v>
      </c>
      <c r="L187" s="545"/>
      <c r="M187" s="578">
        <v>61791.054610290317</v>
      </c>
      <c r="N187" s="578">
        <v>0</v>
      </c>
      <c r="O187" s="578">
        <v>0</v>
      </c>
      <c r="P187" s="578">
        <v>36067.86</v>
      </c>
      <c r="Q187" s="578">
        <v>828464</v>
      </c>
      <c r="R187" s="578">
        <v>0</v>
      </c>
      <c r="S187" s="571">
        <v>0</v>
      </c>
      <c r="T187" s="578">
        <v>23733.000689124841</v>
      </c>
      <c r="U187" s="578">
        <v>35339.964999999997</v>
      </c>
      <c r="V187" s="572">
        <v>985395.88029941509</v>
      </c>
      <c r="W187" s="573"/>
      <c r="X187" s="574">
        <v>1873938.2302994151</v>
      </c>
      <c r="Y187" s="555">
        <v>-1409398.9</v>
      </c>
      <c r="Z187" s="584">
        <v>464539.33029941522</v>
      </c>
      <c r="AA187" s="600">
        <v>0.2478946865955084</v>
      </c>
      <c r="AB187" s="600"/>
      <c r="AC187" s="569">
        <v>341253.02211000002</v>
      </c>
      <c r="AD187" s="569">
        <v>0</v>
      </c>
      <c r="AE187" s="569">
        <v>13999.115624589071</v>
      </c>
      <c r="AF187" s="569">
        <v>21731.195085073148</v>
      </c>
      <c r="AG187" s="569">
        <v>0</v>
      </c>
      <c r="AH187" s="570">
        <v>376983.33281966217</v>
      </c>
      <c r="AI187" s="545"/>
      <c r="AJ187" s="545">
        <v>-891.8</v>
      </c>
      <c r="AK187" s="545">
        <v>-1619.8</v>
      </c>
      <c r="AL187" s="545">
        <v>-891.8</v>
      </c>
      <c r="AM187" s="545">
        <v>-9.1</v>
      </c>
      <c r="AN187" s="545">
        <v>-15997.8</v>
      </c>
      <c r="AO187" s="545">
        <v>-8209.7350000000006</v>
      </c>
      <c r="AP187" s="545">
        <v>-506309.77841848158</v>
      </c>
      <c r="AQ187" s="563">
        <v>298553.51435366791</v>
      </c>
      <c r="AR187" s="563">
        <v>-27118</v>
      </c>
      <c r="AS187" s="563">
        <v>-10392.200000000001</v>
      </c>
      <c r="AT187" s="563">
        <v>-12222.038051398509</v>
      </c>
      <c r="AU187" s="563">
        <v>-3539.9</v>
      </c>
      <c r="AV187" s="563">
        <v>27242.427337981309</v>
      </c>
      <c r="AW187" s="563">
        <v>1904.135395514742</v>
      </c>
      <c r="AX187" s="556">
        <v>-259501.87438271631</v>
      </c>
      <c r="AY187" s="545"/>
      <c r="AZ187" s="580">
        <v>-9891.4422067851719</v>
      </c>
      <c r="BA187" s="581">
        <v>115382.1256839173</v>
      </c>
      <c r="BB187" s="574"/>
      <c r="BC187" s="585">
        <v>687511.47221349319</v>
      </c>
      <c r="BD187" s="563">
        <v>132682.92499999999</v>
      </c>
      <c r="BE187" s="574">
        <v>820194.39721349324</v>
      </c>
      <c r="BF187" s="594"/>
      <c r="BG187" s="545">
        <v>226.7291978021978</v>
      </c>
      <c r="BH187" s="545">
        <v>83.857054945054941</v>
      </c>
      <c r="BI187" s="545">
        <v>377.17384615384623</v>
      </c>
      <c r="BJ187" s="545">
        <v>182.62615384615381</v>
      </c>
      <c r="BK187" s="545">
        <v>63.660989010989013</v>
      </c>
      <c r="BL187" s="545">
        <v>42.37292307692308</v>
      </c>
      <c r="BM187" s="556">
        <v>976.42016483516477</v>
      </c>
      <c r="BN187" s="545"/>
      <c r="BO187" s="545">
        <v>67.902257813505855</v>
      </c>
      <c r="BP187" s="545">
        <v>0</v>
      </c>
      <c r="BQ187" s="545">
        <v>0</v>
      </c>
      <c r="BR187" s="545">
        <v>39.635010989010993</v>
      </c>
      <c r="BS187" s="545">
        <v>910.4</v>
      </c>
      <c r="BT187" s="545">
        <v>0</v>
      </c>
      <c r="BU187" s="545">
        <v>0</v>
      </c>
      <c r="BV187" s="545">
        <v>26.08022053749983</v>
      </c>
      <c r="BW187" s="545">
        <v>38.83512637362638</v>
      </c>
      <c r="BX187" s="556">
        <v>1082.852615713643</v>
      </c>
      <c r="BY187" s="555"/>
      <c r="BZ187" s="556">
        <v>2059.272780548808</v>
      </c>
      <c r="CA187" s="556">
        <v>-1548.79</v>
      </c>
      <c r="CB187" s="556">
        <v>510.48278054880791</v>
      </c>
      <c r="CC187" s="600">
        <v>0.2478946865955084</v>
      </c>
      <c r="CD187" s="600"/>
      <c r="CE187" s="545">
        <v>375.00332100000003</v>
      </c>
      <c r="CF187" s="545">
        <v>0</v>
      </c>
      <c r="CG187" s="545">
        <v>15.383643543504469</v>
      </c>
      <c r="CH187" s="545">
        <v>23.88043415942105</v>
      </c>
      <c r="CI187" s="545">
        <v>0</v>
      </c>
      <c r="CJ187" s="556">
        <v>414.26739870292539</v>
      </c>
      <c r="CK187" s="545">
        <v>0</v>
      </c>
      <c r="CL187" s="545">
        <v>-0.98</v>
      </c>
      <c r="CM187" s="545">
        <v>-1.78</v>
      </c>
      <c r="CN187" s="545">
        <v>-0.98</v>
      </c>
      <c r="CO187" s="545">
        <v>-0.01</v>
      </c>
      <c r="CP187" s="545">
        <v>-17.579999999999998</v>
      </c>
      <c r="CQ187" s="545">
        <v>-9.0216868131868146</v>
      </c>
      <c r="CR187" s="545">
        <v>-556.38437188844136</v>
      </c>
      <c r="CS187" s="545">
        <v>328.08078500403059</v>
      </c>
      <c r="CT187" s="545">
        <v>-29.8</v>
      </c>
      <c r="CU187" s="545">
        <v>-11.42</v>
      </c>
      <c r="CV187" s="545">
        <v>-13.43081104549286</v>
      </c>
      <c r="CW187" s="545">
        <v>-3.89</v>
      </c>
      <c r="CX187" s="545">
        <v>29.936733338440991</v>
      </c>
      <c r="CY187" s="545">
        <v>2.092456478587629</v>
      </c>
      <c r="CZ187" s="556">
        <v>-285.16689492606179</v>
      </c>
      <c r="DA187" s="545"/>
      <c r="DB187" s="556">
        <v>-10.86971671075294</v>
      </c>
      <c r="DC187" s="556">
        <v>126.7935447076014</v>
      </c>
      <c r="DD187" s="545">
        <v>0</v>
      </c>
      <c r="DE187" s="554">
        <v>755.50711232252002</v>
      </c>
      <c r="DF187" s="545">
        <v>145.80541208791209</v>
      </c>
      <c r="DG187" s="556">
        <v>901.31252441043216</v>
      </c>
    </row>
    <row r="188" spans="1:111">
      <c r="A188" s="568">
        <v>584</v>
      </c>
      <c r="B188" s="576">
        <v>16</v>
      </c>
      <c r="C188" s="577">
        <v>2594</v>
      </c>
      <c r="D188" s="546" t="s">
        <v>219</v>
      </c>
      <c r="E188" s="578">
        <v>1641617.97</v>
      </c>
      <c r="F188" s="578">
        <v>333855.90000000002</v>
      </c>
      <c r="G188" s="578">
        <v>2280015.9</v>
      </c>
      <c r="H188" s="578">
        <v>2215864</v>
      </c>
      <c r="I188" s="578">
        <v>136016.14000000001</v>
      </c>
      <c r="J188" s="578">
        <v>100615.83</v>
      </c>
      <c r="K188" s="579">
        <v>6707985.7399999993</v>
      </c>
      <c r="L188" s="545"/>
      <c r="M188" s="578">
        <v>158310.72315422841</v>
      </c>
      <c r="N188" s="578">
        <v>0</v>
      </c>
      <c r="O188" s="578">
        <v>0</v>
      </c>
      <c r="P188" s="578">
        <v>62116.87</v>
      </c>
      <c r="Q188" s="578">
        <v>630924.26801048487</v>
      </c>
      <c r="R188" s="578">
        <v>0</v>
      </c>
      <c r="S188" s="571">
        <v>0</v>
      </c>
      <c r="T188" s="578">
        <v>94309.682110542359</v>
      </c>
      <c r="U188" s="578">
        <v>99731.645000000019</v>
      </c>
      <c r="V188" s="572">
        <v>1045393.188275256</v>
      </c>
      <c r="W188" s="573"/>
      <c r="X188" s="574">
        <v>7753378.9282752546</v>
      </c>
      <c r="Y188" s="555">
        <v>-4017561.26</v>
      </c>
      <c r="Z188" s="584">
        <v>3735817.6682752548</v>
      </c>
      <c r="AA188" s="600">
        <v>0.48183091563490638</v>
      </c>
      <c r="AB188" s="600"/>
      <c r="AC188" s="569">
        <v>357362.24138999998</v>
      </c>
      <c r="AD188" s="569">
        <v>0</v>
      </c>
      <c r="AE188" s="569">
        <v>34398.001431051387</v>
      </c>
      <c r="AF188" s="569">
        <v>51358.579802118787</v>
      </c>
      <c r="AG188" s="569">
        <v>0</v>
      </c>
      <c r="AH188" s="570">
        <v>443118.82262317021</v>
      </c>
      <c r="AI188" s="545"/>
      <c r="AJ188" s="545">
        <v>-2542.12</v>
      </c>
      <c r="AK188" s="545">
        <v>-4617.32</v>
      </c>
      <c r="AL188" s="545">
        <v>-2542.12</v>
      </c>
      <c r="AM188" s="545">
        <v>-25.94</v>
      </c>
      <c r="AN188" s="545">
        <v>-45602.52</v>
      </c>
      <c r="AO188" s="545">
        <v>-41683.550000000003</v>
      </c>
      <c r="AP188" s="545">
        <v>-416187.28131920501</v>
      </c>
      <c r="AQ188" s="563">
        <v>-343792.98224829469</v>
      </c>
      <c r="AR188" s="563">
        <v>-77301.2</v>
      </c>
      <c r="AS188" s="563">
        <v>-29623.48</v>
      </c>
      <c r="AT188" s="563">
        <v>-106674.75267758629</v>
      </c>
      <c r="AU188" s="563">
        <v>-10090.66</v>
      </c>
      <c r="AV188" s="563">
        <v>82793.226695439182</v>
      </c>
      <c r="AW188" s="563">
        <v>966.72849935345585</v>
      </c>
      <c r="AX188" s="556">
        <v>-996923.97105029295</v>
      </c>
      <c r="AY188" s="545"/>
      <c r="AZ188" s="580">
        <v>1811570.0793852259</v>
      </c>
      <c r="BA188" s="581">
        <v>381580.71860381239</v>
      </c>
      <c r="BB188" s="574"/>
      <c r="BC188" s="585">
        <v>5375163.3178371703</v>
      </c>
      <c r="BD188" s="563">
        <v>-3533.5</v>
      </c>
      <c r="BE188" s="574">
        <v>5371629.8178371703</v>
      </c>
      <c r="BF188" s="594"/>
      <c r="BG188" s="545">
        <v>632.85195451040863</v>
      </c>
      <c r="BH188" s="545">
        <v>128.70312259059369</v>
      </c>
      <c r="BI188" s="545">
        <v>878.95755589822659</v>
      </c>
      <c r="BJ188" s="545">
        <v>854.22667694680035</v>
      </c>
      <c r="BK188" s="545">
        <v>52.434903623747097</v>
      </c>
      <c r="BL188" s="545">
        <v>38.787906707787187</v>
      </c>
      <c r="BM188" s="556">
        <v>2585.9621202775629</v>
      </c>
      <c r="BN188" s="545"/>
      <c r="BO188" s="545">
        <v>61.029577160458153</v>
      </c>
      <c r="BP188" s="545">
        <v>0</v>
      </c>
      <c r="BQ188" s="545">
        <v>0</v>
      </c>
      <c r="BR188" s="545">
        <v>23.946364687740939</v>
      </c>
      <c r="BS188" s="545">
        <v>243.224467236116</v>
      </c>
      <c r="BT188" s="545">
        <v>0</v>
      </c>
      <c r="BU188" s="545">
        <v>0</v>
      </c>
      <c r="BV188" s="545">
        <v>36.356855092730292</v>
      </c>
      <c r="BW188" s="545">
        <v>38.447048959136467</v>
      </c>
      <c r="BX188" s="556">
        <v>403.00431313618179</v>
      </c>
      <c r="BY188" s="555"/>
      <c r="BZ188" s="556">
        <v>2988.9664334137451</v>
      </c>
      <c r="CA188" s="556">
        <v>-1548.79</v>
      </c>
      <c r="CB188" s="556">
        <v>1440.1764334137449</v>
      </c>
      <c r="CC188" s="600">
        <v>0.48183091563490638</v>
      </c>
      <c r="CD188" s="600"/>
      <c r="CE188" s="545">
        <v>137.76493500000001</v>
      </c>
      <c r="CF188" s="545">
        <v>0</v>
      </c>
      <c r="CG188" s="545">
        <v>13.260601939495521</v>
      </c>
      <c r="CH188" s="545">
        <v>19.7989899005855</v>
      </c>
      <c r="CI188" s="545">
        <v>0</v>
      </c>
      <c r="CJ188" s="556">
        <v>170.82452684008101</v>
      </c>
      <c r="CK188" s="545">
        <v>0</v>
      </c>
      <c r="CL188" s="545">
        <v>-0.98</v>
      </c>
      <c r="CM188" s="545">
        <v>-1.78</v>
      </c>
      <c r="CN188" s="545">
        <v>-0.98</v>
      </c>
      <c r="CO188" s="545">
        <v>-0.01</v>
      </c>
      <c r="CP188" s="545">
        <v>-17.579999999999998</v>
      </c>
      <c r="CQ188" s="545">
        <v>-16.069217424826519</v>
      </c>
      <c r="CR188" s="545">
        <v>-160.44228269822861</v>
      </c>
      <c r="CS188" s="545">
        <v>-132.53391759764639</v>
      </c>
      <c r="CT188" s="545">
        <v>-29.8</v>
      </c>
      <c r="CU188" s="545">
        <v>-11.42</v>
      </c>
      <c r="CV188" s="545">
        <v>-41.123651764682442</v>
      </c>
      <c r="CW188" s="545">
        <v>-3.89</v>
      </c>
      <c r="CX188" s="545">
        <v>31.917203814741399</v>
      </c>
      <c r="CY188" s="545">
        <v>0.37267868132361442</v>
      </c>
      <c r="CZ188" s="556">
        <v>-384.31918698931878</v>
      </c>
      <c r="DA188" s="545"/>
      <c r="DB188" s="556">
        <v>698.36934440448181</v>
      </c>
      <c r="DC188" s="556">
        <v>147.1012793384011</v>
      </c>
      <c r="DD188" s="545">
        <v>0</v>
      </c>
      <c r="DE188" s="554">
        <v>2072.1523970073899</v>
      </c>
      <c r="DF188" s="545">
        <v>-1.3621819583654591</v>
      </c>
      <c r="DG188" s="556">
        <v>2070.7902150490249</v>
      </c>
    </row>
    <row r="189" spans="1:111">
      <c r="A189" s="568">
        <v>592</v>
      </c>
      <c r="B189" s="576">
        <v>13</v>
      </c>
      <c r="C189" s="577">
        <v>3552</v>
      </c>
      <c r="D189" s="546" t="s">
        <v>220</v>
      </c>
      <c r="E189" s="578">
        <v>1480147.35</v>
      </c>
      <c r="F189" s="578">
        <v>286162.2</v>
      </c>
      <c r="G189" s="578">
        <v>2141090.2000000002</v>
      </c>
      <c r="H189" s="578">
        <v>2340506.35</v>
      </c>
      <c r="I189" s="578">
        <v>205463.72</v>
      </c>
      <c r="J189" s="578">
        <v>161209.10999999999</v>
      </c>
      <c r="K189" s="579">
        <v>6614578.9299999997</v>
      </c>
      <c r="L189" s="545"/>
      <c r="M189" s="578">
        <v>257299.18105919729</v>
      </c>
      <c r="N189" s="578">
        <v>0</v>
      </c>
      <c r="O189" s="578">
        <v>0</v>
      </c>
      <c r="P189" s="578">
        <v>132248.82</v>
      </c>
      <c r="Q189" s="578">
        <v>385053.95983920188</v>
      </c>
      <c r="R189" s="578">
        <v>0</v>
      </c>
      <c r="S189" s="571">
        <v>0</v>
      </c>
      <c r="T189" s="578">
        <v>66926.990748292723</v>
      </c>
      <c r="U189" s="578">
        <v>183931.3125</v>
      </c>
      <c r="V189" s="572">
        <v>1025460.264146692</v>
      </c>
      <c r="W189" s="573"/>
      <c r="X189" s="574">
        <v>7640039.1941466918</v>
      </c>
      <c r="Y189" s="555">
        <v>-5501302.0800000001</v>
      </c>
      <c r="Z189" s="584">
        <v>2138737.1141466922</v>
      </c>
      <c r="AA189" s="600">
        <v>0.27993797672991722</v>
      </c>
      <c r="AB189" s="600"/>
      <c r="AC189" s="569">
        <v>116800.977216</v>
      </c>
      <c r="AD189" s="569">
        <v>0</v>
      </c>
      <c r="AE189" s="569">
        <v>26007.33849474218</v>
      </c>
      <c r="AF189" s="569">
        <v>65066.839187422447</v>
      </c>
      <c r="AG189" s="569">
        <v>0</v>
      </c>
      <c r="AH189" s="570">
        <v>207875.15489816459</v>
      </c>
      <c r="AI189" s="545"/>
      <c r="AJ189" s="545">
        <v>-3480.96</v>
      </c>
      <c r="AK189" s="545">
        <v>-6322.56</v>
      </c>
      <c r="AL189" s="545">
        <v>-3480.96</v>
      </c>
      <c r="AM189" s="545">
        <v>-35.520000000000003</v>
      </c>
      <c r="AN189" s="545">
        <v>-62444.160000000003</v>
      </c>
      <c r="AO189" s="545">
        <v>-96376.125700000004</v>
      </c>
      <c r="AP189" s="545">
        <v>-423633.16340313992</v>
      </c>
      <c r="AQ189" s="563">
        <v>-213030.98654325481</v>
      </c>
      <c r="AR189" s="563">
        <v>-105849.60000000001</v>
      </c>
      <c r="AS189" s="563">
        <v>-40563.839999999997</v>
      </c>
      <c r="AT189" s="563">
        <v>-69602.722840522169</v>
      </c>
      <c r="AU189" s="563">
        <v>-13817.28</v>
      </c>
      <c r="AV189" s="563">
        <v>172390.4706839977</v>
      </c>
      <c r="AW189" s="563">
        <v>25764.339845635928</v>
      </c>
      <c r="AX189" s="556">
        <v>-840483.06795728323</v>
      </c>
      <c r="AY189" s="545"/>
      <c r="AZ189" s="580">
        <v>1752063.922511033</v>
      </c>
      <c r="BA189" s="581">
        <v>367315.10147721769</v>
      </c>
      <c r="BB189" s="574"/>
      <c r="BC189" s="585">
        <v>3625508.2250758242</v>
      </c>
      <c r="BD189" s="563">
        <v>140244.61499999999</v>
      </c>
      <c r="BE189" s="574">
        <v>3765752.8400758239</v>
      </c>
      <c r="BF189" s="594"/>
      <c r="BG189" s="545">
        <v>416.70815033783788</v>
      </c>
      <c r="BH189" s="545">
        <v>80.563682432432429</v>
      </c>
      <c r="BI189" s="545">
        <v>602.78440315315322</v>
      </c>
      <c r="BJ189" s="545">
        <v>658.92633727477482</v>
      </c>
      <c r="BK189" s="545">
        <v>57.844515765765763</v>
      </c>
      <c r="BL189" s="545">
        <v>45.385447635135129</v>
      </c>
      <c r="BM189" s="556">
        <v>1862.2125365990989</v>
      </c>
      <c r="BN189" s="545"/>
      <c r="BO189" s="545">
        <v>72.437832505404657</v>
      </c>
      <c r="BP189" s="545">
        <v>0</v>
      </c>
      <c r="BQ189" s="545">
        <v>0</v>
      </c>
      <c r="BR189" s="545">
        <v>37.232212837837842</v>
      </c>
      <c r="BS189" s="545">
        <v>108.4048310358114</v>
      </c>
      <c r="BT189" s="545">
        <v>0</v>
      </c>
      <c r="BU189" s="545">
        <v>0</v>
      </c>
      <c r="BV189" s="545">
        <v>18.84205820616349</v>
      </c>
      <c r="BW189" s="545">
        <v>51.782464104729733</v>
      </c>
      <c r="BX189" s="556">
        <v>288.69939868994709</v>
      </c>
      <c r="BY189" s="555"/>
      <c r="BZ189" s="556">
        <v>2150.9119352890461</v>
      </c>
      <c r="CA189" s="556">
        <v>-1548.79</v>
      </c>
      <c r="CB189" s="556">
        <v>602.12193528904606</v>
      </c>
      <c r="CC189" s="600">
        <v>0.27993797672991722</v>
      </c>
      <c r="CD189" s="600"/>
      <c r="CE189" s="545">
        <v>32.883158000000002</v>
      </c>
      <c r="CF189" s="545">
        <v>0</v>
      </c>
      <c r="CG189" s="545">
        <v>7.3218858374837232</v>
      </c>
      <c r="CH189" s="545">
        <v>18.318366888350919</v>
      </c>
      <c r="CI189" s="545">
        <v>0</v>
      </c>
      <c r="CJ189" s="556">
        <v>58.523410725834637</v>
      </c>
      <c r="CK189" s="545">
        <v>0</v>
      </c>
      <c r="CL189" s="545">
        <v>-0.98</v>
      </c>
      <c r="CM189" s="545">
        <v>-1.78</v>
      </c>
      <c r="CN189" s="545">
        <v>-0.98</v>
      </c>
      <c r="CO189" s="545">
        <v>-0.01</v>
      </c>
      <c r="CP189" s="545">
        <v>-17.579999999999998</v>
      </c>
      <c r="CQ189" s="545">
        <v>-27.132918271396399</v>
      </c>
      <c r="CR189" s="545">
        <v>-119.2660933004335</v>
      </c>
      <c r="CS189" s="545">
        <v>-59.974939905195598</v>
      </c>
      <c r="CT189" s="545">
        <v>-29.8</v>
      </c>
      <c r="CU189" s="545">
        <v>-11.42</v>
      </c>
      <c r="CV189" s="545">
        <v>-19.595361160056921</v>
      </c>
      <c r="CW189" s="545">
        <v>-3.89</v>
      </c>
      <c r="CX189" s="545">
        <v>48.533353233107469</v>
      </c>
      <c r="CY189" s="545">
        <v>7.253474055640746</v>
      </c>
      <c r="CZ189" s="556">
        <v>-236.62248534833421</v>
      </c>
      <c r="DA189" s="545"/>
      <c r="DB189" s="556">
        <v>493.26123944567382</v>
      </c>
      <c r="DC189" s="556">
        <v>103.410783073541</v>
      </c>
      <c r="DD189" s="545">
        <v>0</v>
      </c>
      <c r="DE189" s="554">
        <v>1020.694883185761</v>
      </c>
      <c r="DF189" s="545">
        <v>39.483281249999997</v>
      </c>
      <c r="DG189" s="556">
        <v>1060.1781644357609</v>
      </c>
    </row>
    <row r="190" spans="1:111">
      <c r="A190" s="568">
        <v>593</v>
      </c>
      <c r="B190" s="576">
        <v>10</v>
      </c>
      <c r="C190" s="577">
        <v>17178</v>
      </c>
      <c r="D190" s="546" t="s">
        <v>221</v>
      </c>
      <c r="E190" s="578">
        <v>5570736.3899999997</v>
      </c>
      <c r="F190" s="578">
        <v>1163726.28</v>
      </c>
      <c r="G190" s="578">
        <v>7117899.1000000006</v>
      </c>
      <c r="H190" s="578">
        <v>6786083.5</v>
      </c>
      <c r="I190" s="578">
        <v>1058496.28</v>
      </c>
      <c r="J190" s="578">
        <v>744505.49999999988</v>
      </c>
      <c r="K190" s="579">
        <v>22441447.050000001</v>
      </c>
      <c r="L190" s="545"/>
      <c r="M190" s="578">
        <v>1278474.9475019979</v>
      </c>
      <c r="N190" s="578">
        <v>0</v>
      </c>
      <c r="O190" s="578">
        <v>0</v>
      </c>
      <c r="P190" s="578">
        <v>2444599.4</v>
      </c>
      <c r="Q190" s="578">
        <v>1323670.4416715039</v>
      </c>
      <c r="R190" s="578">
        <v>0</v>
      </c>
      <c r="S190" s="571">
        <v>0</v>
      </c>
      <c r="T190" s="578">
        <v>673795.67310178501</v>
      </c>
      <c r="U190" s="578">
        <v>788923.84500000009</v>
      </c>
      <c r="V190" s="572">
        <v>6509464.3072752859</v>
      </c>
      <c r="W190" s="573"/>
      <c r="X190" s="574">
        <v>28950911.357275281</v>
      </c>
      <c r="Y190" s="555">
        <v>-26605114.620000001</v>
      </c>
      <c r="Z190" s="584">
        <v>2345796.7372752838</v>
      </c>
      <c r="AA190" s="600">
        <v>8.1026697513126522E-2</v>
      </c>
      <c r="AB190" s="600"/>
      <c r="AC190" s="569">
        <v>0</v>
      </c>
      <c r="AD190" s="569">
        <v>0</v>
      </c>
      <c r="AE190" s="569">
        <v>247010.89247388591</v>
      </c>
      <c r="AF190" s="569">
        <v>384702.05995794293</v>
      </c>
      <c r="AG190" s="569">
        <v>0</v>
      </c>
      <c r="AH190" s="570">
        <v>631712.95243182883</v>
      </c>
      <c r="AI190" s="545"/>
      <c r="AJ190" s="545">
        <v>-16834.439999999999</v>
      </c>
      <c r="AK190" s="545">
        <v>-30576.84</v>
      </c>
      <c r="AL190" s="545">
        <v>-16834.439999999999</v>
      </c>
      <c r="AM190" s="545">
        <v>-171.78</v>
      </c>
      <c r="AN190" s="545">
        <v>-301989.24</v>
      </c>
      <c r="AO190" s="545">
        <v>-877571.98664999998</v>
      </c>
      <c r="AP190" s="545">
        <v>-1527706.259860991</v>
      </c>
      <c r="AQ190" s="563">
        <v>-1011400.372252907</v>
      </c>
      <c r="AR190" s="563">
        <v>-511904.4</v>
      </c>
      <c r="AS190" s="563">
        <v>-196172.76</v>
      </c>
      <c r="AT190" s="563">
        <v>-131880.33329303359</v>
      </c>
      <c r="AU190" s="563">
        <v>-66822.42</v>
      </c>
      <c r="AV190" s="563">
        <v>978607.24830633495</v>
      </c>
      <c r="AW190" s="563">
        <v>101572.8102348297</v>
      </c>
      <c r="AX190" s="556">
        <v>-3609685.213515766</v>
      </c>
      <c r="AY190" s="545"/>
      <c r="AZ190" s="580">
        <v>6805663.823365394</v>
      </c>
      <c r="BA190" s="581">
        <v>2045249.096934879</v>
      </c>
      <c r="BB190" s="574"/>
      <c r="BC190" s="585">
        <v>8218737.3964916198</v>
      </c>
      <c r="BD190" s="563">
        <v>-222433.82500000001</v>
      </c>
      <c r="BE190" s="574">
        <v>7996303.5714916196</v>
      </c>
      <c r="BF190" s="594"/>
      <c r="BG190" s="545">
        <v>324.29481837233669</v>
      </c>
      <c r="BH190" s="545">
        <v>67.745155431365703</v>
      </c>
      <c r="BI190" s="545">
        <v>414.36134008615682</v>
      </c>
      <c r="BJ190" s="545">
        <v>395.0450285248574</v>
      </c>
      <c r="BK190" s="545">
        <v>61.619296774944701</v>
      </c>
      <c r="BL190" s="545">
        <v>43.340639189661189</v>
      </c>
      <c r="BM190" s="556">
        <v>1306.406278379322</v>
      </c>
      <c r="BN190" s="545"/>
      <c r="BO190" s="545">
        <v>74.425133746769006</v>
      </c>
      <c r="BP190" s="545">
        <v>0</v>
      </c>
      <c r="BQ190" s="545">
        <v>0</v>
      </c>
      <c r="BR190" s="545">
        <v>142.30989637908951</v>
      </c>
      <c r="BS190" s="545">
        <v>77.056144002299689</v>
      </c>
      <c r="BT190" s="545">
        <v>0</v>
      </c>
      <c r="BU190" s="545">
        <v>0</v>
      </c>
      <c r="BV190" s="545">
        <v>39.224337705308237</v>
      </c>
      <c r="BW190" s="545">
        <v>45.926408487600433</v>
      </c>
      <c r="BX190" s="556">
        <v>378.94192032106679</v>
      </c>
      <c r="BY190" s="555"/>
      <c r="BZ190" s="556">
        <v>1685.348198700389</v>
      </c>
      <c r="CA190" s="556">
        <v>-1548.79</v>
      </c>
      <c r="CB190" s="556">
        <v>136.55819870038911</v>
      </c>
      <c r="CC190" s="600">
        <v>8.1026697513126522E-2</v>
      </c>
      <c r="CD190" s="600"/>
      <c r="CE190" s="545">
        <v>0</v>
      </c>
      <c r="CF190" s="545">
        <v>0</v>
      </c>
      <c r="CG190" s="545">
        <v>14.379490771561651</v>
      </c>
      <c r="CH190" s="545">
        <v>22.395043658047669</v>
      </c>
      <c r="CI190" s="545">
        <v>0</v>
      </c>
      <c r="CJ190" s="556">
        <v>36.774534429609318</v>
      </c>
      <c r="CK190" s="545">
        <v>0</v>
      </c>
      <c r="CL190" s="545">
        <v>-0.97999999999999987</v>
      </c>
      <c r="CM190" s="545">
        <v>-1.78</v>
      </c>
      <c r="CN190" s="545">
        <v>-0.97999999999999987</v>
      </c>
      <c r="CO190" s="545">
        <v>-0.01</v>
      </c>
      <c r="CP190" s="545">
        <v>-17.579999999999998</v>
      </c>
      <c r="CQ190" s="545">
        <v>-51.086970930841773</v>
      </c>
      <c r="CR190" s="545">
        <v>-88.933884029630377</v>
      </c>
      <c r="CS190" s="545">
        <v>-58.877655853586369</v>
      </c>
      <c r="CT190" s="545">
        <v>-29.8</v>
      </c>
      <c r="CU190" s="545">
        <v>-11.42</v>
      </c>
      <c r="CV190" s="545">
        <v>-7.6772810160108023</v>
      </c>
      <c r="CW190" s="545">
        <v>-3.89</v>
      </c>
      <c r="CX190" s="545">
        <v>56.968637111790372</v>
      </c>
      <c r="CY190" s="545">
        <v>5.912959031018147</v>
      </c>
      <c r="CZ190" s="556">
        <v>-210.13419568726081</v>
      </c>
      <c r="DA190" s="545"/>
      <c r="DB190" s="556">
        <v>396.18487736438431</v>
      </c>
      <c r="DC190" s="556">
        <v>119.062119975252</v>
      </c>
      <c r="DD190" s="545">
        <v>0</v>
      </c>
      <c r="DE190" s="554">
        <v>478.44553478237401</v>
      </c>
      <c r="DF190" s="545">
        <v>-12.94876149726394</v>
      </c>
      <c r="DG190" s="556">
        <v>465.49677328511001</v>
      </c>
    </row>
    <row r="191" spans="1:111">
      <c r="A191" s="568">
        <v>595</v>
      </c>
      <c r="B191" s="576">
        <v>11</v>
      </c>
      <c r="C191" s="577">
        <v>3980</v>
      </c>
      <c r="D191" s="546" t="s">
        <v>222</v>
      </c>
      <c r="E191" s="578">
        <v>1121323.75</v>
      </c>
      <c r="F191" s="578">
        <v>305239.67999999999</v>
      </c>
      <c r="G191" s="578">
        <v>1585387.4</v>
      </c>
      <c r="H191" s="578">
        <v>2021975.9</v>
      </c>
      <c r="I191" s="578">
        <v>244576.26</v>
      </c>
      <c r="J191" s="578">
        <v>152429.97</v>
      </c>
      <c r="K191" s="579">
        <v>5430932.96</v>
      </c>
      <c r="L191" s="545"/>
      <c r="M191" s="578">
        <v>274361.12895495998</v>
      </c>
      <c r="N191" s="578">
        <v>0</v>
      </c>
      <c r="O191" s="578">
        <v>0</v>
      </c>
      <c r="P191" s="578">
        <v>172324.22</v>
      </c>
      <c r="Q191" s="578">
        <v>972901.99282626645</v>
      </c>
      <c r="R191" s="578">
        <v>0</v>
      </c>
      <c r="S191" s="571">
        <v>0</v>
      </c>
      <c r="T191" s="578">
        <v>121910.3478902443</v>
      </c>
      <c r="U191" s="578">
        <v>149660.35</v>
      </c>
      <c r="V191" s="572">
        <v>1691158.0396714711</v>
      </c>
      <c r="W191" s="573"/>
      <c r="X191" s="574">
        <v>7122090.9996714704</v>
      </c>
      <c r="Y191" s="555">
        <v>-6164184.2000000002</v>
      </c>
      <c r="Z191" s="584">
        <v>957906.79967147019</v>
      </c>
      <c r="AA191" s="600">
        <v>0.13449797253582649</v>
      </c>
      <c r="AB191" s="600"/>
      <c r="AC191" s="569">
        <v>523388.78360999993</v>
      </c>
      <c r="AD191" s="569">
        <v>0</v>
      </c>
      <c r="AE191" s="569">
        <v>46201.077429249708</v>
      </c>
      <c r="AF191" s="569">
        <v>76812.587232565216</v>
      </c>
      <c r="AG191" s="569">
        <v>0</v>
      </c>
      <c r="AH191" s="570">
        <v>646402.44827181497</v>
      </c>
      <c r="AI191" s="545"/>
      <c r="AJ191" s="545">
        <v>-3900.4</v>
      </c>
      <c r="AK191" s="545">
        <v>-7084.4000000000005</v>
      </c>
      <c r="AL191" s="545">
        <v>-3900.4</v>
      </c>
      <c r="AM191" s="545">
        <v>-39.799999999999997</v>
      </c>
      <c r="AN191" s="545">
        <v>-69968.399999999994</v>
      </c>
      <c r="AO191" s="545">
        <v>-151283.95499999999</v>
      </c>
      <c r="AP191" s="545">
        <v>975549.52950968326</v>
      </c>
      <c r="AQ191" s="563">
        <v>147148.42815230161</v>
      </c>
      <c r="AR191" s="563">
        <v>-118604</v>
      </c>
      <c r="AS191" s="563">
        <v>-45451.6</v>
      </c>
      <c r="AT191" s="563">
        <v>-101024.2563837382</v>
      </c>
      <c r="AU191" s="563">
        <v>-15482.2</v>
      </c>
      <c r="AV191" s="563">
        <v>118304.0720577974</v>
      </c>
      <c r="AW191" s="563">
        <v>17349.049265940052</v>
      </c>
      <c r="AX191" s="556">
        <v>741611.66760198434</v>
      </c>
      <c r="AY191" s="545"/>
      <c r="AZ191" s="580">
        <v>2383154.6727810828</v>
      </c>
      <c r="BA191" s="581">
        <v>762939.36539906485</v>
      </c>
      <c r="BB191" s="574"/>
      <c r="BC191" s="585">
        <v>5492014.9537254181</v>
      </c>
      <c r="BD191" s="563">
        <v>82030.202499999985</v>
      </c>
      <c r="BE191" s="574">
        <v>5574045.1562254177</v>
      </c>
      <c r="BF191" s="594"/>
      <c r="BG191" s="545">
        <v>281.73963567839189</v>
      </c>
      <c r="BH191" s="545">
        <v>76.69338693467337</v>
      </c>
      <c r="BI191" s="545">
        <v>398.33854271356779</v>
      </c>
      <c r="BJ191" s="545">
        <v>508.03414572864318</v>
      </c>
      <c r="BK191" s="545">
        <v>61.451321608040203</v>
      </c>
      <c r="BL191" s="545">
        <v>38.298987437185929</v>
      </c>
      <c r="BM191" s="556">
        <v>1364.556020100503</v>
      </c>
      <c r="BN191" s="545"/>
      <c r="BO191" s="545">
        <v>68.934957023859283</v>
      </c>
      <c r="BP191" s="545">
        <v>0</v>
      </c>
      <c r="BQ191" s="545">
        <v>0</v>
      </c>
      <c r="BR191" s="545">
        <v>43.297542713567843</v>
      </c>
      <c r="BS191" s="545">
        <v>244.44773689102169</v>
      </c>
      <c r="BT191" s="545">
        <v>0</v>
      </c>
      <c r="BU191" s="545">
        <v>0</v>
      </c>
      <c r="BV191" s="545">
        <v>30.630740675940778</v>
      </c>
      <c r="BW191" s="545">
        <v>37.603103015075376</v>
      </c>
      <c r="BX191" s="556">
        <v>424.91408031946497</v>
      </c>
      <c r="BY191" s="555"/>
      <c r="BZ191" s="556">
        <v>1789.4701004199669</v>
      </c>
      <c r="CA191" s="556">
        <v>-1548.79</v>
      </c>
      <c r="CB191" s="556">
        <v>240.6801004199674</v>
      </c>
      <c r="CC191" s="600">
        <v>0.13449797253582649</v>
      </c>
      <c r="CD191" s="600"/>
      <c r="CE191" s="545">
        <v>131.50471949999999</v>
      </c>
      <c r="CF191" s="545">
        <v>0</v>
      </c>
      <c r="CG191" s="545">
        <v>11.60831091187179</v>
      </c>
      <c r="CH191" s="545">
        <v>19.29964503330784</v>
      </c>
      <c r="CI191" s="545">
        <v>0</v>
      </c>
      <c r="CJ191" s="556">
        <v>162.41267544517959</v>
      </c>
      <c r="CK191" s="545">
        <v>0</v>
      </c>
      <c r="CL191" s="545">
        <v>-0.98</v>
      </c>
      <c r="CM191" s="545">
        <v>-1.78</v>
      </c>
      <c r="CN191" s="545">
        <v>-0.98</v>
      </c>
      <c r="CO191" s="545">
        <v>-0.01</v>
      </c>
      <c r="CP191" s="545">
        <v>-17.579999999999998</v>
      </c>
      <c r="CQ191" s="545">
        <v>-38.01104396984924</v>
      </c>
      <c r="CR191" s="545">
        <v>245.11294711298581</v>
      </c>
      <c r="CS191" s="545">
        <v>36.971966872437598</v>
      </c>
      <c r="CT191" s="545">
        <v>-29.8</v>
      </c>
      <c r="CU191" s="545">
        <v>-11.42</v>
      </c>
      <c r="CV191" s="545">
        <v>-25.382978990889001</v>
      </c>
      <c r="CW191" s="545">
        <v>-3.89</v>
      </c>
      <c r="CX191" s="545">
        <v>29.724641220552119</v>
      </c>
      <c r="CY191" s="545">
        <v>4.3590576045075498</v>
      </c>
      <c r="CZ191" s="556">
        <v>186.33458984974479</v>
      </c>
      <c r="DA191" s="545"/>
      <c r="DB191" s="556">
        <v>598.78258110077468</v>
      </c>
      <c r="DC191" s="556">
        <v>191.69330788921229</v>
      </c>
      <c r="DD191" s="545">
        <v>0</v>
      </c>
      <c r="DE191" s="554">
        <v>1379.9032547048789</v>
      </c>
      <c r="DF191" s="545">
        <v>20.610603643216081</v>
      </c>
      <c r="DG191" s="556">
        <v>1400.513858348095</v>
      </c>
    </row>
    <row r="192" spans="1:111">
      <c r="A192" s="568">
        <v>598</v>
      </c>
      <c r="B192" s="576">
        <v>15</v>
      </c>
      <c r="C192" s="577">
        <v>19576</v>
      </c>
      <c r="D192" s="546" t="s">
        <v>223</v>
      </c>
      <c r="E192" s="578">
        <v>8997501.7699999996</v>
      </c>
      <c r="F192" s="578">
        <v>1831438.08</v>
      </c>
      <c r="G192" s="578">
        <v>9724799</v>
      </c>
      <c r="H192" s="578">
        <v>9874443.9499999993</v>
      </c>
      <c r="I192" s="578">
        <v>1157085.1599999999</v>
      </c>
      <c r="J192" s="578">
        <v>945048.6</v>
      </c>
      <c r="K192" s="579">
        <v>32530316.559999999</v>
      </c>
      <c r="L192" s="545"/>
      <c r="M192" s="578">
        <v>1316889.1791271679</v>
      </c>
      <c r="N192" s="578">
        <v>441599.32319999998</v>
      </c>
      <c r="O192" s="578">
        <v>3139975.7585999998</v>
      </c>
      <c r="P192" s="578">
        <v>6325901.8899999997</v>
      </c>
      <c r="Q192" s="578">
        <v>74560.862737366158</v>
      </c>
      <c r="R192" s="578">
        <v>0</v>
      </c>
      <c r="S192" s="571">
        <v>0</v>
      </c>
      <c r="T192" s="578">
        <v>867543.25923211128</v>
      </c>
      <c r="U192" s="578">
        <v>1011842.3075</v>
      </c>
      <c r="V192" s="572">
        <v>13178312.580396639</v>
      </c>
      <c r="W192" s="573"/>
      <c r="X192" s="574">
        <v>45708629.140396647</v>
      </c>
      <c r="Y192" s="555">
        <v>-30319113.039999999</v>
      </c>
      <c r="Z192" s="584">
        <v>15389516.10039665</v>
      </c>
      <c r="AA192" s="600">
        <v>0.33668732556224512</v>
      </c>
      <c r="AB192" s="600"/>
      <c r="AC192" s="569">
        <v>0</v>
      </c>
      <c r="AD192" s="569">
        <v>0</v>
      </c>
      <c r="AE192" s="569">
        <v>377511.47488348518</v>
      </c>
      <c r="AF192" s="569">
        <v>371730.32905926602</v>
      </c>
      <c r="AG192" s="569">
        <v>178075.01839749521</v>
      </c>
      <c r="AH192" s="570">
        <v>927316.82234024641</v>
      </c>
      <c r="AI192" s="545"/>
      <c r="AJ192" s="545">
        <v>-19184.48</v>
      </c>
      <c r="AK192" s="545">
        <v>-34845.279999999999</v>
      </c>
      <c r="AL192" s="545">
        <v>-19184.48</v>
      </c>
      <c r="AM192" s="545">
        <v>-195.76</v>
      </c>
      <c r="AN192" s="545">
        <v>-344146.08</v>
      </c>
      <c r="AO192" s="545">
        <v>-991761.26875000005</v>
      </c>
      <c r="AP192" s="545">
        <v>-7083803.5477295332</v>
      </c>
      <c r="AQ192" s="563">
        <v>-3160404.165490109</v>
      </c>
      <c r="AR192" s="563">
        <v>-583364.80000000005</v>
      </c>
      <c r="AS192" s="563">
        <v>-223557.92</v>
      </c>
      <c r="AT192" s="563">
        <v>-142505.57580919971</v>
      </c>
      <c r="AU192" s="563">
        <v>-76150.64</v>
      </c>
      <c r="AV192" s="563">
        <v>1295711.6964148961</v>
      </c>
      <c r="AW192" s="563">
        <v>109166.0633297211</v>
      </c>
      <c r="AX192" s="556">
        <v>-11274226.23803422</v>
      </c>
      <c r="AY192" s="545"/>
      <c r="AZ192" s="580">
        <v>1628262.905267972</v>
      </c>
      <c r="BA192" s="581">
        <v>1630122.9024017551</v>
      </c>
      <c r="BB192" s="574"/>
      <c r="BC192" s="585">
        <v>8300992.4923723973</v>
      </c>
      <c r="BD192" s="563">
        <v>931253.92499999993</v>
      </c>
      <c r="BE192" s="574">
        <v>9232246.4173723981</v>
      </c>
      <c r="BF192" s="594"/>
      <c r="BG192" s="545">
        <v>459.61901154474867</v>
      </c>
      <c r="BH192" s="545">
        <v>93.555275847977114</v>
      </c>
      <c r="BI192" s="545">
        <v>496.77150592562322</v>
      </c>
      <c r="BJ192" s="545">
        <v>504.41581272987332</v>
      </c>
      <c r="BK192" s="545">
        <v>59.107333469554547</v>
      </c>
      <c r="BL192" s="545">
        <v>48.275878626890069</v>
      </c>
      <c r="BM192" s="556">
        <v>1661.7448181446671</v>
      </c>
      <c r="BN192" s="545"/>
      <c r="BO192" s="545">
        <v>67.270595582711906</v>
      </c>
      <c r="BP192" s="545">
        <v>22.558199999999999</v>
      </c>
      <c r="BQ192" s="545">
        <v>160.39925207396811</v>
      </c>
      <c r="BR192" s="545">
        <v>323.14578514507559</v>
      </c>
      <c r="BS192" s="545">
        <v>3.8087894737109811</v>
      </c>
      <c r="BT192" s="545">
        <v>0</v>
      </c>
      <c r="BU192" s="545">
        <v>0</v>
      </c>
      <c r="BV192" s="545">
        <v>44.316676503479329</v>
      </c>
      <c r="BW192" s="545">
        <v>51.68789883020024</v>
      </c>
      <c r="BX192" s="556">
        <v>673.1871976091461</v>
      </c>
      <c r="BY192" s="555"/>
      <c r="BZ192" s="556">
        <v>2334.9320157538132</v>
      </c>
      <c r="CA192" s="556">
        <v>-1548.79</v>
      </c>
      <c r="CB192" s="556">
        <v>786.14201575381321</v>
      </c>
      <c r="CC192" s="600">
        <v>0.33668732556224512</v>
      </c>
      <c r="CD192" s="600"/>
      <c r="CE192" s="545">
        <v>0</v>
      </c>
      <c r="CF192" s="545">
        <v>0</v>
      </c>
      <c r="CG192" s="545">
        <v>19.284403089675379</v>
      </c>
      <c r="CH192" s="545">
        <v>18.989085056153758</v>
      </c>
      <c r="CI192" s="545">
        <v>9.0965988147474022</v>
      </c>
      <c r="CJ192" s="556">
        <v>47.370086960576543</v>
      </c>
      <c r="CK192" s="545">
        <v>0</v>
      </c>
      <c r="CL192" s="545">
        <v>-0.98</v>
      </c>
      <c r="CM192" s="545">
        <v>-1.78</v>
      </c>
      <c r="CN192" s="545">
        <v>-0.98</v>
      </c>
      <c r="CO192" s="545">
        <v>-0.01</v>
      </c>
      <c r="CP192" s="545">
        <v>-17.579999999999998</v>
      </c>
      <c r="CQ192" s="545">
        <v>-50.662099956579489</v>
      </c>
      <c r="CR192" s="545">
        <v>-361.86164424445923</v>
      </c>
      <c r="CS192" s="545">
        <v>-161.44279553995241</v>
      </c>
      <c r="CT192" s="545">
        <v>-29.8</v>
      </c>
      <c r="CU192" s="545">
        <v>-11.42</v>
      </c>
      <c r="CV192" s="545">
        <v>-7.2796064471393356</v>
      </c>
      <c r="CW192" s="545">
        <v>-3.89</v>
      </c>
      <c r="CX192" s="545">
        <v>66.188787107422158</v>
      </c>
      <c r="CY192" s="545">
        <v>5.5765255072395332</v>
      </c>
      <c r="CZ192" s="556">
        <v>-575.92083357346871</v>
      </c>
      <c r="DA192" s="545"/>
      <c r="DB192" s="556">
        <v>83.17648678320252</v>
      </c>
      <c r="DC192" s="556">
        <v>83.271500940016068</v>
      </c>
      <c r="DD192" s="545">
        <v>0</v>
      </c>
      <c r="DE192" s="554">
        <v>424.03925686413959</v>
      </c>
      <c r="DF192" s="545">
        <v>47.571205813240702</v>
      </c>
      <c r="DG192" s="556">
        <v>471.61046267738038</v>
      </c>
    </row>
    <row r="193" spans="1:111">
      <c r="A193" s="568">
        <v>599</v>
      </c>
      <c r="B193" s="576">
        <v>15</v>
      </c>
      <c r="C193" s="577">
        <v>11226</v>
      </c>
      <c r="D193" s="546" t="s">
        <v>224</v>
      </c>
      <c r="E193" s="578">
        <v>8845001.7400000002</v>
      </c>
      <c r="F193" s="578">
        <v>1612047.06</v>
      </c>
      <c r="G193" s="578">
        <v>8286509.4000000004</v>
      </c>
      <c r="H193" s="578">
        <v>7547786.75</v>
      </c>
      <c r="I193" s="578">
        <v>597712.64000000001</v>
      </c>
      <c r="J193" s="578">
        <v>511772.22</v>
      </c>
      <c r="K193" s="579">
        <v>27400829.809999999</v>
      </c>
      <c r="L193" s="545"/>
      <c r="M193" s="578">
        <v>223975.05540118739</v>
      </c>
      <c r="N193" s="578">
        <v>253238.35320000001</v>
      </c>
      <c r="O193" s="578">
        <v>2975139.7686000001</v>
      </c>
      <c r="P193" s="578">
        <v>801508</v>
      </c>
      <c r="Q193" s="578">
        <v>670043.83358110813</v>
      </c>
      <c r="R193" s="578">
        <v>0</v>
      </c>
      <c r="S193" s="571">
        <v>0</v>
      </c>
      <c r="T193" s="578">
        <v>220489.96716206209</v>
      </c>
      <c r="U193" s="578">
        <v>161293.61249999999</v>
      </c>
      <c r="V193" s="572">
        <v>5305688.5904443581</v>
      </c>
      <c r="W193" s="573"/>
      <c r="X193" s="574">
        <v>32706518.400444359</v>
      </c>
      <c r="Y193" s="555">
        <v>-17386716.539999999</v>
      </c>
      <c r="Z193" s="584">
        <v>15319801.860444359</v>
      </c>
      <c r="AA193" s="600">
        <v>0.46840209871547261</v>
      </c>
      <c r="AB193" s="600"/>
      <c r="AC193" s="569">
        <v>0</v>
      </c>
      <c r="AD193" s="569">
        <v>0</v>
      </c>
      <c r="AE193" s="569">
        <v>134808.14071893689</v>
      </c>
      <c r="AF193" s="569">
        <v>260348.41841858829</v>
      </c>
      <c r="AG193" s="569">
        <v>19800.459815843111</v>
      </c>
      <c r="AH193" s="570">
        <v>414957.01895336842</v>
      </c>
      <c r="AI193" s="545"/>
      <c r="AJ193" s="545">
        <v>-11001.48</v>
      </c>
      <c r="AK193" s="545">
        <v>-19982.28</v>
      </c>
      <c r="AL193" s="545">
        <v>-11001.48</v>
      </c>
      <c r="AM193" s="545">
        <v>-112.26</v>
      </c>
      <c r="AN193" s="545">
        <v>-197353.08</v>
      </c>
      <c r="AO193" s="545">
        <v>-94667.99295</v>
      </c>
      <c r="AP193" s="545">
        <v>-1977350.292713634</v>
      </c>
      <c r="AQ193" s="563">
        <v>-1489301.2487139029</v>
      </c>
      <c r="AR193" s="563">
        <v>-334534.8</v>
      </c>
      <c r="AS193" s="563">
        <v>-128200.92</v>
      </c>
      <c r="AT193" s="563">
        <v>-347693.86736663472</v>
      </c>
      <c r="AU193" s="563">
        <v>-43669.14</v>
      </c>
      <c r="AV193" s="563">
        <v>168692.222205055</v>
      </c>
      <c r="AW193" s="563">
        <v>-73385.524005876854</v>
      </c>
      <c r="AX193" s="556">
        <v>-4559562.1435449934</v>
      </c>
      <c r="AY193" s="545"/>
      <c r="AZ193" s="580">
        <v>5100801.1208264641</v>
      </c>
      <c r="BA193" s="581">
        <v>1164031.0664801269</v>
      </c>
      <c r="BB193" s="574"/>
      <c r="BC193" s="585">
        <v>17440028.923159331</v>
      </c>
      <c r="BD193" s="563">
        <v>-429231.91249999998</v>
      </c>
      <c r="BE193" s="574">
        <v>17010797.01065933</v>
      </c>
      <c r="BF193" s="594"/>
      <c r="BG193" s="545">
        <v>787.9032371280955</v>
      </c>
      <c r="BH193" s="545">
        <v>143.59941742383751</v>
      </c>
      <c r="BI193" s="545">
        <v>738.15334045964732</v>
      </c>
      <c r="BJ193" s="545">
        <v>672.34872171744166</v>
      </c>
      <c r="BK193" s="545">
        <v>53.243598788526633</v>
      </c>
      <c r="BL193" s="545">
        <v>45.588118653126671</v>
      </c>
      <c r="BM193" s="556">
        <v>2440.8364341706761</v>
      </c>
      <c r="BN193" s="545"/>
      <c r="BO193" s="545">
        <v>19.95145692153816</v>
      </c>
      <c r="BP193" s="545">
        <v>22.558199999999999</v>
      </c>
      <c r="BQ193" s="545">
        <v>265.02224911811868</v>
      </c>
      <c r="BR193" s="545">
        <v>71.397470158560481</v>
      </c>
      <c r="BS193" s="545">
        <v>59.686783679058273</v>
      </c>
      <c r="BT193" s="545">
        <v>0</v>
      </c>
      <c r="BU193" s="545">
        <v>0</v>
      </c>
      <c r="BV193" s="545">
        <v>19.64100901140764</v>
      </c>
      <c r="BW193" s="545">
        <v>14.367861437733829</v>
      </c>
      <c r="BX193" s="556">
        <v>472.62503032641712</v>
      </c>
      <c r="BY193" s="555"/>
      <c r="BZ193" s="556">
        <v>2913.461464497092</v>
      </c>
      <c r="CA193" s="556">
        <v>-1548.79</v>
      </c>
      <c r="CB193" s="556">
        <v>1364.671464497093</v>
      </c>
      <c r="CC193" s="600">
        <v>0.46840209871547261</v>
      </c>
      <c r="CD193" s="600"/>
      <c r="CE193" s="545">
        <v>0</v>
      </c>
      <c r="CF193" s="545">
        <v>0</v>
      </c>
      <c r="CG193" s="545">
        <v>12.008564111788431</v>
      </c>
      <c r="CH193" s="545">
        <v>23.19155695871979</v>
      </c>
      <c r="CI193" s="545">
        <v>1.763803653647168</v>
      </c>
      <c r="CJ193" s="556">
        <v>36.963924724155383</v>
      </c>
      <c r="CK193" s="545">
        <v>0</v>
      </c>
      <c r="CL193" s="545">
        <v>-0.98</v>
      </c>
      <c r="CM193" s="545">
        <v>-1.78</v>
      </c>
      <c r="CN193" s="545">
        <v>-0.98</v>
      </c>
      <c r="CO193" s="545">
        <v>-0.01</v>
      </c>
      <c r="CP193" s="545">
        <v>-17.579999999999998</v>
      </c>
      <c r="CQ193" s="545">
        <v>-8.432922942276857</v>
      </c>
      <c r="CR193" s="545">
        <v>-176.14023630087601</v>
      </c>
      <c r="CS193" s="545">
        <v>-132.66535263797459</v>
      </c>
      <c r="CT193" s="545">
        <v>-29.8</v>
      </c>
      <c r="CU193" s="545">
        <v>-11.42</v>
      </c>
      <c r="CV193" s="545">
        <v>-30.97219556089744</v>
      </c>
      <c r="CW193" s="545">
        <v>-3.89</v>
      </c>
      <c r="CX193" s="545">
        <v>15.026921628813019</v>
      </c>
      <c r="CY193" s="545">
        <v>-6.5371035102331074</v>
      </c>
      <c r="CZ193" s="556">
        <v>-406.16088932344502</v>
      </c>
      <c r="DA193" s="545"/>
      <c r="DB193" s="556">
        <v>454.37387500681132</v>
      </c>
      <c r="DC193" s="556">
        <v>103.6906348191811</v>
      </c>
      <c r="DD193" s="545">
        <v>0</v>
      </c>
      <c r="DE193" s="554">
        <v>1553.539009723796</v>
      </c>
      <c r="DF193" s="545">
        <v>-38.235516880456082</v>
      </c>
      <c r="DG193" s="556">
        <v>1515.303492843339</v>
      </c>
    </row>
    <row r="194" spans="1:111">
      <c r="A194" s="568">
        <v>601</v>
      </c>
      <c r="B194" s="576">
        <v>13</v>
      </c>
      <c r="C194" s="577">
        <v>3692</v>
      </c>
      <c r="D194" s="546" t="s">
        <v>225</v>
      </c>
      <c r="E194" s="578">
        <v>1273823.78</v>
      </c>
      <c r="F194" s="578">
        <v>238468.5</v>
      </c>
      <c r="G194" s="578">
        <v>1724313.1</v>
      </c>
      <c r="H194" s="578">
        <v>1911182.7</v>
      </c>
      <c r="I194" s="578">
        <v>223018.72</v>
      </c>
      <c r="J194" s="578">
        <v>152860.32</v>
      </c>
      <c r="K194" s="579">
        <v>5523667.1200000001</v>
      </c>
      <c r="L194" s="545"/>
      <c r="M194" s="578">
        <v>290708.72241180268</v>
      </c>
      <c r="N194" s="578">
        <v>0</v>
      </c>
      <c r="O194" s="578">
        <v>0</v>
      </c>
      <c r="P194" s="578">
        <v>116218.66</v>
      </c>
      <c r="Q194" s="578">
        <v>906870.32586028241</v>
      </c>
      <c r="R194" s="578">
        <v>0</v>
      </c>
      <c r="S194" s="571">
        <v>0</v>
      </c>
      <c r="T194" s="578">
        <v>113178.9489208053</v>
      </c>
      <c r="U194" s="578">
        <v>175819.47</v>
      </c>
      <c r="V194" s="572">
        <v>1602796.12719289</v>
      </c>
      <c r="W194" s="573"/>
      <c r="X194" s="574">
        <v>7126463.2471928904</v>
      </c>
      <c r="Y194" s="555">
        <v>-5718132.6799999997</v>
      </c>
      <c r="Z194" s="584">
        <v>1408330.5671928909</v>
      </c>
      <c r="AA194" s="600">
        <v>0.19761984568539401</v>
      </c>
      <c r="AB194" s="600"/>
      <c r="AC194" s="569">
        <v>549913.212849</v>
      </c>
      <c r="AD194" s="569">
        <v>0</v>
      </c>
      <c r="AE194" s="569">
        <v>50468.396970771442</v>
      </c>
      <c r="AF194" s="569">
        <v>61998.508062842062</v>
      </c>
      <c r="AG194" s="569">
        <v>0</v>
      </c>
      <c r="AH194" s="570">
        <v>662380.11788261356</v>
      </c>
      <c r="AI194" s="545"/>
      <c r="AJ194" s="545">
        <v>-3618.16</v>
      </c>
      <c r="AK194" s="545">
        <v>-6571.76</v>
      </c>
      <c r="AL194" s="545">
        <v>-3618.16</v>
      </c>
      <c r="AM194" s="545">
        <v>-36.92</v>
      </c>
      <c r="AN194" s="545">
        <v>-64905.359999999993</v>
      </c>
      <c r="AO194" s="545">
        <v>-137131.45775</v>
      </c>
      <c r="AP194" s="545">
        <v>775514.27343585633</v>
      </c>
      <c r="AQ194" s="563">
        <v>254593.14503591679</v>
      </c>
      <c r="AR194" s="563">
        <v>-110021.6</v>
      </c>
      <c r="AS194" s="563">
        <v>-42162.64</v>
      </c>
      <c r="AT194" s="563">
        <v>-91162.320547282681</v>
      </c>
      <c r="AU194" s="563">
        <v>-14361.88</v>
      </c>
      <c r="AV194" s="563">
        <v>125951.7991468439</v>
      </c>
      <c r="AW194" s="563">
        <v>20980.509912250938</v>
      </c>
      <c r="AX194" s="556">
        <v>703449.46923358506</v>
      </c>
      <c r="AY194" s="545"/>
      <c r="AZ194" s="580">
        <v>1493265.5126293751</v>
      </c>
      <c r="BA194" s="581">
        <v>627810.01765654539</v>
      </c>
      <c r="BB194" s="574"/>
      <c r="BC194" s="585">
        <v>4895235.6845950093</v>
      </c>
      <c r="BD194" s="563">
        <v>1024.7150000000111</v>
      </c>
      <c r="BE194" s="574">
        <v>4896260.3995950092</v>
      </c>
      <c r="BF194" s="594"/>
      <c r="BG194" s="545">
        <v>345.0226923076923</v>
      </c>
      <c r="BH194" s="545">
        <v>64.590601300108347</v>
      </c>
      <c r="BI194" s="545">
        <v>467.04038461538471</v>
      </c>
      <c r="BJ194" s="545">
        <v>517.65511917659808</v>
      </c>
      <c r="BK194" s="545">
        <v>60.405937161430117</v>
      </c>
      <c r="BL194" s="545">
        <v>41.403120260021673</v>
      </c>
      <c r="BM194" s="556">
        <v>1496.1178548212349</v>
      </c>
      <c r="BN194" s="545"/>
      <c r="BO194" s="545">
        <v>78.740174001029999</v>
      </c>
      <c r="BP194" s="545">
        <v>0</v>
      </c>
      <c r="BQ194" s="545">
        <v>0</v>
      </c>
      <c r="BR194" s="545">
        <v>31.47851029252438</v>
      </c>
      <c r="BS194" s="545">
        <v>245.6311825190364</v>
      </c>
      <c r="BT194" s="545">
        <v>0</v>
      </c>
      <c r="BU194" s="545">
        <v>0</v>
      </c>
      <c r="BV194" s="545">
        <v>30.655186598267949</v>
      </c>
      <c r="BW194" s="545">
        <v>47.621741603466958</v>
      </c>
      <c r="BX194" s="556">
        <v>434.12679501432558</v>
      </c>
      <c r="BY194" s="555"/>
      <c r="BZ194" s="556">
        <v>1930.2446498355609</v>
      </c>
      <c r="CA194" s="556">
        <v>-1548.79</v>
      </c>
      <c r="CB194" s="556">
        <v>381.45464983556087</v>
      </c>
      <c r="CC194" s="600">
        <v>0.19761984568539401</v>
      </c>
      <c r="CD194" s="600"/>
      <c r="CE194" s="545">
        <v>148.94724074999999</v>
      </c>
      <c r="CF194" s="545">
        <v>0</v>
      </c>
      <c r="CG194" s="545">
        <v>13.669663318193781</v>
      </c>
      <c r="CH194" s="545">
        <v>16.792661988852132</v>
      </c>
      <c r="CI194" s="545">
        <v>0</v>
      </c>
      <c r="CJ194" s="556">
        <v>179.40956605704591</v>
      </c>
      <c r="CK194" s="545">
        <v>0</v>
      </c>
      <c r="CL194" s="545">
        <v>-0.98</v>
      </c>
      <c r="CM194" s="545">
        <v>-1.78</v>
      </c>
      <c r="CN194" s="545">
        <v>-0.98</v>
      </c>
      <c r="CO194" s="545">
        <v>-0.01</v>
      </c>
      <c r="CP194" s="545">
        <v>-17.579999999999998</v>
      </c>
      <c r="CQ194" s="545">
        <v>-37.142865046045507</v>
      </c>
      <c r="CR194" s="545">
        <v>210.05262010722001</v>
      </c>
      <c r="CS194" s="545">
        <v>68.958056618612346</v>
      </c>
      <c r="CT194" s="545">
        <v>-29.8</v>
      </c>
      <c r="CU194" s="545">
        <v>-11.42</v>
      </c>
      <c r="CV194" s="545">
        <v>-24.691852802622609</v>
      </c>
      <c r="CW194" s="545">
        <v>-3.89</v>
      </c>
      <c r="CX194" s="545">
        <v>34.114788501311992</v>
      </c>
      <c r="CY194" s="545">
        <v>5.682694992484004</v>
      </c>
      <c r="CZ194" s="556">
        <v>190.53344237096019</v>
      </c>
      <c r="DA194" s="545"/>
      <c r="DB194" s="556">
        <v>404.45978131889899</v>
      </c>
      <c r="DC194" s="556">
        <v>170.04605028617149</v>
      </c>
      <c r="DD194" s="545">
        <v>0</v>
      </c>
      <c r="DE194" s="554">
        <v>1325.903489868638</v>
      </c>
      <c r="DF194" s="545">
        <v>0.27755010834236488</v>
      </c>
      <c r="DG194" s="556">
        <v>1326.1810399769799</v>
      </c>
    </row>
    <row r="195" spans="1:111">
      <c r="A195" s="568">
        <v>604</v>
      </c>
      <c r="B195" s="576">
        <v>6</v>
      </c>
      <c r="C195" s="577">
        <v>21042</v>
      </c>
      <c r="D195" s="546" t="s">
        <v>226</v>
      </c>
      <c r="E195" s="578">
        <v>11213237.5</v>
      </c>
      <c r="F195" s="578">
        <v>2088984.06</v>
      </c>
      <c r="G195" s="578">
        <v>14235798.199999999</v>
      </c>
      <c r="H195" s="578">
        <v>12948955.25</v>
      </c>
      <c r="I195" s="578">
        <v>1186437.1200000001</v>
      </c>
      <c r="J195" s="578">
        <v>1071313.29</v>
      </c>
      <c r="K195" s="579">
        <v>42744725.420000002</v>
      </c>
      <c r="L195" s="545"/>
      <c r="M195" s="578">
        <v>1218739.0003299089</v>
      </c>
      <c r="N195" s="578">
        <v>0</v>
      </c>
      <c r="O195" s="578">
        <v>0</v>
      </c>
      <c r="P195" s="578">
        <v>2015792.62</v>
      </c>
      <c r="Q195" s="578">
        <v>68689.131523832926</v>
      </c>
      <c r="R195" s="578">
        <v>0</v>
      </c>
      <c r="S195" s="571">
        <v>0</v>
      </c>
      <c r="T195" s="578">
        <v>292588.32669348439</v>
      </c>
      <c r="U195" s="578">
        <v>894189.15</v>
      </c>
      <c r="V195" s="572">
        <v>4489998.2285472266</v>
      </c>
      <c r="W195" s="573"/>
      <c r="X195" s="574">
        <v>47234723.648547232</v>
      </c>
      <c r="Y195" s="555">
        <v>-32589639.18</v>
      </c>
      <c r="Z195" s="584">
        <v>14645084.468547231</v>
      </c>
      <c r="AA195" s="600">
        <v>0.31004911931982188</v>
      </c>
      <c r="AB195" s="600"/>
      <c r="AC195" s="569">
        <v>0</v>
      </c>
      <c r="AD195" s="569">
        <v>0</v>
      </c>
      <c r="AE195" s="569">
        <v>294992.06519770419</v>
      </c>
      <c r="AF195" s="569">
        <v>486833.67091029958</v>
      </c>
      <c r="AG195" s="569">
        <v>313879.20469295792</v>
      </c>
      <c r="AH195" s="570">
        <v>1095704.940800962</v>
      </c>
      <c r="AI195" s="545"/>
      <c r="AJ195" s="545">
        <v>-20621.16</v>
      </c>
      <c r="AK195" s="545">
        <v>-37454.76</v>
      </c>
      <c r="AL195" s="545">
        <v>-20621.16</v>
      </c>
      <c r="AM195" s="545">
        <v>-210.42</v>
      </c>
      <c r="AN195" s="545">
        <v>-369918.36</v>
      </c>
      <c r="AO195" s="545">
        <v>-764035.14575000003</v>
      </c>
      <c r="AP195" s="545">
        <v>3959736.158406503</v>
      </c>
      <c r="AQ195" s="563">
        <v>1119406.225543689</v>
      </c>
      <c r="AR195" s="563">
        <v>-627051.6</v>
      </c>
      <c r="AS195" s="563">
        <v>-240299.64</v>
      </c>
      <c r="AT195" s="563">
        <v>-390248.74990069139</v>
      </c>
      <c r="AU195" s="563">
        <v>-81853.38</v>
      </c>
      <c r="AV195" s="563">
        <v>718329.82025030383</v>
      </c>
      <c r="AW195" s="563">
        <v>-114558.28962229811</v>
      </c>
      <c r="AX195" s="556">
        <v>3130599.5389275062</v>
      </c>
      <c r="AY195" s="545"/>
      <c r="AZ195" s="580">
        <v>-603342.21779457247</v>
      </c>
      <c r="BA195" s="581">
        <v>484856.37410289713</v>
      </c>
      <c r="BB195" s="574"/>
      <c r="BC195" s="585">
        <v>18752903.10458402</v>
      </c>
      <c r="BD195" s="563">
        <v>-687831.11</v>
      </c>
      <c r="BE195" s="574">
        <v>18065071.99458402</v>
      </c>
      <c r="BF195" s="594"/>
      <c r="BG195" s="545">
        <v>532.89789468681681</v>
      </c>
      <c r="BH195" s="545">
        <v>99.276877673224988</v>
      </c>
      <c r="BI195" s="545">
        <v>676.54206824446351</v>
      </c>
      <c r="BJ195" s="545">
        <v>615.3861443779108</v>
      </c>
      <c r="BK195" s="545">
        <v>56.384237239806097</v>
      </c>
      <c r="BL195" s="545">
        <v>50.913092386655251</v>
      </c>
      <c r="BM195" s="556">
        <v>2031.400314608878</v>
      </c>
      <c r="BN195" s="545"/>
      <c r="BO195" s="545">
        <v>57.91935178832378</v>
      </c>
      <c r="BP195" s="545">
        <v>0</v>
      </c>
      <c r="BQ195" s="545">
        <v>0</v>
      </c>
      <c r="BR195" s="545">
        <v>95.798527706491768</v>
      </c>
      <c r="BS195" s="545">
        <v>3.2643822604235782</v>
      </c>
      <c r="BT195" s="545">
        <v>0</v>
      </c>
      <c r="BU195" s="545">
        <v>0</v>
      </c>
      <c r="BV195" s="545">
        <v>13.904967526541411</v>
      </c>
      <c r="BW195" s="545">
        <v>42.495444824636436</v>
      </c>
      <c r="BX195" s="556">
        <v>213.382674106417</v>
      </c>
      <c r="BY195" s="555"/>
      <c r="BZ195" s="556">
        <v>2244.7829887152948</v>
      </c>
      <c r="CA195" s="556">
        <v>-1548.79</v>
      </c>
      <c r="CB195" s="556">
        <v>695.99298871529481</v>
      </c>
      <c r="CC195" s="600">
        <v>0.31004911931982188</v>
      </c>
      <c r="CD195" s="600"/>
      <c r="CE195" s="545">
        <v>0</v>
      </c>
      <c r="CF195" s="545">
        <v>0</v>
      </c>
      <c r="CG195" s="545">
        <v>14.019202794302069</v>
      </c>
      <c r="CH195" s="545">
        <v>23.136283191250811</v>
      </c>
      <c r="CI195" s="545">
        <v>14.91679520449377</v>
      </c>
      <c r="CJ195" s="556">
        <v>52.07228119004666</v>
      </c>
      <c r="CK195" s="545">
        <v>0</v>
      </c>
      <c r="CL195" s="545">
        <v>-0.98</v>
      </c>
      <c r="CM195" s="545">
        <v>-1.78</v>
      </c>
      <c r="CN195" s="545">
        <v>-0.98</v>
      </c>
      <c r="CO195" s="545">
        <v>-0.01</v>
      </c>
      <c r="CP195" s="545">
        <v>-17.579999999999998</v>
      </c>
      <c r="CQ195" s="545">
        <v>-36.310005976142953</v>
      </c>
      <c r="CR195" s="545">
        <v>188.1824996866506</v>
      </c>
      <c r="CS195" s="545">
        <v>53.198661037148973</v>
      </c>
      <c r="CT195" s="545">
        <v>-29.8</v>
      </c>
      <c r="CU195" s="545">
        <v>-11.42</v>
      </c>
      <c r="CV195" s="545">
        <v>-18.54618144191101</v>
      </c>
      <c r="CW195" s="545">
        <v>-3.89</v>
      </c>
      <c r="CX195" s="545">
        <v>34.137906104472187</v>
      </c>
      <c r="CY195" s="545">
        <v>-5.4442681124559504</v>
      </c>
      <c r="CZ195" s="556">
        <v>148.7786112977619</v>
      </c>
      <c r="DA195" s="545"/>
      <c r="DB195" s="556">
        <v>-28.673235329083379</v>
      </c>
      <c r="DC195" s="556">
        <v>23.042314138527569</v>
      </c>
      <c r="DD195" s="545">
        <v>0</v>
      </c>
      <c r="DE195" s="554">
        <v>891.21296001254746</v>
      </c>
      <c r="DF195" s="545">
        <v>-32.688485410132117</v>
      </c>
      <c r="DG195" s="556">
        <v>858.52447460241535</v>
      </c>
    </row>
    <row r="196" spans="1:111">
      <c r="A196" s="568">
        <v>607</v>
      </c>
      <c r="B196" s="576">
        <v>12</v>
      </c>
      <c r="C196" s="577">
        <v>3999</v>
      </c>
      <c r="D196" s="546" t="s">
        <v>227</v>
      </c>
      <c r="E196" s="578">
        <v>1417353.22</v>
      </c>
      <c r="F196" s="578">
        <v>333855.90000000002</v>
      </c>
      <c r="G196" s="578">
        <v>1879583</v>
      </c>
      <c r="H196" s="578">
        <v>1828087.8</v>
      </c>
      <c r="I196" s="578">
        <v>241837.68</v>
      </c>
      <c r="J196" s="578">
        <v>160778.76</v>
      </c>
      <c r="K196" s="579">
        <v>5861496.3599999994</v>
      </c>
      <c r="L196" s="545"/>
      <c r="M196" s="578">
        <v>365454.64340522082</v>
      </c>
      <c r="N196" s="578">
        <v>0</v>
      </c>
      <c r="O196" s="578">
        <v>0</v>
      </c>
      <c r="P196" s="578">
        <v>116218.66</v>
      </c>
      <c r="Q196" s="578">
        <v>678809.24842429929</v>
      </c>
      <c r="R196" s="578">
        <v>0</v>
      </c>
      <c r="S196" s="571">
        <v>0</v>
      </c>
      <c r="T196" s="578">
        <v>94807.241061470777</v>
      </c>
      <c r="U196" s="578">
        <v>220214.51500000001</v>
      </c>
      <c r="V196" s="572">
        <v>1475504.307890991</v>
      </c>
      <c r="W196" s="573"/>
      <c r="X196" s="574">
        <v>7337000.6678909902</v>
      </c>
      <c r="Y196" s="555">
        <v>-6193611.21</v>
      </c>
      <c r="Z196" s="584">
        <v>1143389.45789099</v>
      </c>
      <c r="AA196" s="600">
        <v>0.15583881065935021</v>
      </c>
      <c r="AB196" s="600"/>
      <c r="AC196" s="569">
        <v>165522.161112</v>
      </c>
      <c r="AD196" s="569">
        <v>0</v>
      </c>
      <c r="AE196" s="569">
        <v>40059.279068881093</v>
      </c>
      <c r="AF196" s="569">
        <v>70662.108452058077</v>
      </c>
      <c r="AG196" s="569">
        <v>0</v>
      </c>
      <c r="AH196" s="570">
        <v>276243.54863293917</v>
      </c>
      <c r="AI196" s="545"/>
      <c r="AJ196" s="545">
        <v>-3919.02</v>
      </c>
      <c r="AK196" s="545">
        <v>-7118.22</v>
      </c>
      <c r="AL196" s="545">
        <v>-3919.02</v>
      </c>
      <c r="AM196" s="545">
        <v>-39.99</v>
      </c>
      <c r="AN196" s="545">
        <v>-70302.42</v>
      </c>
      <c r="AO196" s="545">
        <v>-131793.20000000001</v>
      </c>
      <c r="AP196" s="545">
        <v>-553300.11810468417</v>
      </c>
      <c r="AQ196" s="563">
        <v>-25010.98642481324</v>
      </c>
      <c r="AR196" s="563">
        <v>-119170.2</v>
      </c>
      <c r="AS196" s="563">
        <v>-45668.58</v>
      </c>
      <c r="AT196" s="563">
        <v>-68426.198710448967</v>
      </c>
      <c r="AU196" s="563">
        <v>-15556.11</v>
      </c>
      <c r="AV196" s="563">
        <v>127735.0978747631</v>
      </c>
      <c r="AW196" s="563">
        <v>39988.77350345219</v>
      </c>
      <c r="AX196" s="556">
        <v>-876500.191861731</v>
      </c>
      <c r="AY196" s="545"/>
      <c r="AZ196" s="580">
        <v>2659985.6987212952</v>
      </c>
      <c r="BA196" s="581">
        <v>689376.26028880372</v>
      </c>
      <c r="BB196" s="574"/>
      <c r="BC196" s="585">
        <v>3892494.7736722981</v>
      </c>
      <c r="BD196" s="563">
        <v>-131905.55499999999</v>
      </c>
      <c r="BE196" s="574">
        <v>3760589.218672297</v>
      </c>
      <c r="BF196" s="594"/>
      <c r="BG196" s="545">
        <v>354.42691172793201</v>
      </c>
      <c r="BH196" s="545">
        <v>83.484846211552878</v>
      </c>
      <c r="BI196" s="545">
        <v>470.01325331332828</v>
      </c>
      <c r="BJ196" s="545">
        <v>457.13623405851462</v>
      </c>
      <c r="BK196" s="545">
        <v>60.474538634658657</v>
      </c>
      <c r="BL196" s="545">
        <v>40.204741185296321</v>
      </c>
      <c r="BM196" s="556">
        <v>1465.740525131283</v>
      </c>
      <c r="BN196" s="545"/>
      <c r="BO196" s="545">
        <v>91.38650747817475</v>
      </c>
      <c r="BP196" s="545">
        <v>0</v>
      </c>
      <c r="BQ196" s="545">
        <v>0</v>
      </c>
      <c r="BR196" s="545">
        <v>29.06193048262066</v>
      </c>
      <c r="BS196" s="545">
        <v>169.74474829314809</v>
      </c>
      <c r="BT196" s="545">
        <v>0</v>
      </c>
      <c r="BU196" s="545">
        <v>0</v>
      </c>
      <c r="BV196" s="545">
        <v>23.707737199667609</v>
      </c>
      <c r="BW196" s="545">
        <v>55.067395598899743</v>
      </c>
      <c r="BX196" s="556">
        <v>368.96831905251088</v>
      </c>
      <c r="BY196" s="555"/>
      <c r="BZ196" s="556">
        <v>1834.708844183793</v>
      </c>
      <c r="CA196" s="556">
        <v>-1548.79</v>
      </c>
      <c r="CB196" s="556">
        <v>285.91884418379351</v>
      </c>
      <c r="CC196" s="600">
        <v>0.15583881065935021</v>
      </c>
      <c r="CD196" s="600"/>
      <c r="CE196" s="545">
        <v>41.390887999999997</v>
      </c>
      <c r="CF196" s="545">
        <v>0</v>
      </c>
      <c r="CG196" s="545">
        <v>10.01732409824483</v>
      </c>
      <c r="CH196" s="545">
        <v>17.66994459916431</v>
      </c>
      <c r="CI196" s="545">
        <v>0</v>
      </c>
      <c r="CJ196" s="556">
        <v>69.078156697409142</v>
      </c>
      <c r="CK196" s="545">
        <v>0</v>
      </c>
      <c r="CL196" s="545">
        <v>-0.98</v>
      </c>
      <c r="CM196" s="545">
        <v>-1.78</v>
      </c>
      <c r="CN196" s="545">
        <v>-0.98</v>
      </c>
      <c r="CO196" s="545">
        <v>-0.01</v>
      </c>
      <c r="CP196" s="545">
        <v>-17.579999999999998</v>
      </c>
      <c r="CQ196" s="545">
        <v>-32.956539134783696</v>
      </c>
      <c r="CR196" s="545">
        <v>-138.35961943102879</v>
      </c>
      <c r="CS196" s="545">
        <v>-6.2543101837492472</v>
      </c>
      <c r="CT196" s="545">
        <v>-29.8</v>
      </c>
      <c r="CU196" s="545">
        <v>-11.42</v>
      </c>
      <c r="CV196" s="545">
        <v>-17.110827384458361</v>
      </c>
      <c r="CW196" s="545">
        <v>-3.89</v>
      </c>
      <c r="CX196" s="545">
        <v>31.94175990866794</v>
      </c>
      <c r="CY196" s="545">
        <v>9.9996932991878449</v>
      </c>
      <c r="CZ196" s="556">
        <v>-219.1798429261643</v>
      </c>
      <c r="DA196" s="545"/>
      <c r="DB196" s="556">
        <v>665.1627153591636</v>
      </c>
      <c r="DC196" s="556">
        <v>172.3871618626666</v>
      </c>
      <c r="DD196" s="545">
        <v>0</v>
      </c>
      <c r="DE196" s="554">
        <v>973.36703517686863</v>
      </c>
      <c r="DF196" s="545">
        <v>-32.98463490872718</v>
      </c>
      <c r="DG196" s="556">
        <v>940.3824002681414</v>
      </c>
    </row>
    <row r="197" spans="1:111">
      <c r="A197" s="568">
        <v>608</v>
      </c>
      <c r="B197" s="576">
        <v>4</v>
      </c>
      <c r="C197" s="577">
        <v>1931</v>
      </c>
      <c r="D197" s="546" t="s">
        <v>228</v>
      </c>
      <c r="E197" s="578">
        <v>798382.51</v>
      </c>
      <c r="F197" s="578">
        <v>171697.32</v>
      </c>
      <c r="G197" s="578">
        <v>923447.3</v>
      </c>
      <c r="H197" s="578">
        <v>761703.25</v>
      </c>
      <c r="I197" s="578">
        <v>116284.32</v>
      </c>
      <c r="J197" s="578">
        <v>80991.87</v>
      </c>
      <c r="K197" s="579">
        <v>2852506.57</v>
      </c>
      <c r="L197" s="545"/>
      <c r="M197" s="578">
        <v>136485.00983390061</v>
      </c>
      <c r="N197" s="578">
        <v>0</v>
      </c>
      <c r="O197" s="578">
        <v>0</v>
      </c>
      <c r="P197" s="578">
        <v>68128.179999999993</v>
      </c>
      <c r="Q197" s="578">
        <v>254121.10289374791</v>
      </c>
      <c r="R197" s="578">
        <v>0</v>
      </c>
      <c r="S197" s="571">
        <v>0</v>
      </c>
      <c r="T197" s="578">
        <v>70731.679625823235</v>
      </c>
      <c r="U197" s="578">
        <v>82124.544999999998</v>
      </c>
      <c r="V197" s="572">
        <v>611590.51735347183</v>
      </c>
      <c r="W197" s="573"/>
      <c r="X197" s="574">
        <v>3464097.0873534721</v>
      </c>
      <c r="Y197" s="555">
        <v>-2990713.49</v>
      </c>
      <c r="Z197" s="584">
        <v>473383.59735347191</v>
      </c>
      <c r="AA197" s="600">
        <v>0.13665425229612471</v>
      </c>
      <c r="AB197" s="600"/>
      <c r="AC197" s="569">
        <v>13996.502058</v>
      </c>
      <c r="AD197" s="569">
        <v>0</v>
      </c>
      <c r="AE197" s="569">
        <v>19417.775258283469</v>
      </c>
      <c r="AF197" s="569">
        <v>35382.94261868437</v>
      </c>
      <c r="AG197" s="569">
        <v>0</v>
      </c>
      <c r="AH197" s="570">
        <v>68797.219934967841</v>
      </c>
      <c r="AI197" s="545"/>
      <c r="AJ197" s="545">
        <v>-1892.38</v>
      </c>
      <c r="AK197" s="545">
        <v>-3437.18</v>
      </c>
      <c r="AL197" s="545">
        <v>-1892.38</v>
      </c>
      <c r="AM197" s="545">
        <v>-19.309999999999999</v>
      </c>
      <c r="AN197" s="545">
        <v>-33946.980000000003</v>
      </c>
      <c r="AO197" s="545">
        <v>-59450.44</v>
      </c>
      <c r="AP197" s="545">
        <v>-196109.86067561631</v>
      </c>
      <c r="AQ197" s="563">
        <v>-87684.781316255656</v>
      </c>
      <c r="AR197" s="563">
        <v>-57543.8</v>
      </c>
      <c r="AS197" s="563">
        <v>-22052.02</v>
      </c>
      <c r="AT197" s="563">
        <v>-23971.035822179379</v>
      </c>
      <c r="AU197" s="563">
        <v>-7511.59</v>
      </c>
      <c r="AV197" s="563">
        <v>99936.001041662501</v>
      </c>
      <c r="AW197" s="563">
        <v>-76.68923518146039</v>
      </c>
      <c r="AX197" s="556">
        <v>-395652.44600757031</v>
      </c>
      <c r="AY197" s="545"/>
      <c r="AZ197" s="580">
        <v>975586.69683669822</v>
      </c>
      <c r="BA197" s="581">
        <v>220508.36130984221</v>
      </c>
      <c r="BB197" s="574"/>
      <c r="BC197" s="585">
        <v>1342623.42942741</v>
      </c>
      <c r="BD197" s="563">
        <v>-22967.75</v>
      </c>
      <c r="BE197" s="574">
        <v>1319655.67942741</v>
      </c>
      <c r="BF197" s="594"/>
      <c r="BG197" s="545">
        <v>413.45546866908342</v>
      </c>
      <c r="BH197" s="545">
        <v>88.916271361988606</v>
      </c>
      <c r="BI197" s="545">
        <v>478.22232004142933</v>
      </c>
      <c r="BJ197" s="545">
        <v>394.46051268772658</v>
      </c>
      <c r="BK197" s="545">
        <v>60.219741066804758</v>
      </c>
      <c r="BL197" s="545">
        <v>41.9429673744174</v>
      </c>
      <c r="BM197" s="556">
        <v>1477.2172812014501</v>
      </c>
      <c r="BN197" s="545"/>
      <c r="BO197" s="545">
        <v>70.680999396116306</v>
      </c>
      <c r="BP197" s="545">
        <v>0</v>
      </c>
      <c r="BQ197" s="545">
        <v>0</v>
      </c>
      <c r="BR197" s="545">
        <v>35.281294665976183</v>
      </c>
      <c r="BS197" s="545">
        <v>131.60077829816049</v>
      </c>
      <c r="BT197" s="545">
        <v>0</v>
      </c>
      <c r="BU197" s="545">
        <v>0</v>
      </c>
      <c r="BV197" s="545">
        <v>36.629559619794527</v>
      </c>
      <c r="BW197" s="545">
        <v>42.529541688244429</v>
      </c>
      <c r="BX197" s="556">
        <v>316.72217366829199</v>
      </c>
      <c r="BY197" s="555"/>
      <c r="BZ197" s="556">
        <v>1793.9394548697419</v>
      </c>
      <c r="CA197" s="556">
        <v>-1548.79</v>
      </c>
      <c r="CB197" s="556">
        <v>245.14945486974199</v>
      </c>
      <c r="CC197" s="600">
        <v>0.13665425229612471</v>
      </c>
      <c r="CD197" s="600"/>
      <c r="CE197" s="545">
        <v>7.2483180000000003</v>
      </c>
      <c r="CF197" s="545">
        <v>0</v>
      </c>
      <c r="CG197" s="545">
        <v>10.05581318398937</v>
      </c>
      <c r="CH197" s="545">
        <v>18.32363677818973</v>
      </c>
      <c r="CI197" s="545">
        <v>0</v>
      </c>
      <c r="CJ197" s="556">
        <v>35.627767962179099</v>
      </c>
      <c r="CK197" s="545">
        <v>0</v>
      </c>
      <c r="CL197" s="545">
        <v>-0.98</v>
      </c>
      <c r="CM197" s="545">
        <v>-1.78</v>
      </c>
      <c r="CN197" s="545">
        <v>-0.98</v>
      </c>
      <c r="CO197" s="545">
        <v>-9.9999999999999985E-3</v>
      </c>
      <c r="CP197" s="545">
        <v>-17.579999999999998</v>
      </c>
      <c r="CQ197" s="545">
        <v>-30.787384774728121</v>
      </c>
      <c r="CR197" s="545">
        <v>-101.5587056839028</v>
      </c>
      <c r="CS197" s="545">
        <v>-45.409001199510953</v>
      </c>
      <c r="CT197" s="545">
        <v>-29.8</v>
      </c>
      <c r="CU197" s="545">
        <v>-11.42</v>
      </c>
      <c r="CV197" s="545">
        <v>-12.413793797089269</v>
      </c>
      <c r="CW197" s="545">
        <v>-3.89</v>
      </c>
      <c r="CX197" s="545">
        <v>51.753496137577677</v>
      </c>
      <c r="CY197" s="545">
        <v>-3.9714777411424332E-2</v>
      </c>
      <c r="CZ197" s="556">
        <v>-204.89510409506491</v>
      </c>
      <c r="DA197" s="545"/>
      <c r="DB197" s="556">
        <v>505.22356128259878</v>
      </c>
      <c r="DC197" s="556">
        <v>114.19386914026011</v>
      </c>
      <c r="DD197" s="545">
        <v>0</v>
      </c>
      <c r="DE197" s="554">
        <v>695.29954915971518</v>
      </c>
      <c r="DF197" s="545">
        <v>-11.894225789746249</v>
      </c>
      <c r="DG197" s="556">
        <v>683.40532336996898</v>
      </c>
    </row>
    <row r="198" spans="1:111">
      <c r="A198" s="568">
        <v>609</v>
      </c>
      <c r="B198" s="576">
        <v>4</v>
      </c>
      <c r="C198" s="577">
        <v>83305</v>
      </c>
      <c r="D198" s="546" t="s">
        <v>229</v>
      </c>
      <c r="E198" s="578">
        <v>33200153.59</v>
      </c>
      <c r="F198" s="578">
        <v>6400494.54</v>
      </c>
      <c r="G198" s="578">
        <v>39226080</v>
      </c>
      <c r="H198" s="578">
        <v>36811040.700000003</v>
      </c>
      <c r="I198" s="578">
        <v>5018974.5</v>
      </c>
      <c r="J198" s="578">
        <v>4058716.919999999</v>
      </c>
      <c r="K198" s="579">
        <v>124715460.25</v>
      </c>
      <c r="L198" s="545"/>
      <c r="M198" s="578">
        <v>7386505.7756160721</v>
      </c>
      <c r="N198" s="578">
        <v>0</v>
      </c>
      <c r="O198" s="578">
        <v>0</v>
      </c>
      <c r="P198" s="578">
        <v>9744333.5099999998</v>
      </c>
      <c r="Q198" s="578">
        <v>975660.69412917644</v>
      </c>
      <c r="R198" s="578">
        <v>0</v>
      </c>
      <c r="S198" s="571">
        <v>278395.26</v>
      </c>
      <c r="T198" s="578">
        <v>2314664.4144745339</v>
      </c>
      <c r="U198" s="578">
        <v>4981677.415</v>
      </c>
      <c r="V198" s="572">
        <v>25681237.069219779</v>
      </c>
      <c r="W198" s="573"/>
      <c r="X198" s="574">
        <v>150396697.3192198</v>
      </c>
      <c r="Y198" s="555">
        <v>-129021950.95</v>
      </c>
      <c r="Z198" s="584">
        <v>21374746.369219769</v>
      </c>
      <c r="AA198" s="600">
        <v>0.14212244517478639</v>
      </c>
      <c r="AB198" s="600"/>
      <c r="AC198" s="569">
        <v>0</v>
      </c>
      <c r="AD198" s="569">
        <v>0</v>
      </c>
      <c r="AE198" s="569">
        <v>1207030.61659613</v>
      </c>
      <c r="AF198" s="569">
        <v>1680270.360098724</v>
      </c>
      <c r="AG198" s="569">
        <v>0</v>
      </c>
      <c r="AH198" s="570">
        <v>2887300.976694854</v>
      </c>
      <c r="AI198" s="545"/>
      <c r="AJ198" s="545">
        <v>-81638.899999999994</v>
      </c>
      <c r="AK198" s="545">
        <v>-148282.9</v>
      </c>
      <c r="AL198" s="545">
        <v>-81638.899999999994</v>
      </c>
      <c r="AM198" s="545">
        <v>-833.05000000000007</v>
      </c>
      <c r="AN198" s="545">
        <v>-1464501.9</v>
      </c>
      <c r="AO198" s="545">
        <v>-4770160.2378000002</v>
      </c>
      <c r="AP198" s="545">
        <v>-15791580.061469169</v>
      </c>
      <c r="AQ198" s="563">
        <v>-2117041.6971583078</v>
      </c>
      <c r="AR198" s="563">
        <v>-2482489</v>
      </c>
      <c r="AS198" s="563">
        <v>-951343.1</v>
      </c>
      <c r="AT198" s="563">
        <v>-456321.20945855707</v>
      </c>
      <c r="AU198" s="563">
        <v>-324056.45</v>
      </c>
      <c r="AV198" s="563">
        <v>4695710.6358370222</v>
      </c>
      <c r="AW198" s="563">
        <v>34497.750989888329</v>
      </c>
      <c r="AX198" s="556">
        <v>-23939679.019059122</v>
      </c>
      <c r="AY198" s="545"/>
      <c r="AZ198" s="580">
        <v>21038615.355013881</v>
      </c>
      <c r="BA198" s="581">
        <v>7610644.6145432806</v>
      </c>
      <c r="BB198" s="574"/>
      <c r="BC198" s="585">
        <v>28971628.29641265</v>
      </c>
      <c r="BD198" s="563">
        <v>-3671606.8475000001</v>
      </c>
      <c r="BE198" s="574">
        <v>25300021.44891265</v>
      </c>
      <c r="BF198" s="594"/>
      <c r="BG198" s="545">
        <v>398.53734577756438</v>
      </c>
      <c r="BH198" s="545">
        <v>76.832057379509038</v>
      </c>
      <c r="BI198" s="545">
        <v>470.87305683932539</v>
      </c>
      <c r="BJ198" s="545">
        <v>441.88272852769938</v>
      </c>
      <c r="BK198" s="545">
        <v>60.248178380649421</v>
      </c>
      <c r="BL198" s="545">
        <v>48.721168237200636</v>
      </c>
      <c r="BM198" s="556">
        <v>1497.094535141948</v>
      </c>
      <c r="BN198" s="545"/>
      <c r="BO198" s="545">
        <v>88.668216501003201</v>
      </c>
      <c r="BP198" s="545">
        <v>0</v>
      </c>
      <c r="BQ198" s="545">
        <v>0</v>
      </c>
      <c r="BR198" s="545">
        <v>116.9717725226577</v>
      </c>
      <c r="BS198" s="545">
        <v>11.711910379079001</v>
      </c>
      <c r="BT198" s="545">
        <v>0</v>
      </c>
      <c r="BU198" s="545">
        <v>3.3418793589820539</v>
      </c>
      <c r="BV198" s="545">
        <v>27.785420016500019</v>
      </c>
      <c r="BW198" s="545">
        <v>59.80046113678651</v>
      </c>
      <c r="BX198" s="556">
        <v>308.27965991500849</v>
      </c>
      <c r="BY198" s="555"/>
      <c r="BZ198" s="556">
        <v>1805.374195056957</v>
      </c>
      <c r="CA198" s="556">
        <v>-1548.79</v>
      </c>
      <c r="CB198" s="556">
        <v>256.58419505695662</v>
      </c>
      <c r="CC198" s="600">
        <v>0.1421224451747865</v>
      </c>
      <c r="CD198" s="600"/>
      <c r="CE198" s="545">
        <v>0</v>
      </c>
      <c r="CF198" s="545">
        <v>0</v>
      </c>
      <c r="CG198" s="545">
        <v>14.48929375903163</v>
      </c>
      <c r="CH198" s="545">
        <v>20.1701021559177</v>
      </c>
      <c r="CI198" s="545">
        <v>0</v>
      </c>
      <c r="CJ198" s="556">
        <v>34.659395914949329</v>
      </c>
      <c r="CK198" s="545">
        <v>0</v>
      </c>
      <c r="CL198" s="545">
        <v>-0.98</v>
      </c>
      <c r="CM198" s="545">
        <v>-1.78</v>
      </c>
      <c r="CN198" s="545">
        <v>-0.98</v>
      </c>
      <c r="CO198" s="545">
        <v>-0.01</v>
      </c>
      <c r="CP198" s="545">
        <v>-17.579999999999998</v>
      </c>
      <c r="CQ198" s="545">
        <v>-57.26139172678711</v>
      </c>
      <c r="CR198" s="545">
        <v>-189.56341229781131</v>
      </c>
      <c r="CS198" s="545">
        <v>-25.413140833783189</v>
      </c>
      <c r="CT198" s="545">
        <v>-29.8</v>
      </c>
      <c r="CU198" s="545">
        <v>-11.42</v>
      </c>
      <c r="CV198" s="545">
        <v>-5.4777169372613548</v>
      </c>
      <c r="CW198" s="545">
        <v>-3.89</v>
      </c>
      <c r="CX198" s="545">
        <v>56.367692645543748</v>
      </c>
      <c r="CY198" s="545">
        <v>0.41411381057425523</v>
      </c>
      <c r="CZ198" s="556">
        <v>-287.37385533952488</v>
      </c>
      <c r="DA198" s="545"/>
      <c r="DB198" s="556">
        <v>252.54925100550841</v>
      </c>
      <c r="DC198" s="556">
        <v>91.358797365623673</v>
      </c>
      <c r="DD198" s="545">
        <v>0</v>
      </c>
      <c r="DE198" s="554">
        <v>347.77778400351298</v>
      </c>
      <c r="DF198" s="545">
        <v>-44.074267420923107</v>
      </c>
      <c r="DG198" s="556">
        <v>303.70351658258988</v>
      </c>
    </row>
    <row r="199" spans="1:111">
      <c r="A199" s="546">
        <v>611</v>
      </c>
      <c r="B199" s="576">
        <v>1</v>
      </c>
      <c r="C199" s="577">
        <v>4961</v>
      </c>
      <c r="D199" s="546" t="s">
        <v>230</v>
      </c>
      <c r="E199" s="578">
        <v>2556618.15</v>
      </c>
      <c r="F199" s="578">
        <v>372010.86</v>
      </c>
      <c r="G199" s="578">
        <v>3113570.1</v>
      </c>
      <c r="H199" s="578">
        <v>3074511.3</v>
      </c>
      <c r="I199" s="578">
        <v>283267.48</v>
      </c>
      <c r="J199" s="578">
        <v>250894.05</v>
      </c>
      <c r="K199" s="579">
        <v>9650871.9400000013</v>
      </c>
      <c r="L199" s="545"/>
      <c r="M199" s="578">
        <v>253542.7133570044</v>
      </c>
      <c r="N199" s="578">
        <v>0</v>
      </c>
      <c r="O199" s="578">
        <v>0</v>
      </c>
      <c r="P199" s="578">
        <v>386727.61</v>
      </c>
      <c r="Q199" s="578">
        <v>123626.9385102245</v>
      </c>
      <c r="R199" s="578">
        <v>0</v>
      </c>
      <c r="S199" s="571">
        <v>0</v>
      </c>
      <c r="T199" s="578">
        <v>121348.496022897</v>
      </c>
      <c r="U199" s="578">
        <v>180912.95250000001</v>
      </c>
      <c r="V199" s="572">
        <v>1066158.7103901261</v>
      </c>
      <c r="W199" s="573"/>
      <c r="X199" s="574">
        <v>10717030.65039013</v>
      </c>
      <c r="Y199" s="555">
        <v>-7683547.1899999985</v>
      </c>
      <c r="Z199" s="584">
        <v>3033483.4603901282</v>
      </c>
      <c r="AA199" s="600">
        <v>0.28305260657994868</v>
      </c>
      <c r="AB199" s="600"/>
      <c r="AC199" s="569">
        <v>0</v>
      </c>
      <c r="AD199" s="569">
        <v>0</v>
      </c>
      <c r="AE199" s="569">
        <v>30540.091774222081</v>
      </c>
      <c r="AF199" s="569">
        <v>94127.271656221521</v>
      </c>
      <c r="AG199" s="569">
        <v>0</v>
      </c>
      <c r="AH199" s="570">
        <v>124667.3634304436</v>
      </c>
      <c r="AI199" s="545"/>
      <c r="AJ199" s="545">
        <v>-4861.78</v>
      </c>
      <c r="AK199" s="545">
        <v>-8830.58</v>
      </c>
      <c r="AL199" s="545">
        <v>-4861.78</v>
      </c>
      <c r="AM199" s="545">
        <v>-49.61</v>
      </c>
      <c r="AN199" s="545">
        <v>-87214.37999999999</v>
      </c>
      <c r="AO199" s="545">
        <v>-117371.91499999999</v>
      </c>
      <c r="AP199" s="545">
        <v>516078.08943939657</v>
      </c>
      <c r="AQ199" s="545">
        <v>-21180.049941844722</v>
      </c>
      <c r="AR199" s="545">
        <v>-147837.79999999999</v>
      </c>
      <c r="AS199" s="545">
        <v>-56654.62</v>
      </c>
      <c r="AT199" s="563">
        <v>-85041.337573897006</v>
      </c>
      <c r="AU199" s="563">
        <v>-19298.29</v>
      </c>
      <c r="AV199" s="545">
        <v>79791.304038794333</v>
      </c>
      <c r="AW199" s="545">
        <v>-26219.699267565589</v>
      </c>
      <c r="AX199" s="556">
        <v>16447.55169488359</v>
      </c>
      <c r="AY199" s="545"/>
      <c r="AZ199" s="580">
        <v>806296.19293071702</v>
      </c>
      <c r="BA199" s="581">
        <v>370475.26516095269</v>
      </c>
      <c r="BB199" s="574"/>
      <c r="BC199" s="585">
        <v>4351369.8336071251</v>
      </c>
      <c r="BD199" s="563">
        <v>6148.289999999979</v>
      </c>
      <c r="BE199" s="574">
        <v>4357518.1236071251</v>
      </c>
      <c r="BF199" s="594"/>
      <c r="BG199" s="545">
        <v>515.34330780084656</v>
      </c>
      <c r="BH199" s="545">
        <v>74.987071155009062</v>
      </c>
      <c r="BI199" s="545">
        <v>627.60937311026009</v>
      </c>
      <c r="BJ199" s="545">
        <v>619.73620237855266</v>
      </c>
      <c r="BK199" s="545">
        <v>57.098867163878253</v>
      </c>
      <c r="BL199" s="545">
        <v>50.573281596452333</v>
      </c>
      <c r="BM199" s="556">
        <v>1945.348103204999</v>
      </c>
      <c r="BN199" s="545"/>
      <c r="BO199" s="545">
        <v>51.107178664987792</v>
      </c>
      <c r="BP199" s="545">
        <v>0</v>
      </c>
      <c r="BQ199" s="545">
        <v>0</v>
      </c>
      <c r="BR199" s="545">
        <v>77.95355976617617</v>
      </c>
      <c r="BS199" s="545">
        <v>24.919761844431459</v>
      </c>
      <c r="BT199" s="545">
        <v>0</v>
      </c>
      <c r="BU199" s="545">
        <v>0</v>
      </c>
      <c r="BV199" s="545">
        <v>24.460491034649671</v>
      </c>
      <c r="BW199" s="545">
        <v>36.467033360209641</v>
      </c>
      <c r="BX199" s="556">
        <v>214.90802467045469</v>
      </c>
      <c r="BY199" s="555"/>
      <c r="BZ199" s="556">
        <v>2160.2561278754538</v>
      </c>
      <c r="CA199" s="556">
        <v>-1548.79</v>
      </c>
      <c r="CB199" s="556">
        <v>611.46612787545416</v>
      </c>
      <c r="CC199" s="600">
        <v>0.28305260657994857</v>
      </c>
      <c r="CD199" s="600"/>
      <c r="CE199" s="545">
        <v>0</v>
      </c>
      <c r="CF199" s="545">
        <v>0</v>
      </c>
      <c r="CG199" s="545">
        <v>6.1560354312078367</v>
      </c>
      <c r="CH199" s="545">
        <v>18.973447219556849</v>
      </c>
      <c r="CI199" s="545">
        <v>0</v>
      </c>
      <c r="CJ199" s="556">
        <v>25.129482650764679</v>
      </c>
      <c r="CK199" s="545">
        <v>0</v>
      </c>
      <c r="CL199" s="545">
        <v>-0.98</v>
      </c>
      <c r="CM199" s="545">
        <v>-1.78</v>
      </c>
      <c r="CN199" s="545">
        <v>-0.98</v>
      </c>
      <c r="CO199" s="545">
        <v>-0.01</v>
      </c>
      <c r="CP199" s="545">
        <v>-17.579999999999998</v>
      </c>
      <c r="CQ199" s="545">
        <v>-23.658922596250751</v>
      </c>
      <c r="CR199" s="545">
        <v>104.0270287118316</v>
      </c>
      <c r="CS199" s="545">
        <v>-4.2693106111358032</v>
      </c>
      <c r="CT199" s="545">
        <v>-29.8</v>
      </c>
      <c r="CU199" s="545">
        <v>-11.42</v>
      </c>
      <c r="CV199" s="545">
        <v>-17.141974919148758</v>
      </c>
      <c r="CW199" s="545">
        <v>-3.89</v>
      </c>
      <c r="CX199" s="545">
        <v>16.083713775205471</v>
      </c>
      <c r="CY199" s="545">
        <v>-5.2851641337564184</v>
      </c>
      <c r="CZ199" s="556">
        <v>3.315370226745332</v>
      </c>
      <c r="DA199" s="545"/>
      <c r="DB199" s="556">
        <v>162.5269487866795</v>
      </c>
      <c r="DC199" s="556">
        <v>74.677537827243029</v>
      </c>
      <c r="DD199" s="545">
        <v>0</v>
      </c>
      <c r="DE199" s="554">
        <v>877.11546736688672</v>
      </c>
      <c r="DF199" s="545">
        <v>1.2393247329167461</v>
      </c>
      <c r="DG199" s="556">
        <v>878.35479209980349</v>
      </c>
    </row>
    <row r="200" spans="1:111">
      <c r="A200" s="568">
        <v>614</v>
      </c>
      <c r="B200" s="576">
        <v>19</v>
      </c>
      <c r="C200" s="577">
        <v>2878</v>
      </c>
      <c r="D200" s="546" t="s">
        <v>231</v>
      </c>
      <c r="E200" s="578">
        <v>592058.94000000006</v>
      </c>
      <c r="F200" s="578">
        <v>104926.14</v>
      </c>
      <c r="G200" s="578">
        <v>817210</v>
      </c>
      <c r="H200" s="578">
        <v>789401.54999999993</v>
      </c>
      <c r="I200" s="578">
        <v>185661.68</v>
      </c>
      <c r="J200" s="578">
        <v>111891</v>
      </c>
      <c r="K200" s="579">
        <v>2601149.31</v>
      </c>
      <c r="L200" s="545"/>
      <c r="M200" s="578">
        <v>228261.51383769329</v>
      </c>
      <c r="N200" s="578">
        <v>0</v>
      </c>
      <c r="O200" s="578">
        <v>0</v>
      </c>
      <c r="P200" s="578">
        <v>136256.35999999999</v>
      </c>
      <c r="Q200" s="578">
        <v>2564368.9343701638</v>
      </c>
      <c r="R200" s="578">
        <v>0</v>
      </c>
      <c r="S200" s="571">
        <v>0</v>
      </c>
      <c r="T200" s="578">
        <v>89526.004752476845</v>
      </c>
      <c r="U200" s="578">
        <v>139221.85500000001</v>
      </c>
      <c r="V200" s="572">
        <v>3157634.6679603341</v>
      </c>
      <c r="W200" s="573"/>
      <c r="X200" s="574">
        <v>5758783.9779603342</v>
      </c>
      <c r="Y200" s="555">
        <v>-4457417.62</v>
      </c>
      <c r="Z200" s="584">
        <v>1301366.357960334</v>
      </c>
      <c r="AA200" s="600">
        <v>0.22597936698803839</v>
      </c>
      <c r="AB200" s="600"/>
      <c r="AC200" s="569">
        <v>1042965.4811729999</v>
      </c>
      <c r="AD200" s="569">
        <v>0</v>
      </c>
      <c r="AE200" s="569">
        <v>35915.913935353987</v>
      </c>
      <c r="AF200" s="569">
        <v>58738.571264136757</v>
      </c>
      <c r="AG200" s="569">
        <v>0</v>
      </c>
      <c r="AH200" s="570">
        <v>1137619.9663724911</v>
      </c>
      <c r="AI200" s="545"/>
      <c r="AJ200" s="545">
        <v>-2820.44</v>
      </c>
      <c r="AK200" s="545">
        <v>-5122.84</v>
      </c>
      <c r="AL200" s="545">
        <v>-2820.44</v>
      </c>
      <c r="AM200" s="545">
        <v>-28.78</v>
      </c>
      <c r="AN200" s="545">
        <v>-50595.24</v>
      </c>
      <c r="AO200" s="545">
        <v>-52647.794999999998</v>
      </c>
      <c r="AP200" s="545">
        <v>-682283.78183482669</v>
      </c>
      <c r="AQ200" s="563">
        <v>-335029.07417634252</v>
      </c>
      <c r="AR200" s="563">
        <v>-85764.400000000009</v>
      </c>
      <c r="AS200" s="563">
        <v>-32866.76</v>
      </c>
      <c r="AT200" s="563">
        <v>-60169.917567625591</v>
      </c>
      <c r="AU200" s="563">
        <v>-11195.42</v>
      </c>
      <c r="AV200" s="563">
        <v>171221.5391250276</v>
      </c>
      <c r="AW200" s="563">
        <v>14356.34526623847</v>
      </c>
      <c r="AX200" s="556">
        <v>-1135767.004187529</v>
      </c>
      <c r="AY200" s="545"/>
      <c r="AZ200" s="580">
        <v>1513412.036583707</v>
      </c>
      <c r="BA200" s="581">
        <v>585001.77261205122</v>
      </c>
      <c r="BB200" s="574"/>
      <c r="BC200" s="585">
        <v>3401633.1293410538</v>
      </c>
      <c r="BD200" s="563">
        <v>-68903.25</v>
      </c>
      <c r="BE200" s="574">
        <v>3332729.8793410538</v>
      </c>
      <c r="BF200" s="594"/>
      <c r="BG200" s="545">
        <v>205.71888116747741</v>
      </c>
      <c r="BH200" s="545">
        <v>36.458005559416257</v>
      </c>
      <c r="BI200" s="545">
        <v>283.95066018068098</v>
      </c>
      <c r="BJ200" s="545">
        <v>274.28823835997218</v>
      </c>
      <c r="BK200" s="545">
        <v>64.510660180681029</v>
      </c>
      <c r="BL200" s="545">
        <v>38.87804030576789</v>
      </c>
      <c r="BM200" s="556">
        <v>903.80448575399589</v>
      </c>
      <c r="BN200" s="545"/>
      <c r="BO200" s="545">
        <v>79.312548241033127</v>
      </c>
      <c r="BP200" s="545">
        <v>0</v>
      </c>
      <c r="BQ200" s="545">
        <v>0</v>
      </c>
      <c r="BR200" s="545">
        <v>47.344113968033348</v>
      </c>
      <c r="BS200" s="545">
        <v>891.02464710568586</v>
      </c>
      <c r="BT200" s="545">
        <v>0</v>
      </c>
      <c r="BU200" s="545">
        <v>0</v>
      </c>
      <c r="BV200" s="545">
        <v>31.107020414342202</v>
      </c>
      <c r="BW200" s="545">
        <v>48.374515288394733</v>
      </c>
      <c r="BX200" s="556">
        <v>1097.162845017489</v>
      </c>
      <c r="BY200" s="555"/>
      <c r="BZ200" s="556">
        <v>2000.967330771485</v>
      </c>
      <c r="CA200" s="556">
        <v>-1548.79</v>
      </c>
      <c r="CB200" s="556">
        <v>452.17733077148512</v>
      </c>
      <c r="CC200" s="600">
        <v>0.22597936698803839</v>
      </c>
      <c r="CD200" s="600"/>
      <c r="CE200" s="545">
        <v>362.39245349999999</v>
      </c>
      <c r="CF200" s="545">
        <v>0</v>
      </c>
      <c r="CG200" s="545">
        <v>12.479469748211949</v>
      </c>
      <c r="CH200" s="545">
        <v>20.40951051568338</v>
      </c>
      <c r="CI200" s="545">
        <v>0</v>
      </c>
      <c r="CJ200" s="556">
        <v>395.28143376389539</v>
      </c>
      <c r="CK200" s="545">
        <v>0</v>
      </c>
      <c r="CL200" s="545">
        <v>-0.98</v>
      </c>
      <c r="CM200" s="545">
        <v>-1.78</v>
      </c>
      <c r="CN200" s="545">
        <v>-0.98</v>
      </c>
      <c r="CO200" s="545">
        <v>-0.01</v>
      </c>
      <c r="CP200" s="545">
        <v>-17.579999999999998</v>
      </c>
      <c r="CQ200" s="545">
        <v>-18.293187977762329</v>
      </c>
      <c r="CR200" s="545">
        <v>-237.06872197179521</v>
      </c>
      <c r="CS200" s="545">
        <v>-116.4103801863595</v>
      </c>
      <c r="CT200" s="545">
        <v>-29.8</v>
      </c>
      <c r="CU200" s="545">
        <v>-11.42</v>
      </c>
      <c r="CV200" s="545">
        <v>-20.906851135380681</v>
      </c>
      <c r="CW200" s="545">
        <v>-3.89</v>
      </c>
      <c r="CX200" s="545">
        <v>59.493238055951217</v>
      </c>
      <c r="CY200" s="545">
        <v>4.9883062078660432</v>
      </c>
      <c r="CZ200" s="556">
        <v>-394.63759700748039</v>
      </c>
      <c r="DA200" s="545"/>
      <c r="DB200" s="556">
        <v>525.85546788870965</v>
      </c>
      <c r="DC200" s="556">
        <v>203.2667729715258</v>
      </c>
      <c r="DD200" s="545">
        <v>0</v>
      </c>
      <c r="DE200" s="554">
        <v>1181.943408388136</v>
      </c>
      <c r="DF200" s="545">
        <v>-23.94136553161918</v>
      </c>
      <c r="DG200" s="556">
        <v>1158.002042856516</v>
      </c>
    </row>
    <row r="201" spans="1:111">
      <c r="A201" s="568">
        <v>615</v>
      </c>
      <c r="B201" s="576">
        <v>17</v>
      </c>
      <c r="C201" s="577">
        <v>7304</v>
      </c>
      <c r="D201" s="546" t="s">
        <v>232</v>
      </c>
      <c r="E201" s="578">
        <v>2825735.85</v>
      </c>
      <c r="F201" s="578">
        <v>572324.4</v>
      </c>
      <c r="G201" s="578">
        <v>3881747.5</v>
      </c>
      <c r="H201" s="578">
        <v>3794667.1</v>
      </c>
      <c r="I201" s="578">
        <v>433959.6</v>
      </c>
      <c r="J201" s="578">
        <v>287473.8</v>
      </c>
      <c r="K201" s="579">
        <v>11795908.25</v>
      </c>
      <c r="L201" s="545"/>
      <c r="M201" s="578">
        <v>827918.45800288906</v>
      </c>
      <c r="N201" s="578">
        <v>0</v>
      </c>
      <c r="O201" s="578">
        <v>0</v>
      </c>
      <c r="P201" s="578">
        <v>326614.51</v>
      </c>
      <c r="Q201" s="578">
        <v>4756878.4313407317</v>
      </c>
      <c r="R201" s="578">
        <v>0</v>
      </c>
      <c r="S201" s="571">
        <v>0</v>
      </c>
      <c r="T201" s="578">
        <v>221301.57582800131</v>
      </c>
      <c r="U201" s="578">
        <v>467468.505</v>
      </c>
      <c r="V201" s="572">
        <v>6600181.4801716218</v>
      </c>
      <c r="W201" s="573"/>
      <c r="X201" s="574">
        <v>18396089.730171621</v>
      </c>
      <c r="Y201" s="555">
        <v>-11312362.16</v>
      </c>
      <c r="Z201" s="584">
        <v>7083727.5701716207</v>
      </c>
      <c r="AA201" s="600">
        <v>0.38506702642102919</v>
      </c>
      <c r="AB201" s="600"/>
      <c r="AC201" s="569">
        <v>2243980.0808040001</v>
      </c>
      <c r="AD201" s="569">
        <v>0</v>
      </c>
      <c r="AE201" s="569">
        <v>104522.0343957093</v>
      </c>
      <c r="AF201" s="569">
        <v>122798.5031676583</v>
      </c>
      <c r="AG201" s="569">
        <v>0</v>
      </c>
      <c r="AH201" s="570">
        <v>2471300.618367367</v>
      </c>
      <c r="AI201" s="545"/>
      <c r="AJ201" s="545">
        <v>-7157.92</v>
      </c>
      <c r="AK201" s="545">
        <v>-13001.12</v>
      </c>
      <c r="AL201" s="545">
        <v>-7157.92</v>
      </c>
      <c r="AM201" s="545">
        <v>-73.040000000000006</v>
      </c>
      <c r="AN201" s="545">
        <v>-128404.32</v>
      </c>
      <c r="AO201" s="545">
        <v>-300162.16879999998</v>
      </c>
      <c r="AP201" s="545">
        <v>2046202.4918174071</v>
      </c>
      <c r="AQ201" s="563">
        <v>85498.070898260892</v>
      </c>
      <c r="AR201" s="563">
        <v>-217659.2</v>
      </c>
      <c r="AS201" s="563">
        <v>-83411.679999999993</v>
      </c>
      <c r="AT201" s="563">
        <v>-319603.98004852631</v>
      </c>
      <c r="AU201" s="563">
        <v>-28412.560000000001</v>
      </c>
      <c r="AV201" s="563">
        <v>361294.09643929312</v>
      </c>
      <c r="AW201" s="563">
        <v>51571.53695005842</v>
      </c>
      <c r="AX201" s="556">
        <v>1439522.2872564939</v>
      </c>
      <c r="AY201" s="545"/>
      <c r="AZ201" s="580">
        <v>3966523.568029128</v>
      </c>
      <c r="BA201" s="581">
        <v>1073384.9960780521</v>
      </c>
      <c r="BB201" s="574"/>
      <c r="BC201" s="585">
        <v>16034459.039902659</v>
      </c>
      <c r="BD201" s="563">
        <v>49734.012500000012</v>
      </c>
      <c r="BE201" s="574">
        <v>16084193.05240266</v>
      </c>
      <c r="BF201" s="594"/>
      <c r="BG201" s="545">
        <v>386.87511637458931</v>
      </c>
      <c r="BH201" s="545">
        <v>78.357667031763427</v>
      </c>
      <c r="BI201" s="545">
        <v>531.45502464403069</v>
      </c>
      <c r="BJ201" s="545">
        <v>519.53273548740412</v>
      </c>
      <c r="BK201" s="545">
        <v>59.413964950711943</v>
      </c>
      <c r="BL201" s="545">
        <v>39.35840635268346</v>
      </c>
      <c r="BM201" s="556">
        <v>1614.9929148411829</v>
      </c>
      <c r="BN201" s="545"/>
      <c r="BO201" s="545">
        <v>113.3513770540648</v>
      </c>
      <c r="BP201" s="545">
        <v>0</v>
      </c>
      <c r="BQ201" s="545">
        <v>0</v>
      </c>
      <c r="BR201" s="545">
        <v>44.717211117196058</v>
      </c>
      <c r="BS201" s="545">
        <v>651.27032192507284</v>
      </c>
      <c r="BT201" s="545">
        <v>0</v>
      </c>
      <c r="BU201" s="545">
        <v>0</v>
      </c>
      <c r="BV201" s="545">
        <v>30.29868234227839</v>
      </c>
      <c r="BW201" s="545">
        <v>64.001712075575028</v>
      </c>
      <c r="BX201" s="556">
        <v>903.63930451418696</v>
      </c>
      <c r="BY201" s="555"/>
      <c r="BZ201" s="556">
        <v>2518.6322193553701</v>
      </c>
      <c r="CA201" s="556">
        <v>-1548.79</v>
      </c>
      <c r="CB201" s="556">
        <v>969.84221935536971</v>
      </c>
      <c r="CC201" s="600">
        <v>0.38506702642102919</v>
      </c>
      <c r="CD201" s="600"/>
      <c r="CE201" s="545">
        <v>307.22618849999998</v>
      </c>
      <c r="CF201" s="545">
        <v>0</v>
      </c>
      <c r="CG201" s="545">
        <v>14.310245673016061</v>
      </c>
      <c r="CH201" s="545">
        <v>16.812500433688161</v>
      </c>
      <c r="CI201" s="545">
        <v>0</v>
      </c>
      <c r="CJ201" s="556">
        <v>338.34893460670412</v>
      </c>
      <c r="CK201" s="545">
        <v>0</v>
      </c>
      <c r="CL201" s="545">
        <v>-0.98</v>
      </c>
      <c r="CM201" s="545">
        <v>-1.78</v>
      </c>
      <c r="CN201" s="545">
        <v>-0.98</v>
      </c>
      <c r="CO201" s="545">
        <v>-0.01</v>
      </c>
      <c r="CP201" s="545">
        <v>-17.579999999999998</v>
      </c>
      <c r="CQ201" s="545">
        <v>-41.095587185104051</v>
      </c>
      <c r="CR201" s="545">
        <v>280.14820534192319</v>
      </c>
      <c r="CS201" s="545">
        <v>11.705650451569131</v>
      </c>
      <c r="CT201" s="545">
        <v>-29.8</v>
      </c>
      <c r="CU201" s="545">
        <v>-11.42</v>
      </c>
      <c r="CV201" s="545">
        <v>-43.7573904776186</v>
      </c>
      <c r="CW201" s="545">
        <v>-3.89</v>
      </c>
      <c r="CX201" s="545">
        <v>49.465237738128849</v>
      </c>
      <c r="CY201" s="545">
        <v>7.0607252122204844</v>
      </c>
      <c r="CZ201" s="556">
        <v>197.0868410811191</v>
      </c>
      <c r="DA201" s="545"/>
      <c r="DB201" s="556">
        <v>543.0618247575477</v>
      </c>
      <c r="DC201" s="556">
        <v>146.95851534474971</v>
      </c>
      <c r="DD201" s="545">
        <v>0</v>
      </c>
      <c r="DE201" s="554">
        <v>2195.29833514549</v>
      </c>
      <c r="DF201" s="545">
        <v>6.8091473849945254</v>
      </c>
      <c r="DG201" s="556">
        <v>2202.107482530485</v>
      </c>
    </row>
    <row r="202" spans="1:111">
      <c r="A202" s="568">
        <v>616</v>
      </c>
      <c r="B202" s="576">
        <v>1</v>
      </c>
      <c r="C202" s="577">
        <v>1743</v>
      </c>
      <c r="D202" s="546" t="s">
        <v>233</v>
      </c>
      <c r="E202" s="578">
        <v>618970.71</v>
      </c>
      <c r="F202" s="578">
        <v>76309.919999999998</v>
      </c>
      <c r="G202" s="578">
        <v>907103.10000000009</v>
      </c>
      <c r="H202" s="578">
        <v>886345.6</v>
      </c>
      <c r="I202" s="578">
        <v>104698.02</v>
      </c>
      <c r="J202" s="578">
        <v>87016.76999999999</v>
      </c>
      <c r="K202" s="579">
        <v>2680444.12</v>
      </c>
      <c r="L202" s="545"/>
      <c r="M202" s="578">
        <v>120984.2879116098</v>
      </c>
      <c r="N202" s="578">
        <v>0</v>
      </c>
      <c r="O202" s="578">
        <v>0</v>
      </c>
      <c r="P202" s="578">
        <v>128241.28</v>
      </c>
      <c r="Q202" s="578">
        <v>122403.66117407171</v>
      </c>
      <c r="R202" s="578">
        <v>0</v>
      </c>
      <c r="S202" s="571">
        <v>0</v>
      </c>
      <c r="T202" s="578">
        <v>46792.202803815089</v>
      </c>
      <c r="U202" s="578">
        <v>80552.482499999998</v>
      </c>
      <c r="V202" s="572">
        <v>498973.91438949661</v>
      </c>
      <c r="W202" s="573"/>
      <c r="X202" s="574">
        <v>3179418.0343894968</v>
      </c>
      <c r="Y202" s="555">
        <v>-2699540.97</v>
      </c>
      <c r="Z202" s="584">
        <v>479877.06438949698</v>
      </c>
      <c r="AA202" s="600">
        <v>0.15093235906666219</v>
      </c>
      <c r="AB202" s="600"/>
      <c r="AC202" s="569">
        <v>0</v>
      </c>
      <c r="AD202" s="569">
        <v>0</v>
      </c>
      <c r="AE202" s="569">
        <v>14638.66881465372</v>
      </c>
      <c r="AF202" s="569">
        <v>37589.891681185341</v>
      </c>
      <c r="AG202" s="569">
        <v>0</v>
      </c>
      <c r="AH202" s="570">
        <v>52228.560495839061</v>
      </c>
      <c r="AI202" s="545"/>
      <c r="AJ202" s="545">
        <v>-1708.14</v>
      </c>
      <c r="AK202" s="545">
        <v>-3102.54</v>
      </c>
      <c r="AL202" s="545">
        <v>-1708.14</v>
      </c>
      <c r="AM202" s="545">
        <v>-17.43</v>
      </c>
      <c r="AN202" s="545">
        <v>-30641.94</v>
      </c>
      <c r="AO202" s="545">
        <v>-55796.11735</v>
      </c>
      <c r="AP202" s="545">
        <v>-211724.65895705429</v>
      </c>
      <c r="AQ202" s="563">
        <v>-104253.997446965</v>
      </c>
      <c r="AR202" s="563">
        <v>-51941.4</v>
      </c>
      <c r="AS202" s="563">
        <v>-19905.060000000001</v>
      </c>
      <c r="AT202" s="563">
        <v>-17589.91012066483</v>
      </c>
      <c r="AU202" s="563">
        <v>-6780.27</v>
      </c>
      <c r="AV202" s="563">
        <v>36547.180845823903</v>
      </c>
      <c r="AW202" s="563">
        <v>-2744.86767956835</v>
      </c>
      <c r="AX202" s="556">
        <v>-471367.29070842848</v>
      </c>
      <c r="AY202" s="545"/>
      <c r="AZ202" s="580">
        <v>762668.01920933509</v>
      </c>
      <c r="BA202" s="581">
        <v>240489.57228957061</v>
      </c>
      <c r="BB202" s="574"/>
      <c r="BC202" s="585">
        <v>1063895.9256758131</v>
      </c>
      <c r="BD202" s="563">
        <v>-915176.5</v>
      </c>
      <c r="BE202" s="574">
        <v>148719.42567581311</v>
      </c>
      <c r="BF202" s="594"/>
      <c r="BG202" s="545">
        <v>355.11802065404481</v>
      </c>
      <c r="BH202" s="545">
        <v>43.780791738382099</v>
      </c>
      <c r="BI202" s="545">
        <v>520.4263339070568</v>
      </c>
      <c r="BJ202" s="545">
        <v>508.51726907630518</v>
      </c>
      <c r="BK202" s="545">
        <v>60.067710843373497</v>
      </c>
      <c r="BL202" s="545">
        <v>49.92356282271944</v>
      </c>
      <c r="BM202" s="556">
        <v>1537.8336890418821</v>
      </c>
      <c r="BN202" s="545"/>
      <c r="BO202" s="545">
        <v>69.411524906259189</v>
      </c>
      <c r="BP202" s="545">
        <v>0</v>
      </c>
      <c r="BQ202" s="545">
        <v>0</v>
      </c>
      <c r="BR202" s="545">
        <v>73.575031554790584</v>
      </c>
      <c r="BS202" s="545">
        <v>70.225852652938443</v>
      </c>
      <c r="BT202" s="545">
        <v>0</v>
      </c>
      <c r="BU202" s="545">
        <v>0</v>
      </c>
      <c r="BV202" s="545">
        <v>26.84578474114463</v>
      </c>
      <c r="BW202" s="545">
        <v>46.214849397590363</v>
      </c>
      <c r="BX202" s="556">
        <v>286.2730432527232</v>
      </c>
      <c r="BY202" s="555"/>
      <c r="BZ202" s="556">
        <v>1824.1067322946051</v>
      </c>
      <c r="CA202" s="556">
        <v>-1548.79</v>
      </c>
      <c r="CB202" s="556">
        <v>275.31673229460529</v>
      </c>
      <c r="CC202" s="600">
        <v>0.15093235906666219</v>
      </c>
      <c r="CD202" s="600"/>
      <c r="CE202" s="545">
        <v>0</v>
      </c>
      <c r="CF202" s="545">
        <v>0</v>
      </c>
      <c r="CG202" s="545">
        <v>8.3985477995718423</v>
      </c>
      <c r="CH202" s="545">
        <v>21.566202915195259</v>
      </c>
      <c r="CI202" s="545">
        <v>0</v>
      </c>
      <c r="CJ202" s="556">
        <v>29.964750714767099</v>
      </c>
      <c r="CK202" s="545">
        <v>0</v>
      </c>
      <c r="CL202" s="545">
        <v>-0.98</v>
      </c>
      <c r="CM202" s="545">
        <v>-1.78</v>
      </c>
      <c r="CN202" s="545">
        <v>-0.98</v>
      </c>
      <c r="CO202" s="545">
        <v>-0.01</v>
      </c>
      <c r="CP202" s="545">
        <v>-17.579999999999998</v>
      </c>
      <c r="CQ202" s="545">
        <v>-32.011541795754447</v>
      </c>
      <c r="CR202" s="545">
        <v>-121.47140502412751</v>
      </c>
      <c r="CS202" s="545">
        <v>-59.812964685579438</v>
      </c>
      <c r="CT202" s="545">
        <v>-29.8</v>
      </c>
      <c r="CU202" s="545">
        <v>-11.42</v>
      </c>
      <c r="CV202" s="545">
        <v>-10.09174418856273</v>
      </c>
      <c r="CW202" s="545">
        <v>-3.89</v>
      </c>
      <c r="CX202" s="545">
        <v>20.967975241436541</v>
      </c>
      <c r="CY202" s="545">
        <v>-1.5747949968837349</v>
      </c>
      <c r="CZ202" s="556">
        <v>-270.43447544947128</v>
      </c>
      <c r="DA202" s="545"/>
      <c r="DB202" s="556">
        <v>437.56053884643438</v>
      </c>
      <c r="DC202" s="556">
        <v>137.97451078001751</v>
      </c>
      <c r="DD202" s="545">
        <v>0</v>
      </c>
      <c r="DE202" s="554">
        <v>610.38205718635288</v>
      </c>
      <c r="DF202" s="545">
        <v>-525.05823293172693</v>
      </c>
      <c r="DG202" s="556">
        <v>85.32382425462599</v>
      </c>
    </row>
    <row r="203" spans="1:111">
      <c r="A203" s="568">
        <v>619</v>
      </c>
      <c r="B203" s="576">
        <v>6</v>
      </c>
      <c r="C203" s="577">
        <v>2607</v>
      </c>
      <c r="D203" s="546" t="s">
        <v>234</v>
      </c>
      <c r="E203" s="578">
        <v>744558.97</v>
      </c>
      <c r="F203" s="578">
        <v>219391.02</v>
      </c>
      <c r="G203" s="578">
        <v>1078717.2</v>
      </c>
      <c r="H203" s="578">
        <v>1066384.55</v>
      </c>
      <c r="I203" s="578">
        <v>160944.24</v>
      </c>
      <c r="J203" s="578">
        <v>106382.52</v>
      </c>
      <c r="K203" s="579">
        <v>3376378.5</v>
      </c>
      <c r="L203" s="545"/>
      <c r="M203" s="578">
        <v>122221.5841557643</v>
      </c>
      <c r="N203" s="578">
        <v>0</v>
      </c>
      <c r="O203" s="578">
        <v>0</v>
      </c>
      <c r="P203" s="578">
        <v>178335.53</v>
      </c>
      <c r="Q203" s="578">
        <v>304638.23867914599</v>
      </c>
      <c r="R203" s="578">
        <v>0</v>
      </c>
      <c r="S203" s="571">
        <v>0</v>
      </c>
      <c r="T203" s="578">
        <v>91607.79372154575</v>
      </c>
      <c r="U203" s="578">
        <v>87783.970000000016</v>
      </c>
      <c r="V203" s="572">
        <v>784587.11655645608</v>
      </c>
      <c r="W203" s="573"/>
      <c r="X203" s="574">
        <v>4160965.6165564558</v>
      </c>
      <c r="Y203" s="555">
        <v>-4037695.53</v>
      </c>
      <c r="Z203" s="584">
        <v>123270.0865564565</v>
      </c>
      <c r="AA203" s="600">
        <v>2.9625355726556741E-2</v>
      </c>
      <c r="AB203" s="600"/>
      <c r="AC203" s="569">
        <v>83735.463503999985</v>
      </c>
      <c r="AD203" s="569">
        <v>0</v>
      </c>
      <c r="AE203" s="569">
        <v>28149.133475992989</v>
      </c>
      <c r="AF203" s="569">
        <v>43043.119828101109</v>
      </c>
      <c r="AG203" s="569">
        <v>0</v>
      </c>
      <c r="AH203" s="570">
        <v>154927.71680809409</v>
      </c>
      <c r="AI203" s="545"/>
      <c r="AJ203" s="545">
        <v>-2554.86</v>
      </c>
      <c r="AK203" s="545">
        <v>-4640.46</v>
      </c>
      <c r="AL203" s="545">
        <v>-2554.86</v>
      </c>
      <c r="AM203" s="545">
        <v>-26.07</v>
      </c>
      <c r="AN203" s="545">
        <v>-45831.06</v>
      </c>
      <c r="AO203" s="545">
        <v>-140695.67999999999</v>
      </c>
      <c r="AP203" s="545">
        <v>773848.59838102816</v>
      </c>
      <c r="AQ203" s="563">
        <v>292994.15297621972</v>
      </c>
      <c r="AR203" s="563">
        <v>-77688.600000000006</v>
      </c>
      <c r="AS203" s="563">
        <v>-29771.94</v>
      </c>
      <c r="AT203" s="563">
        <v>-60465.818476433029</v>
      </c>
      <c r="AU203" s="563">
        <v>-10141.23</v>
      </c>
      <c r="AV203" s="563">
        <v>176657.1862470241</v>
      </c>
      <c r="AW203" s="563">
        <v>-8942.3590914481683</v>
      </c>
      <c r="AX203" s="556">
        <v>860187.00003639085</v>
      </c>
      <c r="AY203" s="545"/>
      <c r="AZ203" s="580">
        <v>1692098.0560710221</v>
      </c>
      <c r="BA203" s="581">
        <v>570249.57456201699</v>
      </c>
      <c r="BB203" s="574"/>
      <c r="BC203" s="585">
        <v>3400732.4340339811</v>
      </c>
      <c r="BD203" s="563">
        <v>148495.33749999999</v>
      </c>
      <c r="BE203" s="574">
        <v>3549227.77153398</v>
      </c>
      <c r="BF203" s="594"/>
      <c r="BG203" s="545">
        <v>285.59991177598772</v>
      </c>
      <c r="BH203" s="545">
        <v>84.154591484464902</v>
      </c>
      <c r="BI203" s="545">
        <v>413.7772151898734</v>
      </c>
      <c r="BJ203" s="545">
        <v>409.04662447257391</v>
      </c>
      <c r="BK203" s="545">
        <v>61.735420023014953</v>
      </c>
      <c r="BL203" s="545">
        <v>40.806490218642111</v>
      </c>
      <c r="BM203" s="556">
        <v>1295.120253164557</v>
      </c>
      <c r="BN203" s="545"/>
      <c r="BO203" s="545">
        <v>46.882080612107522</v>
      </c>
      <c r="BP203" s="545">
        <v>0</v>
      </c>
      <c r="BQ203" s="545">
        <v>0</v>
      </c>
      <c r="BR203" s="545">
        <v>68.406417337936318</v>
      </c>
      <c r="BS203" s="545">
        <v>116.853946558936</v>
      </c>
      <c r="BT203" s="545">
        <v>0</v>
      </c>
      <c r="BU203" s="545">
        <v>0</v>
      </c>
      <c r="BV203" s="545">
        <v>35.139161381490503</v>
      </c>
      <c r="BW203" s="545">
        <v>33.672408899117762</v>
      </c>
      <c r="BX203" s="556">
        <v>300.95401478958809</v>
      </c>
      <c r="BY203" s="555"/>
      <c r="BZ203" s="556">
        <v>1596.0742679541449</v>
      </c>
      <c r="CA203" s="556">
        <v>-1548.79</v>
      </c>
      <c r="CB203" s="556">
        <v>47.284267954145193</v>
      </c>
      <c r="CC203" s="600">
        <v>2.9625355726556741E-2</v>
      </c>
      <c r="CD203" s="600"/>
      <c r="CE203" s="545">
        <v>32.119471999999988</v>
      </c>
      <c r="CF203" s="545">
        <v>0</v>
      </c>
      <c r="CG203" s="545">
        <v>10.79751955350709</v>
      </c>
      <c r="CH203" s="545">
        <v>16.510594487188769</v>
      </c>
      <c r="CI203" s="545">
        <v>0</v>
      </c>
      <c r="CJ203" s="556">
        <v>59.42758604069585</v>
      </c>
      <c r="CK203" s="545">
        <v>0</v>
      </c>
      <c r="CL203" s="545">
        <v>-0.98000000000000009</v>
      </c>
      <c r="CM203" s="545">
        <v>-1.78</v>
      </c>
      <c r="CN203" s="545">
        <v>-0.98000000000000009</v>
      </c>
      <c r="CO203" s="545">
        <v>-0.01</v>
      </c>
      <c r="CP203" s="545">
        <v>-17.579999999999998</v>
      </c>
      <c r="CQ203" s="545">
        <v>-53.968423475258923</v>
      </c>
      <c r="CR203" s="545">
        <v>296.83490540123819</v>
      </c>
      <c r="CS203" s="545">
        <v>112.3874771677099</v>
      </c>
      <c r="CT203" s="545">
        <v>-29.8</v>
      </c>
      <c r="CU203" s="545">
        <v>-11.42</v>
      </c>
      <c r="CV203" s="545">
        <v>-23.193639615049111</v>
      </c>
      <c r="CW203" s="545">
        <v>-3.89</v>
      </c>
      <c r="CX203" s="545">
        <v>67.762633773311876</v>
      </c>
      <c r="CY203" s="545">
        <v>-3.4301339054269921</v>
      </c>
      <c r="CZ203" s="556">
        <v>329.95281934652508</v>
      </c>
      <c r="DA203" s="545"/>
      <c r="DB203" s="556">
        <v>649.05947682049168</v>
      </c>
      <c r="DC203" s="556">
        <v>218.73784985117641</v>
      </c>
      <c r="DD203" s="545">
        <v>0</v>
      </c>
      <c r="DE203" s="554">
        <v>1304.462000013034</v>
      </c>
      <c r="DF203" s="545">
        <v>56.960236862293819</v>
      </c>
      <c r="DG203" s="556">
        <v>1361.4222368753281</v>
      </c>
    </row>
    <row r="204" spans="1:111">
      <c r="A204" s="568">
        <v>620</v>
      </c>
      <c r="B204" s="576">
        <v>18</v>
      </c>
      <c r="C204" s="577">
        <v>2345</v>
      </c>
      <c r="D204" s="546" t="s">
        <v>235</v>
      </c>
      <c r="E204" s="578">
        <v>448529.5</v>
      </c>
      <c r="F204" s="578">
        <v>114464.88</v>
      </c>
      <c r="G204" s="578">
        <v>743661.1</v>
      </c>
      <c r="H204" s="578">
        <v>817099.85</v>
      </c>
      <c r="I204" s="578">
        <v>149779.26</v>
      </c>
      <c r="J204" s="578">
        <v>90975.989999999991</v>
      </c>
      <c r="K204" s="579">
        <v>2364510.58</v>
      </c>
      <c r="L204" s="545"/>
      <c r="M204" s="578">
        <v>308960.59682077408</v>
      </c>
      <c r="N204" s="578">
        <v>0</v>
      </c>
      <c r="O204" s="578">
        <v>0</v>
      </c>
      <c r="P204" s="578">
        <v>168316.68</v>
      </c>
      <c r="Q204" s="578">
        <v>2076365.64119943</v>
      </c>
      <c r="R204" s="578">
        <v>0</v>
      </c>
      <c r="S204" s="571">
        <v>0</v>
      </c>
      <c r="T204" s="578">
        <v>87037.796608197823</v>
      </c>
      <c r="U204" s="578">
        <v>170600.2225</v>
      </c>
      <c r="V204" s="572">
        <v>2811280.9371284018</v>
      </c>
      <c r="W204" s="573"/>
      <c r="X204" s="574">
        <v>5175791.5171284024</v>
      </c>
      <c r="Y204" s="555">
        <v>-3631912.55</v>
      </c>
      <c r="Z204" s="584">
        <v>1543878.967128403</v>
      </c>
      <c r="AA204" s="600">
        <v>0.29828847665505798</v>
      </c>
      <c r="AB204" s="600"/>
      <c r="AC204" s="569">
        <v>847799.5316175</v>
      </c>
      <c r="AD204" s="569">
        <v>0</v>
      </c>
      <c r="AE204" s="569">
        <v>29236.966467844639</v>
      </c>
      <c r="AF204" s="569">
        <v>48304.309896727587</v>
      </c>
      <c r="AG204" s="569">
        <v>0</v>
      </c>
      <c r="AH204" s="570">
        <v>925340.80798207223</v>
      </c>
      <c r="AI204" s="545"/>
      <c r="AJ204" s="545">
        <v>-2298.1</v>
      </c>
      <c r="AK204" s="545">
        <v>-4174.1000000000004</v>
      </c>
      <c r="AL204" s="545">
        <v>-2298.1</v>
      </c>
      <c r="AM204" s="545">
        <v>-23.45</v>
      </c>
      <c r="AN204" s="545">
        <v>-41225.1</v>
      </c>
      <c r="AO204" s="545">
        <v>-57280.237450000001</v>
      </c>
      <c r="AP204" s="545">
        <v>280238.32780430239</v>
      </c>
      <c r="AQ204" s="563">
        <v>252465.82271401471</v>
      </c>
      <c r="AR204" s="563">
        <v>-69881</v>
      </c>
      <c r="AS204" s="563">
        <v>-26779.9</v>
      </c>
      <c r="AT204" s="563">
        <v>-83053.916480488377</v>
      </c>
      <c r="AU204" s="563">
        <v>-9122.0500000000011</v>
      </c>
      <c r="AV204" s="563">
        <v>159119.45601182079</v>
      </c>
      <c r="AW204" s="563">
        <v>36710.025820982512</v>
      </c>
      <c r="AX204" s="556">
        <v>432397.67842063209</v>
      </c>
      <c r="AY204" s="545"/>
      <c r="AZ204" s="580">
        <v>986243.37318809854</v>
      </c>
      <c r="BA204" s="581">
        <v>459503.70565901371</v>
      </c>
      <c r="BB204" s="574"/>
      <c r="BC204" s="585">
        <v>4347364.5323782191</v>
      </c>
      <c r="BD204" s="563">
        <v>-5300.25</v>
      </c>
      <c r="BE204" s="574">
        <v>4342064.2823782191</v>
      </c>
      <c r="BF204" s="594"/>
      <c r="BG204" s="545">
        <v>191.27057569296369</v>
      </c>
      <c r="BH204" s="545">
        <v>48.812315565031987</v>
      </c>
      <c r="BI204" s="545">
        <v>317.12626865671638</v>
      </c>
      <c r="BJ204" s="545">
        <v>348.44343283582089</v>
      </c>
      <c r="BK204" s="545">
        <v>63.871752665245197</v>
      </c>
      <c r="BL204" s="545">
        <v>38.795731343283578</v>
      </c>
      <c r="BM204" s="556">
        <v>1008.320076759062</v>
      </c>
      <c r="BN204" s="545"/>
      <c r="BO204" s="545">
        <v>131.75291975299541</v>
      </c>
      <c r="BP204" s="545">
        <v>0</v>
      </c>
      <c r="BQ204" s="545">
        <v>0</v>
      </c>
      <c r="BR204" s="545">
        <v>71.776835820895514</v>
      </c>
      <c r="BS204" s="545">
        <v>885.44377023429843</v>
      </c>
      <c r="BT204" s="545">
        <v>0</v>
      </c>
      <c r="BU204" s="545">
        <v>0</v>
      </c>
      <c r="BV204" s="545">
        <v>37.116331176203772</v>
      </c>
      <c r="BW204" s="545">
        <v>72.750627931769728</v>
      </c>
      <c r="BX204" s="556">
        <v>1198.8404849161629</v>
      </c>
      <c r="BY204" s="555"/>
      <c r="BZ204" s="556">
        <v>2207.1605616752249</v>
      </c>
      <c r="CA204" s="556">
        <v>-1548.79</v>
      </c>
      <c r="CB204" s="556">
        <v>658.37056167522496</v>
      </c>
      <c r="CC204" s="600">
        <v>0.29828847665505798</v>
      </c>
      <c r="CD204" s="600"/>
      <c r="CE204" s="545">
        <v>361.53498150000001</v>
      </c>
      <c r="CF204" s="545">
        <v>0</v>
      </c>
      <c r="CG204" s="545">
        <v>12.4677895385265</v>
      </c>
      <c r="CH204" s="545">
        <v>20.598852834425411</v>
      </c>
      <c r="CI204" s="545">
        <v>0</v>
      </c>
      <c r="CJ204" s="556">
        <v>394.6016238729519</v>
      </c>
      <c r="CK204" s="545">
        <v>0</v>
      </c>
      <c r="CL204" s="545">
        <v>-0.98</v>
      </c>
      <c r="CM204" s="545">
        <v>-1.78</v>
      </c>
      <c r="CN204" s="545">
        <v>-0.98</v>
      </c>
      <c r="CO204" s="545">
        <v>-0.01</v>
      </c>
      <c r="CP204" s="545">
        <v>-17.579999999999998</v>
      </c>
      <c r="CQ204" s="545">
        <v>-24.42654049040512</v>
      </c>
      <c r="CR204" s="545">
        <v>119.5046174005554</v>
      </c>
      <c r="CS204" s="545">
        <v>107.6613316477675</v>
      </c>
      <c r="CT204" s="545">
        <v>-29.8</v>
      </c>
      <c r="CU204" s="545">
        <v>-11.42</v>
      </c>
      <c r="CV204" s="545">
        <v>-35.417448392532357</v>
      </c>
      <c r="CW204" s="545">
        <v>-3.890000000000001</v>
      </c>
      <c r="CX204" s="545">
        <v>67.854778683079246</v>
      </c>
      <c r="CY204" s="545">
        <v>15.65459523282836</v>
      </c>
      <c r="CZ204" s="556">
        <v>184.391334081293</v>
      </c>
      <c r="DA204" s="545"/>
      <c r="DB204" s="556">
        <v>420.57286703117211</v>
      </c>
      <c r="DC204" s="556">
        <v>195.95040753049619</v>
      </c>
      <c r="DD204" s="545">
        <v>0</v>
      </c>
      <c r="DE204" s="554">
        <v>1853.8867941911381</v>
      </c>
      <c r="DF204" s="545">
        <v>-2.2602345415778249</v>
      </c>
      <c r="DG204" s="556">
        <v>1851.62655964956</v>
      </c>
    </row>
    <row r="205" spans="1:111">
      <c r="A205" s="568">
        <v>623</v>
      </c>
      <c r="B205" s="576">
        <v>10</v>
      </c>
      <c r="C205" s="577">
        <v>2101</v>
      </c>
      <c r="D205" s="546" t="s">
        <v>236</v>
      </c>
      <c r="E205" s="578">
        <v>502353.04</v>
      </c>
      <c r="F205" s="578">
        <v>57232.44</v>
      </c>
      <c r="G205" s="578">
        <v>392260.8</v>
      </c>
      <c r="H205" s="578">
        <v>470871.1</v>
      </c>
      <c r="I205" s="578">
        <v>137420.54</v>
      </c>
      <c r="J205" s="578">
        <v>79872.959999999992</v>
      </c>
      <c r="K205" s="579">
        <v>1640010.88</v>
      </c>
      <c r="L205" s="545"/>
      <c r="M205" s="578">
        <v>122672.50895984239</v>
      </c>
      <c r="N205" s="578">
        <v>0</v>
      </c>
      <c r="O205" s="578">
        <v>0</v>
      </c>
      <c r="P205" s="578">
        <v>144271.44</v>
      </c>
      <c r="Q205" s="578">
        <v>669951.03323146887</v>
      </c>
      <c r="R205" s="578">
        <v>931940.57</v>
      </c>
      <c r="S205" s="571">
        <v>0</v>
      </c>
      <c r="T205" s="578">
        <v>65060.789620146803</v>
      </c>
      <c r="U205" s="578">
        <v>71120.107499999998</v>
      </c>
      <c r="V205" s="572">
        <v>2005016.449311458</v>
      </c>
      <c r="W205" s="573"/>
      <c r="X205" s="574">
        <v>3645027.3293114579</v>
      </c>
      <c r="Y205" s="555">
        <v>-3254007.79</v>
      </c>
      <c r="Z205" s="584">
        <v>391019.53931145789</v>
      </c>
      <c r="AA205" s="600">
        <v>0.1072747894555076</v>
      </c>
      <c r="AB205" s="600"/>
      <c r="AC205" s="569">
        <v>735946.70711099997</v>
      </c>
      <c r="AD205" s="569">
        <v>0</v>
      </c>
      <c r="AE205" s="569">
        <v>22633.96668547755</v>
      </c>
      <c r="AF205" s="569">
        <v>40759.236545061387</v>
      </c>
      <c r="AG205" s="569">
        <v>0</v>
      </c>
      <c r="AH205" s="570">
        <v>799339.91034153884</v>
      </c>
      <c r="AI205" s="545"/>
      <c r="AJ205" s="545">
        <v>-2058.98</v>
      </c>
      <c r="AK205" s="545">
        <v>-3739.78</v>
      </c>
      <c r="AL205" s="545">
        <v>-2058.98</v>
      </c>
      <c r="AM205" s="545">
        <v>-21.01</v>
      </c>
      <c r="AN205" s="545">
        <v>-36935.579999999987</v>
      </c>
      <c r="AO205" s="545">
        <v>-52707.65</v>
      </c>
      <c r="AP205" s="545">
        <v>507635.85202716128</v>
      </c>
      <c r="AQ205" s="563">
        <v>29567.0117062934</v>
      </c>
      <c r="AR205" s="563">
        <v>-62609.8</v>
      </c>
      <c r="AS205" s="563">
        <v>-23993.42</v>
      </c>
      <c r="AT205" s="563">
        <v>-32229.486544563832</v>
      </c>
      <c r="AU205" s="563">
        <v>-8172.89</v>
      </c>
      <c r="AV205" s="563">
        <v>62975.021016002524</v>
      </c>
      <c r="AW205" s="563">
        <v>5666.6444294256071</v>
      </c>
      <c r="AX205" s="556">
        <v>381316.95263431902</v>
      </c>
      <c r="AY205" s="545"/>
      <c r="AZ205" s="580">
        <v>-62972.616700989201</v>
      </c>
      <c r="BA205" s="581">
        <v>408837.44105183042</v>
      </c>
      <c r="BB205" s="574"/>
      <c r="BC205" s="585">
        <v>1917541.2266381569</v>
      </c>
      <c r="BD205" s="563">
        <v>-22119.71</v>
      </c>
      <c r="BE205" s="574">
        <v>1895421.516638157</v>
      </c>
      <c r="BF205" s="594"/>
      <c r="BG205" s="545">
        <v>239.10187529747739</v>
      </c>
      <c r="BH205" s="545">
        <v>27.2405711565921</v>
      </c>
      <c r="BI205" s="545">
        <v>186.70195145168969</v>
      </c>
      <c r="BJ205" s="545">
        <v>224.11761066158971</v>
      </c>
      <c r="BK205" s="545">
        <v>65.407206092336992</v>
      </c>
      <c r="BL205" s="545">
        <v>38.016639695383148</v>
      </c>
      <c r="BM205" s="556">
        <v>780.58585435506893</v>
      </c>
      <c r="BN205" s="545"/>
      <c r="BO205" s="545">
        <v>58.38767680144808</v>
      </c>
      <c r="BP205" s="545">
        <v>0</v>
      </c>
      <c r="BQ205" s="545">
        <v>0</v>
      </c>
      <c r="BR205" s="545">
        <v>68.667986673012848</v>
      </c>
      <c r="BS205" s="545">
        <v>318.8724575114083</v>
      </c>
      <c r="BT205" s="545">
        <v>443.57</v>
      </c>
      <c r="BU205" s="545">
        <v>0</v>
      </c>
      <c r="BV205" s="545">
        <v>30.96658239892756</v>
      </c>
      <c r="BW205" s="545">
        <v>33.850598524512137</v>
      </c>
      <c r="BX205" s="556">
        <v>954.31530190930891</v>
      </c>
      <c r="BY205" s="555"/>
      <c r="BZ205" s="556">
        <v>1734.901156264378</v>
      </c>
      <c r="CA205" s="556">
        <v>-1548.79</v>
      </c>
      <c r="CB205" s="556">
        <v>186.11115626437791</v>
      </c>
      <c r="CC205" s="600">
        <v>0.1072747894555076</v>
      </c>
      <c r="CD205" s="600"/>
      <c r="CE205" s="545">
        <v>350.28401100000002</v>
      </c>
      <c r="CF205" s="545">
        <v>0</v>
      </c>
      <c r="CG205" s="545">
        <v>10.77294939813306</v>
      </c>
      <c r="CH205" s="545">
        <v>19.399922201361921</v>
      </c>
      <c r="CI205" s="545">
        <v>0</v>
      </c>
      <c r="CJ205" s="556">
        <v>380.45688259949492</v>
      </c>
      <c r="CK205" s="545">
        <v>0</v>
      </c>
      <c r="CL205" s="545">
        <v>-0.98</v>
      </c>
      <c r="CM205" s="545">
        <v>-1.78</v>
      </c>
      <c r="CN205" s="545">
        <v>-0.98</v>
      </c>
      <c r="CO205" s="545">
        <v>-0.01</v>
      </c>
      <c r="CP205" s="545">
        <v>-17.579999999999998</v>
      </c>
      <c r="CQ205" s="545">
        <v>-25.086934792955741</v>
      </c>
      <c r="CR205" s="545">
        <v>241.6163027259216</v>
      </c>
      <c r="CS205" s="545">
        <v>14.072828037264831</v>
      </c>
      <c r="CT205" s="545">
        <v>-29.8</v>
      </c>
      <c r="CU205" s="545">
        <v>-11.42</v>
      </c>
      <c r="CV205" s="545">
        <v>-15.34006974991139</v>
      </c>
      <c r="CW205" s="545">
        <v>-3.89</v>
      </c>
      <c r="CX205" s="545">
        <v>29.973831992385779</v>
      </c>
      <c r="CY205" s="545">
        <v>2.6971177674562621</v>
      </c>
      <c r="CZ205" s="556">
        <v>181.49307598016131</v>
      </c>
      <c r="DA205" s="545"/>
      <c r="DB205" s="556">
        <v>-29.972687625411329</v>
      </c>
      <c r="DC205" s="556">
        <v>194.59183296136621</v>
      </c>
      <c r="DD205" s="545">
        <v>0</v>
      </c>
      <c r="DE205" s="554">
        <v>912.68026017998898</v>
      </c>
      <c r="DF205" s="545">
        <v>-10.528181818181819</v>
      </c>
      <c r="DG205" s="556">
        <v>902.15207836180718</v>
      </c>
    </row>
    <row r="206" spans="1:111">
      <c r="A206" s="568">
        <v>624</v>
      </c>
      <c r="B206" s="576">
        <v>8</v>
      </c>
      <c r="C206" s="577">
        <v>5001</v>
      </c>
      <c r="D206" s="546" t="s">
        <v>237</v>
      </c>
      <c r="E206" s="578">
        <v>2126029.83</v>
      </c>
      <c r="F206" s="578">
        <v>352933.38</v>
      </c>
      <c r="G206" s="578">
        <v>2827546.6</v>
      </c>
      <c r="H206" s="578">
        <v>2672885.9500000002</v>
      </c>
      <c r="I206" s="578">
        <v>294081.36</v>
      </c>
      <c r="J206" s="578">
        <v>229032.27</v>
      </c>
      <c r="K206" s="579">
        <v>8502509.3900000006</v>
      </c>
      <c r="L206" s="545"/>
      <c r="M206" s="578">
        <v>350195.73310277658</v>
      </c>
      <c r="N206" s="578">
        <v>112813.5582</v>
      </c>
      <c r="O206" s="578">
        <v>99201.295799999993</v>
      </c>
      <c r="P206" s="578">
        <v>492927.42</v>
      </c>
      <c r="Q206" s="578">
        <v>273870.70457604871</v>
      </c>
      <c r="R206" s="578">
        <v>0</v>
      </c>
      <c r="S206" s="571">
        <v>60351.420000000013</v>
      </c>
      <c r="T206" s="578">
        <v>137326.32774783191</v>
      </c>
      <c r="U206" s="578">
        <v>220403.16250000001</v>
      </c>
      <c r="V206" s="572">
        <v>1747089.6219266569</v>
      </c>
      <c r="W206" s="573"/>
      <c r="X206" s="574">
        <v>10249599.01192666</v>
      </c>
      <c r="Y206" s="555">
        <v>-7745498.79</v>
      </c>
      <c r="Z206" s="584">
        <v>2504100.2219266579</v>
      </c>
      <c r="AA206" s="600">
        <v>0.24431201835436031</v>
      </c>
      <c r="AB206" s="600"/>
      <c r="AC206" s="569">
        <v>0</v>
      </c>
      <c r="AD206" s="569">
        <v>0</v>
      </c>
      <c r="AE206" s="569">
        <v>33086.790593256192</v>
      </c>
      <c r="AF206" s="569">
        <v>94830.599755953677</v>
      </c>
      <c r="AG206" s="569">
        <v>0</v>
      </c>
      <c r="AH206" s="570">
        <v>127917.39034920991</v>
      </c>
      <c r="AI206" s="545"/>
      <c r="AJ206" s="545">
        <v>-4900.9799999999996</v>
      </c>
      <c r="AK206" s="545">
        <v>-8901.7800000000007</v>
      </c>
      <c r="AL206" s="545">
        <v>-4900.9799999999996</v>
      </c>
      <c r="AM206" s="545">
        <v>-50.01</v>
      </c>
      <c r="AN206" s="545">
        <v>-87917.579999999987</v>
      </c>
      <c r="AO206" s="545">
        <v>-102564.72749999999</v>
      </c>
      <c r="AP206" s="545">
        <v>725888.94401539117</v>
      </c>
      <c r="AQ206" s="563">
        <v>630109.32615474646</v>
      </c>
      <c r="AR206" s="563">
        <v>-149029.79999999999</v>
      </c>
      <c r="AS206" s="563">
        <v>-57111.42</v>
      </c>
      <c r="AT206" s="563">
        <v>-89946.613527218011</v>
      </c>
      <c r="AU206" s="563">
        <v>-19453.89</v>
      </c>
      <c r="AV206" s="563">
        <v>134712.92813885759</v>
      </c>
      <c r="AW206" s="563">
        <v>-591.85199138321332</v>
      </c>
      <c r="AX206" s="556">
        <v>965341.56529039389</v>
      </c>
      <c r="AY206" s="545"/>
      <c r="AZ206" s="580">
        <v>613157.6775982579</v>
      </c>
      <c r="BA206" s="581">
        <v>350341.58900039329</v>
      </c>
      <c r="BB206" s="574"/>
      <c r="BC206" s="585">
        <v>4560858.4441649131</v>
      </c>
      <c r="BD206" s="563">
        <v>-236567.82500000001</v>
      </c>
      <c r="BE206" s="574">
        <v>4324290.619164913</v>
      </c>
      <c r="BF206" s="594"/>
      <c r="BG206" s="545">
        <v>425.12094181163769</v>
      </c>
      <c r="BH206" s="545">
        <v>70.572561487702458</v>
      </c>
      <c r="BI206" s="545">
        <v>565.39624075184963</v>
      </c>
      <c r="BJ206" s="545">
        <v>534.47029594081175</v>
      </c>
      <c r="BK206" s="545">
        <v>58.804511097780441</v>
      </c>
      <c r="BL206" s="545">
        <v>45.79729454109178</v>
      </c>
      <c r="BM206" s="556">
        <v>1700.161845630874</v>
      </c>
      <c r="BN206" s="545"/>
      <c r="BO206" s="545">
        <v>70.025141592236864</v>
      </c>
      <c r="BP206" s="545">
        <v>22.558199999999999</v>
      </c>
      <c r="BQ206" s="545">
        <v>19.836291901619671</v>
      </c>
      <c r="BR206" s="545">
        <v>98.565770845830826</v>
      </c>
      <c r="BS206" s="545">
        <v>54.763188277554221</v>
      </c>
      <c r="BT206" s="545">
        <v>0</v>
      </c>
      <c r="BU206" s="545">
        <v>12.067870425914821</v>
      </c>
      <c r="BV206" s="545">
        <v>27.459773594847409</v>
      </c>
      <c r="BW206" s="545">
        <v>44.071818136372727</v>
      </c>
      <c r="BX206" s="556">
        <v>349.34805477437658</v>
      </c>
      <c r="BY206" s="555"/>
      <c r="BZ206" s="556">
        <v>2049.5099004052508</v>
      </c>
      <c r="CA206" s="556">
        <v>-1548.79</v>
      </c>
      <c r="CB206" s="556">
        <v>500.71990040525071</v>
      </c>
      <c r="CC206" s="600">
        <v>0.2443120183543602</v>
      </c>
      <c r="CD206" s="600"/>
      <c r="CE206" s="545">
        <v>0</v>
      </c>
      <c r="CF206" s="545">
        <v>0</v>
      </c>
      <c r="CG206" s="545">
        <v>6.6160349116689048</v>
      </c>
      <c r="CH206" s="545">
        <v>18.962327485693599</v>
      </c>
      <c r="CI206" s="545">
        <v>0</v>
      </c>
      <c r="CJ206" s="556">
        <v>25.578362397362501</v>
      </c>
      <c r="CK206" s="545">
        <v>0</v>
      </c>
      <c r="CL206" s="545">
        <v>-0.97999999999999987</v>
      </c>
      <c r="CM206" s="545">
        <v>-1.78</v>
      </c>
      <c r="CN206" s="545">
        <v>-0.97999999999999987</v>
      </c>
      <c r="CO206" s="545">
        <v>-0.01</v>
      </c>
      <c r="CP206" s="545">
        <v>-17.579999999999998</v>
      </c>
      <c r="CQ206" s="545">
        <v>-20.508843731253751</v>
      </c>
      <c r="CR206" s="545">
        <v>145.148759051268</v>
      </c>
      <c r="CS206" s="545">
        <v>125.9966658977697</v>
      </c>
      <c r="CT206" s="545">
        <v>-29.8</v>
      </c>
      <c r="CU206" s="545">
        <v>-11.42</v>
      </c>
      <c r="CV206" s="545">
        <v>-17.985725560331531</v>
      </c>
      <c r="CW206" s="545">
        <v>-3.89</v>
      </c>
      <c r="CX206" s="545">
        <v>26.937198188133902</v>
      </c>
      <c r="CY206" s="545">
        <v>-0.1183467289308565</v>
      </c>
      <c r="CZ206" s="556">
        <v>193.02970711665549</v>
      </c>
      <c r="DA206" s="545"/>
      <c r="DB206" s="556">
        <v>122.6070141168282</v>
      </c>
      <c r="DC206" s="556">
        <v>70.054306938690914</v>
      </c>
      <c r="DD206" s="545">
        <v>0</v>
      </c>
      <c r="DE206" s="554">
        <v>911.98929097478765</v>
      </c>
      <c r="DF206" s="545">
        <v>-47.30410417916417</v>
      </c>
      <c r="DG206" s="556">
        <v>864.68518679562351</v>
      </c>
    </row>
    <row r="207" spans="1:111">
      <c r="A207" s="568">
        <v>625</v>
      </c>
      <c r="B207" s="576">
        <v>17</v>
      </c>
      <c r="C207" s="577">
        <v>2976</v>
      </c>
      <c r="D207" s="546" t="s">
        <v>238</v>
      </c>
      <c r="E207" s="578">
        <v>1390441.45</v>
      </c>
      <c r="F207" s="578">
        <v>181236.06</v>
      </c>
      <c r="G207" s="578">
        <v>1732485.2</v>
      </c>
      <c r="H207" s="578">
        <v>1800389.5</v>
      </c>
      <c r="I207" s="578">
        <v>172741.2</v>
      </c>
      <c r="J207" s="578">
        <v>127039.32</v>
      </c>
      <c r="K207" s="579">
        <v>5404332.7300000004</v>
      </c>
      <c r="L207" s="545"/>
      <c r="M207" s="578">
        <v>214551.28862571111</v>
      </c>
      <c r="N207" s="578">
        <v>0</v>
      </c>
      <c r="O207" s="578">
        <v>0</v>
      </c>
      <c r="P207" s="578">
        <v>254478.79</v>
      </c>
      <c r="Q207" s="578">
        <v>458602.45512595889</v>
      </c>
      <c r="R207" s="578">
        <v>0</v>
      </c>
      <c r="S207" s="571">
        <v>0</v>
      </c>
      <c r="T207" s="578">
        <v>86346.146506156918</v>
      </c>
      <c r="U207" s="578">
        <v>124695.9975</v>
      </c>
      <c r="V207" s="572">
        <v>1138674.6777578271</v>
      </c>
      <c r="W207" s="573"/>
      <c r="X207" s="574">
        <v>6543007.4077578271</v>
      </c>
      <c r="Y207" s="555">
        <v>-4609199.04</v>
      </c>
      <c r="Z207" s="584">
        <v>1933808.367757827</v>
      </c>
      <c r="AA207" s="600">
        <v>0.29555344312540049</v>
      </c>
      <c r="AB207" s="600"/>
      <c r="AC207" s="569">
        <v>173804.00083199999</v>
      </c>
      <c r="AD207" s="569">
        <v>0</v>
      </c>
      <c r="AE207" s="569">
        <v>27424.9888230053</v>
      </c>
      <c r="AF207" s="569">
        <v>56514.019144471516</v>
      </c>
      <c r="AG207" s="569">
        <v>0</v>
      </c>
      <c r="AH207" s="570">
        <v>257743.00879947681</v>
      </c>
      <c r="AI207" s="545"/>
      <c r="AJ207" s="545">
        <v>-2916.48</v>
      </c>
      <c r="AK207" s="545">
        <v>-5297.28</v>
      </c>
      <c r="AL207" s="545">
        <v>-2916.48</v>
      </c>
      <c r="AM207" s="545">
        <v>-29.76</v>
      </c>
      <c r="AN207" s="545">
        <v>-52318.079999999987</v>
      </c>
      <c r="AO207" s="545">
        <v>-66879.81</v>
      </c>
      <c r="AP207" s="545">
        <v>866263.96259344369</v>
      </c>
      <c r="AQ207" s="563">
        <v>423052.13533208088</v>
      </c>
      <c r="AR207" s="563">
        <v>-88684.800000000003</v>
      </c>
      <c r="AS207" s="563">
        <v>-33985.919999999998</v>
      </c>
      <c r="AT207" s="563">
        <v>-82084.167293680526</v>
      </c>
      <c r="AU207" s="563">
        <v>-11576.64</v>
      </c>
      <c r="AV207" s="563">
        <v>70256.306288046122</v>
      </c>
      <c r="AW207" s="563">
        <v>-13955.187625103859</v>
      </c>
      <c r="AX207" s="556">
        <v>998927.79929478629</v>
      </c>
      <c r="AY207" s="545"/>
      <c r="AZ207" s="580">
        <v>651986.44212920126</v>
      </c>
      <c r="BA207" s="581">
        <v>391235.99706140341</v>
      </c>
      <c r="BB207" s="574"/>
      <c r="BC207" s="585">
        <v>4233701.6150426948</v>
      </c>
      <c r="BD207" s="563">
        <v>-53002.5</v>
      </c>
      <c r="BE207" s="574">
        <v>4180699.1150426948</v>
      </c>
      <c r="BF207" s="594"/>
      <c r="BG207" s="545">
        <v>467.21822916666667</v>
      </c>
      <c r="BH207" s="545">
        <v>60.899213709677419</v>
      </c>
      <c r="BI207" s="545">
        <v>582.15228494623659</v>
      </c>
      <c r="BJ207" s="545">
        <v>604.96959005376345</v>
      </c>
      <c r="BK207" s="545">
        <v>58.044758064516131</v>
      </c>
      <c r="BL207" s="545">
        <v>42.687943548387103</v>
      </c>
      <c r="BM207" s="556">
        <v>1815.972019489247</v>
      </c>
      <c r="BN207" s="545"/>
      <c r="BO207" s="545">
        <v>72.093846984445918</v>
      </c>
      <c r="BP207" s="545">
        <v>0</v>
      </c>
      <c r="BQ207" s="545">
        <v>0</v>
      </c>
      <c r="BR207" s="545">
        <v>85.510346102150535</v>
      </c>
      <c r="BS207" s="545">
        <v>154.10028734071199</v>
      </c>
      <c r="BT207" s="545">
        <v>0</v>
      </c>
      <c r="BU207" s="545">
        <v>0</v>
      </c>
      <c r="BV207" s="545">
        <v>29.0141621324452</v>
      </c>
      <c r="BW207" s="545">
        <v>41.900536794354842</v>
      </c>
      <c r="BX207" s="556">
        <v>382.6191793541085</v>
      </c>
      <c r="BY207" s="555"/>
      <c r="BZ207" s="556">
        <v>2198.5911988433559</v>
      </c>
      <c r="CA207" s="556">
        <v>-1548.79</v>
      </c>
      <c r="CB207" s="556">
        <v>649.80119884335591</v>
      </c>
      <c r="CC207" s="600">
        <v>0.29555344312540049</v>
      </c>
      <c r="CD207" s="600"/>
      <c r="CE207" s="545">
        <v>58.401881999999993</v>
      </c>
      <c r="CF207" s="545">
        <v>0</v>
      </c>
      <c r="CG207" s="545">
        <v>9.2153860292356526</v>
      </c>
      <c r="CH207" s="545">
        <v>18.989925787792849</v>
      </c>
      <c r="CI207" s="545">
        <v>0</v>
      </c>
      <c r="CJ207" s="556">
        <v>86.607193817028488</v>
      </c>
      <c r="CK207" s="545">
        <v>0</v>
      </c>
      <c r="CL207" s="545">
        <v>-0.98</v>
      </c>
      <c r="CM207" s="545">
        <v>-1.78</v>
      </c>
      <c r="CN207" s="545">
        <v>-0.98</v>
      </c>
      <c r="CO207" s="545">
        <v>-0.01</v>
      </c>
      <c r="CP207" s="545">
        <v>-17.579999999999998</v>
      </c>
      <c r="CQ207" s="545">
        <v>-22.473054435483871</v>
      </c>
      <c r="CR207" s="545">
        <v>291.083320763926</v>
      </c>
      <c r="CS207" s="545">
        <v>142.1546153669627</v>
      </c>
      <c r="CT207" s="545">
        <v>-29.8</v>
      </c>
      <c r="CU207" s="545">
        <v>-11.42</v>
      </c>
      <c r="CV207" s="545">
        <v>-27.582045461586201</v>
      </c>
      <c r="CW207" s="545">
        <v>-3.890000000000001</v>
      </c>
      <c r="CX207" s="545">
        <v>23.60762980109077</v>
      </c>
      <c r="CY207" s="545">
        <v>-4.6892431535967276</v>
      </c>
      <c r="CZ207" s="556">
        <v>335.6612228813126</v>
      </c>
      <c r="DA207" s="545"/>
      <c r="DB207" s="556">
        <v>219.08146576922081</v>
      </c>
      <c r="DC207" s="556">
        <v>131.4637086899877</v>
      </c>
      <c r="DD207" s="545">
        <v>0</v>
      </c>
      <c r="DE207" s="554">
        <v>1422.614790000905</v>
      </c>
      <c r="DF207" s="545">
        <v>-17.80997983870968</v>
      </c>
      <c r="DG207" s="556">
        <v>1404.804810162196</v>
      </c>
    </row>
    <row r="208" spans="1:111">
      <c r="A208" s="568">
        <v>626</v>
      </c>
      <c r="B208" s="576">
        <v>17</v>
      </c>
      <c r="C208" s="577">
        <v>4702</v>
      </c>
      <c r="D208" s="546" t="s">
        <v>239</v>
      </c>
      <c r="E208" s="578">
        <v>1542941.48</v>
      </c>
      <c r="F208" s="578">
        <v>410165.82</v>
      </c>
      <c r="G208" s="578">
        <v>2320876.4</v>
      </c>
      <c r="H208" s="578">
        <v>2478997.85</v>
      </c>
      <c r="I208" s="578">
        <v>282565.28000000003</v>
      </c>
      <c r="J208" s="578">
        <v>183501.24</v>
      </c>
      <c r="K208" s="579">
        <v>7219048.0700000012</v>
      </c>
      <c r="L208" s="545"/>
      <c r="M208" s="578">
        <v>412484.51889821747</v>
      </c>
      <c r="N208" s="578">
        <v>0</v>
      </c>
      <c r="O208" s="578">
        <v>0</v>
      </c>
      <c r="P208" s="578">
        <v>290546.65000000002</v>
      </c>
      <c r="Q208" s="578">
        <v>1105437.764901852</v>
      </c>
      <c r="R208" s="578">
        <v>0</v>
      </c>
      <c r="S208" s="571">
        <v>0</v>
      </c>
      <c r="T208" s="578">
        <v>157165.66716010441</v>
      </c>
      <c r="U208" s="578">
        <v>237004.14249999999</v>
      </c>
      <c r="V208" s="572">
        <v>2202638.7434601742</v>
      </c>
      <c r="W208" s="573"/>
      <c r="X208" s="574">
        <v>9421686.8134601749</v>
      </c>
      <c r="Y208" s="555">
        <v>-7282410.5800000001</v>
      </c>
      <c r="Z208" s="584">
        <v>2139276.2334601749</v>
      </c>
      <c r="AA208" s="600">
        <v>0.22705872905942109</v>
      </c>
      <c r="AB208" s="600"/>
      <c r="AC208" s="569">
        <v>596475.09467699996</v>
      </c>
      <c r="AD208" s="569">
        <v>0</v>
      </c>
      <c r="AE208" s="569">
        <v>61463.539990293437</v>
      </c>
      <c r="AF208" s="569">
        <v>99603.190207917534</v>
      </c>
      <c r="AG208" s="569">
        <v>0</v>
      </c>
      <c r="AH208" s="570">
        <v>757541.82487521088</v>
      </c>
      <c r="AI208" s="545"/>
      <c r="AJ208" s="545">
        <v>-4607.96</v>
      </c>
      <c r="AK208" s="545">
        <v>-8369.56</v>
      </c>
      <c r="AL208" s="545">
        <v>-4607.96</v>
      </c>
      <c r="AM208" s="545">
        <v>-47.02</v>
      </c>
      <c r="AN208" s="545">
        <v>-82661.159999999989</v>
      </c>
      <c r="AO208" s="545">
        <v>-165569.88500000001</v>
      </c>
      <c r="AP208" s="545">
        <v>-810274.76302125945</v>
      </c>
      <c r="AQ208" s="563">
        <v>-512011.65792195388</v>
      </c>
      <c r="AR208" s="563">
        <v>-140119.6</v>
      </c>
      <c r="AS208" s="563">
        <v>-53696.84</v>
      </c>
      <c r="AT208" s="563">
        <v>-79437.194346789795</v>
      </c>
      <c r="AU208" s="563">
        <v>-18290.78</v>
      </c>
      <c r="AV208" s="563">
        <v>280330.62720259011</v>
      </c>
      <c r="AW208" s="563">
        <v>7131.5054364828684</v>
      </c>
      <c r="AX208" s="556">
        <v>-1592232.2476509309</v>
      </c>
      <c r="AY208" s="545"/>
      <c r="AZ208" s="580">
        <v>2413971.5936243399</v>
      </c>
      <c r="BA208" s="581">
        <v>686200.26589853666</v>
      </c>
      <c r="BB208" s="574"/>
      <c r="BC208" s="585">
        <v>4404757.670207331</v>
      </c>
      <c r="BD208" s="563">
        <v>-84892.337499999994</v>
      </c>
      <c r="BE208" s="574">
        <v>4319865.3327073306</v>
      </c>
      <c r="BF208" s="594"/>
      <c r="BG208" s="545">
        <v>328.14578477243731</v>
      </c>
      <c r="BH208" s="545">
        <v>87.232203317737131</v>
      </c>
      <c r="BI208" s="545">
        <v>493.59344959591658</v>
      </c>
      <c r="BJ208" s="545">
        <v>527.22200127605277</v>
      </c>
      <c r="BK208" s="545">
        <v>60.094700127605257</v>
      </c>
      <c r="BL208" s="545">
        <v>39.02621012335176</v>
      </c>
      <c r="BM208" s="556">
        <v>1535.314349213101</v>
      </c>
      <c r="BN208" s="545"/>
      <c r="BO208" s="545">
        <v>87.725333666145787</v>
      </c>
      <c r="BP208" s="545">
        <v>0</v>
      </c>
      <c r="BQ208" s="545">
        <v>0</v>
      </c>
      <c r="BR208" s="545">
        <v>61.792141641854528</v>
      </c>
      <c r="BS208" s="545">
        <v>235.0994821143878</v>
      </c>
      <c r="BT208" s="545">
        <v>0</v>
      </c>
      <c r="BU208" s="545">
        <v>0</v>
      </c>
      <c r="BV208" s="545">
        <v>33.425280127627488</v>
      </c>
      <c r="BW208" s="545">
        <v>50.40496437686091</v>
      </c>
      <c r="BX208" s="556">
        <v>468.44720192687657</v>
      </c>
      <c r="BY208" s="555"/>
      <c r="BZ208" s="556">
        <v>2003.7615511399781</v>
      </c>
      <c r="CA208" s="556">
        <v>-1548.79</v>
      </c>
      <c r="CB208" s="556">
        <v>454.97155113997758</v>
      </c>
      <c r="CC208" s="600">
        <v>0.22705872905942109</v>
      </c>
      <c r="CD208" s="600"/>
      <c r="CE208" s="545">
        <v>126.8556135</v>
      </c>
      <c r="CF208" s="545">
        <v>0</v>
      </c>
      <c r="CG208" s="545">
        <v>13.071786471776569</v>
      </c>
      <c r="CH208" s="545">
        <v>21.183154021250012</v>
      </c>
      <c r="CI208" s="545">
        <v>0</v>
      </c>
      <c r="CJ208" s="556">
        <v>161.1105539930266</v>
      </c>
      <c r="CK208" s="545">
        <v>0</v>
      </c>
      <c r="CL208" s="545">
        <v>-0.98</v>
      </c>
      <c r="CM208" s="545">
        <v>-1.78</v>
      </c>
      <c r="CN208" s="545">
        <v>-0.98</v>
      </c>
      <c r="CO208" s="545">
        <v>-0.01</v>
      </c>
      <c r="CP208" s="545">
        <v>-17.579999999999998</v>
      </c>
      <c r="CQ208" s="545">
        <v>-35.212650999574649</v>
      </c>
      <c r="CR208" s="545">
        <v>-172.3255557254912</v>
      </c>
      <c r="CS208" s="545">
        <v>-108.8923134670255</v>
      </c>
      <c r="CT208" s="545">
        <v>-29.8</v>
      </c>
      <c r="CU208" s="545">
        <v>-11.42</v>
      </c>
      <c r="CV208" s="545">
        <v>-16.89434163053803</v>
      </c>
      <c r="CW208" s="545">
        <v>-3.89</v>
      </c>
      <c r="CX208" s="545">
        <v>59.619444322116138</v>
      </c>
      <c r="CY208" s="545">
        <v>1.5166961796007801</v>
      </c>
      <c r="CZ208" s="556">
        <v>-338.62872132091252</v>
      </c>
      <c r="DA208" s="545"/>
      <c r="DB208" s="556">
        <v>513.39251246795834</v>
      </c>
      <c r="DC208" s="556">
        <v>145.9379553165752</v>
      </c>
      <c r="DD208" s="545">
        <v>0</v>
      </c>
      <c r="DE208" s="554">
        <v>936.78385159662503</v>
      </c>
      <c r="DF208" s="545">
        <v>-18.054516695023391</v>
      </c>
      <c r="DG208" s="556">
        <v>918.72933490160153</v>
      </c>
    </row>
    <row r="209" spans="1:111">
      <c r="A209" s="568">
        <v>630</v>
      </c>
      <c r="B209" s="576">
        <v>17</v>
      </c>
      <c r="C209" s="577">
        <v>1641</v>
      </c>
      <c r="D209" s="546" t="s">
        <v>240</v>
      </c>
      <c r="E209" s="578">
        <v>1220000.24</v>
      </c>
      <c r="F209" s="578">
        <v>181236.06</v>
      </c>
      <c r="G209" s="578">
        <v>1119577.7</v>
      </c>
      <c r="H209" s="578">
        <v>1066384.55</v>
      </c>
      <c r="I209" s="578">
        <v>89319.84</v>
      </c>
      <c r="J209" s="578">
        <v>69458.489999999991</v>
      </c>
      <c r="K209" s="579">
        <v>3745976.88</v>
      </c>
      <c r="L209" s="545"/>
      <c r="M209" s="578">
        <v>109477.6784918952</v>
      </c>
      <c r="N209" s="578">
        <v>0</v>
      </c>
      <c r="O209" s="578">
        <v>0</v>
      </c>
      <c r="P209" s="578">
        <v>294554.19</v>
      </c>
      <c r="Q209" s="578">
        <v>683499.88427878846</v>
      </c>
      <c r="R209" s="578">
        <v>0</v>
      </c>
      <c r="S209" s="571">
        <v>0</v>
      </c>
      <c r="T209" s="578">
        <v>73661.384511430675</v>
      </c>
      <c r="U209" s="578">
        <v>65649.33</v>
      </c>
      <c r="V209" s="572">
        <v>1226842.467282115</v>
      </c>
      <c r="W209" s="573"/>
      <c r="X209" s="574">
        <v>4972819.3472821144</v>
      </c>
      <c r="Y209" s="555">
        <v>-2541564.39</v>
      </c>
      <c r="Z209" s="584">
        <v>2431254.9572821138</v>
      </c>
      <c r="AA209" s="600">
        <v>0.48890876331771682</v>
      </c>
      <c r="AB209" s="600"/>
      <c r="AC209" s="569">
        <v>538951.20706349995</v>
      </c>
      <c r="AD209" s="569">
        <v>0</v>
      </c>
      <c r="AE209" s="569">
        <v>31042.528578585709</v>
      </c>
      <c r="AF209" s="569">
        <v>33043.726482332422</v>
      </c>
      <c r="AG209" s="569">
        <v>3682.5892775309958</v>
      </c>
      <c r="AH209" s="570">
        <v>606720.05140194914</v>
      </c>
      <c r="AI209" s="545"/>
      <c r="AJ209" s="545">
        <v>-1608.18</v>
      </c>
      <c r="AK209" s="545">
        <v>-2920.98</v>
      </c>
      <c r="AL209" s="545">
        <v>-1608.18</v>
      </c>
      <c r="AM209" s="545">
        <v>-16.41</v>
      </c>
      <c r="AN209" s="545">
        <v>-28848.78</v>
      </c>
      <c r="AO209" s="545">
        <v>-15786.19</v>
      </c>
      <c r="AP209" s="545">
        <v>-212876.4904722666</v>
      </c>
      <c r="AQ209" s="563">
        <v>-314998.46195164818</v>
      </c>
      <c r="AR209" s="563">
        <v>-48901.8</v>
      </c>
      <c r="AS209" s="563">
        <v>-18740.22</v>
      </c>
      <c r="AT209" s="563">
        <v>-66297.62246125676</v>
      </c>
      <c r="AU209" s="563">
        <v>-6383.49</v>
      </c>
      <c r="AV209" s="563">
        <v>32217.877101606398</v>
      </c>
      <c r="AW209" s="563">
        <v>-1533.0136277756681</v>
      </c>
      <c r="AX209" s="556">
        <v>-688301.94141134084</v>
      </c>
      <c r="AY209" s="545"/>
      <c r="AZ209" s="580">
        <v>753804.04969494406</v>
      </c>
      <c r="BA209" s="581">
        <v>218620.00438172711</v>
      </c>
      <c r="BB209" s="574"/>
      <c r="BC209" s="585">
        <v>3322097.1213493939</v>
      </c>
      <c r="BD209" s="563">
        <v>258210.51250000001</v>
      </c>
      <c r="BE209" s="574">
        <v>3580307.633849394</v>
      </c>
      <c r="BF209" s="594"/>
      <c r="BG209" s="545">
        <v>743.44926264472883</v>
      </c>
      <c r="BH209" s="545">
        <v>110.442449725777</v>
      </c>
      <c r="BI209" s="545">
        <v>682.25332114564287</v>
      </c>
      <c r="BJ209" s="545">
        <v>649.83823887873245</v>
      </c>
      <c r="BK209" s="545">
        <v>54.430127970749538</v>
      </c>
      <c r="BL209" s="545">
        <v>42.32692870201096</v>
      </c>
      <c r="BM209" s="556">
        <v>2282.7403290676421</v>
      </c>
      <c r="BN209" s="545"/>
      <c r="BO209" s="545">
        <v>66.714002737291409</v>
      </c>
      <c r="BP209" s="545">
        <v>0</v>
      </c>
      <c r="BQ209" s="545">
        <v>0</v>
      </c>
      <c r="BR209" s="545">
        <v>179.49676416819011</v>
      </c>
      <c r="BS209" s="545">
        <v>416.51425001754319</v>
      </c>
      <c r="BT209" s="545">
        <v>0</v>
      </c>
      <c r="BU209" s="545">
        <v>0</v>
      </c>
      <c r="BV209" s="545">
        <v>44.888107563333747</v>
      </c>
      <c r="BW209" s="545">
        <v>40.005685557586837</v>
      </c>
      <c r="BX209" s="556">
        <v>747.61881004394547</v>
      </c>
      <c r="BY209" s="555"/>
      <c r="BZ209" s="556">
        <v>3030.359139111587</v>
      </c>
      <c r="CA209" s="556">
        <v>-1548.79</v>
      </c>
      <c r="CB209" s="556">
        <v>1481.569139111587</v>
      </c>
      <c r="CC209" s="600">
        <v>0.48890876331771682</v>
      </c>
      <c r="CD209" s="600"/>
      <c r="CE209" s="545">
        <v>328.42852349999998</v>
      </c>
      <c r="CF209" s="545">
        <v>0</v>
      </c>
      <c r="CG209" s="545">
        <v>18.916836428144851</v>
      </c>
      <c r="CH209" s="545">
        <v>20.136335455412809</v>
      </c>
      <c r="CI209" s="545">
        <v>2.2441129052595952</v>
      </c>
      <c r="CJ209" s="556">
        <v>369.72580828881729</v>
      </c>
      <c r="CK209" s="545">
        <v>0</v>
      </c>
      <c r="CL209" s="545">
        <v>-0.98000000000000009</v>
      </c>
      <c r="CM209" s="545">
        <v>-1.78</v>
      </c>
      <c r="CN209" s="545">
        <v>-0.98000000000000009</v>
      </c>
      <c r="CO209" s="545">
        <v>-0.01</v>
      </c>
      <c r="CP209" s="545">
        <v>-17.579999999999998</v>
      </c>
      <c r="CQ209" s="545">
        <v>-9.6198598415600252</v>
      </c>
      <c r="CR209" s="545">
        <v>-129.72363831338609</v>
      </c>
      <c r="CS209" s="545">
        <v>-191.95518705158329</v>
      </c>
      <c r="CT209" s="545">
        <v>-29.8</v>
      </c>
      <c r="CU209" s="545">
        <v>-11.42</v>
      </c>
      <c r="CV209" s="545">
        <v>-40.400744948968168</v>
      </c>
      <c r="CW209" s="545">
        <v>-3.89</v>
      </c>
      <c r="CX209" s="545">
        <v>19.63307562559805</v>
      </c>
      <c r="CY209" s="545">
        <v>-0.93419477621917624</v>
      </c>
      <c r="CZ209" s="556">
        <v>-419.44054930611873</v>
      </c>
      <c r="DA209" s="545"/>
      <c r="DB209" s="556">
        <v>459.35652022848512</v>
      </c>
      <c r="DC209" s="556">
        <v>133.22364678959599</v>
      </c>
      <c r="DD209" s="545">
        <v>0</v>
      </c>
      <c r="DE209" s="554">
        <v>2024.434565112367</v>
      </c>
      <c r="DF209" s="545">
        <v>157.3494896404631</v>
      </c>
      <c r="DG209" s="556">
        <v>2181.7840547528299</v>
      </c>
    </row>
    <row r="210" spans="1:111">
      <c r="A210" s="568">
        <v>631</v>
      </c>
      <c r="B210" s="576">
        <v>2</v>
      </c>
      <c r="C210" s="577">
        <v>1919</v>
      </c>
      <c r="D210" s="546" t="s">
        <v>241</v>
      </c>
      <c r="E210" s="578">
        <v>843235.46</v>
      </c>
      <c r="F210" s="578">
        <v>114464.88</v>
      </c>
      <c r="G210" s="578">
        <v>972479.9</v>
      </c>
      <c r="H210" s="578">
        <v>969440.5</v>
      </c>
      <c r="I210" s="578">
        <v>114037.28</v>
      </c>
      <c r="J210" s="578">
        <v>84951.09</v>
      </c>
      <c r="K210" s="579">
        <v>3098609.11</v>
      </c>
      <c r="L210" s="545"/>
      <c r="M210" s="578">
        <v>101462.4593167265</v>
      </c>
      <c r="N210" s="578">
        <v>0</v>
      </c>
      <c r="O210" s="578">
        <v>0</v>
      </c>
      <c r="P210" s="578">
        <v>128241.28</v>
      </c>
      <c r="Q210" s="578">
        <v>121205.6930241841</v>
      </c>
      <c r="R210" s="578">
        <v>0</v>
      </c>
      <c r="S210" s="571">
        <v>0</v>
      </c>
      <c r="T210" s="578">
        <v>55334.142152872511</v>
      </c>
      <c r="U210" s="578">
        <v>68353.277500000011</v>
      </c>
      <c r="V210" s="572">
        <v>474596.8519937832</v>
      </c>
      <c r="W210" s="573"/>
      <c r="X210" s="574">
        <v>3573205.9619937828</v>
      </c>
      <c r="Y210" s="555">
        <v>-2972128.01</v>
      </c>
      <c r="Z210" s="584">
        <v>601077.95199378347</v>
      </c>
      <c r="AA210" s="600">
        <v>0.16821810955962721</v>
      </c>
      <c r="AB210" s="600"/>
      <c r="AC210" s="569">
        <v>0</v>
      </c>
      <c r="AD210" s="569">
        <v>0</v>
      </c>
      <c r="AE210" s="569">
        <v>12662.64097472267</v>
      </c>
      <c r="AF210" s="569">
        <v>25570.40210327354</v>
      </c>
      <c r="AG210" s="569">
        <v>0</v>
      </c>
      <c r="AH210" s="570">
        <v>38233.043077996197</v>
      </c>
      <c r="AI210" s="545"/>
      <c r="AJ210" s="545">
        <v>-1880.62</v>
      </c>
      <c r="AK210" s="545">
        <v>-3415.82</v>
      </c>
      <c r="AL210" s="545">
        <v>-1880.62</v>
      </c>
      <c r="AM210" s="545">
        <v>-19.190000000000001</v>
      </c>
      <c r="AN210" s="545">
        <v>-33736.019999999997</v>
      </c>
      <c r="AO210" s="545">
        <v>-29106.74</v>
      </c>
      <c r="AP210" s="545">
        <v>142206.7388894491</v>
      </c>
      <c r="AQ210" s="563">
        <v>167181.63384707709</v>
      </c>
      <c r="AR210" s="563">
        <v>-57186.2</v>
      </c>
      <c r="AS210" s="563">
        <v>-21914.98</v>
      </c>
      <c r="AT210" s="563">
        <v>-31455.086557733572</v>
      </c>
      <c r="AU210" s="563">
        <v>-7464.91</v>
      </c>
      <c r="AV210" s="563">
        <v>80979.601978083418</v>
      </c>
      <c r="AW210" s="563">
        <v>5498.2458346722997</v>
      </c>
      <c r="AX210" s="556">
        <v>207806.03399154829</v>
      </c>
      <c r="AY210" s="545"/>
      <c r="AZ210" s="580">
        <v>625336.09549948701</v>
      </c>
      <c r="BA210" s="581">
        <v>167387.80037139429</v>
      </c>
      <c r="BB210" s="574"/>
      <c r="BC210" s="585">
        <v>1639840.9249342091</v>
      </c>
      <c r="BD210" s="563">
        <v>-980457.91249999998</v>
      </c>
      <c r="BE210" s="574">
        <v>659383.01243420935</v>
      </c>
      <c r="BF210" s="594"/>
      <c r="BG210" s="545">
        <v>439.4139968733715</v>
      </c>
      <c r="BH210" s="545">
        <v>59.648191766545082</v>
      </c>
      <c r="BI210" s="545">
        <v>506.76388744137569</v>
      </c>
      <c r="BJ210" s="545">
        <v>505.18004168837939</v>
      </c>
      <c r="BK210" s="545">
        <v>59.425367378843148</v>
      </c>
      <c r="BL210" s="545">
        <v>44.268415841584158</v>
      </c>
      <c r="BM210" s="556">
        <v>1614.699900990099</v>
      </c>
      <c r="BN210" s="545"/>
      <c r="BO210" s="545">
        <v>52.872568690321259</v>
      </c>
      <c r="BP210" s="545">
        <v>0</v>
      </c>
      <c r="BQ210" s="545">
        <v>0</v>
      </c>
      <c r="BR210" s="545">
        <v>66.827139134966131</v>
      </c>
      <c r="BS210" s="545">
        <v>63.160861398741091</v>
      </c>
      <c r="BT210" s="545">
        <v>0</v>
      </c>
      <c r="BU210" s="545">
        <v>0</v>
      </c>
      <c r="BV210" s="545">
        <v>28.83488387330511</v>
      </c>
      <c r="BW210" s="545">
        <v>35.619217040125072</v>
      </c>
      <c r="BX210" s="556">
        <v>247.31467013745871</v>
      </c>
      <c r="BY210" s="555"/>
      <c r="BZ210" s="556">
        <v>1862.0145711275579</v>
      </c>
      <c r="CA210" s="556">
        <v>-1548.79</v>
      </c>
      <c r="CB210" s="556">
        <v>313.22457112755791</v>
      </c>
      <c r="CC210" s="600">
        <v>0.16821810955962721</v>
      </c>
      <c r="CD210" s="600"/>
      <c r="CE210" s="545">
        <v>0</v>
      </c>
      <c r="CF210" s="545">
        <v>0</v>
      </c>
      <c r="CG210" s="545">
        <v>6.5985622588445381</v>
      </c>
      <c r="CH210" s="545">
        <v>13.324857792221749</v>
      </c>
      <c r="CI210" s="545">
        <v>0</v>
      </c>
      <c r="CJ210" s="556">
        <v>19.923420051066291</v>
      </c>
      <c r="CK210" s="545">
        <v>0</v>
      </c>
      <c r="CL210" s="545">
        <v>-0.98</v>
      </c>
      <c r="CM210" s="545">
        <v>-1.78</v>
      </c>
      <c r="CN210" s="545">
        <v>-0.98</v>
      </c>
      <c r="CO210" s="545">
        <v>-0.01</v>
      </c>
      <c r="CP210" s="545">
        <v>-17.579999999999998</v>
      </c>
      <c r="CQ210" s="545">
        <v>-15.16766023970818</v>
      </c>
      <c r="CR210" s="545">
        <v>74.104605987206426</v>
      </c>
      <c r="CS210" s="545">
        <v>87.119142181905715</v>
      </c>
      <c r="CT210" s="545">
        <v>-29.8</v>
      </c>
      <c r="CU210" s="545">
        <v>-11.42</v>
      </c>
      <c r="CV210" s="545">
        <v>-16.391394766927341</v>
      </c>
      <c r="CW210" s="545">
        <v>-3.89</v>
      </c>
      <c r="CX210" s="545">
        <v>42.198854600356142</v>
      </c>
      <c r="CY210" s="545">
        <v>2.8651619774217298</v>
      </c>
      <c r="CZ210" s="556">
        <v>108.2887097402544</v>
      </c>
      <c r="DA210" s="545"/>
      <c r="DB210" s="556">
        <v>325.86560474178577</v>
      </c>
      <c r="DC210" s="556">
        <v>87.226576535380048</v>
      </c>
      <c r="DD210" s="545">
        <v>0</v>
      </c>
      <c r="DE210" s="554">
        <v>854.52888219604449</v>
      </c>
      <c r="DF210" s="545">
        <v>-510.92126758728512</v>
      </c>
      <c r="DG210" s="556">
        <v>343.60761460875938</v>
      </c>
    </row>
    <row r="211" spans="1:111">
      <c r="A211" s="568">
        <v>635</v>
      </c>
      <c r="B211" s="576">
        <v>6</v>
      </c>
      <c r="C211" s="577">
        <v>6238</v>
      </c>
      <c r="D211" s="546" t="s">
        <v>242</v>
      </c>
      <c r="E211" s="578">
        <v>2278529.86</v>
      </c>
      <c r="F211" s="578">
        <v>476937</v>
      </c>
      <c r="G211" s="578">
        <v>2950128.1</v>
      </c>
      <c r="H211" s="578">
        <v>2936019.8</v>
      </c>
      <c r="I211" s="578">
        <v>376449.42</v>
      </c>
      <c r="J211" s="578">
        <v>280329.99</v>
      </c>
      <c r="K211" s="579">
        <v>9298394.1699999999</v>
      </c>
      <c r="L211" s="545"/>
      <c r="M211" s="578">
        <v>286447.65548961062</v>
      </c>
      <c r="N211" s="578">
        <v>0</v>
      </c>
      <c r="O211" s="578">
        <v>0</v>
      </c>
      <c r="P211" s="578">
        <v>494931.19</v>
      </c>
      <c r="Q211" s="578">
        <v>473011.8185062962</v>
      </c>
      <c r="R211" s="578">
        <v>0</v>
      </c>
      <c r="S211" s="571">
        <v>0</v>
      </c>
      <c r="T211" s="578">
        <v>191310.5519713517</v>
      </c>
      <c r="U211" s="578">
        <v>243858.33499999999</v>
      </c>
      <c r="V211" s="572">
        <v>1689559.5509672591</v>
      </c>
      <c r="W211" s="573"/>
      <c r="X211" s="574">
        <v>10987953.720967259</v>
      </c>
      <c r="Y211" s="555">
        <v>-9661352.0199999996</v>
      </c>
      <c r="Z211" s="584">
        <v>1326601.7009672599</v>
      </c>
      <c r="AA211" s="600">
        <v>0.1207323706174547</v>
      </c>
      <c r="AB211" s="600"/>
      <c r="AC211" s="569">
        <v>163726.80231599999</v>
      </c>
      <c r="AD211" s="569">
        <v>0</v>
      </c>
      <c r="AE211" s="569">
        <v>58930.615337337047</v>
      </c>
      <c r="AF211" s="569">
        <v>108172.8325405513</v>
      </c>
      <c r="AG211" s="569">
        <v>0</v>
      </c>
      <c r="AH211" s="570">
        <v>330830.25019388832</v>
      </c>
      <c r="AI211" s="545"/>
      <c r="AJ211" s="545">
        <v>-6113.24</v>
      </c>
      <c r="AK211" s="545">
        <v>-11103.64</v>
      </c>
      <c r="AL211" s="545">
        <v>-6113.24</v>
      </c>
      <c r="AM211" s="545">
        <v>-62.38</v>
      </c>
      <c r="AN211" s="545">
        <v>-109664.04</v>
      </c>
      <c r="AO211" s="545">
        <v>-170733.4</v>
      </c>
      <c r="AP211" s="545">
        <v>-114422.80464292959</v>
      </c>
      <c r="AQ211" s="563">
        <v>-26826.936136676999</v>
      </c>
      <c r="AR211" s="563">
        <v>-185892.4</v>
      </c>
      <c r="AS211" s="563">
        <v>-71237.960000000006</v>
      </c>
      <c r="AT211" s="563">
        <v>-70728.859000676108</v>
      </c>
      <c r="AU211" s="563">
        <v>-24265.82</v>
      </c>
      <c r="AV211" s="563">
        <v>308307.01977222238</v>
      </c>
      <c r="AW211" s="563">
        <v>-4734.4175199819874</v>
      </c>
      <c r="AX211" s="556">
        <v>-493592.11752804212</v>
      </c>
      <c r="AY211" s="545"/>
      <c r="AZ211" s="580">
        <v>2147069.1743951421</v>
      </c>
      <c r="BA211" s="581">
        <v>820053.33557713567</v>
      </c>
      <c r="BB211" s="574"/>
      <c r="BC211" s="585">
        <v>4130962.3436053842</v>
      </c>
      <c r="BD211" s="563">
        <v>-305824.42499999999</v>
      </c>
      <c r="BE211" s="574">
        <v>3825137.918605384</v>
      </c>
      <c r="BF211" s="594"/>
      <c r="BG211" s="545">
        <v>365.2660884899006</v>
      </c>
      <c r="BH211" s="545">
        <v>76.456716896441165</v>
      </c>
      <c r="BI211" s="545">
        <v>472.92851875601161</v>
      </c>
      <c r="BJ211" s="545">
        <v>470.66684834882972</v>
      </c>
      <c r="BK211" s="545">
        <v>60.347774927861487</v>
      </c>
      <c r="BL211" s="545">
        <v>44.939081436357803</v>
      </c>
      <c r="BM211" s="556">
        <v>1490.605028855402</v>
      </c>
      <c r="BN211" s="545"/>
      <c r="BO211" s="545">
        <v>45.919790876821203</v>
      </c>
      <c r="BP211" s="545">
        <v>0</v>
      </c>
      <c r="BQ211" s="545">
        <v>0</v>
      </c>
      <c r="BR211" s="545">
        <v>79.341325745431234</v>
      </c>
      <c r="BS211" s="545">
        <v>75.827479722073775</v>
      </c>
      <c r="BT211" s="545">
        <v>0</v>
      </c>
      <c r="BU211" s="545">
        <v>0</v>
      </c>
      <c r="BV211" s="545">
        <v>30.668571973605591</v>
      </c>
      <c r="BW211" s="545">
        <v>39.09239099070215</v>
      </c>
      <c r="BX211" s="556">
        <v>270.84955930863401</v>
      </c>
      <c r="BY211" s="555"/>
      <c r="BZ211" s="556">
        <v>1761.454588164037</v>
      </c>
      <c r="CA211" s="556">
        <v>-1548.79</v>
      </c>
      <c r="CB211" s="556">
        <v>212.6645881640365</v>
      </c>
      <c r="CC211" s="600">
        <v>0.1207323706174547</v>
      </c>
      <c r="CD211" s="600"/>
      <c r="CE211" s="545">
        <v>26.246681999999989</v>
      </c>
      <c r="CF211" s="545">
        <v>0</v>
      </c>
      <c r="CG211" s="545">
        <v>9.4470367645618865</v>
      </c>
      <c r="CH211" s="545">
        <v>17.340947826314739</v>
      </c>
      <c r="CI211" s="545">
        <v>0</v>
      </c>
      <c r="CJ211" s="556">
        <v>53.034666590876611</v>
      </c>
      <c r="CK211" s="545">
        <v>0</v>
      </c>
      <c r="CL211" s="545">
        <v>-0.98</v>
      </c>
      <c r="CM211" s="545">
        <v>-1.78</v>
      </c>
      <c r="CN211" s="545">
        <v>-0.98</v>
      </c>
      <c r="CO211" s="545">
        <v>-0.01</v>
      </c>
      <c r="CP211" s="545">
        <v>-17.579999999999998</v>
      </c>
      <c r="CQ211" s="545">
        <v>-27.36989419685797</v>
      </c>
      <c r="CR211" s="545">
        <v>-18.342867047600119</v>
      </c>
      <c r="CS211" s="545">
        <v>-4.3005668702592166</v>
      </c>
      <c r="CT211" s="545">
        <v>-29.8</v>
      </c>
      <c r="CU211" s="545">
        <v>-11.42</v>
      </c>
      <c r="CV211" s="545">
        <v>-11.338387143423549</v>
      </c>
      <c r="CW211" s="545">
        <v>-3.89</v>
      </c>
      <c r="CX211" s="545">
        <v>49.4240172767269</v>
      </c>
      <c r="CY211" s="545">
        <v>-0.758964014104198</v>
      </c>
      <c r="CZ211" s="556">
        <v>-79.12666199551812</v>
      </c>
      <c r="DA211" s="545"/>
      <c r="DB211" s="556">
        <v>344.1919163826775</v>
      </c>
      <c r="DC211" s="556">
        <v>131.46093869463539</v>
      </c>
      <c r="DD211" s="545">
        <v>0</v>
      </c>
      <c r="DE211" s="554">
        <v>662.22544783670799</v>
      </c>
      <c r="DF211" s="545">
        <v>-49.026037992946463</v>
      </c>
      <c r="DG211" s="556">
        <v>613.19940984376149</v>
      </c>
    </row>
    <row r="212" spans="1:111">
      <c r="A212" s="568">
        <v>636</v>
      </c>
      <c r="B212" s="576">
        <v>2</v>
      </c>
      <c r="C212" s="577">
        <v>8011</v>
      </c>
      <c r="D212" s="546" t="s">
        <v>243</v>
      </c>
      <c r="E212" s="578">
        <v>3534412.46</v>
      </c>
      <c r="F212" s="578">
        <v>610479.35999999999</v>
      </c>
      <c r="G212" s="578">
        <v>4993153.1000000006</v>
      </c>
      <c r="H212" s="578">
        <v>4833353.3499999996</v>
      </c>
      <c r="I212" s="578">
        <v>462960.46</v>
      </c>
      <c r="J212" s="578">
        <v>363129.33</v>
      </c>
      <c r="K212" s="579">
        <v>14797488.060000001</v>
      </c>
      <c r="L212" s="545"/>
      <c r="M212" s="578">
        <v>490396.19672645762</v>
      </c>
      <c r="N212" s="578">
        <v>0</v>
      </c>
      <c r="O212" s="578">
        <v>0</v>
      </c>
      <c r="P212" s="578">
        <v>861621.1</v>
      </c>
      <c r="Q212" s="578">
        <v>632712.78383989446</v>
      </c>
      <c r="R212" s="578">
        <v>0</v>
      </c>
      <c r="S212" s="571">
        <v>0</v>
      </c>
      <c r="T212" s="578">
        <v>321545.9350162695</v>
      </c>
      <c r="U212" s="578">
        <v>339251.08750000002</v>
      </c>
      <c r="V212" s="572">
        <v>2645527.103082621</v>
      </c>
      <c r="W212" s="573"/>
      <c r="X212" s="574">
        <v>17443015.163082618</v>
      </c>
      <c r="Y212" s="555">
        <v>-12407356.689999999</v>
      </c>
      <c r="Z212" s="584">
        <v>5035658.4730826234</v>
      </c>
      <c r="AA212" s="600">
        <v>0.28869197360674048</v>
      </c>
      <c r="AB212" s="600"/>
      <c r="AC212" s="569">
        <v>0</v>
      </c>
      <c r="AD212" s="569">
        <v>0</v>
      </c>
      <c r="AE212" s="569">
        <v>81452.217978121029</v>
      </c>
      <c r="AF212" s="569">
        <v>142253.26018774349</v>
      </c>
      <c r="AG212" s="569">
        <v>0</v>
      </c>
      <c r="AH212" s="570">
        <v>223705.47816586451</v>
      </c>
      <c r="AI212" s="545"/>
      <c r="AJ212" s="545">
        <v>-7850.78</v>
      </c>
      <c r="AK212" s="545">
        <v>-14259.58</v>
      </c>
      <c r="AL212" s="545">
        <v>-7850.78</v>
      </c>
      <c r="AM212" s="545">
        <v>-80.11</v>
      </c>
      <c r="AN212" s="545">
        <v>-140833.38</v>
      </c>
      <c r="AO212" s="545">
        <v>-272372.67249999999</v>
      </c>
      <c r="AP212" s="545">
        <v>736313.75676624791</v>
      </c>
      <c r="AQ212" s="563">
        <v>-34464.603317861067</v>
      </c>
      <c r="AR212" s="563">
        <v>-238727.8</v>
      </c>
      <c r="AS212" s="563">
        <v>-91485.62</v>
      </c>
      <c r="AT212" s="563">
        <v>-178870.04371870149</v>
      </c>
      <c r="AU212" s="563">
        <v>-31162.79</v>
      </c>
      <c r="AV212" s="563">
        <v>157085.41384277391</v>
      </c>
      <c r="AW212" s="563">
        <v>46715.085372806883</v>
      </c>
      <c r="AX212" s="556">
        <v>-77843.903554733784</v>
      </c>
      <c r="AY212" s="545"/>
      <c r="AZ212" s="580">
        <v>3191617.132548247</v>
      </c>
      <c r="BA212" s="581">
        <v>1278939.33845784</v>
      </c>
      <c r="BB212" s="574"/>
      <c r="BC212" s="585">
        <v>9652076.5186998397</v>
      </c>
      <c r="BD212" s="563">
        <v>703254.83750000002</v>
      </c>
      <c r="BE212" s="574">
        <v>10355331.35619984</v>
      </c>
      <c r="BF212" s="594"/>
      <c r="BG212" s="545">
        <v>441.19491449257271</v>
      </c>
      <c r="BH212" s="545">
        <v>76.205137935338911</v>
      </c>
      <c r="BI212" s="545">
        <v>623.28711771314454</v>
      </c>
      <c r="BJ212" s="545">
        <v>603.33957683185611</v>
      </c>
      <c r="BK212" s="545">
        <v>57.790595431281993</v>
      </c>
      <c r="BL212" s="545">
        <v>45.32883909624266</v>
      </c>
      <c r="BM212" s="556">
        <v>1847.146181500437</v>
      </c>
      <c r="BN212" s="545"/>
      <c r="BO212" s="545">
        <v>61.215353479772517</v>
      </c>
      <c r="BP212" s="545">
        <v>0</v>
      </c>
      <c r="BQ212" s="545">
        <v>0</v>
      </c>
      <c r="BR212" s="545">
        <v>107.5547497191362</v>
      </c>
      <c r="BS212" s="545">
        <v>78.980499792771752</v>
      </c>
      <c r="BT212" s="545">
        <v>0</v>
      </c>
      <c r="BU212" s="545">
        <v>0</v>
      </c>
      <c r="BV212" s="545">
        <v>40.138052055457443</v>
      </c>
      <c r="BW212" s="545">
        <v>42.34815722132069</v>
      </c>
      <c r="BX212" s="556">
        <v>330.23681226845861</v>
      </c>
      <c r="BY212" s="555"/>
      <c r="BZ212" s="556">
        <v>2177.3829937688961</v>
      </c>
      <c r="CA212" s="556">
        <v>-1548.79</v>
      </c>
      <c r="CB212" s="556">
        <v>628.59299376889555</v>
      </c>
      <c r="CC212" s="600">
        <v>0.28869197360674048</v>
      </c>
      <c r="CD212" s="600"/>
      <c r="CE212" s="545">
        <v>0</v>
      </c>
      <c r="CF212" s="545">
        <v>0</v>
      </c>
      <c r="CG212" s="545">
        <v>10.167546870318439</v>
      </c>
      <c r="CH212" s="545">
        <v>17.757241316657531</v>
      </c>
      <c r="CI212" s="545">
        <v>0</v>
      </c>
      <c r="CJ212" s="556">
        <v>27.92478818697597</v>
      </c>
      <c r="CK212" s="545">
        <v>0</v>
      </c>
      <c r="CL212" s="545">
        <v>-0.98</v>
      </c>
      <c r="CM212" s="545">
        <v>-1.78</v>
      </c>
      <c r="CN212" s="545">
        <v>-0.98</v>
      </c>
      <c r="CO212" s="545">
        <v>-0.01</v>
      </c>
      <c r="CP212" s="545">
        <v>-17.579999999999998</v>
      </c>
      <c r="CQ212" s="545">
        <v>-33.999834290350769</v>
      </c>
      <c r="CR212" s="545">
        <v>91.912839441548854</v>
      </c>
      <c r="CS212" s="545">
        <v>-4.3021599448085226</v>
      </c>
      <c r="CT212" s="545">
        <v>-29.8</v>
      </c>
      <c r="CU212" s="545">
        <v>-11.42</v>
      </c>
      <c r="CV212" s="545">
        <v>-22.32805439005136</v>
      </c>
      <c r="CW212" s="545">
        <v>-3.89</v>
      </c>
      <c r="CX212" s="545">
        <v>19.60871474756884</v>
      </c>
      <c r="CY212" s="545">
        <v>5.8313675412316659</v>
      </c>
      <c r="CZ212" s="556">
        <v>-9.7171268948612894</v>
      </c>
      <c r="DA212" s="545"/>
      <c r="DB212" s="556">
        <v>398.40433560707112</v>
      </c>
      <c r="DC212" s="556">
        <v>159.64790144274619</v>
      </c>
      <c r="DD212" s="545">
        <v>0</v>
      </c>
      <c r="DE212" s="554">
        <v>1204.852892110827</v>
      </c>
      <c r="DF212" s="545">
        <v>87.786148732992132</v>
      </c>
      <c r="DG212" s="556">
        <v>1292.6390408438201</v>
      </c>
    </row>
    <row r="213" spans="1:111">
      <c r="A213" s="568">
        <v>638</v>
      </c>
      <c r="B213" s="576">
        <v>1</v>
      </c>
      <c r="C213" s="577">
        <v>51737</v>
      </c>
      <c r="D213" s="546" t="s">
        <v>244</v>
      </c>
      <c r="E213" s="578">
        <v>24480740.109999999</v>
      </c>
      <c r="F213" s="578">
        <v>4845679.92</v>
      </c>
      <c r="G213" s="578">
        <v>29476764.699999999</v>
      </c>
      <c r="H213" s="578">
        <v>27850640.649999999</v>
      </c>
      <c r="I213" s="578">
        <v>3011174.04</v>
      </c>
      <c r="J213" s="578">
        <v>2541561.0299999998</v>
      </c>
      <c r="K213" s="579">
        <v>92206560.450000003</v>
      </c>
      <c r="L213" s="545"/>
      <c r="M213" s="578">
        <v>3393668.6062316098</v>
      </c>
      <c r="N213" s="578">
        <v>1167093.5933999999</v>
      </c>
      <c r="O213" s="578">
        <v>4253068.2438000003</v>
      </c>
      <c r="P213" s="578">
        <v>9658171.4000000004</v>
      </c>
      <c r="Q213" s="578">
        <v>552516.40896080388</v>
      </c>
      <c r="R213" s="578">
        <v>0</v>
      </c>
      <c r="S213" s="571">
        <v>557114.99</v>
      </c>
      <c r="T213" s="578">
        <v>1509682.0303388429</v>
      </c>
      <c r="U213" s="578">
        <v>2355075.39</v>
      </c>
      <c r="V213" s="572">
        <v>23446390.66273126</v>
      </c>
      <c r="W213" s="573"/>
      <c r="X213" s="574">
        <v>115652951.11273129</v>
      </c>
      <c r="Y213" s="555">
        <v>-80129748.230000004</v>
      </c>
      <c r="Z213" s="584">
        <v>35523202.882731259</v>
      </c>
      <c r="AA213" s="600">
        <v>0.30715344953113621</v>
      </c>
      <c r="AB213" s="600"/>
      <c r="AC213" s="569">
        <v>0</v>
      </c>
      <c r="AD213" s="569">
        <v>0</v>
      </c>
      <c r="AE213" s="569">
        <v>673164.22747084533</v>
      </c>
      <c r="AF213" s="569">
        <v>1202621.131621517</v>
      </c>
      <c r="AG213" s="569">
        <v>216799.4703580417</v>
      </c>
      <c r="AH213" s="570">
        <v>2092584.829450405</v>
      </c>
      <c r="AI213" s="545"/>
      <c r="AJ213" s="545">
        <v>-50702.26</v>
      </c>
      <c r="AK213" s="545">
        <v>-92091.86</v>
      </c>
      <c r="AL213" s="545">
        <v>-50702.26</v>
      </c>
      <c r="AM213" s="545">
        <v>-517.37</v>
      </c>
      <c r="AN213" s="545">
        <v>-909536.46</v>
      </c>
      <c r="AO213" s="545">
        <v>-2514323.7477000002</v>
      </c>
      <c r="AP213" s="545">
        <v>14522566.989777571</v>
      </c>
      <c r="AQ213" s="563">
        <v>3625298.8819000069</v>
      </c>
      <c r="AR213" s="563">
        <v>-1541762.6</v>
      </c>
      <c r="AS213" s="563">
        <v>-590836.54</v>
      </c>
      <c r="AT213" s="563">
        <v>-1013064.554058073</v>
      </c>
      <c r="AU213" s="563">
        <v>-201256.93</v>
      </c>
      <c r="AV213" s="563">
        <v>1255417.5638302921</v>
      </c>
      <c r="AW213" s="563">
        <v>-172896.37144863399</v>
      </c>
      <c r="AX213" s="556">
        <v>12265592.482301161</v>
      </c>
      <c r="AY213" s="545"/>
      <c r="AZ213" s="580">
        <v>-2458523.3134898902</v>
      </c>
      <c r="BA213" s="581">
        <v>4440377.9034349956</v>
      </c>
      <c r="BB213" s="574"/>
      <c r="BC213" s="585">
        <v>51863234.784427933</v>
      </c>
      <c r="BD213" s="563">
        <v>-625093.81749999989</v>
      </c>
      <c r="BE213" s="574">
        <v>51238140.966927931</v>
      </c>
      <c r="BF213" s="594"/>
      <c r="BG213" s="545">
        <v>473.17664553414392</v>
      </c>
      <c r="BH213" s="545">
        <v>93.659855036047702</v>
      </c>
      <c r="BI213" s="545">
        <v>569.74244157952728</v>
      </c>
      <c r="BJ213" s="545">
        <v>538.31185901772426</v>
      </c>
      <c r="BK213" s="545">
        <v>58.201558652415102</v>
      </c>
      <c r="BL213" s="545">
        <v>49.124630921777452</v>
      </c>
      <c r="BM213" s="556">
        <v>1782.216990741636</v>
      </c>
      <c r="BN213" s="545"/>
      <c r="BO213" s="545">
        <v>65.594615192833174</v>
      </c>
      <c r="BP213" s="545">
        <v>22.558199999999999</v>
      </c>
      <c r="BQ213" s="545">
        <v>82.205544268125337</v>
      </c>
      <c r="BR213" s="545">
        <v>186.67822641436501</v>
      </c>
      <c r="BS213" s="545">
        <v>10.679328313601561</v>
      </c>
      <c r="BT213" s="545">
        <v>0</v>
      </c>
      <c r="BU213" s="545">
        <v>10.768212111255</v>
      </c>
      <c r="BV213" s="545">
        <v>29.179929843996419</v>
      </c>
      <c r="BW213" s="545">
        <v>45.520138198967857</v>
      </c>
      <c r="BX213" s="556">
        <v>453.18419434314438</v>
      </c>
      <c r="BY213" s="555"/>
      <c r="BZ213" s="556">
        <v>2235.4011850847801</v>
      </c>
      <c r="CA213" s="556">
        <v>-1548.79</v>
      </c>
      <c r="CB213" s="556">
        <v>686.61118508477989</v>
      </c>
      <c r="CC213" s="600">
        <v>0.3071534495311361</v>
      </c>
      <c r="CD213" s="600"/>
      <c r="CE213" s="545">
        <v>0</v>
      </c>
      <c r="CF213" s="545">
        <v>0</v>
      </c>
      <c r="CG213" s="545">
        <v>13.011272927901601</v>
      </c>
      <c r="CH213" s="545">
        <v>23.24489498079744</v>
      </c>
      <c r="CI213" s="545">
        <v>4.1904144105387191</v>
      </c>
      <c r="CJ213" s="556">
        <v>40.44658231923777</v>
      </c>
      <c r="CK213" s="545">
        <v>0</v>
      </c>
      <c r="CL213" s="545">
        <v>-0.98000000000000009</v>
      </c>
      <c r="CM213" s="545">
        <v>-1.78</v>
      </c>
      <c r="CN213" s="545">
        <v>-0.98000000000000009</v>
      </c>
      <c r="CO213" s="545">
        <v>-0.01</v>
      </c>
      <c r="CP213" s="545">
        <v>-17.579999999999998</v>
      </c>
      <c r="CQ213" s="545">
        <v>-48.598174376171798</v>
      </c>
      <c r="CR213" s="545">
        <v>280.69982777852539</v>
      </c>
      <c r="CS213" s="545">
        <v>70.07168722384381</v>
      </c>
      <c r="CT213" s="545">
        <v>-29.8</v>
      </c>
      <c r="CU213" s="545">
        <v>-11.42</v>
      </c>
      <c r="CV213" s="545">
        <v>-19.581045558460531</v>
      </c>
      <c r="CW213" s="545">
        <v>-3.89</v>
      </c>
      <c r="CX213" s="545">
        <v>24.26537224482076</v>
      </c>
      <c r="CY213" s="545">
        <v>-3.3418321790717269</v>
      </c>
      <c r="CZ213" s="556">
        <v>237.07583513348601</v>
      </c>
      <c r="DA213" s="545"/>
      <c r="DB213" s="556">
        <v>-47.519634178438842</v>
      </c>
      <c r="DC213" s="556">
        <v>85.8259640766762</v>
      </c>
      <c r="DD213" s="545">
        <v>0</v>
      </c>
      <c r="DE213" s="554">
        <v>1002.439932435741</v>
      </c>
      <c r="DF213" s="545">
        <v>-12.0821427121789</v>
      </c>
      <c r="DG213" s="556">
        <v>990.35778972356206</v>
      </c>
    </row>
    <row r="214" spans="1:111">
      <c r="A214" s="568">
        <v>678</v>
      </c>
      <c r="B214" s="576">
        <v>17</v>
      </c>
      <c r="C214" s="577">
        <v>23571</v>
      </c>
      <c r="D214" s="546" t="s">
        <v>245</v>
      </c>
      <c r="E214" s="578">
        <v>9804854.870000001</v>
      </c>
      <c r="F214" s="578">
        <v>2069906.58</v>
      </c>
      <c r="G214" s="578">
        <v>14382896</v>
      </c>
      <c r="H214" s="578">
        <v>14430814.300000001</v>
      </c>
      <c r="I214" s="578">
        <v>1366410.98</v>
      </c>
      <c r="J214" s="578">
        <v>1043598.75</v>
      </c>
      <c r="K214" s="579">
        <v>43098481.479999997</v>
      </c>
      <c r="L214" s="545"/>
      <c r="M214" s="578">
        <v>1977964.736427818</v>
      </c>
      <c r="N214" s="578">
        <v>0</v>
      </c>
      <c r="O214" s="578">
        <v>0</v>
      </c>
      <c r="P214" s="578">
        <v>2099950.96</v>
      </c>
      <c r="Q214" s="578">
        <v>855273.33146090119</v>
      </c>
      <c r="R214" s="578">
        <v>0</v>
      </c>
      <c r="S214" s="571">
        <v>0</v>
      </c>
      <c r="T214" s="578">
        <v>593165.11915414617</v>
      </c>
      <c r="U214" s="578">
        <v>1258090.1775</v>
      </c>
      <c r="V214" s="572">
        <v>6784444.3245428652</v>
      </c>
      <c r="W214" s="573"/>
      <c r="X214" s="574">
        <v>49882925.804542862</v>
      </c>
      <c r="Y214" s="555">
        <v>-36506529.090000004</v>
      </c>
      <c r="Z214" s="584">
        <v>13376396.714542869</v>
      </c>
      <c r="AA214" s="600">
        <v>0.26815581682108691</v>
      </c>
      <c r="AB214" s="600"/>
      <c r="AC214" s="569">
        <v>659978.26517699996</v>
      </c>
      <c r="AD214" s="569">
        <v>0</v>
      </c>
      <c r="AE214" s="569">
        <v>374173.29481480049</v>
      </c>
      <c r="AF214" s="569">
        <v>497825.58639753278</v>
      </c>
      <c r="AG214" s="569">
        <v>0</v>
      </c>
      <c r="AH214" s="570">
        <v>1531977.1463893331</v>
      </c>
      <c r="AI214" s="545"/>
      <c r="AJ214" s="545">
        <v>-23099.58</v>
      </c>
      <c r="AK214" s="545">
        <v>-41956.38</v>
      </c>
      <c r="AL214" s="545">
        <v>-23099.58</v>
      </c>
      <c r="AM214" s="545">
        <v>-235.71</v>
      </c>
      <c r="AN214" s="545">
        <v>-414378.17999999988</v>
      </c>
      <c r="AO214" s="545">
        <v>-1042411.5125</v>
      </c>
      <c r="AP214" s="545">
        <v>1514748.4909656369</v>
      </c>
      <c r="AQ214" s="563">
        <v>-101749.6192875729</v>
      </c>
      <c r="AR214" s="563">
        <v>-702415.8</v>
      </c>
      <c r="AS214" s="563">
        <v>-269180.82</v>
      </c>
      <c r="AT214" s="563">
        <v>-304625.96669927798</v>
      </c>
      <c r="AU214" s="563">
        <v>-91691.19</v>
      </c>
      <c r="AV214" s="563">
        <v>1020494.763785579</v>
      </c>
      <c r="AW214" s="563">
        <v>10096.5417833298</v>
      </c>
      <c r="AX214" s="556">
        <v>-469504.54195230518</v>
      </c>
      <c r="AY214" s="545"/>
      <c r="AZ214" s="580">
        <v>-178935.375830729</v>
      </c>
      <c r="BA214" s="581">
        <v>1663661.6219114291</v>
      </c>
      <c r="BB214" s="574"/>
      <c r="BC214" s="585">
        <v>15923595.565060589</v>
      </c>
      <c r="BD214" s="563">
        <v>51076.742499999928</v>
      </c>
      <c r="BE214" s="574">
        <v>15974672.307560589</v>
      </c>
      <c r="BF214" s="594"/>
      <c r="BG214" s="545">
        <v>415.97110305035852</v>
      </c>
      <c r="BH214" s="545">
        <v>87.815815196639932</v>
      </c>
      <c r="BI214" s="545">
        <v>610.19456111323234</v>
      </c>
      <c r="BJ214" s="545">
        <v>612.22749565143602</v>
      </c>
      <c r="BK214" s="545">
        <v>57.970004666751507</v>
      </c>
      <c r="BL214" s="545">
        <v>44.27469135802469</v>
      </c>
      <c r="BM214" s="556">
        <v>1828.453671036443</v>
      </c>
      <c r="BN214" s="545"/>
      <c r="BO214" s="545">
        <v>83.915181215384067</v>
      </c>
      <c r="BP214" s="545">
        <v>0</v>
      </c>
      <c r="BQ214" s="545">
        <v>0</v>
      </c>
      <c r="BR214" s="545">
        <v>89.090448432395732</v>
      </c>
      <c r="BS214" s="545">
        <v>36.284982879848172</v>
      </c>
      <c r="BT214" s="545">
        <v>0</v>
      </c>
      <c r="BU214" s="545">
        <v>0</v>
      </c>
      <c r="BV214" s="545">
        <v>25.16503835875212</v>
      </c>
      <c r="BW214" s="545">
        <v>53.374493127147772</v>
      </c>
      <c r="BX214" s="556">
        <v>287.83014401352779</v>
      </c>
      <c r="BY214" s="555"/>
      <c r="BZ214" s="556">
        <v>2116.2838150499711</v>
      </c>
      <c r="CA214" s="556">
        <v>-1548.79</v>
      </c>
      <c r="CB214" s="556">
        <v>567.49381504997098</v>
      </c>
      <c r="CC214" s="600">
        <v>0.26815581682108702</v>
      </c>
      <c r="CD214" s="600"/>
      <c r="CE214" s="545">
        <v>27.999586999999998</v>
      </c>
      <c r="CF214" s="545">
        <v>0</v>
      </c>
      <c r="CG214" s="545">
        <v>15.87430719166775</v>
      </c>
      <c r="CH214" s="545">
        <v>21.12025736699897</v>
      </c>
      <c r="CI214" s="545">
        <v>0</v>
      </c>
      <c r="CJ214" s="556">
        <v>64.994151558666715</v>
      </c>
      <c r="CK214" s="545">
        <v>0</v>
      </c>
      <c r="CL214" s="545">
        <v>-0.97999999999999987</v>
      </c>
      <c r="CM214" s="545">
        <v>-1.78</v>
      </c>
      <c r="CN214" s="545">
        <v>-0.97999999999999987</v>
      </c>
      <c r="CO214" s="545">
        <v>-0.01</v>
      </c>
      <c r="CP214" s="545">
        <v>-17.579999999999998</v>
      </c>
      <c r="CQ214" s="545">
        <v>-44.224322790717402</v>
      </c>
      <c r="CR214" s="545">
        <v>64.263225614765474</v>
      </c>
      <c r="CS214" s="545">
        <v>-4.3167290012122068</v>
      </c>
      <c r="CT214" s="545">
        <v>-29.8</v>
      </c>
      <c r="CU214" s="545">
        <v>-11.42</v>
      </c>
      <c r="CV214" s="545">
        <v>-12.92376083743914</v>
      </c>
      <c r="CW214" s="545">
        <v>-3.89</v>
      </c>
      <c r="CX214" s="545">
        <v>43.294504424317118</v>
      </c>
      <c r="CY214" s="545">
        <v>0.42834592437019209</v>
      </c>
      <c r="CZ214" s="556">
        <v>-19.918736665915969</v>
      </c>
      <c r="DA214" s="545"/>
      <c r="DB214" s="556">
        <v>-7.5913357868028086</v>
      </c>
      <c r="DC214" s="556">
        <v>70.580867248374247</v>
      </c>
      <c r="DD214" s="545">
        <v>0</v>
      </c>
      <c r="DE214" s="554">
        <v>675.55876140429314</v>
      </c>
      <c r="DF214" s="545">
        <v>2.1669315048152362</v>
      </c>
      <c r="DG214" s="556">
        <v>677.72569290910837</v>
      </c>
    </row>
    <row r="215" spans="1:111">
      <c r="A215" s="568">
        <v>680</v>
      </c>
      <c r="B215" s="576">
        <v>2</v>
      </c>
      <c r="C215" s="577">
        <v>25738</v>
      </c>
      <c r="D215" s="546" t="s">
        <v>246</v>
      </c>
      <c r="E215" s="578">
        <v>12756178.98</v>
      </c>
      <c r="F215" s="578">
        <v>2212987.6800000002</v>
      </c>
      <c r="G215" s="578">
        <v>13696439.6</v>
      </c>
      <c r="H215" s="578">
        <v>11619436.85</v>
      </c>
      <c r="I215" s="578">
        <v>1514575.18</v>
      </c>
      <c r="J215" s="578">
        <v>1278569.8500000001</v>
      </c>
      <c r="K215" s="579">
        <v>43078188.140000001</v>
      </c>
      <c r="L215" s="545"/>
      <c r="M215" s="578">
        <v>1522449.1862908211</v>
      </c>
      <c r="N215" s="578">
        <v>0</v>
      </c>
      <c r="O215" s="578">
        <v>0</v>
      </c>
      <c r="P215" s="578">
        <v>7031228.9299999997</v>
      </c>
      <c r="Q215" s="578">
        <v>41169.609658106681</v>
      </c>
      <c r="R215" s="578">
        <v>0</v>
      </c>
      <c r="S215" s="571">
        <v>0</v>
      </c>
      <c r="T215" s="578">
        <v>982859.84388164734</v>
      </c>
      <c r="U215" s="578">
        <v>1223630.5674999999</v>
      </c>
      <c r="V215" s="572">
        <v>10801338.137330581</v>
      </c>
      <c r="W215" s="573"/>
      <c r="X215" s="574">
        <v>53879526.277330577</v>
      </c>
      <c r="Y215" s="555">
        <v>-39862757.020000003</v>
      </c>
      <c r="Z215" s="584">
        <v>14016769.25733058</v>
      </c>
      <c r="AA215" s="600">
        <v>0.26015019481023233</v>
      </c>
      <c r="AB215" s="600"/>
      <c r="AC215" s="569">
        <v>0</v>
      </c>
      <c r="AD215" s="569">
        <v>0</v>
      </c>
      <c r="AE215" s="569">
        <v>360473.88111290598</v>
      </c>
      <c r="AF215" s="569">
        <v>524134.70574280189</v>
      </c>
      <c r="AG215" s="569">
        <v>347757.62319886492</v>
      </c>
      <c r="AH215" s="570">
        <v>1232366.2100545729</v>
      </c>
      <c r="AI215" s="545"/>
      <c r="AJ215" s="545">
        <v>-25223.24</v>
      </c>
      <c r="AK215" s="545">
        <v>-45813.64</v>
      </c>
      <c r="AL215" s="545">
        <v>-25223.24</v>
      </c>
      <c r="AM215" s="545">
        <v>-257.38</v>
      </c>
      <c r="AN215" s="545">
        <v>-452474.04</v>
      </c>
      <c r="AO215" s="545">
        <v>-1281253.6203000001</v>
      </c>
      <c r="AP215" s="545">
        <v>787177.58923664829</v>
      </c>
      <c r="AQ215" s="563">
        <v>-105422.63134094809</v>
      </c>
      <c r="AR215" s="563">
        <v>-766992.4</v>
      </c>
      <c r="AS215" s="563">
        <v>-293927.96000000002</v>
      </c>
      <c r="AT215" s="563">
        <v>-335477.10358698532</v>
      </c>
      <c r="AU215" s="563">
        <v>-100120.82</v>
      </c>
      <c r="AV215" s="563">
        <v>1383232.4838348541</v>
      </c>
      <c r="AW215" s="563">
        <v>14315.18500531348</v>
      </c>
      <c r="AX215" s="556">
        <v>-1247460.8171511169</v>
      </c>
      <c r="AY215" s="545"/>
      <c r="AZ215" s="580">
        <v>1702440.755370874</v>
      </c>
      <c r="BA215" s="581">
        <v>1739941.6775362811</v>
      </c>
      <c r="BB215" s="574"/>
      <c r="BC215" s="585">
        <v>17444057.083141189</v>
      </c>
      <c r="BD215" s="563">
        <v>-756416.34499999997</v>
      </c>
      <c r="BE215" s="574">
        <v>16687640.73814119</v>
      </c>
      <c r="BF215" s="594"/>
      <c r="BG215" s="545">
        <v>495.61655839614582</v>
      </c>
      <c r="BH215" s="545">
        <v>85.981338099308417</v>
      </c>
      <c r="BI215" s="545">
        <v>532.14855855155804</v>
      </c>
      <c r="BJ215" s="545">
        <v>451.45065078871698</v>
      </c>
      <c r="BK215" s="545">
        <v>58.845876913513088</v>
      </c>
      <c r="BL215" s="545">
        <v>49.676348201103423</v>
      </c>
      <c r="BM215" s="556">
        <v>1673.7193309503459</v>
      </c>
      <c r="BN215" s="545"/>
      <c r="BO215" s="545">
        <v>59.151806134541168</v>
      </c>
      <c r="BP215" s="545">
        <v>0</v>
      </c>
      <c r="BQ215" s="545">
        <v>0</v>
      </c>
      <c r="BR215" s="545">
        <v>273.18474356981892</v>
      </c>
      <c r="BS215" s="545">
        <v>1.599565221000337</v>
      </c>
      <c r="BT215" s="545">
        <v>0</v>
      </c>
      <c r="BU215" s="545">
        <v>0</v>
      </c>
      <c r="BV215" s="545">
        <v>38.187110260379491</v>
      </c>
      <c r="BW215" s="545">
        <v>47.541789086176088</v>
      </c>
      <c r="BX215" s="556">
        <v>419.66501427191611</v>
      </c>
      <c r="BY215" s="555"/>
      <c r="BZ215" s="556">
        <v>2093.3843452222618</v>
      </c>
      <c r="CA215" s="556">
        <v>-1548.79</v>
      </c>
      <c r="CB215" s="556">
        <v>544.59434522226206</v>
      </c>
      <c r="CC215" s="600">
        <v>0.26015019481023233</v>
      </c>
      <c r="CD215" s="600"/>
      <c r="CE215" s="545">
        <v>0</v>
      </c>
      <c r="CF215" s="545">
        <v>0</v>
      </c>
      <c r="CG215" s="545">
        <v>14.00551251507134</v>
      </c>
      <c r="CH215" s="545">
        <v>20.364235983479759</v>
      </c>
      <c r="CI215" s="545">
        <v>13.511447012155759</v>
      </c>
      <c r="CJ215" s="556">
        <v>47.881195510706839</v>
      </c>
      <c r="CK215" s="545">
        <v>0</v>
      </c>
      <c r="CL215" s="545">
        <v>-0.97999999999999987</v>
      </c>
      <c r="CM215" s="545">
        <v>-1.78</v>
      </c>
      <c r="CN215" s="545">
        <v>-0.97999999999999987</v>
      </c>
      <c r="CO215" s="545">
        <v>-0.01</v>
      </c>
      <c r="CP215" s="545">
        <v>-17.579999999999998</v>
      </c>
      <c r="CQ215" s="545">
        <v>-49.780620883518537</v>
      </c>
      <c r="CR215" s="545">
        <v>30.58425632281639</v>
      </c>
      <c r="CS215" s="545">
        <v>-4.0959915821333466</v>
      </c>
      <c r="CT215" s="545">
        <v>-29.8</v>
      </c>
      <c r="CU215" s="545">
        <v>-11.42</v>
      </c>
      <c r="CV215" s="545">
        <v>-13.03431127465169</v>
      </c>
      <c r="CW215" s="545">
        <v>-3.89</v>
      </c>
      <c r="CX215" s="545">
        <v>53.742811556253571</v>
      </c>
      <c r="CY215" s="545">
        <v>0.55618870950786714</v>
      </c>
      <c r="CZ215" s="556">
        <v>-48.467667151725749</v>
      </c>
      <c r="DA215" s="545"/>
      <c r="DB215" s="556">
        <v>66.145028959937591</v>
      </c>
      <c r="DC215" s="556">
        <v>67.602054453970027</v>
      </c>
      <c r="DD215" s="545">
        <v>0</v>
      </c>
      <c r="DE215" s="554">
        <v>677.75495699515091</v>
      </c>
      <c r="DF215" s="545">
        <v>-29.38908792446966</v>
      </c>
      <c r="DG215" s="556">
        <v>648.36586907068113</v>
      </c>
    </row>
    <row r="216" spans="1:111">
      <c r="A216" s="568">
        <v>681</v>
      </c>
      <c r="B216" s="576">
        <v>10</v>
      </c>
      <c r="C216" s="577">
        <v>3246</v>
      </c>
      <c r="D216" s="546" t="s">
        <v>247</v>
      </c>
      <c r="E216" s="578">
        <v>932941.36</v>
      </c>
      <c r="F216" s="578">
        <v>162158.57999999999</v>
      </c>
      <c r="G216" s="578">
        <v>1536354.8</v>
      </c>
      <c r="H216" s="578">
        <v>1163328.6000000001</v>
      </c>
      <c r="I216" s="578">
        <v>200337.66</v>
      </c>
      <c r="J216" s="578">
        <v>134699.54999999999</v>
      </c>
      <c r="K216" s="579">
        <v>4129820.55</v>
      </c>
      <c r="L216" s="545"/>
      <c r="M216" s="578">
        <v>231737.8091153295</v>
      </c>
      <c r="N216" s="578">
        <v>0</v>
      </c>
      <c r="O216" s="578">
        <v>0</v>
      </c>
      <c r="P216" s="578">
        <v>418787.93</v>
      </c>
      <c r="Q216" s="578">
        <v>472151.30617327843</v>
      </c>
      <c r="R216" s="578">
        <v>0</v>
      </c>
      <c r="S216" s="571">
        <v>0</v>
      </c>
      <c r="T216" s="578">
        <v>137622.48102055231</v>
      </c>
      <c r="U216" s="578">
        <v>132870.7225</v>
      </c>
      <c r="V216" s="572">
        <v>1393170.24880916</v>
      </c>
      <c r="W216" s="573"/>
      <c r="X216" s="574">
        <v>5522990.7988091595</v>
      </c>
      <c r="Y216" s="555">
        <v>-5027372.34</v>
      </c>
      <c r="Z216" s="584">
        <v>495618.4588091597</v>
      </c>
      <c r="AA216" s="600">
        <v>8.9737331975280957E-2</v>
      </c>
      <c r="AB216" s="600"/>
      <c r="AC216" s="569">
        <v>202811.56179899999</v>
      </c>
      <c r="AD216" s="569">
        <v>0</v>
      </c>
      <c r="AE216" s="569">
        <v>39453.683254179967</v>
      </c>
      <c r="AF216" s="569">
        <v>58506.834320824957</v>
      </c>
      <c r="AG216" s="569">
        <v>0</v>
      </c>
      <c r="AH216" s="570">
        <v>300772.07937400491</v>
      </c>
      <c r="AI216" s="545"/>
      <c r="AJ216" s="545">
        <v>-3181.08</v>
      </c>
      <c r="AK216" s="545">
        <v>-5777.88</v>
      </c>
      <c r="AL216" s="545">
        <v>-3181.08</v>
      </c>
      <c r="AM216" s="545">
        <v>-32.46</v>
      </c>
      <c r="AN216" s="545">
        <v>-57064.679999999993</v>
      </c>
      <c r="AO216" s="545">
        <v>-139423.07165</v>
      </c>
      <c r="AP216" s="545">
        <v>335908.79838194582</v>
      </c>
      <c r="AQ216" s="563">
        <v>171972.47196929669</v>
      </c>
      <c r="AR216" s="563">
        <v>-96730.8</v>
      </c>
      <c r="AS216" s="563">
        <v>-37069.32</v>
      </c>
      <c r="AT216" s="563">
        <v>-50985.130048139174</v>
      </c>
      <c r="AU216" s="563">
        <v>-12626.94</v>
      </c>
      <c r="AV216" s="563">
        <v>108726.106271461</v>
      </c>
      <c r="AW216" s="563">
        <v>14242.44832790148</v>
      </c>
      <c r="AX216" s="556">
        <v>224777.38325246581</v>
      </c>
      <c r="AY216" s="545"/>
      <c r="AZ216" s="580">
        <v>1365511.698975919</v>
      </c>
      <c r="BA216" s="581">
        <v>617484.99075604742</v>
      </c>
      <c r="BB216" s="574"/>
      <c r="BC216" s="585">
        <v>3004164.6111675971</v>
      </c>
      <c r="BD216" s="563">
        <v>33833.262499999997</v>
      </c>
      <c r="BE216" s="574">
        <v>3037997.8736675968</v>
      </c>
      <c r="BF216" s="594"/>
      <c r="BG216" s="545">
        <v>287.41261860751689</v>
      </c>
      <c r="BH216" s="545">
        <v>49.956432532347499</v>
      </c>
      <c r="BI216" s="545">
        <v>473.30708564386941</v>
      </c>
      <c r="BJ216" s="545">
        <v>358.38835489833639</v>
      </c>
      <c r="BK216" s="545">
        <v>61.718317929759714</v>
      </c>
      <c r="BL216" s="545">
        <v>41.497088724584103</v>
      </c>
      <c r="BM216" s="556">
        <v>1272.2798983364139</v>
      </c>
      <c r="BN216" s="545"/>
      <c r="BO216" s="545">
        <v>71.391808107002305</v>
      </c>
      <c r="BP216" s="545">
        <v>0</v>
      </c>
      <c r="BQ216" s="545">
        <v>0</v>
      </c>
      <c r="BR216" s="545">
        <v>129.0166142945163</v>
      </c>
      <c r="BS216" s="545">
        <v>145.45634817414609</v>
      </c>
      <c r="BT216" s="545">
        <v>0</v>
      </c>
      <c r="BU216" s="545">
        <v>0</v>
      </c>
      <c r="BV216" s="545">
        <v>42.397560388340203</v>
      </c>
      <c r="BW216" s="545">
        <v>40.933679143561307</v>
      </c>
      <c r="BX216" s="556">
        <v>429.19601010756628</v>
      </c>
      <c r="BY216" s="555"/>
      <c r="BZ216" s="556">
        <v>1701.47590844398</v>
      </c>
      <c r="CA216" s="556">
        <v>-1548.79</v>
      </c>
      <c r="CB216" s="556">
        <v>152.6859084439802</v>
      </c>
      <c r="CC216" s="600">
        <v>8.9737331975280957E-2</v>
      </c>
      <c r="CD216" s="600"/>
      <c r="CE216" s="545">
        <v>62.480456500000003</v>
      </c>
      <c r="CF216" s="545">
        <v>0</v>
      </c>
      <c r="CG216" s="545">
        <v>12.15455429888477</v>
      </c>
      <c r="CH216" s="545">
        <v>18.024286605306521</v>
      </c>
      <c r="CI216" s="545">
        <v>0</v>
      </c>
      <c r="CJ216" s="556">
        <v>92.659297404191278</v>
      </c>
      <c r="CK216" s="545">
        <v>0</v>
      </c>
      <c r="CL216" s="545">
        <v>-0.98</v>
      </c>
      <c r="CM216" s="545">
        <v>-1.78</v>
      </c>
      <c r="CN216" s="545">
        <v>-0.98</v>
      </c>
      <c r="CO216" s="545">
        <v>-0.01</v>
      </c>
      <c r="CP216" s="545">
        <v>-17.579999999999998</v>
      </c>
      <c r="CQ216" s="545">
        <v>-42.952270995070847</v>
      </c>
      <c r="CR216" s="545">
        <v>103.4839181706549</v>
      </c>
      <c r="CS216" s="545">
        <v>52.979812683085868</v>
      </c>
      <c r="CT216" s="545">
        <v>-29.8</v>
      </c>
      <c r="CU216" s="545">
        <v>-11.42</v>
      </c>
      <c r="CV216" s="545">
        <v>-15.7070640936966</v>
      </c>
      <c r="CW216" s="545">
        <v>-3.89</v>
      </c>
      <c r="CX216" s="545">
        <v>33.495411667116763</v>
      </c>
      <c r="CY216" s="545">
        <v>4.3876920295445112</v>
      </c>
      <c r="CZ216" s="556">
        <v>69.247499461634575</v>
      </c>
      <c r="DA216" s="545"/>
      <c r="DB216" s="556">
        <v>420.67519993096698</v>
      </c>
      <c r="DC216" s="556">
        <v>190.2295103992752</v>
      </c>
      <c r="DD216" s="545">
        <v>0</v>
      </c>
      <c r="DE216" s="554">
        <v>925.4974156400483</v>
      </c>
      <c r="DF216" s="545">
        <v>10.423063000616141</v>
      </c>
      <c r="DG216" s="556">
        <v>935.92047864066444</v>
      </c>
    </row>
    <row r="217" spans="1:111">
      <c r="A217" s="568">
        <v>683</v>
      </c>
      <c r="B217" s="576">
        <v>19</v>
      </c>
      <c r="C217" s="577">
        <v>3570</v>
      </c>
      <c r="D217" s="546" t="s">
        <v>248</v>
      </c>
      <c r="E217" s="578">
        <v>1444264.99</v>
      </c>
      <c r="F217" s="578">
        <v>286162.2</v>
      </c>
      <c r="G217" s="578">
        <v>2173778.6</v>
      </c>
      <c r="H217" s="578">
        <v>2520545.2999999998</v>
      </c>
      <c r="I217" s="578">
        <v>205814.82</v>
      </c>
      <c r="J217" s="578">
        <v>142359.78</v>
      </c>
      <c r="K217" s="579">
        <v>6772925.6900000004</v>
      </c>
      <c r="L217" s="545"/>
      <c r="M217" s="578">
        <v>227702.56701970741</v>
      </c>
      <c r="N217" s="578">
        <v>0</v>
      </c>
      <c r="O217" s="578">
        <v>0</v>
      </c>
      <c r="P217" s="578">
        <v>140263.9</v>
      </c>
      <c r="Q217" s="578">
        <v>2914049.088205996</v>
      </c>
      <c r="R217" s="578">
        <v>0</v>
      </c>
      <c r="S217" s="571">
        <v>0</v>
      </c>
      <c r="T217" s="578">
        <v>126461.2007906698</v>
      </c>
      <c r="U217" s="578">
        <v>126330.9425</v>
      </c>
      <c r="V217" s="572">
        <v>3534807.6985163731</v>
      </c>
      <c r="W217" s="573"/>
      <c r="X217" s="574">
        <v>10307733.38851637</v>
      </c>
      <c r="Y217" s="555">
        <v>-5529180.2999999998</v>
      </c>
      <c r="Z217" s="584">
        <v>4778553.0885163741</v>
      </c>
      <c r="AA217" s="600">
        <v>0.46358912366127542</v>
      </c>
      <c r="AB217" s="600"/>
      <c r="AC217" s="569">
        <v>1267768.9020150001</v>
      </c>
      <c r="AD217" s="569">
        <v>0</v>
      </c>
      <c r="AE217" s="569">
        <v>46697.543602562888</v>
      </c>
      <c r="AF217" s="569">
        <v>58362.102576314552</v>
      </c>
      <c r="AG217" s="569">
        <v>0</v>
      </c>
      <c r="AH217" s="570">
        <v>1372828.5481938771</v>
      </c>
      <c r="AI217" s="545"/>
      <c r="AJ217" s="545">
        <v>-3498.6</v>
      </c>
      <c r="AK217" s="545">
        <v>-6354.6</v>
      </c>
      <c r="AL217" s="545">
        <v>-3498.6</v>
      </c>
      <c r="AM217" s="545">
        <v>-35.700000000000003</v>
      </c>
      <c r="AN217" s="545">
        <v>-62760.599999999991</v>
      </c>
      <c r="AO217" s="545">
        <v>-94482.42</v>
      </c>
      <c r="AP217" s="545">
        <v>-129120.0338923184</v>
      </c>
      <c r="AQ217" s="563">
        <v>17474.173488363282</v>
      </c>
      <c r="AR217" s="563">
        <v>-106386</v>
      </c>
      <c r="AS217" s="563">
        <v>-40769.4</v>
      </c>
      <c r="AT217" s="563">
        <v>-175446.4374848463</v>
      </c>
      <c r="AU217" s="563">
        <v>-13887.3</v>
      </c>
      <c r="AV217" s="563">
        <v>173173.94264537169</v>
      </c>
      <c r="AW217" s="563">
        <v>8335.6048524473445</v>
      </c>
      <c r="AX217" s="556">
        <v>-437255.97039098252</v>
      </c>
      <c r="AY217" s="545"/>
      <c r="AZ217" s="580">
        <v>2498748.095570338</v>
      </c>
      <c r="BA217" s="581">
        <v>580606.15392839012</v>
      </c>
      <c r="BB217" s="574"/>
      <c r="BC217" s="585">
        <v>8793479.9158179983</v>
      </c>
      <c r="BD217" s="563">
        <v>31801.5</v>
      </c>
      <c r="BE217" s="574">
        <v>8825281.4158179983</v>
      </c>
      <c r="BF217" s="594"/>
      <c r="BG217" s="545">
        <v>404.55601960784321</v>
      </c>
      <c r="BH217" s="545">
        <v>80.157478991596648</v>
      </c>
      <c r="BI217" s="545">
        <v>608.90156862745096</v>
      </c>
      <c r="BJ217" s="545">
        <v>706.03509803921565</v>
      </c>
      <c r="BK217" s="545">
        <v>57.651210084033607</v>
      </c>
      <c r="BL217" s="545">
        <v>39.876689075630253</v>
      </c>
      <c r="BM217" s="556">
        <v>1897.1780644257699</v>
      </c>
      <c r="BN217" s="545"/>
      <c r="BO217" s="545">
        <v>63.782231658181338</v>
      </c>
      <c r="BP217" s="545">
        <v>0</v>
      </c>
      <c r="BQ217" s="545">
        <v>0</v>
      </c>
      <c r="BR217" s="545">
        <v>39.289607843137247</v>
      </c>
      <c r="BS217" s="545">
        <v>816.26024879719773</v>
      </c>
      <c r="BT217" s="545">
        <v>0</v>
      </c>
      <c r="BU217" s="545">
        <v>0</v>
      </c>
      <c r="BV217" s="545">
        <v>35.423305543604982</v>
      </c>
      <c r="BW217" s="545">
        <v>35.386818627450992</v>
      </c>
      <c r="BX217" s="556">
        <v>990.14221246957231</v>
      </c>
      <c r="BY217" s="555"/>
      <c r="BZ217" s="556">
        <v>2887.3202768953429</v>
      </c>
      <c r="CA217" s="556">
        <v>-1548.79</v>
      </c>
      <c r="CB217" s="556">
        <v>1338.5302768953429</v>
      </c>
      <c r="CC217" s="600">
        <v>0.46358912366127542</v>
      </c>
      <c r="CD217" s="600"/>
      <c r="CE217" s="545">
        <v>355.11733950000001</v>
      </c>
      <c r="CF217" s="545">
        <v>0</v>
      </c>
      <c r="CG217" s="545">
        <v>13.080544426488199</v>
      </c>
      <c r="CH217" s="545">
        <v>16.347927892525089</v>
      </c>
      <c r="CI217" s="545">
        <v>0</v>
      </c>
      <c r="CJ217" s="556">
        <v>384.54581181901318</v>
      </c>
      <c r="CK217" s="545">
        <v>0</v>
      </c>
      <c r="CL217" s="545">
        <v>-0.98</v>
      </c>
      <c r="CM217" s="545">
        <v>-1.78</v>
      </c>
      <c r="CN217" s="545">
        <v>-0.98</v>
      </c>
      <c r="CO217" s="545">
        <v>-0.01</v>
      </c>
      <c r="CP217" s="545">
        <v>-17.579999999999998</v>
      </c>
      <c r="CQ217" s="545">
        <v>-26.465663865546219</v>
      </c>
      <c r="CR217" s="545">
        <v>-36.168076720537378</v>
      </c>
      <c r="CS217" s="545">
        <v>4.8947264673286499</v>
      </c>
      <c r="CT217" s="545">
        <v>-29.8</v>
      </c>
      <c r="CU217" s="545">
        <v>-11.42</v>
      </c>
      <c r="CV217" s="545">
        <v>-49.144660359900932</v>
      </c>
      <c r="CW217" s="545">
        <v>-3.89</v>
      </c>
      <c r="CX217" s="545">
        <v>48.508107183577494</v>
      </c>
      <c r="CY217" s="545">
        <v>2.3349033200132618</v>
      </c>
      <c r="CZ217" s="556">
        <v>-122.4806639750651</v>
      </c>
      <c r="DA217" s="545"/>
      <c r="DB217" s="556">
        <v>699.92943853510883</v>
      </c>
      <c r="DC217" s="556">
        <v>162.63477701075351</v>
      </c>
      <c r="DD217" s="545">
        <v>0</v>
      </c>
      <c r="DE217" s="554">
        <v>2463.1596402851542</v>
      </c>
      <c r="DF217" s="545">
        <v>8.9079831932773104</v>
      </c>
      <c r="DG217" s="556">
        <v>2472.067623478431</v>
      </c>
    </row>
    <row r="218" spans="1:111">
      <c r="A218" s="568">
        <v>684</v>
      </c>
      <c r="B218" s="576">
        <v>4</v>
      </c>
      <c r="C218" s="577">
        <v>38968</v>
      </c>
      <c r="D218" s="546" t="s">
        <v>249</v>
      </c>
      <c r="E218" s="578">
        <v>15402503.029999999</v>
      </c>
      <c r="F218" s="578">
        <v>2718540.9</v>
      </c>
      <c r="G218" s="578">
        <v>18632388</v>
      </c>
      <c r="H218" s="578">
        <v>18045442.449999999</v>
      </c>
      <c r="I218" s="578">
        <v>2344154.2599999998</v>
      </c>
      <c r="J218" s="578">
        <v>1887773.31</v>
      </c>
      <c r="K218" s="579">
        <v>59030801.950000003</v>
      </c>
      <c r="L218" s="545"/>
      <c r="M218" s="578">
        <v>2523107.0654497752</v>
      </c>
      <c r="N218" s="578">
        <v>0</v>
      </c>
      <c r="O218" s="578">
        <v>0</v>
      </c>
      <c r="P218" s="578">
        <v>7375877.3700000001</v>
      </c>
      <c r="Q218" s="578">
        <v>418698.30478111369</v>
      </c>
      <c r="R218" s="578">
        <v>0</v>
      </c>
      <c r="S218" s="571">
        <v>0</v>
      </c>
      <c r="T218" s="578">
        <v>1497671.653922335</v>
      </c>
      <c r="U218" s="578">
        <v>1749076.7375</v>
      </c>
      <c r="V218" s="572">
        <v>13564431.131653231</v>
      </c>
      <c r="W218" s="573"/>
      <c r="X218" s="574">
        <v>72595233.081653222</v>
      </c>
      <c r="Y218" s="555">
        <v>-60353248.719999999</v>
      </c>
      <c r="Z218" s="584">
        <v>12241984.36165322</v>
      </c>
      <c r="AA218" s="600">
        <v>0.16863344660501001</v>
      </c>
      <c r="AB218" s="600"/>
      <c r="AC218" s="569">
        <v>0</v>
      </c>
      <c r="AD218" s="569">
        <v>0</v>
      </c>
      <c r="AE218" s="569">
        <v>557502.93622130563</v>
      </c>
      <c r="AF218" s="569">
        <v>811662.50059854402</v>
      </c>
      <c r="AG218" s="569">
        <v>3906.612083976052</v>
      </c>
      <c r="AH218" s="570">
        <v>1373072.0489038259</v>
      </c>
      <c r="AI218" s="545"/>
      <c r="AJ218" s="545">
        <v>-38188.639999999999</v>
      </c>
      <c r="AK218" s="545">
        <v>-69363.040000000008</v>
      </c>
      <c r="AL218" s="545">
        <v>-38188.639999999999</v>
      </c>
      <c r="AM218" s="545">
        <v>-389.68</v>
      </c>
      <c r="AN218" s="545">
        <v>-685057.44</v>
      </c>
      <c r="AO218" s="545">
        <v>-1357700.6473000001</v>
      </c>
      <c r="AP218" s="545">
        <v>-324383.78114465909</v>
      </c>
      <c r="AQ218" s="563">
        <v>-163434.24288591291</v>
      </c>
      <c r="AR218" s="563">
        <v>-1161246.3999999999</v>
      </c>
      <c r="AS218" s="563">
        <v>-445014.56</v>
      </c>
      <c r="AT218" s="563">
        <v>-220217.82987311541</v>
      </c>
      <c r="AU218" s="563">
        <v>-151585.51999999999</v>
      </c>
      <c r="AV218" s="563">
        <v>1868985.3069247869</v>
      </c>
      <c r="AW218" s="563">
        <v>-44803.17710296018</v>
      </c>
      <c r="AX218" s="556">
        <v>-2830588.2913818611</v>
      </c>
      <c r="AY218" s="545"/>
      <c r="AZ218" s="580">
        <v>-475787.80173418467</v>
      </c>
      <c r="BA218" s="581">
        <v>4768393.3941595098</v>
      </c>
      <c r="BB218" s="574"/>
      <c r="BC218" s="585">
        <v>15077073.71160051</v>
      </c>
      <c r="BD218" s="563">
        <v>-3071265.1974999998</v>
      </c>
      <c r="BE218" s="574">
        <v>12005808.514100511</v>
      </c>
      <c r="BF218" s="594"/>
      <c r="BG218" s="545">
        <v>395.26029126462743</v>
      </c>
      <c r="BH218" s="545">
        <v>69.763418702525144</v>
      </c>
      <c r="BI218" s="545">
        <v>478.14586327242858</v>
      </c>
      <c r="BJ218" s="545">
        <v>463.08361861014163</v>
      </c>
      <c r="BK218" s="545">
        <v>60.155878156436053</v>
      </c>
      <c r="BL218" s="545">
        <v>48.444192927530267</v>
      </c>
      <c r="BM218" s="556">
        <v>1514.8532629336889</v>
      </c>
      <c r="BN218" s="545"/>
      <c r="BO218" s="545">
        <v>64.748179671776199</v>
      </c>
      <c r="BP218" s="545">
        <v>0</v>
      </c>
      <c r="BQ218" s="545">
        <v>0</v>
      </c>
      <c r="BR218" s="545">
        <v>189.28036773763091</v>
      </c>
      <c r="BS218" s="545">
        <v>10.744670108322561</v>
      </c>
      <c r="BT218" s="545">
        <v>0</v>
      </c>
      <c r="BU218" s="545">
        <v>0</v>
      </c>
      <c r="BV218" s="545">
        <v>38.433372354812548</v>
      </c>
      <c r="BW218" s="545">
        <v>44.884950151406287</v>
      </c>
      <c r="BX218" s="556">
        <v>348.09154002394848</v>
      </c>
      <c r="BY218" s="555"/>
      <c r="BZ218" s="556">
        <v>1862.9448029576381</v>
      </c>
      <c r="CA218" s="556">
        <v>-1548.79</v>
      </c>
      <c r="CB218" s="556">
        <v>314.15480295763763</v>
      </c>
      <c r="CC218" s="600">
        <v>0.16863344660501001</v>
      </c>
      <c r="CD218" s="600"/>
      <c r="CE218" s="545">
        <v>0</v>
      </c>
      <c r="CF218" s="545">
        <v>0</v>
      </c>
      <c r="CG218" s="545">
        <v>14.30668590179906</v>
      </c>
      <c r="CH218" s="545">
        <v>20.828949409734761</v>
      </c>
      <c r="CI218" s="545">
        <v>0.1002517985007199</v>
      </c>
      <c r="CJ218" s="556">
        <v>35.235887110034533</v>
      </c>
      <c r="CK218" s="545">
        <v>0</v>
      </c>
      <c r="CL218" s="545">
        <v>-0.98</v>
      </c>
      <c r="CM218" s="545">
        <v>-1.78</v>
      </c>
      <c r="CN218" s="545">
        <v>-0.98</v>
      </c>
      <c r="CO218" s="545">
        <v>-0.01</v>
      </c>
      <c r="CP218" s="545">
        <v>-17.579999999999998</v>
      </c>
      <c r="CQ218" s="545">
        <v>-34.841424946109633</v>
      </c>
      <c r="CR218" s="545">
        <v>-8.3243630965063407</v>
      </c>
      <c r="CS218" s="545">
        <v>-4.1940628948345564</v>
      </c>
      <c r="CT218" s="545">
        <v>-29.8</v>
      </c>
      <c r="CU218" s="545">
        <v>-11.42</v>
      </c>
      <c r="CV218" s="545">
        <v>-5.6512479437773404</v>
      </c>
      <c r="CW218" s="545">
        <v>-3.890000000000001</v>
      </c>
      <c r="CX218" s="545">
        <v>47.962053657482727</v>
      </c>
      <c r="CY218" s="545">
        <v>-1.149742791597212</v>
      </c>
      <c r="CZ218" s="556">
        <v>-72.638788015342357</v>
      </c>
      <c r="DA218" s="545"/>
      <c r="DB218" s="556">
        <v>-12.209705443804779</v>
      </c>
      <c r="DC218" s="556">
        <v>122.3669008971338</v>
      </c>
      <c r="DD218" s="545">
        <v>0</v>
      </c>
      <c r="DE218" s="554">
        <v>386.90909750565879</v>
      </c>
      <c r="DF218" s="545">
        <v>-78.815058445391088</v>
      </c>
      <c r="DG218" s="556">
        <v>308.09403906026768</v>
      </c>
    </row>
    <row r="219" spans="1:111">
      <c r="A219" s="568">
        <v>686</v>
      </c>
      <c r="B219" s="576">
        <v>11</v>
      </c>
      <c r="C219" s="577">
        <v>2935</v>
      </c>
      <c r="D219" s="546" t="s">
        <v>250</v>
      </c>
      <c r="E219" s="578">
        <v>717647.2</v>
      </c>
      <c r="F219" s="578">
        <v>171697.32</v>
      </c>
      <c r="G219" s="578">
        <v>1266675.5</v>
      </c>
      <c r="H219" s="578">
        <v>1232574.3500000001</v>
      </c>
      <c r="I219" s="578">
        <v>182080.46</v>
      </c>
      <c r="J219" s="578">
        <v>122649.75</v>
      </c>
      <c r="K219" s="579">
        <v>3693324.58</v>
      </c>
      <c r="L219" s="545"/>
      <c r="M219" s="578">
        <v>212908.03038917069</v>
      </c>
      <c r="N219" s="578">
        <v>0</v>
      </c>
      <c r="O219" s="578">
        <v>0</v>
      </c>
      <c r="P219" s="578">
        <v>246463.71</v>
      </c>
      <c r="Q219" s="578">
        <v>454679.53125484829</v>
      </c>
      <c r="R219" s="578">
        <v>0</v>
      </c>
      <c r="S219" s="571">
        <v>0</v>
      </c>
      <c r="T219" s="578">
        <v>81168.321883960874</v>
      </c>
      <c r="U219" s="578">
        <v>122557.99249999999</v>
      </c>
      <c r="V219" s="572">
        <v>1117777.5860279801</v>
      </c>
      <c r="W219" s="573"/>
      <c r="X219" s="574">
        <v>4811102.1660279799</v>
      </c>
      <c r="Y219" s="555">
        <v>-4545698.6499999994</v>
      </c>
      <c r="Z219" s="584">
        <v>265403.51602798048</v>
      </c>
      <c r="AA219" s="600">
        <v>5.5164805665953297E-2</v>
      </c>
      <c r="AB219" s="600"/>
      <c r="AC219" s="569">
        <v>361148.54131125001</v>
      </c>
      <c r="AD219" s="569">
        <v>0</v>
      </c>
      <c r="AE219" s="569">
        <v>33718.957513511297</v>
      </c>
      <c r="AF219" s="569">
        <v>51574.438995736331</v>
      </c>
      <c r="AG219" s="569">
        <v>0</v>
      </c>
      <c r="AH219" s="570">
        <v>446441.93782049773</v>
      </c>
      <c r="AI219" s="545"/>
      <c r="AJ219" s="545">
        <v>-2876.3</v>
      </c>
      <c r="AK219" s="545">
        <v>-5224.3</v>
      </c>
      <c r="AL219" s="545">
        <v>-2876.3</v>
      </c>
      <c r="AM219" s="545">
        <v>-29.35</v>
      </c>
      <c r="AN219" s="545">
        <v>-51597.3</v>
      </c>
      <c r="AO219" s="545">
        <v>-135575.57764999999</v>
      </c>
      <c r="AP219" s="545">
        <v>-180845.56850963301</v>
      </c>
      <c r="AQ219" s="563">
        <v>-148885.2514368968</v>
      </c>
      <c r="AR219" s="563">
        <v>-87463</v>
      </c>
      <c r="AS219" s="563">
        <v>-33517.699999999997</v>
      </c>
      <c r="AT219" s="563">
        <v>-34072.536921189741</v>
      </c>
      <c r="AU219" s="563">
        <v>-11417.15</v>
      </c>
      <c r="AV219" s="563">
        <v>78236.526261392122</v>
      </c>
      <c r="AW219" s="563">
        <v>17727.95886431064</v>
      </c>
      <c r="AX219" s="556">
        <v>-598415.84939201677</v>
      </c>
      <c r="AY219" s="545"/>
      <c r="AZ219" s="580">
        <v>1481549.7436150771</v>
      </c>
      <c r="BA219" s="581">
        <v>482218.42652470293</v>
      </c>
      <c r="BB219" s="574"/>
      <c r="BC219" s="585">
        <v>2077197.774596242</v>
      </c>
      <c r="BD219" s="563">
        <v>-21201</v>
      </c>
      <c r="BE219" s="574">
        <v>2055996.774596242</v>
      </c>
      <c r="BF219" s="594"/>
      <c r="BG219" s="545">
        <v>244.51352640545139</v>
      </c>
      <c r="BH219" s="545">
        <v>58.499938671209541</v>
      </c>
      <c r="BI219" s="545">
        <v>431.57597955706979</v>
      </c>
      <c r="BJ219" s="545">
        <v>419.95718909710388</v>
      </c>
      <c r="BK219" s="545">
        <v>62.037635434412273</v>
      </c>
      <c r="BL219" s="545">
        <v>41.788671209540027</v>
      </c>
      <c r="BM219" s="556">
        <v>1258.372940374787</v>
      </c>
      <c r="BN219" s="545"/>
      <c r="BO219" s="545">
        <v>72.54106657211949</v>
      </c>
      <c r="BP219" s="545">
        <v>0</v>
      </c>
      <c r="BQ219" s="545">
        <v>0</v>
      </c>
      <c r="BR219" s="545">
        <v>83.974006814310044</v>
      </c>
      <c r="BS219" s="545">
        <v>154.91636499313401</v>
      </c>
      <c r="BT219" s="545">
        <v>0</v>
      </c>
      <c r="BU219" s="545">
        <v>0</v>
      </c>
      <c r="BV219" s="545">
        <v>27.65530558226946</v>
      </c>
      <c r="BW219" s="545">
        <v>41.757408006814309</v>
      </c>
      <c r="BX219" s="556">
        <v>380.84415196864728</v>
      </c>
      <c r="BY219" s="555"/>
      <c r="BZ219" s="556">
        <v>1639.2170923434339</v>
      </c>
      <c r="CA219" s="556">
        <v>-1548.79</v>
      </c>
      <c r="CB219" s="556">
        <v>90.42709234343458</v>
      </c>
      <c r="CC219" s="600">
        <v>5.5164805665953297E-2</v>
      </c>
      <c r="CD219" s="600"/>
      <c r="CE219" s="545">
        <v>123.04890675</v>
      </c>
      <c r="CF219" s="545">
        <v>0</v>
      </c>
      <c r="CG219" s="545">
        <v>11.488571554859041</v>
      </c>
      <c r="CH219" s="545">
        <v>17.57221090144338</v>
      </c>
      <c r="CI219" s="545">
        <v>0</v>
      </c>
      <c r="CJ219" s="556">
        <v>152.10968920630239</v>
      </c>
      <c r="CK219" s="545">
        <v>0</v>
      </c>
      <c r="CL219" s="545">
        <v>-0.97999999999999987</v>
      </c>
      <c r="CM219" s="545">
        <v>-1.78</v>
      </c>
      <c r="CN219" s="545">
        <v>-0.97999999999999987</v>
      </c>
      <c r="CO219" s="545">
        <v>-0.01</v>
      </c>
      <c r="CP219" s="545">
        <v>-17.579999999999998</v>
      </c>
      <c r="CQ219" s="545">
        <v>-46.192701073253829</v>
      </c>
      <c r="CR219" s="545">
        <v>-61.61688875967053</v>
      </c>
      <c r="CS219" s="545">
        <v>-50.727513266404372</v>
      </c>
      <c r="CT219" s="545">
        <v>-29.8</v>
      </c>
      <c r="CU219" s="545">
        <v>-11.42</v>
      </c>
      <c r="CV219" s="545">
        <v>-11.60904154043943</v>
      </c>
      <c r="CW219" s="545">
        <v>-3.89</v>
      </c>
      <c r="CX219" s="545">
        <v>26.656397363336328</v>
      </c>
      <c r="CY219" s="545">
        <v>6.04019041373446</v>
      </c>
      <c r="CZ219" s="556">
        <v>-203.88955686269739</v>
      </c>
      <c r="DA219" s="545"/>
      <c r="DB219" s="556">
        <v>504.78696545658511</v>
      </c>
      <c r="DC219" s="556">
        <v>164.29929353482211</v>
      </c>
      <c r="DD219" s="545">
        <v>0</v>
      </c>
      <c r="DE219" s="554">
        <v>707.73348367844687</v>
      </c>
      <c r="DF219" s="545">
        <v>-7.2235093696763206</v>
      </c>
      <c r="DG219" s="556">
        <v>700.50997430877055</v>
      </c>
    </row>
    <row r="220" spans="1:111">
      <c r="A220" s="568">
        <v>687</v>
      </c>
      <c r="B220" s="576">
        <v>11</v>
      </c>
      <c r="C220" s="577">
        <v>1413</v>
      </c>
      <c r="D220" s="546" t="s">
        <v>251</v>
      </c>
      <c r="E220" s="578">
        <v>313970.65000000002</v>
      </c>
      <c r="F220" s="578">
        <v>66771.179999999993</v>
      </c>
      <c r="G220" s="578">
        <v>433121.3</v>
      </c>
      <c r="H220" s="578">
        <v>512418.55</v>
      </c>
      <c r="I220" s="578">
        <v>89951.819999999992</v>
      </c>
      <c r="J220" s="578">
        <v>55343.009999999987</v>
      </c>
      <c r="K220" s="579">
        <v>1471576.51</v>
      </c>
      <c r="L220" s="545"/>
      <c r="M220" s="578">
        <v>117881.6818423894</v>
      </c>
      <c r="N220" s="578">
        <v>0</v>
      </c>
      <c r="O220" s="578">
        <v>0</v>
      </c>
      <c r="P220" s="578">
        <v>70131.95</v>
      </c>
      <c r="Q220" s="578">
        <v>970868.82152962603</v>
      </c>
      <c r="R220" s="578">
        <v>0</v>
      </c>
      <c r="S220" s="571">
        <v>0</v>
      </c>
      <c r="T220" s="578">
        <v>55988.508374149533</v>
      </c>
      <c r="U220" s="578">
        <v>59361.080000000009</v>
      </c>
      <c r="V220" s="572">
        <v>1274232.0417461649</v>
      </c>
      <c r="W220" s="573"/>
      <c r="X220" s="574">
        <v>2745808.5517461649</v>
      </c>
      <c r="Y220" s="555">
        <v>-2188440.27</v>
      </c>
      <c r="Z220" s="584">
        <v>557368.28174616536</v>
      </c>
      <c r="AA220" s="600">
        <v>0.20298876314290501</v>
      </c>
      <c r="AB220" s="600"/>
      <c r="AC220" s="569">
        <v>502050.57279300003</v>
      </c>
      <c r="AD220" s="569">
        <v>0</v>
      </c>
      <c r="AE220" s="569">
        <v>17984.007172478319</v>
      </c>
      <c r="AF220" s="569">
        <v>28944.259501966641</v>
      </c>
      <c r="AG220" s="569">
        <v>0</v>
      </c>
      <c r="AH220" s="570">
        <v>548978.83946744492</v>
      </c>
      <c r="AI220" s="545"/>
      <c r="AJ220" s="545">
        <v>-1384.74</v>
      </c>
      <c r="AK220" s="545">
        <v>-2515.14</v>
      </c>
      <c r="AL220" s="545">
        <v>-1384.74</v>
      </c>
      <c r="AM220" s="545">
        <v>-14.13</v>
      </c>
      <c r="AN220" s="545">
        <v>-24840.54</v>
      </c>
      <c r="AO220" s="545">
        <v>-53906.577499999999</v>
      </c>
      <c r="AP220" s="545">
        <v>81211.573948834237</v>
      </c>
      <c r="AQ220" s="563">
        <v>-50174.821617113463</v>
      </c>
      <c r="AR220" s="563">
        <v>-42107.4</v>
      </c>
      <c r="AS220" s="563">
        <v>-16136.46</v>
      </c>
      <c r="AT220" s="563">
        <v>-30485.40584120791</v>
      </c>
      <c r="AU220" s="563">
        <v>-5496.5700000000006</v>
      </c>
      <c r="AV220" s="563">
        <v>94628.493958858409</v>
      </c>
      <c r="AW220" s="563">
        <v>1943.1259268107569</v>
      </c>
      <c r="AX220" s="556">
        <v>-50663.331123817989</v>
      </c>
      <c r="AY220" s="545"/>
      <c r="AZ220" s="580">
        <v>371377.33091722662</v>
      </c>
      <c r="BA220" s="581">
        <v>304194.10297910048</v>
      </c>
      <c r="BB220" s="574"/>
      <c r="BC220" s="585">
        <v>1731255.223986119</v>
      </c>
      <c r="BD220" s="563">
        <v>160862.58749999999</v>
      </c>
      <c r="BE220" s="574">
        <v>1892117.8114861189</v>
      </c>
      <c r="BF220" s="594"/>
      <c r="BG220" s="545">
        <v>222.20145081387119</v>
      </c>
      <c r="BH220" s="545">
        <v>47.254904458598723</v>
      </c>
      <c r="BI220" s="545">
        <v>306.52604387827319</v>
      </c>
      <c r="BJ220" s="545">
        <v>362.64582448690732</v>
      </c>
      <c r="BK220" s="545">
        <v>63.66016985138004</v>
      </c>
      <c r="BL220" s="545">
        <v>39.167027600849252</v>
      </c>
      <c r="BM220" s="556">
        <v>1041.45542108988</v>
      </c>
      <c r="BN220" s="545"/>
      <c r="BO220" s="545">
        <v>83.426526427734856</v>
      </c>
      <c r="BP220" s="545">
        <v>0</v>
      </c>
      <c r="BQ220" s="545">
        <v>0</v>
      </c>
      <c r="BR220" s="545">
        <v>49.633368719037513</v>
      </c>
      <c r="BS220" s="545">
        <v>687.09753823752726</v>
      </c>
      <c r="BT220" s="545">
        <v>0</v>
      </c>
      <c r="BU220" s="545">
        <v>0</v>
      </c>
      <c r="BV220" s="545">
        <v>39.623855891117863</v>
      </c>
      <c r="BW220" s="545">
        <v>42.010672328379343</v>
      </c>
      <c r="BX220" s="556">
        <v>901.79196160379684</v>
      </c>
      <c r="BY220" s="555"/>
      <c r="BZ220" s="556">
        <v>1943.2473826936771</v>
      </c>
      <c r="CA220" s="556">
        <v>-1548.79</v>
      </c>
      <c r="CB220" s="556">
        <v>394.45738269367678</v>
      </c>
      <c r="CC220" s="600">
        <v>0.20298876314290501</v>
      </c>
      <c r="CD220" s="600"/>
      <c r="CE220" s="545">
        <v>355.30826100000002</v>
      </c>
      <c r="CF220" s="545">
        <v>0</v>
      </c>
      <c r="CG220" s="545">
        <v>12.72753515391247</v>
      </c>
      <c r="CH220" s="545">
        <v>20.484260086317509</v>
      </c>
      <c r="CI220" s="545">
        <v>0</v>
      </c>
      <c r="CJ220" s="556">
        <v>388.52005624023002</v>
      </c>
      <c r="CK220" s="545">
        <v>0</v>
      </c>
      <c r="CL220" s="545">
        <v>-0.98</v>
      </c>
      <c r="CM220" s="545">
        <v>-1.78</v>
      </c>
      <c r="CN220" s="545">
        <v>-0.98</v>
      </c>
      <c r="CO220" s="545">
        <v>-0.01</v>
      </c>
      <c r="CP220" s="545">
        <v>-17.579999999999998</v>
      </c>
      <c r="CQ220" s="545">
        <v>-38.150444090587399</v>
      </c>
      <c r="CR220" s="545">
        <v>57.474574627625081</v>
      </c>
      <c r="CS220" s="545">
        <v>-35.509427896046333</v>
      </c>
      <c r="CT220" s="545">
        <v>-29.8</v>
      </c>
      <c r="CU220" s="545">
        <v>-11.42</v>
      </c>
      <c r="CV220" s="545">
        <v>-21.574951055348841</v>
      </c>
      <c r="CW220" s="545">
        <v>-3.890000000000001</v>
      </c>
      <c r="CX220" s="545">
        <v>66.969917876049834</v>
      </c>
      <c r="CY220" s="545">
        <v>1.3751775844379031</v>
      </c>
      <c r="CZ220" s="556">
        <v>-35.855152953869769</v>
      </c>
      <c r="DA220" s="545"/>
      <c r="DB220" s="556">
        <v>262.82896738657229</v>
      </c>
      <c r="DC220" s="556">
        <v>215.28245079908029</v>
      </c>
      <c r="DD220" s="545">
        <v>0</v>
      </c>
      <c r="DE220" s="554">
        <v>1225.2337041656899</v>
      </c>
      <c r="DF220" s="545">
        <v>113.84471868365181</v>
      </c>
      <c r="DG220" s="556">
        <v>1339.078422849341</v>
      </c>
    </row>
    <row r="221" spans="1:111">
      <c r="A221" s="568">
        <v>689</v>
      </c>
      <c r="B221" s="576">
        <v>9</v>
      </c>
      <c r="C221" s="577">
        <v>3008</v>
      </c>
      <c r="D221" s="546" t="s">
        <v>252</v>
      </c>
      <c r="E221" s="578">
        <v>699706.02</v>
      </c>
      <c r="F221" s="578">
        <v>219391.02</v>
      </c>
      <c r="G221" s="578">
        <v>1013340.4</v>
      </c>
      <c r="H221" s="578">
        <v>997138.79999999993</v>
      </c>
      <c r="I221" s="578">
        <v>190366.42</v>
      </c>
      <c r="J221" s="578">
        <v>120153.72</v>
      </c>
      <c r="K221" s="579">
        <v>3240096.38</v>
      </c>
      <c r="L221" s="545"/>
      <c r="M221" s="578">
        <v>302990.05774479511</v>
      </c>
      <c r="N221" s="578">
        <v>0</v>
      </c>
      <c r="O221" s="578">
        <v>0</v>
      </c>
      <c r="P221" s="578">
        <v>364686.14</v>
      </c>
      <c r="Q221" s="578">
        <v>296522.42628342909</v>
      </c>
      <c r="R221" s="578">
        <v>0</v>
      </c>
      <c r="S221" s="571">
        <v>0</v>
      </c>
      <c r="T221" s="578">
        <v>106907.36434267891</v>
      </c>
      <c r="U221" s="578">
        <v>172046.52</v>
      </c>
      <c r="V221" s="572">
        <v>1243152.5083709031</v>
      </c>
      <c r="W221" s="573"/>
      <c r="X221" s="574">
        <v>4483248.8883709032</v>
      </c>
      <c r="Y221" s="555">
        <v>-4658760.32</v>
      </c>
      <c r="Z221" s="584">
        <v>-175511.43162909709</v>
      </c>
      <c r="AA221" s="600">
        <v>-3.9148268588067039E-2</v>
      </c>
      <c r="AB221" s="600"/>
      <c r="AC221" s="569">
        <v>328313.59545600001</v>
      </c>
      <c r="AD221" s="569">
        <v>0</v>
      </c>
      <c r="AE221" s="569">
        <v>36859.170153524261</v>
      </c>
      <c r="AF221" s="569">
        <v>59461.573642122043</v>
      </c>
      <c r="AG221" s="569">
        <v>0</v>
      </c>
      <c r="AH221" s="570">
        <v>424634.33925164631</v>
      </c>
      <c r="AI221" s="545"/>
      <c r="AJ221" s="545">
        <v>-2947.84</v>
      </c>
      <c r="AK221" s="545">
        <v>-5354.24</v>
      </c>
      <c r="AL221" s="545">
        <v>-2947.84</v>
      </c>
      <c r="AM221" s="545">
        <v>-30.08</v>
      </c>
      <c r="AN221" s="545">
        <v>-52880.639999999992</v>
      </c>
      <c r="AO221" s="545">
        <v>-115370.50335</v>
      </c>
      <c r="AP221" s="545">
        <v>1376801.1554838901</v>
      </c>
      <c r="AQ221" s="563">
        <v>788060.09474489884</v>
      </c>
      <c r="AR221" s="563">
        <v>-89638.400000000009</v>
      </c>
      <c r="AS221" s="563">
        <v>-34351.360000000001</v>
      </c>
      <c r="AT221" s="563">
        <v>-61087.695945119449</v>
      </c>
      <c r="AU221" s="563">
        <v>-11701.12</v>
      </c>
      <c r="AV221" s="563">
        <v>185085.57098897049</v>
      </c>
      <c r="AW221" s="563">
        <v>23730.956558513801</v>
      </c>
      <c r="AX221" s="556">
        <v>1997368.0584811531</v>
      </c>
      <c r="AY221" s="545"/>
      <c r="AZ221" s="580">
        <v>613102.77882654278</v>
      </c>
      <c r="BA221" s="581">
        <v>423320.7097924453</v>
      </c>
      <c r="BB221" s="574"/>
      <c r="BC221" s="585">
        <v>3282914.4547226899</v>
      </c>
      <c r="BD221" s="563">
        <v>-17579.162499999999</v>
      </c>
      <c r="BE221" s="574">
        <v>3265335.2922226898</v>
      </c>
      <c r="BF221" s="594"/>
      <c r="BG221" s="545">
        <v>232.61503324468089</v>
      </c>
      <c r="BH221" s="545">
        <v>72.935844414893609</v>
      </c>
      <c r="BI221" s="545">
        <v>336.88178191489362</v>
      </c>
      <c r="BJ221" s="545">
        <v>331.49561170212758</v>
      </c>
      <c r="BK221" s="545">
        <v>63.286708776595738</v>
      </c>
      <c r="BL221" s="545">
        <v>39.944720744680843</v>
      </c>
      <c r="BM221" s="556">
        <v>1077.1597007978719</v>
      </c>
      <c r="BN221" s="545"/>
      <c r="BO221" s="545">
        <v>100.72807770771109</v>
      </c>
      <c r="BP221" s="545">
        <v>0</v>
      </c>
      <c r="BQ221" s="545">
        <v>0</v>
      </c>
      <c r="BR221" s="545">
        <v>121.2387433510638</v>
      </c>
      <c r="BS221" s="545">
        <v>98.577934269757009</v>
      </c>
      <c r="BT221" s="545">
        <v>0</v>
      </c>
      <c r="BU221" s="545">
        <v>0</v>
      </c>
      <c r="BV221" s="545">
        <v>35.541012082007633</v>
      </c>
      <c r="BW221" s="545">
        <v>57.196316489361713</v>
      </c>
      <c r="BX221" s="556">
        <v>413.28208389990141</v>
      </c>
      <c r="BY221" s="555"/>
      <c r="BZ221" s="556">
        <v>1490.441784697774</v>
      </c>
      <c r="CA221" s="556">
        <v>-1548.79</v>
      </c>
      <c r="CB221" s="556">
        <v>-58.348215302226428</v>
      </c>
      <c r="CC221" s="600">
        <v>-3.9148268588067033E-2</v>
      </c>
      <c r="CD221" s="600"/>
      <c r="CE221" s="545">
        <v>109.146807</v>
      </c>
      <c r="CF221" s="545">
        <v>0</v>
      </c>
      <c r="CG221" s="545">
        <v>12.25371348188972</v>
      </c>
      <c r="CH221" s="545">
        <v>19.767810386343761</v>
      </c>
      <c r="CI221" s="545">
        <v>0</v>
      </c>
      <c r="CJ221" s="556">
        <v>141.16833086823351</v>
      </c>
      <c r="CK221" s="545">
        <v>0</v>
      </c>
      <c r="CL221" s="545">
        <v>-0.98000000000000009</v>
      </c>
      <c r="CM221" s="545">
        <v>-1.78</v>
      </c>
      <c r="CN221" s="545">
        <v>-0.98000000000000009</v>
      </c>
      <c r="CO221" s="545">
        <v>-0.01</v>
      </c>
      <c r="CP221" s="545">
        <v>-17.579999999999998</v>
      </c>
      <c r="CQ221" s="545">
        <v>-38.354555634973401</v>
      </c>
      <c r="CR221" s="545">
        <v>457.71315009437819</v>
      </c>
      <c r="CS221" s="545">
        <v>261.98806341253288</v>
      </c>
      <c r="CT221" s="545">
        <v>-29.8</v>
      </c>
      <c r="CU221" s="545">
        <v>-11.42</v>
      </c>
      <c r="CV221" s="545">
        <v>-20.308409556223221</v>
      </c>
      <c r="CW221" s="545">
        <v>-3.89</v>
      </c>
      <c r="CX221" s="545">
        <v>61.531107376652443</v>
      </c>
      <c r="CY221" s="545">
        <v>7.8892807707825154</v>
      </c>
      <c r="CZ221" s="556">
        <v>664.01863646314928</v>
      </c>
      <c r="DA221" s="545"/>
      <c r="DB221" s="556">
        <v>203.8240621098879</v>
      </c>
      <c r="DC221" s="556">
        <v>140.73161894695659</v>
      </c>
      <c r="DD221" s="545">
        <v>0</v>
      </c>
      <c r="DE221" s="554">
        <v>1091.3944330860011</v>
      </c>
      <c r="DF221" s="545">
        <v>-5.8441364694148934</v>
      </c>
      <c r="DG221" s="556">
        <v>1085.5502966165859</v>
      </c>
    </row>
    <row r="222" spans="1:111">
      <c r="A222" s="568">
        <v>691</v>
      </c>
      <c r="B222" s="576">
        <v>17</v>
      </c>
      <c r="C222" s="577">
        <v>2556</v>
      </c>
      <c r="D222" s="546" t="s">
        <v>253</v>
      </c>
      <c r="E222" s="578">
        <v>1381470.86</v>
      </c>
      <c r="F222" s="578">
        <v>343394.64</v>
      </c>
      <c r="G222" s="578">
        <v>1699796.8</v>
      </c>
      <c r="H222" s="578">
        <v>1426462.45</v>
      </c>
      <c r="I222" s="578">
        <v>144302.1</v>
      </c>
      <c r="J222" s="578">
        <v>104575.05</v>
      </c>
      <c r="K222" s="579">
        <v>5100001.8999999994</v>
      </c>
      <c r="L222" s="545"/>
      <c r="M222" s="578">
        <v>110370.2876726089</v>
      </c>
      <c r="N222" s="578">
        <v>0</v>
      </c>
      <c r="O222" s="578">
        <v>0</v>
      </c>
      <c r="P222" s="578">
        <v>28052.78</v>
      </c>
      <c r="Q222" s="578">
        <v>399632.05112797412</v>
      </c>
      <c r="R222" s="578">
        <v>0</v>
      </c>
      <c r="S222" s="571">
        <v>0</v>
      </c>
      <c r="T222" s="578">
        <v>75284.399319301898</v>
      </c>
      <c r="U222" s="578">
        <v>71560.285000000003</v>
      </c>
      <c r="V222" s="572">
        <v>684899.80311988504</v>
      </c>
      <c r="W222" s="573"/>
      <c r="X222" s="574">
        <v>5784901.7031198842</v>
      </c>
      <c r="Y222" s="555">
        <v>-3958707.24</v>
      </c>
      <c r="Z222" s="584">
        <v>1826194.463119884</v>
      </c>
      <c r="AA222" s="600">
        <v>0.31568288569795239</v>
      </c>
      <c r="AB222" s="600"/>
      <c r="AC222" s="569">
        <v>320022.21636000002</v>
      </c>
      <c r="AD222" s="569">
        <v>0</v>
      </c>
      <c r="AE222" s="569">
        <v>32133.506630536729</v>
      </c>
      <c r="AF222" s="569">
        <v>57287.455012881968</v>
      </c>
      <c r="AG222" s="569">
        <v>0</v>
      </c>
      <c r="AH222" s="570">
        <v>409443.17800341872</v>
      </c>
      <c r="AI222" s="545"/>
      <c r="AJ222" s="545">
        <v>-2504.88</v>
      </c>
      <c r="AK222" s="545">
        <v>-4549.68</v>
      </c>
      <c r="AL222" s="545">
        <v>-2504.88</v>
      </c>
      <c r="AM222" s="545">
        <v>-25.56</v>
      </c>
      <c r="AN222" s="545">
        <v>-44934.48</v>
      </c>
      <c r="AO222" s="545">
        <v>-44623.294999999998</v>
      </c>
      <c r="AP222" s="545">
        <v>540346.54838544631</v>
      </c>
      <c r="AQ222" s="563">
        <v>-11141.610785612191</v>
      </c>
      <c r="AR222" s="563">
        <v>-76168.800000000003</v>
      </c>
      <c r="AS222" s="563">
        <v>-29189.52</v>
      </c>
      <c r="AT222" s="563">
        <v>-91204.932608053772</v>
      </c>
      <c r="AU222" s="563">
        <v>-9942.84</v>
      </c>
      <c r="AV222" s="563">
        <v>92489.491500817981</v>
      </c>
      <c r="AW222" s="563">
        <v>-4738.1078795419453</v>
      </c>
      <c r="AX222" s="556">
        <v>311307.45361305628</v>
      </c>
      <c r="AY222" s="545"/>
      <c r="AZ222" s="580">
        <v>1722475.297662844</v>
      </c>
      <c r="BA222" s="581">
        <v>454358.57987727498</v>
      </c>
      <c r="BB222" s="574"/>
      <c r="BC222" s="585">
        <v>4723778.9722764781</v>
      </c>
      <c r="BD222" s="563">
        <v>22967.75</v>
      </c>
      <c r="BE222" s="574">
        <v>4746746.7222764781</v>
      </c>
      <c r="BF222" s="594"/>
      <c r="BG222" s="545">
        <v>540.48155712050084</v>
      </c>
      <c r="BH222" s="545">
        <v>134.3484507042254</v>
      </c>
      <c r="BI222" s="545">
        <v>665.02222222222224</v>
      </c>
      <c r="BJ222" s="545">
        <v>558.08390062597812</v>
      </c>
      <c r="BK222" s="545">
        <v>56.456220657277001</v>
      </c>
      <c r="BL222" s="545">
        <v>40.913556338028172</v>
      </c>
      <c r="BM222" s="556">
        <v>1995.3059076682309</v>
      </c>
      <c r="BN222" s="545"/>
      <c r="BO222" s="545">
        <v>43.18086372167798</v>
      </c>
      <c r="BP222" s="545">
        <v>0</v>
      </c>
      <c r="BQ222" s="545">
        <v>0</v>
      </c>
      <c r="BR222" s="545">
        <v>10.975266040688579</v>
      </c>
      <c r="BS222" s="545">
        <v>156.35056773394919</v>
      </c>
      <c r="BT222" s="545">
        <v>0</v>
      </c>
      <c r="BU222" s="545">
        <v>0</v>
      </c>
      <c r="BV222" s="545">
        <v>29.45399034401483</v>
      </c>
      <c r="BW222" s="545">
        <v>27.996981611893581</v>
      </c>
      <c r="BX222" s="556">
        <v>267.9576694522242</v>
      </c>
      <c r="BY222" s="555"/>
      <c r="BZ222" s="556">
        <v>2263.263577120455</v>
      </c>
      <c r="CA222" s="556">
        <v>-1548.79</v>
      </c>
      <c r="CB222" s="556">
        <v>714.47357712045562</v>
      </c>
      <c r="CC222" s="600">
        <v>0.31568288569795239</v>
      </c>
      <c r="CD222" s="600"/>
      <c r="CE222" s="545">
        <v>125.20431000000001</v>
      </c>
      <c r="CF222" s="545">
        <v>0</v>
      </c>
      <c r="CG222" s="545">
        <v>12.571794456391521</v>
      </c>
      <c r="CH222" s="545">
        <v>22.412932321158831</v>
      </c>
      <c r="CI222" s="545">
        <v>0</v>
      </c>
      <c r="CJ222" s="556">
        <v>160.18903677755031</v>
      </c>
      <c r="CK222" s="545">
        <v>0</v>
      </c>
      <c r="CL222" s="545">
        <v>-0.98000000000000009</v>
      </c>
      <c r="CM222" s="545">
        <v>-1.78</v>
      </c>
      <c r="CN222" s="545">
        <v>-0.98000000000000009</v>
      </c>
      <c r="CO222" s="545">
        <v>-0.01</v>
      </c>
      <c r="CP222" s="545">
        <v>-17.579999999999998</v>
      </c>
      <c r="CQ222" s="545">
        <v>-17.458253129890451</v>
      </c>
      <c r="CR222" s="545">
        <v>211.4031879442278</v>
      </c>
      <c r="CS222" s="545">
        <v>-4.3590026547778518</v>
      </c>
      <c r="CT222" s="545">
        <v>-29.8</v>
      </c>
      <c r="CU222" s="545">
        <v>-11.42</v>
      </c>
      <c r="CV222" s="545">
        <v>-35.682680989066419</v>
      </c>
      <c r="CW222" s="545">
        <v>-3.89</v>
      </c>
      <c r="CX222" s="545">
        <v>36.185247066047722</v>
      </c>
      <c r="CY222" s="545">
        <v>-1.853719827676817</v>
      </c>
      <c r="CZ222" s="556">
        <v>121.794778408864</v>
      </c>
      <c r="DA222" s="545"/>
      <c r="DB222" s="556">
        <v>673.89487389000146</v>
      </c>
      <c r="DC222" s="556">
        <v>177.76157272193859</v>
      </c>
      <c r="DD222" s="545">
        <v>0</v>
      </c>
      <c r="DE222" s="554">
        <v>1848.11383891881</v>
      </c>
      <c r="DF222" s="545">
        <v>8.9858176838810646</v>
      </c>
      <c r="DG222" s="556">
        <v>1857.0996566026911</v>
      </c>
    </row>
    <row r="223" spans="1:111">
      <c r="A223" s="568">
        <v>694</v>
      </c>
      <c r="B223" s="576">
        <v>5</v>
      </c>
      <c r="C223" s="577">
        <v>28643</v>
      </c>
      <c r="D223" s="546" t="s">
        <v>254</v>
      </c>
      <c r="E223" s="578">
        <v>10666031.51</v>
      </c>
      <c r="F223" s="578">
        <v>2451456.1800000002</v>
      </c>
      <c r="G223" s="578">
        <v>14505477.5</v>
      </c>
      <c r="H223" s="578">
        <v>15109422.65</v>
      </c>
      <c r="I223" s="578">
        <v>1708522.82</v>
      </c>
      <c r="J223" s="578">
        <v>1418433.6</v>
      </c>
      <c r="K223" s="579">
        <v>45859344.259999998</v>
      </c>
      <c r="L223" s="545"/>
      <c r="M223" s="578">
        <v>2179210.656621329</v>
      </c>
      <c r="N223" s="578">
        <v>0</v>
      </c>
      <c r="O223" s="578">
        <v>0</v>
      </c>
      <c r="P223" s="578">
        <v>4668784.0999999996</v>
      </c>
      <c r="Q223" s="578">
        <v>102088.8209985142</v>
      </c>
      <c r="R223" s="578">
        <v>0</v>
      </c>
      <c r="S223" s="571">
        <v>0</v>
      </c>
      <c r="T223" s="578">
        <v>965376.66413293476</v>
      </c>
      <c r="U223" s="578">
        <v>1598661.7975000001</v>
      </c>
      <c r="V223" s="572">
        <v>9514122.0392527785</v>
      </c>
      <c r="W223" s="573"/>
      <c r="X223" s="574">
        <v>55373466.299252778</v>
      </c>
      <c r="Y223" s="555">
        <v>-44361991.969999999</v>
      </c>
      <c r="Z223" s="584">
        <v>11011474.329252779</v>
      </c>
      <c r="AA223" s="600">
        <v>0.19885831726234859</v>
      </c>
      <c r="AB223" s="600"/>
      <c r="AC223" s="569">
        <v>0</v>
      </c>
      <c r="AD223" s="569">
        <v>0</v>
      </c>
      <c r="AE223" s="569">
        <v>392195.71884465183</v>
      </c>
      <c r="AF223" s="569">
        <v>553372.5497301413</v>
      </c>
      <c r="AG223" s="569">
        <v>45137.927697284569</v>
      </c>
      <c r="AH223" s="570">
        <v>990706.19627207774</v>
      </c>
      <c r="AI223" s="545"/>
      <c r="AJ223" s="545">
        <v>-28070.14</v>
      </c>
      <c r="AK223" s="545">
        <v>-50984.54</v>
      </c>
      <c r="AL223" s="545">
        <v>-28070.14</v>
      </c>
      <c r="AM223" s="545">
        <v>-286.43</v>
      </c>
      <c r="AN223" s="545">
        <v>-503543.93999999989</v>
      </c>
      <c r="AO223" s="545">
        <v>-2092151.6306</v>
      </c>
      <c r="AP223" s="545">
        <v>-1473514.3347520269</v>
      </c>
      <c r="AQ223" s="563">
        <v>-119823.0364800152</v>
      </c>
      <c r="AR223" s="563">
        <v>-853561.4</v>
      </c>
      <c r="AS223" s="563">
        <v>-327103.06</v>
      </c>
      <c r="AT223" s="563">
        <v>-168316.65168159819</v>
      </c>
      <c r="AU223" s="563">
        <v>-111421.27</v>
      </c>
      <c r="AV223" s="563">
        <v>1812118.1243834731</v>
      </c>
      <c r="AW223" s="563">
        <v>-82321.146952319075</v>
      </c>
      <c r="AX223" s="556">
        <v>-4027049.5960824871</v>
      </c>
      <c r="AY223" s="545"/>
      <c r="AZ223" s="580">
        <v>-96011.626126176023</v>
      </c>
      <c r="BA223" s="581">
        <v>2331457.830839036</v>
      </c>
      <c r="BB223" s="574"/>
      <c r="BC223" s="585">
        <v>10210577.134155231</v>
      </c>
      <c r="BD223" s="563">
        <v>137241.1400000001</v>
      </c>
      <c r="BE223" s="574">
        <v>10347818.274155229</v>
      </c>
      <c r="BF223" s="594"/>
      <c r="BG223" s="545">
        <v>372.37829522047269</v>
      </c>
      <c r="BH223" s="545">
        <v>85.58657193729708</v>
      </c>
      <c r="BI223" s="545">
        <v>506.42312257794231</v>
      </c>
      <c r="BJ223" s="545">
        <v>527.50838424746007</v>
      </c>
      <c r="BK223" s="545">
        <v>59.648878259958813</v>
      </c>
      <c r="BL223" s="545">
        <v>49.521125580421042</v>
      </c>
      <c r="BM223" s="556">
        <v>1601.0663778235521</v>
      </c>
      <c r="BN223" s="545"/>
      <c r="BO223" s="545">
        <v>76.081788102549652</v>
      </c>
      <c r="BP223" s="545">
        <v>0</v>
      </c>
      <c r="BQ223" s="545">
        <v>0</v>
      </c>
      <c r="BR223" s="545">
        <v>162.99913067765249</v>
      </c>
      <c r="BS223" s="545">
        <v>3.5641804628884599</v>
      </c>
      <c r="BT223" s="545">
        <v>0</v>
      </c>
      <c r="BU223" s="545">
        <v>0</v>
      </c>
      <c r="BV223" s="545">
        <v>33.703755337532201</v>
      </c>
      <c r="BW223" s="545">
        <v>55.813350469573713</v>
      </c>
      <c r="BX223" s="556">
        <v>332.16220505019652</v>
      </c>
      <c r="BY223" s="555"/>
      <c r="BZ223" s="556">
        <v>1933.228582873749</v>
      </c>
      <c r="CA223" s="556">
        <v>-1548.79</v>
      </c>
      <c r="CB223" s="556">
        <v>384.43858287374849</v>
      </c>
      <c r="CC223" s="600">
        <v>0.19885831726234859</v>
      </c>
      <c r="CD223" s="600"/>
      <c r="CE223" s="545">
        <v>0</v>
      </c>
      <c r="CF223" s="545">
        <v>0</v>
      </c>
      <c r="CG223" s="545">
        <v>13.692550321008691</v>
      </c>
      <c r="CH223" s="545">
        <v>19.31964353350352</v>
      </c>
      <c r="CI223" s="545">
        <v>1.575879890279809</v>
      </c>
      <c r="CJ223" s="556">
        <v>34.58807374479202</v>
      </c>
      <c r="CK223" s="545">
        <v>0</v>
      </c>
      <c r="CL223" s="545">
        <v>-0.98</v>
      </c>
      <c r="CM223" s="545">
        <v>-1.78</v>
      </c>
      <c r="CN223" s="545">
        <v>-0.98</v>
      </c>
      <c r="CO223" s="545">
        <v>-0.01</v>
      </c>
      <c r="CP223" s="545">
        <v>-17.579999999999998</v>
      </c>
      <c r="CQ223" s="545">
        <v>-73.04233601927173</v>
      </c>
      <c r="CR223" s="545">
        <v>-51.444134160249533</v>
      </c>
      <c r="CS223" s="545">
        <v>-4.1833270425589202</v>
      </c>
      <c r="CT223" s="545">
        <v>-29.8</v>
      </c>
      <c r="CU223" s="545">
        <v>-11.42</v>
      </c>
      <c r="CV223" s="545">
        <v>-5.8763625207414796</v>
      </c>
      <c r="CW223" s="545">
        <v>-3.89</v>
      </c>
      <c r="CX223" s="545">
        <v>63.265653890426037</v>
      </c>
      <c r="CY223" s="545">
        <v>-2.8740406714491868</v>
      </c>
      <c r="CZ223" s="556">
        <v>-140.5945465238448</v>
      </c>
      <c r="DA223" s="545"/>
      <c r="DB223" s="556">
        <v>-3.3520101290429078</v>
      </c>
      <c r="DC223" s="556">
        <v>81.397124283037243</v>
      </c>
      <c r="DD223" s="545">
        <v>0</v>
      </c>
      <c r="DE223" s="554">
        <v>356.47722424868999</v>
      </c>
      <c r="DF223" s="545">
        <v>4.7914373494396578</v>
      </c>
      <c r="DG223" s="556">
        <v>361.26866159812971</v>
      </c>
    </row>
    <row r="224" spans="1:111">
      <c r="A224" s="568">
        <v>697</v>
      </c>
      <c r="B224" s="576">
        <v>18</v>
      </c>
      <c r="C224" s="577">
        <v>1163</v>
      </c>
      <c r="D224" s="546" t="s">
        <v>255</v>
      </c>
      <c r="E224" s="578">
        <v>305000.06</v>
      </c>
      <c r="F224" s="578">
        <v>57232.44</v>
      </c>
      <c r="G224" s="578">
        <v>514842.3</v>
      </c>
      <c r="H224" s="578">
        <v>387776.2</v>
      </c>
      <c r="I224" s="578">
        <v>72467.039999999994</v>
      </c>
      <c r="J224" s="578">
        <v>44412.12</v>
      </c>
      <c r="K224" s="579">
        <v>1381730.16</v>
      </c>
      <c r="L224" s="545"/>
      <c r="M224" s="578">
        <v>83251.484782442029</v>
      </c>
      <c r="N224" s="578">
        <v>0</v>
      </c>
      <c r="O224" s="578">
        <v>0</v>
      </c>
      <c r="P224" s="578">
        <v>86162.11</v>
      </c>
      <c r="Q224" s="578">
        <v>705198.2933035118</v>
      </c>
      <c r="R224" s="578">
        <v>0</v>
      </c>
      <c r="S224" s="571">
        <v>0</v>
      </c>
      <c r="T224" s="578">
        <v>26748.948874910879</v>
      </c>
      <c r="U224" s="578">
        <v>57474.605000000003</v>
      </c>
      <c r="V224" s="572">
        <v>958835.4419608647</v>
      </c>
      <c r="W224" s="573"/>
      <c r="X224" s="574">
        <v>2340565.6019608648</v>
      </c>
      <c r="Y224" s="555">
        <v>-1801242.77</v>
      </c>
      <c r="Z224" s="584">
        <v>539322.83196086483</v>
      </c>
      <c r="AA224" s="600">
        <v>0.2304241468425556</v>
      </c>
      <c r="AB224" s="600"/>
      <c r="AC224" s="569">
        <v>125533.42014675</v>
      </c>
      <c r="AD224" s="569">
        <v>0</v>
      </c>
      <c r="AE224" s="569">
        <v>11385.658979198341</v>
      </c>
      <c r="AF224" s="569">
        <v>23319.581215238089</v>
      </c>
      <c r="AG224" s="569">
        <v>0</v>
      </c>
      <c r="AH224" s="570">
        <v>160238.66034118639</v>
      </c>
      <c r="AI224" s="545"/>
      <c r="AJ224" s="545">
        <v>-1139.74</v>
      </c>
      <c r="AK224" s="545">
        <v>-2070.14</v>
      </c>
      <c r="AL224" s="545">
        <v>-1139.74</v>
      </c>
      <c r="AM224" s="545">
        <v>-11.63</v>
      </c>
      <c r="AN224" s="545">
        <v>-20445.54</v>
      </c>
      <c r="AO224" s="545">
        <v>-26394.384999999998</v>
      </c>
      <c r="AP224" s="545">
        <v>-129552.5291970682</v>
      </c>
      <c r="AQ224" s="563">
        <v>-32418.441541301861</v>
      </c>
      <c r="AR224" s="563">
        <v>-34657.4</v>
      </c>
      <c r="AS224" s="563">
        <v>-13281.46</v>
      </c>
      <c r="AT224" s="563">
        <v>-20024.197074657801</v>
      </c>
      <c r="AU224" s="563">
        <v>-4524.07</v>
      </c>
      <c r="AV224" s="563">
        <v>31118.45291858428</v>
      </c>
      <c r="AW224" s="563">
        <v>18918.73475123063</v>
      </c>
      <c r="AX224" s="556">
        <v>-235622.08514321299</v>
      </c>
      <c r="AY224" s="545"/>
      <c r="AZ224" s="580">
        <v>473419.05457435118</v>
      </c>
      <c r="BA224" s="581">
        <v>217601.76459983399</v>
      </c>
      <c r="BB224" s="574"/>
      <c r="BC224" s="585">
        <v>1154960.226333024</v>
      </c>
      <c r="BD224" s="563">
        <v>28268</v>
      </c>
      <c r="BE224" s="574">
        <v>1183228.226333024</v>
      </c>
      <c r="BF224" s="594"/>
      <c r="BG224" s="545">
        <v>262.2528460877042</v>
      </c>
      <c r="BH224" s="545">
        <v>49.211040412725708</v>
      </c>
      <c r="BI224" s="545">
        <v>442.68469475494408</v>
      </c>
      <c r="BJ224" s="545">
        <v>333.42751504729148</v>
      </c>
      <c r="BK224" s="545">
        <v>62.310438521066203</v>
      </c>
      <c r="BL224" s="545">
        <v>38.1875494411006</v>
      </c>
      <c r="BM224" s="556">
        <v>1188.074084264832</v>
      </c>
      <c r="BN224" s="545"/>
      <c r="BO224" s="545">
        <v>71.583391902357718</v>
      </c>
      <c r="BP224" s="545">
        <v>0</v>
      </c>
      <c r="BQ224" s="545">
        <v>0</v>
      </c>
      <c r="BR224" s="545">
        <v>74.086079105760959</v>
      </c>
      <c r="BS224" s="545">
        <v>606.36138719132566</v>
      </c>
      <c r="BT224" s="545">
        <v>0</v>
      </c>
      <c r="BU224" s="545">
        <v>0</v>
      </c>
      <c r="BV224" s="545">
        <v>22.999956040336091</v>
      </c>
      <c r="BW224" s="545">
        <v>49.419264832330192</v>
      </c>
      <c r="BX224" s="556">
        <v>824.45007907211061</v>
      </c>
      <c r="BY224" s="555"/>
      <c r="BZ224" s="556">
        <v>2012.524163336943</v>
      </c>
      <c r="CA224" s="556">
        <v>-1548.79</v>
      </c>
      <c r="CB224" s="556">
        <v>463.73416333694308</v>
      </c>
      <c r="CC224" s="600">
        <v>0.2304241468425556</v>
      </c>
      <c r="CD224" s="600"/>
      <c r="CE224" s="545">
        <v>107.93931225</v>
      </c>
      <c r="CF224" s="545">
        <v>0</v>
      </c>
      <c r="CG224" s="545">
        <v>9.7899045392934951</v>
      </c>
      <c r="CH224" s="545">
        <v>20.05123062359251</v>
      </c>
      <c r="CI224" s="545">
        <v>0</v>
      </c>
      <c r="CJ224" s="556">
        <v>137.78044741288599</v>
      </c>
      <c r="CK224" s="545">
        <v>0</v>
      </c>
      <c r="CL224" s="545">
        <v>-0.98</v>
      </c>
      <c r="CM224" s="545">
        <v>-1.78</v>
      </c>
      <c r="CN224" s="545">
        <v>-0.98</v>
      </c>
      <c r="CO224" s="545">
        <v>-0.01</v>
      </c>
      <c r="CP224" s="545">
        <v>-17.579999999999998</v>
      </c>
      <c r="CQ224" s="545">
        <v>-22.69508598452278</v>
      </c>
      <c r="CR224" s="545">
        <v>-111.395123987161</v>
      </c>
      <c r="CS224" s="545">
        <v>-27.87484225391389</v>
      </c>
      <c r="CT224" s="545">
        <v>-29.8</v>
      </c>
      <c r="CU224" s="545">
        <v>-11.42</v>
      </c>
      <c r="CV224" s="545">
        <v>-17.217710296352369</v>
      </c>
      <c r="CW224" s="545">
        <v>-3.89</v>
      </c>
      <c r="CX224" s="545">
        <v>26.757053240399209</v>
      </c>
      <c r="CY224" s="545">
        <v>16.267183792975601</v>
      </c>
      <c r="CZ224" s="556">
        <v>-202.59852548857521</v>
      </c>
      <c r="DA224" s="545"/>
      <c r="DB224" s="556">
        <v>407.06711485326838</v>
      </c>
      <c r="DC224" s="556">
        <v>187.10383886486159</v>
      </c>
      <c r="DD224" s="545">
        <v>0</v>
      </c>
      <c r="DE224" s="554">
        <v>993.08703897938392</v>
      </c>
      <c r="DF224" s="545">
        <v>24.306104901117799</v>
      </c>
      <c r="DG224" s="556">
        <v>1017.393143880502</v>
      </c>
    </row>
    <row r="225" spans="1:111">
      <c r="A225" s="568">
        <v>698</v>
      </c>
      <c r="B225" s="576">
        <v>19</v>
      </c>
      <c r="C225" s="577">
        <v>65722</v>
      </c>
      <c r="D225" s="546" t="s">
        <v>256</v>
      </c>
      <c r="E225" s="578">
        <v>32150594.559999999</v>
      </c>
      <c r="F225" s="578">
        <v>5828170.1399999997</v>
      </c>
      <c r="G225" s="578">
        <v>34780457.600000001</v>
      </c>
      <c r="H225" s="578">
        <v>33279507.449999999</v>
      </c>
      <c r="I225" s="578">
        <v>3852830.96</v>
      </c>
      <c r="J225" s="578">
        <v>3374374.35</v>
      </c>
      <c r="K225" s="579">
        <v>113265935.06</v>
      </c>
      <c r="L225" s="545"/>
      <c r="M225" s="578">
        <v>4290479.5399665562</v>
      </c>
      <c r="N225" s="578">
        <v>0</v>
      </c>
      <c r="O225" s="578">
        <v>0</v>
      </c>
      <c r="P225" s="578">
        <v>7245632.3200000003</v>
      </c>
      <c r="Q225" s="578">
        <v>6396078.4981808523</v>
      </c>
      <c r="R225" s="578">
        <v>0</v>
      </c>
      <c r="S225" s="571">
        <v>0</v>
      </c>
      <c r="T225" s="578">
        <v>1451665.9069220319</v>
      </c>
      <c r="U225" s="578">
        <v>3159342.5649999999</v>
      </c>
      <c r="V225" s="572">
        <v>22543198.830069441</v>
      </c>
      <c r="W225" s="573"/>
      <c r="X225" s="574">
        <v>135809133.89006951</v>
      </c>
      <c r="Y225" s="555">
        <v>-101789576.38</v>
      </c>
      <c r="Z225" s="584">
        <v>34019557.51006946</v>
      </c>
      <c r="AA225" s="600">
        <v>0.25049535723868582</v>
      </c>
      <c r="AB225" s="600"/>
      <c r="AC225" s="569">
        <v>0</v>
      </c>
      <c r="AD225" s="569">
        <v>0</v>
      </c>
      <c r="AE225" s="569">
        <v>909858.12948069663</v>
      </c>
      <c r="AF225" s="569">
        <v>1308460.3602028149</v>
      </c>
      <c r="AG225" s="569">
        <v>572570.22588171321</v>
      </c>
      <c r="AH225" s="570">
        <v>2790888.7155652251</v>
      </c>
      <c r="AI225" s="545"/>
      <c r="AJ225" s="545">
        <v>-64407.56</v>
      </c>
      <c r="AK225" s="545">
        <v>-116985.16</v>
      </c>
      <c r="AL225" s="545">
        <v>-64407.56</v>
      </c>
      <c r="AM225" s="545">
        <v>-657.22</v>
      </c>
      <c r="AN225" s="545">
        <v>-1155392.76</v>
      </c>
      <c r="AO225" s="545">
        <v>-3099441.6789000002</v>
      </c>
      <c r="AP225" s="545">
        <v>-18170790.172582049</v>
      </c>
      <c r="AQ225" s="563">
        <v>-9437110.0156319514</v>
      </c>
      <c r="AR225" s="563">
        <v>-1958515.6</v>
      </c>
      <c r="AS225" s="563">
        <v>-750545.24</v>
      </c>
      <c r="AT225" s="563">
        <v>-426850.63496110571</v>
      </c>
      <c r="AU225" s="563">
        <v>-255658.58</v>
      </c>
      <c r="AV225" s="563">
        <v>1850232.92127489</v>
      </c>
      <c r="AW225" s="563">
        <v>422166.01127426681</v>
      </c>
      <c r="AX225" s="556">
        <v>-33228363.249525949</v>
      </c>
      <c r="AY225" s="545"/>
      <c r="AZ225" s="580">
        <v>16399345.1473365</v>
      </c>
      <c r="BA225" s="581">
        <v>4934939.5887808278</v>
      </c>
      <c r="BB225" s="574"/>
      <c r="BC225" s="585">
        <v>24916367.712226059</v>
      </c>
      <c r="BD225" s="563">
        <v>-5838508.0550000016</v>
      </c>
      <c r="BE225" s="574">
        <v>19077859.65722606</v>
      </c>
      <c r="BF225" s="594"/>
      <c r="BG225" s="545">
        <v>489.19075134658112</v>
      </c>
      <c r="BH225" s="545">
        <v>88.679135449316817</v>
      </c>
      <c r="BI225" s="545">
        <v>529.20570889504279</v>
      </c>
      <c r="BJ225" s="545">
        <v>506.36784410090991</v>
      </c>
      <c r="BK225" s="545">
        <v>58.623154499254433</v>
      </c>
      <c r="BL225" s="545">
        <v>51.343147652232133</v>
      </c>
      <c r="BM225" s="556">
        <v>1723.4097419433369</v>
      </c>
      <c r="BN225" s="545"/>
      <c r="BO225" s="545">
        <v>65.282242475374403</v>
      </c>
      <c r="BP225" s="545">
        <v>0</v>
      </c>
      <c r="BQ225" s="545">
        <v>0</v>
      </c>
      <c r="BR225" s="545">
        <v>110.2466802592739</v>
      </c>
      <c r="BS225" s="545">
        <v>97.32020477436555</v>
      </c>
      <c r="BT225" s="545">
        <v>0</v>
      </c>
      <c r="BU225" s="545">
        <v>0</v>
      </c>
      <c r="BV225" s="545">
        <v>22.087975212592919</v>
      </c>
      <c r="BW225" s="545">
        <v>48.071308922430838</v>
      </c>
      <c r="BX225" s="556">
        <v>343.00841164403761</v>
      </c>
      <c r="BY225" s="555"/>
      <c r="BZ225" s="556">
        <v>2066.4181535873749</v>
      </c>
      <c r="CA225" s="556">
        <v>-1548.79</v>
      </c>
      <c r="CB225" s="556">
        <v>517.62815358737498</v>
      </c>
      <c r="CC225" s="600">
        <v>0.25049535723868582</v>
      </c>
      <c r="CD225" s="600"/>
      <c r="CE225" s="545">
        <v>0</v>
      </c>
      <c r="CF225" s="545">
        <v>0</v>
      </c>
      <c r="CG225" s="545">
        <v>13.84404201759984</v>
      </c>
      <c r="CH225" s="545">
        <v>19.909016162058599</v>
      </c>
      <c r="CI225" s="545">
        <v>8.7120024631282256</v>
      </c>
      <c r="CJ225" s="556">
        <v>42.465060642786661</v>
      </c>
      <c r="CK225" s="545">
        <v>0</v>
      </c>
      <c r="CL225" s="545">
        <v>-0.98</v>
      </c>
      <c r="CM225" s="545">
        <v>-1.78</v>
      </c>
      <c r="CN225" s="545">
        <v>-0.98</v>
      </c>
      <c r="CO225" s="545">
        <v>-0.01</v>
      </c>
      <c r="CP225" s="545">
        <v>-17.579999999999998</v>
      </c>
      <c r="CQ225" s="545">
        <v>-47.159880692918662</v>
      </c>
      <c r="CR225" s="545">
        <v>-276.47956806825789</v>
      </c>
      <c r="CS225" s="545">
        <v>-143.5913395154127</v>
      </c>
      <c r="CT225" s="545">
        <v>-29.8</v>
      </c>
      <c r="CU225" s="545">
        <v>-11.42</v>
      </c>
      <c r="CV225" s="545">
        <v>-6.4947907087597114</v>
      </c>
      <c r="CW225" s="545">
        <v>-3.89</v>
      </c>
      <c r="CX225" s="545">
        <v>28.15241351868309</v>
      </c>
      <c r="CY225" s="545">
        <v>6.4235113245833473</v>
      </c>
      <c r="CZ225" s="556">
        <v>-505.58965414208251</v>
      </c>
      <c r="DA225" s="545"/>
      <c r="DB225" s="556">
        <v>249.52596006415649</v>
      </c>
      <c r="DC225" s="556">
        <v>75.088092096722988</v>
      </c>
      <c r="DD225" s="545">
        <v>0</v>
      </c>
      <c r="DE225" s="554">
        <v>379.11761224895872</v>
      </c>
      <c r="DF225" s="545">
        <v>-88.836433081768689</v>
      </c>
      <c r="DG225" s="556">
        <v>290.28117916718998</v>
      </c>
    </row>
    <row r="226" spans="1:111">
      <c r="A226" s="568">
        <v>700</v>
      </c>
      <c r="B226" s="576">
        <v>9</v>
      </c>
      <c r="C226" s="577">
        <v>4733</v>
      </c>
      <c r="D226" s="546" t="s">
        <v>257</v>
      </c>
      <c r="E226" s="578">
        <v>1184117.8799999999</v>
      </c>
      <c r="F226" s="578">
        <v>238468.5</v>
      </c>
      <c r="G226" s="578">
        <v>1912271.4</v>
      </c>
      <c r="H226" s="578">
        <v>2298958.9</v>
      </c>
      <c r="I226" s="578">
        <v>293238.71999999997</v>
      </c>
      <c r="J226" s="578">
        <v>198133.14</v>
      </c>
      <c r="K226" s="579">
        <v>6125188.5399999991</v>
      </c>
      <c r="L226" s="545"/>
      <c r="M226" s="578">
        <v>373498.68143674609</v>
      </c>
      <c r="N226" s="578">
        <v>0</v>
      </c>
      <c r="O226" s="578">
        <v>0</v>
      </c>
      <c r="P226" s="578">
        <v>398750.23</v>
      </c>
      <c r="Q226" s="578">
        <v>794894.04942748544</v>
      </c>
      <c r="R226" s="578">
        <v>0</v>
      </c>
      <c r="S226" s="571">
        <v>94745.24</v>
      </c>
      <c r="T226" s="578">
        <v>127339.6133566277</v>
      </c>
      <c r="U226" s="578">
        <v>219397.04250000001</v>
      </c>
      <c r="V226" s="572">
        <v>2008624.856720859</v>
      </c>
      <c r="W226" s="573"/>
      <c r="X226" s="574">
        <v>8133813.3967208583</v>
      </c>
      <c r="Y226" s="555">
        <v>-7330423.0699999994</v>
      </c>
      <c r="Z226" s="584">
        <v>803390.32672085892</v>
      </c>
      <c r="AA226" s="600">
        <v>9.87716692695145E-2</v>
      </c>
      <c r="AB226" s="600"/>
      <c r="AC226" s="569">
        <v>25095.589480499999</v>
      </c>
      <c r="AD226" s="569">
        <v>0</v>
      </c>
      <c r="AE226" s="569">
        <v>38628.405213491453</v>
      </c>
      <c r="AF226" s="569">
        <v>89003.692708508359</v>
      </c>
      <c r="AG226" s="569">
        <v>0</v>
      </c>
      <c r="AH226" s="570">
        <v>152727.68740249981</v>
      </c>
      <c r="AI226" s="545"/>
      <c r="AJ226" s="545">
        <v>-4638.34</v>
      </c>
      <c r="AK226" s="545">
        <v>-8424.74</v>
      </c>
      <c r="AL226" s="545">
        <v>-4638.34</v>
      </c>
      <c r="AM226" s="545">
        <v>-47.33</v>
      </c>
      <c r="AN226" s="545">
        <v>-83206.139999999985</v>
      </c>
      <c r="AO226" s="545">
        <v>-141366.1231</v>
      </c>
      <c r="AP226" s="545">
        <v>262424.35537567711</v>
      </c>
      <c r="AQ226" s="563">
        <v>260826.14952176181</v>
      </c>
      <c r="AR226" s="563">
        <v>-141043.4</v>
      </c>
      <c r="AS226" s="563">
        <v>-54050.86</v>
      </c>
      <c r="AT226" s="563">
        <v>-37744.254637064587</v>
      </c>
      <c r="AU226" s="563">
        <v>-18411.37</v>
      </c>
      <c r="AV226" s="563">
        <v>246252.03226485409</v>
      </c>
      <c r="AW226" s="563">
        <v>11031.66631720329</v>
      </c>
      <c r="AX226" s="556">
        <v>286963.30574243172</v>
      </c>
      <c r="AY226" s="545"/>
      <c r="AZ226" s="580">
        <v>523775.86466725159</v>
      </c>
      <c r="BA226" s="581">
        <v>467612.78634444991</v>
      </c>
      <c r="BB226" s="574"/>
      <c r="BC226" s="585">
        <v>2234469.9708774919</v>
      </c>
      <c r="BD226" s="563">
        <v>-105916.66250000001</v>
      </c>
      <c r="BE226" s="574">
        <v>2128553.3083774918</v>
      </c>
      <c r="BF226" s="594"/>
      <c r="BG226" s="545">
        <v>250.18336784280589</v>
      </c>
      <c r="BH226" s="545">
        <v>50.384217198394254</v>
      </c>
      <c r="BI226" s="545">
        <v>404.02945277836471</v>
      </c>
      <c r="BJ226" s="545">
        <v>485.72974857384321</v>
      </c>
      <c r="BK226" s="545">
        <v>61.956205366575112</v>
      </c>
      <c r="BL226" s="545">
        <v>41.862062117050492</v>
      </c>
      <c r="BM226" s="556">
        <v>1294.145053877033</v>
      </c>
      <c r="BN226" s="545"/>
      <c r="BO226" s="545">
        <v>78.913729439413927</v>
      </c>
      <c r="BP226" s="545">
        <v>0</v>
      </c>
      <c r="BQ226" s="545">
        <v>0</v>
      </c>
      <c r="BR226" s="545">
        <v>84.248939361926887</v>
      </c>
      <c r="BS226" s="545">
        <v>167.9471898219914</v>
      </c>
      <c r="BT226" s="545">
        <v>0</v>
      </c>
      <c r="BU226" s="545">
        <v>20.0180097189943</v>
      </c>
      <c r="BV226" s="545">
        <v>26.904629908436021</v>
      </c>
      <c r="BW226" s="545">
        <v>46.354752271286713</v>
      </c>
      <c r="BX226" s="556">
        <v>424.38725052204933</v>
      </c>
      <c r="BY226" s="555"/>
      <c r="BZ226" s="556">
        <v>1718.5323043990829</v>
      </c>
      <c r="CA226" s="556">
        <v>-1548.79</v>
      </c>
      <c r="CB226" s="556">
        <v>169.7423043990828</v>
      </c>
      <c r="CC226" s="600">
        <v>9.8771669269514487E-2</v>
      </c>
      <c r="CD226" s="600"/>
      <c r="CE226" s="545">
        <v>5.3022584999999989</v>
      </c>
      <c r="CF226" s="545">
        <v>0</v>
      </c>
      <c r="CG226" s="545">
        <v>8.1615054328103618</v>
      </c>
      <c r="CH226" s="545">
        <v>18.804921341328619</v>
      </c>
      <c r="CI226" s="545">
        <v>0</v>
      </c>
      <c r="CJ226" s="556">
        <v>32.268685274138967</v>
      </c>
      <c r="CK226" s="545">
        <v>0</v>
      </c>
      <c r="CL226" s="545">
        <v>-0.98</v>
      </c>
      <c r="CM226" s="545">
        <v>-1.78</v>
      </c>
      <c r="CN226" s="545">
        <v>-0.98</v>
      </c>
      <c r="CO226" s="545">
        <v>-0.01</v>
      </c>
      <c r="CP226" s="545">
        <v>-17.579999999999998</v>
      </c>
      <c r="CQ226" s="545">
        <v>-29.868185738432281</v>
      </c>
      <c r="CR226" s="545">
        <v>55.445669844850421</v>
      </c>
      <c r="CS226" s="545">
        <v>55.107996941001858</v>
      </c>
      <c r="CT226" s="545">
        <v>-29.8</v>
      </c>
      <c r="CU226" s="545">
        <v>-11.42</v>
      </c>
      <c r="CV226" s="545">
        <v>-7.9746999021898546</v>
      </c>
      <c r="CW226" s="545">
        <v>-3.89</v>
      </c>
      <c r="CX226" s="545">
        <v>52.028741234915287</v>
      </c>
      <c r="CY226" s="545">
        <v>2.3307978696816578</v>
      </c>
      <c r="CZ226" s="556">
        <v>60.630320249827101</v>
      </c>
      <c r="DA226" s="545"/>
      <c r="DB226" s="556">
        <v>110.66466610337029</v>
      </c>
      <c r="DC226" s="556">
        <v>98.798391367937853</v>
      </c>
      <c r="DD226" s="545">
        <v>0</v>
      </c>
      <c r="DE226" s="554">
        <v>472.10436739435698</v>
      </c>
      <c r="DF226" s="545">
        <v>-22.378335622226921</v>
      </c>
      <c r="DG226" s="556">
        <v>449.72603177213011</v>
      </c>
    </row>
    <row r="227" spans="1:111">
      <c r="A227" s="568">
        <v>702</v>
      </c>
      <c r="B227" s="576">
        <v>6</v>
      </c>
      <c r="C227" s="577">
        <v>4039</v>
      </c>
      <c r="D227" s="546" t="s">
        <v>258</v>
      </c>
      <c r="E227" s="578">
        <v>1184117.8799999999</v>
      </c>
      <c r="F227" s="578">
        <v>219391.02</v>
      </c>
      <c r="G227" s="578">
        <v>1536354.8</v>
      </c>
      <c r="H227" s="578">
        <v>1606501.4</v>
      </c>
      <c r="I227" s="578">
        <v>251387.6</v>
      </c>
      <c r="J227" s="578">
        <v>159315.57</v>
      </c>
      <c r="K227" s="579">
        <v>4957068.2699999996</v>
      </c>
      <c r="L227" s="545"/>
      <c r="M227" s="578">
        <v>303407.73480212741</v>
      </c>
      <c r="N227" s="578">
        <v>0</v>
      </c>
      <c r="O227" s="578">
        <v>0</v>
      </c>
      <c r="P227" s="578">
        <v>288542.88</v>
      </c>
      <c r="Q227" s="578">
        <v>655448.86950149224</v>
      </c>
      <c r="R227" s="578">
        <v>0</v>
      </c>
      <c r="S227" s="571">
        <v>0</v>
      </c>
      <c r="T227" s="578">
        <v>133115.01454691021</v>
      </c>
      <c r="U227" s="578">
        <v>207889.54500000001</v>
      </c>
      <c r="V227" s="572">
        <v>1588404.0438505299</v>
      </c>
      <c r="W227" s="573"/>
      <c r="X227" s="574">
        <v>6545472.3138505286</v>
      </c>
      <c r="Y227" s="555">
        <v>-6255562.8099999996</v>
      </c>
      <c r="Z227" s="584">
        <v>289909.5038505299</v>
      </c>
      <c r="AA227" s="600">
        <v>4.429160952022785E-2</v>
      </c>
      <c r="AB227" s="600"/>
      <c r="AC227" s="569">
        <v>441709.78582500003</v>
      </c>
      <c r="AD227" s="569">
        <v>0</v>
      </c>
      <c r="AE227" s="569">
        <v>53446.867730284583</v>
      </c>
      <c r="AF227" s="569">
        <v>76871.502593462617</v>
      </c>
      <c r="AG227" s="569">
        <v>0</v>
      </c>
      <c r="AH227" s="570">
        <v>572028.15614874719</v>
      </c>
      <c r="AI227" s="545"/>
      <c r="AJ227" s="545">
        <v>-3958.22</v>
      </c>
      <c r="AK227" s="545">
        <v>-7189.42</v>
      </c>
      <c r="AL227" s="545">
        <v>-3958.22</v>
      </c>
      <c r="AM227" s="545">
        <v>-40.39</v>
      </c>
      <c r="AN227" s="545">
        <v>-71005.62</v>
      </c>
      <c r="AO227" s="545">
        <v>-67374.287500000006</v>
      </c>
      <c r="AP227" s="545">
        <v>631630.07506514434</v>
      </c>
      <c r="AQ227" s="563">
        <v>21525.020684865209</v>
      </c>
      <c r="AR227" s="563">
        <v>-120362.2</v>
      </c>
      <c r="AS227" s="563">
        <v>-46125.38</v>
      </c>
      <c r="AT227" s="563">
        <v>-56459.345898695508</v>
      </c>
      <c r="AU227" s="563">
        <v>-15711.71</v>
      </c>
      <c r="AV227" s="563">
        <v>241073.09003501321</v>
      </c>
      <c r="AW227" s="563">
        <v>33432.409066214997</v>
      </c>
      <c r="AX227" s="556">
        <v>535475.80145254231</v>
      </c>
      <c r="AY227" s="545"/>
      <c r="AZ227" s="580">
        <v>1245521.255218596</v>
      </c>
      <c r="BA227" s="581">
        <v>625768.91190624214</v>
      </c>
      <c r="BB227" s="574"/>
      <c r="BC227" s="585">
        <v>3268703.6285766568</v>
      </c>
      <c r="BD227" s="563">
        <v>-10600.5</v>
      </c>
      <c r="BE227" s="574">
        <v>3258103.1285766568</v>
      </c>
      <c r="BF227" s="594"/>
      <c r="BG227" s="545">
        <v>293.17105224065358</v>
      </c>
      <c r="BH227" s="545">
        <v>54.318153008170327</v>
      </c>
      <c r="BI227" s="545">
        <v>380.37999504827928</v>
      </c>
      <c r="BJ227" s="545">
        <v>397.74731369150783</v>
      </c>
      <c r="BK227" s="545">
        <v>62.240059420648677</v>
      </c>
      <c r="BL227" s="545">
        <v>39.44431047288932</v>
      </c>
      <c r="BM227" s="556">
        <v>1227.300883882149</v>
      </c>
      <c r="BN227" s="545"/>
      <c r="BO227" s="545">
        <v>75.119518396169198</v>
      </c>
      <c r="BP227" s="545">
        <v>0</v>
      </c>
      <c r="BQ227" s="545">
        <v>0</v>
      </c>
      <c r="BR227" s="545">
        <v>71.439187917801434</v>
      </c>
      <c r="BS227" s="545">
        <v>162.27998749727459</v>
      </c>
      <c r="BT227" s="545">
        <v>0</v>
      </c>
      <c r="BU227" s="545">
        <v>0</v>
      </c>
      <c r="BV227" s="545">
        <v>32.957418803394461</v>
      </c>
      <c r="BW227" s="545">
        <v>51.470548403070069</v>
      </c>
      <c r="BX227" s="556">
        <v>393.26666101770979</v>
      </c>
      <c r="BY227" s="555"/>
      <c r="BZ227" s="556">
        <v>1620.5675448998591</v>
      </c>
      <c r="CA227" s="556">
        <v>-1548.79</v>
      </c>
      <c r="CB227" s="556">
        <v>71.777544899858853</v>
      </c>
      <c r="CC227" s="600">
        <v>4.4291609520227843E-2</v>
      </c>
      <c r="CD227" s="600"/>
      <c r="CE227" s="545">
        <v>109.361175</v>
      </c>
      <c r="CF227" s="545">
        <v>0</v>
      </c>
      <c r="CG227" s="545">
        <v>13.232698125844159</v>
      </c>
      <c r="CH227" s="545">
        <v>19.03231061982239</v>
      </c>
      <c r="CI227" s="545">
        <v>0</v>
      </c>
      <c r="CJ227" s="556">
        <v>141.62618374566651</v>
      </c>
      <c r="CK227" s="545">
        <v>0</v>
      </c>
      <c r="CL227" s="545">
        <v>-0.98</v>
      </c>
      <c r="CM227" s="545">
        <v>-1.78</v>
      </c>
      <c r="CN227" s="545">
        <v>-0.98</v>
      </c>
      <c r="CO227" s="545">
        <v>-0.01</v>
      </c>
      <c r="CP227" s="545">
        <v>-17.579999999999998</v>
      </c>
      <c r="CQ227" s="545">
        <v>-16.680932780391188</v>
      </c>
      <c r="CR227" s="545">
        <v>156.3827865969657</v>
      </c>
      <c r="CS227" s="545">
        <v>5.3292945493600428</v>
      </c>
      <c r="CT227" s="545">
        <v>-29.8</v>
      </c>
      <c r="CU227" s="545">
        <v>-11.42</v>
      </c>
      <c r="CV227" s="545">
        <v>-13.97854565454209</v>
      </c>
      <c r="CW227" s="545">
        <v>-3.89</v>
      </c>
      <c r="CX227" s="545">
        <v>59.686330783613073</v>
      </c>
      <c r="CY227" s="545">
        <v>8.2773976395679618</v>
      </c>
      <c r="CZ227" s="556">
        <v>132.57633113457351</v>
      </c>
      <c r="DA227" s="545"/>
      <c r="DB227" s="556">
        <v>308.37367051710709</v>
      </c>
      <c r="DC227" s="556">
        <v>154.93164444323901</v>
      </c>
      <c r="DD227" s="545">
        <v>0</v>
      </c>
      <c r="DE227" s="554">
        <v>809.28537474044492</v>
      </c>
      <c r="DF227" s="545">
        <v>-2.6245357761822228</v>
      </c>
      <c r="DG227" s="556">
        <v>806.66083896426278</v>
      </c>
    </row>
    <row r="228" spans="1:111">
      <c r="A228" s="568">
        <v>704</v>
      </c>
      <c r="B228" s="576">
        <v>2</v>
      </c>
      <c r="C228" s="577">
        <v>6418</v>
      </c>
      <c r="D228" s="546" t="s">
        <v>259</v>
      </c>
      <c r="E228" s="578">
        <v>3776618.39</v>
      </c>
      <c r="F228" s="578">
        <v>868025.34</v>
      </c>
      <c r="G228" s="578">
        <v>4617236.5</v>
      </c>
      <c r="H228" s="578">
        <v>3628477.3</v>
      </c>
      <c r="I228" s="578">
        <v>356647.38</v>
      </c>
      <c r="J228" s="578">
        <v>304601.73</v>
      </c>
      <c r="K228" s="579">
        <v>13551606.640000001</v>
      </c>
      <c r="L228" s="545"/>
      <c r="M228" s="578">
        <v>205765.56255161221</v>
      </c>
      <c r="N228" s="578">
        <v>0</v>
      </c>
      <c r="O228" s="578">
        <v>0</v>
      </c>
      <c r="P228" s="578">
        <v>416784.16</v>
      </c>
      <c r="Q228" s="578">
        <v>107277.2041828862</v>
      </c>
      <c r="R228" s="578">
        <v>0</v>
      </c>
      <c r="S228" s="571">
        <v>0</v>
      </c>
      <c r="T228" s="578">
        <v>99631.679845615639</v>
      </c>
      <c r="U228" s="578">
        <v>161042.08249999999</v>
      </c>
      <c r="V228" s="572">
        <v>990500.68908011401</v>
      </c>
      <c r="W228" s="573"/>
      <c r="X228" s="574">
        <v>14542107.32908012</v>
      </c>
      <c r="Y228" s="555">
        <v>-9940134.2200000007</v>
      </c>
      <c r="Z228" s="584">
        <v>4601973.1090801153</v>
      </c>
      <c r="AA228" s="600">
        <v>0.31645847502978242</v>
      </c>
      <c r="AB228" s="600"/>
      <c r="AC228" s="569">
        <v>0</v>
      </c>
      <c r="AD228" s="569">
        <v>0</v>
      </c>
      <c r="AE228" s="569">
        <v>58909.218191476182</v>
      </c>
      <c r="AF228" s="569">
        <v>160463.5857518538</v>
      </c>
      <c r="AG228" s="569">
        <v>14371.290140628929</v>
      </c>
      <c r="AH228" s="570">
        <v>233744.09408395889</v>
      </c>
      <c r="AI228" s="545"/>
      <c r="AJ228" s="545">
        <v>-6289.64</v>
      </c>
      <c r="AK228" s="545">
        <v>-11424.04</v>
      </c>
      <c r="AL228" s="545">
        <v>-6289.64</v>
      </c>
      <c r="AM228" s="545">
        <v>-64.180000000000007</v>
      </c>
      <c r="AN228" s="545">
        <v>-112828.44</v>
      </c>
      <c r="AO228" s="545">
        <v>-51102.79</v>
      </c>
      <c r="AP228" s="545">
        <v>919069.55215610692</v>
      </c>
      <c r="AQ228" s="563">
        <v>-27169.299745794819</v>
      </c>
      <c r="AR228" s="563">
        <v>-191256.4</v>
      </c>
      <c r="AS228" s="563">
        <v>-73293.56</v>
      </c>
      <c r="AT228" s="563">
        <v>-132189.64620265929</v>
      </c>
      <c r="AU228" s="563">
        <v>-24966.02</v>
      </c>
      <c r="AV228" s="563">
        <v>104677.6286543271</v>
      </c>
      <c r="AW228" s="563">
        <v>-23803.90016889316</v>
      </c>
      <c r="AX228" s="556">
        <v>363069.62469308672</v>
      </c>
      <c r="AY228" s="545"/>
      <c r="AZ228" s="580">
        <v>989180.80747918843</v>
      </c>
      <c r="BA228" s="581">
        <v>390466.8533490746</v>
      </c>
      <c r="BB228" s="574"/>
      <c r="BC228" s="585">
        <v>6578434.4886854244</v>
      </c>
      <c r="BD228" s="563">
        <v>42136.987500000047</v>
      </c>
      <c r="BE228" s="574">
        <v>6620571.4761854233</v>
      </c>
      <c r="BF228" s="594"/>
      <c r="BG228" s="545">
        <v>588.44163134933001</v>
      </c>
      <c r="BH228" s="545">
        <v>135.248572764101</v>
      </c>
      <c r="BI228" s="545">
        <v>719.4198348395139</v>
      </c>
      <c r="BJ228" s="545">
        <v>565.3595045185416</v>
      </c>
      <c r="BK228" s="545">
        <v>55.569862885634151</v>
      </c>
      <c r="BL228" s="545">
        <v>47.460537550638833</v>
      </c>
      <c r="BM228" s="556">
        <v>2111.4999439077601</v>
      </c>
      <c r="BN228" s="545"/>
      <c r="BO228" s="545">
        <v>32.060698434342818</v>
      </c>
      <c r="BP228" s="545">
        <v>0</v>
      </c>
      <c r="BQ228" s="545">
        <v>0</v>
      </c>
      <c r="BR228" s="545">
        <v>64.939881583047679</v>
      </c>
      <c r="BS228" s="545">
        <v>16.715052069630129</v>
      </c>
      <c r="BT228" s="545">
        <v>0</v>
      </c>
      <c r="BU228" s="545">
        <v>0</v>
      </c>
      <c r="BV228" s="545">
        <v>15.523789318419389</v>
      </c>
      <c r="BW228" s="545">
        <v>25.092253427859148</v>
      </c>
      <c r="BX228" s="556">
        <v>154.33167483329919</v>
      </c>
      <c r="BY228" s="555"/>
      <c r="BZ228" s="556">
        <v>2265.8316187410592</v>
      </c>
      <c r="CA228" s="556">
        <v>-1548.79</v>
      </c>
      <c r="CB228" s="556">
        <v>717.04161874105876</v>
      </c>
      <c r="CC228" s="600">
        <v>0.31645847502978242</v>
      </c>
      <c r="CD228" s="600"/>
      <c r="CE228" s="545">
        <v>0</v>
      </c>
      <c r="CF228" s="545">
        <v>0</v>
      </c>
      <c r="CG228" s="545">
        <v>9.1787501077401341</v>
      </c>
      <c r="CH228" s="545">
        <v>25.002116820170421</v>
      </c>
      <c r="CI228" s="545">
        <v>2.2392162886614102</v>
      </c>
      <c r="CJ228" s="556">
        <v>36.420083216571967</v>
      </c>
      <c r="CK228" s="545">
        <v>0</v>
      </c>
      <c r="CL228" s="545">
        <v>-0.98000000000000009</v>
      </c>
      <c r="CM228" s="545">
        <v>-1.78</v>
      </c>
      <c r="CN228" s="545">
        <v>-0.98000000000000009</v>
      </c>
      <c r="CO228" s="545">
        <v>-0.01</v>
      </c>
      <c r="CP228" s="545">
        <v>-17.579999999999998</v>
      </c>
      <c r="CQ228" s="545">
        <v>-7.962416640698037</v>
      </c>
      <c r="CR228" s="545">
        <v>143.20186228671031</v>
      </c>
      <c r="CS228" s="545">
        <v>-4.2332969376433187</v>
      </c>
      <c r="CT228" s="545">
        <v>-29.8</v>
      </c>
      <c r="CU228" s="545">
        <v>-11.42</v>
      </c>
      <c r="CV228" s="545">
        <v>-20.596703989195909</v>
      </c>
      <c r="CW228" s="545">
        <v>-3.89</v>
      </c>
      <c r="CX228" s="545">
        <v>16.310007580917279</v>
      </c>
      <c r="CY228" s="545">
        <v>-3.7089280412734751</v>
      </c>
      <c r="CZ228" s="556">
        <v>56.570524258816867</v>
      </c>
      <c r="DA228" s="545"/>
      <c r="DB228" s="556">
        <v>154.1260217325005</v>
      </c>
      <c r="DC228" s="556">
        <v>60.839335205527362</v>
      </c>
      <c r="DD228" s="545">
        <v>0</v>
      </c>
      <c r="DE228" s="554">
        <v>1024.997583154475</v>
      </c>
      <c r="DF228" s="545">
        <v>6.565438999688384</v>
      </c>
      <c r="DG228" s="556">
        <v>1031.5630221541639</v>
      </c>
    </row>
    <row r="229" spans="1:111">
      <c r="A229" s="568">
        <v>707</v>
      </c>
      <c r="B229" s="576">
        <v>12</v>
      </c>
      <c r="C229" s="577">
        <v>1881</v>
      </c>
      <c r="D229" s="546" t="s">
        <v>260</v>
      </c>
      <c r="E229" s="578">
        <v>242205.93</v>
      </c>
      <c r="F229" s="578">
        <v>66771.179999999993</v>
      </c>
      <c r="G229" s="578">
        <v>531186.5</v>
      </c>
      <c r="H229" s="578">
        <v>498569.4</v>
      </c>
      <c r="I229" s="578">
        <v>122604.12</v>
      </c>
      <c r="J229" s="578">
        <v>70577.399999999994</v>
      </c>
      <c r="K229" s="579">
        <v>1531914.53</v>
      </c>
      <c r="L229" s="545"/>
      <c r="M229" s="578">
        <v>218769.48350241411</v>
      </c>
      <c r="N229" s="578">
        <v>0</v>
      </c>
      <c r="O229" s="578">
        <v>0</v>
      </c>
      <c r="P229" s="578">
        <v>178335.53</v>
      </c>
      <c r="Q229" s="578">
        <v>361136.77881856012</v>
      </c>
      <c r="R229" s="578">
        <v>0</v>
      </c>
      <c r="S229" s="571">
        <v>108048.51</v>
      </c>
      <c r="T229" s="578">
        <v>63851.653505145463</v>
      </c>
      <c r="U229" s="578">
        <v>117841.80499999999</v>
      </c>
      <c r="V229" s="572">
        <v>1047983.76082612</v>
      </c>
      <c r="W229" s="573"/>
      <c r="X229" s="574">
        <v>2579898.290826119</v>
      </c>
      <c r="Y229" s="555">
        <v>-2913273.99</v>
      </c>
      <c r="Z229" s="584">
        <v>-333375.69917388028</v>
      </c>
      <c r="AA229" s="600">
        <v>-0.12922048142724599</v>
      </c>
      <c r="AB229" s="600"/>
      <c r="AC229" s="569">
        <v>272032.78098149999</v>
      </c>
      <c r="AD229" s="569">
        <v>0</v>
      </c>
      <c r="AE229" s="569">
        <v>19997.312876086529</v>
      </c>
      <c r="AF229" s="569">
        <v>38523.922447889687</v>
      </c>
      <c r="AG229" s="569">
        <v>0</v>
      </c>
      <c r="AH229" s="570">
        <v>330554.01630547619</v>
      </c>
      <c r="AI229" s="545"/>
      <c r="AJ229" s="545">
        <v>-1843.38</v>
      </c>
      <c r="AK229" s="545">
        <v>-3348.18</v>
      </c>
      <c r="AL229" s="545">
        <v>-1843.38</v>
      </c>
      <c r="AM229" s="545">
        <v>-18.809999999999999</v>
      </c>
      <c r="AN229" s="545">
        <v>-33067.980000000003</v>
      </c>
      <c r="AO229" s="545">
        <v>-45575.885000000002</v>
      </c>
      <c r="AP229" s="545">
        <v>-212619.09718746651</v>
      </c>
      <c r="AQ229" s="563">
        <v>-8284.3539984066356</v>
      </c>
      <c r="AR229" s="563">
        <v>-56053.8</v>
      </c>
      <c r="AS229" s="563">
        <v>-21481.02</v>
      </c>
      <c r="AT229" s="563">
        <v>-20919.714490310991</v>
      </c>
      <c r="AU229" s="563">
        <v>-7317.09</v>
      </c>
      <c r="AV229" s="563">
        <v>120962.63307402789</v>
      </c>
      <c r="AW229" s="563">
        <v>37732.763553081728</v>
      </c>
      <c r="AX229" s="556">
        <v>-253677.29404907449</v>
      </c>
      <c r="AY229" s="545"/>
      <c r="AZ229" s="580">
        <v>1235777.7625499121</v>
      </c>
      <c r="BA229" s="581">
        <v>422280.81357290113</v>
      </c>
      <c r="BB229" s="574"/>
      <c r="BC229" s="585">
        <v>1401559.5992053349</v>
      </c>
      <c r="BD229" s="563">
        <v>-30865.122500000001</v>
      </c>
      <c r="BE229" s="574">
        <v>1370694.4767053351</v>
      </c>
      <c r="BF229" s="594"/>
      <c r="BG229" s="545">
        <v>128.76444976076559</v>
      </c>
      <c r="BH229" s="545">
        <v>35.49770334928229</v>
      </c>
      <c r="BI229" s="545">
        <v>282.39580010632642</v>
      </c>
      <c r="BJ229" s="545">
        <v>265.05550239234452</v>
      </c>
      <c r="BK229" s="545">
        <v>65.180287081339713</v>
      </c>
      <c r="BL229" s="545">
        <v>37.521212121212123</v>
      </c>
      <c r="BM229" s="556">
        <v>814.41495481127049</v>
      </c>
      <c r="BN229" s="545"/>
      <c r="BO229" s="545">
        <v>116.30488224477089</v>
      </c>
      <c r="BP229" s="545">
        <v>0</v>
      </c>
      <c r="BQ229" s="545">
        <v>0</v>
      </c>
      <c r="BR229" s="545">
        <v>94.808894205209995</v>
      </c>
      <c r="BS229" s="545">
        <v>191.99190793118561</v>
      </c>
      <c r="BT229" s="545">
        <v>0</v>
      </c>
      <c r="BU229" s="545">
        <v>57.44205741626795</v>
      </c>
      <c r="BV229" s="545">
        <v>33.945589316930068</v>
      </c>
      <c r="BW229" s="545">
        <v>62.648487506645417</v>
      </c>
      <c r="BX229" s="556">
        <v>557.14181862100997</v>
      </c>
      <c r="BY229" s="555"/>
      <c r="BZ229" s="556">
        <v>1371.5567734322799</v>
      </c>
      <c r="CA229" s="556">
        <v>-1548.79</v>
      </c>
      <c r="CB229" s="556">
        <v>-177.23322656771941</v>
      </c>
      <c r="CC229" s="600">
        <v>-0.12922048142724599</v>
      </c>
      <c r="CD229" s="600"/>
      <c r="CE229" s="545">
        <v>144.62136150000001</v>
      </c>
      <c r="CF229" s="545">
        <v>0</v>
      </c>
      <c r="CG229" s="545">
        <v>10.63121365023207</v>
      </c>
      <c r="CH229" s="545">
        <v>20.48055419877177</v>
      </c>
      <c r="CI229" s="545">
        <v>0</v>
      </c>
      <c r="CJ229" s="556">
        <v>175.7331293490038</v>
      </c>
      <c r="CK229" s="545">
        <v>0</v>
      </c>
      <c r="CL229" s="545">
        <v>-0.98</v>
      </c>
      <c r="CM229" s="545">
        <v>-1.78</v>
      </c>
      <c r="CN229" s="545">
        <v>-0.98</v>
      </c>
      <c r="CO229" s="545">
        <v>-9.9999999999999985E-3</v>
      </c>
      <c r="CP229" s="545">
        <v>-17.579999999999998</v>
      </c>
      <c r="CQ229" s="545">
        <v>-24.22960393407762</v>
      </c>
      <c r="CR229" s="545">
        <v>-113.0351393872762</v>
      </c>
      <c r="CS229" s="545">
        <v>-4.4042286009604652</v>
      </c>
      <c r="CT229" s="545">
        <v>-29.8</v>
      </c>
      <c r="CU229" s="545">
        <v>-11.42</v>
      </c>
      <c r="CV229" s="545">
        <v>-11.121591967204139</v>
      </c>
      <c r="CW229" s="545">
        <v>-3.89</v>
      </c>
      <c r="CX229" s="545">
        <v>64.30761992239654</v>
      </c>
      <c r="CY229" s="545">
        <v>20.059948725721281</v>
      </c>
      <c r="CZ229" s="556">
        <v>-134.8629952414006</v>
      </c>
      <c r="DA229" s="545"/>
      <c r="DB229" s="556">
        <v>656.97914011159617</v>
      </c>
      <c r="DC229" s="556">
        <v>224.49804017698091</v>
      </c>
      <c r="DD229" s="545">
        <v>0</v>
      </c>
      <c r="DE229" s="554">
        <v>745.11408782846092</v>
      </c>
      <c r="DF229" s="545">
        <v>-16.408890217969169</v>
      </c>
      <c r="DG229" s="556">
        <v>728.70519761049172</v>
      </c>
    </row>
    <row r="230" spans="1:111">
      <c r="A230" s="568">
        <v>710</v>
      </c>
      <c r="B230" s="576">
        <v>1</v>
      </c>
      <c r="C230" s="577">
        <v>27036</v>
      </c>
      <c r="D230" s="546" t="s">
        <v>261</v>
      </c>
      <c r="E230" s="578">
        <v>11186325.73</v>
      </c>
      <c r="F230" s="578">
        <v>2375146.2599999998</v>
      </c>
      <c r="G230" s="578">
        <v>12732131.800000001</v>
      </c>
      <c r="H230" s="578">
        <v>12768916.300000001</v>
      </c>
      <c r="I230" s="578">
        <v>1619273.2</v>
      </c>
      <c r="J230" s="578">
        <v>1257999.1200000001</v>
      </c>
      <c r="K230" s="579">
        <v>41939792.409999996</v>
      </c>
      <c r="L230" s="545"/>
      <c r="M230" s="578">
        <v>1606037.4463003571</v>
      </c>
      <c r="N230" s="578">
        <v>609883.49520000012</v>
      </c>
      <c r="O230" s="578">
        <v>5137787.9573999997</v>
      </c>
      <c r="P230" s="578">
        <v>3372344.91</v>
      </c>
      <c r="Q230" s="578">
        <v>971990.86212071811</v>
      </c>
      <c r="R230" s="578">
        <v>0</v>
      </c>
      <c r="S230" s="571">
        <v>574311.9</v>
      </c>
      <c r="T230" s="578">
        <v>912599.46061966149</v>
      </c>
      <c r="U230" s="578">
        <v>1078309.1100000001</v>
      </c>
      <c r="V230" s="572">
        <v>14263265.14164074</v>
      </c>
      <c r="W230" s="573"/>
      <c r="X230" s="574">
        <v>56203057.551640727</v>
      </c>
      <c r="Y230" s="555">
        <v>-41873086.439999998</v>
      </c>
      <c r="Z230" s="584">
        <v>14329971.11164074</v>
      </c>
      <c r="AA230" s="600">
        <v>0.25496782089611431</v>
      </c>
      <c r="AB230" s="600"/>
      <c r="AC230" s="569">
        <v>0</v>
      </c>
      <c r="AD230" s="569">
        <v>0</v>
      </c>
      <c r="AE230" s="569">
        <v>320850.53657446278</v>
      </c>
      <c r="AF230" s="569">
        <v>491490.73413605138</v>
      </c>
      <c r="AG230" s="569">
        <v>0</v>
      </c>
      <c r="AH230" s="570">
        <v>812341.27071051428</v>
      </c>
      <c r="AI230" s="545"/>
      <c r="AJ230" s="545">
        <v>-26495.279999999999</v>
      </c>
      <c r="AK230" s="545">
        <v>-48124.08</v>
      </c>
      <c r="AL230" s="545">
        <v>-26495.279999999999</v>
      </c>
      <c r="AM230" s="545">
        <v>-270.36</v>
      </c>
      <c r="AN230" s="545">
        <v>-475292.87999999989</v>
      </c>
      <c r="AO230" s="545">
        <v>-1124453.5266</v>
      </c>
      <c r="AP230" s="545">
        <v>-2352267.1041067271</v>
      </c>
      <c r="AQ230" s="563">
        <v>-115414.57667372021</v>
      </c>
      <c r="AR230" s="563">
        <v>-805672.8</v>
      </c>
      <c r="AS230" s="563">
        <v>-308751.12</v>
      </c>
      <c r="AT230" s="563">
        <v>-358454.09442700009</v>
      </c>
      <c r="AU230" s="563">
        <v>-105170.04</v>
      </c>
      <c r="AV230" s="563">
        <v>654281.92265551211</v>
      </c>
      <c r="AW230" s="563">
        <v>-62143.01599874231</v>
      </c>
      <c r="AX230" s="556">
        <v>-5154722.2351506772</v>
      </c>
      <c r="AY230" s="545"/>
      <c r="AZ230" s="580">
        <v>6792107.8003036818</v>
      </c>
      <c r="BA230" s="581">
        <v>2815130.9691053908</v>
      </c>
      <c r="BB230" s="574"/>
      <c r="BC230" s="585">
        <v>19594828.916609641</v>
      </c>
      <c r="BD230" s="563">
        <v>-1351828.7625</v>
      </c>
      <c r="BE230" s="574">
        <v>18243000.154109649</v>
      </c>
      <c r="BF230" s="594"/>
      <c r="BG230" s="545">
        <v>413.7566847906495</v>
      </c>
      <c r="BH230" s="545">
        <v>87.851245006657777</v>
      </c>
      <c r="BI230" s="545">
        <v>470.93252700103568</v>
      </c>
      <c r="BJ230" s="545">
        <v>472.29310179020558</v>
      </c>
      <c r="BK230" s="545">
        <v>59.893223849681902</v>
      </c>
      <c r="BL230" s="545">
        <v>46.530519307589877</v>
      </c>
      <c r="BM230" s="556">
        <v>1551.2573017458201</v>
      </c>
      <c r="BN230" s="545"/>
      <c r="BO230" s="545">
        <v>59.403663496832273</v>
      </c>
      <c r="BP230" s="545">
        <v>22.558199999999999</v>
      </c>
      <c r="BQ230" s="545">
        <v>190.03506278295609</v>
      </c>
      <c r="BR230" s="545">
        <v>124.7353495339547</v>
      </c>
      <c r="BS230" s="545">
        <v>35.951725925459307</v>
      </c>
      <c r="BT230" s="545">
        <v>0</v>
      </c>
      <c r="BU230" s="545">
        <v>21.24248779405238</v>
      </c>
      <c r="BV230" s="545">
        <v>33.754973391761411</v>
      </c>
      <c r="BW230" s="545">
        <v>39.88419551708833</v>
      </c>
      <c r="BX230" s="556">
        <v>527.56565844210445</v>
      </c>
      <c r="BY230" s="555"/>
      <c r="BZ230" s="556">
        <v>2078.8229601879252</v>
      </c>
      <c r="CA230" s="556">
        <v>-1548.79</v>
      </c>
      <c r="CB230" s="556">
        <v>530.03296018792491</v>
      </c>
      <c r="CC230" s="600">
        <v>0.25496782089611431</v>
      </c>
      <c r="CD230" s="600"/>
      <c r="CE230" s="545">
        <v>0</v>
      </c>
      <c r="CF230" s="545">
        <v>0</v>
      </c>
      <c r="CG230" s="545">
        <v>11.867529833350449</v>
      </c>
      <c r="CH230" s="545">
        <v>18.179121694631281</v>
      </c>
      <c r="CI230" s="545">
        <v>0</v>
      </c>
      <c r="CJ230" s="556">
        <v>30.046651527981741</v>
      </c>
      <c r="CK230" s="545">
        <v>0</v>
      </c>
      <c r="CL230" s="545">
        <v>-0.98</v>
      </c>
      <c r="CM230" s="545">
        <v>-1.78</v>
      </c>
      <c r="CN230" s="545">
        <v>-0.98</v>
      </c>
      <c r="CO230" s="545">
        <v>-0.01</v>
      </c>
      <c r="CP230" s="545">
        <v>-17.579999999999998</v>
      </c>
      <c r="CQ230" s="545">
        <v>-41.590972281402571</v>
      </c>
      <c r="CR230" s="545">
        <v>-87.00499719288085</v>
      </c>
      <c r="CS230" s="545">
        <v>-4.2689220548054516</v>
      </c>
      <c r="CT230" s="545">
        <v>-29.8</v>
      </c>
      <c r="CU230" s="545">
        <v>-11.42</v>
      </c>
      <c r="CV230" s="545">
        <v>-13.25839970509691</v>
      </c>
      <c r="CW230" s="545">
        <v>-3.89</v>
      </c>
      <c r="CX230" s="545">
        <v>24.200396606580561</v>
      </c>
      <c r="CY230" s="545">
        <v>-2.2985284804979398</v>
      </c>
      <c r="CZ230" s="556">
        <v>-190.66142310810321</v>
      </c>
      <c r="DA230" s="545"/>
      <c r="DB230" s="556">
        <v>251.2245820499956</v>
      </c>
      <c r="DC230" s="556">
        <v>104.12527626517939</v>
      </c>
      <c r="DD230" s="545">
        <v>0</v>
      </c>
      <c r="DE230" s="554">
        <v>724.76804692297844</v>
      </c>
      <c r="DF230" s="545">
        <v>-50.001063859298711</v>
      </c>
      <c r="DG230" s="556">
        <v>674.76698306367973</v>
      </c>
    </row>
    <row r="231" spans="1:111">
      <c r="A231" s="568">
        <v>729</v>
      </c>
      <c r="B231" s="576">
        <v>13</v>
      </c>
      <c r="C231" s="577">
        <v>8858</v>
      </c>
      <c r="D231" s="546" t="s">
        <v>262</v>
      </c>
      <c r="E231" s="578">
        <v>2798824.08</v>
      </c>
      <c r="F231" s="578">
        <v>744021.72</v>
      </c>
      <c r="G231" s="578">
        <v>4192287.3</v>
      </c>
      <c r="H231" s="578">
        <v>3711572.2</v>
      </c>
      <c r="I231" s="578">
        <v>539781.14</v>
      </c>
      <c r="J231" s="578">
        <v>367518.9</v>
      </c>
      <c r="K231" s="579">
        <v>12354005.34</v>
      </c>
      <c r="L231" s="545"/>
      <c r="M231" s="578">
        <v>863176.362681653</v>
      </c>
      <c r="N231" s="578">
        <v>0</v>
      </c>
      <c r="O231" s="578">
        <v>0</v>
      </c>
      <c r="P231" s="578">
        <v>492927.42</v>
      </c>
      <c r="Q231" s="578">
        <v>1056034.233312123</v>
      </c>
      <c r="R231" s="578">
        <v>0</v>
      </c>
      <c r="S231" s="571">
        <v>0</v>
      </c>
      <c r="T231" s="578">
        <v>284356.98361768638</v>
      </c>
      <c r="U231" s="578">
        <v>541921.38500000013</v>
      </c>
      <c r="V231" s="572">
        <v>3238416.3846114632</v>
      </c>
      <c r="W231" s="573"/>
      <c r="X231" s="574">
        <v>15592421.724611459</v>
      </c>
      <c r="Y231" s="555">
        <v>-13719181.82</v>
      </c>
      <c r="Z231" s="584">
        <v>1873239.904611463</v>
      </c>
      <c r="AA231" s="600">
        <v>0.12013784245295871</v>
      </c>
      <c r="AB231" s="600"/>
      <c r="AC231" s="569">
        <v>463393.93523499998</v>
      </c>
      <c r="AD231" s="569">
        <v>0</v>
      </c>
      <c r="AE231" s="569">
        <v>113157.413676633</v>
      </c>
      <c r="AF231" s="569">
        <v>181638.01644963931</v>
      </c>
      <c r="AG231" s="569">
        <v>0</v>
      </c>
      <c r="AH231" s="570">
        <v>758189.36536127236</v>
      </c>
      <c r="AI231" s="545"/>
      <c r="AJ231" s="545">
        <v>-8680.84</v>
      </c>
      <c r="AK231" s="545">
        <v>-15767.24</v>
      </c>
      <c r="AL231" s="545">
        <v>-8680.84</v>
      </c>
      <c r="AM231" s="545">
        <v>-88.58</v>
      </c>
      <c r="AN231" s="545">
        <v>-155723.64000000001</v>
      </c>
      <c r="AO231" s="545">
        <v>-346728.1876</v>
      </c>
      <c r="AP231" s="545">
        <v>-506507.40780627512</v>
      </c>
      <c r="AQ231" s="563">
        <v>-37934.73323249977</v>
      </c>
      <c r="AR231" s="563">
        <v>-263968.40000000002</v>
      </c>
      <c r="AS231" s="563">
        <v>-101158.36</v>
      </c>
      <c r="AT231" s="563">
        <v>-132467.43413158701</v>
      </c>
      <c r="AU231" s="563">
        <v>-34457.620000000003</v>
      </c>
      <c r="AV231" s="563">
        <v>569654.39742835204</v>
      </c>
      <c r="AW231" s="563">
        <v>48389.652056312647</v>
      </c>
      <c r="AX231" s="556">
        <v>-994119.23328569753</v>
      </c>
      <c r="AY231" s="545"/>
      <c r="AZ231" s="580">
        <v>4563661.2094696062</v>
      </c>
      <c r="BA231" s="581">
        <v>1325812.4443520899</v>
      </c>
      <c r="BB231" s="574"/>
      <c r="BC231" s="585">
        <v>7526783.6905087344</v>
      </c>
      <c r="BD231" s="563">
        <v>21960.70250000001</v>
      </c>
      <c r="BE231" s="574">
        <v>7548744.3930087341</v>
      </c>
      <c r="BF231" s="594"/>
      <c r="BG231" s="545">
        <v>315.96568977195761</v>
      </c>
      <c r="BH231" s="545">
        <v>83.994323775118531</v>
      </c>
      <c r="BI231" s="545">
        <v>473.27695868141802</v>
      </c>
      <c r="BJ231" s="545">
        <v>419.00792503951232</v>
      </c>
      <c r="BK231" s="545">
        <v>60.93713479340709</v>
      </c>
      <c r="BL231" s="545">
        <v>41.490054188304363</v>
      </c>
      <c r="BM231" s="556">
        <v>1394.6720862497179</v>
      </c>
      <c r="BN231" s="545"/>
      <c r="BO231" s="545">
        <v>97.445965531909351</v>
      </c>
      <c r="BP231" s="545">
        <v>0</v>
      </c>
      <c r="BQ231" s="545">
        <v>0</v>
      </c>
      <c r="BR231" s="545">
        <v>55.647710544140892</v>
      </c>
      <c r="BS231" s="545">
        <v>119.2181342641819</v>
      </c>
      <c r="BT231" s="545">
        <v>0</v>
      </c>
      <c r="BU231" s="545">
        <v>0</v>
      </c>
      <c r="BV231" s="545">
        <v>32.10171411353425</v>
      </c>
      <c r="BW231" s="545">
        <v>61.178751975615278</v>
      </c>
      <c r="BX231" s="556">
        <v>365.59227642938168</v>
      </c>
      <c r="BY231" s="555"/>
      <c r="BZ231" s="556">
        <v>1760.2643626790989</v>
      </c>
      <c r="CA231" s="556">
        <v>-1548.79</v>
      </c>
      <c r="CB231" s="556">
        <v>211.47436267909941</v>
      </c>
      <c r="CC231" s="600">
        <v>0.12013784245295871</v>
      </c>
      <c r="CD231" s="600"/>
      <c r="CE231" s="545">
        <v>52.313607500000003</v>
      </c>
      <c r="CF231" s="545">
        <v>0</v>
      </c>
      <c r="CG231" s="545">
        <v>12.77460077631892</v>
      </c>
      <c r="CH231" s="545">
        <v>20.505533579774141</v>
      </c>
      <c r="CI231" s="545">
        <v>0</v>
      </c>
      <c r="CJ231" s="556">
        <v>85.593741856093061</v>
      </c>
      <c r="CK231" s="545">
        <v>0</v>
      </c>
      <c r="CL231" s="545">
        <v>-0.98</v>
      </c>
      <c r="CM231" s="545">
        <v>-1.78</v>
      </c>
      <c r="CN231" s="545">
        <v>-0.98</v>
      </c>
      <c r="CO231" s="545">
        <v>-0.01</v>
      </c>
      <c r="CP231" s="545">
        <v>-17.579999999999998</v>
      </c>
      <c r="CQ231" s="545">
        <v>-39.142942831338907</v>
      </c>
      <c r="CR231" s="545">
        <v>-57.18078661168154</v>
      </c>
      <c r="CS231" s="545">
        <v>-4.2825393127680931</v>
      </c>
      <c r="CT231" s="545">
        <v>-29.8</v>
      </c>
      <c r="CU231" s="545">
        <v>-11.42</v>
      </c>
      <c r="CV231" s="545">
        <v>-14.95455341291342</v>
      </c>
      <c r="CW231" s="545">
        <v>-3.89</v>
      </c>
      <c r="CX231" s="545">
        <v>64.309595555244073</v>
      </c>
      <c r="CY231" s="545">
        <v>5.4628191528914716</v>
      </c>
      <c r="CZ231" s="556">
        <v>-112.2284074605664</v>
      </c>
      <c r="DA231" s="545"/>
      <c r="DB231" s="556">
        <v>515.20221375814026</v>
      </c>
      <c r="DC231" s="556">
        <v>149.674017199378</v>
      </c>
      <c r="DD231" s="545">
        <v>0</v>
      </c>
      <c r="DE231" s="554">
        <v>849.71592803214435</v>
      </c>
      <c r="DF231" s="545">
        <v>2.479194231203433</v>
      </c>
      <c r="DG231" s="556">
        <v>852.19512226334768</v>
      </c>
    </row>
    <row r="232" spans="1:111">
      <c r="A232" s="568">
        <v>732</v>
      </c>
      <c r="B232" s="576">
        <v>19</v>
      </c>
      <c r="C232" s="577">
        <v>3285</v>
      </c>
      <c r="D232" s="546" t="s">
        <v>263</v>
      </c>
      <c r="E232" s="578">
        <v>690735.43</v>
      </c>
      <c r="F232" s="578">
        <v>114464.88</v>
      </c>
      <c r="G232" s="578">
        <v>980652</v>
      </c>
      <c r="H232" s="578">
        <v>997138.79999999993</v>
      </c>
      <c r="I232" s="578">
        <v>210940.88</v>
      </c>
      <c r="J232" s="578">
        <v>133408.5</v>
      </c>
      <c r="K232" s="579">
        <v>3127340.49</v>
      </c>
      <c r="L232" s="545"/>
      <c r="M232" s="578">
        <v>295712.02811880608</v>
      </c>
      <c r="N232" s="578">
        <v>0</v>
      </c>
      <c r="O232" s="578">
        <v>0</v>
      </c>
      <c r="P232" s="578">
        <v>278524.03000000003</v>
      </c>
      <c r="Q232" s="578">
        <v>2990664</v>
      </c>
      <c r="R232" s="578">
        <v>0</v>
      </c>
      <c r="S232" s="571">
        <v>0</v>
      </c>
      <c r="T232" s="578">
        <v>88405.579424021722</v>
      </c>
      <c r="U232" s="578">
        <v>160413.25750000001</v>
      </c>
      <c r="V232" s="572">
        <v>3813718.8950428278</v>
      </c>
      <c r="W232" s="573"/>
      <c r="X232" s="574">
        <v>6941059.3850428276</v>
      </c>
      <c r="Y232" s="555">
        <v>-5087775.1499999994</v>
      </c>
      <c r="Z232" s="584">
        <v>1853284.2350428279</v>
      </c>
      <c r="AA232" s="600">
        <v>0.26700308011143647</v>
      </c>
      <c r="AB232" s="600"/>
      <c r="AC232" s="569">
        <v>1184583.5503425</v>
      </c>
      <c r="AD232" s="569">
        <v>0</v>
      </c>
      <c r="AE232" s="569">
        <v>42911.907438198083</v>
      </c>
      <c r="AF232" s="569">
        <v>52284.596696329783</v>
      </c>
      <c r="AG232" s="569">
        <v>0</v>
      </c>
      <c r="AH232" s="570">
        <v>1279780.0544770281</v>
      </c>
      <c r="AI232" s="545"/>
      <c r="AJ232" s="545">
        <v>-3219.3</v>
      </c>
      <c r="AK232" s="545">
        <v>-5847.3</v>
      </c>
      <c r="AL232" s="545">
        <v>-3219.3</v>
      </c>
      <c r="AM232" s="545">
        <v>-32.85</v>
      </c>
      <c r="AN232" s="545">
        <v>-57750.3</v>
      </c>
      <c r="AO232" s="545">
        <v>-48746.75</v>
      </c>
      <c r="AP232" s="545">
        <v>-710272.22485074052</v>
      </c>
      <c r="AQ232" s="563">
        <v>329216.81329518749</v>
      </c>
      <c r="AR232" s="563">
        <v>-97893</v>
      </c>
      <c r="AS232" s="563">
        <v>-37514.699999999997</v>
      </c>
      <c r="AT232" s="563">
        <v>-84259.030814965954</v>
      </c>
      <c r="AU232" s="563">
        <v>-12778.65</v>
      </c>
      <c r="AV232" s="563">
        <v>161858.85386017899</v>
      </c>
      <c r="AW232" s="563">
        <v>23887.253092136249</v>
      </c>
      <c r="AX232" s="556">
        <v>-546570.48541820375</v>
      </c>
      <c r="AY232" s="545"/>
      <c r="AZ232" s="580">
        <v>1357779.977132875</v>
      </c>
      <c r="BA232" s="581">
        <v>521347.05891634303</v>
      </c>
      <c r="BB232" s="574"/>
      <c r="BC232" s="585">
        <v>4465620.8401508704</v>
      </c>
      <c r="BD232" s="563">
        <v>-113072</v>
      </c>
      <c r="BE232" s="574">
        <v>4352548.8401508704</v>
      </c>
      <c r="BF232" s="594"/>
      <c r="BG232" s="545">
        <v>210.26953729071539</v>
      </c>
      <c r="BH232" s="545">
        <v>34.844712328767123</v>
      </c>
      <c r="BI232" s="545">
        <v>298.524200913242</v>
      </c>
      <c r="BJ232" s="545">
        <v>303.54301369863009</v>
      </c>
      <c r="BK232" s="545">
        <v>64.213357686453577</v>
      </c>
      <c r="BL232" s="545">
        <v>40.611415525114147</v>
      </c>
      <c r="BM232" s="556">
        <v>952.00623744292227</v>
      </c>
      <c r="BN232" s="545"/>
      <c r="BO232" s="545">
        <v>90.01888222794706</v>
      </c>
      <c r="BP232" s="545">
        <v>0</v>
      </c>
      <c r="BQ232" s="545">
        <v>0</v>
      </c>
      <c r="BR232" s="545">
        <v>84.78661491628614</v>
      </c>
      <c r="BS232" s="545">
        <v>910.4</v>
      </c>
      <c r="BT232" s="545">
        <v>0</v>
      </c>
      <c r="BU232" s="545">
        <v>0</v>
      </c>
      <c r="BV232" s="545">
        <v>26.911896323903111</v>
      </c>
      <c r="BW232" s="545">
        <v>48.832041856925422</v>
      </c>
      <c r="BX232" s="556">
        <v>1160.949435325062</v>
      </c>
      <c r="BY232" s="555"/>
      <c r="BZ232" s="556">
        <v>2112.9556727679842</v>
      </c>
      <c r="CA232" s="556">
        <v>-1548.79</v>
      </c>
      <c r="CB232" s="556">
        <v>564.16567276798423</v>
      </c>
      <c r="CC232" s="600">
        <v>0.26700308011143647</v>
      </c>
      <c r="CD232" s="600"/>
      <c r="CE232" s="545">
        <v>360.60382049999998</v>
      </c>
      <c r="CF232" s="545">
        <v>0</v>
      </c>
      <c r="CG232" s="545">
        <v>13.06298552152149</v>
      </c>
      <c r="CH232" s="545">
        <v>15.916163377878171</v>
      </c>
      <c r="CI232" s="545">
        <v>0</v>
      </c>
      <c r="CJ232" s="556">
        <v>389.58296939939959</v>
      </c>
      <c r="CK232" s="545">
        <v>0</v>
      </c>
      <c r="CL232" s="545">
        <v>-0.97999999999999987</v>
      </c>
      <c r="CM232" s="545">
        <v>-1.78</v>
      </c>
      <c r="CN232" s="545">
        <v>-0.97999999999999987</v>
      </c>
      <c r="CO232" s="545">
        <v>-0.01</v>
      </c>
      <c r="CP232" s="545">
        <v>-17.579999999999998</v>
      </c>
      <c r="CQ232" s="545">
        <v>-14.83919330289193</v>
      </c>
      <c r="CR232" s="545">
        <v>-216.2168112178814</v>
      </c>
      <c r="CS232" s="545">
        <v>100.21820800462331</v>
      </c>
      <c r="CT232" s="545">
        <v>-29.8</v>
      </c>
      <c r="CU232" s="545">
        <v>-11.42</v>
      </c>
      <c r="CV232" s="545">
        <v>-25.64962886300334</v>
      </c>
      <c r="CW232" s="545">
        <v>-3.89</v>
      </c>
      <c r="CX232" s="545">
        <v>49.272101631713547</v>
      </c>
      <c r="CY232" s="545">
        <v>7.2716143355057072</v>
      </c>
      <c r="CZ232" s="556">
        <v>-166.38370941193421</v>
      </c>
      <c r="DA232" s="545"/>
      <c r="DB232" s="556">
        <v>413.32723809219942</v>
      </c>
      <c r="DC232" s="556">
        <v>158.7053451800131</v>
      </c>
      <c r="DD232" s="545">
        <v>0</v>
      </c>
      <c r="DE232" s="554">
        <v>1359.397516027662</v>
      </c>
      <c r="DF232" s="545">
        <v>-34.420700152206997</v>
      </c>
      <c r="DG232" s="556">
        <v>1324.976815875455</v>
      </c>
    </row>
    <row r="233" spans="1:111">
      <c r="A233" s="568">
        <v>734</v>
      </c>
      <c r="B233" s="576">
        <v>2</v>
      </c>
      <c r="C233" s="577">
        <v>50870</v>
      </c>
      <c r="D233" s="546" t="s">
        <v>264</v>
      </c>
      <c r="E233" s="578">
        <v>17923238.82</v>
      </c>
      <c r="F233" s="578">
        <v>3662876.16</v>
      </c>
      <c r="G233" s="578">
        <v>23053494.100000001</v>
      </c>
      <c r="H233" s="578">
        <v>25274698.75</v>
      </c>
      <c r="I233" s="578">
        <v>3078585.24</v>
      </c>
      <c r="J233" s="578">
        <v>2365892.16</v>
      </c>
      <c r="K233" s="579">
        <v>75358785.229999989</v>
      </c>
      <c r="L233" s="545"/>
      <c r="M233" s="578">
        <v>3585850.5642143991</v>
      </c>
      <c r="N233" s="578">
        <v>0</v>
      </c>
      <c r="O233" s="578">
        <v>0</v>
      </c>
      <c r="P233" s="578">
        <v>9363617.209999999</v>
      </c>
      <c r="Q233" s="578">
        <v>1678648.651832192</v>
      </c>
      <c r="R233" s="578">
        <v>0</v>
      </c>
      <c r="S233" s="571">
        <v>181378.73</v>
      </c>
      <c r="T233" s="578">
        <v>1723778.7612855269</v>
      </c>
      <c r="U233" s="578">
        <v>2761296.34</v>
      </c>
      <c r="V233" s="572">
        <v>19294570.25733212</v>
      </c>
      <c r="W233" s="573"/>
      <c r="X233" s="574">
        <v>94653355.487332106</v>
      </c>
      <c r="Y233" s="555">
        <v>-78786947.299999997</v>
      </c>
      <c r="Z233" s="584">
        <v>15866408.18733211</v>
      </c>
      <c r="AA233" s="600">
        <v>0.16762647352164481</v>
      </c>
      <c r="AB233" s="600"/>
      <c r="AC233" s="569">
        <v>0</v>
      </c>
      <c r="AD233" s="569">
        <v>0</v>
      </c>
      <c r="AE233" s="569">
        <v>634393.10258753481</v>
      </c>
      <c r="AF233" s="569">
        <v>1145228.1215120391</v>
      </c>
      <c r="AG233" s="569">
        <v>0</v>
      </c>
      <c r="AH233" s="570">
        <v>1779621.224099573</v>
      </c>
      <c r="AI233" s="545"/>
      <c r="AJ233" s="545">
        <v>-49852.6</v>
      </c>
      <c r="AK233" s="545">
        <v>-90548.6</v>
      </c>
      <c r="AL233" s="545">
        <v>-49852.6</v>
      </c>
      <c r="AM233" s="545">
        <v>-508.7</v>
      </c>
      <c r="AN233" s="545">
        <v>-894294.59999999986</v>
      </c>
      <c r="AO233" s="545">
        <v>-1991499.8942</v>
      </c>
      <c r="AP233" s="545">
        <v>-1488226.3948632979</v>
      </c>
      <c r="AQ233" s="563">
        <v>-215279.08275553331</v>
      </c>
      <c r="AR233" s="563">
        <v>-1515926</v>
      </c>
      <c r="AS233" s="563">
        <v>-580935.4</v>
      </c>
      <c r="AT233" s="563">
        <v>-600092.01232620096</v>
      </c>
      <c r="AU233" s="563">
        <v>-197884.3</v>
      </c>
      <c r="AV233" s="563">
        <v>2492355.0404930902</v>
      </c>
      <c r="AW233" s="563">
        <v>358632.39543572022</v>
      </c>
      <c r="AX233" s="556">
        <v>-4823912.748216223</v>
      </c>
      <c r="AY233" s="545"/>
      <c r="AZ233" s="580">
        <v>15268963.517190451</v>
      </c>
      <c r="BA233" s="581">
        <v>6072012.1093203789</v>
      </c>
      <c r="BB233" s="574"/>
      <c r="BC233" s="585">
        <v>34163092.289726287</v>
      </c>
      <c r="BD233" s="563">
        <v>-580236.03499999992</v>
      </c>
      <c r="BE233" s="574">
        <v>33582856.254726291</v>
      </c>
      <c r="BF233" s="594"/>
      <c r="BG233" s="545">
        <v>352.3341619815215</v>
      </c>
      <c r="BH233" s="545">
        <v>72.004642421859643</v>
      </c>
      <c r="BI233" s="545">
        <v>453.18447218399848</v>
      </c>
      <c r="BJ233" s="545">
        <v>496.84880577943778</v>
      </c>
      <c r="BK233" s="545">
        <v>60.518679771967747</v>
      </c>
      <c r="BL233" s="545">
        <v>46.508593670139568</v>
      </c>
      <c r="BM233" s="556">
        <v>1481.3993558089251</v>
      </c>
      <c r="BN233" s="545"/>
      <c r="BO233" s="545">
        <v>70.490476984753272</v>
      </c>
      <c r="BP233" s="545">
        <v>0</v>
      </c>
      <c r="BQ233" s="545">
        <v>0</v>
      </c>
      <c r="BR233" s="545">
        <v>184.06953430312561</v>
      </c>
      <c r="BS233" s="545">
        <v>32.998794020683931</v>
      </c>
      <c r="BT233" s="545">
        <v>0</v>
      </c>
      <c r="BU233" s="545">
        <v>3.5655343031256139</v>
      </c>
      <c r="BV233" s="545">
        <v>33.885959529890449</v>
      </c>
      <c r="BW233" s="545">
        <v>54.281429919402413</v>
      </c>
      <c r="BX233" s="556">
        <v>379.29172906098131</v>
      </c>
      <c r="BY233" s="555"/>
      <c r="BZ233" s="556">
        <v>1860.691084869906</v>
      </c>
      <c r="CA233" s="556">
        <v>-1548.79</v>
      </c>
      <c r="CB233" s="556">
        <v>311.90108486990579</v>
      </c>
      <c r="CC233" s="600">
        <v>0.16762647352164481</v>
      </c>
      <c r="CD233" s="600"/>
      <c r="CE233" s="545">
        <v>0</v>
      </c>
      <c r="CF233" s="545">
        <v>0</v>
      </c>
      <c r="CG233" s="545">
        <v>12.470868932328189</v>
      </c>
      <c r="CH233" s="545">
        <v>22.512839031099642</v>
      </c>
      <c r="CI233" s="545">
        <v>0</v>
      </c>
      <c r="CJ233" s="556">
        <v>34.983707963427833</v>
      </c>
      <c r="CK233" s="545">
        <v>0</v>
      </c>
      <c r="CL233" s="545">
        <v>-0.98</v>
      </c>
      <c r="CM233" s="545">
        <v>-1.78</v>
      </c>
      <c r="CN233" s="545">
        <v>-0.98</v>
      </c>
      <c r="CO233" s="545">
        <v>-0.01</v>
      </c>
      <c r="CP233" s="545">
        <v>-17.579999999999998</v>
      </c>
      <c r="CQ233" s="545">
        <v>-39.148808614114408</v>
      </c>
      <c r="CR233" s="545">
        <v>-29.25548250173577</v>
      </c>
      <c r="CS233" s="545">
        <v>-4.2319457982216093</v>
      </c>
      <c r="CT233" s="545">
        <v>-29.8</v>
      </c>
      <c r="CU233" s="545">
        <v>-11.42</v>
      </c>
      <c r="CV233" s="545">
        <v>-11.796579758722251</v>
      </c>
      <c r="CW233" s="545">
        <v>-3.89</v>
      </c>
      <c r="CX233" s="545">
        <v>48.994594859309807</v>
      </c>
      <c r="CY233" s="545">
        <v>7.0499782865288028</v>
      </c>
      <c r="CZ233" s="556">
        <v>-94.828243526955433</v>
      </c>
      <c r="DA233" s="545"/>
      <c r="DB233" s="556">
        <v>300.1565464358257</v>
      </c>
      <c r="DC233" s="556">
        <v>119.36332041125181</v>
      </c>
      <c r="DD233" s="545">
        <v>0</v>
      </c>
      <c r="DE233" s="554">
        <v>671.57641615345563</v>
      </c>
      <c r="DF233" s="545">
        <v>-11.40625191665028</v>
      </c>
      <c r="DG233" s="556">
        <v>660.17016423680536</v>
      </c>
    </row>
    <row r="234" spans="1:111">
      <c r="A234" s="568">
        <v>738</v>
      </c>
      <c r="B234" s="576">
        <v>2</v>
      </c>
      <c r="C234" s="577">
        <v>2965</v>
      </c>
      <c r="D234" s="546" t="s">
        <v>265</v>
      </c>
      <c r="E234" s="578">
        <v>1175147.29</v>
      </c>
      <c r="F234" s="578">
        <v>257545.98</v>
      </c>
      <c r="G234" s="578">
        <v>1520010.6</v>
      </c>
      <c r="H234" s="578">
        <v>1689596.3</v>
      </c>
      <c r="I234" s="578">
        <v>175479.78</v>
      </c>
      <c r="J234" s="578">
        <v>137109.51</v>
      </c>
      <c r="K234" s="579">
        <v>4954889.46</v>
      </c>
      <c r="L234" s="545"/>
      <c r="M234" s="578">
        <v>137382.94189160739</v>
      </c>
      <c r="N234" s="578">
        <v>0</v>
      </c>
      <c r="O234" s="578">
        <v>0</v>
      </c>
      <c r="P234" s="578">
        <v>396746.46</v>
      </c>
      <c r="Q234" s="578">
        <v>213255.203470824</v>
      </c>
      <c r="R234" s="578">
        <v>0</v>
      </c>
      <c r="S234" s="571">
        <v>0</v>
      </c>
      <c r="T234" s="578">
        <v>104597.9074561396</v>
      </c>
      <c r="U234" s="578">
        <v>108032.13499999999</v>
      </c>
      <c r="V234" s="572">
        <v>960014.64781857096</v>
      </c>
      <c r="W234" s="573"/>
      <c r="X234" s="574">
        <v>5914904.1078185709</v>
      </c>
      <c r="Y234" s="555">
        <v>-4592162.3499999996</v>
      </c>
      <c r="Z234" s="584">
        <v>1322741.7578185711</v>
      </c>
      <c r="AA234" s="600">
        <v>0.22362860558806269</v>
      </c>
      <c r="AB234" s="600"/>
      <c r="AC234" s="569">
        <v>0</v>
      </c>
      <c r="AD234" s="569">
        <v>0</v>
      </c>
      <c r="AE234" s="569">
        <v>23979.180622085179</v>
      </c>
      <c r="AF234" s="569">
        <v>55651.866634131948</v>
      </c>
      <c r="AG234" s="569">
        <v>2513.5014026632211</v>
      </c>
      <c r="AH234" s="570">
        <v>82144.548658880361</v>
      </c>
      <c r="AI234" s="545"/>
      <c r="AJ234" s="545">
        <v>-2905.7</v>
      </c>
      <c r="AK234" s="545">
        <v>-5277.7</v>
      </c>
      <c r="AL234" s="545">
        <v>-2905.7</v>
      </c>
      <c r="AM234" s="545">
        <v>-29.65</v>
      </c>
      <c r="AN234" s="545">
        <v>-52124.7</v>
      </c>
      <c r="AO234" s="545">
        <v>-63383.27605</v>
      </c>
      <c r="AP234" s="545">
        <v>97268.16018971859</v>
      </c>
      <c r="AQ234" s="563">
        <v>-12329.316639465391</v>
      </c>
      <c r="AR234" s="563">
        <v>-88357</v>
      </c>
      <c r="AS234" s="563">
        <v>-33860.300000000003</v>
      </c>
      <c r="AT234" s="563">
        <v>-46081.648097001773</v>
      </c>
      <c r="AU234" s="563">
        <v>-11533.85</v>
      </c>
      <c r="AV234" s="563">
        <v>122005.4589675531</v>
      </c>
      <c r="AW234" s="563">
        <v>-4278.2527685757814</v>
      </c>
      <c r="AX234" s="556">
        <v>-103793.47439777121</v>
      </c>
      <c r="AY234" s="545"/>
      <c r="AZ234" s="580">
        <v>856048.4811669034</v>
      </c>
      <c r="BA234" s="581">
        <v>421698.42389068718</v>
      </c>
      <c r="BB234" s="574"/>
      <c r="BC234" s="585">
        <v>2578839.7371372711</v>
      </c>
      <c r="BD234" s="563">
        <v>88249.162500000006</v>
      </c>
      <c r="BE234" s="574">
        <v>2667088.8996372712</v>
      </c>
      <c r="BF234" s="594"/>
      <c r="BG234" s="545">
        <v>396.3397268128162</v>
      </c>
      <c r="BH234" s="545">
        <v>86.862050590219212</v>
      </c>
      <c r="BI234" s="545">
        <v>512.6511298482294</v>
      </c>
      <c r="BJ234" s="545">
        <v>569.846981450253</v>
      </c>
      <c r="BK234" s="545">
        <v>59.183736930860043</v>
      </c>
      <c r="BL234" s="545">
        <v>46.242667790893748</v>
      </c>
      <c r="BM234" s="556">
        <v>1671.126293423272</v>
      </c>
      <c r="BN234" s="545"/>
      <c r="BO234" s="545">
        <v>46.33488765315596</v>
      </c>
      <c r="BP234" s="545">
        <v>0</v>
      </c>
      <c r="BQ234" s="545">
        <v>0</v>
      </c>
      <c r="BR234" s="545">
        <v>133.80993591905559</v>
      </c>
      <c r="BS234" s="545">
        <v>71.924183295387508</v>
      </c>
      <c r="BT234" s="545">
        <v>0</v>
      </c>
      <c r="BU234" s="545">
        <v>0</v>
      </c>
      <c r="BV234" s="545">
        <v>35.277540457382663</v>
      </c>
      <c r="BW234" s="545">
        <v>36.435795952782463</v>
      </c>
      <c r="BX234" s="556">
        <v>323.78234327776431</v>
      </c>
      <c r="BY234" s="555"/>
      <c r="BZ234" s="556">
        <v>1994.9086367010359</v>
      </c>
      <c r="CA234" s="556">
        <v>-1548.79</v>
      </c>
      <c r="CB234" s="556">
        <v>446.11863670103583</v>
      </c>
      <c r="CC234" s="600">
        <v>0.22362860558806269</v>
      </c>
      <c r="CD234" s="600"/>
      <c r="CE234" s="545">
        <v>0</v>
      </c>
      <c r="CF234" s="545">
        <v>0</v>
      </c>
      <c r="CG234" s="545">
        <v>8.0874133632665028</v>
      </c>
      <c r="CH234" s="545">
        <v>18.76960088840875</v>
      </c>
      <c r="CI234" s="545">
        <v>0.84772391320850615</v>
      </c>
      <c r="CJ234" s="556">
        <v>27.704738164883761</v>
      </c>
      <c r="CK234" s="545">
        <v>0</v>
      </c>
      <c r="CL234" s="545">
        <v>-0.98</v>
      </c>
      <c r="CM234" s="545">
        <v>-1.78</v>
      </c>
      <c r="CN234" s="545">
        <v>-0.98</v>
      </c>
      <c r="CO234" s="545">
        <v>-0.01</v>
      </c>
      <c r="CP234" s="545">
        <v>-17.579999999999998</v>
      </c>
      <c r="CQ234" s="545">
        <v>-21.377158870151771</v>
      </c>
      <c r="CR234" s="545">
        <v>32.805450316937133</v>
      </c>
      <c r="CS234" s="545">
        <v>-4.1582855445077183</v>
      </c>
      <c r="CT234" s="545">
        <v>-29.8</v>
      </c>
      <c r="CU234" s="545">
        <v>-11.42</v>
      </c>
      <c r="CV234" s="545">
        <v>-15.54187119629065</v>
      </c>
      <c r="CW234" s="545">
        <v>-3.89</v>
      </c>
      <c r="CX234" s="545">
        <v>41.148552771518759</v>
      </c>
      <c r="CY234" s="545">
        <v>-1.442918303060972</v>
      </c>
      <c r="CZ234" s="556">
        <v>-35.006230825555221</v>
      </c>
      <c r="DA234" s="545"/>
      <c r="DB234" s="556">
        <v>288.71786885898928</v>
      </c>
      <c r="DC234" s="556">
        <v>142.22543807443071</v>
      </c>
      <c r="DD234" s="545">
        <v>0</v>
      </c>
      <c r="DE234" s="554">
        <v>869.76045097378449</v>
      </c>
      <c r="DF234" s="545">
        <v>29.763629848229339</v>
      </c>
      <c r="DG234" s="556">
        <v>899.52408082201384</v>
      </c>
    </row>
    <row r="235" spans="1:111">
      <c r="A235" s="568">
        <v>739</v>
      </c>
      <c r="B235" s="576">
        <v>9</v>
      </c>
      <c r="C235" s="577">
        <v>3188</v>
      </c>
      <c r="D235" s="546" t="s">
        <v>266</v>
      </c>
      <c r="E235" s="578">
        <v>1013676.67</v>
      </c>
      <c r="F235" s="578">
        <v>133542.35999999999</v>
      </c>
      <c r="G235" s="578">
        <v>1225815</v>
      </c>
      <c r="H235" s="578">
        <v>1260272.6499999999</v>
      </c>
      <c r="I235" s="578">
        <v>198020.4</v>
      </c>
      <c r="J235" s="578">
        <v>126695.03999999999</v>
      </c>
      <c r="K235" s="579">
        <v>3958022.12</v>
      </c>
      <c r="L235" s="545"/>
      <c r="M235" s="578">
        <v>238628.65332094789</v>
      </c>
      <c r="N235" s="578">
        <v>0</v>
      </c>
      <c r="O235" s="578">
        <v>0</v>
      </c>
      <c r="P235" s="578">
        <v>192361.92</v>
      </c>
      <c r="Q235" s="578">
        <v>454831.38637243968</v>
      </c>
      <c r="R235" s="578">
        <v>0</v>
      </c>
      <c r="S235" s="571">
        <v>0</v>
      </c>
      <c r="T235" s="578">
        <v>101064.32397956371</v>
      </c>
      <c r="U235" s="578">
        <v>126771.12</v>
      </c>
      <c r="V235" s="572">
        <v>1113657.403672951</v>
      </c>
      <c r="W235" s="573"/>
      <c r="X235" s="574">
        <v>5071679.5236729514</v>
      </c>
      <c r="Y235" s="555">
        <v>-4937542.5199999996</v>
      </c>
      <c r="Z235" s="584">
        <v>134137.0036729518</v>
      </c>
      <c r="AA235" s="600">
        <v>2.6448241267383699E-2</v>
      </c>
      <c r="AB235" s="600"/>
      <c r="AC235" s="569">
        <v>128195.42243200001</v>
      </c>
      <c r="AD235" s="569">
        <v>0</v>
      </c>
      <c r="AE235" s="569">
        <v>36184.437125860597</v>
      </c>
      <c r="AF235" s="569">
        <v>69066.428101504804</v>
      </c>
      <c r="AG235" s="569">
        <v>0</v>
      </c>
      <c r="AH235" s="570">
        <v>233446.28765936539</v>
      </c>
      <c r="AI235" s="545"/>
      <c r="AJ235" s="545">
        <v>-3124.24</v>
      </c>
      <c r="AK235" s="545">
        <v>-5674.64</v>
      </c>
      <c r="AL235" s="545">
        <v>-3124.24</v>
      </c>
      <c r="AM235" s="545">
        <v>-31.88</v>
      </c>
      <c r="AN235" s="545">
        <v>-56045.039999999994</v>
      </c>
      <c r="AO235" s="545">
        <v>-109801.49800000001</v>
      </c>
      <c r="AP235" s="545">
        <v>1181236.7453195441</v>
      </c>
      <c r="AQ235" s="563">
        <v>857502.47338241234</v>
      </c>
      <c r="AR235" s="563">
        <v>-95002.400000000009</v>
      </c>
      <c r="AS235" s="563">
        <v>-36406.959999999999</v>
      </c>
      <c r="AT235" s="563">
        <v>-67804.567751418261</v>
      </c>
      <c r="AU235" s="563">
        <v>-12401.32</v>
      </c>
      <c r="AV235" s="563">
        <v>109501.7870469741</v>
      </c>
      <c r="AW235" s="563">
        <v>-1554.029369378994</v>
      </c>
      <c r="AX235" s="556">
        <v>1757270.190628133</v>
      </c>
      <c r="AY235" s="545"/>
      <c r="AZ235" s="580">
        <v>1049165.6853993169</v>
      </c>
      <c r="BA235" s="581">
        <v>536546.77240600972</v>
      </c>
      <c r="BB235" s="574"/>
      <c r="BC235" s="585">
        <v>3710565.939765777</v>
      </c>
      <c r="BD235" s="563">
        <v>58302.75</v>
      </c>
      <c r="BE235" s="574">
        <v>3768868.689765777</v>
      </c>
      <c r="BF235" s="594"/>
      <c r="BG235" s="545">
        <v>317.96633312421591</v>
      </c>
      <c r="BH235" s="545">
        <v>41.889071518193219</v>
      </c>
      <c r="BI235" s="545">
        <v>384.5090966122961</v>
      </c>
      <c r="BJ235" s="545">
        <v>395.31764429109148</v>
      </c>
      <c r="BK235" s="545">
        <v>62.11430363864492</v>
      </c>
      <c r="BL235" s="545">
        <v>39.741229611041398</v>
      </c>
      <c r="BM235" s="556">
        <v>1241.5376787954831</v>
      </c>
      <c r="BN235" s="545"/>
      <c r="BO235" s="545">
        <v>74.852149724262205</v>
      </c>
      <c r="BP235" s="545">
        <v>0</v>
      </c>
      <c r="BQ235" s="545">
        <v>0</v>
      </c>
      <c r="BR235" s="545">
        <v>60.339372647427851</v>
      </c>
      <c r="BS235" s="545">
        <v>142.6698200666373</v>
      </c>
      <c r="BT235" s="545">
        <v>0</v>
      </c>
      <c r="BU235" s="545">
        <v>0</v>
      </c>
      <c r="BV235" s="545">
        <v>31.701481800365009</v>
      </c>
      <c r="BW235" s="545">
        <v>39.765094102885833</v>
      </c>
      <c r="BX235" s="556">
        <v>349.3279183415782</v>
      </c>
      <c r="BY235" s="555"/>
      <c r="BZ235" s="556">
        <v>1590.8655971370611</v>
      </c>
      <c r="CA235" s="556">
        <v>-1548.79</v>
      </c>
      <c r="CB235" s="556">
        <v>42.075597137061429</v>
      </c>
      <c r="CC235" s="600">
        <v>2.6448241267383699E-2</v>
      </c>
      <c r="CD235" s="600"/>
      <c r="CE235" s="545">
        <v>40.211863999999991</v>
      </c>
      <c r="CF235" s="545">
        <v>0</v>
      </c>
      <c r="CG235" s="545">
        <v>11.350199851273709</v>
      </c>
      <c r="CH235" s="545">
        <v>21.664500659192221</v>
      </c>
      <c r="CI235" s="545">
        <v>0</v>
      </c>
      <c r="CJ235" s="556">
        <v>73.226564510465934</v>
      </c>
      <c r="CK235" s="545">
        <v>0</v>
      </c>
      <c r="CL235" s="545">
        <v>-0.98</v>
      </c>
      <c r="CM235" s="545">
        <v>-1.78</v>
      </c>
      <c r="CN235" s="545">
        <v>-0.98</v>
      </c>
      <c r="CO235" s="545">
        <v>-0.01</v>
      </c>
      <c r="CP235" s="545">
        <v>-17.579999999999998</v>
      </c>
      <c r="CQ235" s="545">
        <v>-34.442126097867003</v>
      </c>
      <c r="CR235" s="545">
        <v>370.52595524452443</v>
      </c>
      <c r="CS235" s="545">
        <v>268.9781911488119</v>
      </c>
      <c r="CT235" s="545">
        <v>-29.8</v>
      </c>
      <c r="CU235" s="545">
        <v>-11.42</v>
      </c>
      <c r="CV235" s="545">
        <v>-21.26868499103459</v>
      </c>
      <c r="CW235" s="545">
        <v>-3.89</v>
      </c>
      <c r="CX235" s="545">
        <v>34.34811387922651</v>
      </c>
      <c r="CY235" s="545">
        <v>-0.48746216103481599</v>
      </c>
      <c r="CZ235" s="556">
        <v>551.21398702262638</v>
      </c>
      <c r="DA235" s="545"/>
      <c r="DB235" s="556">
        <v>329.09839567105308</v>
      </c>
      <c r="DC235" s="556">
        <v>168.3019988726505</v>
      </c>
      <c r="DD235" s="545">
        <v>0</v>
      </c>
      <c r="DE235" s="554">
        <v>1163.916543213857</v>
      </c>
      <c r="DF235" s="545">
        <v>18.28819008782936</v>
      </c>
      <c r="DG235" s="556">
        <v>1182.2047333016869</v>
      </c>
    </row>
    <row r="236" spans="1:111">
      <c r="A236" s="568">
        <v>740</v>
      </c>
      <c r="B236" s="576">
        <v>10</v>
      </c>
      <c r="C236" s="577">
        <v>31460</v>
      </c>
      <c r="D236" s="546" t="s">
        <v>267</v>
      </c>
      <c r="E236" s="578">
        <v>8055589.8200000003</v>
      </c>
      <c r="F236" s="578">
        <v>1860054.3</v>
      </c>
      <c r="G236" s="578">
        <v>12446108.300000001</v>
      </c>
      <c r="H236" s="578">
        <v>12644273.949999999</v>
      </c>
      <c r="I236" s="578">
        <v>1961314.82</v>
      </c>
      <c r="J236" s="578">
        <v>1388739.45</v>
      </c>
      <c r="K236" s="579">
        <v>38356080.640000008</v>
      </c>
      <c r="L236" s="545"/>
      <c r="M236" s="578">
        <v>2769138.5511970711</v>
      </c>
      <c r="N236" s="578">
        <v>0</v>
      </c>
      <c r="O236" s="578">
        <v>0</v>
      </c>
      <c r="P236" s="578">
        <v>3586748.3</v>
      </c>
      <c r="Q236" s="578">
        <v>1888065.2953861221</v>
      </c>
      <c r="R236" s="578">
        <v>0</v>
      </c>
      <c r="S236" s="571">
        <v>1462710.76</v>
      </c>
      <c r="T236" s="578">
        <v>870234.85737136065</v>
      </c>
      <c r="U236" s="578">
        <v>1831830.1074999999</v>
      </c>
      <c r="V236" s="572">
        <v>12408727.87145455</v>
      </c>
      <c r="W236" s="573"/>
      <c r="X236" s="574">
        <v>50764808.51145456</v>
      </c>
      <c r="Y236" s="555">
        <v>-48724933.399999999</v>
      </c>
      <c r="Z236" s="584">
        <v>2039875.1114545609</v>
      </c>
      <c r="AA236" s="600">
        <v>4.0182858386913531E-2</v>
      </c>
      <c r="AB236" s="600"/>
      <c r="AC236" s="569">
        <v>775351.23665999994</v>
      </c>
      <c r="AD236" s="569">
        <v>0</v>
      </c>
      <c r="AE236" s="569">
        <v>447057.83684447769</v>
      </c>
      <c r="AF236" s="569">
        <v>493157.07935713732</v>
      </c>
      <c r="AG236" s="569">
        <v>0</v>
      </c>
      <c r="AH236" s="570">
        <v>1715566.1528616149</v>
      </c>
      <c r="AI236" s="545"/>
      <c r="AJ236" s="545">
        <v>-30830.799999999999</v>
      </c>
      <c r="AK236" s="545">
        <v>-55998.8</v>
      </c>
      <c r="AL236" s="545">
        <v>-30830.799999999999</v>
      </c>
      <c r="AM236" s="545">
        <v>-314.60000000000002</v>
      </c>
      <c r="AN236" s="545">
        <v>-553066.79999999993</v>
      </c>
      <c r="AO236" s="545">
        <v>-1744776.4281500001</v>
      </c>
      <c r="AP236" s="545">
        <v>-5483952.9192687627</v>
      </c>
      <c r="AQ236" s="563">
        <v>-922157.87701801397</v>
      </c>
      <c r="AR236" s="563">
        <v>-937508</v>
      </c>
      <c r="AS236" s="563">
        <v>-359273.2</v>
      </c>
      <c r="AT236" s="563">
        <v>-79370.826967052068</v>
      </c>
      <c r="AU236" s="563">
        <v>-122379.4</v>
      </c>
      <c r="AV236" s="563">
        <v>1716286.0343112589</v>
      </c>
      <c r="AW236" s="563">
        <v>199349.90428293549</v>
      </c>
      <c r="AX236" s="556">
        <v>-8404824.5128096323</v>
      </c>
      <c r="AY236" s="545"/>
      <c r="AZ236" s="580">
        <v>8364833.9102573069</v>
      </c>
      <c r="BA236" s="581">
        <v>3824787.509548198</v>
      </c>
      <c r="BB236" s="574"/>
      <c r="BC236" s="585">
        <v>7540238.1713120481</v>
      </c>
      <c r="BD236" s="563">
        <v>-714032.01249999995</v>
      </c>
      <c r="BE236" s="574">
        <v>6826206.1588120479</v>
      </c>
      <c r="BF236" s="594"/>
      <c r="BG236" s="545">
        <v>256.05816338207251</v>
      </c>
      <c r="BH236" s="545">
        <v>59.124421487603307</v>
      </c>
      <c r="BI236" s="545">
        <v>395.61691989828358</v>
      </c>
      <c r="BJ236" s="545">
        <v>401.91589160839158</v>
      </c>
      <c r="BK236" s="545">
        <v>62.343128417037512</v>
      </c>
      <c r="BL236" s="545">
        <v>44.143021296884932</v>
      </c>
      <c r="BM236" s="556">
        <v>1219.201546090274</v>
      </c>
      <c r="BN236" s="545"/>
      <c r="BO236" s="545">
        <v>88.020932968756227</v>
      </c>
      <c r="BP236" s="545">
        <v>0</v>
      </c>
      <c r="BQ236" s="545">
        <v>0</v>
      </c>
      <c r="BR236" s="545">
        <v>114.0097997457088</v>
      </c>
      <c r="BS236" s="545">
        <v>60.014790063131663</v>
      </c>
      <c r="BT236" s="545">
        <v>0</v>
      </c>
      <c r="BU236" s="545">
        <v>46.494302606484418</v>
      </c>
      <c r="BV236" s="545">
        <v>27.661629287074401</v>
      </c>
      <c r="BW236" s="545">
        <v>58.227276144310238</v>
      </c>
      <c r="BX236" s="556">
        <v>394.42873081546583</v>
      </c>
      <c r="BY236" s="555"/>
      <c r="BZ236" s="556">
        <v>1613.630276905739</v>
      </c>
      <c r="CA236" s="556">
        <v>-1548.79</v>
      </c>
      <c r="CB236" s="556">
        <v>64.840276905739401</v>
      </c>
      <c r="CC236" s="600">
        <v>4.0182858386913538E-2</v>
      </c>
      <c r="CD236" s="600"/>
      <c r="CE236" s="545">
        <v>24.645620999999998</v>
      </c>
      <c r="CF236" s="545">
        <v>0</v>
      </c>
      <c r="CG236" s="545">
        <v>14.210357178781869</v>
      </c>
      <c r="CH236" s="545">
        <v>15.675685929978931</v>
      </c>
      <c r="CI236" s="545">
        <v>0</v>
      </c>
      <c r="CJ236" s="556">
        <v>54.531664108760808</v>
      </c>
      <c r="CK236" s="545">
        <v>0</v>
      </c>
      <c r="CL236" s="545">
        <v>-0.98</v>
      </c>
      <c r="CM236" s="545">
        <v>-1.78</v>
      </c>
      <c r="CN236" s="545">
        <v>-0.98</v>
      </c>
      <c r="CO236" s="545">
        <v>-0.01</v>
      </c>
      <c r="CP236" s="545">
        <v>-17.579999999999998</v>
      </c>
      <c r="CQ236" s="545">
        <v>-55.460153469485057</v>
      </c>
      <c r="CR236" s="545">
        <v>-174.31509597167079</v>
      </c>
      <c r="CS236" s="545">
        <v>-29.312074921106611</v>
      </c>
      <c r="CT236" s="545">
        <v>-29.8</v>
      </c>
      <c r="CU236" s="545">
        <v>-11.42</v>
      </c>
      <c r="CV236" s="545">
        <v>-2.5229124910061049</v>
      </c>
      <c r="CW236" s="545">
        <v>-3.89</v>
      </c>
      <c r="CX236" s="545">
        <v>54.554546545176713</v>
      </c>
      <c r="CY236" s="545">
        <v>6.3366148850265587</v>
      </c>
      <c r="CZ236" s="556">
        <v>-267.15907542306519</v>
      </c>
      <c r="DA236" s="545"/>
      <c r="DB236" s="556">
        <v>265.88791831714258</v>
      </c>
      <c r="DC236" s="556">
        <v>121.5762081865289</v>
      </c>
      <c r="DD236" s="545">
        <v>0</v>
      </c>
      <c r="DE236" s="554">
        <v>239.67699209510641</v>
      </c>
      <c r="DF236" s="545">
        <v>-22.696503893833441</v>
      </c>
      <c r="DG236" s="556">
        <v>216.980488201273</v>
      </c>
    </row>
    <row r="237" spans="1:111">
      <c r="A237" s="568">
        <v>742</v>
      </c>
      <c r="B237" s="576">
        <v>19</v>
      </c>
      <c r="C237" s="577">
        <v>964</v>
      </c>
      <c r="D237" s="546" t="s">
        <v>268</v>
      </c>
      <c r="E237" s="578">
        <v>322941.24</v>
      </c>
      <c r="F237" s="578">
        <v>85848.66</v>
      </c>
      <c r="G237" s="578">
        <v>326884</v>
      </c>
      <c r="H237" s="578">
        <v>276983</v>
      </c>
      <c r="I237" s="578">
        <v>60318.98</v>
      </c>
      <c r="J237" s="578">
        <v>42088.23</v>
      </c>
      <c r="K237" s="579">
        <v>1115064.1100000001</v>
      </c>
      <c r="L237" s="545"/>
      <c r="M237" s="578">
        <v>88535.581117680238</v>
      </c>
      <c r="N237" s="578">
        <v>0</v>
      </c>
      <c r="O237" s="578">
        <v>0</v>
      </c>
      <c r="P237" s="578">
        <v>46086.71</v>
      </c>
      <c r="Q237" s="578">
        <v>877625.60000000009</v>
      </c>
      <c r="R237" s="578">
        <v>0</v>
      </c>
      <c r="S237" s="571">
        <v>0</v>
      </c>
      <c r="T237" s="578">
        <v>28624.114603088339</v>
      </c>
      <c r="U237" s="578">
        <v>57474.605000000003</v>
      </c>
      <c r="V237" s="572">
        <v>1098346.610720769</v>
      </c>
      <c r="W237" s="573"/>
      <c r="X237" s="574">
        <v>2213410.7207207689</v>
      </c>
      <c r="Y237" s="555">
        <v>-1493033.56</v>
      </c>
      <c r="Z237" s="584">
        <v>720377.16072076885</v>
      </c>
      <c r="AA237" s="600">
        <v>0.32546022930899482</v>
      </c>
      <c r="AB237" s="600"/>
      <c r="AC237" s="569">
        <v>376501.52555399988</v>
      </c>
      <c r="AD237" s="569">
        <v>0</v>
      </c>
      <c r="AE237" s="569">
        <v>12979.018914109591</v>
      </c>
      <c r="AF237" s="569">
        <v>18659.880964582229</v>
      </c>
      <c r="AG237" s="569">
        <v>0</v>
      </c>
      <c r="AH237" s="570">
        <v>408140.4254326917</v>
      </c>
      <c r="AI237" s="545"/>
      <c r="AJ237" s="545">
        <v>-944.72</v>
      </c>
      <c r="AK237" s="545">
        <v>-1715.92</v>
      </c>
      <c r="AL237" s="545">
        <v>-944.72</v>
      </c>
      <c r="AM237" s="545">
        <v>-9.64</v>
      </c>
      <c r="AN237" s="545">
        <v>-16947.12</v>
      </c>
      <c r="AO237" s="545">
        <v>-23279.4</v>
      </c>
      <c r="AP237" s="545">
        <v>-3069.3803781253432</v>
      </c>
      <c r="AQ237" s="563">
        <v>175807.06339282449</v>
      </c>
      <c r="AR237" s="563">
        <v>-28727.200000000001</v>
      </c>
      <c r="AS237" s="563">
        <v>-11008.88</v>
      </c>
      <c r="AT237" s="563">
        <v>-28281.944802747392</v>
      </c>
      <c r="AU237" s="563">
        <v>-3749.96</v>
      </c>
      <c r="AV237" s="563">
        <v>69020.326418453813</v>
      </c>
      <c r="AW237" s="563">
        <v>3887.5674506031542</v>
      </c>
      <c r="AX237" s="556">
        <v>130036.07208100869</v>
      </c>
      <c r="AY237" s="545"/>
      <c r="AZ237" s="580">
        <v>65360.612898886771</v>
      </c>
      <c r="BA237" s="581">
        <v>166245.38848250991</v>
      </c>
      <c r="BB237" s="574"/>
      <c r="BC237" s="585">
        <v>1490159.6596158659</v>
      </c>
      <c r="BD237" s="563">
        <v>45847.162499999999</v>
      </c>
      <c r="BE237" s="574">
        <v>1536006.822115866</v>
      </c>
      <c r="BF237" s="594"/>
      <c r="BG237" s="545">
        <v>335.00128630705387</v>
      </c>
      <c r="BH237" s="545">
        <v>89.054626556016601</v>
      </c>
      <c r="BI237" s="545">
        <v>339.09128630705402</v>
      </c>
      <c r="BJ237" s="545">
        <v>287.32676348547722</v>
      </c>
      <c r="BK237" s="545">
        <v>62.571556016597498</v>
      </c>
      <c r="BL237" s="545">
        <v>43.659989626556012</v>
      </c>
      <c r="BM237" s="556">
        <v>1156.7055082987549</v>
      </c>
      <c r="BN237" s="545"/>
      <c r="BO237" s="545">
        <v>91.841889126224316</v>
      </c>
      <c r="BP237" s="545">
        <v>0</v>
      </c>
      <c r="BQ237" s="545">
        <v>0</v>
      </c>
      <c r="BR237" s="545">
        <v>47.807790456431533</v>
      </c>
      <c r="BS237" s="545">
        <v>910.40000000000009</v>
      </c>
      <c r="BT237" s="545">
        <v>0</v>
      </c>
      <c r="BU237" s="545">
        <v>0</v>
      </c>
      <c r="BV237" s="545">
        <v>29.693064940963001</v>
      </c>
      <c r="BW237" s="545">
        <v>59.620959543568468</v>
      </c>
      <c r="BX237" s="556">
        <v>1139.3637040671881</v>
      </c>
      <c r="BY237" s="555"/>
      <c r="BZ237" s="556">
        <v>2296.0692123659428</v>
      </c>
      <c r="CA237" s="556">
        <v>-1548.79</v>
      </c>
      <c r="CB237" s="556">
        <v>747.27921236594284</v>
      </c>
      <c r="CC237" s="600">
        <v>0.32546022930899482</v>
      </c>
      <c r="CD237" s="600"/>
      <c r="CE237" s="545">
        <v>390.56174849999991</v>
      </c>
      <c r="CF237" s="545">
        <v>0</v>
      </c>
      <c r="CG237" s="545">
        <v>13.46371256650372</v>
      </c>
      <c r="CH237" s="545">
        <v>19.356722992305212</v>
      </c>
      <c r="CI237" s="545">
        <v>0</v>
      </c>
      <c r="CJ237" s="556">
        <v>423.38218405880878</v>
      </c>
      <c r="CK237" s="545">
        <v>0</v>
      </c>
      <c r="CL237" s="545">
        <v>-0.98</v>
      </c>
      <c r="CM237" s="545">
        <v>-1.78</v>
      </c>
      <c r="CN237" s="545">
        <v>-0.98</v>
      </c>
      <c r="CO237" s="545">
        <v>-0.01</v>
      </c>
      <c r="CP237" s="545">
        <v>-17.579999999999998</v>
      </c>
      <c r="CQ237" s="545">
        <v>-24.148755186721989</v>
      </c>
      <c r="CR237" s="545">
        <v>-3.184004541623799</v>
      </c>
      <c r="CS237" s="545">
        <v>182.37247239919549</v>
      </c>
      <c r="CT237" s="545">
        <v>-29.8</v>
      </c>
      <c r="CU237" s="545">
        <v>-11.42</v>
      </c>
      <c r="CV237" s="545">
        <v>-29.338117015298121</v>
      </c>
      <c r="CW237" s="545">
        <v>-3.89</v>
      </c>
      <c r="CX237" s="545">
        <v>71.597848981798563</v>
      </c>
      <c r="CY237" s="545">
        <v>4.0327463180530643</v>
      </c>
      <c r="CZ237" s="556">
        <v>134.89219095540321</v>
      </c>
      <c r="DA237" s="545"/>
      <c r="DB237" s="556">
        <v>67.801465662745613</v>
      </c>
      <c r="DC237" s="556">
        <v>172.45372249223021</v>
      </c>
      <c r="DD237" s="545">
        <v>0</v>
      </c>
      <c r="DE237" s="554">
        <v>1545.808775535131</v>
      </c>
      <c r="DF237" s="545">
        <v>47.559297199170118</v>
      </c>
      <c r="DG237" s="556">
        <v>1593.368072734301</v>
      </c>
    </row>
    <row r="238" spans="1:111">
      <c r="A238" s="568">
        <v>743</v>
      </c>
      <c r="B238" s="576">
        <v>14</v>
      </c>
      <c r="C238" s="577">
        <v>66611</v>
      </c>
      <c r="D238" s="546" t="s">
        <v>269</v>
      </c>
      <c r="E238" s="578">
        <v>33801183.119999997</v>
      </c>
      <c r="F238" s="578">
        <v>6333723.3599999994</v>
      </c>
      <c r="G238" s="578">
        <v>38825647.100000001</v>
      </c>
      <c r="H238" s="578">
        <v>34110456.450000003</v>
      </c>
      <c r="I238" s="578">
        <v>3859642.3</v>
      </c>
      <c r="J238" s="578">
        <v>3386079.87</v>
      </c>
      <c r="K238" s="579">
        <v>120316732.2</v>
      </c>
      <c r="L238" s="545"/>
      <c r="M238" s="578">
        <v>3838923.0566132702</v>
      </c>
      <c r="N238" s="578">
        <v>0</v>
      </c>
      <c r="O238" s="578">
        <v>0</v>
      </c>
      <c r="P238" s="578">
        <v>7135424.9699999997</v>
      </c>
      <c r="Q238" s="578">
        <v>1207745.9321813311</v>
      </c>
      <c r="R238" s="578">
        <v>0</v>
      </c>
      <c r="S238" s="571">
        <v>0</v>
      </c>
      <c r="T238" s="578">
        <v>1394014.97963818</v>
      </c>
      <c r="U238" s="578">
        <v>2883225.5074999998</v>
      </c>
      <c r="V238" s="572">
        <v>16459334.445932779</v>
      </c>
      <c r="W238" s="573"/>
      <c r="X238" s="574">
        <v>136776066.64593279</v>
      </c>
      <c r="Y238" s="555">
        <v>-103166450.69</v>
      </c>
      <c r="Z238" s="584">
        <v>33609615.955932803</v>
      </c>
      <c r="AA238" s="600">
        <v>0.24572731750604279</v>
      </c>
      <c r="AB238" s="600"/>
      <c r="AC238" s="569">
        <v>0</v>
      </c>
      <c r="AD238" s="569">
        <v>0</v>
      </c>
      <c r="AE238" s="569">
        <v>1042907.2716220689</v>
      </c>
      <c r="AF238" s="569">
        <v>1374869.037294375</v>
      </c>
      <c r="AG238" s="569">
        <v>698363.74472542666</v>
      </c>
      <c r="AH238" s="570">
        <v>3116140.053641872</v>
      </c>
      <c r="AI238" s="545"/>
      <c r="AJ238" s="545">
        <v>-65278.78</v>
      </c>
      <c r="AK238" s="545">
        <v>-118567.58</v>
      </c>
      <c r="AL238" s="545">
        <v>-65278.78</v>
      </c>
      <c r="AM238" s="545">
        <v>-666.11</v>
      </c>
      <c r="AN238" s="545">
        <v>-1171021.3799999999</v>
      </c>
      <c r="AO238" s="545">
        <v>-3256405.2033000002</v>
      </c>
      <c r="AP238" s="545">
        <v>-8531579.612140391</v>
      </c>
      <c r="AQ238" s="563">
        <v>-2346085.3484222279</v>
      </c>
      <c r="AR238" s="563">
        <v>-1985007.8</v>
      </c>
      <c r="AS238" s="563">
        <v>-760697.62</v>
      </c>
      <c r="AT238" s="563">
        <v>-680737.36270463001</v>
      </c>
      <c r="AU238" s="563">
        <v>-259116.79</v>
      </c>
      <c r="AV238" s="563">
        <v>2348341.849667273</v>
      </c>
      <c r="AW238" s="563">
        <v>5990.4041437932756</v>
      </c>
      <c r="AX238" s="556">
        <v>-16886110.112756189</v>
      </c>
      <c r="AY238" s="545"/>
      <c r="AZ238" s="580">
        <v>12026547.028174231</v>
      </c>
      <c r="BA238" s="581">
        <v>4429179.0231023571</v>
      </c>
      <c r="BB238" s="574"/>
      <c r="BC238" s="585">
        <v>36295371.948095068</v>
      </c>
      <c r="BD238" s="563">
        <v>-390257.40749999968</v>
      </c>
      <c r="BE238" s="574">
        <v>35905114.54059507</v>
      </c>
      <c r="BF238" s="594"/>
      <c r="BG238" s="545">
        <v>507.44146041945021</v>
      </c>
      <c r="BH238" s="545">
        <v>95.085246580895031</v>
      </c>
      <c r="BI238" s="545">
        <v>582.8714041224423</v>
      </c>
      <c r="BJ238" s="545">
        <v>512.0844372551079</v>
      </c>
      <c r="BK238" s="545">
        <v>57.943016919127473</v>
      </c>
      <c r="BL238" s="545">
        <v>50.833644142859278</v>
      </c>
      <c r="BM238" s="556">
        <v>1806.2592094398819</v>
      </c>
      <c r="BN238" s="545"/>
      <c r="BO238" s="545">
        <v>57.631968542932391</v>
      </c>
      <c r="BP238" s="545">
        <v>0</v>
      </c>
      <c r="BQ238" s="545">
        <v>0</v>
      </c>
      <c r="BR238" s="545">
        <v>107.12082043506329</v>
      </c>
      <c r="BS238" s="545">
        <v>18.13132864213615</v>
      </c>
      <c r="BT238" s="545">
        <v>0</v>
      </c>
      <c r="BU238" s="545">
        <v>0</v>
      </c>
      <c r="BV238" s="545">
        <v>20.927699323507831</v>
      </c>
      <c r="BW238" s="545">
        <v>43.284525191034511</v>
      </c>
      <c r="BX238" s="556">
        <v>247.0963421346741</v>
      </c>
      <c r="BY238" s="555"/>
      <c r="BZ238" s="556">
        <v>2053.355551574557</v>
      </c>
      <c r="CA238" s="556">
        <v>-1548.79</v>
      </c>
      <c r="CB238" s="556">
        <v>504.56555157455671</v>
      </c>
      <c r="CC238" s="600">
        <v>0.24572731750604279</v>
      </c>
      <c r="CD238" s="600"/>
      <c r="CE238" s="545">
        <v>0</v>
      </c>
      <c r="CF238" s="545">
        <v>0</v>
      </c>
      <c r="CG238" s="545">
        <v>15.6566824041385</v>
      </c>
      <c r="CH238" s="545">
        <v>20.640270185020121</v>
      </c>
      <c r="CI238" s="545">
        <v>10.484210486637741</v>
      </c>
      <c r="CJ238" s="556">
        <v>46.781163075796357</v>
      </c>
      <c r="CK238" s="545">
        <v>0</v>
      </c>
      <c r="CL238" s="545">
        <v>-0.98</v>
      </c>
      <c r="CM238" s="545">
        <v>-1.78</v>
      </c>
      <c r="CN238" s="545">
        <v>-0.98</v>
      </c>
      <c r="CO238" s="545">
        <v>-0.01</v>
      </c>
      <c r="CP238" s="545">
        <v>-17.579999999999998</v>
      </c>
      <c r="CQ238" s="545">
        <v>-48.886898609839221</v>
      </c>
      <c r="CR238" s="545">
        <v>-128.08064151777319</v>
      </c>
      <c r="CS238" s="545">
        <v>-35.220689502067643</v>
      </c>
      <c r="CT238" s="545">
        <v>-29.8</v>
      </c>
      <c r="CU238" s="545">
        <v>-11.42</v>
      </c>
      <c r="CV238" s="545">
        <v>-10.219593801393611</v>
      </c>
      <c r="CW238" s="545">
        <v>-3.89</v>
      </c>
      <c r="CX238" s="545">
        <v>35.25456530704048</v>
      </c>
      <c r="CY238" s="545">
        <v>8.9931154671049465E-2</v>
      </c>
      <c r="CZ238" s="556">
        <v>-253.50332696936221</v>
      </c>
      <c r="DA238" s="545"/>
      <c r="DB238" s="556">
        <v>180.54896380739251</v>
      </c>
      <c r="DC238" s="556">
        <v>66.493207174526091</v>
      </c>
      <c r="DD238" s="545">
        <v>0</v>
      </c>
      <c r="DE238" s="554">
        <v>544.8855586629096</v>
      </c>
      <c r="DF238" s="545">
        <v>-5.8587531713981136</v>
      </c>
      <c r="DG238" s="556">
        <v>539.02680549151148</v>
      </c>
    </row>
    <row r="239" spans="1:111">
      <c r="A239" s="568">
        <v>746</v>
      </c>
      <c r="B239" s="576">
        <v>17</v>
      </c>
      <c r="C239" s="577">
        <v>4603</v>
      </c>
      <c r="D239" s="546" t="s">
        <v>270</v>
      </c>
      <c r="E239" s="578">
        <v>2780882.9</v>
      </c>
      <c r="F239" s="578">
        <v>572324.4</v>
      </c>
      <c r="G239" s="578">
        <v>3661100.8</v>
      </c>
      <c r="H239" s="578">
        <v>3877762</v>
      </c>
      <c r="I239" s="578">
        <v>246121.1</v>
      </c>
      <c r="J239" s="578">
        <v>199940.61</v>
      </c>
      <c r="K239" s="579">
        <v>11338131.810000001</v>
      </c>
      <c r="L239" s="545"/>
      <c r="M239" s="578">
        <v>335489.27536393981</v>
      </c>
      <c r="N239" s="578">
        <v>0</v>
      </c>
      <c r="O239" s="578">
        <v>0</v>
      </c>
      <c r="P239" s="578">
        <v>364686.14</v>
      </c>
      <c r="Q239" s="578">
        <v>663429.69957046141</v>
      </c>
      <c r="R239" s="578">
        <v>0</v>
      </c>
      <c r="S239" s="571">
        <v>0</v>
      </c>
      <c r="T239" s="578">
        <v>158708.08453686</v>
      </c>
      <c r="U239" s="578">
        <v>189590.73749999999</v>
      </c>
      <c r="V239" s="572">
        <v>1711903.9369712609</v>
      </c>
      <c r="W239" s="573"/>
      <c r="X239" s="574">
        <v>13050035.746971261</v>
      </c>
      <c r="Y239" s="555">
        <v>-7129080.3700000001</v>
      </c>
      <c r="Z239" s="584">
        <v>5920955.3769712606</v>
      </c>
      <c r="AA239" s="600">
        <v>0.4537118128849138</v>
      </c>
      <c r="AB239" s="600"/>
      <c r="AC239" s="569">
        <v>52528.269139499993</v>
      </c>
      <c r="AD239" s="569">
        <v>0</v>
      </c>
      <c r="AE239" s="569">
        <v>74846.915202736884</v>
      </c>
      <c r="AF239" s="569">
        <v>95937.03147361672</v>
      </c>
      <c r="AG239" s="569">
        <v>0</v>
      </c>
      <c r="AH239" s="570">
        <v>223312.21581585359</v>
      </c>
      <c r="AI239" s="545"/>
      <c r="AJ239" s="545">
        <v>-4510.9399999999996</v>
      </c>
      <c r="AK239" s="545">
        <v>-8193.34</v>
      </c>
      <c r="AL239" s="545">
        <v>-4510.9399999999996</v>
      </c>
      <c r="AM239" s="545">
        <v>-46.03</v>
      </c>
      <c r="AN239" s="545">
        <v>-80920.739999999991</v>
      </c>
      <c r="AO239" s="545">
        <v>-147822.465</v>
      </c>
      <c r="AP239" s="545">
        <v>-148717.32408441391</v>
      </c>
      <c r="AQ239" s="563">
        <v>-465453.84852149867</v>
      </c>
      <c r="AR239" s="563">
        <v>-137169.4</v>
      </c>
      <c r="AS239" s="563">
        <v>-52566.26</v>
      </c>
      <c r="AT239" s="563">
        <v>-156745.46520953139</v>
      </c>
      <c r="AU239" s="563">
        <v>-17905.669999999998</v>
      </c>
      <c r="AV239" s="563">
        <v>117042.3997661498</v>
      </c>
      <c r="AW239" s="563">
        <v>-23612.514758430571</v>
      </c>
      <c r="AX239" s="556">
        <v>-1131132.5378077249</v>
      </c>
      <c r="AY239" s="545"/>
      <c r="AZ239" s="580">
        <v>2324322.1027114312</v>
      </c>
      <c r="BA239" s="581">
        <v>620348.46240955871</v>
      </c>
      <c r="BB239" s="574"/>
      <c r="BC239" s="585">
        <v>7957805.620100379</v>
      </c>
      <c r="BD239" s="563">
        <v>50405.377500000002</v>
      </c>
      <c r="BE239" s="574">
        <v>8008210.9976003794</v>
      </c>
      <c r="BF239" s="594"/>
      <c r="BG239" s="545">
        <v>604.14575276993264</v>
      </c>
      <c r="BH239" s="545">
        <v>124.337258309798</v>
      </c>
      <c r="BI239" s="545">
        <v>795.37275689767546</v>
      </c>
      <c r="BJ239" s="545">
        <v>842.44232022593962</v>
      </c>
      <c r="BK239" s="545">
        <v>53.469715402998048</v>
      </c>
      <c r="BL239" s="545">
        <v>43.437021507712359</v>
      </c>
      <c r="BM239" s="556">
        <v>2463.2048251140559</v>
      </c>
      <c r="BN239" s="545"/>
      <c r="BO239" s="545">
        <v>72.884917524210252</v>
      </c>
      <c r="BP239" s="545">
        <v>0</v>
      </c>
      <c r="BQ239" s="545">
        <v>0</v>
      </c>
      <c r="BR239" s="545">
        <v>79.227925266130782</v>
      </c>
      <c r="BS239" s="545">
        <v>144.12985000444519</v>
      </c>
      <c r="BT239" s="545">
        <v>0</v>
      </c>
      <c r="BU239" s="545">
        <v>0</v>
      </c>
      <c r="BV239" s="545">
        <v>34.479271026908528</v>
      </c>
      <c r="BW239" s="545">
        <v>41.188515641972629</v>
      </c>
      <c r="BX239" s="556">
        <v>371.9104794636674</v>
      </c>
      <c r="BY239" s="555"/>
      <c r="BZ239" s="556">
        <v>2835.1153045777228</v>
      </c>
      <c r="CA239" s="556">
        <v>-1548.79</v>
      </c>
      <c r="CB239" s="556">
        <v>1286.325304577723</v>
      </c>
      <c r="CC239" s="600">
        <v>0.45371181288491369</v>
      </c>
      <c r="CD239" s="600"/>
      <c r="CE239" s="545">
        <v>11.4117465</v>
      </c>
      <c r="CF239" s="545">
        <v>0</v>
      </c>
      <c r="CG239" s="545">
        <v>16.260463871982811</v>
      </c>
      <c r="CH239" s="545">
        <v>20.842283613646909</v>
      </c>
      <c r="CI239" s="545">
        <v>0</v>
      </c>
      <c r="CJ239" s="556">
        <v>48.51449398562972</v>
      </c>
      <c r="CK239" s="545">
        <v>0</v>
      </c>
      <c r="CL239" s="545">
        <v>-0.97999999999999987</v>
      </c>
      <c r="CM239" s="545">
        <v>-1.78</v>
      </c>
      <c r="CN239" s="545">
        <v>-0.97999999999999987</v>
      </c>
      <c r="CO239" s="545">
        <v>-0.01</v>
      </c>
      <c r="CP239" s="545">
        <v>-17.579999999999998</v>
      </c>
      <c r="CQ239" s="545">
        <v>-32.114374321094942</v>
      </c>
      <c r="CR239" s="545">
        <v>-32.308782116970207</v>
      </c>
      <c r="CS239" s="545">
        <v>-101.1196716318702</v>
      </c>
      <c r="CT239" s="545">
        <v>-29.8</v>
      </c>
      <c r="CU239" s="545">
        <v>-11.42</v>
      </c>
      <c r="CV239" s="545">
        <v>-34.052892724208419</v>
      </c>
      <c r="CW239" s="545">
        <v>-3.890000000000001</v>
      </c>
      <c r="CX239" s="545">
        <v>25.427416851216549</v>
      </c>
      <c r="CY239" s="545">
        <v>-5.1298098541017962</v>
      </c>
      <c r="CZ239" s="556">
        <v>-245.73811379702909</v>
      </c>
      <c r="DA239" s="545"/>
      <c r="DB239" s="556">
        <v>504.95809313739551</v>
      </c>
      <c r="DC239" s="556">
        <v>134.77046761015831</v>
      </c>
      <c r="DD239" s="545">
        <v>0</v>
      </c>
      <c r="DE239" s="554">
        <v>1728.830245513878</v>
      </c>
      <c r="DF239" s="545">
        <v>10.950549098414079</v>
      </c>
      <c r="DG239" s="556">
        <v>1739.7807946122921</v>
      </c>
    </row>
    <row r="240" spans="1:111">
      <c r="A240" s="568">
        <v>747</v>
      </c>
      <c r="B240" s="576">
        <v>4</v>
      </c>
      <c r="C240" s="577">
        <v>1264</v>
      </c>
      <c r="D240" s="546" t="s">
        <v>271</v>
      </c>
      <c r="E240" s="578">
        <v>331911.83</v>
      </c>
      <c r="F240" s="578">
        <v>95387.4</v>
      </c>
      <c r="G240" s="578">
        <v>506670.2</v>
      </c>
      <c r="H240" s="578">
        <v>512418.55</v>
      </c>
      <c r="I240" s="578">
        <v>78505.959999999992</v>
      </c>
      <c r="J240" s="578">
        <v>49920.6</v>
      </c>
      <c r="K240" s="579">
        <v>1574814.54</v>
      </c>
      <c r="L240" s="545"/>
      <c r="M240" s="578">
        <v>94724.533542208519</v>
      </c>
      <c r="N240" s="578">
        <v>0</v>
      </c>
      <c r="O240" s="578">
        <v>0</v>
      </c>
      <c r="P240" s="578">
        <v>40075.4</v>
      </c>
      <c r="Q240" s="578">
        <v>390866.63628478302</v>
      </c>
      <c r="R240" s="578">
        <v>0</v>
      </c>
      <c r="S240" s="571">
        <v>0</v>
      </c>
      <c r="T240" s="578">
        <v>39027.87602356256</v>
      </c>
      <c r="U240" s="578">
        <v>58166.3125</v>
      </c>
      <c r="V240" s="572">
        <v>622860.75835055404</v>
      </c>
      <c r="W240" s="573"/>
      <c r="X240" s="574">
        <v>2197675.298350554</v>
      </c>
      <c r="Y240" s="555">
        <v>-1957670.56</v>
      </c>
      <c r="Z240" s="584">
        <v>240004.7383505539</v>
      </c>
      <c r="AA240" s="600">
        <v>0.1092084615642208</v>
      </c>
      <c r="AB240" s="600"/>
      <c r="AC240" s="569">
        <v>155351.76610800001</v>
      </c>
      <c r="AD240" s="569">
        <v>0</v>
      </c>
      <c r="AE240" s="569">
        <v>14150.82674283732</v>
      </c>
      <c r="AF240" s="569">
        <v>20850.910797202119</v>
      </c>
      <c r="AG240" s="569">
        <v>0</v>
      </c>
      <c r="AH240" s="570">
        <v>190353.50364803939</v>
      </c>
      <c r="AI240" s="545"/>
      <c r="AJ240" s="545">
        <v>-1238.72</v>
      </c>
      <c r="AK240" s="545">
        <v>-2249.92</v>
      </c>
      <c r="AL240" s="545">
        <v>-1238.72</v>
      </c>
      <c r="AM240" s="545">
        <v>-12.64</v>
      </c>
      <c r="AN240" s="545">
        <v>-22221.119999999999</v>
      </c>
      <c r="AO240" s="545">
        <v>-21813.5</v>
      </c>
      <c r="AP240" s="545">
        <v>363573.27875279542</v>
      </c>
      <c r="AQ240" s="563">
        <v>238578.81171861169</v>
      </c>
      <c r="AR240" s="563">
        <v>-37667.199999999997</v>
      </c>
      <c r="AS240" s="563">
        <v>-14434.88</v>
      </c>
      <c r="AT240" s="563">
        <v>-33844.828647732989</v>
      </c>
      <c r="AU240" s="563">
        <v>-4916.96</v>
      </c>
      <c r="AV240" s="563">
        <v>117217.8489052419</v>
      </c>
      <c r="AW240" s="563">
        <v>374.1865050950546</v>
      </c>
      <c r="AX240" s="556">
        <v>580105.63723401108</v>
      </c>
      <c r="AY240" s="545"/>
      <c r="AZ240" s="580">
        <v>573856.15120759362</v>
      </c>
      <c r="BA240" s="581">
        <v>264577.13578865578</v>
      </c>
      <c r="BB240" s="574"/>
      <c r="BC240" s="585">
        <v>1848897.1662288541</v>
      </c>
      <c r="BD240" s="563">
        <v>56624.337499999987</v>
      </c>
      <c r="BE240" s="574">
        <v>1905521.503728854</v>
      </c>
      <c r="BF240" s="594"/>
      <c r="BG240" s="545">
        <v>262.58847310126578</v>
      </c>
      <c r="BH240" s="545">
        <v>75.464715189873417</v>
      </c>
      <c r="BI240" s="545">
        <v>400.84667721518991</v>
      </c>
      <c r="BJ240" s="545">
        <v>405.39442246835438</v>
      </c>
      <c r="BK240" s="545">
        <v>62.109145569620253</v>
      </c>
      <c r="BL240" s="545">
        <v>39.494145569620251</v>
      </c>
      <c r="BM240" s="556">
        <v>1245.8975791139239</v>
      </c>
      <c r="BN240" s="545"/>
      <c r="BO240" s="545">
        <v>74.940295523899138</v>
      </c>
      <c r="BP240" s="545">
        <v>0</v>
      </c>
      <c r="BQ240" s="545">
        <v>0</v>
      </c>
      <c r="BR240" s="545">
        <v>31.70522151898734</v>
      </c>
      <c r="BS240" s="545">
        <v>309.22993376960682</v>
      </c>
      <c r="BT240" s="545">
        <v>0</v>
      </c>
      <c r="BU240" s="545">
        <v>0</v>
      </c>
      <c r="BV240" s="545">
        <v>30.87648419585646</v>
      </c>
      <c r="BW240" s="545">
        <v>46.017652294303801</v>
      </c>
      <c r="BX240" s="556">
        <v>492.76958730265352</v>
      </c>
      <c r="BY240" s="555"/>
      <c r="BZ240" s="556">
        <v>1738.6671664165769</v>
      </c>
      <c r="CA240" s="556">
        <v>-1548.79</v>
      </c>
      <c r="CB240" s="556">
        <v>189.8771664165775</v>
      </c>
      <c r="CC240" s="600">
        <v>0.1092084615642208</v>
      </c>
      <c r="CD240" s="600"/>
      <c r="CE240" s="545">
        <v>122.90487825</v>
      </c>
      <c r="CF240" s="545">
        <v>0</v>
      </c>
      <c r="CG240" s="545">
        <v>11.19527432186497</v>
      </c>
      <c r="CH240" s="545">
        <v>16.495973731963701</v>
      </c>
      <c r="CI240" s="545">
        <v>0</v>
      </c>
      <c r="CJ240" s="556">
        <v>150.5961263038287</v>
      </c>
      <c r="CK240" s="545">
        <v>0</v>
      </c>
      <c r="CL240" s="545">
        <v>-0.98</v>
      </c>
      <c r="CM240" s="545">
        <v>-1.78</v>
      </c>
      <c r="CN240" s="545">
        <v>-0.98</v>
      </c>
      <c r="CO240" s="545">
        <v>-0.01</v>
      </c>
      <c r="CP240" s="545">
        <v>-17.579999999999998</v>
      </c>
      <c r="CQ240" s="545">
        <v>-17.257515822784811</v>
      </c>
      <c r="CR240" s="545">
        <v>287.63708762088243</v>
      </c>
      <c r="CS240" s="545">
        <v>188.74905990396491</v>
      </c>
      <c r="CT240" s="545">
        <v>-29.8</v>
      </c>
      <c r="CU240" s="545">
        <v>-11.42</v>
      </c>
      <c r="CV240" s="545">
        <v>-26.775972031434328</v>
      </c>
      <c r="CW240" s="545">
        <v>-3.89</v>
      </c>
      <c r="CX240" s="545">
        <v>92.735639956678725</v>
      </c>
      <c r="CY240" s="545">
        <v>0.29603362744861922</v>
      </c>
      <c r="CZ240" s="556">
        <v>458.94433325475558</v>
      </c>
      <c r="DA240" s="545"/>
      <c r="DB240" s="556">
        <v>454.00011962626081</v>
      </c>
      <c r="DC240" s="556">
        <v>209.31735426317709</v>
      </c>
      <c r="DD240" s="545">
        <v>0</v>
      </c>
      <c r="DE240" s="554">
        <v>1462.7350998646</v>
      </c>
      <c r="DF240" s="545">
        <v>44.797735363924048</v>
      </c>
      <c r="DG240" s="556">
        <v>1507.532835228523</v>
      </c>
    </row>
    <row r="241" spans="1:111">
      <c r="A241" s="568">
        <v>748</v>
      </c>
      <c r="B241" s="576">
        <v>17</v>
      </c>
      <c r="C241" s="577">
        <v>4804</v>
      </c>
      <c r="D241" s="546" t="s">
        <v>272</v>
      </c>
      <c r="E241" s="578">
        <v>2493824.02</v>
      </c>
      <c r="F241" s="578">
        <v>648634.31999999995</v>
      </c>
      <c r="G241" s="578">
        <v>3473142.5</v>
      </c>
      <c r="H241" s="578">
        <v>3503834.95</v>
      </c>
      <c r="I241" s="578">
        <v>265431.59999999998</v>
      </c>
      <c r="J241" s="578">
        <v>198907.77</v>
      </c>
      <c r="K241" s="579">
        <v>10583775.16</v>
      </c>
      <c r="L241" s="545"/>
      <c r="M241" s="578">
        <v>320786.4761602995</v>
      </c>
      <c r="N241" s="578">
        <v>0</v>
      </c>
      <c r="O241" s="578">
        <v>0</v>
      </c>
      <c r="P241" s="578">
        <v>180339.3</v>
      </c>
      <c r="Q241" s="578">
        <v>890478.40955583542</v>
      </c>
      <c r="R241" s="578">
        <v>0</v>
      </c>
      <c r="S241" s="571">
        <v>0</v>
      </c>
      <c r="T241" s="578">
        <v>133188.32481773081</v>
      </c>
      <c r="U241" s="578">
        <v>191351.44750000001</v>
      </c>
      <c r="V241" s="572">
        <v>1716143.958033866</v>
      </c>
      <c r="W241" s="573"/>
      <c r="X241" s="574">
        <v>12299919.11803386</v>
      </c>
      <c r="Y241" s="555">
        <v>-7440387.1600000001</v>
      </c>
      <c r="Z241" s="584">
        <v>4859531.9580338635</v>
      </c>
      <c r="AA241" s="600">
        <v>0.39508649702492171</v>
      </c>
      <c r="AB241" s="600"/>
      <c r="AC241" s="569">
        <v>173868.597056</v>
      </c>
      <c r="AD241" s="569">
        <v>0</v>
      </c>
      <c r="AE241" s="569">
        <v>62335.247988361218</v>
      </c>
      <c r="AF241" s="569">
        <v>85180.064919440643</v>
      </c>
      <c r="AG241" s="569">
        <v>0</v>
      </c>
      <c r="AH241" s="570">
        <v>321383.90996380191</v>
      </c>
      <c r="AI241" s="545"/>
      <c r="AJ241" s="545">
        <v>-4707.92</v>
      </c>
      <c r="AK241" s="545">
        <v>-8551.1200000000008</v>
      </c>
      <c r="AL241" s="545">
        <v>-4707.92</v>
      </c>
      <c r="AM241" s="545">
        <v>-48.04</v>
      </c>
      <c r="AN241" s="545">
        <v>-84454.319999999992</v>
      </c>
      <c r="AO241" s="545">
        <v>-84669.164999999994</v>
      </c>
      <c r="AP241" s="545">
        <v>-828488.94256553904</v>
      </c>
      <c r="AQ241" s="563">
        <v>-767458.32781066978</v>
      </c>
      <c r="AR241" s="563">
        <v>-143159.20000000001</v>
      </c>
      <c r="AS241" s="563">
        <v>-54861.68</v>
      </c>
      <c r="AT241" s="563">
        <v>-121735.5618159561</v>
      </c>
      <c r="AU241" s="563">
        <v>-18687.560000000001</v>
      </c>
      <c r="AV241" s="563">
        <v>128110.09448919811</v>
      </c>
      <c r="AW241" s="563">
        <v>-1993.1422600919759</v>
      </c>
      <c r="AX241" s="556">
        <v>-1995412.804963059</v>
      </c>
      <c r="AY241" s="545"/>
      <c r="AZ241" s="580">
        <v>2513095.4144267039</v>
      </c>
      <c r="BA241" s="581">
        <v>703198.87922440132</v>
      </c>
      <c r="BB241" s="574"/>
      <c r="BC241" s="585">
        <v>6401797.356685712</v>
      </c>
      <c r="BD241" s="563">
        <v>252645.25</v>
      </c>
      <c r="BE241" s="574">
        <v>6654442.606685712</v>
      </c>
      <c r="BF241" s="594"/>
      <c r="BG241" s="545">
        <v>519.11407577019156</v>
      </c>
      <c r="BH241" s="545">
        <v>135.0196336386345</v>
      </c>
      <c r="BI241" s="545">
        <v>722.96888009991676</v>
      </c>
      <c r="BJ241" s="545">
        <v>729.3578164029974</v>
      </c>
      <c r="BK241" s="545">
        <v>55.252206494587838</v>
      </c>
      <c r="BL241" s="545">
        <v>41.404614904246458</v>
      </c>
      <c r="BM241" s="556">
        <v>2203.117227310574</v>
      </c>
      <c r="BN241" s="545"/>
      <c r="BO241" s="545">
        <v>66.774870141611046</v>
      </c>
      <c r="BP241" s="545">
        <v>0</v>
      </c>
      <c r="BQ241" s="545">
        <v>0</v>
      </c>
      <c r="BR241" s="545">
        <v>37.53940466278101</v>
      </c>
      <c r="BS241" s="545">
        <v>185.36186710154769</v>
      </c>
      <c r="BT241" s="545">
        <v>0</v>
      </c>
      <c r="BU241" s="545">
        <v>0</v>
      </c>
      <c r="BV241" s="545">
        <v>27.724463950401919</v>
      </c>
      <c r="BW241" s="545">
        <v>39.831691819317228</v>
      </c>
      <c r="BX241" s="556">
        <v>357.23229767565903</v>
      </c>
      <c r="BY241" s="555"/>
      <c r="BZ241" s="556">
        <v>2560.3495249862331</v>
      </c>
      <c r="CA241" s="556">
        <v>-1548.79</v>
      </c>
      <c r="CB241" s="556">
        <v>1011.559524986233</v>
      </c>
      <c r="CC241" s="600">
        <v>0.39508649702492171</v>
      </c>
      <c r="CD241" s="600"/>
      <c r="CE241" s="545">
        <v>36.192464000000001</v>
      </c>
      <c r="CF241" s="545">
        <v>0</v>
      </c>
      <c r="CG241" s="545">
        <v>12.975696916811239</v>
      </c>
      <c r="CH241" s="545">
        <v>17.731070965745349</v>
      </c>
      <c r="CI241" s="545">
        <v>0</v>
      </c>
      <c r="CJ241" s="556">
        <v>66.899231882556592</v>
      </c>
      <c r="CK241" s="545">
        <v>0</v>
      </c>
      <c r="CL241" s="545">
        <v>-0.98</v>
      </c>
      <c r="CM241" s="545">
        <v>-1.78</v>
      </c>
      <c r="CN241" s="545">
        <v>-0.98</v>
      </c>
      <c r="CO241" s="545">
        <v>-0.01</v>
      </c>
      <c r="CP241" s="545">
        <v>-17.579999999999998</v>
      </c>
      <c r="CQ241" s="545">
        <v>-17.624722106577849</v>
      </c>
      <c r="CR241" s="545">
        <v>-172.45814791122791</v>
      </c>
      <c r="CS241" s="545">
        <v>-159.7540232744941</v>
      </c>
      <c r="CT241" s="545">
        <v>-29.8</v>
      </c>
      <c r="CU241" s="545">
        <v>-11.42</v>
      </c>
      <c r="CV241" s="545">
        <v>-25.340458329716089</v>
      </c>
      <c r="CW241" s="545">
        <v>-3.89</v>
      </c>
      <c r="CX241" s="545">
        <v>26.667380201748148</v>
      </c>
      <c r="CY241" s="545">
        <v>-0.4148922273297202</v>
      </c>
      <c r="CZ241" s="556">
        <v>-415.36486364759747</v>
      </c>
      <c r="DA241" s="545"/>
      <c r="DB241" s="556">
        <v>523.12560666667446</v>
      </c>
      <c r="DC241" s="556">
        <v>146.37778501756901</v>
      </c>
      <c r="DD241" s="545">
        <v>0</v>
      </c>
      <c r="DE241" s="554">
        <v>1332.597284905436</v>
      </c>
      <c r="DF241" s="545">
        <v>52.59060158201499</v>
      </c>
      <c r="DG241" s="556">
        <v>1385.18788648745</v>
      </c>
    </row>
    <row r="242" spans="1:111">
      <c r="A242" s="568">
        <v>749</v>
      </c>
      <c r="B242" s="576">
        <v>11</v>
      </c>
      <c r="C242" s="577">
        <v>21269</v>
      </c>
      <c r="D242" s="546" t="s">
        <v>273</v>
      </c>
      <c r="E242" s="578">
        <v>10549413.84</v>
      </c>
      <c r="F242" s="578">
        <v>2460994.92</v>
      </c>
      <c r="G242" s="578">
        <v>14472789.1</v>
      </c>
      <c r="H242" s="578">
        <v>12810463.75</v>
      </c>
      <c r="I242" s="578">
        <v>1203500.58</v>
      </c>
      <c r="J242" s="578">
        <v>999789.11999999988</v>
      </c>
      <c r="K242" s="579">
        <v>42496951.309999987</v>
      </c>
      <c r="L242" s="545"/>
      <c r="M242" s="578">
        <v>1250186.9875138339</v>
      </c>
      <c r="N242" s="578">
        <v>0</v>
      </c>
      <c r="O242" s="578">
        <v>0</v>
      </c>
      <c r="P242" s="578">
        <v>1039956.63</v>
      </c>
      <c r="Q242" s="578">
        <v>338316.32920274482</v>
      </c>
      <c r="R242" s="578">
        <v>0</v>
      </c>
      <c r="S242" s="571">
        <v>0</v>
      </c>
      <c r="T242" s="578">
        <v>329997.32654828258</v>
      </c>
      <c r="U242" s="578">
        <v>819170.32750000001</v>
      </c>
      <c r="V242" s="572">
        <v>3777627.6007648609</v>
      </c>
      <c r="W242" s="573"/>
      <c r="X242" s="574">
        <v>46274578.910764858</v>
      </c>
      <c r="Y242" s="555">
        <v>-32941214.510000002</v>
      </c>
      <c r="Z242" s="584">
        <v>13333364.40076486</v>
      </c>
      <c r="AA242" s="600">
        <v>0.28813583428769179</v>
      </c>
      <c r="AB242" s="600"/>
      <c r="AC242" s="569">
        <v>0</v>
      </c>
      <c r="AD242" s="569">
        <v>0</v>
      </c>
      <c r="AE242" s="569">
        <v>234053.9381281136</v>
      </c>
      <c r="AF242" s="569">
        <v>421571.45407712669</v>
      </c>
      <c r="AG242" s="569">
        <v>0</v>
      </c>
      <c r="AH242" s="570">
        <v>655625.3922052402</v>
      </c>
      <c r="AI242" s="545"/>
      <c r="AJ242" s="545">
        <v>-20843.62</v>
      </c>
      <c r="AK242" s="545">
        <v>-37858.82</v>
      </c>
      <c r="AL242" s="545">
        <v>-20843.62</v>
      </c>
      <c r="AM242" s="545">
        <v>-212.69</v>
      </c>
      <c r="AN242" s="545">
        <v>-373909.02</v>
      </c>
      <c r="AO242" s="545">
        <v>-827843.76</v>
      </c>
      <c r="AP242" s="545">
        <v>-1993593.6277813511</v>
      </c>
      <c r="AQ242" s="563">
        <v>-1614773.5081877729</v>
      </c>
      <c r="AR242" s="563">
        <v>-633816.20000000007</v>
      </c>
      <c r="AS242" s="563">
        <v>-242891.98</v>
      </c>
      <c r="AT242" s="563">
        <v>-196209.01071524349</v>
      </c>
      <c r="AU242" s="563">
        <v>-82736.41</v>
      </c>
      <c r="AV242" s="563">
        <v>449324.04434690671</v>
      </c>
      <c r="AW242" s="563">
        <v>-37105.02811804245</v>
      </c>
      <c r="AX242" s="556">
        <v>-5633313.2504555043</v>
      </c>
      <c r="AY242" s="545"/>
      <c r="AZ242" s="580">
        <v>829120.02018975222</v>
      </c>
      <c r="BA242" s="581">
        <v>999022.8092673464</v>
      </c>
      <c r="BB242" s="574"/>
      <c r="BC242" s="585">
        <v>10183819.371971689</v>
      </c>
      <c r="BD242" s="563">
        <v>284641.09250000003</v>
      </c>
      <c r="BE242" s="574">
        <v>10468460.46447169</v>
      </c>
      <c r="BF242" s="594"/>
      <c r="BG242" s="545">
        <v>495.99952230946451</v>
      </c>
      <c r="BH242" s="545">
        <v>115.70806902064039</v>
      </c>
      <c r="BI242" s="545">
        <v>680.46401335276698</v>
      </c>
      <c r="BJ242" s="545">
        <v>602.30681978466316</v>
      </c>
      <c r="BK242" s="545">
        <v>56.584728007898818</v>
      </c>
      <c r="BL242" s="545">
        <v>47.00687009262306</v>
      </c>
      <c r="BM242" s="556">
        <v>1998.0700225680571</v>
      </c>
      <c r="BN242" s="545"/>
      <c r="BO242" s="545">
        <v>58.779772792036951</v>
      </c>
      <c r="BP242" s="545">
        <v>0</v>
      </c>
      <c r="BQ242" s="545">
        <v>0</v>
      </c>
      <c r="BR242" s="545">
        <v>48.895417273966807</v>
      </c>
      <c r="BS242" s="545">
        <v>15.90654610949009</v>
      </c>
      <c r="BT242" s="545">
        <v>0</v>
      </c>
      <c r="BU242" s="545">
        <v>0</v>
      </c>
      <c r="BV242" s="545">
        <v>15.515413350335351</v>
      </c>
      <c r="BW242" s="545">
        <v>38.51475516009215</v>
      </c>
      <c r="BX242" s="556">
        <v>177.61190468592139</v>
      </c>
      <c r="BY242" s="555"/>
      <c r="BZ242" s="556">
        <v>2175.6819272539778</v>
      </c>
      <c r="CA242" s="556">
        <v>-1548.79</v>
      </c>
      <c r="CB242" s="556">
        <v>626.89192725397811</v>
      </c>
      <c r="CC242" s="600">
        <v>0.28813583428769179</v>
      </c>
      <c r="CD242" s="600"/>
      <c r="CE242" s="545">
        <v>0</v>
      </c>
      <c r="CF242" s="545">
        <v>0</v>
      </c>
      <c r="CG242" s="545">
        <v>11.004463685557081</v>
      </c>
      <c r="CH242" s="545">
        <v>19.82093441521118</v>
      </c>
      <c r="CI242" s="545">
        <v>0</v>
      </c>
      <c r="CJ242" s="556">
        <v>30.825398100768261</v>
      </c>
      <c r="CK242" s="545">
        <v>0</v>
      </c>
      <c r="CL242" s="545">
        <v>-0.98</v>
      </c>
      <c r="CM242" s="545">
        <v>-1.78</v>
      </c>
      <c r="CN242" s="545">
        <v>-0.98</v>
      </c>
      <c r="CO242" s="545">
        <v>-0.01</v>
      </c>
      <c r="CP242" s="545">
        <v>-17.579999999999998</v>
      </c>
      <c r="CQ242" s="545">
        <v>-38.922552071089378</v>
      </c>
      <c r="CR242" s="545">
        <v>-93.732362959299948</v>
      </c>
      <c r="CS242" s="545">
        <v>-75.921458845633225</v>
      </c>
      <c r="CT242" s="545">
        <v>-29.8</v>
      </c>
      <c r="CU242" s="545">
        <v>-11.42</v>
      </c>
      <c r="CV242" s="545">
        <v>-9.2251168703391535</v>
      </c>
      <c r="CW242" s="545">
        <v>-3.89</v>
      </c>
      <c r="CX242" s="545">
        <v>21.125771984903221</v>
      </c>
      <c r="CY242" s="545">
        <v>-1.7445591291571041</v>
      </c>
      <c r="CZ242" s="556">
        <v>-264.86027789061558</v>
      </c>
      <c r="DA242" s="545"/>
      <c r="DB242" s="556">
        <v>38.98255772202512</v>
      </c>
      <c r="DC242" s="556">
        <v>46.970840625668643</v>
      </c>
      <c r="DD242" s="545">
        <v>0</v>
      </c>
      <c r="DE242" s="554">
        <v>478.81044581182448</v>
      </c>
      <c r="DF242" s="545">
        <v>13.382909046029431</v>
      </c>
      <c r="DG242" s="556">
        <v>492.19335485785388</v>
      </c>
    </row>
    <row r="243" spans="1:111">
      <c r="A243" s="568">
        <v>751</v>
      </c>
      <c r="B243" s="576">
        <v>19</v>
      </c>
      <c r="C243" s="577">
        <v>2778</v>
      </c>
      <c r="D243" s="546" t="s">
        <v>274</v>
      </c>
      <c r="E243" s="578">
        <v>798382.51</v>
      </c>
      <c r="F243" s="578">
        <v>162158.57999999999</v>
      </c>
      <c r="G243" s="578">
        <v>1332052.3</v>
      </c>
      <c r="H243" s="578">
        <v>1357216.7</v>
      </c>
      <c r="I243" s="578">
        <v>169300.42</v>
      </c>
      <c r="J243" s="578">
        <v>112923.84</v>
      </c>
      <c r="K243" s="579">
        <v>3932034.35</v>
      </c>
      <c r="L243" s="545"/>
      <c r="M243" s="578">
        <v>186054.8856291924</v>
      </c>
      <c r="N243" s="578">
        <v>0</v>
      </c>
      <c r="O243" s="578">
        <v>0</v>
      </c>
      <c r="P243" s="578">
        <v>58109.33</v>
      </c>
      <c r="Q243" s="578">
        <v>1219649.6861214109</v>
      </c>
      <c r="R243" s="578">
        <v>0</v>
      </c>
      <c r="S243" s="571">
        <v>0</v>
      </c>
      <c r="T243" s="578">
        <v>62142.92457492018</v>
      </c>
      <c r="U243" s="578">
        <v>116269.74249999999</v>
      </c>
      <c r="V243" s="572">
        <v>1642226.5688255229</v>
      </c>
      <c r="W243" s="573"/>
      <c r="X243" s="574">
        <v>5574260.918825523</v>
      </c>
      <c r="Y243" s="555">
        <v>-4302538.62</v>
      </c>
      <c r="Z243" s="584">
        <v>1271722.2988255229</v>
      </c>
      <c r="AA243" s="600">
        <v>0.2281418680152974</v>
      </c>
      <c r="AB243" s="600"/>
      <c r="AC243" s="569">
        <v>147464.229528</v>
      </c>
      <c r="AD243" s="569">
        <v>0</v>
      </c>
      <c r="AE243" s="569">
        <v>22901.853603103322</v>
      </c>
      <c r="AF243" s="569">
        <v>54325.171675449426</v>
      </c>
      <c r="AG243" s="569">
        <v>0</v>
      </c>
      <c r="AH243" s="570">
        <v>224691.25480655269</v>
      </c>
      <c r="AI243" s="545"/>
      <c r="AJ243" s="545">
        <v>-2722.44</v>
      </c>
      <c r="AK243" s="545">
        <v>-4944.84</v>
      </c>
      <c r="AL243" s="545">
        <v>-2722.44</v>
      </c>
      <c r="AM243" s="545">
        <v>-27.78</v>
      </c>
      <c r="AN243" s="545">
        <v>-48837.24</v>
      </c>
      <c r="AO243" s="545">
        <v>-49644.065000000002</v>
      </c>
      <c r="AP243" s="545">
        <v>278470.92239572422</v>
      </c>
      <c r="AQ243" s="563">
        <v>-12160.24819051831</v>
      </c>
      <c r="AR243" s="563">
        <v>-82784.400000000009</v>
      </c>
      <c r="AS243" s="563">
        <v>-31724.76</v>
      </c>
      <c r="AT243" s="563">
        <v>-58041.961696079343</v>
      </c>
      <c r="AU243" s="563">
        <v>-10806.42</v>
      </c>
      <c r="AV243" s="563">
        <v>154249.62439920759</v>
      </c>
      <c r="AW243" s="563">
        <v>7649.5998011408446</v>
      </c>
      <c r="AX243" s="556">
        <v>135953.551709475</v>
      </c>
      <c r="AY243" s="545"/>
      <c r="AZ243" s="580">
        <v>1084651.895648449</v>
      </c>
      <c r="BA243" s="581">
        <v>290311.04050182772</v>
      </c>
      <c r="BB243" s="574"/>
      <c r="BC243" s="585">
        <v>3007330.0414918279</v>
      </c>
      <c r="BD243" s="563">
        <v>17579.162499999999</v>
      </c>
      <c r="BE243" s="574">
        <v>3024909.203991828</v>
      </c>
      <c r="BF243" s="594"/>
      <c r="BG243" s="545">
        <v>287.39471202303821</v>
      </c>
      <c r="BH243" s="545">
        <v>58.372419006479483</v>
      </c>
      <c r="BI243" s="545">
        <v>479.50046796256299</v>
      </c>
      <c r="BJ243" s="545">
        <v>488.55892728581711</v>
      </c>
      <c r="BK243" s="545">
        <v>60.943275737940958</v>
      </c>
      <c r="BL243" s="545">
        <v>40.649330453563707</v>
      </c>
      <c r="BM243" s="556">
        <v>1415.419132469402</v>
      </c>
      <c r="BN243" s="545"/>
      <c r="BO243" s="545">
        <v>66.974400874439311</v>
      </c>
      <c r="BP243" s="545">
        <v>0</v>
      </c>
      <c r="BQ243" s="545">
        <v>0</v>
      </c>
      <c r="BR243" s="545">
        <v>20.91768538516919</v>
      </c>
      <c r="BS243" s="545">
        <v>439.03876390259558</v>
      </c>
      <c r="BT243" s="545">
        <v>0</v>
      </c>
      <c r="BU243" s="545">
        <v>0</v>
      </c>
      <c r="BV243" s="545">
        <v>22.369663273909349</v>
      </c>
      <c r="BW243" s="545">
        <v>41.853758999280053</v>
      </c>
      <c r="BX243" s="556">
        <v>591.15427243539364</v>
      </c>
      <c r="BY243" s="555"/>
      <c r="BZ243" s="556">
        <v>2006.573404904796</v>
      </c>
      <c r="CA243" s="556">
        <v>-1548.79</v>
      </c>
      <c r="CB243" s="556">
        <v>457.78340490479587</v>
      </c>
      <c r="CC243" s="600">
        <v>0.2281418680152974</v>
      </c>
      <c r="CD243" s="600"/>
      <c r="CE243" s="545">
        <v>53.082875999999978</v>
      </c>
      <c r="CF243" s="545">
        <v>0</v>
      </c>
      <c r="CG243" s="545">
        <v>8.2440077764950761</v>
      </c>
      <c r="CH243" s="545">
        <v>19.55549736337273</v>
      </c>
      <c r="CI243" s="545">
        <v>0</v>
      </c>
      <c r="CJ243" s="556">
        <v>80.882381139867789</v>
      </c>
      <c r="CK243" s="545">
        <v>0</v>
      </c>
      <c r="CL243" s="545">
        <v>-0.98</v>
      </c>
      <c r="CM243" s="545">
        <v>-1.78</v>
      </c>
      <c r="CN243" s="545">
        <v>-0.98</v>
      </c>
      <c r="CO243" s="545">
        <v>-0.01</v>
      </c>
      <c r="CP243" s="545">
        <v>-17.579999999999998</v>
      </c>
      <c r="CQ243" s="545">
        <v>-17.870433765298781</v>
      </c>
      <c r="CR243" s="545">
        <v>100.2415127414414</v>
      </c>
      <c r="CS243" s="545">
        <v>-4.3773391614536754</v>
      </c>
      <c r="CT243" s="545">
        <v>-29.8</v>
      </c>
      <c r="CU243" s="545">
        <v>-11.42</v>
      </c>
      <c r="CV243" s="545">
        <v>-20.893434735809699</v>
      </c>
      <c r="CW243" s="545">
        <v>-3.89</v>
      </c>
      <c r="CX243" s="545">
        <v>55.525422749894751</v>
      </c>
      <c r="CY243" s="545">
        <v>2.7536356375596989</v>
      </c>
      <c r="CZ243" s="556">
        <v>48.939363466333681</v>
      </c>
      <c r="DA243" s="545"/>
      <c r="DB243" s="556">
        <v>390.44344695768518</v>
      </c>
      <c r="DC243" s="556">
        <v>104.50361429151469</v>
      </c>
      <c r="DD243" s="545">
        <v>0</v>
      </c>
      <c r="DE243" s="554">
        <v>1082.5522107601971</v>
      </c>
      <c r="DF243" s="545">
        <v>6.3279922606191503</v>
      </c>
      <c r="DG243" s="556">
        <v>1088.880203020816</v>
      </c>
    </row>
    <row r="244" spans="1:111">
      <c r="A244" s="568">
        <v>753</v>
      </c>
      <c r="B244" s="576">
        <v>1</v>
      </c>
      <c r="C244" s="577">
        <v>22826</v>
      </c>
      <c r="D244" s="546" t="s">
        <v>275</v>
      </c>
      <c r="E244" s="578">
        <v>11572061.1</v>
      </c>
      <c r="F244" s="578">
        <v>2336991.2999999998</v>
      </c>
      <c r="G244" s="578">
        <v>13320523</v>
      </c>
      <c r="H244" s="578">
        <v>13004351.85</v>
      </c>
      <c r="I244" s="578">
        <v>1314658.8400000001</v>
      </c>
      <c r="J244" s="578">
        <v>1185958.53</v>
      </c>
      <c r="K244" s="579">
        <v>42734544.619999997</v>
      </c>
      <c r="L244" s="545"/>
      <c r="M244" s="578">
        <v>1136316.289418262</v>
      </c>
      <c r="N244" s="578">
        <v>514913.47320000012</v>
      </c>
      <c r="O244" s="578">
        <v>1877631.777</v>
      </c>
      <c r="P244" s="578">
        <v>3470529.64</v>
      </c>
      <c r="Q244" s="578">
        <v>286559.04329035041</v>
      </c>
      <c r="R244" s="578">
        <v>0</v>
      </c>
      <c r="S244" s="571">
        <v>60351.420000000013</v>
      </c>
      <c r="T244" s="578">
        <v>596716.74876954441</v>
      </c>
      <c r="U244" s="578">
        <v>812441.90000000014</v>
      </c>
      <c r="V244" s="572">
        <v>8755460.2916781567</v>
      </c>
      <c r="W244" s="573"/>
      <c r="X244" s="574">
        <v>51490004.911678173</v>
      </c>
      <c r="Y244" s="555">
        <v>-35352680.539999999</v>
      </c>
      <c r="Z244" s="584">
        <v>16137324.37167817</v>
      </c>
      <c r="AA244" s="600">
        <v>0.31340693012865012</v>
      </c>
      <c r="AB244" s="600"/>
      <c r="AC244" s="569">
        <v>0</v>
      </c>
      <c r="AD244" s="569">
        <v>0</v>
      </c>
      <c r="AE244" s="569">
        <v>199023.6536821659</v>
      </c>
      <c r="AF244" s="569">
        <v>431067.69300851331</v>
      </c>
      <c r="AG244" s="569">
        <v>236853.61920521909</v>
      </c>
      <c r="AH244" s="570">
        <v>866944.96589589829</v>
      </c>
      <c r="AI244" s="545"/>
      <c r="AJ244" s="545">
        <v>-22369.48</v>
      </c>
      <c r="AK244" s="545">
        <v>-40630.28</v>
      </c>
      <c r="AL244" s="545">
        <v>-22369.48</v>
      </c>
      <c r="AM244" s="545">
        <v>-228.26</v>
      </c>
      <c r="AN244" s="545">
        <v>-401281.08</v>
      </c>
      <c r="AO244" s="545">
        <v>-798825.54029999999</v>
      </c>
      <c r="AP244" s="545">
        <v>6620333.6686252933</v>
      </c>
      <c r="AQ244" s="563">
        <v>2833985.672136222</v>
      </c>
      <c r="AR244" s="563">
        <v>-680214.8</v>
      </c>
      <c r="AS244" s="563">
        <v>-260672.92</v>
      </c>
      <c r="AT244" s="563">
        <v>-492296.40777757508</v>
      </c>
      <c r="AU244" s="563">
        <v>-88793.14</v>
      </c>
      <c r="AV244" s="563">
        <v>341565.96070901002</v>
      </c>
      <c r="AW244" s="563">
        <v>-88577.049600668659</v>
      </c>
      <c r="AX244" s="556">
        <v>6899626.8637922835</v>
      </c>
      <c r="AY244" s="545"/>
      <c r="AZ244" s="580">
        <v>-858867.14024236659</v>
      </c>
      <c r="BA244" s="581">
        <v>1245004.7388460401</v>
      </c>
      <c r="BB244" s="574"/>
      <c r="BC244" s="585">
        <v>24290033.79997002</v>
      </c>
      <c r="BD244" s="563">
        <v>-80263.452499999665</v>
      </c>
      <c r="BE244" s="574">
        <v>24209770.347470019</v>
      </c>
      <c r="BF244" s="594"/>
      <c r="BG244" s="545">
        <v>506.96841759397182</v>
      </c>
      <c r="BH244" s="545">
        <v>102.3828660299658</v>
      </c>
      <c r="BI244" s="545">
        <v>583.56799263997198</v>
      </c>
      <c r="BJ244" s="545">
        <v>569.71663234907555</v>
      </c>
      <c r="BK244" s="545">
        <v>57.594797161132043</v>
      </c>
      <c r="BL244" s="545">
        <v>51.956476386576703</v>
      </c>
      <c r="BM244" s="556">
        <v>1872.187182160694</v>
      </c>
      <c r="BN244" s="545"/>
      <c r="BO244" s="545">
        <v>49.781665180857878</v>
      </c>
      <c r="BP244" s="545">
        <v>22.558199999999999</v>
      </c>
      <c r="BQ244" s="545">
        <v>82.25846740559011</v>
      </c>
      <c r="BR244" s="545">
        <v>152.04283010601949</v>
      </c>
      <c r="BS244" s="545">
        <v>12.554063054865081</v>
      </c>
      <c r="BT244" s="545">
        <v>0</v>
      </c>
      <c r="BU244" s="545">
        <v>2.6439770437220722</v>
      </c>
      <c r="BV244" s="545">
        <v>26.141976201241761</v>
      </c>
      <c r="BW244" s="545">
        <v>35.59282835363183</v>
      </c>
      <c r="BX244" s="556">
        <v>383.57400734592818</v>
      </c>
      <c r="BY244" s="555"/>
      <c r="BZ244" s="556">
        <v>2255.761189506622</v>
      </c>
      <c r="CA244" s="556">
        <v>-1548.79</v>
      </c>
      <c r="CB244" s="556">
        <v>706.97118950662252</v>
      </c>
      <c r="CC244" s="600">
        <v>0.31340693012865001</v>
      </c>
      <c r="CD244" s="600"/>
      <c r="CE244" s="545">
        <v>0</v>
      </c>
      <c r="CF244" s="545">
        <v>0</v>
      </c>
      <c r="CG244" s="545">
        <v>8.71916471051283</v>
      </c>
      <c r="CH244" s="545">
        <v>18.884942303010309</v>
      </c>
      <c r="CI244" s="545">
        <v>10.376483799405021</v>
      </c>
      <c r="CJ244" s="556">
        <v>37.980590812928163</v>
      </c>
      <c r="CK244" s="545">
        <v>0</v>
      </c>
      <c r="CL244" s="545">
        <v>-0.98</v>
      </c>
      <c r="CM244" s="545">
        <v>-1.78</v>
      </c>
      <c r="CN244" s="545">
        <v>-0.98</v>
      </c>
      <c r="CO244" s="545">
        <v>-0.01</v>
      </c>
      <c r="CP244" s="545">
        <v>-17.579999999999998</v>
      </c>
      <c r="CQ244" s="545">
        <v>-34.996299846666084</v>
      </c>
      <c r="CR244" s="545">
        <v>290.03477037699531</v>
      </c>
      <c r="CS244" s="545">
        <v>124.1560357546755</v>
      </c>
      <c r="CT244" s="545">
        <v>-29.8</v>
      </c>
      <c r="CU244" s="545">
        <v>-11.42</v>
      </c>
      <c r="CV244" s="545">
        <v>-21.567353359220849</v>
      </c>
      <c r="CW244" s="545">
        <v>-3.89</v>
      </c>
      <c r="CX244" s="545">
        <v>14.963899093534129</v>
      </c>
      <c r="CY244" s="545">
        <v>-3.8805331464412798</v>
      </c>
      <c r="CZ244" s="556">
        <v>302.27051887287672</v>
      </c>
      <c r="DA244" s="545"/>
      <c r="DB244" s="556">
        <v>-37.626703769489467</v>
      </c>
      <c r="DC244" s="556">
        <v>54.543272533340939</v>
      </c>
      <c r="DD244" s="545">
        <v>0</v>
      </c>
      <c r="DE244" s="554">
        <v>1064.138867956279</v>
      </c>
      <c r="DF244" s="545">
        <v>-3.5163170288267618</v>
      </c>
      <c r="DG244" s="556">
        <v>1060.622550927452</v>
      </c>
    </row>
    <row r="245" spans="1:111">
      <c r="A245" s="568">
        <v>755</v>
      </c>
      <c r="B245" s="576">
        <v>1</v>
      </c>
      <c r="C245" s="577">
        <v>6182</v>
      </c>
      <c r="D245" s="546" t="s">
        <v>276</v>
      </c>
      <c r="E245" s="578">
        <v>2745000.54</v>
      </c>
      <c r="F245" s="578">
        <v>486475.74</v>
      </c>
      <c r="G245" s="578">
        <v>3514003</v>
      </c>
      <c r="H245" s="578">
        <v>3600779</v>
      </c>
      <c r="I245" s="578">
        <v>360579.7</v>
      </c>
      <c r="J245" s="578">
        <v>310970.90999999997</v>
      </c>
      <c r="K245" s="579">
        <v>11017808.890000001</v>
      </c>
      <c r="L245" s="545"/>
      <c r="M245" s="578">
        <v>259485.52540746919</v>
      </c>
      <c r="N245" s="578">
        <v>139454.79240000001</v>
      </c>
      <c r="O245" s="578">
        <v>485516.91600000003</v>
      </c>
      <c r="P245" s="578">
        <v>1066005.6399999999</v>
      </c>
      <c r="Q245" s="578">
        <v>203764.25862136291</v>
      </c>
      <c r="R245" s="578">
        <v>0</v>
      </c>
      <c r="S245" s="571">
        <v>0</v>
      </c>
      <c r="T245" s="578">
        <v>208534.04074786601</v>
      </c>
      <c r="U245" s="578">
        <v>177831.71</v>
      </c>
      <c r="V245" s="572">
        <v>2540592.8831766979</v>
      </c>
      <c r="W245" s="573"/>
      <c r="X245" s="574">
        <v>13558401.7731767</v>
      </c>
      <c r="Y245" s="555">
        <v>-9574619.7799999993</v>
      </c>
      <c r="Z245" s="584">
        <v>3983781.9931766992</v>
      </c>
      <c r="AA245" s="600">
        <v>0.29382386359563589</v>
      </c>
      <c r="AB245" s="600"/>
      <c r="AC245" s="569">
        <v>0</v>
      </c>
      <c r="AD245" s="569">
        <v>0</v>
      </c>
      <c r="AE245" s="569">
        <v>37832.975192910068</v>
      </c>
      <c r="AF245" s="569">
        <v>130589.7911938092</v>
      </c>
      <c r="AG245" s="569">
        <v>0</v>
      </c>
      <c r="AH245" s="570">
        <v>168422.7663867193</v>
      </c>
      <c r="AI245" s="545"/>
      <c r="AJ245" s="545">
        <v>-6058.36</v>
      </c>
      <c r="AK245" s="545">
        <v>-11003.96</v>
      </c>
      <c r="AL245" s="545">
        <v>-6058.36</v>
      </c>
      <c r="AM245" s="545">
        <v>-61.82</v>
      </c>
      <c r="AN245" s="545">
        <v>-108679.56</v>
      </c>
      <c r="AO245" s="545">
        <v>-188733.04</v>
      </c>
      <c r="AP245" s="545">
        <v>948316.28074108204</v>
      </c>
      <c r="AQ245" s="563">
        <v>825005.51290088997</v>
      </c>
      <c r="AR245" s="563">
        <v>-184223.6</v>
      </c>
      <c r="AS245" s="563">
        <v>-70598.44</v>
      </c>
      <c r="AT245" s="563">
        <v>-110972.66096169309</v>
      </c>
      <c r="AU245" s="563">
        <v>-24047.98</v>
      </c>
      <c r="AV245" s="563">
        <v>93995.482876760303</v>
      </c>
      <c r="AW245" s="563">
        <v>-45190.090913053413</v>
      </c>
      <c r="AX245" s="556">
        <v>1111689.4046439859</v>
      </c>
      <c r="AY245" s="545"/>
      <c r="AZ245" s="580">
        <v>-69120.941308076755</v>
      </c>
      <c r="BA245" s="581">
        <v>421899.89454844681</v>
      </c>
      <c r="BB245" s="574"/>
      <c r="BC245" s="585">
        <v>5616673.1174477739</v>
      </c>
      <c r="BD245" s="563">
        <v>-1205294.5175000001</v>
      </c>
      <c r="BE245" s="574">
        <v>4411378.5999477739</v>
      </c>
      <c r="BF245" s="594"/>
      <c r="BG245" s="545">
        <v>444.0311452604335</v>
      </c>
      <c r="BH245" s="545">
        <v>78.692290520867033</v>
      </c>
      <c r="BI245" s="545">
        <v>568.42494338401809</v>
      </c>
      <c r="BJ245" s="545">
        <v>582.46182465221614</v>
      </c>
      <c r="BK245" s="545">
        <v>58.327353607246849</v>
      </c>
      <c r="BL245" s="545">
        <v>50.302638304755739</v>
      </c>
      <c r="BM245" s="556">
        <v>1782.2401957295369</v>
      </c>
      <c r="BN245" s="545"/>
      <c r="BO245" s="545">
        <v>41.974365158115369</v>
      </c>
      <c r="BP245" s="545">
        <v>22.558199999999999</v>
      </c>
      <c r="BQ245" s="545">
        <v>78.537191200258818</v>
      </c>
      <c r="BR245" s="545">
        <v>172.4370171465545</v>
      </c>
      <c r="BS245" s="545">
        <v>32.960895927104957</v>
      </c>
      <c r="BT245" s="545">
        <v>0</v>
      </c>
      <c r="BU245" s="545">
        <v>0</v>
      </c>
      <c r="BV245" s="545">
        <v>33.732455636989002</v>
      </c>
      <c r="BW245" s="545">
        <v>28.766048204464582</v>
      </c>
      <c r="BX245" s="556">
        <v>410.96617327348719</v>
      </c>
      <c r="BY245" s="555"/>
      <c r="BZ245" s="556">
        <v>2193.206369003025</v>
      </c>
      <c r="CA245" s="556">
        <v>-1548.79</v>
      </c>
      <c r="CB245" s="556">
        <v>644.41636900302467</v>
      </c>
      <c r="CC245" s="600">
        <v>0.29382386359563589</v>
      </c>
      <c r="CD245" s="600"/>
      <c r="CE245" s="545">
        <v>0</v>
      </c>
      <c r="CF245" s="545">
        <v>0</v>
      </c>
      <c r="CG245" s="545">
        <v>6.1198601088498981</v>
      </c>
      <c r="CH245" s="545">
        <v>21.124197863767261</v>
      </c>
      <c r="CI245" s="545">
        <v>0</v>
      </c>
      <c r="CJ245" s="556">
        <v>27.24405797261716</v>
      </c>
      <c r="CK245" s="545">
        <v>0</v>
      </c>
      <c r="CL245" s="545">
        <v>-0.98</v>
      </c>
      <c r="CM245" s="545">
        <v>-1.78</v>
      </c>
      <c r="CN245" s="545">
        <v>-0.98</v>
      </c>
      <c r="CO245" s="545">
        <v>-0.01</v>
      </c>
      <c r="CP245" s="545">
        <v>-17.579999999999998</v>
      </c>
      <c r="CQ245" s="545">
        <v>-30.529446780977029</v>
      </c>
      <c r="CR245" s="545">
        <v>153.39959248480781</v>
      </c>
      <c r="CS245" s="545">
        <v>133.45284906193629</v>
      </c>
      <c r="CT245" s="545">
        <v>-29.8</v>
      </c>
      <c r="CU245" s="545">
        <v>-11.42</v>
      </c>
      <c r="CV245" s="545">
        <v>-17.95093189286527</v>
      </c>
      <c r="CW245" s="545">
        <v>-3.89</v>
      </c>
      <c r="CX245" s="545">
        <v>15.20470444463932</v>
      </c>
      <c r="CY245" s="545">
        <v>-7.3099467669125548</v>
      </c>
      <c r="CZ245" s="556">
        <v>179.82682055062861</v>
      </c>
      <c r="DA245" s="545"/>
      <c r="DB245" s="556">
        <v>-11.180999888074529</v>
      </c>
      <c r="DC245" s="556">
        <v>68.246505103275126</v>
      </c>
      <c r="DD245" s="545">
        <v>0</v>
      </c>
      <c r="DE245" s="554">
        <v>908.55275274147107</v>
      </c>
      <c r="DF245" s="545">
        <v>-194.9683787609188</v>
      </c>
      <c r="DG245" s="556">
        <v>713.58437398055219</v>
      </c>
    </row>
    <row r="246" spans="1:111">
      <c r="A246" s="568">
        <v>758</v>
      </c>
      <c r="B246" s="576">
        <v>19</v>
      </c>
      <c r="C246" s="577">
        <v>8127</v>
      </c>
      <c r="D246" s="546" t="s">
        <v>277</v>
      </c>
      <c r="E246" s="578">
        <v>2843677.03</v>
      </c>
      <c r="F246" s="578">
        <v>543708.17999999993</v>
      </c>
      <c r="G246" s="578">
        <v>3906263.8</v>
      </c>
      <c r="H246" s="578">
        <v>3573080.7</v>
      </c>
      <c r="I246" s="578">
        <v>492733.74</v>
      </c>
      <c r="J246" s="578">
        <v>377589.09</v>
      </c>
      <c r="K246" s="579">
        <v>11737052.539999999</v>
      </c>
      <c r="L246" s="545"/>
      <c r="M246" s="578">
        <v>359843.40973823128</v>
      </c>
      <c r="N246" s="578">
        <v>0</v>
      </c>
      <c r="O246" s="578">
        <v>0</v>
      </c>
      <c r="P246" s="578">
        <v>442833.17</v>
      </c>
      <c r="Q246" s="578">
        <v>7398820.8000000007</v>
      </c>
      <c r="R246" s="578">
        <v>0</v>
      </c>
      <c r="S246" s="571">
        <v>0</v>
      </c>
      <c r="T246" s="578">
        <v>191857.18753178231</v>
      </c>
      <c r="U246" s="578">
        <v>281650.71750000003</v>
      </c>
      <c r="V246" s="572">
        <v>8675005.2847700138</v>
      </c>
      <c r="W246" s="573"/>
      <c r="X246" s="574">
        <v>20412057.824770011</v>
      </c>
      <c r="Y246" s="555">
        <v>-12587016.33</v>
      </c>
      <c r="Z246" s="584">
        <v>7825041.4947700109</v>
      </c>
      <c r="AA246" s="600">
        <v>0.3833538765148084</v>
      </c>
      <c r="AB246" s="600"/>
      <c r="AC246" s="569">
        <v>1187954.91755325</v>
      </c>
      <c r="AD246" s="569">
        <v>126337.44</v>
      </c>
      <c r="AE246" s="569">
        <v>121731.0110536201</v>
      </c>
      <c r="AF246" s="569">
        <v>150421.10506379011</v>
      </c>
      <c r="AG246" s="569">
        <v>0</v>
      </c>
      <c r="AH246" s="570">
        <v>1586444.4736706601</v>
      </c>
      <c r="AI246" s="545"/>
      <c r="AJ246" s="545">
        <v>-7964.46</v>
      </c>
      <c r="AK246" s="545">
        <v>-14466.06</v>
      </c>
      <c r="AL246" s="545">
        <v>-7964.46</v>
      </c>
      <c r="AM246" s="545">
        <v>-81.27</v>
      </c>
      <c r="AN246" s="545">
        <v>-142872.66</v>
      </c>
      <c r="AO246" s="545">
        <v>-158945.83499999999</v>
      </c>
      <c r="AP246" s="545">
        <v>-2318562.9125566762</v>
      </c>
      <c r="AQ246" s="563">
        <v>-668284.20715145709</v>
      </c>
      <c r="AR246" s="563">
        <v>-242184.6</v>
      </c>
      <c r="AS246" s="563">
        <v>-92810.34</v>
      </c>
      <c r="AT246" s="563">
        <v>-114840.46462836731</v>
      </c>
      <c r="AU246" s="563">
        <v>-31614.03</v>
      </c>
      <c r="AV246" s="563">
        <v>288221.85638741188</v>
      </c>
      <c r="AW246" s="563">
        <v>21416.871468503548</v>
      </c>
      <c r="AX246" s="556">
        <v>-3490952.5714805848</v>
      </c>
      <c r="AY246" s="545"/>
      <c r="AZ246" s="580">
        <v>-544703.30162974889</v>
      </c>
      <c r="BA246" s="581">
        <v>916688.78108532925</v>
      </c>
      <c r="BB246" s="574"/>
      <c r="BC246" s="585">
        <v>6292518.8764156662</v>
      </c>
      <c r="BD246" s="563">
        <v>-104061.575</v>
      </c>
      <c r="BE246" s="574">
        <v>6188457.301415666</v>
      </c>
      <c r="BF246" s="594"/>
      <c r="BG246" s="545">
        <v>349.90488864279558</v>
      </c>
      <c r="BH246" s="545">
        <v>66.901461794019923</v>
      </c>
      <c r="BI246" s="545">
        <v>480.65261474098679</v>
      </c>
      <c r="BJ246" s="545">
        <v>439.65555555555551</v>
      </c>
      <c r="BK246" s="545">
        <v>60.629228497600593</v>
      </c>
      <c r="BL246" s="545">
        <v>46.461066814322628</v>
      </c>
      <c r="BM246" s="556">
        <v>1444.2048160452809</v>
      </c>
      <c r="BN246" s="545"/>
      <c r="BO246" s="545">
        <v>44.277520578101552</v>
      </c>
      <c r="BP246" s="545">
        <v>0</v>
      </c>
      <c r="BQ246" s="545">
        <v>0</v>
      </c>
      <c r="BR246" s="545">
        <v>54.489131290759197</v>
      </c>
      <c r="BS246" s="545">
        <v>910.40000000000009</v>
      </c>
      <c r="BT246" s="545">
        <v>0</v>
      </c>
      <c r="BU246" s="545">
        <v>0</v>
      </c>
      <c r="BV246" s="545">
        <v>23.607381263908241</v>
      </c>
      <c r="BW246" s="545">
        <v>34.656172942045039</v>
      </c>
      <c r="BX246" s="556">
        <v>1067.4302060748139</v>
      </c>
      <c r="BY246" s="555"/>
      <c r="BZ246" s="556">
        <v>2511.6350221200951</v>
      </c>
      <c r="CA246" s="556">
        <v>-1548.79</v>
      </c>
      <c r="CB246" s="556">
        <v>962.84502212009488</v>
      </c>
      <c r="CC246" s="600">
        <v>0.38335387651480829</v>
      </c>
      <c r="CD246" s="600"/>
      <c r="CE246" s="545">
        <v>146.17385475</v>
      </c>
      <c r="CF246" s="545">
        <v>15.54539682539682</v>
      </c>
      <c r="CG246" s="545">
        <v>14.97859124567738</v>
      </c>
      <c r="CH246" s="545">
        <v>18.50881076212503</v>
      </c>
      <c r="CI246" s="545">
        <v>0</v>
      </c>
      <c r="CJ246" s="556">
        <v>195.2066535831992</v>
      </c>
      <c r="CK246" s="545">
        <v>0</v>
      </c>
      <c r="CL246" s="545">
        <v>-0.98</v>
      </c>
      <c r="CM246" s="545">
        <v>-1.78</v>
      </c>
      <c r="CN246" s="545">
        <v>-0.98</v>
      </c>
      <c r="CO246" s="545">
        <v>-0.01</v>
      </c>
      <c r="CP246" s="545">
        <v>-17.579999999999998</v>
      </c>
      <c r="CQ246" s="545">
        <v>-19.55775009228498</v>
      </c>
      <c r="CR246" s="545">
        <v>-285.29136367130252</v>
      </c>
      <c r="CS246" s="545">
        <v>-82.230122696131062</v>
      </c>
      <c r="CT246" s="545">
        <v>-29.8</v>
      </c>
      <c r="CU246" s="545">
        <v>-11.42</v>
      </c>
      <c r="CV246" s="545">
        <v>-14.13073269698133</v>
      </c>
      <c r="CW246" s="545">
        <v>-3.89</v>
      </c>
      <c r="CX246" s="545">
        <v>35.464729468120083</v>
      </c>
      <c r="CY246" s="545">
        <v>2.6352739594565708</v>
      </c>
      <c r="CZ246" s="556">
        <v>-429.54996572912319</v>
      </c>
      <c r="DA246" s="545"/>
      <c r="DB246" s="556">
        <v>-67.023908161652386</v>
      </c>
      <c r="DC246" s="556">
        <v>112.79546955645741</v>
      </c>
      <c r="DD246" s="545">
        <v>0</v>
      </c>
      <c r="DE246" s="554">
        <v>774.27327136897577</v>
      </c>
      <c r="DF246" s="545">
        <v>-12.80442660268241</v>
      </c>
      <c r="DG246" s="556">
        <v>761.46884476629339</v>
      </c>
    </row>
    <row r="247" spans="1:111">
      <c r="A247" s="568">
        <v>759</v>
      </c>
      <c r="B247" s="576">
        <v>14</v>
      </c>
      <c r="C247" s="577">
        <v>1800</v>
      </c>
      <c r="D247" s="546" t="s">
        <v>278</v>
      </c>
      <c r="E247" s="578">
        <v>681764.84</v>
      </c>
      <c r="F247" s="578">
        <v>143081.1</v>
      </c>
      <c r="G247" s="578">
        <v>1078717.2</v>
      </c>
      <c r="H247" s="578">
        <v>914043.9</v>
      </c>
      <c r="I247" s="578">
        <v>106102.42</v>
      </c>
      <c r="J247" s="578">
        <v>73589.849999999991</v>
      </c>
      <c r="K247" s="579">
        <v>2997299.31</v>
      </c>
      <c r="L247" s="545"/>
      <c r="M247" s="578">
        <v>81611.832433971387</v>
      </c>
      <c r="N247" s="578">
        <v>0</v>
      </c>
      <c r="O247" s="578">
        <v>0</v>
      </c>
      <c r="P247" s="578">
        <v>50094.25</v>
      </c>
      <c r="Q247" s="578">
        <v>465655.28169853619</v>
      </c>
      <c r="R247" s="578">
        <v>0</v>
      </c>
      <c r="S247" s="571">
        <v>0</v>
      </c>
      <c r="T247" s="578">
        <v>44517.045716552639</v>
      </c>
      <c r="U247" s="578">
        <v>58669.372499999998</v>
      </c>
      <c r="V247" s="572">
        <v>700547.78234906041</v>
      </c>
      <c r="W247" s="573"/>
      <c r="X247" s="574">
        <v>3697847.0923490599</v>
      </c>
      <c r="Y247" s="555">
        <v>-2787822</v>
      </c>
      <c r="Z247" s="584">
        <v>910025.09234906035</v>
      </c>
      <c r="AA247" s="600">
        <v>0.24609592274162051</v>
      </c>
      <c r="AB247" s="600"/>
      <c r="AC247" s="569">
        <v>215057.997</v>
      </c>
      <c r="AD247" s="569">
        <v>0</v>
      </c>
      <c r="AE247" s="569">
        <v>24749.97902824085</v>
      </c>
      <c r="AF247" s="569">
        <v>30513.950351753101</v>
      </c>
      <c r="AG247" s="569">
        <v>0</v>
      </c>
      <c r="AH247" s="570">
        <v>270321.92637999402</v>
      </c>
      <c r="AI247" s="545"/>
      <c r="AJ247" s="545">
        <v>-1764</v>
      </c>
      <c r="AK247" s="545">
        <v>-3204</v>
      </c>
      <c r="AL247" s="545">
        <v>-1764</v>
      </c>
      <c r="AM247" s="545">
        <v>-18</v>
      </c>
      <c r="AN247" s="545">
        <v>-31644</v>
      </c>
      <c r="AO247" s="545">
        <v>-61283.360000000001</v>
      </c>
      <c r="AP247" s="545">
        <v>82997.477848417751</v>
      </c>
      <c r="AQ247" s="563">
        <v>-81873.787123462927</v>
      </c>
      <c r="AR247" s="563">
        <v>-53640</v>
      </c>
      <c r="AS247" s="563">
        <v>-20556</v>
      </c>
      <c r="AT247" s="563">
        <v>-38112.326472404377</v>
      </c>
      <c r="AU247" s="563">
        <v>-7002</v>
      </c>
      <c r="AV247" s="563">
        <v>104922.27628552591</v>
      </c>
      <c r="AW247" s="563">
        <v>5077.77860597986</v>
      </c>
      <c r="AX247" s="556">
        <v>-107863.9408559438</v>
      </c>
      <c r="AY247" s="545"/>
      <c r="AZ247" s="580">
        <v>711604.02344985679</v>
      </c>
      <c r="BA247" s="581">
        <v>379302.95941528509</v>
      </c>
      <c r="BB247" s="574"/>
      <c r="BC247" s="585">
        <v>2163390.060738252</v>
      </c>
      <c r="BD247" s="563">
        <v>379939.58750000002</v>
      </c>
      <c r="BE247" s="574">
        <v>2543329.6482382519</v>
      </c>
      <c r="BF247" s="594"/>
      <c r="BG247" s="545">
        <v>378.75824444444441</v>
      </c>
      <c r="BH247" s="545">
        <v>79.489500000000007</v>
      </c>
      <c r="BI247" s="545">
        <v>599.28733333333332</v>
      </c>
      <c r="BJ247" s="545">
        <v>507.80216666666672</v>
      </c>
      <c r="BK247" s="545">
        <v>58.945788888888877</v>
      </c>
      <c r="BL247" s="545">
        <v>40.883249999999997</v>
      </c>
      <c r="BM247" s="556">
        <v>1665.166283333333</v>
      </c>
      <c r="BN247" s="545"/>
      <c r="BO247" s="545">
        <v>45.339906907761879</v>
      </c>
      <c r="BP247" s="545">
        <v>0</v>
      </c>
      <c r="BQ247" s="545">
        <v>0</v>
      </c>
      <c r="BR247" s="545">
        <v>27.830138888888889</v>
      </c>
      <c r="BS247" s="545">
        <v>258.69737872140911</v>
      </c>
      <c r="BT247" s="545">
        <v>0</v>
      </c>
      <c r="BU247" s="545">
        <v>0</v>
      </c>
      <c r="BV247" s="545">
        <v>24.731692064751471</v>
      </c>
      <c r="BW247" s="545">
        <v>32.594095833333327</v>
      </c>
      <c r="BX247" s="556">
        <v>389.19321241614472</v>
      </c>
      <c r="BY247" s="555"/>
      <c r="BZ247" s="556">
        <v>2054.3594957494779</v>
      </c>
      <c r="CA247" s="556">
        <v>-1548.79</v>
      </c>
      <c r="CB247" s="556">
        <v>505.56949574947799</v>
      </c>
      <c r="CC247" s="600">
        <v>0.24609592274162051</v>
      </c>
      <c r="CD247" s="600"/>
      <c r="CE247" s="545">
        <v>119.476665</v>
      </c>
      <c r="CF247" s="545">
        <v>0</v>
      </c>
      <c r="CG247" s="545">
        <v>13.74998834902269</v>
      </c>
      <c r="CH247" s="545">
        <v>16.952194639862832</v>
      </c>
      <c r="CI247" s="545">
        <v>0</v>
      </c>
      <c r="CJ247" s="556">
        <v>150.17884798888551</v>
      </c>
      <c r="CK247" s="545">
        <v>0</v>
      </c>
      <c r="CL247" s="545">
        <v>-0.98</v>
      </c>
      <c r="CM247" s="545">
        <v>-1.78</v>
      </c>
      <c r="CN247" s="545">
        <v>-0.98</v>
      </c>
      <c r="CO247" s="545">
        <v>-0.01</v>
      </c>
      <c r="CP247" s="545">
        <v>-17.579999999999998</v>
      </c>
      <c r="CQ247" s="545">
        <v>-34.046311111111109</v>
      </c>
      <c r="CR247" s="545">
        <v>46.10970991578764</v>
      </c>
      <c r="CS247" s="545">
        <v>-45.48543729081274</v>
      </c>
      <c r="CT247" s="545">
        <v>-29.8</v>
      </c>
      <c r="CU247" s="545">
        <v>-11.42</v>
      </c>
      <c r="CV247" s="545">
        <v>-21.173514706891321</v>
      </c>
      <c r="CW247" s="545">
        <v>-3.89</v>
      </c>
      <c r="CX247" s="545">
        <v>58.290153491958833</v>
      </c>
      <c r="CY247" s="545">
        <v>2.820988114433256</v>
      </c>
      <c r="CZ247" s="556">
        <v>-59.924411586635443</v>
      </c>
      <c r="DA247" s="545"/>
      <c r="DB247" s="556">
        <v>395.33556858325369</v>
      </c>
      <c r="DC247" s="556">
        <v>210.7238663418251</v>
      </c>
      <c r="DD247" s="545">
        <v>0</v>
      </c>
      <c r="DE247" s="554">
        <v>1201.883367076807</v>
      </c>
      <c r="DF247" s="545">
        <v>211.0775486111111</v>
      </c>
      <c r="DG247" s="556">
        <v>1412.960915687918</v>
      </c>
    </row>
    <row r="248" spans="1:111">
      <c r="A248" s="568">
        <v>761</v>
      </c>
      <c r="B248" s="576">
        <v>2</v>
      </c>
      <c r="C248" s="577">
        <v>8429</v>
      </c>
      <c r="D248" s="546" t="s">
        <v>279</v>
      </c>
      <c r="E248" s="578">
        <v>2727059.36</v>
      </c>
      <c r="F248" s="578">
        <v>629556.84</v>
      </c>
      <c r="G248" s="578">
        <v>4061533.7</v>
      </c>
      <c r="H248" s="578">
        <v>3434589.2</v>
      </c>
      <c r="I248" s="578">
        <v>513589.08</v>
      </c>
      <c r="J248" s="578">
        <v>360375.09</v>
      </c>
      <c r="K248" s="579">
        <v>11726703.27</v>
      </c>
      <c r="L248" s="545"/>
      <c r="M248" s="578">
        <v>568465.50519636727</v>
      </c>
      <c r="N248" s="578">
        <v>0</v>
      </c>
      <c r="O248" s="578">
        <v>0</v>
      </c>
      <c r="P248" s="578">
        <v>1130126.28</v>
      </c>
      <c r="Q248" s="578">
        <v>563601.8325449744</v>
      </c>
      <c r="R248" s="578">
        <v>0</v>
      </c>
      <c r="S248" s="571">
        <v>0</v>
      </c>
      <c r="T248" s="578">
        <v>338758.62695743731</v>
      </c>
      <c r="U248" s="578">
        <v>366353.44500000001</v>
      </c>
      <c r="V248" s="572">
        <v>2967305.689698779</v>
      </c>
      <c r="W248" s="573"/>
      <c r="X248" s="574">
        <v>14694008.95969878</v>
      </c>
      <c r="Y248" s="555">
        <v>-13054750.91</v>
      </c>
      <c r="Z248" s="584">
        <v>1639258.049698777</v>
      </c>
      <c r="AA248" s="600">
        <v>0.1115596195833803</v>
      </c>
      <c r="AB248" s="600"/>
      <c r="AC248" s="569">
        <v>0</v>
      </c>
      <c r="AD248" s="569">
        <v>0</v>
      </c>
      <c r="AE248" s="569">
        <v>100668.1153943094</v>
      </c>
      <c r="AF248" s="569">
        <v>151831.09043044789</v>
      </c>
      <c r="AG248" s="569">
        <v>0</v>
      </c>
      <c r="AH248" s="570">
        <v>252499.20582475729</v>
      </c>
      <c r="AI248" s="545"/>
      <c r="AJ248" s="545">
        <v>-8260.42</v>
      </c>
      <c r="AK248" s="545">
        <v>-15003.62</v>
      </c>
      <c r="AL248" s="545">
        <v>-8260.42</v>
      </c>
      <c r="AM248" s="545">
        <v>-84.29</v>
      </c>
      <c r="AN248" s="545">
        <v>-148181.82</v>
      </c>
      <c r="AO248" s="545">
        <v>-265283.42009999999</v>
      </c>
      <c r="AP248" s="545">
        <v>1184243.7799134769</v>
      </c>
      <c r="AQ248" s="563">
        <v>394791.52716640098</v>
      </c>
      <c r="AR248" s="563">
        <v>-251184.2</v>
      </c>
      <c r="AS248" s="563">
        <v>-96259.18</v>
      </c>
      <c r="AT248" s="563">
        <v>-145942.88926684519</v>
      </c>
      <c r="AU248" s="563">
        <v>-32788.81</v>
      </c>
      <c r="AV248" s="563">
        <v>338786.76433060638</v>
      </c>
      <c r="AW248" s="563">
        <v>4634.5410278538466</v>
      </c>
      <c r="AX248" s="556">
        <v>951207.54307149339</v>
      </c>
      <c r="AY248" s="545"/>
      <c r="AZ248" s="580">
        <v>3988809.8625323018</v>
      </c>
      <c r="BA248" s="581">
        <v>1404785.6944375101</v>
      </c>
      <c r="BB248" s="574"/>
      <c r="BC248" s="585">
        <v>8236560.3555648401</v>
      </c>
      <c r="BD248" s="563">
        <v>577727.25</v>
      </c>
      <c r="BE248" s="574">
        <v>8814287.6055648401</v>
      </c>
      <c r="BF248" s="594"/>
      <c r="BG248" s="545">
        <v>323.5329647645035</v>
      </c>
      <c r="BH248" s="545">
        <v>74.689386641357217</v>
      </c>
      <c r="BI248" s="545">
        <v>481.85237869260891</v>
      </c>
      <c r="BJ248" s="545">
        <v>407.47291493652858</v>
      </c>
      <c r="BK248" s="545">
        <v>60.931199430537433</v>
      </c>
      <c r="BL248" s="545">
        <v>42.754192668169409</v>
      </c>
      <c r="BM248" s="556">
        <v>1391.233037133705</v>
      </c>
      <c r="BN248" s="545"/>
      <c r="BO248" s="545">
        <v>67.441630703092571</v>
      </c>
      <c r="BP248" s="545">
        <v>0</v>
      </c>
      <c r="BQ248" s="545">
        <v>0</v>
      </c>
      <c r="BR248" s="545">
        <v>134.07596156127661</v>
      </c>
      <c r="BS248" s="545">
        <v>66.864614135125692</v>
      </c>
      <c r="BT248" s="545">
        <v>0</v>
      </c>
      <c r="BU248" s="545">
        <v>0</v>
      </c>
      <c r="BV248" s="545">
        <v>40.189657961494511</v>
      </c>
      <c r="BW248" s="545">
        <v>43.463452960018977</v>
      </c>
      <c r="BX248" s="556">
        <v>352.03531732100828</v>
      </c>
      <c r="BY248" s="555"/>
      <c r="BZ248" s="556">
        <v>1743.2683544547131</v>
      </c>
      <c r="CA248" s="556">
        <v>-1548.79</v>
      </c>
      <c r="CB248" s="556">
        <v>194.47835445471321</v>
      </c>
      <c r="CC248" s="600">
        <v>0.1115596195833803</v>
      </c>
      <c r="CD248" s="600"/>
      <c r="CE248" s="545">
        <v>0</v>
      </c>
      <c r="CF248" s="545">
        <v>0</v>
      </c>
      <c r="CG248" s="545">
        <v>11.94306743318417</v>
      </c>
      <c r="CH248" s="545">
        <v>18.01294227434428</v>
      </c>
      <c r="CI248" s="545">
        <v>0</v>
      </c>
      <c r="CJ248" s="556">
        <v>29.956009707528452</v>
      </c>
      <c r="CK248" s="545">
        <v>0</v>
      </c>
      <c r="CL248" s="545">
        <v>-0.98</v>
      </c>
      <c r="CM248" s="545">
        <v>-1.78</v>
      </c>
      <c r="CN248" s="545">
        <v>-0.98</v>
      </c>
      <c r="CO248" s="545">
        <v>-0.01</v>
      </c>
      <c r="CP248" s="545">
        <v>-17.579999999999998</v>
      </c>
      <c r="CQ248" s="545">
        <v>-31.47270377268952</v>
      </c>
      <c r="CR248" s="545">
        <v>140.496355429289</v>
      </c>
      <c r="CS248" s="545">
        <v>46.837291157480252</v>
      </c>
      <c r="CT248" s="545">
        <v>-29.8</v>
      </c>
      <c r="CU248" s="545">
        <v>-11.42</v>
      </c>
      <c r="CV248" s="545">
        <v>-17.31437765652452</v>
      </c>
      <c r="CW248" s="545">
        <v>-3.89</v>
      </c>
      <c r="CX248" s="545">
        <v>40.192996124167323</v>
      </c>
      <c r="CY248" s="545">
        <v>0.54983284231271179</v>
      </c>
      <c r="CZ248" s="556">
        <v>112.8493941240353</v>
      </c>
      <c r="DA248" s="545"/>
      <c r="DB248" s="556">
        <v>473.22456549202781</v>
      </c>
      <c r="DC248" s="556">
        <v>166.6610148816597</v>
      </c>
      <c r="DD248" s="545">
        <v>0</v>
      </c>
      <c r="DE248" s="554">
        <v>977.16933865996441</v>
      </c>
      <c r="DF248" s="545">
        <v>68.540425910546915</v>
      </c>
      <c r="DG248" s="556">
        <v>1045.709764570511</v>
      </c>
    </row>
    <row r="249" spans="1:111">
      <c r="A249" s="568">
        <v>762</v>
      </c>
      <c r="B249" s="576">
        <v>11</v>
      </c>
      <c r="C249" s="577">
        <v>3570</v>
      </c>
      <c r="D249" s="546" t="s">
        <v>280</v>
      </c>
      <c r="E249" s="578">
        <v>1004706.08</v>
      </c>
      <c r="F249" s="578">
        <v>219391.02</v>
      </c>
      <c r="G249" s="578">
        <v>1479150.1</v>
      </c>
      <c r="H249" s="578">
        <v>1551104.8</v>
      </c>
      <c r="I249" s="578">
        <v>220631.24</v>
      </c>
      <c r="J249" s="578">
        <v>146319</v>
      </c>
      <c r="K249" s="579">
        <v>4621302.24</v>
      </c>
      <c r="L249" s="545"/>
      <c r="M249" s="578">
        <v>269685.29683561972</v>
      </c>
      <c r="N249" s="578">
        <v>0</v>
      </c>
      <c r="O249" s="578">
        <v>0</v>
      </c>
      <c r="P249" s="578">
        <v>118222.43</v>
      </c>
      <c r="Q249" s="578">
        <v>1236826.1872000799</v>
      </c>
      <c r="R249" s="578">
        <v>0</v>
      </c>
      <c r="S249" s="571">
        <v>0</v>
      </c>
      <c r="T249" s="578">
        <v>92199.627310591648</v>
      </c>
      <c r="U249" s="578">
        <v>156514.54250000001</v>
      </c>
      <c r="V249" s="572">
        <v>1873448.0838462911</v>
      </c>
      <c r="W249" s="573"/>
      <c r="X249" s="574">
        <v>6494750.3238462918</v>
      </c>
      <c r="Y249" s="555">
        <v>-5529180.2999999998</v>
      </c>
      <c r="Z249" s="584">
        <v>965570.02384629194</v>
      </c>
      <c r="AA249" s="600">
        <v>0.14866930608572901</v>
      </c>
      <c r="AB249" s="600"/>
      <c r="AC249" s="569">
        <v>384027.99608249997</v>
      </c>
      <c r="AD249" s="569">
        <v>0</v>
      </c>
      <c r="AE249" s="569">
        <v>42459.970040023203</v>
      </c>
      <c r="AF249" s="569">
        <v>71359.154729244998</v>
      </c>
      <c r="AG249" s="569">
        <v>0</v>
      </c>
      <c r="AH249" s="570">
        <v>497847.12085176818</v>
      </c>
      <c r="AI249" s="545"/>
      <c r="AJ249" s="545">
        <v>-3498.6</v>
      </c>
      <c r="AK249" s="545">
        <v>-6354.6</v>
      </c>
      <c r="AL249" s="545">
        <v>-3498.6</v>
      </c>
      <c r="AM249" s="545">
        <v>-35.700000000000003</v>
      </c>
      <c r="AN249" s="545">
        <v>-62760.599999999991</v>
      </c>
      <c r="AO249" s="545">
        <v>-124171.52</v>
      </c>
      <c r="AP249" s="545">
        <v>1133334.640933282</v>
      </c>
      <c r="AQ249" s="563">
        <v>467342.7138801596</v>
      </c>
      <c r="AR249" s="563">
        <v>-106386</v>
      </c>
      <c r="AS249" s="563">
        <v>-40769.4</v>
      </c>
      <c r="AT249" s="563">
        <v>-90848.569594065717</v>
      </c>
      <c r="AU249" s="563">
        <v>-13887.3</v>
      </c>
      <c r="AV249" s="563">
        <v>217142.2437134097</v>
      </c>
      <c r="AW249" s="563">
        <v>14969.499523883471</v>
      </c>
      <c r="AX249" s="556">
        <v>1380578.208456669</v>
      </c>
      <c r="AY249" s="545"/>
      <c r="AZ249" s="580">
        <v>1408743.227466203</v>
      </c>
      <c r="BA249" s="581">
        <v>668467.66611433472</v>
      </c>
      <c r="BB249" s="574"/>
      <c r="BC249" s="585">
        <v>4921206.2467352673</v>
      </c>
      <c r="BD249" s="563">
        <v>-11430.872499999999</v>
      </c>
      <c r="BE249" s="574">
        <v>4909775.3742352678</v>
      </c>
      <c r="BF249" s="594"/>
      <c r="BG249" s="545">
        <v>281.43027450980401</v>
      </c>
      <c r="BH249" s="545">
        <v>61.45406722689075</v>
      </c>
      <c r="BI249" s="545">
        <v>414.32775910364148</v>
      </c>
      <c r="BJ249" s="545">
        <v>434.48313725490198</v>
      </c>
      <c r="BK249" s="545">
        <v>61.801467787114852</v>
      </c>
      <c r="BL249" s="545">
        <v>40.985714285714288</v>
      </c>
      <c r="BM249" s="556">
        <v>1294.4824201680669</v>
      </c>
      <c r="BN249" s="545"/>
      <c r="BO249" s="545">
        <v>75.542099953955088</v>
      </c>
      <c r="BP249" s="545">
        <v>0</v>
      </c>
      <c r="BQ249" s="545">
        <v>0</v>
      </c>
      <c r="BR249" s="545">
        <v>33.115526610644253</v>
      </c>
      <c r="BS249" s="545">
        <v>346.44991238097469</v>
      </c>
      <c r="BT249" s="545">
        <v>0</v>
      </c>
      <c r="BU249" s="545">
        <v>0</v>
      </c>
      <c r="BV249" s="545">
        <v>25.82622613742063</v>
      </c>
      <c r="BW249" s="545">
        <v>43.841608543417372</v>
      </c>
      <c r="BX249" s="556">
        <v>524.77537362641203</v>
      </c>
      <c r="BY249" s="555"/>
      <c r="BZ249" s="556">
        <v>1819.25779379448</v>
      </c>
      <c r="CA249" s="556">
        <v>-1548.79</v>
      </c>
      <c r="CB249" s="556">
        <v>270.46779379447952</v>
      </c>
      <c r="CC249" s="600">
        <v>0.14866930608572901</v>
      </c>
      <c r="CD249" s="600"/>
      <c r="CE249" s="545">
        <v>107.57086725000001</v>
      </c>
      <c r="CF249" s="545">
        <v>0</v>
      </c>
      <c r="CG249" s="545">
        <v>11.89354903081882</v>
      </c>
      <c r="CH249" s="545">
        <v>19.988558747687669</v>
      </c>
      <c r="CI249" s="545">
        <v>0</v>
      </c>
      <c r="CJ249" s="556">
        <v>139.4529750285065</v>
      </c>
      <c r="CK249" s="545">
        <v>0</v>
      </c>
      <c r="CL249" s="545">
        <v>-0.98</v>
      </c>
      <c r="CM249" s="545">
        <v>-1.78</v>
      </c>
      <c r="CN249" s="545">
        <v>-0.98</v>
      </c>
      <c r="CO249" s="545">
        <v>-0.01</v>
      </c>
      <c r="CP249" s="545">
        <v>-17.579999999999998</v>
      </c>
      <c r="CQ249" s="545">
        <v>-34.781938375350137</v>
      </c>
      <c r="CR249" s="545">
        <v>317.4606837348129</v>
      </c>
      <c r="CS249" s="545">
        <v>130.908323215731</v>
      </c>
      <c r="CT249" s="545">
        <v>-29.8</v>
      </c>
      <c r="CU249" s="545">
        <v>-11.42</v>
      </c>
      <c r="CV249" s="545">
        <v>-25.447778597777511</v>
      </c>
      <c r="CW249" s="545">
        <v>-3.89</v>
      </c>
      <c r="CX249" s="545">
        <v>60.824157902915879</v>
      </c>
      <c r="CY249" s="545">
        <v>4.1931371215359849</v>
      </c>
      <c r="CZ249" s="556">
        <v>386.71658500186811</v>
      </c>
      <c r="DA249" s="545"/>
      <c r="DB249" s="556">
        <v>394.60594606896439</v>
      </c>
      <c r="DC249" s="556">
        <v>187.2458448499537</v>
      </c>
      <c r="DD249" s="545">
        <v>0</v>
      </c>
      <c r="DE249" s="554">
        <v>1378.4891447437719</v>
      </c>
      <c r="DF249" s="545">
        <v>-3.2019250700280111</v>
      </c>
      <c r="DG249" s="556">
        <v>1375.2872196737439</v>
      </c>
    </row>
    <row r="250" spans="1:111">
      <c r="A250" s="568">
        <v>765</v>
      </c>
      <c r="B250" s="576">
        <v>18</v>
      </c>
      <c r="C250" s="577">
        <v>10185</v>
      </c>
      <c r="D250" s="546" t="s">
        <v>281</v>
      </c>
      <c r="E250" s="578">
        <v>4000883.14</v>
      </c>
      <c r="F250" s="578">
        <v>734482.98</v>
      </c>
      <c r="G250" s="578">
        <v>5597888.5</v>
      </c>
      <c r="H250" s="578">
        <v>5096487.2</v>
      </c>
      <c r="I250" s="578">
        <v>604523.98</v>
      </c>
      <c r="J250" s="578">
        <v>467618.30999999988</v>
      </c>
      <c r="K250" s="579">
        <v>16501884.109999999</v>
      </c>
      <c r="L250" s="545"/>
      <c r="M250" s="578">
        <v>478509.93569609022</v>
      </c>
      <c r="N250" s="578">
        <v>0</v>
      </c>
      <c r="O250" s="578">
        <v>0</v>
      </c>
      <c r="P250" s="578">
        <v>1051979.25</v>
      </c>
      <c r="Q250" s="578">
        <v>2234699.910474706</v>
      </c>
      <c r="R250" s="578">
        <v>0</v>
      </c>
      <c r="S250" s="571">
        <v>0</v>
      </c>
      <c r="T250" s="578">
        <v>237669.5797306319</v>
      </c>
      <c r="U250" s="578">
        <v>406849.77500000002</v>
      </c>
      <c r="V250" s="572">
        <v>4409708.4509014282</v>
      </c>
      <c r="W250" s="573"/>
      <c r="X250" s="574">
        <v>20911592.56090143</v>
      </c>
      <c r="Y250" s="555">
        <v>-15774426.15</v>
      </c>
      <c r="Z250" s="584">
        <v>5137166.4109014291</v>
      </c>
      <c r="AA250" s="600">
        <v>0.24566117553889369</v>
      </c>
      <c r="AB250" s="600"/>
      <c r="AC250" s="569">
        <v>406396.54324499989</v>
      </c>
      <c r="AD250" s="569">
        <v>0</v>
      </c>
      <c r="AE250" s="569">
        <v>154308.27413998399</v>
      </c>
      <c r="AF250" s="569">
        <v>215557.67191201841</v>
      </c>
      <c r="AG250" s="569">
        <v>0</v>
      </c>
      <c r="AH250" s="570">
        <v>776262.48929700232</v>
      </c>
      <c r="AI250" s="545"/>
      <c r="AJ250" s="545">
        <v>-9981.2999999999993</v>
      </c>
      <c r="AK250" s="545">
        <v>-18129.3</v>
      </c>
      <c r="AL250" s="545">
        <v>-9981.2999999999993</v>
      </c>
      <c r="AM250" s="545">
        <v>-101.85</v>
      </c>
      <c r="AN250" s="545">
        <v>-179052.3</v>
      </c>
      <c r="AO250" s="545">
        <v>-240537.43210000001</v>
      </c>
      <c r="AP250" s="545">
        <v>-1043874.461405127</v>
      </c>
      <c r="AQ250" s="563">
        <v>-43763.368009950151</v>
      </c>
      <c r="AR250" s="563">
        <v>-303513</v>
      </c>
      <c r="AS250" s="563">
        <v>-116312.7</v>
      </c>
      <c r="AT250" s="563">
        <v>-130047.9988236322</v>
      </c>
      <c r="AU250" s="563">
        <v>-39619.65</v>
      </c>
      <c r="AV250" s="563">
        <v>340727.63510704489</v>
      </c>
      <c r="AW250" s="563">
        <v>119127.8906845926</v>
      </c>
      <c r="AX250" s="556">
        <v>-1675059.134547072</v>
      </c>
      <c r="AY250" s="545"/>
      <c r="AZ250" s="580">
        <v>1849344.5968423849</v>
      </c>
      <c r="BA250" s="581">
        <v>1056763.8460169369</v>
      </c>
      <c r="BB250" s="574"/>
      <c r="BC250" s="585">
        <v>7144478.208510682</v>
      </c>
      <c r="BD250" s="563">
        <v>-27331.622500000001</v>
      </c>
      <c r="BE250" s="574">
        <v>7117146.5860106824</v>
      </c>
      <c r="BF250" s="594"/>
      <c r="BG250" s="545">
        <v>392.82112322042218</v>
      </c>
      <c r="BH250" s="545">
        <v>72.11418556701031</v>
      </c>
      <c r="BI250" s="545">
        <v>549.62086401570934</v>
      </c>
      <c r="BJ250" s="545">
        <v>500.39147766323032</v>
      </c>
      <c r="BK250" s="545">
        <v>59.35434266077565</v>
      </c>
      <c r="BL250" s="545">
        <v>45.912450662739317</v>
      </c>
      <c r="BM250" s="556">
        <v>1620.2144437898869</v>
      </c>
      <c r="BN250" s="545"/>
      <c r="BO250" s="545">
        <v>46.981829719792863</v>
      </c>
      <c r="BP250" s="545">
        <v>0</v>
      </c>
      <c r="BQ250" s="545">
        <v>0</v>
      </c>
      <c r="BR250" s="545">
        <v>103.28711340206191</v>
      </c>
      <c r="BS250" s="545">
        <v>219.41088959005461</v>
      </c>
      <c r="BT250" s="545">
        <v>0</v>
      </c>
      <c r="BU250" s="545">
        <v>0</v>
      </c>
      <c r="BV250" s="545">
        <v>23.335255741839159</v>
      </c>
      <c r="BW250" s="545">
        <v>39.945976926853213</v>
      </c>
      <c r="BX250" s="556">
        <v>432.96106538060172</v>
      </c>
      <c r="BY250" s="555"/>
      <c r="BZ250" s="556">
        <v>2053.175509170489</v>
      </c>
      <c r="CA250" s="556">
        <v>-1548.79</v>
      </c>
      <c r="CB250" s="556">
        <v>504.38550917048889</v>
      </c>
      <c r="CC250" s="600">
        <v>0.24566117553889369</v>
      </c>
      <c r="CD250" s="600"/>
      <c r="CE250" s="545">
        <v>39.901476999999993</v>
      </c>
      <c r="CF250" s="545">
        <v>0</v>
      </c>
      <c r="CG250" s="545">
        <v>15.15054237996898</v>
      </c>
      <c r="CH250" s="545">
        <v>21.164228955524631</v>
      </c>
      <c r="CI250" s="545">
        <v>0</v>
      </c>
      <c r="CJ250" s="556">
        <v>76.216248335493603</v>
      </c>
      <c r="CK250" s="545">
        <v>0</v>
      </c>
      <c r="CL250" s="545">
        <v>-0.98</v>
      </c>
      <c r="CM250" s="545">
        <v>-1.78</v>
      </c>
      <c r="CN250" s="545">
        <v>-0.98</v>
      </c>
      <c r="CO250" s="545">
        <v>-0.01</v>
      </c>
      <c r="CP250" s="545">
        <v>-17.579999999999998</v>
      </c>
      <c r="CQ250" s="545">
        <v>-23.616831821305841</v>
      </c>
      <c r="CR250" s="545">
        <v>-102.49135605352249</v>
      </c>
      <c r="CS250" s="545">
        <v>-4.296845165434477</v>
      </c>
      <c r="CT250" s="545">
        <v>-29.8</v>
      </c>
      <c r="CU250" s="545">
        <v>-11.42</v>
      </c>
      <c r="CV250" s="545">
        <v>-12.768581131431739</v>
      </c>
      <c r="CW250" s="545">
        <v>-3.89</v>
      </c>
      <c r="CX250" s="545">
        <v>33.453866971727543</v>
      </c>
      <c r="CY250" s="545">
        <v>11.69640556549755</v>
      </c>
      <c r="CZ250" s="556">
        <v>-164.46334163446949</v>
      </c>
      <c r="DA250" s="545"/>
      <c r="DB250" s="556">
        <v>181.5753163320947</v>
      </c>
      <c r="DC250" s="556">
        <v>103.7568822795226</v>
      </c>
      <c r="DD250" s="545">
        <v>0</v>
      </c>
      <c r="DE250" s="554">
        <v>701.47061448313025</v>
      </c>
      <c r="DF250" s="545">
        <v>-2.6835171821305841</v>
      </c>
      <c r="DG250" s="556">
        <v>698.78709730099979</v>
      </c>
    </row>
    <row r="251" spans="1:111">
      <c r="A251" s="568">
        <v>768</v>
      </c>
      <c r="B251" s="576">
        <v>10</v>
      </c>
      <c r="C251" s="577">
        <v>2361</v>
      </c>
      <c r="D251" s="546" t="s">
        <v>282</v>
      </c>
      <c r="E251" s="578">
        <v>636911.89</v>
      </c>
      <c r="F251" s="578">
        <v>76309.919999999998</v>
      </c>
      <c r="G251" s="578">
        <v>882586.8</v>
      </c>
      <c r="H251" s="578">
        <v>637060.9</v>
      </c>
      <c r="I251" s="578">
        <v>149428.16</v>
      </c>
      <c r="J251" s="578">
        <v>93644.159999999989</v>
      </c>
      <c r="K251" s="579">
        <v>2475941.830000001</v>
      </c>
      <c r="L251" s="545"/>
      <c r="M251" s="578">
        <v>162171.6585229467</v>
      </c>
      <c r="N251" s="578">
        <v>0</v>
      </c>
      <c r="O251" s="578">
        <v>0</v>
      </c>
      <c r="P251" s="578">
        <v>216407.16</v>
      </c>
      <c r="Q251" s="578">
        <v>493065.13042377977</v>
      </c>
      <c r="R251" s="578">
        <v>1047268.77</v>
      </c>
      <c r="S251" s="571">
        <v>0</v>
      </c>
      <c r="T251" s="578">
        <v>67092.988085059944</v>
      </c>
      <c r="U251" s="578">
        <v>90928.095000000001</v>
      </c>
      <c r="V251" s="572">
        <v>2076933.8020317859</v>
      </c>
      <c r="W251" s="573"/>
      <c r="X251" s="574">
        <v>4552875.6320317872</v>
      </c>
      <c r="Y251" s="555">
        <v>-3656693.19</v>
      </c>
      <c r="Z251" s="584">
        <v>896182.44203178724</v>
      </c>
      <c r="AA251" s="600">
        <v>0.19683877058417529</v>
      </c>
      <c r="AB251" s="600"/>
      <c r="AC251" s="569">
        <v>291934.03117725003</v>
      </c>
      <c r="AD251" s="569">
        <v>0</v>
      </c>
      <c r="AE251" s="569">
        <v>28794.668009608002</v>
      </c>
      <c r="AF251" s="569">
        <v>42772.781785786327</v>
      </c>
      <c r="AG251" s="569">
        <v>0</v>
      </c>
      <c r="AH251" s="570">
        <v>363501.48097264429</v>
      </c>
      <c r="AI251" s="545"/>
      <c r="AJ251" s="545">
        <v>-2313.7800000000002</v>
      </c>
      <c r="AK251" s="545">
        <v>-4202.58</v>
      </c>
      <c r="AL251" s="545">
        <v>-2313.7800000000002</v>
      </c>
      <c r="AM251" s="545">
        <v>-23.61</v>
      </c>
      <c r="AN251" s="545">
        <v>-41506.379999999997</v>
      </c>
      <c r="AO251" s="545">
        <v>-105980.55499999999</v>
      </c>
      <c r="AP251" s="545">
        <v>356138.01502340147</v>
      </c>
      <c r="AQ251" s="563">
        <v>498629.1044436068</v>
      </c>
      <c r="AR251" s="563">
        <v>-70357.8</v>
      </c>
      <c r="AS251" s="563">
        <v>-26962.62</v>
      </c>
      <c r="AT251" s="563">
        <v>-59544.505723292103</v>
      </c>
      <c r="AU251" s="563">
        <v>-9184.2900000000009</v>
      </c>
      <c r="AV251" s="563">
        <v>85039.764611373394</v>
      </c>
      <c r="AW251" s="563">
        <v>20579.89663685075</v>
      </c>
      <c r="AX251" s="556">
        <v>637996.87999194034</v>
      </c>
      <c r="AY251" s="545"/>
      <c r="AZ251" s="580">
        <v>889674.21959706163</v>
      </c>
      <c r="BA251" s="581">
        <v>468987.50441461132</v>
      </c>
      <c r="BB251" s="574"/>
      <c r="BC251" s="585">
        <v>3256342.527008045</v>
      </c>
      <c r="BD251" s="563">
        <v>120227.33749999999</v>
      </c>
      <c r="BE251" s="574">
        <v>3376569.8645080449</v>
      </c>
      <c r="BF251" s="594"/>
      <c r="BG251" s="545">
        <v>269.76361287589998</v>
      </c>
      <c r="BH251" s="545">
        <v>32.321016518424393</v>
      </c>
      <c r="BI251" s="545">
        <v>373.81905972045752</v>
      </c>
      <c r="BJ251" s="545">
        <v>269.82672596357469</v>
      </c>
      <c r="BK251" s="545">
        <v>63.290199068191448</v>
      </c>
      <c r="BL251" s="545">
        <v>39.662922490470137</v>
      </c>
      <c r="BM251" s="556">
        <v>1048.683536637019</v>
      </c>
      <c r="BN251" s="545"/>
      <c r="BO251" s="545">
        <v>68.687699501459846</v>
      </c>
      <c r="BP251" s="545">
        <v>0</v>
      </c>
      <c r="BQ251" s="545">
        <v>0</v>
      </c>
      <c r="BR251" s="545">
        <v>91.659110546378656</v>
      </c>
      <c r="BS251" s="545">
        <v>208.8374122930029</v>
      </c>
      <c r="BT251" s="545">
        <v>443.57</v>
      </c>
      <c r="BU251" s="545">
        <v>0</v>
      </c>
      <c r="BV251" s="545">
        <v>28.417191056781</v>
      </c>
      <c r="BW251" s="545">
        <v>38.512534942820842</v>
      </c>
      <c r="BX251" s="556">
        <v>879.68394834044318</v>
      </c>
      <c r="BY251" s="555"/>
      <c r="BZ251" s="556">
        <v>1928.367484977462</v>
      </c>
      <c r="CA251" s="556">
        <v>-1548.79</v>
      </c>
      <c r="CB251" s="556">
        <v>379.57748497746178</v>
      </c>
      <c r="CC251" s="600">
        <v>0.19683877058417529</v>
      </c>
      <c r="CD251" s="600"/>
      <c r="CE251" s="545">
        <v>123.64846725</v>
      </c>
      <c r="CF251" s="545">
        <v>0</v>
      </c>
      <c r="CG251" s="545">
        <v>12.19596273172723</v>
      </c>
      <c r="CH251" s="545">
        <v>18.116383644975151</v>
      </c>
      <c r="CI251" s="545">
        <v>0</v>
      </c>
      <c r="CJ251" s="556">
        <v>153.96081362670239</v>
      </c>
      <c r="CK251" s="545">
        <v>0</v>
      </c>
      <c r="CL251" s="545">
        <v>-0.97999999999999987</v>
      </c>
      <c r="CM251" s="545">
        <v>-1.78</v>
      </c>
      <c r="CN251" s="545">
        <v>-0.97999999999999987</v>
      </c>
      <c r="CO251" s="545">
        <v>-0.01</v>
      </c>
      <c r="CP251" s="545">
        <v>-17.579999999999998</v>
      </c>
      <c r="CQ251" s="545">
        <v>-44.887994493858528</v>
      </c>
      <c r="CR251" s="545">
        <v>150.84202245802689</v>
      </c>
      <c r="CS251" s="545">
        <v>211.19402983634339</v>
      </c>
      <c r="CT251" s="545">
        <v>-29.8</v>
      </c>
      <c r="CU251" s="545">
        <v>-11.42</v>
      </c>
      <c r="CV251" s="545">
        <v>-25.22003630804409</v>
      </c>
      <c r="CW251" s="545">
        <v>-3.890000000000001</v>
      </c>
      <c r="CX251" s="545">
        <v>36.018536472415668</v>
      </c>
      <c r="CY251" s="545">
        <v>8.7166017098054827</v>
      </c>
      <c r="CZ251" s="556">
        <v>270.22315967468882</v>
      </c>
      <c r="DA251" s="545"/>
      <c r="DB251" s="556">
        <v>376.82093163789142</v>
      </c>
      <c r="DC251" s="556">
        <v>198.6393496038167</v>
      </c>
      <c r="DD251" s="545">
        <v>0</v>
      </c>
      <c r="DE251" s="554">
        <v>1379.221739520561</v>
      </c>
      <c r="DF251" s="545">
        <v>50.922209868699703</v>
      </c>
      <c r="DG251" s="556">
        <v>1430.143949389261</v>
      </c>
    </row>
    <row r="252" spans="1:111">
      <c r="A252" s="568">
        <v>777</v>
      </c>
      <c r="B252" s="576">
        <v>18</v>
      </c>
      <c r="C252" s="577">
        <v>7038</v>
      </c>
      <c r="D252" s="546" t="s">
        <v>283</v>
      </c>
      <c r="E252" s="578">
        <v>1641617.97</v>
      </c>
      <c r="F252" s="578">
        <v>410165.82</v>
      </c>
      <c r="G252" s="578">
        <v>2664104.6</v>
      </c>
      <c r="H252" s="578">
        <v>2354355.5</v>
      </c>
      <c r="I252" s="578">
        <v>443509.52</v>
      </c>
      <c r="J252" s="578">
        <v>276715.05</v>
      </c>
      <c r="K252" s="579">
        <v>7790468.46</v>
      </c>
      <c r="L252" s="545"/>
      <c r="M252" s="578">
        <v>628529.83400072006</v>
      </c>
      <c r="N252" s="578">
        <v>0</v>
      </c>
      <c r="O252" s="578">
        <v>0</v>
      </c>
      <c r="P252" s="578">
        <v>492927.42</v>
      </c>
      <c r="Q252" s="578">
        <v>4446157.5515625086</v>
      </c>
      <c r="R252" s="578">
        <v>0</v>
      </c>
      <c r="S252" s="571">
        <v>0</v>
      </c>
      <c r="T252" s="578">
        <v>179515.27743323689</v>
      </c>
      <c r="U252" s="578">
        <v>366353.44500000001</v>
      </c>
      <c r="V252" s="572">
        <v>6113483.5279964674</v>
      </c>
      <c r="W252" s="573"/>
      <c r="X252" s="574">
        <v>13903951.98799647</v>
      </c>
      <c r="Y252" s="555">
        <v>-10900384.02</v>
      </c>
      <c r="Z252" s="584">
        <v>3003567.9679964669</v>
      </c>
      <c r="AA252" s="600">
        <v>0.216022607859226</v>
      </c>
      <c r="AB252" s="600"/>
      <c r="AC252" s="569">
        <v>1047701.3358735</v>
      </c>
      <c r="AD252" s="569">
        <v>0</v>
      </c>
      <c r="AE252" s="569">
        <v>87738.810311875597</v>
      </c>
      <c r="AF252" s="569">
        <v>132303.07819781141</v>
      </c>
      <c r="AG252" s="569">
        <v>0</v>
      </c>
      <c r="AH252" s="570">
        <v>1267743.224383187</v>
      </c>
      <c r="AI252" s="545"/>
      <c r="AJ252" s="545">
        <v>-6897.24</v>
      </c>
      <c r="AK252" s="545">
        <v>-12527.64</v>
      </c>
      <c r="AL252" s="545">
        <v>-6897.24</v>
      </c>
      <c r="AM252" s="545">
        <v>-70.38</v>
      </c>
      <c r="AN252" s="545">
        <v>-123728.04</v>
      </c>
      <c r="AO252" s="545">
        <v>-210349.08674999999</v>
      </c>
      <c r="AP252" s="545">
        <v>299371.21545643278</v>
      </c>
      <c r="AQ252" s="563">
        <v>306249.59167889919</v>
      </c>
      <c r="AR252" s="563">
        <v>-209732.4</v>
      </c>
      <c r="AS252" s="563">
        <v>-80373.960000000006</v>
      </c>
      <c r="AT252" s="563">
        <v>-171311.3933938425</v>
      </c>
      <c r="AU252" s="563">
        <v>-27377.82</v>
      </c>
      <c r="AV252" s="563">
        <v>336891.68591774697</v>
      </c>
      <c r="AW252" s="563">
        <v>72733.261419847229</v>
      </c>
      <c r="AX252" s="556">
        <v>165980.55432908391</v>
      </c>
      <c r="AY252" s="545"/>
      <c r="AZ252" s="580">
        <v>3582015.2742078891</v>
      </c>
      <c r="BA252" s="581">
        <v>1052600.576163643</v>
      </c>
      <c r="BB252" s="574"/>
      <c r="BC252" s="585">
        <v>9071907.5970802698</v>
      </c>
      <c r="BD252" s="563">
        <v>-22967.75</v>
      </c>
      <c r="BE252" s="574">
        <v>9048939.8470802698</v>
      </c>
      <c r="BF252" s="594"/>
      <c r="BG252" s="545">
        <v>233.2506351236147</v>
      </c>
      <c r="BH252" s="545">
        <v>58.278746803069048</v>
      </c>
      <c r="BI252" s="545">
        <v>378.53148621767548</v>
      </c>
      <c r="BJ252" s="545">
        <v>334.52053140096621</v>
      </c>
      <c r="BK252" s="545">
        <v>63.016413753907358</v>
      </c>
      <c r="BL252" s="545">
        <v>39.317284739982952</v>
      </c>
      <c r="BM252" s="556">
        <v>1106.915098039216</v>
      </c>
      <c r="BN252" s="545"/>
      <c r="BO252" s="545">
        <v>89.305176754862188</v>
      </c>
      <c r="BP252" s="545">
        <v>0</v>
      </c>
      <c r="BQ252" s="545">
        <v>0</v>
      </c>
      <c r="BR252" s="545">
        <v>70.03799658994032</v>
      </c>
      <c r="BS252" s="545">
        <v>631.73594083013779</v>
      </c>
      <c r="BT252" s="545">
        <v>0</v>
      </c>
      <c r="BU252" s="545">
        <v>0</v>
      </c>
      <c r="BV252" s="545">
        <v>25.506575367041329</v>
      </c>
      <c r="BW252" s="545">
        <v>52.053629582267689</v>
      </c>
      <c r="BX252" s="556">
        <v>868.63931912424937</v>
      </c>
      <c r="BY252" s="555"/>
      <c r="BZ252" s="556">
        <v>1975.5544171634649</v>
      </c>
      <c r="CA252" s="556">
        <v>-1548.79</v>
      </c>
      <c r="CB252" s="556">
        <v>426.76441716346511</v>
      </c>
      <c r="CC252" s="600">
        <v>0.21602260785922611</v>
      </c>
      <c r="CD252" s="600"/>
      <c r="CE252" s="545">
        <v>148.86350325000001</v>
      </c>
      <c r="CF252" s="545">
        <v>0</v>
      </c>
      <c r="CG252" s="545">
        <v>12.46644079452623</v>
      </c>
      <c r="CH252" s="545">
        <v>18.79839133245402</v>
      </c>
      <c r="CI252" s="545">
        <v>0</v>
      </c>
      <c r="CJ252" s="556">
        <v>180.1283353769802</v>
      </c>
      <c r="CK252" s="545">
        <v>0</v>
      </c>
      <c r="CL252" s="545">
        <v>-0.98</v>
      </c>
      <c r="CM252" s="545">
        <v>-1.78</v>
      </c>
      <c r="CN252" s="545">
        <v>-0.98</v>
      </c>
      <c r="CO252" s="545">
        <v>-0.01</v>
      </c>
      <c r="CP252" s="545">
        <v>-17.579999999999998</v>
      </c>
      <c r="CQ252" s="545">
        <v>-29.887622442455239</v>
      </c>
      <c r="CR252" s="545">
        <v>42.536404583181707</v>
      </c>
      <c r="CS252" s="545">
        <v>43.513724307885653</v>
      </c>
      <c r="CT252" s="545">
        <v>-29.8</v>
      </c>
      <c r="CU252" s="545">
        <v>-11.42</v>
      </c>
      <c r="CV252" s="545">
        <v>-24.340919777471228</v>
      </c>
      <c r="CW252" s="545">
        <v>-3.89</v>
      </c>
      <c r="CX252" s="545">
        <v>47.8675313892792</v>
      </c>
      <c r="CY252" s="545">
        <v>10.33436507812549</v>
      </c>
      <c r="CZ252" s="556">
        <v>23.583483138545589</v>
      </c>
      <c r="DA252" s="545"/>
      <c r="DB252" s="556">
        <v>508.95357689796663</v>
      </c>
      <c r="DC252" s="556">
        <v>149.55961582319449</v>
      </c>
      <c r="DD252" s="545">
        <v>0</v>
      </c>
      <c r="DE252" s="554">
        <v>1288.9894284001521</v>
      </c>
      <c r="DF252" s="545">
        <v>-3.263391588519466</v>
      </c>
      <c r="DG252" s="556">
        <v>1285.7260368116331</v>
      </c>
    </row>
    <row r="253" spans="1:111">
      <c r="A253" s="568">
        <v>778</v>
      </c>
      <c r="B253" s="576">
        <v>11</v>
      </c>
      <c r="C253" s="577">
        <v>6632</v>
      </c>
      <c r="D253" s="546" t="s">
        <v>284</v>
      </c>
      <c r="E253" s="578">
        <v>2072206.29</v>
      </c>
      <c r="F253" s="578">
        <v>486475.74</v>
      </c>
      <c r="G253" s="578">
        <v>3219807.4</v>
      </c>
      <c r="H253" s="578">
        <v>3005265.55</v>
      </c>
      <c r="I253" s="578">
        <v>402992.58</v>
      </c>
      <c r="J253" s="578">
        <v>285235.98</v>
      </c>
      <c r="K253" s="579">
        <v>9471983.540000001</v>
      </c>
      <c r="L253" s="545"/>
      <c r="M253" s="578">
        <v>414112.48922176962</v>
      </c>
      <c r="N253" s="578">
        <v>0</v>
      </c>
      <c r="O253" s="578">
        <v>0</v>
      </c>
      <c r="P253" s="578">
        <v>561055.6</v>
      </c>
      <c r="Q253" s="578">
        <v>601987.43171390588</v>
      </c>
      <c r="R253" s="578">
        <v>0</v>
      </c>
      <c r="S253" s="571">
        <v>0</v>
      </c>
      <c r="T253" s="578">
        <v>211198.99300525829</v>
      </c>
      <c r="U253" s="578">
        <v>269011.33500000002</v>
      </c>
      <c r="V253" s="572">
        <v>2057365.8489409341</v>
      </c>
      <c r="W253" s="573"/>
      <c r="X253" s="574">
        <v>11529349.38894093</v>
      </c>
      <c r="Y253" s="555">
        <v>-10271575.279999999</v>
      </c>
      <c r="Z253" s="584">
        <v>1257774.108940935</v>
      </c>
      <c r="AA253" s="600">
        <v>0.10909324251613051</v>
      </c>
      <c r="AB253" s="600"/>
      <c r="AC253" s="569">
        <v>174275.324608</v>
      </c>
      <c r="AD253" s="569">
        <v>0</v>
      </c>
      <c r="AE253" s="569">
        <v>86958.001337858717</v>
      </c>
      <c r="AF253" s="569">
        <v>147198.29977042059</v>
      </c>
      <c r="AG253" s="569">
        <v>0</v>
      </c>
      <c r="AH253" s="570">
        <v>408431.62571627932</v>
      </c>
      <c r="AI253" s="545"/>
      <c r="AJ253" s="545">
        <v>-6499.36</v>
      </c>
      <c r="AK253" s="545">
        <v>-11804.96</v>
      </c>
      <c r="AL253" s="545">
        <v>-6499.36</v>
      </c>
      <c r="AM253" s="545">
        <v>-66.320000000000007</v>
      </c>
      <c r="AN253" s="545">
        <v>-116590.56</v>
      </c>
      <c r="AO253" s="545">
        <v>-320964.28594999999</v>
      </c>
      <c r="AP253" s="545">
        <v>735153.47764505388</v>
      </c>
      <c r="AQ253" s="563">
        <v>-10742.358656135601</v>
      </c>
      <c r="AR253" s="563">
        <v>-197633.6</v>
      </c>
      <c r="AS253" s="563">
        <v>-75737.440000000002</v>
      </c>
      <c r="AT253" s="563">
        <v>-77252.944999689746</v>
      </c>
      <c r="AU253" s="563">
        <v>-25798.48</v>
      </c>
      <c r="AV253" s="563">
        <v>254897.80241741709</v>
      </c>
      <c r="AW253" s="563">
        <v>63995.175425089627</v>
      </c>
      <c r="AX253" s="556">
        <v>204456.78588173521</v>
      </c>
      <c r="AY253" s="545"/>
      <c r="AZ253" s="580">
        <v>1745647.3579187039</v>
      </c>
      <c r="BA253" s="581">
        <v>858695.96471800539</v>
      </c>
      <c r="BB253" s="574"/>
      <c r="BC253" s="585">
        <v>4475005.843175659</v>
      </c>
      <c r="BD253" s="563">
        <v>215631.83749999999</v>
      </c>
      <c r="BE253" s="574">
        <v>4690637.6806756593</v>
      </c>
      <c r="BF253" s="594"/>
      <c r="BG253" s="545">
        <v>312.45571320868521</v>
      </c>
      <c r="BH253" s="545">
        <v>73.352795536791319</v>
      </c>
      <c r="BI253" s="545">
        <v>485.49568757539208</v>
      </c>
      <c r="BJ253" s="545">
        <v>453.14619270205071</v>
      </c>
      <c r="BK253" s="545">
        <v>60.764864294330522</v>
      </c>
      <c r="BL253" s="545">
        <v>43.009044028950541</v>
      </c>
      <c r="BM253" s="556">
        <v>1428.2242973462</v>
      </c>
      <c r="BN253" s="545"/>
      <c r="BO253" s="545">
        <v>62.441569544898918</v>
      </c>
      <c r="BP253" s="545">
        <v>0</v>
      </c>
      <c r="BQ253" s="545">
        <v>0</v>
      </c>
      <c r="BR253" s="545">
        <v>84.598250904704457</v>
      </c>
      <c r="BS253" s="545">
        <v>90.770119377850705</v>
      </c>
      <c r="BT253" s="545">
        <v>0</v>
      </c>
      <c r="BU253" s="545">
        <v>0</v>
      </c>
      <c r="BV253" s="545">
        <v>31.845445266172842</v>
      </c>
      <c r="BW253" s="545">
        <v>40.562625904704468</v>
      </c>
      <c r="BX253" s="556">
        <v>310.21801099833141</v>
      </c>
      <c r="BY253" s="555"/>
      <c r="BZ253" s="556">
        <v>1738.442308344532</v>
      </c>
      <c r="CA253" s="556">
        <v>-1548.79</v>
      </c>
      <c r="CB253" s="556">
        <v>189.6523083445318</v>
      </c>
      <c r="CC253" s="600">
        <v>0.10909324251613051</v>
      </c>
      <c r="CD253" s="600"/>
      <c r="CE253" s="545">
        <v>26.277943999999991</v>
      </c>
      <c r="CF253" s="545">
        <v>0</v>
      </c>
      <c r="CG253" s="545">
        <v>13.11188198701127</v>
      </c>
      <c r="CH253" s="545">
        <v>22.195159796504921</v>
      </c>
      <c r="CI253" s="545">
        <v>0</v>
      </c>
      <c r="CJ253" s="556">
        <v>61.584985783516167</v>
      </c>
      <c r="CK253" s="545">
        <v>0</v>
      </c>
      <c r="CL253" s="545">
        <v>-0.98</v>
      </c>
      <c r="CM253" s="545">
        <v>-1.78</v>
      </c>
      <c r="CN253" s="545">
        <v>-0.98</v>
      </c>
      <c r="CO253" s="545">
        <v>-0.01</v>
      </c>
      <c r="CP253" s="545">
        <v>-17.579999999999998</v>
      </c>
      <c r="CQ253" s="545">
        <v>-48.396303671592278</v>
      </c>
      <c r="CR253" s="545">
        <v>110.84943872814441</v>
      </c>
      <c r="CS253" s="545">
        <v>-1.619776636932388</v>
      </c>
      <c r="CT253" s="545">
        <v>-29.8</v>
      </c>
      <c r="CU253" s="545">
        <v>-11.42</v>
      </c>
      <c r="CV253" s="545">
        <v>-11.6485140228724</v>
      </c>
      <c r="CW253" s="545">
        <v>-3.89</v>
      </c>
      <c r="CX253" s="545">
        <v>38.434529918187131</v>
      </c>
      <c r="CY253" s="545">
        <v>9.6494534718168925</v>
      </c>
      <c r="CZ253" s="556">
        <v>30.82882778675139</v>
      </c>
      <c r="DA253" s="545"/>
      <c r="DB253" s="556">
        <v>263.21582598291678</v>
      </c>
      <c r="DC253" s="556">
        <v>129.47767863661119</v>
      </c>
      <c r="DD253" s="545">
        <v>0</v>
      </c>
      <c r="DE253" s="554">
        <v>674.75962653432737</v>
      </c>
      <c r="DF253" s="545">
        <v>32.513847632689988</v>
      </c>
      <c r="DG253" s="556">
        <v>707.27347416701741</v>
      </c>
    </row>
    <row r="254" spans="1:111">
      <c r="A254" s="568">
        <v>781</v>
      </c>
      <c r="B254" s="576">
        <v>7</v>
      </c>
      <c r="C254" s="577">
        <v>3428</v>
      </c>
      <c r="D254" s="546" t="s">
        <v>285</v>
      </c>
      <c r="E254" s="578">
        <v>672794.25</v>
      </c>
      <c r="F254" s="578">
        <v>114464.88</v>
      </c>
      <c r="G254" s="578">
        <v>1054200.8999999999</v>
      </c>
      <c r="H254" s="578">
        <v>844798.15</v>
      </c>
      <c r="I254" s="578">
        <v>221263.22</v>
      </c>
      <c r="J254" s="578">
        <v>131170.68</v>
      </c>
      <c r="K254" s="579">
        <v>3038692.080000001</v>
      </c>
      <c r="L254" s="545"/>
      <c r="M254" s="578">
        <v>278216.31223248172</v>
      </c>
      <c r="N254" s="578">
        <v>0</v>
      </c>
      <c r="O254" s="578">
        <v>0</v>
      </c>
      <c r="P254" s="578">
        <v>232437.32</v>
      </c>
      <c r="Q254" s="578">
        <v>562496.66474472615</v>
      </c>
      <c r="R254" s="578">
        <v>0</v>
      </c>
      <c r="S254" s="571">
        <v>0</v>
      </c>
      <c r="T254" s="578">
        <v>121211.8349514572</v>
      </c>
      <c r="U254" s="578">
        <v>143560.7475</v>
      </c>
      <c r="V254" s="572">
        <v>1337922.8794286649</v>
      </c>
      <c r="W254" s="573"/>
      <c r="X254" s="574">
        <v>4376614.9594286652</v>
      </c>
      <c r="Y254" s="555">
        <v>-5309252.12</v>
      </c>
      <c r="Z254" s="584">
        <v>-932637.16057133488</v>
      </c>
      <c r="AA254" s="600">
        <v>-0.21309554740750691</v>
      </c>
      <c r="AB254" s="600"/>
      <c r="AC254" s="569">
        <v>373495.03445099993</v>
      </c>
      <c r="AD254" s="569">
        <v>0</v>
      </c>
      <c r="AE254" s="569">
        <v>40426.75181932719</v>
      </c>
      <c r="AF254" s="569">
        <v>65791.677512427079</v>
      </c>
      <c r="AG254" s="569">
        <v>0</v>
      </c>
      <c r="AH254" s="570">
        <v>479713.4637827542</v>
      </c>
      <c r="AI254" s="545"/>
      <c r="AJ254" s="545">
        <v>-3359.44</v>
      </c>
      <c r="AK254" s="545">
        <v>-6101.84</v>
      </c>
      <c r="AL254" s="545">
        <v>-3359.44</v>
      </c>
      <c r="AM254" s="545">
        <v>-34.28</v>
      </c>
      <c r="AN254" s="545">
        <v>-60264.239999999991</v>
      </c>
      <c r="AO254" s="545">
        <v>-89453.345000000001</v>
      </c>
      <c r="AP254" s="545">
        <v>1784046.2085390671</v>
      </c>
      <c r="AQ254" s="563">
        <v>1473916.0018639099</v>
      </c>
      <c r="AR254" s="563">
        <v>-102154.4</v>
      </c>
      <c r="AS254" s="563">
        <v>-39147.760000000002</v>
      </c>
      <c r="AT254" s="563">
        <v>-73507.48403946578</v>
      </c>
      <c r="AU254" s="563">
        <v>-13334.92</v>
      </c>
      <c r="AV254" s="563">
        <v>148225.7752360914</v>
      </c>
      <c r="AW254" s="563">
        <v>12426.010504753131</v>
      </c>
      <c r="AX254" s="556">
        <v>3027896.8471043571</v>
      </c>
      <c r="AY254" s="545"/>
      <c r="AZ254" s="580">
        <v>866006.87541083002</v>
      </c>
      <c r="BA254" s="581">
        <v>704453.99430656037</v>
      </c>
      <c r="BB254" s="574"/>
      <c r="BC254" s="585">
        <v>4145434.0200331658</v>
      </c>
      <c r="BD254" s="563">
        <v>7067</v>
      </c>
      <c r="BE254" s="574">
        <v>4152501.0200331658</v>
      </c>
      <c r="BF254" s="594"/>
      <c r="BG254" s="545">
        <v>196.26436697782961</v>
      </c>
      <c r="BH254" s="545">
        <v>33.391155192532089</v>
      </c>
      <c r="BI254" s="545">
        <v>307.5265169194866</v>
      </c>
      <c r="BJ254" s="545">
        <v>246.44053383897321</v>
      </c>
      <c r="BK254" s="545">
        <v>64.545863477246215</v>
      </c>
      <c r="BL254" s="545">
        <v>38.264492415402557</v>
      </c>
      <c r="BM254" s="556">
        <v>886.43292882147045</v>
      </c>
      <c r="BN254" s="545"/>
      <c r="BO254" s="545">
        <v>81.159951059650425</v>
      </c>
      <c r="BP254" s="545">
        <v>0</v>
      </c>
      <c r="BQ254" s="545">
        <v>0</v>
      </c>
      <c r="BR254" s="545">
        <v>67.805519253208871</v>
      </c>
      <c r="BS254" s="545">
        <v>164.08887536310559</v>
      </c>
      <c r="BT254" s="545">
        <v>0</v>
      </c>
      <c r="BU254" s="545">
        <v>0</v>
      </c>
      <c r="BV254" s="545">
        <v>35.359345085022518</v>
      </c>
      <c r="BW254" s="545">
        <v>41.878864498249698</v>
      </c>
      <c r="BX254" s="556">
        <v>390.29255525923708</v>
      </c>
      <c r="BY254" s="555"/>
      <c r="BZ254" s="556">
        <v>1276.725484080707</v>
      </c>
      <c r="CA254" s="556">
        <v>-1548.79</v>
      </c>
      <c r="CB254" s="556">
        <v>-272.06451591929249</v>
      </c>
      <c r="CC254" s="600">
        <v>-0.21309554740750691</v>
      </c>
      <c r="CD254" s="600"/>
      <c r="CE254" s="545">
        <v>108.95421075</v>
      </c>
      <c r="CF254" s="545">
        <v>0</v>
      </c>
      <c r="CG254" s="545">
        <v>11.79310146421447</v>
      </c>
      <c r="CH254" s="545">
        <v>19.192438014126921</v>
      </c>
      <c r="CI254" s="545">
        <v>0</v>
      </c>
      <c r="CJ254" s="556">
        <v>139.93975022834141</v>
      </c>
      <c r="CK254" s="545">
        <v>0</v>
      </c>
      <c r="CL254" s="545">
        <v>-0.98</v>
      </c>
      <c r="CM254" s="545">
        <v>-1.78</v>
      </c>
      <c r="CN254" s="545">
        <v>-0.98</v>
      </c>
      <c r="CO254" s="545">
        <v>-0.01</v>
      </c>
      <c r="CP254" s="545">
        <v>-17.579999999999998</v>
      </c>
      <c r="CQ254" s="545">
        <v>-26.094908109684951</v>
      </c>
      <c r="CR254" s="545">
        <v>520.43354974885267</v>
      </c>
      <c r="CS254" s="545">
        <v>429.96382784828188</v>
      </c>
      <c r="CT254" s="545">
        <v>-29.8</v>
      </c>
      <c r="CU254" s="545">
        <v>-11.42</v>
      </c>
      <c r="CV254" s="545">
        <v>-21.443256720964349</v>
      </c>
      <c r="CW254" s="545">
        <v>-3.89</v>
      </c>
      <c r="CX254" s="545">
        <v>43.239724397926317</v>
      </c>
      <c r="CY254" s="545">
        <v>3.62485720675412</v>
      </c>
      <c r="CZ254" s="556">
        <v>883.28379437116587</v>
      </c>
      <c r="DA254" s="545"/>
      <c r="DB254" s="556">
        <v>252.62744323536461</v>
      </c>
      <c r="DC254" s="556">
        <v>205.4999983391366</v>
      </c>
      <c r="DD254" s="545">
        <v>0</v>
      </c>
      <c r="DE254" s="554">
        <v>1209.2864702547161</v>
      </c>
      <c r="DF254" s="545">
        <v>2.0615519253208872</v>
      </c>
      <c r="DG254" s="556">
        <v>1211.3480221800371</v>
      </c>
    </row>
    <row r="255" spans="1:111">
      <c r="A255" s="568">
        <v>783</v>
      </c>
      <c r="B255" s="576">
        <v>4</v>
      </c>
      <c r="C255" s="577">
        <v>6256</v>
      </c>
      <c r="D255" s="546" t="s">
        <v>286</v>
      </c>
      <c r="E255" s="578">
        <v>1982500.39</v>
      </c>
      <c r="F255" s="578">
        <v>429243.3</v>
      </c>
      <c r="G255" s="578">
        <v>2868407.1</v>
      </c>
      <c r="H255" s="578">
        <v>2852924.9</v>
      </c>
      <c r="I255" s="578">
        <v>381505.26</v>
      </c>
      <c r="J255" s="578">
        <v>274305.09000000003</v>
      </c>
      <c r="K255" s="579">
        <v>8788886.0399999991</v>
      </c>
      <c r="L255" s="545"/>
      <c r="M255" s="578">
        <v>299923.9142186878</v>
      </c>
      <c r="N255" s="578">
        <v>0</v>
      </c>
      <c r="O255" s="578">
        <v>0</v>
      </c>
      <c r="P255" s="578">
        <v>665251.64</v>
      </c>
      <c r="Q255" s="578">
        <v>343234.74773362098</v>
      </c>
      <c r="R255" s="578">
        <v>0</v>
      </c>
      <c r="S255" s="571">
        <v>0</v>
      </c>
      <c r="T255" s="578">
        <v>224784.98533593019</v>
      </c>
      <c r="U255" s="578">
        <v>205437.1275</v>
      </c>
      <c r="V255" s="572">
        <v>1738632.4147882389</v>
      </c>
      <c r="W255" s="573"/>
      <c r="X255" s="574">
        <v>10527518.45478824</v>
      </c>
      <c r="Y255" s="555">
        <v>-9689230.2400000002</v>
      </c>
      <c r="Z255" s="584">
        <v>838288.21478823759</v>
      </c>
      <c r="AA255" s="600">
        <v>7.9628282618394122E-2</v>
      </c>
      <c r="AB255" s="600"/>
      <c r="AC255" s="569">
        <v>0</v>
      </c>
      <c r="AD255" s="569">
        <v>0</v>
      </c>
      <c r="AE255" s="569">
        <v>105759.2609368234</v>
      </c>
      <c r="AF255" s="569">
        <v>105679.276012071</v>
      </c>
      <c r="AG255" s="569">
        <v>0</v>
      </c>
      <c r="AH255" s="570">
        <v>211438.53694889441</v>
      </c>
      <c r="AI255" s="545"/>
      <c r="AJ255" s="545">
        <v>-6130.88</v>
      </c>
      <c r="AK255" s="545">
        <v>-11135.68</v>
      </c>
      <c r="AL255" s="545">
        <v>-6130.88</v>
      </c>
      <c r="AM255" s="545">
        <v>-62.56</v>
      </c>
      <c r="AN255" s="545">
        <v>-109980.48</v>
      </c>
      <c r="AO255" s="545">
        <v>-155241.36840000001</v>
      </c>
      <c r="AP255" s="545">
        <v>-115446.1924918798</v>
      </c>
      <c r="AQ255" s="563">
        <v>-27131.259344781731</v>
      </c>
      <c r="AR255" s="563">
        <v>-186428.79999999999</v>
      </c>
      <c r="AS255" s="563">
        <v>-71443.520000000004</v>
      </c>
      <c r="AT255" s="563">
        <v>-42178.871188878598</v>
      </c>
      <c r="AU255" s="563">
        <v>-24335.84</v>
      </c>
      <c r="AV255" s="563">
        <v>243239.7698566193</v>
      </c>
      <c r="AW255" s="563">
        <v>-26022.690715824541</v>
      </c>
      <c r="AX255" s="556">
        <v>-538429.25228474545</v>
      </c>
      <c r="AY255" s="545"/>
      <c r="AZ255" s="580">
        <v>1463149.798875815</v>
      </c>
      <c r="BA255" s="581">
        <v>795984.35226966592</v>
      </c>
      <c r="BB255" s="574"/>
      <c r="BC255" s="585">
        <v>2770431.650597868</v>
      </c>
      <c r="BD255" s="563">
        <v>-91959.337499999994</v>
      </c>
      <c r="BE255" s="574">
        <v>2678472.3130978681</v>
      </c>
      <c r="BF255" s="594"/>
      <c r="BG255" s="545">
        <v>316.89584239130443</v>
      </c>
      <c r="BH255" s="545">
        <v>68.613059462915601</v>
      </c>
      <c r="BI255" s="545">
        <v>458.50497122762152</v>
      </c>
      <c r="BJ255" s="545">
        <v>456.03019501278771</v>
      </c>
      <c r="BK255" s="545">
        <v>60.982298593350393</v>
      </c>
      <c r="BL255" s="545">
        <v>43.846721547314573</v>
      </c>
      <c r="BM255" s="556">
        <v>1404.8730882352941</v>
      </c>
      <c r="BN255" s="545"/>
      <c r="BO255" s="545">
        <v>47.941802144930918</v>
      </c>
      <c r="BP255" s="545">
        <v>0</v>
      </c>
      <c r="BQ255" s="545">
        <v>0</v>
      </c>
      <c r="BR255" s="545">
        <v>106.3381777493606</v>
      </c>
      <c r="BS255" s="545">
        <v>54.864889343609512</v>
      </c>
      <c r="BT255" s="545">
        <v>0</v>
      </c>
      <c r="BU255" s="545">
        <v>0</v>
      </c>
      <c r="BV255" s="545">
        <v>35.931103794106491</v>
      </c>
      <c r="BW255" s="545">
        <v>32.838415521099748</v>
      </c>
      <c r="BX255" s="556">
        <v>277.9143885531073</v>
      </c>
      <c r="BY255" s="555"/>
      <c r="BZ255" s="556">
        <v>1682.7874767884009</v>
      </c>
      <c r="CA255" s="556">
        <v>-1548.79</v>
      </c>
      <c r="CB255" s="556">
        <v>133.99747678840109</v>
      </c>
      <c r="CC255" s="600">
        <v>7.9628282618394122E-2</v>
      </c>
      <c r="CD255" s="600"/>
      <c r="CE255" s="545">
        <v>0</v>
      </c>
      <c r="CF255" s="545">
        <v>0</v>
      </c>
      <c r="CG255" s="545">
        <v>16.90525270729275</v>
      </c>
      <c r="CH255" s="545">
        <v>16.892467393233851</v>
      </c>
      <c r="CI255" s="545">
        <v>0</v>
      </c>
      <c r="CJ255" s="556">
        <v>33.797720100526597</v>
      </c>
      <c r="CK255" s="545">
        <v>0</v>
      </c>
      <c r="CL255" s="545">
        <v>-0.98</v>
      </c>
      <c r="CM255" s="545">
        <v>-1.78</v>
      </c>
      <c r="CN255" s="545">
        <v>-0.98</v>
      </c>
      <c r="CO255" s="545">
        <v>-0.01</v>
      </c>
      <c r="CP255" s="545">
        <v>-17.579999999999998</v>
      </c>
      <c r="CQ255" s="545">
        <v>-24.81479673913044</v>
      </c>
      <c r="CR255" s="545">
        <v>-18.453675270441149</v>
      </c>
      <c r="CS255" s="545">
        <v>-4.3368381305597392</v>
      </c>
      <c r="CT255" s="545">
        <v>-29.8</v>
      </c>
      <c r="CU255" s="545">
        <v>-11.42</v>
      </c>
      <c r="CV255" s="545">
        <v>-6.7421469291685741</v>
      </c>
      <c r="CW255" s="545">
        <v>-3.89</v>
      </c>
      <c r="CX255" s="545">
        <v>38.881037381173172</v>
      </c>
      <c r="CY255" s="545">
        <v>-4.159637262759678</v>
      </c>
      <c r="CZ255" s="556">
        <v>-86.06605695088642</v>
      </c>
      <c r="DA255" s="545"/>
      <c r="DB255" s="556">
        <v>233.8794435543183</v>
      </c>
      <c r="DC255" s="556">
        <v>127.2353504267369</v>
      </c>
      <c r="DD255" s="545">
        <v>0</v>
      </c>
      <c r="DE255" s="554">
        <v>442.84393391909663</v>
      </c>
      <c r="DF255" s="545">
        <v>-14.699382592711</v>
      </c>
      <c r="DG255" s="556">
        <v>428.14455132638562</v>
      </c>
    </row>
    <row r="256" spans="1:111">
      <c r="A256" s="568">
        <v>785</v>
      </c>
      <c r="B256" s="576">
        <v>17</v>
      </c>
      <c r="C256" s="577">
        <v>2581</v>
      </c>
      <c r="D256" s="546" t="s">
        <v>287</v>
      </c>
      <c r="E256" s="578">
        <v>789411.92</v>
      </c>
      <c r="F256" s="578">
        <v>171697.32</v>
      </c>
      <c r="G256" s="578">
        <v>1086889.3</v>
      </c>
      <c r="H256" s="578">
        <v>817099.85</v>
      </c>
      <c r="I256" s="578">
        <v>160312.26</v>
      </c>
      <c r="J256" s="578">
        <v>102681.51</v>
      </c>
      <c r="K256" s="579">
        <v>3128092.16</v>
      </c>
      <c r="L256" s="545"/>
      <c r="M256" s="578">
        <v>268929.00586112181</v>
      </c>
      <c r="N256" s="578">
        <v>0</v>
      </c>
      <c r="O256" s="578">
        <v>0</v>
      </c>
      <c r="P256" s="578">
        <v>126237.51</v>
      </c>
      <c r="Q256" s="578">
        <v>1098680.2121690351</v>
      </c>
      <c r="R256" s="578">
        <v>0</v>
      </c>
      <c r="S256" s="571">
        <v>23686.31</v>
      </c>
      <c r="T256" s="578">
        <v>73244.244865940986</v>
      </c>
      <c r="U256" s="578">
        <v>157646.42749999999</v>
      </c>
      <c r="V256" s="572">
        <v>1748423.710396098</v>
      </c>
      <c r="W256" s="573"/>
      <c r="X256" s="574">
        <v>4876515.8703960981</v>
      </c>
      <c r="Y256" s="555">
        <v>-3997426.99</v>
      </c>
      <c r="Z256" s="584">
        <v>879088.88039609836</v>
      </c>
      <c r="AA256" s="600">
        <v>0.18026986966920169</v>
      </c>
      <c r="AB256" s="600"/>
      <c r="AC256" s="569">
        <v>886023.50309549994</v>
      </c>
      <c r="AD256" s="569">
        <v>0</v>
      </c>
      <c r="AE256" s="569">
        <v>34459.220517995163</v>
      </c>
      <c r="AF256" s="569">
        <v>47889.276428982907</v>
      </c>
      <c r="AG256" s="569">
        <v>0</v>
      </c>
      <c r="AH256" s="570">
        <v>968372.00004247809</v>
      </c>
      <c r="AI256" s="545"/>
      <c r="AJ256" s="545">
        <v>-2529.38</v>
      </c>
      <c r="AK256" s="545">
        <v>-4594.18</v>
      </c>
      <c r="AL256" s="545">
        <v>-2529.38</v>
      </c>
      <c r="AM256" s="545">
        <v>-25.81</v>
      </c>
      <c r="AN256" s="545">
        <v>-45373.98</v>
      </c>
      <c r="AO256" s="545">
        <v>-94456.952499999999</v>
      </c>
      <c r="AP256" s="545">
        <v>1389779.821708187</v>
      </c>
      <c r="AQ256" s="545">
        <v>907192.51222863339</v>
      </c>
      <c r="AR256" s="545">
        <v>-76913.8</v>
      </c>
      <c r="AS256" s="545">
        <v>-29475.02</v>
      </c>
      <c r="AT256" s="563">
        <v>-110298.7611152561</v>
      </c>
      <c r="AU256" s="563">
        <v>-10040.09</v>
      </c>
      <c r="AV256" s="545">
        <v>166358.8387706418</v>
      </c>
      <c r="AW256" s="545">
        <v>30453.658343233259</v>
      </c>
      <c r="AX256" s="556">
        <v>2117547.4774354389</v>
      </c>
      <c r="AY256" s="545"/>
      <c r="AZ256" s="580">
        <v>1198218.745045407</v>
      </c>
      <c r="BA256" s="581">
        <v>530687.0760411839</v>
      </c>
      <c r="BB256" s="574"/>
      <c r="BC256" s="585">
        <v>5693914.1789606065</v>
      </c>
      <c r="BD256" s="563">
        <v>-54857.587499999987</v>
      </c>
      <c r="BE256" s="574">
        <v>5639056.5914606061</v>
      </c>
      <c r="BF256" s="594"/>
      <c r="BG256" s="545">
        <v>305.8550639287098</v>
      </c>
      <c r="BH256" s="545">
        <v>66.52356450987989</v>
      </c>
      <c r="BI256" s="545">
        <v>421.1117008911275</v>
      </c>
      <c r="BJ256" s="545">
        <v>316.58266175900809</v>
      </c>
      <c r="BK256" s="545">
        <v>62.112460286710579</v>
      </c>
      <c r="BL256" s="545">
        <v>39.783614877954278</v>
      </c>
      <c r="BM256" s="556">
        <v>1211.9690662533901</v>
      </c>
      <c r="BN256" s="545"/>
      <c r="BO256" s="545">
        <v>104.19566286754041</v>
      </c>
      <c r="BP256" s="545">
        <v>0</v>
      </c>
      <c r="BQ256" s="545">
        <v>0</v>
      </c>
      <c r="BR256" s="545">
        <v>48.910309957380861</v>
      </c>
      <c r="BS256" s="545">
        <v>425.68005120845999</v>
      </c>
      <c r="BT256" s="545">
        <v>0</v>
      </c>
      <c r="BU256" s="545">
        <v>9.1771832623014333</v>
      </c>
      <c r="BV256" s="545">
        <v>28.37824287715652</v>
      </c>
      <c r="BW256" s="545">
        <v>61.079592212320797</v>
      </c>
      <c r="BX256" s="556">
        <v>677.42104238516004</v>
      </c>
      <c r="BY256" s="555"/>
      <c r="BZ256" s="556">
        <v>1889.3901086385499</v>
      </c>
      <c r="CA256" s="556">
        <v>-1548.79</v>
      </c>
      <c r="CB256" s="556">
        <v>340.6001086385503</v>
      </c>
      <c r="CC256" s="600">
        <v>0.18026986966920169</v>
      </c>
      <c r="CD256" s="600"/>
      <c r="CE256" s="545">
        <v>343.28690549999999</v>
      </c>
      <c r="CF256" s="545">
        <v>0</v>
      </c>
      <c r="CG256" s="545">
        <v>13.35111217279937</v>
      </c>
      <c r="CH256" s="545">
        <v>18.554543366517979</v>
      </c>
      <c r="CI256" s="545">
        <v>0</v>
      </c>
      <c r="CJ256" s="556">
        <v>375.19256103931741</v>
      </c>
      <c r="CK256" s="545">
        <v>0</v>
      </c>
      <c r="CL256" s="545">
        <v>-0.98000000000000009</v>
      </c>
      <c r="CM256" s="545">
        <v>-1.78</v>
      </c>
      <c r="CN256" s="545">
        <v>-0.98000000000000009</v>
      </c>
      <c r="CO256" s="545">
        <v>-0.01</v>
      </c>
      <c r="CP256" s="545">
        <v>-17.579999999999998</v>
      </c>
      <c r="CQ256" s="545">
        <v>-36.597037001162342</v>
      </c>
      <c r="CR256" s="545">
        <v>538.46564188616321</v>
      </c>
      <c r="CS256" s="545">
        <v>351.4887687828878</v>
      </c>
      <c r="CT256" s="545">
        <v>-29.8</v>
      </c>
      <c r="CU256" s="545">
        <v>-11.42</v>
      </c>
      <c r="CV256" s="545">
        <v>-42.734893884252656</v>
      </c>
      <c r="CW256" s="545">
        <v>-3.89</v>
      </c>
      <c r="CX256" s="545">
        <v>64.45518743535132</v>
      </c>
      <c r="CY256" s="545">
        <v>11.79917022209735</v>
      </c>
      <c r="CZ256" s="556">
        <v>820.43683744108455</v>
      </c>
      <c r="DA256" s="545"/>
      <c r="DB256" s="556">
        <v>464.24592988973541</v>
      </c>
      <c r="DC256" s="556">
        <v>205.61297018255871</v>
      </c>
      <c r="DD256" s="545">
        <v>0</v>
      </c>
      <c r="DE256" s="554">
        <v>2206.088407191246</v>
      </c>
      <c r="DF256" s="545">
        <v>-21.25439267725687</v>
      </c>
      <c r="DG256" s="556">
        <v>2184.8340145139891</v>
      </c>
    </row>
    <row r="257" spans="1:111">
      <c r="A257" s="568">
        <v>790</v>
      </c>
      <c r="B257" s="576">
        <v>6</v>
      </c>
      <c r="C257" s="577">
        <v>23464</v>
      </c>
      <c r="D257" s="546" t="s">
        <v>288</v>
      </c>
      <c r="E257" s="578">
        <v>8414413.4199999999</v>
      </c>
      <c r="F257" s="578">
        <v>1802821.86</v>
      </c>
      <c r="G257" s="578">
        <v>11391907.4</v>
      </c>
      <c r="H257" s="578">
        <v>10885431.9</v>
      </c>
      <c r="I257" s="578">
        <v>1415424.54</v>
      </c>
      <c r="J257" s="578">
        <v>1039983.81</v>
      </c>
      <c r="K257" s="579">
        <v>34949982.93</v>
      </c>
      <c r="L257" s="545"/>
      <c r="M257" s="578">
        <v>1433538.022440451</v>
      </c>
      <c r="N257" s="578">
        <v>0</v>
      </c>
      <c r="O257" s="578">
        <v>0</v>
      </c>
      <c r="P257" s="578">
        <v>1799385.46</v>
      </c>
      <c r="Q257" s="578">
        <v>1205662.1425121599</v>
      </c>
      <c r="R257" s="578">
        <v>0</v>
      </c>
      <c r="S257" s="571">
        <v>0</v>
      </c>
      <c r="T257" s="578">
        <v>693910.47038570698</v>
      </c>
      <c r="U257" s="578">
        <v>943048.85250000004</v>
      </c>
      <c r="V257" s="572">
        <v>6075544.9478383195</v>
      </c>
      <c r="W257" s="573"/>
      <c r="X257" s="574">
        <v>41025527.877838321</v>
      </c>
      <c r="Y257" s="555">
        <v>-36340808.560000002</v>
      </c>
      <c r="Z257" s="584">
        <v>4684719.3178383186</v>
      </c>
      <c r="AA257" s="600">
        <v>0.1141903483067422</v>
      </c>
      <c r="AB257" s="600"/>
      <c r="AC257" s="569">
        <v>0</v>
      </c>
      <c r="AD257" s="569">
        <v>0</v>
      </c>
      <c r="AE257" s="569">
        <v>283421.25498869893</v>
      </c>
      <c r="AF257" s="569">
        <v>467844.44930554932</v>
      </c>
      <c r="AG257" s="569">
        <v>0</v>
      </c>
      <c r="AH257" s="570">
        <v>751265.70429424825</v>
      </c>
      <c r="AI257" s="545"/>
      <c r="AJ257" s="545">
        <v>-22994.720000000001</v>
      </c>
      <c r="AK257" s="545">
        <v>-41765.919999999998</v>
      </c>
      <c r="AL257" s="545">
        <v>-22994.720000000001</v>
      </c>
      <c r="AM257" s="545">
        <v>-234.64</v>
      </c>
      <c r="AN257" s="545">
        <v>-412497.11999999988</v>
      </c>
      <c r="AO257" s="545">
        <v>-1090176.2098999999</v>
      </c>
      <c r="AP257" s="545">
        <v>2354296.3529862948</v>
      </c>
      <c r="AQ257" s="563">
        <v>27573.378897085811</v>
      </c>
      <c r="AR257" s="563">
        <v>-699227.20000000007</v>
      </c>
      <c r="AS257" s="563">
        <v>-267958.88</v>
      </c>
      <c r="AT257" s="563">
        <v>-329019.81171409279</v>
      </c>
      <c r="AU257" s="563">
        <v>-91274.96</v>
      </c>
      <c r="AV257" s="563">
        <v>1248133.5713915869</v>
      </c>
      <c r="AW257" s="563">
        <v>-87085.757898680517</v>
      </c>
      <c r="AX257" s="556">
        <v>564773.36376219499</v>
      </c>
      <c r="AY257" s="545"/>
      <c r="AZ257" s="580">
        <v>9401082.8683736622</v>
      </c>
      <c r="BA257" s="581">
        <v>2739908.8490333469</v>
      </c>
      <c r="BB257" s="574"/>
      <c r="BC257" s="585">
        <v>18141750.103301771</v>
      </c>
      <c r="BD257" s="563">
        <v>491509.85</v>
      </c>
      <c r="BE257" s="574">
        <v>18633259.953301769</v>
      </c>
      <c r="BF257" s="594"/>
      <c r="BG257" s="545">
        <v>358.60950477326969</v>
      </c>
      <c r="BH257" s="545">
        <v>76.83352625298329</v>
      </c>
      <c r="BI257" s="545">
        <v>485.50577054210709</v>
      </c>
      <c r="BJ257" s="545">
        <v>463.92055489260139</v>
      </c>
      <c r="BK257" s="545">
        <v>60.323241561541089</v>
      </c>
      <c r="BL257" s="545">
        <v>44.322528554381179</v>
      </c>
      <c r="BM257" s="556">
        <v>1489.5151265768841</v>
      </c>
      <c r="BN257" s="545"/>
      <c r="BO257" s="545">
        <v>61.095210639296411</v>
      </c>
      <c r="BP257" s="545">
        <v>0</v>
      </c>
      <c r="BQ257" s="545">
        <v>0</v>
      </c>
      <c r="BR257" s="545">
        <v>76.687072110467099</v>
      </c>
      <c r="BS257" s="545">
        <v>51.383487151046722</v>
      </c>
      <c r="BT257" s="545">
        <v>0</v>
      </c>
      <c r="BU257" s="545">
        <v>0</v>
      </c>
      <c r="BV257" s="545">
        <v>29.573409068603269</v>
      </c>
      <c r="BW257" s="545">
        <v>40.191308067678143</v>
      </c>
      <c r="BX257" s="556">
        <v>258.93048703709172</v>
      </c>
      <c r="BY257" s="555"/>
      <c r="BZ257" s="556">
        <v>1748.445613613975</v>
      </c>
      <c r="CA257" s="556">
        <v>-1548.79</v>
      </c>
      <c r="CB257" s="556">
        <v>199.65561361397539</v>
      </c>
      <c r="CC257" s="600">
        <v>0.1141903483067422</v>
      </c>
      <c r="CD257" s="600"/>
      <c r="CE257" s="545">
        <v>0</v>
      </c>
      <c r="CF257" s="545">
        <v>0</v>
      </c>
      <c r="CG257" s="545">
        <v>12.07898290950814</v>
      </c>
      <c r="CH257" s="545">
        <v>19.938819012340151</v>
      </c>
      <c r="CI257" s="545">
        <v>0</v>
      </c>
      <c r="CJ257" s="556">
        <v>32.017801921848289</v>
      </c>
      <c r="CK257" s="545">
        <v>0</v>
      </c>
      <c r="CL257" s="545">
        <v>-0.98000000000000009</v>
      </c>
      <c r="CM257" s="545">
        <v>-1.78</v>
      </c>
      <c r="CN257" s="545">
        <v>-0.98000000000000009</v>
      </c>
      <c r="CO257" s="545">
        <v>-0.01</v>
      </c>
      <c r="CP257" s="545">
        <v>-17.579999999999998</v>
      </c>
      <c r="CQ257" s="545">
        <v>-46.461652314183432</v>
      </c>
      <c r="CR257" s="545">
        <v>100.3365305568656</v>
      </c>
      <c r="CS257" s="545">
        <v>1.1751354797598801</v>
      </c>
      <c r="CT257" s="545">
        <v>-29.8</v>
      </c>
      <c r="CU257" s="545">
        <v>-11.42</v>
      </c>
      <c r="CV257" s="545">
        <v>-14.02232405873222</v>
      </c>
      <c r="CW257" s="545">
        <v>-3.89</v>
      </c>
      <c r="CX257" s="545">
        <v>53.193554866671803</v>
      </c>
      <c r="CY257" s="545">
        <v>-3.7114625766570279</v>
      </c>
      <c r="CZ257" s="556">
        <v>24.06978195372464</v>
      </c>
      <c r="DA257" s="545"/>
      <c r="DB257" s="556">
        <v>400.65985630641251</v>
      </c>
      <c r="DC257" s="556">
        <v>116.77074876548529</v>
      </c>
      <c r="DD257" s="545">
        <v>0</v>
      </c>
      <c r="DE257" s="554">
        <v>773.17380256144611</v>
      </c>
      <c r="DF257" s="545">
        <v>20.94740240368224</v>
      </c>
      <c r="DG257" s="556">
        <v>794.12120496512841</v>
      </c>
    </row>
    <row r="258" spans="1:111">
      <c r="A258" s="568">
        <v>791</v>
      </c>
      <c r="B258" s="576">
        <v>17</v>
      </c>
      <c r="C258" s="577">
        <v>4938</v>
      </c>
      <c r="D258" s="546" t="s">
        <v>289</v>
      </c>
      <c r="E258" s="578">
        <v>2054265.11</v>
      </c>
      <c r="F258" s="578">
        <v>343394.64</v>
      </c>
      <c r="G258" s="578">
        <v>2492490.5</v>
      </c>
      <c r="H258" s="578">
        <v>2506696.15</v>
      </c>
      <c r="I258" s="578">
        <v>294011.14</v>
      </c>
      <c r="J258" s="578">
        <v>208289.4</v>
      </c>
      <c r="K258" s="579">
        <v>7899146.9400000004</v>
      </c>
      <c r="L258" s="545"/>
      <c r="M258" s="578">
        <v>326540.03750442748</v>
      </c>
      <c r="N258" s="578">
        <v>0</v>
      </c>
      <c r="O258" s="578">
        <v>0</v>
      </c>
      <c r="P258" s="578">
        <v>200377</v>
      </c>
      <c r="Q258" s="578">
        <v>1833608.3629387701</v>
      </c>
      <c r="R258" s="578">
        <v>0</v>
      </c>
      <c r="S258" s="571">
        <v>0</v>
      </c>
      <c r="T258" s="578">
        <v>130554.32540571439</v>
      </c>
      <c r="U258" s="578">
        <v>186509.495</v>
      </c>
      <c r="V258" s="572">
        <v>2677589.2208489119</v>
      </c>
      <c r="W258" s="573"/>
      <c r="X258" s="574">
        <v>10576736.16084891</v>
      </c>
      <c r="Y258" s="555">
        <v>-7647925.0199999996</v>
      </c>
      <c r="Z258" s="584">
        <v>2928811.1408489118</v>
      </c>
      <c r="AA258" s="600">
        <v>0.27691067417283849</v>
      </c>
      <c r="AB258" s="600"/>
      <c r="AC258" s="569">
        <v>721798.22484000004</v>
      </c>
      <c r="AD258" s="569">
        <v>0</v>
      </c>
      <c r="AE258" s="569">
        <v>63392.712041015613</v>
      </c>
      <c r="AF258" s="569">
        <v>92709.018994848273</v>
      </c>
      <c r="AG258" s="569">
        <v>0</v>
      </c>
      <c r="AH258" s="570">
        <v>877899.9558758639</v>
      </c>
      <c r="AI258" s="545"/>
      <c r="AJ258" s="545">
        <v>-4839.24</v>
      </c>
      <c r="AK258" s="545">
        <v>-8789.64</v>
      </c>
      <c r="AL258" s="545">
        <v>-4839.24</v>
      </c>
      <c r="AM258" s="545">
        <v>-49.38</v>
      </c>
      <c r="AN258" s="545">
        <v>-86810.04</v>
      </c>
      <c r="AO258" s="545">
        <v>-99284.132500000007</v>
      </c>
      <c r="AP258" s="545">
        <v>554688.42463979241</v>
      </c>
      <c r="AQ258" s="563">
        <v>-21256.130743870901</v>
      </c>
      <c r="AR258" s="563">
        <v>-147152.4</v>
      </c>
      <c r="AS258" s="563">
        <v>-56391.96</v>
      </c>
      <c r="AT258" s="563">
        <v>-143553.76905189251</v>
      </c>
      <c r="AU258" s="563">
        <v>-19208.82</v>
      </c>
      <c r="AV258" s="563">
        <v>194480.3412273186</v>
      </c>
      <c r="AW258" s="563">
        <v>-4167.4801182964002</v>
      </c>
      <c r="AX258" s="556">
        <v>152826.5334530512</v>
      </c>
      <c r="AY258" s="545"/>
      <c r="AZ258" s="580">
        <v>2760399.2358442051</v>
      </c>
      <c r="BA258" s="581">
        <v>992887.03852405539</v>
      </c>
      <c r="BB258" s="574"/>
      <c r="BC258" s="585">
        <v>7712823.9045460876</v>
      </c>
      <c r="BD258" s="563">
        <v>-63779.674999999988</v>
      </c>
      <c r="BE258" s="574">
        <v>7649044.2295460878</v>
      </c>
      <c r="BF258" s="594"/>
      <c r="BG258" s="545">
        <v>416.01156541109759</v>
      </c>
      <c r="BH258" s="545">
        <v>69.54123936816525</v>
      </c>
      <c r="BI258" s="545">
        <v>504.75708788983388</v>
      </c>
      <c r="BJ258" s="545">
        <v>507.63389023896309</v>
      </c>
      <c r="BK258" s="545">
        <v>59.540530579181848</v>
      </c>
      <c r="BL258" s="545">
        <v>42.180923450789791</v>
      </c>
      <c r="BM258" s="556">
        <v>1599.665236938032</v>
      </c>
      <c r="BN258" s="545"/>
      <c r="BO258" s="545">
        <v>66.127994634351467</v>
      </c>
      <c r="BP258" s="545">
        <v>0</v>
      </c>
      <c r="BQ258" s="545">
        <v>0</v>
      </c>
      <c r="BR258" s="545">
        <v>40.578574321587688</v>
      </c>
      <c r="BS258" s="545">
        <v>371.32611643150472</v>
      </c>
      <c r="BT258" s="545">
        <v>0</v>
      </c>
      <c r="BU258" s="545">
        <v>0</v>
      </c>
      <c r="BV258" s="545">
        <v>26.43870502343346</v>
      </c>
      <c r="BW258" s="545">
        <v>37.77025010125557</v>
      </c>
      <c r="BX258" s="556">
        <v>542.2416405121329</v>
      </c>
      <c r="BY258" s="555"/>
      <c r="BZ258" s="556">
        <v>2141.9068774501638</v>
      </c>
      <c r="CA258" s="556">
        <v>-1548.79</v>
      </c>
      <c r="CB258" s="556">
        <v>593.11687745016445</v>
      </c>
      <c r="CC258" s="600">
        <v>0.27691067417283849</v>
      </c>
      <c r="CD258" s="600"/>
      <c r="CE258" s="545">
        <v>146.17218</v>
      </c>
      <c r="CF258" s="545">
        <v>0</v>
      </c>
      <c r="CG258" s="545">
        <v>12.837730263470149</v>
      </c>
      <c r="CH258" s="545">
        <v>18.77460894994902</v>
      </c>
      <c r="CI258" s="545">
        <v>0</v>
      </c>
      <c r="CJ258" s="556">
        <v>177.7845192134192</v>
      </c>
      <c r="CK258" s="545">
        <v>0</v>
      </c>
      <c r="CL258" s="545">
        <v>-0.98</v>
      </c>
      <c r="CM258" s="545">
        <v>-1.78</v>
      </c>
      <c r="CN258" s="545">
        <v>-0.98</v>
      </c>
      <c r="CO258" s="545">
        <v>-0.01</v>
      </c>
      <c r="CP258" s="545">
        <v>-17.579999999999998</v>
      </c>
      <c r="CQ258" s="545">
        <v>-20.106142669096801</v>
      </c>
      <c r="CR258" s="545">
        <v>112.33058417168741</v>
      </c>
      <c r="CS258" s="545">
        <v>-4.304603228811442</v>
      </c>
      <c r="CT258" s="545">
        <v>-29.8</v>
      </c>
      <c r="CU258" s="545">
        <v>-11.42</v>
      </c>
      <c r="CV258" s="545">
        <v>-29.071237151051541</v>
      </c>
      <c r="CW258" s="545">
        <v>-3.89</v>
      </c>
      <c r="CX258" s="545">
        <v>39.384435242470353</v>
      </c>
      <c r="CY258" s="545">
        <v>-0.843961141817821</v>
      </c>
      <c r="CZ258" s="556">
        <v>30.949075223380149</v>
      </c>
      <c r="DA258" s="545"/>
      <c r="DB258" s="556">
        <v>559.0115908959508</v>
      </c>
      <c r="DC258" s="556">
        <v>201.07068418875161</v>
      </c>
      <c r="DD258" s="545">
        <v>0</v>
      </c>
      <c r="DE258" s="554">
        <v>1561.9327469716659</v>
      </c>
      <c r="DF258" s="545">
        <v>-12.9160945727015</v>
      </c>
      <c r="DG258" s="556">
        <v>1549.0166523989651</v>
      </c>
    </row>
    <row r="259" spans="1:111">
      <c r="A259" s="568">
        <v>831</v>
      </c>
      <c r="B259" s="576">
        <v>9</v>
      </c>
      <c r="C259" s="577">
        <v>4596</v>
      </c>
      <c r="D259" s="546" t="s">
        <v>290</v>
      </c>
      <c r="E259" s="578">
        <v>1964559.21</v>
      </c>
      <c r="F259" s="578">
        <v>410165.82</v>
      </c>
      <c r="G259" s="578">
        <v>2312704.2999999998</v>
      </c>
      <c r="H259" s="578">
        <v>2215864</v>
      </c>
      <c r="I259" s="578">
        <v>273226.02</v>
      </c>
      <c r="J259" s="578">
        <v>206654.07</v>
      </c>
      <c r="K259" s="579">
        <v>7383173.4199999999</v>
      </c>
      <c r="L259" s="545"/>
      <c r="M259" s="578">
        <v>285188.70876834128</v>
      </c>
      <c r="N259" s="578">
        <v>0</v>
      </c>
      <c r="O259" s="578">
        <v>0</v>
      </c>
      <c r="P259" s="578">
        <v>623172.47</v>
      </c>
      <c r="Q259" s="578">
        <v>291064.07844556117</v>
      </c>
      <c r="R259" s="578">
        <v>0</v>
      </c>
      <c r="S259" s="571">
        <v>666461.38</v>
      </c>
      <c r="T259" s="578">
        <v>88649.339762496442</v>
      </c>
      <c r="U259" s="578">
        <v>183554.01749999999</v>
      </c>
      <c r="V259" s="572">
        <v>2138089.9944763989</v>
      </c>
      <c r="W259" s="573"/>
      <c r="X259" s="574">
        <v>9521263.4144763984</v>
      </c>
      <c r="Y259" s="555">
        <v>-7118238.8399999999</v>
      </c>
      <c r="Z259" s="584">
        <v>2403024.574476399</v>
      </c>
      <c r="AA259" s="600">
        <v>0.25238505331369909</v>
      </c>
      <c r="AB259" s="600"/>
      <c r="AC259" s="569">
        <v>0</v>
      </c>
      <c r="AD259" s="569">
        <v>0</v>
      </c>
      <c r="AE259" s="569">
        <v>25869.107333769582</v>
      </c>
      <c r="AF259" s="569">
        <v>93793.764390640979</v>
      </c>
      <c r="AG259" s="569">
        <v>624.59104337591782</v>
      </c>
      <c r="AH259" s="570">
        <v>120287.46276778651</v>
      </c>
      <c r="AI259" s="545"/>
      <c r="AJ259" s="545">
        <v>-4504.08</v>
      </c>
      <c r="AK259" s="545">
        <v>-8180.88</v>
      </c>
      <c r="AL259" s="545">
        <v>-4504.08</v>
      </c>
      <c r="AM259" s="545">
        <v>-45.96</v>
      </c>
      <c r="AN259" s="545">
        <v>-80797.679999999993</v>
      </c>
      <c r="AO259" s="545">
        <v>-94919.5</v>
      </c>
      <c r="AP259" s="545">
        <v>101281.7861281833</v>
      </c>
      <c r="AQ259" s="563">
        <v>32454.85760091868</v>
      </c>
      <c r="AR259" s="563">
        <v>-136960.79999999999</v>
      </c>
      <c r="AS259" s="563">
        <v>-52486.32</v>
      </c>
      <c r="AT259" s="563">
        <v>-65855.641722718734</v>
      </c>
      <c r="AU259" s="563">
        <v>-17878.439999999999</v>
      </c>
      <c r="AV259" s="563">
        <v>184131.70252893539</v>
      </c>
      <c r="AW259" s="563">
        <v>15436.734749860731</v>
      </c>
      <c r="AX259" s="556">
        <v>-132828.30071482059</v>
      </c>
      <c r="AY259" s="545"/>
      <c r="AZ259" s="580">
        <v>692303.69267469086</v>
      </c>
      <c r="BA259" s="581">
        <v>351607.20686556521</v>
      </c>
      <c r="BB259" s="574"/>
      <c r="BC259" s="585">
        <v>3434394.63606962</v>
      </c>
      <c r="BD259" s="563">
        <v>-153707.25</v>
      </c>
      <c r="BE259" s="574">
        <v>3280687.38606962</v>
      </c>
      <c r="BF259" s="594"/>
      <c r="BG259" s="545">
        <v>427.44978459530017</v>
      </c>
      <c r="BH259" s="545">
        <v>89.244086161879892</v>
      </c>
      <c r="BI259" s="545">
        <v>503.1993690165362</v>
      </c>
      <c r="BJ259" s="545">
        <v>482.12880765883381</v>
      </c>
      <c r="BK259" s="545">
        <v>59.448655352480422</v>
      </c>
      <c r="BL259" s="545">
        <v>44.963896866840727</v>
      </c>
      <c r="BM259" s="556">
        <v>1606.4345996518709</v>
      </c>
      <c r="BN259" s="545"/>
      <c r="BO259" s="545">
        <v>62.051503213303157</v>
      </c>
      <c r="BP259" s="545">
        <v>0</v>
      </c>
      <c r="BQ259" s="545">
        <v>0</v>
      </c>
      <c r="BR259" s="545">
        <v>135.59018059181901</v>
      </c>
      <c r="BS259" s="545">
        <v>63.329869113481557</v>
      </c>
      <c r="BT259" s="545">
        <v>0</v>
      </c>
      <c r="BU259" s="545">
        <v>145.00900348128809</v>
      </c>
      <c r="BV259" s="545">
        <v>19.288368094537951</v>
      </c>
      <c r="BW259" s="545">
        <v>39.937775783289823</v>
      </c>
      <c r="BX259" s="556">
        <v>465.20670027771951</v>
      </c>
      <c r="BY259" s="555"/>
      <c r="BZ259" s="556">
        <v>2071.6412999295908</v>
      </c>
      <c r="CA259" s="556">
        <v>-1548.79</v>
      </c>
      <c r="CB259" s="556">
        <v>522.8512999295906</v>
      </c>
      <c r="CC259" s="600">
        <v>0.25238505331369898</v>
      </c>
      <c r="CD259" s="600"/>
      <c r="CE259" s="545">
        <v>0</v>
      </c>
      <c r="CF259" s="545">
        <v>0</v>
      </c>
      <c r="CG259" s="545">
        <v>5.6286134320647481</v>
      </c>
      <c r="CH259" s="545">
        <v>20.40769460196714</v>
      </c>
      <c r="CI259" s="545">
        <v>0.13589883450302831</v>
      </c>
      <c r="CJ259" s="556">
        <v>26.172206868534921</v>
      </c>
      <c r="CK259" s="545">
        <v>0</v>
      </c>
      <c r="CL259" s="545">
        <v>-0.98</v>
      </c>
      <c r="CM259" s="545">
        <v>-1.78</v>
      </c>
      <c r="CN259" s="545">
        <v>-0.98</v>
      </c>
      <c r="CO259" s="545">
        <v>-0.01</v>
      </c>
      <c r="CP259" s="545">
        <v>-17.579999999999998</v>
      </c>
      <c r="CQ259" s="545">
        <v>-20.652632724107921</v>
      </c>
      <c r="CR259" s="545">
        <v>22.036942151475909</v>
      </c>
      <c r="CS259" s="545">
        <v>7.0615442995906603</v>
      </c>
      <c r="CT259" s="545">
        <v>-29.8</v>
      </c>
      <c r="CU259" s="545">
        <v>-11.42</v>
      </c>
      <c r="CV259" s="545">
        <v>-14.32890376908589</v>
      </c>
      <c r="CW259" s="545">
        <v>-3.890000000000001</v>
      </c>
      <c r="CX259" s="545">
        <v>40.063468783493349</v>
      </c>
      <c r="CY259" s="545">
        <v>3.3587325391341878</v>
      </c>
      <c r="CZ259" s="556">
        <v>-28.900848719499699</v>
      </c>
      <c r="DA259" s="545"/>
      <c r="DB259" s="556">
        <v>150.63178691790489</v>
      </c>
      <c r="DC259" s="556">
        <v>76.502873556476317</v>
      </c>
      <c r="DD259" s="545">
        <v>0</v>
      </c>
      <c r="DE259" s="554">
        <v>747.25731855300705</v>
      </c>
      <c r="DF259" s="545">
        <v>-33.443701044386422</v>
      </c>
      <c r="DG259" s="556">
        <v>713.81361750862061</v>
      </c>
    </row>
    <row r="260" spans="1:111">
      <c r="A260" s="568">
        <v>832</v>
      </c>
      <c r="B260" s="576">
        <v>17</v>
      </c>
      <c r="C260" s="577">
        <v>3657</v>
      </c>
      <c r="D260" s="546" t="s">
        <v>291</v>
      </c>
      <c r="E260" s="578">
        <v>1354559.09</v>
      </c>
      <c r="F260" s="578">
        <v>200313.54</v>
      </c>
      <c r="G260" s="578">
        <v>1773345.7</v>
      </c>
      <c r="H260" s="578">
        <v>2021975.9</v>
      </c>
      <c r="I260" s="578">
        <v>219226.84</v>
      </c>
      <c r="J260" s="578">
        <v>151397.13</v>
      </c>
      <c r="K260" s="579">
        <v>5720818.2000000002</v>
      </c>
      <c r="L260" s="545"/>
      <c r="M260" s="578">
        <v>366239.49318044691</v>
      </c>
      <c r="N260" s="578">
        <v>0</v>
      </c>
      <c r="O260" s="578">
        <v>0</v>
      </c>
      <c r="P260" s="578">
        <v>174327.99</v>
      </c>
      <c r="Q260" s="578">
        <v>2056928.1861477329</v>
      </c>
      <c r="R260" s="578">
        <v>0</v>
      </c>
      <c r="S260" s="571">
        <v>0</v>
      </c>
      <c r="T260" s="578">
        <v>88050.88818383425</v>
      </c>
      <c r="U260" s="578">
        <v>216441.565</v>
      </c>
      <c r="V260" s="572">
        <v>2901988.1225120141</v>
      </c>
      <c r="W260" s="573"/>
      <c r="X260" s="574">
        <v>8622806.3225120138</v>
      </c>
      <c r="Y260" s="555">
        <v>-5663925.0300000003</v>
      </c>
      <c r="Z260" s="584">
        <v>2958881.292512014</v>
      </c>
      <c r="AA260" s="600">
        <v>0.34314597612926862</v>
      </c>
      <c r="AB260" s="600"/>
      <c r="AC260" s="569">
        <v>1267306.3595115</v>
      </c>
      <c r="AD260" s="569">
        <v>0</v>
      </c>
      <c r="AE260" s="569">
        <v>46796.699489450912</v>
      </c>
      <c r="AF260" s="569">
        <v>74124.233384595325</v>
      </c>
      <c r="AG260" s="569">
        <v>0</v>
      </c>
      <c r="AH260" s="570">
        <v>1388227.292385546</v>
      </c>
      <c r="AI260" s="545"/>
      <c r="AJ260" s="545">
        <v>-3583.86</v>
      </c>
      <c r="AK260" s="545">
        <v>-6509.46</v>
      </c>
      <c r="AL260" s="545">
        <v>-3583.86</v>
      </c>
      <c r="AM260" s="545">
        <v>-36.57</v>
      </c>
      <c r="AN260" s="545">
        <v>-64290.05999999999</v>
      </c>
      <c r="AO260" s="545">
        <v>-96082.725000000006</v>
      </c>
      <c r="AP260" s="545">
        <v>1613949.5257217509</v>
      </c>
      <c r="AQ260" s="563">
        <v>859637.75228881021</v>
      </c>
      <c r="AR260" s="563">
        <v>-108978.6</v>
      </c>
      <c r="AS260" s="563">
        <v>-41762.94</v>
      </c>
      <c r="AT260" s="563">
        <v>-181343.0835698061</v>
      </c>
      <c r="AU260" s="563">
        <v>-14225.73</v>
      </c>
      <c r="AV260" s="563">
        <v>227658.11825650599</v>
      </c>
      <c r="AW260" s="563">
        <v>16455.100331017049</v>
      </c>
      <c r="AX260" s="556">
        <v>2197303.6080282782</v>
      </c>
      <c r="AY260" s="545"/>
      <c r="AZ260" s="580">
        <v>1944491.1687012869</v>
      </c>
      <c r="BA260" s="581">
        <v>548194.24043734325</v>
      </c>
      <c r="BB260" s="574"/>
      <c r="BC260" s="585">
        <v>9037097.602064468</v>
      </c>
      <c r="BD260" s="563">
        <v>28268</v>
      </c>
      <c r="BE260" s="574">
        <v>9065365.602064468</v>
      </c>
      <c r="BF260" s="594"/>
      <c r="BG260" s="545">
        <v>370.40171998906209</v>
      </c>
      <c r="BH260" s="545">
        <v>54.775373256767843</v>
      </c>
      <c r="BI260" s="545">
        <v>484.91815695925629</v>
      </c>
      <c r="BJ260" s="545">
        <v>552.90563303254032</v>
      </c>
      <c r="BK260" s="545">
        <v>59.94718074924802</v>
      </c>
      <c r="BL260" s="545">
        <v>41.399269893355203</v>
      </c>
      <c r="BM260" s="556">
        <v>1564.3473338802301</v>
      </c>
      <c r="BN260" s="545"/>
      <c r="BO260" s="545">
        <v>100.1475234291624</v>
      </c>
      <c r="BP260" s="545">
        <v>0</v>
      </c>
      <c r="BQ260" s="545">
        <v>0</v>
      </c>
      <c r="BR260" s="545">
        <v>47.669671862182113</v>
      </c>
      <c r="BS260" s="545">
        <v>562.46327212133804</v>
      </c>
      <c r="BT260" s="545">
        <v>0</v>
      </c>
      <c r="BU260" s="545">
        <v>0</v>
      </c>
      <c r="BV260" s="545">
        <v>24.077355259457001</v>
      </c>
      <c r="BW260" s="545">
        <v>59.185552365326771</v>
      </c>
      <c r="BX260" s="556">
        <v>793.54337503746626</v>
      </c>
      <c r="BY260" s="555"/>
      <c r="BZ260" s="556">
        <v>2357.890708917696</v>
      </c>
      <c r="CA260" s="556">
        <v>-1548.79</v>
      </c>
      <c r="CB260" s="556">
        <v>809.10070891769578</v>
      </c>
      <c r="CC260" s="600">
        <v>0.34314597612926862</v>
      </c>
      <c r="CD260" s="600"/>
      <c r="CE260" s="545">
        <v>346.54261949999989</v>
      </c>
      <c r="CF260" s="545">
        <v>0</v>
      </c>
      <c r="CG260" s="545">
        <v>12.79647237884903</v>
      </c>
      <c r="CH260" s="545">
        <v>20.269136829257679</v>
      </c>
      <c r="CI260" s="545">
        <v>0</v>
      </c>
      <c r="CJ260" s="556">
        <v>379.60822870810671</v>
      </c>
      <c r="CK260" s="545">
        <v>0</v>
      </c>
      <c r="CL260" s="545">
        <v>-0.98</v>
      </c>
      <c r="CM260" s="545">
        <v>-1.78</v>
      </c>
      <c r="CN260" s="545">
        <v>-0.98</v>
      </c>
      <c r="CO260" s="545">
        <v>-0.01</v>
      </c>
      <c r="CP260" s="545">
        <v>-17.579999999999998</v>
      </c>
      <c r="CQ260" s="545">
        <v>-26.273646431501231</v>
      </c>
      <c r="CR260" s="545">
        <v>441.33156295371907</v>
      </c>
      <c r="CS260" s="545">
        <v>235.066380171947</v>
      </c>
      <c r="CT260" s="545">
        <v>-29.8</v>
      </c>
      <c r="CU260" s="545">
        <v>-11.42</v>
      </c>
      <c r="CV260" s="545">
        <v>-49.587936442386138</v>
      </c>
      <c r="CW260" s="545">
        <v>-3.89</v>
      </c>
      <c r="CX260" s="545">
        <v>62.252698456796821</v>
      </c>
      <c r="CY260" s="545">
        <v>4.499617263061813</v>
      </c>
      <c r="CZ260" s="556">
        <v>600.84867597163736</v>
      </c>
      <c r="DA260" s="545"/>
      <c r="DB260" s="556">
        <v>531.71757415949889</v>
      </c>
      <c r="DC260" s="556">
        <v>149.9027181945155</v>
      </c>
      <c r="DD260" s="545">
        <v>0</v>
      </c>
      <c r="DE260" s="554">
        <v>2471.1779059514538</v>
      </c>
      <c r="DF260" s="545">
        <v>7.7298331966092428</v>
      </c>
      <c r="DG260" s="556">
        <v>2478.9077391480628</v>
      </c>
    </row>
    <row r="261" spans="1:111">
      <c r="A261" s="568">
        <v>833</v>
      </c>
      <c r="B261" s="576">
        <v>2</v>
      </c>
      <c r="C261" s="577">
        <v>1692</v>
      </c>
      <c r="D261" s="546" t="s">
        <v>292</v>
      </c>
      <c r="E261" s="578">
        <v>627941.30000000005</v>
      </c>
      <c r="F261" s="578">
        <v>124003.62</v>
      </c>
      <c r="G261" s="578">
        <v>760005.3</v>
      </c>
      <c r="H261" s="578">
        <v>720155.79999999993</v>
      </c>
      <c r="I261" s="578">
        <v>102802.08</v>
      </c>
      <c r="J261" s="578">
        <v>69802.76999999999</v>
      </c>
      <c r="K261" s="579">
        <v>2404710.87</v>
      </c>
      <c r="L261" s="545"/>
      <c r="M261" s="578">
        <v>127305.70741468661</v>
      </c>
      <c r="N261" s="578">
        <v>0</v>
      </c>
      <c r="O261" s="578">
        <v>0</v>
      </c>
      <c r="P261" s="578">
        <v>264497.64</v>
      </c>
      <c r="Q261" s="578">
        <v>119543.7231261008</v>
      </c>
      <c r="R261" s="578">
        <v>0</v>
      </c>
      <c r="S261" s="571">
        <v>63920.59</v>
      </c>
      <c r="T261" s="578">
        <v>73333.348627693325</v>
      </c>
      <c r="U261" s="578">
        <v>69170.75</v>
      </c>
      <c r="V261" s="572">
        <v>717771.75916848076</v>
      </c>
      <c r="W261" s="573"/>
      <c r="X261" s="574">
        <v>3122482.6291684811</v>
      </c>
      <c r="Y261" s="555">
        <v>-2620552.6800000002</v>
      </c>
      <c r="Z261" s="584">
        <v>501929.94916848053</v>
      </c>
      <c r="AA261" s="600">
        <v>0.16074707493317419</v>
      </c>
      <c r="AB261" s="600"/>
      <c r="AC261" s="569">
        <v>55532.512728000002</v>
      </c>
      <c r="AD261" s="569">
        <v>0</v>
      </c>
      <c r="AE261" s="569">
        <v>17609.164278828441</v>
      </c>
      <c r="AF261" s="569">
        <v>19465.757911749719</v>
      </c>
      <c r="AG261" s="569">
        <v>5564.9849261279633</v>
      </c>
      <c r="AH261" s="570">
        <v>98172.419844706121</v>
      </c>
      <c r="AI261" s="545"/>
      <c r="AJ261" s="545">
        <v>-1658.16</v>
      </c>
      <c r="AK261" s="545">
        <v>-3011.76</v>
      </c>
      <c r="AL261" s="545">
        <v>-1658.16</v>
      </c>
      <c r="AM261" s="545">
        <v>-16.920000000000002</v>
      </c>
      <c r="AN261" s="545">
        <v>-29745.360000000001</v>
      </c>
      <c r="AO261" s="545">
        <v>-36977.167500000003</v>
      </c>
      <c r="AP261" s="545">
        <v>446074.66432930698</v>
      </c>
      <c r="AQ261" s="563">
        <v>509110.40129738202</v>
      </c>
      <c r="AR261" s="563">
        <v>-50421.599999999999</v>
      </c>
      <c r="AS261" s="563">
        <v>-19322.64</v>
      </c>
      <c r="AT261" s="563">
        <v>-38640.250309630443</v>
      </c>
      <c r="AU261" s="563">
        <v>-6581.88</v>
      </c>
      <c r="AV261" s="563">
        <v>44608.159186095101</v>
      </c>
      <c r="AW261" s="563">
        <v>-6846.4302005689706</v>
      </c>
      <c r="AX261" s="556">
        <v>804912.89680258464</v>
      </c>
      <c r="AY261" s="545"/>
      <c r="AZ261" s="580">
        <v>403784.63043872319</v>
      </c>
      <c r="BA261" s="581">
        <v>260175.5724391414</v>
      </c>
      <c r="BB261" s="574"/>
      <c r="BC261" s="585">
        <v>2068975.4686936359</v>
      </c>
      <c r="BD261" s="563">
        <v>275613</v>
      </c>
      <c r="BE261" s="574">
        <v>2344588.4686936359</v>
      </c>
      <c r="BF261" s="594"/>
      <c r="BG261" s="545">
        <v>371.12369976359338</v>
      </c>
      <c r="BH261" s="545">
        <v>73.288191489361694</v>
      </c>
      <c r="BI261" s="545">
        <v>449.17570921985822</v>
      </c>
      <c r="BJ261" s="545">
        <v>425.62399527186761</v>
      </c>
      <c r="BK261" s="545">
        <v>60.757730496453902</v>
      </c>
      <c r="BL261" s="545">
        <v>41.254592198581562</v>
      </c>
      <c r="BM261" s="556">
        <v>1421.223918439716</v>
      </c>
      <c r="BN261" s="545"/>
      <c r="BO261" s="545">
        <v>75.239779795914089</v>
      </c>
      <c r="BP261" s="545">
        <v>0</v>
      </c>
      <c r="BQ261" s="545">
        <v>0</v>
      </c>
      <c r="BR261" s="545">
        <v>156.32248226950361</v>
      </c>
      <c r="BS261" s="545">
        <v>70.652318632447248</v>
      </c>
      <c r="BT261" s="545">
        <v>0</v>
      </c>
      <c r="BU261" s="545">
        <v>37.77812647754137</v>
      </c>
      <c r="BV261" s="545">
        <v>43.341222593199362</v>
      </c>
      <c r="BW261" s="545">
        <v>40.881057919621753</v>
      </c>
      <c r="BX261" s="556">
        <v>424.21498768822738</v>
      </c>
      <c r="BY261" s="555"/>
      <c r="BZ261" s="556">
        <v>1845.4389061279439</v>
      </c>
      <c r="CA261" s="556">
        <v>-1548.79</v>
      </c>
      <c r="CB261" s="556">
        <v>296.64890612794352</v>
      </c>
      <c r="CC261" s="600">
        <v>0.16074707493317419</v>
      </c>
      <c r="CD261" s="600"/>
      <c r="CE261" s="545">
        <v>32.820633999999998</v>
      </c>
      <c r="CF261" s="545">
        <v>0</v>
      </c>
      <c r="CG261" s="545">
        <v>10.40730749339742</v>
      </c>
      <c r="CH261" s="545">
        <v>11.504585054225601</v>
      </c>
      <c r="CI261" s="545">
        <v>3.288998183290758</v>
      </c>
      <c r="CJ261" s="556">
        <v>58.021524730913782</v>
      </c>
      <c r="CK261" s="545">
        <v>0</v>
      </c>
      <c r="CL261" s="545">
        <v>-0.98000000000000009</v>
      </c>
      <c r="CM261" s="545">
        <v>-1.78</v>
      </c>
      <c r="CN261" s="545">
        <v>-0.98000000000000009</v>
      </c>
      <c r="CO261" s="545">
        <v>-0.01</v>
      </c>
      <c r="CP261" s="545">
        <v>-17.579999999999998</v>
      </c>
      <c r="CQ261" s="545">
        <v>-21.85411790780142</v>
      </c>
      <c r="CR261" s="545">
        <v>263.63750846885762</v>
      </c>
      <c r="CS261" s="545">
        <v>300.89267216157327</v>
      </c>
      <c r="CT261" s="545">
        <v>-29.8</v>
      </c>
      <c r="CU261" s="545">
        <v>-11.42</v>
      </c>
      <c r="CV261" s="545">
        <v>-22.837027369757941</v>
      </c>
      <c r="CW261" s="545">
        <v>-3.89</v>
      </c>
      <c r="CX261" s="545">
        <v>26.364160275469921</v>
      </c>
      <c r="CY261" s="545">
        <v>-4.0463535464355624</v>
      </c>
      <c r="CZ261" s="556">
        <v>475.71684208190578</v>
      </c>
      <c r="DA261" s="545"/>
      <c r="DB261" s="556">
        <v>238.6433986044463</v>
      </c>
      <c r="DC261" s="556">
        <v>153.76806881745949</v>
      </c>
      <c r="DD261" s="545">
        <v>0</v>
      </c>
      <c r="DE261" s="554">
        <v>1222.7987403626689</v>
      </c>
      <c r="DF261" s="545">
        <v>162.8918439716312</v>
      </c>
      <c r="DG261" s="556">
        <v>1385.6905843343</v>
      </c>
    </row>
    <row r="262" spans="1:111">
      <c r="A262" s="568">
        <v>834</v>
      </c>
      <c r="B262" s="576">
        <v>5</v>
      </c>
      <c r="C262" s="577">
        <v>5832</v>
      </c>
      <c r="D262" s="546" t="s">
        <v>293</v>
      </c>
      <c r="E262" s="578">
        <v>2224706.3199999998</v>
      </c>
      <c r="F262" s="578">
        <v>496014.48</v>
      </c>
      <c r="G262" s="578">
        <v>2582383.6</v>
      </c>
      <c r="H262" s="578">
        <v>3185304.5</v>
      </c>
      <c r="I262" s="578">
        <v>350116.92</v>
      </c>
      <c r="J262" s="578">
        <v>265870.23</v>
      </c>
      <c r="K262" s="579">
        <v>9104396.0500000007</v>
      </c>
      <c r="L262" s="545"/>
      <c r="M262" s="578">
        <v>289161.0566163293</v>
      </c>
      <c r="N262" s="578">
        <v>0</v>
      </c>
      <c r="O262" s="578">
        <v>0</v>
      </c>
      <c r="P262" s="578">
        <v>336633.36</v>
      </c>
      <c r="Q262" s="578">
        <v>540393.30873975891</v>
      </c>
      <c r="R262" s="578">
        <v>0</v>
      </c>
      <c r="S262" s="571">
        <v>0</v>
      </c>
      <c r="T262" s="578">
        <v>146722.5788856945</v>
      </c>
      <c r="U262" s="578">
        <v>201161.11750000011</v>
      </c>
      <c r="V262" s="572">
        <v>1514071.4217417829</v>
      </c>
      <c r="W262" s="573"/>
      <c r="X262" s="574">
        <v>10618467.471741781</v>
      </c>
      <c r="Y262" s="555">
        <v>-9032543.2799999993</v>
      </c>
      <c r="Z262" s="584">
        <v>1585924.191741785</v>
      </c>
      <c r="AA262" s="600">
        <v>0.14935528087855421</v>
      </c>
      <c r="AB262" s="600"/>
      <c r="AC262" s="569">
        <v>0</v>
      </c>
      <c r="AD262" s="569">
        <v>0</v>
      </c>
      <c r="AE262" s="569">
        <v>58276.210444568482</v>
      </c>
      <c r="AF262" s="569">
        <v>125995.7860740012</v>
      </c>
      <c r="AG262" s="569">
        <v>0</v>
      </c>
      <c r="AH262" s="570">
        <v>184271.99651856959</v>
      </c>
      <c r="AI262" s="545"/>
      <c r="AJ262" s="545">
        <v>-5715.36</v>
      </c>
      <c r="AK262" s="545">
        <v>-10380.959999999999</v>
      </c>
      <c r="AL262" s="545">
        <v>-5715.36</v>
      </c>
      <c r="AM262" s="545">
        <v>-58.32</v>
      </c>
      <c r="AN262" s="545">
        <v>-102526.56</v>
      </c>
      <c r="AO262" s="545">
        <v>-121103.44500000001</v>
      </c>
      <c r="AP262" s="545">
        <v>1625120.9558775539</v>
      </c>
      <c r="AQ262" s="563">
        <v>733645.47523331118</v>
      </c>
      <c r="AR262" s="563">
        <v>-173793.6</v>
      </c>
      <c r="AS262" s="563">
        <v>-66601.440000000002</v>
      </c>
      <c r="AT262" s="563">
        <v>-113020.0243469532</v>
      </c>
      <c r="AU262" s="563">
        <v>-22686.48</v>
      </c>
      <c r="AV262" s="563">
        <v>177836.14951506059</v>
      </c>
      <c r="AW262" s="563">
        <v>-31328.519658602909</v>
      </c>
      <c r="AX262" s="556">
        <v>1883672.51162037</v>
      </c>
      <c r="AY262" s="545"/>
      <c r="AZ262" s="580">
        <v>1636744.240649279</v>
      </c>
      <c r="BA262" s="581">
        <v>694834.71676244691</v>
      </c>
      <c r="BB262" s="574"/>
      <c r="BC262" s="585">
        <v>5985447.6572924508</v>
      </c>
      <c r="BD262" s="563">
        <v>-281001.58750000002</v>
      </c>
      <c r="BE262" s="574">
        <v>5704446.0697924504</v>
      </c>
      <c r="BF262" s="594"/>
      <c r="BG262" s="545">
        <v>381.46541838134431</v>
      </c>
      <c r="BH262" s="545">
        <v>85.050493827160494</v>
      </c>
      <c r="BI262" s="545">
        <v>442.79554183813451</v>
      </c>
      <c r="BJ262" s="545">
        <v>546.17704046639233</v>
      </c>
      <c r="BK262" s="545">
        <v>60.033765432098761</v>
      </c>
      <c r="BL262" s="545">
        <v>45.588173868312751</v>
      </c>
      <c r="BM262" s="556">
        <v>1561.110433813443</v>
      </c>
      <c r="BN262" s="545"/>
      <c r="BO262" s="545">
        <v>49.581799831332177</v>
      </c>
      <c r="BP262" s="545">
        <v>0</v>
      </c>
      <c r="BQ262" s="545">
        <v>0</v>
      </c>
      <c r="BR262" s="545">
        <v>57.721769547325103</v>
      </c>
      <c r="BS262" s="545">
        <v>92.660032362784449</v>
      </c>
      <c r="BT262" s="545">
        <v>0</v>
      </c>
      <c r="BU262" s="545">
        <v>0</v>
      </c>
      <c r="BV262" s="545">
        <v>25.158192538699321</v>
      </c>
      <c r="BW262" s="545">
        <v>34.492647033607689</v>
      </c>
      <c r="BX262" s="556">
        <v>259.61444131374873</v>
      </c>
      <c r="BY262" s="555"/>
      <c r="BZ262" s="556">
        <v>1820.724875127192</v>
      </c>
      <c r="CA262" s="556">
        <v>-1548.79</v>
      </c>
      <c r="CB262" s="556">
        <v>271.93487512719219</v>
      </c>
      <c r="CC262" s="600">
        <v>0.14935528087855421</v>
      </c>
      <c r="CD262" s="600"/>
      <c r="CE262" s="545">
        <v>0</v>
      </c>
      <c r="CF262" s="545">
        <v>0</v>
      </c>
      <c r="CG262" s="545">
        <v>9.9924915028409611</v>
      </c>
      <c r="CH262" s="545">
        <v>21.604215719136</v>
      </c>
      <c r="CI262" s="545">
        <v>0</v>
      </c>
      <c r="CJ262" s="556">
        <v>31.59670722197696</v>
      </c>
      <c r="CK262" s="545">
        <v>0</v>
      </c>
      <c r="CL262" s="545">
        <v>-0.98</v>
      </c>
      <c r="CM262" s="545">
        <v>-1.78</v>
      </c>
      <c r="CN262" s="545">
        <v>-0.98</v>
      </c>
      <c r="CO262" s="545">
        <v>-0.01</v>
      </c>
      <c r="CP262" s="545">
        <v>-17.579999999999998</v>
      </c>
      <c r="CQ262" s="545">
        <v>-20.76533693415638</v>
      </c>
      <c r="CR262" s="545">
        <v>278.65585663195378</v>
      </c>
      <c r="CS262" s="545">
        <v>125.79654925125359</v>
      </c>
      <c r="CT262" s="545">
        <v>-29.8</v>
      </c>
      <c r="CU262" s="545">
        <v>-11.42</v>
      </c>
      <c r="CV262" s="545">
        <v>-19.37929086881913</v>
      </c>
      <c r="CW262" s="545">
        <v>-3.89</v>
      </c>
      <c r="CX262" s="545">
        <v>30.493166926450719</v>
      </c>
      <c r="CY262" s="545">
        <v>-5.3718312171815681</v>
      </c>
      <c r="CZ262" s="556">
        <v>322.989113789501</v>
      </c>
      <c r="DA262" s="545"/>
      <c r="DB262" s="556">
        <v>280.6488752827982</v>
      </c>
      <c r="DC262" s="556">
        <v>119.141755274768</v>
      </c>
      <c r="DD262" s="545">
        <v>0</v>
      </c>
      <c r="DE262" s="554">
        <v>1026.3113266962359</v>
      </c>
      <c r="DF262" s="545">
        <v>-48.182713906035673</v>
      </c>
      <c r="DG262" s="556">
        <v>978.12861279020069</v>
      </c>
    </row>
    <row r="263" spans="1:111">
      <c r="A263" s="568">
        <v>837</v>
      </c>
      <c r="B263" s="576">
        <v>6</v>
      </c>
      <c r="C263" s="577">
        <v>260180</v>
      </c>
      <c r="D263" s="546" t="s">
        <v>294</v>
      </c>
      <c r="E263" s="578">
        <v>109611639.20999999</v>
      </c>
      <c r="F263" s="578">
        <v>19592571.960000001</v>
      </c>
      <c r="G263" s="578">
        <v>110086359.09999999</v>
      </c>
      <c r="H263" s="578">
        <v>94797431.75</v>
      </c>
      <c r="I263" s="578">
        <v>15841000.02</v>
      </c>
      <c r="J263" s="578">
        <v>14763414.960000001</v>
      </c>
      <c r="K263" s="579">
        <v>364692417</v>
      </c>
      <c r="L263" s="545"/>
      <c r="M263" s="578">
        <v>23482512.300967582</v>
      </c>
      <c r="N263" s="578">
        <v>0</v>
      </c>
      <c r="O263" s="578">
        <v>0</v>
      </c>
      <c r="P263" s="578">
        <v>59269512.829999998</v>
      </c>
      <c r="Q263" s="578">
        <v>443889.3815104388</v>
      </c>
      <c r="R263" s="578">
        <v>0</v>
      </c>
      <c r="S263" s="571">
        <v>0</v>
      </c>
      <c r="T263" s="578">
        <v>6950556.007050626</v>
      </c>
      <c r="U263" s="578">
        <v>17841148.664999999</v>
      </c>
      <c r="V263" s="572">
        <v>107987619.1845286</v>
      </c>
      <c r="W263" s="573"/>
      <c r="X263" s="574">
        <v>472680036.18452859</v>
      </c>
      <c r="Y263" s="555">
        <v>-402964182.19999999</v>
      </c>
      <c r="Z263" s="584">
        <v>69715853.984528661</v>
      </c>
      <c r="AA263" s="600">
        <v>0.1474905827359978</v>
      </c>
      <c r="AB263" s="600"/>
      <c r="AC263" s="569">
        <v>0</v>
      </c>
      <c r="AD263" s="569">
        <v>0</v>
      </c>
      <c r="AE263" s="569">
        <v>4329120.2013900578</v>
      </c>
      <c r="AF263" s="569">
        <v>5516157.4003738714</v>
      </c>
      <c r="AG263" s="569">
        <v>6080571.6361594107</v>
      </c>
      <c r="AH263" s="570">
        <v>15925849.237923341</v>
      </c>
      <c r="AI263" s="545"/>
      <c r="AJ263" s="545">
        <v>-254976.4</v>
      </c>
      <c r="AK263" s="545">
        <v>-463120.4</v>
      </c>
      <c r="AL263" s="545">
        <v>-254976.4</v>
      </c>
      <c r="AM263" s="545">
        <v>-2601.8000000000002</v>
      </c>
      <c r="AN263" s="545">
        <v>-4573964.3999999994</v>
      </c>
      <c r="AO263" s="545">
        <v>-26442752.296050001</v>
      </c>
      <c r="AP263" s="545">
        <v>-34937811.825379469</v>
      </c>
      <c r="AQ263" s="563">
        <v>-1052489.13509655</v>
      </c>
      <c r="AR263" s="563">
        <v>-7753364</v>
      </c>
      <c r="AS263" s="563">
        <v>-2971255.6</v>
      </c>
      <c r="AT263" s="563">
        <v>-564404.92643999786</v>
      </c>
      <c r="AU263" s="563">
        <v>-1012100.2</v>
      </c>
      <c r="AV263" s="563">
        <v>16575384.939725731</v>
      </c>
      <c r="AW263" s="563">
        <v>-571154.00050809328</v>
      </c>
      <c r="AX263" s="556">
        <v>-64279586.443748377</v>
      </c>
      <c r="AY263" s="545"/>
      <c r="AZ263" s="580">
        <v>5058404.9365957445</v>
      </c>
      <c r="BA263" s="581">
        <v>25533505.517413199</v>
      </c>
      <c r="BB263" s="574"/>
      <c r="BC263" s="585">
        <v>51954027.232712567</v>
      </c>
      <c r="BD263" s="563">
        <v>-15397208.5825</v>
      </c>
      <c r="BE263" s="574">
        <v>36556818.650212571</v>
      </c>
      <c r="BF263" s="594"/>
      <c r="BG263" s="545">
        <v>421.29156434007228</v>
      </c>
      <c r="BH263" s="545">
        <v>75.303912522100092</v>
      </c>
      <c r="BI263" s="545">
        <v>423.11614689830122</v>
      </c>
      <c r="BJ263" s="545">
        <v>364.35326216465518</v>
      </c>
      <c r="BK263" s="545">
        <v>60.884772157736947</v>
      </c>
      <c r="BL263" s="545">
        <v>56.743081558920743</v>
      </c>
      <c r="BM263" s="556">
        <v>1401.6927396417859</v>
      </c>
      <c r="BN263" s="545"/>
      <c r="BO263" s="545">
        <v>90.254870862355219</v>
      </c>
      <c r="BP263" s="545">
        <v>0</v>
      </c>
      <c r="BQ263" s="545">
        <v>0</v>
      </c>
      <c r="BR263" s="545">
        <v>227.80195568452609</v>
      </c>
      <c r="BS263" s="545">
        <v>1.7060857156985121</v>
      </c>
      <c r="BT263" s="545">
        <v>0</v>
      </c>
      <c r="BU263" s="545">
        <v>0</v>
      </c>
      <c r="BV263" s="545">
        <v>26.714413125723059</v>
      </c>
      <c r="BW263" s="545">
        <v>68.572329406564677</v>
      </c>
      <c r="BX263" s="556">
        <v>415.04965479486759</v>
      </c>
      <c r="BY263" s="555"/>
      <c r="BZ263" s="556">
        <v>1816.742394436654</v>
      </c>
      <c r="CA263" s="556">
        <v>-1548.79</v>
      </c>
      <c r="CB263" s="556">
        <v>267.95239443665412</v>
      </c>
      <c r="CC263" s="600">
        <v>0.1474905827359978</v>
      </c>
      <c r="CD263" s="600"/>
      <c r="CE263" s="545">
        <v>0</v>
      </c>
      <c r="CF263" s="545">
        <v>0</v>
      </c>
      <c r="CG263" s="545">
        <v>16.638943044776919</v>
      </c>
      <c r="CH263" s="545">
        <v>21.201312169935701</v>
      </c>
      <c r="CI263" s="545">
        <v>23.370634315317901</v>
      </c>
      <c r="CJ263" s="556">
        <v>61.210889530030521</v>
      </c>
      <c r="CK263" s="545">
        <v>0</v>
      </c>
      <c r="CL263" s="545">
        <v>-0.98</v>
      </c>
      <c r="CM263" s="545">
        <v>-1.78</v>
      </c>
      <c r="CN263" s="545">
        <v>-0.98</v>
      </c>
      <c r="CO263" s="545">
        <v>-0.01</v>
      </c>
      <c r="CP263" s="545">
        <v>-17.579999999999998</v>
      </c>
      <c r="CQ263" s="545">
        <v>-101.6325324623338</v>
      </c>
      <c r="CR263" s="545">
        <v>-134.28323401252771</v>
      </c>
      <c r="CS263" s="545">
        <v>-4.0452345879642939</v>
      </c>
      <c r="CT263" s="545">
        <v>-29.8</v>
      </c>
      <c r="CU263" s="545">
        <v>-11.42</v>
      </c>
      <c r="CV263" s="545">
        <v>-2.1692863649780838</v>
      </c>
      <c r="CW263" s="545">
        <v>-3.89</v>
      </c>
      <c r="CX263" s="545">
        <v>63.707375431338789</v>
      </c>
      <c r="CY263" s="545">
        <v>-2.1952263836885741</v>
      </c>
      <c r="CZ263" s="556">
        <v>-247.05813838015371</v>
      </c>
      <c r="DA263" s="545"/>
      <c r="DB263" s="556">
        <v>19.441943795048601</v>
      </c>
      <c r="DC263" s="556">
        <v>98.137848863914201</v>
      </c>
      <c r="DD263" s="545">
        <v>0</v>
      </c>
      <c r="DE263" s="554">
        <v>199.68493824549381</v>
      </c>
      <c r="DF263" s="545">
        <v>-59.179062889153663</v>
      </c>
      <c r="DG263" s="556">
        <v>140.50587535634011</v>
      </c>
    </row>
    <row r="264" spans="1:111">
      <c r="A264" s="568">
        <v>844</v>
      </c>
      <c r="B264" s="576">
        <v>11</v>
      </c>
      <c r="C264" s="577">
        <v>1388</v>
      </c>
      <c r="D264" s="546" t="s">
        <v>295</v>
      </c>
      <c r="E264" s="578">
        <v>287058.88</v>
      </c>
      <c r="F264" s="578">
        <v>104926.14</v>
      </c>
      <c r="G264" s="578">
        <v>563874.9</v>
      </c>
      <c r="H264" s="578">
        <v>415474.5</v>
      </c>
      <c r="I264" s="578">
        <v>87494.12</v>
      </c>
      <c r="J264" s="578">
        <v>52760.91</v>
      </c>
      <c r="K264" s="579">
        <v>1511589.45</v>
      </c>
      <c r="L264" s="545"/>
      <c r="M264" s="578">
        <v>111423.21853628549</v>
      </c>
      <c r="N264" s="578">
        <v>0</v>
      </c>
      <c r="O264" s="578">
        <v>0</v>
      </c>
      <c r="P264" s="578">
        <v>72135.72</v>
      </c>
      <c r="Q264" s="578">
        <v>293358.77800027537</v>
      </c>
      <c r="R264" s="578">
        <v>0</v>
      </c>
      <c r="S264" s="571">
        <v>48670.500000000007</v>
      </c>
      <c r="T264" s="578">
        <v>40570.00579214951</v>
      </c>
      <c r="U264" s="578">
        <v>61561.967500000013</v>
      </c>
      <c r="V264" s="572">
        <v>627720.1898287104</v>
      </c>
      <c r="W264" s="573"/>
      <c r="X264" s="574">
        <v>2139309.6398287099</v>
      </c>
      <c r="Y264" s="555">
        <v>-2149720.52</v>
      </c>
      <c r="Z264" s="584">
        <v>-10410.880171289669</v>
      </c>
      <c r="AA264" s="600">
        <v>-4.8664671899123699E-3</v>
      </c>
      <c r="AB264" s="600"/>
      <c r="AC264" s="569">
        <v>206276.18411399989</v>
      </c>
      <c r="AD264" s="569">
        <v>0</v>
      </c>
      <c r="AE264" s="569">
        <v>14065.132621321</v>
      </c>
      <c r="AF264" s="569">
        <v>27158.231058048139</v>
      </c>
      <c r="AG264" s="569">
        <v>0</v>
      </c>
      <c r="AH264" s="570">
        <v>247499.5477933691</v>
      </c>
      <c r="AI264" s="545"/>
      <c r="AJ264" s="545">
        <v>-1360.24</v>
      </c>
      <c r="AK264" s="545">
        <v>-2470.64</v>
      </c>
      <c r="AL264" s="545">
        <v>-1360.24</v>
      </c>
      <c r="AM264" s="545">
        <v>-13.88</v>
      </c>
      <c r="AN264" s="545">
        <v>-24401.040000000001</v>
      </c>
      <c r="AO264" s="545">
        <v>-39655.144999999997</v>
      </c>
      <c r="AP264" s="545">
        <v>155770.66059490759</v>
      </c>
      <c r="AQ264" s="563">
        <v>-6090.6908733183473</v>
      </c>
      <c r="AR264" s="563">
        <v>-41362.400000000001</v>
      </c>
      <c r="AS264" s="563">
        <v>-15850.96</v>
      </c>
      <c r="AT264" s="563">
        <v>-21964.080859410689</v>
      </c>
      <c r="AU264" s="563">
        <v>-5399.3200000000006</v>
      </c>
      <c r="AV264" s="563">
        <v>59775.822805782707</v>
      </c>
      <c r="AW264" s="563">
        <v>6270.862435291252</v>
      </c>
      <c r="AX264" s="556">
        <v>61888.709103252513</v>
      </c>
      <c r="AY264" s="545"/>
      <c r="AZ264" s="580">
        <v>729189.54407553235</v>
      </c>
      <c r="BA264" s="581">
        <v>265314.68660209101</v>
      </c>
      <c r="BB264" s="574"/>
      <c r="BC264" s="585">
        <v>1293481.6074029549</v>
      </c>
      <c r="BD264" s="563">
        <v>-120139</v>
      </c>
      <c r="BE264" s="574">
        <v>1173342.6074029549</v>
      </c>
      <c r="BF264" s="594"/>
      <c r="BG264" s="545">
        <v>206.81475504322771</v>
      </c>
      <c r="BH264" s="545">
        <v>75.595201729106634</v>
      </c>
      <c r="BI264" s="545">
        <v>406.24992795389051</v>
      </c>
      <c r="BJ264" s="545">
        <v>299.33321325648421</v>
      </c>
      <c r="BK264" s="545">
        <v>63.036109510086447</v>
      </c>
      <c r="BL264" s="545">
        <v>38.012182997118153</v>
      </c>
      <c r="BM264" s="556">
        <v>1089.041390489914</v>
      </c>
      <c r="BN264" s="545"/>
      <c r="BO264" s="545">
        <v>80.27609404631518</v>
      </c>
      <c r="BP264" s="545">
        <v>0</v>
      </c>
      <c r="BQ264" s="545">
        <v>0</v>
      </c>
      <c r="BR264" s="545">
        <v>51.970979827089337</v>
      </c>
      <c r="BS264" s="545">
        <v>211.35358645552981</v>
      </c>
      <c r="BT264" s="545">
        <v>0</v>
      </c>
      <c r="BU264" s="545">
        <v>35.065201729106633</v>
      </c>
      <c r="BV264" s="545">
        <v>29.22911080126045</v>
      </c>
      <c r="BW264" s="545">
        <v>44.353002521613838</v>
      </c>
      <c r="BX264" s="556">
        <v>452.24797538091519</v>
      </c>
      <c r="BY264" s="555"/>
      <c r="BZ264" s="556">
        <v>1541.289365870829</v>
      </c>
      <c r="CA264" s="556">
        <v>-1548.79</v>
      </c>
      <c r="CB264" s="556">
        <v>-7.50063412917123</v>
      </c>
      <c r="CC264" s="600">
        <v>-4.8664671899123699E-3</v>
      </c>
      <c r="CD264" s="600"/>
      <c r="CE264" s="545">
        <v>148.61396549999989</v>
      </c>
      <c r="CF264" s="545">
        <v>0</v>
      </c>
      <c r="CG264" s="545">
        <v>10.13338085109582</v>
      </c>
      <c r="CH264" s="545">
        <v>19.56644888908367</v>
      </c>
      <c r="CI264" s="545">
        <v>0</v>
      </c>
      <c r="CJ264" s="556">
        <v>178.3137952401795</v>
      </c>
      <c r="CK264" s="545">
        <v>0</v>
      </c>
      <c r="CL264" s="545">
        <v>-0.98</v>
      </c>
      <c r="CM264" s="545">
        <v>-1.78</v>
      </c>
      <c r="CN264" s="545">
        <v>-0.98</v>
      </c>
      <c r="CO264" s="545">
        <v>-0.01</v>
      </c>
      <c r="CP264" s="545">
        <v>-17.579999999999998</v>
      </c>
      <c r="CQ264" s="545">
        <v>-28.569989193083568</v>
      </c>
      <c r="CR264" s="545">
        <v>112.22670071679219</v>
      </c>
      <c r="CS264" s="545">
        <v>-4.3881058165117777</v>
      </c>
      <c r="CT264" s="545">
        <v>-29.8</v>
      </c>
      <c r="CU264" s="545">
        <v>-11.42</v>
      </c>
      <c r="CV264" s="545">
        <v>-15.824265748854961</v>
      </c>
      <c r="CW264" s="545">
        <v>-3.890000000000001</v>
      </c>
      <c r="CX264" s="545">
        <v>43.066154759209446</v>
      </c>
      <c r="CY264" s="545">
        <v>4.5179124173568086</v>
      </c>
      <c r="CZ264" s="556">
        <v>44.588407134908152</v>
      </c>
      <c r="DA264" s="545"/>
      <c r="DB264" s="556">
        <v>525.35269746075812</v>
      </c>
      <c r="DC264" s="556">
        <v>191.14890965568509</v>
      </c>
      <c r="DD264" s="545">
        <v>0</v>
      </c>
      <c r="DE264" s="554">
        <v>931.90317536235966</v>
      </c>
      <c r="DF264" s="545">
        <v>-86.555475504322771</v>
      </c>
      <c r="DG264" s="556">
        <v>845.34769985803689</v>
      </c>
    </row>
    <row r="265" spans="1:111">
      <c r="A265" s="568">
        <v>845</v>
      </c>
      <c r="B265" s="576">
        <v>19</v>
      </c>
      <c r="C265" s="577">
        <v>2826</v>
      </c>
      <c r="D265" s="546" t="s">
        <v>296</v>
      </c>
      <c r="E265" s="578">
        <v>1291764.96</v>
      </c>
      <c r="F265" s="578">
        <v>362472.12</v>
      </c>
      <c r="G265" s="578">
        <v>1470978</v>
      </c>
      <c r="H265" s="578">
        <v>1371065.85</v>
      </c>
      <c r="I265" s="578">
        <v>166070.29999999999</v>
      </c>
      <c r="J265" s="578">
        <v>120411.93</v>
      </c>
      <c r="K265" s="579">
        <v>4782763.1599999992</v>
      </c>
      <c r="L265" s="545"/>
      <c r="M265" s="578">
        <v>169007.4007418078</v>
      </c>
      <c r="N265" s="578">
        <v>0</v>
      </c>
      <c r="O265" s="578">
        <v>0</v>
      </c>
      <c r="P265" s="578">
        <v>190358.15</v>
      </c>
      <c r="Q265" s="578">
        <v>1315993.3218377179</v>
      </c>
      <c r="R265" s="578">
        <v>0</v>
      </c>
      <c r="S265" s="571">
        <v>0</v>
      </c>
      <c r="T265" s="578">
        <v>78775.095307457697</v>
      </c>
      <c r="U265" s="578">
        <v>124004.29</v>
      </c>
      <c r="V265" s="572">
        <v>1878138.257886983</v>
      </c>
      <c r="W265" s="573"/>
      <c r="X265" s="574">
        <v>6660901.4178869827</v>
      </c>
      <c r="Y265" s="555">
        <v>-4376880.54</v>
      </c>
      <c r="Z265" s="584">
        <v>2284020.8778869831</v>
      </c>
      <c r="AA265" s="600">
        <v>0.34289966696602692</v>
      </c>
      <c r="AB265" s="600"/>
      <c r="AC265" s="569">
        <v>391302.03489299992</v>
      </c>
      <c r="AD265" s="569">
        <v>0</v>
      </c>
      <c r="AE265" s="569">
        <v>37029.958896648073</v>
      </c>
      <c r="AF265" s="569">
        <v>37776.11991721821</v>
      </c>
      <c r="AG265" s="569">
        <v>0</v>
      </c>
      <c r="AH265" s="570">
        <v>466108.11370686622</v>
      </c>
      <c r="AI265" s="545"/>
      <c r="AJ265" s="545">
        <v>-2769.48</v>
      </c>
      <c r="AK265" s="545">
        <v>-5030.28</v>
      </c>
      <c r="AL265" s="545">
        <v>-2769.48</v>
      </c>
      <c r="AM265" s="545">
        <v>-28.26</v>
      </c>
      <c r="AN265" s="545">
        <v>-49681.079999999987</v>
      </c>
      <c r="AO265" s="545">
        <v>-83484.140899999999</v>
      </c>
      <c r="AP265" s="545">
        <v>211787.08367977911</v>
      </c>
      <c r="AQ265" s="563">
        <v>-12101.074233386829</v>
      </c>
      <c r="AR265" s="563">
        <v>-84214.8</v>
      </c>
      <c r="AS265" s="563">
        <v>-32272.92</v>
      </c>
      <c r="AT265" s="563">
        <v>-79190.850029653739</v>
      </c>
      <c r="AU265" s="563">
        <v>-10993.14</v>
      </c>
      <c r="AV265" s="563">
        <v>108127.50962420581</v>
      </c>
      <c r="AW265" s="563">
        <v>23600.449078545789</v>
      </c>
      <c r="AX265" s="556">
        <v>-19020.462780509832</v>
      </c>
      <c r="AY265" s="545"/>
      <c r="AZ265" s="580">
        <v>975917.18065114226</v>
      </c>
      <c r="BA265" s="581">
        <v>470951.92394608888</v>
      </c>
      <c r="BB265" s="574"/>
      <c r="BC265" s="585">
        <v>4177977.6334105702</v>
      </c>
      <c r="BD265" s="563">
        <v>26501.249999999989</v>
      </c>
      <c r="BE265" s="574">
        <v>4204478.8834105702</v>
      </c>
      <c r="BF265" s="594"/>
      <c r="BG265" s="545">
        <v>457.10012738853499</v>
      </c>
      <c r="BH265" s="545">
        <v>128.2633121019108</v>
      </c>
      <c r="BI265" s="545">
        <v>520.515923566879</v>
      </c>
      <c r="BJ265" s="545">
        <v>485.16130573248398</v>
      </c>
      <c r="BK265" s="545">
        <v>58.765145081387118</v>
      </c>
      <c r="BL265" s="545">
        <v>42.608609341825897</v>
      </c>
      <c r="BM265" s="556">
        <v>1692.414423213022</v>
      </c>
      <c r="BN265" s="545"/>
      <c r="BO265" s="545">
        <v>59.80445886122002</v>
      </c>
      <c r="BP265" s="545">
        <v>0</v>
      </c>
      <c r="BQ265" s="545">
        <v>0</v>
      </c>
      <c r="BR265" s="545">
        <v>67.359571832979469</v>
      </c>
      <c r="BS265" s="545">
        <v>465.67350383500269</v>
      </c>
      <c r="BT265" s="545">
        <v>0</v>
      </c>
      <c r="BU265" s="545">
        <v>0</v>
      </c>
      <c r="BV265" s="545">
        <v>27.87512218947548</v>
      </c>
      <c r="BW265" s="545">
        <v>43.879791224345368</v>
      </c>
      <c r="BX265" s="556">
        <v>664.5924479430231</v>
      </c>
      <c r="BY265" s="555"/>
      <c r="BZ265" s="556">
        <v>2357.0068711560448</v>
      </c>
      <c r="CA265" s="556">
        <v>-1548.79</v>
      </c>
      <c r="CB265" s="556">
        <v>808.21687115604482</v>
      </c>
      <c r="CC265" s="600">
        <v>0.34289966696602692</v>
      </c>
      <c r="CD265" s="600"/>
      <c r="CE265" s="545">
        <v>138.4649805</v>
      </c>
      <c r="CF265" s="545">
        <v>0</v>
      </c>
      <c r="CG265" s="545">
        <v>13.103311711481981</v>
      </c>
      <c r="CH265" s="545">
        <v>13.367346042893921</v>
      </c>
      <c r="CI265" s="545">
        <v>0</v>
      </c>
      <c r="CJ265" s="556">
        <v>164.9356382543759</v>
      </c>
      <c r="CK265" s="545">
        <v>0</v>
      </c>
      <c r="CL265" s="545">
        <v>-0.98</v>
      </c>
      <c r="CM265" s="545">
        <v>-1.78</v>
      </c>
      <c r="CN265" s="545">
        <v>-0.98</v>
      </c>
      <c r="CO265" s="545">
        <v>-0.01</v>
      </c>
      <c r="CP265" s="545">
        <v>-17.579999999999998</v>
      </c>
      <c r="CQ265" s="545">
        <v>-29.54145113234253</v>
      </c>
      <c r="CR265" s="545">
        <v>74.94235091287301</v>
      </c>
      <c r="CS265" s="545">
        <v>-4.2820503302855037</v>
      </c>
      <c r="CT265" s="545">
        <v>-29.8</v>
      </c>
      <c r="CU265" s="545">
        <v>-11.42</v>
      </c>
      <c r="CV265" s="545">
        <v>-28.02223992556749</v>
      </c>
      <c r="CW265" s="545">
        <v>-3.890000000000001</v>
      </c>
      <c r="CX265" s="545">
        <v>38.261680687970923</v>
      </c>
      <c r="CY265" s="545">
        <v>8.3511850950268194</v>
      </c>
      <c r="CZ265" s="556">
        <v>-6.7305246923247797</v>
      </c>
      <c r="DA265" s="545"/>
      <c r="DB265" s="556">
        <v>345.33516654322091</v>
      </c>
      <c r="DC265" s="556">
        <v>166.64965461645039</v>
      </c>
      <c r="DD265" s="545">
        <v>0</v>
      </c>
      <c r="DE265" s="554">
        <v>1478.4068058777671</v>
      </c>
      <c r="DF265" s="545">
        <v>9.3776539278131601</v>
      </c>
      <c r="DG265" s="556">
        <v>1487.7844598055799</v>
      </c>
    </row>
    <row r="266" spans="1:111">
      <c r="A266" s="568">
        <v>846</v>
      </c>
      <c r="B266" s="576">
        <v>14</v>
      </c>
      <c r="C266" s="577">
        <v>4662</v>
      </c>
      <c r="D266" s="546" t="s">
        <v>297</v>
      </c>
      <c r="E266" s="578">
        <v>1507059.12</v>
      </c>
      <c r="F266" s="578">
        <v>419704.56</v>
      </c>
      <c r="G266" s="578">
        <v>2288188</v>
      </c>
      <c r="H266" s="578">
        <v>2285109.75</v>
      </c>
      <c r="I266" s="578">
        <v>281231.09999999998</v>
      </c>
      <c r="J266" s="578">
        <v>191075.4</v>
      </c>
      <c r="K266" s="579">
        <v>6972367.9299999997</v>
      </c>
      <c r="L266" s="545"/>
      <c r="M266" s="578">
        <v>304340.63385241933</v>
      </c>
      <c r="N266" s="578">
        <v>0</v>
      </c>
      <c r="O266" s="578">
        <v>0</v>
      </c>
      <c r="P266" s="578">
        <v>254478.79</v>
      </c>
      <c r="Q266" s="578">
        <v>468034.34520746768</v>
      </c>
      <c r="R266" s="578">
        <v>0</v>
      </c>
      <c r="S266" s="571">
        <v>0</v>
      </c>
      <c r="T266" s="578">
        <v>151685.62782520789</v>
      </c>
      <c r="U266" s="578">
        <v>192043.155</v>
      </c>
      <c r="V266" s="572">
        <v>1370582.551885095</v>
      </c>
      <c r="W266" s="573"/>
      <c r="X266" s="574">
        <v>8342950.4818850942</v>
      </c>
      <c r="Y266" s="555">
        <v>-7220458.9800000004</v>
      </c>
      <c r="Z266" s="584">
        <v>1122491.5018850949</v>
      </c>
      <c r="AA266" s="600">
        <v>0.13454370900586571</v>
      </c>
      <c r="AB266" s="600"/>
      <c r="AC266" s="569">
        <v>55314.842120999987</v>
      </c>
      <c r="AD266" s="569">
        <v>0</v>
      </c>
      <c r="AE266" s="569">
        <v>57108.403131478117</v>
      </c>
      <c r="AF266" s="569">
        <v>89237.4221892106</v>
      </c>
      <c r="AG266" s="569">
        <v>0</v>
      </c>
      <c r="AH266" s="570">
        <v>201660.66744168871</v>
      </c>
      <c r="AI266" s="545"/>
      <c r="AJ266" s="545">
        <v>-4568.76</v>
      </c>
      <c r="AK266" s="545">
        <v>-8298.36</v>
      </c>
      <c r="AL266" s="545">
        <v>-4568.76</v>
      </c>
      <c r="AM266" s="545">
        <v>-46.62</v>
      </c>
      <c r="AN266" s="545">
        <v>-81957.959999999992</v>
      </c>
      <c r="AO266" s="545">
        <v>-100887.32</v>
      </c>
      <c r="AP266" s="545">
        <v>1311932.4279102781</v>
      </c>
      <c r="AQ266" s="563">
        <v>169350.8272335536</v>
      </c>
      <c r="AR266" s="563">
        <v>-138927.6</v>
      </c>
      <c r="AS266" s="563">
        <v>-53240.04</v>
      </c>
      <c r="AT266" s="563">
        <v>-115290.6616398164</v>
      </c>
      <c r="AU266" s="563">
        <v>-18135.18</v>
      </c>
      <c r="AV266" s="563">
        <v>248403.36689690751</v>
      </c>
      <c r="AW266" s="563">
        <v>4257.6414614180394</v>
      </c>
      <c r="AX266" s="556">
        <v>1208023.0018623399</v>
      </c>
      <c r="AY266" s="545"/>
      <c r="AZ266" s="580">
        <v>2864729.226224611</v>
      </c>
      <c r="BA266" s="581">
        <v>802579.0753333047</v>
      </c>
      <c r="BB266" s="574"/>
      <c r="BC266" s="585">
        <v>6199483.472747039</v>
      </c>
      <c r="BD266" s="563">
        <v>-91959.337499999994</v>
      </c>
      <c r="BE266" s="574">
        <v>6107524.1352470387</v>
      </c>
      <c r="BF266" s="594"/>
      <c r="BG266" s="545">
        <v>323.26450450450449</v>
      </c>
      <c r="BH266" s="545">
        <v>90.026718146718153</v>
      </c>
      <c r="BI266" s="545">
        <v>490.81681681681681</v>
      </c>
      <c r="BJ266" s="545">
        <v>490.15653153153153</v>
      </c>
      <c r="BK266" s="545">
        <v>60.324131274131268</v>
      </c>
      <c r="BL266" s="545">
        <v>40.985714285714288</v>
      </c>
      <c r="BM266" s="556">
        <v>1495.574416559416</v>
      </c>
      <c r="BN266" s="545"/>
      <c r="BO266" s="545">
        <v>65.281131242475169</v>
      </c>
      <c r="BP266" s="545">
        <v>0</v>
      </c>
      <c r="BQ266" s="545">
        <v>0</v>
      </c>
      <c r="BR266" s="545">
        <v>54.585755040755039</v>
      </c>
      <c r="BS266" s="545">
        <v>100.39346744046929</v>
      </c>
      <c r="BT266" s="545">
        <v>0</v>
      </c>
      <c r="BU266" s="545">
        <v>0</v>
      </c>
      <c r="BV266" s="545">
        <v>32.536599705106788</v>
      </c>
      <c r="BW266" s="545">
        <v>41.19329794079794</v>
      </c>
      <c r="BX266" s="556">
        <v>293.99025136960421</v>
      </c>
      <c r="BY266" s="555"/>
      <c r="BZ266" s="556">
        <v>1789.564667929021</v>
      </c>
      <c r="CA266" s="556">
        <v>-1548.79</v>
      </c>
      <c r="CB266" s="556">
        <v>240.77466792902081</v>
      </c>
      <c r="CC266" s="600">
        <v>0.13454370900586571</v>
      </c>
      <c r="CD266" s="600"/>
      <c r="CE266" s="545">
        <v>11.865045500000001</v>
      </c>
      <c r="CF266" s="545">
        <v>0</v>
      </c>
      <c r="CG266" s="545">
        <v>12.24976472146678</v>
      </c>
      <c r="CH266" s="545">
        <v>19.141446201031879</v>
      </c>
      <c r="CI266" s="545">
        <v>0</v>
      </c>
      <c r="CJ266" s="556">
        <v>43.256256422498652</v>
      </c>
      <c r="CK266" s="545">
        <v>0</v>
      </c>
      <c r="CL266" s="545">
        <v>-0.98000000000000009</v>
      </c>
      <c r="CM266" s="545">
        <v>-1.78</v>
      </c>
      <c r="CN266" s="545">
        <v>-0.98000000000000009</v>
      </c>
      <c r="CO266" s="545">
        <v>-0.01</v>
      </c>
      <c r="CP266" s="545">
        <v>-17.579999999999998</v>
      </c>
      <c r="CQ266" s="545">
        <v>-21.640351780351779</v>
      </c>
      <c r="CR266" s="545">
        <v>281.4097871965418</v>
      </c>
      <c r="CS266" s="545">
        <v>36.325788767386008</v>
      </c>
      <c r="CT266" s="545">
        <v>-29.8</v>
      </c>
      <c r="CU266" s="545">
        <v>-11.42</v>
      </c>
      <c r="CV266" s="545">
        <v>-24.729871651612271</v>
      </c>
      <c r="CW266" s="545">
        <v>-3.89</v>
      </c>
      <c r="CX266" s="545">
        <v>53.282575481962127</v>
      </c>
      <c r="CY266" s="545">
        <v>0.91326500673917621</v>
      </c>
      <c r="CZ266" s="556">
        <v>259.12119302066498</v>
      </c>
      <c r="DA266" s="545"/>
      <c r="DB266" s="556">
        <v>614.48503351021259</v>
      </c>
      <c r="DC266" s="556">
        <v>172.15338381237771</v>
      </c>
      <c r="DD266" s="545">
        <v>0</v>
      </c>
      <c r="DE266" s="554">
        <v>1329.790534694775</v>
      </c>
      <c r="DF266" s="545">
        <v>-19.72529761904762</v>
      </c>
      <c r="DG266" s="556">
        <v>1310.0652370757271</v>
      </c>
    </row>
    <row r="267" spans="1:111">
      <c r="A267" s="568">
        <v>848</v>
      </c>
      <c r="B267" s="576">
        <v>12</v>
      </c>
      <c r="C267" s="577">
        <v>3976</v>
      </c>
      <c r="D267" s="546" t="s">
        <v>298</v>
      </c>
      <c r="E267" s="578">
        <v>1228970.83</v>
      </c>
      <c r="F267" s="578">
        <v>228929.76</v>
      </c>
      <c r="G267" s="578">
        <v>1977648.2</v>
      </c>
      <c r="H267" s="578">
        <v>1814238.65</v>
      </c>
      <c r="I267" s="578">
        <v>241697.24</v>
      </c>
      <c r="J267" s="578">
        <v>163188.72</v>
      </c>
      <c r="K267" s="579">
        <v>5654673.3999999994</v>
      </c>
      <c r="L267" s="545"/>
      <c r="M267" s="578">
        <v>442433.36493702291</v>
      </c>
      <c r="N267" s="578">
        <v>0</v>
      </c>
      <c r="O267" s="578">
        <v>0</v>
      </c>
      <c r="P267" s="578">
        <v>504950.04</v>
      </c>
      <c r="Q267" s="578">
        <v>706784.3356427995</v>
      </c>
      <c r="R267" s="578">
        <v>0</v>
      </c>
      <c r="S267" s="571">
        <v>0</v>
      </c>
      <c r="T267" s="578">
        <v>133856.33675386131</v>
      </c>
      <c r="U267" s="578">
        <v>275173.82</v>
      </c>
      <c r="V267" s="572">
        <v>2063197.8973336839</v>
      </c>
      <c r="W267" s="573"/>
      <c r="X267" s="574">
        <v>7717871.2973336829</v>
      </c>
      <c r="Y267" s="555">
        <v>-6157989.04</v>
      </c>
      <c r="Z267" s="584">
        <v>1559882.2573336831</v>
      </c>
      <c r="AA267" s="600">
        <v>0.20211301759755701</v>
      </c>
      <c r="AB267" s="600"/>
      <c r="AC267" s="569">
        <v>246966.23613199999</v>
      </c>
      <c r="AD267" s="569">
        <v>0</v>
      </c>
      <c r="AE267" s="569">
        <v>47947.740727919103</v>
      </c>
      <c r="AF267" s="569">
        <v>72664.081528761293</v>
      </c>
      <c r="AG267" s="569">
        <v>0</v>
      </c>
      <c r="AH267" s="570">
        <v>367578.05838868039</v>
      </c>
      <c r="AI267" s="545"/>
      <c r="AJ267" s="545">
        <v>-3896.48</v>
      </c>
      <c r="AK267" s="545">
        <v>-7077.28</v>
      </c>
      <c r="AL267" s="545">
        <v>-3896.48</v>
      </c>
      <c r="AM267" s="545">
        <v>-39.76</v>
      </c>
      <c r="AN267" s="545">
        <v>-69898.079999999987</v>
      </c>
      <c r="AO267" s="545">
        <v>-138868.87705000001</v>
      </c>
      <c r="AP267" s="545">
        <v>38291.144048307688</v>
      </c>
      <c r="AQ267" s="563">
        <v>-1136.7688538780189</v>
      </c>
      <c r="AR267" s="563">
        <v>-118484.8</v>
      </c>
      <c r="AS267" s="563">
        <v>-45405.919999999998</v>
      </c>
      <c r="AT267" s="563">
        <v>-95074.357536049502</v>
      </c>
      <c r="AU267" s="563">
        <v>-15466.64</v>
      </c>
      <c r="AV267" s="563">
        <v>336426.54632570501</v>
      </c>
      <c r="AW267" s="563">
        <v>85864.443845580885</v>
      </c>
      <c r="AX267" s="556">
        <v>-38663.309220333897</v>
      </c>
      <c r="AY267" s="545"/>
      <c r="AZ267" s="580">
        <v>2561756.151659274</v>
      </c>
      <c r="BA267" s="581">
        <v>729547.02614377404</v>
      </c>
      <c r="BB267" s="574"/>
      <c r="BC267" s="585">
        <v>5180100.1843050774</v>
      </c>
      <c r="BD267" s="563">
        <v>-38956.837499999987</v>
      </c>
      <c r="BE267" s="574">
        <v>5141143.346805077</v>
      </c>
      <c r="BF267" s="594"/>
      <c r="BG267" s="545">
        <v>309.09729124748492</v>
      </c>
      <c r="BH267" s="545">
        <v>57.577907444668007</v>
      </c>
      <c r="BI267" s="545">
        <v>497.3964285714286</v>
      </c>
      <c r="BJ267" s="545">
        <v>456.29744718309848</v>
      </c>
      <c r="BK267" s="545">
        <v>60.78904426559356</v>
      </c>
      <c r="BL267" s="545">
        <v>41.043440643863178</v>
      </c>
      <c r="BM267" s="556">
        <v>1422.2015593561371</v>
      </c>
      <c r="BN267" s="545"/>
      <c r="BO267" s="545">
        <v>111.2759972175611</v>
      </c>
      <c r="BP267" s="545">
        <v>0</v>
      </c>
      <c r="BQ267" s="545">
        <v>0</v>
      </c>
      <c r="BR267" s="545">
        <v>126.9995070422535</v>
      </c>
      <c r="BS267" s="545">
        <v>177.76265986991939</v>
      </c>
      <c r="BT267" s="545">
        <v>0</v>
      </c>
      <c r="BU267" s="545">
        <v>0</v>
      </c>
      <c r="BV267" s="545">
        <v>33.666080672500307</v>
      </c>
      <c r="BW267" s="545">
        <v>69.208707243460765</v>
      </c>
      <c r="BX267" s="556">
        <v>518.91295204569508</v>
      </c>
      <c r="BY267" s="555"/>
      <c r="BZ267" s="556">
        <v>1941.114511401832</v>
      </c>
      <c r="CA267" s="556">
        <v>-1548.79</v>
      </c>
      <c r="CB267" s="556">
        <v>392.32451140183173</v>
      </c>
      <c r="CC267" s="600">
        <v>0.20211301759755701</v>
      </c>
      <c r="CD267" s="600"/>
      <c r="CE267" s="545">
        <v>62.114244499999991</v>
      </c>
      <c r="CF267" s="545">
        <v>0</v>
      </c>
      <c r="CG267" s="545">
        <v>12.059290927545049</v>
      </c>
      <c r="CH267" s="545">
        <v>18.275674428762901</v>
      </c>
      <c r="CI267" s="545">
        <v>0</v>
      </c>
      <c r="CJ267" s="556">
        <v>92.449209856307945</v>
      </c>
      <c r="CK267" s="545">
        <v>0</v>
      </c>
      <c r="CL267" s="545">
        <v>-0.98</v>
      </c>
      <c r="CM267" s="545">
        <v>-1.78</v>
      </c>
      <c r="CN267" s="545">
        <v>-0.98</v>
      </c>
      <c r="CO267" s="545">
        <v>-0.01</v>
      </c>
      <c r="CP267" s="545">
        <v>-17.579999999999998</v>
      </c>
      <c r="CQ267" s="545">
        <v>-34.926779942152919</v>
      </c>
      <c r="CR267" s="545">
        <v>9.6305694286488173</v>
      </c>
      <c r="CS267" s="545">
        <v>-0.28590765942606122</v>
      </c>
      <c r="CT267" s="545">
        <v>-29.8</v>
      </c>
      <c r="CU267" s="545">
        <v>-11.42</v>
      </c>
      <c r="CV267" s="545">
        <v>-23.912061754539611</v>
      </c>
      <c r="CW267" s="545">
        <v>-3.89</v>
      </c>
      <c r="CX267" s="545">
        <v>84.614322516525405</v>
      </c>
      <c r="CY267" s="545">
        <v>21.595685071826178</v>
      </c>
      <c r="CZ267" s="556">
        <v>-9.7241723391181853</v>
      </c>
      <c r="DA267" s="545"/>
      <c r="DB267" s="556">
        <v>644.30486711752371</v>
      </c>
      <c r="DC267" s="556">
        <v>183.48768263173389</v>
      </c>
      <c r="DD267" s="545">
        <v>0</v>
      </c>
      <c r="DE267" s="554">
        <v>1302.842098668279</v>
      </c>
      <c r="DF267" s="545">
        <v>-9.7979973591549285</v>
      </c>
      <c r="DG267" s="556">
        <v>1293.044101309124</v>
      </c>
    </row>
    <row r="268" spans="1:111">
      <c r="A268" s="568">
        <v>849</v>
      </c>
      <c r="B268" s="576">
        <v>16</v>
      </c>
      <c r="C268" s="577">
        <v>2799</v>
      </c>
      <c r="D268" s="546" t="s">
        <v>299</v>
      </c>
      <c r="E268" s="578">
        <v>1211029.6499999999</v>
      </c>
      <c r="F268" s="578">
        <v>286162.2</v>
      </c>
      <c r="G268" s="578">
        <v>1773345.7</v>
      </c>
      <c r="H268" s="578">
        <v>1855786.1</v>
      </c>
      <c r="I268" s="578">
        <v>160312.26</v>
      </c>
      <c r="J268" s="578">
        <v>113784.54</v>
      </c>
      <c r="K268" s="579">
        <v>5400420.4499999993</v>
      </c>
      <c r="L268" s="545"/>
      <c r="M268" s="578">
        <v>145156.8677950417</v>
      </c>
      <c r="N268" s="578">
        <v>0</v>
      </c>
      <c r="O268" s="578">
        <v>0</v>
      </c>
      <c r="P268" s="578">
        <v>140263.9</v>
      </c>
      <c r="Q268" s="578">
        <v>513894.59072006372</v>
      </c>
      <c r="R268" s="578">
        <v>0</v>
      </c>
      <c r="S268" s="571">
        <v>0</v>
      </c>
      <c r="T268" s="578">
        <v>75337.927949562494</v>
      </c>
      <c r="U268" s="578">
        <v>92122.862500000017</v>
      </c>
      <c r="V268" s="572">
        <v>966776.14896466793</v>
      </c>
      <c r="W268" s="573"/>
      <c r="X268" s="574">
        <v>6367196.5989646669</v>
      </c>
      <c r="Y268" s="555">
        <v>-4335063.21</v>
      </c>
      <c r="Z268" s="584">
        <v>2032133.388964667</v>
      </c>
      <c r="AA268" s="600">
        <v>0.31915668966387822</v>
      </c>
      <c r="AB268" s="600"/>
      <c r="AC268" s="569">
        <v>162260.585487</v>
      </c>
      <c r="AD268" s="569">
        <v>0</v>
      </c>
      <c r="AE268" s="569">
        <v>36136.595152651578</v>
      </c>
      <c r="AF268" s="569">
        <v>53490.2170195535</v>
      </c>
      <c r="AG268" s="569">
        <v>0</v>
      </c>
      <c r="AH268" s="570">
        <v>251887.3976592051</v>
      </c>
      <c r="AI268" s="545"/>
      <c r="AJ268" s="545">
        <v>-2743.02</v>
      </c>
      <c r="AK268" s="545">
        <v>-4982.22</v>
      </c>
      <c r="AL268" s="545">
        <v>-2743.02</v>
      </c>
      <c r="AM268" s="545">
        <v>-27.99</v>
      </c>
      <c r="AN268" s="545">
        <v>-49206.42</v>
      </c>
      <c r="AO268" s="545">
        <v>-81307.19</v>
      </c>
      <c r="AP268" s="545">
        <v>699450.09426301043</v>
      </c>
      <c r="AQ268" s="563">
        <v>30606.281426735761</v>
      </c>
      <c r="AR268" s="563">
        <v>-83410.2</v>
      </c>
      <c r="AS268" s="563">
        <v>-31964.58</v>
      </c>
      <c r="AT268" s="563">
        <v>-96647.106303602181</v>
      </c>
      <c r="AU268" s="563">
        <v>-10888.11</v>
      </c>
      <c r="AV268" s="563">
        <v>124786.5122456785</v>
      </c>
      <c r="AW268" s="563">
        <v>-8501.5452029062944</v>
      </c>
      <c r="AX268" s="556">
        <v>482421.48642891628</v>
      </c>
      <c r="AY268" s="545"/>
      <c r="AZ268" s="580">
        <v>1757733.281050259</v>
      </c>
      <c r="BA268" s="581">
        <v>512652.52057416667</v>
      </c>
      <c r="BB268" s="574"/>
      <c r="BC268" s="585">
        <v>5036828.074677214</v>
      </c>
      <c r="BD268" s="563">
        <v>356883.5</v>
      </c>
      <c r="BE268" s="574">
        <v>5393711.574677214</v>
      </c>
      <c r="BF268" s="594"/>
      <c r="BG268" s="545">
        <v>432.66511254019292</v>
      </c>
      <c r="BH268" s="545">
        <v>102.2372990353698</v>
      </c>
      <c r="BI268" s="545">
        <v>633.56402286530908</v>
      </c>
      <c r="BJ268" s="545">
        <v>663.01754197927823</v>
      </c>
      <c r="BK268" s="545">
        <v>57.274833869239018</v>
      </c>
      <c r="BL268" s="545">
        <v>40.651854233654873</v>
      </c>
      <c r="BM268" s="556">
        <v>1929.410664523044</v>
      </c>
      <c r="BN268" s="545"/>
      <c r="BO268" s="545">
        <v>51.860260019664793</v>
      </c>
      <c r="BP268" s="545">
        <v>0</v>
      </c>
      <c r="BQ268" s="545">
        <v>0</v>
      </c>
      <c r="BR268" s="545">
        <v>50.112147195426942</v>
      </c>
      <c r="BS268" s="545">
        <v>183.59935359773621</v>
      </c>
      <c r="BT268" s="545">
        <v>0</v>
      </c>
      <c r="BU268" s="545">
        <v>0</v>
      </c>
      <c r="BV268" s="545">
        <v>26.916015701880131</v>
      </c>
      <c r="BW268" s="545">
        <v>32.912776884601648</v>
      </c>
      <c r="BX268" s="556">
        <v>345.40055339930967</v>
      </c>
      <c r="BY268" s="555"/>
      <c r="BZ268" s="556">
        <v>2274.811217922354</v>
      </c>
      <c r="CA268" s="556">
        <v>-1548.79</v>
      </c>
      <c r="CB268" s="556">
        <v>726.02121792235334</v>
      </c>
      <c r="CC268" s="600">
        <v>0.31915668966387822</v>
      </c>
      <c r="CD268" s="600"/>
      <c r="CE268" s="545">
        <v>57.970913000000003</v>
      </c>
      <c r="CF268" s="545">
        <v>0</v>
      </c>
      <c r="CG268" s="545">
        <v>12.910537746570769</v>
      </c>
      <c r="CH268" s="545">
        <v>19.110474104877991</v>
      </c>
      <c r="CI268" s="545">
        <v>0</v>
      </c>
      <c r="CJ268" s="556">
        <v>89.991924851448758</v>
      </c>
      <c r="CK268" s="545">
        <v>0</v>
      </c>
      <c r="CL268" s="545">
        <v>-0.98</v>
      </c>
      <c r="CM268" s="545">
        <v>-1.78</v>
      </c>
      <c r="CN268" s="545">
        <v>-0.98</v>
      </c>
      <c r="CO268" s="545">
        <v>-0.01</v>
      </c>
      <c r="CP268" s="545">
        <v>-17.579999999999998</v>
      </c>
      <c r="CQ268" s="545">
        <v>-29.048656663093961</v>
      </c>
      <c r="CR268" s="545">
        <v>249.8928525412685</v>
      </c>
      <c r="CS268" s="545">
        <v>10.93472005242435</v>
      </c>
      <c r="CT268" s="545">
        <v>-29.8</v>
      </c>
      <c r="CU268" s="545">
        <v>-11.42</v>
      </c>
      <c r="CV268" s="545">
        <v>-34.529155521115463</v>
      </c>
      <c r="CW268" s="545">
        <v>-3.89</v>
      </c>
      <c r="CX268" s="545">
        <v>44.582533849831549</v>
      </c>
      <c r="CY268" s="545">
        <v>-3.03735091207799</v>
      </c>
      <c r="CZ268" s="556">
        <v>172.354943347237</v>
      </c>
      <c r="DA268" s="545"/>
      <c r="DB268" s="556">
        <v>627.98616686325795</v>
      </c>
      <c r="DC268" s="556">
        <v>183.1555986331428</v>
      </c>
      <c r="DD268" s="545">
        <v>0</v>
      </c>
      <c r="DE268" s="554">
        <v>1799.5098516174401</v>
      </c>
      <c r="DF268" s="545">
        <v>127.5039299749911</v>
      </c>
      <c r="DG268" s="556">
        <v>1927.0137815924311</v>
      </c>
    </row>
    <row r="269" spans="1:111">
      <c r="A269" s="568">
        <v>850</v>
      </c>
      <c r="B269" s="576">
        <v>13</v>
      </c>
      <c r="C269" s="577">
        <v>2349</v>
      </c>
      <c r="D269" s="546" t="s">
        <v>300</v>
      </c>
      <c r="E269" s="578">
        <v>1022647.26</v>
      </c>
      <c r="F269" s="578">
        <v>238468.5</v>
      </c>
      <c r="G269" s="578">
        <v>1372912.8</v>
      </c>
      <c r="H269" s="578">
        <v>1744992.9</v>
      </c>
      <c r="I269" s="578">
        <v>134541.51999999999</v>
      </c>
      <c r="J269" s="578">
        <v>100013.34</v>
      </c>
      <c r="K269" s="579">
        <v>4613576.3199999994</v>
      </c>
      <c r="L269" s="545"/>
      <c r="M269" s="578">
        <v>138328.35475869101</v>
      </c>
      <c r="N269" s="578">
        <v>0</v>
      </c>
      <c r="O269" s="578">
        <v>0</v>
      </c>
      <c r="P269" s="578">
        <v>112211.12</v>
      </c>
      <c r="Q269" s="578">
        <v>304950.38530975051</v>
      </c>
      <c r="R269" s="578">
        <v>0</v>
      </c>
      <c r="S269" s="571">
        <v>0</v>
      </c>
      <c r="T269" s="578">
        <v>51432.13315210992</v>
      </c>
      <c r="U269" s="578">
        <v>89984.857499999998</v>
      </c>
      <c r="V269" s="572">
        <v>696906.85072055156</v>
      </c>
      <c r="W269" s="573"/>
      <c r="X269" s="574">
        <v>5310483.1707205512</v>
      </c>
      <c r="Y269" s="555">
        <v>-3638107.71</v>
      </c>
      <c r="Z269" s="584">
        <v>1672375.460720551</v>
      </c>
      <c r="AA269" s="600">
        <v>0.31491964232957648</v>
      </c>
      <c r="AB269" s="600"/>
      <c r="AC269" s="569">
        <v>33349.725486000003</v>
      </c>
      <c r="AD269" s="569">
        <v>0</v>
      </c>
      <c r="AE269" s="569">
        <v>19884.73061280643</v>
      </c>
      <c r="AF269" s="569">
        <v>43999.979411070912</v>
      </c>
      <c r="AG269" s="569">
        <v>0</v>
      </c>
      <c r="AH269" s="570">
        <v>97234.435509877338</v>
      </c>
      <c r="AI269" s="545"/>
      <c r="AJ269" s="545">
        <v>-2302.02</v>
      </c>
      <c r="AK269" s="545">
        <v>-4181.22</v>
      </c>
      <c r="AL269" s="545">
        <v>-2302.02</v>
      </c>
      <c r="AM269" s="545">
        <v>-23.49</v>
      </c>
      <c r="AN269" s="545">
        <v>-41295.42</v>
      </c>
      <c r="AO269" s="545">
        <v>-51859.033000000003</v>
      </c>
      <c r="AP269" s="545">
        <v>254195.90239234571</v>
      </c>
      <c r="AQ269" s="563">
        <v>144055.95807529631</v>
      </c>
      <c r="AR269" s="563">
        <v>-70000.2</v>
      </c>
      <c r="AS269" s="563">
        <v>-26825.58</v>
      </c>
      <c r="AT269" s="563">
        <v>-62685.245371238641</v>
      </c>
      <c r="AU269" s="563">
        <v>-9137.61</v>
      </c>
      <c r="AV269" s="563">
        <v>71337.085225554809</v>
      </c>
      <c r="AW269" s="563">
        <v>14339.821775361621</v>
      </c>
      <c r="AX269" s="556">
        <v>213316.92909731981</v>
      </c>
      <c r="AY269" s="545"/>
      <c r="AZ269" s="580">
        <v>951450.26632180158</v>
      </c>
      <c r="BA269" s="581">
        <v>224154.95586660691</v>
      </c>
      <c r="BB269" s="574"/>
      <c r="BC269" s="585">
        <v>3158532.0475161569</v>
      </c>
      <c r="BD269" s="563">
        <v>185261.405</v>
      </c>
      <c r="BE269" s="574">
        <v>3343793.4525161572</v>
      </c>
      <c r="BF269" s="594"/>
      <c r="BG269" s="545">
        <v>435.35430395913153</v>
      </c>
      <c r="BH269" s="545">
        <v>101.5191570881226</v>
      </c>
      <c r="BI269" s="545">
        <v>584.46692209450828</v>
      </c>
      <c r="BJ269" s="545">
        <v>742.86628352490413</v>
      </c>
      <c r="BK269" s="545">
        <v>57.276083439761599</v>
      </c>
      <c r="BL269" s="545">
        <v>42.576985951468707</v>
      </c>
      <c r="BM269" s="556">
        <v>1964.059736057897</v>
      </c>
      <c r="BN269" s="545"/>
      <c r="BO269" s="545">
        <v>58.888188488161362</v>
      </c>
      <c r="BP269" s="545">
        <v>0</v>
      </c>
      <c r="BQ269" s="545">
        <v>0</v>
      </c>
      <c r="BR269" s="545">
        <v>47.769740315027668</v>
      </c>
      <c r="BS269" s="545">
        <v>129.82136454225221</v>
      </c>
      <c r="BT269" s="545">
        <v>0</v>
      </c>
      <c r="BU269" s="545">
        <v>0</v>
      </c>
      <c r="BV269" s="545">
        <v>21.895331269523169</v>
      </c>
      <c r="BW269" s="545">
        <v>38.307729885057469</v>
      </c>
      <c r="BX269" s="556">
        <v>296.68235450002197</v>
      </c>
      <c r="BY269" s="555"/>
      <c r="BZ269" s="556">
        <v>2260.7420905579188</v>
      </c>
      <c r="CA269" s="556">
        <v>-1548.79</v>
      </c>
      <c r="CB269" s="556">
        <v>711.95209055791872</v>
      </c>
      <c r="CC269" s="600">
        <v>0.31491964232957648</v>
      </c>
      <c r="CD269" s="600"/>
      <c r="CE269" s="545">
        <v>14.197414</v>
      </c>
      <c r="CF269" s="545">
        <v>0</v>
      </c>
      <c r="CG269" s="545">
        <v>8.4651897031955841</v>
      </c>
      <c r="CH269" s="545">
        <v>18.73136628823794</v>
      </c>
      <c r="CI269" s="545">
        <v>0</v>
      </c>
      <c r="CJ269" s="556">
        <v>41.393969991433522</v>
      </c>
      <c r="CK269" s="545">
        <v>0</v>
      </c>
      <c r="CL269" s="545">
        <v>-0.98</v>
      </c>
      <c r="CM269" s="545">
        <v>-1.78</v>
      </c>
      <c r="CN269" s="545">
        <v>-0.98</v>
      </c>
      <c r="CO269" s="545">
        <v>-0.01</v>
      </c>
      <c r="CP269" s="545">
        <v>-17.579999999999998</v>
      </c>
      <c r="CQ269" s="545">
        <v>-22.077068114091109</v>
      </c>
      <c r="CR269" s="545">
        <v>108.21451783411911</v>
      </c>
      <c r="CS269" s="545">
        <v>61.326504076328803</v>
      </c>
      <c r="CT269" s="545">
        <v>-29.8</v>
      </c>
      <c r="CU269" s="545">
        <v>-11.42</v>
      </c>
      <c r="CV269" s="545">
        <v>-26.68592821253241</v>
      </c>
      <c r="CW269" s="545">
        <v>-3.89</v>
      </c>
      <c r="CX269" s="545">
        <v>30.369129512794721</v>
      </c>
      <c r="CY269" s="545">
        <v>6.1046495425123961</v>
      </c>
      <c r="CZ269" s="556">
        <v>90.811804639131452</v>
      </c>
      <c r="DA269" s="545"/>
      <c r="DB269" s="556">
        <v>405.04481324895772</v>
      </c>
      <c r="DC269" s="556">
        <v>95.425694281228985</v>
      </c>
      <c r="DD269" s="545">
        <v>0</v>
      </c>
      <c r="DE269" s="554">
        <v>1344.628372718671</v>
      </c>
      <c r="DF269" s="545">
        <v>78.868201362281823</v>
      </c>
      <c r="DG269" s="556">
        <v>1423.4965740809521</v>
      </c>
    </row>
    <row r="270" spans="1:111">
      <c r="A270" s="568">
        <v>851</v>
      </c>
      <c r="B270" s="576">
        <v>19</v>
      </c>
      <c r="C270" s="577">
        <v>20959</v>
      </c>
      <c r="D270" s="546" t="s">
        <v>301</v>
      </c>
      <c r="E270" s="578">
        <v>9481913.6300000008</v>
      </c>
      <c r="F270" s="578">
        <v>1974519.18</v>
      </c>
      <c r="G270" s="578">
        <v>11489972.6</v>
      </c>
      <c r="H270" s="578">
        <v>11993363.9</v>
      </c>
      <c r="I270" s="578">
        <v>1223443.06</v>
      </c>
      <c r="J270" s="578">
        <v>978874.10999999987</v>
      </c>
      <c r="K270" s="579">
        <v>37142086.479999997</v>
      </c>
      <c r="L270" s="545"/>
      <c r="M270" s="578">
        <v>1211164.517839225</v>
      </c>
      <c r="N270" s="578">
        <v>0</v>
      </c>
      <c r="O270" s="578">
        <v>0</v>
      </c>
      <c r="P270" s="578">
        <v>1725245.97</v>
      </c>
      <c r="Q270" s="578">
        <v>1002868.069364298</v>
      </c>
      <c r="R270" s="578">
        <v>0</v>
      </c>
      <c r="S270" s="571">
        <v>0</v>
      </c>
      <c r="T270" s="578">
        <v>503572.64626614802</v>
      </c>
      <c r="U270" s="578">
        <v>924184.10250000004</v>
      </c>
      <c r="V270" s="572">
        <v>5367035.3059696713</v>
      </c>
      <c r="W270" s="573"/>
      <c r="X270" s="574">
        <v>42509121.785969667</v>
      </c>
      <c r="Y270" s="555">
        <v>-32461089.609999999</v>
      </c>
      <c r="Z270" s="584">
        <v>10048032.175969681</v>
      </c>
      <c r="AA270" s="600">
        <v>0.2363735535765896</v>
      </c>
      <c r="AB270" s="600"/>
      <c r="AC270" s="569">
        <v>202252.45321050001</v>
      </c>
      <c r="AD270" s="569">
        <v>0</v>
      </c>
      <c r="AE270" s="569">
        <v>300006.38978394389</v>
      </c>
      <c r="AF270" s="569">
        <v>399085.49752602709</v>
      </c>
      <c r="AG270" s="569">
        <v>0</v>
      </c>
      <c r="AH270" s="570">
        <v>901344.34052047099</v>
      </c>
      <c r="AI270" s="545"/>
      <c r="AJ270" s="545">
        <v>-20539.82</v>
      </c>
      <c r="AK270" s="545">
        <v>-37307.019999999997</v>
      </c>
      <c r="AL270" s="545">
        <v>-20539.82</v>
      </c>
      <c r="AM270" s="545">
        <v>-209.59</v>
      </c>
      <c r="AN270" s="545">
        <v>-368459.22</v>
      </c>
      <c r="AO270" s="545">
        <v>-865721.05579999997</v>
      </c>
      <c r="AP270" s="545">
        <v>-3437002.791325904</v>
      </c>
      <c r="AQ270" s="563">
        <v>-1815985.415398058</v>
      </c>
      <c r="AR270" s="563">
        <v>-624578.20000000007</v>
      </c>
      <c r="AS270" s="563">
        <v>-239351.78</v>
      </c>
      <c r="AT270" s="563">
        <v>-162466.773886026</v>
      </c>
      <c r="AU270" s="563">
        <v>-81530.510000000009</v>
      </c>
      <c r="AV270" s="563">
        <v>848280.83302312926</v>
      </c>
      <c r="AW270" s="563">
        <v>78153.832422560256</v>
      </c>
      <c r="AX270" s="556">
        <v>-6747257.330964298</v>
      </c>
      <c r="AY270" s="545"/>
      <c r="AZ270" s="580">
        <v>3403159.8019294692</v>
      </c>
      <c r="BA270" s="581">
        <v>1693112.0984249429</v>
      </c>
      <c r="BB270" s="574"/>
      <c r="BC270" s="585">
        <v>9298391.0858802591</v>
      </c>
      <c r="BD270" s="563">
        <v>11307.20000000001</v>
      </c>
      <c r="BE270" s="574">
        <v>9309698.2858802583</v>
      </c>
      <c r="BF270" s="594"/>
      <c r="BG270" s="545">
        <v>452.40295958776659</v>
      </c>
      <c r="BH270" s="545">
        <v>94.208654038837722</v>
      </c>
      <c r="BI270" s="545">
        <v>548.2118707953623</v>
      </c>
      <c r="BJ270" s="545">
        <v>572.22977718402592</v>
      </c>
      <c r="BK270" s="545">
        <v>58.373159979006637</v>
      </c>
      <c r="BL270" s="545">
        <v>46.704237320482839</v>
      </c>
      <c r="BM270" s="556">
        <v>1772.1306589054821</v>
      </c>
      <c r="BN270" s="545"/>
      <c r="BO270" s="545">
        <v>57.78732371960615</v>
      </c>
      <c r="BP270" s="545">
        <v>0</v>
      </c>
      <c r="BQ270" s="545">
        <v>0</v>
      </c>
      <c r="BR270" s="545">
        <v>82.315280786297052</v>
      </c>
      <c r="BS270" s="545">
        <v>47.849041908693067</v>
      </c>
      <c r="BT270" s="545">
        <v>0</v>
      </c>
      <c r="BU270" s="545">
        <v>0</v>
      </c>
      <c r="BV270" s="545">
        <v>24.02655881798502</v>
      </c>
      <c r="BW270" s="545">
        <v>44.094856744119483</v>
      </c>
      <c r="BX270" s="556">
        <v>256.07306197670079</v>
      </c>
      <c r="BY270" s="555"/>
      <c r="BZ270" s="556">
        <v>2028.203720882183</v>
      </c>
      <c r="CA270" s="556">
        <v>-1548.79</v>
      </c>
      <c r="CB270" s="556">
        <v>479.4137208821831</v>
      </c>
      <c r="CC270" s="600">
        <v>0.2363735535765896</v>
      </c>
      <c r="CD270" s="600"/>
      <c r="CE270" s="545">
        <v>9.6499094999999997</v>
      </c>
      <c r="CF270" s="545">
        <v>0</v>
      </c>
      <c r="CG270" s="545">
        <v>14.31396487351228</v>
      </c>
      <c r="CH270" s="545">
        <v>19.04124707886956</v>
      </c>
      <c r="CI270" s="545">
        <v>0</v>
      </c>
      <c r="CJ270" s="556">
        <v>43.005121452381843</v>
      </c>
      <c r="CK270" s="545">
        <v>0</v>
      </c>
      <c r="CL270" s="545">
        <v>-0.98</v>
      </c>
      <c r="CM270" s="545">
        <v>-1.78</v>
      </c>
      <c r="CN270" s="545">
        <v>-0.98</v>
      </c>
      <c r="CO270" s="545">
        <v>-0.01</v>
      </c>
      <c r="CP270" s="545">
        <v>-17.579999999999998</v>
      </c>
      <c r="CQ270" s="545">
        <v>-41.305456166801847</v>
      </c>
      <c r="CR270" s="545">
        <v>-163.9869646130972</v>
      </c>
      <c r="CS270" s="545">
        <v>-86.644659353884137</v>
      </c>
      <c r="CT270" s="545">
        <v>-29.8</v>
      </c>
      <c r="CU270" s="545">
        <v>-11.42</v>
      </c>
      <c r="CV270" s="545">
        <v>-7.7516472105551779</v>
      </c>
      <c r="CW270" s="545">
        <v>-3.890000000000001</v>
      </c>
      <c r="CX270" s="545">
        <v>40.473344769460823</v>
      </c>
      <c r="CY270" s="545">
        <v>3.728891284057458</v>
      </c>
      <c r="CZ270" s="556">
        <v>-321.92649129082008</v>
      </c>
      <c r="DA270" s="545"/>
      <c r="DB270" s="556">
        <v>162.37224113409371</v>
      </c>
      <c r="DC270" s="556">
        <v>80.782103078626974</v>
      </c>
      <c r="DD270" s="545">
        <v>0</v>
      </c>
      <c r="DE270" s="554">
        <v>443.64669525646542</v>
      </c>
      <c r="DF270" s="545">
        <v>0.53949138794789886</v>
      </c>
      <c r="DG270" s="556">
        <v>444.18618664441328</v>
      </c>
    </row>
    <row r="271" spans="1:111">
      <c r="A271" s="568">
        <v>853</v>
      </c>
      <c r="B271" s="576">
        <v>2</v>
      </c>
      <c r="C271" s="577">
        <v>206073</v>
      </c>
      <c r="D271" s="546" t="s">
        <v>302</v>
      </c>
      <c r="E271" s="578">
        <v>85292369.719999999</v>
      </c>
      <c r="F271" s="578">
        <v>15033054.24</v>
      </c>
      <c r="G271" s="578">
        <v>84376932.5</v>
      </c>
      <c r="H271" s="578">
        <v>72749584.950000003</v>
      </c>
      <c r="I271" s="578">
        <v>12598240.42</v>
      </c>
      <c r="J271" s="578">
        <v>11528129.73</v>
      </c>
      <c r="K271" s="579">
        <v>281578311.56</v>
      </c>
      <c r="L271" s="545"/>
      <c r="M271" s="578">
        <v>18927093.125791121</v>
      </c>
      <c r="N271" s="578">
        <v>4648635.9486000007</v>
      </c>
      <c r="O271" s="578">
        <v>3345870.8952000001</v>
      </c>
      <c r="P271" s="578">
        <v>68805454.260000005</v>
      </c>
      <c r="Q271" s="578">
        <v>207408.7814435559</v>
      </c>
      <c r="R271" s="578">
        <v>0</v>
      </c>
      <c r="S271" s="571">
        <v>0</v>
      </c>
      <c r="T271" s="578">
        <v>7808415.9265637333</v>
      </c>
      <c r="U271" s="578">
        <v>14083038.935000001</v>
      </c>
      <c r="V271" s="572">
        <v>117825917.87259839</v>
      </c>
      <c r="W271" s="573"/>
      <c r="X271" s="574">
        <v>399404229.43259841</v>
      </c>
      <c r="Y271" s="555">
        <v>-319163801.67000002</v>
      </c>
      <c r="Z271" s="584">
        <v>80240427.762598395</v>
      </c>
      <c r="AA271" s="600">
        <v>0.20090029561426909</v>
      </c>
      <c r="AB271" s="600"/>
      <c r="AC271" s="569">
        <v>0</v>
      </c>
      <c r="AD271" s="569">
        <v>0</v>
      </c>
      <c r="AE271" s="569">
        <v>3504781.4140377161</v>
      </c>
      <c r="AF271" s="569">
        <v>4201940.7743258197</v>
      </c>
      <c r="AG271" s="569">
        <v>4143725.7577342889</v>
      </c>
      <c r="AH271" s="570">
        <v>11850447.946097819</v>
      </c>
      <c r="AI271" s="545"/>
      <c r="AJ271" s="545">
        <v>-201951.54</v>
      </c>
      <c r="AK271" s="545">
        <v>-366809.94</v>
      </c>
      <c r="AL271" s="545">
        <v>-201951.54</v>
      </c>
      <c r="AM271" s="545">
        <v>-2060.73</v>
      </c>
      <c r="AN271" s="545">
        <v>-3622763.34</v>
      </c>
      <c r="AO271" s="545">
        <v>-17036645.276999999</v>
      </c>
      <c r="AP271" s="545">
        <v>-21134452.432889041</v>
      </c>
      <c r="AQ271" s="563">
        <v>-836466.15116564953</v>
      </c>
      <c r="AR271" s="563">
        <v>-6140975.4000000004</v>
      </c>
      <c r="AS271" s="563">
        <v>-2353353.66</v>
      </c>
      <c r="AT271" s="563">
        <v>-982060.5533491635</v>
      </c>
      <c r="AU271" s="563">
        <v>-801623.97</v>
      </c>
      <c r="AV271" s="563">
        <v>8199381.0425101593</v>
      </c>
      <c r="AW271" s="563">
        <v>108470.041971026</v>
      </c>
      <c r="AX271" s="556">
        <v>-45373263.449922673</v>
      </c>
      <c r="AY271" s="545"/>
      <c r="AZ271" s="580">
        <v>-746092.59263743076</v>
      </c>
      <c r="BA271" s="581">
        <v>25142107.143260051</v>
      </c>
      <c r="BB271" s="574"/>
      <c r="BC271" s="585">
        <v>71113626.809396178</v>
      </c>
      <c r="BD271" s="563">
        <v>-4056546.3374999999</v>
      </c>
      <c r="BE271" s="574">
        <v>67057080.471896179</v>
      </c>
      <c r="BF271" s="594"/>
      <c r="BG271" s="545">
        <v>413.89395854866962</v>
      </c>
      <c r="BH271" s="545">
        <v>72.950140193038393</v>
      </c>
      <c r="BI271" s="545">
        <v>409.45166276028402</v>
      </c>
      <c r="BJ271" s="545">
        <v>353.02822276571902</v>
      </c>
      <c r="BK271" s="545">
        <v>61.134842604319829</v>
      </c>
      <c r="BL271" s="545">
        <v>55.941970709408793</v>
      </c>
      <c r="BM271" s="556">
        <v>1366.40079758144</v>
      </c>
      <c r="BN271" s="545"/>
      <c r="BO271" s="545">
        <v>91.846545281483358</v>
      </c>
      <c r="BP271" s="545">
        <v>22.558199999999999</v>
      </c>
      <c r="BQ271" s="545">
        <v>16.23633807048958</v>
      </c>
      <c r="BR271" s="545">
        <v>333.8887397184493</v>
      </c>
      <c r="BS271" s="545">
        <v>1.0064820788922171</v>
      </c>
      <c r="BT271" s="545">
        <v>0</v>
      </c>
      <c r="BU271" s="545">
        <v>0</v>
      </c>
      <c r="BV271" s="545">
        <v>37.891504110503227</v>
      </c>
      <c r="BW271" s="545">
        <v>68.340049084547701</v>
      </c>
      <c r="BX271" s="556">
        <v>571.76785834436544</v>
      </c>
      <c r="BY271" s="555"/>
      <c r="BZ271" s="556">
        <v>1938.1686559258051</v>
      </c>
      <c r="CA271" s="556">
        <v>-1548.79</v>
      </c>
      <c r="CB271" s="556">
        <v>389.37865592580488</v>
      </c>
      <c r="CC271" s="600">
        <v>0.20090029561426909</v>
      </c>
      <c r="CD271" s="600"/>
      <c r="CE271" s="545">
        <v>0</v>
      </c>
      <c r="CF271" s="545">
        <v>0</v>
      </c>
      <c r="CG271" s="545">
        <v>17.007475089107821</v>
      </c>
      <c r="CH271" s="545">
        <v>20.390544973508511</v>
      </c>
      <c r="CI271" s="545">
        <v>20.10804791376983</v>
      </c>
      <c r="CJ271" s="556">
        <v>57.506067976386163</v>
      </c>
      <c r="CK271" s="545">
        <v>0</v>
      </c>
      <c r="CL271" s="545">
        <v>-0.98000000000000009</v>
      </c>
      <c r="CM271" s="545">
        <v>-1.78</v>
      </c>
      <c r="CN271" s="545">
        <v>-0.98000000000000009</v>
      </c>
      <c r="CO271" s="545">
        <v>-0.01</v>
      </c>
      <c r="CP271" s="545">
        <v>-17.579999999999998</v>
      </c>
      <c r="CQ271" s="545">
        <v>-82.672864844011585</v>
      </c>
      <c r="CR271" s="545">
        <v>-102.5580858865016</v>
      </c>
      <c r="CS271" s="545">
        <v>-4.05907688617941</v>
      </c>
      <c r="CT271" s="545">
        <v>-29.8</v>
      </c>
      <c r="CU271" s="545">
        <v>-11.42</v>
      </c>
      <c r="CV271" s="545">
        <v>-4.7655954605851498</v>
      </c>
      <c r="CW271" s="545">
        <v>-3.89</v>
      </c>
      <c r="CX271" s="545">
        <v>39.788720708244938</v>
      </c>
      <c r="CY271" s="545">
        <v>0.52636707366334257</v>
      </c>
      <c r="CZ271" s="556">
        <v>-220.18053529536951</v>
      </c>
      <c r="DA271" s="545"/>
      <c r="DB271" s="556">
        <v>-3.620525700297617</v>
      </c>
      <c r="DC271" s="556">
        <v>122.0058287270048</v>
      </c>
      <c r="DD271" s="545">
        <v>0</v>
      </c>
      <c r="DE271" s="554">
        <v>345.08949163352878</v>
      </c>
      <c r="DF271" s="545">
        <v>-19.684996760856588</v>
      </c>
      <c r="DG271" s="556">
        <v>325.40449487267222</v>
      </c>
    </row>
    <row r="272" spans="1:111">
      <c r="A272" s="568">
        <v>854</v>
      </c>
      <c r="B272" s="576">
        <v>19</v>
      </c>
      <c r="C272" s="577">
        <v>3191</v>
      </c>
      <c r="D272" s="546" t="s">
        <v>303</v>
      </c>
      <c r="E272" s="578">
        <v>915000.18</v>
      </c>
      <c r="F272" s="578">
        <v>95387.4</v>
      </c>
      <c r="G272" s="578">
        <v>1217642.8999999999</v>
      </c>
      <c r="H272" s="578">
        <v>955591.35</v>
      </c>
      <c r="I272" s="578">
        <v>200899.42</v>
      </c>
      <c r="J272" s="578">
        <v>121186.56</v>
      </c>
      <c r="K272" s="579">
        <v>3505707.810000001</v>
      </c>
      <c r="L272" s="545"/>
      <c r="M272" s="578">
        <v>227379.5824963272</v>
      </c>
      <c r="N272" s="578">
        <v>0</v>
      </c>
      <c r="O272" s="578">
        <v>0</v>
      </c>
      <c r="P272" s="578">
        <v>168316.68</v>
      </c>
      <c r="Q272" s="578">
        <v>1466363.633834868</v>
      </c>
      <c r="R272" s="578">
        <v>0</v>
      </c>
      <c r="S272" s="571">
        <v>0</v>
      </c>
      <c r="T272" s="578">
        <v>124554.7402039982</v>
      </c>
      <c r="U272" s="578">
        <v>136266.3775</v>
      </c>
      <c r="V272" s="572">
        <v>2122881.0140351928</v>
      </c>
      <c r="W272" s="573"/>
      <c r="X272" s="574">
        <v>5628588.8240351938</v>
      </c>
      <c r="Y272" s="555">
        <v>-4942188.8899999997</v>
      </c>
      <c r="Z272" s="584">
        <v>686399.93403519411</v>
      </c>
      <c r="AA272" s="600">
        <v>0.1219488499682425</v>
      </c>
      <c r="AB272" s="600"/>
      <c r="AC272" s="569">
        <v>1129256.840943</v>
      </c>
      <c r="AD272" s="569">
        <v>0</v>
      </c>
      <c r="AE272" s="569">
        <v>44545.078754933333</v>
      </c>
      <c r="AF272" s="569">
        <v>51204.425180151877</v>
      </c>
      <c r="AG272" s="569">
        <v>0</v>
      </c>
      <c r="AH272" s="570">
        <v>1225006.344878085</v>
      </c>
      <c r="AI272" s="545"/>
      <c r="AJ272" s="545">
        <v>-3127.18</v>
      </c>
      <c r="AK272" s="545">
        <v>-5679.98</v>
      </c>
      <c r="AL272" s="545">
        <v>-3127.18</v>
      </c>
      <c r="AM272" s="545">
        <v>-31.91</v>
      </c>
      <c r="AN272" s="545">
        <v>-56097.779999999992</v>
      </c>
      <c r="AO272" s="545">
        <v>-74923.56</v>
      </c>
      <c r="AP272" s="545">
        <v>-258340.3513762308</v>
      </c>
      <c r="AQ272" s="563">
        <v>-203826.51957744561</v>
      </c>
      <c r="AR272" s="563">
        <v>-95091.8</v>
      </c>
      <c r="AS272" s="563">
        <v>-36441.22</v>
      </c>
      <c r="AT272" s="563">
        <v>-51360.603848723877</v>
      </c>
      <c r="AU272" s="563">
        <v>-12412.99</v>
      </c>
      <c r="AV272" s="563">
        <v>115085.06166224679</v>
      </c>
      <c r="AW272" s="563">
        <v>29674.851692365621</v>
      </c>
      <c r="AX272" s="556">
        <v>-655701.16144778801</v>
      </c>
      <c r="AY272" s="545"/>
      <c r="AZ272" s="580">
        <v>1148550.9152648631</v>
      </c>
      <c r="BA272" s="581">
        <v>443898.53096692241</v>
      </c>
      <c r="BB272" s="574"/>
      <c r="BC272" s="585">
        <v>2848154.5636972771</v>
      </c>
      <c r="BD272" s="563">
        <v>-72507.42</v>
      </c>
      <c r="BE272" s="574">
        <v>2775647.1436972772</v>
      </c>
      <c r="BF272" s="594"/>
      <c r="BG272" s="545">
        <v>286.7440238169853</v>
      </c>
      <c r="BH272" s="545">
        <v>29.89263553744907</v>
      </c>
      <c r="BI272" s="545">
        <v>381.58661861485427</v>
      </c>
      <c r="BJ272" s="545">
        <v>299.46454089627082</v>
      </c>
      <c r="BK272" s="545">
        <v>62.958138514572227</v>
      </c>
      <c r="BL272" s="545">
        <v>37.97761203384519</v>
      </c>
      <c r="BM272" s="556">
        <v>1098.6235694139771</v>
      </c>
      <c r="BN272" s="545"/>
      <c r="BO272" s="545">
        <v>71.256528516555051</v>
      </c>
      <c r="BP272" s="545">
        <v>0</v>
      </c>
      <c r="BQ272" s="545">
        <v>0</v>
      </c>
      <c r="BR272" s="545">
        <v>52.747314321529302</v>
      </c>
      <c r="BS272" s="545">
        <v>459.53106669848557</v>
      </c>
      <c r="BT272" s="545">
        <v>0</v>
      </c>
      <c r="BU272" s="545">
        <v>0</v>
      </c>
      <c r="BV272" s="545">
        <v>39.033137011594548</v>
      </c>
      <c r="BW272" s="545">
        <v>42.703346129739892</v>
      </c>
      <c r="BX272" s="556">
        <v>665.27139267790449</v>
      </c>
      <c r="BY272" s="555"/>
      <c r="BZ272" s="556">
        <v>1763.894962091882</v>
      </c>
      <c r="CA272" s="556">
        <v>-1548.79</v>
      </c>
      <c r="CB272" s="556">
        <v>215.10496209188159</v>
      </c>
      <c r="CC272" s="600">
        <v>0.1219488499682425</v>
      </c>
      <c r="CD272" s="600"/>
      <c r="CE272" s="545">
        <v>353.88807300000002</v>
      </c>
      <c r="CF272" s="545">
        <v>0</v>
      </c>
      <c r="CG272" s="545">
        <v>13.959598481646299</v>
      </c>
      <c r="CH272" s="545">
        <v>16.046513688546501</v>
      </c>
      <c r="CI272" s="545">
        <v>0</v>
      </c>
      <c r="CJ272" s="556">
        <v>383.89418517019271</v>
      </c>
      <c r="CK272" s="545">
        <v>0</v>
      </c>
      <c r="CL272" s="545">
        <v>-0.98</v>
      </c>
      <c r="CM272" s="545">
        <v>-1.78</v>
      </c>
      <c r="CN272" s="545">
        <v>-0.98</v>
      </c>
      <c r="CO272" s="545">
        <v>-0.01</v>
      </c>
      <c r="CP272" s="545">
        <v>-17.579999999999998</v>
      </c>
      <c r="CQ272" s="545">
        <v>-23.47964901284864</v>
      </c>
      <c r="CR272" s="545">
        <v>-80.959057153315811</v>
      </c>
      <c r="CS272" s="545">
        <v>-63.875437034611608</v>
      </c>
      <c r="CT272" s="545">
        <v>-29.8</v>
      </c>
      <c r="CU272" s="545">
        <v>-11.42</v>
      </c>
      <c r="CV272" s="545">
        <v>-16.095457176033811</v>
      </c>
      <c r="CW272" s="545">
        <v>-3.89</v>
      </c>
      <c r="CX272" s="545">
        <v>36.065516033295758</v>
      </c>
      <c r="CY272" s="545">
        <v>9.2995461273474209</v>
      </c>
      <c r="CZ272" s="556">
        <v>-205.4845382161667</v>
      </c>
      <c r="DA272" s="545"/>
      <c r="DB272" s="556">
        <v>359.93447673609001</v>
      </c>
      <c r="DC272" s="556">
        <v>139.10953649856549</v>
      </c>
      <c r="DD272" s="545">
        <v>0</v>
      </c>
      <c r="DE272" s="554">
        <v>892.55862228056299</v>
      </c>
      <c r="DF272" s="545">
        <v>-22.72247571294265</v>
      </c>
      <c r="DG272" s="556">
        <v>869.8361465676204</v>
      </c>
    </row>
    <row r="273" spans="1:111">
      <c r="A273" s="568">
        <v>857</v>
      </c>
      <c r="B273" s="576">
        <v>11</v>
      </c>
      <c r="C273" s="577">
        <v>2311</v>
      </c>
      <c r="D273" s="546" t="s">
        <v>304</v>
      </c>
      <c r="E273" s="578">
        <v>520294.22</v>
      </c>
      <c r="F273" s="578">
        <v>76309.919999999998</v>
      </c>
      <c r="G273" s="578">
        <v>858070.5</v>
      </c>
      <c r="H273" s="578">
        <v>858647.29999999993</v>
      </c>
      <c r="I273" s="578">
        <v>145917.16</v>
      </c>
      <c r="J273" s="578">
        <v>92783.459999999992</v>
      </c>
      <c r="K273" s="579">
        <v>2552022.56</v>
      </c>
      <c r="L273" s="545"/>
      <c r="M273" s="578">
        <v>183402.0452480868</v>
      </c>
      <c r="N273" s="578">
        <v>0</v>
      </c>
      <c r="O273" s="578">
        <v>0</v>
      </c>
      <c r="P273" s="578">
        <v>118222.43</v>
      </c>
      <c r="Q273" s="578">
        <v>458222.81733198051</v>
      </c>
      <c r="R273" s="578">
        <v>0</v>
      </c>
      <c r="S273" s="571">
        <v>0</v>
      </c>
      <c r="T273" s="578">
        <v>75890.893088748096</v>
      </c>
      <c r="U273" s="578">
        <v>92437.275000000009</v>
      </c>
      <c r="V273" s="572">
        <v>928175.46066881542</v>
      </c>
      <c r="W273" s="573"/>
      <c r="X273" s="574">
        <v>3480198.0206688149</v>
      </c>
      <c r="Y273" s="555">
        <v>-3579253.69</v>
      </c>
      <c r="Z273" s="584">
        <v>-99055.669331184588</v>
      </c>
      <c r="AA273" s="600">
        <v>-2.8462653200448731E-2</v>
      </c>
      <c r="AB273" s="600"/>
      <c r="AC273" s="569">
        <v>275142.98600249988</v>
      </c>
      <c r="AD273" s="569">
        <v>0</v>
      </c>
      <c r="AE273" s="569">
        <v>26139.426204777079</v>
      </c>
      <c r="AF273" s="569">
        <v>37956.884221643581</v>
      </c>
      <c r="AG273" s="569">
        <v>0</v>
      </c>
      <c r="AH273" s="570">
        <v>339239.29642892058</v>
      </c>
      <c r="AI273" s="545"/>
      <c r="AJ273" s="545">
        <v>-2264.7800000000002</v>
      </c>
      <c r="AK273" s="545">
        <v>-4113.58</v>
      </c>
      <c r="AL273" s="545">
        <v>-2264.7800000000002</v>
      </c>
      <c r="AM273" s="545">
        <v>-23.11</v>
      </c>
      <c r="AN273" s="545">
        <v>-40627.379999999997</v>
      </c>
      <c r="AO273" s="545">
        <v>-129619.88499999999</v>
      </c>
      <c r="AP273" s="545">
        <v>-1022230.965718517</v>
      </c>
      <c r="AQ273" s="563">
        <v>-605624.904905551</v>
      </c>
      <c r="AR273" s="563">
        <v>-68867.8</v>
      </c>
      <c r="AS273" s="563">
        <v>-26391.62</v>
      </c>
      <c r="AT273" s="563">
        <v>0</v>
      </c>
      <c r="AU273" s="563">
        <v>-8989.7900000000009</v>
      </c>
      <c r="AV273" s="563">
        <v>50604.445785028976</v>
      </c>
      <c r="AW273" s="563">
        <v>8950.1300216402815</v>
      </c>
      <c r="AX273" s="556">
        <v>-1851464.0198173991</v>
      </c>
      <c r="AY273" s="545"/>
      <c r="AZ273" s="580">
        <v>1074035.9629255249</v>
      </c>
      <c r="BA273" s="581">
        <v>394965.20478441921</v>
      </c>
      <c r="BB273" s="574"/>
      <c r="BC273" s="585">
        <v>-142279.22500971929</v>
      </c>
      <c r="BD273" s="563">
        <v>832139.25</v>
      </c>
      <c r="BE273" s="574">
        <v>689860.02499028074</v>
      </c>
      <c r="BF273" s="594"/>
      <c r="BG273" s="545">
        <v>225.13813067935959</v>
      </c>
      <c r="BH273" s="545">
        <v>33.020302899177842</v>
      </c>
      <c r="BI273" s="545">
        <v>371.2983556901774</v>
      </c>
      <c r="BJ273" s="545">
        <v>371.54794461272172</v>
      </c>
      <c r="BK273" s="545">
        <v>63.14026828212895</v>
      </c>
      <c r="BL273" s="545">
        <v>40.148619645175238</v>
      </c>
      <c r="BM273" s="556">
        <v>1104.2936218087409</v>
      </c>
      <c r="BN273" s="545"/>
      <c r="BO273" s="545">
        <v>79.360469601076076</v>
      </c>
      <c r="BP273" s="545">
        <v>0</v>
      </c>
      <c r="BQ273" s="545">
        <v>0</v>
      </c>
      <c r="BR273" s="545">
        <v>51.156395499783642</v>
      </c>
      <c r="BS273" s="545">
        <v>198.27902091388171</v>
      </c>
      <c r="BT273" s="545">
        <v>0</v>
      </c>
      <c r="BU273" s="545">
        <v>0</v>
      </c>
      <c r="BV273" s="545">
        <v>32.838984460730458</v>
      </c>
      <c r="BW273" s="545">
        <v>39.998820856771957</v>
      </c>
      <c r="BX273" s="556">
        <v>401.63369133224381</v>
      </c>
      <c r="BY273" s="555"/>
      <c r="BZ273" s="556">
        <v>1505.927313140985</v>
      </c>
      <c r="CA273" s="556">
        <v>-1548.79</v>
      </c>
      <c r="CB273" s="556">
        <v>-42.862686859015398</v>
      </c>
      <c r="CC273" s="600">
        <v>-2.8462653200448731E-2</v>
      </c>
      <c r="CD273" s="600"/>
      <c r="CE273" s="545">
        <v>119.05797750000001</v>
      </c>
      <c r="CF273" s="545">
        <v>0</v>
      </c>
      <c r="CG273" s="545">
        <v>11.310872438241921</v>
      </c>
      <c r="CH273" s="545">
        <v>16.424441463281511</v>
      </c>
      <c r="CI273" s="545">
        <v>0</v>
      </c>
      <c r="CJ273" s="556">
        <v>146.79329140152339</v>
      </c>
      <c r="CK273" s="545">
        <v>0</v>
      </c>
      <c r="CL273" s="545">
        <v>-0.97999999999999987</v>
      </c>
      <c r="CM273" s="545">
        <v>-1.78</v>
      </c>
      <c r="CN273" s="545">
        <v>-0.97999999999999987</v>
      </c>
      <c r="CO273" s="545">
        <v>-0.01</v>
      </c>
      <c r="CP273" s="545">
        <v>-17.579999999999998</v>
      </c>
      <c r="CQ273" s="545">
        <v>-56.088223712678491</v>
      </c>
      <c r="CR273" s="545">
        <v>-442.33274154847129</v>
      </c>
      <c r="CS273" s="545">
        <v>-262.06183682628767</v>
      </c>
      <c r="CT273" s="545">
        <v>-29.8</v>
      </c>
      <c r="CU273" s="545">
        <v>-11.42</v>
      </c>
      <c r="CV273" s="545">
        <v>0</v>
      </c>
      <c r="CW273" s="545">
        <v>-3.890000000000001</v>
      </c>
      <c r="CX273" s="545">
        <v>21.89720717655949</v>
      </c>
      <c r="CY273" s="545">
        <v>3.872838607373553</v>
      </c>
      <c r="CZ273" s="556">
        <v>-801.15275630350459</v>
      </c>
      <c r="DA273" s="545"/>
      <c r="DB273" s="556">
        <v>464.74944306599951</v>
      </c>
      <c r="DC273" s="556">
        <v>170.90662258088241</v>
      </c>
      <c r="DD273" s="545">
        <v>0</v>
      </c>
      <c r="DE273" s="554">
        <v>-61.566086114114782</v>
      </c>
      <c r="DF273" s="545">
        <v>360.07756382518392</v>
      </c>
      <c r="DG273" s="556">
        <v>298.51147771106912</v>
      </c>
    </row>
    <row r="274" spans="1:111">
      <c r="A274" s="568">
        <v>858</v>
      </c>
      <c r="B274" s="576">
        <v>1</v>
      </c>
      <c r="C274" s="577">
        <v>42225</v>
      </c>
      <c r="D274" s="546" t="s">
        <v>305</v>
      </c>
      <c r="E274" s="578">
        <v>21592210.129999999</v>
      </c>
      <c r="F274" s="578">
        <v>4130274.42</v>
      </c>
      <c r="G274" s="578">
        <v>25055658.600000001</v>
      </c>
      <c r="H274" s="578">
        <v>24499146.350000001</v>
      </c>
      <c r="I274" s="578">
        <v>2426101</v>
      </c>
      <c r="J274" s="578">
        <v>2180325.2400000002</v>
      </c>
      <c r="K274" s="579">
        <v>79883715.739999995</v>
      </c>
      <c r="L274" s="545"/>
      <c r="M274" s="578">
        <v>2464335.531763881</v>
      </c>
      <c r="N274" s="578">
        <v>0</v>
      </c>
      <c r="O274" s="578">
        <v>0</v>
      </c>
      <c r="P274" s="578">
        <v>7305745.4199999999</v>
      </c>
      <c r="Q274" s="578">
        <v>185212.62508894969</v>
      </c>
      <c r="R274" s="578">
        <v>0</v>
      </c>
      <c r="S274" s="571">
        <v>0</v>
      </c>
      <c r="T274" s="578">
        <v>1329051.2569736571</v>
      </c>
      <c r="U274" s="578">
        <v>1663996.7150000001</v>
      </c>
      <c r="V274" s="572">
        <v>12948341.54882649</v>
      </c>
      <c r="W274" s="573"/>
      <c r="X274" s="574">
        <v>92832057.288826481</v>
      </c>
      <c r="Y274" s="555">
        <v>-65397657.75</v>
      </c>
      <c r="Z274" s="584">
        <v>27434399.538826481</v>
      </c>
      <c r="AA274" s="600">
        <v>0.29552721699865381</v>
      </c>
      <c r="AB274" s="600"/>
      <c r="AC274" s="569">
        <v>0</v>
      </c>
      <c r="AD274" s="569">
        <v>0</v>
      </c>
      <c r="AE274" s="569">
        <v>421466.21937021549</v>
      </c>
      <c r="AF274" s="569">
        <v>971441.53913851117</v>
      </c>
      <c r="AG274" s="569">
        <v>954090.22872778238</v>
      </c>
      <c r="AH274" s="570">
        <v>2346997.9872365091</v>
      </c>
      <c r="AI274" s="545"/>
      <c r="AJ274" s="545">
        <v>-41380.5</v>
      </c>
      <c r="AK274" s="545">
        <v>-75160.5</v>
      </c>
      <c r="AL274" s="545">
        <v>-41380.5</v>
      </c>
      <c r="AM274" s="545">
        <v>-422.25</v>
      </c>
      <c r="AN274" s="545">
        <v>-742315.49999999988</v>
      </c>
      <c r="AO274" s="545">
        <v>-1601415.1767</v>
      </c>
      <c r="AP274" s="545">
        <v>6582324.6886532791</v>
      </c>
      <c r="AQ274" s="563">
        <v>1391167.670158966</v>
      </c>
      <c r="AR274" s="563">
        <v>-1258305</v>
      </c>
      <c r="AS274" s="563">
        <v>-482209.5</v>
      </c>
      <c r="AT274" s="563">
        <v>-689646.13265406329</v>
      </c>
      <c r="AU274" s="563">
        <v>-164255.25</v>
      </c>
      <c r="AV274" s="563">
        <v>817808.97040225379</v>
      </c>
      <c r="AW274" s="563">
        <v>-222461.7615435498</v>
      </c>
      <c r="AX274" s="556">
        <v>3472349.2583168861</v>
      </c>
      <c r="AY274" s="545"/>
      <c r="AZ274" s="580">
        <v>-970522.86111037829</v>
      </c>
      <c r="BA274" s="581">
        <v>1920405.583388068</v>
      </c>
      <c r="BB274" s="574"/>
      <c r="BC274" s="585">
        <v>34203629.506657563</v>
      </c>
      <c r="BD274" s="563">
        <v>2898187.3004999999</v>
      </c>
      <c r="BE274" s="574">
        <v>37101816.807157561</v>
      </c>
      <c r="BF274" s="594"/>
      <c r="BG274" s="545">
        <v>511.36080828892841</v>
      </c>
      <c r="BH274" s="545">
        <v>97.815853641207809</v>
      </c>
      <c r="BI274" s="545">
        <v>593.38445470692716</v>
      </c>
      <c r="BJ274" s="545">
        <v>580.20476850207217</v>
      </c>
      <c r="BK274" s="545">
        <v>57.456506808762583</v>
      </c>
      <c r="BL274" s="545">
        <v>51.635884902309051</v>
      </c>
      <c r="BM274" s="556">
        <v>1891.8582768502069</v>
      </c>
      <c r="BN274" s="545"/>
      <c r="BO274" s="545">
        <v>58.362001936385568</v>
      </c>
      <c r="BP274" s="545">
        <v>0</v>
      </c>
      <c r="BQ274" s="545">
        <v>0</v>
      </c>
      <c r="BR274" s="545">
        <v>173.01942972172881</v>
      </c>
      <c r="BS274" s="545">
        <v>4.3863262306441602</v>
      </c>
      <c r="BT274" s="545">
        <v>0</v>
      </c>
      <c r="BU274" s="545">
        <v>0</v>
      </c>
      <c r="BV274" s="545">
        <v>31.475459016546051</v>
      </c>
      <c r="BW274" s="545">
        <v>39.407855891059803</v>
      </c>
      <c r="BX274" s="556">
        <v>306.65107279636442</v>
      </c>
      <c r="BY274" s="555"/>
      <c r="BZ274" s="556">
        <v>2198.509349646572</v>
      </c>
      <c r="CA274" s="556">
        <v>-1548.79</v>
      </c>
      <c r="CB274" s="556">
        <v>649.71934964657146</v>
      </c>
      <c r="CC274" s="600">
        <v>0.29552721699865381</v>
      </c>
      <c r="CD274" s="600"/>
      <c r="CE274" s="545">
        <v>0</v>
      </c>
      <c r="CF274" s="545">
        <v>0</v>
      </c>
      <c r="CG274" s="545">
        <v>9.9814379957422261</v>
      </c>
      <c r="CH274" s="545">
        <v>23.006312353783571</v>
      </c>
      <c r="CI274" s="545">
        <v>22.595387299651449</v>
      </c>
      <c r="CJ274" s="556">
        <v>55.583137649177253</v>
      </c>
      <c r="CK274" s="545">
        <v>0</v>
      </c>
      <c r="CL274" s="545">
        <v>-0.98</v>
      </c>
      <c r="CM274" s="545">
        <v>-1.78</v>
      </c>
      <c r="CN274" s="545">
        <v>-0.98</v>
      </c>
      <c r="CO274" s="545">
        <v>-0.01</v>
      </c>
      <c r="CP274" s="545">
        <v>-17.579999999999998</v>
      </c>
      <c r="CQ274" s="545">
        <v>-37.925759069271763</v>
      </c>
      <c r="CR274" s="545">
        <v>155.8869079610013</v>
      </c>
      <c r="CS274" s="545">
        <v>32.946540441893802</v>
      </c>
      <c r="CT274" s="545">
        <v>-29.8</v>
      </c>
      <c r="CU274" s="545">
        <v>-11.42</v>
      </c>
      <c r="CV274" s="545">
        <v>-16.33264967801216</v>
      </c>
      <c r="CW274" s="545">
        <v>-3.89</v>
      </c>
      <c r="CX274" s="545">
        <v>19.367885622315072</v>
      </c>
      <c r="CY274" s="545">
        <v>-5.2684845836246259</v>
      </c>
      <c r="CZ274" s="556">
        <v>82.234440694301611</v>
      </c>
      <c r="DA274" s="545"/>
      <c r="DB274" s="556">
        <v>-22.984555621323349</v>
      </c>
      <c r="DC274" s="556">
        <v>45.480298008006351</v>
      </c>
      <c r="DD274" s="545">
        <v>0</v>
      </c>
      <c r="DE274" s="554">
        <v>810.03267037673334</v>
      </c>
      <c r="DF274" s="545">
        <v>68.636762593250438</v>
      </c>
      <c r="DG274" s="556">
        <v>878.66943296998363</v>
      </c>
    </row>
    <row r="275" spans="1:111">
      <c r="A275" s="568">
        <v>859</v>
      </c>
      <c r="B275" s="576">
        <v>17</v>
      </c>
      <c r="C275" s="577">
        <v>6501</v>
      </c>
      <c r="D275" s="546" t="s">
        <v>306</v>
      </c>
      <c r="E275" s="578">
        <v>5140148.07</v>
      </c>
      <c r="F275" s="578">
        <v>1116032.58</v>
      </c>
      <c r="G275" s="578">
        <v>6594884.7000000002</v>
      </c>
      <c r="H275" s="578">
        <v>6065927.7000000002</v>
      </c>
      <c r="I275" s="578">
        <v>320624.52</v>
      </c>
      <c r="J275" s="578">
        <v>281879.25</v>
      </c>
      <c r="K275" s="579">
        <v>19519496.82</v>
      </c>
      <c r="L275" s="545"/>
      <c r="M275" s="578">
        <v>382601.87046666438</v>
      </c>
      <c r="N275" s="578">
        <v>0</v>
      </c>
      <c r="O275" s="578">
        <v>0</v>
      </c>
      <c r="P275" s="578">
        <v>140263.9</v>
      </c>
      <c r="Q275" s="578">
        <v>414910.36323675112</v>
      </c>
      <c r="R275" s="578">
        <v>0</v>
      </c>
      <c r="S275" s="571">
        <v>0</v>
      </c>
      <c r="T275" s="578">
        <v>97755.343860361652</v>
      </c>
      <c r="U275" s="578">
        <v>238387.5575</v>
      </c>
      <c r="V275" s="572">
        <v>1273919.0350637769</v>
      </c>
      <c r="W275" s="573"/>
      <c r="X275" s="574">
        <v>20793415.855063781</v>
      </c>
      <c r="Y275" s="555">
        <v>-10068683.789999999</v>
      </c>
      <c r="Z275" s="584">
        <v>10724732.06506378</v>
      </c>
      <c r="AA275" s="600">
        <v>0.51577538485347063</v>
      </c>
      <c r="AB275" s="600"/>
      <c r="AC275" s="569">
        <v>0</v>
      </c>
      <c r="AD275" s="569">
        <v>0</v>
      </c>
      <c r="AE275" s="569">
        <v>47190.525704808802</v>
      </c>
      <c r="AF275" s="569">
        <v>132383.76090693241</v>
      </c>
      <c r="AG275" s="569">
        <v>0</v>
      </c>
      <c r="AH275" s="570">
        <v>179574.2866117412</v>
      </c>
      <c r="AI275" s="545"/>
      <c r="AJ275" s="545">
        <v>-6370.98</v>
      </c>
      <c r="AK275" s="545">
        <v>-11571.78</v>
      </c>
      <c r="AL275" s="545">
        <v>-6370.98</v>
      </c>
      <c r="AM275" s="545">
        <v>-65.010000000000005</v>
      </c>
      <c r="AN275" s="545">
        <v>-114287.58</v>
      </c>
      <c r="AO275" s="545">
        <v>-114560.74249999999</v>
      </c>
      <c r="AP275" s="545">
        <v>-1586681.3789111809</v>
      </c>
      <c r="AQ275" s="563">
        <v>-1576450.7459361891</v>
      </c>
      <c r="AR275" s="563">
        <v>-193729.8</v>
      </c>
      <c r="AS275" s="563">
        <v>-74241.42</v>
      </c>
      <c r="AT275" s="563">
        <v>-254313.90927611629</v>
      </c>
      <c r="AU275" s="563">
        <v>-25288.89</v>
      </c>
      <c r="AV275" s="563">
        <v>160187.735593911</v>
      </c>
      <c r="AW275" s="563">
        <v>-27846.28223583872</v>
      </c>
      <c r="AX275" s="556">
        <v>-3831591.7632654142</v>
      </c>
      <c r="AY275" s="545"/>
      <c r="AZ275" s="580">
        <v>4832047.1310052034</v>
      </c>
      <c r="BA275" s="581">
        <v>398702.7262724897</v>
      </c>
      <c r="BB275" s="574"/>
      <c r="BC275" s="585">
        <v>12303464.445687801</v>
      </c>
      <c r="BD275" s="563">
        <v>38744.827499999978</v>
      </c>
      <c r="BE275" s="574">
        <v>12342209.273187799</v>
      </c>
      <c r="BF275" s="594"/>
      <c r="BG275" s="545">
        <v>790.67036917397331</v>
      </c>
      <c r="BH275" s="545">
        <v>171.67090909090911</v>
      </c>
      <c r="BI275" s="545">
        <v>1014.441578218736</v>
      </c>
      <c r="BJ275" s="545">
        <v>933.07609598523311</v>
      </c>
      <c r="BK275" s="545">
        <v>49.319261652053527</v>
      </c>
      <c r="BL275" s="545">
        <v>43.359367789570832</v>
      </c>
      <c r="BM275" s="556">
        <v>3002.5375819104752</v>
      </c>
      <c r="BN275" s="545"/>
      <c r="BO275" s="545">
        <v>58.852771953032523</v>
      </c>
      <c r="BP275" s="545">
        <v>0</v>
      </c>
      <c r="BQ275" s="545">
        <v>0</v>
      </c>
      <c r="BR275" s="545">
        <v>21.575742193508692</v>
      </c>
      <c r="BS275" s="545">
        <v>63.822544721850647</v>
      </c>
      <c r="BT275" s="545">
        <v>0</v>
      </c>
      <c r="BU275" s="545">
        <v>0</v>
      </c>
      <c r="BV275" s="545">
        <v>15.036970290780131</v>
      </c>
      <c r="BW275" s="545">
        <v>36.669367405014619</v>
      </c>
      <c r="BX275" s="556">
        <v>195.95739656418661</v>
      </c>
      <c r="BY275" s="555"/>
      <c r="BZ275" s="556">
        <v>3198.4949784746618</v>
      </c>
      <c r="CA275" s="556">
        <v>-1548.79</v>
      </c>
      <c r="CB275" s="556">
        <v>1649.7049784746621</v>
      </c>
      <c r="CC275" s="600">
        <v>0.51577538485347063</v>
      </c>
      <c r="CD275" s="600"/>
      <c r="CE275" s="545">
        <v>0</v>
      </c>
      <c r="CF275" s="545">
        <v>0</v>
      </c>
      <c r="CG275" s="545">
        <v>7.258964113953053</v>
      </c>
      <c r="CH275" s="545">
        <v>20.363599585745639</v>
      </c>
      <c r="CI275" s="545">
        <v>0</v>
      </c>
      <c r="CJ275" s="556">
        <v>27.622563699698691</v>
      </c>
      <c r="CK275" s="545">
        <v>0</v>
      </c>
      <c r="CL275" s="545">
        <v>-0.98</v>
      </c>
      <c r="CM275" s="545">
        <v>-1.78</v>
      </c>
      <c r="CN275" s="545">
        <v>-0.98</v>
      </c>
      <c r="CO275" s="545">
        <v>-0.01</v>
      </c>
      <c r="CP275" s="545">
        <v>-17.579999999999998</v>
      </c>
      <c r="CQ275" s="545">
        <v>-17.6220185356099</v>
      </c>
      <c r="CR275" s="545">
        <v>-244.06727871268751</v>
      </c>
      <c r="CS275" s="545">
        <v>-242.49357728598511</v>
      </c>
      <c r="CT275" s="545">
        <v>-29.8</v>
      </c>
      <c r="CU275" s="545">
        <v>-11.42</v>
      </c>
      <c r="CV275" s="545">
        <v>-39.119198473483507</v>
      </c>
      <c r="CW275" s="545">
        <v>-3.89</v>
      </c>
      <c r="CX275" s="545">
        <v>24.64047617195985</v>
      </c>
      <c r="CY275" s="545">
        <v>-4.2833844386769293</v>
      </c>
      <c r="CZ275" s="556">
        <v>-589.38498127448304</v>
      </c>
      <c r="DA275" s="545"/>
      <c r="DB275" s="556">
        <v>743.27751592142795</v>
      </c>
      <c r="DC275" s="556">
        <v>61.329445665665233</v>
      </c>
      <c r="DD275" s="545">
        <v>0</v>
      </c>
      <c r="DE275" s="554">
        <v>1892.549522486971</v>
      </c>
      <c r="DF275" s="545">
        <v>5.9598257960313772</v>
      </c>
      <c r="DG275" s="556">
        <v>1898.509348283003</v>
      </c>
    </row>
    <row r="276" spans="1:111">
      <c r="A276" s="568">
        <v>886</v>
      </c>
      <c r="B276" s="576">
        <v>4</v>
      </c>
      <c r="C276" s="577">
        <v>12382</v>
      </c>
      <c r="D276" s="546" t="s">
        <v>307</v>
      </c>
      <c r="E276" s="578">
        <v>5472059.9000000004</v>
      </c>
      <c r="F276" s="578">
        <v>1020645.18</v>
      </c>
      <c r="G276" s="578">
        <v>7322201.6000000006</v>
      </c>
      <c r="H276" s="578">
        <v>6979971.5999999996</v>
      </c>
      <c r="I276" s="578">
        <v>720808.3</v>
      </c>
      <c r="J276" s="578">
        <v>556184.34</v>
      </c>
      <c r="K276" s="579">
        <v>22071870.920000002</v>
      </c>
      <c r="L276" s="545"/>
      <c r="M276" s="578">
        <v>667836.05522277555</v>
      </c>
      <c r="N276" s="578">
        <v>0</v>
      </c>
      <c r="O276" s="578">
        <v>0</v>
      </c>
      <c r="P276" s="578">
        <v>763436.37</v>
      </c>
      <c r="Q276" s="578">
        <v>338164.47408515337</v>
      </c>
      <c r="R276" s="578">
        <v>0</v>
      </c>
      <c r="S276" s="571">
        <v>0</v>
      </c>
      <c r="T276" s="578">
        <v>235788.09735258529</v>
      </c>
      <c r="U276" s="578">
        <v>457092.89250000002</v>
      </c>
      <c r="V276" s="572">
        <v>2462317.8891605139</v>
      </c>
      <c r="W276" s="573"/>
      <c r="X276" s="574">
        <v>24534188.809160519</v>
      </c>
      <c r="Y276" s="555">
        <v>-19177117.780000001</v>
      </c>
      <c r="Z276" s="584">
        <v>5357071.0291605135</v>
      </c>
      <c r="AA276" s="600">
        <v>0.21835125957620019</v>
      </c>
      <c r="AB276" s="600"/>
      <c r="AC276" s="569">
        <v>0</v>
      </c>
      <c r="AD276" s="569">
        <v>0</v>
      </c>
      <c r="AE276" s="569">
        <v>128601.2588007036</v>
      </c>
      <c r="AF276" s="569">
        <v>242069.1159146454</v>
      </c>
      <c r="AG276" s="569">
        <v>0</v>
      </c>
      <c r="AH276" s="570">
        <v>370670.374715349</v>
      </c>
      <c r="AI276" s="545"/>
      <c r="AJ276" s="545">
        <v>-12134.36</v>
      </c>
      <c r="AK276" s="545">
        <v>-22039.96</v>
      </c>
      <c r="AL276" s="545">
        <v>-12134.36</v>
      </c>
      <c r="AM276" s="545">
        <v>-123.82</v>
      </c>
      <c r="AN276" s="545">
        <v>-217675.56</v>
      </c>
      <c r="AO276" s="545">
        <v>-361168.92</v>
      </c>
      <c r="AP276" s="545">
        <v>-566700.24027050578</v>
      </c>
      <c r="AQ276" s="563">
        <v>-393384.99224478111</v>
      </c>
      <c r="AR276" s="563">
        <v>-368983.6</v>
      </c>
      <c r="AS276" s="563">
        <v>-141402.44</v>
      </c>
      <c r="AT276" s="563">
        <v>-168962.2928927209</v>
      </c>
      <c r="AU276" s="563">
        <v>-48165.98</v>
      </c>
      <c r="AV276" s="563">
        <v>471578.77823340788</v>
      </c>
      <c r="AW276" s="563">
        <v>-12843.18167572675</v>
      </c>
      <c r="AX276" s="556">
        <v>-1854140.928850326</v>
      </c>
      <c r="AY276" s="545"/>
      <c r="AZ276" s="580">
        <v>4035742.1251466121</v>
      </c>
      <c r="BA276" s="581">
        <v>793151.21131937741</v>
      </c>
      <c r="BB276" s="574"/>
      <c r="BC276" s="585">
        <v>8702493.8114915267</v>
      </c>
      <c r="BD276" s="563">
        <v>224465.58750000011</v>
      </c>
      <c r="BE276" s="574">
        <v>8926959.398991527</v>
      </c>
      <c r="BF276" s="594"/>
      <c r="BG276" s="545">
        <v>441.93667420449037</v>
      </c>
      <c r="BH276" s="545">
        <v>82.429751251817152</v>
      </c>
      <c r="BI276" s="545">
        <v>591.35855273784534</v>
      </c>
      <c r="BJ276" s="545">
        <v>563.71923760297204</v>
      </c>
      <c r="BK276" s="545">
        <v>58.214206105637217</v>
      </c>
      <c r="BL276" s="545">
        <v>44.918780487804867</v>
      </c>
      <c r="BM276" s="556">
        <v>1782.577202390567</v>
      </c>
      <c r="BN276" s="545"/>
      <c r="BO276" s="545">
        <v>53.936040641477589</v>
      </c>
      <c r="BP276" s="545">
        <v>0</v>
      </c>
      <c r="BQ276" s="545">
        <v>0</v>
      </c>
      <c r="BR276" s="545">
        <v>61.656951219512187</v>
      </c>
      <c r="BS276" s="545">
        <v>27.310973516810961</v>
      </c>
      <c r="BT276" s="545">
        <v>0</v>
      </c>
      <c r="BU276" s="545">
        <v>0</v>
      </c>
      <c r="BV276" s="545">
        <v>19.04281193285296</v>
      </c>
      <c r="BW276" s="545">
        <v>36.915917662736227</v>
      </c>
      <c r="BX276" s="556">
        <v>198.86269497338989</v>
      </c>
      <c r="BY276" s="555"/>
      <c r="BZ276" s="556">
        <v>1981.439897363957</v>
      </c>
      <c r="CA276" s="556">
        <v>-1548.79</v>
      </c>
      <c r="CB276" s="556">
        <v>432.64989736395688</v>
      </c>
      <c r="CC276" s="600">
        <v>0.21835125957620019</v>
      </c>
      <c r="CD276" s="600"/>
      <c r="CE276" s="545">
        <v>0</v>
      </c>
      <c r="CF276" s="545">
        <v>0</v>
      </c>
      <c r="CG276" s="545">
        <v>10.386145921555769</v>
      </c>
      <c r="CH276" s="545">
        <v>19.550082047701942</v>
      </c>
      <c r="CI276" s="545">
        <v>0</v>
      </c>
      <c r="CJ276" s="556">
        <v>29.936227969257711</v>
      </c>
      <c r="CK276" s="545">
        <v>0</v>
      </c>
      <c r="CL276" s="545">
        <v>-0.98000000000000009</v>
      </c>
      <c r="CM276" s="545">
        <v>-1.78</v>
      </c>
      <c r="CN276" s="545">
        <v>-0.98000000000000009</v>
      </c>
      <c r="CO276" s="545">
        <v>-0.01</v>
      </c>
      <c r="CP276" s="545">
        <v>-17.579999999999998</v>
      </c>
      <c r="CQ276" s="545">
        <v>-29.16886771119367</v>
      </c>
      <c r="CR276" s="545">
        <v>-45.768069800557733</v>
      </c>
      <c r="CS276" s="545">
        <v>-31.770714928507591</v>
      </c>
      <c r="CT276" s="545">
        <v>-29.8</v>
      </c>
      <c r="CU276" s="545">
        <v>-11.42</v>
      </c>
      <c r="CV276" s="545">
        <v>-13.64579978135365</v>
      </c>
      <c r="CW276" s="545">
        <v>-3.89</v>
      </c>
      <c r="CX276" s="545">
        <v>38.085832517639147</v>
      </c>
      <c r="CY276" s="545">
        <v>-1.0372461375970561</v>
      </c>
      <c r="CZ276" s="556">
        <v>-149.74486584157049</v>
      </c>
      <c r="DA276" s="545"/>
      <c r="DB276" s="556">
        <v>325.93620781348829</v>
      </c>
      <c r="DC276" s="556">
        <v>64.056793031770098</v>
      </c>
      <c r="DD276" s="545">
        <v>0</v>
      </c>
      <c r="DE276" s="554">
        <v>702.8342603369025</v>
      </c>
      <c r="DF276" s="545">
        <v>18.128378896785669</v>
      </c>
      <c r="DG276" s="556">
        <v>720.96263923368815</v>
      </c>
    </row>
    <row r="277" spans="1:111">
      <c r="A277" s="568">
        <v>887</v>
      </c>
      <c r="B277" s="576">
        <v>6</v>
      </c>
      <c r="C277" s="577">
        <v>4493</v>
      </c>
      <c r="D277" s="546" t="s">
        <v>308</v>
      </c>
      <c r="E277" s="578">
        <v>1426323.81</v>
      </c>
      <c r="F277" s="578">
        <v>362472.12</v>
      </c>
      <c r="G277" s="578">
        <v>1977648.2</v>
      </c>
      <c r="H277" s="578">
        <v>1828087.8</v>
      </c>
      <c r="I277" s="578">
        <v>275402.84000000003</v>
      </c>
      <c r="J277" s="578">
        <v>193399.29</v>
      </c>
      <c r="K277" s="579">
        <v>6063334.0600000015</v>
      </c>
      <c r="L277" s="545"/>
      <c r="M277" s="578">
        <v>340178.84602786251</v>
      </c>
      <c r="N277" s="578">
        <v>0</v>
      </c>
      <c r="O277" s="578">
        <v>0</v>
      </c>
      <c r="P277" s="578">
        <v>302569.27</v>
      </c>
      <c r="Q277" s="578">
        <v>401159.03869930969</v>
      </c>
      <c r="R277" s="578">
        <v>0</v>
      </c>
      <c r="S277" s="571">
        <v>0</v>
      </c>
      <c r="T277" s="578">
        <v>149937.8054892183</v>
      </c>
      <c r="U277" s="578">
        <v>272658.52</v>
      </c>
      <c r="V277" s="572">
        <v>1466503.48021639</v>
      </c>
      <c r="W277" s="573"/>
      <c r="X277" s="574">
        <v>7529837.540216391</v>
      </c>
      <c r="Y277" s="555">
        <v>-6958713.4699999997</v>
      </c>
      <c r="Z277" s="584">
        <v>571124.07021639124</v>
      </c>
      <c r="AA277" s="600">
        <v>7.5848126492245455E-2</v>
      </c>
      <c r="AB277" s="600"/>
      <c r="AC277" s="569">
        <v>0</v>
      </c>
      <c r="AD277" s="569">
        <v>0</v>
      </c>
      <c r="AE277" s="569">
        <v>49553.541963978772</v>
      </c>
      <c r="AF277" s="569">
        <v>89884.710506036732</v>
      </c>
      <c r="AG277" s="569">
        <v>0</v>
      </c>
      <c r="AH277" s="570">
        <v>139438.25247001549</v>
      </c>
      <c r="AI277" s="545"/>
      <c r="AJ277" s="545">
        <v>-4403.1400000000003</v>
      </c>
      <c r="AK277" s="545">
        <v>-7997.54</v>
      </c>
      <c r="AL277" s="545">
        <v>-4403.1400000000003</v>
      </c>
      <c r="AM277" s="545">
        <v>-44.93</v>
      </c>
      <c r="AN277" s="545">
        <v>-78986.939999999988</v>
      </c>
      <c r="AO277" s="545">
        <v>-196379.465</v>
      </c>
      <c r="AP277" s="545">
        <v>-584514.75388125516</v>
      </c>
      <c r="AQ277" s="563">
        <v>-144242.04996373659</v>
      </c>
      <c r="AR277" s="563">
        <v>-133891.4</v>
      </c>
      <c r="AS277" s="563">
        <v>-51310.06</v>
      </c>
      <c r="AT277" s="563">
        <v>-50152.275695683813</v>
      </c>
      <c r="AU277" s="563">
        <v>-17477.77</v>
      </c>
      <c r="AV277" s="563">
        <v>453127.65363271011</v>
      </c>
      <c r="AW277" s="563">
        <v>12578.36724272225</v>
      </c>
      <c r="AX277" s="556">
        <v>-808097.44366524345</v>
      </c>
      <c r="AY277" s="545"/>
      <c r="AZ277" s="580">
        <v>2445227.7562066768</v>
      </c>
      <c r="BA277" s="581">
        <v>732082.2774991279</v>
      </c>
      <c r="BB277" s="574"/>
      <c r="BC277" s="585">
        <v>3079774.9127269681</v>
      </c>
      <c r="BD277" s="563">
        <v>265012.5</v>
      </c>
      <c r="BE277" s="574">
        <v>3344787.4127269681</v>
      </c>
      <c r="BF277" s="594"/>
      <c r="BG277" s="545">
        <v>317.45466503449808</v>
      </c>
      <c r="BH277" s="545">
        <v>80.674854217671935</v>
      </c>
      <c r="BI277" s="545">
        <v>440.16207433785888</v>
      </c>
      <c r="BJ277" s="545">
        <v>406.87464945470731</v>
      </c>
      <c r="BK277" s="545">
        <v>61.29598041397729</v>
      </c>
      <c r="BL277" s="545">
        <v>43.044578232806593</v>
      </c>
      <c r="BM277" s="556">
        <v>1349.50680169152</v>
      </c>
      <c r="BN277" s="545"/>
      <c r="BO277" s="545">
        <v>75.713075011765511</v>
      </c>
      <c r="BP277" s="545">
        <v>0</v>
      </c>
      <c r="BQ277" s="545">
        <v>0</v>
      </c>
      <c r="BR277" s="545">
        <v>67.342370353883823</v>
      </c>
      <c r="BS277" s="545">
        <v>89.285341353062478</v>
      </c>
      <c r="BT277" s="545">
        <v>0</v>
      </c>
      <c r="BU277" s="545">
        <v>0</v>
      </c>
      <c r="BV277" s="545">
        <v>33.371423434057043</v>
      </c>
      <c r="BW277" s="545">
        <v>60.685181393278427</v>
      </c>
      <c r="BX277" s="556">
        <v>326.39739154604729</v>
      </c>
      <c r="BY277" s="555"/>
      <c r="BZ277" s="556">
        <v>1675.9041932375681</v>
      </c>
      <c r="CA277" s="556">
        <v>-1548.79</v>
      </c>
      <c r="CB277" s="556">
        <v>127.1141932375676</v>
      </c>
      <c r="CC277" s="600">
        <v>7.5848126492245455E-2</v>
      </c>
      <c r="CD277" s="600"/>
      <c r="CE277" s="545">
        <v>0</v>
      </c>
      <c r="CF277" s="545">
        <v>0</v>
      </c>
      <c r="CG277" s="545">
        <v>11.02905452125056</v>
      </c>
      <c r="CH277" s="545">
        <v>20.00549977877515</v>
      </c>
      <c r="CI277" s="545">
        <v>0</v>
      </c>
      <c r="CJ277" s="556">
        <v>31.0345543000257</v>
      </c>
      <c r="CK277" s="545">
        <v>0</v>
      </c>
      <c r="CL277" s="545">
        <v>-0.98000000000000009</v>
      </c>
      <c r="CM277" s="545">
        <v>-1.78</v>
      </c>
      <c r="CN277" s="545">
        <v>-0.98000000000000009</v>
      </c>
      <c r="CO277" s="545">
        <v>-0.01</v>
      </c>
      <c r="CP277" s="545">
        <v>-17.579999999999998</v>
      </c>
      <c r="CQ277" s="545">
        <v>-43.707871132873358</v>
      </c>
      <c r="CR277" s="545">
        <v>-130.09453680864789</v>
      </c>
      <c r="CS277" s="545">
        <v>-32.103728013295488</v>
      </c>
      <c r="CT277" s="545">
        <v>-29.8</v>
      </c>
      <c r="CU277" s="545">
        <v>-11.42</v>
      </c>
      <c r="CV277" s="545">
        <v>-11.162313753768929</v>
      </c>
      <c r="CW277" s="545">
        <v>-3.89</v>
      </c>
      <c r="CX277" s="545">
        <v>100.8519148971089</v>
      </c>
      <c r="CY277" s="545">
        <v>2.799547572384208</v>
      </c>
      <c r="CZ277" s="556">
        <v>-179.85698723909269</v>
      </c>
      <c r="DA277" s="545"/>
      <c r="DB277" s="556">
        <v>544.23052664292834</v>
      </c>
      <c r="DC277" s="556">
        <v>162.9384103047247</v>
      </c>
      <c r="DD277" s="545">
        <v>0</v>
      </c>
      <c r="DE277" s="554">
        <v>685.46069724615347</v>
      </c>
      <c r="DF277" s="545">
        <v>58.983418651235247</v>
      </c>
      <c r="DG277" s="556">
        <v>744.44411589738877</v>
      </c>
    </row>
    <row r="278" spans="1:111">
      <c r="A278" s="568">
        <v>889</v>
      </c>
      <c r="B278" s="576">
        <v>17</v>
      </c>
      <c r="C278" s="577">
        <v>2466</v>
      </c>
      <c r="D278" s="546" t="s">
        <v>309</v>
      </c>
      <c r="E278" s="578">
        <v>941911.95000000007</v>
      </c>
      <c r="F278" s="578">
        <v>152619.84</v>
      </c>
      <c r="G278" s="578">
        <v>1405601.2</v>
      </c>
      <c r="H278" s="578">
        <v>1329518.3999999999</v>
      </c>
      <c r="I278" s="578">
        <v>145846.94</v>
      </c>
      <c r="J278" s="578">
        <v>102423.3</v>
      </c>
      <c r="K278" s="579">
        <v>4077921.63</v>
      </c>
      <c r="L278" s="545"/>
      <c r="M278" s="578">
        <v>203204.9814147696</v>
      </c>
      <c r="N278" s="578">
        <v>0</v>
      </c>
      <c r="O278" s="578">
        <v>0</v>
      </c>
      <c r="P278" s="578">
        <v>154290.29</v>
      </c>
      <c r="Q278" s="578">
        <v>1408397.160892071</v>
      </c>
      <c r="R278" s="578">
        <v>0</v>
      </c>
      <c r="S278" s="571">
        <v>0</v>
      </c>
      <c r="T278" s="578">
        <v>62529.003054594737</v>
      </c>
      <c r="U278" s="578">
        <v>128594.71249999999</v>
      </c>
      <c r="V278" s="572">
        <v>1957016.1478614351</v>
      </c>
      <c r="W278" s="573"/>
      <c r="X278" s="574">
        <v>6034937.777861435</v>
      </c>
      <c r="Y278" s="555">
        <v>-3819316.14</v>
      </c>
      <c r="Z278" s="584">
        <v>2215621.6378614348</v>
      </c>
      <c r="AA278" s="600">
        <v>0.36713247417218142</v>
      </c>
      <c r="AB278" s="600"/>
      <c r="AC278" s="569">
        <v>337407.30708300002</v>
      </c>
      <c r="AD278" s="569">
        <v>0</v>
      </c>
      <c r="AE278" s="569">
        <v>31042.221237480779</v>
      </c>
      <c r="AF278" s="569">
        <v>50600.65532543412</v>
      </c>
      <c r="AG278" s="569">
        <v>0</v>
      </c>
      <c r="AH278" s="570">
        <v>419050.18364591477</v>
      </c>
      <c r="AI278" s="545"/>
      <c r="AJ278" s="545">
        <v>-2416.6799999999998</v>
      </c>
      <c r="AK278" s="545">
        <v>-4389.4799999999996</v>
      </c>
      <c r="AL278" s="545">
        <v>-2416.6799999999998</v>
      </c>
      <c r="AM278" s="545">
        <v>-24.66</v>
      </c>
      <c r="AN278" s="545">
        <v>-43352.28</v>
      </c>
      <c r="AO278" s="545">
        <v>-38062.493999999999</v>
      </c>
      <c r="AP278" s="545">
        <v>1056890.4771927751</v>
      </c>
      <c r="AQ278" s="563">
        <v>270834.0734890743</v>
      </c>
      <c r="AR278" s="563">
        <v>-73486.8</v>
      </c>
      <c r="AS278" s="563">
        <v>-28161.72</v>
      </c>
      <c r="AT278" s="563">
        <v>-107134.0061666774</v>
      </c>
      <c r="AU278" s="563">
        <v>-9592.74</v>
      </c>
      <c r="AV278" s="563">
        <v>111564.8839244813</v>
      </c>
      <c r="AW278" s="563">
        <v>17940.316832956822</v>
      </c>
      <c r="AX278" s="556">
        <v>1148192.2112726099</v>
      </c>
      <c r="AY278" s="545"/>
      <c r="AZ278" s="580">
        <v>1232216.8139224499</v>
      </c>
      <c r="BA278" s="581">
        <v>407353.9146995474</v>
      </c>
      <c r="BB278" s="574"/>
      <c r="BC278" s="585">
        <v>5422434.7614019569</v>
      </c>
      <c r="BD278" s="563">
        <v>192575.75</v>
      </c>
      <c r="BE278" s="574">
        <v>5615010.5114019569</v>
      </c>
      <c r="BF278" s="594"/>
      <c r="BG278" s="545">
        <v>381.95942822384433</v>
      </c>
      <c r="BH278" s="545">
        <v>61.889635036496351</v>
      </c>
      <c r="BI278" s="545">
        <v>569.9923763179238</v>
      </c>
      <c r="BJ278" s="545">
        <v>539.13965936739658</v>
      </c>
      <c r="BK278" s="545">
        <v>59.143122465531228</v>
      </c>
      <c r="BL278" s="545">
        <v>41.534184914841838</v>
      </c>
      <c r="BM278" s="556">
        <v>1653.6584063260341</v>
      </c>
      <c r="BN278" s="545"/>
      <c r="BO278" s="545">
        <v>82.402668862436997</v>
      </c>
      <c r="BP278" s="545">
        <v>0</v>
      </c>
      <c r="BQ278" s="545">
        <v>0</v>
      </c>
      <c r="BR278" s="545">
        <v>62.567027575020283</v>
      </c>
      <c r="BS278" s="545">
        <v>571.12618041040992</v>
      </c>
      <c r="BT278" s="545">
        <v>0</v>
      </c>
      <c r="BU278" s="545">
        <v>0</v>
      </c>
      <c r="BV278" s="545">
        <v>25.356448927248479</v>
      </c>
      <c r="BW278" s="545">
        <v>52.147085360908349</v>
      </c>
      <c r="BX278" s="556">
        <v>793.59941113602395</v>
      </c>
      <c r="BY278" s="555"/>
      <c r="BZ278" s="556">
        <v>2447.257817462058</v>
      </c>
      <c r="CA278" s="556">
        <v>-1548.79</v>
      </c>
      <c r="CB278" s="556">
        <v>898.46781746205795</v>
      </c>
      <c r="CC278" s="600">
        <v>0.36713247417218142</v>
      </c>
      <c r="CD278" s="600"/>
      <c r="CE278" s="545">
        <v>136.82372549999999</v>
      </c>
      <c r="CF278" s="545">
        <v>0</v>
      </c>
      <c r="CG278" s="545">
        <v>12.588086470997879</v>
      </c>
      <c r="CH278" s="545">
        <v>20.51932494948667</v>
      </c>
      <c r="CI278" s="545">
        <v>0</v>
      </c>
      <c r="CJ278" s="556">
        <v>169.93113692048451</v>
      </c>
      <c r="CK278" s="545">
        <v>0</v>
      </c>
      <c r="CL278" s="545">
        <v>-0.98</v>
      </c>
      <c r="CM278" s="545">
        <v>-1.78</v>
      </c>
      <c r="CN278" s="545">
        <v>-0.98</v>
      </c>
      <c r="CO278" s="545">
        <v>-0.01</v>
      </c>
      <c r="CP278" s="545">
        <v>-17.579999999999998</v>
      </c>
      <c r="CQ278" s="545">
        <v>-15.43491240875912</v>
      </c>
      <c r="CR278" s="545">
        <v>428.58494614467759</v>
      </c>
      <c r="CS278" s="545">
        <v>109.8272804091948</v>
      </c>
      <c r="CT278" s="545">
        <v>-29.8</v>
      </c>
      <c r="CU278" s="545">
        <v>-11.42</v>
      </c>
      <c r="CV278" s="545">
        <v>-43.44444694512466</v>
      </c>
      <c r="CW278" s="545">
        <v>-3.89</v>
      </c>
      <c r="CX278" s="545">
        <v>45.241234357048377</v>
      </c>
      <c r="CY278" s="545">
        <v>7.2750676532671621</v>
      </c>
      <c r="CZ278" s="556">
        <v>465.60916921030417</v>
      </c>
      <c r="DA278" s="545"/>
      <c r="DB278" s="556">
        <v>499.68240629458631</v>
      </c>
      <c r="DC278" s="556">
        <v>165.1881243712682</v>
      </c>
      <c r="DD278" s="545">
        <v>0</v>
      </c>
      <c r="DE278" s="554">
        <v>2198.8786542587009</v>
      </c>
      <c r="DF278" s="545">
        <v>78.092356042173563</v>
      </c>
      <c r="DG278" s="556">
        <v>2276.9710103008752</v>
      </c>
    </row>
    <row r="279" spans="1:111">
      <c r="A279" s="568">
        <v>890</v>
      </c>
      <c r="B279" s="576">
        <v>19</v>
      </c>
      <c r="C279" s="577">
        <v>1137</v>
      </c>
      <c r="D279" s="546" t="s">
        <v>310</v>
      </c>
      <c r="E279" s="578">
        <v>448529.5</v>
      </c>
      <c r="F279" s="578">
        <v>76309.919999999998</v>
      </c>
      <c r="G279" s="578">
        <v>449465.5</v>
      </c>
      <c r="H279" s="578">
        <v>457021.95</v>
      </c>
      <c r="I279" s="578">
        <v>69588.02</v>
      </c>
      <c r="J279" s="578">
        <v>51900.21</v>
      </c>
      <c r="K279" s="579">
        <v>1552815.1</v>
      </c>
      <c r="L279" s="545"/>
      <c r="M279" s="578">
        <v>60643.271061758918</v>
      </c>
      <c r="N279" s="578">
        <v>0</v>
      </c>
      <c r="O279" s="578">
        <v>0</v>
      </c>
      <c r="P279" s="578">
        <v>94177.19</v>
      </c>
      <c r="Q279" s="578">
        <v>1035124.8</v>
      </c>
      <c r="R279" s="578">
        <v>0</v>
      </c>
      <c r="S279" s="571">
        <v>0</v>
      </c>
      <c r="T279" s="578">
        <v>43291.15115847627</v>
      </c>
      <c r="U279" s="578">
        <v>37792.3825</v>
      </c>
      <c r="V279" s="572">
        <v>1271028.794720235</v>
      </c>
      <c r="W279" s="573"/>
      <c r="X279" s="574">
        <v>2823843.8947202349</v>
      </c>
      <c r="Y279" s="555">
        <v>-1760974.23</v>
      </c>
      <c r="Z279" s="584">
        <v>1062869.6647202349</v>
      </c>
      <c r="AA279" s="600">
        <v>0.37639108404947302</v>
      </c>
      <c r="AB279" s="600"/>
      <c r="AC279" s="569">
        <v>446418.47942999989</v>
      </c>
      <c r="AD279" s="569">
        <v>462257.91999999998</v>
      </c>
      <c r="AE279" s="569">
        <v>14972.148260745</v>
      </c>
      <c r="AF279" s="569">
        <v>14770.892137837311</v>
      </c>
      <c r="AG279" s="569">
        <v>0</v>
      </c>
      <c r="AH279" s="570">
        <v>938419.43982858234</v>
      </c>
      <c r="AI279" s="545"/>
      <c r="AJ279" s="545">
        <v>-1114.26</v>
      </c>
      <c r="AK279" s="545">
        <v>-2023.86</v>
      </c>
      <c r="AL279" s="545">
        <v>-1114.26</v>
      </c>
      <c r="AM279" s="545">
        <v>-11.37</v>
      </c>
      <c r="AN279" s="545">
        <v>-19988.46</v>
      </c>
      <c r="AO279" s="545">
        <v>-23438.445</v>
      </c>
      <c r="AP279" s="545">
        <v>-40856.341757125891</v>
      </c>
      <c r="AQ279" s="563">
        <v>406828.15113754949</v>
      </c>
      <c r="AR279" s="563">
        <v>-33882.6</v>
      </c>
      <c r="AS279" s="563">
        <v>-12984.54</v>
      </c>
      <c r="AT279" s="563">
        <v>-54811.700269452129</v>
      </c>
      <c r="AU279" s="563">
        <v>-4422.93</v>
      </c>
      <c r="AV279" s="563">
        <v>23437.960974083599</v>
      </c>
      <c r="AW279" s="563">
        <v>1608.4163599219139</v>
      </c>
      <c r="AX279" s="556">
        <v>237225.76144497711</v>
      </c>
      <c r="AY279" s="545"/>
      <c r="AZ279" s="580">
        <v>327291.43615139672</v>
      </c>
      <c r="BA279" s="581">
        <v>173333.39222574359</v>
      </c>
      <c r="BB279" s="574"/>
      <c r="BC279" s="585">
        <v>2739139.6943709352</v>
      </c>
      <c r="BD279" s="563">
        <v>-28356.337500000001</v>
      </c>
      <c r="BE279" s="574">
        <v>2710783.3568709348</v>
      </c>
      <c r="BF279" s="594"/>
      <c r="BG279" s="545">
        <v>394.48504837291119</v>
      </c>
      <c r="BH279" s="545">
        <v>67.115145118733508</v>
      </c>
      <c r="BI279" s="545">
        <v>395.30826737027257</v>
      </c>
      <c r="BJ279" s="545">
        <v>401.95422163588393</v>
      </c>
      <c r="BK279" s="545">
        <v>61.203183817062452</v>
      </c>
      <c r="BL279" s="545">
        <v>45.646622691292883</v>
      </c>
      <c r="BM279" s="556">
        <v>1365.7124890061571</v>
      </c>
      <c r="BN279" s="545"/>
      <c r="BO279" s="545">
        <v>53.336210256604147</v>
      </c>
      <c r="BP279" s="545">
        <v>0</v>
      </c>
      <c r="BQ279" s="545">
        <v>0</v>
      </c>
      <c r="BR279" s="545">
        <v>82.829542656112579</v>
      </c>
      <c r="BS279" s="545">
        <v>910.40000000000009</v>
      </c>
      <c r="BT279" s="545">
        <v>0</v>
      </c>
      <c r="BU279" s="545">
        <v>0</v>
      </c>
      <c r="BV279" s="545">
        <v>38.074891080454073</v>
      </c>
      <c r="BW279" s="545">
        <v>33.238682937554969</v>
      </c>
      <c r="BX279" s="556">
        <v>1117.8793269307259</v>
      </c>
      <c r="BY279" s="555"/>
      <c r="BZ279" s="556">
        <v>2483.591815936883</v>
      </c>
      <c r="CA279" s="556">
        <v>-1548.79</v>
      </c>
      <c r="CB279" s="556">
        <v>934.80181593688246</v>
      </c>
      <c r="CC279" s="600">
        <v>0.37639108404947302</v>
      </c>
      <c r="CD279" s="600"/>
      <c r="CE279" s="545">
        <v>392.62839000000002</v>
      </c>
      <c r="CF279" s="545">
        <v>406.55929639401933</v>
      </c>
      <c r="CG279" s="545">
        <v>13.16811632431398</v>
      </c>
      <c r="CH279" s="545">
        <v>12.99111005966342</v>
      </c>
      <c r="CI279" s="545">
        <v>0</v>
      </c>
      <c r="CJ279" s="556">
        <v>825.34691277799675</v>
      </c>
      <c r="CK279" s="545">
        <v>0</v>
      </c>
      <c r="CL279" s="545">
        <v>-0.98</v>
      </c>
      <c r="CM279" s="545">
        <v>-1.78</v>
      </c>
      <c r="CN279" s="545">
        <v>-0.98</v>
      </c>
      <c r="CO279" s="545">
        <v>-0.01</v>
      </c>
      <c r="CP279" s="545">
        <v>-17.579999999999998</v>
      </c>
      <c r="CQ279" s="545">
        <v>-20.614287598944589</v>
      </c>
      <c r="CR279" s="545">
        <v>-35.933458009785298</v>
      </c>
      <c r="CS279" s="545">
        <v>357.80840029687732</v>
      </c>
      <c r="CT279" s="545">
        <v>-29.8</v>
      </c>
      <c r="CU279" s="545">
        <v>-11.42</v>
      </c>
      <c r="CV279" s="545">
        <v>-48.207300149034417</v>
      </c>
      <c r="CW279" s="545">
        <v>-3.89</v>
      </c>
      <c r="CX279" s="545">
        <v>20.613861894532629</v>
      </c>
      <c r="CY279" s="545">
        <v>1.414614212772132</v>
      </c>
      <c r="CZ279" s="556">
        <v>208.6418306464179</v>
      </c>
      <c r="DA279" s="545"/>
      <c r="DB279" s="556">
        <v>287.85526486490471</v>
      </c>
      <c r="DC279" s="556">
        <v>152.44801427066281</v>
      </c>
      <c r="DD279" s="545">
        <v>0</v>
      </c>
      <c r="DE279" s="554">
        <v>2409.0938384968649</v>
      </c>
      <c r="DF279" s="545">
        <v>-24.939610817941951</v>
      </c>
      <c r="DG279" s="556">
        <v>2384.1542276789228</v>
      </c>
    </row>
    <row r="280" spans="1:111">
      <c r="A280" s="568">
        <v>892</v>
      </c>
      <c r="B280" s="576">
        <v>13</v>
      </c>
      <c r="C280" s="577">
        <v>3657</v>
      </c>
      <c r="D280" s="546" t="s">
        <v>311</v>
      </c>
      <c r="E280" s="578">
        <v>2700147.59</v>
      </c>
      <c r="F280" s="578">
        <v>562785.66</v>
      </c>
      <c r="G280" s="578">
        <v>3072709.6</v>
      </c>
      <c r="H280" s="578">
        <v>2922170.65</v>
      </c>
      <c r="I280" s="578">
        <v>190296.2</v>
      </c>
      <c r="J280" s="578">
        <v>157508.1</v>
      </c>
      <c r="K280" s="579">
        <v>9605617.7999999989</v>
      </c>
      <c r="L280" s="545"/>
      <c r="M280" s="578">
        <v>258744.82171373529</v>
      </c>
      <c r="N280" s="578">
        <v>0</v>
      </c>
      <c r="O280" s="578">
        <v>0</v>
      </c>
      <c r="P280" s="578">
        <v>120226.2</v>
      </c>
      <c r="Q280" s="578">
        <v>293578.12428124069</v>
      </c>
      <c r="R280" s="578">
        <v>0</v>
      </c>
      <c r="S280" s="571">
        <v>0</v>
      </c>
      <c r="T280" s="578">
        <v>60809.021553896957</v>
      </c>
      <c r="U280" s="578">
        <v>160539.02249999999</v>
      </c>
      <c r="V280" s="572">
        <v>893897.19004887296</v>
      </c>
      <c r="W280" s="573"/>
      <c r="X280" s="574">
        <v>10499514.99004887</v>
      </c>
      <c r="Y280" s="555">
        <v>-5663925.0300000003</v>
      </c>
      <c r="Z280" s="584">
        <v>4835589.960048872</v>
      </c>
      <c r="AA280" s="600">
        <v>0.46055365077643112</v>
      </c>
      <c r="AB280" s="600"/>
      <c r="AC280" s="569">
        <v>0</v>
      </c>
      <c r="AD280" s="569">
        <v>0</v>
      </c>
      <c r="AE280" s="569">
        <v>27134.072287334049</v>
      </c>
      <c r="AF280" s="569">
        <v>71186.462404961931</v>
      </c>
      <c r="AG280" s="569">
        <v>8635.8759917604621</v>
      </c>
      <c r="AH280" s="570">
        <v>106956.41068405641</v>
      </c>
      <c r="AI280" s="545"/>
      <c r="AJ280" s="545">
        <v>-3583.86</v>
      </c>
      <c r="AK280" s="545">
        <v>-6509.46</v>
      </c>
      <c r="AL280" s="545">
        <v>-3583.86</v>
      </c>
      <c r="AM280" s="545">
        <v>-36.57</v>
      </c>
      <c r="AN280" s="545">
        <v>-64290.05999999999</v>
      </c>
      <c r="AO280" s="545">
        <v>-73060.580449999994</v>
      </c>
      <c r="AP280" s="545">
        <v>508333.85078588972</v>
      </c>
      <c r="AQ280" s="563">
        <v>24190.20549137635</v>
      </c>
      <c r="AR280" s="563">
        <v>-108978.6</v>
      </c>
      <c r="AS280" s="563">
        <v>-41762.94</v>
      </c>
      <c r="AT280" s="563">
        <v>-157464.31045180719</v>
      </c>
      <c r="AU280" s="563">
        <v>-14225.73</v>
      </c>
      <c r="AV280" s="563">
        <v>170256.092341804</v>
      </c>
      <c r="AW280" s="563">
        <v>-10647.50765264929</v>
      </c>
      <c r="AX280" s="556">
        <v>218636.6700646136</v>
      </c>
      <c r="AY280" s="545"/>
      <c r="AZ280" s="580">
        <v>2209924.1887544179</v>
      </c>
      <c r="BA280" s="581">
        <v>312190.84960604232</v>
      </c>
      <c r="BB280" s="574"/>
      <c r="BC280" s="585">
        <v>7683298.0791580034</v>
      </c>
      <c r="BD280" s="563">
        <v>-64521.71</v>
      </c>
      <c r="BE280" s="574">
        <v>7618776.3691580025</v>
      </c>
      <c r="BF280" s="594"/>
      <c r="BG280" s="545">
        <v>738.35044845501773</v>
      </c>
      <c r="BH280" s="545">
        <v>153.892715340443</v>
      </c>
      <c r="BI280" s="545">
        <v>840.2268526114301</v>
      </c>
      <c r="BJ280" s="545">
        <v>799.06225047853434</v>
      </c>
      <c r="BK280" s="545">
        <v>52.036149849603497</v>
      </c>
      <c r="BL280" s="545">
        <v>43.070303527481528</v>
      </c>
      <c r="BM280" s="556">
        <v>2626.6387202625101</v>
      </c>
      <c r="BN280" s="545"/>
      <c r="BO280" s="545">
        <v>70.753300988169343</v>
      </c>
      <c r="BP280" s="545">
        <v>0</v>
      </c>
      <c r="BQ280" s="545">
        <v>0</v>
      </c>
      <c r="BR280" s="545">
        <v>32.875635767022153</v>
      </c>
      <c r="BS280" s="545">
        <v>80.278404233317133</v>
      </c>
      <c r="BT280" s="545">
        <v>0</v>
      </c>
      <c r="BU280" s="545">
        <v>0</v>
      </c>
      <c r="BV280" s="545">
        <v>16.628116366939281</v>
      </c>
      <c r="BW280" s="545">
        <v>43.899103773584912</v>
      </c>
      <c r="BX280" s="556">
        <v>244.4345611290328</v>
      </c>
      <c r="BY280" s="555"/>
      <c r="BZ280" s="556">
        <v>2871.0732813915429</v>
      </c>
      <c r="CA280" s="556">
        <v>-1548.79</v>
      </c>
      <c r="CB280" s="556">
        <v>1322.2832813915429</v>
      </c>
      <c r="CC280" s="600">
        <v>0.46055365077643118</v>
      </c>
      <c r="CD280" s="600"/>
      <c r="CE280" s="545">
        <v>0</v>
      </c>
      <c r="CF280" s="545">
        <v>0</v>
      </c>
      <c r="CG280" s="545">
        <v>7.4197627255493721</v>
      </c>
      <c r="CH280" s="545">
        <v>19.46580869700901</v>
      </c>
      <c r="CI280" s="545">
        <v>2.3614645862074002</v>
      </c>
      <c r="CJ280" s="556">
        <v>29.247036008765779</v>
      </c>
      <c r="CK280" s="545">
        <v>0</v>
      </c>
      <c r="CL280" s="545">
        <v>-0.98</v>
      </c>
      <c r="CM280" s="545">
        <v>-1.78</v>
      </c>
      <c r="CN280" s="545">
        <v>-0.98</v>
      </c>
      <c r="CO280" s="545">
        <v>-0.01</v>
      </c>
      <c r="CP280" s="545">
        <v>-17.579999999999998</v>
      </c>
      <c r="CQ280" s="545">
        <v>-19.978282868471421</v>
      </c>
      <c r="CR280" s="545">
        <v>139.0029671276701</v>
      </c>
      <c r="CS280" s="545">
        <v>6.6147677034116361</v>
      </c>
      <c r="CT280" s="545">
        <v>-29.8</v>
      </c>
      <c r="CU280" s="545">
        <v>-11.42</v>
      </c>
      <c r="CV280" s="545">
        <v>-43.058329355156459</v>
      </c>
      <c r="CW280" s="545">
        <v>-3.89</v>
      </c>
      <c r="CX280" s="545">
        <v>46.556218852010943</v>
      </c>
      <c r="CY280" s="545">
        <v>-2.9115416058652701</v>
      </c>
      <c r="CZ280" s="556">
        <v>59.78579985359957</v>
      </c>
      <c r="DA280" s="545"/>
      <c r="DB280" s="556">
        <v>604.29975082155272</v>
      </c>
      <c r="DC280" s="556">
        <v>85.368020127438427</v>
      </c>
      <c r="DD280" s="545">
        <v>0</v>
      </c>
      <c r="DE280" s="554">
        <v>2100.9838882028989</v>
      </c>
      <c r="DF280" s="545">
        <v>-17.643344271260599</v>
      </c>
      <c r="DG280" s="556">
        <v>2083.3405439316389</v>
      </c>
    </row>
    <row r="281" spans="1:111">
      <c r="A281" s="568">
        <v>893</v>
      </c>
      <c r="B281" s="576">
        <v>15</v>
      </c>
      <c r="C281" s="577">
        <v>7439</v>
      </c>
      <c r="D281" s="546" t="s">
        <v>312</v>
      </c>
      <c r="E281" s="578">
        <v>4045736.09</v>
      </c>
      <c r="F281" s="578">
        <v>686789.28</v>
      </c>
      <c r="G281" s="578">
        <v>4674441.2</v>
      </c>
      <c r="H281" s="578">
        <v>4043951.8</v>
      </c>
      <c r="I281" s="578">
        <v>424971.44</v>
      </c>
      <c r="J281" s="578">
        <v>333263.03999999998</v>
      </c>
      <c r="K281" s="579">
        <v>14209152.85</v>
      </c>
      <c r="L281" s="545"/>
      <c r="M281" s="578">
        <v>279478.15545556822</v>
      </c>
      <c r="N281" s="578">
        <v>167810.4498</v>
      </c>
      <c r="O281" s="578">
        <v>1866243.1085999999</v>
      </c>
      <c r="P281" s="578">
        <v>1458744.56</v>
      </c>
      <c r="Q281" s="578">
        <v>618269.67487787025</v>
      </c>
      <c r="R281" s="578">
        <v>0</v>
      </c>
      <c r="S281" s="571">
        <v>0</v>
      </c>
      <c r="T281" s="578">
        <v>249714.78793024161</v>
      </c>
      <c r="U281" s="578">
        <v>224490.52499999999</v>
      </c>
      <c r="V281" s="572">
        <v>4864751.2616636809</v>
      </c>
      <c r="W281" s="573"/>
      <c r="X281" s="574">
        <v>19073904.111663681</v>
      </c>
      <c r="Y281" s="555">
        <v>-11521448.810000001</v>
      </c>
      <c r="Z281" s="584">
        <v>7552455.30166368</v>
      </c>
      <c r="AA281" s="600">
        <v>0.39595749551059972</v>
      </c>
      <c r="AB281" s="600"/>
      <c r="AC281" s="569">
        <v>5872.0899544999993</v>
      </c>
      <c r="AD281" s="569">
        <v>0</v>
      </c>
      <c r="AE281" s="569">
        <v>101452.80758005531</v>
      </c>
      <c r="AF281" s="569">
        <v>132583.06295539491</v>
      </c>
      <c r="AG281" s="569">
        <v>0</v>
      </c>
      <c r="AH281" s="570">
        <v>239907.9604899502</v>
      </c>
      <c r="AI281" s="545"/>
      <c r="AJ281" s="545">
        <v>-7290.22</v>
      </c>
      <c r="AK281" s="545">
        <v>-13241.42</v>
      </c>
      <c r="AL281" s="545">
        <v>-7290.22</v>
      </c>
      <c r="AM281" s="545">
        <v>-74.39</v>
      </c>
      <c r="AN281" s="545">
        <v>-130777.62</v>
      </c>
      <c r="AO281" s="545">
        <v>-152309.21625</v>
      </c>
      <c r="AP281" s="545">
        <v>-485579.53028233338</v>
      </c>
      <c r="AQ281" s="563">
        <v>-31421.371236813739</v>
      </c>
      <c r="AR281" s="563">
        <v>-221682.2</v>
      </c>
      <c r="AS281" s="563">
        <v>-84953.38</v>
      </c>
      <c r="AT281" s="563">
        <v>-192862.50127928689</v>
      </c>
      <c r="AU281" s="563">
        <v>-28937.71</v>
      </c>
      <c r="AV281" s="563">
        <v>277877.13168577017</v>
      </c>
      <c r="AW281" s="563">
        <v>-37014.170360763863</v>
      </c>
      <c r="AX281" s="556">
        <v>-1115556.817723427</v>
      </c>
      <c r="AY281" s="545"/>
      <c r="AZ281" s="580">
        <v>2351335.700353249</v>
      </c>
      <c r="BA281" s="581">
        <v>1051717.0306721369</v>
      </c>
      <c r="BB281" s="574"/>
      <c r="BC281" s="585">
        <v>10079859.175455591</v>
      </c>
      <c r="BD281" s="563">
        <v>14045.662500000009</v>
      </c>
      <c r="BE281" s="574">
        <v>10093904.83795559</v>
      </c>
      <c r="BF281" s="594"/>
      <c r="BG281" s="545">
        <v>543.85483129452882</v>
      </c>
      <c r="BH281" s="545">
        <v>92.322796074741234</v>
      </c>
      <c r="BI281" s="545">
        <v>628.36956580185506</v>
      </c>
      <c r="BJ281" s="545">
        <v>543.61497513106599</v>
      </c>
      <c r="BK281" s="545">
        <v>57.127495631133208</v>
      </c>
      <c r="BL281" s="545">
        <v>44.79944078505175</v>
      </c>
      <c r="BM281" s="556">
        <v>1910.0891047183759</v>
      </c>
      <c r="BN281" s="545"/>
      <c r="BO281" s="545">
        <v>37.569317845889003</v>
      </c>
      <c r="BP281" s="545">
        <v>22.558199999999999</v>
      </c>
      <c r="BQ281" s="545">
        <v>250.8728469686786</v>
      </c>
      <c r="BR281" s="545">
        <v>196.09417394811129</v>
      </c>
      <c r="BS281" s="545">
        <v>83.111933711234073</v>
      </c>
      <c r="BT281" s="545">
        <v>0</v>
      </c>
      <c r="BU281" s="545">
        <v>0</v>
      </c>
      <c r="BV281" s="545">
        <v>33.568327453991351</v>
      </c>
      <c r="BW281" s="545">
        <v>30.177513778733701</v>
      </c>
      <c r="BX281" s="556">
        <v>653.95231370663817</v>
      </c>
      <c r="BY281" s="555"/>
      <c r="BZ281" s="556">
        <v>2564.0414184250139</v>
      </c>
      <c r="CA281" s="556">
        <v>-1548.79</v>
      </c>
      <c r="CB281" s="556">
        <v>1015.251418425014</v>
      </c>
      <c r="CC281" s="600">
        <v>0.39595749551059961</v>
      </c>
      <c r="CD281" s="600"/>
      <c r="CE281" s="545">
        <v>0.78936549999999994</v>
      </c>
      <c r="CF281" s="545">
        <v>0</v>
      </c>
      <c r="CG281" s="545">
        <v>13.637963110640589</v>
      </c>
      <c r="CH281" s="545">
        <v>17.822699684822538</v>
      </c>
      <c r="CI281" s="545">
        <v>0</v>
      </c>
      <c r="CJ281" s="556">
        <v>32.250028295463117</v>
      </c>
      <c r="CK281" s="545">
        <v>0</v>
      </c>
      <c r="CL281" s="545">
        <v>-0.98</v>
      </c>
      <c r="CM281" s="545">
        <v>-1.78</v>
      </c>
      <c r="CN281" s="545">
        <v>-0.98</v>
      </c>
      <c r="CO281" s="545">
        <v>-0.01</v>
      </c>
      <c r="CP281" s="545">
        <v>-17.579999999999998</v>
      </c>
      <c r="CQ281" s="545">
        <v>-20.474420789084551</v>
      </c>
      <c r="CR281" s="545">
        <v>-65.274839398082179</v>
      </c>
      <c r="CS281" s="545">
        <v>-4.2238703100972899</v>
      </c>
      <c r="CT281" s="545">
        <v>-29.8</v>
      </c>
      <c r="CU281" s="545">
        <v>-11.42</v>
      </c>
      <c r="CV281" s="545">
        <v>-25.92586386332664</v>
      </c>
      <c r="CW281" s="545">
        <v>-3.89</v>
      </c>
      <c r="CX281" s="545">
        <v>37.354097551521733</v>
      </c>
      <c r="CY281" s="545">
        <v>-4.9756916737147279</v>
      </c>
      <c r="CZ281" s="556">
        <v>-149.96058848278361</v>
      </c>
      <c r="DA281" s="545"/>
      <c r="DB281" s="556">
        <v>316.08222884167878</v>
      </c>
      <c r="DC281" s="556">
        <v>141.37881847992159</v>
      </c>
      <c r="DD281" s="545">
        <v>0</v>
      </c>
      <c r="DE281" s="554">
        <v>1355.0019055592941</v>
      </c>
      <c r="DF281" s="545">
        <v>1.888111641349645</v>
      </c>
      <c r="DG281" s="556">
        <v>1356.890017200644</v>
      </c>
    </row>
    <row r="282" spans="1:111">
      <c r="A282" s="568">
        <v>895</v>
      </c>
      <c r="B282" s="576">
        <v>2</v>
      </c>
      <c r="C282" s="577">
        <v>14814</v>
      </c>
      <c r="D282" s="546" t="s">
        <v>313</v>
      </c>
      <c r="E282" s="578">
        <v>5355442.2300000004</v>
      </c>
      <c r="F282" s="578">
        <v>1068338.8799999999</v>
      </c>
      <c r="G282" s="578">
        <v>6987145.5</v>
      </c>
      <c r="H282" s="578">
        <v>6467553.0499999998</v>
      </c>
      <c r="I282" s="578">
        <v>897622.26</v>
      </c>
      <c r="J282" s="578">
        <v>670054.94999999995</v>
      </c>
      <c r="K282" s="579">
        <v>21446156.870000001</v>
      </c>
      <c r="L282" s="545"/>
      <c r="M282" s="578">
        <v>1057640.819659292</v>
      </c>
      <c r="N282" s="578">
        <v>0</v>
      </c>
      <c r="O282" s="578">
        <v>0</v>
      </c>
      <c r="P282" s="578">
        <v>2614919.85</v>
      </c>
      <c r="Q282" s="578">
        <v>425472.73030477337</v>
      </c>
      <c r="R282" s="578">
        <v>0</v>
      </c>
      <c r="S282" s="571">
        <v>211229.97</v>
      </c>
      <c r="T282" s="578">
        <v>596209.20957305725</v>
      </c>
      <c r="U282" s="578">
        <v>774020.6925</v>
      </c>
      <c r="V282" s="572">
        <v>5679493.2720371233</v>
      </c>
      <c r="W282" s="573"/>
      <c r="X282" s="574">
        <v>27125650.14203712</v>
      </c>
      <c r="Y282" s="555">
        <v>-22943775.059999999</v>
      </c>
      <c r="Z282" s="584">
        <v>4181875.0820371248</v>
      </c>
      <c r="AA282" s="600">
        <v>0.15416681480958849</v>
      </c>
      <c r="AB282" s="600"/>
      <c r="AC282" s="569">
        <v>0</v>
      </c>
      <c r="AD282" s="569">
        <v>0</v>
      </c>
      <c r="AE282" s="569">
        <v>243848.94786888841</v>
      </c>
      <c r="AF282" s="569">
        <v>308147.71784585802</v>
      </c>
      <c r="AG282" s="569">
        <v>0</v>
      </c>
      <c r="AH282" s="570">
        <v>551996.66571474634</v>
      </c>
      <c r="AI282" s="545"/>
      <c r="AJ282" s="545">
        <v>-14517.72</v>
      </c>
      <c r="AK282" s="545">
        <v>-26368.92</v>
      </c>
      <c r="AL282" s="545">
        <v>-14517.72</v>
      </c>
      <c r="AM282" s="545">
        <v>-148.13999999999999</v>
      </c>
      <c r="AN282" s="545">
        <v>-260430.12</v>
      </c>
      <c r="AO282" s="545">
        <v>-509432.63624999998</v>
      </c>
      <c r="AP282" s="545">
        <v>678745.99915357633</v>
      </c>
      <c r="AQ282" s="563">
        <v>620140.28944092453</v>
      </c>
      <c r="AR282" s="563">
        <v>-441457.2</v>
      </c>
      <c r="AS282" s="563">
        <v>-169175.88</v>
      </c>
      <c r="AT282" s="563">
        <v>-113067.9826201239</v>
      </c>
      <c r="AU282" s="563">
        <v>-57626.46</v>
      </c>
      <c r="AV282" s="563">
        <v>863279.94855961599</v>
      </c>
      <c r="AW282" s="563">
        <v>42660.102730890212</v>
      </c>
      <c r="AX282" s="556">
        <v>598083.56101488322</v>
      </c>
      <c r="AY282" s="545"/>
      <c r="AZ282" s="580">
        <v>-39097.379686191438</v>
      </c>
      <c r="BA282" s="581">
        <v>1392107.5761454089</v>
      </c>
      <c r="BB282" s="574"/>
      <c r="BC282" s="585">
        <v>6684965.5052259723</v>
      </c>
      <c r="BD282" s="563">
        <v>320576.78750000009</v>
      </c>
      <c r="BE282" s="574">
        <v>7005542.2927259728</v>
      </c>
      <c r="BF282" s="594"/>
      <c r="BG282" s="545">
        <v>361.51223369785339</v>
      </c>
      <c r="BH282" s="545">
        <v>72.116840826245436</v>
      </c>
      <c r="BI282" s="545">
        <v>471.65826245443498</v>
      </c>
      <c r="BJ282" s="545">
        <v>436.58384298636417</v>
      </c>
      <c r="BK282" s="545">
        <v>60.592835155933578</v>
      </c>
      <c r="BL282" s="545">
        <v>45.231196840826243</v>
      </c>
      <c r="BM282" s="556">
        <v>1447.6952119616581</v>
      </c>
      <c r="BN282" s="545"/>
      <c r="BO282" s="545">
        <v>71.394682034514119</v>
      </c>
      <c r="BP282" s="545">
        <v>0</v>
      </c>
      <c r="BQ282" s="545">
        <v>0</v>
      </c>
      <c r="BR282" s="545">
        <v>176.51679829890651</v>
      </c>
      <c r="BS282" s="545">
        <v>28.72098894996445</v>
      </c>
      <c r="BT282" s="545">
        <v>0</v>
      </c>
      <c r="BU282" s="545">
        <v>14.258807209396521</v>
      </c>
      <c r="BV282" s="545">
        <v>40.246335194617068</v>
      </c>
      <c r="BW282" s="545">
        <v>52.249270453624952</v>
      </c>
      <c r="BX282" s="556">
        <v>383.38688214102359</v>
      </c>
      <c r="BY282" s="555"/>
      <c r="BZ282" s="556">
        <v>1831.0820941026809</v>
      </c>
      <c r="CA282" s="556">
        <v>-1548.79</v>
      </c>
      <c r="CB282" s="556">
        <v>282.29209410268157</v>
      </c>
      <c r="CC282" s="600">
        <v>0.15416681480958849</v>
      </c>
      <c r="CD282" s="600"/>
      <c r="CE282" s="545">
        <v>0</v>
      </c>
      <c r="CF282" s="545">
        <v>0</v>
      </c>
      <c r="CG282" s="545">
        <v>16.460709320162579</v>
      </c>
      <c r="CH282" s="545">
        <v>20.80111501592129</v>
      </c>
      <c r="CI282" s="545">
        <v>0</v>
      </c>
      <c r="CJ282" s="556">
        <v>37.261824336083862</v>
      </c>
      <c r="CK282" s="545">
        <v>0</v>
      </c>
      <c r="CL282" s="545">
        <v>-0.98</v>
      </c>
      <c r="CM282" s="545">
        <v>-1.78</v>
      </c>
      <c r="CN282" s="545">
        <v>-0.98</v>
      </c>
      <c r="CO282" s="545">
        <v>-0.01</v>
      </c>
      <c r="CP282" s="545">
        <v>-17.579999999999998</v>
      </c>
      <c r="CQ282" s="545">
        <v>-34.388594319562571</v>
      </c>
      <c r="CR282" s="545">
        <v>45.817874925987333</v>
      </c>
      <c r="CS282" s="545">
        <v>41.861771934718817</v>
      </c>
      <c r="CT282" s="545">
        <v>-29.8</v>
      </c>
      <c r="CU282" s="545">
        <v>-11.42</v>
      </c>
      <c r="CV282" s="545">
        <v>-7.6325086148321803</v>
      </c>
      <c r="CW282" s="545">
        <v>-3.89</v>
      </c>
      <c r="CX282" s="545">
        <v>58.274601630863778</v>
      </c>
      <c r="CY282" s="545">
        <v>2.8797153186776172</v>
      </c>
      <c r="CZ282" s="556">
        <v>40.372860875852787</v>
      </c>
      <c r="DA282" s="545"/>
      <c r="DB282" s="556">
        <v>-2.6392182858236422</v>
      </c>
      <c r="DC282" s="556">
        <v>93.972429873458168</v>
      </c>
      <c r="DD282" s="545">
        <v>0</v>
      </c>
      <c r="DE282" s="554">
        <v>451.25999090225281</v>
      </c>
      <c r="DF282" s="545">
        <v>21.64012336303497</v>
      </c>
      <c r="DG282" s="556">
        <v>472.90011426528781</v>
      </c>
    </row>
    <row r="283" spans="1:111">
      <c r="A283" s="568">
        <v>905</v>
      </c>
      <c r="B283" s="576">
        <v>15</v>
      </c>
      <c r="C283" s="577">
        <v>70361</v>
      </c>
      <c r="D283" s="546" t="s">
        <v>314</v>
      </c>
      <c r="E283" s="578">
        <v>30087358.859999999</v>
      </c>
      <c r="F283" s="578">
        <v>5618317.8600000003</v>
      </c>
      <c r="G283" s="578">
        <v>34984760.100000001</v>
      </c>
      <c r="H283" s="578">
        <v>31146738.350000001</v>
      </c>
      <c r="I283" s="578">
        <v>4205335.3600000003</v>
      </c>
      <c r="J283" s="578">
        <v>3780969.03</v>
      </c>
      <c r="K283" s="579">
        <v>109823479.56</v>
      </c>
      <c r="L283" s="545"/>
      <c r="M283" s="578">
        <v>4106643.4173222929</v>
      </c>
      <c r="N283" s="578">
        <v>1587217.5101999999</v>
      </c>
      <c r="O283" s="578">
        <v>4845279.0005999999</v>
      </c>
      <c r="P283" s="578">
        <v>19440576.539999999</v>
      </c>
      <c r="Q283" s="578">
        <v>307827.19614856492</v>
      </c>
      <c r="R283" s="578">
        <v>0</v>
      </c>
      <c r="S283" s="571">
        <v>0</v>
      </c>
      <c r="T283" s="578">
        <v>2232431.5314342929</v>
      </c>
      <c r="U283" s="578">
        <v>3172422.125</v>
      </c>
      <c r="V283" s="572">
        <v>35692397.320705153</v>
      </c>
      <c r="W283" s="573"/>
      <c r="X283" s="574">
        <v>145515876.88070509</v>
      </c>
      <c r="Y283" s="555">
        <v>-108974413.19</v>
      </c>
      <c r="Z283" s="584">
        <v>36541463.690705121</v>
      </c>
      <c r="AA283" s="600">
        <v>0.25111667863337039</v>
      </c>
      <c r="AB283" s="600"/>
      <c r="AC283" s="569">
        <v>0</v>
      </c>
      <c r="AD283" s="569">
        <v>0</v>
      </c>
      <c r="AE283" s="569">
        <v>1231079.6068754881</v>
      </c>
      <c r="AF283" s="569">
        <v>1621355.865819931</v>
      </c>
      <c r="AG283" s="569">
        <v>1031541.321912999</v>
      </c>
      <c r="AH283" s="570">
        <v>3883976.7946084179</v>
      </c>
      <c r="AI283" s="545"/>
      <c r="AJ283" s="545">
        <v>-68953.78</v>
      </c>
      <c r="AK283" s="545">
        <v>-125242.58</v>
      </c>
      <c r="AL283" s="545">
        <v>-68953.78</v>
      </c>
      <c r="AM283" s="545">
        <v>-703.61</v>
      </c>
      <c r="AN283" s="545">
        <v>-1236946.3799999999</v>
      </c>
      <c r="AO283" s="545">
        <v>-3781865.2134500002</v>
      </c>
      <c r="AP283" s="545">
        <v>-14660741.09749373</v>
      </c>
      <c r="AQ283" s="563">
        <v>-4831177.7472783942</v>
      </c>
      <c r="AR283" s="563">
        <v>-2096757.8</v>
      </c>
      <c r="AS283" s="563">
        <v>-803522.62</v>
      </c>
      <c r="AT283" s="563">
        <v>-454636.1776104985</v>
      </c>
      <c r="AU283" s="563">
        <v>-273704.28999999998</v>
      </c>
      <c r="AV283" s="563">
        <v>3494124.0174267399</v>
      </c>
      <c r="AW283" s="563">
        <v>2997.6825681019109</v>
      </c>
      <c r="AX283" s="556">
        <v>-24906083.375837769</v>
      </c>
      <c r="AY283" s="545"/>
      <c r="AZ283" s="580">
        <v>5762748.0608019195</v>
      </c>
      <c r="BA283" s="581">
        <v>7370775.3803047789</v>
      </c>
      <c r="BB283" s="574"/>
      <c r="BC283" s="585">
        <v>28652880.550582461</v>
      </c>
      <c r="BD283" s="563">
        <v>-6619164.21</v>
      </c>
      <c r="BE283" s="574">
        <v>22033716.34058246</v>
      </c>
      <c r="BF283" s="594"/>
      <c r="BG283" s="545">
        <v>427.61414505194642</v>
      </c>
      <c r="BH283" s="545">
        <v>79.849886442773695</v>
      </c>
      <c r="BI283" s="545">
        <v>497.21806256306758</v>
      </c>
      <c r="BJ283" s="545">
        <v>442.67049004420062</v>
      </c>
      <c r="BK283" s="545">
        <v>59.767987379372101</v>
      </c>
      <c r="BL283" s="545">
        <v>53.736715367888458</v>
      </c>
      <c r="BM283" s="556">
        <v>1560.857286849249</v>
      </c>
      <c r="BN283" s="545"/>
      <c r="BO283" s="545">
        <v>58.365336156710299</v>
      </c>
      <c r="BP283" s="545">
        <v>22.558199999999999</v>
      </c>
      <c r="BQ283" s="545">
        <v>68.863134415372144</v>
      </c>
      <c r="BR283" s="545">
        <v>276.29761572462019</v>
      </c>
      <c r="BS283" s="545">
        <v>4.3749690332508768</v>
      </c>
      <c r="BT283" s="545">
        <v>0</v>
      </c>
      <c r="BU283" s="545">
        <v>0</v>
      </c>
      <c r="BV283" s="545">
        <v>31.728251892870961</v>
      </c>
      <c r="BW283" s="545">
        <v>45.087791887551333</v>
      </c>
      <c r="BX283" s="556">
        <v>507.27529911037573</v>
      </c>
      <c r="BY283" s="555"/>
      <c r="BZ283" s="556">
        <v>2068.1325859596241</v>
      </c>
      <c r="CA283" s="556">
        <v>-1548.79</v>
      </c>
      <c r="CB283" s="556">
        <v>519.34258595962422</v>
      </c>
      <c r="CC283" s="600">
        <v>0.25111667863337039</v>
      </c>
      <c r="CD283" s="600"/>
      <c r="CE283" s="545">
        <v>0</v>
      </c>
      <c r="CF283" s="545">
        <v>0</v>
      </c>
      <c r="CG283" s="545">
        <v>17.496618963282039</v>
      </c>
      <c r="CH283" s="545">
        <v>23.04338860760836</v>
      </c>
      <c r="CI283" s="545">
        <v>14.660697288455239</v>
      </c>
      <c r="CJ283" s="556">
        <v>55.200704859345628</v>
      </c>
      <c r="CK283" s="545">
        <v>0</v>
      </c>
      <c r="CL283" s="545">
        <v>-0.98</v>
      </c>
      <c r="CM283" s="545">
        <v>-1.78</v>
      </c>
      <c r="CN283" s="545">
        <v>-0.98</v>
      </c>
      <c r="CO283" s="545">
        <v>-0.01</v>
      </c>
      <c r="CP283" s="545">
        <v>-17.579999999999998</v>
      </c>
      <c r="CQ283" s="545">
        <v>-53.749452302411846</v>
      </c>
      <c r="CR283" s="545">
        <v>-208.36459256539459</v>
      </c>
      <c r="CS283" s="545">
        <v>-68.662721497397627</v>
      </c>
      <c r="CT283" s="545">
        <v>-29.8</v>
      </c>
      <c r="CU283" s="545">
        <v>-11.42</v>
      </c>
      <c r="CV283" s="545">
        <v>-6.4614797630860634</v>
      </c>
      <c r="CW283" s="545">
        <v>-3.890000000000001</v>
      </c>
      <c r="CX283" s="545">
        <v>49.659953915190798</v>
      </c>
      <c r="CY283" s="545">
        <v>4.2604320121969713E-2</v>
      </c>
      <c r="CZ283" s="556">
        <v>-353.97568789297719</v>
      </c>
      <c r="DA283" s="545"/>
      <c r="DB283" s="556">
        <v>81.902588945607931</v>
      </c>
      <c r="DC283" s="556">
        <v>104.7565466708088</v>
      </c>
      <c r="DD283" s="545">
        <v>0</v>
      </c>
      <c r="DE283" s="554">
        <v>407.22673854240941</v>
      </c>
      <c r="DF283" s="545">
        <v>-94.074333934992396</v>
      </c>
      <c r="DG283" s="556">
        <v>313.15240460741688</v>
      </c>
    </row>
    <row r="284" spans="1:111">
      <c r="A284" s="568">
        <v>908</v>
      </c>
      <c r="B284" s="576">
        <v>6</v>
      </c>
      <c r="C284" s="577">
        <v>20847</v>
      </c>
      <c r="D284" s="546" t="s">
        <v>315</v>
      </c>
      <c r="E284" s="578">
        <v>8082501.5899999999</v>
      </c>
      <c r="F284" s="578">
        <v>1802821.86</v>
      </c>
      <c r="G284" s="578">
        <v>11065023.4</v>
      </c>
      <c r="H284" s="578">
        <v>10871582.75</v>
      </c>
      <c r="I284" s="578">
        <v>1237135.96</v>
      </c>
      <c r="J284" s="578">
        <v>963037.23</v>
      </c>
      <c r="K284" s="579">
        <v>34022102.789999999</v>
      </c>
      <c r="L284" s="545"/>
      <c r="M284" s="578">
        <v>1683552.7350476291</v>
      </c>
      <c r="N284" s="578">
        <v>0</v>
      </c>
      <c r="O284" s="578">
        <v>0</v>
      </c>
      <c r="P284" s="578">
        <v>2578851.9900000002</v>
      </c>
      <c r="Q284" s="578">
        <v>229537.4466347883</v>
      </c>
      <c r="R284" s="578">
        <v>0</v>
      </c>
      <c r="S284" s="571">
        <v>0</v>
      </c>
      <c r="T284" s="578">
        <v>541380.81934981432</v>
      </c>
      <c r="U284" s="578">
        <v>1070134.385</v>
      </c>
      <c r="V284" s="572">
        <v>6103457.3760322304</v>
      </c>
      <c r="W284" s="573"/>
      <c r="X284" s="574">
        <v>40125560.166032232</v>
      </c>
      <c r="Y284" s="555">
        <v>-32287625.129999999</v>
      </c>
      <c r="Z284" s="584">
        <v>7837935.0360322334</v>
      </c>
      <c r="AA284" s="600">
        <v>0.19533521784120381</v>
      </c>
      <c r="AB284" s="600"/>
      <c r="AC284" s="569">
        <v>0</v>
      </c>
      <c r="AD284" s="569">
        <v>0</v>
      </c>
      <c r="AE284" s="569">
        <v>231213.45744218639</v>
      </c>
      <c r="AF284" s="569">
        <v>460060.0167936603</v>
      </c>
      <c r="AG284" s="569">
        <v>55942.527384488967</v>
      </c>
      <c r="AH284" s="570">
        <v>747216.00162033562</v>
      </c>
      <c r="AI284" s="545"/>
      <c r="AJ284" s="545">
        <v>-20430.060000000001</v>
      </c>
      <c r="AK284" s="545">
        <v>-37107.660000000003</v>
      </c>
      <c r="AL284" s="545">
        <v>-20430.060000000001</v>
      </c>
      <c r="AM284" s="545">
        <v>-208.47</v>
      </c>
      <c r="AN284" s="545">
        <v>-366490.26</v>
      </c>
      <c r="AO284" s="545">
        <v>-731477.68160000001</v>
      </c>
      <c r="AP284" s="545">
        <v>-2366758.386520341</v>
      </c>
      <c r="AQ284" s="563">
        <v>-436763.59741836053</v>
      </c>
      <c r="AR284" s="563">
        <v>-621240.6</v>
      </c>
      <c r="AS284" s="563">
        <v>-238072.74</v>
      </c>
      <c r="AT284" s="563">
        <v>-187917.82818535381</v>
      </c>
      <c r="AU284" s="563">
        <v>-81094.83</v>
      </c>
      <c r="AV284" s="563">
        <v>1147290.5997017131</v>
      </c>
      <c r="AW284" s="563">
        <v>-69616.279424752458</v>
      </c>
      <c r="AX284" s="556">
        <v>-4030317.853447095</v>
      </c>
      <c r="AY284" s="545"/>
      <c r="AZ284" s="580">
        <v>4241842.4429532327</v>
      </c>
      <c r="BA284" s="581">
        <v>1170709.696881955</v>
      </c>
      <c r="BB284" s="574"/>
      <c r="BC284" s="585">
        <v>9967385.3240406625</v>
      </c>
      <c r="BD284" s="563">
        <v>181021.20499999999</v>
      </c>
      <c r="BE284" s="574">
        <v>10148406.529040661</v>
      </c>
      <c r="BF284" s="594"/>
      <c r="BG284" s="545">
        <v>387.70574135367201</v>
      </c>
      <c r="BH284" s="545">
        <v>86.478719240178435</v>
      </c>
      <c r="BI284" s="545">
        <v>530.77293615388305</v>
      </c>
      <c r="BJ284" s="545">
        <v>521.49387201995489</v>
      </c>
      <c r="BK284" s="545">
        <v>59.343596680577541</v>
      </c>
      <c r="BL284" s="545">
        <v>46.195482803281052</v>
      </c>
      <c r="BM284" s="556">
        <v>1631.9903482515469</v>
      </c>
      <c r="BN284" s="545"/>
      <c r="BO284" s="545">
        <v>80.757554326647906</v>
      </c>
      <c r="BP284" s="545">
        <v>0</v>
      </c>
      <c r="BQ284" s="545">
        <v>0</v>
      </c>
      <c r="BR284" s="545">
        <v>123.703745862714</v>
      </c>
      <c r="BS284" s="545">
        <v>11.010574501596791</v>
      </c>
      <c r="BT284" s="545">
        <v>0</v>
      </c>
      <c r="BU284" s="545">
        <v>0</v>
      </c>
      <c r="BV284" s="545">
        <v>25.969243505051779</v>
      </c>
      <c r="BW284" s="545">
        <v>51.332776178826691</v>
      </c>
      <c r="BX284" s="556">
        <v>292.77389437483708</v>
      </c>
      <c r="BY284" s="555"/>
      <c r="BZ284" s="556">
        <v>1924.764242626384</v>
      </c>
      <c r="CA284" s="556">
        <v>-1548.79</v>
      </c>
      <c r="CB284" s="556">
        <v>375.9742426263843</v>
      </c>
      <c r="CC284" s="600">
        <v>0.19533521784120381</v>
      </c>
      <c r="CD284" s="600"/>
      <c r="CE284" s="545">
        <v>0</v>
      </c>
      <c r="CF284" s="545">
        <v>0</v>
      </c>
      <c r="CG284" s="545">
        <v>11.090970280720789</v>
      </c>
      <c r="CH284" s="545">
        <v>22.068403933115569</v>
      </c>
      <c r="CI284" s="545">
        <v>2.6834809509516471</v>
      </c>
      <c r="CJ284" s="556">
        <v>35.842855164788013</v>
      </c>
      <c r="CK284" s="545">
        <v>0</v>
      </c>
      <c r="CL284" s="545">
        <v>-0.98000000000000009</v>
      </c>
      <c r="CM284" s="545">
        <v>-1.78</v>
      </c>
      <c r="CN284" s="545">
        <v>-0.98000000000000009</v>
      </c>
      <c r="CO284" s="545">
        <v>-0.01</v>
      </c>
      <c r="CP284" s="545">
        <v>-17.579999999999998</v>
      </c>
      <c r="CQ284" s="545">
        <v>-35.087911047153071</v>
      </c>
      <c r="CR284" s="545">
        <v>-113.5299269209163</v>
      </c>
      <c r="CS284" s="545">
        <v>-20.950908879856119</v>
      </c>
      <c r="CT284" s="545">
        <v>-29.8</v>
      </c>
      <c r="CU284" s="545">
        <v>-11.42</v>
      </c>
      <c r="CV284" s="545">
        <v>-9.014142475433097</v>
      </c>
      <c r="CW284" s="545">
        <v>-3.89</v>
      </c>
      <c r="CX284" s="545">
        <v>55.033846582324237</v>
      </c>
      <c r="CY284" s="545">
        <v>-3.339390772041658</v>
      </c>
      <c r="CZ284" s="556">
        <v>-193.32843351307599</v>
      </c>
      <c r="DA284" s="545"/>
      <c r="DB284" s="556">
        <v>203.47495768951089</v>
      </c>
      <c r="DC284" s="556">
        <v>56.157226309874588</v>
      </c>
      <c r="DD284" s="545">
        <v>0</v>
      </c>
      <c r="DE284" s="554">
        <v>478.1208482774818</v>
      </c>
      <c r="DF284" s="545">
        <v>8.6833215810428346</v>
      </c>
      <c r="DG284" s="556">
        <v>486.80416985852457</v>
      </c>
    </row>
    <row r="285" spans="1:111">
      <c r="A285" s="568">
        <v>915</v>
      </c>
      <c r="B285" s="576">
        <v>11</v>
      </c>
      <c r="C285" s="577">
        <v>19669</v>
      </c>
      <c r="D285" s="546" t="s">
        <v>316</v>
      </c>
      <c r="E285" s="578">
        <v>6333236.54</v>
      </c>
      <c r="F285" s="578">
        <v>1249574.94</v>
      </c>
      <c r="G285" s="578">
        <v>7894248.6000000006</v>
      </c>
      <c r="H285" s="578">
        <v>7603183.3499999996</v>
      </c>
      <c r="I285" s="578">
        <v>1215999.74</v>
      </c>
      <c r="J285" s="578">
        <v>878086.1399999999</v>
      </c>
      <c r="K285" s="579">
        <v>25174329.309999999</v>
      </c>
      <c r="L285" s="545"/>
      <c r="M285" s="578">
        <v>1962582.357673605</v>
      </c>
      <c r="N285" s="578">
        <v>0</v>
      </c>
      <c r="O285" s="578">
        <v>0</v>
      </c>
      <c r="P285" s="578">
        <v>2436584.3199999998</v>
      </c>
      <c r="Q285" s="578">
        <v>325324.28025326028</v>
      </c>
      <c r="R285" s="578">
        <v>0</v>
      </c>
      <c r="S285" s="571">
        <v>0</v>
      </c>
      <c r="T285" s="578">
        <v>739049.90220395254</v>
      </c>
      <c r="U285" s="578">
        <v>1259913.77</v>
      </c>
      <c r="V285" s="572">
        <v>6723454.6301308181</v>
      </c>
      <c r="W285" s="573"/>
      <c r="X285" s="574">
        <v>31897783.940130811</v>
      </c>
      <c r="Y285" s="555">
        <v>-30463150.510000002</v>
      </c>
      <c r="Z285" s="584">
        <v>1434633.430130817</v>
      </c>
      <c r="AA285" s="600">
        <v>4.4975959233515751E-2</v>
      </c>
      <c r="AB285" s="600"/>
      <c r="AC285" s="569">
        <v>93441.665817500005</v>
      </c>
      <c r="AD285" s="569">
        <v>0</v>
      </c>
      <c r="AE285" s="569">
        <v>310745.34420276538</v>
      </c>
      <c r="AF285" s="569">
        <v>418240.90895462921</v>
      </c>
      <c r="AG285" s="569">
        <v>0</v>
      </c>
      <c r="AH285" s="570">
        <v>822427.91897489456</v>
      </c>
      <c r="AI285" s="545"/>
      <c r="AJ285" s="545">
        <v>-19275.62</v>
      </c>
      <c r="AK285" s="545">
        <v>-35010.82</v>
      </c>
      <c r="AL285" s="545">
        <v>-19275.62</v>
      </c>
      <c r="AM285" s="545">
        <v>-196.69</v>
      </c>
      <c r="AN285" s="545">
        <v>-345781.02</v>
      </c>
      <c r="AO285" s="545">
        <v>-1301485.2593499999</v>
      </c>
      <c r="AP285" s="545">
        <v>-283286.14605132048</v>
      </c>
      <c r="AQ285" s="563">
        <v>-83515.587068630979</v>
      </c>
      <c r="AR285" s="563">
        <v>-586136.20000000007</v>
      </c>
      <c r="AS285" s="563">
        <v>-224619.98</v>
      </c>
      <c r="AT285" s="563">
        <v>-145317.45105087309</v>
      </c>
      <c r="AU285" s="563">
        <v>-76512.41</v>
      </c>
      <c r="AV285" s="563">
        <v>1463530.164942618</v>
      </c>
      <c r="AW285" s="563">
        <v>134561.91736296759</v>
      </c>
      <c r="AX285" s="556">
        <v>-1522320.72121524</v>
      </c>
      <c r="AY285" s="545"/>
      <c r="AZ285" s="580">
        <v>6067756.4646109138</v>
      </c>
      <c r="BA285" s="581">
        <v>1722267.302593343</v>
      </c>
      <c r="BB285" s="574"/>
      <c r="BC285" s="585">
        <v>8524764.3950947281</v>
      </c>
      <c r="BD285" s="563">
        <v>169784.67499999999</v>
      </c>
      <c r="BE285" s="574">
        <v>8694549.0700947288</v>
      </c>
      <c r="BF285" s="594"/>
      <c r="BG285" s="545">
        <v>321.99077431491179</v>
      </c>
      <c r="BH285" s="545">
        <v>63.530171335604237</v>
      </c>
      <c r="BI285" s="545">
        <v>401.35485281407301</v>
      </c>
      <c r="BJ285" s="545">
        <v>386.55668056332303</v>
      </c>
      <c r="BK285" s="545">
        <v>61.823160303014888</v>
      </c>
      <c r="BL285" s="545">
        <v>44.643151151558293</v>
      </c>
      <c r="BM285" s="556">
        <v>1279.8987904824851</v>
      </c>
      <c r="BN285" s="545"/>
      <c r="BO285" s="545">
        <v>99.780484908922944</v>
      </c>
      <c r="BP285" s="545">
        <v>0</v>
      </c>
      <c r="BQ285" s="545">
        <v>0</v>
      </c>
      <c r="BR285" s="545">
        <v>123.8794204077482</v>
      </c>
      <c r="BS285" s="545">
        <v>16.539950188279029</v>
      </c>
      <c r="BT285" s="545">
        <v>0</v>
      </c>
      <c r="BU285" s="545">
        <v>0</v>
      </c>
      <c r="BV285" s="545">
        <v>37.574350612840128</v>
      </c>
      <c r="BW285" s="545">
        <v>64.055812191773853</v>
      </c>
      <c r="BX285" s="556">
        <v>341.8300183095642</v>
      </c>
      <c r="BY285" s="555"/>
      <c r="BZ285" s="556">
        <v>1621.728808792049</v>
      </c>
      <c r="CA285" s="556">
        <v>-1548.79</v>
      </c>
      <c r="CB285" s="556">
        <v>72.938808792049258</v>
      </c>
      <c r="CC285" s="600">
        <v>4.4975959233515737E-2</v>
      </c>
      <c r="CD285" s="600"/>
      <c r="CE285" s="545">
        <v>4.7507074999999999</v>
      </c>
      <c r="CF285" s="545">
        <v>0</v>
      </c>
      <c r="CG285" s="545">
        <v>15.798736295834329</v>
      </c>
      <c r="CH285" s="545">
        <v>21.263964052805392</v>
      </c>
      <c r="CI285" s="545">
        <v>0</v>
      </c>
      <c r="CJ285" s="556">
        <v>41.813407848639713</v>
      </c>
      <c r="CK285" s="545">
        <v>0</v>
      </c>
      <c r="CL285" s="545">
        <v>-0.98</v>
      </c>
      <c r="CM285" s="545">
        <v>-1.78</v>
      </c>
      <c r="CN285" s="545">
        <v>-0.98</v>
      </c>
      <c r="CO285" s="545">
        <v>-0.01</v>
      </c>
      <c r="CP285" s="545">
        <v>-17.579999999999998</v>
      </c>
      <c r="CQ285" s="545">
        <v>-66.169365974375921</v>
      </c>
      <c r="CR285" s="545">
        <v>-14.402671516158451</v>
      </c>
      <c r="CS285" s="545">
        <v>-4.2460515058534227</v>
      </c>
      <c r="CT285" s="545">
        <v>-29.8</v>
      </c>
      <c r="CU285" s="545">
        <v>-11.42</v>
      </c>
      <c r="CV285" s="545">
        <v>-7.3881463750507441</v>
      </c>
      <c r="CW285" s="545">
        <v>-3.89</v>
      </c>
      <c r="CX285" s="545">
        <v>74.407959984880648</v>
      </c>
      <c r="CY285" s="545">
        <v>6.8413197093379239</v>
      </c>
      <c r="CZ285" s="556">
        <v>-77.396955677219978</v>
      </c>
      <c r="DA285" s="545"/>
      <c r="DB285" s="556">
        <v>308.49338881544122</v>
      </c>
      <c r="DC285" s="556">
        <v>87.562524917044243</v>
      </c>
      <c r="DD285" s="545">
        <v>0</v>
      </c>
      <c r="DE285" s="554">
        <v>433.41117469595451</v>
      </c>
      <c r="DF285" s="545">
        <v>8.6320949209415847</v>
      </c>
      <c r="DG285" s="556">
        <v>442.04326961689611</v>
      </c>
    </row>
    <row r="286" spans="1:111">
      <c r="A286" s="568">
        <v>918</v>
      </c>
      <c r="B286" s="576">
        <v>2</v>
      </c>
      <c r="C286" s="577">
        <v>2246</v>
      </c>
      <c r="D286" s="546" t="s">
        <v>317</v>
      </c>
      <c r="E286" s="578">
        <v>959853.13</v>
      </c>
      <c r="F286" s="578">
        <v>209852.28</v>
      </c>
      <c r="G286" s="578">
        <v>1070545.1000000001</v>
      </c>
      <c r="H286" s="578">
        <v>1024837.1</v>
      </c>
      <c r="I286" s="578">
        <v>134260.64000000001</v>
      </c>
      <c r="J286" s="578">
        <v>101906.88</v>
      </c>
      <c r="K286" s="579">
        <v>3501255.13</v>
      </c>
      <c r="L286" s="545"/>
      <c r="M286" s="578">
        <v>148926.25232849279</v>
      </c>
      <c r="N286" s="578">
        <v>0</v>
      </c>
      <c r="O286" s="578">
        <v>0</v>
      </c>
      <c r="P286" s="578">
        <v>292550.42</v>
      </c>
      <c r="Q286" s="578">
        <v>159633.4741702243</v>
      </c>
      <c r="R286" s="578">
        <v>0</v>
      </c>
      <c r="S286" s="571">
        <v>0</v>
      </c>
      <c r="T286" s="578">
        <v>92525.730396757193</v>
      </c>
      <c r="U286" s="578">
        <v>96398.872499999998</v>
      </c>
      <c r="V286" s="572">
        <v>790034.74939547433</v>
      </c>
      <c r="W286" s="573"/>
      <c r="X286" s="574">
        <v>4291289.8793954737</v>
      </c>
      <c r="Y286" s="555">
        <v>-3478582.34</v>
      </c>
      <c r="Z286" s="584">
        <v>812707.5393954739</v>
      </c>
      <c r="AA286" s="600">
        <v>0.1893853741500125</v>
      </c>
      <c r="AB286" s="600"/>
      <c r="AC286" s="569">
        <v>0</v>
      </c>
      <c r="AD286" s="569">
        <v>0</v>
      </c>
      <c r="AE286" s="569">
        <v>22634.211467486839</v>
      </c>
      <c r="AF286" s="569">
        <v>37600.447736337708</v>
      </c>
      <c r="AG286" s="569">
        <v>0</v>
      </c>
      <c r="AH286" s="570">
        <v>60234.659203824544</v>
      </c>
      <c r="AI286" s="545"/>
      <c r="AJ286" s="545">
        <v>-2201.08</v>
      </c>
      <c r="AK286" s="545">
        <v>-3997.88</v>
      </c>
      <c r="AL286" s="545">
        <v>-2201.08</v>
      </c>
      <c r="AM286" s="545">
        <v>-22.46</v>
      </c>
      <c r="AN286" s="545">
        <v>-39484.679999999993</v>
      </c>
      <c r="AO286" s="545">
        <v>-70132.232149999996</v>
      </c>
      <c r="AP286" s="545">
        <v>-17764.273498652961</v>
      </c>
      <c r="AQ286" s="563">
        <v>-9417.1126063520314</v>
      </c>
      <c r="AR286" s="563">
        <v>-66930.8</v>
      </c>
      <c r="AS286" s="563">
        <v>-25649.32</v>
      </c>
      <c r="AT286" s="563">
        <v>-37640.506732481314</v>
      </c>
      <c r="AU286" s="563">
        <v>-8736.94</v>
      </c>
      <c r="AV286" s="563">
        <v>27991.224172728911</v>
      </c>
      <c r="AW286" s="563">
        <v>6301.1669375853526</v>
      </c>
      <c r="AX286" s="556">
        <v>-249885.97387717199</v>
      </c>
      <c r="AY286" s="545"/>
      <c r="AZ286" s="580">
        <v>1138944.386741562</v>
      </c>
      <c r="BA286" s="581">
        <v>359506.30083181692</v>
      </c>
      <c r="BB286" s="574"/>
      <c r="BC286" s="585">
        <v>2121506.9122955049</v>
      </c>
      <c r="BD286" s="563">
        <v>51324.087499999987</v>
      </c>
      <c r="BE286" s="574">
        <v>2172830.9997955048</v>
      </c>
      <c r="BF286" s="594"/>
      <c r="BG286" s="545">
        <v>427.36114425645587</v>
      </c>
      <c r="BH286" s="545">
        <v>93.433784505788068</v>
      </c>
      <c r="BI286" s="545">
        <v>476.64519145146932</v>
      </c>
      <c r="BJ286" s="545">
        <v>456.29434550311657</v>
      </c>
      <c r="BK286" s="545">
        <v>59.777666963490653</v>
      </c>
      <c r="BL286" s="545">
        <v>45.372609082813888</v>
      </c>
      <c r="BM286" s="556">
        <v>1558.8847417631339</v>
      </c>
      <c r="BN286" s="545"/>
      <c r="BO286" s="545">
        <v>66.307325168518602</v>
      </c>
      <c r="BP286" s="545">
        <v>0</v>
      </c>
      <c r="BQ286" s="545">
        <v>0</v>
      </c>
      <c r="BR286" s="545">
        <v>130.25397150489761</v>
      </c>
      <c r="BS286" s="545">
        <v>71.074565525478334</v>
      </c>
      <c r="BT286" s="545">
        <v>0</v>
      </c>
      <c r="BU286" s="545">
        <v>0</v>
      </c>
      <c r="BV286" s="545">
        <v>41.19578379196669</v>
      </c>
      <c r="BW286" s="545">
        <v>42.920245992876232</v>
      </c>
      <c r="BX286" s="556">
        <v>351.75189198373738</v>
      </c>
      <c r="BY286" s="555"/>
      <c r="BZ286" s="556">
        <v>1910.6366337468719</v>
      </c>
      <c r="CA286" s="556">
        <v>-1548.79</v>
      </c>
      <c r="CB286" s="556">
        <v>361.8466337468717</v>
      </c>
      <c r="CC286" s="600">
        <v>0.1893853741500125</v>
      </c>
      <c r="CD286" s="600"/>
      <c r="CE286" s="545">
        <v>0</v>
      </c>
      <c r="CF286" s="545">
        <v>0</v>
      </c>
      <c r="CG286" s="545">
        <v>10.077565212594321</v>
      </c>
      <c r="CH286" s="545">
        <v>16.741072010836021</v>
      </c>
      <c r="CI286" s="545">
        <v>0</v>
      </c>
      <c r="CJ286" s="556">
        <v>26.81863722343034</v>
      </c>
      <c r="CK286" s="545">
        <v>0</v>
      </c>
      <c r="CL286" s="545">
        <v>-0.98</v>
      </c>
      <c r="CM286" s="545">
        <v>-1.78</v>
      </c>
      <c r="CN286" s="545">
        <v>-0.98</v>
      </c>
      <c r="CO286" s="545">
        <v>-0.01</v>
      </c>
      <c r="CP286" s="545">
        <v>-17.579999999999998</v>
      </c>
      <c r="CQ286" s="545">
        <v>-31.225392764915409</v>
      </c>
      <c r="CR286" s="545">
        <v>-7.9092936325258076</v>
      </c>
      <c r="CS286" s="545">
        <v>-4.1928373136028636</v>
      </c>
      <c r="CT286" s="545">
        <v>-29.8</v>
      </c>
      <c r="CU286" s="545">
        <v>-11.42</v>
      </c>
      <c r="CV286" s="545">
        <v>-16.75890771704422</v>
      </c>
      <c r="CW286" s="545">
        <v>-3.89</v>
      </c>
      <c r="CX286" s="545">
        <v>12.462699987857929</v>
      </c>
      <c r="CY286" s="545">
        <v>2.805506205514404</v>
      </c>
      <c r="CZ286" s="556">
        <v>-111.25822523471599</v>
      </c>
      <c r="DA286" s="545"/>
      <c r="DB286" s="556">
        <v>507.09901457772122</v>
      </c>
      <c r="DC286" s="556">
        <v>160.06513839350711</v>
      </c>
      <c r="DD286" s="545">
        <v>0</v>
      </c>
      <c r="DE286" s="554">
        <v>944.57119870681447</v>
      </c>
      <c r="DF286" s="545">
        <v>22.851330142475511</v>
      </c>
      <c r="DG286" s="556">
        <v>967.42252884928996</v>
      </c>
    </row>
    <row r="287" spans="1:111">
      <c r="A287" s="568">
        <v>921</v>
      </c>
      <c r="B287" s="576">
        <v>11</v>
      </c>
      <c r="C287" s="577">
        <v>1851</v>
      </c>
      <c r="D287" s="546" t="s">
        <v>318</v>
      </c>
      <c r="E287" s="578">
        <v>394705.96</v>
      </c>
      <c r="F287" s="578">
        <v>85848.66</v>
      </c>
      <c r="G287" s="578">
        <v>555702.80000000005</v>
      </c>
      <c r="H287" s="578">
        <v>734004.95</v>
      </c>
      <c r="I287" s="578">
        <v>117758.94</v>
      </c>
      <c r="J287" s="578">
        <v>71868.45</v>
      </c>
      <c r="K287" s="579">
        <v>1959889.76</v>
      </c>
      <c r="L287" s="545"/>
      <c r="M287" s="578">
        <v>139020.52485992431</v>
      </c>
      <c r="N287" s="578">
        <v>0</v>
      </c>
      <c r="O287" s="578">
        <v>0</v>
      </c>
      <c r="P287" s="578">
        <v>118222.43</v>
      </c>
      <c r="Q287" s="578">
        <v>356547.37970913178</v>
      </c>
      <c r="R287" s="578">
        <v>0</v>
      </c>
      <c r="S287" s="571">
        <v>0</v>
      </c>
      <c r="T287" s="578">
        <v>67254.105105202878</v>
      </c>
      <c r="U287" s="578">
        <v>74893.05750000001</v>
      </c>
      <c r="V287" s="572">
        <v>755937.49717425893</v>
      </c>
      <c r="W287" s="573"/>
      <c r="X287" s="574">
        <v>2715827.2571742591</v>
      </c>
      <c r="Y287" s="555">
        <v>-2866810.29</v>
      </c>
      <c r="Z287" s="584">
        <v>-150983.03282574099</v>
      </c>
      <c r="AA287" s="600">
        <v>-5.5593754141356741E-2</v>
      </c>
      <c r="AB287" s="600"/>
      <c r="AC287" s="569">
        <v>601318.27740599995</v>
      </c>
      <c r="AD287" s="569">
        <v>0</v>
      </c>
      <c r="AE287" s="569">
        <v>20651.11298654749</v>
      </c>
      <c r="AF287" s="569">
        <v>32312.42238417008</v>
      </c>
      <c r="AG287" s="569">
        <v>0</v>
      </c>
      <c r="AH287" s="570">
        <v>654281.81277671759</v>
      </c>
      <c r="AI287" s="545"/>
      <c r="AJ287" s="545">
        <v>-1813.98</v>
      </c>
      <c r="AK287" s="545">
        <v>-3294.78</v>
      </c>
      <c r="AL287" s="545">
        <v>-1813.98</v>
      </c>
      <c r="AM287" s="545">
        <v>-18.510000000000002</v>
      </c>
      <c r="AN287" s="545">
        <v>-32540.58</v>
      </c>
      <c r="AO287" s="545">
        <v>-49627.41</v>
      </c>
      <c r="AP287" s="545">
        <v>716461.17453074642</v>
      </c>
      <c r="AQ287" s="563">
        <v>-8005.391057643963</v>
      </c>
      <c r="AR287" s="563">
        <v>-55159.8</v>
      </c>
      <c r="AS287" s="563">
        <v>-21138.42</v>
      </c>
      <c r="AT287" s="563">
        <v>-47230.463889119877</v>
      </c>
      <c r="AU287" s="563">
        <v>-7200.39</v>
      </c>
      <c r="AV287" s="563">
        <v>82922.864464913539</v>
      </c>
      <c r="AW287" s="563">
        <v>-1949.5866734364899</v>
      </c>
      <c r="AX287" s="556">
        <v>569590.74737545953</v>
      </c>
      <c r="AY287" s="545"/>
      <c r="AZ287" s="580">
        <v>1138029.33313963</v>
      </c>
      <c r="BA287" s="581">
        <v>387587.86430421512</v>
      </c>
      <c r="BB287" s="574"/>
      <c r="BC287" s="585">
        <v>2598506.724770281</v>
      </c>
      <c r="BD287" s="563">
        <v>309446.26250000001</v>
      </c>
      <c r="BE287" s="574">
        <v>2907952.9872702812</v>
      </c>
      <c r="BF287" s="594"/>
      <c r="BG287" s="545">
        <v>213.2393084819017</v>
      </c>
      <c r="BH287" s="545">
        <v>46.379611021069692</v>
      </c>
      <c r="BI287" s="545">
        <v>300.21761210156677</v>
      </c>
      <c r="BJ287" s="545">
        <v>396.54508373851968</v>
      </c>
      <c r="BK287" s="545">
        <v>63.61909238249595</v>
      </c>
      <c r="BL287" s="545">
        <v>38.826823338735807</v>
      </c>
      <c r="BM287" s="556">
        <v>1058.82753106429</v>
      </c>
      <c r="BN287" s="545"/>
      <c r="BO287" s="545">
        <v>75.105632015086044</v>
      </c>
      <c r="BP287" s="545">
        <v>0</v>
      </c>
      <c r="BQ287" s="545">
        <v>0</v>
      </c>
      <c r="BR287" s="545">
        <v>63.86949216639654</v>
      </c>
      <c r="BS287" s="545">
        <v>192.62419217133001</v>
      </c>
      <c r="BT287" s="545">
        <v>0</v>
      </c>
      <c r="BU287" s="545">
        <v>0</v>
      </c>
      <c r="BV287" s="545">
        <v>36.333930364777352</v>
      </c>
      <c r="BW287" s="545">
        <v>40.460863047001617</v>
      </c>
      <c r="BX287" s="556">
        <v>408.39410976459152</v>
      </c>
      <c r="BY287" s="555"/>
      <c r="BZ287" s="556">
        <v>1467.2216408288809</v>
      </c>
      <c r="CA287" s="556">
        <v>-1548.79</v>
      </c>
      <c r="CB287" s="556">
        <v>-81.568359171118843</v>
      </c>
      <c r="CC287" s="600">
        <v>-5.5593754141356741E-2</v>
      </c>
      <c r="CD287" s="600"/>
      <c r="CE287" s="545">
        <v>324.86130600000001</v>
      </c>
      <c r="CF287" s="545">
        <v>0</v>
      </c>
      <c r="CG287" s="545">
        <v>11.156733109966231</v>
      </c>
      <c r="CH287" s="545">
        <v>17.456738187017869</v>
      </c>
      <c r="CI287" s="545">
        <v>0</v>
      </c>
      <c r="CJ287" s="556">
        <v>353.47477729698409</v>
      </c>
      <c r="CK287" s="545">
        <v>0</v>
      </c>
      <c r="CL287" s="545">
        <v>-0.98</v>
      </c>
      <c r="CM287" s="545">
        <v>-1.78</v>
      </c>
      <c r="CN287" s="545">
        <v>-0.98</v>
      </c>
      <c r="CO287" s="545">
        <v>-0.01</v>
      </c>
      <c r="CP287" s="545">
        <v>-17.579999999999998</v>
      </c>
      <c r="CQ287" s="545">
        <v>-26.811134521880071</v>
      </c>
      <c r="CR287" s="545">
        <v>387.06708510575169</v>
      </c>
      <c r="CS287" s="545">
        <v>-4.324900625415431</v>
      </c>
      <c r="CT287" s="545">
        <v>-29.8</v>
      </c>
      <c r="CU287" s="545">
        <v>-11.42</v>
      </c>
      <c r="CV287" s="545">
        <v>-25.51618794658016</v>
      </c>
      <c r="CW287" s="545">
        <v>-3.89</v>
      </c>
      <c r="CX287" s="545">
        <v>44.798954330045127</v>
      </c>
      <c r="CY287" s="545">
        <v>-1.0532613038554779</v>
      </c>
      <c r="CZ287" s="556">
        <v>307.72055503806558</v>
      </c>
      <c r="DA287" s="545"/>
      <c r="DB287" s="556">
        <v>614.81865647737959</v>
      </c>
      <c r="DC287" s="556">
        <v>209.39376785749059</v>
      </c>
      <c r="DD287" s="545">
        <v>0</v>
      </c>
      <c r="DE287" s="554">
        <v>1403.839397498801</v>
      </c>
      <c r="DF287" s="545">
        <v>167.1778835764452</v>
      </c>
      <c r="DG287" s="556">
        <v>1571.017281075246</v>
      </c>
    </row>
    <row r="288" spans="1:111">
      <c r="A288" s="568">
        <v>922</v>
      </c>
      <c r="B288" s="576">
        <v>6</v>
      </c>
      <c r="C288" s="577">
        <v>4511</v>
      </c>
      <c r="D288" s="546" t="s">
        <v>319</v>
      </c>
      <c r="E288" s="578">
        <v>2377206.35</v>
      </c>
      <c r="F288" s="578">
        <v>467398.26</v>
      </c>
      <c r="G288" s="578">
        <v>3154430.6</v>
      </c>
      <c r="H288" s="578">
        <v>3019114.7</v>
      </c>
      <c r="I288" s="578">
        <v>252300.46</v>
      </c>
      <c r="J288" s="578">
        <v>221027.76</v>
      </c>
      <c r="K288" s="579">
        <v>9491478.1300000008</v>
      </c>
      <c r="L288" s="545"/>
      <c r="M288" s="578">
        <v>225617.5479788424</v>
      </c>
      <c r="N288" s="578">
        <v>0</v>
      </c>
      <c r="O288" s="578">
        <v>0</v>
      </c>
      <c r="P288" s="578">
        <v>208392.08</v>
      </c>
      <c r="Q288" s="578">
        <v>254002.99335784349</v>
      </c>
      <c r="R288" s="578">
        <v>0</v>
      </c>
      <c r="S288" s="571">
        <v>0</v>
      </c>
      <c r="T288" s="578">
        <v>70413.993364328009</v>
      </c>
      <c r="U288" s="578">
        <v>168273.57</v>
      </c>
      <c r="V288" s="572">
        <v>926700.18470101408</v>
      </c>
      <c r="W288" s="573"/>
      <c r="X288" s="574">
        <v>10418178.314701021</v>
      </c>
      <c r="Y288" s="555">
        <v>-6986591.6899999985</v>
      </c>
      <c r="Z288" s="584">
        <v>3431586.6247010161</v>
      </c>
      <c r="AA288" s="600">
        <v>0.32938451627946602</v>
      </c>
      <c r="AB288" s="600"/>
      <c r="AC288" s="569">
        <v>0</v>
      </c>
      <c r="AD288" s="569">
        <v>0</v>
      </c>
      <c r="AE288" s="569">
        <v>28885.927648504079</v>
      </c>
      <c r="AF288" s="569">
        <v>117818.6856554062</v>
      </c>
      <c r="AG288" s="569">
        <v>24909.517113779311</v>
      </c>
      <c r="AH288" s="570">
        <v>171614.13041768959</v>
      </c>
      <c r="AI288" s="545"/>
      <c r="AJ288" s="545">
        <v>-4420.78</v>
      </c>
      <c r="AK288" s="545">
        <v>-8029.58</v>
      </c>
      <c r="AL288" s="545">
        <v>-4420.78</v>
      </c>
      <c r="AM288" s="545">
        <v>-45.11</v>
      </c>
      <c r="AN288" s="545">
        <v>-79303.37999999999</v>
      </c>
      <c r="AO288" s="545">
        <v>-80084.022500000006</v>
      </c>
      <c r="AP288" s="545">
        <v>-129757.74247225581</v>
      </c>
      <c r="AQ288" s="563">
        <v>-47747.345538620837</v>
      </c>
      <c r="AR288" s="563">
        <v>-134427.79999999999</v>
      </c>
      <c r="AS288" s="563">
        <v>-51515.62</v>
      </c>
      <c r="AT288" s="563">
        <v>-89865.713890377781</v>
      </c>
      <c r="AU288" s="563">
        <v>-17547.79</v>
      </c>
      <c r="AV288" s="563">
        <v>236212.19863731021</v>
      </c>
      <c r="AW288" s="563">
        <v>-27398.10411186656</v>
      </c>
      <c r="AX288" s="556">
        <v>-438351.56987581082</v>
      </c>
      <c r="AY288" s="545"/>
      <c r="AZ288" s="580">
        <v>1041880.653700171</v>
      </c>
      <c r="BA288" s="581">
        <v>311678.75562706962</v>
      </c>
      <c r="BB288" s="574"/>
      <c r="BC288" s="585">
        <v>4518408.5945701357</v>
      </c>
      <c r="BD288" s="563">
        <v>111305.25</v>
      </c>
      <c r="BE288" s="574">
        <v>4629713.8445701357</v>
      </c>
      <c r="BF288" s="594"/>
      <c r="BG288" s="545">
        <v>526.97990467745512</v>
      </c>
      <c r="BH288" s="545">
        <v>103.6130037685657</v>
      </c>
      <c r="BI288" s="545">
        <v>699.27523830636221</v>
      </c>
      <c r="BJ288" s="545">
        <v>669.27836399911325</v>
      </c>
      <c r="BK288" s="545">
        <v>55.930050986477497</v>
      </c>
      <c r="BL288" s="545">
        <v>48.997508313012631</v>
      </c>
      <c r="BM288" s="556">
        <v>2104.0740700509868</v>
      </c>
      <c r="BN288" s="545"/>
      <c r="BO288" s="545">
        <v>50.014974058710358</v>
      </c>
      <c r="BP288" s="545">
        <v>0</v>
      </c>
      <c r="BQ288" s="545">
        <v>0</v>
      </c>
      <c r="BR288" s="545">
        <v>46.196426512968287</v>
      </c>
      <c r="BS288" s="545">
        <v>56.307469154919858</v>
      </c>
      <c r="BT288" s="545">
        <v>0</v>
      </c>
      <c r="BU288" s="545">
        <v>0</v>
      </c>
      <c r="BV288" s="545">
        <v>15.60939777528885</v>
      </c>
      <c r="BW288" s="545">
        <v>37.302941698071393</v>
      </c>
      <c r="BX288" s="556">
        <v>205.4312091999588</v>
      </c>
      <c r="BY288" s="555"/>
      <c r="BZ288" s="556">
        <v>2309.505279250945</v>
      </c>
      <c r="CA288" s="556">
        <v>-1548.79</v>
      </c>
      <c r="CB288" s="556">
        <v>760.71527925094563</v>
      </c>
      <c r="CC288" s="600">
        <v>0.32938451627946602</v>
      </c>
      <c r="CD288" s="600"/>
      <c r="CE288" s="545">
        <v>0</v>
      </c>
      <c r="CF288" s="545">
        <v>0</v>
      </c>
      <c r="CG288" s="545">
        <v>6.4034421743524899</v>
      </c>
      <c r="CH288" s="545">
        <v>26.118085935581071</v>
      </c>
      <c r="CI288" s="545">
        <v>5.5219501471468222</v>
      </c>
      <c r="CJ288" s="556">
        <v>38.043478257080388</v>
      </c>
      <c r="CK288" s="545">
        <v>0</v>
      </c>
      <c r="CL288" s="545">
        <v>-0.98</v>
      </c>
      <c r="CM288" s="545">
        <v>-1.78</v>
      </c>
      <c r="CN288" s="545">
        <v>-0.98</v>
      </c>
      <c r="CO288" s="545">
        <v>-0.01</v>
      </c>
      <c r="CP288" s="545">
        <v>-17.579999999999998</v>
      </c>
      <c r="CQ288" s="545">
        <v>-17.753053092440702</v>
      </c>
      <c r="CR288" s="545">
        <v>-28.764740073654579</v>
      </c>
      <c r="CS288" s="545">
        <v>-10.584647647665889</v>
      </c>
      <c r="CT288" s="545">
        <v>-29.8</v>
      </c>
      <c r="CU288" s="545">
        <v>-11.42</v>
      </c>
      <c r="CV288" s="545">
        <v>-19.92146173584079</v>
      </c>
      <c r="CW288" s="545">
        <v>-3.89</v>
      </c>
      <c r="CX288" s="545">
        <v>52.363599786590612</v>
      </c>
      <c r="CY288" s="545">
        <v>-6.0736209514224253</v>
      </c>
      <c r="CZ288" s="556">
        <v>-97.173923714433784</v>
      </c>
      <c r="DA288" s="545"/>
      <c r="DB288" s="556">
        <v>230.96445437822459</v>
      </c>
      <c r="DC288" s="556">
        <v>69.093051568847159</v>
      </c>
      <c r="DD288" s="545">
        <v>0</v>
      </c>
      <c r="DE288" s="554">
        <v>1001.6423397406641</v>
      </c>
      <c r="DF288" s="545">
        <v>24.674185324761702</v>
      </c>
      <c r="DG288" s="556">
        <v>1026.316525065426</v>
      </c>
    </row>
    <row r="289" spans="1:111">
      <c r="A289" s="568">
        <v>924</v>
      </c>
      <c r="B289" s="576">
        <v>16</v>
      </c>
      <c r="C289" s="577">
        <v>2931</v>
      </c>
      <c r="D289" s="546" t="s">
        <v>320</v>
      </c>
      <c r="E289" s="578">
        <v>1112353.1599999999</v>
      </c>
      <c r="F289" s="578">
        <v>181236.06</v>
      </c>
      <c r="G289" s="578">
        <v>1438289.6</v>
      </c>
      <c r="H289" s="578">
        <v>1648048.85</v>
      </c>
      <c r="I289" s="578">
        <v>175058.46</v>
      </c>
      <c r="J289" s="578">
        <v>124285.08</v>
      </c>
      <c r="K289" s="579">
        <v>4679271.21</v>
      </c>
      <c r="L289" s="545"/>
      <c r="M289" s="578">
        <v>127340.0623965687</v>
      </c>
      <c r="N289" s="578">
        <v>0</v>
      </c>
      <c r="O289" s="578">
        <v>0</v>
      </c>
      <c r="P289" s="578">
        <v>216407.16</v>
      </c>
      <c r="Q289" s="578">
        <v>423608.28691656818</v>
      </c>
      <c r="R289" s="578">
        <v>0</v>
      </c>
      <c r="S289" s="571">
        <v>0</v>
      </c>
      <c r="T289" s="578">
        <v>71580.536950477501</v>
      </c>
      <c r="U289" s="578">
        <v>92185.74500000001</v>
      </c>
      <c r="V289" s="572">
        <v>931121.79126361455</v>
      </c>
      <c r="W289" s="573"/>
      <c r="X289" s="574">
        <v>5610393.0012636147</v>
      </c>
      <c r="Y289" s="555">
        <v>-4539503.49</v>
      </c>
      <c r="Z289" s="584">
        <v>1070889.511263615</v>
      </c>
      <c r="AA289" s="600">
        <v>0.19087602437519449</v>
      </c>
      <c r="AB289" s="600"/>
      <c r="AC289" s="569">
        <v>194433.30002250001</v>
      </c>
      <c r="AD289" s="569">
        <v>0</v>
      </c>
      <c r="AE289" s="569">
        <v>34552.965676678257</v>
      </c>
      <c r="AF289" s="569">
        <v>47453.884328627377</v>
      </c>
      <c r="AG289" s="569">
        <v>0</v>
      </c>
      <c r="AH289" s="570">
        <v>276440.15002780559</v>
      </c>
      <c r="AI289" s="545"/>
      <c r="AJ289" s="545">
        <v>-2872.38</v>
      </c>
      <c r="AK289" s="545">
        <v>-5217.18</v>
      </c>
      <c r="AL289" s="545">
        <v>-2872.38</v>
      </c>
      <c r="AM289" s="545">
        <v>-29.31</v>
      </c>
      <c r="AN289" s="545">
        <v>-51526.98</v>
      </c>
      <c r="AO289" s="545">
        <v>-40980.94</v>
      </c>
      <c r="AP289" s="545">
        <v>142262.6959169154</v>
      </c>
      <c r="AQ289" s="563">
        <v>-30910.158132116409</v>
      </c>
      <c r="AR289" s="563">
        <v>-87343.8</v>
      </c>
      <c r="AS289" s="563">
        <v>-33472.019999999997</v>
      </c>
      <c r="AT289" s="563">
        <v>-62673.922387694212</v>
      </c>
      <c r="AU289" s="563">
        <v>-11401.59</v>
      </c>
      <c r="AV289" s="563">
        <v>139165.9581946783</v>
      </c>
      <c r="AW289" s="563">
        <v>-5284.2427095584862</v>
      </c>
      <c r="AX289" s="556">
        <v>-53156.249117775442</v>
      </c>
      <c r="AY289" s="545"/>
      <c r="AZ289" s="580">
        <v>1639673.6360290761</v>
      </c>
      <c r="BA289" s="581">
        <v>509318.094249324</v>
      </c>
      <c r="BB289" s="574"/>
      <c r="BC289" s="585">
        <v>3443165.1424520449</v>
      </c>
      <c r="BD289" s="563">
        <v>-17667.5</v>
      </c>
      <c r="BE289" s="574">
        <v>3425497.6424520449</v>
      </c>
      <c r="BF289" s="594"/>
      <c r="BG289" s="545">
        <v>379.51319003752991</v>
      </c>
      <c r="BH289" s="545">
        <v>61.834206755373593</v>
      </c>
      <c r="BI289" s="545">
        <v>490.71634254520637</v>
      </c>
      <c r="BJ289" s="545">
        <v>562.28210508358916</v>
      </c>
      <c r="BK289" s="545">
        <v>59.726530194472872</v>
      </c>
      <c r="BL289" s="545">
        <v>42.403643807574213</v>
      </c>
      <c r="BM289" s="556">
        <v>1596.4760184237459</v>
      </c>
      <c r="BN289" s="545"/>
      <c r="BO289" s="545">
        <v>43.445944181702053</v>
      </c>
      <c r="BP289" s="545">
        <v>0</v>
      </c>
      <c r="BQ289" s="545">
        <v>0</v>
      </c>
      <c r="BR289" s="545">
        <v>73.833899692937564</v>
      </c>
      <c r="BS289" s="545">
        <v>144.52688055836509</v>
      </c>
      <c r="BT289" s="545">
        <v>0</v>
      </c>
      <c r="BU289" s="545">
        <v>0</v>
      </c>
      <c r="BV289" s="545">
        <v>24.42188227583674</v>
      </c>
      <c r="BW289" s="545">
        <v>31.451977140907541</v>
      </c>
      <c r="BX289" s="556">
        <v>317.6805838497491</v>
      </c>
      <c r="BY289" s="555"/>
      <c r="BZ289" s="556">
        <v>1914.1566022734951</v>
      </c>
      <c r="CA289" s="556">
        <v>-1548.79</v>
      </c>
      <c r="CB289" s="556">
        <v>365.36660227349518</v>
      </c>
      <c r="CC289" s="600">
        <v>0.19087602437519449</v>
      </c>
      <c r="CD289" s="600"/>
      <c r="CE289" s="545">
        <v>66.33684749999999</v>
      </c>
      <c r="CF289" s="545">
        <v>0</v>
      </c>
      <c r="CG289" s="545">
        <v>11.788797569661639</v>
      </c>
      <c r="CH289" s="545">
        <v>16.190339245522821</v>
      </c>
      <c r="CI289" s="545">
        <v>0</v>
      </c>
      <c r="CJ289" s="556">
        <v>94.315984315184465</v>
      </c>
      <c r="CK289" s="545">
        <v>0</v>
      </c>
      <c r="CL289" s="545">
        <v>-0.98</v>
      </c>
      <c r="CM289" s="545">
        <v>-1.78</v>
      </c>
      <c r="CN289" s="545">
        <v>-0.98</v>
      </c>
      <c r="CO289" s="545">
        <v>-0.01</v>
      </c>
      <c r="CP289" s="545">
        <v>-17.579999999999998</v>
      </c>
      <c r="CQ289" s="545">
        <v>-13.981896963493689</v>
      </c>
      <c r="CR289" s="545">
        <v>48.537255515836023</v>
      </c>
      <c r="CS289" s="545">
        <v>-10.54594272675415</v>
      </c>
      <c r="CT289" s="545">
        <v>-29.8</v>
      </c>
      <c r="CU289" s="545">
        <v>-11.42</v>
      </c>
      <c r="CV289" s="545">
        <v>-21.38311920426278</v>
      </c>
      <c r="CW289" s="545">
        <v>-3.89</v>
      </c>
      <c r="CX289" s="545">
        <v>47.480709039467179</v>
      </c>
      <c r="CY289" s="545">
        <v>-1.8028804877374569</v>
      </c>
      <c r="CZ289" s="556">
        <v>-18.135874826944882</v>
      </c>
      <c r="DA289" s="545"/>
      <c r="DB289" s="556">
        <v>559.42464552339686</v>
      </c>
      <c r="DC289" s="556">
        <v>173.76939414852399</v>
      </c>
      <c r="DD289" s="545">
        <v>0</v>
      </c>
      <c r="DE289" s="554">
        <v>1174.740751433656</v>
      </c>
      <c r="DF289" s="545">
        <v>-6.027806209484817</v>
      </c>
      <c r="DG289" s="556">
        <v>1168.7129452241711</v>
      </c>
    </row>
    <row r="290" spans="1:111">
      <c r="A290" s="568">
        <v>925</v>
      </c>
      <c r="B290" s="576">
        <v>11</v>
      </c>
      <c r="C290" s="577">
        <v>3352</v>
      </c>
      <c r="D290" s="546" t="s">
        <v>321</v>
      </c>
      <c r="E290" s="578">
        <v>1103382.57</v>
      </c>
      <c r="F290" s="578">
        <v>314778.42</v>
      </c>
      <c r="G290" s="578">
        <v>1830550.4</v>
      </c>
      <c r="H290" s="578">
        <v>1883484.4</v>
      </c>
      <c r="I290" s="578">
        <v>199143.92</v>
      </c>
      <c r="J290" s="578">
        <v>154581.72</v>
      </c>
      <c r="K290" s="579">
        <v>5485921.4299999997</v>
      </c>
      <c r="L290" s="545"/>
      <c r="M290" s="578">
        <v>207789.88939438871</v>
      </c>
      <c r="N290" s="578">
        <v>0</v>
      </c>
      <c r="O290" s="578">
        <v>0</v>
      </c>
      <c r="P290" s="578">
        <v>312588.12</v>
      </c>
      <c r="Q290" s="578">
        <v>780619.66837389581</v>
      </c>
      <c r="R290" s="578">
        <v>0</v>
      </c>
      <c r="S290" s="571">
        <v>0</v>
      </c>
      <c r="T290" s="578">
        <v>103271.36405012041</v>
      </c>
      <c r="U290" s="578">
        <v>135134.49249999999</v>
      </c>
      <c r="V290" s="572">
        <v>1539403.534318405</v>
      </c>
      <c r="W290" s="573"/>
      <c r="X290" s="574">
        <v>7025324.964318404</v>
      </c>
      <c r="Y290" s="555">
        <v>-5191544.08</v>
      </c>
      <c r="Z290" s="584">
        <v>1833780.8843184039</v>
      </c>
      <c r="AA290" s="600">
        <v>0.26102435028018911</v>
      </c>
      <c r="AB290" s="600"/>
      <c r="AC290" s="569">
        <v>187278.84282799999</v>
      </c>
      <c r="AD290" s="569">
        <v>0</v>
      </c>
      <c r="AE290" s="569">
        <v>63965.595573563412</v>
      </c>
      <c r="AF290" s="569">
        <v>67500.602998049828</v>
      </c>
      <c r="AG290" s="569">
        <v>0</v>
      </c>
      <c r="AH290" s="570">
        <v>318745.0413996132</v>
      </c>
      <c r="AI290" s="545"/>
      <c r="AJ290" s="545">
        <v>-3284.96</v>
      </c>
      <c r="AK290" s="545">
        <v>-5966.56</v>
      </c>
      <c r="AL290" s="545">
        <v>-3284.96</v>
      </c>
      <c r="AM290" s="545">
        <v>-33.520000000000003</v>
      </c>
      <c r="AN290" s="545">
        <v>-58928.160000000003</v>
      </c>
      <c r="AO290" s="545">
        <v>-66761.952499999999</v>
      </c>
      <c r="AP290" s="545">
        <v>1247974.7162913061</v>
      </c>
      <c r="AQ290" s="563">
        <v>760440.09298561001</v>
      </c>
      <c r="AR290" s="563">
        <v>-99889.600000000006</v>
      </c>
      <c r="AS290" s="563">
        <v>-38279.839999999997</v>
      </c>
      <c r="AT290" s="563">
        <v>-86141.305327423383</v>
      </c>
      <c r="AU290" s="563">
        <v>-13039.28</v>
      </c>
      <c r="AV290" s="563">
        <v>103230.59683794749</v>
      </c>
      <c r="AW290" s="563">
        <v>2923.5779768506468</v>
      </c>
      <c r="AX290" s="556">
        <v>1738958.8462642911</v>
      </c>
      <c r="AY290" s="545"/>
      <c r="AZ290" s="580">
        <v>140900.70406717071</v>
      </c>
      <c r="BA290" s="581">
        <v>602232.40073797817</v>
      </c>
      <c r="BB290" s="574"/>
      <c r="BC290" s="585">
        <v>4634617.8767874567</v>
      </c>
      <c r="BD290" s="563">
        <v>37013.412500000013</v>
      </c>
      <c r="BE290" s="574">
        <v>4671631.2892874563</v>
      </c>
      <c r="BF290" s="594"/>
      <c r="BG290" s="545">
        <v>329.17141109785211</v>
      </c>
      <c r="BH290" s="545">
        <v>93.907643198090682</v>
      </c>
      <c r="BI290" s="545">
        <v>546.10692124105014</v>
      </c>
      <c r="BJ290" s="545">
        <v>561.8986873508353</v>
      </c>
      <c r="BK290" s="545">
        <v>59.410477326968973</v>
      </c>
      <c r="BL290" s="545">
        <v>46.116264916467777</v>
      </c>
      <c r="BM290" s="556">
        <v>1636.611405131265</v>
      </c>
      <c r="BN290" s="545"/>
      <c r="BO290" s="545">
        <v>61.989823805008548</v>
      </c>
      <c r="BP290" s="545">
        <v>0</v>
      </c>
      <c r="BQ290" s="545">
        <v>0</v>
      </c>
      <c r="BR290" s="545">
        <v>93.254212410501196</v>
      </c>
      <c r="BS290" s="545">
        <v>232.88176264137701</v>
      </c>
      <c r="BT290" s="545">
        <v>0</v>
      </c>
      <c r="BU290" s="545">
        <v>0</v>
      </c>
      <c r="BV290" s="545">
        <v>30.808879489892721</v>
      </c>
      <c r="BW290" s="545">
        <v>40.314586068019103</v>
      </c>
      <c r="BX290" s="556">
        <v>459.24926441479857</v>
      </c>
      <c r="BY290" s="555"/>
      <c r="BZ290" s="556">
        <v>2095.860669546063</v>
      </c>
      <c r="CA290" s="556">
        <v>-1548.79</v>
      </c>
      <c r="CB290" s="556">
        <v>547.07066954606319</v>
      </c>
      <c r="CC290" s="600">
        <v>0.26102435028018911</v>
      </c>
      <c r="CD290" s="600"/>
      <c r="CE290" s="545">
        <v>55.870776499999991</v>
      </c>
      <c r="CF290" s="545">
        <v>0</v>
      </c>
      <c r="CG290" s="545">
        <v>19.082814908580971</v>
      </c>
      <c r="CH290" s="545">
        <v>20.137411395599589</v>
      </c>
      <c r="CI290" s="545">
        <v>0</v>
      </c>
      <c r="CJ290" s="556">
        <v>95.091002804180548</v>
      </c>
      <c r="CK290" s="545">
        <v>0</v>
      </c>
      <c r="CL290" s="545">
        <v>-0.98</v>
      </c>
      <c r="CM290" s="545">
        <v>-1.78</v>
      </c>
      <c r="CN290" s="545">
        <v>-0.98</v>
      </c>
      <c r="CO290" s="545">
        <v>-0.01</v>
      </c>
      <c r="CP290" s="545">
        <v>-17.579999999999998</v>
      </c>
      <c r="CQ290" s="545">
        <v>-19.917050268496421</v>
      </c>
      <c r="CR290" s="545">
        <v>372.30749292700068</v>
      </c>
      <c r="CS290" s="545">
        <v>226.8616029193347</v>
      </c>
      <c r="CT290" s="545">
        <v>-29.8</v>
      </c>
      <c r="CU290" s="545">
        <v>-11.42</v>
      </c>
      <c r="CV290" s="545">
        <v>-25.698480109613179</v>
      </c>
      <c r="CW290" s="545">
        <v>-3.89</v>
      </c>
      <c r="CX290" s="545">
        <v>30.796717433755209</v>
      </c>
      <c r="CY290" s="545">
        <v>0.87218913390532438</v>
      </c>
      <c r="CZ290" s="556">
        <v>518.78247203588626</v>
      </c>
      <c r="DA290" s="545"/>
      <c r="DB290" s="556">
        <v>42.034816249155938</v>
      </c>
      <c r="DC290" s="556">
        <v>179.6636040387763</v>
      </c>
      <c r="DD290" s="545">
        <v>0</v>
      </c>
      <c r="DE290" s="554">
        <v>1382.642564674062</v>
      </c>
      <c r="DF290" s="545">
        <v>11.042187500000001</v>
      </c>
      <c r="DG290" s="556">
        <v>1393.6847521740619</v>
      </c>
    </row>
    <row r="291" spans="1:111">
      <c r="A291" s="568">
        <v>927</v>
      </c>
      <c r="B291" s="576">
        <v>1</v>
      </c>
      <c r="C291" s="577">
        <v>28799</v>
      </c>
      <c r="D291" s="546" t="s">
        <v>322</v>
      </c>
      <c r="E291" s="578">
        <v>13115002.58</v>
      </c>
      <c r="F291" s="578">
        <v>2842544.52</v>
      </c>
      <c r="G291" s="578">
        <v>16597535.1</v>
      </c>
      <c r="H291" s="578">
        <v>17283739.199999999</v>
      </c>
      <c r="I291" s="578">
        <v>1668427.2</v>
      </c>
      <c r="J291" s="578">
        <v>1431774.45</v>
      </c>
      <c r="K291" s="579">
        <v>52939023.050000012</v>
      </c>
      <c r="L291" s="545"/>
      <c r="M291" s="578">
        <v>1687119.50644145</v>
      </c>
      <c r="N291" s="578">
        <v>0</v>
      </c>
      <c r="O291" s="578">
        <v>0</v>
      </c>
      <c r="P291" s="578">
        <v>4211924.54</v>
      </c>
      <c r="Q291" s="578">
        <v>440396.71380583709</v>
      </c>
      <c r="R291" s="578">
        <v>0</v>
      </c>
      <c r="S291" s="571">
        <v>0</v>
      </c>
      <c r="T291" s="578">
        <v>891898.12078136904</v>
      </c>
      <c r="U291" s="578">
        <v>1201181.5149999999</v>
      </c>
      <c r="V291" s="572">
        <v>8432520.3960286584</v>
      </c>
      <c r="W291" s="573"/>
      <c r="X291" s="574">
        <v>61371543.446028672</v>
      </c>
      <c r="Y291" s="555">
        <v>-44603603.210000001</v>
      </c>
      <c r="Z291" s="584">
        <v>16767940.236028669</v>
      </c>
      <c r="AA291" s="600">
        <v>0.27322011627057619</v>
      </c>
      <c r="AB291" s="600"/>
      <c r="AC291" s="569">
        <v>0</v>
      </c>
      <c r="AD291" s="569">
        <v>0</v>
      </c>
      <c r="AE291" s="569">
        <v>232615.91386954661</v>
      </c>
      <c r="AF291" s="569">
        <v>604070.86871761619</v>
      </c>
      <c r="AG291" s="569">
        <v>0</v>
      </c>
      <c r="AH291" s="570">
        <v>836686.78258716268</v>
      </c>
      <c r="AI291" s="545"/>
      <c r="AJ291" s="545">
        <v>-28223.02</v>
      </c>
      <c r="AK291" s="545">
        <v>-51262.22</v>
      </c>
      <c r="AL291" s="545">
        <v>-28223.02</v>
      </c>
      <c r="AM291" s="545">
        <v>-287.99</v>
      </c>
      <c r="AN291" s="545">
        <v>-506286.41999999993</v>
      </c>
      <c r="AO291" s="545">
        <v>-1438067.4564</v>
      </c>
      <c r="AP291" s="545">
        <v>1377674.5288266831</v>
      </c>
      <c r="AQ291" s="563">
        <v>253223.49677417841</v>
      </c>
      <c r="AR291" s="563">
        <v>-858210.20000000007</v>
      </c>
      <c r="AS291" s="563">
        <v>-328884.58</v>
      </c>
      <c r="AT291" s="563">
        <v>-380151.19997769193</v>
      </c>
      <c r="AU291" s="563">
        <v>-112028.11</v>
      </c>
      <c r="AV291" s="563">
        <v>947029.93438190152</v>
      </c>
      <c r="AW291" s="563">
        <v>-100429.2533206056</v>
      </c>
      <c r="AX291" s="556">
        <v>-1254125.509715534</v>
      </c>
      <c r="AY291" s="545"/>
      <c r="AZ291" s="580">
        <v>1444865.9012661241</v>
      </c>
      <c r="BA291" s="581">
        <v>2059449.672413531</v>
      </c>
      <c r="BB291" s="574"/>
      <c r="BC291" s="585">
        <v>19854817.082579959</v>
      </c>
      <c r="BD291" s="563">
        <v>-49398.329999999842</v>
      </c>
      <c r="BE291" s="574">
        <v>19805418.752579961</v>
      </c>
      <c r="BF291" s="594"/>
      <c r="BG291" s="545">
        <v>455.39784645300182</v>
      </c>
      <c r="BH291" s="545">
        <v>98.702889683669568</v>
      </c>
      <c r="BI291" s="545">
        <v>576.32331330949</v>
      </c>
      <c r="BJ291" s="545">
        <v>600.15067189832973</v>
      </c>
      <c r="BK291" s="545">
        <v>57.9335115802632</v>
      </c>
      <c r="BL291" s="545">
        <v>49.716116879058298</v>
      </c>
      <c r="BM291" s="556">
        <v>1838.2243498038131</v>
      </c>
      <c r="BN291" s="545"/>
      <c r="BO291" s="545">
        <v>58.582572535207838</v>
      </c>
      <c r="BP291" s="545">
        <v>0</v>
      </c>
      <c r="BQ291" s="545">
        <v>0</v>
      </c>
      <c r="BR291" s="545">
        <v>146.25245807146081</v>
      </c>
      <c r="BS291" s="545">
        <v>15.292083537825521</v>
      </c>
      <c r="BT291" s="545">
        <v>0</v>
      </c>
      <c r="BU291" s="545">
        <v>0</v>
      </c>
      <c r="BV291" s="545">
        <v>30.969760088245049</v>
      </c>
      <c r="BW291" s="545">
        <v>41.709139727073847</v>
      </c>
      <c r="BX291" s="556">
        <v>292.80601395981307</v>
      </c>
      <c r="BY291" s="555"/>
      <c r="BZ291" s="556">
        <v>2131.0303637636262</v>
      </c>
      <c r="CA291" s="556">
        <v>-1548.79</v>
      </c>
      <c r="CB291" s="556">
        <v>582.24036376362619</v>
      </c>
      <c r="CC291" s="600">
        <v>0.27322011627057619</v>
      </c>
      <c r="CD291" s="600"/>
      <c r="CE291" s="545">
        <v>0</v>
      </c>
      <c r="CF291" s="545">
        <v>0</v>
      </c>
      <c r="CG291" s="545">
        <v>8.0772219128978975</v>
      </c>
      <c r="CH291" s="545">
        <v>20.975411254474679</v>
      </c>
      <c r="CI291" s="545">
        <v>0</v>
      </c>
      <c r="CJ291" s="556">
        <v>29.052633167372569</v>
      </c>
      <c r="CK291" s="545">
        <v>0</v>
      </c>
      <c r="CL291" s="545">
        <v>-0.98</v>
      </c>
      <c r="CM291" s="545">
        <v>-1.78</v>
      </c>
      <c r="CN291" s="545">
        <v>-0.98</v>
      </c>
      <c r="CO291" s="545">
        <v>-0.01</v>
      </c>
      <c r="CP291" s="545">
        <v>-17.579999999999998</v>
      </c>
      <c r="CQ291" s="545">
        <v>-49.934631633042812</v>
      </c>
      <c r="CR291" s="545">
        <v>47.837582166973966</v>
      </c>
      <c r="CS291" s="545">
        <v>8.7927878320142518</v>
      </c>
      <c r="CT291" s="545">
        <v>-29.8</v>
      </c>
      <c r="CU291" s="545">
        <v>-11.42</v>
      </c>
      <c r="CV291" s="545">
        <v>-13.20015278230813</v>
      </c>
      <c r="CW291" s="545">
        <v>-3.89</v>
      </c>
      <c r="CX291" s="545">
        <v>32.884125642623061</v>
      </c>
      <c r="CY291" s="545">
        <v>-3.4872479364077091</v>
      </c>
      <c r="CZ291" s="556">
        <v>-43.547536710147376</v>
      </c>
      <c r="DA291" s="545"/>
      <c r="DB291" s="556">
        <v>50.170696943162064</v>
      </c>
      <c r="DC291" s="556">
        <v>71.511152207143695</v>
      </c>
      <c r="DD291" s="545">
        <v>0</v>
      </c>
      <c r="DE291" s="554">
        <v>689.42730937115721</v>
      </c>
      <c r="DF291" s="545">
        <v>-1.7152793499774239</v>
      </c>
      <c r="DG291" s="556">
        <v>687.71203002117977</v>
      </c>
    </row>
    <row r="292" spans="1:111">
      <c r="A292" s="568">
        <v>931</v>
      </c>
      <c r="B292" s="576">
        <v>13</v>
      </c>
      <c r="C292" s="577">
        <v>5764</v>
      </c>
      <c r="D292" s="546" t="s">
        <v>323</v>
      </c>
      <c r="E292" s="578">
        <v>1964559.21</v>
      </c>
      <c r="F292" s="578">
        <v>419704.56</v>
      </c>
      <c r="G292" s="578">
        <v>2271843.7999999998</v>
      </c>
      <c r="H292" s="578">
        <v>2132769.1</v>
      </c>
      <c r="I292" s="578">
        <v>355945.18</v>
      </c>
      <c r="J292" s="578">
        <v>229634.76</v>
      </c>
      <c r="K292" s="579">
        <v>7374456.6099999994</v>
      </c>
      <c r="L292" s="545"/>
      <c r="M292" s="578">
        <v>433641.47375934827</v>
      </c>
      <c r="N292" s="578">
        <v>0</v>
      </c>
      <c r="O292" s="578">
        <v>0</v>
      </c>
      <c r="P292" s="578">
        <v>286539.11</v>
      </c>
      <c r="Q292" s="578">
        <v>1053309.2775909</v>
      </c>
      <c r="R292" s="578">
        <v>0</v>
      </c>
      <c r="S292" s="571">
        <v>0</v>
      </c>
      <c r="T292" s="578">
        <v>173223.81134705021</v>
      </c>
      <c r="U292" s="578">
        <v>262471.55500000011</v>
      </c>
      <c r="V292" s="572">
        <v>2209185.2276972989</v>
      </c>
      <c r="W292" s="573"/>
      <c r="X292" s="574">
        <v>9583641.8376972973</v>
      </c>
      <c r="Y292" s="555">
        <v>-8927225.5600000005</v>
      </c>
      <c r="Z292" s="584">
        <v>656416.27769729681</v>
      </c>
      <c r="AA292" s="600">
        <v>6.8493406662515341E-2</v>
      </c>
      <c r="AB292" s="600"/>
      <c r="AC292" s="569">
        <v>834273.25581599982</v>
      </c>
      <c r="AD292" s="569">
        <v>0</v>
      </c>
      <c r="AE292" s="569">
        <v>83448.905907162916</v>
      </c>
      <c r="AF292" s="569">
        <v>118433.19989444051</v>
      </c>
      <c r="AG292" s="569">
        <v>0</v>
      </c>
      <c r="AH292" s="570">
        <v>1036155.361617603</v>
      </c>
      <c r="AI292" s="545"/>
      <c r="AJ292" s="545">
        <v>-5648.72</v>
      </c>
      <c r="AK292" s="545">
        <v>-10259.92</v>
      </c>
      <c r="AL292" s="545">
        <v>-5648.72</v>
      </c>
      <c r="AM292" s="545">
        <v>-57.64</v>
      </c>
      <c r="AN292" s="545">
        <v>-101331.12</v>
      </c>
      <c r="AO292" s="545">
        <v>-241291.93729999999</v>
      </c>
      <c r="AP292" s="545">
        <v>2423456.0997318858</v>
      </c>
      <c r="AQ292" s="563">
        <v>1386742.7121080479</v>
      </c>
      <c r="AR292" s="563">
        <v>-171767.2</v>
      </c>
      <c r="AS292" s="563">
        <v>-65824.88</v>
      </c>
      <c r="AT292" s="563">
        <v>-144366.40062335361</v>
      </c>
      <c r="AU292" s="563">
        <v>-22421.96</v>
      </c>
      <c r="AV292" s="563">
        <v>225607.00530777001</v>
      </c>
      <c r="AW292" s="563">
        <v>5349.6212242630427</v>
      </c>
      <c r="AX292" s="556">
        <v>3272536.9404486129</v>
      </c>
      <c r="AY292" s="545"/>
      <c r="AZ292" s="580">
        <v>1792868.6170113881</v>
      </c>
      <c r="BA292" s="581">
        <v>932504.65565280057</v>
      </c>
      <c r="BB292" s="574"/>
      <c r="BC292" s="585">
        <v>7690481.8524277005</v>
      </c>
      <c r="BD292" s="563">
        <v>-84745.697249999997</v>
      </c>
      <c r="BE292" s="574">
        <v>7605736.1551777013</v>
      </c>
      <c r="BF292" s="594"/>
      <c r="BG292" s="545">
        <v>340.8326179736294</v>
      </c>
      <c r="BH292" s="545">
        <v>72.814809160305344</v>
      </c>
      <c r="BI292" s="545">
        <v>394.14361554476062</v>
      </c>
      <c r="BJ292" s="545">
        <v>370.0154580152672</v>
      </c>
      <c r="BK292" s="545">
        <v>61.753154059680767</v>
      </c>
      <c r="BL292" s="545">
        <v>39.839479528105478</v>
      </c>
      <c r="BM292" s="556">
        <v>1279.399134281749</v>
      </c>
      <c r="BN292" s="545"/>
      <c r="BO292" s="545">
        <v>75.23273312965793</v>
      </c>
      <c r="BP292" s="545">
        <v>0</v>
      </c>
      <c r="BQ292" s="545">
        <v>0</v>
      </c>
      <c r="BR292" s="545">
        <v>49.711851145038167</v>
      </c>
      <c r="BS292" s="545">
        <v>182.73929174026719</v>
      </c>
      <c r="BT292" s="545">
        <v>0</v>
      </c>
      <c r="BU292" s="545">
        <v>0</v>
      </c>
      <c r="BV292" s="545">
        <v>30.052708422458391</v>
      </c>
      <c r="BW292" s="545">
        <v>45.536355829285228</v>
      </c>
      <c r="BX292" s="556">
        <v>383.27294026670688</v>
      </c>
      <c r="BY292" s="555"/>
      <c r="BZ292" s="556">
        <v>1662.6720745484549</v>
      </c>
      <c r="CA292" s="556">
        <v>-1548.79</v>
      </c>
      <c r="CB292" s="556">
        <v>113.88207454845541</v>
      </c>
      <c r="CC292" s="600">
        <v>6.8493406662515341E-2</v>
      </c>
      <c r="CD292" s="600"/>
      <c r="CE292" s="545">
        <v>144.73859400000001</v>
      </c>
      <c r="CF292" s="545">
        <v>0</v>
      </c>
      <c r="CG292" s="545">
        <v>14.47760338431001</v>
      </c>
      <c r="CH292" s="545">
        <v>20.547050640950811</v>
      </c>
      <c r="CI292" s="545">
        <v>0</v>
      </c>
      <c r="CJ292" s="556">
        <v>179.76324802526079</v>
      </c>
      <c r="CK292" s="545">
        <v>0</v>
      </c>
      <c r="CL292" s="545">
        <v>-0.98000000000000009</v>
      </c>
      <c r="CM292" s="545">
        <v>-1.78</v>
      </c>
      <c r="CN292" s="545">
        <v>-0.98000000000000009</v>
      </c>
      <c r="CO292" s="545">
        <v>-0.01</v>
      </c>
      <c r="CP292" s="545">
        <v>-17.579999999999998</v>
      </c>
      <c r="CQ292" s="545">
        <v>-41.861890579458709</v>
      </c>
      <c r="CR292" s="545">
        <v>420.44692916930711</v>
      </c>
      <c r="CS292" s="545">
        <v>240.5868688598278</v>
      </c>
      <c r="CT292" s="545">
        <v>-29.8</v>
      </c>
      <c r="CU292" s="545">
        <v>-11.42</v>
      </c>
      <c r="CV292" s="545">
        <v>-25.046218012379189</v>
      </c>
      <c r="CW292" s="545">
        <v>-3.89</v>
      </c>
      <c r="CX292" s="545">
        <v>39.140701822999652</v>
      </c>
      <c r="CY292" s="545">
        <v>0.92810916451475411</v>
      </c>
      <c r="CZ292" s="556">
        <v>567.75450042481145</v>
      </c>
      <c r="DA292" s="545"/>
      <c r="DB292" s="556">
        <v>311.04590857241288</v>
      </c>
      <c r="DC292" s="556">
        <v>161.78082159139501</v>
      </c>
      <c r="DD292" s="545">
        <v>0</v>
      </c>
      <c r="DE292" s="554">
        <v>1334.226553162335</v>
      </c>
      <c r="DF292" s="545">
        <v>-14.702584533310199</v>
      </c>
      <c r="DG292" s="556">
        <v>1319.5239686290249</v>
      </c>
    </row>
    <row r="293" spans="1:111">
      <c r="A293" s="568">
        <v>934</v>
      </c>
      <c r="B293" s="576">
        <v>14</v>
      </c>
      <c r="C293" s="577">
        <v>2607</v>
      </c>
      <c r="D293" s="546" t="s">
        <v>324</v>
      </c>
      <c r="E293" s="578">
        <v>627941.30000000005</v>
      </c>
      <c r="F293" s="578">
        <v>143081.1</v>
      </c>
      <c r="G293" s="578">
        <v>1340224.3999999999</v>
      </c>
      <c r="H293" s="578">
        <v>1398764.15</v>
      </c>
      <c r="I293" s="578">
        <v>158486.54</v>
      </c>
      <c r="J293" s="578">
        <v>112751.7</v>
      </c>
      <c r="K293" s="579">
        <v>3781249.19</v>
      </c>
      <c r="L293" s="545"/>
      <c r="M293" s="578">
        <v>126212.93332943</v>
      </c>
      <c r="N293" s="578">
        <v>0</v>
      </c>
      <c r="O293" s="578">
        <v>0</v>
      </c>
      <c r="P293" s="578">
        <v>150282.75</v>
      </c>
      <c r="Q293" s="578">
        <v>242318.58569872921</v>
      </c>
      <c r="R293" s="578">
        <v>0</v>
      </c>
      <c r="S293" s="571">
        <v>0</v>
      </c>
      <c r="T293" s="578">
        <v>64797.457950090749</v>
      </c>
      <c r="U293" s="578">
        <v>86652.085000000006</v>
      </c>
      <c r="V293" s="572">
        <v>670263.81197824993</v>
      </c>
      <c r="W293" s="573"/>
      <c r="X293" s="574">
        <v>4451513.0019782502</v>
      </c>
      <c r="Y293" s="555">
        <v>-4037695.53</v>
      </c>
      <c r="Z293" s="584">
        <v>413817.47197825043</v>
      </c>
      <c r="AA293" s="600">
        <v>9.2961083522467555E-2</v>
      </c>
      <c r="AB293" s="600"/>
      <c r="AC293" s="569">
        <v>108042.8486445</v>
      </c>
      <c r="AD293" s="569">
        <v>0</v>
      </c>
      <c r="AE293" s="569">
        <v>33070.35713276203</v>
      </c>
      <c r="AF293" s="569">
        <v>48971.379922693282</v>
      </c>
      <c r="AG293" s="569">
        <v>0</v>
      </c>
      <c r="AH293" s="570">
        <v>190084.58569995529</v>
      </c>
      <c r="AI293" s="545"/>
      <c r="AJ293" s="545">
        <v>-2554.86</v>
      </c>
      <c r="AK293" s="545">
        <v>-4640.46</v>
      </c>
      <c r="AL293" s="545">
        <v>-2554.86</v>
      </c>
      <c r="AM293" s="545">
        <v>-26.07</v>
      </c>
      <c r="AN293" s="545">
        <v>-45831.06</v>
      </c>
      <c r="AO293" s="545">
        <v>-70969.134999999995</v>
      </c>
      <c r="AP293" s="545">
        <v>387817.17312497692</v>
      </c>
      <c r="AQ293" s="563">
        <v>-11289.54567844088</v>
      </c>
      <c r="AR293" s="563">
        <v>-77688.600000000006</v>
      </c>
      <c r="AS293" s="563">
        <v>-29771.94</v>
      </c>
      <c r="AT293" s="563">
        <v>-40449.597883975221</v>
      </c>
      <c r="AU293" s="563">
        <v>-10141.23</v>
      </c>
      <c r="AV293" s="563">
        <v>63438.521688261397</v>
      </c>
      <c r="AW293" s="563">
        <v>6735.776567523877</v>
      </c>
      <c r="AX293" s="556">
        <v>162074.11281834601</v>
      </c>
      <c r="AY293" s="545"/>
      <c r="AZ293" s="580">
        <v>1127521.6166499041</v>
      </c>
      <c r="BA293" s="581">
        <v>334333.12314697681</v>
      </c>
      <c r="BB293" s="574"/>
      <c r="BC293" s="585">
        <v>2227830.9102934329</v>
      </c>
      <c r="BD293" s="563">
        <v>128972.75</v>
      </c>
      <c r="BE293" s="574">
        <v>2356803.6602934329</v>
      </c>
      <c r="BF293" s="594"/>
      <c r="BG293" s="545">
        <v>240.8673954737246</v>
      </c>
      <c r="BH293" s="545">
        <v>54.88342922899885</v>
      </c>
      <c r="BI293" s="545">
        <v>514.08684311469131</v>
      </c>
      <c r="BJ293" s="545">
        <v>536.54167625623313</v>
      </c>
      <c r="BK293" s="545">
        <v>60.792688914461067</v>
      </c>
      <c r="BL293" s="545">
        <v>43.249597238204842</v>
      </c>
      <c r="BM293" s="556">
        <v>1450.4216302263139</v>
      </c>
      <c r="BN293" s="545"/>
      <c r="BO293" s="545">
        <v>48.413092953367872</v>
      </c>
      <c r="BP293" s="545">
        <v>0</v>
      </c>
      <c r="BQ293" s="545">
        <v>0</v>
      </c>
      <c r="BR293" s="545">
        <v>57.645857307249713</v>
      </c>
      <c r="BS293" s="545">
        <v>92.949208169823237</v>
      </c>
      <c r="BT293" s="545">
        <v>0</v>
      </c>
      <c r="BU293" s="545">
        <v>0</v>
      </c>
      <c r="BV293" s="545">
        <v>24.85518141545483</v>
      </c>
      <c r="BW293" s="545">
        <v>33.23823743766782</v>
      </c>
      <c r="BX293" s="556">
        <v>257.10157728356347</v>
      </c>
      <c r="BY293" s="555"/>
      <c r="BZ293" s="556">
        <v>1707.523207509877</v>
      </c>
      <c r="CA293" s="556">
        <v>-1548.79</v>
      </c>
      <c r="CB293" s="556">
        <v>158.73320750987739</v>
      </c>
      <c r="CC293" s="600">
        <v>9.2961083522467569E-2</v>
      </c>
      <c r="CD293" s="600"/>
      <c r="CE293" s="545">
        <v>41.443363499999997</v>
      </c>
      <c r="CF293" s="545">
        <v>0</v>
      </c>
      <c r="CG293" s="545">
        <v>12.685215624381289</v>
      </c>
      <c r="CH293" s="545">
        <v>18.784572275678279</v>
      </c>
      <c r="CI293" s="545">
        <v>0</v>
      </c>
      <c r="CJ293" s="556">
        <v>72.913151400059576</v>
      </c>
      <c r="CK293" s="545">
        <v>0</v>
      </c>
      <c r="CL293" s="545">
        <v>-0.98000000000000009</v>
      </c>
      <c r="CM293" s="545">
        <v>-1.78</v>
      </c>
      <c r="CN293" s="545">
        <v>-0.98000000000000009</v>
      </c>
      <c r="CO293" s="545">
        <v>-0.01</v>
      </c>
      <c r="CP293" s="545">
        <v>-17.579999999999998</v>
      </c>
      <c r="CQ293" s="545">
        <v>-27.222529727656308</v>
      </c>
      <c r="CR293" s="545">
        <v>148.75994366128759</v>
      </c>
      <c r="CS293" s="545">
        <v>-4.3304739848258071</v>
      </c>
      <c r="CT293" s="545">
        <v>-29.8</v>
      </c>
      <c r="CU293" s="545">
        <v>-11.42</v>
      </c>
      <c r="CV293" s="545">
        <v>-15.515764435740399</v>
      </c>
      <c r="CW293" s="545">
        <v>-3.89</v>
      </c>
      <c r="CX293" s="545">
        <v>24.33391702656747</v>
      </c>
      <c r="CY293" s="545">
        <v>2.5837271068369301</v>
      </c>
      <c r="CZ293" s="556">
        <v>62.168819646469508</v>
      </c>
      <c r="DA293" s="545"/>
      <c r="DB293" s="556">
        <v>432.49774324890842</v>
      </c>
      <c r="DC293" s="556">
        <v>128.24438939277971</v>
      </c>
      <c r="DD293" s="545">
        <v>0</v>
      </c>
      <c r="DE293" s="554">
        <v>854.55731119809468</v>
      </c>
      <c r="DF293" s="545">
        <v>49.471710778672801</v>
      </c>
      <c r="DG293" s="556">
        <v>904.02902197676747</v>
      </c>
    </row>
    <row r="294" spans="1:111">
      <c r="A294" s="568">
        <v>935</v>
      </c>
      <c r="B294" s="576">
        <v>8</v>
      </c>
      <c r="C294" s="577">
        <v>2831</v>
      </c>
      <c r="D294" s="546" t="s">
        <v>325</v>
      </c>
      <c r="E294" s="578">
        <v>592058.94000000006</v>
      </c>
      <c r="F294" s="578">
        <v>152619.84</v>
      </c>
      <c r="G294" s="578">
        <v>1086889.3</v>
      </c>
      <c r="H294" s="578">
        <v>1260272.6499999999</v>
      </c>
      <c r="I294" s="578">
        <v>177305.5</v>
      </c>
      <c r="J294" s="578">
        <v>122821.89</v>
      </c>
      <c r="K294" s="579">
        <v>3391968.12</v>
      </c>
      <c r="L294" s="545"/>
      <c r="M294" s="578">
        <v>251244.961212975</v>
      </c>
      <c r="N294" s="578">
        <v>0</v>
      </c>
      <c r="O294" s="578">
        <v>0</v>
      </c>
      <c r="P294" s="578">
        <v>384723.84</v>
      </c>
      <c r="Q294" s="578">
        <v>314306.34783246362</v>
      </c>
      <c r="R294" s="578">
        <v>0</v>
      </c>
      <c r="S294" s="571">
        <v>0</v>
      </c>
      <c r="T294" s="578">
        <v>91428.96912138442</v>
      </c>
      <c r="U294" s="578">
        <v>160098.845</v>
      </c>
      <c r="V294" s="572">
        <v>1201802.9631668229</v>
      </c>
      <c r="W294" s="573"/>
      <c r="X294" s="574">
        <v>4593771.0831668228</v>
      </c>
      <c r="Y294" s="555">
        <v>-4384624.49</v>
      </c>
      <c r="Z294" s="584">
        <v>209146.5931668226</v>
      </c>
      <c r="AA294" s="600">
        <v>4.552830112349493E-2</v>
      </c>
      <c r="AB294" s="600"/>
      <c r="AC294" s="569">
        <v>122727.988922</v>
      </c>
      <c r="AD294" s="569">
        <v>0</v>
      </c>
      <c r="AE294" s="569">
        <v>37272.708846263697</v>
      </c>
      <c r="AF294" s="569">
        <v>54988.523057810577</v>
      </c>
      <c r="AG294" s="569">
        <v>0</v>
      </c>
      <c r="AH294" s="570">
        <v>214989.22082607431</v>
      </c>
      <c r="AI294" s="545"/>
      <c r="AJ294" s="545">
        <v>-2774.38</v>
      </c>
      <c r="AK294" s="545">
        <v>-5039.18</v>
      </c>
      <c r="AL294" s="545">
        <v>-2774.38</v>
      </c>
      <c r="AM294" s="545">
        <v>-28.31</v>
      </c>
      <c r="AN294" s="545">
        <v>-49768.98</v>
      </c>
      <c r="AO294" s="545">
        <v>-97150.238800000006</v>
      </c>
      <c r="AP294" s="545">
        <v>51133.37343081351</v>
      </c>
      <c r="AQ294" s="563">
        <v>15340.917986386699</v>
      </c>
      <c r="AR294" s="563">
        <v>-84363.8</v>
      </c>
      <c r="AS294" s="563">
        <v>-32330.02</v>
      </c>
      <c r="AT294" s="563">
        <v>-27894.035948307621</v>
      </c>
      <c r="AU294" s="563">
        <v>-11012.59</v>
      </c>
      <c r="AV294" s="563">
        <v>151115.4826891569</v>
      </c>
      <c r="AW294" s="563">
        <v>16690.265287129081</v>
      </c>
      <c r="AX294" s="556">
        <v>-78855.875354821401</v>
      </c>
      <c r="AY294" s="545"/>
      <c r="AZ294" s="580">
        <v>960475.81928575388</v>
      </c>
      <c r="BA294" s="581">
        <v>397720.63431014301</v>
      </c>
      <c r="BB294" s="574"/>
      <c r="BC294" s="585">
        <v>1703476.392233972</v>
      </c>
      <c r="BD294" s="563">
        <v>734049.29</v>
      </c>
      <c r="BE294" s="574">
        <v>2437525.682233972</v>
      </c>
      <c r="BF294" s="594"/>
      <c r="BG294" s="545">
        <v>209.13420699399509</v>
      </c>
      <c r="BH294" s="545">
        <v>53.910222536206277</v>
      </c>
      <c r="BI294" s="545">
        <v>383.92416107382547</v>
      </c>
      <c r="BJ294" s="545">
        <v>445.168721299894</v>
      </c>
      <c r="BK294" s="545">
        <v>62.629989403037797</v>
      </c>
      <c r="BL294" s="545">
        <v>43.384630872483207</v>
      </c>
      <c r="BM294" s="556">
        <v>1198.1519321794419</v>
      </c>
      <c r="BN294" s="545"/>
      <c r="BO294" s="545">
        <v>88.747778598719535</v>
      </c>
      <c r="BP294" s="545">
        <v>0</v>
      </c>
      <c r="BQ294" s="545">
        <v>0</v>
      </c>
      <c r="BR294" s="545">
        <v>135.8967997174143</v>
      </c>
      <c r="BS294" s="545">
        <v>111.023082950358</v>
      </c>
      <c r="BT294" s="545">
        <v>0</v>
      </c>
      <c r="BU294" s="545">
        <v>0</v>
      </c>
      <c r="BV294" s="545">
        <v>32.295644338178882</v>
      </c>
      <c r="BW294" s="545">
        <v>56.552046979865771</v>
      </c>
      <c r="BX294" s="556">
        <v>424.51535258453652</v>
      </c>
      <c r="BY294" s="555"/>
      <c r="BZ294" s="556">
        <v>1622.6672847639779</v>
      </c>
      <c r="CA294" s="556">
        <v>-1548.79</v>
      </c>
      <c r="CB294" s="556">
        <v>73.877284763978295</v>
      </c>
      <c r="CC294" s="600">
        <v>4.5528301123494923E-2</v>
      </c>
      <c r="CD294" s="600"/>
      <c r="CE294" s="545">
        <v>43.351461999999998</v>
      </c>
      <c r="CF294" s="545">
        <v>0</v>
      </c>
      <c r="CG294" s="545">
        <v>13.165916229694</v>
      </c>
      <c r="CH294" s="545">
        <v>19.423710016888229</v>
      </c>
      <c r="CI294" s="545">
        <v>0</v>
      </c>
      <c r="CJ294" s="556">
        <v>75.941088246582225</v>
      </c>
      <c r="CK294" s="545">
        <v>0</v>
      </c>
      <c r="CL294" s="545">
        <v>-0.98000000000000009</v>
      </c>
      <c r="CM294" s="545">
        <v>-1.78</v>
      </c>
      <c r="CN294" s="545">
        <v>-0.98000000000000009</v>
      </c>
      <c r="CO294" s="545">
        <v>-0.01</v>
      </c>
      <c r="CP294" s="545">
        <v>-17.579999999999998</v>
      </c>
      <c r="CQ294" s="545">
        <v>-34.316580289650297</v>
      </c>
      <c r="CR294" s="545">
        <v>18.061947520598199</v>
      </c>
      <c r="CS294" s="545">
        <v>5.4189042692994356</v>
      </c>
      <c r="CT294" s="545">
        <v>-29.8</v>
      </c>
      <c r="CU294" s="545">
        <v>-11.42</v>
      </c>
      <c r="CV294" s="545">
        <v>-9.8530681555307744</v>
      </c>
      <c r="CW294" s="545">
        <v>-3.89</v>
      </c>
      <c r="CX294" s="545">
        <v>53.37883528405402</v>
      </c>
      <c r="CY294" s="545">
        <v>5.8955370141748773</v>
      </c>
      <c r="CZ294" s="556">
        <v>-27.85442435705454</v>
      </c>
      <c r="DA294" s="545"/>
      <c r="DB294" s="556">
        <v>339.27086516628538</v>
      </c>
      <c r="DC294" s="556">
        <v>140.48768432007881</v>
      </c>
      <c r="DD294" s="545">
        <v>0</v>
      </c>
      <c r="DE294" s="554">
        <v>601.72249813987014</v>
      </c>
      <c r="DF294" s="545">
        <v>259.28975273754861</v>
      </c>
      <c r="DG294" s="556">
        <v>861.01225087741875</v>
      </c>
    </row>
    <row r="295" spans="1:111">
      <c r="A295" s="568">
        <v>936</v>
      </c>
      <c r="B295" s="576">
        <v>6</v>
      </c>
      <c r="C295" s="577">
        <v>6190</v>
      </c>
      <c r="D295" s="546" t="s">
        <v>326</v>
      </c>
      <c r="E295" s="578">
        <v>1901765.08</v>
      </c>
      <c r="F295" s="578">
        <v>381549.6</v>
      </c>
      <c r="G295" s="578">
        <v>2549695.2000000002</v>
      </c>
      <c r="H295" s="578">
        <v>2631338.5</v>
      </c>
      <c r="I295" s="578">
        <v>381715.92</v>
      </c>
      <c r="J295" s="578">
        <v>251668.68</v>
      </c>
      <c r="K295" s="579">
        <v>8097732.9800000004</v>
      </c>
      <c r="L295" s="545"/>
      <c r="M295" s="578">
        <v>390253.09903940401</v>
      </c>
      <c r="N295" s="578">
        <v>0</v>
      </c>
      <c r="O295" s="578">
        <v>0</v>
      </c>
      <c r="P295" s="578">
        <v>480904.8</v>
      </c>
      <c r="Q295" s="578">
        <v>980747.8405684873</v>
      </c>
      <c r="R295" s="578">
        <v>0</v>
      </c>
      <c r="S295" s="571">
        <v>0</v>
      </c>
      <c r="T295" s="578">
        <v>200137.85616096639</v>
      </c>
      <c r="U295" s="578">
        <v>258132.66250000001</v>
      </c>
      <c r="V295" s="572">
        <v>2310176.2582688578</v>
      </c>
      <c r="W295" s="573"/>
      <c r="X295" s="574">
        <v>10407909.23826886</v>
      </c>
      <c r="Y295" s="555">
        <v>-9587010.0999999996</v>
      </c>
      <c r="Z295" s="584">
        <v>820899.13826885819</v>
      </c>
      <c r="AA295" s="600">
        <v>7.8872626526228035E-2</v>
      </c>
      <c r="AB295" s="600"/>
      <c r="AC295" s="569">
        <v>669730.44831000001</v>
      </c>
      <c r="AD295" s="569">
        <v>0</v>
      </c>
      <c r="AE295" s="569">
        <v>86783.600561661267</v>
      </c>
      <c r="AF295" s="569">
        <v>139361.4294510927</v>
      </c>
      <c r="AG295" s="569">
        <v>0</v>
      </c>
      <c r="AH295" s="570">
        <v>895875.47832275403</v>
      </c>
      <c r="AI295" s="545"/>
      <c r="AJ295" s="545">
        <v>-6066.2</v>
      </c>
      <c r="AK295" s="545">
        <v>-11018.2</v>
      </c>
      <c r="AL295" s="545">
        <v>-6066.2</v>
      </c>
      <c r="AM295" s="545">
        <v>-61.9</v>
      </c>
      <c r="AN295" s="545">
        <v>-108820.2</v>
      </c>
      <c r="AO295" s="545">
        <v>-168071.11499999999</v>
      </c>
      <c r="AP295" s="545">
        <v>2013081.728832264</v>
      </c>
      <c r="AQ295" s="563">
        <v>678764.77383592864</v>
      </c>
      <c r="AR295" s="563">
        <v>-184462</v>
      </c>
      <c r="AS295" s="563">
        <v>-70689.8</v>
      </c>
      <c r="AT295" s="563">
        <v>-133268.82308771869</v>
      </c>
      <c r="AU295" s="563">
        <v>-24079.1</v>
      </c>
      <c r="AV295" s="563">
        <v>248642.81072484999</v>
      </c>
      <c r="AW295" s="563">
        <v>19230.258832735501</v>
      </c>
      <c r="AX295" s="556">
        <v>2247116.0341380602</v>
      </c>
      <c r="AY295" s="545"/>
      <c r="AZ295" s="580">
        <v>2274594.6448726919</v>
      </c>
      <c r="BA295" s="581">
        <v>1060455.1768096599</v>
      </c>
      <c r="BB295" s="574"/>
      <c r="BC295" s="585">
        <v>7298940.4724120237</v>
      </c>
      <c r="BD295" s="563">
        <v>157152.41250000001</v>
      </c>
      <c r="BE295" s="574">
        <v>7456092.8849120233</v>
      </c>
      <c r="BF295" s="594"/>
      <c r="BG295" s="545">
        <v>307.23183844911148</v>
      </c>
      <c r="BH295" s="545">
        <v>61.639676898222937</v>
      </c>
      <c r="BI295" s="545">
        <v>411.90552504038777</v>
      </c>
      <c r="BJ295" s="545">
        <v>425.09507269789992</v>
      </c>
      <c r="BK295" s="545">
        <v>61.666546042003233</v>
      </c>
      <c r="BL295" s="545">
        <v>40.65729886914378</v>
      </c>
      <c r="BM295" s="556">
        <v>1308.195957996769</v>
      </c>
      <c r="BN295" s="545"/>
      <c r="BO295" s="545">
        <v>63.045734901357683</v>
      </c>
      <c r="BP295" s="545">
        <v>0</v>
      </c>
      <c r="BQ295" s="545">
        <v>0</v>
      </c>
      <c r="BR295" s="545">
        <v>77.690597738287565</v>
      </c>
      <c r="BS295" s="545">
        <v>158.44068506760701</v>
      </c>
      <c r="BT295" s="545">
        <v>0</v>
      </c>
      <c r="BU295" s="545">
        <v>0</v>
      </c>
      <c r="BV295" s="545">
        <v>32.332448491270817</v>
      </c>
      <c r="BW295" s="545">
        <v>41.701560985460418</v>
      </c>
      <c r="BX295" s="556">
        <v>373.2110271839835</v>
      </c>
      <c r="BY295" s="555"/>
      <c r="BZ295" s="556">
        <v>1681.4069851807519</v>
      </c>
      <c r="CA295" s="556">
        <v>-1548.79</v>
      </c>
      <c r="CB295" s="556">
        <v>132.61698518075249</v>
      </c>
      <c r="CC295" s="600">
        <v>7.8872626526228035E-2</v>
      </c>
      <c r="CD295" s="600"/>
      <c r="CE295" s="545">
        <v>108.195549</v>
      </c>
      <c r="CF295" s="545">
        <v>0</v>
      </c>
      <c r="CG295" s="545">
        <v>14.01996778055917</v>
      </c>
      <c r="CH295" s="545">
        <v>22.513962754619179</v>
      </c>
      <c r="CI295" s="545">
        <v>0</v>
      </c>
      <c r="CJ295" s="556">
        <v>144.7294795351784</v>
      </c>
      <c r="CK295" s="545">
        <v>0</v>
      </c>
      <c r="CL295" s="545">
        <v>-0.98</v>
      </c>
      <c r="CM295" s="545">
        <v>-1.78</v>
      </c>
      <c r="CN295" s="545">
        <v>-0.98</v>
      </c>
      <c r="CO295" s="545">
        <v>-0.01</v>
      </c>
      <c r="CP295" s="545">
        <v>-17.579999999999998</v>
      </c>
      <c r="CQ295" s="545">
        <v>-27.152037964458799</v>
      </c>
      <c r="CR295" s="545">
        <v>325.21514197613322</v>
      </c>
      <c r="CS295" s="545">
        <v>109.655052315982</v>
      </c>
      <c r="CT295" s="545">
        <v>-29.8</v>
      </c>
      <c r="CU295" s="545">
        <v>-11.42</v>
      </c>
      <c r="CV295" s="545">
        <v>-21.52969678315327</v>
      </c>
      <c r="CW295" s="545">
        <v>-3.890000000000001</v>
      </c>
      <c r="CX295" s="545">
        <v>40.168466999168018</v>
      </c>
      <c r="CY295" s="545">
        <v>3.1066654010881272</v>
      </c>
      <c r="CZ295" s="556">
        <v>363.02359194475918</v>
      </c>
      <c r="DA295" s="545"/>
      <c r="DB295" s="556">
        <v>367.46278592450602</v>
      </c>
      <c r="DC295" s="556">
        <v>171.31747605971901</v>
      </c>
      <c r="DD295" s="545">
        <v>0</v>
      </c>
      <c r="DE295" s="554">
        <v>1179.1503186449149</v>
      </c>
      <c r="DF295" s="545">
        <v>25.388111873990312</v>
      </c>
      <c r="DG295" s="556">
        <v>1204.538430518905</v>
      </c>
    </row>
    <row r="296" spans="1:111">
      <c r="A296" s="568">
        <v>946</v>
      </c>
      <c r="B296" s="576">
        <v>15</v>
      </c>
      <c r="C296" s="577">
        <v>6210</v>
      </c>
      <c r="D296" s="546" t="s">
        <v>327</v>
      </c>
      <c r="E296" s="578">
        <v>3211471.22</v>
      </c>
      <c r="F296" s="578">
        <v>562785.66</v>
      </c>
      <c r="G296" s="578">
        <v>3652928.7</v>
      </c>
      <c r="H296" s="578">
        <v>3628477.3</v>
      </c>
      <c r="I296" s="578">
        <v>356998.48</v>
      </c>
      <c r="J296" s="578">
        <v>272067.27</v>
      </c>
      <c r="K296" s="579">
        <v>11684728.630000001</v>
      </c>
      <c r="L296" s="545"/>
      <c r="M296" s="578">
        <v>247139.25086219751</v>
      </c>
      <c r="N296" s="578">
        <v>140086.42199999999</v>
      </c>
      <c r="O296" s="578">
        <v>1517390.2134</v>
      </c>
      <c r="P296" s="578">
        <v>827557.01</v>
      </c>
      <c r="Q296" s="578">
        <v>659844.23151622049</v>
      </c>
      <c r="R296" s="578">
        <v>0</v>
      </c>
      <c r="S296" s="571">
        <v>158990.29999999999</v>
      </c>
      <c r="T296" s="578">
        <v>161974.592817247</v>
      </c>
      <c r="U296" s="578">
        <v>162236.85</v>
      </c>
      <c r="V296" s="572">
        <v>3875218.8705956652</v>
      </c>
      <c r="W296" s="573"/>
      <c r="X296" s="574">
        <v>15559947.500595661</v>
      </c>
      <c r="Y296" s="555">
        <v>-9617985.9000000004</v>
      </c>
      <c r="Z296" s="584">
        <v>5941961.6005956642</v>
      </c>
      <c r="AA296" s="600">
        <v>0.3818754273025789</v>
      </c>
      <c r="AB296" s="600"/>
      <c r="AC296" s="569">
        <v>170008.5618</v>
      </c>
      <c r="AD296" s="569">
        <v>0</v>
      </c>
      <c r="AE296" s="569">
        <v>73166.599517365845</v>
      </c>
      <c r="AF296" s="569">
        <v>121616.2979693042</v>
      </c>
      <c r="AG296" s="569">
        <v>0</v>
      </c>
      <c r="AH296" s="570">
        <v>364791.45928667003</v>
      </c>
      <c r="AI296" s="545"/>
      <c r="AJ296" s="545">
        <v>-6085.8</v>
      </c>
      <c r="AK296" s="545">
        <v>-11053.8</v>
      </c>
      <c r="AL296" s="545">
        <v>-6085.8</v>
      </c>
      <c r="AM296" s="545">
        <v>-62.1</v>
      </c>
      <c r="AN296" s="545">
        <v>-109171.8</v>
      </c>
      <c r="AO296" s="545">
        <v>-90517.052500000005</v>
      </c>
      <c r="AP296" s="545">
        <v>-143352.98486907969</v>
      </c>
      <c r="AQ296" s="563">
        <v>-26573.333463256389</v>
      </c>
      <c r="AR296" s="563">
        <v>-185058</v>
      </c>
      <c r="AS296" s="563">
        <v>-70918.2</v>
      </c>
      <c r="AT296" s="563">
        <v>-167877.80210431019</v>
      </c>
      <c r="AU296" s="563">
        <v>-24156.9</v>
      </c>
      <c r="AV296" s="563">
        <v>203622.59700878951</v>
      </c>
      <c r="AW296" s="563">
        <v>-33566.595295090687</v>
      </c>
      <c r="AX296" s="556">
        <v>-670857.57122294744</v>
      </c>
      <c r="AY296" s="545"/>
      <c r="AZ296" s="580">
        <v>2222680.7005851059</v>
      </c>
      <c r="BA296" s="581">
        <v>916628.92097521015</v>
      </c>
      <c r="BB296" s="574"/>
      <c r="BC296" s="585">
        <v>8775205.110219704</v>
      </c>
      <c r="BD296" s="563">
        <v>-160067.54999999999</v>
      </c>
      <c r="BE296" s="574">
        <v>8615137.5602197032</v>
      </c>
      <c r="BF296" s="594"/>
      <c r="BG296" s="545">
        <v>517.14512399355885</v>
      </c>
      <c r="BH296" s="545">
        <v>90.625710144927538</v>
      </c>
      <c r="BI296" s="545">
        <v>588.23328502415461</v>
      </c>
      <c r="BJ296" s="545">
        <v>584.29586151368756</v>
      </c>
      <c r="BK296" s="545">
        <v>57.487677938808368</v>
      </c>
      <c r="BL296" s="545">
        <v>43.811154589371966</v>
      </c>
      <c r="BM296" s="556">
        <v>1881.598813204509</v>
      </c>
      <c r="BN296" s="545"/>
      <c r="BO296" s="545">
        <v>39.796980815168681</v>
      </c>
      <c r="BP296" s="545">
        <v>22.558199999999999</v>
      </c>
      <c r="BQ296" s="545">
        <v>244.3462501449275</v>
      </c>
      <c r="BR296" s="545">
        <v>133.26199838969401</v>
      </c>
      <c r="BS296" s="545">
        <v>106.25510974496299</v>
      </c>
      <c r="BT296" s="545">
        <v>0</v>
      </c>
      <c r="BU296" s="545">
        <v>25.60230273752013</v>
      </c>
      <c r="BV296" s="545">
        <v>26.082865187962479</v>
      </c>
      <c r="BW296" s="545">
        <v>26.125096618357489</v>
      </c>
      <c r="BX296" s="556">
        <v>624.02880363859344</v>
      </c>
      <c r="BY296" s="555"/>
      <c r="BZ296" s="556">
        <v>2505.6276168431018</v>
      </c>
      <c r="CA296" s="556">
        <v>-1548.79</v>
      </c>
      <c r="CB296" s="556">
        <v>956.83761684310218</v>
      </c>
      <c r="CC296" s="600">
        <v>0.38187542730257901</v>
      </c>
      <c r="CD296" s="600"/>
      <c r="CE296" s="545">
        <v>27.376580000000001</v>
      </c>
      <c r="CF296" s="545">
        <v>0</v>
      </c>
      <c r="CG296" s="545">
        <v>11.78206111390754</v>
      </c>
      <c r="CH296" s="545">
        <v>19.583944922593268</v>
      </c>
      <c r="CI296" s="545">
        <v>0</v>
      </c>
      <c r="CJ296" s="556">
        <v>58.742586036500811</v>
      </c>
      <c r="CK296" s="545">
        <v>0</v>
      </c>
      <c r="CL296" s="545">
        <v>-0.98</v>
      </c>
      <c r="CM296" s="545">
        <v>-1.78</v>
      </c>
      <c r="CN296" s="545">
        <v>-0.98</v>
      </c>
      <c r="CO296" s="545">
        <v>-0.01</v>
      </c>
      <c r="CP296" s="545">
        <v>-17.579999999999998</v>
      </c>
      <c r="CQ296" s="545">
        <v>-14.576014895330109</v>
      </c>
      <c r="CR296" s="545">
        <v>-23.084216565069191</v>
      </c>
      <c r="CS296" s="545">
        <v>-4.2791197203311411</v>
      </c>
      <c r="CT296" s="545">
        <v>-29.8</v>
      </c>
      <c r="CU296" s="545">
        <v>-11.42</v>
      </c>
      <c r="CV296" s="545">
        <v>-27.033462496668321</v>
      </c>
      <c r="CW296" s="545">
        <v>-3.89</v>
      </c>
      <c r="CX296" s="545">
        <v>32.789468117357401</v>
      </c>
      <c r="CY296" s="545">
        <v>-5.405248839789162</v>
      </c>
      <c r="CZ296" s="556">
        <v>-108.0285943998305</v>
      </c>
      <c r="DA296" s="545"/>
      <c r="DB296" s="556">
        <v>357.91959751773049</v>
      </c>
      <c r="DC296" s="556">
        <v>147.60530128425279</v>
      </c>
      <c r="DD296" s="545">
        <v>0</v>
      </c>
      <c r="DE296" s="554">
        <v>1413.076507281756</v>
      </c>
      <c r="DF296" s="545">
        <v>-25.775772946859899</v>
      </c>
      <c r="DG296" s="556">
        <v>1387.3007343348961</v>
      </c>
    </row>
    <row r="297" spans="1:111">
      <c r="A297" s="568">
        <v>976</v>
      </c>
      <c r="B297" s="576">
        <v>19</v>
      </c>
      <c r="C297" s="577">
        <v>3721</v>
      </c>
      <c r="D297" s="546" t="s">
        <v>328</v>
      </c>
      <c r="E297" s="578">
        <v>986764.9</v>
      </c>
      <c r="F297" s="578">
        <v>267084.71999999997</v>
      </c>
      <c r="G297" s="578">
        <v>1233987.1000000001</v>
      </c>
      <c r="H297" s="578">
        <v>1689596.3</v>
      </c>
      <c r="I297" s="578">
        <v>232428.2</v>
      </c>
      <c r="J297" s="578">
        <v>147351.84</v>
      </c>
      <c r="K297" s="579">
        <v>4557213.0600000015</v>
      </c>
      <c r="L297" s="545"/>
      <c r="M297" s="578">
        <v>295118.06468004832</v>
      </c>
      <c r="N297" s="578">
        <v>0</v>
      </c>
      <c r="O297" s="578">
        <v>0</v>
      </c>
      <c r="P297" s="578">
        <v>300565.5</v>
      </c>
      <c r="Q297" s="578">
        <v>1713161.9455025429</v>
      </c>
      <c r="R297" s="578">
        <v>0</v>
      </c>
      <c r="S297" s="571">
        <v>0</v>
      </c>
      <c r="T297" s="578">
        <v>119431.4975742723</v>
      </c>
      <c r="U297" s="578">
        <v>191414.33</v>
      </c>
      <c r="V297" s="572">
        <v>2619691.3377568629</v>
      </c>
      <c r="W297" s="573"/>
      <c r="X297" s="574">
        <v>7176904.3977568634</v>
      </c>
      <c r="Y297" s="555">
        <v>-5763047.5899999999</v>
      </c>
      <c r="Z297" s="584">
        <v>1413856.807756864</v>
      </c>
      <c r="AA297" s="600">
        <v>0.19700092538487249</v>
      </c>
      <c r="AB297" s="600"/>
      <c r="AC297" s="569">
        <v>1291765.9057380001</v>
      </c>
      <c r="AD297" s="569">
        <v>0</v>
      </c>
      <c r="AE297" s="569">
        <v>46656.860642949978</v>
      </c>
      <c r="AF297" s="569">
        <v>75432.787743991212</v>
      </c>
      <c r="AG297" s="569">
        <v>0</v>
      </c>
      <c r="AH297" s="570">
        <v>1413855.5541249409</v>
      </c>
      <c r="AI297" s="545"/>
      <c r="AJ297" s="545">
        <v>-3646.58</v>
      </c>
      <c r="AK297" s="545">
        <v>-6623.38</v>
      </c>
      <c r="AL297" s="545">
        <v>-3646.58</v>
      </c>
      <c r="AM297" s="545">
        <v>-37.21</v>
      </c>
      <c r="AN297" s="545">
        <v>-65415.179999999993</v>
      </c>
      <c r="AO297" s="545">
        <v>-95242.686950000003</v>
      </c>
      <c r="AP297" s="545">
        <v>-127900.7688860496</v>
      </c>
      <c r="AQ297" s="563">
        <v>-39538.950707597593</v>
      </c>
      <c r="AR297" s="563">
        <v>-110885.8</v>
      </c>
      <c r="AS297" s="563">
        <v>-42493.82</v>
      </c>
      <c r="AT297" s="563">
        <v>-93855.501618770737</v>
      </c>
      <c r="AU297" s="563">
        <v>-14474.69</v>
      </c>
      <c r="AV297" s="563">
        <v>188751.6755361323</v>
      </c>
      <c r="AW297" s="563">
        <v>51214.598806198919</v>
      </c>
      <c r="AX297" s="556">
        <v>-363794.87382008659</v>
      </c>
      <c r="AY297" s="545"/>
      <c r="AZ297" s="580">
        <v>1929579.4543904059</v>
      </c>
      <c r="BA297" s="581">
        <v>594306.3366758913</v>
      </c>
      <c r="BB297" s="574"/>
      <c r="BC297" s="585">
        <v>4987803.279128015</v>
      </c>
      <c r="BD297" s="563">
        <v>-208865.185</v>
      </c>
      <c r="BE297" s="574">
        <v>4778938.0941280155</v>
      </c>
      <c r="BF297" s="594"/>
      <c r="BG297" s="545">
        <v>265.18809459822631</v>
      </c>
      <c r="BH297" s="545">
        <v>71.77767266863745</v>
      </c>
      <c r="BI297" s="545">
        <v>331.62781510346679</v>
      </c>
      <c r="BJ297" s="545">
        <v>454.07049180327868</v>
      </c>
      <c r="BK297" s="545">
        <v>62.463907551733399</v>
      </c>
      <c r="BL297" s="545">
        <v>39.600064498790637</v>
      </c>
      <c r="BM297" s="556">
        <v>1224.728046224134</v>
      </c>
      <c r="BN297" s="545"/>
      <c r="BO297" s="545">
        <v>79.311492792273114</v>
      </c>
      <c r="BP297" s="545">
        <v>0</v>
      </c>
      <c r="BQ297" s="545">
        <v>0</v>
      </c>
      <c r="BR297" s="545">
        <v>80.775463585057778</v>
      </c>
      <c r="BS297" s="545">
        <v>460.40364028555302</v>
      </c>
      <c r="BT297" s="545">
        <v>0</v>
      </c>
      <c r="BU297" s="545">
        <v>0</v>
      </c>
      <c r="BV297" s="545">
        <v>32.096613161588913</v>
      </c>
      <c r="BW297" s="545">
        <v>51.441636656812683</v>
      </c>
      <c r="BX297" s="556">
        <v>704.02884648128554</v>
      </c>
      <c r="BY297" s="555"/>
      <c r="BZ297" s="556">
        <v>1928.756892705419</v>
      </c>
      <c r="CA297" s="556">
        <v>-1548.79</v>
      </c>
      <c r="CB297" s="556">
        <v>379.96689270541879</v>
      </c>
      <c r="CC297" s="600">
        <v>0.19700092538487249</v>
      </c>
      <c r="CD297" s="600"/>
      <c r="CE297" s="545">
        <v>347.15557799999988</v>
      </c>
      <c r="CF297" s="545">
        <v>0</v>
      </c>
      <c r="CG297" s="545">
        <v>12.53879619536414</v>
      </c>
      <c r="CH297" s="545">
        <v>20.272181602792589</v>
      </c>
      <c r="CI297" s="545">
        <v>0</v>
      </c>
      <c r="CJ297" s="556">
        <v>379.96655579815672</v>
      </c>
      <c r="CK297" s="545">
        <v>0</v>
      </c>
      <c r="CL297" s="545">
        <v>-0.98</v>
      </c>
      <c r="CM297" s="545">
        <v>-1.78</v>
      </c>
      <c r="CN297" s="545">
        <v>-0.98</v>
      </c>
      <c r="CO297" s="545">
        <v>-0.01</v>
      </c>
      <c r="CP297" s="545">
        <v>-17.579999999999998</v>
      </c>
      <c r="CQ297" s="545">
        <v>-25.595992192958882</v>
      </c>
      <c r="CR297" s="545">
        <v>-34.372687150241759</v>
      </c>
      <c r="CS297" s="545">
        <v>-10.62589376715872</v>
      </c>
      <c r="CT297" s="545">
        <v>-29.8</v>
      </c>
      <c r="CU297" s="545">
        <v>-11.42</v>
      </c>
      <c r="CV297" s="545">
        <v>-25.223193125173541</v>
      </c>
      <c r="CW297" s="545">
        <v>-3.89</v>
      </c>
      <c r="CX297" s="545">
        <v>50.726061686678932</v>
      </c>
      <c r="CY297" s="545">
        <v>13.76366536044045</v>
      </c>
      <c r="CZ297" s="556">
        <v>-97.768039188413482</v>
      </c>
      <c r="DA297" s="545"/>
      <c r="DB297" s="556">
        <v>518.56475527826012</v>
      </c>
      <c r="DC297" s="556">
        <v>159.7168332910216</v>
      </c>
      <c r="DD297" s="545">
        <v>0</v>
      </c>
      <c r="DE297" s="554">
        <v>1340.446997884444</v>
      </c>
      <c r="DF297" s="545">
        <v>-56.131466003762426</v>
      </c>
      <c r="DG297" s="556">
        <v>1284.315531880681</v>
      </c>
    </row>
    <row r="298" spans="1:111">
      <c r="A298" s="568">
        <v>977</v>
      </c>
      <c r="B298" s="576">
        <v>17</v>
      </c>
      <c r="C298" s="577">
        <v>15406</v>
      </c>
      <c r="D298" s="546" t="s">
        <v>329</v>
      </c>
      <c r="E298" s="578">
        <v>8333678.1100000003</v>
      </c>
      <c r="F298" s="578">
        <v>1850515.56</v>
      </c>
      <c r="G298" s="578">
        <v>11261153.800000001</v>
      </c>
      <c r="H298" s="578">
        <v>9666706.6999999993</v>
      </c>
      <c r="I298" s="578">
        <v>857175.54</v>
      </c>
      <c r="J298" s="578">
        <v>713606.37</v>
      </c>
      <c r="K298" s="579">
        <v>32682836.079999998</v>
      </c>
      <c r="L298" s="545"/>
      <c r="M298" s="578">
        <v>1055891.581514807</v>
      </c>
      <c r="N298" s="578">
        <v>0</v>
      </c>
      <c r="O298" s="578">
        <v>0</v>
      </c>
      <c r="P298" s="578">
        <v>745402.44</v>
      </c>
      <c r="Q298" s="578">
        <v>480739.55671261298</v>
      </c>
      <c r="R298" s="578">
        <v>0</v>
      </c>
      <c r="S298" s="571">
        <v>0</v>
      </c>
      <c r="T298" s="578">
        <v>304999.91932629113</v>
      </c>
      <c r="U298" s="578">
        <v>649324.69500000007</v>
      </c>
      <c r="V298" s="572">
        <v>3236358.1925537111</v>
      </c>
      <c r="W298" s="573"/>
      <c r="X298" s="574">
        <v>35919194.272553712</v>
      </c>
      <c r="Y298" s="555">
        <v>-23860658.739999998</v>
      </c>
      <c r="Z298" s="584">
        <v>12058535.53255371</v>
      </c>
      <c r="AA298" s="600">
        <v>0.33571286262865269</v>
      </c>
      <c r="AB298" s="600"/>
      <c r="AC298" s="569">
        <v>0</v>
      </c>
      <c r="AD298" s="569">
        <v>0</v>
      </c>
      <c r="AE298" s="569">
        <v>234877.43737530729</v>
      </c>
      <c r="AF298" s="569">
        <v>333342.01794489758</v>
      </c>
      <c r="AG298" s="569">
        <v>18064.43018023203</v>
      </c>
      <c r="AH298" s="570">
        <v>586283.885500437</v>
      </c>
      <c r="AI298" s="545"/>
      <c r="AJ298" s="545">
        <v>-15097.88</v>
      </c>
      <c r="AK298" s="545">
        <v>-27422.68</v>
      </c>
      <c r="AL298" s="545">
        <v>-15097.88</v>
      </c>
      <c r="AM298" s="545">
        <v>-154.06</v>
      </c>
      <c r="AN298" s="545">
        <v>-270837.48</v>
      </c>
      <c r="AO298" s="545">
        <v>-526412.05359999998</v>
      </c>
      <c r="AP298" s="545">
        <v>-576692.41300287575</v>
      </c>
      <c r="AQ298" s="563">
        <v>-199498.6579482989</v>
      </c>
      <c r="AR298" s="563">
        <v>-459098.8</v>
      </c>
      <c r="AS298" s="563">
        <v>-175936.52</v>
      </c>
      <c r="AT298" s="563">
        <v>-346561.79474430502</v>
      </c>
      <c r="AU298" s="563">
        <v>-59929.34</v>
      </c>
      <c r="AV298" s="563">
        <v>478610.95433419303</v>
      </c>
      <c r="AW298" s="563">
        <v>-65371.001639322087</v>
      </c>
      <c r="AX298" s="556">
        <v>-2259499.6066006082</v>
      </c>
      <c r="AY298" s="545"/>
      <c r="AZ298" s="580">
        <v>5837684.2673537703</v>
      </c>
      <c r="BA298" s="581">
        <v>932809.91635275958</v>
      </c>
      <c r="BB298" s="574"/>
      <c r="BC298" s="585">
        <v>17155813.995160069</v>
      </c>
      <c r="BD298" s="563">
        <v>459443.33750000002</v>
      </c>
      <c r="BE298" s="574">
        <v>17615257.332660072</v>
      </c>
      <c r="BF298" s="594"/>
      <c r="BG298" s="545">
        <v>540.93717447747633</v>
      </c>
      <c r="BH298" s="545">
        <v>120.1165493963391</v>
      </c>
      <c r="BI298" s="545">
        <v>730.95896403998449</v>
      </c>
      <c r="BJ298" s="545">
        <v>627.4637608723873</v>
      </c>
      <c r="BK298" s="545">
        <v>55.639071790211609</v>
      </c>
      <c r="BL298" s="545">
        <v>46.320029209398932</v>
      </c>
      <c r="BM298" s="556">
        <v>2121.4355497857978</v>
      </c>
      <c r="BN298" s="545"/>
      <c r="BO298" s="545">
        <v>68.537685415734586</v>
      </c>
      <c r="BP298" s="545">
        <v>0</v>
      </c>
      <c r="BQ298" s="545">
        <v>0</v>
      </c>
      <c r="BR298" s="545">
        <v>48.383904972088793</v>
      </c>
      <c r="BS298" s="545">
        <v>31.204696657965279</v>
      </c>
      <c r="BT298" s="545">
        <v>0</v>
      </c>
      <c r="BU298" s="545">
        <v>0</v>
      </c>
      <c r="BV298" s="545">
        <v>19.797476264201681</v>
      </c>
      <c r="BW298" s="545">
        <v>42.147520122030379</v>
      </c>
      <c r="BX298" s="556">
        <v>210.07128343202069</v>
      </c>
      <c r="BY298" s="555"/>
      <c r="BZ298" s="556">
        <v>2331.506833217818</v>
      </c>
      <c r="CA298" s="556">
        <v>-1548.79</v>
      </c>
      <c r="CB298" s="556">
        <v>782.71683321781859</v>
      </c>
      <c r="CC298" s="600">
        <v>0.33571286262865269</v>
      </c>
      <c r="CD298" s="600"/>
      <c r="CE298" s="545">
        <v>0</v>
      </c>
      <c r="CF298" s="545">
        <v>0</v>
      </c>
      <c r="CG298" s="545">
        <v>15.24584170941888</v>
      </c>
      <c r="CH298" s="545">
        <v>21.637155520245209</v>
      </c>
      <c r="CI298" s="545">
        <v>1.172558105947815</v>
      </c>
      <c r="CJ298" s="556">
        <v>38.055555335611913</v>
      </c>
      <c r="CK298" s="545">
        <v>0</v>
      </c>
      <c r="CL298" s="545">
        <v>-0.98</v>
      </c>
      <c r="CM298" s="545">
        <v>-1.78</v>
      </c>
      <c r="CN298" s="545">
        <v>-0.98</v>
      </c>
      <c r="CO298" s="545">
        <v>-0.01</v>
      </c>
      <c r="CP298" s="545">
        <v>-17.579999999999998</v>
      </c>
      <c r="CQ298" s="545">
        <v>-34.169288173438922</v>
      </c>
      <c r="CR298" s="545">
        <v>-37.432975009923133</v>
      </c>
      <c r="CS298" s="545">
        <v>-12.949413082454811</v>
      </c>
      <c r="CT298" s="545">
        <v>-29.8</v>
      </c>
      <c r="CU298" s="545">
        <v>-11.42</v>
      </c>
      <c r="CV298" s="545">
        <v>-22.495248263293849</v>
      </c>
      <c r="CW298" s="545">
        <v>-3.89</v>
      </c>
      <c r="CX298" s="545">
        <v>31.066529555640209</v>
      </c>
      <c r="CY298" s="545">
        <v>-4.2432170348774561</v>
      </c>
      <c r="CZ298" s="556">
        <v>-146.66361200834791</v>
      </c>
      <c r="DA298" s="545"/>
      <c r="DB298" s="556">
        <v>378.92277472113273</v>
      </c>
      <c r="DC298" s="556">
        <v>60.548482172709313</v>
      </c>
      <c r="DD298" s="545">
        <v>0</v>
      </c>
      <c r="DE298" s="554">
        <v>1113.5800334389251</v>
      </c>
      <c r="DF298" s="545">
        <v>29.822363851746079</v>
      </c>
      <c r="DG298" s="556">
        <v>1143.4023972906709</v>
      </c>
    </row>
    <row r="299" spans="1:111">
      <c r="A299" s="568">
        <v>980</v>
      </c>
      <c r="B299" s="576">
        <v>6</v>
      </c>
      <c r="C299" s="577">
        <v>33704</v>
      </c>
      <c r="D299" s="546" t="s">
        <v>330</v>
      </c>
      <c r="E299" s="578">
        <v>19780150.949999999</v>
      </c>
      <c r="F299" s="578">
        <v>3853650.96</v>
      </c>
      <c r="G299" s="578">
        <v>23225108.199999999</v>
      </c>
      <c r="H299" s="578">
        <v>21909355.300000001</v>
      </c>
      <c r="I299" s="578">
        <v>1872837.62</v>
      </c>
      <c r="J299" s="578">
        <v>1619407.05</v>
      </c>
      <c r="K299" s="579">
        <v>72260510.079999998</v>
      </c>
      <c r="L299" s="545"/>
      <c r="M299" s="578">
        <v>1742546.017908375</v>
      </c>
      <c r="N299" s="578">
        <v>0</v>
      </c>
      <c r="O299" s="578">
        <v>0</v>
      </c>
      <c r="P299" s="578">
        <v>2228192.2400000002</v>
      </c>
      <c r="Q299" s="578">
        <v>941290.81918099453</v>
      </c>
      <c r="R299" s="578">
        <v>0</v>
      </c>
      <c r="S299" s="571">
        <v>0</v>
      </c>
      <c r="T299" s="578">
        <v>549848.05783295201</v>
      </c>
      <c r="U299" s="578">
        <v>1344302.085</v>
      </c>
      <c r="V299" s="572">
        <v>6806179.21992232</v>
      </c>
      <c r="W299" s="573"/>
      <c r="X299" s="574">
        <v>79066689.299922317</v>
      </c>
      <c r="Y299" s="555">
        <v>-52200418.159999996</v>
      </c>
      <c r="Z299" s="584">
        <v>26866271.139922321</v>
      </c>
      <c r="AA299" s="600">
        <v>0.33979253940949722</v>
      </c>
      <c r="AB299" s="600"/>
      <c r="AC299" s="569">
        <v>0</v>
      </c>
      <c r="AD299" s="569">
        <v>0</v>
      </c>
      <c r="AE299" s="569">
        <v>315470.7375189513</v>
      </c>
      <c r="AF299" s="569">
        <v>706315.0158863836</v>
      </c>
      <c r="AG299" s="569">
        <v>62691.582751908267</v>
      </c>
      <c r="AH299" s="570">
        <v>1084477.336157243</v>
      </c>
      <c r="AI299" s="545"/>
      <c r="AJ299" s="545">
        <v>-33029.919999999998</v>
      </c>
      <c r="AK299" s="545">
        <v>-59993.120000000003</v>
      </c>
      <c r="AL299" s="545">
        <v>-33029.919999999998</v>
      </c>
      <c r="AM299" s="545">
        <v>-337.04</v>
      </c>
      <c r="AN299" s="545">
        <v>-592516.31999999995</v>
      </c>
      <c r="AO299" s="545">
        <v>-1049559.7775000001</v>
      </c>
      <c r="AP299" s="545">
        <v>333869.35435929708</v>
      </c>
      <c r="AQ299" s="563">
        <v>-142047.08409410811</v>
      </c>
      <c r="AR299" s="563">
        <v>-1004379.2</v>
      </c>
      <c r="AS299" s="563">
        <v>-384899.68</v>
      </c>
      <c r="AT299" s="563">
        <v>-638319.03431989229</v>
      </c>
      <c r="AU299" s="563">
        <v>-131108.56</v>
      </c>
      <c r="AV299" s="563">
        <v>1154053.68178936</v>
      </c>
      <c r="AW299" s="563">
        <v>-51203.771940951578</v>
      </c>
      <c r="AX299" s="556">
        <v>-2632500.3917062948</v>
      </c>
      <c r="AY299" s="545"/>
      <c r="AZ299" s="580">
        <v>4562288.2424663994</v>
      </c>
      <c r="BA299" s="581">
        <v>1327274.018372094</v>
      </c>
      <c r="BB299" s="574"/>
      <c r="BC299" s="585">
        <v>31207810.345211759</v>
      </c>
      <c r="BD299" s="563">
        <v>-840884.66249999986</v>
      </c>
      <c r="BE299" s="574">
        <v>30366925.682711761</v>
      </c>
      <c r="BF299" s="594"/>
      <c r="BG299" s="545">
        <v>586.87844024448134</v>
      </c>
      <c r="BH299" s="545">
        <v>114.3380892475671</v>
      </c>
      <c r="BI299" s="545">
        <v>689.09055898409679</v>
      </c>
      <c r="BJ299" s="545">
        <v>650.0520798718253</v>
      </c>
      <c r="BK299" s="545">
        <v>55.567221101352949</v>
      </c>
      <c r="BL299" s="545">
        <v>48.047918644671249</v>
      </c>
      <c r="BM299" s="556">
        <v>2143.9743080939952</v>
      </c>
      <c r="BN299" s="545"/>
      <c r="BO299" s="545">
        <v>51.701460298729373</v>
      </c>
      <c r="BP299" s="545">
        <v>0</v>
      </c>
      <c r="BQ299" s="545">
        <v>0</v>
      </c>
      <c r="BR299" s="545">
        <v>66.110617137431746</v>
      </c>
      <c r="BS299" s="545">
        <v>27.928163398439189</v>
      </c>
      <c r="BT299" s="545">
        <v>0</v>
      </c>
      <c r="BU299" s="545">
        <v>0</v>
      </c>
      <c r="BV299" s="545">
        <v>16.314029724452649</v>
      </c>
      <c r="BW299" s="545">
        <v>39.885535396392122</v>
      </c>
      <c r="BX299" s="556">
        <v>201.93980595544511</v>
      </c>
      <c r="BY299" s="555"/>
      <c r="BZ299" s="556">
        <v>2345.9141140494398</v>
      </c>
      <c r="CA299" s="556">
        <v>-1548.79</v>
      </c>
      <c r="CB299" s="556">
        <v>797.12411404943987</v>
      </c>
      <c r="CC299" s="600">
        <v>0.33979253940949722</v>
      </c>
      <c r="CD299" s="600"/>
      <c r="CE299" s="545">
        <v>0</v>
      </c>
      <c r="CF299" s="545">
        <v>0</v>
      </c>
      <c r="CG299" s="545">
        <v>9.3600384974765998</v>
      </c>
      <c r="CH299" s="545">
        <v>20.956415140232131</v>
      </c>
      <c r="CI299" s="545">
        <v>1.8600635755966139</v>
      </c>
      <c r="CJ299" s="556">
        <v>32.176517213305338</v>
      </c>
      <c r="CK299" s="545">
        <v>0</v>
      </c>
      <c r="CL299" s="545">
        <v>-0.98</v>
      </c>
      <c r="CM299" s="545">
        <v>-1.78</v>
      </c>
      <c r="CN299" s="545">
        <v>-0.98</v>
      </c>
      <c r="CO299" s="545">
        <v>-0.01</v>
      </c>
      <c r="CP299" s="545">
        <v>-17.579999999999998</v>
      </c>
      <c r="CQ299" s="545">
        <v>-31.140510844410159</v>
      </c>
      <c r="CR299" s="545">
        <v>9.9059267255903496</v>
      </c>
      <c r="CS299" s="545">
        <v>-4.2145467628206754</v>
      </c>
      <c r="CT299" s="545">
        <v>-29.8</v>
      </c>
      <c r="CU299" s="545">
        <v>-11.42</v>
      </c>
      <c r="CV299" s="545">
        <v>-18.938969686680881</v>
      </c>
      <c r="CW299" s="545">
        <v>-3.89</v>
      </c>
      <c r="CX299" s="545">
        <v>34.24085217746736</v>
      </c>
      <c r="CY299" s="545">
        <v>-1.51921943807713</v>
      </c>
      <c r="CZ299" s="556">
        <v>-78.106467828931144</v>
      </c>
      <c r="DA299" s="545"/>
      <c r="DB299" s="556">
        <v>135.36340619708051</v>
      </c>
      <c r="DC299" s="556">
        <v>39.380311487422667</v>
      </c>
      <c r="DD299" s="545">
        <v>0</v>
      </c>
      <c r="DE299" s="554">
        <v>925.93788111831725</v>
      </c>
      <c r="DF299" s="545">
        <v>-24.949105818300499</v>
      </c>
      <c r="DG299" s="556">
        <v>900.98877530001664</v>
      </c>
    </row>
    <row r="300" spans="1:111">
      <c r="A300" s="568">
        <v>981</v>
      </c>
      <c r="B300" s="576">
        <v>5</v>
      </c>
      <c r="C300" s="577">
        <v>2193</v>
      </c>
      <c r="D300" s="546" t="s">
        <v>331</v>
      </c>
      <c r="E300" s="578">
        <v>583088.35</v>
      </c>
      <c r="F300" s="578">
        <v>162158.57999999999</v>
      </c>
      <c r="G300" s="578">
        <v>858070.5</v>
      </c>
      <c r="H300" s="578">
        <v>927893.04999999993</v>
      </c>
      <c r="I300" s="578">
        <v>136156.57999999999</v>
      </c>
      <c r="J300" s="578">
        <v>103628.28</v>
      </c>
      <c r="K300" s="579">
        <v>2770995.34</v>
      </c>
      <c r="L300" s="545"/>
      <c r="M300" s="578">
        <v>134028.56130111159</v>
      </c>
      <c r="N300" s="578">
        <v>0</v>
      </c>
      <c r="O300" s="578">
        <v>0</v>
      </c>
      <c r="P300" s="578">
        <v>108203.58</v>
      </c>
      <c r="Q300" s="578">
        <v>154183.56272777819</v>
      </c>
      <c r="R300" s="578">
        <v>0</v>
      </c>
      <c r="S300" s="571">
        <v>0</v>
      </c>
      <c r="T300" s="578">
        <v>60583.43694989357</v>
      </c>
      <c r="U300" s="578">
        <v>95707.165000000008</v>
      </c>
      <c r="V300" s="572">
        <v>552706.30597878341</v>
      </c>
      <c r="W300" s="573"/>
      <c r="X300" s="574">
        <v>3323701.6459787828</v>
      </c>
      <c r="Y300" s="555">
        <v>-3396496.47</v>
      </c>
      <c r="Z300" s="584">
        <v>-72794.824021216482</v>
      </c>
      <c r="AA300" s="600">
        <v>-2.190173239805928E-2</v>
      </c>
      <c r="AB300" s="600"/>
      <c r="AC300" s="569">
        <v>0</v>
      </c>
      <c r="AD300" s="569">
        <v>0</v>
      </c>
      <c r="AE300" s="569">
        <v>18409.650699429971</v>
      </c>
      <c r="AF300" s="569">
        <v>35368.288022308538</v>
      </c>
      <c r="AG300" s="569">
        <v>0</v>
      </c>
      <c r="AH300" s="570">
        <v>53777.938721738508</v>
      </c>
      <c r="AI300" s="545"/>
      <c r="AJ300" s="545">
        <v>-2149.14</v>
      </c>
      <c r="AK300" s="545">
        <v>-3903.54</v>
      </c>
      <c r="AL300" s="545">
        <v>-2149.14</v>
      </c>
      <c r="AM300" s="545">
        <v>-21.93</v>
      </c>
      <c r="AN300" s="545">
        <v>-38552.94</v>
      </c>
      <c r="AO300" s="545">
        <v>-66998.053199999995</v>
      </c>
      <c r="AP300" s="545">
        <v>660669.82322699786</v>
      </c>
      <c r="AQ300" s="563">
        <v>247937.88961482869</v>
      </c>
      <c r="AR300" s="563">
        <v>-65351.4</v>
      </c>
      <c r="AS300" s="563">
        <v>-25044.06</v>
      </c>
      <c r="AT300" s="563">
        <v>-40841.335959379358</v>
      </c>
      <c r="AU300" s="563">
        <v>-8530.77</v>
      </c>
      <c r="AV300" s="563">
        <v>135696.79524591469</v>
      </c>
      <c r="AW300" s="563">
        <v>-6777.1062925392907</v>
      </c>
      <c r="AX300" s="556">
        <v>783985.09263582248</v>
      </c>
      <c r="AY300" s="545"/>
      <c r="AZ300" s="580">
        <v>1146867.343786069</v>
      </c>
      <c r="BA300" s="581">
        <v>365008.5111234113</v>
      </c>
      <c r="BB300" s="574"/>
      <c r="BC300" s="585">
        <v>2276844.0622458248</v>
      </c>
      <c r="BD300" s="563">
        <v>-7067</v>
      </c>
      <c r="BE300" s="574">
        <v>2269777.0622458248</v>
      </c>
      <c r="BF300" s="594"/>
      <c r="BG300" s="545">
        <v>265.88616051071591</v>
      </c>
      <c r="BH300" s="545">
        <v>73.943720930232558</v>
      </c>
      <c r="BI300" s="545">
        <v>391.27701778385767</v>
      </c>
      <c r="BJ300" s="545">
        <v>423.11584587323301</v>
      </c>
      <c r="BK300" s="545">
        <v>62.086903784769717</v>
      </c>
      <c r="BL300" s="545">
        <v>47.25411764705882</v>
      </c>
      <c r="BM300" s="556">
        <v>1263.563766529868</v>
      </c>
      <c r="BN300" s="545"/>
      <c r="BO300" s="545">
        <v>61.116535021026728</v>
      </c>
      <c r="BP300" s="545">
        <v>0</v>
      </c>
      <c r="BQ300" s="545">
        <v>0</v>
      </c>
      <c r="BR300" s="545">
        <v>49.340437756497948</v>
      </c>
      <c r="BS300" s="545">
        <v>70.307142146729689</v>
      </c>
      <c r="BT300" s="545">
        <v>0</v>
      </c>
      <c r="BU300" s="545">
        <v>0</v>
      </c>
      <c r="BV300" s="545">
        <v>27.625826242541532</v>
      </c>
      <c r="BW300" s="545">
        <v>43.642118103055182</v>
      </c>
      <c r="BX300" s="556">
        <v>252.03205926985109</v>
      </c>
      <c r="BY300" s="555"/>
      <c r="BZ300" s="556">
        <v>1515.595825799719</v>
      </c>
      <c r="CA300" s="556">
        <v>-1548.79</v>
      </c>
      <c r="CB300" s="556">
        <v>-33.194174200281111</v>
      </c>
      <c r="CC300" s="600">
        <v>-2.190173239805928E-2</v>
      </c>
      <c r="CD300" s="600"/>
      <c r="CE300" s="545">
        <v>0</v>
      </c>
      <c r="CF300" s="545">
        <v>0</v>
      </c>
      <c r="CG300" s="545">
        <v>8.3947335610715772</v>
      </c>
      <c r="CH300" s="545">
        <v>16.127810315690169</v>
      </c>
      <c r="CI300" s="545">
        <v>0</v>
      </c>
      <c r="CJ300" s="556">
        <v>24.522543876761741</v>
      </c>
      <c r="CK300" s="545">
        <v>0</v>
      </c>
      <c r="CL300" s="545">
        <v>-0.98</v>
      </c>
      <c r="CM300" s="545">
        <v>-1.78</v>
      </c>
      <c r="CN300" s="545">
        <v>-0.98</v>
      </c>
      <c r="CO300" s="545">
        <v>-0.01</v>
      </c>
      <c r="CP300" s="545">
        <v>-17.579999999999998</v>
      </c>
      <c r="CQ300" s="545">
        <v>-30.550867852257181</v>
      </c>
      <c r="CR300" s="545">
        <v>301.26302928727671</v>
      </c>
      <c r="CS300" s="545">
        <v>113.0587731941763</v>
      </c>
      <c r="CT300" s="545">
        <v>-29.8</v>
      </c>
      <c r="CU300" s="545">
        <v>-11.42</v>
      </c>
      <c r="CV300" s="545">
        <v>-18.62350020947531</v>
      </c>
      <c r="CW300" s="545">
        <v>-3.89</v>
      </c>
      <c r="CX300" s="545">
        <v>61.877243614188167</v>
      </c>
      <c r="CY300" s="545">
        <v>-3.090335746711943</v>
      </c>
      <c r="CZ300" s="556">
        <v>357.49434228719667</v>
      </c>
      <c r="DA300" s="545"/>
      <c r="DB300" s="556">
        <v>522.96732502784744</v>
      </c>
      <c r="DC300" s="556">
        <v>166.44254953187931</v>
      </c>
      <c r="DD300" s="545">
        <v>0</v>
      </c>
      <c r="DE300" s="554">
        <v>1038.2325865234041</v>
      </c>
      <c r="DF300" s="545">
        <v>-3.2225262197902418</v>
      </c>
      <c r="DG300" s="556">
        <v>1035.010060303614</v>
      </c>
    </row>
    <row r="301" spans="1:111">
      <c r="A301" s="568">
        <v>989</v>
      </c>
      <c r="B301" s="576">
        <v>14</v>
      </c>
      <c r="C301" s="577">
        <v>5220</v>
      </c>
      <c r="D301" s="546" t="s">
        <v>332</v>
      </c>
      <c r="E301" s="578">
        <v>1713382.69</v>
      </c>
      <c r="F301" s="578">
        <v>314778.42</v>
      </c>
      <c r="G301" s="578">
        <v>2386253.2000000002</v>
      </c>
      <c r="H301" s="578">
        <v>2285109.75</v>
      </c>
      <c r="I301" s="578">
        <v>318728.58</v>
      </c>
      <c r="J301" s="578">
        <v>216207.84</v>
      </c>
      <c r="K301" s="579">
        <v>7234460.4800000004</v>
      </c>
      <c r="L301" s="545"/>
      <c r="M301" s="578">
        <v>338988.06103829661</v>
      </c>
      <c r="N301" s="578">
        <v>0</v>
      </c>
      <c r="O301" s="578">
        <v>0</v>
      </c>
      <c r="P301" s="578">
        <v>308580.58</v>
      </c>
      <c r="Q301" s="578">
        <v>679796.30668864306</v>
      </c>
      <c r="R301" s="578">
        <v>0</v>
      </c>
      <c r="S301" s="571">
        <v>0</v>
      </c>
      <c r="T301" s="578">
        <v>162747.68894141819</v>
      </c>
      <c r="U301" s="578">
        <v>218013.6275</v>
      </c>
      <c r="V301" s="572">
        <v>1708126.2641683579</v>
      </c>
      <c r="W301" s="573"/>
      <c r="X301" s="574">
        <v>8942586.7441683579</v>
      </c>
      <c r="Y301" s="555">
        <v>-8084683.7999999998</v>
      </c>
      <c r="Z301" s="584">
        <v>857902.94416835811</v>
      </c>
      <c r="AA301" s="600">
        <v>9.5934539827395471E-2</v>
      </c>
      <c r="AB301" s="600"/>
      <c r="AC301" s="569">
        <v>320284.88415</v>
      </c>
      <c r="AD301" s="569">
        <v>0</v>
      </c>
      <c r="AE301" s="569">
        <v>71712.362007414471</v>
      </c>
      <c r="AF301" s="569">
        <v>90323.401962921038</v>
      </c>
      <c r="AG301" s="569">
        <v>0</v>
      </c>
      <c r="AH301" s="570">
        <v>482320.64812033548</v>
      </c>
      <c r="AI301" s="545"/>
      <c r="AJ301" s="545">
        <v>-5115.5999999999995</v>
      </c>
      <c r="AK301" s="545">
        <v>-9291.6</v>
      </c>
      <c r="AL301" s="545">
        <v>-5115.5999999999995</v>
      </c>
      <c r="AM301" s="545">
        <v>-52.2</v>
      </c>
      <c r="AN301" s="545">
        <v>-91767.599999999991</v>
      </c>
      <c r="AO301" s="545">
        <v>-168664.09529999999</v>
      </c>
      <c r="AP301" s="545">
        <v>-955924.69870101451</v>
      </c>
      <c r="AQ301" s="563">
        <v>-384883.12970457057</v>
      </c>
      <c r="AR301" s="563">
        <v>-155556</v>
      </c>
      <c r="AS301" s="563">
        <v>-59612.4</v>
      </c>
      <c r="AT301" s="563">
        <v>-41853.946259107841</v>
      </c>
      <c r="AU301" s="563">
        <v>-20305.8</v>
      </c>
      <c r="AV301" s="563">
        <v>205006.83251165881</v>
      </c>
      <c r="AW301" s="563">
        <v>21139.96886908395</v>
      </c>
      <c r="AX301" s="556">
        <v>-1671995.86858395</v>
      </c>
      <c r="AY301" s="545"/>
      <c r="AZ301" s="580">
        <v>2291009.420068291</v>
      </c>
      <c r="BA301" s="581">
        <v>673279.01378284849</v>
      </c>
      <c r="BB301" s="574"/>
      <c r="BC301" s="585">
        <v>2632516.1575558828</v>
      </c>
      <c r="BD301" s="563">
        <v>227168.715</v>
      </c>
      <c r="BE301" s="574">
        <v>2859684.8725558831</v>
      </c>
      <c r="BF301" s="594"/>
      <c r="BG301" s="545">
        <v>328.23423180076628</v>
      </c>
      <c r="BH301" s="545">
        <v>60.302379310344833</v>
      </c>
      <c r="BI301" s="545">
        <v>457.13662835249039</v>
      </c>
      <c r="BJ301" s="545">
        <v>437.76048850574711</v>
      </c>
      <c r="BK301" s="545">
        <v>61.059114942528737</v>
      </c>
      <c r="BL301" s="545">
        <v>41.41912643678161</v>
      </c>
      <c r="BM301" s="556">
        <v>1385.9119693486591</v>
      </c>
      <c r="BN301" s="545"/>
      <c r="BO301" s="545">
        <v>64.940241578217737</v>
      </c>
      <c r="BP301" s="545">
        <v>0</v>
      </c>
      <c r="BQ301" s="545">
        <v>0</v>
      </c>
      <c r="BR301" s="545">
        <v>59.115053639846749</v>
      </c>
      <c r="BS301" s="545">
        <v>130.22917752655999</v>
      </c>
      <c r="BT301" s="545">
        <v>0</v>
      </c>
      <c r="BU301" s="545">
        <v>0</v>
      </c>
      <c r="BV301" s="545">
        <v>31.177718188011148</v>
      </c>
      <c r="BW301" s="545">
        <v>41.765062739463609</v>
      </c>
      <c r="BX301" s="556">
        <v>327.22725367209921</v>
      </c>
      <c r="BY301" s="555"/>
      <c r="BZ301" s="556">
        <v>1713.139223020758</v>
      </c>
      <c r="CA301" s="556">
        <v>-1548.79</v>
      </c>
      <c r="CB301" s="556">
        <v>164.34922302075819</v>
      </c>
      <c r="CC301" s="600">
        <v>9.5934539827395457E-2</v>
      </c>
      <c r="CD301" s="600"/>
      <c r="CE301" s="545">
        <v>61.357257500000003</v>
      </c>
      <c r="CF301" s="545">
        <v>0</v>
      </c>
      <c r="CG301" s="545">
        <v>13.738000384562159</v>
      </c>
      <c r="CH301" s="545">
        <v>17.303333709371849</v>
      </c>
      <c r="CI301" s="545">
        <v>0</v>
      </c>
      <c r="CJ301" s="556">
        <v>92.398591593934</v>
      </c>
      <c r="CK301" s="545">
        <v>0</v>
      </c>
      <c r="CL301" s="545">
        <v>-0.97999999999999987</v>
      </c>
      <c r="CM301" s="545">
        <v>-1.78</v>
      </c>
      <c r="CN301" s="545">
        <v>-0.97999999999999987</v>
      </c>
      <c r="CO301" s="545">
        <v>-0.01</v>
      </c>
      <c r="CP301" s="545">
        <v>-17.579999999999998</v>
      </c>
      <c r="CQ301" s="545">
        <v>-32.311129367816093</v>
      </c>
      <c r="CR301" s="545">
        <v>-183.12733691590319</v>
      </c>
      <c r="CS301" s="545">
        <v>-73.732400326546099</v>
      </c>
      <c r="CT301" s="545">
        <v>-29.8</v>
      </c>
      <c r="CU301" s="545">
        <v>-11.42</v>
      </c>
      <c r="CV301" s="545">
        <v>-8.0179973676451795</v>
      </c>
      <c r="CW301" s="545">
        <v>-3.89</v>
      </c>
      <c r="CX301" s="545">
        <v>39.273339561620453</v>
      </c>
      <c r="CY301" s="545">
        <v>4.0498024653417533</v>
      </c>
      <c r="CZ301" s="556">
        <v>-320.30572195094828</v>
      </c>
      <c r="DA301" s="545"/>
      <c r="DB301" s="556">
        <v>438.89069349967258</v>
      </c>
      <c r="DC301" s="556">
        <v>128.9806539813886</v>
      </c>
      <c r="DD301" s="545">
        <v>0</v>
      </c>
      <c r="DE301" s="554">
        <v>504.31344014480521</v>
      </c>
      <c r="DF301" s="545">
        <v>43.518910919540232</v>
      </c>
      <c r="DG301" s="556">
        <v>547.83235106434529</v>
      </c>
    </row>
    <row r="302" spans="1:111">
      <c r="A302" s="568">
        <v>992</v>
      </c>
      <c r="B302" s="576">
        <v>13</v>
      </c>
      <c r="C302" s="577">
        <v>17740</v>
      </c>
      <c r="D302" s="546" t="s">
        <v>333</v>
      </c>
      <c r="E302" s="578">
        <v>6656177.7800000003</v>
      </c>
      <c r="F302" s="578">
        <v>1449888.48</v>
      </c>
      <c r="G302" s="578">
        <v>9242645.0999999996</v>
      </c>
      <c r="H302" s="578">
        <v>9154288.1500000004</v>
      </c>
      <c r="I302" s="578">
        <v>1057091.8799999999</v>
      </c>
      <c r="J302" s="578">
        <v>792704.7</v>
      </c>
      <c r="K302" s="579">
        <v>28352796.09</v>
      </c>
      <c r="L302" s="545"/>
      <c r="M302" s="578">
        <v>1768741.7474408839</v>
      </c>
      <c r="N302" s="578">
        <v>0</v>
      </c>
      <c r="O302" s="578">
        <v>0</v>
      </c>
      <c r="P302" s="578">
        <v>1210277.08</v>
      </c>
      <c r="Q302" s="578">
        <v>746291.97540282307</v>
      </c>
      <c r="R302" s="578">
        <v>0</v>
      </c>
      <c r="S302" s="571">
        <v>0</v>
      </c>
      <c r="T302" s="578">
        <v>474698.9308698416</v>
      </c>
      <c r="U302" s="578">
        <v>1193321.2024999999</v>
      </c>
      <c r="V302" s="572">
        <v>5393330.9362135492</v>
      </c>
      <c r="W302" s="573"/>
      <c r="X302" s="574">
        <v>33746127.026213542</v>
      </c>
      <c r="Y302" s="555">
        <v>-27475534.600000001</v>
      </c>
      <c r="Z302" s="584">
        <v>6270592.4262135439</v>
      </c>
      <c r="AA302" s="600">
        <v>0.1858166544961628</v>
      </c>
      <c r="AB302" s="600"/>
      <c r="AC302" s="569">
        <v>0</v>
      </c>
      <c r="AD302" s="569">
        <v>0</v>
      </c>
      <c r="AE302" s="569">
        <v>268622.00418971753</v>
      </c>
      <c r="AF302" s="569">
        <v>364317.54814236698</v>
      </c>
      <c r="AG302" s="569">
        <v>0</v>
      </c>
      <c r="AH302" s="570">
        <v>632939.55233208451</v>
      </c>
      <c r="AI302" s="545"/>
      <c r="AJ302" s="545">
        <v>-17385.2</v>
      </c>
      <c r="AK302" s="545">
        <v>-31577.200000000001</v>
      </c>
      <c r="AL302" s="545">
        <v>-17385.2</v>
      </c>
      <c r="AM302" s="545">
        <v>-177.4</v>
      </c>
      <c r="AN302" s="545">
        <v>-311869.2</v>
      </c>
      <c r="AO302" s="545">
        <v>-959518.05605000001</v>
      </c>
      <c r="AP302" s="545">
        <v>-217370.51605603099</v>
      </c>
      <c r="AQ302" s="563">
        <v>-5108.2668890914474</v>
      </c>
      <c r="AR302" s="563">
        <v>-528652</v>
      </c>
      <c r="AS302" s="563">
        <v>-202590.8</v>
      </c>
      <c r="AT302" s="563">
        <v>-197373.39738880761</v>
      </c>
      <c r="AU302" s="563">
        <v>-69008.600000000006</v>
      </c>
      <c r="AV302" s="563">
        <v>1316622.2153600371</v>
      </c>
      <c r="AW302" s="563">
        <v>69821.736105922551</v>
      </c>
      <c r="AX302" s="556">
        <v>-1171571.88491797</v>
      </c>
      <c r="AY302" s="545"/>
      <c r="AZ302" s="580">
        <v>3507342.909316238</v>
      </c>
      <c r="BA302" s="581">
        <v>1473692.5576474359</v>
      </c>
      <c r="BB302" s="574"/>
      <c r="BC302" s="585">
        <v>10712995.560591331</v>
      </c>
      <c r="BD302" s="563">
        <v>-36342.047500000037</v>
      </c>
      <c r="BE302" s="574">
        <v>10676653.513091329</v>
      </c>
      <c r="BF302" s="594"/>
      <c r="BG302" s="545">
        <v>375.20731567080048</v>
      </c>
      <c r="BH302" s="545">
        <v>81.729903043968434</v>
      </c>
      <c r="BI302" s="545">
        <v>521.00592446448707</v>
      </c>
      <c r="BJ302" s="545">
        <v>516.02526211950396</v>
      </c>
      <c r="BK302" s="545">
        <v>59.588042841037201</v>
      </c>
      <c r="BL302" s="545">
        <v>44.684594137542277</v>
      </c>
      <c r="BM302" s="556">
        <v>1598.2410422773389</v>
      </c>
      <c r="BN302" s="545"/>
      <c r="BO302" s="545">
        <v>99.703593429587599</v>
      </c>
      <c r="BP302" s="545">
        <v>0</v>
      </c>
      <c r="BQ302" s="545">
        <v>0</v>
      </c>
      <c r="BR302" s="545">
        <v>68.22305975197294</v>
      </c>
      <c r="BS302" s="545">
        <v>42.068318793845719</v>
      </c>
      <c r="BT302" s="545">
        <v>0</v>
      </c>
      <c r="BU302" s="545">
        <v>0</v>
      </c>
      <c r="BV302" s="545">
        <v>26.75867705016018</v>
      </c>
      <c r="BW302" s="545">
        <v>67.267260569334837</v>
      </c>
      <c r="BX302" s="556">
        <v>304.0209095949013</v>
      </c>
      <c r="BY302" s="555"/>
      <c r="BZ302" s="556">
        <v>1902.2619518722399</v>
      </c>
      <c r="CA302" s="556">
        <v>-1548.79</v>
      </c>
      <c r="CB302" s="556">
        <v>353.47195187224042</v>
      </c>
      <c r="CC302" s="600">
        <v>0.1858166544961628</v>
      </c>
      <c r="CD302" s="600"/>
      <c r="CE302" s="545">
        <v>0</v>
      </c>
      <c r="CF302" s="545">
        <v>0</v>
      </c>
      <c r="CG302" s="545">
        <v>15.142164835948</v>
      </c>
      <c r="CH302" s="545">
        <v>20.536502150077059</v>
      </c>
      <c r="CI302" s="545">
        <v>0</v>
      </c>
      <c r="CJ302" s="556">
        <v>35.678666986025057</v>
      </c>
      <c r="CK302" s="545">
        <v>0</v>
      </c>
      <c r="CL302" s="545">
        <v>-0.98000000000000009</v>
      </c>
      <c r="CM302" s="545">
        <v>-1.78</v>
      </c>
      <c r="CN302" s="545">
        <v>-0.98000000000000009</v>
      </c>
      <c r="CO302" s="545">
        <v>-0.01</v>
      </c>
      <c r="CP302" s="545">
        <v>-17.579999999999998</v>
      </c>
      <c r="CQ302" s="545">
        <v>-54.087827285794823</v>
      </c>
      <c r="CR302" s="545">
        <v>-12.253129428186639</v>
      </c>
      <c r="CS302" s="545">
        <v>-0.28795191032082562</v>
      </c>
      <c r="CT302" s="545">
        <v>-29.8</v>
      </c>
      <c r="CU302" s="545">
        <v>-11.42</v>
      </c>
      <c r="CV302" s="545">
        <v>-11.125896132401779</v>
      </c>
      <c r="CW302" s="545">
        <v>-3.89</v>
      </c>
      <c r="CX302" s="545">
        <v>74.217712252538732</v>
      </c>
      <c r="CY302" s="545">
        <v>3.9358363081128829</v>
      </c>
      <c r="CZ302" s="556">
        <v>-66.041256196052444</v>
      </c>
      <c r="DA302" s="545"/>
      <c r="DB302" s="556">
        <v>197.708168507116</v>
      </c>
      <c r="DC302" s="556">
        <v>83.071733801997524</v>
      </c>
      <c r="DD302" s="545">
        <v>0</v>
      </c>
      <c r="DE302" s="554">
        <v>603.8892649713265</v>
      </c>
      <c r="DF302" s="545">
        <v>-2.048593432919958</v>
      </c>
      <c r="DG302" s="556">
        <v>601.84067153840658</v>
      </c>
    </row>
  </sheetData>
  <autoFilter ref="A10:DG1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6989E-065E-4272-B41C-CEC5E91499AB}">
  <sheetPr>
    <tabColor rgb="FFFFFF00"/>
  </sheetPr>
  <dimension ref="A1:KK124"/>
  <sheetViews>
    <sheetView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4.25"/>
  <cols>
    <col min="1" max="1" width="26.7109375" bestFit="1" customWidth="1"/>
    <col min="2" max="2" width="49.5703125" bestFit="1" customWidth="1"/>
    <col min="3" max="3" width="13.42578125" bestFit="1" customWidth="1"/>
    <col min="4" max="5" width="13.42578125" style="686" customWidth="1"/>
    <col min="6" max="6" width="9.85546875" bestFit="1" customWidth="1"/>
    <col min="7" max="7" width="11.140625" bestFit="1" customWidth="1"/>
    <col min="8" max="8" width="9.85546875" bestFit="1" customWidth="1"/>
    <col min="9" max="9" width="10" bestFit="1" customWidth="1"/>
    <col min="10" max="10" width="9.28515625" bestFit="1" customWidth="1"/>
    <col min="11" max="12" width="9.85546875" bestFit="1" customWidth="1"/>
    <col min="13" max="13" width="12.140625" bestFit="1" customWidth="1"/>
    <col min="14" max="14" width="11.85546875" bestFit="1" customWidth="1"/>
    <col min="15" max="15" width="11.28515625" bestFit="1" customWidth="1"/>
    <col min="16" max="17" width="9.85546875" bestFit="1" customWidth="1"/>
    <col min="18" max="18" width="8.7109375" bestFit="1" customWidth="1"/>
    <col min="19" max="19" width="9.85546875" bestFit="1" customWidth="1"/>
    <col min="20" max="20" width="11.85546875" bestFit="1" customWidth="1"/>
    <col min="21" max="21" width="11.7109375" bestFit="1" customWidth="1"/>
    <col min="22" max="22" width="10.42578125" bestFit="1" customWidth="1"/>
    <col min="23" max="23" width="8.42578125" bestFit="1" customWidth="1"/>
    <col min="24" max="24" width="9.85546875" bestFit="1" customWidth="1"/>
    <col min="25" max="25" width="13.42578125" bestFit="1" customWidth="1"/>
    <col min="26" max="26" width="9.85546875" bestFit="1" customWidth="1"/>
    <col min="27" max="27" width="11.5703125" bestFit="1" customWidth="1"/>
    <col min="28" max="28" width="8.85546875" bestFit="1" customWidth="1"/>
    <col min="29" max="29" width="9.85546875" bestFit="1" customWidth="1"/>
    <col min="30" max="30" width="10.7109375" bestFit="1" customWidth="1"/>
    <col min="31" max="31" width="11.28515625" bestFit="1" customWidth="1"/>
    <col min="32" max="32" width="11.85546875" bestFit="1" customWidth="1"/>
    <col min="33" max="33" width="11.28515625" bestFit="1" customWidth="1"/>
    <col min="34" max="34" width="13.7109375" bestFit="1" customWidth="1"/>
    <col min="35" max="35" width="9.85546875" bestFit="1" customWidth="1"/>
    <col min="36" max="36" width="10.85546875" bestFit="1" customWidth="1"/>
    <col min="37" max="37" width="11.140625" bestFit="1" customWidth="1"/>
    <col min="38" max="38" width="12.85546875" bestFit="1" customWidth="1"/>
    <col min="39" max="39" width="10.5703125" bestFit="1" customWidth="1"/>
    <col min="40" max="40" width="14.5703125" bestFit="1" customWidth="1"/>
    <col min="41" max="41" width="15" bestFit="1" customWidth="1"/>
    <col min="42" max="45" width="9.85546875" bestFit="1" customWidth="1"/>
    <col min="46" max="46" width="10.5703125" bestFit="1" customWidth="1"/>
    <col min="47" max="47" width="9.85546875" bestFit="1" customWidth="1"/>
    <col min="48" max="48" width="10.85546875" bestFit="1" customWidth="1"/>
    <col min="49" max="50" width="9.85546875" bestFit="1" customWidth="1"/>
    <col min="51" max="51" width="8.42578125" bestFit="1" customWidth="1"/>
    <col min="52" max="52" width="9.28515625" bestFit="1" customWidth="1"/>
    <col min="53" max="53" width="9.85546875" bestFit="1" customWidth="1"/>
    <col min="54" max="54" width="11.5703125" bestFit="1" customWidth="1"/>
    <col min="55" max="55" width="10.85546875" bestFit="1" customWidth="1"/>
    <col min="56" max="56" width="11.28515625" bestFit="1" customWidth="1"/>
    <col min="57" max="57" width="10.28515625" bestFit="1" customWidth="1"/>
    <col min="58" max="59" width="9.28515625" bestFit="1" customWidth="1"/>
    <col min="60" max="60" width="11.140625" bestFit="1" customWidth="1"/>
    <col min="61" max="61" width="9.85546875" bestFit="1" customWidth="1"/>
    <col min="62" max="62" width="11.28515625" bestFit="1" customWidth="1"/>
    <col min="63" max="63" width="10.42578125" bestFit="1" customWidth="1"/>
    <col min="64" max="64" width="9.85546875" bestFit="1" customWidth="1"/>
    <col min="65" max="65" width="11.7109375" bestFit="1" customWidth="1"/>
    <col min="66" max="66" width="9.85546875" bestFit="1" customWidth="1"/>
    <col min="67" max="67" width="8.42578125" bestFit="1" customWidth="1"/>
    <col min="68" max="68" width="10.28515625" bestFit="1" customWidth="1"/>
    <col min="69" max="69" width="9.85546875" bestFit="1" customWidth="1"/>
    <col min="70" max="70" width="11.5703125" bestFit="1" customWidth="1"/>
    <col min="71" max="71" width="14.42578125" bestFit="1" customWidth="1"/>
    <col min="72" max="72" width="13.7109375" bestFit="1" customWidth="1"/>
    <col min="73" max="73" width="14.7109375" bestFit="1" customWidth="1"/>
    <col min="74" max="74" width="9.85546875" bestFit="1" customWidth="1"/>
    <col min="75" max="75" width="9" bestFit="1" customWidth="1"/>
    <col min="76" max="77" width="9.85546875" bestFit="1" customWidth="1"/>
    <col min="78" max="78" width="8.42578125" bestFit="1" customWidth="1"/>
    <col min="79" max="79" width="10.7109375" bestFit="1" customWidth="1"/>
    <col min="80" max="80" width="11.28515625" bestFit="1" customWidth="1"/>
    <col min="81" max="81" width="9.85546875" bestFit="1" customWidth="1"/>
    <col min="82" max="82" width="12.5703125" bestFit="1" customWidth="1"/>
    <col min="83" max="83" width="11.5703125" bestFit="1" customWidth="1"/>
    <col min="84" max="84" width="8.7109375" bestFit="1" customWidth="1"/>
    <col min="85" max="85" width="9.85546875" bestFit="1" customWidth="1"/>
    <col min="86" max="86" width="12.140625" bestFit="1" customWidth="1"/>
    <col min="87" max="87" width="10.5703125" bestFit="1" customWidth="1"/>
    <col min="88" max="89" width="9.85546875" bestFit="1" customWidth="1"/>
    <col min="90" max="90" width="8.42578125" bestFit="1" customWidth="1"/>
    <col min="91" max="91" width="9.28515625" bestFit="1" customWidth="1"/>
    <col min="92" max="92" width="15.28515625" bestFit="1" customWidth="1"/>
    <col min="93" max="94" width="9.85546875" bestFit="1" customWidth="1"/>
    <col min="95" max="95" width="10.85546875" bestFit="1" customWidth="1"/>
    <col min="96" max="96" width="9.28515625" bestFit="1" customWidth="1"/>
    <col min="97" max="97" width="11.5703125" bestFit="1" customWidth="1"/>
    <col min="98" max="98" width="10.28515625" bestFit="1" customWidth="1"/>
    <col min="99" max="99" width="8.42578125" bestFit="1" customWidth="1"/>
    <col min="100" max="100" width="12" bestFit="1" customWidth="1"/>
    <col min="101" max="101" width="12.5703125" bestFit="1" customWidth="1"/>
    <col min="102" max="102" width="9.5703125" bestFit="1" customWidth="1"/>
    <col min="103" max="103" width="9.7109375" bestFit="1" customWidth="1"/>
    <col min="104" max="105" width="10.85546875" bestFit="1" customWidth="1"/>
    <col min="106" max="106" width="20.7109375" bestFit="1" customWidth="1"/>
    <col min="107" max="107" width="12.28515625" bestFit="1" customWidth="1"/>
    <col min="108" max="108" width="9.85546875" bestFit="1" customWidth="1"/>
    <col min="109" max="109" width="13" bestFit="1" customWidth="1"/>
    <col min="110" max="110" width="10.85546875" bestFit="1" customWidth="1"/>
    <col min="111" max="111" width="10.7109375" bestFit="1" customWidth="1"/>
    <col min="112" max="112" width="9.85546875" bestFit="1" customWidth="1"/>
    <col min="113" max="113" width="8.85546875" bestFit="1" customWidth="1"/>
    <col min="114" max="114" width="10.85546875" bestFit="1" customWidth="1"/>
    <col min="115" max="115" width="14.28515625" bestFit="1" customWidth="1"/>
    <col min="116" max="116" width="9.28515625" bestFit="1" customWidth="1"/>
    <col min="117" max="117" width="9.85546875" bestFit="1" customWidth="1"/>
    <col min="118" max="118" width="12" bestFit="1" customWidth="1"/>
    <col min="119" max="119" width="10.85546875" bestFit="1" customWidth="1"/>
    <col min="120" max="120" width="14.140625" bestFit="1" customWidth="1"/>
    <col min="121" max="121" width="10.85546875" bestFit="1" customWidth="1"/>
    <col min="122" max="123" width="9.85546875" bestFit="1" customWidth="1"/>
    <col min="124" max="124" width="11.42578125" bestFit="1" customWidth="1"/>
    <col min="125" max="125" width="11.7109375" bestFit="1" customWidth="1"/>
    <col min="126" max="126" width="15.5703125" bestFit="1" customWidth="1"/>
    <col min="127" max="127" width="11.140625" bestFit="1" customWidth="1"/>
    <col min="128" max="129" width="9.85546875" bestFit="1" customWidth="1"/>
    <col min="130" max="130" width="8.42578125" bestFit="1" customWidth="1"/>
    <col min="131" max="131" width="11.28515625" bestFit="1" customWidth="1"/>
    <col min="132" max="132" width="12.140625" bestFit="1" customWidth="1"/>
    <col min="133" max="133" width="10.7109375" bestFit="1" customWidth="1"/>
    <col min="134" max="140" width="9.85546875" bestFit="1" customWidth="1"/>
    <col min="141" max="141" width="10" bestFit="1" customWidth="1"/>
    <col min="142" max="142" width="10.140625" bestFit="1" customWidth="1"/>
    <col min="143" max="143" width="9.85546875" bestFit="1" customWidth="1"/>
    <col min="144" max="144" width="10.140625" bestFit="1" customWidth="1"/>
    <col min="145" max="145" width="10.28515625" bestFit="1" customWidth="1"/>
    <col min="146" max="146" width="10.140625" bestFit="1" customWidth="1"/>
    <col min="147" max="147" width="10" bestFit="1" customWidth="1"/>
    <col min="148" max="148" width="9.28515625" bestFit="1" customWidth="1"/>
    <col min="149" max="149" width="9.85546875" bestFit="1" customWidth="1"/>
    <col min="150" max="150" width="10.140625" bestFit="1" customWidth="1"/>
    <col min="151" max="151" width="12" bestFit="1" customWidth="1"/>
    <col min="152" max="152" width="12.42578125" bestFit="1" customWidth="1"/>
    <col min="153" max="153" width="10.85546875" bestFit="1" customWidth="1"/>
    <col min="154" max="154" width="9.85546875" bestFit="1" customWidth="1"/>
    <col min="155" max="155" width="8.42578125" bestFit="1" customWidth="1"/>
    <col min="156" max="156" width="8.85546875" bestFit="1" customWidth="1"/>
    <col min="157" max="157" width="12.42578125" bestFit="1" customWidth="1"/>
    <col min="158" max="158" width="10.28515625" bestFit="1" customWidth="1"/>
    <col min="159" max="159" width="11.7109375" bestFit="1" customWidth="1"/>
    <col min="160" max="161" width="10.5703125" bestFit="1" customWidth="1"/>
    <col min="162" max="162" width="12.7109375" bestFit="1" customWidth="1"/>
    <col min="163" max="163" width="18.28515625" bestFit="1" customWidth="1"/>
    <col min="164" max="164" width="9.85546875" bestFit="1" customWidth="1"/>
    <col min="165" max="165" width="9.28515625" bestFit="1" customWidth="1"/>
    <col min="166" max="167" width="9.85546875" bestFit="1" customWidth="1"/>
    <col min="168" max="168" width="12.7109375" bestFit="1" customWidth="1"/>
    <col min="169" max="169" width="9.85546875" bestFit="1" customWidth="1"/>
    <col min="170" max="170" width="11.85546875" bestFit="1" customWidth="1"/>
    <col min="171" max="171" width="9.85546875" bestFit="1" customWidth="1"/>
    <col min="172" max="172" width="11.5703125" bestFit="1" customWidth="1"/>
    <col min="173" max="173" width="8.42578125" bestFit="1" customWidth="1"/>
    <col min="174" max="174" width="9.85546875" bestFit="1" customWidth="1"/>
    <col min="175" max="175" width="10.42578125" bestFit="1" customWidth="1"/>
    <col min="176" max="176" width="10.85546875" bestFit="1" customWidth="1"/>
    <col min="177" max="177" width="11" bestFit="1" customWidth="1"/>
    <col min="178" max="178" width="9.85546875" bestFit="1" customWidth="1"/>
    <col min="179" max="179" width="9.7109375" bestFit="1" customWidth="1"/>
    <col min="180" max="180" width="10.7109375" bestFit="1" customWidth="1"/>
    <col min="181" max="181" width="9.85546875" bestFit="1" customWidth="1"/>
    <col min="182" max="182" width="16.7109375" bestFit="1" customWidth="1"/>
    <col min="183" max="183" width="9.28515625" bestFit="1" customWidth="1"/>
    <col min="184" max="184" width="11.7109375" bestFit="1" customWidth="1"/>
    <col min="185" max="185" width="13" bestFit="1" customWidth="1"/>
    <col min="186" max="186" width="10.42578125" bestFit="1" customWidth="1"/>
    <col min="187" max="187" width="12.140625" bestFit="1" customWidth="1"/>
    <col min="188" max="188" width="11.85546875" bestFit="1" customWidth="1"/>
    <col min="189" max="189" width="11.5703125" bestFit="1" customWidth="1"/>
    <col min="190" max="190" width="9.85546875" bestFit="1" customWidth="1"/>
    <col min="191" max="191" width="10.5703125" bestFit="1" customWidth="1"/>
    <col min="192" max="192" width="11.7109375" bestFit="1" customWidth="1"/>
    <col min="193" max="193" width="10.85546875" bestFit="1" customWidth="1"/>
    <col min="194" max="194" width="11.5703125" bestFit="1" customWidth="1"/>
    <col min="195" max="195" width="9.28515625" bestFit="1" customWidth="1"/>
    <col min="196" max="196" width="11.7109375" bestFit="1" customWidth="1"/>
    <col min="197" max="197" width="8.85546875" bestFit="1" customWidth="1"/>
    <col min="198" max="198" width="14" bestFit="1" customWidth="1"/>
    <col min="199" max="199" width="10.7109375" bestFit="1" customWidth="1"/>
    <col min="200" max="200" width="10.140625" bestFit="1" customWidth="1"/>
    <col min="201" max="202" width="9.85546875" bestFit="1" customWidth="1"/>
    <col min="203" max="203" width="10.42578125" bestFit="1" customWidth="1"/>
    <col min="204" max="204" width="9.42578125" bestFit="1" customWidth="1"/>
    <col min="205" max="205" width="11.42578125" bestFit="1" customWidth="1"/>
    <col min="206" max="207" width="9.85546875" bestFit="1" customWidth="1"/>
    <col min="208" max="208" width="10.85546875" bestFit="1" customWidth="1"/>
    <col min="209" max="210" width="9.85546875" bestFit="1" customWidth="1"/>
    <col min="211" max="211" width="12.7109375" bestFit="1" customWidth="1"/>
    <col min="212" max="212" width="9.28515625" bestFit="1" customWidth="1"/>
    <col min="213" max="213" width="10.28515625" bestFit="1" customWidth="1"/>
    <col min="214" max="214" width="12.85546875" bestFit="1" customWidth="1"/>
    <col min="215" max="215" width="12.5703125" bestFit="1" customWidth="1"/>
    <col min="216" max="216" width="10.28515625" bestFit="1" customWidth="1"/>
    <col min="217" max="217" width="10" bestFit="1" customWidth="1"/>
    <col min="218" max="218" width="10.7109375" bestFit="1" customWidth="1"/>
    <col min="219" max="219" width="10.140625" bestFit="1" customWidth="1"/>
    <col min="220" max="220" width="12" bestFit="1" customWidth="1"/>
    <col min="221" max="221" width="12.42578125" bestFit="1" customWidth="1"/>
    <col min="222" max="222" width="9.42578125" bestFit="1" customWidth="1"/>
    <col min="223" max="223" width="9.85546875" bestFit="1" customWidth="1"/>
    <col min="224" max="224" width="10.5703125" bestFit="1" customWidth="1"/>
    <col min="225" max="225" width="11.42578125" bestFit="1" customWidth="1"/>
    <col min="226" max="226" width="10.7109375" bestFit="1" customWidth="1"/>
    <col min="227" max="227" width="9.28515625" bestFit="1" customWidth="1"/>
    <col min="228" max="228" width="10.85546875" bestFit="1" customWidth="1"/>
    <col min="229" max="229" width="8.42578125" bestFit="1" customWidth="1"/>
    <col min="230" max="231" width="12.5703125" bestFit="1" customWidth="1"/>
    <col min="232" max="232" width="11.85546875" bestFit="1" customWidth="1"/>
    <col min="233" max="233" width="10.85546875" bestFit="1" customWidth="1"/>
    <col min="234" max="234" width="9.28515625" bestFit="1" customWidth="1"/>
    <col min="235" max="235" width="10.7109375" bestFit="1" customWidth="1"/>
    <col min="236" max="236" width="10" bestFit="1" customWidth="1"/>
    <col min="237" max="237" width="10.7109375" bestFit="1" customWidth="1"/>
    <col min="238" max="238" width="9.28515625" bestFit="1" customWidth="1"/>
    <col min="239" max="240" width="9.85546875" bestFit="1" customWidth="1"/>
    <col min="241" max="241" width="12" bestFit="1" customWidth="1"/>
    <col min="242" max="242" width="8.42578125" bestFit="1" customWidth="1"/>
    <col min="243" max="243" width="9.85546875" bestFit="1" customWidth="1"/>
    <col min="244" max="244" width="12" bestFit="1" customWidth="1"/>
    <col min="245" max="245" width="10.5703125" bestFit="1" customWidth="1"/>
    <col min="246" max="246" width="9.42578125" bestFit="1" customWidth="1"/>
    <col min="247" max="247" width="15.42578125" bestFit="1" customWidth="1"/>
    <col min="248" max="248" width="12.85546875" bestFit="1" customWidth="1"/>
    <col min="249" max="249" width="8.42578125" bestFit="1" customWidth="1"/>
    <col min="250" max="250" width="9.85546875" bestFit="1" customWidth="1"/>
    <col min="251" max="251" width="8.42578125" bestFit="1" customWidth="1"/>
    <col min="252" max="252" width="12" bestFit="1" customWidth="1"/>
    <col min="253" max="253" width="11.28515625" bestFit="1" customWidth="1"/>
    <col min="254" max="254" width="12.28515625" bestFit="1" customWidth="1"/>
    <col min="255" max="255" width="12.85546875" bestFit="1" customWidth="1"/>
    <col min="256" max="256" width="12" bestFit="1" customWidth="1"/>
    <col min="257" max="257" width="10.85546875" bestFit="1" customWidth="1"/>
    <col min="258" max="258" width="11.28515625" bestFit="1" customWidth="1"/>
    <col min="259" max="259" width="8.42578125" bestFit="1" customWidth="1"/>
    <col min="260" max="260" width="9" bestFit="1" customWidth="1"/>
    <col min="261" max="261" width="9.28515625" bestFit="1" customWidth="1"/>
    <col min="262" max="262" width="12.5703125" bestFit="1" customWidth="1"/>
    <col min="263" max="263" width="12.140625" bestFit="1" customWidth="1"/>
    <col min="264" max="264" width="10.42578125" bestFit="1" customWidth="1"/>
    <col min="265" max="265" width="9.85546875" bestFit="1" customWidth="1"/>
    <col min="266" max="266" width="11.28515625" bestFit="1" customWidth="1"/>
    <col min="267" max="267" width="8.42578125" bestFit="1" customWidth="1"/>
    <col min="268" max="268" width="12" bestFit="1" customWidth="1"/>
    <col min="269" max="271" width="9.85546875" bestFit="1" customWidth="1"/>
    <col min="272" max="273" width="9.28515625" bestFit="1" customWidth="1"/>
    <col min="274" max="274" width="8.5703125" bestFit="1" customWidth="1"/>
    <col min="275" max="275" width="10.5703125" bestFit="1" customWidth="1"/>
    <col min="276" max="276" width="16" bestFit="1" customWidth="1"/>
    <col min="277" max="277" width="15.42578125" bestFit="1" customWidth="1"/>
    <col min="278" max="278" width="10.85546875" bestFit="1" customWidth="1"/>
    <col min="279" max="279" width="14" bestFit="1" customWidth="1"/>
    <col min="280" max="280" width="9.85546875" bestFit="1" customWidth="1"/>
    <col min="281" max="281" width="9.5703125" bestFit="1" customWidth="1"/>
    <col min="282" max="282" width="9.7109375" bestFit="1" customWidth="1"/>
    <col min="283" max="283" width="10.28515625" bestFit="1" customWidth="1"/>
    <col min="284" max="284" width="9.28515625" bestFit="1" customWidth="1"/>
    <col min="285" max="286" width="9.85546875" bestFit="1" customWidth="1"/>
    <col min="287" max="287" width="10.7109375" bestFit="1" customWidth="1"/>
    <col min="288" max="288" width="9.140625" bestFit="1" customWidth="1"/>
    <col min="289" max="289" width="10" bestFit="1" customWidth="1"/>
    <col min="290" max="291" width="9.85546875" bestFit="1" customWidth="1"/>
    <col min="292" max="292" width="10" bestFit="1" customWidth="1"/>
    <col min="293" max="293" width="10.42578125" bestFit="1" customWidth="1"/>
    <col min="294" max="294" width="9.85546875" bestFit="1" customWidth="1"/>
    <col min="295" max="295" width="8.42578125" bestFit="1" customWidth="1"/>
    <col min="296" max="296" width="9.85546875" bestFit="1" customWidth="1"/>
    <col min="297" max="297" width="12" bestFit="1" customWidth="1"/>
  </cols>
  <sheetData>
    <row r="1" spans="1:297" s="632" customFormat="1" ht="44.25" customHeight="1">
      <c r="A1" s="647" t="s">
        <v>640</v>
      </c>
      <c r="B1" s="648"/>
      <c r="D1" s="684"/>
      <c r="E1" s="684"/>
      <c r="G1" s="631"/>
      <c r="J1" s="631"/>
      <c r="K1" s="631"/>
      <c r="V1" s="649"/>
    </row>
    <row r="2" spans="1:297" s="717" customFormat="1" ht="15">
      <c r="A2" s="740" t="s">
        <v>704</v>
      </c>
      <c r="C2" s="741"/>
      <c r="D2" s="742"/>
      <c r="E2" s="742"/>
      <c r="F2" s="743"/>
      <c r="G2" s="743"/>
      <c r="I2" s="744"/>
      <c r="J2" s="744"/>
      <c r="V2" s="745"/>
      <c r="AA2" s="744"/>
    </row>
    <row r="3" spans="1:297" s="717" customFormat="1" ht="15">
      <c r="A3" s="746" t="s">
        <v>641</v>
      </c>
      <c r="B3" s="562"/>
      <c r="D3" s="747"/>
      <c r="E3" s="747"/>
      <c r="F3" s="748"/>
      <c r="G3" s="743"/>
      <c r="J3" s="743"/>
      <c r="K3" s="743"/>
      <c r="M3" s="744"/>
      <c r="N3" s="744"/>
      <c r="V3" s="745"/>
      <c r="AA3" s="744"/>
      <c r="AE3" s="749"/>
    </row>
    <row r="4" spans="1:297" s="717" customFormat="1" ht="15">
      <c r="A4" s="717" t="s">
        <v>642</v>
      </c>
      <c r="B4" s="562"/>
      <c r="D4" s="747"/>
      <c r="E4" s="747"/>
      <c r="F4" s="750"/>
      <c r="G4" s="743"/>
      <c r="J4" s="743"/>
      <c r="K4" s="743"/>
      <c r="V4" s="749"/>
    </row>
    <row r="5" spans="1:297" s="717" customFormat="1" ht="15">
      <c r="A5" s="717" t="s">
        <v>707</v>
      </c>
      <c r="B5" s="562"/>
      <c r="D5" s="747"/>
      <c r="E5" s="747"/>
      <c r="G5" s="743"/>
      <c r="J5" s="743"/>
      <c r="K5" s="743"/>
      <c r="V5" s="745"/>
    </row>
    <row r="6" spans="1:297" s="717" customFormat="1" ht="15">
      <c r="A6" s="751" t="s">
        <v>643</v>
      </c>
      <c r="B6" s="562"/>
      <c r="D6" s="747"/>
      <c r="E6" s="747"/>
      <c r="G6" s="743"/>
      <c r="J6" s="743"/>
      <c r="K6" s="743"/>
    </row>
    <row r="7" spans="1:297" s="717" customFormat="1" ht="15">
      <c r="A7" s="751" t="s">
        <v>644</v>
      </c>
      <c r="B7" s="562"/>
      <c r="D7" s="747"/>
      <c r="E7" s="747"/>
      <c r="G7" s="743"/>
      <c r="J7" s="743"/>
      <c r="K7" s="743"/>
      <c r="V7" s="745"/>
    </row>
    <row r="8" spans="1:297" s="752" customFormat="1" ht="15">
      <c r="A8" s="741" t="s">
        <v>705</v>
      </c>
      <c r="D8" s="753"/>
      <c r="E8" s="753"/>
    </row>
    <row r="9" spans="1:297" s="676" customFormat="1" ht="15">
      <c r="A9" s="26"/>
      <c r="B9" s="308" t="s">
        <v>582</v>
      </c>
      <c r="C9" s="313"/>
      <c r="D9" s="700"/>
      <c r="E9" s="700"/>
      <c r="F9" s="313">
        <v>5</v>
      </c>
      <c r="G9" s="313">
        <v>9</v>
      </c>
      <c r="H9" s="313">
        <v>10</v>
      </c>
      <c r="I9" s="313">
        <v>16</v>
      </c>
      <c r="J9" s="313">
        <v>18</v>
      </c>
      <c r="K9" s="313">
        <v>19</v>
      </c>
      <c r="L9" s="313">
        <v>20</v>
      </c>
      <c r="M9" s="313">
        <v>46</v>
      </c>
      <c r="N9" s="313">
        <v>47</v>
      </c>
      <c r="O9" s="313">
        <v>49</v>
      </c>
      <c r="P9" s="313">
        <v>50</v>
      </c>
      <c r="Q9" s="313">
        <v>51</v>
      </c>
      <c r="R9" s="313">
        <v>52</v>
      </c>
      <c r="S9" s="313">
        <v>61</v>
      </c>
      <c r="T9" s="313">
        <v>69</v>
      </c>
      <c r="U9" s="313">
        <v>71</v>
      </c>
      <c r="V9" s="313">
        <v>72</v>
      </c>
      <c r="W9" s="313">
        <v>74</v>
      </c>
      <c r="X9" s="313">
        <v>75</v>
      </c>
      <c r="Y9" s="313">
        <v>77</v>
      </c>
      <c r="Z9" s="313">
        <v>78</v>
      </c>
      <c r="AA9" s="313">
        <v>79</v>
      </c>
      <c r="AB9" s="313">
        <v>81</v>
      </c>
      <c r="AC9" s="313">
        <v>82</v>
      </c>
      <c r="AD9" s="313">
        <v>86</v>
      </c>
      <c r="AE9" s="313">
        <v>90</v>
      </c>
      <c r="AF9" s="313">
        <v>91</v>
      </c>
      <c r="AG9" s="313">
        <v>92</v>
      </c>
      <c r="AH9" s="313">
        <v>97</v>
      </c>
      <c r="AI9" s="313">
        <v>98</v>
      </c>
      <c r="AJ9" s="313">
        <v>102</v>
      </c>
      <c r="AK9" s="313">
        <v>103</v>
      </c>
      <c r="AL9" s="313">
        <v>105</v>
      </c>
      <c r="AM9" s="313">
        <v>106</v>
      </c>
      <c r="AN9" s="313">
        <v>108</v>
      </c>
      <c r="AO9" s="313">
        <v>109</v>
      </c>
      <c r="AP9" s="313">
        <v>111</v>
      </c>
      <c r="AQ9" s="313">
        <v>139</v>
      </c>
      <c r="AR9" s="313">
        <v>140</v>
      </c>
      <c r="AS9" s="313">
        <v>142</v>
      </c>
      <c r="AT9" s="313">
        <v>143</v>
      </c>
      <c r="AU9" s="313">
        <v>145</v>
      </c>
      <c r="AV9" s="313">
        <v>146</v>
      </c>
      <c r="AW9" s="313">
        <v>148</v>
      </c>
      <c r="AX9" s="313">
        <v>149</v>
      </c>
      <c r="AY9" s="313">
        <v>151</v>
      </c>
      <c r="AZ9" s="313">
        <v>152</v>
      </c>
      <c r="BA9" s="313">
        <v>153</v>
      </c>
      <c r="BB9" s="313">
        <v>165</v>
      </c>
      <c r="BC9" s="313">
        <v>167</v>
      </c>
      <c r="BD9" s="313">
        <v>169</v>
      </c>
      <c r="BE9" s="313">
        <v>171</v>
      </c>
      <c r="BF9" s="313">
        <v>172</v>
      </c>
      <c r="BG9" s="313">
        <v>176</v>
      </c>
      <c r="BH9" s="313">
        <v>177</v>
      </c>
      <c r="BI9" s="313">
        <v>178</v>
      </c>
      <c r="BJ9" s="313">
        <v>179</v>
      </c>
      <c r="BK9" s="313">
        <v>181</v>
      </c>
      <c r="BL9" s="313">
        <v>182</v>
      </c>
      <c r="BM9" s="313">
        <v>186</v>
      </c>
      <c r="BN9" s="313">
        <v>202</v>
      </c>
      <c r="BO9" s="313">
        <v>204</v>
      </c>
      <c r="BP9" s="313">
        <v>205</v>
      </c>
      <c r="BQ9" s="313">
        <v>208</v>
      </c>
      <c r="BR9" s="313">
        <v>211</v>
      </c>
      <c r="BS9" s="313">
        <v>213</v>
      </c>
      <c r="BT9" s="313">
        <v>214</v>
      </c>
      <c r="BU9" s="313">
        <v>216</v>
      </c>
      <c r="BV9" s="313">
        <v>217</v>
      </c>
      <c r="BW9" s="313">
        <v>218</v>
      </c>
      <c r="BX9" s="313">
        <v>224</v>
      </c>
      <c r="BY9" s="313">
        <v>226</v>
      </c>
      <c r="BZ9" s="313">
        <v>230</v>
      </c>
      <c r="CA9" s="313">
        <v>231</v>
      </c>
      <c r="CB9" s="313">
        <v>232</v>
      </c>
      <c r="CC9" s="313">
        <v>233</v>
      </c>
      <c r="CD9" s="313">
        <v>235</v>
      </c>
      <c r="CE9" s="313">
        <v>236</v>
      </c>
      <c r="CF9" s="313">
        <v>239</v>
      </c>
      <c r="CG9" s="313">
        <v>240</v>
      </c>
      <c r="CH9" s="313">
        <v>241</v>
      </c>
      <c r="CI9" s="313">
        <v>244</v>
      </c>
      <c r="CJ9" s="313">
        <v>245</v>
      </c>
      <c r="CK9" s="313">
        <v>249</v>
      </c>
      <c r="CL9" s="313">
        <v>250</v>
      </c>
      <c r="CM9" s="313">
        <v>256</v>
      </c>
      <c r="CN9" s="313">
        <v>257</v>
      </c>
      <c r="CO9" s="313">
        <v>260</v>
      </c>
      <c r="CP9" s="313">
        <v>261</v>
      </c>
      <c r="CQ9" s="313">
        <v>263</v>
      </c>
      <c r="CR9" s="313">
        <v>265</v>
      </c>
      <c r="CS9" s="313">
        <v>271</v>
      </c>
      <c r="CT9" s="313">
        <v>272</v>
      </c>
      <c r="CU9" s="313">
        <v>273</v>
      </c>
      <c r="CV9" s="313">
        <v>275</v>
      </c>
      <c r="CW9" s="313">
        <v>276</v>
      </c>
      <c r="CX9" s="313">
        <v>280</v>
      </c>
      <c r="CY9" s="313">
        <v>284</v>
      </c>
      <c r="CZ9" s="313">
        <v>285</v>
      </c>
      <c r="DA9" s="313">
        <v>286</v>
      </c>
      <c r="DB9" s="313">
        <v>287</v>
      </c>
      <c r="DC9" s="313">
        <v>288</v>
      </c>
      <c r="DD9" s="313">
        <v>290</v>
      </c>
      <c r="DE9" s="313">
        <v>291</v>
      </c>
      <c r="DF9" s="313">
        <v>297</v>
      </c>
      <c r="DG9" s="313">
        <v>300</v>
      </c>
      <c r="DH9" s="313">
        <v>301</v>
      </c>
      <c r="DI9" s="313">
        <v>304</v>
      </c>
      <c r="DJ9" s="313">
        <v>305</v>
      </c>
      <c r="DK9" s="313">
        <v>309</v>
      </c>
      <c r="DL9" s="313">
        <v>312</v>
      </c>
      <c r="DM9" s="313">
        <v>316</v>
      </c>
      <c r="DN9" s="313">
        <v>317</v>
      </c>
      <c r="DO9" s="313">
        <v>320</v>
      </c>
      <c r="DP9" s="313">
        <v>322</v>
      </c>
      <c r="DQ9" s="313">
        <v>398</v>
      </c>
      <c r="DR9" s="313">
        <v>399</v>
      </c>
      <c r="DS9" s="313">
        <v>400</v>
      </c>
      <c r="DT9" s="313">
        <v>402</v>
      </c>
      <c r="DU9" s="313">
        <v>403</v>
      </c>
      <c r="DV9" s="313">
        <v>405</v>
      </c>
      <c r="DW9" s="313">
        <v>407</v>
      </c>
      <c r="DX9" s="313">
        <v>408</v>
      </c>
      <c r="DY9" s="313">
        <v>410</v>
      </c>
      <c r="DZ9" s="313">
        <v>416</v>
      </c>
      <c r="EA9" s="313">
        <v>418</v>
      </c>
      <c r="EB9" s="313">
        <v>420</v>
      </c>
      <c r="EC9" s="313">
        <v>421</v>
      </c>
      <c r="ED9" s="313">
        <v>422</v>
      </c>
      <c r="EE9" s="313">
        <v>423</v>
      </c>
      <c r="EF9" s="313">
        <v>425</v>
      </c>
      <c r="EG9" s="313">
        <v>426</v>
      </c>
      <c r="EH9" s="313">
        <v>430</v>
      </c>
      <c r="EI9" s="313">
        <v>433</v>
      </c>
      <c r="EJ9" s="313">
        <v>434</v>
      </c>
      <c r="EK9" s="313">
        <v>435</v>
      </c>
      <c r="EL9" s="313">
        <v>436</v>
      </c>
      <c r="EM9" s="313">
        <v>440</v>
      </c>
      <c r="EN9" s="313">
        <v>441</v>
      </c>
      <c r="EO9" s="313">
        <v>444</v>
      </c>
      <c r="EP9" s="313">
        <v>445</v>
      </c>
      <c r="EQ9" s="313">
        <v>475</v>
      </c>
      <c r="ER9" s="313">
        <v>480</v>
      </c>
      <c r="ES9" s="313">
        <v>481</v>
      </c>
      <c r="ET9" s="313">
        <v>483</v>
      </c>
      <c r="EU9" s="313">
        <v>484</v>
      </c>
      <c r="EV9" s="313">
        <v>489</v>
      </c>
      <c r="EW9" s="313">
        <v>491</v>
      </c>
      <c r="EX9" s="313">
        <v>494</v>
      </c>
      <c r="EY9" s="313">
        <v>495</v>
      </c>
      <c r="EZ9" s="313">
        <v>498</v>
      </c>
      <c r="FA9" s="313">
        <v>499</v>
      </c>
      <c r="FB9" s="313">
        <v>500</v>
      </c>
      <c r="FC9" s="313">
        <v>503</v>
      </c>
      <c r="FD9" s="313">
        <v>504</v>
      </c>
      <c r="FE9" s="313">
        <v>505</v>
      </c>
      <c r="FF9" s="313">
        <v>507</v>
      </c>
      <c r="FG9" s="313">
        <v>508</v>
      </c>
      <c r="FH9" s="313">
        <v>529</v>
      </c>
      <c r="FI9" s="313">
        <v>531</v>
      </c>
      <c r="FJ9" s="313">
        <v>535</v>
      </c>
      <c r="FK9" s="313">
        <v>536</v>
      </c>
      <c r="FL9" s="313">
        <v>538</v>
      </c>
      <c r="FM9" s="313">
        <v>541</v>
      </c>
      <c r="FN9" s="313">
        <v>543</v>
      </c>
      <c r="FO9" s="313">
        <v>545</v>
      </c>
      <c r="FP9" s="313">
        <v>560</v>
      </c>
      <c r="FQ9" s="313">
        <v>561</v>
      </c>
      <c r="FR9" s="313">
        <v>562</v>
      </c>
      <c r="FS9" s="313">
        <v>563</v>
      </c>
      <c r="FT9" s="313">
        <v>564</v>
      </c>
      <c r="FU9" s="313">
        <v>576</v>
      </c>
      <c r="FV9" s="313">
        <v>577</v>
      </c>
      <c r="FW9" s="313">
        <v>578</v>
      </c>
      <c r="FX9" s="313">
        <v>580</v>
      </c>
      <c r="FY9" s="313">
        <v>581</v>
      </c>
      <c r="FZ9" s="313">
        <v>583</v>
      </c>
      <c r="GA9" s="313">
        <v>584</v>
      </c>
      <c r="GB9" s="313">
        <v>592</v>
      </c>
      <c r="GC9" s="313">
        <v>593</v>
      </c>
      <c r="GD9" s="313">
        <v>595</v>
      </c>
      <c r="GE9" s="313">
        <v>598</v>
      </c>
      <c r="GF9" s="313">
        <v>599</v>
      </c>
      <c r="GG9" s="313">
        <v>601</v>
      </c>
      <c r="GH9" s="313">
        <v>604</v>
      </c>
      <c r="GI9" s="313">
        <v>607</v>
      </c>
      <c r="GJ9" s="313">
        <v>608</v>
      </c>
      <c r="GK9" s="313">
        <v>609</v>
      </c>
      <c r="GL9" s="313">
        <v>611</v>
      </c>
      <c r="GM9" s="313">
        <v>614</v>
      </c>
      <c r="GN9" s="313">
        <v>615</v>
      </c>
      <c r="GO9" s="313">
        <v>616</v>
      </c>
      <c r="GP9" s="313">
        <v>619</v>
      </c>
      <c r="GQ9" s="313">
        <v>620</v>
      </c>
      <c r="GR9" s="313">
        <v>623</v>
      </c>
      <c r="GS9" s="313">
        <v>624</v>
      </c>
      <c r="GT9" s="313">
        <v>625</v>
      </c>
      <c r="GU9" s="313">
        <v>626</v>
      </c>
      <c r="GV9" s="313">
        <v>630</v>
      </c>
      <c r="GW9" s="313">
        <v>631</v>
      </c>
      <c r="GX9" s="313">
        <v>635</v>
      </c>
      <c r="GY9" s="313">
        <v>636</v>
      </c>
      <c r="GZ9" s="313">
        <v>638</v>
      </c>
      <c r="HA9" s="313">
        <v>678</v>
      </c>
      <c r="HB9" s="313">
        <v>680</v>
      </c>
      <c r="HC9" s="313">
        <v>681</v>
      </c>
      <c r="HD9" s="313">
        <v>683</v>
      </c>
      <c r="HE9" s="313">
        <v>684</v>
      </c>
      <c r="HF9" s="313">
        <v>686</v>
      </c>
      <c r="HG9" s="313">
        <v>687</v>
      </c>
      <c r="HH9" s="313">
        <v>689</v>
      </c>
      <c r="HI9" s="313">
        <v>691</v>
      </c>
      <c r="HJ9" s="313">
        <v>694</v>
      </c>
      <c r="HK9" s="313">
        <v>697</v>
      </c>
      <c r="HL9" s="313">
        <v>698</v>
      </c>
      <c r="HM9" s="313">
        <v>700</v>
      </c>
      <c r="HN9" s="313">
        <v>702</v>
      </c>
      <c r="HO9" s="313">
        <v>704</v>
      </c>
      <c r="HP9" s="313">
        <v>707</v>
      </c>
      <c r="HQ9" s="313">
        <v>710</v>
      </c>
      <c r="HR9" s="313">
        <v>729</v>
      </c>
      <c r="HS9" s="313">
        <v>732</v>
      </c>
      <c r="HT9" s="313">
        <v>734</v>
      </c>
      <c r="HU9" s="313">
        <v>738</v>
      </c>
      <c r="HV9" s="313">
        <v>739</v>
      </c>
      <c r="HW9" s="313">
        <v>740</v>
      </c>
      <c r="HX9" s="313">
        <v>742</v>
      </c>
      <c r="HY9" s="313">
        <v>743</v>
      </c>
      <c r="HZ9" s="313">
        <v>746</v>
      </c>
      <c r="IA9" s="313">
        <v>747</v>
      </c>
      <c r="IB9" s="313">
        <v>748</v>
      </c>
      <c r="IC9" s="313">
        <v>749</v>
      </c>
      <c r="ID9" s="313">
        <v>751</v>
      </c>
      <c r="IE9" s="313">
        <v>753</v>
      </c>
      <c r="IF9" s="313">
        <v>755</v>
      </c>
      <c r="IG9" s="313">
        <v>758</v>
      </c>
      <c r="IH9" s="313">
        <v>759</v>
      </c>
      <c r="II9" s="313">
        <v>761</v>
      </c>
      <c r="IJ9" s="313">
        <v>762</v>
      </c>
      <c r="IK9" s="313">
        <v>765</v>
      </c>
      <c r="IL9" s="313">
        <v>768</v>
      </c>
      <c r="IM9" s="313">
        <v>777</v>
      </c>
      <c r="IN9" s="313">
        <v>778</v>
      </c>
      <c r="IO9" s="313">
        <v>781</v>
      </c>
      <c r="IP9" s="313">
        <v>783</v>
      </c>
      <c r="IQ9" s="313">
        <v>785</v>
      </c>
      <c r="IR9" s="313">
        <v>790</v>
      </c>
      <c r="IS9" s="313">
        <v>791</v>
      </c>
      <c r="IT9" s="313">
        <v>831</v>
      </c>
      <c r="IU9" s="313">
        <v>832</v>
      </c>
      <c r="IV9" s="313">
        <v>833</v>
      </c>
      <c r="IW9" s="313">
        <v>834</v>
      </c>
      <c r="IX9" s="313">
        <v>837</v>
      </c>
      <c r="IY9" s="313">
        <v>844</v>
      </c>
      <c r="IZ9" s="313">
        <v>845</v>
      </c>
      <c r="JA9" s="313">
        <v>846</v>
      </c>
      <c r="JB9" s="313">
        <v>848</v>
      </c>
      <c r="JC9" s="313">
        <v>849</v>
      </c>
      <c r="JD9" s="313">
        <v>850</v>
      </c>
      <c r="JE9" s="313">
        <v>851</v>
      </c>
      <c r="JF9" s="313">
        <v>853</v>
      </c>
      <c r="JG9" s="313">
        <v>854</v>
      </c>
      <c r="JH9" s="313">
        <v>857</v>
      </c>
      <c r="JI9" s="313">
        <v>858</v>
      </c>
      <c r="JJ9" s="313">
        <v>859</v>
      </c>
      <c r="JK9" s="313">
        <v>886</v>
      </c>
      <c r="JL9" s="313">
        <v>887</v>
      </c>
      <c r="JM9" s="313">
        <v>889</v>
      </c>
      <c r="JN9" s="313">
        <v>890</v>
      </c>
      <c r="JO9" s="313">
        <v>892</v>
      </c>
      <c r="JP9" s="313">
        <v>893</v>
      </c>
      <c r="JQ9" s="313">
        <v>895</v>
      </c>
      <c r="JR9" s="313">
        <v>905</v>
      </c>
      <c r="JS9" s="313">
        <v>908</v>
      </c>
      <c r="JT9" s="313">
        <v>915</v>
      </c>
      <c r="JU9" s="313">
        <v>918</v>
      </c>
      <c r="JV9" s="313">
        <v>921</v>
      </c>
      <c r="JW9" s="313">
        <v>922</v>
      </c>
      <c r="JX9" s="313">
        <v>924</v>
      </c>
      <c r="JY9" s="313">
        <v>925</v>
      </c>
      <c r="JZ9" s="313">
        <v>927</v>
      </c>
      <c r="KA9" s="313">
        <v>931</v>
      </c>
      <c r="KB9" s="313">
        <v>934</v>
      </c>
      <c r="KC9" s="313">
        <v>935</v>
      </c>
      <c r="KD9" s="313">
        <v>936</v>
      </c>
      <c r="KE9" s="313">
        <v>946</v>
      </c>
      <c r="KF9" s="313">
        <v>976</v>
      </c>
      <c r="KG9" s="313">
        <v>977</v>
      </c>
      <c r="KH9" s="313">
        <v>980</v>
      </c>
      <c r="KI9" s="313">
        <v>981</v>
      </c>
      <c r="KJ9" s="313">
        <v>989</v>
      </c>
      <c r="KK9" s="313">
        <v>992</v>
      </c>
    </row>
    <row r="10" spans="1:297" s="676" customFormat="1" ht="15.75">
      <c r="A10" s="258"/>
      <c r="B10" s="308" t="s">
        <v>583</v>
      </c>
      <c r="C10" s="701"/>
      <c r="D10" s="702"/>
      <c r="E10" s="700"/>
      <c r="F10" s="703">
        <v>14</v>
      </c>
      <c r="G10" s="703">
        <v>17</v>
      </c>
      <c r="H10" s="703">
        <v>14</v>
      </c>
      <c r="I10" s="703">
        <v>7</v>
      </c>
      <c r="J10" s="703">
        <v>1</v>
      </c>
      <c r="K10" s="703">
        <v>2</v>
      </c>
      <c r="L10" s="703">
        <v>6</v>
      </c>
      <c r="M10" s="703">
        <v>10</v>
      </c>
      <c r="N10" s="703">
        <v>19</v>
      </c>
      <c r="O10" s="703">
        <v>1</v>
      </c>
      <c r="P10" s="703">
        <v>4</v>
      </c>
      <c r="Q10" s="703">
        <v>4</v>
      </c>
      <c r="R10" s="703">
        <v>14</v>
      </c>
      <c r="S10" s="703">
        <v>5</v>
      </c>
      <c r="T10" s="703">
        <v>17</v>
      </c>
      <c r="U10" s="703">
        <v>17</v>
      </c>
      <c r="V10" s="703">
        <v>17</v>
      </c>
      <c r="W10" s="703">
        <v>16</v>
      </c>
      <c r="X10" s="703">
        <v>8</v>
      </c>
      <c r="Y10" s="703">
        <v>13</v>
      </c>
      <c r="Z10" s="703">
        <v>1</v>
      </c>
      <c r="AA10" s="703">
        <v>4</v>
      </c>
      <c r="AB10" s="703">
        <v>7</v>
      </c>
      <c r="AC10" s="703">
        <v>5</v>
      </c>
      <c r="AD10" s="703">
        <v>5</v>
      </c>
      <c r="AE10" s="703">
        <v>12</v>
      </c>
      <c r="AF10" s="703">
        <v>1</v>
      </c>
      <c r="AG10" s="703">
        <v>1</v>
      </c>
      <c r="AH10" s="703">
        <v>10</v>
      </c>
      <c r="AI10" s="703">
        <v>7</v>
      </c>
      <c r="AJ10" s="703">
        <v>4</v>
      </c>
      <c r="AK10" s="703">
        <v>5</v>
      </c>
      <c r="AL10" s="703">
        <v>18</v>
      </c>
      <c r="AM10" s="703">
        <v>1</v>
      </c>
      <c r="AN10" s="703">
        <v>6</v>
      </c>
      <c r="AO10" s="703">
        <v>5</v>
      </c>
      <c r="AP10" s="703">
        <v>7</v>
      </c>
      <c r="AQ10" s="703">
        <v>17</v>
      </c>
      <c r="AR10" s="703">
        <v>11</v>
      </c>
      <c r="AS10" s="703">
        <v>7</v>
      </c>
      <c r="AT10" s="703">
        <v>6</v>
      </c>
      <c r="AU10" s="703">
        <v>14</v>
      </c>
      <c r="AV10" s="703">
        <v>12</v>
      </c>
      <c r="AW10" s="703">
        <v>19</v>
      </c>
      <c r="AX10" s="703">
        <v>1</v>
      </c>
      <c r="AY10" s="703">
        <v>14</v>
      </c>
      <c r="AZ10" s="703">
        <v>14</v>
      </c>
      <c r="BA10" s="703">
        <v>9</v>
      </c>
      <c r="BB10" s="703">
        <v>5</v>
      </c>
      <c r="BC10" s="703">
        <v>12</v>
      </c>
      <c r="BD10" s="703">
        <v>5</v>
      </c>
      <c r="BE10" s="703">
        <v>11</v>
      </c>
      <c r="BF10" s="703">
        <v>13</v>
      </c>
      <c r="BG10" s="703">
        <v>12</v>
      </c>
      <c r="BH10" s="703">
        <v>6</v>
      </c>
      <c r="BI10" s="703">
        <v>10</v>
      </c>
      <c r="BJ10" s="703">
        <v>13</v>
      </c>
      <c r="BK10" s="703">
        <v>4</v>
      </c>
      <c r="BL10" s="703">
        <v>13</v>
      </c>
      <c r="BM10" s="703">
        <v>1</v>
      </c>
      <c r="BN10" s="703">
        <v>2</v>
      </c>
      <c r="BO10" s="703">
        <v>11</v>
      </c>
      <c r="BP10" s="703">
        <v>18</v>
      </c>
      <c r="BQ10" s="703">
        <v>17</v>
      </c>
      <c r="BR10" s="703">
        <v>6</v>
      </c>
      <c r="BS10" s="703">
        <v>10</v>
      </c>
      <c r="BT10" s="703">
        <v>4</v>
      </c>
      <c r="BU10" s="703">
        <v>13</v>
      </c>
      <c r="BV10" s="703">
        <v>16</v>
      </c>
      <c r="BW10" s="703">
        <v>14</v>
      </c>
      <c r="BX10" s="703">
        <v>1</v>
      </c>
      <c r="BY10" s="703">
        <v>13</v>
      </c>
      <c r="BZ10" s="703">
        <v>4</v>
      </c>
      <c r="CA10" s="703">
        <v>15</v>
      </c>
      <c r="CB10" s="703">
        <v>14</v>
      </c>
      <c r="CC10" s="703">
        <v>14</v>
      </c>
      <c r="CD10" s="703">
        <v>1</v>
      </c>
      <c r="CE10" s="703">
        <v>16</v>
      </c>
      <c r="CF10" s="703">
        <v>11</v>
      </c>
      <c r="CG10" s="703">
        <v>19</v>
      </c>
      <c r="CH10" s="703">
        <v>19</v>
      </c>
      <c r="CI10" s="703">
        <v>17</v>
      </c>
      <c r="CJ10" s="703">
        <v>1</v>
      </c>
      <c r="CK10" s="703">
        <v>13</v>
      </c>
      <c r="CL10" s="703">
        <v>6</v>
      </c>
      <c r="CM10" s="703">
        <v>13</v>
      </c>
      <c r="CN10" s="703">
        <v>1</v>
      </c>
      <c r="CO10" s="703">
        <v>12</v>
      </c>
      <c r="CP10" s="703">
        <v>19</v>
      </c>
      <c r="CQ10" s="703">
        <v>11</v>
      </c>
      <c r="CR10" s="703">
        <v>13</v>
      </c>
      <c r="CS10" s="703">
        <v>4</v>
      </c>
      <c r="CT10" s="703">
        <v>16</v>
      </c>
      <c r="CU10" s="703">
        <v>19</v>
      </c>
      <c r="CV10" s="703">
        <v>13</v>
      </c>
      <c r="CW10" s="703">
        <v>12</v>
      </c>
      <c r="CX10" s="703">
        <v>15</v>
      </c>
      <c r="CY10" s="703">
        <v>2</v>
      </c>
      <c r="CZ10" s="703">
        <v>8</v>
      </c>
      <c r="DA10" s="703">
        <v>8</v>
      </c>
      <c r="DB10" s="703">
        <v>15</v>
      </c>
      <c r="DC10" s="703">
        <v>15</v>
      </c>
      <c r="DD10" s="703">
        <v>18</v>
      </c>
      <c r="DE10" s="703">
        <v>6</v>
      </c>
      <c r="DF10" s="703">
        <v>11</v>
      </c>
      <c r="DG10" s="703">
        <v>14</v>
      </c>
      <c r="DH10" s="703">
        <v>14</v>
      </c>
      <c r="DI10" s="703">
        <v>2</v>
      </c>
      <c r="DJ10" s="703">
        <v>17</v>
      </c>
      <c r="DK10" s="703">
        <v>12</v>
      </c>
      <c r="DL10" s="703">
        <v>13</v>
      </c>
      <c r="DM10" s="703">
        <v>7</v>
      </c>
      <c r="DN10" s="703">
        <v>17</v>
      </c>
      <c r="DO10" s="703">
        <v>19</v>
      </c>
      <c r="DP10" s="703">
        <v>2</v>
      </c>
      <c r="DQ10" s="703">
        <v>7</v>
      </c>
      <c r="DR10" s="703">
        <v>15</v>
      </c>
      <c r="DS10" s="703">
        <v>2</v>
      </c>
      <c r="DT10" s="703">
        <v>11</v>
      </c>
      <c r="DU10" s="703">
        <v>14</v>
      </c>
      <c r="DV10" s="703">
        <v>9</v>
      </c>
      <c r="DW10" s="703">
        <v>1</v>
      </c>
      <c r="DX10" s="703">
        <v>14</v>
      </c>
      <c r="DY10" s="703">
        <v>13</v>
      </c>
      <c r="DZ10" s="703">
        <v>9</v>
      </c>
      <c r="EA10" s="703">
        <v>6</v>
      </c>
      <c r="EB10" s="703">
        <v>11</v>
      </c>
      <c r="EC10" s="703">
        <v>16</v>
      </c>
      <c r="ED10" s="703">
        <v>12</v>
      </c>
      <c r="EE10" s="703">
        <v>2</v>
      </c>
      <c r="EF10" s="703">
        <v>17</v>
      </c>
      <c r="EG10" s="703">
        <v>12</v>
      </c>
      <c r="EH10" s="703">
        <v>2</v>
      </c>
      <c r="EI10" s="703">
        <v>5</v>
      </c>
      <c r="EJ10" s="703">
        <v>1</v>
      </c>
      <c r="EK10" s="703">
        <v>13</v>
      </c>
      <c r="EL10" s="703">
        <v>17</v>
      </c>
      <c r="EM10" s="703">
        <v>15</v>
      </c>
      <c r="EN10" s="703">
        <v>9</v>
      </c>
      <c r="EO10" s="703">
        <v>1</v>
      </c>
      <c r="EP10" s="703">
        <v>2</v>
      </c>
      <c r="EQ10" s="703">
        <v>15</v>
      </c>
      <c r="ER10" s="703">
        <v>2</v>
      </c>
      <c r="ES10" s="703">
        <v>2</v>
      </c>
      <c r="ET10" s="703">
        <v>17</v>
      </c>
      <c r="EU10" s="703">
        <v>4</v>
      </c>
      <c r="EV10" s="703">
        <v>8</v>
      </c>
      <c r="EW10" s="703">
        <v>10</v>
      </c>
      <c r="EX10" s="703">
        <v>17</v>
      </c>
      <c r="EY10" s="703">
        <v>13</v>
      </c>
      <c r="EZ10" s="703">
        <v>19</v>
      </c>
      <c r="FA10" s="703">
        <v>15</v>
      </c>
      <c r="FB10" s="703">
        <v>13</v>
      </c>
      <c r="FC10" s="703">
        <v>2</v>
      </c>
      <c r="FD10" s="703">
        <v>1</v>
      </c>
      <c r="FE10" s="703">
        <v>1</v>
      </c>
      <c r="FF10" s="703">
        <v>10</v>
      </c>
      <c r="FG10" s="703">
        <v>6</v>
      </c>
      <c r="FH10" s="703">
        <v>2</v>
      </c>
      <c r="FI10" s="703">
        <v>4</v>
      </c>
      <c r="FJ10" s="703">
        <v>17</v>
      </c>
      <c r="FK10" s="703">
        <v>6</v>
      </c>
      <c r="FL10" s="703">
        <v>2</v>
      </c>
      <c r="FM10" s="703">
        <v>12</v>
      </c>
      <c r="FN10" s="703">
        <v>1</v>
      </c>
      <c r="FO10" s="703">
        <v>15</v>
      </c>
      <c r="FP10" s="703">
        <v>7</v>
      </c>
      <c r="FQ10" s="703">
        <v>2</v>
      </c>
      <c r="FR10" s="703">
        <v>6</v>
      </c>
      <c r="FS10" s="703">
        <v>17</v>
      </c>
      <c r="FT10" s="703">
        <v>17</v>
      </c>
      <c r="FU10" s="703">
        <v>7</v>
      </c>
      <c r="FV10" s="703">
        <v>2</v>
      </c>
      <c r="FW10" s="703">
        <v>18</v>
      </c>
      <c r="FX10" s="703">
        <v>9</v>
      </c>
      <c r="FY10" s="703">
        <v>6</v>
      </c>
      <c r="FZ10" s="703">
        <v>19</v>
      </c>
      <c r="GA10" s="703">
        <v>16</v>
      </c>
      <c r="GB10" s="703">
        <v>13</v>
      </c>
      <c r="GC10" s="703">
        <v>10</v>
      </c>
      <c r="GD10" s="703">
        <v>11</v>
      </c>
      <c r="GE10" s="703">
        <v>15</v>
      </c>
      <c r="GF10" s="703">
        <v>15</v>
      </c>
      <c r="GG10" s="703">
        <v>13</v>
      </c>
      <c r="GH10" s="703">
        <v>6</v>
      </c>
      <c r="GI10" s="703">
        <v>12</v>
      </c>
      <c r="GJ10" s="703">
        <v>4</v>
      </c>
      <c r="GK10" s="703">
        <v>4</v>
      </c>
      <c r="GL10" s="703">
        <v>1</v>
      </c>
      <c r="GM10" s="703">
        <v>19</v>
      </c>
      <c r="GN10" s="703">
        <v>17</v>
      </c>
      <c r="GO10" s="703">
        <v>1</v>
      </c>
      <c r="GP10" s="703">
        <v>6</v>
      </c>
      <c r="GQ10" s="703">
        <v>18</v>
      </c>
      <c r="GR10" s="703">
        <v>10</v>
      </c>
      <c r="GS10" s="703">
        <v>8</v>
      </c>
      <c r="GT10" s="703">
        <v>17</v>
      </c>
      <c r="GU10" s="703">
        <v>17</v>
      </c>
      <c r="GV10" s="703">
        <v>17</v>
      </c>
      <c r="GW10" s="703">
        <v>2</v>
      </c>
      <c r="GX10" s="703">
        <v>6</v>
      </c>
      <c r="GY10" s="703">
        <v>2</v>
      </c>
      <c r="GZ10" s="703">
        <v>1</v>
      </c>
      <c r="HA10" s="703">
        <v>17</v>
      </c>
      <c r="HB10" s="703">
        <v>2</v>
      </c>
      <c r="HC10" s="703">
        <v>10</v>
      </c>
      <c r="HD10" s="703">
        <v>19</v>
      </c>
      <c r="HE10" s="703">
        <v>4</v>
      </c>
      <c r="HF10" s="703">
        <v>11</v>
      </c>
      <c r="HG10" s="703">
        <v>11</v>
      </c>
      <c r="HH10" s="703">
        <v>9</v>
      </c>
      <c r="HI10" s="703">
        <v>17</v>
      </c>
      <c r="HJ10" s="703">
        <v>5</v>
      </c>
      <c r="HK10" s="703">
        <v>18</v>
      </c>
      <c r="HL10" s="703">
        <v>19</v>
      </c>
      <c r="HM10" s="703">
        <v>9</v>
      </c>
      <c r="HN10" s="703">
        <v>6</v>
      </c>
      <c r="HO10" s="703">
        <v>2</v>
      </c>
      <c r="HP10" s="703">
        <v>12</v>
      </c>
      <c r="HQ10" s="703">
        <v>1</v>
      </c>
      <c r="HR10" s="703">
        <v>13</v>
      </c>
      <c r="HS10" s="703">
        <v>19</v>
      </c>
      <c r="HT10" s="703">
        <v>2</v>
      </c>
      <c r="HU10" s="703">
        <v>2</v>
      </c>
      <c r="HV10" s="703">
        <v>9</v>
      </c>
      <c r="HW10" s="703">
        <v>10</v>
      </c>
      <c r="HX10" s="703">
        <v>19</v>
      </c>
      <c r="HY10" s="703">
        <v>14</v>
      </c>
      <c r="HZ10" s="703">
        <v>17</v>
      </c>
      <c r="IA10" s="703">
        <v>4</v>
      </c>
      <c r="IB10" s="703">
        <v>17</v>
      </c>
      <c r="IC10" s="703">
        <v>11</v>
      </c>
      <c r="ID10" s="703">
        <v>19</v>
      </c>
      <c r="IE10" s="703">
        <v>1</v>
      </c>
      <c r="IF10" s="703">
        <v>1</v>
      </c>
      <c r="IG10" s="703">
        <v>19</v>
      </c>
      <c r="IH10" s="703">
        <v>14</v>
      </c>
      <c r="II10" s="703">
        <v>2</v>
      </c>
      <c r="IJ10" s="703">
        <v>11</v>
      </c>
      <c r="IK10" s="703">
        <v>18</v>
      </c>
      <c r="IL10" s="703">
        <v>10</v>
      </c>
      <c r="IM10" s="703">
        <v>18</v>
      </c>
      <c r="IN10" s="703">
        <v>11</v>
      </c>
      <c r="IO10" s="703">
        <v>7</v>
      </c>
      <c r="IP10" s="703">
        <v>4</v>
      </c>
      <c r="IQ10" s="703">
        <v>17</v>
      </c>
      <c r="IR10" s="703">
        <v>6</v>
      </c>
      <c r="IS10" s="703">
        <v>17</v>
      </c>
      <c r="IT10" s="703">
        <v>9</v>
      </c>
      <c r="IU10" s="703">
        <v>17</v>
      </c>
      <c r="IV10" s="703">
        <v>2</v>
      </c>
      <c r="IW10" s="703">
        <v>5</v>
      </c>
      <c r="IX10" s="703">
        <v>6</v>
      </c>
      <c r="IY10" s="703">
        <v>11</v>
      </c>
      <c r="IZ10" s="703">
        <v>19</v>
      </c>
      <c r="JA10" s="703">
        <v>14</v>
      </c>
      <c r="JB10" s="703">
        <v>12</v>
      </c>
      <c r="JC10" s="703">
        <v>16</v>
      </c>
      <c r="JD10" s="703">
        <v>13</v>
      </c>
      <c r="JE10" s="703">
        <v>19</v>
      </c>
      <c r="JF10" s="703">
        <v>2</v>
      </c>
      <c r="JG10" s="703">
        <v>19</v>
      </c>
      <c r="JH10" s="703">
        <v>11</v>
      </c>
      <c r="JI10" s="703">
        <v>1</v>
      </c>
      <c r="JJ10" s="703">
        <v>17</v>
      </c>
      <c r="JK10" s="703">
        <v>4</v>
      </c>
      <c r="JL10" s="703">
        <v>6</v>
      </c>
      <c r="JM10" s="703">
        <v>17</v>
      </c>
      <c r="JN10" s="703">
        <v>19</v>
      </c>
      <c r="JO10" s="703">
        <v>13</v>
      </c>
      <c r="JP10" s="703">
        <v>15</v>
      </c>
      <c r="JQ10" s="703">
        <v>2</v>
      </c>
      <c r="JR10" s="703">
        <v>15</v>
      </c>
      <c r="JS10" s="703">
        <v>6</v>
      </c>
      <c r="JT10" s="703">
        <v>11</v>
      </c>
      <c r="JU10" s="703">
        <v>2</v>
      </c>
      <c r="JV10" s="703">
        <v>11</v>
      </c>
      <c r="JW10" s="703">
        <v>6</v>
      </c>
      <c r="JX10" s="703">
        <v>16</v>
      </c>
      <c r="JY10" s="703">
        <v>11</v>
      </c>
      <c r="JZ10" s="703">
        <v>1</v>
      </c>
      <c r="KA10" s="703">
        <v>13</v>
      </c>
      <c r="KB10" s="703">
        <v>14</v>
      </c>
      <c r="KC10" s="703">
        <v>8</v>
      </c>
      <c r="KD10" s="703">
        <v>6</v>
      </c>
      <c r="KE10" s="703">
        <v>15</v>
      </c>
      <c r="KF10" s="703">
        <v>19</v>
      </c>
      <c r="KG10" s="703">
        <v>17</v>
      </c>
      <c r="KH10" s="703">
        <v>6</v>
      </c>
      <c r="KI10" s="703">
        <v>5</v>
      </c>
      <c r="KJ10" s="703">
        <v>14</v>
      </c>
      <c r="KK10" s="703">
        <v>13</v>
      </c>
    </row>
    <row r="11" spans="1:297" ht="15">
      <c r="A11" s="629"/>
      <c r="B11" s="308" t="s">
        <v>584</v>
      </c>
      <c r="C11" s="312">
        <v>5605317</v>
      </c>
      <c r="D11" s="692">
        <f>MIN(F11:KK11)</f>
        <v>665</v>
      </c>
      <c r="E11" s="692">
        <f>MAX(G11:KL11)</f>
        <v>684018</v>
      </c>
      <c r="F11" s="497">
        <v>9078</v>
      </c>
      <c r="G11" s="497">
        <v>2410</v>
      </c>
      <c r="H11" s="497">
        <v>10780</v>
      </c>
      <c r="I11" s="497">
        <v>7889</v>
      </c>
      <c r="J11" s="497">
        <v>4651</v>
      </c>
      <c r="K11" s="497">
        <v>3966</v>
      </c>
      <c r="L11" s="497">
        <v>16387</v>
      </c>
      <c r="M11" s="497">
        <v>1288</v>
      </c>
      <c r="N11" s="497">
        <v>1762</v>
      </c>
      <c r="O11" s="497">
        <v>320931</v>
      </c>
      <c r="P11" s="497">
        <v>11084</v>
      </c>
      <c r="Q11" s="497">
        <v>9052</v>
      </c>
      <c r="R11" s="497">
        <v>2272</v>
      </c>
      <c r="S11" s="497">
        <v>16478</v>
      </c>
      <c r="T11" s="497">
        <v>6492</v>
      </c>
      <c r="U11" s="497">
        <v>6365</v>
      </c>
      <c r="V11" s="497">
        <v>927</v>
      </c>
      <c r="W11" s="497">
        <v>985</v>
      </c>
      <c r="X11" s="497">
        <v>19311</v>
      </c>
      <c r="Y11" s="497">
        <v>4509</v>
      </c>
      <c r="Z11" s="497">
        <v>7702</v>
      </c>
      <c r="AA11" s="497">
        <v>6647</v>
      </c>
      <c r="AB11" s="497">
        <v>2482</v>
      </c>
      <c r="AC11" s="497">
        <v>9361</v>
      </c>
      <c r="AD11" s="497">
        <v>7901</v>
      </c>
      <c r="AE11" s="497">
        <v>2929</v>
      </c>
      <c r="AF11" s="497">
        <v>684018</v>
      </c>
      <c r="AG11" s="497">
        <v>251269</v>
      </c>
      <c r="AH11" s="497">
        <v>2059</v>
      </c>
      <c r="AI11" s="497">
        <v>22849</v>
      </c>
      <c r="AJ11" s="497">
        <v>9555</v>
      </c>
      <c r="AK11" s="497">
        <v>2094</v>
      </c>
      <c r="AL11" s="497">
        <v>2002</v>
      </c>
      <c r="AM11" s="497">
        <v>47031</v>
      </c>
      <c r="AN11" s="497">
        <v>10348</v>
      </c>
      <c r="AO11" s="497">
        <v>68433</v>
      </c>
      <c r="AP11" s="497">
        <v>17829</v>
      </c>
      <c r="AQ11" s="497">
        <v>9806</v>
      </c>
      <c r="AR11" s="497">
        <v>20463</v>
      </c>
      <c r="AS11" s="497">
        <v>6401</v>
      </c>
      <c r="AT11" s="497">
        <v>6758</v>
      </c>
      <c r="AU11" s="497">
        <v>12429</v>
      </c>
      <c r="AV11" s="497">
        <v>4382</v>
      </c>
      <c r="AW11" s="497">
        <v>7224</v>
      </c>
      <c r="AX11" s="497">
        <v>5402</v>
      </c>
      <c r="AY11" s="497">
        <v>1794</v>
      </c>
      <c r="AZ11" s="497">
        <v>4319</v>
      </c>
      <c r="BA11" s="497">
        <v>24724</v>
      </c>
      <c r="BB11" s="497">
        <v>16015</v>
      </c>
      <c r="BC11" s="497">
        <v>78741</v>
      </c>
      <c r="BD11" s="497">
        <v>4848</v>
      </c>
      <c r="BE11" s="497">
        <v>4552</v>
      </c>
      <c r="BF11" s="497">
        <v>4099</v>
      </c>
      <c r="BG11" s="497">
        <v>4160</v>
      </c>
      <c r="BH11" s="497">
        <v>1668</v>
      </c>
      <c r="BI11" s="497">
        <v>5674</v>
      </c>
      <c r="BJ11" s="497">
        <v>149194</v>
      </c>
      <c r="BK11" s="497">
        <v>1658</v>
      </c>
      <c r="BL11" s="497">
        <v>19116</v>
      </c>
      <c r="BM11" s="497">
        <v>46871</v>
      </c>
      <c r="BN11" s="497">
        <v>36551</v>
      </c>
      <c r="BO11" s="497">
        <v>2589</v>
      </c>
      <c r="BP11" s="497">
        <v>36433</v>
      </c>
      <c r="BQ11" s="497">
        <v>12271</v>
      </c>
      <c r="BR11" s="497">
        <v>33951</v>
      </c>
      <c r="BS11" s="497">
        <v>5062</v>
      </c>
      <c r="BT11" s="497">
        <v>12478</v>
      </c>
      <c r="BU11" s="497">
        <v>1186</v>
      </c>
      <c r="BV11" s="497">
        <v>5264</v>
      </c>
      <c r="BW11" s="497">
        <v>1159</v>
      </c>
      <c r="BX11" s="497">
        <v>8440</v>
      </c>
      <c r="BY11" s="497">
        <v>3573</v>
      </c>
      <c r="BZ11" s="497">
        <v>2170</v>
      </c>
      <c r="CA11" s="497">
        <v>1241</v>
      </c>
      <c r="CB11" s="497">
        <v>12518</v>
      </c>
      <c r="CC11" s="497">
        <v>15050</v>
      </c>
      <c r="CD11" s="497">
        <v>10253</v>
      </c>
      <c r="CE11" s="497">
        <v>4118</v>
      </c>
      <c r="CF11" s="497">
        <v>1985</v>
      </c>
      <c r="CG11" s="497">
        <v>19402</v>
      </c>
      <c r="CH11" s="497">
        <v>7604</v>
      </c>
      <c r="CI11" s="497">
        <v>19657</v>
      </c>
      <c r="CJ11" s="497">
        <v>38461</v>
      </c>
      <c r="CK11" s="497">
        <v>9128</v>
      </c>
      <c r="CL11" s="497">
        <v>1703</v>
      </c>
      <c r="CM11" s="497">
        <v>1492</v>
      </c>
      <c r="CN11" s="497">
        <v>41635</v>
      </c>
      <c r="CO11" s="497">
        <v>9566</v>
      </c>
      <c r="CP11" s="497">
        <v>6837</v>
      </c>
      <c r="CQ11" s="497">
        <v>7354</v>
      </c>
      <c r="CR11" s="497">
        <v>1011</v>
      </c>
      <c r="CS11" s="497">
        <v>6668</v>
      </c>
      <c r="CT11" s="497">
        <v>48367</v>
      </c>
      <c r="CU11" s="497">
        <v>3987</v>
      </c>
      <c r="CV11" s="497">
        <v>2441</v>
      </c>
      <c r="CW11" s="497">
        <v>15071</v>
      </c>
      <c r="CX11" s="497">
        <v>1986</v>
      </c>
      <c r="CY11" s="497">
        <v>2186</v>
      </c>
      <c r="CZ11" s="497">
        <v>50210</v>
      </c>
      <c r="DA11" s="497">
        <v>78386</v>
      </c>
      <c r="DB11" s="497">
        <v>6121</v>
      </c>
      <c r="DC11" s="497">
        <v>6342</v>
      </c>
      <c r="DD11" s="497">
        <v>7483</v>
      </c>
      <c r="DE11" s="497">
        <v>2038</v>
      </c>
      <c r="DF11" s="497">
        <v>125666</v>
      </c>
      <c r="DG11" s="497">
        <v>3335</v>
      </c>
      <c r="DH11" s="497">
        <v>19509</v>
      </c>
      <c r="DI11" s="497">
        <v>970</v>
      </c>
      <c r="DJ11" s="497">
        <v>14876</v>
      </c>
      <c r="DK11" s="497">
        <v>6444</v>
      </c>
      <c r="DL11" s="497">
        <v>1155</v>
      </c>
      <c r="DM11" s="497">
        <v>4093</v>
      </c>
      <c r="DN11" s="497">
        <v>2373</v>
      </c>
      <c r="DO11" s="497">
        <v>6954</v>
      </c>
      <c r="DP11" s="497">
        <v>6371</v>
      </c>
      <c r="DQ11" s="497">
        <v>121337</v>
      </c>
      <c r="DR11" s="497">
        <v>7656</v>
      </c>
      <c r="DS11" s="497">
        <v>8479</v>
      </c>
      <c r="DT11" s="497">
        <v>8865</v>
      </c>
      <c r="DU11" s="497">
        <v>2758</v>
      </c>
      <c r="DV11" s="497">
        <v>73327</v>
      </c>
      <c r="DW11" s="497">
        <v>2429</v>
      </c>
      <c r="DX11" s="497">
        <v>14028</v>
      </c>
      <c r="DY11" s="497">
        <v>18878</v>
      </c>
      <c r="DZ11" s="497">
        <v>2849</v>
      </c>
      <c r="EA11" s="497">
        <v>24854</v>
      </c>
      <c r="EB11" s="497">
        <v>8971</v>
      </c>
      <c r="EC11" s="497">
        <v>665</v>
      </c>
      <c r="ED11" s="497">
        <v>10049</v>
      </c>
      <c r="EE11" s="497">
        <v>20666</v>
      </c>
      <c r="EF11" s="497">
        <v>10190</v>
      </c>
      <c r="EG11" s="497">
        <v>11913</v>
      </c>
      <c r="EH11" s="497">
        <v>15295</v>
      </c>
      <c r="EI11" s="497">
        <v>7657</v>
      </c>
      <c r="EJ11" s="497">
        <v>14352</v>
      </c>
      <c r="EK11" s="497">
        <v>711</v>
      </c>
      <c r="EL11" s="497">
        <v>2008</v>
      </c>
      <c r="EM11" s="497">
        <v>5884</v>
      </c>
      <c r="EN11" s="497">
        <v>4358</v>
      </c>
      <c r="EO11" s="497">
        <v>45687</v>
      </c>
      <c r="EP11" s="497">
        <v>14868</v>
      </c>
      <c r="EQ11" s="497">
        <v>5415</v>
      </c>
      <c r="ER11" s="497">
        <v>1910</v>
      </c>
      <c r="ES11" s="497">
        <v>9592</v>
      </c>
      <c r="ET11" s="497">
        <v>1059</v>
      </c>
      <c r="EU11" s="497">
        <v>2904</v>
      </c>
      <c r="EV11" s="497">
        <v>1703</v>
      </c>
      <c r="EW11" s="497">
        <v>51890</v>
      </c>
      <c r="EX11" s="497">
        <v>8749</v>
      </c>
      <c r="EY11" s="497">
        <v>1393</v>
      </c>
      <c r="EZ11" s="497">
        <v>2313</v>
      </c>
      <c r="FA11" s="497">
        <v>19738</v>
      </c>
      <c r="FB11" s="497">
        <v>10614</v>
      </c>
      <c r="FC11" s="497">
        <v>7477</v>
      </c>
      <c r="FD11" s="497">
        <v>1677</v>
      </c>
      <c r="FE11" s="497">
        <v>20934</v>
      </c>
      <c r="FF11" s="497">
        <v>7057</v>
      </c>
      <c r="FG11" s="497">
        <v>9270</v>
      </c>
      <c r="FH11" s="497">
        <v>20129</v>
      </c>
      <c r="FI11" s="497">
        <v>4939</v>
      </c>
      <c r="FJ11" s="497">
        <v>10378</v>
      </c>
      <c r="FK11" s="497">
        <v>36176</v>
      </c>
      <c r="FL11" s="497">
        <v>4659</v>
      </c>
      <c r="FM11" s="497">
        <v>8980</v>
      </c>
      <c r="FN11" s="497">
        <v>45048</v>
      </c>
      <c r="FO11" s="497">
        <v>9554</v>
      </c>
      <c r="FP11" s="497">
        <v>15651</v>
      </c>
      <c r="FQ11" s="497">
        <v>1304</v>
      </c>
      <c r="FR11" s="497">
        <v>8869</v>
      </c>
      <c r="FS11" s="497">
        <v>6912</v>
      </c>
      <c r="FT11" s="497">
        <v>216152</v>
      </c>
      <c r="FU11" s="497">
        <v>2676</v>
      </c>
      <c r="FV11" s="497">
        <v>11221</v>
      </c>
      <c r="FW11" s="497">
        <v>2990</v>
      </c>
      <c r="FX11" s="497">
        <v>4300</v>
      </c>
      <c r="FY11" s="497">
        <v>6069</v>
      </c>
      <c r="FZ11" s="497">
        <v>910</v>
      </c>
      <c r="GA11" s="497">
        <v>2594</v>
      </c>
      <c r="GB11" s="497">
        <v>3552</v>
      </c>
      <c r="GC11" s="497">
        <v>17178</v>
      </c>
      <c r="GD11" s="497">
        <v>3980</v>
      </c>
      <c r="GE11" s="497">
        <v>19576</v>
      </c>
      <c r="GF11" s="497">
        <v>11226</v>
      </c>
      <c r="GG11" s="497">
        <v>3692</v>
      </c>
      <c r="GH11" s="497">
        <v>21042</v>
      </c>
      <c r="GI11" s="497">
        <v>3999</v>
      </c>
      <c r="GJ11" s="497">
        <v>1931</v>
      </c>
      <c r="GK11" s="497">
        <v>83305</v>
      </c>
      <c r="GL11" s="497">
        <v>4961</v>
      </c>
      <c r="GM11" s="497">
        <v>2878</v>
      </c>
      <c r="GN11" s="497">
        <v>7304</v>
      </c>
      <c r="GO11" s="497">
        <v>1743</v>
      </c>
      <c r="GP11" s="497">
        <v>2607</v>
      </c>
      <c r="GQ11" s="497">
        <v>2345</v>
      </c>
      <c r="GR11" s="497">
        <v>2101</v>
      </c>
      <c r="GS11" s="497">
        <v>5001</v>
      </c>
      <c r="GT11" s="497">
        <v>2976</v>
      </c>
      <c r="GU11" s="497">
        <v>4702</v>
      </c>
      <c r="GV11" s="497">
        <v>1641</v>
      </c>
      <c r="GW11" s="497">
        <v>1919</v>
      </c>
      <c r="GX11" s="497">
        <v>6238</v>
      </c>
      <c r="GY11" s="497">
        <v>8011</v>
      </c>
      <c r="GZ11" s="497">
        <v>51737</v>
      </c>
      <c r="HA11" s="497">
        <v>23571</v>
      </c>
      <c r="HB11" s="497">
        <v>25738</v>
      </c>
      <c r="HC11" s="497">
        <v>3246</v>
      </c>
      <c r="HD11" s="497">
        <v>3570</v>
      </c>
      <c r="HE11" s="497">
        <v>38968</v>
      </c>
      <c r="HF11" s="497">
        <v>2935</v>
      </c>
      <c r="HG11" s="497">
        <v>1413</v>
      </c>
      <c r="HH11" s="497">
        <v>3008</v>
      </c>
      <c r="HI11" s="497">
        <v>2556</v>
      </c>
      <c r="HJ11" s="497">
        <v>28643</v>
      </c>
      <c r="HK11" s="497">
        <v>1163</v>
      </c>
      <c r="HL11" s="497">
        <v>65722</v>
      </c>
      <c r="HM11" s="497">
        <v>4733</v>
      </c>
      <c r="HN11" s="497">
        <v>4039</v>
      </c>
      <c r="HO11" s="497">
        <v>6418</v>
      </c>
      <c r="HP11" s="497">
        <v>1881</v>
      </c>
      <c r="HQ11" s="497">
        <v>27036</v>
      </c>
      <c r="HR11" s="497">
        <v>8858</v>
      </c>
      <c r="HS11" s="497">
        <v>3285</v>
      </c>
      <c r="HT11" s="497">
        <v>50870</v>
      </c>
      <c r="HU11" s="497">
        <v>2965</v>
      </c>
      <c r="HV11" s="497">
        <v>3188</v>
      </c>
      <c r="HW11" s="497">
        <v>31460</v>
      </c>
      <c r="HX11" s="497">
        <v>964</v>
      </c>
      <c r="HY11" s="497">
        <v>66611</v>
      </c>
      <c r="HZ11" s="497">
        <v>4603</v>
      </c>
      <c r="IA11" s="497">
        <v>1264</v>
      </c>
      <c r="IB11" s="497">
        <v>4804</v>
      </c>
      <c r="IC11" s="497">
        <v>21269</v>
      </c>
      <c r="ID11" s="497">
        <v>2778</v>
      </c>
      <c r="IE11" s="497">
        <v>22826</v>
      </c>
      <c r="IF11" s="497">
        <v>6182</v>
      </c>
      <c r="IG11" s="497">
        <v>8127</v>
      </c>
      <c r="IH11" s="497">
        <v>1800</v>
      </c>
      <c r="II11" s="497">
        <v>8429</v>
      </c>
      <c r="IJ11" s="497">
        <v>3570</v>
      </c>
      <c r="IK11" s="497">
        <v>10185</v>
      </c>
      <c r="IL11" s="497">
        <v>2361</v>
      </c>
      <c r="IM11" s="497">
        <v>7038</v>
      </c>
      <c r="IN11" s="497">
        <v>6632</v>
      </c>
      <c r="IO11" s="497">
        <v>3428</v>
      </c>
      <c r="IP11" s="497">
        <v>6256</v>
      </c>
      <c r="IQ11" s="497">
        <v>2581</v>
      </c>
      <c r="IR11" s="497">
        <v>23464</v>
      </c>
      <c r="IS11" s="497">
        <v>4938</v>
      </c>
      <c r="IT11" s="497">
        <v>4596</v>
      </c>
      <c r="IU11" s="497">
        <v>3657</v>
      </c>
      <c r="IV11" s="497">
        <v>1692</v>
      </c>
      <c r="IW11" s="497">
        <v>5832</v>
      </c>
      <c r="IX11" s="497">
        <v>260180</v>
      </c>
      <c r="IY11" s="497">
        <v>1388</v>
      </c>
      <c r="IZ11" s="497">
        <v>2826</v>
      </c>
      <c r="JA11" s="497">
        <v>4662</v>
      </c>
      <c r="JB11" s="497">
        <v>3976</v>
      </c>
      <c r="JC11" s="497">
        <v>2799</v>
      </c>
      <c r="JD11" s="497">
        <v>2349</v>
      </c>
      <c r="JE11" s="497">
        <v>20959</v>
      </c>
      <c r="JF11" s="497">
        <v>206073</v>
      </c>
      <c r="JG11" s="497">
        <v>3191</v>
      </c>
      <c r="JH11" s="497">
        <v>2311</v>
      </c>
      <c r="JI11" s="497">
        <v>42225</v>
      </c>
      <c r="JJ11" s="497">
        <v>6501</v>
      </c>
      <c r="JK11" s="497">
        <v>12382</v>
      </c>
      <c r="JL11" s="497">
        <v>4493</v>
      </c>
      <c r="JM11" s="497">
        <v>2466</v>
      </c>
      <c r="JN11" s="497">
        <v>1137</v>
      </c>
      <c r="JO11" s="497">
        <v>3657</v>
      </c>
      <c r="JP11" s="497">
        <v>7439</v>
      </c>
      <c r="JQ11" s="497">
        <v>14814</v>
      </c>
      <c r="JR11" s="497">
        <v>70361</v>
      </c>
      <c r="JS11" s="497">
        <v>20847</v>
      </c>
      <c r="JT11" s="497">
        <v>19669</v>
      </c>
      <c r="JU11" s="497">
        <v>2246</v>
      </c>
      <c r="JV11" s="497">
        <v>1851</v>
      </c>
      <c r="JW11" s="497">
        <v>4511</v>
      </c>
      <c r="JX11" s="497">
        <v>2931</v>
      </c>
      <c r="JY11" s="497">
        <v>3352</v>
      </c>
      <c r="JZ11" s="497">
        <v>28799</v>
      </c>
      <c r="KA11" s="497">
        <v>5764</v>
      </c>
      <c r="KB11" s="497">
        <v>2607</v>
      </c>
      <c r="KC11" s="497">
        <v>2831</v>
      </c>
      <c r="KD11" s="497">
        <v>6190</v>
      </c>
      <c r="KE11" s="497">
        <v>6210</v>
      </c>
      <c r="KF11" s="497">
        <v>3721</v>
      </c>
      <c r="KG11" s="497">
        <v>15406</v>
      </c>
      <c r="KH11" s="497">
        <v>33704</v>
      </c>
      <c r="KI11" s="497">
        <v>2193</v>
      </c>
      <c r="KJ11" s="497">
        <v>5220</v>
      </c>
      <c r="KK11" s="497">
        <v>17740</v>
      </c>
    </row>
    <row r="12" spans="1:297" s="679" customFormat="1" ht="18.75">
      <c r="A12" s="677"/>
      <c r="C12" s="678" t="s">
        <v>41</v>
      </c>
      <c r="D12" s="685" t="s">
        <v>587</v>
      </c>
      <c r="E12" s="685" t="s">
        <v>588</v>
      </c>
      <c r="F12" s="412" t="s">
        <v>42</v>
      </c>
      <c r="G12" s="412" t="s">
        <v>43</v>
      </c>
      <c r="H12" s="412" t="s">
        <v>44</v>
      </c>
      <c r="I12" s="412" t="s">
        <v>45</v>
      </c>
      <c r="J12" s="412" t="s">
        <v>46</v>
      </c>
      <c r="K12" s="412" t="s">
        <v>47</v>
      </c>
      <c r="L12" s="412" t="s">
        <v>48</v>
      </c>
      <c r="M12" s="412" t="s">
        <v>49</v>
      </c>
      <c r="N12" s="412" t="s">
        <v>50</v>
      </c>
      <c r="O12" s="412" t="s">
        <v>51</v>
      </c>
      <c r="P12" s="412" t="s">
        <v>52</v>
      </c>
      <c r="Q12" s="412" t="s">
        <v>53</v>
      </c>
      <c r="R12" s="412" t="s">
        <v>54</v>
      </c>
      <c r="S12" s="412" t="s">
        <v>55</v>
      </c>
      <c r="T12" s="412" t="s">
        <v>56</v>
      </c>
      <c r="U12" s="412" t="s">
        <v>57</v>
      </c>
      <c r="V12" s="412" t="s">
        <v>691</v>
      </c>
      <c r="W12" s="412" t="s">
        <v>59</v>
      </c>
      <c r="X12" s="412" t="s">
        <v>60</v>
      </c>
      <c r="Y12" s="412" t="s">
        <v>61</v>
      </c>
      <c r="Z12" s="412" t="s">
        <v>62</v>
      </c>
      <c r="AA12" s="412" t="s">
        <v>63</v>
      </c>
      <c r="AB12" s="412" t="s">
        <v>64</v>
      </c>
      <c r="AC12" s="412" t="s">
        <v>65</v>
      </c>
      <c r="AD12" s="412" t="s">
        <v>66</v>
      </c>
      <c r="AE12" s="412" t="s">
        <v>67</v>
      </c>
      <c r="AF12" s="412" t="s">
        <v>68</v>
      </c>
      <c r="AG12" s="412" t="s">
        <v>69</v>
      </c>
      <c r="AH12" s="412" t="s">
        <v>70</v>
      </c>
      <c r="AI12" s="412" t="s">
        <v>71</v>
      </c>
      <c r="AJ12" s="412" t="s">
        <v>72</v>
      </c>
      <c r="AK12" s="412" t="s">
        <v>73</v>
      </c>
      <c r="AL12" s="412" t="s">
        <v>74</v>
      </c>
      <c r="AM12" s="412" t="s">
        <v>75</v>
      </c>
      <c r="AN12" s="412" t="s">
        <v>76</v>
      </c>
      <c r="AO12" s="412" t="s">
        <v>77</v>
      </c>
      <c r="AP12" s="412" t="s">
        <v>78</v>
      </c>
      <c r="AQ12" s="412" t="s">
        <v>79</v>
      </c>
      <c r="AR12" s="412" t="s">
        <v>80</v>
      </c>
      <c r="AS12" s="412" t="s">
        <v>81</v>
      </c>
      <c r="AT12" s="412" t="s">
        <v>82</v>
      </c>
      <c r="AU12" s="412" t="s">
        <v>83</v>
      </c>
      <c r="AV12" s="412" t="s">
        <v>84</v>
      </c>
      <c r="AW12" s="412" t="s">
        <v>85</v>
      </c>
      <c r="AX12" s="412" t="s">
        <v>86</v>
      </c>
      <c r="AY12" s="412" t="s">
        <v>87</v>
      </c>
      <c r="AZ12" s="412" t="s">
        <v>88</v>
      </c>
      <c r="BA12" s="412" t="s">
        <v>89</v>
      </c>
      <c r="BB12" s="412" t="s">
        <v>90</v>
      </c>
      <c r="BC12" s="412" t="s">
        <v>91</v>
      </c>
      <c r="BD12" s="412" t="s">
        <v>92</v>
      </c>
      <c r="BE12" s="412" t="s">
        <v>93</v>
      </c>
      <c r="BF12" s="412" t="s">
        <v>94</v>
      </c>
      <c r="BG12" s="412" t="s">
        <v>95</v>
      </c>
      <c r="BH12" s="412" t="s">
        <v>96</v>
      </c>
      <c r="BI12" s="412" t="s">
        <v>97</v>
      </c>
      <c r="BJ12" s="412" t="s">
        <v>98</v>
      </c>
      <c r="BK12" s="412" t="s">
        <v>99</v>
      </c>
      <c r="BL12" s="412" t="s">
        <v>100</v>
      </c>
      <c r="BM12" s="412" t="s">
        <v>101</v>
      </c>
      <c r="BN12" s="412" t="s">
        <v>102</v>
      </c>
      <c r="BO12" s="412" t="s">
        <v>103</v>
      </c>
      <c r="BP12" s="412" t="s">
        <v>104</v>
      </c>
      <c r="BQ12" s="412" t="s">
        <v>105</v>
      </c>
      <c r="BR12" s="412" t="s">
        <v>106</v>
      </c>
      <c r="BS12" s="412" t="s">
        <v>107</v>
      </c>
      <c r="BT12" s="412" t="s">
        <v>108</v>
      </c>
      <c r="BU12" s="412" t="s">
        <v>109</v>
      </c>
      <c r="BV12" s="412" t="s">
        <v>110</v>
      </c>
      <c r="BW12" s="412" t="s">
        <v>111</v>
      </c>
      <c r="BX12" s="412" t="s">
        <v>112</v>
      </c>
      <c r="BY12" s="412" t="s">
        <v>113</v>
      </c>
      <c r="BZ12" s="412" t="s">
        <v>114</v>
      </c>
      <c r="CA12" s="412" t="s">
        <v>115</v>
      </c>
      <c r="CB12" s="412" t="s">
        <v>116</v>
      </c>
      <c r="CC12" s="412" t="s">
        <v>117</v>
      </c>
      <c r="CD12" s="412" t="s">
        <v>118</v>
      </c>
      <c r="CE12" s="412" t="s">
        <v>119</v>
      </c>
      <c r="CF12" s="412" t="s">
        <v>120</v>
      </c>
      <c r="CG12" s="412" t="s">
        <v>121</v>
      </c>
      <c r="CH12" s="412" t="s">
        <v>122</v>
      </c>
      <c r="CI12" s="412" t="s">
        <v>123</v>
      </c>
      <c r="CJ12" s="412" t="s">
        <v>124</v>
      </c>
      <c r="CK12" s="412" t="s">
        <v>125</v>
      </c>
      <c r="CL12" s="412" t="s">
        <v>126</v>
      </c>
      <c r="CM12" s="412" t="s">
        <v>127</v>
      </c>
      <c r="CN12" s="412" t="s">
        <v>128</v>
      </c>
      <c r="CO12" s="412" t="s">
        <v>129</v>
      </c>
      <c r="CP12" s="412" t="s">
        <v>130</v>
      </c>
      <c r="CQ12" s="412" t="s">
        <v>131</v>
      </c>
      <c r="CR12" s="412" t="s">
        <v>132</v>
      </c>
      <c r="CS12" s="412" t="s">
        <v>133</v>
      </c>
      <c r="CT12" s="412" t="s">
        <v>134</v>
      </c>
      <c r="CU12" s="412" t="s">
        <v>135</v>
      </c>
      <c r="CV12" s="412" t="s">
        <v>136</v>
      </c>
      <c r="CW12" s="412" t="s">
        <v>137</v>
      </c>
      <c r="CX12" s="412" t="s">
        <v>138</v>
      </c>
      <c r="CY12" s="412" t="s">
        <v>139</v>
      </c>
      <c r="CZ12" s="412" t="s">
        <v>140</v>
      </c>
      <c r="DA12" s="412" t="s">
        <v>141</v>
      </c>
      <c r="DB12" s="412" t="s">
        <v>142</v>
      </c>
      <c r="DC12" s="412" t="s">
        <v>143</v>
      </c>
      <c r="DD12" s="412" t="s">
        <v>144</v>
      </c>
      <c r="DE12" s="412" t="s">
        <v>145</v>
      </c>
      <c r="DF12" s="412" t="s">
        <v>146</v>
      </c>
      <c r="DG12" s="412" t="s">
        <v>147</v>
      </c>
      <c r="DH12" s="412" t="s">
        <v>148</v>
      </c>
      <c r="DI12" s="412" t="s">
        <v>149</v>
      </c>
      <c r="DJ12" s="412" t="s">
        <v>150</v>
      </c>
      <c r="DK12" s="412" t="s">
        <v>693</v>
      </c>
      <c r="DL12" s="412" t="s">
        <v>152</v>
      </c>
      <c r="DM12" s="412" t="s">
        <v>153</v>
      </c>
      <c r="DN12" s="412" t="s">
        <v>154</v>
      </c>
      <c r="DO12" s="412" t="s">
        <v>155</v>
      </c>
      <c r="DP12" s="412" t="s">
        <v>156</v>
      </c>
      <c r="DQ12" s="412" t="s">
        <v>157</v>
      </c>
      <c r="DR12" s="412" t="s">
        <v>158</v>
      </c>
      <c r="DS12" s="412" t="s">
        <v>159</v>
      </c>
      <c r="DT12" s="412" t="s">
        <v>160</v>
      </c>
      <c r="DU12" s="412" t="s">
        <v>161</v>
      </c>
      <c r="DV12" s="412" t="s">
        <v>162</v>
      </c>
      <c r="DW12" s="412" t="s">
        <v>163</v>
      </c>
      <c r="DX12" s="412" t="s">
        <v>164</v>
      </c>
      <c r="DY12" s="412" t="s">
        <v>165</v>
      </c>
      <c r="DZ12" s="412" t="s">
        <v>166</v>
      </c>
      <c r="EA12" s="412" t="s">
        <v>167</v>
      </c>
      <c r="EB12" s="412" t="s">
        <v>168</v>
      </c>
      <c r="EC12" s="412" t="s">
        <v>169</v>
      </c>
      <c r="ED12" s="412" t="s">
        <v>170</v>
      </c>
      <c r="EE12" s="412" t="s">
        <v>171</v>
      </c>
      <c r="EF12" s="412" t="s">
        <v>172</v>
      </c>
      <c r="EG12" s="412" t="s">
        <v>173</v>
      </c>
      <c r="EH12" s="412" t="s">
        <v>174</v>
      </c>
      <c r="EI12" s="412" t="s">
        <v>175</v>
      </c>
      <c r="EJ12" s="412" t="s">
        <v>176</v>
      </c>
      <c r="EK12" s="412" t="s">
        <v>177</v>
      </c>
      <c r="EL12" s="412" t="s">
        <v>178</v>
      </c>
      <c r="EM12" s="412" t="s">
        <v>179</v>
      </c>
      <c r="EN12" s="412" t="s">
        <v>180</v>
      </c>
      <c r="EO12" s="412" t="s">
        <v>181</v>
      </c>
      <c r="EP12" s="412" t="s">
        <v>182</v>
      </c>
      <c r="EQ12" s="412" t="s">
        <v>183</v>
      </c>
      <c r="ER12" s="412" t="s">
        <v>184</v>
      </c>
      <c r="ES12" s="412" t="s">
        <v>185</v>
      </c>
      <c r="ET12" s="412" t="s">
        <v>186</v>
      </c>
      <c r="EU12" s="412" t="s">
        <v>187</v>
      </c>
      <c r="EV12" s="412" t="s">
        <v>188</v>
      </c>
      <c r="EW12" s="412" t="s">
        <v>189</v>
      </c>
      <c r="EX12" s="412" t="s">
        <v>190</v>
      </c>
      <c r="EY12" s="412" t="s">
        <v>191</v>
      </c>
      <c r="EZ12" s="412" t="s">
        <v>192</v>
      </c>
      <c r="FA12" s="412" t="s">
        <v>193</v>
      </c>
      <c r="FB12" s="412" t="s">
        <v>692</v>
      </c>
      <c r="FC12" s="412" t="s">
        <v>195</v>
      </c>
      <c r="FD12" s="412" t="s">
        <v>196</v>
      </c>
      <c r="FE12" s="412" t="s">
        <v>197</v>
      </c>
      <c r="FF12" s="412" t="s">
        <v>336</v>
      </c>
      <c r="FG12" s="412" t="s">
        <v>199</v>
      </c>
      <c r="FH12" s="412" t="s">
        <v>200</v>
      </c>
      <c r="FI12" s="412" t="s">
        <v>201</v>
      </c>
      <c r="FJ12" s="412" t="s">
        <v>202</v>
      </c>
      <c r="FK12" s="412" t="s">
        <v>203</v>
      </c>
      <c r="FL12" s="412" t="s">
        <v>204</v>
      </c>
      <c r="FM12" s="412" t="s">
        <v>205</v>
      </c>
      <c r="FN12" s="412" t="s">
        <v>206</v>
      </c>
      <c r="FO12" s="412" t="s">
        <v>207</v>
      </c>
      <c r="FP12" s="412" t="s">
        <v>208</v>
      </c>
      <c r="FQ12" s="412" t="s">
        <v>209</v>
      </c>
      <c r="FR12" s="412" t="s">
        <v>210</v>
      </c>
      <c r="FS12" s="412" t="s">
        <v>211</v>
      </c>
      <c r="FT12" s="412" t="s">
        <v>212</v>
      </c>
      <c r="FU12" s="412" t="s">
        <v>213</v>
      </c>
      <c r="FV12" s="412" t="s">
        <v>214</v>
      </c>
      <c r="FW12" s="412" t="s">
        <v>215</v>
      </c>
      <c r="FX12" s="412" t="s">
        <v>216</v>
      </c>
      <c r="FY12" s="412" t="s">
        <v>217</v>
      </c>
      <c r="FZ12" s="412" t="s">
        <v>218</v>
      </c>
      <c r="GA12" s="412" t="s">
        <v>219</v>
      </c>
      <c r="GB12" s="412" t="s">
        <v>220</v>
      </c>
      <c r="GC12" s="412" t="s">
        <v>221</v>
      </c>
      <c r="GD12" s="412" t="s">
        <v>222</v>
      </c>
      <c r="GE12" s="412" t="s">
        <v>223</v>
      </c>
      <c r="GF12" s="412" t="s">
        <v>224</v>
      </c>
      <c r="GG12" s="412" t="s">
        <v>694</v>
      </c>
      <c r="GH12" s="412" t="s">
        <v>226</v>
      </c>
      <c r="GI12" s="412" t="s">
        <v>227</v>
      </c>
      <c r="GJ12" s="412" t="s">
        <v>228</v>
      </c>
      <c r="GK12" s="412" t="s">
        <v>229</v>
      </c>
      <c r="GL12" s="412" t="s">
        <v>230</v>
      </c>
      <c r="GM12" s="412" t="s">
        <v>231</v>
      </c>
      <c r="GN12" s="412" t="s">
        <v>232</v>
      </c>
      <c r="GO12" s="412" t="s">
        <v>233</v>
      </c>
      <c r="GP12" s="412" t="s">
        <v>234</v>
      </c>
      <c r="GQ12" s="412" t="s">
        <v>235</v>
      </c>
      <c r="GR12" s="412" t="s">
        <v>236</v>
      </c>
      <c r="GS12" s="412" t="s">
        <v>237</v>
      </c>
      <c r="GT12" s="412" t="s">
        <v>238</v>
      </c>
      <c r="GU12" s="412" t="s">
        <v>239</v>
      </c>
      <c r="GV12" s="412" t="s">
        <v>240</v>
      </c>
      <c r="GW12" s="412" t="s">
        <v>241</v>
      </c>
      <c r="GX12" s="412" t="s">
        <v>242</v>
      </c>
      <c r="GY12" s="412" t="s">
        <v>243</v>
      </c>
      <c r="GZ12" s="412" t="s">
        <v>244</v>
      </c>
      <c r="HA12" s="412" t="s">
        <v>245</v>
      </c>
      <c r="HB12" s="412" t="s">
        <v>246</v>
      </c>
      <c r="HC12" s="412" t="s">
        <v>247</v>
      </c>
      <c r="HD12" s="412" t="s">
        <v>248</v>
      </c>
      <c r="HE12" s="412" t="s">
        <v>249</v>
      </c>
      <c r="HF12" s="412" t="s">
        <v>250</v>
      </c>
      <c r="HG12" s="412" t="s">
        <v>251</v>
      </c>
      <c r="HH12" s="412" t="s">
        <v>252</v>
      </c>
      <c r="HI12" s="412" t="s">
        <v>253</v>
      </c>
      <c r="HJ12" s="412" t="s">
        <v>254</v>
      </c>
      <c r="HK12" s="412" t="s">
        <v>255</v>
      </c>
      <c r="HL12" s="412" t="s">
        <v>256</v>
      </c>
      <c r="HM12" s="412" t="s">
        <v>257</v>
      </c>
      <c r="HN12" s="412" t="s">
        <v>258</v>
      </c>
      <c r="HO12" s="412" t="s">
        <v>259</v>
      </c>
      <c r="HP12" s="412" t="s">
        <v>260</v>
      </c>
      <c r="HQ12" s="412" t="s">
        <v>261</v>
      </c>
      <c r="HR12" s="412" t="s">
        <v>262</v>
      </c>
      <c r="HS12" s="412" t="s">
        <v>263</v>
      </c>
      <c r="HT12" s="412" t="s">
        <v>264</v>
      </c>
      <c r="HU12" s="412" t="s">
        <v>265</v>
      </c>
      <c r="HV12" s="412" t="s">
        <v>266</v>
      </c>
      <c r="HW12" s="412" t="s">
        <v>267</v>
      </c>
      <c r="HX12" s="412" t="s">
        <v>268</v>
      </c>
      <c r="HY12" s="412" t="s">
        <v>269</v>
      </c>
      <c r="HZ12" s="412" t="s">
        <v>270</v>
      </c>
      <c r="IA12" s="412" t="s">
        <v>271</v>
      </c>
      <c r="IB12" s="412" t="s">
        <v>272</v>
      </c>
      <c r="IC12" s="412" t="s">
        <v>273</v>
      </c>
      <c r="ID12" s="412" t="s">
        <v>274</v>
      </c>
      <c r="IE12" s="412" t="s">
        <v>275</v>
      </c>
      <c r="IF12" s="412" t="s">
        <v>276</v>
      </c>
      <c r="IG12" s="412" t="s">
        <v>277</v>
      </c>
      <c r="IH12" s="412" t="s">
        <v>278</v>
      </c>
      <c r="II12" s="412" t="s">
        <v>279</v>
      </c>
      <c r="IJ12" s="412" t="s">
        <v>280</v>
      </c>
      <c r="IK12" s="412" t="s">
        <v>281</v>
      </c>
      <c r="IL12" s="412" t="s">
        <v>282</v>
      </c>
      <c r="IM12" s="412" t="s">
        <v>283</v>
      </c>
      <c r="IN12" s="412" t="s">
        <v>284</v>
      </c>
      <c r="IO12" s="412" t="s">
        <v>285</v>
      </c>
      <c r="IP12" s="412" t="s">
        <v>286</v>
      </c>
      <c r="IQ12" s="412" t="s">
        <v>287</v>
      </c>
      <c r="IR12" s="412" t="s">
        <v>288</v>
      </c>
      <c r="IS12" s="412" t="s">
        <v>289</v>
      </c>
      <c r="IT12" s="412" t="s">
        <v>290</v>
      </c>
      <c r="IU12" s="412" t="s">
        <v>291</v>
      </c>
      <c r="IV12" s="412" t="s">
        <v>292</v>
      </c>
      <c r="IW12" s="412" t="s">
        <v>293</v>
      </c>
      <c r="IX12" s="412" t="s">
        <v>294</v>
      </c>
      <c r="IY12" s="412" t="s">
        <v>295</v>
      </c>
      <c r="IZ12" s="412" t="s">
        <v>296</v>
      </c>
      <c r="JA12" s="412" t="s">
        <v>297</v>
      </c>
      <c r="JB12" s="412" t="s">
        <v>298</v>
      </c>
      <c r="JC12" s="412" t="s">
        <v>299</v>
      </c>
      <c r="JD12" s="412" t="s">
        <v>300</v>
      </c>
      <c r="JE12" s="412" t="s">
        <v>301</v>
      </c>
      <c r="JF12" s="412" t="s">
        <v>302</v>
      </c>
      <c r="JG12" s="412" t="s">
        <v>303</v>
      </c>
      <c r="JH12" s="412" t="s">
        <v>304</v>
      </c>
      <c r="JI12" s="412" t="s">
        <v>305</v>
      </c>
      <c r="JJ12" s="412" t="s">
        <v>306</v>
      </c>
      <c r="JK12" s="412" t="s">
        <v>307</v>
      </c>
      <c r="JL12" s="412" t="s">
        <v>308</v>
      </c>
      <c r="JM12" s="412" t="s">
        <v>309</v>
      </c>
      <c r="JN12" s="412" t="s">
        <v>310</v>
      </c>
      <c r="JO12" s="412" t="s">
        <v>311</v>
      </c>
      <c r="JP12" s="412" t="s">
        <v>312</v>
      </c>
      <c r="JQ12" s="412" t="s">
        <v>313</v>
      </c>
      <c r="JR12" s="412" t="s">
        <v>314</v>
      </c>
      <c r="JS12" s="412" t="s">
        <v>315</v>
      </c>
      <c r="JT12" s="412" t="s">
        <v>316</v>
      </c>
      <c r="JU12" s="412" t="s">
        <v>317</v>
      </c>
      <c r="JV12" s="412" t="s">
        <v>318</v>
      </c>
      <c r="JW12" s="412" t="s">
        <v>319</v>
      </c>
      <c r="JX12" s="412" t="s">
        <v>320</v>
      </c>
      <c r="JY12" s="412" t="s">
        <v>321</v>
      </c>
      <c r="JZ12" s="412" t="s">
        <v>322</v>
      </c>
      <c r="KA12" s="412" t="s">
        <v>323</v>
      </c>
      <c r="KB12" s="412" t="s">
        <v>324</v>
      </c>
      <c r="KC12" s="412" t="s">
        <v>325</v>
      </c>
      <c r="KD12" s="412" t="s">
        <v>326</v>
      </c>
      <c r="KE12" s="412" t="s">
        <v>327</v>
      </c>
      <c r="KF12" s="412" t="s">
        <v>328</v>
      </c>
      <c r="KG12" s="412" t="s">
        <v>329</v>
      </c>
      <c r="KH12" s="412" t="s">
        <v>330</v>
      </c>
      <c r="KI12" s="412" t="s">
        <v>331</v>
      </c>
      <c r="KJ12" s="412" t="s">
        <v>332</v>
      </c>
      <c r="KK12" s="412" t="s">
        <v>333</v>
      </c>
    </row>
    <row r="13" spans="1:297" ht="30.75">
      <c r="A13" s="630"/>
      <c r="B13" s="633" t="s">
        <v>655</v>
      </c>
      <c r="C13" s="156">
        <v>1870762780</v>
      </c>
      <c r="D13" s="415">
        <f t="shared" ref="D13:D76" si="0">MIN(F13:KK13)</f>
        <v>-39053</v>
      </c>
      <c r="E13" s="415">
        <f t="shared" ref="E13:E76" si="1">MAX(G13:KL13)</f>
        <v>266716603</v>
      </c>
      <c r="F13" s="651">
        <v>3313256</v>
      </c>
      <c r="G13" s="651">
        <v>205617</v>
      </c>
      <c r="H13" s="651">
        <v>2553603</v>
      </c>
      <c r="I13" s="651">
        <v>1782850</v>
      </c>
      <c r="J13" s="651">
        <v>1313852</v>
      </c>
      <c r="K13" s="651">
        <v>222048</v>
      </c>
      <c r="L13" s="651">
        <v>2294231</v>
      </c>
      <c r="M13" s="651">
        <v>15842</v>
      </c>
      <c r="N13" s="651">
        <v>497516</v>
      </c>
      <c r="O13" s="651">
        <v>105982320</v>
      </c>
      <c r="P13" s="651">
        <v>2132656</v>
      </c>
      <c r="Q13" s="651">
        <v>1984474</v>
      </c>
      <c r="R13" s="651">
        <v>819652</v>
      </c>
      <c r="S13" s="651">
        <v>7379404</v>
      </c>
      <c r="T13" s="651">
        <v>2574954</v>
      </c>
      <c r="U13" s="651">
        <v>2951772</v>
      </c>
      <c r="V13" s="651">
        <v>37316</v>
      </c>
      <c r="W13" s="651">
        <v>9839</v>
      </c>
      <c r="X13" s="651">
        <v>4248792</v>
      </c>
      <c r="Y13" s="651">
        <v>1607162</v>
      </c>
      <c r="Z13" s="651">
        <v>2254596</v>
      </c>
      <c r="AA13" s="651">
        <v>1974662</v>
      </c>
      <c r="AB13" s="651">
        <v>21437</v>
      </c>
      <c r="AC13" s="651">
        <v>693052</v>
      </c>
      <c r="AD13" s="651">
        <v>1251661</v>
      </c>
      <c r="AE13" s="651">
        <v>445220</v>
      </c>
      <c r="AF13" s="651">
        <v>266716603</v>
      </c>
      <c r="AG13" s="651">
        <v>120296077</v>
      </c>
      <c r="AH13" s="651">
        <v>118002</v>
      </c>
      <c r="AI13" s="651">
        <v>1516311</v>
      </c>
      <c r="AJ13" s="651">
        <v>3700249</v>
      </c>
      <c r="AK13" s="651">
        <v>99330</v>
      </c>
      <c r="AL13" s="651">
        <v>131180</v>
      </c>
      <c r="AM13" s="651">
        <v>13481062</v>
      </c>
      <c r="AN13" s="651">
        <v>1739607</v>
      </c>
      <c r="AO13" s="651">
        <v>7896389</v>
      </c>
      <c r="AP13" s="651">
        <v>3006245</v>
      </c>
      <c r="AQ13" s="651">
        <v>2857684</v>
      </c>
      <c r="AR13" s="651">
        <v>4589399</v>
      </c>
      <c r="AS13" s="651">
        <v>1279977</v>
      </c>
      <c r="AT13" s="651">
        <v>1099675</v>
      </c>
      <c r="AU13" s="651">
        <v>3500429</v>
      </c>
      <c r="AV13" s="651">
        <v>1002869</v>
      </c>
      <c r="AW13" s="651">
        <v>1586012</v>
      </c>
      <c r="AX13" s="651">
        <v>202770</v>
      </c>
      <c r="AY13" s="651">
        <v>46456</v>
      </c>
      <c r="AZ13" s="651">
        <v>1617450</v>
      </c>
      <c r="BA13" s="651">
        <v>7307552</v>
      </c>
      <c r="BB13" s="651">
        <v>2808127</v>
      </c>
      <c r="BC13" s="651">
        <v>26958365</v>
      </c>
      <c r="BD13" s="651">
        <v>189807</v>
      </c>
      <c r="BE13" s="651">
        <v>1441849</v>
      </c>
      <c r="BF13" s="651">
        <v>1342941</v>
      </c>
      <c r="BG13" s="651">
        <v>1216110</v>
      </c>
      <c r="BH13" s="651">
        <v>15434</v>
      </c>
      <c r="BI13" s="651">
        <v>800345</v>
      </c>
      <c r="BJ13" s="651">
        <v>20932342</v>
      </c>
      <c r="BK13" s="651">
        <v>116880</v>
      </c>
      <c r="BL13" s="651">
        <v>3848254</v>
      </c>
      <c r="BM13" s="651">
        <v>15726180</v>
      </c>
      <c r="BN13" s="651">
        <v>7079602</v>
      </c>
      <c r="BO13" s="651">
        <v>163040</v>
      </c>
      <c r="BP13" s="651">
        <v>43010101</v>
      </c>
      <c r="BQ13" s="651">
        <v>3315264</v>
      </c>
      <c r="BR13" s="651">
        <v>5765841</v>
      </c>
      <c r="BS13" s="651">
        <v>1367464</v>
      </c>
      <c r="BT13" s="651">
        <v>3720424</v>
      </c>
      <c r="BU13" s="651">
        <v>159031</v>
      </c>
      <c r="BV13" s="651">
        <v>1651054</v>
      </c>
      <c r="BW13" s="651">
        <v>38371</v>
      </c>
      <c r="BX13" s="651">
        <v>2181639</v>
      </c>
      <c r="BY13" s="651">
        <v>1079513</v>
      </c>
      <c r="BZ13" s="651">
        <v>88623</v>
      </c>
      <c r="CA13" s="651">
        <v>266800</v>
      </c>
      <c r="CB13" s="651">
        <v>3249334</v>
      </c>
      <c r="CC13" s="651">
        <v>4473900</v>
      </c>
      <c r="CD13" s="651">
        <v>6739298</v>
      </c>
      <c r="CE13" s="651">
        <v>2267919</v>
      </c>
      <c r="CF13" s="651">
        <v>14421</v>
      </c>
      <c r="CG13" s="651">
        <v>7635477</v>
      </c>
      <c r="CH13" s="651">
        <v>1954872</v>
      </c>
      <c r="CI13" s="651">
        <v>6640806</v>
      </c>
      <c r="CJ13" s="651">
        <v>8118438</v>
      </c>
      <c r="CK13" s="651">
        <v>2748464</v>
      </c>
      <c r="CL13" s="651">
        <v>147672</v>
      </c>
      <c r="CM13" s="651">
        <v>1034975</v>
      </c>
      <c r="CN13" s="651">
        <v>10888469</v>
      </c>
      <c r="CO13" s="651">
        <v>2035668</v>
      </c>
      <c r="CP13" s="651">
        <v>2568261</v>
      </c>
      <c r="CQ13" s="651">
        <v>1858446</v>
      </c>
      <c r="CR13" s="651">
        <v>35752</v>
      </c>
      <c r="CS13" s="651">
        <v>1731001</v>
      </c>
      <c r="CT13" s="651">
        <v>15893596</v>
      </c>
      <c r="CU13" s="651">
        <v>988423</v>
      </c>
      <c r="CV13" s="651">
        <v>924808</v>
      </c>
      <c r="CW13" s="651">
        <v>2682648</v>
      </c>
      <c r="CX13" s="651">
        <v>172208</v>
      </c>
      <c r="CY13" s="651">
        <v>1557919</v>
      </c>
      <c r="CZ13" s="651">
        <v>14435144</v>
      </c>
      <c r="DA13" s="651">
        <v>18554433</v>
      </c>
      <c r="DB13" s="651">
        <v>2708200</v>
      </c>
      <c r="DC13" s="651">
        <v>2287902</v>
      </c>
      <c r="DD13" s="651">
        <v>1934765</v>
      </c>
      <c r="DE13" s="651">
        <v>661256</v>
      </c>
      <c r="DF13" s="651">
        <v>41845354</v>
      </c>
      <c r="DG13" s="651">
        <v>2732292</v>
      </c>
      <c r="DH13" s="651">
        <v>4108818</v>
      </c>
      <c r="DI13" s="651">
        <v>27899</v>
      </c>
      <c r="DJ13" s="651">
        <v>3805539</v>
      </c>
      <c r="DK13" s="651">
        <v>1717443</v>
      </c>
      <c r="DL13" s="651">
        <v>-39053</v>
      </c>
      <c r="DM13" s="651">
        <v>232189</v>
      </c>
      <c r="DN13" s="651">
        <v>827726</v>
      </c>
      <c r="DO13" s="651">
        <v>1632409</v>
      </c>
      <c r="DP13" s="651">
        <v>1472588</v>
      </c>
      <c r="DQ13" s="651">
        <v>37510059</v>
      </c>
      <c r="DR13" s="651">
        <v>2036249</v>
      </c>
      <c r="DS13" s="651">
        <v>2931258</v>
      </c>
      <c r="DT13" s="651">
        <v>2539008</v>
      </c>
      <c r="DU13" s="651">
        <v>845944</v>
      </c>
      <c r="DV13" s="651">
        <v>19900614</v>
      </c>
      <c r="DW13" s="651">
        <v>72647</v>
      </c>
      <c r="DX13" s="651">
        <v>4394216</v>
      </c>
      <c r="DY13" s="651">
        <v>4589995</v>
      </c>
      <c r="DZ13" s="651">
        <v>178566</v>
      </c>
      <c r="EA13" s="651">
        <v>5238255</v>
      </c>
      <c r="EB13" s="651">
        <v>1432113</v>
      </c>
      <c r="EC13" s="651">
        <v>34367</v>
      </c>
      <c r="ED13" s="651">
        <v>2867878</v>
      </c>
      <c r="EE13" s="651">
        <v>4147954</v>
      </c>
      <c r="EF13" s="651">
        <v>4710197</v>
      </c>
      <c r="EG13" s="651">
        <v>1834611</v>
      </c>
      <c r="EH13" s="651">
        <v>2249766</v>
      </c>
      <c r="EI13" s="651">
        <v>1158462</v>
      </c>
      <c r="EJ13" s="651">
        <v>3938207</v>
      </c>
      <c r="EK13" s="651">
        <v>10675</v>
      </c>
      <c r="EL13" s="651">
        <v>210328</v>
      </c>
      <c r="EM13" s="651">
        <v>210336</v>
      </c>
      <c r="EN13" s="651">
        <v>1023921</v>
      </c>
      <c r="EO13" s="651">
        <v>14004016</v>
      </c>
      <c r="EP13" s="651">
        <v>3930141</v>
      </c>
      <c r="EQ13" s="651">
        <v>1871324</v>
      </c>
      <c r="ER13" s="651">
        <v>24420</v>
      </c>
      <c r="ES13" s="651">
        <v>556838</v>
      </c>
      <c r="ET13" s="651">
        <v>114574</v>
      </c>
      <c r="EU13" s="651">
        <v>1435451</v>
      </c>
      <c r="EV13" s="651">
        <v>38714</v>
      </c>
      <c r="EW13" s="651">
        <v>19452087</v>
      </c>
      <c r="EX13" s="651">
        <v>2518306</v>
      </c>
      <c r="EY13" s="651">
        <v>154757</v>
      </c>
      <c r="EZ13" s="651">
        <v>915780</v>
      </c>
      <c r="FA13" s="651">
        <v>5312096</v>
      </c>
      <c r="FB13" s="651">
        <v>2666361</v>
      </c>
      <c r="FC13" s="651">
        <v>1995187</v>
      </c>
      <c r="FD13" s="651">
        <v>58750</v>
      </c>
      <c r="FE13" s="651">
        <v>4706046</v>
      </c>
      <c r="FF13" s="651">
        <v>1943856</v>
      </c>
      <c r="FG13" s="651">
        <v>2118337</v>
      </c>
      <c r="FH13" s="651">
        <v>5121055</v>
      </c>
      <c r="FI13" s="651">
        <v>1178124</v>
      </c>
      <c r="FJ13" s="651">
        <v>2460592</v>
      </c>
      <c r="FK13" s="651">
        <v>9785301</v>
      </c>
      <c r="FL13" s="651">
        <v>2002741</v>
      </c>
      <c r="FM13" s="651">
        <v>1877389</v>
      </c>
      <c r="FN13" s="651">
        <v>5532289</v>
      </c>
      <c r="FO13" s="651">
        <v>3447093</v>
      </c>
      <c r="FP13" s="651">
        <v>3171399</v>
      </c>
      <c r="FQ13" s="651">
        <v>129249</v>
      </c>
      <c r="FR13" s="651">
        <v>2354780</v>
      </c>
      <c r="FS13" s="651">
        <v>1843180</v>
      </c>
      <c r="FT13" s="651">
        <v>72446588</v>
      </c>
      <c r="FU13" s="651">
        <v>672517</v>
      </c>
      <c r="FV13" s="651">
        <v>3741628</v>
      </c>
      <c r="FW13" s="651">
        <v>837363</v>
      </c>
      <c r="FX13" s="651">
        <v>1146053</v>
      </c>
      <c r="FY13" s="651">
        <v>1415874</v>
      </c>
      <c r="FZ13" s="651">
        <v>138211</v>
      </c>
      <c r="GA13" s="651">
        <v>1168481</v>
      </c>
      <c r="GB13" s="651">
        <v>1154822</v>
      </c>
      <c r="GC13" s="651">
        <v>3892423</v>
      </c>
      <c r="GD13" s="651">
        <v>1313924</v>
      </c>
      <c r="GE13" s="651">
        <v>10463811</v>
      </c>
      <c r="GF13" s="651">
        <v>2700033</v>
      </c>
      <c r="GG13" s="651">
        <v>1360533</v>
      </c>
      <c r="GH13" s="651">
        <v>3767310</v>
      </c>
      <c r="GI13" s="651">
        <v>755784</v>
      </c>
      <c r="GJ13" s="651">
        <v>1060335</v>
      </c>
      <c r="GK13" s="651">
        <v>20873505</v>
      </c>
      <c r="GL13" s="651">
        <v>145261</v>
      </c>
      <c r="GM13" s="651">
        <v>1407716</v>
      </c>
      <c r="GN13" s="651">
        <v>2226345</v>
      </c>
      <c r="GO13" s="651">
        <v>38036</v>
      </c>
      <c r="GP13" s="651">
        <v>1084396</v>
      </c>
      <c r="GQ13" s="651">
        <v>934039</v>
      </c>
      <c r="GR13" s="651">
        <v>119479</v>
      </c>
      <c r="GS13" s="651">
        <v>760874</v>
      </c>
      <c r="GT13" s="651">
        <v>1557650</v>
      </c>
      <c r="GU13" s="651">
        <v>1274761</v>
      </c>
      <c r="GV13" s="651">
        <v>379279</v>
      </c>
      <c r="GW13" s="651">
        <v>83285</v>
      </c>
      <c r="GX13" s="651">
        <v>1631046</v>
      </c>
      <c r="GY13" s="651">
        <v>1749254</v>
      </c>
      <c r="GZ13" s="651">
        <v>15896614</v>
      </c>
      <c r="HA13" s="651">
        <v>7447812</v>
      </c>
      <c r="HB13" s="651">
        <v>7836172</v>
      </c>
      <c r="HC13" s="651">
        <v>1037218</v>
      </c>
      <c r="HD13" s="651">
        <v>1244862</v>
      </c>
      <c r="HE13" s="651">
        <v>11752979</v>
      </c>
      <c r="HF13" s="651">
        <v>1328269</v>
      </c>
      <c r="HG13" s="651">
        <v>770736</v>
      </c>
      <c r="HH13" s="651">
        <v>919744</v>
      </c>
      <c r="HI13" s="651">
        <v>785392</v>
      </c>
      <c r="HJ13" s="651">
        <v>9556012</v>
      </c>
      <c r="HK13" s="651">
        <v>293809</v>
      </c>
      <c r="HL13" s="651">
        <v>19089289</v>
      </c>
      <c r="HM13" s="651">
        <v>356495</v>
      </c>
      <c r="HN13" s="651">
        <v>305796</v>
      </c>
      <c r="HO13" s="651">
        <v>560604</v>
      </c>
      <c r="HP13" s="651">
        <v>15600</v>
      </c>
      <c r="HQ13" s="651">
        <v>7836318</v>
      </c>
      <c r="HR13" s="651">
        <v>2920108</v>
      </c>
      <c r="HS13" s="651">
        <v>1355752</v>
      </c>
      <c r="HT13" s="651">
        <v>12956153</v>
      </c>
      <c r="HU13" s="651">
        <v>238189</v>
      </c>
      <c r="HV13" s="651">
        <v>1244443</v>
      </c>
      <c r="HW13" s="651">
        <v>8327032</v>
      </c>
      <c r="HX13" s="651">
        <v>556298</v>
      </c>
      <c r="HY13" s="651">
        <v>18108218</v>
      </c>
      <c r="HZ13" s="651">
        <v>1732794</v>
      </c>
      <c r="IA13" s="651">
        <v>120542</v>
      </c>
      <c r="IB13" s="651">
        <v>1259058</v>
      </c>
      <c r="IC13" s="651">
        <v>3954609</v>
      </c>
      <c r="ID13" s="651">
        <v>1113552</v>
      </c>
      <c r="IE13" s="651">
        <v>4972584</v>
      </c>
      <c r="IF13" s="651">
        <v>162907</v>
      </c>
      <c r="IG13" s="651">
        <v>1623885</v>
      </c>
      <c r="IH13" s="651">
        <v>46651</v>
      </c>
      <c r="II13" s="651">
        <v>2407882</v>
      </c>
      <c r="IJ13" s="651">
        <v>1265257</v>
      </c>
      <c r="IK13" s="651">
        <v>4344198</v>
      </c>
      <c r="IL13" s="651">
        <v>1078152</v>
      </c>
      <c r="IM13" s="651">
        <v>1924906</v>
      </c>
      <c r="IN13" s="651">
        <v>2328428</v>
      </c>
      <c r="IO13" s="651">
        <v>706710</v>
      </c>
      <c r="IP13" s="651">
        <v>1523100</v>
      </c>
      <c r="IQ13" s="651">
        <v>838983</v>
      </c>
      <c r="IR13" s="651">
        <v>5063340</v>
      </c>
      <c r="IS13" s="651">
        <v>1514752</v>
      </c>
      <c r="IT13" s="651">
        <v>-37605</v>
      </c>
      <c r="IU13" s="651">
        <v>1009002</v>
      </c>
      <c r="IV13" s="651">
        <v>-11377</v>
      </c>
      <c r="IW13" s="651">
        <v>239018</v>
      </c>
      <c r="IX13" s="651">
        <v>170391346</v>
      </c>
      <c r="IY13" s="651">
        <v>104924</v>
      </c>
      <c r="IZ13" s="651">
        <v>810916</v>
      </c>
      <c r="JA13" s="651">
        <v>1128526</v>
      </c>
      <c r="JB13" s="651">
        <v>1954065</v>
      </c>
      <c r="JC13" s="651">
        <v>1166945</v>
      </c>
      <c r="JD13" s="651">
        <v>173253</v>
      </c>
      <c r="JE13" s="651">
        <v>6938753</v>
      </c>
      <c r="JF13" s="651">
        <v>115770511</v>
      </c>
      <c r="JG13" s="651">
        <v>997696</v>
      </c>
      <c r="JH13" s="651">
        <v>593732</v>
      </c>
      <c r="JI13" s="651">
        <v>9520215</v>
      </c>
      <c r="JJ13" s="651">
        <v>978178</v>
      </c>
      <c r="JK13" s="651">
        <v>3506545</v>
      </c>
      <c r="JL13" s="651">
        <v>1095001</v>
      </c>
      <c r="JM13" s="651">
        <v>1316695</v>
      </c>
      <c r="JN13" s="651">
        <v>577502</v>
      </c>
      <c r="JO13" s="651">
        <v>366865</v>
      </c>
      <c r="JP13" s="651">
        <v>2236934</v>
      </c>
      <c r="JQ13" s="651">
        <v>3293711</v>
      </c>
      <c r="JR13" s="651">
        <v>55861346</v>
      </c>
      <c r="JS13" s="651">
        <v>7866375</v>
      </c>
      <c r="JT13" s="651">
        <v>3539608</v>
      </c>
      <c r="JU13" s="651">
        <v>-22082</v>
      </c>
      <c r="JV13" s="651">
        <v>915938</v>
      </c>
      <c r="JW13" s="651">
        <v>282698</v>
      </c>
      <c r="JX13" s="651">
        <v>1363157</v>
      </c>
      <c r="JY13" s="651">
        <v>1069301</v>
      </c>
      <c r="JZ13" s="651">
        <v>6316803</v>
      </c>
      <c r="KA13" s="651">
        <v>1674320</v>
      </c>
      <c r="KB13" s="651">
        <v>891996</v>
      </c>
      <c r="KC13" s="651">
        <v>861323</v>
      </c>
      <c r="KD13" s="651">
        <v>2386236</v>
      </c>
      <c r="KE13" s="651">
        <v>3013936</v>
      </c>
      <c r="KF13" s="651">
        <v>541986</v>
      </c>
      <c r="KG13" s="651">
        <v>4915528</v>
      </c>
      <c r="KH13" s="651">
        <v>6486381</v>
      </c>
      <c r="KI13" s="651">
        <v>126374</v>
      </c>
      <c r="KJ13" s="651">
        <v>1168199</v>
      </c>
      <c r="KK13" s="651">
        <v>4623135</v>
      </c>
    </row>
    <row r="14" spans="1:297" ht="30.75">
      <c r="A14" s="629"/>
      <c r="B14" s="634" t="s">
        <v>656</v>
      </c>
      <c r="C14" s="156">
        <v>-1125547652</v>
      </c>
      <c r="D14" s="415">
        <f t="shared" si="0"/>
        <v>-137350814</v>
      </c>
      <c r="E14" s="415">
        <f t="shared" si="1"/>
        <v>-133532</v>
      </c>
      <c r="F14" s="636">
        <v>-1822862</v>
      </c>
      <c r="G14" s="636">
        <v>-483928</v>
      </c>
      <c r="H14" s="636">
        <v>-2164624</v>
      </c>
      <c r="I14" s="636">
        <v>-1584111</v>
      </c>
      <c r="J14" s="636">
        <v>-933921</v>
      </c>
      <c r="K14" s="636">
        <v>-796373</v>
      </c>
      <c r="L14" s="636">
        <v>-3290510</v>
      </c>
      <c r="M14" s="636">
        <v>-258630</v>
      </c>
      <c r="N14" s="636">
        <v>-353810</v>
      </c>
      <c r="O14" s="636">
        <v>-64442945</v>
      </c>
      <c r="P14" s="636">
        <v>-2225667</v>
      </c>
      <c r="Q14" s="636">
        <v>-1817642</v>
      </c>
      <c r="R14" s="636">
        <v>-456218</v>
      </c>
      <c r="S14" s="636">
        <v>-3308782</v>
      </c>
      <c r="T14" s="636">
        <v>-1303594</v>
      </c>
      <c r="U14" s="636">
        <v>-1278092</v>
      </c>
      <c r="V14" s="636">
        <v>-186142</v>
      </c>
      <c r="W14" s="636">
        <v>-197788</v>
      </c>
      <c r="X14" s="636">
        <v>-3877649</v>
      </c>
      <c r="Y14" s="636">
        <v>-905407</v>
      </c>
      <c r="Z14" s="636">
        <v>-1546562</v>
      </c>
      <c r="AA14" s="636">
        <v>-1334718</v>
      </c>
      <c r="AB14" s="636">
        <v>-498386</v>
      </c>
      <c r="AC14" s="636">
        <v>-1879689</v>
      </c>
      <c r="AD14" s="636">
        <v>-1586521</v>
      </c>
      <c r="AE14" s="636">
        <v>-588143</v>
      </c>
      <c r="AF14" s="636">
        <v>-137350814</v>
      </c>
      <c r="AG14" s="636">
        <v>-50454815</v>
      </c>
      <c r="AH14" s="636">
        <v>-413447</v>
      </c>
      <c r="AI14" s="636">
        <v>-4588079</v>
      </c>
      <c r="AJ14" s="636">
        <v>-1918644</v>
      </c>
      <c r="AK14" s="636">
        <v>-420475</v>
      </c>
      <c r="AL14" s="636">
        <v>-402002</v>
      </c>
      <c r="AM14" s="636">
        <v>-9443825</v>
      </c>
      <c r="AN14" s="636">
        <v>-2077878</v>
      </c>
      <c r="AO14" s="636">
        <v>-13741346</v>
      </c>
      <c r="AP14" s="636">
        <v>-3580063</v>
      </c>
      <c r="AQ14" s="636">
        <v>-1969045</v>
      </c>
      <c r="AR14" s="636">
        <v>-4108970</v>
      </c>
      <c r="AS14" s="636">
        <v>-1285321</v>
      </c>
      <c r="AT14" s="636">
        <v>-1357006</v>
      </c>
      <c r="AU14" s="636">
        <v>-2495743</v>
      </c>
      <c r="AV14" s="636">
        <v>-879906</v>
      </c>
      <c r="AW14" s="636">
        <v>-1450579</v>
      </c>
      <c r="AX14" s="636">
        <v>-1084722</v>
      </c>
      <c r="AY14" s="636">
        <v>-360235</v>
      </c>
      <c r="AZ14" s="636">
        <v>-867255</v>
      </c>
      <c r="BA14" s="636">
        <v>-4964579</v>
      </c>
      <c r="BB14" s="636">
        <v>-3215812</v>
      </c>
      <c r="BC14" s="636">
        <v>-15811193</v>
      </c>
      <c r="BD14" s="636">
        <v>-973478</v>
      </c>
      <c r="BE14" s="636">
        <v>-914042</v>
      </c>
      <c r="BF14" s="636">
        <v>-823079</v>
      </c>
      <c r="BG14" s="636">
        <v>-835328</v>
      </c>
      <c r="BH14" s="636">
        <v>-334934</v>
      </c>
      <c r="BI14" s="636">
        <v>-1139339</v>
      </c>
      <c r="BJ14" s="636">
        <v>-29958155</v>
      </c>
      <c r="BK14" s="636">
        <v>-332926</v>
      </c>
      <c r="BL14" s="636">
        <v>-3838493</v>
      </c>
      <c r="BM14" s="636">
        <v>-9411697</v>
      </c>
      <c r="BN14" s="636">
        <v>-7339441</v>
      </c>
      <c r="BO14" s="636">
        <v>-519871</v>
      </c>
      <c r="BP14" s="636">
        <v>-7315746</v>
      </c>
      <c r="BQ14" s="636">
        <v>-2464017</v>
      </c>
      <c r="BR14" s="636">
        <v>-6817361</v>
      </c>
      <c r="BS14" s="636">
        <v>-1016450</v>
      </c>
      <c r="BT14" s="636">
        <v>-2505582</v>
      </c>
      <c r="BU14" s="636">
        <v>-238149</v>
      </c>
      <c r="BV14" s="636">
        <v>-1057011</v>
      </c>
      <c r="BW14" s="636">
        <v>-232727</v>
      </c>
      <c r="BX14" s="636">
        <v>-1694752</v>
      </c>
      <c r="BY14" s="636">
        <v>-717458</v>
      </c>
      <c r="BZ14" s="636">
        <v>-435736</v>
      </c>
      <c r="CA14" s="636">
        <v>-249193</v>
      </c>
      <c r="CB14" s="636">
        <v>-2513614</v>
      </c>
      <c r="CC14" s="636">
        <v>-3022040</v>
      </c>
      <c r="CD14" s="636">
        <v>-2058802</v>
      </c>
      <c r="CE14" s="636">
        <v>-826894</v>
      </c>
      <c r="CF14" s="636">
        <v>-398588</v>
      </c>
      <c r="CG14" s="636">
        <v>-3895922</v>
      </c>
      <c r="CH14" s="636">
        <v>-1526883</v>
      </c>
      <c r="CI14" s="636">
        <v>-3947126</v>
      </c>
      <c r="CJ14" s="636">
        <v>-7722969</v>
      </c>
      <c r="CK14" s="636">
        <v>-1832902</v>
      </c>
      <c r="CL14" s="636">
        <v>-341962</v>
      </c>
      <c r="CM14" s="636">
        <v>-299594</v>
      </c>
      <c r="CN14" s="636">
        <v>-8360308</v>
      </c>
      <c r="CO14" s="636">
        <v>-1920853</v>
      </c>
      <c r="CP14" s="636">
        <v>-1372870</v>
      </c>
      <c r="CQ14" s="636">
        <v>-1476683</v>
      </c>
      <c r="CR14" s="636">
        <v>-203009</v>
      </c>
      <c r="CS14" s="636">
        <v>-1338934</v>
      </c>
      <c r="CT14" s="636">
        <v>-9712094</v>
      </c>
      <c r="CU14" s="636">
        <v>-800590</v>
      </c>
      <c r="CV14" s="636">
        <v>-490153</v>
      </c>
      <c r="CW14" s="636">
        <v>-3026257</v>
      </c>
      <c r="CX14" s="636">
        <v>-398789</v>
      </c>
      <c r="CY14" s="636">
        <v>-438949</v>
      </c>
      <c r="CZ14" s="636">
        <v>-10082168</v>
      </c>
      <c r="DA14" s="636">
        <v>-15739909</v>
      </c>
      <c r="DB14" s="636">
        <v>-1229097</v>
      </c>
      <c r="DC14" s="636">
        <v>-1273474</v>
      </c>
      <c r="DD14" s="636">
        <v>-1502586</v>
      </c>
      <c r="DE14" s="636">
        <v>-409230</v>
      </c>
      <c r="DF14" s="636">
        <v>-25233733</v>
      </c>
      <c r="DG14" s="636">
        <v>-669668</v>
      </c>
      <c r="DH14" s="636">
        <v>-3917407</v>
      </c>
      <c r="DI14" s="636">
        <v>-194776</v>
      </c>
      <c r="DJ14" s="636">
        <v>-2987101</v>
      </c>
      <c r="DK14" s="636">
        <v>-1293955</v>
      </c>
      <c r="DL14" s="636">
        <v>-231924</v>
      </c>
      <c r="DM14" s="636">
        <v>-821874</v>
      </c>
      <c r="DN14" s="636">
        <v>-476498</v>
      </c>
      <c r="DO14" s="636">
        <v>-1396363</v>
      </c>
      <c r="DP14" s="636">
        <v>-1279297</v>
      </c>
      <c r="DQ14" s="636">
        <v>-24364470</v>
      </c>
      <c r="DR14" s="636">
        <v>-1537325</v>
      </c>
      <c r="DS14" s="636">
        <v>-1702583</v>
      </c>
      <c r="DT14" s="636">
        <v>-1780092</v>
      </c>
      <c r="DU14" s="636">
        <v>-553806</v>
      </c>
      <c r="DV14" s="636">
        <v>-14724062</v>
      </c>
      <c r="DW14" s="636">
        <v>-487743</v>
      </c>
      <c r="DX14" s="636">
        <v>-2816822</v>
      </c>
      <c r="DY14" s="636">
        <v>-3790702</v>
      </c>
      <c r="DZ14" s="636">
        <v>-572079</v>
      </c>
      <c r="EA14" s="636">
        <v>-4990683</v>
      </c>
      <c r="EB14" s="636">
        <v>-1801377</v>
      </c>
      <c r="EC14" s="636">
        <v>-133532</v>
      </c>
      <c r="ED14" s="636">
        <v>-2017839</v>
      </c>
      <c r="EE14" s="636">
        <v>-4149733</v>
      </c>
      <c r="EF14" s="636">
        <v>-2046152</v>
      </c>
      <c r="EG14" s="636">
        <v>-2392130</v>
      </c>
      <c r="EH14" s="636">
        <v>-3071236</v>
      </c>
      <c r="EI14" s="636">
        <v>-1537526</v>
      </c>
      <c r="EJ14" s="636">
        <v>-2881882</v>
      </c>
      <c r="EK14" s="636">
        <v>-142769</v>
      </c>
      <c r="EL14" s="636">
        <v>-403206</v>
      </c>
      <c r="EM14" s="636">
        <v>-1181507</v>
      </c>
      <c r="EN14" s="636">
        <v>-875086</v>
      </c>
      <c r="EO14" s="636">
        <v>-9173950</v>
      </c>
      <c r="EP14" s="636">
        <v>-2985494</v>
      </c>
      <c r="EQ14" s="636">
        <v>-1087332</v>
      </c>
      <c r="ER14" s="636">
        <v>-383528</v>
      </c>
      <c r="ES14" s="636">
        <v>-1926074</v>
      </c>
      <c r="ET14" s="636">
        <v>-212647</v>
      </c>
      <c r="EU14" s="636">
        <v>-583123</v>
      </c>
      <c r="EV14" s="636">
        <v>-341962</v>
      </c>
      <c r="EW14" s="636">
        <v>-10419512</v>
      </c>
      <c r="EX14" s="636">
        <v>-1756799</v>
      </c>
      <c r="EY14" s="636">
        <v>-279714</v>
      </c>
      <c r="EZ14" s="636">
        <v>-464450</v>
      </c>
      <c r="FA14" s="636">
        <v>-3963390</v>
      </c>
      <c r="FB14" s="636">
        <v>-2131291</v>
      </c>
      <c r="FC14" s="636">
        <v>-1501382</v>
      </c>
      <c r="FD14" s="636">
        <v>-336742</v>
      </c>
      <c r="FE14" s="636">
        <v>-4203547</v>
      </c>
      <c r="FF14" s="636">
        <v>-1417046</v>
      </c>
      <c r="FG14" s="636">
        <v>-1861416</v>
      </c>
      <c r="FH14" s="636">
        <v>-4041903</v>
      </c>
      <c r="FI14" s="636">
        <v>-991751</v>
      </c>
      <c r="FJ14" s="636">
        <v>-2083902</v>
      </c>
      <c r="FK14" s="636">
        <v>-7264141</v>
      </c>
      <c r="FL14" s="636">
        <v>-935527</v>
      </c>
      <c r="FM14" s="636">
        <v>-1803184</v>
      </c>
      <c r="FN14" s="636">
        <v>-9045638</v>
      </c>
      <c r="FO14" s="636">
        <v>-1918443</v>
      </c>
      <c r="FP14" s="636">
        <v>-3142721</v>
      </c>
      <c r="FQ14" s="636">
        <v>-261843</v>
      </c>
      <c r="FR14" s="636">
        <v>-1780895</v>
      </c>
      <c r="FS14" s="636">
        <v>-1387930</v>
      </c>
      <c r="FT14" s="636">
        <v>-43403322</v>
      </c>
      <c r="FU14" s="636">
        <v>-537341</v>
      </c>
      <c r="FV14" s="636">
        <v>-2253177</v>
      </c>
      <c r="FW14" s="636">
        <v>-600392</v>
      </c>
      <c r="FX14" s="636">
        <v>-863440</v>
      </c>
      <c r="FY14" s="636">
        <v>-1218655</v>
      </c>
      <c r="FZ14" s="636">
        <v>-182728</v>
      </c>
      <c r="GA14" s="636">
        <v>-520875</v>
      </c>
      <c r="GB14" s="636">
        <v>-713242</v>
      </c>
      <c r="GC14" s="636">
        <v>-3449342</v>
      </c>
      <c r="GD14" s="636">
        <v>-799184</v>
      </c>
      <c r="GE14" s="636">
        <v>-3930861</v>
      </c>
      <c r="GF14" s="636">
        <v>-2254181</v>
      </c>
      <c r="GG14" s="636">
        <v>-741354</v>
      </c>
      <c r="GH14" s="636">
        <v>-4225234</v>
      </c>
      <c r="GI14" s="636">
        <v>-802999</v>
      </c>
      <c r="GJ14" s="636">
        <v>-387745</v>
      </c>
      <c r="GK14" s="636">
        <v>-16727644</v>
      </c>
      <c r="GL14" s="636">
        <v>-996169</v>
      </c>
      <c r="GM14" s="636">
        <v>-577902</v>
      </c>
      <c r="GN14" s="636">
        <v>-1466643</v>
      </c>
      <c r="GO14" s="636">
        <v>-349994</v>
      </c>
      <c r="GP14" s="636">
        <v>-523486</v>
      </c>
      <c r="GQ14" s="636">
        <v>-470876</v>
      </c>
      <c r="GR14" s="636">
        <v>-421881</v>
      </c>
      <c r="GS14" s="636">
        <v>-1004201</v>
      </c>
      <c r="GT14" s="636">
        <v>-597581</v>
      </c>
      <c r="GU14" s="636">
        <v>-944162</v>
      </c>
      <c r="GV14" s="636">
        <v>-329513</v>
      </c>
      <c r="GW14" s="636">
        <v>-385335</v>
      </c>
      <c r="GX14" s="636">
        <v>-1252590</v>
      </c>
      <c r="GY14" s="636">
        <v>-1608609</v>
      </c>
      <c r="GZ14" s="636">
        <v>-10388790</v>
      </c>
      <c r="HA14" s="636">
        <v>-4733057</v>
      </c>
      <c r="HB14" s="636">
        <v>-5168190</v>
      </c>
      <c r="HC14" s="636">
        <v>-651797</v>
      </c>
      <c r="HD14" s="636">
        <v>-716856</v>
      </c>
      <c r="HE14" s="636">
        <v>-7824774</v>
      </c>
      <c r="HF14" s="636">
        <v>-589348</v>
      </c>
      <c r="HG14" s="636">
        <v>-283730</v>
      </c>
      <c r="HH14" s="636">
        <v>-604006</v>
      </c>
      <c r="HI14" s="636">
        <v>-513245</v>
      </c>
      <c r="HJ14" s="636">
        <v>-5751514</v>
      </c>
      <c r="HK14" s="636">
        <v>-233530</v>
      </c>
      <c r="HL14" s="636">
        <v>-13196978</v>
      </c>
      <c r="HM14" s="636">
        <v>-950386</v>
      </c>
      <c r="HN14" s="636">
        <v>-811031</v>
      </c>
      <c r="HO14" s="636">
        <v>-1288734</v>
      </c>
      <c r="HP14" s="636">
        <v>-377705</v>
      </c>
      <c r="HQ14" s="636">
        <v>-5428829</v>
      </c>
      <c r="HR14" s="636">
        <v>-1778686</v>
      </c>
      <c r="HS14" s="636">
        <v>-659628</v>
      </c>
      <c r="HT14" s="636">
        <v>-10214696</v>
      </c>
      <c r="HU14" s="636">
        <v>-595372</v>
      </c>
      <c r="HV14" s="636">
        <v>-640150</v>
      </c>
      <c r="HW14" s="636">
        <v>-6317168</v>
      </c>
      <c r="HX14" s="636">
        <v>-193571</v>
      </c>
      <c r="HY14" s="636">
        <v>-13375489</v>
      </c>
      <c r="HZ14" s="636">
        <v>-924282</v>
      </c>
      <c r="IA14" s="636">
        <v>-253811</v>
      </c>
      <c r="IB14" s="636">
        <v>-964643</v>
      </c>
      <c r="IC14" s="636">
        <v>-4270815</v>
      </c>
      <c r="ID14" s="636">
        <v>-557822</v>
      </c>
      <c r="IE14" s="636">
        <v>-4583461</v>
      </c>
      <c r="IF14" s="636">
        <v>-1241346</v>
      </c>
      <c r="IG14" s="636">
        <v>-1631902</v>
      </c>
      <c r="IH14" s="636">
        <v>-361440</v>
      </c>
      <c r="II14" s="636">
        <v>-1692543</v>
      </c>
      <c r="IJ14" s="636">
        <v>-716856</v>
      </c>
      <c r="IK14" s="636">
        <v>-2045148</v>
      </c>
      <c r="IL14" s="636">
        <v>-474089</v>
      </c>
      <c r="IM14" s="636">
        <v>-1413230</v>
      </c>
      <c r="IN14" s="636">
        <v>-1331706</v>
      </c>
      <c r="IO14" s="636">
        <v>-688342</v>
      </c>
      <c r="IP14" s="636">
        <v>-1256205</v>
      </c>
      <c r="IQ14" s="636">
        <v>-518265</v>
      </c>
      <c r="IR14" s="636">
        <v>-4711571</v>
      </c>
      <c r="IS14" s="636">
        <v>-991550</v>
      </c>
      <c r="IT14" s="636">
        <v>-922877</v>
      </c>
      <c r="IU14" s="636">
        <v>-734326</v>
      </c>
      <c r="IV14" s="636">
        <v>-339754</v>
      </c>
      <c r="IW14" s="636">
        <v>-1171066</v>
      </c>
      <c r="IX14" s="636">
        <v>-52244144</v>
      </c>
      <c r="IY14" s="636">
        <v>-278710</v>
      </c>
      <c r="IZ14" s="636">
        <v>-567461</v>
      </c>
      <c r="JA14" s="636">
        <v>-936130</v>
      </c>
      <c r="JB14" s="636">
        <v>-798381</v>
      </c>
      <c r="JC14" s="636">
        <v>-562039</v>
      </c>
      <c r="JD14" s="636">
        <v>-471679</v>
      </c>
      <c r="JE14" s="636">
        <v>-4208567</v>
      </c>
      <c r="JF14" s="636">
        <v>-41379458</v>
      </c>
      <c r="JG14" s="636">
        <v>-640753</v>
      </c>
      <c r="JH14" s="636">
        <v>-464049</v>
      </c>
      <c r="JI14" s="636">
        <v>-8478780</v>
      </c>
      <c r="JJ14" s="636">
        <v>-1305401</v>
      </c>
      <c r="JK14" s="636">
        <v>-2486306</v>
      </c>
      <c r="JL14" s="636">
        <v>-902194</v>
      </c>
      <c r="JM14" s="636">
        <v>-495173</v>
      </c>
      <c r="JN14" s="636">
        <v>-228310</v>
      </c>
      <c r="JO14" s="636">
        <v>-734326</v>
      </c>
      <c r="JP14" s="636">
        <v>-1493751</v>
      </c>
      <c r="JQ14" s="636">
        <v>-2974651</v>
      </c>
      <c r="JR14" s="636">
        <v>-14128489</v>
      </c>
      <c r="JS14" s="636">
        <v>-4186078</v>
      </c>
      <c r="JT14" s="636">
        <v>-3949535</v>
      </c>
      <c r="JU14" s="636">
        <v>-450997</v>
      </c>
      <c r="JV14" s="636">
        <v>-371681</v>
      </c>
      <c r="JW14" s="636">
        <v>-905809</v>
      </c>
      <c r="JX14" s="636">
        <v>-588545</v>
      </c>
      <c r="JY14" s="636">
        <v>-673082</v>
      </c>
      <c r="JZ14" s="636">
        <v>-5782839</v>
      </c>
      <c r="KA14" s="636">
        <v>-1157411</v>
      </c>
      <c r="KB14" s="636">
        <v>-523486</v>
      </c>
      <c r="KC14" s="636">
        <v>-568465</v>
      </c>
      <c r="KD14" s="636">
        <v>-1242952</v>
      </c>
      <c r="KE14" s="636">
        <v>-1246968</v>
      </c>
      <c r="KF14" s="636">
        <v>-747177</v>
      </c>
      <c r="KG14" s="636">
        <v>-3093525</v>
      </c>
      <c r="KH14" s="636">
        <v>-6767763</v>
      </c>
      <c r="KI14" s="636">
        <v>-440354</v>
      </c>
      <c r="KJ14" s="636">
        <v>-1048176</v>
      </c>
      <c r="KK14" s="636">
        <v>-3562192</v>
      </c>
    </row>
    <row r="15" spans="1:297" ht="16.5">
      <c r="A15" s="629"/>
      <c r="B15" s="634" t="s">
        <v>657</v>
      </c>
      <c r="C15" s="156">
        <v>-604477392</v>
      </c>
      <c r="D15" s="415">
        <f t="shared" si="0"/>
        <v>-73764501</v>
      </c>
      <c r="E15" s="415">
        <f t="shared" si="1"/>
        <v>-71714</v>
      </c>
      <c r="F15" s="636">
        <v>-978972</v>
      </c>
      <c r="G15" s="636">
        <v>-259894</v>
      </c>
      <c r="H15" s="636">
        <v>-1162515</v>
      </c>
      <c r="I15" s="636">
        <v>-850750</v>
      </c>
      <c r="J15" s="636">
        <v>-501564</v>
      </c>
      <c r="K15" s="636">
        <v>-427693</v>
      </c>
      <c r="L15" s="636">
        <v>-1767174</v>
      </c>
      <c r="M15" s="636">
        <v>-138898</v>
      </c>
      <c r="N15" s="636">
        <v>-190014</v>
      </c>
      <c r="O15" s="636">
        <v>-34609199</v>
      </c>
      <c r="P15" s="636">
        <v>-1195299</v>
      </c>
      <c r="Q15" s="636">
        <v>-976168</v>
      </c>
      <c r="R15" s="636">
        <v>-245012</v>
      </c>
      <c r="S15" s="636">
        <v>-1776988</v>
      </c>
      <c r="T15" s="636">
        <v>-700097</v>
      </c>
      <c r="U15" s="636">
        <v>-686402</v>
      </c>
      <c r="V15" s="636">
        <v>-99968</v>
      </c>
      <c r="W15" s="636">
        <v>-106222</v>
      </c>
      <c r="X15" s="636">
        <v>-2082498</v>
      </c>
      <c r="Y15" s="636">
        <v>-486251</v>
      </c>
      <c r="Z15" s="636">
        <v>-830584</v>
      </c>
      <c r="AA15" s="636">
        <v>-716812</v>
      </c>
      <c r="AB15" s="636">
        <v>-267659</v>
      </c>
      <c r="AC15" s="636">
        <v>-1009490</v>
      </c>
      <c r="AD15" s="636">
        <v>-852044</v>
      </c>
      <c r="AE15" s="636">
        <v>-315863</v>
      </c>
      <c r="AF15" s="636">
        <v>-73764501</v>
      </c>
      <c r="AG15" s="636">
        <v>-27096849</v>
      </c>
      <c r="AH15" s="636">
        <v>-222043</v>
      </c>
      <c r="AI15" s="636">
        <v>-2464036</v>
      </c>
      <c r="AJ15" s="636">
        <v>-1030411</v>
      </c>
      <c r="AK15" s="636">
        <v>-225817</v>
      </c>
      <c r="AL15" s="636">
        <v>-215896</v>
      </c>
      <c r="AM15" s="636">
        <v>-5071823</v>
      </c>
      <c r="AN15" s="636">
        <v>-1115928</v>
      </c>
      <c r="AO15" s="636">
        <v>-7379815</v>
      </c>
      <c r="AP15" s="636">
        <v>-1922679</v>
      </c>
      <c r="AQ15" s="636">
        <v>-1057479</v>
      </c>
      <c r="AR15" s="636">
        <v>-2206730</v>
      </c>
      <c r="AS15" s="636">
        <v>-690284</v>
      </c>
      <c r="AT15" s="636">
        <v>-728783</v>
      </c>
      <c r="AU15" s="636">
        <v>-1340343</v>
      </c>
      <c r="AV15" s="636">
        <v>-472555</v>
      </c>
      <c r="AW15" s="636">
        <v>-779036</v>
      </c>
      <c r="AX15" s="636">
        <v>-582552</v>
      </c>
      <c r="AY15" s="636">
        <v>-193465</v>
      </c>
      <c r="AZ15" s="636">
        <v>-465761</v>
      </c>
      <c r="BA15" s="636">
        <v>-2666236</v>
      </c>
      <c r="BB15" s="636">
        <v>-1727058</v>
      </c>
      <c r="BC15" s="636">
        <v>-8491429</v>
      </c>
      <c r="BD15" s="636">
        <v>-522808</v>
      </c>
      <c r="BE15" s="636">
        <v>-490888</v>
      </c>
      <c r="BF15" s="636">
        <v>-442036</v>
      </c>
      <c r="BG15" s="636">
        <v>-448614</v>
      </c>
      <c r="BH15" s="636">
        <v>-179877</v>
      </c>
      <c r="BI15" s="636">
        <v>-611884</v>
      </c>
      <c r="BJ15" s="636">
        <v>-16089081</v>
      </c>
      <c r="BK15" s="636">
        <v>-178799</v>
      </c>
      <c r="BL15" s="636">
        <v>-2061469</v>
      </c>
      <c r="BM15" s="636">
        <v>-5054569</v>
      </c>
      <c r="BN15" s="636">
        <v>-3941660</v>
      </c>
      <c r="BO15" s="636">
        <v>-279198</v>
      </c>
      <c r="BP15" s="636">
        <v>-3928935</v>
      </c>
      <c r="BQ15" s="636">
        <v>-1323305</v>
      </c>
      <c r="BR15" s="636">
        <v>-3661276</v>
      </c>
      <c r="BS15" s="636">
        <v>-545886</v>
      </c>
      <c r="BT15" s="636">
        <v>-1345628</v>
      </c>
      <c r="BU15" s="636">
        <v>-127898</v>
      </c>
      <c r="BV15" s="636">
        <v>-567670</v>
      </c>
      <c r="BW15" s="636">
        <v>-124987</v>
      </c>
      <c r="BX15" s="636">
        <v>-910170</v>
      </c>
      <c r="BY15" s="636">
        <v>-385312</v>
      </c>
      <c r="BZ15" s="636">
        <v>-234013</v>
      </c>
      <c r="CA15" s="636">
        <v>-133829</v>
      </c>
      <c r="CB15" s="636">
        <v>-1349941</v>
      </c>
      <c r="CC15" s="636">
        <v>-1622992</v>
      </c>
      <c r="CD15" s="636">
        <v>-1105684</v>
      </c>
      <c r="CE15" s="636">
        <v>-444085</v>
      </c>
      <c r="CF15" s="636">
        <v>-214062</v>
      </c>
      <c r="CG15" s="636">
        <v>-2092312</v>
      </c>
      <c r="CH15" s="636">
        <v>-820015</v>
      </c>
      <c r="CI15" s="636">
        <v>-2119811</v>
      </c>
      <c r="CJ15" s="636">
        <v>-4147634</v>
      </c>
      <c r="CK15" s="636">
        <v>-984364</v>
      </c>
      <c r="CL15" s="636">
        <v>-183652</v>
      </c>
      <c r="CM15" s="636">
        <v>-160897</v>
      </c>
      <c r="CN15" s="636">
        <v>-4489918</v>
      </c>
      <c r="CO15" s="636">
        <v>-1031597</v>
      </c>
      <c r="CP15" s="636">
        <v>-737302</v>
      </c>
      <c r="CQ15" s="636">
        <v>-793055</v>
      </c>
      <c r="CR15" s="636">
        <v>-109026</v>
      </c>
      <c r="CS15" s="636">
        <v>-719077</v>
      </c>
      <c r="CT15" s="636">
        <v>-5215897</v>
      </c>
      <c r="CU15" s="636">
        <v>-429958</v>
      </c>
      <c r="CV15" s="636">
        <v>-263237</v>
      </c>
      <c r="CW15" s="636">
        <v>-1625257</v>
      </c>
      <c r="CX15" s="636">
        <v>-214170</v>
      </c>
      <c r="CY15" s="636">
        <v>-235738</v>
      </c>
      <c r="CZ15" s="636">
        <v>-5414646</v>
      </c>
      <c r="DA15" s="636">
        <v>-8453146</v>
      </c>
      <c r="DB15" s="636">
        <v>-660089</v>
      </c>
      <c r="DC15" s="636">
        <v>-683921</v>
      </c>
      <c r="DD15" s="636">
        <v>-806967</v>
      </c>
      <c r="DE15" s="636">
        <v>-219778</v>
      </c>
      <c r="DF15" s="636">
        <v>-13551821</v>
      </c>
      <c r="DG15" s="636">
        <v>-359646</v>
      </c>
      <c r="DH15" s="636">
        <v>-2103851</v>
      </c>
      <c r="DI15" s="636">
        <v>-104605</v>
      </c>
      <c r="DJ15" s="636">
        <v>-1604228</v>
      </c>
      <c r="DK15" s="636">
        <v>-694921</v>
      </c>
      <c r="DL15" s="636">
        <v>-124555</v>
      </c>
      <c r="DM15" s="636">
        <v>-441389</v>
      </c>
      <c r="DN15" s="636">
        <v>-255904</v>
      </c>
      <c r="DO15" s="636">
        <v>-749919</v>
      </c>
      <c r="DP15" s="636">
        <v>-687049</v>
      </c>
      <c r="DQ15" s="636">
        <v>-13084982</v>
      </c>
      <c r="DR15" s="636">
        <v>-825623</v>
      </c>
      <c r="DS15" s="636">
        <v>-914375</v>
      </c>
      <c r="DT15" s="636">
        <v>-956002</v>
      </c>
      <c r="DU15" s="636">
        <v>-297423</v>
      </c>
      <c r="DV15" s="636">
        <v>-7907584</v>
      </c>
      <c r="DW15" s="636">
        <v>-261943</v>
      </c>
      <c r="DX15" s="636">
        <v>-1512780</v>
      </c>
      <c r="DY15" s="636">
        <v>-2035804</v>
      </c>
      <c r="DZ15" s="636">
        <v>-307236</v>
      </c>
      <c r="EA15" s="636">
        <v>-2680255</v>
      </c>
      <c r="EB15" s="636">
        <v>-967433</v>
      </c>
      <c r="EC15" s="636">
        <v>-71714</v>
      </c>
      <c r="ED15" s="636">
        <v>-1083684</v>
      </c>
      <c r="EE15" s="636">
        <v>-2228621</v>
      </c>
      <c r="EF15" s="636">
        <v>-1098890</v>
      </c>
      <c r="EG15" s="636">
        <v>-1284698</v>
      </c>
      <c r="EH15" s="636">
        <v>-1649413</v>
      </c>
      <c r="EI15" s="636">
        <v>-825731</v>
      </c>
      <c r="EJ15" s="636">
        <v>-1547720</v>
      </c>
      <c r="EK15" s="636">
        <v>-76674</v>
      </c>
      <c r="EL15" s="636">
        <v>-216543</v>
      </c>
      <c r="EM15" s="636">
        <v>-634531</v>
      </c>
      <c r="EN15" s="636">
        <v>-469967</v>
      </c>
      <c r="EO15" s="636">
        <v>-4926886</v>
      </c>
      <c r="EP15" s="636">
        <v>-1603365</v>
      </c>
      <c r="EQ15" s="636">
        <v>-583954</v>
      </c>
      <c r="ER15" s="636">
        <v>-205974</v>
      </c>
      <c r="ES15" s="636">
        <v>-1034401</v>
      </c>
      <c r="ET15" s="636">
        <v>-114203</v>
      </c>
      <c r="EU15" s="636">
        <v>-313167</v>
      </c>
      <c r="EV15" s="636">
        <v>-183652</v>
      </c>
      <c r="EW15" s="636">
        <v>-5595818</v>
      </c>
      <c r="EX15" s="636">
        <v>-943492</v>
      </c>
      <c r="EY15" s="636">
        <v>-150221</v>
      </c>
      <c r="EZ15" s="636">
        <v>-249434</v>
      </c>
      <c r="FA15" s="636">
        <v>-2128546</v>
      </c>
      <c r="FB15" s="636">
        <v>-1144614</v>
      </c>
      <c r="FC15" s="636">
        <v>-806320</v>
      </c>
      <c r="FD15" s="636">
        <v>-180848</v>
      </c>
      <c r="FE15" s="636">
        <v>-2257523</v>
      </c>
      <c r="FF15" s="636">
        <v>-761027</v>
      </c>
      <c r="FG15" s="636">
        <v>-999677</v>
      </c>
      <c r="FH15" s="636">
        <v>-2170711</v>
      </c>
      <c r="FI15" s="636">
        <v>-532622</v>
      </c>
      <c r="FJ15" s="636">
        <v>-1119164</v>
      </c>
      <c r="FK15" s="636">
        <v>-3901220</v>
      </c>
      <c r="FL15" s="636">
        <v>-502427</v>
      </c>
      <c r="FM15" s="636">
        <v>-968403</v>
      </c>
      <c r="FN15" s="636">
        <v>-4857976</v>
      </c>
      <c r="FO15" s="636">
        <v>-1030303</v>
      </c>
      <c r="FP15" s="636">
        <v>-1687804</v>
      </c>
      <c r="FQ15" s="636">
        <v>-140623</v>
      </c>
      <c r="FR15" s="636">
        <v>-956433</v>
      </c>
      <c r="FS15" s="636">
        <v>-745390</v>
      </c>
      <c r="FT15" s="636">
        <v>-23309832</v>
      </c>
      <c r="FU15" s="636">
        <v>-288580</v>
      </c>
      <c r="FV15" s="636">
        <v>-1210073</v>
      </c>
      <c r="FW15" s="636">
        <v>-322442</v>
      </c>
      <c r="FX15" s="636">
        <v>-463712</v>
      </c>
      <c r="FY15" s="636">
        <v>-654481</v>
      </c>
      <c r="FZ15" s="636">
        <v>-98134</v>
      </c>
      <c r="GA15" s="636">
        <v>-279737</v>
      </c>
      <c r="GB15" s="636">
        <v>-383048</v>
      </c>
      <c r="GC15" s="636">
        <v>-1852476</v>
      </c>
      <c r="GD15" s="636">
        <v>-429203</v>
      </c>
      <c r="GE15" s="636">
        <v>-2111076</v>
      </c>
      <c r="GF15" s="636">
        <v>-1210612</v>
      </c>
      <c r="GG15" s="636">
        <v>-398145</v>
      </c>
      <c r="GH15" s="636">
        <v>-2269169</v>
      </c>
      <c r="GI15" s="636">
        <v>-431252</v>
      </c>
      <c r="GJ15" s="636">
        <v>-208239</v>
      </c>
      <c r="GK15" s="636">
        <v>-8983611</v>
      </c>
      <c r="GL15" s="636">
        <v>-534994</v>
      </c>
      <c r="GM15" s="636">
        <v>-310364</v>
      </c>
      <c r="GN15" s="636">
        <v>-787663</v>
      </c>
      <c r="GO15" s="636">
        <v>-187965</v>
      </c>
      <c r="GP15" s="636">
        <v>-281139</v>
      </c>
      <c r="GQ15" s="636">
        <v>-252885</v>
      </c>
      <c r="GR15" s="636">
        <v>-226572</v>
      </c>
      <c r="GS15" s="636">
        <v>-539308</v>
      </c>
      <c r="GT15" s="636">
        <v>-320932</v>
      </c>
      <c r="GU15" s="636">
        <v>-507064</v>
      </c>
      <c r="GV15" s="636">
        <v>-176965</v>
      </c>
      <c r="GW15" s="636">
        <v>-206945</v>
      </c>
      <c r="GX15" s="636">
        <v>-672706</v>
      </c>
      <c r="GY15" s="636">
        <v>-863906</v>
      </c>
      <c r="GZ15" s="636">
        <v>-5579318</v>
      </c>
      <c r="HA15" s="636">
        <v>-2541897</v>
      </c>
      <c r="HB15" s="636">
        <v>-2775586</v>
      </c>
      <c r="HC15" s="636">
        <v>-350049</v>
      </c>
      <c r="HD15" s="636">
        <v>-384989</v>
      </c>
      <c r="HE15" s="636">
        <v>-4202309</v>
      </c>
      <c r="HF15" s="636">
        <v>-316510</v>
      </c>
      <c r="HG15" s="636">
        <v>-152378</v>
      </c>
      <c r="HH15" s="636">
        <v>-324383</v>
      </c>
      <c r="HI15" s="636">
        <v>-275639</v>
      </c>
      <c r="HJ15" s="636">
        <v>-3088861</v>
      </c>
      <c r="HK15" s="636">
        <v>-125418</v>
      </c>
      <c r="HL15" s="636">
        <v>-7087460</v>
      </c>
      <c r="HM15" s="636">
        <v>-510407</v>
      </c>
      <c r="HN15" s="636">
        <v>-435566</v>
      </c>
      <c r="HO15" s="636">
        <v>-692117</v>
      </c>
      <c r="HP15" s="636">
        <v>-202847</v>
      </c>
      <c r="HQ15" s="636">
        <v>-2915562</v>
      </c>
      <c r="HR15" s="636">
        <v>-955247</v>
      </c>
      <c r="HS15" s="636">
        <v>-354254</v>
      </c>
      <c r="HT15" s="636">
        <v>-5485821</v>
      </c>
      <c r="HU15" s="636">
        <v>-319746</v>
      </c>
      <c r="HV15" s="636">
        <v>-343794</v>
      </c>
      <c r="HW15" s="636">
        <v>-3392646</v>
      </c>
      <c r="HX15" s="636">
        <v>-103958</v>
      </c>
      <c r="HY15" s="636">
        <v>-7183330</v>
      </c>
      <c r="HZ15" s="636">
        <v>-496388</v>
      </c>
      <c r="IA15" s="636">
        <v>-136310</v>
      </c>
      <c r="IB15" s="636">
        <v>-518063</v>
      </c>
      <c r="IC15" s="636">
        <v>-2293649</v>
      </c>
      <c r="ID15" s="636">
        <v>-299580</v>
      </c>
      <c r="IE15" s="636">
        <v>-2461556</v>
      </c>
      <c r="IF15" s="636">
        <v>-666667</v>
      </c>
      <c r="IG15" s="636">
        <v>-876416</v>
      </c>
      <c r="IH15" s="636">
        <v>-194112</v>
      </c>
      <c r="II15" s="636">
        <v>-908983</v>
      </c>
      <c r="IJ15" s="636">
        <v>-384989</v>
      </c>
      <c r="IK15" s="636">
        <v>-1098350</v>
      </c>
      <c r="IL15" s="636">
        <v>-254610</v>
      </c>
      <c r="IM15" s="636">
        <v>-758978</v>
      </c>
      <c r="IN15" s="636">
        <v>-715195</v>
      </c>
      <c r="IO15" s="636">
        <v>-369676</v>
      </c>
      <c r="IP15" s="636">
        <v>-674647</v>
      </c>
      <c r="IQ15" s="636">
        <v>-278335</v>
      </c>
      <c r="IR15" s="636">
        <v>-2530358</v>
      </c>
      <c r="IS15" s="636">
        <v>-532514</v>
      </c>
      <c r="IT15" s="636">
        <v>-495633</v>
      </c>
      <c r="IU15" s="636">
        <v>-394371</v>
      </c>
      <c r="IV15" s="636">
        <v>-182465</v>
      </c>
      <c r="IW15" s="636">
        <v>-628923</v>
      </c>
      <c r="IX15" s="636">
        <v>-28057811</v>
      </c>
      <c r="IY15" s="636">
        <v>-149682</v>
      </c>
      <c r="IZ15" s="636">
        <v>-304756</v>
      </c>
      <c r="JA15" s="636">
        <v>-502750</v>
      </c>
      <c r="JB15" s="636">
        <v>-428772</v>
      </c>
      <c r="JC15" s="636">
        <v>-301844</v>
      </c>
      <c r="JD15" s="636">
        <v>-253316</v>
      </c>
      <c r="JE15" s="636">
        <v>-2260219</v>
      </c>
      <c r="JF15" s="636">
        <v>-22222912</v>
      </c>
      <c r="JG15" s="636">
        <v>-344117</v>
      </c>
      <c r="JH15" s="636">
        <v>-249218</v>
      </c>
      <c r="JI15" s="636">
        <v>-4553544</v>
      </c>
      <c r="JJ15" s="636">
        <v>-701068</v>
      </c>
      <c r="JK15" s="636">
        <v>-1335275</v>
      </c>
      <c r="JL15" s="636">
        <v>-484525</v>
      </c>
      <c r="JM15" s="636">
        <v>-265933</v>
      </c>
      <c r="JN15" s="636">
        <v>-122614</v>
      </c>
      <c r="JO15" s="636">
        <v>-394371</v>
      </c>
      <c r="JP15" s="636">
        <v>-802222</v>
      </c>
      <c r="JQ15" s="636">
        <v>-1597542</v>
      </c>
      <c r="JR15" s="636">
        <v>-7587730</v>
      </c>
      <c r="JS15" s="636">
        <v>-2248140</v>
      </c>
      <c r="JT15" s="636">
        <v>-2121105</v>
      </c>
      <c r="JU15" s="636">
        <v>-242209</v>
      </c>
      <c r="JV15" s="636">
        <v>-199612</v>
      </c>
      <c r="JW15" s="636">
        <v>-486466</v>
      </c>
      <c r="JX15" s="636">
        <v>-316079</v>
      </c>
      <c r="JY15" s="636">
        <v>-361480</v>
      </c>
      <c r="JZ15" s="636">
        <v>-3105684</v>
      </c>
      <c r="KA15" s="636">
        <v>-621590</v>
      </c>
      <c r="KB15" s="636">
        <v>-281139</v>
      </c>
      <c r="KC15" s="636">
        <v>-305295</v>
      </c>
      <c r="KD15" s="636">
        <v>-667530</v>
      </c>
      <c r="KE15" s="636">
        <v>-669686</v>
      </c>
      <c r="KF15" s="636">
        <v>-401273</v>
      </c>
      <c r="KG15" s="636">
        <v>-1661383</v>
      </c>
      <c r="KH15" s="636">
        <v>-3634639</v>
      </c>
      <c r="KI15" s="636">
        <v>-236493</v>
      </c>
      <c r="KJ15" s="636">
        <v>-562925</v>
      </c>
      <c r="KK15" s="636">
        <v>-1913082</v>
      </c>
    </row>
    <row r="16" spans="1:297" ht="31.5" thickBot="1">
      <c r="A16" s="704"/>
      <c r="B16" s="705" t="s">
        <v>658</v>
      </c>
      <c r="C16" s="706">
        <v>140737736</v>
      </c>
      <c r="D16" s="710">
        <f t="shared" si="0"/>
        <v>-25114894</v>
      </c>
      <c r="E16" s="710">
        <f t="shared" si="1"/>
        <v>90089391</v>
      </c>
      <c r="F16" s="707">
        <v>511422</v>
      </c>
      <c r="G16" s="707">
        <v>-538205</v>
      </c>
      <c r="H16" s="707">
        <v>-773536</v>
      </c>
      <c r="I16" s="707">
        <v>-652011</v>
      </c>
      <c r="J16" s="707">
        <v>-121633</v>
      </c>
      <c r="K16" s="707">
        <v>-1002018</v>
      </c>
      <c r="L16" s="707">
        <v>-2763453</v>
      </c>
      <c r="M16" s="707">
        <v>-381686</v>
      </c>
      <c r="N16" s="707">
        <v>-46308</v>
      </c>
      <c r="O16" s="707">
        <v>6930176</v>
      </c>
      <c r="P16" s="707">
        <v>-1288310</v>
      </c>
      <c r="Q16" s="707">
        <v>-809336</v>
      </c>
      <c r="R16" s="707">
        <v>118422</v>
      </c>
      <c r="S16" s="707">
        <v>2293634</v>
      </c>
      <c r="T16" s="707">
        <v>571263</v>
      </c>
      <c r="U16" s="707">
        <v>987278</v>
      </c>
      <c r="V16" s="707">
        <v>-248794</v>
      </c>
      <c r="W16" s="707">
        <v>-294171</v>
      </c>
      <c r="X16" s="707">
        <v>-1711355</v>
      </c>
      <c r="Y16" s="707">
        <v>215504</v>
      </c>
      <c r="Z16" s="707">
        <v>-122550</v>
      </c>
      <c r="AA16" s="707">
        <v>-76868</v>
      </c>
      <c r="AB16" s="707">
        <v>-744608</v>
      </c>
      <c r="AC16" s="707">
        <v>-2196127</v>
      </c>
      <c r="AD16" s="707">
        <v>-1186904</v>
      </c>
      <c r="AE16" s="707">
        <v>-458786</v>
      </c>
      <c r="AF16" s="707">
        <v>55601288</v>
      </c>
      <c r="AG16" s="707">
        <v>42744413</v>
      </c>
      <c r="AH16" s="707">
        <v>-517488</v>
      </c>
      <c r="AI16" s="707">
        <v>-5535804</v>
      </c>
      <c r="AJ16" s="707">
        <v>751194</v>
      </c>
      <c r="AK16" s="707">
        <v>-546962</v>
      </c>
      <c r="AL16" s="707">
        <v>-486718</v>
      </c>
      <c r="AM16" s="707">
        <v>-1034586</v>
      </c>
      <c r="AN16" s="707">
        <v>-1454199</v>
      </c>
      <c r="AO16" s="707">
        <v>-13224772</v>
      </c>
      <c r="AP16" s="707">
        <v>-2496497</v>
      </c>
      <c r="AQ16" s="707">
        <v>-168840</v>
      </c>
      <c r="AR16" s="707">
        <v>-1726301</v>
      </c>
      <c r="AS16" s="707">
        <v>-695628</v>
      </c>
      <c r="AT16" s="707">
        <v>-986114</v>
      </c>
      <c r="AU16" s="707">
        <v>-335657</v>
      </c>
      <c r="AV16" s="707">
        <v>-349592</v>
      </c>
      <c r="AW16" s="707">
        <v>-643603</v>
      </c>
      <c r="AX16" s="707">
        <v>-1464504</v>
      </c>
      <c r="AY16" s="707">
        <v>-507244</v>
      </c>
      <c r="AZ16" s="707">
        <v>284434</v>
      </c>
      <c r="BA16" s="707">
        <v>-323263</v>
      </c>
      <c r="BB16" s="707">
        <v>-2134743</v>
      </c>
      <c r="BC16" s="707">
        <v>2655743</v>
      </c>
      <c r="BD16" s="707">
        <v>-1306479</v>
      </c>
      <c r="BE16" s="707">
        <v>36919</v>
      </c>
      <c r="BF16" s="707">
        <v>77826</v>
      </c>
      <c r="BG16" s="707">
        <v>-67832</v>
      </c>
      <c r="BH16" s="707">
        <v>-499377</v>
      </c>
      <c r="BI16" s="707">
        <v>-950878</v>
      </c>
      <c r="BJ16" s="707">
        <v>-25114894</v>
      </c>
      <c r="BK16" s="707">
        <v>-394845</v>
      </c>
      <c r="BL16" s="707">
        <v>-2051708</v>
      </c>
      <c r="BM16" s="707">
        <v>1259914</v>
      </c>
      <c r="BN16" s="707">
        <v>-4201499</v>
      </c>
      <c r="BO16" s="707">
        <v>-636029</v>
      </c>
      <c r="BP16" s="707">
        <v>31765420</v>
      </c>
      <c r="BQ16" s="707">
        <v>-472058</v>
      </c>
      <c r="BR16" s="707">
        <v>-4712796</v>
      </c>
      <c r="BS16" s="707">
        <v>-194872</v>
      </c>
      <c r="BT16" s="707">
        <v>-130786</v>
      </c>
      <c r="BU16" s="707">
        <v>-207016</v>
      </c>
      <c r="BV16" s="707">
        <v>26373</v>
      </c>
      <c r="BW16" s="707">
        <v>-319343</v>
      </c>
      <c r="BX16" s="707">
        <v>-423283</v>
      </c>
      <c r="BY16" s="707">
        <v>-23257</v>
      </c>
      <c r="BZ16" s="707">
        <v>-581126</v>
      </c>
      <c r="CA16" s="707">
        <v>-116222</v>
      </c>
      <c r="CB16" s="707">
        <v>-614221</v>
      </c>
      <c r="CC16" s="707">
        <v>-171132</v>
      </c>
      <c r="CD16" s="707">
        <v>3574812</v>
      </c>
      <c r="CE16" s="707">
        <v>996940</v>
      </c>
      <c r="CF16" s="707">
        <v>-598229</v>
      </c>
      <c r="CG16" s="707">
        <v>1647243</v>
      </c>
      <c r="CH16" s="707">
        <v>-392026</v>
      </c>
      <c r="CI16" s="707">
        <v>573869</v>
      </c>
      <c r="CJ16" s="707">
        <v>-3752165</v>
      </c>
      <c r="CK16" s="707">
        <v>-68802</v>
      </c>
      <c r="CL16" s="707">
        <v>-377942</v>
      </c>
      <c r="CM16" s="707">
        <v>574484</v>
      </c>
      <c r="CN16" s="707">
        <v>-1961757</v>
      </c>
      <c r="CO16" s="707">
        <v>-916782</v>
      </c>
      <c r="CP16" s="707">
        <v>458089</v>
      </c>
      <c r="CQ16" s="707">
        <v>-411292</v>
      </c>
      <c r="CR16" s="707">
        <v>-276283</v>
      </c>
      <c r="CS16" s="707">
        <v>-327010</v>
      </c>
      <c r="CT16" s="707">
        <v>965605</v>
      </c>
      <c r="CU16" s="707">
        <v>-242125</v>
      </c>
      <c r="CV16" s="707">
        <v>171418</v>
      </c>
      <c r="CW16" s="707">
        <v>-1968866</v>
      </c>
      <c r="CX16" s="707">
        <v>-440751</v>
      </c>
      <c r="CY16" s="707">
        <v>883232</v>
      </c>
      <c r="CZ16" s="707">
        <v>-1061670</v>
      </c>
      <c r="DA16" s="707">
        <v>-5638622</v>
      </c>
      <c r="DB16" s="707">
        <v>819014</v>
      </c>
      <c r="DC16" s="707">
        <v>330507</v>
      </c>
      <c r="DD16" s="707">
        <v>-374788</v>
      </c>
      <c r="DE16" s="707">
        <v>32248</v>
      </c>
      <c r="DF16" s="707">
        <v>3059800</v>
      </c>
      <c r="DG16" s="707">
        <v>1702978</v>
      </c>
      <c r="DH16" s="707">
        <v>-1912440</v>
      </c>
      <c r="DI16" s="707">
        <v>-271482</v>
      </c>
      <c r="DJ16" s="707">
        <v>-785790</v>
      </c>
      <c r="DK16" s="707">
        <v>-271433</v>
      </c>
      <c r="DL16" s="707">
        <v>-395532</v>
      </c>
      <c r="DM16" s="707">
        <v>-1031074</v>
      </c>
      <c r="DN16" s="707">
        <v>95324</v>
      </c>
      <c r="DO16" s="707">
        <v>-513873</v>
      </c>
      <c r="DP16" s="707">
        <v>-493758</v>
      </c>
      <c r="DQ16" s="707">
        <v>60607</v>
      </c>
      <c r="DR16" s="707">
        <v>-326699</v>
      </c>
      <c r="DS16" s="707">
        <v>314300</v>
      </c>
      <c r="DT16" s="707">
        <v>-197086</v>
      </c>
      <c r="DU16" s="707">
        <v>-5285</v>
      </c>
      <c r="DV16" s="707">
        <v>-2731032</v>
      </c>
      <c r="DW16" s="707">
        <v>-677039</v>
      </c>
      <c r="DX16" s="707">
        <v>64614</v>
      </c>
      <c r="DY16" s="707">
        <v>-1236511</v>
      </c>
      <c r="DZ16" s="707">
        <v>-700749</v>
      </c>
      <c r="EA16" s="707">
        <v>-2432683</v>
      </c>
      <c r="EB16" s="707">
        <v>-1336697</v>
      </c>
      <c r="EC16" s="707">
        <v>-170879</v>
      </c>
      <c r="ED16" s="707">
        <v>-233645</v>
      </c>
      <c r="EE16" s="707">
        <v>-2230400</v>
      </c>
      <c r="EF16" s="707">
        <v>1565155</v>
      </c>
      <c r="EG16" s="707">
        <v>-1842217</v>
      </c>
      <c r="EH16" s="707">
        <v>-2470883</v>
      </c>
      <c r="EI16" s="707">
        <v>-1204795</v>
      </c>
      <c r="EJ16" s="707">
        <v>-491395</v>
      </c>
      <c r="EK16" s="707">
        <v>-208768</v>
      </c>
      <c r="EL16" s="707">
        <v>-409421</v>
      </c>
      <c r="EM16" s="707">
        <v>-1605702</v>
      </c>
      <c r="EN16" s="707">
        <v>-321132</v>
      </c>
      <c r="EO16" s="707">
        <v>-96820</v>
      </c>
      <c r="EP16" s="707">
        <v>-658718</v>
      </c>
      <c r="EQ16" s="707">
        <v>200038</v>
      </c>
      <c r="ER16" s="707">
        <v>-565082</v>
      </c>
      <c r="ES16" s="707">
        <v>-2403637</v>
      </c>
      <c r="ET16" s="707">
        <v>-212276</v>
      </c>
      <c r="EU16" s="707">
        <v>539161</v>
      </c>
      <c r="EV16" s="707">
        <v>-486900</v>
      </c>
      <c r="EW16" s="707">
        <v>3436757</v>
      </c>
      <c r="EX16" s="707">
        <v>-181985</v>
      </c>
      <c r="EY16" s="707">
        <v>-275178</v>
      </c>
      <c r="EZ16" s="707">
        <v>201896</v>
      </c>
      <c r="FA16" s="707">
        <v>-779840</v>
      </c>
      <c r="FB16" s="707">
        <v>-609544</v>
      </c>
      <c r="FC16" s="707">
        <v>-312515</v>
      </c>
      <c r="FD16" s="707">
        <v>-458840</v>
      </c>
      <c r="FE16" s="707">
        <v>-1755024</v>
      </c>
      <c r="FF16" s="707">
        <v>-234217</v>
      </c>
      <c r="FG16" s="707">
        <v>-742756</v>
      </c>
      <c r="FH16" s="707">
        <v>-1091559</v>
      </c>
      <c r="FI16" s="707">
        <v>-346249</v>
      </c>
      <c r="FJ16" s="707">
        <v>-742474</v>
      </c>
      <c r="FK16" s="707">
        <v>-1380060</v>
      </c>
      <c r="FL16" s="707">
        <v>564787</v>
      </c>
      <c r="FM16" s="707">
        <v>-894198</v>
      </c>
      <c r="FN16" s="707">
        <v>-8371325</v>
      </c>
      <c r="FO16" s="707">
        <v>498347</v>
      </c>
      <c r="FP16" s="707">
        <v>-1659126</v>
      </c>
      <c r="FQ16" s="707">
        <v>-273217</v>
      </c>
      <c r="FR16" s="707">
        <v>-382548</v>
      </c>
      <c r="FS16" s="707">
        <v>-290140</v>
      </c>
      <c r="FT16" s="707">
        <v>5733434</v>
      </c>
      <c r="FU16" s="707">
        <v>-153404</v>
      </c>
      <c r="FV16" s="707">
        <v>278378</v>
      </c>
      <c r="FW16" s="707">
        <v>-85471</v>
      </c>
      <c r="FX16" s="707">
        <v>-181099</v>
      </c>
      <c r="FY16" s="707">
        <v>-457262</v>
      </c>
      <c r="FZ16" s="707">
        <v>-142651</v>
      </c>
      <c r="GA16" s="707">
        <v>367869</v>
      </c>
      <c r="GB16" s="707">
        <v>58532</v>
      </c>
      <c r="GC16" s="707">
        <v>-1409395</v>
      </c>
      <c r="GD16" s="707">
        <v>85537</v>
      </c>
      <c r="GE16" s="707">
        <v>4421874</v>
      </c>
      <c r="GF16" s="707">
        <v>-764760</v>
      </c>
      <c r="GG16" s="707">
        <v>221034</v>
      </c>
      <c r="GH16" s="707">
        <v>-2727093</v>
      </c>
      <c r="GI16" s="707">
        <v>-478467</v>
      </c>
      <c r="GJ16" s="707">
        <v>464351</v>
      </c>
      <c r="GK16" s="707">
        <v>-4837750</v>
      </c>
      <c r="GL16" s="707">
        <v>-1385902</v>
      </c>
      <c r="GM16" s="707">
        <v>519450</v>
      </c>
      <c r="GN16" s="707">
        <v>-27961</v>
      </c>
      <c r="GO16" s="707">
        <v>-499923</v>
      </c>
      <c r="GP16" s="707">
        <v>279771</v>
      </c>
      <c r="GQ16" s="707">
        <v>210278</v>
      </c>
      <c r="GR16" s="707">
        <v>-528974</v>
      </c>
      <c r="GS16" s="707">
        <v>-782635</v>
      </c>
      <c r="GT16" s="707">
        <v>639137</v>
      </c>
      <c r="GU16" s="707">
        <v>-176465</v>
      </c>
      <c r="GV16" s="707">
        <v>-127199</v>
      </c>
      <c r="GW16" s="707">
        <v>-508995</v>
      </c>
      <c r="GX16" s="707">
        <v>-294250</v>
      </c>
      <c r="GY16" s="707">
        <v>-723261</v>
      </c>
      <c r="GZ16" s="707">
        <v>-71494</v>
      </c>
      <c r="HA16" s="707">
        <v>172858</v>
      </c>
      <c r="HB16" s="707">
        <v>-107604</v>
      </c>
      <c r="HC16" s="707">
        <v>35372</v>
      </c>
      <c r="HD16" s="707">
        <v>143017</v>
      </c>
      <c r="HE16" s="707">
        <v>-274104</v>
      </c>
      <c r="HF16" s="707">
        <v>422411</v>
      </c>
      <c r="HG16" s="707">
        <v>334628</v>
      </c>
      <c r="HH16" s="707">
        <v>-8645</v>
      </c>
      <c r="HI16" s="707">
        <v>-3492</v>
      </c>
      <c r="HJ16" s="707">
        <v>715637</v>
      </c>
      <c r="HK16" s="707">
        <v>-65139</v>
      </c>
      <c r="HL16" s="707">
        <v>-1195149</v>
      </c>
      <c r="HM16" s="707">
        <v>-1104298</v>
      </c>
      <c r="HN16" s="707">
        <v>-940801</v>
      </c>
      <c r="HO16" s="707">
        <v>-1420247</v>
      </c>
      <c r="HP16" s="707">
        <v>-564952</v>
      </c>
      <c r="HQ16" s="707">
        <v>-508073</v>
      </c>
      <c r="HR16" s="707">
        <v>186175</v>
      </c>
      <c r="HS16" s="707">
        <v>341870</v>
      </c>
      <c r="HT16" s="707">
        <v>-2744364</v>
      </c>
      <c r="HU16" s="707">
        <v>-676929</v>
      </c>
      <c r="HV16" s="707">
        <v>260499</v>
      </c>
      <c r="HW16" s="707">
        <v>-1382782</v>
      </c>
      <c r="HX16" s="707">
        <v>258769</v>
      </c>
      <c r="HY16" s="707">
        <v>-2450601</v>
      </c>
      <c r="HZ16" s="707">
        <v>312124</v>
      </c>
      <c r="IA16" s="707">
        <v>-269579</v>
      </c>
      <c r="IB16" s="707">
        <v>-223648</v>
      </c>
      <c r="IC16" s="707">
        <v>-2609855</v>
      </c>
      <c r="ID16" s="707">
        <v>256150</v>
      </c>
      <c r="IE16" s="707">
        <v>-2072433</v>
      </c>
      <c r="IF16" s="707">
        <v>-1745106</v>
      </c>
      <c r="IG16" s="707">
        <v>-884433</v>
      </c>
      <c r="IH16" s="707">
        <v>-508901</v>
      </c>
      <c r="II16" s="707">
        <v>-193644</v>
      </c>
      <c r="IJ16" s="707">
        <v>163412</v>
      </c>
      <c r="IK16" s="707">
        <v>1200700</v>
      </c>
      <c r="IL16" s="707">
        <v>349453</v>
      </c>
      <c r="IM16" s="707">
        <v>-247302</v>
      </c>
      <c r="IN16" s="707">
        <v>281527</v>
      </c>
      <c r="IO16" s="707">
        <v>-351308</v>
      </c>
      <c r="IP16" s="707">
        <v>-407752</v>
      </c>
      <c r="IQ16" s="707">
        <v>42383</v>
      </c>
      <c r="IR16" s="707">
        <v>-2178589</v>
      </c>
      <c r="IS16" s="707">
        <v>-9312</v>
      </c>
      <c r="IT16" s="707">
        <v>-1456115</v>
      </c>
      <c r="IU16" s="707">
        <v>-119695</v>
      </c>
      <c r="IV16" s="707">
        <v>-533596</v>
      </c>
      <c r="IW16" s="707">
        <v>-1560971</v>
      </c>
      <c r="IX16" s="707">
        <v>90089391</v>
      </c>
      <c r="IY16" s="707">
        <v>-323468</v>
      </c>
      <c r="IZ16" s="707">
        <v>-61301</v>
      </c>
      <c r="JA16" s="707">
        <v>-310354</v>
      </c>
      <c r="JB16" s="707">
        <v>726912</v>
      </c>
      <c r="JC16" s="707">
        <v>303062</v>
      </c>
      <c r="JD16" s="707">
        <v>-551742</v>
      </c>
      <c r="JE16" s="707">
        <v>469967</v>
      </c>
      <c r="JF16" s="707">
        <v>52168141</v>
      </c>
      <c r="JG16" s="707">
        <v>12826</v>
      </c>
      <c r="JH16" s="707">
        <v>-119535</v>
      </c>
      <c r="JI16" s="707">
        <v>-3512109</v>
      </c>
      <c r="JJ16" s="707">
        <v>-1028291</v>
      </c>
      <c r="JK16" s="707">
        <v>-315036</v>
      </c>
      <c r="JL16" s="707">
        <v>-291718</v>
      </c>
      <c r="JM16" s="707">
        <v>555589</v>
      </c>
      <c r="JN16" s="707">
        <v>226578</v>
      </c>
      <c r="JO16" s="707">
        <v>-761832</v>
      </c>
      <c r="JP16" s="707">
        <v>-59039</v>
      </c>
      <c r="JQ16" s="707">
        <v>-1278482</v>
      </c>
      <c r="JR16" s="707">
        <v>34145127</v>
      </c>
      <c r="JS16" s="707">
        <v>1432157</v>
      </c>
      <c r="JT16" s="707">
        <v>-2531032</v>
      </c>
      <c r="JU16" s="707">
        <v>-715288</v>
      </c>
      <c r="JV16" s="707">
        <v>344645</v>
      </c>
      <c r="JW16" s="707">
        <v>-1109577</v>
      </c>
      <c r="JX16" s="707">
        <v>458533</v>
      </c>
      <c r="JY16" s="707">
        <v>34739</v>
      </c>
      <c r="JZ16" s="707">
        <v>-2571720</v>
      </c>
      <c r="KA16" s="707">
        <v>-104681</v>
      </c>
      <c r="KB16" s="707">
        <v>87371</v>
      </c>
      <c r="KC16" s="707">
        <v>-12437</v>
      </c>
      <c r="KD16" s="707">
        <v>475754</v>
      </c>
      <c r="KE16" s="707">
        <v>1097282</v>
      </c>
      <c r="KF16" s="707">
        <v>-606464</v>
      </c>
      <c r="KG16" s="707">
        <v>160620</v>
      </c>
      <c r="KH16" s="707">
        <v>-3916021</v>
      </c>
      <c r="KI16" s="707">
        <v>-550473</v>
      </c>
      <c r="KJ16" s="707">
        <v>-442902</v>
      </c>
      <c r="KK16" s="707">
        <v>-852139</v>
      </c>
    </row>
    <row r="17" spans="1:297" ht="16.5">
      <c r="A17" s="630"/>
      <c r="B17" s="633"/>
      <c r="C17" s="156"/>
      <c r="D17" s="415"/>
      <c r="E17" s="415"/>
      <c r="F17" s="651"/>
      <c r="G17" s="651"/>
      <c r="H17" s="651"/>
      <c r="I17" s="651"/>
      <c r="J17" s="651"/>
      <c r="K17" s="651"/>
      <c r="L17" s="651"/>
      <c r="M17" s="651"/>
      <c r="N17" s="651"/>
      <c r="O17" s="651"/>
      <c r="P17" s="651"/>
      <c r="Q17" s="651"/>
      <c r="R17" s="651"/>
      <c r="S17" s="651"/>
      <c r="T17" s="651"/>
      <c r="U17" s="651"/>
      <c r="V17" s="651"/>
      <c r="W17" s="651"/>
      <c r="X17" s="651"/>
      <c r="Y17" s="651"/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  <c r="AK17" s="651"/>
      <c r="AL17" s="651"/>
      <c r="AM17" s="651"/>
      <c r="AN17" s="651"/>
      <c r="AO17" s="651"/>
      <c r="AP17" s="651"/>
      <c r="AQ17" s="651"/>
      <c r="AR17" s="651"/>
      <c r="AS17" s="651"/>
      <c r="AT17" s="651"/>
      <c r="AU17" s="651"/>
      <c r="AV17" s="651"/>
      <c r="AW17" s="651"/>
      <c r="AX17" s="651"/>
      <c r="AY17" s="651"/>
      <c r="AZ17" s="651"/>
      <c r="BA17" s="651"/>
      <c r="BB17" s="651"/>
      <c r="BC17" s="651"/>
      <c r="BD17" s="651"/>
      <c r="BE17" s="651"/>
      <c r="BF17" s="651"/>
      <c r="BG17" s="651"/>
      <c r="BH17" s="651"/>
      <c r="BI17" s="651"/>
      <c r="BJ17" s="651"/>
      <c r="BK17" s="651"/>
      <c r="BL17" s="651"/>
      <c r="BM17" s="651"/>
      <c r="BN17" s="651"/>
      <c r="BO17" s="651"/>
      <c r="BP17" s="651"/>
      <c r="BQ17" s="651"/>
      <c r="BR17" s="651"/>
      <c r="BS17" s="651"/>
      <c r="BT17" s="651"/>
      <c r="BU17" s="651"/>
      <c r="BV17" s="651"/>
      <c r="BW17" s="651"/>
      <c r="BX17" s="651"/>
      <c r="BY17" s="651"/>
      <c r="BZ17" s="651"/>
      <c r="CA17" s="651"/>
      <c r="CB17" s="651"/>
      <c r="CC17" s="651"/>
      <c r="CD17" s="651"/>
      <c r="CE17" s="651"/>
      <c r="CF17" s="651"/>
      <c r="CG17" s="651"/>
      <c r="CH17" s="651"/>
      <c r="CI17" s="651"/>
      <c r="CJ17" s="651"/>
      <c r="CK17" s="651"/>
      <c r="CL17" s="651"/>
      <c r="CM17" s="651"/>
      <c r="CN17" s="651"/>
      <c r="CO17" s="651"/>
      <c r="CP17" s="651"/>
      <c r="CQ17" s="651"/>
      <c r="CR17" s="651"/>
      <c r="CS17" s="651"/>
      <c r="CT17" s="651"/>
      <c r="CU17" s="651"/>
      <c r="CV17" s="651"/>
      <c r="CW17" s="651"/>
      <c r="CX17" s="651"/>
      <c r="CY17" s="651"/>
      <c r="CZ17" s="651"/>
      <c r="DA17" s="651"/>
      <c r="DB17" s="651"/>
      <c r="DC17" s="651"/>
      <c r="DD17" s="651"/>
      <c r="DE17" s="651"/>
      <c r="DF17" s="651"/>
      <c r="DG17" s="651"/>
      <c r="DH17" s="651"/>
      <c r="DI17" s="651"/>
      <c r="DJ17" s="651"/>
      <c r="DK17" s="651"/>
      <c r="DL17" s="651"/>
      <c r="DM17" s="651"/>
      <c r="DN17" s="651"/>
      <c r="DO17" s="651"/>
      <c r="DP17" s="651"/>
      <c r="DQ17" s="651"/>
      <c r="DR17" s="651"/>
      <c r="DS17" s="651"/>
      <c r="DT17" s="651"/>
      <c r="DU17" s="651"/>
      <c r="DV17" s="651"/>
      <c r="DW17" s="651"/>
      <c r="DX17" s="651"/>
      <c r="DY17" s="651"/>
      <c r="DZ17" s="651"/>
      <c r="EA17" s="651"/>
      <c r="EB17" s="651"/>
      <c r="EC17" s="651"/>
      <c r="ED17" s="651"/>
      <c r="EE17" s="651"/>
      <c r="EF17" s="651"/>
      <c r="EG17" s="651"/>
      <c r="EH17" s="651"/>
      <c r="EI17" s="651"/>
      <c r="EJ17" s="651"/>
      <c r="EK17" s="651"/>
      <c r="EL17" s="651"/>
      <c r="EM17" s="651"/>
      <c r="EN17" s="651"/>
      <c r="EO17" s="651"/>
      <c r="EP17" s="651"/>
      <c r="EQ17" s="651"/>
      <c r="ER17" s="651"/>
      <c r="ES17" s="651"/>
      <c r="ET17" s="651"/>
      <c r="EU17" s="651"/>
      <c r="EV17" s="651"/>
      <c r="EW17" s="651"/>
      <c r="EX17" s="651"/>
      <c r="EY17" s="651"/>
      <c r="EZ17" s="651"/>
      <c r="FA17" s="651"/>
      <c r="FB17" s="651"/>
      <c r="FC17" s="651"/>
      <c r="FD17" s="651"/>
      <c r="FE17" s="651"/>
      <c r="FF17" s="651"/>
      <c r="FG17" s="651"/>
      <c r="FH17" s="651"/>
      <c r="FI17" s="651"/>
      <c r="FJ17" s="651"/>
      <c r="FK17" s="651"/>
      <c r="FL17" s="651"/>
      <c r="FM17" s="651"/>
      <c r="FN17" s="651"/>
      <c r="FO17" s="651"/>
      <c r="FP17" s="651"/>
      <c r="FQ17" s="651"/>
      <c r="FR17" s="651"/>
      <c r="FS17" s="651"/>
      <c r="FT17" s="651"/>
      <c r="FU17" s="651"/>
      <c r="FV17" s="651"/>
      <c r="FW17" s="651"/>
      <c r="FX17" s="651"/>
      <c r="FY17" s="651"/>
      <c r="FZ17" s="651"/>
      <c r="GA17" s="651"/>
      <c r="GB17" s="651"/>
      <c r="GC17" s="651"/>
      <c r="GD17" s="651"/>
      <c r="GE17" s="651"/>
      <c r="GF17" s="651"/>
      <c r="GG17" s="651"/>
      <c r="GH17" s="651"/>
      <c r="GI17" s="651"/>
      <c r="GJ17" s="651"/>
      <c r="GK17" s="651"/>
      <c r="GL17" s="651"/>
      <c r="GM17" s="651"/>
      <c r="GN17" s="651"/>
      <c r="GO17" s="651"/>
      <c r="GP17" s="651"/>
      <c r="GQ17" s="651"/>
      <c r="GR17" s="651"/>
      <c r="GS17" s="651"/>
      <c r="GT17" s="651"/>
      <c r="GU17" s="651"/>
      <c r="GV17" s="651"/>
      <c r="GW17" s="651"/>
      <c r="GX17" s="651"/>
      <c r="GY17" s="651"/>
      <c r="GZ17" s="651"/>
      <c r="HA17" s="651"/>
      <c r="HB17" s="651"/>
      <c r="HC17" s="651"/>
      <c r="HD17" s="651"/>
      <c r="HE17" s="651"/>
      <c r="HF17" s="651"/>
      <c r="HG17" s="651"/>
      <c r="HH17" s="651"/>
      <c r="HI17" s="651"/>
      <c r="HJ17" s="651"/>
      <c r="HK17" s="651"/>
      <c r="HL17" s="651"/>
      <c r="HM17" s="651"/>
      <c r="HN17" s="651"/>
      <c r="HO17" s="651"/>
      <c r="HP17" s="651"/>
      <c r="HQ17" s="651"/>
      <c r="HR17" s="651"/>
      <c r="HS17" s="651"/>
      <c r="HT17" s="651"/>
      <c r="HU17" s="651"/>
      <c r="HV17" s="651"/>
      <c r="HW17" s="651"/>
      <c r="HX17" s="651"/>
      <c r="HY17" s="651"/>
      <c r="HZ17" s="651"/>
      <c r="IA17" s="651"/>
      <c r="IB17" s="651"/>
      <c r="IC17" s="651"/>
      <c r="ID17" s="651"/>
      <c r="IE17" s="651"/>
      <c r="IF17" s="651"/>
      <c r="IG17" s="651"/>
      <c r="IH17" s="651"/>
      <c r="II17" s="651"/>
      <c r="IJ17" s="651"/>
      <c r="IK17" s="651"/>
      <c r="IL17" s="651"/>
      <c r="IM17" s="651"/>
      <c r="IN17" s="651"/>
      <c r="IO17" s="651"/>
      <c r="IP17" s="651"/>
      <c r="IQ17" s="651"/>
      <c r="IR17" s="651"/>
      <c r="IS17" s="651"/>
      <c r="IT17" s="651"/>
      <c r="IU17" s="651"/>
      <c r="IV17" s="651"/>
      <c r="IW17" s="651"/>
      <c r="IX17" s="651"/>
      <c r="IY17" s="651"/>
      <c r="IZ17" s="651"/>
      <c r="JA17" s="651"/>
      <c r="JB17" s="651"/>
      <c r="JC17" s="651"/>
      <c r="JD17" s="651"/>
      <c r="JE17" s="651"/>
      <c r="JF17" s="651"/>
      <c r="JG17" s="651"/>
      <c r="JH17" s="651"/>
      <c r="JI17" s="651"/>
      <c r="JJ17" s="651"/>
      <c r="JK17" s="651"/>
      <c r="JL17" s="651"/>
      <c r="JM17" s="651"/>
      <c r="JN17" s="651"/>
      <c r="JO17" s="651"/>
      <c r="JP17" s="651"/>
      <c r="JQ17" s="651"/>
      <c r="JR17" s="651"/>
      <c r="JS17" s="651"/>
      <c r="JT17" s="651"/>
      <c r="JU17" s="651"/>
      <c r="JV17" s="651"/>
      <c r="JW17" s="651"/>
      <c r="JX17" s="651"/>
      <c r="JY17" s="651"/>
      <c r="JZ17" s="651"/>
      <c r="KA17" s="651"/>
      <c r="KB17" s="651"/>
      <c r="KC17" s="651"/>
      <c r="KD17" s="651"/>
      <c r="KE17" s="651"/>
      <c r="KF17" s="651"/>
      <c r="KG17" s="651"/>
      <c r="KH17" s="651"/>
      <c r="KI17" s="651"/>
      <c r="KJ17" s="651"/>
      <c r="KK17" s="651"/>
    </row>
    <row r="18" spans="1:297" ht="32.25">
      <c r="A18" s="654" t="s">
        <v>645</v>
      </c>
      <c r="B18" s="634" t="s">
        <v>659</v>
      </c>
      <c r="C18" s="156">
        <v>2527705</v>
      </c>
      <c r="D18" s="415">
        <f t="shared" si="0"/>
        <v>0</v>
      </c>
      <c r="E18" s="415">
        <f t="shared" si="1"/>
        <v>343094</v>
      </c>
      <c r="F18" s="636">
        <v>0</v>
      </c>
      <c r="G18" s="636">
        <v>0</v>
      </c>
      <c r="H18" s="636">
        <v>0</v>
      </c>
      <c r="I18" s="636">
        <v>0</v>
      </c>
      <c r="J18" s="636">
        <v>7002</v>
      </c>
      <c r="K18" s="636">
        <v>0</v>
      </c>
      <c r="L18" s="636">
        <v>0</v>
      </c>
      <c r="M18" s="636">
        <v>0</v>
      </c>
      <c r="N18" s="636">
        <v>0</v>
      </c>
      <c r="O18" s="636">
        <v>168046</v>
      </c>
      <c r="P18" s="636">
        <v>7002</v>
      </c>
      <c r="Q18" s="636">
        <v>0</v>
      </c>
      <c r="R18" s="636">
        <v>0</v>
      </c>
      <c r="S18" s="636">
        <v>14004</v>
      </c>
      <c r="T18" s="636">
        <v>0</v>
      </c>
      <c r="U18" s="636">
        <v>7002</v>
      </c>
      <c r="V18" s="636">
        <v>0</v>
      </c>
      <c r="W18" s="636">
        <v>0</v>
      </c>
      <c r="X18" s="636">
        <v>0</v>
      </c>
      <c r="Y18" s="636">
        <v>0</v>
      </c>
      <c r="Z18" s="636">
        <v>0</v>
      </c>
      <c r="AA18" s="636">
        <v>21006</v>
      </c>
      <c r="AB18" s="636">
        <v>0</v>
      </c>
      <c r="AC18" s="636">
        <v>0</v>
      </c>
      <c r="AD18" s="636">
        <v>0</v>
      </c>
      <c r="AE18" s="636">
        <v>0</v>
      </c>
      <c r="AF18" s="636">
        <v>294081</v>
      </c>
      <c r="AG18" s="636">
        <v>343094</v>
      </c>
      <c r="AH18" s="636">
        <v>0</v>
      </c>
      <c r="AI18" s="636">
        <v>7002</v>
      </c>
      <c r="AJ18" s="636">
        <v>7002</v>
      </c>
      <c r="AK18" s="636">
        <v>0</v>
      </c>
      <c r="AL18" s="636">
        <v>0</v>
      </c>
      <c r="AM18" s="636">
        <v>28008</v>
      </c>
      <c r="AN18" s="636">
        <v>0</v>
      </c>
      <c r="AO18" s="636">
        <v>0</v>
      </c>
      <c r="AP18" s="636">
        <v>0</v>
      </c>
      <c r="AQ18" s="636">
        <v>0</v>
      </c>
      <c r="AR18" s="636">
        <v>0</v>
      </c>
      <c r="AS18" s="636">
        <v>0</v>
      </c>
      <c r="AT18" s="636">
        <v>7002</v>
      </c>
      <c r="AU18" s="636">
        <v>14004</v>
      </c>
      <c r="AV18" s="636">
        <v>0</v>
      </c>
      <c r="AW18" s="636">
        <v>0</v>
      </c>
      <c r="AX18" s="636">
        <v>0</v>
      </c>
      <c r="AY18" s="636">
        <v>7002</v>
      </c>
      <c r="AZ18" s="636">
        <v>0</v>
      </c>
      <c r="BA18" s="636">
        <v>7002</v>
      </c>
      <c r="BB18" s="636">
        <v>0</v>
      </c>
      <c r="BC18" s="636">
        <v>0</v>
      </c>
      <c r="BD18" s="636">
        <v>0</v>
      </c>
      <c r="BE18" s="636">
        <v>0</v>
      </c>
      <c r="BF18" s="636">
        <v>7002</v>
      </c>
      <c r="BG18" s="636">
        <v>0</v>
      </c>
      <c r="BH18" s="636">
        <v>0</v>
      </c>
      <c r="BI18" s="636">
        <v>0</v>
      </c>
      <c r="BJ18" s="636">
        <v>70019</v>
      </c>
      <c r="BK18" s="636">
        <v>0</v>
      </c>
      <c r="BL18" s="636">
        <v>7002</v>
      </c>
      <c r="BM18" s="636">
        <v>14004</v>
      </c>
      <c r="BN18" s="636">
        <v>28008</v>
      </c>
      <c r="BO18" s="636">
        <v>0</v>
      </c>
      <c r="BP18" s="636">
        <v>14004</v>
      </c>
      <c r="BQ18" s="636">
        <v>0</v>
      </c>
      <c r="BR18" s="636">
        <v>0</v>
      </c>
      <c r="BS18" s="636">
        <v>0</v>
      </c>
      <c r="BT18" s="636">
        <v>0</v>
      </c>
      <c r="BU18" s="636">
        <v>7002</v>
      </c>
      <c r="BV18" s="636">
        <v>7002</v>
      </c>
      <c r="BW18" s="636">
        <v>0</v>
      </c>
      <c r="BX18" s="636">
        <v>0</v>
      </c>
      <c r="BY18" s="636">
        <v>0</v>
      </c>
      <c r="BZ18" s="636">
        <v>7002</v>
      </c>
      <c r="CA18" s="636">
        <v>0</v>
      </c>
      <c r="CB18" s="636">
        <v>7002</v>
      </c>
      <c r="CC18" s="636">
        <v>0</v>
      </c>
      <c r="CD18" s="636">
        <v>21006</v>
      </c>
      <c r="CE18" s="636">
        <v>0</v>
      </c>
      <c r="CF18" s="636">
        <v>0</v>
      </c>
      <c r="CG18" s="636">
        <v>28008</v>
      </c>
      <c r="CH18" s="636">
        <v>0</v>
      </c>
      <c r="CI18" s="636">
        <v>0</v>
      </c>
      <c r="CJ18" s="636">
        <v>63017</v>
      </c>
      <c r="CK18" s="636">
        <v>21006</v>
      </c>
      <c r="CL18" s="636">
        <v>0</v>
      </c>
      <c r="CM18" s="636">
        <v>0</v>
      </c>
      <c r="CN18" s="636">
        <v>14004</v>
      </c>
      <c r="CO18" s="636">
        <v>0</v>
      </c>
      <c r="CP18" s="636">
        <v>0</v>
      </c>
      <c r="CQ18" s="636">
        <v>0</v>
      </c>
      <c r="CR18" s="636">
        <v>0</v>
      </c>
      <c r="CS18" s="636">
        <v>7002</v>
      </c>
      <c r="CT18" s="636">
        <v>14004</v>
      </c>
      <c r="CU18" s="636">
        <v>0</v>
      </c>
      <c r="CV18" s="636">
        <v>0</v>
      </c>
      <c r="CW18" s="636">
        <v>0</v>
      </c>
      <c r="CX18" s="636">
        <v>0</v>
      </c>
      <c r="CY18" s="636">
        <v>0</v>
      </c>
      <c r="CZ18" s="636">
        <v>0</v>
      </c>
      <c r="DA18" s="636">
        <v>77021</v>
      </c>
      <c r="DB18" s="636">
        <v>7002</v>
      </c>
      <c r="DC18" s="636">
        <v>7002</v>
      </c>
      <c r="DD18" s="636">
        <v>0</v>
      </c>
      <c r="DE18" s="636">
        <v>0</v>
      </c>
      <c r="DF18" s="636">
        <v>0</v>
      </c>
      <c r="DG18" s="636">
        <v>0</v>
      </c>
      <c r="DH18" s="636">
        <v>14004</v>
      </c>
      <c r="DI18" s="636">
        <v>0</v>
      </c>
      <c r="DJ18" s="636">
        <v>0</v>
      </c>
      <c r="DK18" s="636">
        <v>0</v>
      </c>
      <c r="DL18" s="636">
        <v>0</v>
      </c>
      <c r="DM18" s="636">
        <v>0</v>
      </c>
      <c r="DN18" s="636">
        <v>0</v>
      </c>
      <c r="DO18" s="636">
        <v>0</v>
      </c>
      <c r="DP18" s="636">
        <v>0</v>
      </c>
      <c r="DQ18" s="636">
        <v>196054</v>
      </c>
      <c r="DR18" s="636">
        <v>7002</v>
      </c>
      <c r="DS18" s="636">
        <v>0</v>
      </c>
      <c r="DT18" s="636">
        <v>0</v>
      </c>
      <c r="DU18" s="636">
        <v>0</v>
      </c>
      <c r="DV18" s="636">
        <v>14004</v>
      </c>
      <c r="DW18" s="636">
        <v>0</v>
      </c>
      <c r="DX18" s="636">
        <v>14004</v>
      </c>
      <c r="DY18" s="636">
        <v>21006</v>
      </c>
      <c r="DZ18" s="636">
        <v>0</v>
      </c>
      <c r="EA18" s="636">
        <v>0</v>
      </c>
      <c r="EB18" s="636">
        <v>0</v>
      </c>
      <c r="EC18" s="636">
        <v>0</v>
      </c>
      <c r="ED18" s="636">
        <v>0</v>
      </c>
      <c r="EE18" s="636">
        <v>21006</v>
      </c>
      <c r="EF18" s="636">
        <v>0</v>
      </c>
      <c r="EG18" s="636">
        <v>0</v>
      </c>
      <c r="EH18" s="636">
        <v>14004</v>
      </c>
      <c r="EI18" s="636">
        <v>0</v>
      </c>
      <c r="EJ18" s="636">
        <v>14004</v>
      </c>
      <c r="EK18" s="636">
        <v>0</v>
      </c>
      <c r="EL18" s="636">
        <v>0</v>
      </c>
      <c r="EM18" s="636">
        <v>7002</v>
      </c>
      <c r="EN18" s="636">
        <v>0</v>
      </c>
      <c r="EO18" s="636">
        <v>28008</v>
      </c>
      <c r="EP18" s="636">
        <v>0</v>
      </c>
      <c r="EQ18" s="636">
        <v>0</v>
      </c>
      <c r="ER18" s="636">
        <v>0</v>
      </c>
      <c r="ES18" s="636">
        <v>0</v>
      </c>
      <c r="ET18" s="636">
        <v>0</v>
      </c>
      <c r="EU18" s="636">
        <v>0</v>
      </c>
      <c r="EV18" s="636">
        <v>0</v>
      </c>
      <c r="EW18" s="636">
        <v>0</v>
      </c>
      <c r="EX18" s="636">
        <v>0</v>
      </c>
      <c r="EY18" s="636">
        <v>14004</v>
      </c>
      <c r="EZ18" s="636">
        <v>0</v>
      </c>
      <c r="FA18" s="636">
        <v>21006</v>
      </c>
      <c r="FB18" s="636">
        <v>0</v>
      </c>
      <c r="FC18" s="636">
        <v>0</v>
      </c>
      <c r="FD18" s="636">
        <v>0</v>
      </c>
      <c r="FE18" s="636">
        <v>0</v>
      </c>
      <c r="FF18" s="636">
        <v>0</v>
      </c>
      <c r="FG18" s="636">
        <v>0</v>
      </c>
      <c r="FH18" s="636">
        <v>0</v>
      </c>
      <c r="FI18" s="636">
        <v>0</v>
      </c>
      <c r="FJ18" s="636">
        <v>0</v>
      </c>
      <c r="FK18" s="636">
        <v>0</v>
      </c>
      <c r="FL18" s="636">
        <v>0</v>
      </c>
      <c r="FM18" s="636">
        <v>0</v>
      </c>
      <c r="FN18" s="636">
        <v>0</v>
      </c>
      <c r="FO18" s="636">
        <v>7002</v>
      </c>
      <c r="FP18" s="636">
        <v>7002</v>
      </c>
      <c r="FQ18" s="636">
        <v>0</v>
      </c>
      <c r="FR18" s="636">
        <v>0</v>
      </c>
      <c r="FS18" s="636">
        <v>0</v>
      </c>
      <c r="FT18" s="636">
        <v>28008</v>
      </c>
      <c r="FU18" s="636">
        <v>0</v>
      </c>
      <c r="FV18" s="636">
        <v>28008</v>
      </c>
      <c r="FW18" s="636">
        <v>0</v>
      </c>
      <c r="FX18" s="636">
        <v>0</v>
      </c>
      <c r="FY18" s="636">
        <v>0</v>
      </c>
      <c r="FZ18" s="636">
        <v>0</v>
      </c>
      <c r="GA18" s="636">
        <v>0</v>
      </c>
      <c r="GB18" s="636">
        <v>0</v>
      </c>
      <c r="GC18" s="636">
        <v>0</v>
      </c>
      <c r="GD18" s="636">
        <v>7002</v>
      </c>
      <c r="GE18" s="636">
        <v>21006</v>
      </c>
      <c r="GF18" s="636">
        <v>35010</v>
      </c>
      <c r="GG18" s="636">
        <v>0</v>
      </c>
      <c r="GH18" s="636">
        <v>0</v>
      </c>
      <c r="GI18" s="636">
        <v>0</v>
      </c>
      <c r="GJ18" s="636">
        <v>0</v>
      </c>
      <c r="GK18" s="636">
        <v>21006</v>
      </c>
      <c r="GL18" s="636">
        <v>0</v>
      </c>
      <c r="GM18" s="636">
        <v>7002</v>
      </c>
      <c r="GN18" s="636">
        <v>0</v>
      </c>
      <c r="GO18" s="636">
        <v>0</v>
      </c>
      <c r="GP18" s="636">
        <v>0</v>
      </c>
      <c r="GQ18" s="636">
        <v>0</v>
      </c>
      <c r="GR18" s="636">
        <v>0</v>
      </c>
      <c r="GS18" s="636">
        <v>7002</v>
      </c>
      <c r="GT18" s="636">
        <v>0</v>
      </c>
      <c r="GU18" s="636">
        <v>14004</v>
      </c>
      <c r="GV18" s="636">
        <v>0</v>
      </c>
      <c r="GW18" s="636">
        <v>0</v>
      </c>
      <c r="GX18" s="636">
        <v>0</v>
      </c>
      <c r="GY18" s="636">
        <v>0</v>
      </c>
      <c r="GZ18" s="636">
        <v>42012</v>
      </c>
      <c r="HA18" s="636">
        <v>14004</v>
      </c>
      <c r="HB18" s="636">
        <v>0</v>
      </c>
      <c r="HC18" s="636">
        <v>0</v>
      </c>
      <c r="HD18" s="636">
        <v>0</v>
      </c>
      <c r="HE18" s="636">
        <v>42012</v>
      </c>
      <c r="HF18" s="636">
        <v>0</v>
      </c>
      <c r="HG18" s="636">
        <v>0</v>
      </c>
      <c r="HH18" s="636">
        <v>0</v>
      </c>
      <c r="HI18" s="636">
        <v>0</v>
      </c>
      <c r="HJ18" s="636">
        <v>28008</v>
      </c>
      <c r="HK18" s="636">
        <v>0</v>
      </c>
      <c r="HL18" s="636">
        <v>7002</v>
      </c>
      <c r="HM18" s="636">
        <v>0</v>
      </c>
      <c r="HN18" s="636">
        <v>0</v>
      </c>
      <c r="HO18" s="636">
        <v>0</v>
      </c>
      <c r="HP18" s="636">
        <v>0</v>
      </c>
      <c r="HQ18" s="636">
        <v>14004</v>
      </c>
      <c r="HR18" s="636">
        <v>7002</v>
      </c>
      <c r="HS18" s="636">
        <v>0</v>
      </c>
      <c r="HT18" s="636">
        <v>21006</v>
      </c>
      <c r="HU18" s="636">
        <v>0</v>
      </c>
      <c r="HV18" s="636">
        <v>0</v>
      </c>
      <c r="HW18" s="636">
        <v>0</v>
      </c>
      <c r="HX18" s="636">
        <v>0</v>
      </c>
      <c r="HY18" s="636">
        <v>21006</v>
      </c>
      <c r="HZ18" s="636">
        <v>0</v>
      </c>
      <c r="IA18" s="636">
        <v>0</v>
      </c>
      <c r="IB18" s="636">
        <v>7002</v>
      </c>
      <c r="IC18" s="636">
        <v>0</v>
      </c>
      <c r="ID18" s="636">
        <v>0</v>
      </c>
      <c r="IE18" s="636">
        <v>0</v>
      </c>
      <c r="IF18" s="636">
        <v>0</v>
      </c>
      <c r="IG18" s="636">
        <v>0</v>
      </c>
      <c r="IH18" s="636">
        <v>0</v>
      </c>
      <c r="II18" s="636">
        <v>0</v>
      </c>
      <c r="IJ18" s="636">
        <v>0</v>
      </c>
      <c r="IK18" s="636">
        <v>0</v>
      </c>
      <c r="IL18" s="636">
        <v>0</v>
      </c>
      <c r="IM18" s="636">
        <v>0</v>
      </c>
      <c r="IN18" s="636">
        <v>0</v>
      </c>
      <c r="IO18" s="636">
        <v>0</v>
      </c>
      <c r="IP18" s="636">
        <v>0</v>
      </c>
      <c r="IQ18" s="636">
        <v>0</v>
      </c>
      <c r="IR18" s="636">
        <v>0</v>
      </c>
      <c r="IS18" s="636">
        <v>0</v>
      </c>
      <c r="IT18" s="636">
        <v>0</v>
      </c>
      <c r="IU18" s="636">
        <v>0</v>
      </c>
      <c r="IV18" s="636">
        <v>0</v>
      </c>
      <c r="IW18" s="636">
        <v>0</v>
      </c>
      <c r="IX18" s="636">
        <v>35010</v>
      </c>
      <c r="IY18" s="636">
        <v>0</v>
      </c>
      <c r="IZ18" s="636">
        <v>0</v>
      </c>
      <c r="JA18" s="636">
        <v>7002</v>
      </c>
      <c r="JB18" s="636">
        <v>0</v>
      </c>
      <c r="JC18" s="636">
        <v>7002</v>
      </c>
      <c r="JD18" s="636">
        <v>0</v>
      </c>
      <c r="JE18" s="636">
        <v>21006</v>
      </c>
      <c r="JF18" s="636">
        <v>189052</v>
      </c>
      <c r="JG18" s="636">
        <v>0</v>
      </c>
      <c r="JH18" s="636">
        <v>0</v>
      </c>
      <c r="JI18" s="636">
        <v>0</v>
      </c>
      <c r="JJ18" s="636">
        <v>0</v>
      </c>
      <c r="JK18" s="636">
        <v>0</v>
      </c>
      <c r="JL18" s="636">
        <v>0</v>
      </c>
      <c r="JM18" s="636">
        <v>0</v>
      </c>
      <c r="JN18" s="636">
        <v>0</v>
      </c>
      <c r="JO18" s="636">
        <v>0</v>
      </c>
      <c r="JP18" s="636">
        <v>0</v>
      </c>
      <c r="JQ18" s="636">
        <v>0</v>
      </c>
      <c r="JR18" s="636">
        <v>49013</v>
      </c>
      <c r="JS18" s="636">
        <v>0</v>
      </c>
      <c r="JT18" s="636">
        <v>21006</v>
      </c>
      <c r="JU18" s="636">
        <v>0</v>
      </c>
      <c r="JV18" s="636">
        <v>0</v>
      </c>
      <c r="JW18" s="636">
        <v>0</v>
      </c>
      <c r="JX18" s="636">
        <v>0</v>
      </c>
      <c r="JY18" s="636">
        <v>0</v>
      </c>
      <c r="JZ18" s="636">
        <v>14004</v>
      </c>
      <c r="KA18" s="636">
        <v>0</v>
      </c>
      <c r="KB18" s="636">
        <v>0</v>
      </c>
      <c r="KC18" s="636">
        <v>0</v>
      </c>
      <c r="KD18" s="636">
        <v>0</v>
      </c>
      <c r="KE18" s="636">
        <v>7002</v>
      </c>
      <c r="KF18" s="636">
        <v>0</v>
      </c>
      <c r="KG18" s="636">
        <v>7002</v>
      </c>
      <c r="KH18" s="636">
        <v>7002</v>
      </c>
      <c r="KI18" s="636">
        <v>0</v>
      </c>
      <c r="KJ18" s="636">
        <v>0</v>
      </c>
      <c r="KK18" s="636">
        <v>28008</v>
      </c>
    </row>
    <row r="19" spans="1:297" ht="16.5">
      <c r="A19" s="655"/>
      <c r="B19" s="634" t="s">
        <v>660</v>
      </c>
      <c r="C19" s="156">
        <v>1805491</v>
      </c>
      <c r="D19" s="415">
        <f t="shared" si="0"/>
        <v>0</v>
      </c>
      <c r="E19" s="415">
        <f t="shared" si="1"/>
        <v>245067</v>
      </c>
      <c r="F19" s="636">
        <v>0</v>
      </c>
      <c r="G19" s="636">
        <v>0</v>
      </c>
      <c r="H19" s="636">
        <v>0</v>
      </c>
      <c r="I19" s="636">
        <v>0</v>
      </c>
      <c r="J19" s="636">
        <v>5001</v>
      </c>
      <c r="K19" s="636">
        <v>0</v>
      </c>
      <c r="L19" s="636">
        <v>0</v>
      </c>
      <c r="M19" s="636">
        <v>0</v>
      </c>
      <c r="N19" s="636">
        <v>0</v>
      </c>
      <c r="O19" s="636">
        <v>120033</v>
      </c>
      <c r="P19" s="636">
        <v>5001</v>
      </c>
      <c r="Q19" s="636">
        <v>0</v>
      </c>
      <c r="R19" s="636">
        <v>0</v>
      </c>
      <c r="S19" s="636">
        <v>10003</v>
      </c>
      <c r="T19" s="636">
        <v>0</v>
      </c>
      <c r="U19" s="636">
        <v>5001</v>
      </c>
      <c r="V19" s="636">
        <v>0</v>
      </c>
      <c r="W19" s="636">
        <v>0</v>
      </c>
      <c r="X19" s="636">
        <v>0</v>
      </c>
      <c r="Y19" s="636">
        <v>0</v>
      </c>
      <c r="Z19" s="636">
        <v>0</v>
      </c>
      <c r="AA19" s="636">
        <v>15004</v>
      </c>
      <c r="AB19" s="636">
        <v>0</v>
      </c>
      <c r="AC19" s="636">
        <v>0</v>
      </c>
      <c r="AD19" s="636">
        <v>0</v>
      </c>
      <c r="AE19" s="636">
        <v>0</v>
      </c>
      <c r="AF19" s="636">
        <v>210058</v>
      </c>
      <c r="AG19" s="636">
        <v>245067</v>
      </c>
      <c r="AH19" s="636">
        <v>0</v>
      </c>
      <c r="AI19" s="636">
        <v>5001</v>
      </c>
      <c r="AJ19" s="636">
        <v>5001</v>
      </c>
      <c r="AK19" s="636">
        <v>0</v>
      </c>
      <c r="AL19" s="636">
        <v>0</v>
      </c>
      <c r="AM19" s="636">
        <v>20006</v>
      </c>
      <c r="AN19" s="636">
        <v>0</v>
      </c>
      <c r="AO19" s="636">
        <v>0</v>
      </c>
      <c r="AP19" s="636">
        <v>0</v>
      </c>
      <c r="AQ19" s="636">
        <v>0</v>
      </c>
      <c r="AR19" s="636">
        <v>0</v>
      </c>
      <c r="AS19" s="636">
        <v>0</v>
      </c>
      <c r="AT19" s="636">
        <v>5001</v>
      </c>
      <c r="AU19" s="636">
        <v>10003</v>
      </c>
      <c r="AV19" s="636">
        <v>0</v>
      </c>
      <c r="AW19" s="636">
        <v>0</v>
      </c>
      <c r="AX19" s="636">
        <v>0</v>
      </c>
      <c r="AY19" s="636">
        <v>5001</v>
      </c>
      <c r="AZ19" s="636">
        <v>0</v>
      </c>
      <c r="BA19" s="636">
        <v>5001</v>
      </c>
      <c r="BB19" s="636">
        <v>0</v>
      </c>
      <c r="BC19" s="636">
        <v>0</v>
      </c>
      <c r="BD19" s="636">
        <v>0</v>
      </c>
      <c r="BE19" s="636">
        <v>0</v>
      </c>
      <c r="BF19" s="636">
        <v>5001</v>
      </c>
      <c r="BG19" s="636">
        <v>0</v>
      </c>
      <c r="BH19" s="636">
        <v>0</v>
      </c>
      <c r="BI19" s="636">
        <v>0</v>
      </c>
      <c r="BJ19" s="636">
        <v>50014</v>
      </c>
      <c r="BK19" s="636">
        <v>0</v>
      </c>
      <c r="BL19" s="636">
        <v>5001</v>
      </c>
      <c r="BM19" s="636">
        <v>10003</v>
      </c>
      <c r="BN19" s="636">
        <v>20006</v>
      </c>
      <c r="BO19" s="636">
        <v>0</v>
      </c>
      <c r="BP19" s="636">
        <v>10003</v>
      </c>
      <c r="BQ19" s="636">
        <v>0</v>
      </c>
      <c r="BR19" s="636">
        <v>0</v>
      </c>
      <c r="BS19" s="636">
        <v>0</v>
      </c>
      <c r="BT19" s="636">
        <v>0</v>
      </c>
      <c r="BU19" s="636">
        <v>5001</v>
      </c>
      <c r="BV19" s="636">
        <v>5001</v>
      </c>
      <c r="BW19" s="636">
        <v>0</v>
      </c>
      <c r="BX19" s="636">
        <v>0</v>
      </c>
      <c r="BY19" s="636">
        <v>0</v>
      </c>
      <c r="BZ19" s="636">
        <v>5001</v>
      </c>
      <c r="CA19" s="636">
        <v>0</v>
      </c>
      <c r="CB19" s="636">
        <v>5001</v>
      </c>
      <c r="CC19" s="636">
        <v>0</v>
      </c>
      <c r="CD19" s="636">
        <v>15004</v>
      </c>
      <c r="CE19" s="636">
        <v>0</v>
      </c>
      <c r="CF19" s="636">
        <v>0</v>
      </c>
      <c r="CG19" s="636">
        <v>20006</v>
      </c>
      <c r="CH19" s="636">
        <v>0</v>
      </c>
      <c r="CI19" s="636">
        <v>0</v>
      </c>
      <c r="CJ19" s="636">
        <v>45012</v>
      </c>
      <c r="CK19" s="636">
        <v>15004</v>
      </c>
      <c r="CL19" s="636">
        <v>0</v>
      </c>
      <c r="CM19" s="636">
        <v>0</v>
      </c>
      <c r="CN19" s="636">
        <v>10003</v>
      </c>
      <c r="CO19" s="636">
        <v>0</v>
      </c>
      <c r="CP19" s="636">
        <v>0</v>
      </c>
      <c r="CQ19" s="636">
        <v>0</v>
      </c>
      <c r="CR19" s="636">
        <v>0</v>
      </c>
      <c r="CS19" s="636">
        <v>5001</v>
      </c>
      <c r="CT19" s="636">
        <v>10003</v>
      </c>
      <c r="CU19" s="636">
        <v>0</v>
      </c>
      <c r="CV19" s="636">
        <v>0</v>
      </c>
      <c r="CW19" s="636">
        <v>0</v>
      </c>
      <c r="CX19" s="636">
        <v>0</v>
      </c>
      <c r="CY19" s="636">
        <v>0</v>
      </c>
      <c r="CZ19" s="636">
        <v>0</v>
      </c>
      <c r="DA19" s="636">
        <v>55015</v>
      </c>
      <c r="DB19" s="636">
        <v>5001</v>
      </c>
      <c r="DC19" s="636">
        <v>5001</v>
      </c>
      <c r="DD19" s="636">
        <v>0</v>
      </c>
      <c r="DE19" s="636">
        <v>0</v>
      </c>
      <c r="DF19" s="636">
        <v>0</v>
      </c>
      <c r="DG19" s="636">
        <v>0</v>
      </c>
      <c r="DH19" s="636">
        <v>10003</v>
      </c>
      <c r="DI19" s="636">
        <v>0</v>
      </c>
      <c r="DJ19" s="636">
        <v>0</v>
      </c>
      <c r="DK19" s="636">
        <v>0</v>
      </c>
      <c r="DL19" s="636">
        <v>0</v>
      </c>
      <c r="DM19" s="636">
        <v>0</v>
      </c>
      <c r="DN19" s="636">
        <v>0</v>
      </c>
      <c r="DO19" s="636">
        <v>0</v>
      </c>
      <c r="DP19" s="636">
        <v>0</v>
      </c>
      <c r="DQ19" s="636">
        <v>140039</v>
      </c>
      <c r="DR19" s="636">
        <v>5001</v>
      </c>
      <c r="DS19" s="636">
        <v>0</v>
      </c>
      <c r="DT19" s="636">
        <v>0</v>
      </c>
      <c r="DU19" s="636">
        <v>0</v>
      </c>
      <c r="DV19" s="636">
        <v>10003</v>
      </c>
      <c r="DW19" s="636">
        <v>0</v>
      </c>
      <c r="DX19" s="636">
        <v>10003</v>
      </c>
      <c r="DY19" s="636">
        <v>15004</v>
      </c>
      <c r="DZ19" s="636">
        <v>0</v>
      </c>
      <c r="EA19" s="636">
        <v>0</v>
      </c>
      <c r="EB19" s="636">
        <v>0</v>
      </c>
      <c r="EC19" s="636">
        <v>0</v>
      </c>
      <c r="ED19" s="636">
        <v>0</v>
      </c>
      <c r="EE19" s="636">
        <v>15004</v>
      </c>
      <c r="EF19" s="636">
        <v>0</v>
      </c>
      <c r="EG19" s="636">
        <v>0</v>
      </c>
      <c r="EH19" s="636">
        <v>10003</v>
      </c>
      <c r="EI19" s="636">
        <v>0</v>
      </c>
      <c r="EJ19" s="636">
        <v>10003</v>
      </c>
      <c r="EK19" s="636">
        <v>0</v>
      </c>
      <c r="EL19" s="636">
        <v>0</v>
      </c>
      <c r="EM19" s="636">
        <v>5001</v>
      </c>
      <c r="EN19" s="636">
        <v>0</v>
      </c>
      <c r="EO19" s="636">
        <v>20006</v>
      </c>
      <c r="EP19" s="636">
        <v>0</v>
      </c>
      <c r="EQ19" s="636">
        <v>0</v>
      </c>
      <c r="ER19" s="636">
        <v>0</v>
      </c>
      <c r="ES19" s="636">
        <v>0</v>
      </c>
      <c r="ET19" s="636">
        <v>0</v>
      </c>
      <c r="EU19" s="636">
        <v>0</v>
      </c>
      <c r="EV19" s="636">
        <v>0</v>
      </c>
      <c r="EW19" s="636">
        <v>0</v>
      </c>
      <c r="EX19" s="636">
        <v>0</v>
      </c>
      <c r="EY19" s="636">
        <v>10003</v>
      </c>
      <c r="EZ19" s="636">
        <v>0</v>
      </c>
      <c r="FA19" s="636">
        <v>15004</v>
      </c>
      <c r="FB19" s="636">
        <v>0</v>
      </c>
      <c r="FC19" s="636">
        <v>0</v>
      </c>
      <c r="FD19" s="636">
        <v>0</v>
      </c>
      <c r="FE19" s="636">
        <v>0</v>
      </c>
      <c r="FF19" s="636">
        <v>0</v>
      </c>
      <c r="FG19" s="636">
        <v>0</v>
      </c>
      <c r="FH19" s="636">
        <v>0</v>
      </c>
      <c r="FI19" s="636">
        <v>0</v>
      </c>
      <c r="FJ19" s="636">
        <v>0</v>
      </c>
      <c r="FK19" s="636">
        <v>0</v>
      </c>
      <c r="FL19" s="636">
        <v>0</v>
      </c>
      <c r="FM19" s="636">
        <v>0</v>
      </c>
      <c r="FN19" s="636">
        <v>0</v>
      </c>
      <c r="FO19" s="636">
        <v>5001</v>
      </c>
      <c r="FP19" s="636">
        <v>5001</v>
      </c>
      <c r="FQ19" s="636">
        <v>0</v>
      </c>
      <c r="FR19" s="636">
        <v>0</v>
      </c>
      <c r="FS19" s="636">
        <v>0</v>
      </c>
      <c r="FT19" s="636">
        <v>20006</v>
      </c>
      <c r="FU19" s="636">
        <v>0</v>
      </c>
      <c r="FV19" s="636">
        <v>20006</v>
      </c>
      <c r="FW19" s="636">
        <v>0</v>
      </c>
      <c r="FX19" s="636">
        <v>0</v>
      </c>
      <c r="FY19" s="636">
        <v>0</v>
      </c>
      <c r="FZ19" s="636">
        <v>0</v>
      </c>
      <c r="GA19" s="636">
        <v>0</v>
      </c>
      <c r="GB19" s="636">
        <v>0</v>
      </c>
      <c r="GC19" s="636">
        <v>0</v>
      </c>
      <c r="GD19" s="636">
        <v>5001</v>
      </c>
      <c r="GE19" s="636">
        <v>15004</v>
      </c>
      <c r="GF19" s="636">
        <v>25007</v>
      </c>
      <c r="GG19" s="636">
        <v>0</v>
      </c>
      <c r="GH19" s="636">
        <v>0</v>
      </c>
      <c r="GI19" s="636">
        <v>0</v>
      </c>
      <c r="GJ19" s="636">
        <v>0</v>
      </c>
      <c r="GK19" s="636">
        <v>15004</v>
      </c>
      <c r="GL19" s="636">
        <v>0</v>
      </c>
      <c r="GM19" s="636">
        <v>5001</v>
      </c>
      <c r="GN19" s="636">
        <v>0</v>
      </c>
      <c r="GO19" s="636">
        <v>0</v>
      </c>
      <c r="GP19" s="636">
        <v>0</v>
      </c>
      <c r="GQ19" s="636">
        <v>0</v>
      </c>
      <c r="GR19" s="636">
        <v>0</v>
      </c>
      <c r="GS19" s="636">
        <v>5001</v>
      </c>
      <c r="GT19" s="636">
        <v>0</v>
      </c>
      <c r="GU19" s="636">
        <v>10003</v>
      </c>
      <c r="GV19" s="636">
        <v>0</v>
      </c>
      <c r="GW19" s="636">
        <v>0</v>
      </c>
      <c r="GX19" s="636">
        <v>0</v>
      </c>
      <c r="GY19" s="636">
        <v>0</v>
      </c>
      <c r="GZ19" s="636">
        <v>30008</v>
      </c>
      <c r="HA19" s="636">
        <v>10003</v>
      </c>
      <c r="HB19" s="636">
        <v>0</v>
      </c>
      <c r="HC19" s="636">
        <v>0</v>
      </c>
      <c r="HD19" s="636">
        <v>0</v>
      </c>
      <c r="HE19" s="636">
        <v>30008</v>
      </c>
      <c r="HF19" s="636">
        <v>0</v>
      </c>
      <c r="HG19" s="636">
        <v>0</v>
      </c>
      <c r="HH19" s="636">
        <v>0</v>
      </c>
      <c r="HI19" s="636">
        <v>0</v>
      </c>
      <c r="HJ19" s="636">
        <v>20006</v>
      </c>
      <c r="HK19" s="636">
        <v>0</v>
      </c>
      <c r="HL19" s="636">
        <v>5001</v>
      </c>
      <c r="HM19" s="636">
        <v>0</v>
      </c>
      <c r="HN19" s="636">
        <v>0</v>
      </c>
      <c r="HO19" s="636">
        <v>0</v>
      </c>
      <c r="HP19" s="636">
        <v>0</v>
      </c>
      <c r="HQ19" s="636">
        <v>10003</v>
      </c>
      <c r="HR19" s="636">
        <v>5001</v>
      </c>
      <c r="HS19" s="636">
        <v>0</v>
      </c>
      <c r="HT19" s="636">
        <v>15004</v>
      </c>
      <c r="HU19" s="636">
        <v>0</v>
      </c>
      <c r="HV19" s="636">
        <v>0</v>
      </c>
      <c r="HW19" s="636">
        <v>0</v>
      </c>
      <c r="HX19" s="636">
        <v>0</v>
      </c>
      <c r="HY19" s="636">
        <v>15004</v>
      </c>
      <c r="HZ19" s="636">
        <v>0</v>
      </c>
      <c r="IA19" s="636">
        <v>0</v>
      </c>
      <c r="IB19" s="636">
        <v>5001</v>
      </c>
      <c r="IC19" s="636">
        <v>0</v>
      </c>
      <c r="ID19" s="636">
        <v>0</v>
      </c>
      <c r="IE19" s="636">
        <v>0</v>
      </c>
      <c r="IF19" s="636">
        <v>0</v>
      </c>
      <c r="IG19" s="636">
        <v>0</v>
      </c>
      <c r="IH19" s="636">
        <v>0</v>
      </c>
      <c r="II19" s="636">
        <v>0</v>
      </c>
      <c r="IJ19" s="636">
        <v>0</v>
      </c>
      <c r="IK19" s="636">
        <v>0</v>
      </c>
      <c r="IL19" s="636">
        <v>0</v>
      </c>
      <c r="IM19" s="636">
        <v>0</v>
      </c>
      <c r="IN19" s="636">
        <v>0</v>
      </c>
      <c r="IO19" s="636">
        <v>0</v>
      </c>
      <c r="IP19" s="636">
        <v>0</v>
      </c>
      <c r="IQ19" s="636">
        <v>0</v>
      </c>
      <c r="IR19" s="636">
        <v>0</v>
      </c>
      <c r="IS19" s="636">
        <v>0</v>
      </c>
      <c r="IT19" s="636">
        <v>0</v>
      </c>
      <c r="IU19" s="636">
        <v>0</v>
      </c>
      <c r="IV19" s="636">
        <v>0</v>
      </c>
      <c r="IW19" s="636">
        <v>0</v>
      </c>
      <c r="IX19" s="636">
        <v>25007</v>
      </c>
      <c r="IY19" s="636">
        <v>0</v>
      </c>
      <c r="IZ19" s="636">
        <v>0</v>
      </c>
      <c r="JA19" s="636">
        <v>5001</v>
      </c>
      <c r="JB19" s="636">
        <v>0</v>
      </c>
      <c r="JC19" s="636">
        <v>5001</v>
      </c>
      <c r="JD19" s="636">
        <v>0</v>
      </c>
      <c r="JE19" s="636">
        <v>15004</v>
      </c>
      <c r="JF19" s="636">
        <v>135037</v>
      </c>
      <c r="JG19" s="636">
        <v>0</v>
      </c>
      <c r="JH19" s="636">
        <v>0</v>
      </c>
      <c r="JI19" s="636">
        <v>0</v>
      </c>
      <c r="JJ19" s="636">
        <v>0</v>
      </c>
      <c r="JK19" s="636">
        <v>0</v>
      </c>
      <c r="JL19" s="636">
        <v>0</v>
      </c>
      <c r="JM19" s="636">
        <v>0</v>
      </c>
      <c r="JN19" s="636">
        <v>0</v>
      </c>
      <c r="JO19" s="636">
        <v>0</v>
      </c>
      <c r="JP19" s="636">
        <v>0</v>
      </c>
      <c r="JQ19" s="636">
        <v>0</v>
      </c>
      <c r="JR19" s="636">
        <v>35010</v>
      </c>
      <c r="JS19" s="636">
        <v>0</v>
      </c>
      <c r="JT19" s="636">
        <v>15004</v>
      </c>
      <c r="JU19" s="636">
        <v>0</v>
      </c>
      <c r="JV19" s="636">
        <v>0</v>
      </c>
      <c r="JW19" s="636">
        <v>0</v>
      </c>
      <c r="JX19" s="636">
        <v>0</v>
      </c>
      <c r="JY19" s="636">
        <v>0</v>
      </c>
      <c r="JZ19" s="636">
        <v>10003</v>
      </c>
      <c r="KA19" s="636">
        <v>0</v>
      </c>
      <c r="KB19" s="636">
        <v>0</v>
      </c>
      <c r="KC19" s="636">
        <v>0</v>
      </c>
      <c r="KD19" s="636">
        <v>0</v>
      </c>
      <c r="KE19" s="636">
        <v>5001</v>
      </c>
      <c r="KF19" s="636">
        <v>0</v>
      </c>
      <c r="KG19" s="636">
        <v>5001</v>
      </c>
      <c r="KH19" s="636">
        <v>5001</v>
      </c>
      <c r="KI19" s="636">
        <v>0</v>
      </c>
      <c r="KJ19" s="636">
        <v>0</v>
      </c>
      <c r="KK19" s="636">
        <v>20006</v>
      </c>
    </row>
    <row r="20" spans="1:297" ht="16.5">
      <c r="A20" s="656"/>
      <c r="B20" s="634"/>
      <c r="C20" s="156"/>
      <c r="D20" s="415"/>
      <c r="E20" s="415"/>
      <c r="F20" s="636"/>
      <c r="G20" s="636"/>
      <c r="H20" s="636"/>
      <c r="I20" s="636"/>
      <c r="J20" s="636"/>
      <c r="K20" s="636"/>
      <c r="L20" s="636"/>
      <c r="M20" s="636"/>
      <c r="N20" s="636"/>
      <c r="O20" s="636"/>
      <c r="P20" s="636"/>
      <c r="Q20" s="636"/>
      <c r="R20" s="636"/>
      <c r="S20" s="636"/>
      <c r="T20" s="636"/>
      <c r="U20" s="636"/>
      <c r="V20" s="636"/>
      <c r="W20" s="636"/>
      <c r="X20" s="636"/>
      <c r="Y20" s="636"/>
      <c r="Z20" s="636"/>
      <c r="AA20" s="636"/>
      <c r="AB20" s="636"/>
      <c r="AC20" s="636"/>
      <c r="AD20" s="636"/>
      <c r="AE20" s="636"/>
      <c r="AF20" s="636"/>
      <c r="AG20" s="636"/>
      <c r="AH20" s="636"/>
      <c r="AI20" s="636"/>
      <c r="AJ20" s="636"/>
      <c r="AK20" s="636"/>
      <c r="AL20" s="636"/>
      <c r="AM20" s="636"/>
      <c r="AN20" s="636"/>
      <c r="AO20" s="636"/>
      <c r="AP20" s="636"/>
      <c r="AQ20" s="636"/>
      <c r="AR20" s="636"/>
      <c r="AS20" s="636"/>
      <c r="AT20" s="636"/>
      <c r="AU20" s="636"/>
      <c r="AV20" s="636"/>
      <c r="AW20" s="636"/>
      <c r="AX20" s="636"/>
      <c r="AY20" s="636"/>
      <c r="AZ20" s="636"/>
      <c r="BA20" s="636"/>
      <c r="BB20" s="636"/>
      <c r="BC20" s="636"/>
      <c r="BD20" s="636"/>
      <c r="BE20" s="636"/>
      <c r="BF20" s="636"/>
      <c r="BG20" s="636"/>
      <c r="BH20" s="636"/>
      <c r="BI20" s="636"/>
      <c r="BJ20" s="636"/>
      <c r="BK20" s="636"/>
      <c r="BL20" s="636"/>
      <c r="BM20" s="636"/>
      <c r="BN20" s="636"/>
      <c r="BO20" s="636"/>
      <c r="BP20" s="636"/>
      <c r="BQ20" s="636"/>
      <c r="BR20" s="636"/>
      <c r="BS20" s="636"/>
      <c r="BT20" s="636"/>
      <c r="BU20" s="636"/>
      <c r="BV20" s="636"/>
      <c r="BW20" s="636"/>
      <c r="BX20" s="636"/>
      <c r="BY20" s="636"/>
      <c r="BZ20" s="636"/>
      <c r="CA20" s="636"/>
      <c r="CB20" s="636"/>
      <c r="CC20" s="636"/>
      <c r="CD20" s="636"/>
      <c r="CE20" s="636"/>
      <c r="CF20" s="636"/>
      <c r="CG20" s="636"/>
      <c r="CH20" s="636"/>
      <c r="CI20" s="636"/>
      <c r="CJ20" s="636"/>
      <c r="CK20" s="636"/>
      <c r="CL20" s="636"/>
      <c r="CM20" s="636"/>
      <c r="CN20" s="636"/>
      <c r="CO20" s="636"/>
      <c r="CP20" s="636"/>
      <c r="CQ20" s="636"/>
      <c r="CR20" s="636"/>
      <c r="CS20" s="636"/>
      <c r="CT20" s="636"/>
      <c r="CU20" s="636"/>
      <c r="CV20" s="636"/>
      <c r="CW20" s="636"/>
      <c r="CX20" s="636"/>
      <c r="CY20" s="636"/>
      <c r="CZ20" s="636"/>
      <c r="DA20" s="636"/>
      <c r="DB20" s="636"/>
      <c r="DC20" s="636"/>
      <c r="DD20" s="636"/>
      <c r="DE20" s="636"/>
      <c r="DF20" s="636"/>
      <c r="DG20" s="636"/>
      <c r="DH20" s="636"/>
      <c r="DI20" s="636"/>
      <c r="DJ20" s="636"/>
      <c r="DK20" s="636"/>
      <c r="DL20" s="636"/>
      <c r="DM20" s="636"/>
      <c r="DN20" s="636"/>
      <c r="DO20" s="636"/>
      <c r="DP20" s="636"/>
      <c r="DQ20" s="636"/>
      <c r="DR20" s="636"/>
      <c r="DS20" s="636"/>
      <c r="DT20" s="636"/>
      <c r="DU20" s="636"/>
      <c r="DV20" s="636"/>
      <c r="DW20" s="636"/>
      <c r="DX20" s="636"/>
      <c r="DY20" s="636"/>
      <c r="DZ20" s="636"/>
      <c r="EA20" s="636"/>
      <c r="EB20" s="636"/>
      <c r="EC20" s="636"/>
      <c r="ED20" s="636"/>
      <c r="EE20" s="636"/>
      <c r="EF20" s="636"/>
      <c r="EG20" s="636"/>
      <c r="EH20" s="636"/>
      <c r="EI20" s="636"/>
      <c r="EJ20" s="636"/>
      <c r="EK20" s="636"/>
      <c r="EL20" s="636"/>
      <c r="EM20" s="636"/>
      <c r="EN20" s="636"/>
      <c r="EO20" s="636"/>
      <c r="EP20" s="636"/>
      <c r="EQ20" s="636"/>
      <c r="ER20" s="636"/>
      <c r="ES20" s="636"/>
      <c r="ET20" s="636"/>
      <c r="EU20" s="636"/>
      <c r="EV20" s="636"/>
      <c r="EW20" s="636"/>
      <c r="EX20" s="636"/>
      <c r="EY20" s="636"/>
      <c r="EZ20" s="636"/>
      <c r="FA20" s="636"/>
      <c r="FB20" s="636"/>
      <c r="FC20" s="636"/>
      <c r="FD20" s="636"/>
      <c r="FE20" s="636"/>
      <c r="FF20" s="636"/>
      <c r="FG20" s="636"/>
      <c r="FH20" s="636"/>
      <c r="FI20" s="636"/>
      <c r="FJ20" s="636"/>
      <c r="FK20" s="636"/>
      <c r="FL20" s="636"/>
      <c r="FM20" s="636"/>
      <c r="FN20" s="636"/>
      <c r="FO20" s="636"/>
      <c r="FP20" s="636"/>
      <c r="FQ20" s="636"/>
      <c r="FR20" s="636"/>
      <c r="FS20" s="636"/>
      <c r="FT20" s="636"/>
      <c r="FU20" s="636"/>
      <c r="FV20" s="636"/>
      <c r="FW20" s="636"/>
      <c r="FX20" s="636"/>
      <c r="FY20" s="636"/>
      <c r="FZ20" s="636"/>
      <c r="GA20" s="636"/>
      <c r="GB20" s="636"/>
      <c r="GC20" s="636"/>
      <c r="GD20" s="636"/>
      <c r="GE20" s="636"/>
      <c r="GF20" s="636"/>
      <c r="GG20" s="636"/>
      <c r="GH20" s="636"/>
      <c r="GI20" s="636"/>
      <c r="GJ20" s="636"/>
      <c r="GK20" s="636"/>
      <c r="GL20" s="636"/>
      <c r="GM20" s="636"/>
      <c r="GN20" s="636"/>
      <c r="GO20" s="636"/>
      <c r="GP20" s="636"/>
      <c r="GQ20" s="636"/>
      <c r="GR20" s="636"/>
      <c r="GS20" s="636"/>
      <c r="GT20" s="636"/>
      <c r="GU20" s="636"/>
      <c r="GV20" s="636"/>
      <c r="GW20" s="636"/>
      <c r="GX20" s="636"/>
      <c r="GY20" s="636"/>
      <c r="GZ20" s="636"/>
      <c r="HA20" s="636"/>
      <c r="HB20" s="636"/>
      <c r="HC20" s="636"/>
      <c r="HD20" s="636"/>
      <c r="HE20" s="636"/>
      <c r="HF20" s="636"/>
      <c r="HG20" s="636"/>
      <c r="HH20" s="636"/>
      <c r="HI20" s="636"/>
      <c r="HJ20" s="636"/>
      <c r="HK20" s="636"/>
      <c r="HL20" s="636"/>
      <c r="HM20" s="636"/>
      <c r="HN20" s="636"/>
      <c r="HO20" s="636"/>
      <c r="HP20" s="636"/>
      <c r="HQ20" s="636"/>
      <c r="HR20" s="636"/>
      <c r="HS20" s="636"/>
      <c r="HT20" s="636"/>
      <c r="HU20" s="636"/>
      <c r="HV20" s="636"/>
      <c r="HW20" s="636"/>
      <c r="HX20" s="636"/>
      <c r="HY20" s="636"/>
      <c r="HZ20" s="636"/>
      <c r="IA20" s="636"/>
      <c r="IB20" s="636"/>
      <c r="IC20" s="636"/>
      <c r="ID20" s="636"/>
      <c r="IE20" s="636"/>
      <c r="IF20" s="636"/>
      <c r="IG20" s="636"/>
      <c r="IH20" s="636"/>
      <c r="II20" s="636"/>
      <c r="IJ20" s="636"/>
      <c r="IK20" s="636"/>
      <c r="IL20" s="636"/>
      <c r="IM20" s="636"/>
      <c r="IN20" s="636"/>
      <c r="IO20" s="636"/>
      <c r="IP20" s="636"/>
      <c r="IQ20" s="636"/>
      <c r="IR20" s="636"/>
      <c r="IS20" s="636"/>
      <c r="IT20" s="636"/>
      <c r="IU20" s="636"/>
      <c r="IV20" s="636"/>
      <c r="IW20" s="636"/>
      <c r="IX20" s="636"/>
      <c r="IY20" s="636"/>
      <c r="IZ20" s="636"/>
      <c r="JA20" s="636"/>
      <c r="JB20" s="636"/>
      <c r="JC20" s="636"/>
      <c r="JD20" s="636"/>
      <c r="JE20" s="636"/>
      <c r="JF20" s="636"/>
      <c r="JG20" s="636"/>
      <c r="JH20" s="636"/>
      <c r="JI20" s="636"/>
      <c r="JJ20" s="636"/>
      <c r="JK20" s="636"/>
      <c r="JL20" s="636"/>
      <c r="JM20" s="636"/>
      <c r="JN20" s="636"/>
      <c r="JO20" s="636"/>
      <c r="JP20" s="636"/>
      <c r="JQ20" s="636"/>
      <c r="JR20" s="636"/>
      <c r="JS20" s="636"/>
      <c r="JT20" s="636"/>
      <c r="JU20" s="636"/>
      <c r="JV20" s="636"/>
      <c r="JW20" s="636"/>
      <c r="JX20" s="636"/>
      <c r="JY20" s="636"/>
      <c r="JZ20" s="636"/>
      <c r="KA20" s="636"/>
      <c r="KB20" s="636"/>
      <c r="KC20" s="636"/>
      <c r="KD20" s="636"/>
      <c r="KE20" s="636"/>
      <c r="KF20" s="636"/>
      <c r="KG20" s="636"/>
      <c r="KH20" s="636"/>
      <c r="KI20" s="636"/>
      <c r="KJ20" s="636"/>
      <c r="KK20" s="636"/>
    </row>
    <row r="21" spans="1:297" ht="32.25">
      <c r="A21" s="657" t="s">
        <v>646</v>
      </c>
      <c r="B21" s="634" t="s">
        <v>661</v>
      </c>
      <c r="C21" s="156">
        <v>135378651</v>
      </c>
      <c r="D21" s="415">
        <f t="shared" si="0"/>
        <v>0</v>
      </c>
      <c r="E21" s="415">
        <f t="shared" si="1"/>
        <v>16253109</v>
      </c>
      <c r="F21" s="636">
        <v>221231</v>
      </c>
      <c r="G21" s="636">
        <v>88492</v>
      </c>
      <c r="H21" s="636">
        <v>235980</v>
      </c>
      <c r="I21" s="636">
        <v>58995</v>
      </c>
      <c r="J21" s="636">
        <v>14749</v>
      </c>
      <c r="K21" s="636">
        <v>103241</v>
      </c>
      <c r="L21" s="636">
        <v>339221</v>
      </c>
      <c r="M21" s="636">
        <v>0</v>
      </c>
      <c r="N21" s="636">
        <v>0</v>
      </c>
      <c r="O21" s="636">
        <v>6681178</v>
      </c>
      <c r="P21" s="636">
        <v>250729</v>
      </c>
      <c r="Q21" s="636">
        <v>103241</v>
      </c>
      <c r="R21" s="636">
        <v>88492</v>
      </c>
      <c r="S21" s="636">
        <v>840678</v>
      </c>
      <c r="T21" s="636">
        <v>324472</v>
      </c>
      <c r="U21" s="636">
        <v>353970</v>
      </c>
      <c r="V21" s="636">
        <v>14749</v>
      </c>
      <c r="W21" s="636">
        <v>0</v>
      </c>
      <c r="X21" s="636">
        <v>560452</v>
      </c>
      <c r="Y21" s="636">
        <v>162236</v>
      </c>
      <c r="Z21" s="636">
        <v>117990</v>
      </c>
      <c r="AA21" s="636">
        <v>353970</v>
      </c>
      <c r="AB21" s="636">
        <v>0</v>
      </c>
      <c r="AC21" s="636">
        <v>294975</v>
      </c>
      <c r="AD21" s="636">
        <v>132739</v>
      </c>
      <c r="AE21" s="636">
        <v>29497</v>
      </c>
      <c r="AF21" s="636">
        <v>16253109</v>
      </c>
      <c r="AG21" s="636">
        <v>5162058</v>
      </c>
      <c r="AH21" s="636">
        <v>0</v>
      </c>
      <c r="AI21" s="636">
        <v>486708</v>
      </c>
      <c r="AJ21" s="636">
        <v>309723</v>
      </c>
      <c r="AK21" s="636">
        <v>29497</v>
      </c>
      <c r="AL21" s="636">
        <v>29497</v>
      </c>
      <c r="AM21" s="636">
        <v>663693</v>
      </c>
      <c r="AN21" s="636">
        <v>176985</v>
      </c>
      <c r="AO21" s="636">
        <v>1607612</v>
      </c>
      <c r="AP21" s="636">
        <v>250729</v>
      </c>
      <c r="AQ21" s="636">
        <v>162236</v>
      </c>
      <c r="AR21" s="636">
        <v>309723</v>
      </c>
      <c r="AS21" s="636">
        <v>14749</v>
      </c>
      <c r="AT21" s="636">
        <v>206482</v>
      </c>
      <c r="AU21" s="636">
        <v>560452</v>
      </c>
      <c r="AV21" s="636">
        <v>44246</v>
      </c>
      <c r="AW21" s="636">
        <v>73744</v>
      </c>
      <c r="AX21" s="636">
        <v>0</v>
      </c>
      <c r="AY21" s="636">
        <v>14749</v>
      </c>
      <c r="AZ21" s="636">
        <v>88492</v>
      </c>
      <c r="BA21" s="636">
        <v>693191</v>
      </c>
      <c r="BB21" s="636">
        <v>309723</v>
      </c>
      <c r="BC21" s="636">
        <v>2064823</v>
      </c>
      <c r="BD21" s="636">
        <v>44246</v>
      </c>
      <c r="BE21" s="636">
        <v>191734</v>
      </c>
      <c r="BF21" s="636">
        <v>117990</v>
      </c>
      <c r="BG21" s="636">
        <v>191734</v>
      </c>
      <c r="BH21" s="636">
        <v>0</v>
      </c>
      <c r="BI21" s="636">
        <v>88492</v>
      </c>
      <c r="BJ21" s="636">
        <v>4380375</v>
      </c>
      <c r="BK21" s="636">
        <v>58995</v>
      </c>
      <c r="BL21" s="636">
        <v>250729</v>
      </c>
      <c r="BM21" s="636">
        <v>1165150</v>
      </c>
      <c r="BN21" s="636">
        <v>1002914</v>
      </c>
      <c r="BO21" s="636">
        <v>88492</v>
      </c>
      <c r="BP21" s="636">
        <v>855427</v>
      </c>
      <c r="BQ21" s="636">
        <v>442462</v>
      </c>
      <c r="BR21" s="636">
        <v>693191</v>
      </c>
      <c r="BS21" s="636">
        <v>132739</v>
      </c>
      <c r="BT21" s="636">
        <v>412965</v>
      </c>
      <c r="BU21" s="636">
        <v>58995</v>
      </c>
      <c r="BV21" s="636">
        <v>117990</v>
      </c>
      <c r="BW21" s="636">
        <v>29497</v>
      </c>
      <c r="BX21" s="636">
        <v>103241</v>
      </c>
      <c r="BY21" s="636">
        <v>73744</v>
      </c>
      <c r="BZ21" s="636">
        <v>58995</v>
      </c>
      <c r="CA21" s="636">
        <v>14749</v>
      </c>
      <c r="CB21" s="636">
        <v>368718</v>
      </c>
      <c r="CC21" s="636">
        <v>383467</v>
      </c>
      <c r="CD21" s="636">
        <v>117990</v>
      </c>
      <c r="CE21" s="636">
        <v>73744</v>
      </c>
      <c r="CF21" s="636">
        <v>14749</v>
      </c>
      <c r="CG21" s="636">
        <v>781683</v>
      </c>
      <c r="CH21" s="636">
        <v>176985</v>
      </c>
      <c r="CI21" s="636">
        <v>589950</v>
      </c>
      <c r="CJ21" s="636">
        <v>560452</v>
      </c>
      <c r="CK21" s="636">
        <v>368718</v>
      </c>
      <c r="CL21" s="636">
        <v>44246</v>
      </c>
      <c r="CM21" s="636">
        <v>44246</v>
      </c>
      <c r="CN21" s="636">
        <v>884924</v>
      </c>
      <c r="CO21" s="636">
        <v>147487</v>
      </c>
      <c r="CP21" s="636">
        <v>206482</v>
      </c>
      <c r="CQ21" s="636">
        <v>162236</v>
      </c>
      <c r="CR21" s="636">
        <v>14749</v>
      </c>
      <c r="CS21" s="636">
        <v>206482</v>
      </c>
      <c r="CT21" s="636">
        <v>1297889</v>
      </c>
      <c r="CU21" s="636">
        <v>88492</v>
      </c>
      <c r="CV21" s="636">
        <v>88492</v>
      </c>
      <c r="CW21" s="636">
        <v>486708</v>
      </c>
      <c r="CX21" s="636">
        <v>103241</v>
      </c>
      <c r="CY21" s="636">
        <v>117990</v>
      </c>
      <c r="CZ21" s="636">
        <v>1563366</v>
      </c>
      <c r="DA21" s="636">
        <v>2507285</v>
      </c>
      <c r="DB21" s="636">
        <v>191734</v>
      </c>
      <c r="DC21" s="636">
        <v>117990</v>
      </c>
      <c r="DD21" s="636">
        <v>132739</v>
      </c>
      <c r="DE21" s="636">
        <v>0</v>
      </c>
      <c r="DF21" s="636">
        <v>2920250</v>
      </c>
      <c r="DG21" s="636">
        <v>58995</v>
      </c>
      <c r="DH21" s="636">
        <v>309723</v>
      </c>
      <c r="DI21" s="636">
        <v>14749</v>
      </c>
      <c r="DJ21" s="636">
        <v>383467</v>
      </c>
      <c r="DK21" s="636">
        <v>191734</v>
      </c>
      <c r="DL21" s="636">
        <v>0</v>
      </c>
      <c r="DM21" s="636">
        <v>103241</v>
      </c>
      <c r="DN21" s="636">
        <v>44246</v>
      </c>
      <c r="DO21" s="636">
        <v>29497</v>
      </c>
      <c r="DP21" s="636">
        <v>162236</v>
      </c>
      <c r="DQ21" s="636">
        <v>2477788</v>
      </c>
      <c r="DR21" s="636">
        <v>280226</v>
      </c>
      <c r="DS21" s="636">
        <v>265477</v>
      </c>
      <c r="DT21" s="636">
        <v>368718</v>
      </c>
      <c r="DU21" s="636">
        <v>14749</v>
      </c>
      <c r="DV21" s="636">
        <v>1637110</v>
      </c>
      <c r="DW21" s="636">
        <v>0</v>
      </c>
      <c r="DX21" s="636">
        <v>324472</v>
      </c>
      <c r="DY21" s="636">
        <v>752186</v>
      </c>
      <c r="DZ21" s="636">
        <v>88492</v>
      </c>
      <c r="EA21" s="636">
        <v>575201</v>
      </c>
      <c r="EB21" s="636">
        <v>206482</v>
      </c>
      <c r="EC21" s="636">
        <v>14749</v>
      </c>
      <c r="ED21" s="636">
        <v>221231</v>
      </c>
      <c r="EE21" s="636">
        <v>604698</v>
      </c>
      <c r="EF21" s="636">
        <v>471960</v>
      </c>
      <c r="EG21" s="636">
        <v>206482</v>
      </c>
      <c r="EH21" s="636">
        <v>471960</v>
      </c>
      <c r="EI21" s="636">
        <v>132739</v>
      </c>
      <c r="EJ21" s="636">
        <v>294975</v>
      </c>
      <c r="EK21" s="636">
        <v>0</v>
      </c>
      <c r="EL21" s="636">
        <v>0</v>
      </c>
      <c r="EM21" s="636">
        <v>44246</v>
      </c>
      <c r="EN21" s="636">
        <v>147487</v>
      </c>
      <c r="EO21" s="636">
        <v>1725602</v>
      </c>
      <c r="EP21" s="636">
        <v>412965</v>
      </c>
      <c r="EQ21" s="636">
        <v>132739</v>
      </c>
      <c r="ER21" s="636">
        <v>14749</v>
      </c>
      <c r="ES21" s="636">
        <v>235980</v>
      </c>
      <c r="ET21" s="636">
        <v>58995</v>
      </c>
      <c r="EU21" s="636">
        <v>44246</v>
      </c>
      <c r="EV21" s="636">
        <v>14749</v>
      </c>
      <c r="EW21" s="636">
        <v>1283140</v>
      </c>
      <c r="EX21" s="636">
        <v>309723</v>
      </c>
      <c r="EY21" s="636">
        <v>73744</v>
      </c>
      <c r="EZ21" s="636">
        <v>58995</v>
      </c>
      <c r="FA21" s="636">
        <v>427713</v>
      </c>
      <c r="FB21" s="636">
        <v>250729</v>
      </c>
      <c r="FC21" s="636">
        <v>265477</v>
      </c>
      <c r="FD21" s="636">
        <v>44246</v>
      </c>
      <c r="FE21" s="636">
        <v>589950</v>
      </c>
      <c r="FF21" s="636">
        <v>88492</v>
      </c>
      <c r="FG21" s="636">
        <v>206482</v>
      </c>
      <c r="FH21" s="636">
        <v>427713</v>
      </c>
      <c r="FI21" s="636">
        <v>58995</v>
      </c>
      <c r="FJ21" s="636">
        <v>427713</v>
      </c>
      <c r="FK21" s="636">
        <v>1061909</v>
      </c>
      <c r="FL21" s="636">
        <v>191734</v>
      </c>
      <c r="FM21" s="636">
        <v>206482</v>
      </c>
      <c r="FN21" s="636">
        <v>840678</v>
      </c>
      <c r="FO21" s="636">
        <v>206482</v>
      </c>
      <c r="FP21" s="636">
        <v>516206</v>
      </c>
      <c r="FQ21" s="636">
        <v>44246</v>
      </c>
      <c r="FR21" s="636">
        <v>162236</v>
      </c>
      <c r="FS21" s="636">
        <v>176985</v>
      </c>
      <c r="FT21" s="636">
        <v>4867083</v>
      </c>
      <c r="FU21" s="636">
        <v>0</v>
      </c>
      <c r="FV21" s="636">
        <v>545703</v>
      </c>
      <c r="FW21" s="636">
        <v>73744</v>
      </c>
      <c r="FX21" s="636">
        <v>58995</v>
      </c>
      <c r="FY21" s="636">
        <v>132739</v>
      </c>
      <c r="FZ21" s="636">
        <v>73744</v>
      </c>
      <c r="GA21" s="636">
        <v>117990</v>
      </c>
      <c r="GB21" s="636">
        <v>44246</v>
      </c>
      <c r="GC21" s="636">
        <v>280226</v>
      </c>
      <c r="GD21" s="636">
        <v>162236</v>
      </c>
      <c r="GE21" s="636">
        <v>648944</v>
      </c>
      <c r="GF21" s="636">
        <v>383467</v>
      </c>
      <c r="GG21" s="636">
        <v>73744</v>
      </c>
      <c r="GH21" s="636">
        <v>545703</v>
      </c>
      <c r="GI21" s="636">
        <v>58995</v>
      </c>
      <c r="GJ21" s="636">
        <v>29497</v>
      </c>
      <c r="GK21" s="636">
        <v>1297889</v>
      </c>
      <c r="GL21" s="636">
        <v>44246</v>
      </c>
      <c r="GM21" s="636">
        <v>191734</v>
      </c>
      <c r="GN21" s="636">
        <v>162236</v>
      </c>
      <c r="GO21" s="636">
        <v>14749</v>
      </c>
      <c r="GP21" s="636">
        <v>103241</v>
      </c>
      <c r="GQ21" s="636">
        <v>14749</v>
      </c>
      <c r="GR21" s="636">
        <v>0</v>
      </c>
      <c r="GS21" s="636">
        <v>383467</v>
      </c>
      <c r="GT21" s="636">
        <v>117990</v>
      </c>
      <c r="GU21" s="636">
        <v>147487</v>
      </c>
      <c r="GV21" s="636">
        <v>176985</v>
      </c>
      <c r="GW21" s="636">
        <v>29497</v>
      </c>
      <c r="GX21" s="636">
        <v>147487</v>
      </c>
      <c r="GY21" s="636">
        <v>44246</v>
      </c>
      <c r="GZ21" s="636">
        <v>1076658</v>
      </c>
      <c r="HA21" s="636">
        <v>929170</v>
      </c>
      <c r="HB21" s="636">
        <v>825929</v>
      </c>
      <c r="HC21" s="636">
        <v>58995</v>
      </c>
      <c r="HD21" s="636">
        <v>88492</v>
      </c>
      <c r="HE21" s="636">
        <v>1283140</v>
      </c>
      <c r="HF21" s="636">
        <v>73744</v>
      </c>
      <c r="HG21" s="636">
        <v>44246</v>
      </c>
      <c r="HH21" s="636">
        <v>0</v>
      </c>
      <c r="HI21" s="636">
        <v>29497</v>
      </c>
      <c r="HJ21" s="636">
        <v>1106155</v>
      </c>
      <c r="HK21" s="636">
        <v>103241</v>
      </c>
      <c r="HL21" s="636">
        <v>1342135</v>
      </c>
      <c r="HM21" s="636">
        <v>88492</v>
      </c>
      <c r="HN21" s="636">
        <v>14749</v>
      </c>
      <c r="HO21" s="636">
        <v>235980</v>
      </c>
      <c r="HP21" s="636">
        <v>0</v>
      </c>
      <c r="HQ21" s="636">
        <v>324472</v>
      </c>
      <c r="HR21" s="636">
        <v>280226</v>
      </c>
      <c r="HS21" s="636">
        <v>44246</v>
      </c>
      <c r="HT21" s="636">
        <v>1504371</v>
      </c>
      <c r="HU21" s="636">
        <v>73744</v>
      </c>
      <c r="HV21" s="636">
        <v>14749</v>
      </c>
      <c r="HW21" s="636">
        <v>589950</v>
      </c>
      <c r="HX21" s="636">
        <v>0</v>
      </c>
      <c r="HY21" s="636">
        <v>1666607</v>
      </c>
      <c r="HZ21" s="636">
        <v>221231</v>
      </c>
      <c r="IA21" s="636">
        <v>58995</v>
      </c>
      <c r="IB21" s="636">
        <v>309723</v>
      </c>
      <c r="IC21" s="636">
        <v>619447</v>
      </c>
      <c r="ID21" s="636">
        <v>147487</v>
      </c>
      <c r="IE21" s="636">
        <v>103241</v>
      </c>
      <c r="IF21" s="636">
        <v>44246</v>
      </c>
      <c r="IG21" s="636">
        <v>162236</v>
      </c>
      <c r="IH21" s="636">
        <v>14749</v>
      </c>
      <c r="II21" s="636">
        <v>619447</v>
      </c>
      <c r="IJ21" s="636">
        <v>162236</v>
      </c>
      <c r="IK21" s="636">
        <v>280226</v>
      </c>
      <c r="IL21" s="636">
        <v>14749</v>
      </c>
      <c r="IM21" s="636">
        <v>147487</v>
      </c>
      <c r="IN21" s="636">
        <v>132739</v>
      </c>
      <c r="IO21" s="636">
        <v>0</v>
      </c>
      <c r="IP21" s="636">
        <v>147487</v>
      </c>
      <c r="IQ21" s="636">
        <v>73744</v>
      </c>
      <c r="IR21" s="636">
        <v>663693</v>
      </c>
      <c r="IS21" s="636">
        <v>191734</v>
      </c>
      <c r="IT21" s="636">
        <v>58995</v>
      </c>
      <c r="IU21" s="636">
        <v>44246</v>
      </c>
      <c r="IV21" s="636">
        <v>29497</v>
      </c>
      <c r="IW21" s="636">
        <v>73744</v>
      </c>
      <c r="IX21" s="636">
        <v>5560274</v>
      </c>
      <c r="IY21" s="636">
        <v>29497</v>
      </c>
      <c r="IZ21" s="636">
        <v>88492</v>
      </c>
      <c r="JA21" s="636">
        <v>147487</v>
      </c>
      <c r="JB21" s="636">
        <v>44246</v>
      </c>
      <c r="JC21" s="636">
        <v>117990</v>
      </c>
      <c r="JD21" s="636">
        <v>88492</v>
      </c>
      <c r="JE21" s="636">
        <v>870176</v>
      </c>
      <c r="JF21" s="636">
        <v>4336129</v>
      </c>
      <c r="JG21" s="636">
        <v>44246</v>
      </c>
      <c r="JH21" s="636">
        <v>58995</v>
      </c>
      <c r="JI21" s="636">
        <v>589950</v>
      </c>
      <c r="JJ21" s="636">
        <v>412965</v>
      </c>
      <c r="JK21" s="636">
        <v>353970</v>
      </c>
      <c r="JL21" s="636">
        <v>58995</v>
      </c>
      <c r="JM21" s="636">
        <v>176985</v>
      </c>
      <c r="JN21" s="636">
        <v>14749</v>
      </c>
      <c r="JO21" s="636">
        <v>176985</v>
      </c>
      <c r="JP21" s="636">
        <v>73744</v>
      </c>
      <c r="JQ21" s="636">
        <v>383467</v>
      </c>
      <c r="JR21" s="636">
        <v>2271306</v>
      </c>
      <c r="JS21" s="636">
        <v>309723</v>
      </c>
      <c r="JT21" s="636">
        <v>663693</v>
      </c>
      <c r="JU21" s="636">
        <v>14749</v>
      </c>
      <c r="JV21" s="636">
        <v>88492</v>
      </c>
      <c r="JW21" s="636">
        <v>103241</v>
      </c>
      <c r="JX21" s="636">
        <v>176985</v>
      </c>
      <c r="JY21" s="636">
        <v>73744</v>
      </c>
      <c r="JZ21" s="636">
        <v>486708</v>
      </c>
      <c r="KA21" s="636">
        <v>265477</v>
      </c>
      <c r="KB21" s="636">
        <v>0</v>
      </c>
      <c r="KC21" s="636">
        <v>73744</v>
      </c>
      <c r="KD21" s="636">
        <v>73744</v>
      </c>
      <c r="KE21" s="636">
        <v>221231</v>
      </c>
      <c r="KF21" s="636">
        <v>88492</v>
      </c>
      <c r="KG21" s="636">
        <v>648944</v>
      </c>
      <c r="KH21" s="636">
        <v>796432</v>
      </c>
      <c r="KI21" s="636">
        <v>44246</v>
      </c>
      <c r="KJ21" s="636">
        <v>73744</v>
      </c>
      <c r="KK21" s="636">
        <v>501457</v>
      </c>
    </row>
    <row r="22" spans="1:297" ht="16.5">
      <c r="A22" s="658"/>
      <c r="B22" s="634" t="s">
        <v>662</v>
      </c>
      <c r="C22" s="156">
        <v>96699052</v>
      </c>
      <c r="D22" s="415">
        <f t="shared" si="0"/>
        <v>0</v>
      </c>
      <c r="E22" s="415">
        <f t="shared" si="1"/>
        <v>11609363</v>
      </c>
      <c r="F22" s="636">
        <v>158022</v>
      </c>
      <c r="G22" s="636">
        <v>63209</v>
      </c>
      <c r="H22" s="636">
        <v>168557</v>
      </c>
      <c r="I22" s="636">
        <v>42139</v>
      </c>
      <c r="J22" s="636">
        <v>10535</v>
      </c>
      <c r="K22" s="636">
        <v>73744</v>
      </c>
      <c r="L22" s="636">
        <v>242301</v>
      </c>
      <c r="M22" s="636">
        <v>0</v>
      </c>
      <c r="N22" s="636">
        <v>0</v>
      </c>
      <c r="O22" s="636">
        <v>4772270</v>
      </c>
      <c r="P22" s="636">
        <v>179092</v>
      </c>
      <c r="Q22" s="636">
        <v>73744</v>
      </c>
      <c r="R22" s="636">
        <v>63209</v>
      </c>
      <c r="S22" s="636">
        <v>600484</v>
      </c>
      <c r="T22" s="636">
        <v>231766</v>
      </c>
      <c r="U22" s="636">
        <v>252836</v>
      </c>
      <c r="V22" s="636">
        <v>10535</v>
      </c>
      <c r="W22" s="636">
        <v>0</v>
      </c>
      <c r="X22" s="636">
        <v>400323</v>
      </c>
      <c r="Y22" s="636">
        <v>115883</v>
      </c>
      <c r="Z22" s="636">
        <v>84279</v>
      </c>
      <c r="AA22" s="636">
        <v>252836</v>
      </c>
      <c r="AB22" s="636">
        <v>0</v>
      </c>
      <c r="AC22" s="636">
        <v>210696</v>
      </c>
      <c r="AD22" s="636">
        <v>94813</v>
      </c>
      <c r="AE22" s="636">
        <v>21070</v>
      </c>
      <c r="AF22" s="636">
        <v>11609363</v>
      </c>
      <c r="AG22" s="636">
        <v>3687184</v>
      </c>
      <c r="AH22" s="636">
        <v>0</v>
      </c>
      <c r="AI22" s="636">
        <v>347649</v>
      </c>
      <c r="AJ22" s="636">
        <v>221231</v>
      </c>
      <c r="AK22" s="636">
        <v>21070</v>
      </c>
      <c r="AL22" s="636">
        <v>21070</v>
      </c>
      <c r="AM22" s="636">
        <v>474067</v>
      </c>
      <c r="AN22" s="636">
        <v>126418</v>
      </c>
      <c r="AO22" s="636">
        <v>1148295</v>
      </c>
      <c r="AP22" s="636">
        <v>179092</v>
      </c>
      <c r="AQ22" s="636">
        <v>115883</v>
      </c>
      <c r="AR22" s="636">
        <v>221231</v>
      </c>
      <c r="AS22" s="636">
        <v>10535</v>
      </c>
      <c r="AT22" s="636">
        <v>147487</v>
      </c>
      <c r="AU22" s="636">
        <v>400323</v>
      </c>
      <c r="AV22" s="636">
        <v>31604</v>
      </c>
      <c r="AW22" s="636">
        <v>52674</v>
      </c>
      <c r="AX22" s="636">
        <v>0</v>
      </c>
      <c r="AY22" s="636">
        <v>10535</v>
      </c>
      <c r="AZ22" s="636">
        <v>63209</v>
      </c>
      <c r="BA22" s="636">
        <v>495136</v>
      </c>
      <c r="BB22" s="636">
        <v>221231</v>
      </c>
      <c r="BC22" s="636">
        <v>1474874</v>
      </c>
      <c r="BD22" s="636">
        <v>31604</v>
      </c>
      <c r="BE22" s="636">
        <v>136953</v>
      </c>
      <c r="BF22" s="636">
        <v>84279</v>
      </c>
      <c r="BG22" s="636">
        <v>136953</v>
      </c>
      <c r="BH22" s="636">
        <v>0</v>
      </c>
      <c r="BI22" s="636">
        <v>63209</v>
      </c>
      <c r="BJ22" s="636">
        <v>3128839</v>
      </c>
      <c r="BK22" s="636">
        <v>42139</v>
      </c>
      <c r="BL22" s="636">
        <v>179092</v>
      </c>
      <c r="BM22" s="636">
        <v>832250</v>
      </c>
      <c r="BN22" s="636">
        <v>716367</v>
      </c>
      <c r="BO22" s="636">
        <v>63209</v>
      </c>
      <c r="BP22" s="636">
        <v>611019</v>
      </c>
      <c r="BQ22" s="636">
        <v>316044</v>
      </c>
      <c r="BR22" s="636">
        <v>495136</v>
      </c>
      <c r="BS22" s="636">
        <v>94813</v>
      </c>
      <c r="BT22" s="636">
        <v>294975</v>
      </c>
      <c r="BU22" s="636">
        <v>42139</v>
      </c>
      <c r="BV22" s="636">
        <v>84279</v>
      </c>
      <c r="BW22" s="636">
        <v>21070</v>
      </c>
      <c r="BX22" s="636">
        <v>73744</v>
      </c>
      <c r="BY22" s="636">
        <v>52674</v>
      </c>
      <c r="BZ22" s="636">
        <v>42139</v>
      </c>
      <c r="CA22" s="636">
        <v>10535</v>
      </c>
      <c r="CB22" s="636">
        <v>263370</v>
      </c>
      <c r="CC22" s="636">
        <v>273905</v>
      </c>
      <c r="CD22" s="636">
        <v>84279</v>
      </c>
      <c r="CE22" s="636">
        <v>52674</v>
      </c>
      <c r="CF22" s="636">
        <v>10535</v>
      </c>
      <c r="CG22" s="636">
        <v>558345</v>
      </c>
      <c r="CH22" s="636">
        <v>126418</v>
      </c>
      <c r="CI22" s="636">
        <v>421393</v>
      </c>
      <c r="CJ22" s="636">
        <v>400323</v>
      </c>
      <c r="CK22" s="636">
        <v>263370</v>
      </c>
      <c r="CL22" s="636">
        <v>31604</v>
      </c>
      <c r="CM22" s="636">
        <v>31604</v>
      </c>
      <c r="CN22" s="636">
        <v>632089</v>
      </c>
      <c r="CO22" s="636">
        <v>105348</v>
      </c>
      <c r="CP22" s="636">
        <v>147487</v>
      </c>
      <c r="CQ22" s="636">
        <v>115883</v>
      </c>
      <c r="CR22" s="636">
        <v>10535</v>
      </c>
      <c r="CS22" s="636">
        <v>147487</v>
      </c>
      <c r="CT22" s="636">
        <v>927064</v>
      </c>
      <c r="CU22" s="636">
        <v>63209</v>
      </c>
      <c r="CV22" s="636">
        <v>63209</v>
      </c>
      <c r="CW22" s="636">
        <v>347649</v>
      </c>
      <c r="CX22" s="636">
        <v>73744</v>
      </c>
      <c r="CY22" s="636">
        <v>84279</v>
      </c>
      <c r="CZ22" s="636">
        <v>1116690</v>
      </c>
      <c r="DA22" s="636">
        <v>1790918</v>
      </c>
      <c r="DB22" s="636">
        <v>136953</v>
      </c>
      <c r="DC22" s="636">
        <v>84279</v>
      </c>
      <c r="DD22" s="636">
        <v>94813</v>
      </c>
      <c r="DE22" s="636">
        <v>0</v>
      </c>
      <c r="DF22" s="636">
        <v>2085893</v>
      </c>
      <c r="DG22" s="636">
        <v>42139</v>
      </c>
      <c r="DH22" s="636">
        <v>221231</v>
      </c>
      <c r="DI22" s="636">
        <v>10535</v>
      </c>
      <c r="DJ22" s="636">
        <v>273905</v>
      </c>
      <c r="DK22" s="636">
        <v>136953</v>
      </c>
      <c r="DL22" s="636">
        <v>0</v>
      </c>
      <c r="DM22" s="636">
        <v>73744</v>
      </c>
      <c r="DN22" s="636">
        <v>31604</v>
      </c>
      <c r="DO22" s="636">
        <v>21070</v>
      </c>
      <c r="DP22" s="636">
        <v>115883</v>
      </c>
      <c r="DQ22" s="636">
        <v>1769849</v>
      </c>
      <c r="DR22" s="636">
        <v>200161</v>
      </c>
      <c r="DS22" s="636">
        <v>189627</v>
      </c>
      <c r="DT22" s="636">
        <v>263370</v>
      </c>
      <c r="DU22" s="636">
        <v>10535</v>
      </c>
      <c r="DV22" s="636">
        <v>1169364</v>
      </c>
      <c r="DW22" s="636">
        <v>0</v>
      </c>
      <c r="DX22" s="636">
        <v>231766</v>
      </c>
      <c r="DY22" s="636">
        <v>537275</v>
      </c>
      <c r="DZ22" s="636">
        <v>63209</v>
      </c>
      <c r="EA22" s="636">
        <v>410858</v>
      </c>
      <c r="EB22" s="636">
        <v>147487</v>
      </c>
      <c r="EC22" s="636">
        <v>10535</v>
      </c>
      <c r="ED22" s="636">
        <v>158022</v>
      </c>
      <c r="EE22" s="636">
        <v>431927</v>
      </c>
      <c r="EF22" s="636">
        <v>337114</v>
      </c>
      <c r="EG22" s="636">
        <v>147487</v>
      </c>
      <c r="EH22" s="636">
        <v>337114</v>
      </c>
      <c r="EI22" s="636">
        <v>94813</v>
      </c>
      <c r="EJ22" s="636">
        <v>210696</v>
      </c>
      <c r="EK22" s="636">
        <v>0</v>
      </c>
      <c r="EL22" s="636">
        <v>0</v>
      </c>
      <c r="EM22" s="636">
        <v>31604</v>
      </c>
      <c r="EN22" s="636">
        <v>105348</v>
      </c>
      <c r="EO22" s="636">
        <v>1232573</v>
      </c>
      <c r="EP22" s="636">
        <v>294975</v>
      </c>
      <c r="EQ22" s="636">
        <v>94813</v>
      </c>
      <c r="ER22" s="636">
        <v>10535</v>
      </c>
      <c r="ES22" s="636">
        <v>168557</v>
      </c>
      <c r="ET22" s="636">
        <v>42139</v>
      </c>
      <c r="EU22" s="636">
        <v>31604</v>
      </c>
      <c r="EV22" s="636">
        <v>10535</v>
      </c>
      <c r="EW22" s="636">
        <v>916529</v>
      </c>
      <c r="EX22" s="636">
        <v>221231</v>
      </c>
      <c r="EY22" s="636">
        <v>52674</v>
      </c>
      <c r="EZ22" s="636">
        <v>42139</v>
      </c>
      <c r="FA22" s="636">
        <v>305510</v>
      </c>
      <c r="FB22" s="636">
        <v>179092</v>
      </c>
      <c r="FC22" s="636">
        <v>189627</v>
      </c>
      <c r="FD22" s="636">
        <v>31604</v>
      </c>
      <c r="FE22" s="636">
        <v>421393</v>
      </c>
      <c r="FF22" s="636">
        <v>63209</v>
      </c>
      <c r="FG22" s="636">
        <v>147487</v>
      </c>
      <c r="FH22" s="636">
        <v>305510</v>
      </c>
      <c r="FI22" s="636">
        <v>42139</v>
      </c>
      <c r="FJ22" s="636">
        <v>305510</v>
      </c>
      <c r="FK22" s="636">
        <v>758507</v>
      </c>
      <c r="FL22" s="636">
        <v>136953</v>
      </c>
      <c r="FM22" s="636">
        <v>147487</v>
      </c>
      <c r="FN22" s="636">
        <v>600484</v>
      </c>
      <c r="FO22" s="636">
        <v>147487</v>
      </c>
      <c r="FP22" s="636">
        <v>368718</v>
      </c>
      <c r="FQ22" s="636">
        <v>31604</v>
      </c>
      <c r="FR22" s="636">
        <v>115883</v>
      </c>
      <c r="FS22" s="636">
        <v>126418</v>
      </c>
      <c r="FT22" s="636">
        <v>3476488</v>
      </c>
      <c r="FU22" s="636">
        <v>0</v>
      </c>
      <c r="FV22" s="636">
        <v>389788</v>
      </c>
      <c r="FW22" s="636">
        <v>52674</v>
      </c>
      <c r="FX22" s="636">
        <v>42139</v>
      </c>
      <c r="FY22" s="636">
        <v>94813</v>
      </c>
      <c r="FZ22" s="636">
        <v>52674</v>
      </c>
      <c r="GA22" s="636">
        <v>84279</v>
      </c>
      <c r="GB22" s="636">
        <v>31604</v>
      </c>
      <c r="GC22" s="636">
        <v>200161</v>
      </c>
      <c r="GD22" s="636">
        <v>115883</v>
      </c>
      <c r="GE22" s="636">
        <v>463532</v>
      </c>
      <c r="GF22" s="636">
        <v>273905</v>
      </c>
      <c r="GG22" s="636">
        <v>52674</v>
      </c>
      <c r="GH22" s="636">
        <v>389788</v>
      </c>
      <c r="GI22" s="636">
        <v>42139</v>
      </c>
      <c r="GJ22" s="636">
        <v>21070</v>
      </c>
      <c r="GK22" s="636">
        <v>927064</v>
      </c>
      <c r="GL22" s="636">
        <v>31604</v>
      </c>
      <c r="GM22" s="636">
        <v>136953</v>
      </c>
      <c r="GN22" s="636">
        <v>115883</v>
      </c>
      <c r="GO22" s="636">
        <v>10535</v>
      </c>
      <c r="GP22" s="636">
        <v>73744</v>
      </c>
      <c r="GQ22" s="636">
        <v>10535</v>
      </c>
      <c r="GR22" s="636">
        <v>0</v>
      </c>
      <c r="GS22" s="636">
        <v>273905</v>
      </c>
      <c r="GT22" s="636">
        <v>84279</v>
      </c>
      <c r="GU22" s="636">
        <v>105348</v>
      </c>
      <c r="GV22" s="636">
        <v>126418</v>
      </c>
      <c r="GW22" s="636">
        <v>21070</v>
      </c>
      <c r="GX22" s="636">
        <v>105348</v>
      </c>
      <c r="GY22" s="636">
        <v>31604</v>
      </c>
      <c r="GZ22" s="636">
        <v>769041</v>
      </c>
      <c r="HA22" s="636">
        <v>663693</v>
      </c>
      <c r="HB22" s="636">
        <v>589950</v>
      </c>
      <c r="HC22" s="636">
        <v>42139</v>
      </c>
      <c r="HD22" s="636">
        <v>63209</v>
      </c>
      <c r="HE22" s="636">
        <v>916529</v>
      </c>
      <c r="HF22" s="636">
        <v>52674</v>
      </c>
      <c r="HG22" s="636">
        <v>31604</v>
      </c>
      <c r="HH22" s="636">
        <v>0</v>
      </c>
      <c r="HI22" s="636">
        <v>21070</v>
      </c>
      <c r="HJ22" s="636">
        <v>790111</v>
      </c>
      <c r="HK22" s="636">
        <v>73744</v>
      </c>
      <c r="HL22" s="636">
        <v>958668</v>
      </c>
      <c r="HM22" s="636">
        <v>63209</v>
      </c>
      <c r="HN22" s="636">
        <v>10535</v>
      </c>
      <c r="HO22" s="636">
        <v>168557</v>
      </c>
      <c r="HP22" s="636">
        <v>0</v>
      </c>
      <c r="HQ22" s="636">
        <v>231766</v>
      </c>
      <c r="HR22" s="636">
        <v>200161</v>
      </c>
      <c r="HS22" s="636">
        <v>31604</v>
      </c>
      <c r="HT22" s="636">
        <v>1074551</v>
      </c>
      <c r="HU22" s="636">
        <v>52674</v>
      </c>
      <c r="HV22" s="636">
        <v>10535</v>
      </c>
      <c r="HW22" s="636">
        <v>421393</v>
      </c>
      <c r="HX22" s="636">
        <v>0</v>
      </c>
      <c r="HY22" s="636">
        <v>1190434</v>
      </c>
      <c r="HZ22" s="636">
        <v>158022</v>
      </c>
      <c r="IA22" s="636">
        <v>42139</v>
      </c>
      <c r="IB22" s="636">
        <v>221231</v>
      </c>
      <c r="IC22" s="636">
        <v>442462</v>
      </c>
      <c r="ID22" s="636">
        <v>105348</v>
      </c>
      <c r="IE22" s="636">
        <v>73744</v>
      </c>
      <c r="IF22" s="636">
        <v>31604</v>
      </c>
      <c r="IG22" s="636">
        <v>115883</v>
      </c>
      <c r="IH22" s="636">
        <v>10535</v>
      </c>
      <c r="II22" s="636">
        <v>442462</v>
      </c>
      <c r="IJ22" s="636">
        <v>115883</v>
      </c>
      <c r="IK22" s="636">
        <v>200161</v>
      </c>
      <c r="IL22" s="636">
        <v>10535</v>
      </c>
      <c r="IM22" s="636">
        <v>105348</v>
      </c>
      <c r="IN22" s="636">
        <v>94813</v>
      </c>
      <c r="IO22" s="636">
        <v>0</v>
      </c>
      <c r="IP22" s="636">
        <v>105348</v>
      </c>
      <c r="IQ22" s="636">
        <v>52674</v>
      </c>
      <c r="IR22" s="636">
        <v>474067</v>
      </c>
      <c r="IS22" s="636">
        <v>136953</v>
      </c>
      <c r="IT22" s="636">
        <v>42139</v>
      </c>
      <c r="IU22" s="636">
        <v>31604</v>
      </c>
      <c r="IV22" s="636">
        <v>21070</v>
      </c>
      <c r="IW22" s="636">
        <v>52674</v>
      </c>
      <c r="IX22" s="636">
        <v>3971624</v>
      </c>
      <c r="IY22" s="636">
        <v>21070</v>
      </c>
      <c r="IZ22" s="636">
        <v>63209</v>
      </c>
      <c r="JA22" s="636">
        <v>105348</v>
      </c>
      <c r="JB22" s="636">
        <v>31604</v>
      </c>
      <c r="JC22" s="636">
        <v>84279</v>
      </c>
      <c r="JD22" s="636">
        <v>63209</v>
      </c>
      <c r="JE22" s="636">
        <v>621554</v>
      </c>
      <c r="JF22" s="636">
        <v>3097235</v>
      </c>
      <c r="JG22" s="636">
        <v>31604</v>
      </c>
      <c r="JH22" s="636">
        <v>42139</v>
      </c>
      <c r="JI22" s="636">
        <v>421393</v>
      </c>
      <c r="JJ22" s="636">
        <v>294975</v>
      </c>
      <c r="JK22" s="636">
        <v>252836</v>
      </c>
      <c r="JL22" s="636">
        <v>42139</v>
      </c>
      <c r="JM22" s="636">
        <v>126418</v>
      </c>
      <c r="JN22" s="636">
        <v>10535</v>
      </c>
      <c r="JO22" s="636">
        <v>126418</v>
      </c>
      <c r="JP22" s="636">
        <v>52674</v>
      </c>
      <c r="JQ22" s="636">
        <v>273905</v>
      </c>
      <c r="JR22" s="636">
        <v>1622361</v>
      </c>
      <c r="JS22" s="636">
        <v>221231</v>
      </c>
      <c r="JT22" s="636">
        <v>474067</v>
      </c>
      <c r="JU22" s="636">
        <v>10535</v>
      </c>
      <c r="JV22" s="636">
        <v>63209</v>
      </c>
      <c r="JW22" s="636">
        <v>73744</v>
      </c>
      <c r="JX22" s="636">
        <v>126418</v>
      </c>
      <c r="JY22" s="636">
        <v>52674</v>
      </c>
      <c r="JZ22" s="636">
        <v>347649</v>
      </c>
      <c r="KA22" s="636">
        <v>189627</v>
      </c>
      <c r="KB22" s="636">
        <v>0</v>
      </c>
      <c r="KC22" s="636">
        <v>52674</v>
      </c>
      <c r="KD22" s="636">
        <v>52674</v>
      </c>
      <c r="KE22" s="636">
        <v>158022</v>
      </c>
      <c r="KF22" s="636">
        <v>63209</v>
      </c>
      <c r="KG22" s="636">
        <v>463532</v>
      </c>
      <c r="KH22" s="636">
        <v>568880</v>
      </c>
      <c r="KI22" s="636">
        <v>31604</v>
      </c>
      <c r="KJ22" s="636">
        <v>52674</v>
      </c>
      <c r="KK22" s="636">
        <v>358184</v>
      </c>
    </row>
    <row r="23" spans="1:297" ht="16.5">
      <c r="A23" s="658"/>
      <c r="B23" s="634" t="s">
        <v>663</v>
      </c>
      <c r="C23" s="156">
        <v>95721889</v>
      </c>
      <c r="D23" s="415">
        <f t="shared" si="0"/>
        <v>0</v>
      </c>
      <c r="E23" s="415">
        <f t="shared" si="1"/>
        <v>16491215</v>
      </c>
      <c r="F23" s="636">
        <v>229594</v>
      </c>
      <c r="G23" s="636">
        <v>4750</v>
      </c>
      <c r="H23" s="636">
        <v>71253</v>
      </c>
      <c r="I23" s="636">
        <v>0</v>
      </c>
      <c r="J23" s="636">
        <v>0</v>
      </c>
      <c r="K23" s="636">
        <v>0</v>
      </c>
      <c r="L23" s="636">
        <v>0</v>
      </c>
      <c r="M23" s="636">
        <v>0</v>
      </c>
      <c r="N23" s="636">
        <v>0</v>
      </c>
      <c r="O23" s="636">
        <v>16491215</v>
      </c>
      <c r="P23" s="636">
        <v>109255</v>
      </c>
      <c r="Q23" s="636">
        <v>0</v>
      </c>
      <c r="R23" s="636">
        <v>1583</v>
      </c>
      <c r="S23" s="636">
        <v>270763</v>
      </c>
      <c r="T23" s="636">
        <v>0</v>
      </c>
      <c r="U23" s="636">
        <v>53836</v>
      </c>
      <c r="V23" s="636">
        <v>0</v>
      </c>
      <c r="W23" s="636">
        <v>0</v>
      </c>
      <c r="X23" s="636">
        <v>475023</v>
      </c>
      <c r="Y23" s="636">
        <v>23751</v>
      </c>
      <c r="Z23" s="636">
        <v>142507</v>
      </c>
      <c r="AA23" s="636">
        <v>25335</v>
      </c>
      <c r="AB23" s="636">
        <v>0</v>
      </c>
      <c r="AC23" s="636">
        <v>0</v>
      </c>
      <c r="AD23" s="636">
        <v>45919</v>
      </c>
      <c r="AE23" s="636">
        <v>9500</v>
      </c>
      <c r="AF23" s="636">
        <v>13071050</v>
      </c>
      <c r="AG23" s="636">
        <v>9296200</v>
      </c>
      <c r="AH23" s="636">
        <v>57003</v>
      </c>
      <c r="AI23" s="636">
        <v>140923</v>
      </c>
      <c r="AJ23" s="636">
        <v>58586</v>
      </c>
      <c r="AK23" s="636">
        <v>0</v>
      </c>
      <c r="AL23" s="636">
        <v>0</v>
      </c>
      <c r="AM23" s="636">
        <v>805956</v>
      </c>
      <c r="AN23" s="636">
        <v>0</v>
      </c>
      <c r="AO23" s="636">
        <v>1634079</v>
      </c>
      <c r="AP23" s="636">
        <v>152007</v>
      </c>
      <c r="AQ23" s="636">
        <v>0</v>
      </c>
      <c r="AR23" s="636">
        <v>196343</v>
      </c>
      <c r="AS23" s="636">
        <v>20584</v>
      </c>
      <c r="AT23" s="636">
        <v>63336</v>
      </c>
      <c r="AU23" s="636">
        <v>201093</v>
      </c>
      <c r="AV23" s="636">
        <v>3167</v>
      </c>
      <c r="AW23" s="636">
        <v>63336</v>
      </c>
      <c r="AX23" s="636">
        <v>19001</v>
      </c>
      <c r="AY23" s="636">
        <v>6334</v>
      </c>
      <c r="AZ23" s="636">
        <v>7917</v>
      </c>
      <c r="BA23" s="636">
        <v>250179</v>
      </c>
      <c r="BB23" s="636">
        <v>72837</v>
      </c>
      <c r="BC23" s="636">
        <v>2485954</v>
      </c>
      <c r="BD23" s="636">
        <v>9500</v>
      </c>
      <c r="BE23" s="636">
        <v>57003</v>
      </c>
      <c r="BF23" s="636">
        <v>289764</v>
      </c>
      <c r="BG23" s="636">
        <v>9500</v>
      </c>
      <c r="BH23" s="636">
        <v>0</v>
      </c>
      <c r="BI23" s="636">
        <v>0</v>
      </c>
      <c r="BJ23" s="636">
        <v>2156604</v>
      </c>
      <c r="BK23" s="636">
        <v>0</v>
      </c>
      <c r="BL23" s="636">
        <v>228011</v>
      </c>
      <c r="BM23" s="636">
        <v>1105220</v>
      </c>
      <c r="BN23" s="636">
        <v>55419</v>
      </c>
      <c r="BO23" s="636">
        <v>0</v>
      </c>
      <c r="BP23" s="636">
        <v>1292063</v>
      </c>
      <c r="BQ23" s="636">
        <v>49086</v>
      </c>
      <c r="BR23" s="636">
        <v>77587</v>
      </c>
      <c r="BS23" s="636">
        <v>44335</v>
      </c>
      <c r="BT23" s="636">
        <v>389519</v>
      </c>
      <c r="BU23" s="636">
        <v>0</v>
      </c>
      <c r="BV23" s="636">
        <v>33252</v>
      </c>
      <c r="BW23" s="636">
        <v>0</v>
      </c>
      <c r="BX23" s="636">
        <v>91838</v>
      </c>
      <c r="BY23" s="636">
        <v>22168</v>
      </c>
      <c r="BZ23" s="636">
        <v>7917</v>
      </c>
      <c r="CA23" s="636">
        <v>115589</v>
      </c>
      <c r="CB23" s="636">
        <v>50669</v>
      </c>
      <c r="CC23" s="636">
        <v>593779</v>
      </c>
      <c r="CD23" s="636">
        <v>83921</v>
      </c>
      <c r="CE23" s="636">
        <v>0</v>
      </c>
      <c r="CF23" s="636">
        <v>0</v>
      </c>
      <c r="CG23" s="636">
        <v>498774</v>
      </c>
      <c r="CH23" s="636">
        <v>3167</v>
      </c>
      <c r="CI23" s="636">
        <v>36418</v>
      </c>
      <c r="CJ23" s="636">
        <v>690367</v>
      </c>
      <c r="CK23" s="636">
        <v>11084</v>
      </c>
      <c r="CL23" s="636">
        <v>22168</v>
      </c>
      <c r="CM23" s="636">
        <v>0</v>
      </c>
      <c r="CN23" s="636">
        <v>818623</v>
      </c>
      <c r="CO23" s="636">
        <v>235928</v>
      </c>
      <c r="CP23" s="636">
        <v>41169</v>
      </c>
      <c r="CQ23" s="636">
        <v>22168</v>
      </c>
      <c r="CR23" s="636">
        <v>0</v>
      </c>
      <c r="CS23" s="636">
        <v>22168</v>
      </c>
      <c r="CT23" s="636">
        <v>1032383</v>
      </c>
      <c r="CU23" s="636">
        <v>0</v>
      </c>
      <c r="CV23" s="636">
        <v>22168</v>
      </c>
      <c r="CW23" s="636">
        <v>0</v>
      </c>
      <c r="CX23" s="636">
        <v>0</v>
      </c>
      <c r="CY23" s="636">
        <v>0</v>
      </c>
      <c r="CZ23" s="636">
        <v>701451</v>
      </c>
      <c r="DA23" s="636">
        <v>653948</v>
      </c>
      <c r="DB23" s="636">
        <v>175759</v>
      </c>
      <c r="DC23" s="636">
        <v>28501</v>
      </c>
      <c r="DD23" s="636">
        <v>22168</v>
      </c>
      <c r="DE23" s="636">
        <v>0</v>
      </c>
      <c r="DF23" s="636">
        <v>2690214</v>
      </c>
      <c r="DG23" s="636">
        <v>4750</v>
      </c>
      <c r="DH23" s="636">
        <v>91838</v>
      </c>
      <c r="DI23" s="636">
        <v>1583</v>
      </c>
      <c r="DJ23" s="636">
        <v>186842</v>
      </c>
      <c r="DK23" s="636">
        <v>79171</v>
      </c>
      <c r="DL23" s="636">
        <v>0</v>
      </c>
      <c r="DM23" s="636">
        <v>61753</v>
      </c>
      <c r="DN23" s="636">
        <v>0</v>
      </c>
      <c r="DO23" s="636">
        <v>68087</v>
      </c>
      <c r="DP23" s="636">
        <v>49086</v>
      </c>
      <c r="DQ23" s="636">
        <v>1896925</v>
      </c>
      <c r="DR23" s="636">
        <v>0</v>
      </c>
      <c r="DS23" s="636">
        <v>185259</v>
      </c>
      <c r="DT23" s="636">
        <v>41169</v>
      </c>
      <c r="DU23" s="636">
        <v>80754</v>
      </c>
      <c r="DV23" s="636">
        <v>1925427</v>
      </c>
      <c r="DW23" s="636">
        <v>4750</v>
      </c>
      <c r="DX23" s="636">
        <v>120339</v>
      </c>
      <c r="DY23" s="636">
        <v>0</v>
      </c>
      <c r="DZ23" s="636">
        <v>0</v>
      </c>
      <c r="EA23" s="636">
        <v>0</v>
      </c>
      <c r="EB23" s="636">
        <v>7917</v>
      </c>
      <c r="EC23" s="636">
        <v>0</v>
      </c>
      <c r="ED23" s="636">
        <v>353100</v>
      </c>
      <c r="EE23" s="636">
        <v>87088</v>
      </c>
      <c r="EF23" s="636">
        <v>0</v>
      </c>
      <c r="EG23" s="636">
        <v>131423</v>
      </c>
      <c r="EH23" s="636">
        <v>277097</v>
      </c>
      <c r="EI23" s="636">
        <v>23751</v>
      </c>
      <c r="EJ23" s="636">
        <v>213760</v>
      </c>
      <c r="EK23" s="636">
        <v>0</v>
      </c>
      <c r="EL23" s="636">
        <v>17418</v>
      </c>
      <c r="EM23" s="636">
        <v>49086</v>
      </c>
      <c r="EN23" s="636">
        <v>0</v>
      </c>
      <c r="EO23" s="636">
        <v>456022</v>
      </c>
      <c r="EP23" s="636">
        <v>96588</v>
      </c>
      <c r="EQ23" s="636">
        <v>57003</v>
      </c>
      <c r="ER23" s="636">
        <v>0</v>
      </c>
      <c r="ES23" s="636">
        <v>0</v>
      </c>
      <c r="ET23" s="636">
        <v>0</v>
      </c>
      <c r="EU23" s="636">
        <v>0</v>
      </c>
      <c r="EV23" s="636">
        <v>0</v>
      </c>
      <c r="EW23" s="636">
        <v>790122</v>
      </c>
      <c r="EX23" s="636">
        <v>6334</v>
      </c>
      <c r="EY23" s="636">
        <v>0</v>
      </c>
      <c r="EZ23" s="636">
        <v>0</v>
      </c>
      <c r="FA23" s="636">
        <v>139340</v>
      </c>
      <c r="FB23" s="636">
        <v>0</v>
      </c>
      <c r="FC23" s="636">
        <v>3167</v>
      </c>
      <c r="FD23" s="636">
        <v>0</v>
      </c>
      <c r="FE23" s="636">
        <v>231178</v>
      </c>
      <c r="FF23" s="636">
        <v>76004</v>
      </c>
      <c r="FG23" s="636">
        <v>0</v>
      </c>
      <c r="FH23" s="636">
        <v>210594</v>
      </c>
      <c r="FI23" s="636">
        <v>7917</v>
      </c>
      <c r="FJ23" s="636">
        <v>14251</v>
      </c>
      <c r="FK23" s="636">
        <v>281847</v>
      </c>
      <c r="FL23" s="636">
        <v>0</v>
      </c>
      <c r="FM23" s="636">
        <v>79171</v>
      </c>
      <c r="FN23" s="636">
        <v>286597</v>
      </c>
      <c r="FO23" s="636">
        <v>418020</v>
      </c>
      <c r="FP23" s="636">
        <v>519358</v>
      </c>
      <c r="FQ23" s="636">
        <v>0</v>
      </c>
      <c r="FR23" s="636">
        <v>11084</v>
      </c>
      <c r="FS23" s="636">
        <v>31668</v>
      </c>
      <c r="FT23" s="636">
        <v>1706916</v>
      </c>
      <c r="FU23" s="636">
        <v>0</v>
      </c>
      <c r="FV23" s="636">
        <v>39585</v>
      </c>
      <c r="FW23" s="636">
        <v>0</v>
      </c>
      <c r="FX23" s="636">
        <v>0</v>
      </c>
      <c r="FY23" s="636">
        <v>0</v>
      </c>
      <c r="FZ23" s="636">
        <v>0</v>
      </c>
      <c r="GA23" s="636">
        <v>0</v>
      </c>
      <c r="GB23" s="636">
        <v>0</v>
      </c>
      <c r="GC23" s="636">
        <v>395853</v>
      </c>
      <c r="GD23" s="636">
        <v>0</v>
      </c>
      <c r="GE23" s="636">
        <v>1390234</v>
      </c>
      <c r="GF23" s="636">
        <v>12667</v>
      </c>
      <c r="GG23" s="636">
        <v>0</v>
      </c>
      <c r="GH23" s="636">
        <v>22168</v>
      </c>
      <c r="GI23" s="636">
        <v>0</v>
      </c>
      <c r="GJ23" s="636">
        <v>0</v>
      </c>
      <c r="GK23" s="636">
        <v>669782</v>
      </c>
      <c r="GL23" s="636">
        <v>0</v>
      </c>
      <c r="GM23" s="636">
        <v>14251</v>
      </c>
      <c r="GN23" s="636">
        <v>64920</v>
      </c>
      <c r="GO23" s="636">
        <v>0</v>
      </c>
      <c r="GP23" s="636">
        <v>0</v>
      </c>
      <c r="GQ23" s="636">
        <v>58586</v>
      </c>
      <c r="GR23" s="636">
        <v>0</v>
      </c>
      <c r="GS23" s="636">
        <v>14251</v>
      </c>
      <c r="GT23" s="636">
        <v>0</v>
      </c>
      <c r="GU23" s="636">
        <v>4750</v>
      </c>
      <c r="GV23" s="636">
        <v>41169</v>
      </c>
      <c r="GW23" s="636">
        <v>0</v>
      </c>
      <c r="GX23" s="636">
        <v>45919</v>
      </c>
      <c r="GY23" s="636">
        <v>20584</v>
      </c>
      <c r="GZ23" s="636">
        <v>804372</v>
      </c>
      <c r="HA23" s="636">
        <v>598529</v>
      </c>
      <c r="HB23" s="636">
        <v>414853</v>
      </c>
      <c r="HC23" s="636">
        <v>0</v>
      </c>
      <c r="HD23" s="636">
        <v>9500</v>
      </c>
      <c r="HE23" s="636">
        <v>577945</v>
      </c>
      <c r="HF23" s="636">
        <v>44335</v>
      </c>
      <c r="HG23" s="636">
        <v>0</v>
      </c>
      <c r="HH23" s="636">
        <v>0</v>
      </c>
      <c r="HI23" s="636">
        <v>6334</v>
      </c>
      <c r="HJ23" s="636">
        <v>606446</v>
      </c>
      <c r="HK23" s="636">
        <v>31668</v>
      </c>
      <c r="HL23" s="636">
        <v>1128971</v>
      </c>
      <c r="HM23" s="636">
        <v>14251</v>
      </c>
      <c r="HN23" s="636">
        <v>23751</v>
      </c>
      <c r="HO23" s="636">
        <v>0</v>
      </c>
      <c r="HP23" s="636">
        <v>0</v>
      </c>
      <c r="HQ23" s="636">
        <v>218511</v>
      </c>
      <c r="HR23" s="636">
        <v>6334</v>
      </c>
      <c r="HS23" s="636">
        <v>45919</v>
      </c>
      <c r="HT23" s="636">
        <v>717285</v>
      </c>
      <c r="HU23" s="636">
        <v>53836</v>
      </c>
      <c r="HV23" s="636">
        <v>0</v>
      </c>
      <c r="HW23" s="636">
        <v>364184</v>
      </c>
      <c r="HX23" s="636">
        <v>0</v>
      </c>
      <c r="HY23" s="636">
        <v>783788</v>
      </c>
      <c r="HZ23" s="636">
        <v>7917</v>
      </c>
      <c r="IA23" s="636">
        <v>0</v>
      </c>
      <c r="IB23" s="636">
        <v>0</v>
      </c>
      <c r="IC23" s="636">
        <v>26918</v>
      </c>
      <c r="ID23" s="636">
        <v>0</v>
      </c>
      <c r="IE23" s="636">
        <v>218511</v>
      </c>
      <c r="IF23" s="636">
        <v>14251</v>
      </c>
      <c r="IG23" s="636">
        <v>7917</v>
      </c>
      <c r="IH23" s="636">
        <v>0</v>
      </c>
      <c r="II23" s="636">
        <v>0</v>
      </c>
      <c r="IJ23" s="636">
        <v>34835</v>
      </c>
      <c r="IK23" s="636">
        <v>139340</v>
      </c>
      <c r="IL23" s="636">
        <v>0</v>
      </c>
      <c r="IM23" s="636">
        <v>120339</v>
      </c>
      <c r="IN23" s="636">
        <v>33252</v>
      </c>
      <c r="IO23" s="636">
        <v>3167</v>
      </c>
      <c r="IP23" s="636">
        <v>80754</v>
      </c>
      <c r="IQ23" s="636">
        <v>0</v>
      </c>
      <c r="IR23" s="636">
        <v>63336</v>
      </c>
      <c r="IS23" s="636">
        <v>58586</v>
      </c>
      <c r="IT23" s="636">
        <v>26918</v>
      </c>
      <c r="IU23" s="636">
        <v>0</v>
      </c>
      <c r="IV23" s="636">
        <v>0</v>
      </c>
      <c r="IW23" s="636">
        <v>17418</v>
      </c>
      <c r="IX23" s="636">
        <v>4028195</v>
      </c>
      <c r="IY23" s="636">
        <v>0</v>
      </c>
      <c r="IZ23" s="636">
        <v>55419</v>
      </c>
      <c r="JA23" s="636">
        <v>30085</v>
      </c>
      <c r="JB23" s="636">
        <v>0</v>
      </c>
      <c r="JC23" s="636">
        <v>17418</v>
      </c>
      <c r="JD23" s="636">
        <v>12667</v>
      </c>
      <c r="JE23" s="636">
        <v>234345</v>
      </c>
      <c r="JF23" s="636">
        <v>3847686</v>
      </c>
      <c r="JG23" s="636">
        <v>12667</v>
      </c>
      <c r="JH23" s="636">
        <v>0</v>
      </c>
      <c r="JI23" s="636">
        <v>416437</v>
      </c>
      <c r="JJ23" s="636">
        <v>11084</v>
      </c>
      <c r="JK23" s="636">
        <v>50669</v>
      </c>
      <c r="JL23" s="636">
        <v>38002</v>
      </c>
      <c r="JM23" s="636">
        <v>11084</v>
      </c>
      <c r="JN23" s="636">
        <v>0</v>
      </c>
      <c r="JO23" s="636">
        <v>0</v>
      </c>
      <c r="JP23" s="636">
        <v>281847</v>
      </c>
      <c r="JQ23" s="636">
        <v>285014</v>
      </c>
      <c r="JR23" s="636">
        <v>2519205</v>
      </c>
      <c r="JS23" s="636">
        <v>148841</v>
      </c>
      <c r="JT23" s="636">
        <v>174175</v>
      </c>
      <c r="JU23" s="636">
        <v>19001</v>
      </c>
      <c r="JV23" s="636">
        <v>14251</v>
      </c>
      <c r="JW23" s="636">
        <v>12667</v>
      </c>
      <c r="JX23" s="636">
        <v>0</v>
      </c>
      <c r="JY23" s="636">
        <v>30085</v>
      </c>
      <c r="JZ23" s="636">
        <v>183676</v>
      </c>
      <c r="KA23" s="636">
        <v>30085</v>
      </c>
      <c r="KB23" s="636">
        <v>0</v>
      </c>
      <c r="KC23" s="636">
        <v>23751</v>
      </c>
      <c r="KD23" s="636">
        <v>34835</v>
      </c>
      <c r="KE23" s="636">
        <v>318265</v>
      </c>
      <c r="KF23" s="636">
        <v>47502</v>
      </c>
      <c r="KG23" s="636">
        <v>39585</v>
      </c>
      <c r="KH23" s="636">
        <v>22168</v>
      </c>
      <c r="KI23" s="636">
        <v>0</v>
      </c>
      <c r="KJ23" s="636">
        <v>11084</v>
      </c>
      <c r="KK23" s="636">
        <v>228011</v>
      </c>
    </row>
    <row r="24" spans="1:297" ht="30.75">
      <c r="A24" s="658"/>
      <c r="B24" s="634" t="s">
        <v>664</v>
      </c>
      <c r="C24" s="156">
        <v>45337125</v>
      </c>
      <c r="D24" s="415">
        <f t="shared" si="0"/>
        <v>0</v>
      </c>
      <c r="E24" s="415">
        <f t="shared" si="1"/>
        <v>4183874</v>
      </c>
      <c r="F24" s="636">
        <v>94551</v>
      </c>
      <c r="G24" s="636">
        <v>0</v>
      </c>
      <c r="H24" s="636">
        <v>0</v>
      </c>
      <c r="I24" s="636">
        <v>0</v>
      </c>
      <c r="J24" s="636">
        <v>0</v>
      </c>
      <c r="K24" s="636">
        <v>0</v>
      </c>
      <c r="L24" s="636">
        <v>94551</v>
      </c>
      <c r="M24" s="636">
        <v>0</v>
      </c>
      <c r="N24" s="636">
        <v>0</v>
      </c>
      <c r="O24" s="636">
        <v>4183874</v>
      </c>
      <c r="P24" s="636">
        <v>47275</v>
      </c>
      <c r="Q24" s="636">
        <v>70913</v>
      </c>
      <c r="R24" s="636">
        <v>0</v>
      </c>
      <c r="S24" s="636">
        <v>70913</v>
      </c>
      <c r="T24" s="636">
        <v>0</v>
      </c>
      <c r="U24" s="636">
        <v>70913</v>
      </c>
      <c r="V24" s="636">
        <v>0</v>
      </c>
      <c r="W24" s="636">
        <v>0</v>
      </c>
      <c r="X24" s="636">
        <v>47275</v>
      </c>
      <c r="Y24" s="636">
        <v>0</v>
      </c>
      <c r="Z24" s="636">
        <v>0</v>
      </c>
      <c r="AA24" s="636">
        <v>165464</v>
      </c>
      <c r="AB24" s="636">
        <v>0</v>
      </c>
      <c r="AC24" s="636">
        <v>0</v>
      </c>
      <c r="AD24" s="636">
        <v>23638</v>
      </c>
      <c r="AE24" s="636">
        <v>0</v>
      </c>
      <c r="AF24" s="636">
        <v>2647423</v>
      </c>
      <c r="AG24" s="636">
        <v>3663844</v>
      </c>
      <c r="AH24" s="636">
        <v>0</v>
      </c>
      <c r="AI24" s="636">
        <v>94551</v>
      </c>
      <c r="AJ24" s="636">
        <v>94551</v>
      </c>
      <c r="AK24" s="636">
        <v>0</v>
      </c>
      <c r="AL24" s="636">
        <v>0</v>
      </c>
      <c r="AM24" s="636">
        <v>283652</v>
      </c>
      <c r="AN24" s="636">
        <v>118189</v>
      </c>
      <c r="AO24" s="636">
        <v>472754</v>
      </c>
      <c r="AP24" s="636">
        <v>0</v>
      </c>
      <c r="AQ24" s="636">
        <v>496392</v>
      </c>
      <c r="AR24" s="636">
        <v>94551</v>
      </c>
      <c r="AS24" s="636">
        <v>0</v>
      </c>
      <c r="AT24" s="636">
        <v>307290</v>
      </c>
      <c r="AU24" s="636">
        <v>23638</v>
      </c>
      <c r="AV24" s="636">
        <v>23638</v>
      </c>
      <c r="AW24" s="636">
        <v>0</v>
      </c>
      <c r="AX24" s="636">
        <v>23638</v>
      </c>
      <c r="AY24" s="636">
        <v>0</v>
      </c>
      <c r="AZ24" s="636">
        <v>94551</v>
      </c>
      <c r="BA24" s="636">
        <v>236377</v>
      </c>
      <c r="BB24" s="636">
        <v>0</v>
      </c>
      <c r="BC24" s="636">
        <v>756407</v>
      </c>
      <c r="BD24" s="636">
        <v>0</v>
      </c>
      <c r="BE24" s="636">
        <v>0</v>
      </c>
      <c r="BF24" s="636">
        <v>0</v>
      </c>
      <c r="BG24" s="636">
        <v>23638</v>
      </c>
      <c r="BH24" s="636">
        <v>0</v>
      </c>
      <c r="BI24" s="636">
        <v>23638</v>
      </c>
      <c r="BJ24" s="636">
        <v>1110972</v>
      </c>
      <c r="BK24" s="636">
        <v>0</v>
      </c>
      <c r="BL24" s="636">
        <v>118189</v>
      </c>
      <c r="BM24" s="636">
        <v>520030</v>
      </c>
      <c r="BN24" s="636">
        <v>23638</v>
      </c>
      <c r="BO24" s="636">
        <v>0</v>
      </c>
      <c r="BP24" s="636">
        <v>307290</v>
      </c>
      <c r="BQ24" s="636">
        <v>0</v>
      </c>
      <c r="BR24" s="636">
        <v>189102</v>
      </c>
      <c r="BS24" s="636">
        <v>0</v>
      </c>
      <c r="BT24" s="636">
        <v>94551</v>
      </c>
      <c r="BU24" s="636">
        <v>23638</v>
      </c>
      <c r="BV24" s="636">
        <v>47275</v>
      </c>
      <c r="BW24" s="636">
        <v>0</v>
      </c>
      <c r="BX24" s="636">
        <v>0</v>
      </c>
      <c r="BY24" s="636">
        <v>0</v>
      </c>
      <c r="BZ24" s="636">
        <v>23638</v>
      </c>
      <c r="CA24" s="636">
        <v>23638</v>
      </c>
      <c r="CB24" s="636">
        <v>141826</v>
      </c>
      <c r="CC24" s="636">
        <v>70913</v>
      </c>
      <c r="CD24" s="636">
        <v>0</v>
      </c>
      <c r="CE24" s="636">
        <v>94551</v>
      </c>
      <c r="CF24" s="636">
        <v>23638</v>
      </c>
      <c r="CG24" s="636">
        <v>236377</v>
      </c>
      <c r="CH24" s="636">
        <v>94551</v>
      </c>
      <c r="CI24" s="636">
        <v>378203</v>
      </c>
      <c r="CJ24" s="636">
        <v>401841</v>
      </c>
      <c r="CK24" s="636">
        <v>47275</v>
      </c>
      <c r="CL24" s="636">
        <v>23638</v>
      </c>
      <c r="CM24" s="636">
        <v>0</v>
      </c>
      <c r="CN24" s="636">
        <v>212739</v>
      </c>
      <c r="CO24" s="636">
        <v>0</v>
      </c>
      <c r="CP24" s="636">
        <v>47275</v>
      </c>
      <c r="CQ24" s="636">
        <v>47275</v>
      </c>
      <c r="CR24" s="636">
        <v>0</v>
      </c>
      <c r="CS24" s="636">
        <v>0</v>
      </c>
      <c r="CT24" s="636">
        <v>921870</v>
      </c>
      <c r="CU24" s="636">
        <v>0</v>
      </c>
      <c r="CV24" s="636">
        <v>0</v>
      </c>
      <c r="CW24" s="636">
        <v>47275</v>
      </c>
      <c r="CX24" s="636">
        <v>0</v>
      </c>
      <c r="CY24" s="636">
        <v>23638</v>
      </c>
      <c r="CZ24" s="636">
        <v>661856</v>
      </c>
      <c r="DA24" s="636">
        <v>685493</v>
      </c>
      <c r="DB24" s="636">
        <v>23638</v>
      </c>
      <c r="DC24" s="636">
        <v>189102</v>
      </c>
      <c r="DD24" s="636">
        <v>23638</v>
      </c>
      <c r="DE24" s="636">
        <v>0</v>
      </c>
      <c r="DF24" s="636">
        <v>1134610</v>
      </c>
      <c r="DG24" s="636">
        <v>70913</v>
      </c>
      <c r="DH24" s="636">
        <v>70913</v>
      </c>
      <c r="DI24" s="636">
        <v>0</v>
      </c>
      <c r="DJ24" s="636">
        <v>118189</v>
      </c>
      <c r="DK24" s="636">
        <v>0</v>
      </c>
      <c r="DL24" s="636">
        <v>0</v>
      </c>
      <c r="DM24" s="636">
        <v>0</v>
      </c>
      <c r="DN24" s="636">
        <v>0</v>
      </c>
      <c r="DO24" s="636">
        <v>47275</v>
      </c>
      <c r="DP24" s="636">
        <v>23638</v>
      </c>
      <c r="DQ24" s="636">
        <v>685493</v>
      </c>
      <c r="DR24" s="636">
        <v>0</v>
      </c>
      <c r="DS24" s="636">
        <v>141826</v>
      </c>
      <c r="DT24" s="636">
        <v>0</v>
      </c>
      <c r="DU24" s="636">
        <v>0</v>
      </c>
      <c r="DV24" s="636">
        <v>307290</v>
      </c>
      <c r="DW24" s="636">
        <v>47275</v>
      </c>
      <c r="DX24" s="636">
        <v>165464</v>
      </c>
      <c r="DY24" s="636">
        <v>307290</v>
      </c>
      <c r="DZ24" s="636">
        <v>0</v>
      </c>
      <c r="EA24" s="636">
        <v>141826</v>
      </c>
      <c r="EB24" s="636">
        <v>47275</v>
      </c>
      <c r="EC24" s="636">
        <v>0</v>
      </c>
      <c r="ED24" s="636">
        <v>0</v>
      </c>
      <c r="EE24" s="636">
        <v>118189</v>
      </c>
      <c r="EF24" s="636">
        <v>212739</v>
      </c>
      <c r="EG24" s="636">
        <v>661856</v>
      </c>
      <c r="EH24" s="636">
        <v>260015</v>
      </c>
      <c r="EI24" s="636">
        <v>23638</v>
      </c>
      <c r="EJ24" s="636">
        <v>94551</v>
      </c>
      <c r="EK24" s="636">
        <v>0</v>
      </c>
      <c r="EL24" s="636">
        <v>118189</v>
      </c>
      <c r="EM24" s="636">
        <v>0</v>
      </c>
      <c r="EN24" s="636">
        <v>0</v>
      </c>
      <c r="EO24" s="636">
        <v>260015</v>
      </c>
      <c r="EP24" s="636">
        <v>165464</v>
      </c>
      <c r="EQ24" s="636">
        <v>70913</v>
      </c>
      <c r="ER24" s="636">
        <v>0</v>
      </c>
      <c r="ES24" s="636">
        <v>0</v>
      </c>
      <c r="ET24" s="636">
        <v>0</v>
      </c>
      <c r="EU24" s="636">
        <v>47275</v>
      </c>
      <c r="EV24" s="636">
        <v>0</v>
      </c>
      <c r="EW24" s="636">
        <v>118189</v>
      </c>
      <c r="EX24" s="636">
        <v>0</v>
      </c>
      <c r="EY24" s="636">
        <v>0</v>
      </c>
      <c r="EZ24" s="636">
        <v>0</v>
      </c>
      <c r="FA24" s="636">
        <v>638218</v>
      </c>
      <c r="FB24" s="636">
        <v>23638</v>
      </c>
      <c r="FC24" s="636">
        <v>47275</v>
      </c>
      <c r="FD24" s="636">
        <v>0</v>
      </c>
      <c r="FE24" s="636">
        <v>94551</v>
      </c>
      <c r="FF24" s="636">
        <v>47275</v>
      </c>
      <c r="FG24" s="636">
        <v>0</v>
      </c>
      <c r="FH24" s="636">
        <v>94551</v>
      </c>
      <c r="FI24" s="636">
        <v>23638</v>
      </c>
      <c r="FJ24" s="636">
        <v>23638</v>
      </c>
      <c r="FK24" s="636">
        <v>401841</v>
      </c>
      <c r="FL24" s="636">
        <v>0</v>
      </c>
      <c r="FM24" s="636">
        <v>23638</v>
      </c>
      <c r="FN24" s="636">
        <v>330928</v>
      </c>
      <c r="FO24" s="636">
        <v>141826</v>
      </c>
      <c r="FP24" s="636">
        <v>23638</v>
      </c>
      <c r="FQ24" s="636">
        <v>23638</v>
      </c>
      <c r="FR24" s="636">
        <v>94551</v>
      </c>
      <c r="FS24" s="636">
        <v>118189</v>
      </c>
      <c r="FT24" s="636">
        <v>2363771</v>
      </c>
      <c r="FU24" s="636">
        <v>0</v>
      </c>
      <c r="FV24" s="636">
        <v>189102</v>
      </c>
      <c r="FW24" s="636">
        <v>0</v>
      </c>
      <c r="FX24" s="636">
        <v>47275</v>
      </c>
      <c r="FY24" s="636">
        <v>47275</v>
      </c>
      <c r="FZ24" s="636">
        <v>0</v>
      </c>
      <c r="GA24" s="636">
        <v>94551</v>
      </c>
      <c r="GB24" s="636">
        <v>47275</v>
      </c>
      <c r="GC24" s="636">
        <v>0</v>
      </c>
      <c r="GD24" s="636">
        <v>0</v>
      </c>
      <c r="GE24" s="636">
        <v>709131</v>
      </c>
      <c r="GF24" s="636">
        <v>0</v>
      </c>
      <c r="GG24" s="636">
        <v>0</v>
      </c>
      <c r="GH24" s="636">
        <v>94551</v>
      </c>
      <c r="GI24" s="636">
        <v>0</v>
      </c>
      <c r="GJ24" s="636">
        <v>23638</v>
      </c>
      <c r="GK24" s="636">
        <v>945508</v>
      </c>
      <c r="GL24" s="636">
        <v>0</v>
      </c>
      <c r="GM24" s="636">
        <v>0</v>
      </c>
      <c r="GN24" s="636">
        <v>23638</v>
      </c>
      <c r="GO24" s="636">
        <v>0</v>
      </c>
      <c r="GP24" s="636">
        <v>0</v>
      </c>
      <c r="GQ24" s="636">
        <v>23638</v>
      </c>
      <c r="GR24" s="636">
        <v>0</v>
      </c>
      <c r="GS24" s="636">
        <v>23638</v>
      </c>
      <c r="GT24" s="636">
        <v>47275</v>
      </c>
      <c r="GU24" s="636">
        <v>47275</v>
      </c>
      <c r="GV24" s="636">
        <v>0</v>
      </c>
      <c r="GW24" s="636">
        <v>0</v>
      </c>
      <c r="GX24" s="636">
        <v>0</v>
      </c>
      <c r="GY24" s="636">
        <v>47275</v>
      </c>
      <c r="GZ24" s="636">
        <v>165464</v>
      </c>
      <c r="HA24" s="636">
        <v>141826</v>
      </c>
      <c r="HB24" s="636">
        <v>1040059</v>
      </c>
      <c r="HC24" s="636">
        <v>118189</v>
      </c>
      <c r="HD24" s="636">
        <v>0</v>
      </c>
      <c r="HE24" s="636">
        <v>401841</v>
      </c>
      <c r="HF24" s="636">
        <v>0</v>
      </c>
      <c r="HG24" s="636">
        <v>23638</v>
      </c>
      <c r="HH24" s="636">
        <v>23638</v>
      </c>
      <c r="HI24" s="636">
        <v>0</v>
      </c>
      <c r="HJ24" s="636">
        <v>118189</v>
      </c>
      <c r="HK24" s="636">
        <v>23638</v>
      </c>
      <c r="HL24" s="636">
        <v>709131</v>
      </c>
      <c r="HM24" s="636">
        <v>23638</v>
      </c>
      <c r="HN24" s="636">
        <v>70913</v>
      </c>
      <c r="HO24" s="636">
        <v>0</v>
      </c>
      <c r="HP24" s="636">
        <v>0</v>
      </c>
      <c r="HQ24" s="636">
        <v>260015</v>
      </c>
      <c r="HR24" s="636">
        <v>189102</v>
      </c>
      <c r="HS24" s="636">
        <v>0</v>
      </c>
      <c r="HT24" s="636">
        <v>70913</v>
      </c>
      <c r="HU24" s="636">
        <v>0</v>
      </c>
      <c r="HV24" s="636">
        <v>0</v>
      </c>
      <c r="HW24" s="636">
        <v>47275</v>
      </c>
      <c r="HX24" s="636">
        <v>0</v>
      </c>
      <c r="HY24" s="636">
        <v>212739</v>
      </c>
      <c r="HZ24" s="636">
        <v>94551</v>
      </c>
      <c r="IA24" s="636">
        <v>0</v>
      </c>
      <c r="IB24" s="636">
        <v>0</v>
      </c>
      <c r="IC24" s="636">
        <v>307290</v>
      </c>
      <c r="ID24" s="636">
        <v>0</v>
      </c>
      <c r="IE24" s="636">
        <v>0</v>
      </c>
      <c r="IF24" s="636">
        <v>0</v>
      </c>
      <c r="IG24" s="636">
        <v>141826</v>
      </c>
      <c r="IH24" s="636">
        <v>0</v>
      </c>
      <c r="II24" s="636">
        <v>0</v>
      </c>
      <c r="IJ24" s="636">
        <v>23638</v>
      </c>
      <c r="IK24" s="636">
        <v>47275</v>
      </c>
      <c r="IL24" s="636">
        <v>47275</v>
      </c>
      <c r="IM24" s="636">
        <v>47275</v>
      </c>
      <c r="IN24" s="636">
        <v>0</v>
      </c>
      <c r="IO24" s="636">
        <v>0</v>
      </c>
      <c r="IP24" s="636">
        <v>0</v>
      </c>
      <c r="IQ24" s="636">
        <v>0</v>
      </c>
      <c r="IR24" s="636">
        <v>23638</v>
      </c>
      <c r="IS24" s="636">
        <v>0</v>
      </c>
      <c r="IT24" s="636">
        <v>0</v>
      </c>
      <c r="IU24" s="636">
        <v>0</v>
      </c>
      <c r="IV24" s="636">
        <v>0</v>
      </c>
      <c r="IW24" s="636">
        <v>0</v>
      </c>
      <c r="IX24" s="636">
        <v>2080118</v>
      </c>
      <c r="IY24" s="636">
        <v>23638</v>
      </c>
      <c r="IZ24" s="636">
        <v>0</v>
      </c>
      <c r="JA24" s="636">
        <v>23638</v>
      </c>
      <c r="JB24" s="636">
        <v>0</v>
      </c>
      <c r="JC24" s="636">
        <v>23638</v>
      </c>
      <c r="JD24" s="636">
        <v>0</v>
      </c>
      <c r="JE24" s="636">
        <v>141826</v>
      </c>
      <c r="JF24" s="636">
        <v>1961930</v>
      </c>
      <c r="JG24" s="636">
        <v>23638</v>
      </c>
      <c r="JH24" s="636">
        <v>0</v>
      </c>
      <c r="JI24" s="636">
        <v>260015</v>
      </c>
      <c r="JJ24" s="636">
        <v>94551</v>
      </c>
      <c r="JK24" s="636">
        <v>378203</v>
      </c>
      <c r="JL24" s="636">
        <v>0</v>
      </c>
      <c r="JM24" s="636">
        <v>70913</v>
      </c>
      <c r="JN24" s="636">
        <v>0</v>
      </c>
      <c r="JO24" s="636">
        <v>47275</v>
      </c>
      <c r="JP24" s="636">
        <v>141826</v>
      </c>
      <c r="JQ24" s="636">
        <v>94551</v>
      </c>
      <c r="JR24" s="636">
        <v>1087334</v>
      </c>
      <c r="JS24" s="636">
        <v>236377</v>
      </c>
      <c r="JT24" s="636">
        <v>118189</v>
      </c>
      <c r="JU24" s="636">
        <v>0</v>
      </c>
      <c r="JV24" s="636">
        <v>0</v>
      </c>
      <c r="JW24" s="636">
        <v>0</v>
      </c>
      <c r="JX24" s="636">
        <v>0</v>
      </c>
      <c r="JY24" s="636">
        <v>118189</v>
      </c>
      <c r="JZ24" s="636">
        <v>94551</v>
      </c>
      <c r="KA24" s="636">
        <v>0</v>
      </c>
      <c r="KB24" s="636">
        <v>0</v>
      </c>
      <c r="KC24" s="636">
        <v>0</v>
      </c>
      <c r="KD24" s="636">
        <v>23638</v>
      </c>
      <c r="KE24" s="636">
        <v>47275</v>
      </c>
      <c r="KF24" s="636">
        <v>0</v>
      </c>
      <c r="KG24" s="636">
        <v>94551</v>
      </c>
      <c r="KH24" s="636">
        <v>47275</v>
      </c>
      <c r="KI24" s="636">
        <v>0</v>
      </c>
      <c r="KJ24" s="636">
        <v>23638</v>
      </c>
      <c r="KK24" s="636">
        <v>94551</v>
      </c>
    </row>
    <row r="25" spans="1:297" ht="16.5">
      <c r="A25" s="658"/>
      <c r="B25" s="634" t="s">
        <v>665</v>
      </c>
      <c r="C25" s="156">
        <v>32383638</v>
      </c>
      <c r="D25" s="415">
        <f t="shared" si="0"/>
        <v>0</v>
      </c>
      <c r="E25" s="415">
        <f t="shared" si="1"/>
        <v>2988481</v>
      </c>
      <c r="F25" s="636">
        <v>67536</v>
      </c>
      <c r="G25" s="636">
        <v>0</v>
      </c>
      <c r="H25" s="636">
        <v>0</v>
      </c>
      <c r="I25" s="636">
        <v>0</v>
      </c>
      <c r="J25" s="636">
        <v>0</v>
      </c>
      <c r="K25" s="636">
        <v>0</v>
      </c>
      <c r="L25" s="636">
        <v>67536</v>
      </c>
      <c r="M25" s="636">
        <v>0</v>
      </c>
      <c r="N25" s="636">
        <v>0</v>
      </c>
      <c r="O25" s="636">
        <v>2988481</v>
      </c>
      <c r="P25" s="636">
        <v>33768</v>
      </c>
      <c r="Q25" s="636">
        <v>50652</v>
      </c>
      <c r="R25" s="636">
        <v>0</v>
      </c>
      <c r="S25" s="636">
        <v>50652</v>
      </c>
      <c r="T25" s="636">
        <v>0</v>
      </c>
      <c r="U25" s="636">
        <v>50652</v>
      </c>
      <c r="V25" s="636">
        <v>0</v>
      </c>
      <c r="W25" s="636">
        <v>0</v>
      </c>
      <c r="X25" s="636">
        <v>33768</v>
      </c>
      <c r="Y25" s="636">
        <v>0</v>
      </c>
      <c r="Z25" s="636">
        <v>0</v>
      </c>
      <c r="AA25" s="636">
        <v>118189</v>
      </c>
      <c r="AB25" s="636">
        <v>0</v>
      </c>
      <c r="AC25" s="636">
        <v>0</v>
      </c>
      <c r="AD25" s="636">
        <v>16884</v>
      </c>
      <c r="AE25" s="636">
        <v>0</v>
      </c>
      <c r="AF25" s="636">
        <v>1891016</v>
      </c>
      <c r="AG25" s="636">
        <v>2617032</v>
      </c>
      <c r="AH25" s="636">
        <v>0</v>
      </c>
      <c r="AI25" s="636">
        <v>67536</v>
      </c>
      <c r="AJ25" s="636">
        <v>67536</v>
      </c>
      <c r="AK25" s="636">
        <v>0</v>
      </c>
      <c r="AL25" s="636">
        <v>0</v>
      </c>
      <c r="AM25" s="636">
        <v>202609</v>
      </c>
      <c r="AN25" s="636">
        <v>84420</v>
      </c>
      <c r="AO25" s="636">
        <v>337682</v>
      </c>
      <c r="AP25" s="636">
        <v>0</v>
      </c>
      <c r="AQ25" s="636">
        <v>354566</v>
      </c>
      <c r="AR25" s="636">
        <v>67536</v>
      </c>
      <c r="AS25" s="636">
        <v>0</v>
      </c>
      <c r="AT25" s="636">
        <v>219493</v>
      </c>
      <c r="AU25" s="636">
        <v>16884</v>
      </c>
      <c r="AV25" s="636">
        <v>16884</v>
      </c>
      <c r="AW25" s="636">
        <v>0</v>
      </c>
      <c r="AX25" s="636">
        <v>16884</v>
      </c>
      <c r="AY25" s="636">
        <v>0</v>
      </c>
      <c r="AZ25" s="636">
        <v>67536</v>
      </c>
      <c r="BA25" s="636">
        <v>168841</v>
      </c>
      <c r="BB25" s="636">
        <v>0</v>
      </c>
      <c r="BC25" s="636">
        <v>540290</v>
      </c>
      <c r="BD25" s="636">
        <v>0</v>
      </c>
      <c r="BE25" s="636">
        <v>0</v>
      </c>
      <c r="BF25" s="636">
        <v>0</v>
      </c>
      <c r="BG25" s="636">
        <v>16884</v>
      </c>
      <c r="BH25" s="636">
        <v>0</v>
      </c>
      <c r="BI25" s="636">
        <v>16884</v>
      </c>
      <c r="BJ25" s="636">
        <v>793552</v>
      </c>
      <c r="BK25" s="636">
        <v>0</v>
      </c>
      <c r="BL25" s="636">
        <v>84420</v>
      </c>
      <c r="BM25" s="636">
        <v>371450</v>
      </c>
      <c r="BN25" s="636">
        <v>16884</v>
      </c>
      <c r="BO25" s="636">
        <v>0</v>
      </c>
      <c r="BP25" s="636">
        <v>219493</v>
      </c>
      <c r="BQ25" s="636">
        <v>0</v>
      </c>
      <c r="BR25" s="636">
        <v>135073</v>
      </c>
      <c r="BS25" s="636">
        <v>0</v>
      </c>
      <c r="BT25" s="636">
        <v>67536</v>
      </c>
      <c r="BU25" s="636">
        <v>16884</v>
      </c>
      <c r="BV25" s="636">
        <v>33768</v>
      </c>
      <c r="BW25" s="636">
        <v>0</v>
      </c>
      <c r="BX25" s="636">
        <v>0</v>
      </c>
      <c r="BY25" s="636">
        <v>0</v>
      </c>
      <c r="BZ25" s="636">
        <v>16884</v>
      </c>
      <c r="CA25" s="636">
        <v>16884</v>
      </c>
      <c r="CB25" s="636">
        <v>101304</v>
      </c>
      <c r="CC25" s="636">
        <v>50652</v>
      </c>
      <c r="CD25" s="636">
        <v>0</v>
      </c>
      <c r="CE25" s="636">
        <v>67536</v>
      </c>
      <c r="CF25" s="636">
        <v>16884</v>
      </c>
      <c r="CG25" s="636">
        <v>168841</v>
      </c>
      <c r="CH25" s="636">
        <v>67536</v>
      </c>
      <c r="CI25" s="636">
        <v>270145</v>
      </c>
      <c r="CJ25" s="636">
        <v>287029</v>
      </c>
      <c r="CK25" s="636">
        <v>33768</v>
      </c>
      <c r="CL25" s="636">
        <v>16884</v>
      </c>
      <c r="CM25" s="636">
        <v>0</v>
      </c>
      <c r="CN25" s="636">
        <v>151957</v>
      </c>
      <c r="CO25" s="636">
        <v>0</v>
      </c>
      <c r="CP25" s="636">
        <v>33768</v>
      </c>
      <c r="CQ25" s="636">
        <v>33768</v>
      </c>
      <c r="CR25" s="636">
        <v>0</v>
      </c>
      <c r="CS25" s="636">
        <v>0</v>
      </c>
      <c r="CT25" s="636">
        <v>658479</v>
      </c>
      <c r="CU25" s="636">
        <v>0</v>
      </c>
      <c r="CV25" s="636">
        <v>0</v>
      </c>
      <c r="CW25" s="636">
        <v>33768</v>
      </c>
      <c r="CX25" s="636">
        <v>0</v>
      </c>
      <c r="CY25" s="636">
        <v>16884</v>
      </c>
      <c r="CZ25" s="636">
        <v>472754</v>
      </c>
      <c r="DA25" s="636">
        <v>489638</v>
      </c>
      <c r="DB25" s="636">
        <v>16884</v>
      </c>
      <c r="DC25" s="636">
        <v>135073</v>
      </c>
      <c r="DD25" s="636">
        <v>16884</v>
      </c>
      <c r="DE25" s="636">
        <v>0</v>
      </c>
      <c r="DF25" s="636">
        <v>810436</v>
      </c>
      <c r="DG25" s="636">
        <v>50652</v>
      </c>
      <c r="DH25" s="636">
        <v>50652</v>
      </c>
      <c r="DI25" s="636">
        <v>0</v>
      </c>
      <c r="DJ25" s="636">
        <v>84420</v>
      </c>
      <c r="DK25" s="636">
        <v>0</v>
      </c>
      <c r="DL25" s="636">
        <v>0</v>
      </c>
      <c r="DM25" s="636">
        <v>0</v>
      </c>
      <c r="DN25" s="636">
        <v>0</v>
      </c>
      <c r="DO25" s="636">
        <v>33768</v>
      </c>
      <c r="DP25" s="636">
        <v>16884</v>
      </c>
      <c r="DQ25" s="636">
        <v>489638</v>
      </c>
      <c r="DR25" s="636">
        <v>0</v>
      </c>
      <c r="DS25" s="636">
        <v>101304</v>
      </c>
      <c r="DT25" s="636">
        <v>0</v>
      </c>
      <c r="DU25" s="636">
        <v>0</v>
      </c>
      <c r="DV25" s="636">
        <v>219493</v>
      </c>
      <c r="DW25" s="636">
        <v>33768</v>
      </c>
      <c r="DX25" s="636">
        <v>118189</v>
      </c>
      <c r="DY25" s="636">
        <v>219493</v>
      </c>
      <c r="DZ25" s="636">
        <v>0</v>
      </c>
      <c r="EA25" s="636">
        <v>101304</v>
      </c>
      <c r="EB25" s="636">
        <v>33768</v>
      </c>
      <c r="EC25" s="636">
        <v>0</v>
      </c>
      <c r="ED25" s="636">
        <v>0</v>
      </c>
      <c r="EE25" s="636">
        <v>84420</v>
      </c>
      <c r="EF25" s="636">
        <v>151957</v>
      </c>
      <c r="EG25" s="636">
        <v>472754</v>
      </c>
      <c r="EH25" s="636">
        <v>185725</v>
      </c>
      <c r="EI25" s="636">
        <v>16884</v>
      </c>
      <c r="EJ25" s="636">
        <v>67536</v>
      </c>
      <c r="EK25" s="636">
        <v>0</v>
      </c>
      <c r="EL25" s="636">
        <v>84420</v>
      </c>
      <c r="EM25" s="636">
        <v>0</v>
      </c>
      <c r="EN25" s="636">
        <v>0</v>
      </c>
      <c r="EO25" s="636">
        <v>185725</v>
      </c>
      <c r="EP25" s="636">
        <v>118189</v>
      </c>
      <c r="EQ25" s="636">
        <v>50652</v>
      </c>
      <c r="ER25" s="636">
        <v>0</v>
      </c>
      <c r="ES25" s="636">
        <v>0</v>
      </c>
      <c r="ET25" s="636">
        <v>0</v>
      </c>
      <c r="EU25" s="636">
        <v>33768</v>
      </c>
      <c r="EV25" s="636">
        <v>0</v>
      </c>
      <c r="EW25" s="636">
        <v>84420</v>
      </c>
      <c r="EX25" s="636">
        <v>0</v>
      </c>
      <c r="EY25" s="636">
        <v>0</v>
      </c>
      <c r="EZ25" s="636">
        <v>0</v>
      </c>
      <c r="FA25" s="636">
        <v>455870</v>
      </c>
      <c r="FB25" s="636">
        <v>16884</v>
      </c>
      <c r="FC25" s="636">
        <v>33768</v>
      </c>
      <c r="FD25" s="636">
        <v>0</v>
      </c>
      <c r="FE25" s="636">
        <v>67536</v>
      </c>
      <c r="FF25" s="636">
        <v>33768</v>
      </c>
      <c r="FG25" s="636">
        <v>0</v>
      </c>
      <c r="FH25" s="636">
        <v>67536</v>
      </c>
      <c r="FI25" s="636">
        <v>16884</v>
      </c>
      <c r="FJ25" s="636">
        <v>16884</v>
      </c>
      <c r="FK25" s="636">
        <v>287029</v>
      </c>
      <c r="FL25" s="636">
        <v>0</v>
      </c>
      <c r="FM25" s="636">
        <v>16884</v>
      </c>
      <c r="FN25" s="636">
        <v>236377</v>
      </c>
      <c r="FO25" s="636">
        <v>101304</v>
      </c>
      <c r="FP25" s="636">
        <v>16884</v>
      </c>
      <c r="FQ25" s="636">
        <v>16884</v>
      </c>
      <c r="FR25" s="636">
        <v>67536</v>
      </c>
      <c r="FS25" s="636">
        <v>84420</v>
      </c>
      <c r="FT25" s="636">
        <v>1688408</v>
      </c>
      <c r="FU25" s="636">
        <v>0</v>
      </c>
      <c r="FV25" s="636">
        <v>135073</v>
      </c>
      <c r="FW25" s="636">
        <v>0</v>
      </c>
      <c r="FX25" s="636">
        <v>33768</v>
      </c>
      <c r="FY25" s="636">
        <v>33768</v>
      </c>
      <c r="FZ25" s="636">
        <v>0</v>
      </c>
      <c r="GA25" s="636">
        <v>67536</v>
      </c>
      <c r="GB25" s="636">
        <v>33768</v>
      </c>
      <c r="GC25" s="636">
        <v>0</v>
      </c>
      <c r="GD25" s="636">
        <v>0</v>
      </c>
      <c r="GE25" s="636">
        <v>506522</v>
      </c>
      <c r="GF25" s="636">
        <v>0</v>
      </c>
      <c r="GG25" s="636">
        <v>0</v>
      </c>
      <c r="GH25" s="636">
        <v>67536</v>
      </c>
      <c r="GI25" s="636">
        <v>0</v>
      </c>
      <c r="GJ25" s="636">
        <v>16884</v>
      </c>
      <c r="GK25" s="636">
        <v>675363</v>
      </c>
      <c r="GL25" s="636">
        <v>0</v>
      </c>
      <c r="GM25" s="636">
        <v>0</v>
      </c>
      <c r="GN25" s="636">
        <v>16884</v>
      </c>
      <c r="GO25" s="636">
        <v>0</v>
      </c>
      <c r="GP25" s="636">
        <v>0</v>
      </c>
      <c r="GQ25" s="636">
        <v>16884</v>
      </c>
      <c r="GR25" s="636">
        <v>0</v>
      </c>
      <c r="GS25" s="636">
        <v>16884</v>
      </c>
      <c r="GT25" s="636">
        <v>33768</v>
      </c>
      <c r="GU25" s="636">
        <v>33768</v>
      </c>
      <c r="GV25" s="636">
        <v>0</v>
      </c>
      <c r="GW25" s="636">
        <v>0</v>
      </c>
      <c r="GX25" s="636">
        <v>0</v>
      </c>
      <c r="GY25" s="636">
        <v>33768</v>
      </c>
      <c r="GZ25" s="636">
        <v>118189</v>
      </c>
      <c r="HA25" s="636">
        <v>101304</v>
      </c>
      <c r="HB25" s="636">
        <v>742899</v>
      </c>
      <c r="HC25" s="636">
        <v>84420</v>
      </c>
      <c r="HD25" s="636">
        <v>0</v>
      </c>
      <c r="HE25" s="636">
        <v>287029</v>
      </c>
      <c r="HF25" s="636">
        <v>0</v>
      </c>
      <c r="HG25" s="636">
        <v>16884</v>
      </c>
      <c r="HH25" s="636">
        <v>16884</v>
      </c>
      <c r="HI25" s="636">
        <v>0</v>
      </c>
      <c r="HJ25" s="636">
        <v>84420</v>
      </c>
      <c r="HK25" s="636">
        <v>16884</v>
      </c>
      <c r="HL25" s="636">
        <v>506522</v>
      </c>
      <c r="HM25" s="636">
        <v>16884</v>
      </c>
      <c r="HN25" s="636">
        <v>50652</v>
      </c>
      <c r="HO25" s="636">
        <v>0</v>
      </c>
      <c r="HP25" s="636">
        <v>0</v>
      </c>
      <c r="HQ25" s="636">
        <v>185725</v>
      </c>
      <c r="HR25" s="636">
        <v>135073</v>
      </c>
      <c r="HS25" s="636">
        <v>0</v>
      </c>
      <c r="HT25" s="636">
        <v>50652</v>
      </c>
      <c r="HU25" s="636">
        <v>0</v>
      </c>
      <c r="HV25" s="636">
        <v>0</v>
      </c>
      <c r="HW25" s="636">
        <v>33768</v>
      </c>
      <c r="HX25" s="636">
        <v>0</v>
      </c>
      <c r="HY25" s="636">
        <v>151957</v>
      </c>
      <c r="HZ25" s="636">
        <v>67536</v>
      </c>
      <c r="IA25" s="636">
        <v>0</v>
      </c>
      <c r="IB25" s="636">
        <v>0</v>
      </c>
      <c r="IC25" s="636">
        <v>219493</v>
      </c>
      <c r="ID25" s="636">
        <v>0</v>
      </c>
      <c r="IE25" s="636">
        <v>0</v>
      </c>
      <c r="IF25" s="636">
        <v>0</v>
      </c>
      <c r="IG25" s="636">
        <v>101304</v>
      </c>
      <c r="IH25" s="636">
        <v>0</v>
      </c>
      <c r="II25" s="636">
        <v>0</v>
      </c>
      <c r="IJ25" s="636">
        <v>16884</v>
      </c>
      <c r="IK25" s="636">
        <v>33768</v>
      </c>
      <c r="IL25" s="636">
        <v>33768</v>
      </c>
      <c r="IM25" s="636">
        <v>33768</v>
      </c>
      <c r="IN25" s="636">
        <v>0</v>
      </c>
      <c r="IO25" s="636">
        <v>0</v>
      </c>
      <c r="IP25" s="636">
        <v>0</v>
      </c>
      <c r="IQ25" s="636">
        <v>0</v>
      </c>
      <c r="IR25" s="636">
        <v>16884</v>
      </c>
      <c r="IS25" s="636">
        <v>0</v>
      </c>
      <c r="IT25" s="636">
        <v>0</v>
      </c>
      <c r="IU25" s="636">
        <v>0</v>
      </c>
      <c r="IV25" s="636">
        <v>0</v>
      </c>
      <c r="IW25" s="636">
        <v>0</v>
      </c>
      <c r="IX25" s="636">
        <v>1485799</v>
      </c>
      <c r="IY25" s="636">
        <v>16884</v>
      </c>
      <c r="IZ25" s="636">
        <v>0</v>
      </c>
      <c r="JA25" s="636">
        <v>16884</v>
      </c>
      <c r="JB25" s="636">
        <v>0</v>
      </c>
      <c r="JC25" s="636">
        <v>16884</v>
      </c>
      <c r="JD25" s="636">
        <v>0</v>
      </c>
      <c r="JE25" s="636">
        <v>101304</v>
      </c>
      <c r="JF25" s="636">
        <v>1401378</v>
      </c>
      <c r="JG25" s="636">
        <v>16884</v>
      </c>
      <c r="JH25" s="636">
        <v>0</v>
      </c>
      <c r="JI25" s="636">
        <v>185725</v>
      </c>
      <c r="JJ25" s="636">
        <v>67536</v>
      </c>
      <c r="JK25" s="636">
        <v>270145</v>
      </c>
      <c r="JL25" s="636">
        <v>0</v>
      </c>
      <c r="JM25" s="636">
        <v>50652</v>
      </c>
      <c r="JN25" s="636">
        <v>0</v>
      </c>
      <c r="JO25" s="636">
        <v>33768</v>
      </c>
      <c r="JP25" s="636">
        <v>101304</v>
      </c>
      <c r="JQ25" s="636">
        <v>67536</v>
      </c>
      <c r="JR25" s="636">
        <v>776667</v>
      </c>
      <c r="JS25" s="636">
        <v>168841</v>
      </c>
      <c r="JT25" s="636">
        <v>84420</v>
      </c>
      <c r="JU25" s="636">
        <v>0</v>
      </c>
      <c r="JV25" s="636">
        <v>0</v>
      </c>
      <c r="JW25" s="636">
        <v>0</v>
      </c>
      <c r="JX25" s="636">
        <v>0</v>
      </c>
      <c r="JY25" s="636">
        <v>84420</v>
      </c>
      <c r="JZ25" s="636">
        <v>67536</v>
      </c>
      <c r="KA25" s="636">
        <v>0</v>
      </c>
      <c r="KB25" s="636">
        <v>0</v>
      </c>
      <c r="KC25" s="636">
        <v>0</v>
      </c>
      <c r="KD25" s="636">
        <v>16884</v>
      </c>
      <c r="KE25" s="636">
        <v>33768</v>
      </c>
      <c r="KF25" s="636">
        <v>0</v>
      </c>
      <c r="KG25" s="636">
        <v>67536</v>
      </c>
      <c r="KH25" s="636">
        <v>33768</v>
      </c>
      <c r="KI25" s="636">
        <v>0</v>
      </c>
      <c r="KJ25" s="636">
        <v>16884</v>
      </c>
      <c r="KK25" s="636">
        <v>67536</v>
      </c>
    </row>
    <row r="26" spans="1:297" ht="16.5">
      <c r="A26" s="658"/>
      <c r="B26" s="634" t="s">
        <v>666</v>
      </c>
      <c r="C26" s="156">
        <v>18895875</v>
      </c>
      <c r="D26" s="415">
        <f t="shared" si="0"/>
        <v>0</v>
      </c>
      <c r="E26" s="415">
        <f t="shared" si="1"/>
        <v>2491751</v>
      </c>
      <c r="F26" s="636">
        <v>0</v>
      </c>
      <c r="G26" s="636">
        <v>0</v>
      </c>
      <c r="H26" s="636">
        <v>0</v>
      </c>
      <c r="I26" s="636">
        <v>0</v>
      </c>
      <c r="J26" s="636">
        <v>0</v>
      </c>
      <c r="K26" s="636">
        <v>0</v>
      </c>
      <c r="L26" s="636">
        <v>0</v>
      </c>
      <c r="M26" s="636">
        <v>0</v>
      </c>
      <c r="N26" s="636">
        <v>0</v>
      </c>
      <c r="O26" s="636">
        <v>0</v>
      </c>
      <c r="P26" s="636">
        <v>0</v>
      </c>
      <c r="Q26" s="636">
        <v>0</v>
      </c>
      <c r="R26" s="636">
        <v>0</v>
      </c>
      <c r="S26" s="636">
        <v>0</v>
      </c>
      <c r="T26" s="636">
        <v>0</v>
      </c>
      <c r="U26" s="636">
        <v>0</v>
      </c>
      <c r="V26" s="636">
        <v>0</v>
      </c>
      <c r="W26" s="636">
        <v>0</v>
      </c>
      <c r="X26" s="636">
        <v>0</v>
      </c>
      <c r="Y26" s="636">
        <v>0</v>
      </c>
      <c r="Z26" s="636">
        <v>0</v>
      </c>
      <c r="AA26" s="636">
        <v>0</v>
      </c>
      <c r="AB26" s="636">
        <v>0</v>
      </c>
      <c r="AC26" s="636">
        <v>0</v>
      </c>
      <c r="AD26" s="636">
        <v>0</v>
      </c>
      <c r="AE26" s="636">
        <v>72838</v>
      </c>
      <c r="AF26" s="636">
        <v>2491751</v>
      </c>
      <c r="AG26" s="636">
        <v>2093102</v>
      </c>
      <c r="AH26" s="636">
        <v>0</v>
      </c>
      <c r="AI26" s="636">
        <v>0</v>
      </c>
      <c r="AJ26" s="636">
        <v>0</v>
      </c>
      <c r="AK26" s="636">
        <v>0</v>
      </c>
      <c r="AL26" s="636">
        <v>0</v>
      </c>
      <c r="AM26" s="636">
        <v>537667</v>
      </c>
      <c r="AN26" s="636">
        <v>0</v>
      </c>
      <c r="AO26" s="636">
        <v>0</v>
      </c>
      <c r="AP26" s="636">
        <v>0</v>
      </c>
      <c r="AQ26" s="636">
        <v>0</v>
      </c>
      <c r="AR26" s="636">
        <v>0</v>
      </c>
      <c r="AS26" s="636">
        <v>0</v>
      </c>
      <c r="AT26" s="636">
        <v>0</v>
      </c>
      <c r="AU26" s="636">
        <v>0</v>
      </c>
      <c r="AV26" s="636">
        <v>0</v>
      </c>
      <c r="AW26" s="636">
        <v>0</v>
      </c>
      <c r="AX26" s="636">
        <v>0</v>
      </c>
      <c r="AY26" s="636">
        <v>0</v>
      </c>
      <c r="AZ26" s="636">
        <v>0</v>
      </c>
      <c r="BA26" s="636">
        <v>0</v>
      </c>
      <c r="BB26" s="636">
        <v>0</v>
      </c>
      <c r="BC26" s="636">
        <v>530226</v>
      </c>
      <c r="BD26" s="636">
        <v>0</v>
      </c>
      <c r="BE26" s="636">
        <v>0</v>
      </c>
      <c r="BF26" s="636">
        <v>0</v>
      </c>
      <c r="BG26" s="636">
        <v>0</v>
      </c>
      <c r="BH26" s="636">
        <v>0</v>
      </c>
      <c r="BI26" s="636">
        <v>0</v>
      </c>
      <c r="BJ26" s="636">
        <v>0</v>
      </c>
      <c r="BK26" s="636">
        <v>0</v>
      </c>
      <c r="BL26" s="636">
        <v>0</v>
      </c>
      <c r="BM26" s="636">
        <v>0</v>
      </c>
      <c r="BN26" s="636">
        <v>0</v>
      </c>
      <c r="BO26" s="636">
        <v>0</v>
      </c>
      <c r="BP26" s="636">
        <v>0</v>
      </c>
      <c r="BQ26" s="636">
        <v>0</v>
      </c>
      <c r="BR26" s="636">
        <v>0</v>
      </c>
      <c r="BS26" s="636">
        <v>0</v>
      </c>
      <c r="BT26" s="636">
        <v>0</v>
      </c>
      <c r="BU26" s="636">
        <v>0</v>
      </c>
      <c r="BV26" s="636">
        <v>0</v>
      </c>
      <c r="BW26" s="636">
        <v>0</v>
      </c>
      <c r="BX26" s="636">
        <v>0</v>
      </c>
      <c r="BY26" s="636">
        <v>0</v>
      </c>
      <c r="BZ26" s="636">
        <v>0</v>
      </c>
      <c r="CA26" s="636">
        <v>0</v>
      </c>
      <c r="CB26" s="636">
        <v>0</v>
      </c>
      <c r="CC26" s="636">
        <v>0</v>
      </c>
      <c r="CD26" s="636">
        <v>0</v>
      </c>
      <c r="CE26" s="636">
        <v>0</v>
      </c>
      <c r="CF26" s="636">
        <v>0</v>
      </c>
      <c r="CG26" s="636">
        <v>0</v>
      </c>
      <c r="CH26" s="636">
        <v>0</v>
      </c>
      <c r="CI26" s="636">
        <v>0</v>
      </c>
      <c r="CJ26" s="636">
        <v>0</v>
      </c>
      <c r="CK26" s="636">
        <v>0</v>
      </c>
      <c r="CL26" s="636">
        <v>0</v>
      </c>
      <c r="CM26" s="636">
        <v>0</v>
      </c>
      <c r="CN26" s="636">
        <v>0</v>
      </c>
      <c r="CO26" s="636">
        <v>0</v>
      </c>
      <c r="CP26" s="636">
        <v>0</v>
      </c>
      <c r="CQ26" s="636">
        <v>0</v>
      </c>
      <c r="CR26" s="636">
        <v>0</v>
      </c>
      <c r="CS26" s="636">
        <v>0</v>
      </c>
      <c r="CT26" s="636">
        <v>86544</v>
      </c>
      <c r="CU26" s="636">
        <v>0</v>
      </c>
      <c r="CV26" s="636">
        <v>0</v>
      </c>
      <c r="CW26" s="636">
        <v>0</v>
      </c>
      <c r="CX26" s="636">
        <v>0</v>
      </c>
      <c r="CY26" s="636">
        <v>0</v>
      </c>
      <c r="CZ26" s="636">
        <v>679034</v>
      </c>
      <c r="DA26" s="636">
        <v>439767</v>
      </c>
      <c r="DB26" s="636">
        <v>174654</v>
      </c>
      <c r="DC26" s="636">
        <v>0</v>
      </c>
      <c r="DD26" s="636">
        <v>0</v>
      </c>
      <c r="DE26" s="636">
        <v>0</v>
      </c>
      <c r="DF26" s="636">
        <v>630084</v>
      </c>
      <c r="DG26" s="636">
        <v>0</v>
      </c>
      <c r="DH26" s="636">
        <v>0</v>
      </c>
      <c r="DI26" s="636">
        <v>0</v>
      </c>
      <c r="DJ26" s="636">
        <v>0</v>
      </c>
      <c r="DK26" s="636">
        <v>0</v>
      </c>
      <c r="DL26" s="636">
        <v>0</v>
      </c>
      <c r="DM26" s="636">
        <v>0</v>
      </c>
      <c r="DN26" s="636">
        <v>0</v>
      </c>
      <c r="DO26" s="636">
        <v>0</v>
      </c>
      <c r="DP26" s="636">
        <v>0</v>
      </c>
      <c r="DQ26" s="636">
        <v>0</v>
      </c>
      <c r="DR26" s="636">
        <v>0</v>
      </c>
      <c r="DS26" s="636">
        <v>0</v>
      </c>
      <c r="DT26" s="636">
        <v>0</v>
      </c>
      <c r="DU26" s="636">
        <v>0</v>
      </c>
      <c r="DV26" s="636">
        <v>0</v>
      </c>
      <c r="DW26" s="636">
        <v>0</v>
      </c>
      <c r="DX26" s="636">
        <v>0</v>
      </c>
      <c r="DY26" s="636">
        <v>0</v>
      </c>
      <c r="DZ26" s="636">
        <v>0</v>
      </c>
      <c r="EA26" s="636">
        <v>0</v>
      </c>
      <c r="EB26" s="636">
        <v>0</v>
      </c>
      <c r="EC26" s="636">
        <v>0</v>
      </c>
      <c r="ED26" s="636">
        <v>0</v>
      </c>
      <c r="EE26" s="636">
        <v>0</v>
      </c>
      <c r="EF26" s="636">
        <v>0</v>
      </c>
      <c r="EG26" s="636">
        <v>0</v>
      </c>
      <c r="EH26" s="636">
        <v>0</v>
      </c>
      <c r="EI26" s="636">
        <v>0</v>
      </c>
      <c r="EJ26" s="636">
        <v>0</v>
      </c>
      <c r="EK26" s="636">
        <v>0</v>
      </c>
      <c r="EL26" s="636">
        <v>0</v>
      </c>
      <c r="EM26" s="636">
        <v>0</v>
      </c>
      <c r="EN26" s="636">
        <v>0</v>
      </c>
      <c r="EO26" s="636">
        <v>0</v>
      </c>
      <c r="EP26" s="636">
        <v>0</v>
      </c>
      <c r="EQ26" s="636">
        <v>0</v>
      </c>
      <c r="ER26" s="636">
        <v>0</v>
      </c>
      <c r="ES26" s="636">
        <v>0</v>
      </c>
      <c r="ET26" s="636">
        <v>0</v>
      </c>
      <c r="EU26" s="636">
        <v>0</v>
      </c>
      <c r="EV26" s="636">
        <v>0</v>
      </c>
      <c r="EW26" s="636">
        <v>2015174</v>
      </c>
      <c r="EX26" s="636">
        <v>0</v>
      </c>
      <c r="EY26" s="636">
        <v>0</v>
      </c>
      <c r="EZ26" s="636">
        <v>0</v>
      </c>
      <c r="FA26" s="636">
        <v>0</v>
      </c>
      <c r="FB26" s="636">
        <v>0</v>
      </c>
      <c r="FC26" s="636">
        <v>0</v>
      </c>
      <c r="FD26" s="636">
        <v>0</v>
      </c>
      <c r="FE26" s="636">
        <v>0</v>
      </c>
      <c r="FF26" s="636">
        <v>0</v>
      </c>
      <c r="FG26" s="636">
        <v>0</v>
      </c>
      <c r="FH26" s="636">
        <v>0</v>
      </c>
      <c r="FI26" s="636">
        <v>0</v>
      </c>
      <c r="FJ26" s="636">
        <v>0</v>
      </c>
      <c r="FK26" s="636">
        <v>0</v>
      </c>
      <c r="FL26" s="636">
        <v>0</v>
      </c>
      <c r="FM26" s="636">
        <v>0</v>
      </c>
      <c r="FN26" s="636">
        <v>0</v>
      </c>
      <c r="FO26" s="636">
        <v>0</v>
      </c>
      <c r="FP26" s="636">
        <v>0</v>
      </c>
      <c r="FQ26" s="636">
        <v>0</v>
      </c>
      <c r="FR26" s="636">
        <v>0</v>
      </c>
      <c r="FS26" s="636">
        <v>0</v>
      </c>
      <c r="FT26" s="636">
        <v>858387</v>
      </c>
      <c r="FU26" s="636">
        <v>0</v>
      </c>
      <c r="FV26" s="636">
        <v>0</v>
      </c>
      <c r="FW26" s="636">
        <v>0</v>
      </c>
      <c r="FX26" s="636">
        <v>0</v>
      </c>
      <c r="FY26" s="636">
        <v>0</v>
      </c>
      <c r="FZ26" s="636">
        <v>0</v>
      </c>
      <c r="GA26" s="636">
        <v>0</v>
      </c>
      <c r="GB26" s="636">
        <v>0</v>
      </c>
      <c r="GC26" s="636">
        <v>55999</v>
      </c>
      <c r="GD26" s="636">
        <v>0</v>
      </c>
      <c r="GE26" s="636">
        <v>0</v>
      </c>
      <c r="GF26" s="636">
        <v>0</v>
      </c>
      <c r="GG26" s="636">
        <v>0</v>
      </c>
      <c r="GH26" s="636">
        <v>0</v>
      </c>
      <c r="GI26" s="636">
        <v>0</v>
      </c>
      <c r="GJ26" s="636">
        <v>0</v>
      </c>
      <c r="GK26" s="636">
        <v>77928</v>
      </c>
      <c r="GL26" s="636">
        <v>0</v>
      </c>
      <c r="GM26" s="636">
        <v>0</v>
      </c>
      <c r="GN26" s="636">
        <v>155465</v>
      </c>
      <c r="GO26" s="636">
        <v>0</v>
      </c>
      <c r="GP26" s="636">
        <v>0</v>
      </c>
      <c r="GQ26" s="636">
        <v>0</v>
      </c>
      <c r="GR26" s="636">
        <v>0</v>
      </c>
      <c r="GS26" s="636">
        <v>0</v>
      </c>
      <c r="GT26" s="636">
        <v>0</v>
      </c>
      <c r="GU26" s="636">
        <v>0</v>
      </c>
      <c r="GV26" s="636">
        <v>0</v>
      </c>
      <c r="GW26" s="636">
        <v>0</v>
      </c>
      <c r="GX26" s="636">
        <v>0</v>
      </c>
      <c r="GY26" s="636">
        <v>0</v>
      </c>
      <c r="GZ26" s="636">
        <v>234960</v>
      </c>
      <c r="HA26" s="636">
        <v>94767</v>
      </c>
      <c r="HB26" s="636">
        <v>0</v>
      </c>
      <c r="HC26" s="636">
        <v>0</v>
      </c>
      <c r="HD26" s="636">
        <v>0</v>
      </c>
      <c r="HE26" s="636">
        <v>0</v>
      </c>
      <c r="HF26" s="636">
        <v>0</v>
      </c>
      <c r="HG26" s="636">
        <v>0</v>
      </c>
      <c r="HH26" s="636">
        <v>0</v>
      </c>
      <c r="HI26" s="636">
        <v>0</v>
      </c>
      <c r="HJ26" s="636">
        <v>19972</v>
      </c>
      <c r="HK26" s="636">
        <v>0</v>
      </c>
      <c r="HL26" s="636">
        <v>0</v>
      </c>
      <c r="HM26" s="636">
        <v>0</v>
      </c>
      <c r="HN26" s="636">
        <v>0</v>
      </c>
      <c r="HO26" s="636">
        <v>0</v>
      </c>
      <c r="HP26" s="636">
        <v>0</v>
      </c>
      <c r="HQ26" s="636">
        <v>0</v>
      </c>
      <c r="HR26" s="636">
        <v>0</v>
      </c>
      <c r="HS26" s="636">
        <v>0</v>
      </c>
      <c r="HT26" s="636">
        <v>314846</v>
      </c>
      <c r="HU26" s="636">
        <v>0</v>
      </c>
      <c r="HV26" s="636">
        <v>0</v>
      </c>
      <c r="HW26" s="636">
        <v>0</v>
      </c>
      <c r="HX26" s="636">
        <v>0</v>
      </c>
      <c r="HY26" s="636">
        <v>223604</v>
      </c>
      <c r="HZ26" s="636">
        <v>0</v>
      </c>
      <c r="IA26" s="636">
        <v>0</v>
      </c>
      <c r="IB26" s="636">
        <v>0</v>
      </c>
      <c r="IC26" s="636">
        <v>0</v>
      </c>
      <c r="ID26" s="636">
        <v>0</v>
      </c>
      <c r="IE26" s="636">
        <v>0</v>
      </c>
      <c r="IF26" s="636">
        <v>0</v>
      </c>
      <c r="IG26" s="636">
        <v>0</v>
      </c>
      <c r="IH26" s="636">
        <v>0</v>
      </c>
      <c r="II26" s="636">
        <v>0</v>
      </c>
      <c r="IJ26" s="636">
        <v>0</v>
      </c>
      <c r="IK26" s="636">
        <v>0</v>
      </c>
      <c r="IL26" s="636">
        <v>0</v>
      </c>
      <c r="IM26" s="636">
        <v>133144</v>
      </c>
      <c r="IN26" s="636">
        <v>0</v>
      </c>
      <c r="IO26" s="636">
        <v>0</v>
      </c>
      <c r="IP26" s="636">
        <v>0</v>
      </c>
      <c r="IQ26" s="636">
        <v>0</v>
      </c>
      <c r="IR26" s="636">
        <v>0</v>
      </c>
      <c r="IS26" s="636">
        <v>0</v>
      </c>
      <c r="IT26" s="636">
        <v>0</v>
      </c>
      <c r="IU26" s="636">
        <v>0</v>
      </c>
      <c r="IV26" s="636">
        <v>0</v>
      </c>
      <c r="IW26" s="636">
        <v>0</v>
      </c>
      <c r="IX26" s="636">
        <v>1724606</v>
      </c>
      <c r="IY26" s="636">
        <v>0</v>
      </c>
      <c r="IZ26" s="636">
        <v>0</v>
      </c>
      <c r="JA26" s="636">
        <v>0</v>
      </c>
      <c r="JB26" s="636">
        <v>0</v>
      </c>
      <c r="JC26" s="636">
        <v>0</v>
      </c>
      <c r="JD26" s="636">
        <v>0</v>
      </c>
      <c r="JE26" s="636">
        <v>892848</v>
      </c>
      <c r="JF26" s="636">
        <v>2264231</v>
      </c>
      <c r="JG26" s="636">
        <v>0</v>
      </c>
      <c r="JH26" s="636">
        <v>0</v>
      </c>
      <c r="JI26" s="636">
        <v>0</v>
      </c>
      <c r="JJ26" s="636">
        <v>0</v>
      </c>
      <c r="JK26" s="636">
        <v>0</v>
      </c>
      <c r="JL26" s="636">
        <v>0</v>
      </c>
      <c r="JM26" s="636">
        <v>0</v>
      </c>
      <c r="JN26" s="636">
        <v>0</v>
      </c>
      <c r="JO26" s="636">
        <v>0</v>
      </c>
      <c r="JP26" s="636">
        <v>0</v>
      </c>
      <c r="JQ26" s="636">
        <v>0</v>
      </c>
      <c r="JR26" s="636">
        <v>2004209</v>
      </c>
      <c r="JS26" s="636">
        <v>0</v>
      </c>
      <c r="JT26" s="636">
        <v>0</v>
      </c>
      <c r="JU26" s="636">
        <v>0</v>
      </c>
      <c r="JV26" s="636">
        <v>0</v>
      </c>
      <c r="JW26" s="636">
        <v>0</v>
      </c>
      <c r="JX26" s="636">
        <v>0</v>
      </c>
      <c r="JY26" s="636">
        <v>0</v>
      </c>
      <c r="JZ26" s="636">
        <v>0</v>
      </c>
      <c r="KA26" s="636">
        <v>0</v>
      </c>
      <c r="KB26" s="636">
        <v>0</v>
      </c>
      <c r="KC26" s="636">
        <v>0</v>
      </c>
      <c r="KD26" s="636">
        <v>0</v>
      </c>
      <c r="KE26" s="636">
        <v>0</v>
      </c>
      <c r="KF26" s="636">
        <v>0</v>
      </c>
      <c r="KG26" s="636">
        <v>0</v>
      </c>
      <c r="KH26" s="636">
        <v>0</v>
      </c>
      <c r="KI26" s="636">
        <v>0</v>
      </c>
      <c r="KJ26" s="636">
        <v>0</v>
      </c>
      <c r="KK26" s="636">
        <v>90068</v>
      </c>
    </row>
    <row r="27" spans="1:297" ht="30.75">
      <c r="A27" s="658"/>
      <c r="B27" s="634" t="s">
        <v>667</v>
      </c>
      <c r="C27" s="156">
        <v>9749055</v>
      </c>
      <c r="D27" s="415">
        <f t="shared" si="0"/>
        <v>-603279</v>
      </c>
      <c r="E27" s="415">
        <f t="shared" si="1"/>
        <v>3713096</v>
      </c>
      <c r="F27" s="636">
        <v>14251</v>
      </c>
      <c r="G27" s="636">
        <v>0</v>
      </c>
      <c r="H27" s="636">
        <v>-215344</v>
      </c>
      <c r="I27" s="636">
        <v>-76004</v>
      </c>
      <c r="J27" s="636">
        <v>0</v>
      </c>
      <c r="K27" s="636">
        <v>0</v>
      </c>
      <c r="L27" s="636">
        <v>-123506</v>
      </c>
      <c r="M27" s="636">
        <v>-1583</v>
      </c>
      <c r="N27" s="636">
        <v>0</v>
      </c>
      <c r="O27" s="636">
        <v>1212892</v>
      </c>
      <c r="P27" s="636">
        <v>-118756</v>
      </c>
      <c r="Q27" s="636">
        <v>-91838</v>
      </c>
      <c r="R27" s="636">
        <v>-79171</v>
      </c>
      <c r="S27" s="636">
        <v>456022</v>
      </c>
      <c r="T27" s="636">
        <v>-28501</v>
      </c>
      <c r="U27" s="636">
        <v>6334</v>
      </c>
      <c r="V27" s="636">
        <v>0</v>
      </c>
      <c r="W27" s="636">
        <v>0</v>
      </c>
      <c r="X27" s="636">
        <v>-66503</v>
      </c>
      <c r="Y27" s="636">
        <v>-3167</v>
      </c>
      <c r="Z27" s="636">
        <v>112422</v>
      </c>
      <c r="AA27" s="636">
        <v>4750</v>
      </c>
      <c r="AB27" s="636">
        <v>4750</v>
      </c>
      <c r="AC27" s="636">
        <v>0</v>
      </c>
      <c r="AD27" s="636">
        <v>15834</v>
      </c>
      <c r="AE27" s="636">
        <v>-47502</v>
      </c>
      <c r="AF27" s="636">
        <v>2744050</v>
      </c>
      <c r="AG27" s="636">
        <v>3713096</v>
      </c>
      <c r="AH27" s="636">
        <v>38002</v>
      </c>
      <c r="AI27" s="636">
        <v>63336</v>
      </c>
      <c r="AJ27" s="636">
        <v>-243845</v>
      </c>
      <c r="AK27" s="636">
        <v>0</v>
      </c>
      <c r="AL27" s="636">
        <v>-6334</v>
      </c>
      <c r="AM27" s="636">
        <v>201093</v>
      </c>
      <c r="AN27" s="636">
        <v>-60170</v>
      </c>
      <c r="AO27" s="636">
        <v>494024</v>
      </c>
      <c r="AP27" s="636">
        <v>30085</v>
      </c>
      <c r="AQ27" s="636">
        <v>-12667</v>
      </c>
      <c r="AR27" s="636">
        <v>-28501</v>
      </c>
      <c r="AS27" s="636">
        <v>20584</v>
      </c>
      <c r="AT27" s="636">
        <v>-115589</v>
      </c>
      <c r="AU27" s="636">
        <v>69670</v>
      </c>
      <c r="AV27" s="636">
        <v>3167</v>
      </c>
      <c r="AW27" s="636">
        <v>44335</v>
      </c>
      <c r="AX27" s="636">
        <v>-45919</v>
      </c>
      <c r="AY27" s="636">
        <v>-17418</v>
      </c>
      <c r="AZ27" s="636">
        <v>-3167</v>
      </c>
      <c r="BA27" s="636">
        <v>-71253</v>
      </c>
      <c r="BB27" s="636">
        <v>-93421</v>
      </c>
      <c r="BC27" s="636">
        <v>190009</v>
      </c>
      <c r="BD27" s="636">
        <v>-4750</v>
      </c>
      <c r="BE27" s="636">
        <v>-109255</v>
      </c>
      <c r="BF27" s="636">
        <v>-351517</v>
      </c>
      <c r="BG27" s="636">
        <v>-66503</v>
      </c>
      <c r="BH27" s="636">
        <v>0</v>
      </c>
      <c r="BI27" s="636">
        <v>-308765</v>
      </c>
      <c r="BJ27" s="636">
        <v>156758</v>
      </c>
      <c r="BK27" s="636">
        <v>0</v>
      </c>
      <c r="BL27" s="636">
        <v>-259679</v>
      </c>
      <c r="BM27" s="636">
        <v>364184</v>
      </c>
      <c r="BN27" s="636">
        <v>-55419</v>
      </c>
      <c r="BO27" s="636">
        <v>0</v>
      </c>
      <c r="BP27" s="636">
        <v>218511</v>
      </c>
      <c r="BQ27" s="636">
        <v>-144090</v>
      </c>
      <c r="BR27" s="636">
        <v>-49086</v>
      </c>
      <c r="BS27" s="636">
        <v>-15834</v>
      </c>
      <c r="BT27" s="636">
        <v>115589</v>
      </c>
      <c r="BU27" s="636">
        <v>-7917</v>
      </c>
      <c r="BV27" s="636">
        <v>-30085</v>
      </c>
      <c r="BW27" s="636">
        <v>-25335</v>
      </c>
      <c r="BX27" s="636">
        <v>-98171</v>
      </c>
      <c r="BY27" s="636">
        <v>-33252</v>
      </c>
      <c r="BZ27" s="636">
        <v>-110839</v>
      </c>
      <c r="CA27" s="636">
        <v>-7917</v>
      </c>
      <c r="CB27" s="636">
        <v>-52253</v>
      </c>
      <c r="CC27" s="636">
        <v>50669</v>
      </c>
      <c r="CD27" s="636">
        <v>-7917</v>
      </c>
      <c r="CE27" s="636">
        <v>53836</v>
      </c>
      <c r="CF27" s="636">
        <v>-76004</v>
      </c>
      <c r="CG27" s="636">
        <v>129840</v>
      </c>
      <c r="CH27" s="636">
        <v>3167</v>
      </c>
      <c r="CI27" s="636">
        <v>20584</v>
      </c>
      <c r="CJ27" s="636">
        <v>6334</v>
      </c>
      <c r="CK27" s="636">
        <v>-240678</v>
      </c>
      <c r="CL27" s="636">
        <v>-6334</v>
      </c>
      <c r="CM27" s="636">
        <v>0</v>
      </c>
      <c r="CN27" s="636">
        <v>126673</v>
      </c>
      <c r="CO27" s="636">
        <v>-296098</v>
      </c>
      <c r="CP27" s="636">
        <v>26918</v>
      </c>
      <c r="CQ27" s="636">
        <v>-1583</v>
      </c>
      <c r="CR27" s="636">
        <v>0</v>
      </c>
      <c r="CS27" s="636">
        <v>-4750</v>
      </c>
      <c r="CT27" s="636">
        <v>357851</v>
      </c>
      <c r="CU27" s="636">
        <v>-11084</v>
      </c>
      <c r="CV27" s="636">
        <v>12667</v>
      </c>
      <c r="CW27" s="636">
        <v>-50669</v>
      </c>
      <c r="CX27" s="636">
        <v>-38002</v>
      </c>
      <c r="CY27" s="636">
        <v>-57003</v>
      </c>
      <c r="CZ27" s="636">
        <v>-281847</v>
      </c>
      <c r="DA27" s="636">
        <v>174175</v>
      </c>
      <c r="DB27" s="636">
        <v>45919</v>
      </c>
      <c r="DC27" s="636">
        <v>-38002</v>
      </c>
      <c r="DD27" s="636">
        <v>19001</v>
      </c>
      <c r="DE27" s="636">
        <v>-57003</v>
      </c>
      <c r="DF27" s="636">
        <v>1078302</v>
      </c>
      <c r="DG27" s="636">
        <v>-96588</v>
      </c>
      <c r="DH27" s="636">
        <v>-237512</v>
      </c>
      <c r="DI27" s="636">
        <v>-11084</v>
      </c>
      <c r="DJ27" s="636">
        <v>87088</v>
      </c>
      <c r="DK27" s="636">
        <v>161508</v>
      </c>
      <c r="DL27" s="636">
        <v>-52253</v>
      </c>
      <c r="DM27" s="636">
        <v>-33252</v>
      </c>
      <c r="DN27" s="636">
        <v>0</v>
      </c>
      <c r="DO27" s="636">
        <v>-147257</v>
      </c>
      <c r="DP27" s="636">
        <v>-77587</v>
      </c>
      <c r="DQ27" s="636">
        <v>50669</v>
      </c>
      <c r="DR27" s="636">
        <v>-6334</v>
      </c>
      <c r="DS27" s="636">
        <v>-562111</v>
      </c>
      <c r="DT27" s="636">
        <v>9500</v>
      </c>
      <c r="DU27" s="636">
        <v>-12667</v>
      </c>
      <c r="DV27" s="636">
        <v>1037134</v>
      </c>
      <c r="DW27" s="636">
        <v>-39585</v>
      </c>
      <c r="DX27" s="636">
        <v>-77587</v>
      </c>
      <c r="DY27" s="636">
        <v>-87088</v>
      </c>
      <c r="DZ27" s="636">
        <v>0</v>
      </c>
      <c r="EA27" s="636">
        <v>-80754</v>
      </c>
      <c r="EB27" s="636">
        <v>-42752</v>
      </c>
      <c r="EC27" s="636">
        <v>0</v>
      </c>
      <c r="ED27" s="636">
        <v>83921</v>
      </c>
      <c r="EE27" s="636">
        <v>-61753</v>
      </c>
      <c r="EF27" s="636">
        <v>-38002</v>
      </c>
      <c r="EG27" s="636">
        <v>71253</v>
      </c>
      <c r="EH27" s="636">
        <v>-174175</v>
      </c>
      <c r="EI27" s="636">
        <v>-57003</v>
      </c>
      <c r="EJ27" s="636">
        <v>4750</v>
      </c>
      <c r="EK27" s="636">
        <v>0</v>
      </c>
      <c r="EL27" s="636">
        <v>-36418</v>
      </c>
      <c r="EM27" s="636">
        <v>7917</v>
      </c>
      <c r="EN27" s="636">
        <v>-58586</v>
      </c>
      <c r="EO27" s="636">
        <v>63336</v>
      </c>
      <c r="EP27" s="636">
        <v>-190009</v>
      </c>
      <c r="EQ27" s="636">
        <v>57003</v>
      </c>
      <c r="ER27" s="636">
        <v>-23751</v>
      </c>
      <c r="ES27" s="636">
        <v>-25335</v>
      </c>
      <c r="ET27" s="636">
        <v>0</v>
      </c>
      <c r="EU27" s="636">
        <v>-57003</v>
      </c>
      <c r="EV27" s="636">
        <v>0</v>
      </c>
      <c r="EW27" s="636">
        <v>-41169</v>
      </c>
      <c r="EX27" s="636">
        <v>-23751</v>
      </c>
      <c r="EY27" s="636">
        <v>-9500</v>
      </c>
      <c r="EZ27" s="636">
        <v>0</v>
      </c>
      <c r="FA27" s="636">
        <v>76004</v>
      </c>
      <c r="FB27" s="636">
        <v>0</v>
      </c>
      <c r="FC27" s="636">
        <v>-19001</v>
      </c>
      <c r="FD27" s="636">
        <v>-31668</v>
      </c>
      <c r="FE27" s="636">
        <v>61753</v>
      </c>
      <c r="FF27" s="636">
        <v>-3167</v>
      </c>
      <c r="FG27" s="636">
        <v>-72837</v>
      </c>
      <c r="FH27" s="636">
        <v>-30085</v>
      </c>
      <c r="FI27" s="636">
        <v>7917</v>
      </c>
      <c r="FJ27" s="636">
        <v>-55419</v>
      </c>
      <c r="FK27" s="636">
        <v>66503</v>
      </c>
      <c r="FL27" s="636">
        <v>-163091</v>
      </c>
      <c r="FM27" s="636">
        <v>-112422</v>
      </c>
      <c r="FN27" s="636">
        <v>96588</v>
      </c>
      <c r="FO27" s="636">
        <v>-95005</v>
      </c>
      <c r="FP27" s="636">
        <v>-34835</v>
      </c>
      <c r="FQ27" s="636">
        <v>-1583</v>
      </c>
      <c r="FR27" s="636">
        <v>-23751</v>
      </c>
      <c r="FS27" s="636">
        <v>-3167</v>
      </c>
      <c r="FT27" s="636">
        <v>177342</v>
      </c>
      <c r="FU27" s="636">
        <v>-39585</v>
      </c>
      <c r="FV27" s="636">
        <v>-245429</v>
      </c>
      <c r="FW27" s="636">
        <v>0</v>
      </c>
      <c r="FX27" s="636">
        <v>-9500</v>
      </c>
      <c r="FY27" s="636">
        <v>0</v>
      </c>
      <c r="FZ27" s="636">
        <v>0</v>
      </c>
      <c r="GA27" s="636">
        <v>0</v>
      </c>
      <c r="GB27" s="636">
        <v>-19001</v>
      </c>
      <c r="GC27" s="636">
        <v>467106</v>
      </c>
      <c r="GD27" s="636">
        <v>-7917</v>
      </c>
      <c r="GE27" s="636">
        <v>593779</v>
      </c>
      <c r="GF27" s="636">
        <v>-20584</v>
      </c>
      <c r="GG27" s="636">
        <v>-50669</v>
      </c>
      <c r="GH27" s="636">
        <v>12667</v>
      </c>
      <c r="GI27" s="636">
        <v>0</v>
      </c>
      <c r="GJ27" s="636">
        <v>0</v>
      </c>
      <c r="GK27" s="636">
        <v>-226428</v>
      </c>
      <c r="GL27" s="636">
        <v>0</v>
      </c>
      <c r="GM27" s="636">
        <v>14251</v>
      </c>
      <c r="GN27" s="636">
        <v>-101338</v>
      </c>
      <c r="GO27" s="636">
        <v>-3167</v>
      </c>
      <c r="GP27" s="636">
        <v>0</v>
      </c>
      <c r="GQ27" s="636">
        <v>49086</v>
      </c>
      <c r="GR27" s="636">
        <v>0</v>
      </c>
      <c r="GS27" s="636">
        <v>-47502</v>
      </c>
      <c r="GT27" s="636">
        <v>0</v>
      </c>
      <c r="GU27" s="636">
        <v>-57003</v>
      </c>
      <c r="GV27" s="636">
        <v>6334</v>
      </c>
      <c r="GW27" s="636">
        <v>0</v>
      </c>
      <c r="GX27" s="636">
        <v>20584</v>
      </c>
      <c r="GY27" s="636">
        <v>-36418</v>
      </c>
      <c r="GZ27" s="636">
        <v>44335</v>
      </c>
      <c r="HA27" s="636">
        <v>167841</v>
      </c>
      <c r="HB27" s="636">
        <v>-324599</v>
      </c>
      <c r="HC27" s="636">
        <v>-114006</v>
      </c>
      <c r="HD27" s="636">
        <v>-12667</v>
      </c>
      <c r="HE27" s="636">
        <v>155174</v>
      </c>
      <c r="HF27" s="636">
        <v>-44335</v>
      </c>
      <c r="HG27" s="636">
        <v>-12667</v>
      </c>
      <c r="HH27" s="636">
        <v>69670</v>
      </c>
      <c r="HI27" s="636">
        <v>-9500</v>
      </c>
      <c r="HJ27" s="636">
        <v>-33252</v>
      </c>
      <c r="HK27" s="636">
        <v>31668</v>
      </c>
      <c r="HL27" s="636">
        <v>639698</v>
      </c>
      <c r="HM27" s="636">
        <v>-1583</v>
      </c>
      <c r="HN27" s="636">
        <v>-1583</v>
      </c>
      <c r="HO27" s="636">
        <v>0</v>
      </c>
      <c r="HP27" s="636">
        <v>0</v>
      </c>
      <c r="HQ27" s="636">
        <v>-79171</v>
      </c>
      <c r="HR27" s="636">
        <v>-115589</v>
      </c>
      <c r="HS27" s="636">
        <v>42752</v>
      </c>
      <c r="HT27" s="636">
        <v>-603279</v>
      </c>
      <c r="HU27" s="636">
        <v>22168</v>
      </c>
      <c r="HV27" s="636">
        <v>-14251</v>
      </c>
      <c r="HW27" s="636">
        <v>-50669</v>
      </c>
      <c r="HX27" s="636">
        <v>-12667</v>
      </c>
      <c r="HY27" s="636">
        <v>-28501</v>
      </c>
      <c r="HZ27" s="636">
        <v>-19001</v>
      </c>
      <c r="IA27" s="636">
        <v>0</v>
      </c>
      <c r="IB27" s="636">
        <v>-283430</v>
      </c>
      <c r="IC27" s="636">
        <v>-289764</v>
      </c>
      <c r="ID27" s="636">
        <v>0</v>
      </c>
      <c r="IE27" s="636">
        <v>25335</v>
      </c>
      <c r="IF27" s="636">
        <v>-4750</v>
      </c>
      <c r="IG27" s="636">
        <v>1583</v>
      </c>
      <c r="IH27" s="636">
        <v>-9500</v>
      </c>
      <c r="II27" s="636">
        <v>-321432</v>
      </c>
      <c r="IJ27" s="636">
        <v>34835</v>
      </c>
      <c r="IK27" s="636">
        <v>-49086</v>
      </c>
      <c r="IL27" s="636">
        <v>-42752</v>
      </c>
      <c r="IM27" s="636">
        <v>28501</v>
      </c>
      <c r="IN27" s="636">
        <v>-1583</v>
      </c>
      <c r="IO27" s="636">
        <v>-71253</v>
      </c>
      <c r="IP27" s="636">
        <v>-172592</v>
      </c>
      <c r="IQ27" s="636">
        <v>-50669</v>
      </c>
      <c r="IR27" s="636">
        <v>-148841</v>
      </c>
      <c r="IS27" s="636">
        <v>33252</v>
      </c>
      <c r="IT27" s="636">
        <v>-202676</v>
      </c>
      <c r="IU27" s="636">
        <v>-17418</v>
      </c>
      <c r="IV27" s="636">
        <v>-85504</v>
      </c>
      <c r="IW27" s="636">
        <v>9500</v>
      </c>
      <c r="IX27" s="636">
        <v>1516907</v>
      </c>
      <c r="IY27" s="636">
        <v>0</v>
      </c>
      <c r="IZ27" s="636">
        <v>-76004</v>
      </c>
      <c r="JA27" s="636">
        <v>-6334</v>
      </c>
      <c r="JB27" s="636">
        <v>-47502</v>
      </c>
      <c r="JC27" s="636">
        <v>-4750</v>
      </c>
      <c r="JD27" s="636">
        <v>-14251</v>
      </c>
      <c r="JE27" s="636">
        <v>83921</v>
      </c>
      <c r="JF27" s="636">
        <v>2055266</v>
      </c>
      <c r="JG27" s="636">
        <v>3167</v>
      </c>
      <c r="JH27" s="636">
        <v>0</v>
      </c>
      <c r="JI27" s="636">
        <v>-61753</v>
      </c>
      <c r="JJ27" s="636">
        <v>-19001</v>
      </c>
      <c r="JK27" s="636">
        <v>-61753</v>
      </c>
      <c r="JL27" s="636">
        <v>6334</v>
      </c>
      <c r="JM27" s="636">
        <v>11084</v>
      </c>
      <c r="JN27" s="636">
        <v>0</v>
      </c>
      <c r="JO27" s="636">
        <v>-52253</v>
      </c>
      <c r="JP27" s="636">
        <v>-52253</v>
      </c>
      <c r="JQ27" s="636">
        <v>205843</v>
      </c>
      <c r="JR27" s="636">
        <v>490857</v>
      </c>
      <c r="JS27" s="636">
        <v>253346</v>
      </c>
      <c r="JT27" s="636">
        <v>201093</v>
      </c>
      <c r="JU27" s="636">
        <v>-88671</v>
      </c>
      <c r="JV27" s="636">
        <v>-9500</v>
      </c>
      <c r="JW27" s="636">
        <v>9500</v>
      </c>
      <c r="JX27" s="636">
        <v>0</v>
      </c>
      <c r="JY27" s="636">
        <v>-17418</v>
      </c>
      <c r="JZ27" s="636">
        <v>-17418</v>
      </c>
      <c r="KA27" s="636">
        <v>6334</v>
      </c>
      <c r="KB27" s="636">
        <v>0</v>
      </c>
      <c r="KC27" s="636">
        <v>-23751</v>
      </c>
      <c r="KD27" s="636">
        <v>-1583</v>
      </c>
      <c r="KE27" s="636">
        <v>207427</v>
      </c>
      <c r="KF27" s="636">
        <v>44335</v>
      </c>
      <c r="KG27" s="636">
        <v>-53836</v>
      </c>
      <c r="KH27" s="636">
        <v>-45919</v>
      </c>
      <c r="KI27" s="636">
        <v>0</v>
      </c>
      <c r="KJ27" s="636">
        <v>-42752</v>
      </c>
      <c r="KK27" s="636">
        <v>-91838</v>
      </c>
    </row>
    <row r="28" spans="1:297" ht="16.5">
      <c r="A28" s="659"/>
      <c r="B28" s="634" t="s">
        <v>696</v>
      </c>
      <c r="C28" s="156">
        <v>5880003</v>
      </c>
      <c r="D28" s="415">
        <f t="shared" si="0"/>
        <v>0</v>
      </c>
      <c r="E28" s="415">
        <f t="shared" si="1"/>
        <v>293129</v>
      </c>
      <c r="F28" s="636">
        <v>17414</v>
      </c>
      <c r="G28" s="636">
        <v>29023</v>
      </c>
      <c r="H28" s="636">
        <v>29023</v>
      </c>
      <c r="I28" s="636">
        <v>20316</v>
      </c>
      <c r="J28" s="636">
        <v>0</v>
      </c>
      <c r="K28" s="636">
        <v>0</v>
      </c>
      <c r="L28" s="636">
        <v>58045</v>
      </c>
      <c r="M28" s="636">
        <v>0</v>
      </c>
      <c r="N28" s="636">
        <v>0</v>
      </c>
      <c r="O28" s="636">
        <v>58045</v>
      </c>
      <c r="P28" s="636">
        <v>0</v>
      </c>
      <c r="Q28" s="636">
        <v>29023</v>
      </c>
      <c r="R28" s="636">
        <v>0</v>
      </c>
      <c r="S28" s="636">
        <v>0</v>
      </c>
      <c r="T28" s="636">
        <v>0</v>
      </c>
      <c r="U28" s="636">
        <v>0</v>
      </c>
      <c r="V28" s="636">
        <v>0</v>
      </c>
      <c r="W28" s="636">
        <v>0</v>
      </c>
      <c r="X28" s="636">
        <v>0</v>
      </c>
      <c r="Y28" s="636">
        <v>29023</v>
      </c>
      <c r="Z28" s="636">
        <v>0</v>
      </c>
      <c r="AA28" s="636">
        <v>20316</v>
      </c>
      <c r="AB28" s="636">
        <v>0</v>
      </c>
      <c r="AC28" s="636">
        <v>29023</v>
      </c>
      <c r="AD28" s="636">
        <v>0</v>
      </c>
      <c r="AE28" s="636">
        <v>0</v>
      </c>
      <c r="AF28" s="636">
        <v>188648</v>
      </c>
      <c r="AG28" s="636">
        <v>98677</v>
      </c>
      <c r="AH28" s="636">
        <v>0</v>
      </c>
      <c r="AI28" s="636">
        <v>29023</v>
      </c>
      <c r="AJ28" s="636">
        <v>0</v>
      </c>
      <c r="AK28" s="636">
        <v>0</v>
      </c>
      <c r="AL28" s="636">
        <v>0</v>
      </c>
      <c r="AM28" s="636">
        <v>58045</v>
      </c>
      <c r="AN28" s="636">
        <v>26120</v>
      </c>
      <c r="AO28" s="636">
        <v>46436</v>
      </c>
      <c r="AP28" s="636">
        <v>31925</v>
      </c>
      <c r="AQ28" s="636">
        <v>29023</v>
      </c>
      <c r="AR28" s="636">
        <v>0</v>
      </c>
      <c r="AS28" s="636">
        <v>20316</v>
      </c>
      <c r="AT28" s="636">
        <v>0</v>
      </c>
      <c r="AU28" s="636">
        <v>29023</v>
      </c>
      <c r="AV28" s="636">
        <v>0</v>
      </c>
      <c r="AW28" s="636">
        <v>0</v>
      </c>
      <c r="AX28" s="636">
        <v>0</v>
      </c>
      <c r="AY28" s="636">
        <v>0</v>
      </c>
      <c r="AZ28" s="636">
        <v>0</v>
      </c>
      <c r="BA28" s="636">
        <v>116091</v>
      </c>
      <c r="BB28" s="636">
        <v>26120</v>
      </c>
      <c r="BC28" s="636">
        <v>2902</v>
      </c>
      <c r="BD28" s="636">
        <v>0</v>
      </c>
      <c r="BE28" s="636">
        <v>0</v>
      </c>
      <c r="BF28" s="636">
        <v>0</v>
      </c>
      <c r="BG28" s="636">
        <v>0</v>
      </c>
      <c r="BH28" s="636">
        <v>0</v>
      </c>
      <c r="BI28" s="636">
        <v>0</v>
      </c>
      <c r="BJ28" s="636">
        <v>107384</v>
      </c>
      <c r="BK28" s="636">
        <v>0</v>
      </c>
      <c r="BL28" s="636">
        <v>0</v>
      </c>
      <c r="BM28" s="636">
        <v>0</v>
      </c>
      <c r="BN28" s="636">
        <v>0</v>
      </c>
      <c r="BO28" s="636">
        <v>0</v>
      </c>
      <c r="BP28" s="636">
        <v>58045</v>
      </c>
      <c r="BQ28" s="636">
        <v>23218</v>
      </c>
      <c r="BR28" s="636">
        <v>34827</v>
      </c>
      <c r="BS28" s="636">
        <v>0</v>
      </c>
      <c r="BT28" s="636">
        <v>29023</v>
      </c>
      <c r="BU28" s="636">
        <v>0</v>
      </c>
      <c r="BV28" s="636">
        <v>0</v>
      </c>
      <c r="BW28" s="636">
        <v>0</v>
      </c>
      <c r="BX28" s="636">
        <v>26120</v>
      </c>
      <c r="BY28" s="636">
        <v>20316</v>
      </c>
      <c r="BZ28" s="636">
        <v>20316</v>
      </c>
      <c r="CA28" s="636">
        <v>0</v>
      </c>
      <c r="CB28" s="636">
        <v>29023</v>
      </c>
      <c r="CC28" s="636">
        <v>23218</v>
      </c>
      <c r="CD28" s="636">
        <v>0</v>
      </c>
      <c r="CE28" s="636">
        <v>31925</v>
      </c>
      <c r="CF28" s="636">
        <v>0</v>
      </c>
      <c r="CG28" s="636">
        <v>0</v>
      </c>
      <c r="CH28" s="636">
        <v>0</v>
      </c>
      <c r="CI28" s="636">
        <v>49339</v>
      </c>
      <c r="CJ28" s="636">
        <v>69654</v>
      </c>
      <c r="CK28" s="636">
        <v>23218</v>
      </c>
      <c r="CL28" s="636">
        <v>0</v>
      </c>
      <c r="CM28" s="636">
        <v>0</v>
      </c>
      <c r="CN28" s="636">
        <v>0</v>
      </c>
      <c r="CO28" s="636">
        <v>23218</v>
      </c>
      <c r="CP28" s="636">
        <v>29023</v>
      </c>
      <c r="CQ28" s="636">
        <v>0</v>
      </c>
      <c r="CR28" s="636">
        <v>0</v>
      </c>
      <c r="CS28" s="636">
        <v>23218</v>
      </c>
      <c r="CT28" s="636">
        <v>145114</v>
      </c>
      <c r="CU28" s="636">
        <v>0</v>
      </c>
      <c r="CV28" s="636">
        <v>0</v>
      </c>
      <c r="CW28" s="636">
        <v>29023</v>
      </c>
      <c r="CX28" s="636">
        <v>0</v>
      </c>
      <c r="CY28" s="636">
        <v>0</v>
      </c>
      <c r="CZ28" s="636">
        <v>107384</v>
      </c>
      <c r="DA28" s="636">
        <v>110286</v>
      </c>
      <c r="DB28" s="636">
        <v>0</v>
      </c>
      <c r="DC28" s="636">
        <v>26120</v>
      </c>
      <c r="DD28" s="636">
        <v>20316</v>
      </c>
      <c r="DE28" s="636">
        <v>0</v>
      </c>
      <c r="DF28" s="636">
        <v>29023</v>
      </c>
      <c r="DG28" s="636">
        <v>0</v>
      </c>
      <c r="DH28" s="636">
        <v>0</v>
      </c>
      <c r="DI28" s="636">
        <v>0</v>
      </c>
      <c r="DJ28" s="636">
        <v>26120</v>
      </c>
      <c r="DK28" s="636">
        <v>29023</v>
      </c>
      <c r="DL28" s="636">
        <v>0</v>
      </c>
      <c r="DM28" s="636">
        <v>0</v>
      </c>
      <c r="DN28" s="636">
        <v>0</v>
      </c>
      <c r="DO28" s="636">
        <v>0</v>
      </c>
      <c r="DP28" s="636">
        <v>0</v>
      </c>
      <c r="DQ28" s="636">
        <v>174136</v>
      </c>
      <c r="DR28" s="636">
        <v>31925</v>
      </c>
      <c r="DS28" s="636">
        <v>8707</v>
      </c>
      <c r="DT28" s="636">
        <v>0</v>
      </c>
      <c r="DU28" s="636">
        <v>0</v>
      </c>
      <c r="DV28" s="636">
        <v>145114</v>
      </c>
      <c r="DW28" s="636">
        <v>0</v>
      </c>
      <c r="DX28" s="636">
        <v>23218</v>
      </c>
      <c r="DY28" s="636">
        <v>78361</v>
      </c>
      <c r="DZ28" s="636">
        <v>0</v>
      </c>
      <c r="EA28" s="636">
        <v>37730</v>
      </c>
      <c r="EB28" s="636">
        <v>0</v>
      </c>
      <c r="EC28" s="636">
        <v>0</v>
      </c>
      <c r="ED28" s="636">
        <v>29023</v>
      </c>
      <c r="EE28" s="636">
        <v>0</v>
      </c>
      <c r="EF28" s="636">
        <v>0</v>
      </c>
      <c r="EG28" s="636">
        <v>26120</v>
      </c>
      <c r="EH28" s="636">
        <v>0</v>
      </c>
      <c r="EI28" s="636">
        <v>31925</v>
      </c>
      <c r="EJ28" s="636">
        <v>72557</v>
      </c>
      <c r="EK28" s="636">
        <v>0</v>
      </c>
      <c r="EL28" s="636">
        <v>0</v>
      </c>
      <c r="EM28" s="636">
        <v>0</v>
      </c>
      <c r="EN28" s="636">
        <v>0</v>
      </c>
      <c r="EO28" s="636">
        <v>0</v>
      </c>
      <c r="EP28" s="636">
        <v>20316</v>
      </c>
      <c r="EQ28" s="636">
        <v>0</v>
      </c>
      <c r="ER28" s="636">
        <v>0</v>
      </c>
      <c r="ES28" s="636">
        <v>34827</v>
      </c>
      <c r="ET28" s="636">
        <v>0</v>
      </c>
      <c r="EU28" s="636">
        <v>0</v>
      </c>
      <c r="EV28" s="636">
        <v>0</v>
      </c>
      <c r="EW28" s="636">
        <v>55143</v>
      </c>
      <c r="EX28" s="636">
        <v>8707</v>
      </c>
      <c r="EY28" s="636">
        <v>0</v>
      </c>
      <c r="EZ28" s="636">
        <v>0</v>
      </c>
      <c r="FA28" s="636">
        <v>0</v>
      </c>
      <c r="FB28" s="636">
        <v>0</v>
      </c>
      <c r="FC28" s="636">
        <v>29023</v>
      </c>
      <c r="FD28" s="636">
        <v>0</v>
      </c>
      <c r="FE28" s="636">
        <v>55143</v>
      </c>
      <c r="FF28" s="636">
        <v>0</v>
      </c>
      <c r="FG28" s="636">
        <v>0</v>
      </c>
      <c r="FH28" s="636">
        <v>26120</v>
      </c>
      <c r="FI28" s="636">
        <v>31925</v>
      </c>
      <c r="FJ28" s="636">
        <v>29023</v>
      </c>
      <c r="FK28" s="636">
        <v>72557</v>
      </c>
      <c r="FL28" s="636">
        <v>26120</v>
      </c>
      <c r="FM28" s="636">
        <v>0</v>
      </c>
      <c r="FN28" s="636">
        <v>58045</v>
      </c>
      <c r="FO28" s="636">
        <v>0</v>
      </c>
      <c r="FP28" s="636">
        <v>23218</v>
      </c>
      <c r="FQ28" s="636">
        <v>0</v>
      </c>
      <c r="FR28" s="636">
        <v>0</v>
      </c>
      <c r="FS28" s="636">
        <v>20316</v>
      </c>
      <c r="FT28" s="636">
        <v>293129</v>
      </c>
      <c r="FU28" s="636">
        <v>0</v>
      </c>
      <c r="FV28" s="636">
        <v>0</v>
      </c>
      <c r="FW28" s="636">
        <v>0</v>
      </c>
      <c r="FX28" s="636">
        <v>0</v>
      </c>
      <c r="FY28" s="636">
        <v>5805</v>
      </c>
      <c r="FZ28" s="636">
        <v>0</v>
      </c>
      <c r="GA28" s="636">
        <v>0</v>
      </c>
      <c r="GB28" s="636">
        <v>23218</v>
      </c>
      <c r="GC28" s="636">
        <v>40632</v>
      </c>
      <c r="GD28" s="636">
        <v>0</v>
      </c>
      <c r="GE28" s="636">
        <v>58045</v>
      </c>
      <c r="GF28" s="636">
        <v>46436</v>
      </c>
      <c r="GG28" s="636">
        <v>0</v>
      </c>
      <c r="GH28" s="636">
        <v>34827</v>
      </c>
      <c r="GI28" s="636">
        <v>0</v>
      </c>
      <c r="GJ28" s="636">
        <v>0</v>
      </c>
      <c r="GK28" s="636">
        <v>229279</v>
      </c>
      <c r="GL28" s="636">
        <v>29023</v>
      </c>
      <c r="GM28" s="636">
        <v>0</v>
      </c>
      <c r="GN28" s="636">
        <v>34827</v>
      </c>
      <c r="GO28" s="636">
        <v>0</v>
      </c>
      <c r="GP28" s="636">
        <v>0</v>
      </c>
      <c r="GQ28" s="636">
        <v>0</v>
      </c>
      <c r="GR28" s="636">
        <v>0</v>
      </c>
      <c r="GS28" s="636">
        <v>29023</v>
      </c>
      <c r="GT28" s="636">
        <v>0</v>
      </c>
      <c r="GU28" s="636">
        <v>0</v>
      </c>
      <c r="GV28" s="636">
        <v>0</v>
      </c>
      <c r="GW28" s="636">
        <v>0</v>
      </c>
      <c r="GX28" s="636">
        <v>29023</v>
      </c>
      <c r="GY28" s="636">
        <v>0</v>
      </c>
      <c r="GZ28" s="636">
        <v>92873</v>
      </c>
      <c r="HA28" s="636">
        <v>104482</v>
      </c>
      <c r="HB28" s="636">
        <v>31925</v>
      </c>
      <c r="HC28" s="636">
        <v>0</v>
      </c>
      <c r="HD28" s="636">
        <v>29023</v>
      </c>
      <c r="HE28" s="636">
        <v>29023</v>
      </c>
      <c r="HF28" s="636">
        <v>0</v>
      </c>
      <c r="HG28" s="636">
        <v>0</v>
      </c>
      <c r="HH28" s="636">
        <v>0</v>
      </c>
      <c r="HI28" s="636">
        <v>0</v>
      </c>
      <c r="HJ28" s="636">
        <v>0</v>
      </c>
      <c r="HK28" s="636">
        <v>0</v>
      </c>
      <c r="HL28" s="636">
        <v>118993</v>
      </c>
      <c r="HM28" s="636">
        <v>5805</v>
      </c>
      <c r="HN28" s="636">
        <v>0</v>
      </c>
      <c r="HO28" s="636">
        <v>0</v>
      </c>
      <c r="HP28" s="636">
        <v>0</v>
      </c>
      <c r="HQ28" s="636">
        <v>46436</v>
      </c>
      <c r="HR28" s="636">
        <v>29023</v>
      </c>
      <c r="HS28" s="636">
        <v>0</v>
      </c>
      <c r="HT28" s="636">
        <v>37730</v>
      </c>
      <c r="HU28" s="636">
        <v>0</v>
      </c>
      <c r="HV28" s="636">
        <v>0</v>
      </c>
      <c r="HW28" s="636">
        <v>0</v>
      </c>
      <c r="HX28" s="636">
        <v>5805</v>
      </c>
      <c r="HY28" s="636">
        <v>34827</v>
      </c>
      <c r="HZ28" s="636">
        <v>0</v>
      </c>
      <c r="IA28" s="636">
        <v>0</v>
      </c>
      <c r="IB28" s="636">
        <v>31925</v>
      </c>
      <c r="IC28" s="636">
        <v>26120</v>
      </c>
      <c r="ID28" s="636">
        <v>0</v>
      </c>
      <c r="IE28" s="636">
        <v>81264</v>
      </c>
      <c r="IF28" s="636">
        <v>0</v>
      </c>
      <c r="IG28" s="636">
        <v>0</v>
      </c>
      <c r="IH28" s="636">
        <v>8707</v>
      </c>
      <c r="II28" s="636">
        <v>0</v>
      </c>
      <c r="IJ28" s="636">
        <v>0</v>
      </c>
      <c r="IK28" s="636">
        <v>29023</v>
      </c>
      <c r="IL28" s="636">
        <v>0</v>
      </c>
      <c r="IM28" s="636">
        <v>17414</v>
      </c>
      <c r="IN28" s="636">
        <v>0</v>
      </c>
      <c r="IO28" s="636">
        <v>0</v>
      </c>
      <c r="IP28" s="636">
        <v>0</v>
      </c>
      <c r="IQ28" s="636">
        <v>0</v>
      </c>
      <c r="IR28" s="636">
        <v>31925</v>
      </c>
      <c r="IS28" s="636">
        <v>29023</v>
      </c>
      <c r="IT28" s="636">
        <v>0</v>
      </c>
      <c r="IU28" s="636">
        <v>0</v>
      </c>
      <c r="IV28" s="636">
        <v>0</v>
      </c>
      <c r="IW28" s="636">
        <v>14511</v>
      </c>
      <c r="IX28" s="636">
        <v>197354</v>
      </c>
      <c r="IY28" s="636">
        <v>0</v>
      </c>
      <c r="IZ28" s="636">
        <v>0</v>
      </c>
      <c r="JA28" s="636">
        <v>0</v>
      </c>
      <c r="JB28" s="636">
        <v>0</v>
      </c>
      <c r="JC28" s="636">
        <v>0</v>
      </c>
      <c r="JD28" s="636">
        <v>0</v>
      </c>
      <c r="JE28" s="636">
        <v>49339</v>
      </c>
      <c r="JF28" s="636">
        <v>104482</v>
      </c>
      <c r="JG28" s="636">
        <v>0</v>
      </c>
      <c r="JH28" s="636">
        <v>0</v>
      </c>
      <c r="JI28" s="636">
        <v>60948</v>
      </c>
      <c r="JJ28" s="636">
        <v>34827</v>
      </c>
      <c r="JK28" s="636">
        <v>40632</v>
      </c>
      <c r="JL28" s="636">
        <v>0</v>
      </c>
      <c r="JM28" s="636">
        <v>0</v>
      </c>
      <c r="JN28" s="636">
        <v>0</v>
      </c>
      <c r="JO28" s="636">
        <v>0</v>
      </c>
      <c r="JP28" s="636">
        <v>0</v>
      </c>
      <c r="JQ28" s="636">
        <v>29023</v>
      </c>
      <c r="JR28" s="636">
        <v>84166</v>
      </c>
      <c r="JS28" s="636">
        <v>58045</v>
      </c>
      <c r="JT28" s="636">
        <v>0</v>
      </c>
      <c r="JU28" s="636">
        <v>0</v>
      </c>
      <c r="JV28" s="636">
        <v>0</v>
      </c>
      <c r="JW28" s="636">
        <v>0</v>
      </c>
      <c r="JX28" s="636">
        <v>0</v>
      </c>
      <c r="JY28" s="636">
        <v>0</v>
      </c>
      <c r="JZ28" s="636">
        <v>29023</v>
      </c>
      <c r="KA28" s="636">
        <v>23218</v>
      </c>
      <c r="KB28" s="636">
        <v>0</v>
      </c>
      <c r="KC28" s="636">
        <v>2902</v>
      </c>
      <c r="KD28" s="636">
        <v>11609</v>
      </c>
      <c r="KE28" s="636">
        <v>17414</v>
      </c>
      <c r="KF28" s="636">
        <v>0</v>
      </c>
      <c r="KG28" s="636">
        <v>46436</v>
      </c>
      <c r="KH28" s="636">
        <v>34827</v>
      </c>
      <c r="KI28" s="636">
        <v>0</v>
      </c>
      <c r="KJ28" s="636">
        <v>0</v>
      </c>
      <c r="KK28" s="636">
        <v>52241</v>
      </c>
    </row>
    <row r="29" spans="1:297" ht="30.75">
      <c r="A29" s="658"/>
      <c r="B29" s="634" t="s">
        <v>668</v>
      </c>
      <c r="C29" s="156">
        <v>2530910</v>
      </c>
      <c r="D29" s="415">
        <f t="shared" si="0"/>
        <v>-408830</v>
      </c>
      <c r="E29" s="415">
        <f t="shared" si="1"/>
        <v>804738</v>
      </c>
      <c r="F29" s="636">
        <v>0</v>
      </c>
      <c r="G29" s="636">
        <v>0</v>
      </c>
      <c r="H29" s="636">
        <v>0</v>
      </c>
      <c r="I29" s="636">
        <v>0</v>
      </c>
      <c r="J29" s="636">
        <v>0</v>
      </c>
      <c r="K29" s="636">
        <v>0</v>
      </c>
      <c r="L29" s="636">
        <v>0</v>
      </c>
      <c r="M29" s="636">
        <v>0</v>
      </c>
      <c r="N29" s="636">
        <v>0</v>
      </c>
      <c r="O29" s="636">
        <v>0</v>
      </c>
      <c r="P29" s="636">
        <v>0</v>
      </c>
      <c r="Q29" s="636">
        <v>0</v>
      </c>
      <c r="R29" s="636">
        <v>0</v>
      </c>
      <c r="S29" s="636">
        <v>0</v>
      </c>
      <c r="T29" s="636">
        <v>0</v>
      </c>
      <c r="U29" s="636">
        <v>0</v>
      </c>
      <c r="V29" s="636">
        <v>0</v>
      </c>
      <c r="W29" s="636">
        <v>0</v>
      </c>
      <c r="X29" s="636">
        <v>0</v>
      </c>
      <c r="Y29" s="636">
        <v>0</v>
      </c>
      <c r="Z29" s="636">
        <v>0</v>
      </c>
      <c r="AA29" s="636">
        <v>0</v>
      </c>
      <c r="AB29" s="636">
        <v>0</v>
      </c>
      <c r="AC29" s="636">
        <v>0</v>
      </c>
      <c r="AD29" s="636">
        <v>0</v>
      </c>
      <c r="AE29" s="636">
        <v>30545</v>
      </c>
      <c r="AF29" s="636">
        <v>630476</v>
      </c>
      <c r="AG29" s="636">
        <v>804738</v>
      </c>
      <c r="AH29" s="636">
        <v>0</v>
      </c>
      <c r="AI29" s="636">
        <v>0</v>
      </c>
      <c r="AJ29" s="636">
        <v>0</v>
      </c>
      <c r="AK29" s="636">
        <v>0</v>
      </c>
      <c r="AL29" s="636">
        <v>0</v>
      </c>
      <c r="AM29" s="636">
        <v>-61481</v>
      </c>
      <c r="AN29" s="636">
        <v>0</v>
      </c>
      <c r="AO29" s="636">
        <v>0</v>
      </c>
      <c r="AP29" s="636">
        <v>-9398</v>
      </c>
      <c r="AQ29" s="636">
        <v>0</v>
      </c>
      <c r="AR29" s="636">
        <v>0</v>
      </c>
      <c r="AS29" s="636">
        <v>0</v>
      </c>
      <c r="AT29" s="636">
        <v>0</v>
      </c>
      <c r="AU29" s="636">
        <v>0</v>
      </c>
      <c r="AV29" s="636">
        <v>0</v>
      </c>
      <c r="AW29" s="636">
        <v>0</v>
      </c>
      <c r="AX29" s="636">
        <v>0</v>
      </c>
      <c r="AY29" s="636">
        <v>0</v>
      </c>
      <c r="AZ29" s="636">
        <v>0</v>
      </c>
      <c r="BA29" s="636">
        <v>0</v>
      </c>
      <c r="BB29" s="636">
        <v>0</v>
      </c>
      <c r="BC29" s="636">
        <v>-18014</v>
      </c>
      <c r="BD29" s="636">
        <v>0</v>
      </c>
      <c r="BE29" s="636">
        <v>0</v>
      </c>
      <c r="BF29" s="636">
        <v>0</v>
      </c>
      <c r="BG29" s="636">
        <v>0</v>
      </c>
      <c r="BH29" s="636">
        <v>0</v>
      </c>
      <c r="BI29" s="636">
        <v>0</v>
      </c>
      <c r="BJ29" s="636">
        <v>0</v>
      </c>
      <c r="BK29" s="636">
        <v>0</v>
      </c>
      <c r="BL29" s="636">
        <v>0</v>
      </c>
      <c r="BM29" s="636">
        <v>0</v>
      </c>
      <c r="BN29" s="636">
        <v>0</v>
      </c>
      <c r="BO29" s="636">
        <v>0</v>
      </c>
      <c r="BP29" s="636">
        <v>-80670</v>
      </c>
      <c r="BQ29" s="636">
        <v>0</v>
      </c>
      <c r="BR29" s="636">
        <v>0</v>
      </c>
      <c r="BS29" s="636">
        <v>0</v>
      </c>
      <c r="BT29" s="636">
        <v>0</v>
      </c>
      <c r="BU29" s="636">
        <v>0</v>
      </c>
      <c r="BV29" s="636">
        <v>0</v>
      </c>
      <c r="BW29" s="636">
        <v>0</v>
      </c>
      <c r="BX29" s="636">
        <v>0</v>
      </c>
      <c r="BY29" s="636">
        <v>0</v>
      </c>
      <c r="BZ29" s="636">
        <v>0</v>
      </c>
      <c r="CA29" s="636">
        <v>0</v>
      </c>
      <c r="CB29" s="636">
        <v>0</v>
      </c>
      <c r="CC29" s="636">
        <v>0</v>
      </c>
      <c r="CD29" s="636">
        <v>0</v>
      </c>
      <c r="CE29" s="636">
        <v>0</v>
      </c>
      <c r="CF29" s="636">
        <v>0</v>
      </c>
      <c r="CG29" s="636">
        <v>0</v>
      </c>
      <c r="CH29" s="636">
        <v>0</v>
      </c>
      <c r="CI29" s="636">
        <v>0</v>
      </c>
      <c r="CJ29" s="636">
        <v>0</v>
      </c>
      <c r="CK29" s="636">
        <v>0</v>
      </c>
      <c r="CL29" s="636">
        <v>0</v>
      </c>
      <c r="CM29" s="636">
        <v>0</v>
      </c>
      <c r="CN29" s="636">
        <v>0</v>
      </c>
      <c r="CO29" s="636">
        <v>0</v>
      </c>
      <c r="CP29" s="636">
        <v>0</v>
      </c>
      <c r="CQ29" s="636">
        <v>0</v>
      </c>
      <c r="CR29" s="636">
        <v>0</v>
      </c>
      <c r="CS29" s="636">
        <v>0</v>
      </c>
      <c r="CT29" s="636">
        <v>41901</v>
      </c>
      <c r="CU29" s="636">
        <v>0</v>
      </c>
      <c r="CV29" s="636">
        <v>0</v>
      </c>
      <c r="CW29" s="636">
        <v>0</v>
      </c>
      <c r="CX29" s="636">
        <v>0</v>
      </c>
      <c r="CY29" s="636">
        <v>0</v>
      </c>
      <c r="CZ29" s="636">
        <v>135102</v>
      </c>
      <c r="DA29" s="636">
        <v>87327</v>
      </c>
      <c r="DB29" s="636">
        <v>19972</v>
      </c>
      <c r="DC29" s="636">
        <v>0</v>
      </c>
      <c r="DD29" s="636">
        <v>0</v>
      </c>
      <c r="DE29" s="636">
        <v>0</v>
      </c>
      <c r="DF29" s="636">
        <v>180136</v>
      </c>
      <c r="DG29" s="636">
        <v>0</v>
      </c>
      <c r="DH29" s="636">
        <v>0</v>
      </c>
      <c r="DI29" s="636">
        <v>0</v>
      </c>
      <c r="DJ29" s="636">
        <v>-8224</v>
      </c>
      <c r="DK29" s="636">
        <v>0</v>
      </c>
      <c r="DL29" s="636">
        <v>0</v>
      </c>
      <c r="DM29" s="636">
        <v>0</v>
      </c>
      <c r="DN29" s="636">
        <v>0</v>
      </c>
      <c r="DO29" s="636">
        <v>0</v>
      </c>
      <c r="DP29" s="636">
        <v>0</v>
      </c>
      <c r="DQ29" s="636">
        <v>0</v>
      </c>
      <c r="DR29" s="636">
        <v>0</v>
      </c>
      <c r="DS29" s="636">
        <v>0</v>
      </c>
      <c r="DT29" s="636">
        <v>0</v>
      </c>
      <c r="DU29" s="636">
        <v>0</v>
      </c>
      <c r="DV29" s="636">
        <v>0</v>
      </c>
      <c r="DW29" s="636">
        <v>0</v>
      </c>
      <c r="DX29" s="636">
        <v>0</v>
      </c>
      <c r="DY29" s="636">
        <v>0</v>
      </c>
      <c r="DZ29" s="636">
        <v>0</v>
      </c>
      <c r="EA29" s="636">
        <v>0</v>
      </c>
      <c r="EB29" s="636">
        <v>0</v>
      </c>
      <c r="EC29" s="636">
        <v>0</v>
      </c>
      <c r="ED29" s="636">
        <v>0</v>
      </c>
      <c r="EE29" s="636">
        <v>0</v>
      </c>
      <c r="EF29" s="636">
        <v>0</v>
      </c>
      <c r="EG29" s="636">
        <v>0</v>
      </c>
      <c r="EH29" s="636">
        <v>0</v>
      </c>
      <c r="EI29" s="636">
        <v>0</v>
      </c>
      <c r="EJ29" s="636">
        <v>0</v>
      </c>
      <c r="EK29" s="636">
        <v>0</v>
      </c>
      <c r="EL29" s="636">
        <v>0</v>
      </c>
      <c r="EM29" s="636">
        <v>0</v>
      </c>
      <c r="EN29" s="636">
        <v>0</v>
      </c>
      <c r="EO29" s="636">
        <v>0</v>
      </c>
      <c r="EP29" s="636">
        <v>0</v>
      </c>
      <c r="EQ29" s="636">
        <v>0</v>
      </c>
      <c r="ER29" s="636">
        <v>0</v>
      </c>
      <c r="ES29" s="636">
        <v>0</v>
      </c>
      <c r="ET29" s="636">
        <v>0</v>
      </c>
      <c r="EU29" s="636">
        <v>0</v>
      </c>
      <c r="EV29" s="636">
        <v>0</v>
      </c>
      <c r="EW29" s="636">
        <v>680209</v>
      </c>
      <c r="EX29" s="636">
        <v>0</v>
      </c>
      <c r="EY29" s="636">
        <v>0</v>
      </c>
      <c r="EZ29" s="636">
        <v>0</v>
      </c>
      <c r="FA29" s="636">
        <v>0</v>
      </c>
      <c r="FB29" s="636">
        <v>0</v>
      </c>
      <c r="FC29" s="636">
        <v>0</v>
      </c>
      <c r="FD29" s="636">
        <v>0</v>
      </c>
      <c r="FE29" s="636">
        <v>0</v>
      </c>
      <c r="FF29" s="636">
        <v>0</v>
      </c>
      <c r="FG29" s="636">
        <v>0</v>
      </c>
      <c r="FH29" s="636">
        <v>0</v>
      </c>
      <c r="FI29" s="636">
        <v>0</v>
      </c>
      <c r="FJ29" s="636">
        <v>0</v>
      </c>
      <c r="FK29" s="636">
        <v>0</v>
      </c>
      <c r="FL29" s="636">
        <v>0</v>
      </c>
      <c r="FM29" s="636">
        <v>0</v>
      </c>
      <c r="FN29" s="636">
        <v>0</v>
      </c>
      <c r="FO29" s="636">
        <v>0</v>
      </c>
      <c r="FP29" s="636">
        <v>0</v>
      </c>
      <c r="FQ29" s="636">
        <v>0</v>
      </c>
      <c r="FR29" s="636">
        <v>0</v>
      </c>
      <c r="FS29" s="636">
        <v>0</v>
      </c>
      <c r="FT29" s="636">
        <v>-408830</v>
      </c>
      <c r="FU29" s="636">
        <v>0</v>
      </c>
      <c r="FV29" s="636">
        <v>0</v>
      </c>
      <c r="FW29" s="636">
        <v>0</v>
      </c>
      <c r="FX29" s="636">
        <v>0</v>
      </c>
      <c r="FY29" s="636">
        <v>0</v>
      </c>
      <c r="FZ29" s="636">
        <v>0</v>
      </c>
      <c r="GA29" s="636">
        <v>0</v>
      </c>
      <c r="GB29" s="636">
        <v>0</v>
      </c>
      <c r="GC29" s="636">
        <v>54432</v>
      </c>
      <c r="GD29" s="636">
        <v>0</v>
      </c>
      <c r="GE29" s="636">
        <v>-229869</v>
      </c>
      <c r="GF29" s="636">
        <v>0</v>
      </c>
      <c r="GG29" s="636">
        <v>0</v>
      </c>
      <c r="GH29" s="636">
        <v>0</v>
      </c>
      <c r="GI29" s="636">
        <v>0</v>
      </c>
      <c r="GJ29" s="636">
        <v>0</v>
      </c>
      <c r="GK29" s="636">
        <v>-5482</v>
      </c>
      <c r="GL29" s="636">
        <v>0</v>
      </c>
      <c r="GM29" s="636">
        <v>0</v>
      </c>
      <c r="GN29" s="636">
        <v>44642</v>
      </c>
      <c r="GO29" s="636">
        <v>0</v>
      </c>
      <c r="GP29" s="636">
        <v>0</v>
      </c>
      <c r="GQ29" s="636">
        <v>0</v>
      </c>
      <c r="GR29" s="636">
        <v>0</v>
      </c>
      <c r="GS29" s="636">
        <v>0</v>
      </c>
      <c r="GT29" s="636">
        <v>0</v>
      </c>
      <c r="GU29" s="636">
        <v>0</v>
      </c>
      <c r="GV29" s="636">
        <v>0</v>
      </c>
      <c r="GW29" s="636">
        <v>0</v>
      </c>
      <c r="GX29" s="636">
        <v>0</v>
      </c>
      <c r="GY29" s="636">
        <v>0</v>
      </c>
      <c r="GZ29" s="636">
        <v>28587</v>
      </c>
      <c r="HA29" s="636">
        <v>-39160</v>
      </c>
      <c r="HB29" s="636">
        <v>0</v>
      </c>
      <c r="HC29" s="636">
        <v>0</v>
      </c>
      <c r="HD29" s="636">
        <v>0</v>
      </c>
      <c r="HE29" s="636">
        <v>0</v>
      </c>
      <c r="HF29" s="636">
        <v>0</v>
      </c>
      <c r="HG29" s="636">
        <v>0</v>
      </c>
      <c r="HH29" s="636">
        <v>-39943</v>
      </c>
      <c r="HI29" s="636">
        <v>0</v>
      </c>
      <c r="HJ29" s="636">
        <v>-7832</v>
      </c>
      <c r="HK29" s="636">
        <v>0</v>
      </c>
      <c r="HL29" s="636">
        <v>0</v>
      </c>
      <c r="HM29" s="636">
        <v>0</v>
      </c>
      <c r="HN29" s="636">
        <v>0</v>
      </c>
      <c r="HO29" s="636">
        <v>0</v>
      </c>
      <c r="HP29" s="636">
        <v>0</v>
      </c>
      <c r="HQ29" s="636">
        <v>0</v>
      </c>
      <c r="HR29" s="636">
        <v>0</v>
      </c>
      <c r="HS29" s="636">
        <v>0</v>
      </c>
      <c r="HT29" s="636">
        <v>143717</v>
      </c>
      <c r="HU29" s="636">
        <v>0</v>
      </c>
      <c r="HV29" s="636">
        <v>0</v>
      </c>
      <c r="HW29" s="636">
        <v>-10182</v>
      </c>
      <c r="HX29" s="636">
        <v>0</v>
      </c>
      <c r="HY29" s="636">
        <v>98292</v>
      </c>
      <c r="HZ29" s="636">
        <v>0</v>
      </c>
      <c r="IA29" s="636">
        <v>0</v>
      </c>
      <c r="IB29" s="636">
        <v>0</v>
      </c>
      <c r="IC29" s="636">
        <v>0</v>
      </c>
      <c r="ID29" s="636">
        <v>0</v>
      </c>
      <c r="IE29" s="636">
        <v>0</v>
      </c>
      <c r="IF29" s="636">
        <v>0</v>
      </c>
      <c r="IG29" s="636">
        <v>0</v>
      </c>
      <c r="IH29" s="636">
        <v>0</v>
      </c>
      <c r="II29" s="636">
        <v>0</v>
      </c>
      <c r="IJ29" s="636">
        <v>0</v>
      </c>
      <c r="IK29" s="636">
        <v>0</v>
      </c>
      <c r="IL29" s="636">
        <v>0</v>
      </c>
      <c r="IM29" s="636">
        <v>44642</v>
      </c>
      <c r="IN29" s="636">
        <v>-21538</v>
      </c>
      <c r="IO29" s="636">
        <v>0</v>
      </c>
      <c r="IP29" s="636">
        <v>0</v>
      </c>
      <c r="IQ29" s="636">
        <v>0</v>
      </c>
      <c r="IR29" s="636">
        <v>0</v>
      </c>
      <c r="IS29" s="636">
        <v>0</v>
      </c>
      <c r="IT29" s="636">
        <v>0</v>
      </c>
      <c r="IU29" s="636">
        <v>0</v>
      </c>
      <c r="IV29" s="636">
        <v>0</v>
      </c>
      <c r="IW29" s="636">
        <v>0</v>
      </c>
      <c r="IX29" s="636">
        <v>-124529</v>
      </c>
      <c r="IY29" s="636">
        <v>0</v>
      </c>
      <c r="IZ29" s="636">
        <v>0</v>
      </c>
      <c r="JA29" s="636">
        <v>0</v>
      </c>
      <c r="JB29" s="636">
        <v>0</v>
      </c>
      <c r="JC29" s="636">
        <v>0</v>
      </c>
      <c r="JD29" s="636">
        <v>0</v>
      </c>
      <c r="JE29" s="636">
        <v>184835</v>
      </c>
      <c r="JF29" s="636">
        <v>434676</v>
      </c>
      <c r="JG29" s="636">
        <v>0</v>
      </c>
      <c r="JH29" s="636">
        <v>0</v>
      </c>
      <c r="JI29" s="636">
        <v>0</v>
      </c>
      <c r="JJ29" s="636">
        <v>0</v>
      </c>
      <c r="JK29" s="636">
        <v>0</v>
      </c>
      <c r="JL29" s="636">
        <v>0</v>
      </c>
      <c r="JM29" s="636">
        <v>0</v>
      </c>
      <c r="JN29" s="636">
        <v>0</v>
      </c>
      <c r="JO29" s="636">
        <v>0</v>
      </c>
      <c r="JP29" s="636">
        <v>0</v>
      </c>
      <c r="JQ29" s="636">
        <v>0</v>
      </c>
      <c r="JR29" s="636">
        <v>-66572</v>
      </c>
      <c r="JS29" s="636">
        <v>0</v>
      </c>
      <c r="JT29" s="636">
        <v>12923</v>
      </c>
      <c r="JU29" s="636">
        <v>0</v>
      </c>
      <c r="JV29" s="636">
        <v>0</v>
      </c>
      <c r="JW29" s="636">
        <v>0</v>
      </c>
      <c r="JX29" s="636">
        <v>0</v>
      </c>
      <c r="JY29" s="636">
        <v>0</v>
      </c>
      <c r="JZ29" s="636">
        <v>0</v>
      </c>
      <c r="KA29" s="636">
        <v>0</v>
      </c>
      <c r="KB29" s="636">
        <v>0</v>
      </c>
      <c r="KC29" s="636">
        <v>0</v>
      </c>
      <c r="KD29" s="636">
        <v>0</v>
      </c>
      <c r="KE29" s="636">
        <v>0</v>
      </c>
      <c r="KF29" s="636">
        <v>0</v>
      </c>
      <c r="KG29" s="636">
        <v>0</v>
      </c>
      <c r="KH29" s="636">
        <v>0</v>
      </c>
      <c r="KI29" s="636">
        <v>0</v>
      </c>
      <c r="KJ29" s="636">
        <v>0</v>
      </c>
      <c r="KK29" s="636">
        <v>5482</v>
      </c>
    </row>
    <row r="30" spans="1:297" ht="16.5">
      <c r="A30" s="658"/>
      <c r="B30" s="634" t="s">
        <v>669</v>
      </c>
      <c r="C30" s="156">
        <v>1149775</v>
      </c>
      <c r="D30" s="415">
        <f t="shared" si="0"/>
        <v>0</v>
      </c>
      <c r="E30" s="415">
        <f t="shared" si="1"/>
        <v>847519</v>
      </c>
      <c r="F30" s="636">
        <v>0</v>
      </c>
      <c r="G30" s="636">
        <v>0</v>
      </c>
      <c r="H30" s="636">
        <v>0</v>
      </c>
      <c r="I30" s="636">
        <v>0</v>
      </c>
      <c r="J30" s="636">
        <v>0</v>
      </c>
      <c r="K30" s="636">
        <v>0</v>
      </c>
      <c r="L30" s="636">
        <v>0</v>
      </c>
      <c r="M30" s="636">
        <v>0</v>
      </c>
      <c r="N30" s="636">
        <v>0</v>
      </c>
      <c r="O30" s="636">
        <v>0</v>
      </c>
      <c r="P30" s="636">
        <v>0</v>
      </c>
      <c r="Q30" s="636">
        <v>0</v>
      </c>
      <c r="R30" s="636">
        <v>0</v>
      </c>
      <c r="S30" s="636">
        <v>0</v>
      </c>
      <c r="T30" s="636">
        <v>0</v>
      </c>
      <c r="U30" s="636">
        <v>0</v>
      </c>
      <c r="V30" s="636">
        <v>0</v>
      </c>
      <c r="W30" s="636">
        <v>0</v>
      </c>
      <c r="X30" s="636">
        <v>0</v>
      </c>
      <c r="Y30" s="636">
        <v>0</v>
      </c>
      <c r="Z30" s="636">
        <v>0</v>
      </c>
      <c r="AA30" s="636">
        <v>0</v>
      </c>
      <c r="AB30" s="636">
        <v>0</v>
      </c>
      <c r="AC30" s="636">
        <v>0</v>
      </c>
      <c r="AD30" s="636">
        <v>0</v>
      </c>
      <c r="AE30" s="636">
        <v>0</v>
      </c>
      <c r="AF30" s="636">
        <v>847519</v>
      </c>
      <c r="AG30" s="636">
        <v>0</v>
      </c>
      <c r="AH30" s="636">
        <v>0</v>
      </c>
      <c r="AI30" s="636">
        <v>0</v>
      </c>
      <c r="AJ30" s="636">
        <v>0</v>
      </c>
      <c r="AK30" s="636">
        <v>0</v>
      </c>
      <c r="AL30" s="636">
        <v>0</v>
      </c>
      <c r="AM30" s="636">
        <v>0</v>
      </c>
      <c r="AN30" s="636">
        <v>0</v>
      </c>
      <c r="AO30" s="636">
        <v>0</v>
      </c>
      <c r="AP30" s="636">
        <v>0</v>
      </c>
      <c r="AQ30" s="636">
        <v>0</v>
      </c>
      <c r="AR30" s="636">
        <v>0</v>
      </c>
      <c r="AS30" s="636">
        <v>0</v>
      </c>
      <c r="AT30" s="636">
        <v>0</v>
      </c>
      <c r="AU30" s="636">
        <v>0</v>
      </c>
      <c r="AV30" s="636">
        <v>0</v>
      </c>
      <c r="AW30" s="636">
        <v>0</v>
      </c>
      <c r="AX30" s="636">
        <v>0</v>
      </c>
      <c r="AY30" s="636">
        <v>0</v>
      </c>
      <c r="AZ30" s="636">
        <v>0</v>
      </c>
      <c r="BA30" s="636">
        <v>0</v>
      </c>
      <c r="BB30" s="636">
        <v>0</v>
      </c>
      <c r="BC30" s="636">
        <v>10401</v>
      </c>
      <c r="BD30" s="636">
        <v>0</v>
      </c>
      <c r="BE30" s="636">
        <v>0</v>
      </c>
      <c r="BF30" s="636">
        <v>0</v>
      </c>
      <c r="BG30" s="636">
        <v>0</v>
      </c>
      <c r="BH30" s="636">
        <v>0</v>
      </c>
      <c r="BI30" s="636">
        <v>0</v>
      </c>
      <c r="BJ30" s="636">
        <v>0</v>
      </c>
      <c r="BK30" s="636">
        <v>0</v>
      </c>
      <c r="BL30" s="636">
        <v>0</v>
      </c>
      <c r="BM30" s="636">
        <v>0</v>
      </c>
      <c r="BN30" s="636">
        <v>0</v>
      </c>
      <c r="BO30" s="636">
        <v>0</v>
      </c>
      <c r="BP30" s="636">
        <v>0</v>
      </c>
      <c r="BQ30" s="636">
        <v>0</v>
      </c>
      <c r="BR30" s="636">
        <v>0</v>
      </c>
      <c r="BS30" s="636">
        <v>0</v>
      </c>
      <c r="BT30" s="636">
        <v>0</v>
      </c>
      <c r="BU30" s="636">
        <v>0</v>
      </c>
      <c r="BV30" s="636">
        <v>0</v>
      </c>
      <c r="BW30" s="636">
        <v>0</v>
      </c>
      <c r="BX30" s="636">
        <v>0</v>
      </c>
      <c r="BY30" s="636">
        <v>0</v>
      </c>
      <c r="BZ30" s="636">
        <v>0</v>
      </c>
      <c r="CA30" s="636">
        <v>0</v>
      </c>
      <c r="CB30" s="636">
        <v>0</v>
      </c>
      <c r="CC30" s="636">
        <v>0</v>
      </c>
      <c r="CD30" s="636">
        <v>0</v>
      </c>
      <c r="CE30" s="636">
        <v>0</v>
      </c>
      <c r="CF30" s="636">
        <v>0</v>
      </c>
      <c r="CG30" s="636">
        <v>0</v>
      </c>
      <c r="CH30" s="636">
        <v>0</v>
      </c>
      <c r="CI30" s="636">
        <v>0</v>
      </c>
      <c r="CJ30" s="636">
        <v>0</v>
      </c>
      <c r="CK30" s="636">
        <v>0</v>
      </c>
      <c r="CL30" s="636">
        <v>0</v>
      </c>
      <c r="CM30" s="636">
        <v>0</v>
      </c>
      <c r="CN30" s="636">
        <v>0</v>
      </c>
      <c r="CO30" s="636">
        <v>0</v>
      </c>
      <c r="CP30" s="636">
        <v>0</v>
      </c>
      <c r="CQ30" s="636">
        <v>0</v>
      </c>
      <c r="CR30" s="636">
        <v>0</v>
      </c>
      <c r="CS30" s="636">
        <v>0</v>
      </c>
      <c r="CT30" s="636">
        <v>0</v>
      </c>
      <c r="CU30" s="636">
        <v>0</v>
      </c>
      <c r="CV30" s="636">
        <v>0</v>
      </c>
      <c r="CW30" s="636">
        <v>0</v>
      </c>
      <c r="CX30" s="636">
        <v>0</v>
      </c>
      <c r="CY30" s="636">
        <v>0</v>
      </c>
      <c r="CZ30" s="636">
        <v>0</v>
      </c>
      <c r="DA30" s="636">
        <v>0</v>
      </c>
      <c r="DB30" s="636">
        <v>0</v>
      </c>
      <c r="DC30" s="636">
        <v>0</v>
      </c>
      <c r="DD30" s="636">
        <v>0</v>
      </c>
      <c r="DE30" s="636">
        <v>0</v>
      </c>
      <c r="DF30" s="636">
        <v>0</v>
      </c>
      <c r="DG30" s="636">
        <v>0</v>
      </c>
      <c r="DH30" s="636">
        <v>0</v>
      </c>
      <c r="DI30" s="636">
        <v>0</v>
      </c>
      <c r="DJ30" s="636">
        <v>0</v>
      </c>
      <c r="DK30" s="636">
        <v>0</v>
      </c>
      <c r="DL30" s="636">
        <v>0</v>
      </c>
      <c r="DM30" s="636">
        <v>0</v>
      </c>
      <c r="DN30" s="636">
        <v>0</v>
      </c>
      <c r="DO30" s="636">
        <v>0</v>
      </c>
      <c r="DP30" s="636">
        <v>0</v>
      </c>
      <c r="DQ30" s="636">
        <v>0</v>
      </c>
      <c r="DR30" s="636">
        <v>0</v>
      </c>
      <c r="DS30" s="636">
        <v>0</v>
      </c>
      <c r="DT30" s="636">
        <v>0</v>
      </c>
      <c r="DU30" s="636">
        <v>0</v>
      </c>
      <c r="DV30" s="636">
        <v>0</v>
      </c>
      <c r="DW30" s="636">
        <v>0</v>
      </c>
      <c r="DX30" s="636">
        <v>0</v>
      </c>
      <c r="DY30" s="636">
        <v>0</v>
      </c>
      <c r="DZ30" s="636">
        <v>0</v>
      </c>
      <c r="EA30" s="636">
        <v>0</v>
      </c>
      <c r="EB30" s="636">
        <v>0</v>
      </c>
      <c r="EC30" s="636">
        <v>0</v>
      </c>
      <c r="ED30" s="636">
        <v>0</v>
      </c>
      <c r="EE30" s="636">
        <v>0</v>
      </c>
      <c r="EF30" s="636">
        <v>0</v>
      </c>
      <c r="EG30" s="636">
        <v>0</v>
      </c>
      <c r="EH30" s="636">
        <v>0</v>
      </c>
      <c r="EI30" s="636">
        <v>0</v>
      </c>
      <c r="EJ30" s="636">
        <v>0</v>
      </c>
      <c r="EK30" s="636">
        <v>0</v>
      </c>
      <c r="EL30" s="636">
        <v>0</v>
      </c>
      <c r="EM30" s="636">
        <v>0</v>
      </c>
      <c r="EN30" s="636">
        <v>0</v>
      </c>
      <c r="EO30" s="636">
        <v>0</v>
      </c>
      <c r="EP30" s="636">
        <v>0</v>
      </c>
      <c r="EQ30" s="636">
        <v>0</v>
      </c>
      <c r="ER30" s="636">
        <v>0</v>
      </c>
      <c r="ES30" s="636">
        <v>0</v>
      </c>
      <c r="ET30" s="636">
        <v>0</v>
      </c>
      <c r="EU30" s="636">
        <v>0</v>
      </c>
      <c r="EV30" s="636">
        <v>0</v>
      </c>
      <c r="EW30" s="636">
        <v>1733</v>
      </c>
      <c r="EX30" s="636">
        <v>0</v>
      </c>
      <c r="EY30" s="636">
        <v>0</v>
      </c>
      <c r="EZ30" s="636">
        <v>0</v>
      </c>
      <c r="FA30" s="636">
        <v>0</v>
      </c>
      <c r="FB30" s="636">
        <v>0</v>
      </c>
      <c r="FC30" s="636">
        <v>0</v>
      </c>
      <c r="FD30" s="636">
        <v>0</v>
      </c>
      <c r="FE30" s="636">
        <v>0</v>
      </c>
      <c r="FF30" s="636">
        <v>0</v>
      </c>
      <c r="FG30" s="636">
        <v>0</v>
      </c>
      <c r="FH30" s="636">
        <v>0</v>
      </c>
      <c r="FI30" s="636">
        <v>0</v>
      </c>
      <c r="FJ30" s="636">
        <v>0</v>
      </c>
      <c r="FK30" s="636">
        <v>0</v>
      </c>
      <c r="FL30" s="636">
        <v>0</v>
      </c>
      <c r="FM30" s="636">
        <v>0</v>
      </c>
      <c r="FN30" s="636">
        <v>0</v>
      </c>
      <c r="FO30" s="636">
        <v>0</v>
      </c>
      <c r="FP30" s="636">
        <v>0</v>
      </c>
      <c r="FQ30" s="636">
        <v>0</v>
      </c>
      <c r="FR30" s="636">
        <v>0</v>
      </c>
      <c r="FS30" s="636">
        <v>0</v>
      </c>
      <c r="FT30" s="636">
        <v>17492</v>
      </c>
      <c r="FU30" s="636">
        <v>0</v>
      </c>
      <c r="FV30" s="636">
        <v>0</v>
      </c>
      <c r="FW30" s="636">
        <v>0</v>
      </c>
      <c r="FX30" s="636">
        <v>0</v>
      </c>
      <c r="FY30" s="636">
        <v>0</v>
      </c>
      <c r="FZ30" s="636">
        <v>0</v>
      </c>
      <c r="GA30" s="636">
        <v>0</v>
      </c>
      <c r="GB30" s="636">
        <v>0</v>
      </c>
      <c r="GC30" s="636">
        <v>0</v>
      </c>
      <c r="GD30" s="636">
        <v>0</v>
      </c>
      <c r="GE30" s="636">
        <v>0</v>
      </c>
      <c r="GF30" s="636">
        <v>0</v>
      </c>
      <c r="GG30" s="636">
        <v>0</v>
      </c>
      <c r="GH30" s="636">
        <v>0</v>
      </c>
      <c r="GI30" s="636">
        <v>0</v>
      </c>
      <c r="GJ30" s="636">
        <v>0</v>
      </c>
      <c r="GK30" s="636">
        <v>0</v>
      </c>
      <c r="GL30" s="636">
        <v>0</v>
      </c>
      <c r="GM30" s="636">
        <v>0</v>
      </c>
      <c r="GN30" s="636">
        <v>0</v>
      </c>
      <c r="GO30" s="636">
        <v>0</v>
      </c>
      <c r="GP30" s="636">
        <v>0</v>
      </c>
      <c r="GQ30" s="636">
        <v>0</v>
      </c>
      <c r="GR30" s="636">
        <v>0</v>
      </c>
      <c r="GS30" s="636">
        <v>0</v>
      </c>
      <c r="GT30" s="636">
        <v>0</v>
      </c>
      <c r="GU30" s="636">
        <v>0</v>
      </c>
      <c r="GV30" s="636">
        <v>0</v>
      </c>
      <c r="GW30" s="636">
        <v>0</v>
      </c>
      <c r="GX30" s="636">
        <v>0</v>
      </c>
      <c r="GY30" s="636">
        <v>0</v>
      </c>
      <c r="GZ30" s="636">
        <v>0</v>
      </c>
      <c r="HA30" s="636">
        <v>0</v>
      </c>
      <c r="HB30" s="636">
        <v>0</v>
      </c>
      <c r="HC30" s="636">
        <v>0</v>
      </c>
      <c r="HD30" s="636">
        <v>0</v>
      </c>
      <c r="HE30" s="636">
        <v>0</v>
      </c>
      <c r="HF30" s="636">
        <v>0</v>
      </c>
      <c r="HG30" s="636">
        <v>0</v>
      </c>
      <c r="HH30" s="636">
        <v>0</v>
      </c>
      <c r="HI30" s="636">
        <v>0</v>
      </c>
      <c r="HJ30" s="636">
        <v>0</v>
      </c>
      <c r="HK30" s="636">
        <v>0</v>
      </c>
      <c r="HL30" s="636">
        <v>2521</v>
      </c>
      <c r="HM30" s="636">
        <v>0</v>
      </c>
      <c r="HN30" s="636">
        <v>0</v>
      </c>
      <c r="HO30" s="636">
        <v>0</v>
      </c>
      <c r="HP30" s="636">
        <v>0</v>
      </c>
      <c r="HQ30" s="636">
        <v>0</v>
      </c>
      <c r="HR30" s="636">
        <v>0</v>
      </c>
      <c r="HS30" s="636">
        <v>0</v>
      </c>
      <c r="HT30" s="636">
        <v>0</v>
      </c>
      <c r="HU30" s="636">
        <v>0</v>
      </c>
      <c r="HV30" s="636">
        <v>0</v>
      </c>
      <c r="HW30" s="636">
        <v>13395</v>
      </c>
      <c r="HX30" s="636">
        <v>0</v>
      </c>
      <c r="HY30" s="636">
        <v>0</v>
      </c>
      <c r="HZ30" s="636">
        <v>0</v>
      </c>
      <c r="IA30" s="636">
        <v>0</v>
      </c>
      <c r="IB30" s="636">
        <v>0</v>
      </c>
      <c r="IC30" s="636">
        <v>0</v>
      </c>
      <c r="ID30" s="636">
        <v>0</v>
      </c>
      <c r="IE30" s="636">
        <v>0</v>
      </c>
      <c r="IF30" s="636">
        <v>0</v>
      </c>
      <c r="IG30" s="636">
        <v>0</v>
      </c>
      <c r="IH30" s="636">
        <v>0</v>
      </c>
      <c r="II30" s="636">
        <v>0</v>
      </c>
      <c r="IJ30" s="636">
        <v>0</v>
      </c>
      <c r="IK30" s="636">
        <v>0</v>
      </c>
      <c r="IL30" s="636">
        <v>0</v>
      </c>
      <c r="IM30" s="636">
        <v>0</v>
      </c>
      <c r="IN30" s="636">
        <v>0</v>
      </c>
      <c r="IO30" s="636">
        <v>0</v>
      </c>
      <c r="IP30" s="636">
        <v>0</v>
      </c>
      <c r="IQ30" s="636">
        <v>0</v>
      </c>
      <c r="IR30" s="636">
        <v>0</v>
      </c>
      <c r="IS30" s="636">
        <v>0</v>
      </c>
      <c r="IT30" s="636">
        <v>0</v>
      </c>
      <c r="IU30" s="636">
        <v>0</v>
      </c>
      <c r="IV30" s="636">
        <v>0</v>
      </c>
      <c r="IW30" s="636">
        <v>0</v>
      </c>
      <c r="IX30" s="636">
        <v>242373</v>
      </c>
      <c r="IY30" s="636">
        <v>0</v>
      </c>
      <c r="IZ30" s="636">
        <v>0</v>
      </c>
      <c r="JA30" s="636">
        <v>0</v>
      </c>
      <c r="JB30" s="636">
        <v>0</v>
      </c>
      <c r="JC30" s="636">
        <v>0</v>
      </c>
      <c r="JD30" s="636">
        <v>0</v>
      </c>
      <c r="JE30" s="636">
        <v>0</v>
      </c>
      <c r="JF30" s="636">
        <v>0</v>
      </c>
      <c r="JG30" s="636">
        <v>0</v>
      </c>
      <c r="JH30" s="636">
        <v>0</v>
      </c>
      <c r="JI30" s="636">
        <v>0</v>
      </c>
      <c r="JJ30" s="636">
        <v>0</v>
      </c>
      <c r="JK30" s="636">
        <v>0</v>
      </c>
      <c r="JL30" s="636">
        <v>0</v>
      </c>
      <c r="JM30" s="636">
        <v>0</v>
      </c>
      <c r="JN30" s="636">
        <v>0</v>
      </c>
      <c r="JO30" s="636">
        <v>0</v>
      </c>
      <c r="JP30" s="636">
        <v>0</v>
      </c>
      <c r="JQ30" s="636">
        <v>0</v>
      </c>
      <c r="JR30" s="636">
        <v>12450</v>
      </c>
      <c r="JS30" s="636">
        <v>0</v>
      </c>
      <c r="JT30" s="636">
        <v>0</v>
      </c>
      <c r="JU30" s="636">
        <v>0</v>
      </c>
      <c r="JV30" s="636">
        <v>0</v>
      </c>
      <c r="JW30" s="636">
        <v>0</v>
      </c>
      <c r="JX30" s="636">
        <v>0</v>
      </c>
      <c r="JY30" s="636">
        <v>0</v>
      </c>
      <c r="JZ30" s="636">
        <v>0</v>
      </c>
      <c r="KA30" s="636">
        <v>0</v>
      </c>
      <c r="KB30" s="636">
        <v>0</v>
      </c>
      <c r="KC30" s="636">
        <v>0</v>
      </c>
      <c r="KD30" s="636">
        <v>0</v>
      </c>
      <c r="KE30" s="636">
        <v>0</v>
      </c>
      <c r="KF30" s="636">
        <v>0</v>
      </c>
      <c r="KG30" s="636">
        <v>0</v>
      </c>
      <c r="KH30" s="636">
        <v>0</v>
      </c>
      <c r="KI30" s="636">
        <v>0</v>
      </c>
      <c r="KJ30" s="636">
        <v>0</v>
      </c>
      <c r="KK30" s="636">
        <v>1891</v>
      </c>
    </row>
    <row r="31" spans="1:297" ht="16.5">
      <c r="A31" s="658"/>
      <c r="B31" s="634" t="s">
        <v>670</v>
      </c>
      <c r="C31" s="156">
        <v>145402</v>
      </c>
      <c r="D31" s="415">
        <f t="shared" si="0"/>
        <v>0</v>
      </c>
      <c r="E31" s="415">
        <f t="shared" si="1"/>
        <v>135016</v>
      </c>
      <c r="F31" s="636">
        <v>0</v>
      </c>
      <c r="G31" s="636">
        <v>0</v>
      </c>
      <c r="H31" s="636">
        <v>0</v>
      </c>
      <c r="I31" s="636">
        <v>0</v>
      </c>
      <c r="J31" s="636">
        <v>0</v>
      </c>
      <c r="K31" s="636">
        <v>0</v>
      </c>
      <c r="L31" s="636">
        <v>0</v>
      </c>
      <c r="M31" s="636">
        <v>0</v>
      </c>
      <c r="N31" s="636">
        <v>0</v>
      </c>
      <c r="O31" s="636">
        <v>0</v>
      </c>
      <c r="P31" s="636">
        <v>0</v>
      </c>
      <c r="Q31" s="636">
        <v>0</v>
      </c>
      <c r="R31" s="636">
        <v>0</v>
      </c>
      <c r="S31" s="636">
        <v>0</v>
      </c>
      <c r="T31" s="636">
        <v>0</v>
      </c>
      <c r="U31" s="636">
        <v>0</v>
      </c>
      <c r="V31" s="636">
        <v>0</v>
      </c>
      <c r="W31" s="636">
        <v>0</v>
      </c>
      <c r="X31" s="636">
        <v>0</v>
      </c>
      <c r="Y31" s="636">
        <v>0</v>
      </c>
      <c r="Z31" s="636">
        <v>0</v>
      </c>
      <c r="AA31" s="636">
        <v>0</v>
      </c>
      <c r="AB31" s="636">
        <v>0</v>
      </c>
      <c r="AC31" s="636">
        <v>0</v>
      </c>
      <c r="AD31" s="636">
        <v>0</v>
      </c>
      <c r="AE31" s="636">
        <v>0</v>
      </c>
      <c r="AF31" s="636">
        <v>0</v>
      </c>
      <c r="AG31" s="636">
        <v>0</v>
      </c>
      <c r="AH31" s="636">
        <v>0</v>
      </c>
      <c r="AI31" s="636">
        <v>0</v>
      </c>
      <c r="AJ31" s="636">
        <v>0</v>
      </c>
      <c r="AK31" s="636">
        <v>0</v>
      </c>
      <c r="AL31" s="636">
        <v>0</v>
      </c>
      <c r="AM31" s="636">
        <v>0</v>
      </c>
      <c r="AN31" s="636">
        <v>0</v>
      </c>
      <c r="AO31" s="636">
        <v>0</v>
      </c>
      <c r="AP31" s="636">
        <v>0</v>
      </c>
      <c r="AQ31" s="636">
        <v>0</v>
      </c>
      <c r="AR31" s="636">
        <v>0</v>
      </c>
      <c r="AS31" s="636">
        <v>0</v>
      </c>
      <c r="AT31" s="636">
        <v>0</v>
      </c>
      <c r="AU31" s="636">
        <v>0</v>
      </c>
      <c r="AV31" s="636">
        <v>0</v>
      </c>
      <c r="AW31" s="636">
        <v>0</v>
      </c>
      <c r="AX31" s="636">
        <v>0</v>
      </c>
      <c r="AY31" s="636">
        <v>0</v>
      </c>
      <c r="AZ31" s="636">
        <v>0</v>
      </c>
      <c r="BA31" s="636">
        <v>0</v>
      </c>
      <c r="BB31" s="636">
        <v>0</v>
      </c>
      <c r="BC31" s="636">
        <v>0</v>
      </c>
      <c r="BD31" s="636">
        <v>0</v>
      </c>
      <c r="BE31" s="636">
        <v>0</v>
      </c>
      <c r="BF31" s="636">
        <v>0</v>
      </c>
      <c r="BG31" s="636">
        <v>0</v>
      </c>
      <c r="BH31" s="636">
        <v>0</v>
      </c>
      <c r="BI31" s="636">
        <v>0</v>
      </c>
      <c r="BJ31" s="636">
        <v>0</v>
      </c>
      <c r="BK31" s="636">
        <v>0</v>
      </c>
      <c r="BL31" s="636">
        <v>0</v>
      </c>
      <c r="BM31" s="636">
        <v>0</v>
      </c>
      <c r="BN31" s="636">
        <v>0</v>
      </c>
      <c r="BO31" s="636">
        <v>0</v>
      </c>
      <c r="BP31" s="636">
        <v>0</v>
      </c>
      <c r="BQ31" s="636">
        <v>0</v>
      </c>
      <c r="BR31" s="636">
        <v>0</v>
      </c>
      <c r="BS31" s="636">
        <v>0</v>
      </c>
      <c r="BT31" s="636">
        <v>0</v>
      </c>
      <c r="BU31" s="636">
        <v>0</v>
      </c>
      <c r="BV31" s="636">
        <v>0</v>
      </c>
      <c r="BW31" s="636">
        <v>0</v>
      </c>
      <c r="BX31" s="636">
        <v>0</v>
      </c>
      <c r="BY31" s="636">
        <v>0</v>
      </c>
      <c r="BZ31" s="636">
        <v>0</v>
      </c>
      <c r="CA31" s="636">
        <v>0</v>
      </c>
      <c r="CB31" s="636">
        <v>0</v>
      </c>
      <c r="CC31" s="636">
        <v>0</v>
      </c>
      <c r="CD31" s="636">
        <v>0</v>
      </c>
      <c r="CE31" s="636">
        <v>0</v>
      </c>
      <c r="CF31" s="636">
        <v>0</v>
      </c>
      <c r="CG31" s="636">
        <v>0</v>
      </c>
      <c r="CH31" s="636">
        <v>0</v>
      </c>
      <c r="CI31" s="636">
        <v>0</v>
      </c>
      <c r="CJ31" s="636">
        <v>0</v>
      </c>
      <c r="CK31" s="636">
        <v>0</v>
      </c>
      <c r="CL31" s="636">
        <v>0</v>
      </c>
      <c r="CM31" s="636">
        <v>0</v>
      </c>
      <c r="CN31" s="636">
        <v>0</v>
      </c>
      <c r="CO31" s="636">
        <v>0</v>
      </c>
      <c r="CP31" s="636">
        <v>0</v>
      </c>
      <c r="CQ31" s="636">
        <v>0</v>
      </c>
      <c r="CR31" s="636">
        <v>0</v>
      </c>
      <c r="CS31" s="636">
        <v>0</v>
      </c>
      <c r="CT31" s="636">
        <v>0</v>
      </c>
      <c r="CU31" s="636">
        <v>0</v>
      </c>
      <c r="CV31" s="636">
        <v>0</v>
      </c>
      <c r="CW31" s="636">
        <v>0</v>
      </c>
      <c r="CX31" s="636">
        <v>0</v>
      </c>
      <c r="CY31" s="636">
        <v>0</v>
      </c>
      <c r="CZ31" s="636">
        <v>0</v>
      </c>
      <c r="DA31" s="636">
        <v>0</v>
      </c>
      <c r="DB31" s="636">
        <v>0</v>
      </c>
      <c r="DC31" s="636">
        <v>0</v>
      </c>
      <c r="DD31" s="636">
        <v>0</v>
      </c>
      <c r="DE31" s="636">
        <v>0</v>
      </c>
      <c r="DF31" s="636">
        <v>0</v>
      </c>
      <c r="DG31" s="636">
        <v>0</v>
      </c>
      <c r="DH31" s="636">
        <v>0</v>
      </c>
      <c r="DI31" s="636">
        <v>0</v>
      </c>
      <c r="DJ31" s="636">
        <v>0</v>
      </c>
      <c r="DK31" s="636">
        <v>0</v>
      </c>
      <c r="DL31" s="636">
        <v>0</v>
      </c>
      <c r="DM31" s="636">
        <v>0</v>
      </c>
      <c r="DN31" s="636">
        <v>0</v>
      </c>
      <c r="DO31" s="636">
        <v>0</v>
      </c>
      <c r="DP31" s="636">
        <v>0</v>
      </c>
      <c r="DQ31" s="636">
        <v>135016</v>
      </c>
      <c r="DR31" s="636">
        <v>0</v>
      </c>
      <c r="DS31" s="636">
        <v>0</v>
      </c>
      <c r="DT31" s="636">
        <v>0</v>
      </c>
      <c r="DU31" s="636">
        <v>0</v>
      </c>
      <c r="DV31" s="636">
        <v>0</v>
      </c>
      <c r="DW31" s="636">
        <v>0</v>
      </c>
      <c r="DX31" s="636">
        <v>0</v>
      </c>
      <c r="DY31" s="636">
        <v>0</v>
      </c>
      <c r="DZ31" s="636">
        <v>0</v>
      </c>
      <c r="EA31" s="636">
        <v>0</v>
      </c>
      <c r="EB31" s="636">
        <v>0</v>
      </c>
      <c r="EC31" s="636">
        <v>0</v>
      </c>
      <c r="ED31" s="636">
        <v>0</v>
      </c>
      <c r="EE31" s="636">
        <v>0</v>
      </c>
      <c r="EF31" s="636">
        <v>0</v>
      </c>
      <c r="EG31" s="636">
        <v>0</v>
      </c>
      <c r="EH31" s="636">
        <v>0</v>
      </c>
      <c r="EI31" s="636">
        <v>0</v>
      </c>
      <c r="EJ31" s="636">
        <v>0</v>
      </c>
      <c r="EK31" s="636">
        <v>0</v>
      </c>
      <c r="EL31" s="636">
        <v>0</v>
      </c>
      <c r="EM31" s="636">
        <v>0</v>
      </c>
      <c r="EN31" s="636">
        <v>0</v>
      </c>
      <c r="EO31" s="636">
        <v>0</v>
      </c>
      <c r="EP31" s="636">
        <v>0</v>
      </c>
      <c r="EQ31" s="636">
        <v>0</v>
      </c>
      <c r="ER31" s="636">
        <v>0</v>
      </c>
      <c r="ES31" s="636">
        <v>0</v>
      </c>
      <c r="ET31" s="636">
        <v>0</v>
      </c>
      <c r="EU31" s="636">
        <v>0</v>
      </c>
      <c r="EV31" s="636">
        <v>0</v>
      </c>
      <c r="EW31" s="636">
        <v>0</v>
      </c>
      <c r="EX31" s="636">
        <v>0</v>
      </c>
      <c r="EY31" s="636">
        <v>0</v>
      </c>
      <c r="EZ31" s="636">
        <v>0</v>
      </c>
      <c r="FA31" s="636">
        <v>0</v>
      </c>
      <c r="FB31" s="636">
        <v>0</v>
      </c>
      <c r="FC31" s="636">
        <v>0</v>
      </c>
      <c r="FD31" s="636">
        <v>0</v>
      </c>
      <c r="FE31" s="636">
        <v>0</v>
      </c>
      <c r="FF31" s="636">
        <v>0</v>
      </c>
      <c r="FG31" s="636">
        <v>0</v>
      </c>
      <c r="FH31" s="636">
        <v>0</v>
      </c>
      <c r="FI31" s="636">
        <v>0</v>
      </c>
      <c r="FJ31" s="636">
        <v>0</v>
      </c>
      <c r="FK31" s="636">
        <v>0</v>
      </c>
      <c r="FL31" s="636">
        <v>0</v>
      </c>
      <c r="FM31" s="636">
        <v>0</v>
      </c>
      <c r="FN31" s="636">
        <v>0</v>
      </c>
      <c r="FO31" s="636">
        <v>0</v>
      </c>
      <c r="FP31" s="636">
        <v>0</v>
      </c>
      <c r="FQ31" s="636">
        <v>0</v>
      </c>
      <c r="FR31" s="636">
        <v>0</v>
      </c>
      <c r="FS31" s="636">
        <v>0</v>
      </c>
      <c r="FT31" s="636">
        <v>0</v>
      </c>
      <c r="FU31" s="636">
        <v>0</v>
      </c>
      <c r="FV31" s="636">
        <v>0</v>
      </c>
      <c r="FW31" s="636">
        <v>0</v>
      </c>
      <c r="FX31" s="636">
        <v>0</v>
      </c>
      <c r="FY31" s="636">
        <v>0</v>
      </c>
      <c r="FZ31" s="636">
        <v>0</v>
      </c>
      <c r="GA31" s="636">
        <v>0</v>
      </c>
      <c r="GB31" s="636">
        <v>0</v>
      </c>
      <c r="GC31" s="636">
        <v>0</v>
      </c>
      <c r="GD31" s="636">
        <v>0</v>
      </c>
      <c r="GE31" s="636">
        <v>0</v>
      </c>
      <c r="GF31" s="636">
        <v>0</v>
      </c>
      <c r="GG31" s="636">
        <v>0</v>
      </c>
      <c r="GH31" s="636">
        <v>0</v>
      </c>
      <c r="GI31" s="636">
        <v>0</v>
      </c>
      <c r="GJ31" s="636">
        <v>0</v>
      </c>
      <c r="GK31" s="636">
        <v>0</v>
      </c>
      <c r="GL31" s="636">
        <v>0</v>
      </c>
      <c r="GM31" s="636">
        <v>0</v>
      </c>
      <c r="GN31" s="636">
        <v>0</v>
      </c>
      <c r="GO31" s="636">
        <v>0</v>
      </c>
      <c r="GP31" s="636">
        <v>0</v>
      </c>
      <c r="GQ31" s="636">
        <v>0</v>
      </c>
      <c r="GR31" s="636">
        <v>0</v>
      </c>
      <c r="GS31" s="636">
        <v>0</v>
      </c>
      <c r="GT31" s="636">
        <v>0</v>
      </c>
      <c r="GU31" s="636">
        <v>0</v>
      </c>
      <c r="GV31" s="636">
        <v>0</v>
      </c>
      <c r="GW31" s="636">
        <v>0</v>
      </c>
      <c r="GX31" s="636">
        <v>0</v>
      </c>
      <c r="GY31" s="636">
        <v>0</v>
      </c>
      <c r="GZ31" s="636">
        <v>0</v>
      </c>
      <c r="HA31" s="636">
        <v>0</v>
      </c>
      <c r="HB31" s="636">
        <v>0</v>
      </c>
      <c r="HC31" s="636">
        <v>0</v>
      </c>
      <c r="HD31" s="636">
        <v>0</v>
      </c>
      <c r="HE31" s="636">
        <v>0</v>
      </c>
      <c r="HF31" s="636">
        <v>0</v>
      </c>
      <c r="HG31" s="636">
        <v>0</v>
      </c>
      <c r="HH31" s="636">
        <v>0</v>
      </c>
      <c r="HI31" s="636">
        <v>0</v>
      </c>
      <c r="HJ31" s="636">
        <v>0</v>
      </c>
      <c r="HK31" s="636">
        <v>0</v>
      </c>
      <c r="HL31" s="636">
        <v>0</v>
      </c>
      <c r="HM31" s="636">
        <v>0</v>
      </c>
      <c r="HN31" s="636">
        <v>0</v>
      </c>
      <c r="HO31" s="636">
        <v>0</v>
      </c>
      <c r="HP31" s="636">
        <v>0</v>
      </c>
      <c r="HQ31" s="636">
        <v>0</v>
      </c>
      <c r="HR31" s="636">
        <v>0</v>
      </c>
      <c r="HS31" s="636">
        <v>0</v>
      </c>
      <c r="HT31" s="636">
        <v>0</v>
      </c>
      <c r="HU31" s="636">
        <v>0</v>
      </c>
      <c r="HV31" s="636">
        <v>0</v>
      </c>
      <c r="HW31" s="636">
        <v>0</v>
      </c>
      <c r="HX31" s="636">
        <v>0</v>
      </c>
      <c r="HY31" s="636">
        <v>0</v>
      </c>
      <c r="HZ31" s="636">
        <v>0</v>
      </c>
      <c r="IA31" s="636">
        <v>0</v>
      </c>
      <c r="IB31" s="636">
        <v>0</v>
      </c>
      <c r="IC31" s="636">
        <v>0</v>
      </c>
      <c r="ID31" s="636">
        <v>0</v>
      </c>
      <c r="IE31" s="636">
        <v>0</v>
      </c>
      <c r="IF31" s="636">
        <v>0</v>
      </c>
      <c r="IG31" s="636">
        <v>0</v>
      </c>
      <c r="IH31" s="636">
        <v>0</v>
      </c>
      <c r="II31" s="636">
        <v>0</v>
      </c>
      <c r="IJ31" s="636">
        <v>0</v>
      </c>
      <c r="IK31" s="636">
        <v>0</v>
      </c>
      <c r="IL31" s="636">
        <v>0</v>
      </c>
      <c r="IM31" s="636">
        <v>0</v>
      </c>
      <c r="IN31" s="636">
        <v>0</v>
      </c>
      <c r="IO31" s="636">
        <v>0</v>
      </c>
      <c r="IP31" s="636">
        <v>0</v>
      </c>
      <c r="IQ31" s="636">
        <v>0</v>
      </c>
      <c r="IR31" s="636">
        <v>0</v>
      </c>
      <c r="IS31" s="636">
        <v>0</v>
      </c>
      <c r="IT31" s="636">
        <v>0</v>
      </c>
      <c r="IU31" s="636">
        <v>0</v>
      </c>
      <c r="IV31" s="636">
        <v>0</v>
      </c>
      <c r="IW31" s="636">
        <v>0</v>
      </c>
      <c r="IX31" s="636">
        <v>0</v>
      </c>
      <c r="IY31" s="636">
        <v>0</v>
      </c>
      <c r="IZ31" s="636">
        <v>0</v>
      </c>
      <c r="JA31" s="636">
        <v>0</v>
      </c>
      <c r="JB31" s="636">
        <v>0</v>
      </c>
      <c r="JC31" s="636">
        <v>0</v>
      </c>
      <c r="JD31" s="636">
        <v>0</v>
      </c>
      <c r="JE31" s="636">
        <v>0</v>
      </c>
      <c r="JF31" s="636">
        <v>0</v>
      </c>
      <c r="JG31" s="636">
        <v>0</v>
      </c>
      <c r="JH31" s="636">
        <v>0</v>
      </c>
      <c r="JI31" s="636">
        <v>0</v>
      </c>
      <c r="JJ31" s="636">
        <v>0</v>
      </c>
      <c r="JK31" s="636">
        <v>10386</v>
      </c>
      <c r="JL31" s="636">
        <v>0</v>
      </c>
      <c r="JM31" s="636">
        <v>0</v>
      </c>
      <c r="JN31" s="636">
        <v>0</v>
      </c>
      <c r="JO31" s="636">
        <v>0</v>
      </c>
      <c r="JP31" s="636">
        <v>0</v>
      </c>
      <c r="JQ31" s="636">
        <v>0</v>
      </c>
      <c r="JR31" s="636">
        <v>0</v>
      </c>
      <c r="JS31" s="636">
        <v>0</v>
      </c>
      <c r="JT31" s="636">
        <v>0</v>
      </c>
      <c r="JU31" s="636">
        <v>0</v>
      </c>
      <c r="JV31" s="636">
        <v>0</v>
      </c>
      <c r="JW31" s="636">
        <v>0</v>
      </c>
      <c r="JX31" s="636">
        <v>0</v>
      </c>
      <c r="JY31" s="636">
        <v>0</v>
      </c>
      <c r="JZ31" s="636">
        <v>0</v>
      </c>
      <c r="KA31" s="636">
        <v>0</v>
      </c>
      <c r="KB31" s="636">
        <v>0</v>
      </c>
      <c r="KC31" s="636">
        <v>0</v>
      </c>
      <c r="KD31" s="636">
        <v>0</v>
      </c>
      <c r="KE31" s="636">
        <v>0</v>
      </c>
      <c r="KF31" s="636">
        <v>0</v>
      </c>
      <c r="KG31" s="636">
        <v>0</v>
      </c>
      <c r="KH31" s="636">
        <v>0</v>
      </c>
      <c r="KI31" s="636">
        <v>0</v>
      </c>
      <c r="KJ31" s="636">
        <v>0</v>
      </c>
      <c r="KK31" s="636">
        <v>0</v>
      </c>
    </row>
    <row r="32" spans="1:297" ht="16.5">
      <c r="A32" s="658"/>
      <c r="B32" s="634" t="s">
        <v>671</v>
      </c>
      <c r="C32" s="156">
        <v>66571</v>
      </c>
      <c r="D32" s="415">
        <f t="shared" si="0"/>
        <v>0</v>
      </c>
      <c r="E32" s="415">
        <f t="shared" si="1"/>
        <v>66571</v>
      </c>
      <c r="F32" s="636">
        <v>0</v>
      </c>
      <c r="G32" s="636">
        <v>0</v>
      </c>
      <c r="H32" s="636">
        <v>0</v>
      </c>
      <c r="I32" s="636">
        <v>0</v>
      </c>
      <c r="J32" s="636">
        <v>0</v>
      </c>
      <c r="K32" s="636">
        <v>0</v>
      </c>
      <c r="L32" s="636">
        <v>0</v>
      </c>
      <c r="M32" s="636">
        <v>0</v>
      </c>
      <c r="N32" s="636">
        <v>0</v>
      </c>
      <c r="O32" s="636">
        <v>0</v>
      </c>
      <c r="P32" s="636">
        <v>0</v>
      </c>
      <c r="Q32" s="636">
        <v>0</v>
      </c>
      <c r="R32" s="636">
        <v>0</v>
      </c>
      <c r="S32" s="636">
        <v>0</v>
      </c>
      <c r="T32" s="636">
        <v>0</v>
      </c>
      <c r="U32" s="636">
        <v>0</v>
      </c>
      <c r="V32" s="636">
        <v>0</v>
      </c>
      <c r="W32" s="636">
        <v>0</v>
      </c>
      <c r="X32" s="636">
        <v>0</v>
      </c>
      <c r="Y32" s="636">
        <v>0</v>
      </c>
      <c r="Z32" s="636">
        <v>0</v>
      </c>
      <c r="AA32" s="636">
        <v>0</v>
      </c>
      <c r="AB32" s="636">
        <v>0</v>
      </c>
      <c r="AC32" s="636">
        <v>0</v>
      </c>
      <c r="AD32" s="636">
        <v>0</v>
      </c>
      <c r="AE32" s="636">
        <v>0</v>
      </c>
      <c r="AF32" s="636">
        <v>0</v>
      </c>
      <c r="AG32" s="636">
        <v>0</v>
      </c>
      <c r="AH32" s="636">
        <v>0</v>
      </c>
      <c r="AI32" s="636">
        <v>0</v>
      </c>
      <c r="AJ32" s="636">
        <v>0</v>
      </c>
      <c r="AK32" s="636">
        <v>0</v>
      </c>
      <c r="AL32" s="636">
        <v>0</v>
      </c>
      <c r="AM32" s="636">
        <v>0</v>
      </c>
      <c r="AN32" s="636">
        <v>0</v>
      </c>
      <c r="AO32" s="636">
        <v>0</v>
      </c>
      <c r="AP32" s="636">
        <v>0</v>
      </c>
      <c r="AQ32" s="636">
        <v>0</v>
      </c>
      <c r="AR32" s="636">
        <v>0</v>
      </c>
      <c r="AS32" s="636">
        <v>0</v>
      </c>
      <c r="AT32" s="636">
        <v>0</v>
      </c>
      <c r="AU32" s="636">
        <v>0</v>
      </c>
      <c r="AV32" s="636">
        <v>0</v>
      </c>
      <c r="AW32" s="636">
        <v>0</v>
      </c>
      <c r="AX32" s="636">
        <v>0</v>
      </c>
      <c r="AY32" s="636">
        <v>0</v>
      </c>
      <c r="AZ32" s="636">
        <v>0</v>
      </c>
      <c r="BA32" s="636">
        <v>0</v>
      </c>
      <c r="BB32" s="636">
        <v>0</v>
      </c>
      <c r="BC32" s="636">
        <v>0</v>
      </c>
      <c r="BD32" s="636">
        <v>0</v>
      </c>
      <c r="BE32" s="636">
        <v>0</v>
      </c>
      <c r="BF32" s="636">
        <v>0</v>
      </c>
      <c r="BG32" s="636">
        <v>0</v>
      </c>
      <c r="BH32" s="636">
        <v>0</v>
      </c>
      <c r="BI32" s="636">
        <v>0</v>
      </c>
      <c r="BJ32" s="636">
        <v>0</v>
      </c>
      <c r="BK32" s="636">
        <v>0</v>
      </c>
      <c r="BL32" s="636">
        <v>0</v>
      </c>
      <c r="BM32" s="636">
        <v>0</v>
      </c>
      <c r="BN32" s="636">
        <v>0</v>
      </c>
      <c r="BO32" s="636">
        <v>0</v>
      </c>
      <c r="BP32" s="636">
        <v>0</v>
      </c>
      <c r="BQ32" s="636">
        <v>0</v>
      </c>
      <c r="BR32" s="636">
        <v>0</v>
      </c>
      <c r="BS32" s="636">
        <v>0</v>
      </c>
      <c r="BT32" s="636">
        <v>0</v>
      </c>
      <c r="BU32" s="636">
        <v>0</v>
      </c>
      <c r="BV32" s="636">
        <v>0</v>
      </c>
      <c r="BW32" s="636">
        <v>0</v>
      </c>
      <c r="BX32" s="636">
        <v>0</v>
      </c>
      <c r="BY32" s="636">
        <v>0</v>
      </c>
      <c r="BZ32" s="636">
        <v>0</v>
      </c>
      <c r="CA32" s="636">
        <v>0</v>
      </c>
      <c r="CB32" s="636">
        <v>0</v>
      </c>
      <c r="CC32" s="636">
        <v>0</v>
      </c>
      <c r="CD32" s="636">
        <v>0</v>
      </c>
      <c r="CE32" s="636">
        <v>0</v>
      </c>
      <c r="CF32" s="636">
        <v>0</v>
      </c>
      <c r="CG32" s="636">
        <v>0</v>
      </c>
      <c r="CH32" s="636">
        <v>0</v>
      </c>
      <c r="CI32" s="636">
        <v>0</v>
      </c>
      <c r="CJ32" s="636">
        <v>0</v>
      </c>
      <c r="CK32" s="636">
        <v>0</v>
      </c>
      <c r="CL32" s="636">
        <v>0</v>
      </c>
      <c r="CM32" s="636">
        <v>0</v>
      </c>
      <c r="CN32" s="636">
        <v>0</v>
      </c>
      <c r="CO32" s="636">
        <v>0</v>
      </c>
      <c r="CP32" s="636">
        <v>0</v>
      </c>
      <c r="CQ32" s="636">
        <v>0</v>
      </c>
      <c r="CR32" s="636">
        <v>0</v>
      </c>
      <c r="CS32" s="636">
        <v>0</v>
      </c>
      <c r="CT32" s="636">
        <v>0</v>
      </c>
      <c r="CU32" s="636">
        <v>0</v>
      </c>
      <c r="CV32" s="636">
        <v>0</v>
      </c>
      <c r="CW32" s="636">
        <v>0</v>
      </c>
      <c r="CX32" s="636">
        <v>0</v>
      </c>
      <c r="CY32" s="636">
        <v>0</v>
      </c>
      <c r="CZ32" s="636">
        <v>0</v>
      </c>
      <c r="DA32" s="636">
        <v>0</v>
      </c>
      <c r="DB32" s="636">
        <v>0</v>
      </c>
      <c r="DC32" s="636">
        <v>0</v>
      </c>
      <c r="DD32" s="636">
        <v>0</v>
      </c>
      <c r="DE32" s="636">
        <v>0</v>
      </c>
      <c r="DF32" s="636">
        <v>0</v>
      </c>
      <c r="DG32" s="636">
        <v>0</v>
      </c>
      <c r="DH32" s="636">
        <v>0</v>
      </c>
      <c r="DI32" s="636">
        <v>0</v>
      </c>
      <c r="DJ32" s="636">
        <v>0</v>
      </c>
      <c r="DK32" s="636">
        <v>0</v>
      </c>
      <c r="DL32" s="636">
        <v>0</v>
      </c>
      <c r="DM32" s="636">
        <v>0</v>
      </c>
      <c r="DN32" s="636">
        <v>0</v>
      </c>
      <c r="DO32" s="636">
        <v>0</v>
      </c>
      <c r="DP32" s="636">
        <v>0</v>
      </c>
      <c r="DQ32" s="636">
        <v>0</v>
      </c>
      <c r="DR32" s="636">
        <v>0</v>
      </c>
      <c r="DS32" s="636">
        <v>0</v>
      </c>
      <c r="DT32" s="636">
        <v>0</v>
      </c>
      <c r="DU32" s="636">
        <v>0</v>
      </c>
      <c r="DV32" s="636">
        <v>0</v>
      </c>
      <c r="DW32" s="636">
        <v>0</v>
      </c>
      <c r="DX32" s="636">
        <v>0</v>
      </c>
      <c r="DY32" s="636">
        <v>0</v>
      </c>
      <c r="DZ32" s="636">
        <v>0</v>
      </c>
      <c r="EA32" s="636">
        <v>0</v>
      </c>
      <c r="EB32" s="636">
        <v>0</v>
      </c>
      <c r="EC32" s="636">
        <v>0</v>
      </c>
      <c r="ED32" s="636">
        <v>0</v>
      </c>
      <c r="EE32" s="636">
        <v>0</v>
      </c>
      <c r="EF32" s="636">
        <v>0</v>
      </c>
      <c r="EG32" s="636">
        <v>0</v>
      </c>
      <c r="EH32" s="636">
        <v>0</v>
      </c>
      <c r="EI32" s="636">
        <v>0</v>
      </c>
      <c r="EJ32" s="636">
        <v>0</v>
      </c>
      <c r="EK32" s="636">
        <v>0</v>
      </c>
      <c r="EL32" s="636">
        <v>0</v>
      </c>
      <c r="EM32" s="636">
        <v>0</v>
      </c>
      <c r="EN32" s="636">
        <v>0</v>
      </c>
      <c r="EO32" s="636">
        <v>0</v>
      </c>
      <c r="EP32" s="636">
        <v>0</v>
      </c>
      <c r="EQ32" s="636">
        <v>0</v>
      </c>
      <c r="ER32" s="636">
        <v>0</v>
      </c>
      <c r="ES32" s="636">
        <v>0</v>
      </c>
      <c r="ET32" s="636">
        <v>0</v>
      </c>
      <c r="EU32" s="636">
        <v>0</v>
      </c>
      <c r="EV32" s="636">
        <v>0</v>
      </c>
      <c r="EW32" s="636">
        <v>66571</v>
      </c>
      <c r="EX32" s="636">
        <v>0</v>
      </c>
      <c r="EY32" s="636">
        <v>0</v>
      </c>
      <c r="EZ32" s="636">
        <v>0</v>
      </c>
      <c r="FA32" s="636">
        <v>0</v>
      </c>
      <c r="FB32" s="636">
        <v>0</v>
      </c>
      <c r="FC32" s="636">
        <v>0</v>
      </c>
      <c r="FD32" s="636">
        <v>0</v>
      </c>
      <c r="FE32" s="636">
        <v>0</v>
      </c>
      <c r="FF32" s="636">
        <v>0</v>
      </c>
      <c r="FG32" s="636">
        <v>0</v>
      </c>
      <c r="FH32" s="636">
        <v>0</v>
      </c>
      <c r="FI32" s="636">
        <v>0</v>
      </c>
      <c r="FJ32" s="636">
        <v>0</v>
      </c>
      <c r="FK32" s="636">
        <v>0</v>
      </c>
      <c r="FL32" s="636">
        <v>0</v>
      </c>
      <c r="FM32" s="636">
        <v>0</v>
      </c>
      <c r="FN32" s="636">
        <v>0</v>
      </c>
      <c r="FO32" s="636">
        <v>0</v>
      </c>
      <c r="FP32" s="636">
        <v>0</v>
      </c>
      <c r="FQ32" s="636">
        <v>0</v>
      </c>
      <c r="FR32" s="636">
        <v>0</v>
      </c>
      <c r="FS32" s="636">
        <v>0</v>
      </c>
      <c r="FT32" s="636">
        <v>0</v>
      </c>
      <c r="FU32" s="636">
        <v>0</v>
      </c>
      <c r="FV32" s="636">
        <v>0</v>
      </c>
      <c r="FW32" s="636">
        <v>0</v>
      </c>
      <c r="FX32" s="636">
        <v>0</v>
      </c>
      <c r="FY32" s="636">
        <v>0</v>
      </c>
      <c r="FZ32" s="636">
        <v>0</v>
      </c>
      <c r="GA32" s="636">
        <v>0</v>
      </c>
      <c r="GB32" s="636">
        <v>0</v>
      </c>
      <c r="GC32" s="636">
        <v>0</v>
      </c>
      <c r="GD32" s="636">
        <v>0</v>
      </c>
      <c r="GE32" s="636">
        <v>0</v>
      </c>
      <c r="GF32" s="636">
        <v>0</v>
      </c>
      <c r="GG32" s="636">
        <v>0</v>
      </c>
      <c r="GH32" s="636">
        <v>0</v>
      </c>
      <c r="GI32" s="636">
        <v>0</v>
      </c>
      <c r="GJ32" s="636">
        <v>0</v>
      </c>
      <c r="GK32" s="636">
        <v>0</v>
      </c>
      <c r="GL32" s="636">
        <v>0</v>
      </c>
      <c r="GM32" s="636">
        <v>0</v>
      </c>
      <c r="GN32" s="636">
        <v>0</v>
      </c>
      <c r="GO32" s="636">
        <v>0</v>
      </c>
      <c r="GP32" s="636">
        <v>0</v>
      </c>
      <c r="GQ32" s="636">
        <v>0</v>
      </c>
      <c r="GR32" s="636">
        <v>0</v>
      </c>
      <c r="GS32" s="636">
        <v>0</v>
      </c>
      <c r="GT32" s="636">
        <v>0</v>
      </c>
      <c r="GU32" s="636">
        <v>0</v>
      </c>
      <c r="GV32" s="636">
        <v>0</v>
      </c>
      <c r="GW32" s="636">
        <v>0</v>
      </c>
      <c r="GX32" s="636">
        <v>0</v>
      </c>
      <c r="GY32" s="636">
        <v>0</v>
      </c>
      <c r="GZ32" s="636">
        <v>0</v>
      </c>
      <c r="HA32" s="636">
        <v>0</v>
      </c>
      <c r="HB32" s="636">
        <v>0</v>
      </c>
      <c r="HC32" s="636">
        <v>0</v>
      </c>
      <c r="HD32" s="636">
        <v>0</v>
      </c>
      <c r="HE32" s="636">
        <v>0</v>
      </c>
      <c r="HF32" s="636">
        <v>0</v>
      </c>
      <c r="HG32" s="636">
        <v>0</v>
      </c>
      <c r="HH32" s="636">
        <v>0</v>
      </c>
      <c r="HI32" s="636">
        <v>0</v>
      </c>
      <c r="HJ32" s="636">
        <v>0</v>
      </c>
      <c r="HK32" s="636">
        <v>0</v>
      </c>
      <c r="HL32" s="636">
        <v>0</v>
      </c>
      <c r="HM32" s="636">
        <v>0</v>
      </c>
      <c r="HN32" s="636">
        <v>0</v>
      </c>
      <c r="HO32" s="636">
        <v>0</v>
      </c>
      <c r="HP32" s="636">
        <v>0</v>
      </c>
      <c r="HQ32" s="636">
        <v>0</v>
      </c>
      <c r="HR32" s="636">
        <v>0</v>
      </c>
      <c r="HS32" s="636">
        <v>0</v>
      </c>
      <c r="HT32" s="636">
        <v>0</v>
      </c>
      <c r="HU32" s="636">
        <v>0</v>
      </c>
      <c r="HV32" s="636">
        <v>0</v>
      </c>
      <c r="HW32" s="636">
        <v>0</v>
      </c>
      <c r="HX32" s="636">
        <v>0</v>
      </c>
      <c r="HY32" s="636">
        <v>0</v>
      </c>
      <c r="HZ32" s="636">
        <v>0</v>
      </c>
      <c r="IA32" s="636">
        <v>0</v>
      </c>
      <c r="IB32" s="636">
        <v>0</v>
      </c>
      <c r="IC32" s="636">
        <v>0</v>
      </c>
      <c r="ID32" s="636">
        <v>0</v>
      </c>
      <c r="IE32" s="636">
        <v>0</v>
      </c>
      <c r="IF32" s="636">
        <v>0</v>
      </c>
      <c r="IG32" s="636">
        <v>0</v>
      </c>
      <c r="IH32" s="636">
        <v>0</v>
      </c>
      <c r="II32" s="636">
        <v>0</v>
      </c>
      <c r="IJ32" s="636">
        <v>0</v>
      </c>
      <c r="IK32" s="636">
        <v>0</v>
      </c>
      <c r="IL32" s="636">
        <v>0</v>
      </c>
      <c r="IM32" s="636">
        <v>0</v>
      </c>
      <c r="IN32" s="636">
        <v>0</v>
      </c>
      <c r="IO32" s="636">
        <v>0</v>
      </c>
      <c r="IP32" s="636">
        <v>0</v>
      </c>
      <c r="IQ32" s="636">
        <v>0</v>
      </c>
      <c r="IR32" s="636">
        <v>0</v>
      </c>
      <c r="IS32" s="636">
        <v>0</v>
      </c>
      <c r="IT32" s="636">
        <v>0</v>
      </c>
      <c r="IU32" s="636">
        <v>0</v>
      </c>
      <c r="IV32" s="636">
        <v>0</v>
      </c>
      <c r="IW32" s="636">
        <v>0</v>
      </c>
      <c r="IX32" s="636">
        <v>0</v>
      </c>
      <c r="IY32" s="636">
        <v>0</v>
      </c>
      <c r="IZ32" s="636">
        <v>0</v>
      </c>
      <c r="JA32" s="636">
        <v>0</v>
      </c>
      <c r="JB32" s="636">
        <v>0</v>
      </c>
      <c r="JC32" s="636">
        <v>0</v>
      </c>
      <c r="JD32" s="636">
        <v>0</v>
      </c>
      <c r="JE32" s="636">
        <v>0</v>
      </c>
      <c r="JF32" s="636">
        <v>0</v>
      </c>
      <c r="JG32" s="636">
        <v>0</v>
      </c>
      <c r="JH32" s="636">
        <v>0</v>
      </c>
      <c r="JI32" s="636">
        <v>0</v>
      </c>
      <c r="JJ32" s="636">
        <v>0</v>
      </c>
      <c r="JK32" s="636">
        <v>0</v>
      </c>
      <c r="JL32" s="636">
        <v>0</v>
      </c>
      <c r="JM32" s="636">
        <v>0</v>
      </c>
      <c r="JN32" s="636">
        <v>0</v>
      </c>
      <c r="JO32" s="636">
        <v>0</v>
      </c>
      <c r="JP32" s="636">
        <v>0</v>
      </c>
      <c r="JQ32" s="636">
        <v>0</v>
      </c>
      <c r="JR32" s="636">
        <v>0</v>
      </c>
      <c r="JS32" s="636">
        <v>0</v>
      </c>
      <c r="JT32" s="636">
        <v>0</v>
      </c>
      <c r="JU32" s="636">
        <v>0</v>
      </c>
      <c r="JV32" s="636">
        <v>0</v>
      </c>
      <c r="JW32" s="636">
        <v>0</v>
      </c>
      <c r="JX32" s="636">
        <v>0</v>
      </c>
      <c r="JY32" s="636">
        <v>0</v>
      </c>
      <c r="JZ32" s="636">
        <v>0</v>
      </c>
      <c r="KA32" s="636">
        <v>0</v>
      </c>
      <c r="KB32" s="636">
        <v>0</v>
      </c>
      <c r="KC32" s="636">
        <v>0</v>
      </c>
      <c r="KD32" s="636">
        <v>0</v>
      </c>
      <c r="KE32" s="636">
        <v>0</v>
      </c>
      <c r="KF32" s="636">
        <v>0</v>
      </c>
      <c r="KG32" s="636">
        <v>0</v>
      </c>
      <c r="KH32" s="636">
        <v>0</v>
      </c>
      <c r="KI32" s="636">
        <v>0</v>
      </c>
      <c r="KJ32" s="636">
        <v>0</v>
      </c>
      <c r="KK32" s="636">
        <v>0</v>
      </c>
    </row>
    <row r="33" spans="1:297" ht="16.5">
      <c r="A33" s="656"/>
      <c r="B33" s="634"/>
      <c r="C33" s="156"/>
      <c r="D33" s="415"/>
      <c r="E33" s="415"/>
      <c r="F33" s="636"/>
      <c r="G33" s="636"/>
      <c r="H33" s="636"/>
      <c r="I33" s="636"/>
      <c r="J33" s="636"/>
      <c r="K33" s="636"/>
      <c r="L33" s="636"/>
      <c r="M33" s="636"/>
      <c r="N33" s="636"/>
      <c r="O33" s="636"/>
      <c r="P33" s="636"/>
      <c r="Q33" s="636"/>
      <c r="R33" s="636"/>
      <c r="S33" s="636"/>
      <c r="T33" s="636"/>
      <c r="U33" s="636"/>
      <c r="V33" s="636"/>
      <c r="W33" s="636"/>
      <c r="X33" s="636"/>
      <c r="Y33" s="636"/>
      <c r="Z33" s="636"/>
      <c r="AA33" s="636"/>
      <c r="AB33" s="636"/>
      <c r="AC33" s="636"/>
      <c r="AD33" s="636"/>
      <c r="AE33" s="636"/>
      <c r="AF33" s="636"/>
      <c r="AG33" s="636"/>
      <c r="AH33" s="636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36"/>
      <c r="AT33" s="636"/>
      <c r="AU33" s="636"/>
      <c r="AV33" s="636"/>
      <c r="AW33" s="636"/>
      <c r="AX33" s="636"/>
      <c r="AY33" s="636"/>
      <c r="AZ33" s="636"/>
      <c r="BA33" s="636"/>
      <c r="BB33" s="636"/>
      <c r="BC33" s="636"/>
      <c r="BD33" s="636"/>
      <c r="BE33" s="636"/>
      <c r="BF33" s="636"/>
      <c r="BG33" s="636"/>
      <c r="BH33" s="636"/>
      <c r="BI33" s="636"/>
      <c r="BJ33" s="636"/>
      <c r="BK33" s="636"/>
      <c r="BL33" s="636"/>
      <c r="BM33" s="636"/>
      <c r="BN33" s="636"/>
      <c r="BO33" s="636"/>
      <c r="BP33" s="636"/>
      <c r="BQ33" s="636"/>
      <c r="BR33" s="636"/>
      <c r="BS33" s="636"/>
      <c r="BT33" s="636"/>
      <c r="BU33" s="636"/>
      <c r="BV33" s="636"/>
      <c r="BW33" s="636"/>
      <c r="BX33" s="636"/>
      <c r="BY33" s="636"/>
      <c r="BZ33" s="636"/>
      <c r="CA33" s="636"/>
      <c r="CB33" s="636"/>
      <c r="CC33" s="636"/>
      <c r="CD33" s="636"/>
      <c r="CE33" s="636"/>
      <c r="CF33" s="636"/>
      <c r="CG33" s="636"/>
      <c r="CH33" s="636"/>
      <c r="CI33" s="636"/>
      <c r="CJ33" s="636"/>
      <c r="CK33" s="636"/>
      <c r="CL33" s="636"/>
      <c r="CM33" s="636"/>
      <c r="CN33" s="636"/>
      <c r="CO33" s="636"/>
      <c r="CP33" s="636"/>
      <c r="CQ33" s="636"/>
      <c r="CR33" s="636"/>
      <c r="CS33" s="636"/>
      <c r="CT33" s="636"/>
      <c r="CU33" s="636"/>
      <c r="CV33" s="636"/>
      <c r="CW33" s="636"/>
      <c r="CX33" s="636"/>
      <c r="CY33" s="636"/>
      <c r="CZ33" s="636"/>
      <c r="DA33" s="636"/>
      <c r="DB33" s="636"/>
      <c r="DC33" s="636"/>
      <c r="DD33" s="636"/>
      <c r="DE33" s="636"/>
      <c r="DF33" s="636"/>
      <c r="DG33" s="636"/>
      <c r="DH33" s="636"/>
      <c r="DI33" s="636"/>
      <c r="DJ33" s="636"/>
      <c r="DK33" s="636"/>
      <c r="DL33" s="636"/>
      <c r="DM33" s="636"/>
      <c r="DN33" s="636"/>
      <c r="DO33" s="636"/>
      <c r="DP33" s="636"/>
      <c r="DQ33" s="636"/>
      <c r="DR33" s="636"/>
      <c r="DS33" s="636"/>
      <c r="DT33" s="636"/>
      <c r="DU33" s="636"/>
      <c r="DV33" s="636"/>
      <c r="DW33" s="636"/>
      <c r="DX33" s="636"/>
      <c r="DY33" s="636"/>
      <c r="DZ33" s="636"/>
      <c r="EA33" s="636"/>
      <c r="EB33" s="636"/>
      <c r="EC33" s="636"/>
      <c r="ED33" s="636"/>
      <c r="EE33" s="636"/>
      <c r="EF33" s="636"/>
      <c r="EG33" s="636"/>
      <c r="EH33" s="636"/>
      <c r="EI33" s="636"/>
      <c r="EJ33" s="636"/>
      <c r="EK33" s="636"/>
      <c r="EL33" s="636"/>
      <c r="EM33" s="636"/>
      <c r="EN33" s="636"/>
      <c r="EO33" s="636"/>
      <c r="EP33" s="636"/>
      <c r="EQ33" s="636"/>
      <c r="ER33" s="636"/>
      <c r="ES33" s="636"/>
      <c r="ET33" s="636"/>
      <c r="EU33" s="636"/>
      <c r="EV33" s="636"/>
      <c r="EW33" s="636"/>
      <c r="EX33" s="636"/>
      <c r="EY33" s="636"/>
      <c r="EZ33" s="636"/>
      <c r="FA33" s="636"/>
      <c r="FB33" s="636"/>
      <c r="FC33" s="636"/>
      <c r="FD33" s="636"/>
      <c r="FE33" s="636"/>
      <c r="FF33" s="636"/>
      <c r="FG33" s="636"/>
      <c r="FH33" s="636"/>
      <c r="FI33" s="636"/>
      <c r="FJ33" s="636"/>
      <c r="FK33" s="636"/>
      <c r="FL33" s="636"/>
      <c r="FM33" s="636"/>
      <c r="FN33" s="636"/>
      <c r="FO33" s="636"/>
      <c r="FP33" s="636"/>
      <c r="FQ33" s="636"/>
      <c r="FR33" s="636"/>
      <c r="FS33" s="636"/>
      <c r="FT33" s="636"/>
      <c r="FU33" s="636"/>
      <c r="FV33" s="636"/>
      <c r="FW33" s="636"/>
      <c r="FX33" s="636"/>
      <c r="FY33" s="636"/>
      <c r="FZ33" s="636"/>
      <c r="GA33" s="636"/>
      <c r="GB33" s="636"/>
      <c r="GC33" s="636"/>
      <c r="GD33" s="636"/>
      <c r="GE33" s="636"/>
      <c r="GF33" s="636"/>
      <c r="GG33" s="636"/>
      <c r="GH33" s="636"/>
      <c r="GI33" s="636"/>
      <c r="GJ33" s="636"/>
      <c r="GK33" s="636"/>
      <c r="GL33" s="636"/>
      <c r="GM33" s="636"/>
      <c r="GN33" s="636"/>
      <c r="GO33" s="636"/>
      <c r="GP33" s="636"/>
      <c r="GQ33" s="636"/>
      <c r="GR33" s="636"/>
      <c r="GS33" s="636"/>
      <c r="GT33" s="636"/>
      <c r="GU33" s="636"/>
      <c r="GV33" s="636"/>
      <c r="GW33" s="636"/>
      <c r="GX33" s="636"/>
      <c r="GY33" s="636"/>
      <c r="GZ33" s="636"/>
      <c r="HA33" s="636"/>
      <c r="HB33" s="636"/>
      <c r="HC33" s="636"/>
      <c r="HD33" s="636"/>
      <c r="HE33" s="636"/>
      <c r="HF33" s="636"/>
      <c r="HG33" s="636"/>
      <c r="HH33" s="636"/>
      <c r="HI33" s="636"/>
      <c r="HJ33" s="636"/>
      <c r="HK33" s="636"/>
      <c r="HL33" s="636"/>
      <c r="HM33" s="636"/>
      <c r="HN33" s="636"/>
      <c r="HO33" s="636"/>
      <c r="HP33" s="636"/>
      <c r="HQ33" s="636"/>
      <c r="HR33" s="636"/>
      <c r="HS33" s="636"/>
      <c r="HT33" s="636"/>
      <c r="HU33" s="636"/>
      <c r="HV33" s="636"/>
      <c r="HW33" s="636"/>
      <c r="HX33" s="636"/>
      <c r="HY33" s="636"/>
      <c r="HZ33" s="636"/>
      <c r="IA33" s="636"/>
      <c r="IB33" s="636"/>
      <c r="IC33" s="636"/>
      <c r="ID33" s="636"/>
      <c r="IE33" s="636"/>
      <c r="IF33" s="636"/>
      <c r="IG33" s="636"/>
      <c r="IH33" s="636"/>
      <c r="II33" s="636"/>
      <c r="IJ33" s="636"/>
      <c r="IK33" s="636"/>
      <c r="IL33" s="636"/>
      <c r="IM33" s="636"/>
      <c r="IN33" s="636"/>
      <c r="IO33" s="636"/>
      <c r="IP33" s="636"/>
      <c r="IQ33" s="636"/>
      <c r="IR33" s="636"/>
      <c r="IS33" s="636"/>
      <c r="IT33" s="636"/>
      <c r="IU33" s="636"/>
      <c r="IV33" s="636"/>
      <c r="IW33" s="636"/>
      <c r="IX33" s="636"/>
      <c r="IY33" s="636"/>
      <c r="IZ33" s="636"/>
      <c r="JA33" s="636"/>
      <c r="JB33" s="636"/>
      <c r="JC33" s="636"/>
      <c r="JD33" s="636"/>
      <c r="JE33" s="636"/>
      <c r="JF33" s="636"/>
      <c r="JG33" s="636"/>
      <c r="JH33" s="636"/>
      <c r="JI33" s="636"/>
      <c r="JJ33" s="636"/>
      <c r="JK33" s="636"/>
      <c r="JL33" s="636"/>
      <c r="JM33" s="636"/>
      <c r="JN33" s="636"/>
      <c r="JO33" s="636"/>
      <c r="JP33" s="636"/>
      <c r="JQ33" s="636"/>
      <c r="JR33" s="636"/>
      <c r="JS33" s="636"/>
      <c r="JT33" s="636"/>
      <c r="JU33" s="636"/>
      <c r="JV33" s="636"/>
      <c r="JW33" s="636"/>
      <c r="JX33" s="636"/>
      <c r="JY33" s="636"/>
      <c r="JZ33" s="636"/>
      <c r="KA33" s="636"/>
      <c r="KB33" s="636"/>
      <c r="KC33" s="636"/>
      <c r="KD33" s="636"/>
      <c r="KE33" s="636"/>
      <c r="KF33" s="636"/>
      <c r="KG33" s="636"/>
      <c r="KH33" s="636"/>
      <c r="KI33" s="636"/>
      <c r="KJ33" s="636"/>
      <c r="KK33" s="636"/>
    </row>
    <row r="34" spans="1:297" ht="18.75">
      <c r="A34" s="660" t="s">
        <v>647</v>
      </c>
      <c r="B34" s="634" t="s">
        <v>672</v>
      </c>
      <c r="C34" s="156">
        <v>43034296</v>
      </c>
      <c r="D34" s="415">
        <f t="shared" si="0"/>
        <v>0</v>
      </c>
      <c r="E34" s="415">
        <f t="shared" si="1"/>
        <v>8091109</v>
      </c>
      <c r="F34" s="636">
        <v>87522</v>
      </c>
      <c r="G34" s="636">
        <v>8084</v>
      </c>
      <c r="H34" s="636">
        <v>41772</v>
      </c>
      <c r="I34" s="636">
        <v>58527</v>
      </c>
      <c r="J34" s="636">
        <v>23870</v>
      </c>
      <c r="K34" s="636">
        <v>25578</v>
      </c>
      <c r="L34" s="636">
        <v>87522</v>
      </c>
      <c r="M34" s="636">
        <v>11744</v>
      </c>
      <c r="N34" s="636">
        <v>8671</v>
      </c>
      <c r="O34" s="636">
        <v>2363736</v>
      </c>
      <c r="P34" s="636">
        <v>31826</v>
      </c>
      <c r="Q34" s="636">
        <v>87522</v>
      </c>
      <c r="R34" s="636">
        <v>15913</v>
      </c>
      <c r="S34" s="636">
        <v>92380</v>
      </c>
      <c r="T34" s="636">
        <v>47994</v>
      </c>
      <c r="U34" s="636">
        <v>27708</v>
      </c>
      <c r="V34" s="636">
        <v>7957</v>
      </c>
      <c r="W34" s="636">
        <v>5330</v>
      </c>
      <c r="X34" s="636">
        <v>58641</v>
      </c>
      <c r="Y34" s="636">
        <v>24252</v>
      </c>
      <c r="Z34" s="636">
        <v>39783</v>
      </c>
      <c r="AA34" s="636">
        <v>19789</v>
      </c>
      <c r="AB34" s="636">
        <v>6095</v>
      </c>
      <c r="AC34" s="636">
        <v>113381</v>
      </c>
      <c r="AD34" s="636">
        <v>30628</v>
      </c>
      <c r="AE34" s="636">
        <v>15849</v>
      </c>
      <c r="AF34" s="636">
        <v>8091109</v>
      </c>
      <c r="AG34" s="636">
        <v>1750367</v>
      </c>
      <c r="AH34" s="636">
        <v>13988</v>
      </c>
      <c r="AI34" s="636">
        <v>165736</v>
      </c>
      <c r="AJ34" s="636">
        <v>51718</v>
      </c>
      <c r="AK34" s="636">
        <v>6898</v>
      </c>
      <c r="AL34" s="636">
        <v>7957</v>
      </c>
      <c r="AM34" s="636">
        <v>519178</v>
      </c>
      <c r="AN34" s="636">
        <v>71609</v>
      </c>
      <c r="AO34" s="636">
        <v>537017</v>
      </c>
      <c r="AP34" s="636">
        <v>24252</v>
      </c>
      <c r="AQ34" s="636">
        <v>23870</v>
      </c>
      <c r="AR34" s="636">
        <v>140834</v>
      </c>
      <c r="AS34" s="636">
        <v>35677</v>
      </c>
      <c r="AT34" s="636">
        <v>35817</v>
      </c>
      <c r="AU34" s="636">
        <v>71609</v>
      </c>
      <c r="AV34" s="636">
        <v>15913</v>
      </c>
      <c r="AW34" s="636">
        <v>44896</v>
      </c>
      <c r="AX34" s="636">
        <v>55696</v>
      </c>
      <c r="AY34" s="636">
        <v>12126</v>
      </c>
      <c r="AZ34" s="636">
        <v>55403</v>
      </c>
      <c r="BA34" s="636">
        <v>135262</v>
      </c>
      <c r="BB34" s="636">
        <v>77602</v>
      </c>
      <c r="BC34" s="636">
        <v>175044</v>
      </c>
      <c r="BD34" s="636">
        <v>11999</v>
      </c>
      <c r="BE34" s="636">
        <v>32336</v>
      </c>
      <c r="BF34" s="636">
        <v>18055</v>
      </c>
      <c r="BG34" s="636">
        <v>5929</v>
      </c>
      <c r="BH34" s="636">
        <v>7867</v>
      </c>
      <c r="BI34" s="636">
        <v>39783</v>
      </c>
      <c r="BJ34" s="636">
        <v>1395867</v>
      </c>
      <c r="BK34" s="636">
        <v>7957</v>
      </c>
      <c r="BL34" s="636">
        <v>31826</v>
      </c>
      <c r="BM34" s="636">
        <v>446141</v>
      </c>
      <c r="BN34" s="636">
        <v>354080</v>
      </c>
      <c r="BO34" s="636">
        <v>0</v>
      </c>
      <c r="BP34" s="636">
        <v>71609</v>
      </c>
      <c r="BQ34" s="636">
        <v>75192</v>
      </c>
      <c r="BR34" s="636">
        <v>322304</v>
      </c>
      <c r="BS34" s="636">
        <v>31826</v>
      </c>
      <c r="BT34" s="636">
        <v>41772</v>
      </c>
      <c r="BU34" s="636">
        <v>7957</v>
      </c>
      <c r="BV34" s="636">
        <v>31660</v>
      </c>
      <c r="BW34" s="636">
        <v>7957</v>
      </c>
      <c r="BX34" s="636">
        <v>29837</v>
      </c>
      <c r="BY34" s="636">
        <v>11960</v>
      </c>
      <c r="BZ34" s="636">
        <v>7778</v>
      </c>
      <c r="CA34" s="636">
        <v>13924</v>
      </c>
      <c r="CB34" s="636">
        <v>55696</v>
      </c>
      <c r="CC34" s="636">
        <v>71609</v>
      </c>
      <c r="CD34" s="636">
        <v>145513</v>
      </c>
      <c r="CE34" s="636">
        <v>43646</v>
      </c>
      <c r="CF34" s="636">
        <v>15913</v>
      </c>
      <c r="CG34" s="636">
        <v>106049</v>
      </c>
      <c r="CH34" s="636">
        <v>63652</v>
      </c>
      <c r="CI34" s="636">
        <v>351185</v>
      </c>
      <c r="CJ34" s="636">
        <v>212532</v>
      </c>
      <c r="CK34" s="636">
        <v>43774</v>
      </c>
      <c r="CL34" s="636">
        <v>7918</v>
      </c>
      <c r="CM34" s="636">
        <v>7459</v>
      </c>
      <c r="CN34" s="636">
        <v>363758</v>
      </c>
      <c r="CO34" s="636">
        <v>47484</v>
      </c>
      <c r="CP34" s="636">
        <v>64354</v>
      </c>
      <c r="CQ34" s="636">
        <v>22225</v>
      </c>
      <c r="CR34" s="636">
        <v>5929</v>
      </c>
      <c r="CS34" s="636">
        <v>31826</v>
      </c>
      <c r="CT34" s="636">
        <v>653343</v>
      </c>
      <c r="CU34" s="636">
        <v>36302</v>
      </c>
      <c r="CV34" s="636">
        <v>5904</v>
      </c>
      <c r="CW34" s="636">
        <v>174420</v>
      </c>
      <c r="CX34" s="636">
        <v>23870</v>
      </c>
      <c r="CY34" s="636">
        <v>23870</v>
      </c>
      <c r="CZ34" s="636">
        <v>217773</v>
      </c>
      <c r="DA34" s="636">
        <v>291039</v>
      </c>
      <c r="DB34" s="636">
        <v>31826</v>
      </c>
      <c r="DC34" s="636">
        <v>94969</v>
      </c>
      <c r="DD34" s="636">
        <v>39783</v>
      </c>
      <c r="DE34" s="636">
        <v>8122</v>
      </c>
      <c r="DF34" s="636">
        <v>791895</v>
      </c>
      <c r="DG34" s="636">
        <v>31660</v>
      </c>
      <c r="DH34" s="636">
        <v>101446</v>
      </c>
      <c r="DI34" s="636">
        <v>8084</v>
      </c>
      <c r="DJ34" s="636">
        <v>63652</v>
      </c>
      <c r="DK34" s="636">
        <v>13924</v>
      </c>
      <c r="DL34" s="636">
        <v>7957</v>
      </c>
      <c r="DM34" s="636">
        <v>8084</v>
      </c>
      <c r="DN34" s="636">
        <v>8084</v>
      </c>
      <c r="DO34" s="636">
        <v>15913</v>
      </c>
      <c r="DP34" s="636">
        <v>24252</v>
      </c>
      <c r="DQ34" s="636">
        <v>784180</v>
      </c>
      <c r="DR34" s="636">
        <v>47739</v>
      </c>
      <c r="DS34" s="636">
        <v>47739</v>
      </c>
      <c r="DT34" s="636">
        <v>18833</v>
      </c>
      <c r="DU34" s="636">
        <v>14153</v>
      </c>
      <c r="DV34" s="636">
        <v>622614</v>
      </c>
      <c r="DW34" s="636">
        <v>15327</v>
      </c>
      <c r="DX34" s="636">
        <v>143218</v>
      </c>
      <c r="DY34" s="636">
        <v>121236</v>
      </c>
      <c r="DZ34" s="636">
        <v>13414</v>
      </c>
      <c r="EA34" s="636">
        <v>229516</v>
      </c>
      <c r="EB34" s="636">
        <v>31826</v>
      </c>
      <c r="EC34" s="636">
        <v>5942</v>
      </c>
      <c r="ED34" s="636">
        <v>23870</v>
      </c>
      <c r="EE34" s="636">
        <v>135593</v>
      </c>
      <c r="EF34" s="636">
        <v>96652</v>
      </c>
      <c r="EG34" s="636">
        <v>59725</v>
      </c>
      <c r="EH34" s="636">
        <v>110193</v>
      </c>
      <c r="EI34" s="636">
        <v>37424</v>
      </c>
      <c r="EJ34" s="636">
        <v>133986</v>
      </c>
      <c r="EK34" s="636">
        <v>7651</v>
      </c>
      <c r="EL34" s="636">
        <v>15913</v>
      </c>
      <c r="EM34" s="636">
        <v>31826</v>
      </c>
      <c r="EN34" s="636">
        <v>10519</v>
      </c>
      <c r="EO34" s="636">
        <v>254189</v>
      </c>
      <c r="EP34" s="636">
        <v>95351</v>
      </c>
      <c r="EQ34" s="636">
        <v>47739</v>
      </c>
      <c r="ER34" s="636">
        <v>13924</v>
      </c>
      <c r="ES34" s="636">
        <v>95989</v>
      </c>
      <c r="ET34" s="636">
        <v>7880</v>
      </c>
      <c r="EU34" s="636">
        <v>7957</v>
      </c>
      <c r="EV34" s="636">
        <v>5967</v>
      </c>
      <c r="EW34" s="636">
        <v>240699</v>
      </c>
      <c r="EX34" s="636">
        <v>23742</v>
      </c>
      <c r="EY34" s="636">
        <v>7651</v>
      </c>
      <c r="EZ34" s="636">
        <v>15824</v>
      </c>
      <c r="FA34" s="636">
        <v>207942</v>
      </c>
      <c r="FB34" s="636">
        <v>110793</v>
      </c>
      <c r="FC34" s="636">
        <v>55696</v>
      </c>
      <c r="FD34" s="636">
        <v>6911</v>
      </c>
      <c r="FE34" s="636">
        <v>95479</v>
      </c>
      <c r="FF34" s="636">
        <v>19891</v>
      </c>
      <c r="FG34" s="636">
        <v>23742</v>
      </c>
      <c r="FH34" s="636">
        <v>254610</v>
      </c>
      <c r="FI34" s="636">
        <v>7957</v>
      </c>
      <c r="FJ34" s="636">
        <v>28039</v>
      </c>
      <c r="FK34" s="636">
        <v>250695</v>
      </c>
      <c r="FL34" s="636">
        <v>37794</v>
      </c>
      <c r="FM34" s="636">
        <v>23870</v>
      </c>
      <c r="FN34" s="636">
        <v>159986</v>
      </c>
      <c r="FO34" s="636">
        <v>55696</v>
      </c>
      <c r="FP34" s="636">
        <v>71609</v>
      </c>
      <c r="FQ34" s="636">
        <v>8084</v>
      </c>
      <c r="FR34" s="636">
        <v>31826</v>
      </c>
      <c r="FS34" s="636">
        <v>23615</v>
      </c>
      <c r="FT34" s="636">
        <v>1464033</v>
      </c>
      <c r="FU34" s="636">
        <v>8938</v>
      </c>
      <c r="FV34" s="636">
        <v>111991</v>
      </c>
      <c r="FW34" s="636">
        <v>29901</v>
      </c>
      <c r="FX34" s="636">
        <v>15747</v>
      </c>
      <c r="FY34" s="636">
        <v>19891</v>
      </c>
      <c r="FZ34" s="636">
        <v>7957</v>
      </c>
      <c r="GA34" s="636">
        <v>20924</v>
      </c>
      <c r="GB34" s="636">
        <v>39579</v>
      </c>
      <c r="GC34" s="636">
        <v>87522</v>
      </c>
      <c r="GD34" s="636">
        <v>15913</v>
      </c>
      <c r="GE34" s="636">
        <v>242675</v>
      </c>
      <c r="GF34" s="636">
        <v>147273</v>
      </c>
      <c r="GG34" s="636">
        <v>22786</v>
      </c>
      <c r="GH34" s="636">
        <v>330134</v>
      </c>
      <c r="GI34" s="636">
        <v>27861</v>
      </c>
      <c r="GJ34" s="636">
        <v>8186</v>
      </c>
      <c r="GK34" s="636">
        <v>817651</v>
      </c>
      <c r="GL34" s="636">
        <v>16002</v>
      </c>
      <c r="GM34" s="636">
        <v>7957</v>
      </c>
      <c r="GN34" s="636">
        <v>48504</v>
      </c>
      <c r="GO34" s="636">
        <v>7702</v>
      </c>
      <c r="GP34" s="636">
        <v>15913</v>
      </c>
      <c r="GQ34" s="636">
        <v>5967</v>
      </c>
      <c r="GR34" s="636">
        <v>5967</v>
      </c>
      <c r="GS34" s="636">
        <v>31826</v>
      </c>
      <c r="GT34" s="636">
        <v>15913</v>
      </c>
      <c r="GU34" s="636">
        <v>16092</v>
      </c>
      <c r="GV34" s="636">
        <v>19904</v>
      </c>
      <c r="GW34" s="636">
        <v>23870</v>
      </c>
      <c r="GX34" s="636">
        <v>44246</v>
      </c>
      <c r="GY34" s="636">
        <v>39783</v>
      </c>
      <c r="GZ34" s="636">
        <v>445580</v>
      </c>
      <c r="HA34" s="636">
        <v>158583</v>
      </c>
      <c r="HB34" s="636">
        <v>210747</v>
      </c>
      <c r="HC34" s="636">
        <v>15913</v>
      </c>
      <c r="HD34" s="636">
        <v>27861</v>
      </c>
      <c r="HE34" s="636">
        <v>300360</v>
      </c>
      <c r="HF34" s="636">
        <v>13924</v>
      </c>
      <c r="HG34" s="636">
        <v>7995</v>
      </c>
      <c r="HH34" s="636">
        <v>16168</v>
      </c>
      <c r="HI34" s="636">
        <v>15913</v>
      </c>
      <c r="HJ34" s="636">
        <v>95479</v>
      </c>
      <c r="HK34" s="636">
        <v>7957</v>
      </c>
      <c r="HL34" s="636">
        <v>291039</v>
      </c>
      <c r="HM34" s="636">
        <v>15913</v>
      </c>
      <c r="HN34" s="636">
        <v>30640</v>
      </c>
      <c r="HO34" s="636">
        <v>124653</v>
      </c>
      <c r="HP34" s="636">
        <v>7880</v>
      </c>
      <c r="HQ34" s="636">
        <v>310319</v>
      </c>
      <c r="HR34" s="636">
        <v>53707</v>
      </c>
      <c r="HS34" s="636">
        <v>13784</v>
      </c>
      <c r="HT34" s="636">
        <v>308317</v>
      </c>
      <c r="HU34" s="636">
        <v>21881</v>
      </c>
      <c r="HV34" s="636">
        <v>15913</v>
      </c>
      <c r="HW34" s="636">
        <v>198748</v>
      </c>
      <c r="HX34" s="636">
        <v>8403</v>
      </c>
      <c r="HY34" s="636">
        <v>358058</v>
      </c>
      <c r="HZ34" s="636">
        <v>58616</v>
      </c>
      <c r="IA34" s="636">
        <v>13847</v>
      </c>
      <c r="IB34" s="636">
        <v>32336</v>
      </c>
      <c r="IC34" s="636">
        <v>272117</v>
      </c>
      <c r="ID34" s="636">
        <v>15913</v>
      </c>
      <c r="IE34" s="636">
        <v>363796</v>
      </c>
      <c r="IF34" s="636">
        <v>47994</v>
      </c>
      <c r="IG34" s="636">
        <v>97468</v>
      </c>
      <c r="IH34" s="636">
        <v>13771</v>
      </c>
      <c r="II34" s="636">
        <v>56588</v>
      </c>
      <c r="IJ34" s="636">
        <v>16002</v>
      </c>
      <c r="IK34" s="636">
        <v>99521</v>
      </c>
      <c r="IL34" s="636">
        <v>13924</v>
      </c>
      <c r="IM34" s="636">
        <v>15913</v>
      </c>
      <c r="IN34" s="636">
        <v>39783</v>
      </c>
      <c r="IO34" s="636">
        <v>13707</v>
      </c>
      <c r="IP34" s="636">
        <v>31826</v>
      </c>
      <c r="IQ34" s="636">
        <v>5904</v>
      </c>
      <c r="IR34" s="636">
        <v>107426</v>
      </c>
      <c r="IS34" s="636">
        <v>31495</v>
      </c>
      <c r="IT34" s="636">
        <v>15747</v>
      </c>
      <c r="IU34" s="636">
        <v>7957</v>
      </c>
      <c r="IV34" s="636">
        <v>16002</v>
      </c>
      <c r="IW34" s="636">
        <v>43761</v>
      </c>
      <c r="IX34" s="636">
        <v>2223196</v>
      </c>
      <c r="IY34" s="636">
        <v>7957</v>
      </c>
      <c r="IZ34" s="636">
        <v>23870</v>
      </c>
      <c r="JA34" s="636">
        <v>35613</v>
      </c>
      <c r="JB34" s="636">
        <v>21995</v>
      </c>
      <c r="JC34" s="636">
        <v>27708</v>
      </c>
      <c r="JD34" s="636">
        <v>11935</v>
      </c>
      <c r="JE34" s="636">
        <v>147260</v>
      </c>
      <c r="JF34" s="636">
        <v>1586263</v>
      </c>
      <c r="JG34" s="636">
        <v>15824</v>
      </c>
      <c r="JH34" s="636">
        <v>7957</v>
      </c>
      <c r="JI34" s="636">
        <v>311339</v>
      </c>
      <c r="JJ34" s="636">
        <v>45597</v>
      </c>
      <c r="JK34" s="636">
        <v>79145</v>
      </c>
      <c r="JL34" s="636">
        <v>15913</v>
      </c>
      <c r="JM34" s="636">
        <v>14000</v>
      </c>
      <c r="JN34" s="636">
        <v>13924</v>
      </c>
      <c r="JO34" s="636">
        <v>15913</v>
      </c>
      <c r="JP34" s="636">
        <v>47739</v>
      </c>
      <c r="JQ34" s="636">
        <v>82651</v>
      </c>
      <c r="JR34" s="636">
        <v>614300</v>
      </c>
      <c r="JS34" s="636">
        <v>103435</v>
      </c>
      <c r="JT34" s="636">
        <v>256599</v>
      </c>
      <c r="JU34" s="636">
        <v>11884</v>
      </c>
      <c r="JV34" s="636">
        <v>7957</v>
      </c>
      <c r="JW34" s="636">
        <v>61281</v>
      </c>
      <c r="JX34" s="636">
        <v>15913</v>
      </c>
      <c r="JY34" s="636">
        <v>17073</v>
      </c>
      <c r="JZ34" s="636">
        <v>206871</v>
      </c>
      <c r="KA34" s="636">
        <v>31916</v>
      </c>
      <c r="KB34" s="636">
        <v>0</v>
      </c>
      <c r="KC34" s="636">
        <v>13605</v>
      </c>
      <c r="KD34" s="636">
        <v>31533</v>
      </c>
      <c r="KE34" s="636">
        <v>65642</v>
      </c>
      <c r="KF34" s="636">
        <v>5967</v>
      </c>
      <c r="KG34" s="636">
        <v>105692</v>
      </c>
      <c r="KH34" s="636">
        <v>511961</v>
      </c>
      <c r="KI34" s="636">
        <v>6873</v>
      </c>
      <c r="KJ34" s="636">
        <v>31826</v>
      </c>
      <c r="KK34" s="636">
        <v>118214</v>
      </c>
    </row>
    <row r="35" spans="1:297" ht="16.5">
      <c r="A35" s="629"/>
      <c r="B35" s="634"/>
      <c r="C35" s="156"/>
      <c r="D35" s="415"/>
      <c r="E35" s="415"/>
      <c r="F35" s="636"/>
      <c r="G35" s="636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6"/>
      <c r="S35" s="636"/>
      <c r="T35" s="636"/>
      <c r="U35" s="636"/>
      <c r="V35" s="636"/>
      <c r="W35" s="636"/>
      <c r="X35" s="636"/>
      <c r="Y35" s="636"/>
      <c r="Z35" s="636"/>
      <c r="AA35" s="636"/>
      <c r="AB35" s="636"/>
      <c r="AC35" s="636"/>
      <c r="AD35" s="636"/>
      <c r="AE35" s="636"/>
      <c r="AF35" s="636"/>
      <c r="AG35" s="636"/>
      <c r="AH35" s="636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36"/>
      <c r="AT35" s="636"/>
      <c r="AU35" s="636"/>
      <c r="AV35" s="636"/>
      <c r="AW35" s="636"/>
      <c r="AX35" s="636"/>
      <c r="AY35" s="636"/>
      <c r="AZ35" s="636"/>
      <c r="BA35" s="636"/>
      <c r="BB35" s="636"/>
      <c r="BC35" s="636"/>
      <c r="BD35" s="636"/>
      <c r="BE35" s="636"/>
      <c r="BF35" s="636"/>
      <c r="BG35" s="636"/>
      <c r="BH35" s="636"/>
      <c r="BI35" s="636"/>
      <c r="BJ35" s="636"/>
      <c r="BK35" s="636"/>
      <c r="BL35" s="636"/>
      <c r="BM35" s="636"/>
      <c r="BN35" s="636"/>
      <c r="BO35" s="636"/>
      <c r="BP35" s="636"/>
      <c r="BQ35" s="636"/>
      <c r="BR35" s="636"/>
      <c r="BS35" s="636"/>
      <c r="BT35" s="636"/>
      <c r="BU35" s="636"/>
      <c r="BV35" s="636"/>
      <c r="BW35" s="636"/>
      <c r="BX35" s="636"/>
      <c r="BY35" s="636"/>
      <c r="BZ35" s="636"/>
      <c r="CA35" s="636"/>
      <c r="CB35" s="636"/>
      <c r="CC35" s="636"/>
      <c r="CD35" s="636"/>
      <c r="CE35" s="636"/>
      <c r="CF35" s="636"/>
      <c r="CG35" s="636"/>
      <c r="CH35" s="636"/>
      <c r="CI35" s="636"/>
      <c r="CJ35" s="636"/>
      <c r="CK35" s="636"/>
      <c r="CL35" s="636"/>
      <c r="CM35" s="636"/>
      <c r="CN35" s="636"/>
      <c r="CO35" s="636"/>
      <c r="CP35" s="636"/>
      <c r="CQ35" s="636"/>
      <c r="CR35" s="636"/>
      <c r="CS35" s="636"/>
      <c r="CT35" s="636"/>
      <c r="CU35" s="636"/>
      <c r="CV35" s="636"/>
      <c r="CW35" s="636"/>
      <c r="CX35" s="636"/>
      <c r="CY35" s="636"/>
      <c r="CZ35" s="636"/>
      <c r="DA35" s="636"/>
      <c r="DB35" s="636"/>
      <c r="DC35" s="636"/>
      <c r="DD35" s="636"/>
      <c r="DE35" s="636"/>
      <c r="DF35" s="636"/>
      <c r="DG35" s="636"/>
      <c r="DH35" s="636"/>
      <c r="DI35" s="636"/>
      <c r="DJ35" s="636"/>
      <c r="DK35" s="636"/>
      <c r="DL35" s="636"/>
      <c r="DM35" s="636"/>
      <c r="DN35" s="636"/>
      <c r="DO35" s="636"/>
      <c r="DP35" s="636"/>
      <c r="DQ35" s="636"/>
      <c r="DR35" s="636"/>
      <c r="DS35" s="636"/>
      <c r="DT35" s="636"/>
      <c r="DU35" s="636"/>
      <c r="DV35" s="636"/>
      <c r="DW35" s="636"/>
      <c r="DX35" s="636"/>
      <c r="DY35" s="636"/>
      <c r="DZ35" s="636"/>
      <c r="EA35" s="636"/>
      <c r="EB35" s="636"/>
      <c r="EC35" s="636"/>
      <c r="ED35" s="636"/>
      <c r="EE35" s="636"/>
      <c r="EF35" s="636"/>
      <c r="EG35" s="636"/>
      <c r="EH35" s="636"/>
      <c r="EI35" s="636"/>
      <c r="EJ35" s="636"/>
      <c r="EK35" s="636"/>
      <c r="EL35" s="636"/>
      <c r="EM35" s="636"/>
      <c r="EN35" s="636"/>
      <c r="EO35" s="636"/>
      <c r="EP35" s="636"/>
      <c r="EQ35" s="636"/>
      <c r="ER35" s="636"/>
      <c r="ES35" s="636"/>
      <c r="ET35" s="636"/>
      <c r="EU35" s="636"/>
      <c r="EV35" s="636"/>
      <c r="EW35" s="636"/>
      <c r="EX35" s="636"/>
      <c r="EY35" s="636"/>
      <c r="EZ35" s="636"/>
      <c r="FA35" s="636"/>
      <c r="FB35" s="636"/>
      <c r="FC35" s="636"/>
      <c r="FD35" s="636"/>
      <c r="FE35" s="636"/>
      <c r="FF35" s="636"/>
      <c r="FG35" s="636"/>
      <c r="FH35" s="636"/>
      <c r="FI35" s="636"/>
      <c r="FJ35" s="636"/>
      <c r="FK35" s="636"/>
      <c r="FL35" s="636"/>
      <c r="FM35" s="636"/>
      <c r="FN35" s="636"/>
      <c r="FO35" s="636"/>
      <c r="FP35" s="636"/>
      <c r="FQ35" s="636"/>
      <c r="FR35" s="636"/>
      <c r="FS35" s="636"/>
      <c r="FT35" s="636"/>
      <c r="FU35" s="636"/>
      <c r="FV35" s="636"/>
      <c r="FW35" s="636"/>
      <c r="FX35" s="636"/>
      <c r="FY35" s="636"/>
      <c r="FZ35" s="636"/>
      <c r="GA35" s="636"/>
      <c r="GB35" s="636"/>
      <c r="GC35" s="636"/>
      <c r="GD35" s="636"/>
      <c r="GE35" s="636"/>
      <c r="GF35" s="636"/>
      <c r="GG35" s="636"/>
      <c r="GH35" s="636"/>
      <c r="GI35" s="636"/>
      <c r="GJ35" s="636"/>
      <c r="GK35" s="636"/>
      <c r="GL35" s="636"/>
      <c r="GM35" s="636"/>
      <c r="GN35" s="636"/>
      <c r="GO35" s="636"/>
      <c r="GP35" s="636"/>
      <c r="GQ35" s="636"/>
      <c r="GR35" s="636"/>
      <c r="GS35" s="636"/>
      <c r="GT35" s="636"/>
      <c r="GU35" s="636"/>
      <c r="GV35" s="636"/>
      <c r="GW35" s="636"/>
      <c r="GX35" s="636"/>
      <c r="GY35" s="636"/>
      <c r="GZ35" s="636"/>
      <c r="HA35" s="636"/>
      <c r="HB35" s="636"/>
      <c r="HC35" s="636"/>
      <c r="HD35" s="636"/>
      <c r="HE35" s="636"/>
      <c r="HF35" s="636"/>
      <c r="HG35" s="636"/>
      <c r="HH35" s="636"/>
      <c r="HI35" s="636"/>
      <c r="HJ35" s="636"/>
      <c r="HK35" s="636"/>
      <c r="HL35" s="636"/>
      <c r="HM35" s="636"/>
      <c r="HN35" s="636"/>
      <c r="HO35" s="636"/>
      <c r="HP35" s="636"/>
      <c r="HQ35" s="636"/>
      <c r="HR35" s="636"/>
      <c r="HS35" s="636"/>
      <c r="HT35" s="636"/>
      <c r="HU35" s="636"/>
      <c r="HV35" s="636"/>
      <c r="HW35" s="636"/>
      <c r="HX35" s="636"/>
      <c r="HY35" s="636"/>
      <c r="HZ35" s="636"/>
      <c r="IA35" s="636"/>
      <c r="IB35" s="636"/>
      <c r="IC35" s="636"/>
      <c r="ID35" s="636"/>
      <c r="IE35" s="636"/>
      <c r="IF35" s="636"/>
      <c r="IG35" s="636"/>
      <c r="IH35" s="636"/>
      <c r="II35" s="636"/>
      <c r="IJ35" s="636"/>
      <c r="IK35" s="636"/>
      <c r="IL35" s="636"/>
      <c r="IM35" s="636"/>
      <c r="IN35" s="636"/>
      <c r="IO35" s="636"/>
      <c r="IP35" s="636"/>
      <c r="IQ35" s="636"/>
      <c r="IR35" s="636"/>
      <c r="IS35" s="636"/>
      <c r="IT35" s="636"/>
      <c r="IU35" s="636"/>
      <c r="IV35" s="636"/>
      <c r="IW35" s="636"/>
      <c r="IX35" s="636"/>
      <c r="IY35" s="636"/>
      <c r="IZ35" s="636"/>
      <c r="JA35" s="636"/>
      <c r="JB35" s="636"/>
      <c r="JC35" s="636"/>
      <c r="JD35" s="636"/>
      <c r="JE35" s="636"/>
      <c r="JF35" s="636"/>
      <c r="JG35" s="636"/>
      <c r="JH35" s="636"/>
      <c r="JI35" s="636"/>
      <c r="JJ35" s="636"/>
      <c r="JK35" s="636"/>
      <c r="JL35" s="636"/>
      <c r="JM35" s="636"/>
      <c r="JN35" s="636"/>
      <c r="JO35" s="636"/>
      <c r="JP35" s="636"/>
      <c r="JQ35" s="636"/>
      <c r="JR35" s="636"/>
      <c r="JS35" s="636"/>
      <c r="JT35" s="636"/>
      <c r="JU35" s="636"/>
      <c r="JV35" s="636"/>
      <c r="JW35" s="636"/>
      <c r="JX35" s="636"/>
      <c r="JY35" s="636"/>
      <c r="JZ35" s="636"/>
      <c r="KA35" s="636"/>
      <c r="KB35" s="636"/>
      <c r="KC35" s="636"/>
      <c r="KD35" s="636"/>
      <c r="KE35" s="636"/>
      <c r="KF35" s="636"/>
      <c r="KG35" s="636"/>
      <c r="KH35" s="636"/>
      <c r="KI35" s="636"/>
      <c r="KJ35" s="636"/>
      <c r="KK35" s="636"/>
    </row>
    <row r="36" spans="1:297" ht="32.25">
      <c r="A36" s="661" t="s">
        <v>558</v>
      </c>
      <c r="B36" s="634" t="s">
        <v>673</v>
      </c>
      <c r="C36" s="156">
        <v>352984764</v>
      </c>
      <c r="D36" s="415">
        <f t="shared" si="0"/>
        <v>0</v>
      </c>
      <c r="E36" s="415">
        <f t="shared" si="1"/>
        <v>99498904</v>
      </c>
      <c r="F36" s="636">
        <v>0</v>
      </c>
      <c r="G36" s="636">
        <v>0</v>
      </c>
      <c r="H36" s="636">
        <v>0</v>
      </c>
      <c r="I36" s="636">
        <v>0</v>
      </c>
      <c r="J36" s="636">
        <v>0</v>
      </c>
      <c r="K36" s="636">
        <v>0</v>
      </c>
      <c r="L36" s="636">
        <v>0</v>
      </c>
      <c r="M36" s="636">
        <v>0</v>
      </c>
      <c r="N36" s="636">
        <v>0</v>
      </c>
      <c r="O36" s="636">
        <v>0</v>
      </c>
      <c r="P36" s="636">
        <v>0</v>
      </c>
      <c r="Q36" s="636">
        <v>0</v>
      </c>
      <c r="R36" s="636">
        <v>0</v>
      </c>
      <c r="S36" s="636">
        <v>0</v>
      </c>
      <c r="T36" s="636">
        <v>0</v>
      </c>
      <c r="U36" s="636">
        <v>0</v>
      </c>
      <c r="V36" s="636">
        <v>0</v>
      </c>
      <c r="W36" s="636">
        <v>0</v>
      </c>
      <c r="X36" s="636">
        <v>0</v>
      </c>
      <c r="Y36" s="636">
        <v>0</v>
      </c>
      <c r="Z36" s="636">
        <v>0</v>
      </c>
      <c r="AA36" s="636">
        <v>0</v>
      </c>
      <c r="AB36" s="636">
        <v>0</v>
      </c>
      <c r="AC36" s="636">
        <v>0</v>
      </c>
      <c r="AD36" s="636">
        <v>0</v>
      </c>
      <c r="AE36" s="636">
        <v>0</v>
      </c>
      <c r="AF36" s="636">
        <v>99498904</v>
      </c>
      <c r="AG36" s="636">
        <v>43456886</v>
      </c>
      <c r="AH36" s="636">
        <v>0</v>
      </c>
      <c r="AI36" s="636">
        <v>0</v>
      </c>
      <c r="AJ36" s="636">
        <v>0</v>
      </c>
      <c r="AK36" s="636">
        <v>0</v>
      </c>
      <c r="AL36" s="636">
        <v>0</v>
      </c>
      <c r="AM36" s="636">
        <v>0</v>
      </c>
      <c r="AN36" s="636">
        <v>0</v>
      </c>
      <c r="AO36" s="636">
        <v>0</v>
      </c>
      <c r="AP36" s="636">
        <v>0</v>
      </c>
      <c r="AQ36" s="636">
        <v>0</v>
      </c>
      <c r="AR36" s="636">
        <v>0</v>
      </c>
      <c r="AS36" s="636">
        <v>0</v>
      </c>
      <c r="AT36" s="636">
        <v>0</v>
      </c>
      <c r="AU36" s="636">
        <v>0</v>
      </c>
      <c r="AV36" s="636">
        <v>0</v>
      </c>
      <c r="AW36" s="636">
        <v>0</v>
      </c>
      <c r="AX36" s="636">
        <v>0</v>
      </c>
      <c r="AY36" s="636">
        <v>0</v>
      </c>
      <c r="AZ36" s="636">
        <v>0</v>
      </c>
      <c r="BA36" s="636">
        <v>0</v>
      </c>
      <c r="BB36" s="636">
        <v>0</v>
      </c>
      <c r="BC36" s="636">
        <v>761939</v>
      </c>
      <c r="BD36" s="636">
        <v>0</v>
      </c>
      <c r="BE36" s="636">
        <v>0</v>
      </c>
      <c r="BF36" s="636">
        <v>0</v>
      </c>
      <c r="BG36" s="636">
        <v>0</v>
      </c>
      <c r="BH36" s="636">
        <v>0</v>
      </c>
      <c r="BI36" s="636">
        <v>0</v>
      </c>
      <c r="BJ36" s="636">
        <v>0</v>
      </c>
      <c r="BK36" s="636">
        <v>0</v>
      </c>
      <c r="BL36" s="636">
        <v>0</v>
      </c>
      <c r="BM36" s="636">
        <v>0</v>
      </c>
      <c r="BN36" s="636">
        <v>0</v>
      </c>
      <c r="BO36" s="636">
        <v>0</v>
      </c>
      <c r="BP36" s="636">
        <v>30032244</v>
      </c>
      <c r="BQ36" s="636">
        <v>0</v>
      </c>
      <c r="BR36" s="636">
        <v>0</v>
      </c>
      <c r="BS36" s="636">
        <v>0</v>
      </c>
      <c r="BT36" s="636">
        <v>0</v>
      </c>
      <c r="BU36" s="636">
        <v>0</v>
      </c>
      <c r="BV36" s="636">
        <v>0</v>
      </c>
      <c r="BW36" s="636">
        <v>0</v>
      </c>
      <c r="BX36" s="636">
        <v>0</v>
      </c>
      <c r="BY36" s="636">
        <v>0</v>
      </c>
      <c r="BZ36" s="636">
        <v>0</v>
      </c>
      <c r="CA36" s="636">
        <v>0</v>
      </c>
      <c r="CB36" s="636">
        <v>0</v>
      </c>
      <c r="CC36" s="636">
        <v>0</v>
      </c>
      <c r="CD36" s="636">
        <v>0</v>
      </c>
      <c r="CE36" s="636">
        <v>0</v>
      </c>
      <c r="CF36" s="636">
        <v>0</v>
      </c>
      <c r="CG36" s="636">
        <v>0</v>
      </c>
      <c r="CH36" s="636">
        <v>0</v>
      </c>
      <c r="CI36" s="636">
        <v>0</v>
      </c>
      <c r="CJ36" s="636">
        <v>0</v>
      </c>
      <c r="CK36" s="636">
        <v>0</v>
      </c>
      <c r="CL36" s="636">
        <v>0</v>
      </c>
      <c r="CM36" s="636">
        <v>0</v>
      </c>
      <c r="CN36" s="636">
        <v>0</v>
      </c>
      <c r="CO36" s="636">
        <v>0</v>
      </c>
      <c r="CP36" s="636">
        <v>0</v>
      </c>
      <c r="CQ36" s="636">
        <v>0</v>
      </c>
      <c r="CR36" s="636">
        <v>0</v>
      </c>
      <c r="CS36" s="636">
        <v>0</v>
      </c>
      <c r="CT36" s="636">
        <v>0</v>
      </c>
      <c r="CU36" s="636">
        <v>0</v>
      </c>
      <c r="CV36" s="636">
        <v>0</v>
      </c>
      <c r="CW36" s="636">
        <v>0</v>
      </c>
      <c r="CX36" s="636">
        <v>0</v>
      </c>
      <c r="CY36" s="636">
        <v>0</v>
      </c>
      <c r="CZ36" s="636">
        <v>0</v>
      </c>
      <c r="DA36" s="636">
        <v>0</v>
      </c>
      <c r="DB36" s="636">
        <v>0</v>
      </c>
      <c r="DC36" s="636">
        <v>0</v>
      </c>
      <c r="DD36" s="636">
        <v>0</v>
      </c>
      <c r="DE36" s="636">
        <v>0</v>
      </c>
      <c r="DF36" s="636">
        <v>0</v>
      </c>
      <c r="DG36" s="636">
        <v>0</v>
      </c>
      <c r="DH36" s="636">
        <v>0</v>
      </c>
      <c r="DI36" s="636">
        <v>0</v>
      </c>
      <c r="DJ36" s="636">
        <v>0</v>
      </c>
      <c r="DK36" s="636">
        <v>0</v>
      </c>
      <c r="DL36" s="636">
        <v>0</v>
      </c>
      <c r="DM36" s="636">
        <v>0</v>
      </c>
      <c r="DN36" s="636">
        <v>0</v>
      </c>
      <c r="DO36" s="636">
        <v>0</v>
      </c>
      <c r="DP36" s="636">
        <v>0</v>
      </c>
      <c r="DQ36" s="636">
        <v>0</v>
      </c>
      <c r="DR36" s="636">
        <v>0</v>
      </c>
      <c r="DS36" s="636">
        <v>0</v>
      </c>
      <c r="DT36" s="636">
        <v>0</v>
      </c>
      <c r="DU36" s="636">
        <v>0</v>
      </c>
      <c r="DV36" s="636">
        <v>0</v>
      </c>
      <c r="DW36" s="636">
        <v>0</v>
      </c>
      <c r="DX36" s="636">
        <v>0</v>
      </c>
      <c r="DY36" s="636">
        <v>0</v>
      </c>
      <c r="DZ36" s="636">
        <v>0</v>
      </c>
      <c r="EA36" s="636">
        <v>0</v>
      </c>
      <c r="EB36" s="636">
        <v>0</v>
      </c>
      <c r="EC36" s="636">
        <v>0</v>
      </c>
      <c r="ED36" s="636">
        <v>0</v>
      </c>
      <c r="EE36" s="636">
        <v>0</v>
      </c>
      <c r="EF36" s="636">
        <v>0</v>
      </c>
      <c r="EG36" s="636">
        <v>0</v>
      </c>
      <c r="EH36" s="636">
        <v>0</v>
      </c>
      <c r="EI36" s="636">
        <v>0</v>
      </c>
      <c r="EJ36" s="636">
        <v>0</v>
      </c>
      <c r="EK36" s="636">
        <v>0</v>
      </c>
      <c r="EL36" s="636">
        <v>0</v>
      </c>
      <c r="EM36" s="636">
        <v>0</v>
      </c>
      <c r="EN36" s="636">
        <v>0</v>
      </c>
      <c r="EO36" s="636">
        <v>0</v>
      </c>
      <c r="EP36" s="636">
        <v>0</v>
      </c>
      <c r="EQ36" s="636">
        <v>0</v>
      </c>
      <c r="ER36" s="636">
        <v>0</v>
      </c>
      <c r="ES36" s="636">
        <v>0</v>
      </c>
      <c r="ET36" s="636">
        <v>0</v>
      </c>
      <c r="EU36" s="636">
        <v>0</v>
      </c>
      <c r="EV36" s="636">
        <v>0</v>
      </c>
      <c r="EW36" s="636">
        <v>0</v>
      </c>
      <c r="EX36" s="636">
        <v>0</v>
      </c>
      <c r="EY36" s="636">
        <v>0</v>
      </c>
      <c r="EZ36" s="636">
        <v>0</v>
      </c>
      <c r="FA36" s="636">
        <v>0</v>
      </c>
      <c r="FB36" s="636">
        <v>0</v>
      </c>
      <c r="FC36" s="636">
        <v>0</v>
      </c>
      <c r="FD36" s="636">
        <v>0</v>
      </c>
      <c r="FE36" s="636">
        <v>0</v>
      </c>
      <c r="FF36" s="636">
        <v>0</v>
      </c>
      <c r="FG36" s="636">
        <v>0</v>
      </c>
      <c r="FH36" s="636">
        <v>0</v>
      </c>
      <c r="FI36" s="636">
        <v>0</v>
      </c>
      <c r="FJ36" s="636">
        <v>0</v>
      </c>
      <c r="FK36" s="636">
        <v>0</v>
      </c>
      <c r="FL36" s="636">
        <v>0</v>
      </c>
      <c r="FM36" s="636">
        <v>0</v>
      </c>
      <c r="FN36" s="636">
        <v>0</v>
      </c>
      <c r="FO36" s="636">
        <v>0</v>
      </c>
      <c r="FP36" s="636">
        <v>0</v>
      </c>
      <c r="FQ36" s="636">
        <v>0</v>
      </c>
      <c r="FR36" s="636">
        <v>0</v>
      </c>
      <c r="FS36" s="636">
        <v>0</v>
      </c>
      <c r="FT36" s="636">
        <v>690522</v>
      </c>
      <c r="FU36" s="636">
        <v>0</v>
      </c>
      <c r="FV36" s="636">
        <v>0</v>
      </c>
      <c r="FW36" s="636">
        <v>0</v>
      </c>
      <c r="FX36" s="636">
        <v>0</v>
      </c>
      <c r="FY36" s="636">
        <v>0</v>
      </c>
      <c r="FZ36" s="636">
        <v>0</v>
      </c>
      <c r="GA36" s="636">
        <v>0</v>
      </c>
      <c r="GB36" s="636">
        <v>0</v>
      </c>
      <c r="GC36" s="636">
        <v>0</v>
      </c>
      <c r="GD36" s="636">
        <v>0</v>
      </c>
      <c r="GE36" s="636">
        <v>0</v>
      </c>
      <c r="GF36" s="636">
        <v>0</v>
      </c>
      <c r="GG36" s="636">
        <v>0</v>
      </c>
      <c r="GH36" s="636">
        <v>0</v>
      </c>
      <c r="GI36" s="636">
        <v>0</v>
      </c>
      <c r="GJ36" s="636">
        <v>0</v>
      </c>
      <c r="GK36" s="636">
        <v>0</v>
      </c>
      <c r="GL36" s="636">
        <v>0</v>
      </c>
      <c r="GM36" s="636">
        <v>0</v>
      </c>
      <c r="GN36" s="636">
        <v>0</v>
      </c>
      <c r="GO36" s="636">
        <v>0</v>
      </c>
      <c r="GP36" s="636">
        <v>0</v>
      </c>
      <c r="GQ36" s="636">
        <v>0</v>
      </c>
      <c r="GR36" s="636">
        <v>0</v>
      </c>
      <c r="GS36" s="636">
        <v>0</v>
      </c>
      <c r="GT36" s="636">
        <v>0</v>
      </c>
      <c r="GU36" s="636">
        <v>0</v>
      </c>
      <c r="GV36" s="636">
        <v>0</v>
      </c>
      <c r="GW36" s="636">
        <v>0</v>
      </c>
      <c r="GX36" s="636">
        <v>0</v>
      </c>
      <c r="GY36" s="636">
        <v>0</v>
      </c>
      <c r="GZ36" s="636">
        <v>0</v>
      </c>
      <c r="HA36" s="636">
        <v>0</v>
      </c>
      <c r="HB36" s="636">
        <v>0</v>
      </c>
      <c r="HC36" s="636">
        <v>0</v>
      </c>
      <c r="HD36" s="636">
        <v>0</v>
      </c>
      <c r="HE36" s="636">
        <v>0</v>
      </c>
      <c r="HF36" s="636">
        <v>0</v>
      </c>
      <c r="HG36" s="636">
        <v>0</v>
      </c>
      <c r="HH36" s="636">
        <v>0</v>
      </c>
      <c r="HI36" s="636">
        <v>0</v>
      </c>
      <c r="HJ36" s="636">
        <v>0</v>
      </c>
      <c r="HK36" s="636">
        <v>0</v>
      </c>
      <c r="HL36" s="636">
        <v>0</v>
      </c>
      <c r="HM36" s="636">
        <v>0</v>
      </c>
      <c r="HN36" s="636">
        <v>0</v>
      </c>
      <c r="HO36" s="636">
        <v>0</v>
      </c>
      <c r="HP36" s="636">
        <v>0</v>
      </c>
      <c r="HQ36" s="636">
        <v>0</v>
      </c>
      <c r="HR36" s="636">
        <v>0</v>
      </c>
      <c r="HS36" s="636">
        <v>0</v>
      </c>
      <c r="HT36" s="636">
        <v>0</v>
      </c>
      <c r="HU36" s="636">
        <v>0</v>
      </c>
      <c r="HV36" s="636">
        <v>0</v>
      </c>
      <c r="HW36" s="636">
        <v>0</v>
      </c>
      <c r="HX36" s="636">
        <v>0</v>
      </c>
      <c r="HY36" s="636">
        <v>0</v>
      </c>
      <c r="HZ36" s="636">
        <v>0</v>
      </c>
      <c r="IA36" s="636">
        <v>0</v>
      </c>
      <c r="IB36" s="636">
        <v>0</v>
      </c>
      <c r="IC36" s="636">
        <v>0</v>
      </c>
      <c r="ID36" s="636">
        <v>0</v>
      </c>
      <c r="IE36" s="636">
        <v>0</v>
      </c>
      <c r="IF36" s="636">
        <v>0</v>
      </c>
      <c r="IG36" s="636">
        <v>0</v>
      </c>
      <c r="IH36" s="636">
        <v>0</v>
      </c>
      <c r="II36" s="636">
        <v>0</v>
      </c>
      <c r="IJ36" s="636">
        <v>0</v>
      </c>
      <c r="IK36" s="636">
        <v>0</v>
      </c>
      <c r="IL36" s="636">
        <v>0</v>
      </c>
      <c r="IM36" s="636">
        <v>0</v>
      </c>
      <c r="IN36" s="636">
        <v>0</v>
      </c>
      <c r="IO36" s="636">
        <v>0</v>
      </c>
      <c r="IP36" s="636">
        <v>0</v>
      </c>
      <c r="IQ36" s="636">
        <v>0</v>
      </c>
      <c r="IR36" s="636">
        <v>0</v>
      </c>
      <c r="IS36" s="636">
        <v>0</v>
      </c>
      <c r="IT36" s="636">
        <v>0</v>
      </c>
      <c r="IU36" s="636">
        <v>0</v>
      </c>
      <c r="IV36" s="636">
        <v>0</v>
      </c>
      <c r="IW36" s="636">
        <v>0</v>
      </c>
      <c r="IX36" s="636">
        <v>99098109</v>
      </c>
      <c r="IY36" s="636">
        <v>0</v>
      </c>
      <c r="IZ36" s="636">
        <v>0</v>
      </c>
      <c r="JA36" s="636">
        <v>0</v>
      </c>
      <c r="JB36" s="636">
        <v>0</v>
      </c>
      <c r="JC36" s="636">
        <v>0</v>
      </c>
      <c r="JD36" s="636">
        <v>0</v>
      </c>
      <c r="JE36" s="636">
        <v>0</v>
      </c>
      <c r="JF36" s="636">
        <v>51476093</v>
      </c>
      <c r="JG36" s="636">
        <v>0</v>
      </c>
      <c r="JH36" s="636">
        <v>0</v>
      </c>
      <c r="JI36" s="636">
        <v>0</v>
      </c>
      <c r="JJ36" s="636">
        <v>0</v>
      </c>
      <c r="JK36" s="636">
        <v>0</v>
      </c>
      <c r="JL36" s="636">
        <v>0</v>
      </c>
      <c r="JM36" s="636">
        <v>0</v>
      </c>
      <c r="JN36" s="636">
        <v>0</v>
      </c>
      <c r="JO36" s="636">
        <v>0</v>
      </c>
      <c r="JP36" s="636">
        <v>0</v>
      </c>
      <c r="JQ36" s="636">
        <v>0</v>
      </c>
      <c r="JR36" s="636">
        <v>27970067</v>
      </c>
      <c r="JS36" s="636">
        <v>0</v>
      </c>
      <c r="JT36" s="636">
        <v>0</v>
      </c>
      <c r="JU36" s="636">
        <v>0</v>
      </c>
      <c r="JV36" s="636">
        <v>0</v>
      </c>
      <c r="JW36" s="636">
        <v>0</v>
      </c>
      <c r="JX36" s="636">
        <v>0</v>
      </c>
      <c r="JY36" s="636">
        <v>0</v>
      </c>
      <c r="JZ36" s="636">
        <v>0</v>
      </c>
      <c r="KA36" s="636">
        <v>0</v>
      </c>
      <c r="KB36" s="636">
        <v>0</v>
      </c>
      <c r="KC36" s="636">
        <v>0</v>
      </c>
      <c r="KD36" s="636">
        <v>0</v>
      </c>
      <c r="KE36" s="636">
        <v>0</v>
      </c>
      <c r="KF36" s="636">
        <v>0</v>
      </c>
      <c r="KG36" s="636">
        <v>0</v>
      </c>
      <c r="KH36" s="636">
        <v>0</v>
      </c>
      <c r="KI36" s="636">
        <v>0</v>
      </c>
      <c r="KJ36" s="636">
        <v>0</v>
      </c>
      <c r="KK36" s="636">
        <v>0</v>
      </c>
    </row>
    <row r="37" spans="1:297" ht="30.75">
      <c r="A37" s="662"/>
      <c r="B37" s="634" t="s">
        <v>674</v>
      </c>
      <c r="C37" s="156">
        <v>418940</v>
      </c>
      <c r="D37" s="415">
        <f t="shared" si="0"/>
        <v>0</v>
      </c>
      <c r="E37" s="415">
        <f t="shared" si="1"/>
        <v>202000</v>
      </c>
      <c r="F37" s="636">
        <v>0</v>
      </c>
      <c r="G37" s="636">
        <v>0</v>
      </c>
      <c r="H37" s="636">
        <v>0</v>
      </c>
      <c r="I37" s="636">
        <v>0</v>
      </c>
      <c r="J37" s="636">
        <v>0</v>
      </c>
      <c r="K37" s="636">
        <v>0</v>
      </c>
      <c r="L37" s="636">
        <v>0</v>
      </c>
      <c r="M37" s="636">
        <v>0</v>
      </c>
      <c r="N37" s="636">
        <v>0</v>
      </c>
      <c r="O37" s="636">
        <v>0</v>
      </c>
      <c r="P37" s="636">
        <v>0</v>
      </c>
      <c r="Q37" s="636">
        <v>0</v>
      </c>
      <c r="R37" s="636">
        <v>0</v>
      </c>
      <c r="S37" s="636">
        <v>0</v>
      </c>
      <c r="T37" s="636">
        <v>0</v>
      </c>
      <c r="U37" s="636">
        <v>0</v>
      </c>
      <c r="V37" s="636">
        <v>0</v>
      </c>
      <c r="W37" s="636">
        <v>0</v>
      </c>
      <c r="X37" s="636">
        <v>0</v>
      </c>
      <c r="Y37" s="636">
        <v>0</v>
      </c>
      <c r="Z37" s="636">
        <v>0</v>
      </c>
      <c r="AA37" s="636">
        <v>0</v>
      </c>
      <c r="AB37" s="636">
        <v>0</v>
      </c>
      <c r="AC37" s="636">
        <v>0</v>
      </c>
      <c r="AD37" s="636">
        <v>0</v>
      </c>
      <c r="AE37" s="636">
        <v>0</v>
      </c>
      <c r="AF37" s="636">
        <v>41000</v>
      </c>
      <c r="AG37" s="636">
        <v>0</v>
      </c>
      <c r="AH37" s="636">
        <v>0</v>
      </c>
      <c r="AI37" s="636">
        <v>0</v>
      </c>
      <c r="AJ37" s="636">
        <v>0</v>
      </c>
      <c r="AK37" s="636">
        <v>0</v>
      </c>
      <c r="AL37" s="636">
        <v>0</v>
      </c>
      <c r="AM37" s="636">
        <v>0</v>
      </c>
      <c r="AN37" s="636">
        <v>0</v>
      </c>
      <c r="AO37" s="636">
        <v>0</v>
      </c>
      <c r="AP37" s="636">
        <v>0</v>
      </c>
      <c r="AQ37" s="636">
        <v>0</v>
      </c>
      <c r="AR37" s="636">
        <v>0</v>
      </c>
      <c r="AS37" s="636">
        <v>0</v>
      </c>
      <c r="AT37" s="636">
        <v>0</v>
      </c>
      <c r="AU37" s="636">
        <v>0</v>
      </c>
      <c r="AV37" s="636">
        <v>0</v>
      </c>
      <c r="AW37" s="636">
        <v>0</v>
      </c>
      <c r="AX37" s="636">
        <v>0</v>
      </c>
      <c r="AY37" s="636">
        <v>0</v>
      </c>
      <c r="AZ37" s="636">
        <v>0</v>
      </c>
      <c r="BA37" s="636">
        <v>0</v>
      </c>
      <c r="BB37" s="636">
        <v>0</v>
      </c>
      <c r="BC37" s="636">
        <v>0</v>
      </c>
      <c r="BD37" s="636">
        <v>0</v>
      </c>
      <c r="BE37" s="636">
        <v>0</v>
      </c>
      <c r="BF37" s="636">
        <v>0</v>
      </c>
      <c r="BG37" s="636">
        <v>0</v>
      </c>
      <c r="BH37" s="636">
        <v>0</v>
      </c>
      <c r="BI37" s="636">
        <v>0</v>
      </c>
      <c r="BJ37" s="636">
        <v>0</v>
      </c>
      <c r="BK37" s="636">
        <v>0</v>
      </c>
      <c r="BL37" s="636">
        <v>0</v>
      </c>
      <c r="BM37" s="636">
        <v>0</v>
      </c>
      <c r="BN37" s="636">
        <v>0</v>
      </c>
      <c r="BO37" s="636">
        <v>0</v>
      </c>
      <c r="BP37" s="636">
        <v>16182</v>
      </c>
      <c r="BQ37" s="636">
        <v>0</v>
      </c>
      <c r="BR37" s="636">
        <v>0</v>
      </c>
      <c r="BS37" s="636">
        <v>0</v>
      </c>
      <c r="BT37" s="636">
        <v>0</v>
      </c>
      <c r="BU37" s="636">
        <v>0</v>
      </c>
      <c r="BV37" s="636">
        <v>0</v>
      </c>
      <c r="BW37" s="636">
        <v>0</v>
      </c>
      <c r="BX37" s="636">
        <v>0</v>
      </c>
      <c r="BY37" s="636">
        <v>0</v>
      </c>
      <c r="BZ37" s="636">
        <v>0</v>
      </c>
      <c r="CA37" s="636">
        <v>0</v>
      </c>
      <c r="CB37" s="636">
        <v>0</v>
      </c>
      <c r="CC37" s="636">
        <v>0</v>
      </c>
      <c r="CD37" s="636">
        <v>0</v>
      </c>
      <c r="CE37" s="636">
        <v>0</v>
      </c>
      <c r="CF37" s="636">
        <v>0</v>
      </c>
      <c r="CG37" s="636">
        <v>0</v>
      </c>
      <c r="CH37" s="636">
        <v>0</v>
      </c>
      <c r="CI37" s="636">
        <v>0</v>
      </c>
      <c r="CJ37" s="636">
        <v>0</v>
      </c>
      <c r="CK37" s="636">
        <v>0</v>
      </c>
      <c r="CL37" s="636">
        <v>0</v>
      </c>
      <c r="CM37" s="636">
        <v>0</v>
      </c>
      <c r="CN37" s="636">
        <v>0</v>
      </c>
      <c r="CO37" s="636">
        <v>0</v>
      </c>
      <c r="CP37" s="636">
        <v>0</v>
      </c>
      <c r="CQ37" s="636">
        <v>0</v>
      </c>
      <c r="CR37" s="636">
        <v>0</v>
      </c>
      <c r="CS37" s="636">
        <v>0</v>
      </c>
      <c r="CT37" s="636">
        <v>0</v>
      </c>
      <c r="CU37" s="636">
        <v>0</v>
      </c>
      <c r="CV37" s="636">
        <v>0</v>
      </c>
      <c r="CW37" s="636">
        <v>0</v>
      </c>
      <c r="CX37" s="636">
        <v>0</v>
      </c>
      <c r="CY37" s="636">
        <v>0</v>
      </c>
      <c r="CZ37" s="636">
        <v>0</v>
      </c>
      <c r="DA37" s="636">
        <v>0</v>
      </c>
      <c r="DB37" s="636">
        <v>0</v>
      </c>
      <c r="DC37" s="636">
        <v>0</v>
      </c>
      <c r="DD37" s="636">
        <v>0</v>
      </c>
      <c r="DE37" s="636">
        <v>0</v>
      </c>
      <c r="DF37" s="636">
        <v>0</v>
      </c>
      <c r="DG37" s="636">
        <v>0</v>
      </c>
      <c r="DH37" s="636">
        <v>0</v>
      </c>
      <c r="DI37" s="636">
        <v>0</v>
      </c>
      <c r="DJ37" s="636">
        <v>0</v>
      </c>
      <c r="DK37" s="636">
        <v>0</v>
      </c>
      <c r="DL37" s="636">
        <v>0</v>
      </c>
      <c r="DM37" s="636">
        <v>0</v>
      </c>
      <c r="DN37" s="636">
        <v>0</v>
      </c>
      <c r="DO37" s="636">
        <v>0</v>
      </c>
      <c r="DP37" s="636">
        <v>0</v>
      </c>
      <c r="DQ37" s="636">
        <v>0</v>
      </c>
      <c r="DR37" s="636">
        <v>0</v>
      </c>
      <c r="DS37" s="636">
        <v>0</v>
      </c>
      <c r="DT37" s="636">
        <v>0</v>
      </c>
      <c r="DU37" s="636">
        <v>0</v>
      </c>
      <c r="DV37" s="636">
        <v>0</v>
      </c>
      <c r="DW37" s="636">
        <v>0</v>
      </c>
      <c r="DX37" s="636">
        <v>0</v>
      </c>
      <c r="DY37" s="636">
        <v>0</v>
      </c>
      <c r="DZ37" s="636">
        <v>0</v>
      </c>
      <c r="EA37" s="636">
        <v>0</v>
      </c>
      <c r="EB37" s="636">
        <v>0</v>
      </c>
      <c r="EC37" s="636">
        <v>0</v>
      </c>
      <c r="ED37" s="636">
        <v>0</v>
      </c>
      <c r="EE37" s="636">
        <v>0</v>
      </c>
      <c r="EF37" s="636">
        <v>0</v>
      </c>
      <c r="EG37" s="636">
        <v>0</v>
      </c>
      <c r="EH37" s="636">
        <v>0</v>
      </c>
      <c r="EI37" s="636">
        <v>0</v>
      </c>
      <c r="EJ37" s="636">
        <v>0</v>
      </c>
      <c r="EK37" s="636">
        <v>0</v>
      </c>
      <c r="EL37" s="636">
        <v>0</v>
      </c>
      <c r="EM37" s="636">
        <v>0</v>
      </c>
      <c r="EN37" s="636">
        <v>0</v>
      </c>
      <c r="EO37" s="636">
        <v>0</v>
      </c>
      <c r="EP37" s="636">
        <v>0</v>
      </c>
      <c r="EQ37" s="636">
        <v>0</v>
      </c>
      <c r="ER37" s="636">
        <v>0</v>
      </c>
      <c r="ES37" s="636">
        <v>0</v>
      </c>
      <c r="ET37" s="636">
        <v>0</v>
      </c>
      <c r="EU37" s="636">
        <v>0</v>
      </c>
      <c r="EV37" s="636">
        <v>0</v>
      </c>
      <c r="EW37" s="636">
        <v>0</v>
      </c>
      <c r="EX37" s="636">
        <v>0</v>
      </c>
      <c r="EY37" s="636">
        <v>0</v>
      </c>
      <c r="EZ37" s="636">
        <v>0</v>
      </c>
      <c r="FA37" s="636">
        <v>0</v>
      </c>
      <c r="FB37" s="636">
        <v>0</v>
      </c>
      <c r="FC37" s="636">
        <v>0</v>
      </c>
      <c r="FD37" s="636">
        <v>0</v>
      </c>
      <c r="FE37" s="636">
        <v>0</v>
      </c>
      <c r="FF37" s="636">
        <v>0</v>
      </c>
      <c r="FG37" s="636">
        <v>0</v>
      </c>
      <c r="FH37" s="636">
        <v>0</v>
      </c>
      <c r="FI37" s="636">
        <v>0</v>
      </c>
      <c r="FJ37" s="636">
        <v>0</v>
      </c>
      <c r="FK37" s="636">
        <v>0</v>
      </c>
      <c r="FL37" s="636">
        <v>0</v>
      </c>
      <c r="FM37" s="636">
        <v>0</v>
      </c>
      <c r="FN37" s="636">
        <v>0</v>
      </c>
      <c r="FO37" s="636">
        <v>0</v>
      </c>
      <c r="FP37" s="636">
        <v>0</v>
      </c>
      <c r="FQ37" s="636">
        <v>0</v>
      </c>
      <c r="FR37" s="636">
        <v>0</v>
      </c>
      <c r="FS37" s="636">
        <v>0</v>
      </c>
      <c r="FT37" s="636">
        <v>0</v>
      </c>
      <c r="FU37" s="636">
        <v>0</v>
      </c>
      <c r="FV37" s="636">
        <v>0</v>
      </c>
      <c r="FW37" s="636">
        <v>0</v>
      </c>
      <c r="FX37" s="636">
        <v>0</v>
      </c>
      <c r="FY37" s="636">
        <v>0</v>
      </c>
      <c r="FZ37" s="636">
        <v>0</v>
      </c>
      <c r="GA37" s="636">
        <v>0</v>
      </c>
      <c r="GB37" s="636">
        <v>0</v>
      </c>
      <c r="GC37" s="636">
        <v>0</v>
      </c>
      <c r="GD37" s="636">
        <v>0</v>
      </c>
      <c r="GE37" s="636">
        <v>0</v>
      </c>
      <c r="GF37" s="636">
        <v>0</v>
      </c>
      <c r="GG37" s="636">
        <v>0</v>
      </c>
      <c r="GH37" s="636">
        <v>0</v>
      </c>
      <c r="GI37" s="636">
        <v>0</v>
      </c>
      <c r="GJ37" s="636">
        <v>0</v>
      </c>
      <c r="GK37" s="636">
        <v>0</v>
      </c>
      <c r="GL37" s="636">
        <v>0</v>
      </c>
      <c r="GM37" s="636">
        <v>0</v>
      </c>
      <c r="GN37" s="636">
        <v>0</v>
      </c>
      <c r="GO37" s="636">
        <v>0</v>
      </c>
      <c r="GP37" s="636">
        <v>0</v>
      </c>
      <c r="GQ37" s="636">
        <v>0</v>
      </c>
      <c r="GR37" s="636">
        <v>0</v>
      </c>
      <c r="GS37" s="636">
        <v>0</v>
      </c>
      <c r="GT37" s="636">
        <v>0</v>
      </c>
      <c r="GU37" s="636">
        <v>0</v>
      </c>
      <c r="GV37" s="636">
        <v>0</v>
      </c>
      <c r="GW37" s="636">
        <v>0</v>
      </c>
      <c r="GX37" s="636">
        <v>0</v>
      </c>
      <c r="GY37" s="636">
        <v>0</v>
      </c>
      <c r="GZ37" s="636">
        <v>0</v>
      </c>
      <c r="HA37" s="636">
        <v>0</v>
      </c>
      <c r="HB37" s="636">
        <v>0</v>
      </c>
      <c r="HC37" s="636">
        <v>0</v>
      </c>
      <c r="HD37" s="636">
        <v>0</v>
      </c>
      <c r="HE37" s="636">
        <v>0</v>
      </c>
      <c r="HF37" s="636">
        <v>0</v>
      </c>
      <c r="HG37" s="636">
        <v>0</v>
      </c>
      <c r="HH37" s="636">
        <v>0</v>
      </c>
      <c r="HI37" s="636">
        <v>0</v>
      </c>
      <c r="HJ37" s="636">
        <v>0</v>
      </c>
      <c r="HK37" s="636">
        <v>0</v>
      </c>
      <c r="HL37" s="636">
        <v>0</v>
      </c>
      <c r="HM37" s="636">
        <v>0</v>
      </c>
      <c r="HN37" s="636">
        <v>0</v>
      </c>
      <c r="HO37" s="636">
        <v>0</v>
      </c>
      <c r="HP37" s="636">
        <v>0</v>
      </c>
      <c r="HQ37" s="636">
        <v>0</v>
      </c>
      <c r="HR37" s="636">
        <v>0</v>
      </c>
      <c r="HS37" s="636">
        <v>0</v>
      </c>
      <c r="HT37" s="636">
        <v>0</v>
      </c>
      <c r="HU37" s="636">
        <v>0</v>
      </c>
      <c r="HV37" s="636">
        <v>0</v>
      </c>
      <c r="HW37" s="636">
        <v>0</v>
      </c>
      <c r="HX37" s="636">
        <v>0</v>
      </c>
      <c r="HY37" s="636">
        <v>0</v>
      </c>
      <c r="HZ37" s="636">
        <v>0</v>
      </c>
      <c r="IA37" s="636">
        <v>0</v>
      </c>
      <c r="IB37" s="636">
        <v>0</v>
      </c>
      <c r="IC37" s="636">
        <v>0</v>
      </c>
      <c r="ID37" s="636">
        <v>0</v>
      </c>
      <c r="IE37" s="636">
        <v>0</v>
      </c>
      <c r="IF37" s="636">
        <v>0</v>
      </c>
      <c r="IG37" s="636">
        <v>0</v>
      </c>
      <c r="IH37" s="636">
        <v>0</v>
      </c>
      <c r="II37" s="636">
        <v>0</v>
      </c>
      <c r="IJ37" s="636">
        <v>0</v>
      </c>
      <c r="IK37" s="636">
        <v>0</v>
      </c>
      <c r="IL37" s="636">
        <v>0</v>
      </c>
      <c r="IM37" s="636">
        <v>0</v>
      </c>
      <c r="IN37" s="636">
        <v>0</v>
      </c>
      <c r="IO37" s="636">
        <v>0</v>
      </c>
      <c r="IP37" s="636">
        <v>0</v>
      </c>
      <c r="IQ37" s="636">
        <v>0</v>
      </c>
      <c r="IR37" s="636">
        <v>0</v>
      </c>
      <c r="IS37" s="636">
        <v>0</v>
      </c>
      <c r="IT37" s="636">
        <v>0</v>
      </c>
      <c r="IU37" s="636">
        <v>0</v>
      </c>
      <c r="IV37" s="636">
        <v>0</v>
      </c>
      <c r="IW37" s="636">
        <v>0</v>
      </c>
      <c r="IX37" s="636">
        <v>202000</v>
      </c>
      <c r="IY37" s="636">
        <v>0</v>
      </c>
      <c r="IZ37" s="636">
        <v>0</v>
      </c>
      <c r="JA37" s="636">
        <v>0</v>
      </c>
      <c r="JB37" s="636">
        <v>0</v>
      </c>
      <c r="JC37" s="636">
        <v>0</v>
      </c>
      <c r="JD37" s="636">
        <v>0</v>
      </c>
      <c r="JE37" s="636">
        <v>0</v>
      </c>
      <c r="JF37" s="636">
        <v>67001</v>
      </c>
      <c r="JG37" s="636">
        <v>0</v>
      </c>
      <c r="JH37" s="636">
        <v>0</v>
      </c>
      <c r="JI37" s="636">
        <v>0</v>
      </c>
      <c r="JJ37" s="636">
        <v>0</v>
      </c>
      <c r="JK37" s="636">
        <v>0</v>
      </c>
      <c r="JL37" s="636">
        <v>0</v>
      </c>
      <c r="JM37" s="636">
        <v>0</v>
      </c>
      <c r="JN37" s="636">
        <v>0</v>
      </c>
      <c r="JO37" s="636">
        <v>0</v>
      </c>
      <c r="JP37" s="636">
        <v>0</v>
      </c>
      <c r="JQ37" s="636">
        <v>0</v>
      </c>
      <c r="JR37" s="636">
        <v>92757</v>
      </c>
      <c r="JS37" s="636">
        <v>0</v>
      </c>
      <c r="JT37" s="636">
        <v>0</v>
      </c>
      <c r="JU37" s="636">
        <v>0</v>
      </c>
      <c r="JV37" s="636">
        <v>0</v>
      </c>
      <c r="JW37" s="636">
        <v>0</v>
      </c>
      <c r="JX37" s="636">
        <v>0</v>
      </c>
      <c r="JY37" s="636">
        <v>0</v>
      </c>
      <c r="JZ37" s="636">
        <v>0</v>
      </c>
      <c r="KA37" s="636">
        <v>0</v>
      </c>
      <c r="KB37" s="636">
        <v>0</v>
      </c>
      <c r="KC37" s="636">
        <v>0</v>
      </c>
      <c r="KD37" s="636">
        <v>0</v>
      </c>
      <c r="KE37" s="636">
        <v>0</v>
      </c>
      <c r="KF37" s="636">
        <v>0</v>
      </c>
      <c r="KG37" s="636">
        <v>0</v>
      </c>
      <c r="KH37" s="636">
        <v>0</v>
      </c>
      <c r="KI37" s="636">
        <v>0</v>
      </c>
      <c r="KJ37" s="636">
        <v>0</v>
      </c>
      <c r="KK37" s="636">
        <v>0</v>
      </c>
    </row>
    <row r="38" spans="1:297" ht="16.5">
      <c r="A38" s="629"/>
      <c r="B38" s="629"/>
      <c r="C38" s="636"/>
      <c r="D38" s="415"/>
      <c r="E38" s="415"/>
      <c r="F38" s="636"/>
      <c r="G38" s="636"/>
      <c r="H38" s="636"/>
      <c r="I38" s="636"/>
      <c r="J38" s="636"/>
      <c r="K38" s="636"/>
      <c r="L38" s="636"/>
      <c r="M38" s="636"/>
      <c r="N38" s="636"/>
      <c r="O38" s="636"/>
      <c r="P38" s="636"/>
      <c r="Q38" s="636"/>
      <c r="R38" s="636"/>
      <c r="S38" s="636"/>
      <c r="T38" s="636"/>
      <c r="U38" s="636"/>
      <c r="V38" s="636"/>
      <c r="W38" s="636"/>
      <c r="X38" s="636"/>
      <c r="Y38" s="636"/>
      <c r="Z38" s="636"/>
      <c r="AA38" s="636"/>
      <c r="AB38" s="636"/>
      <c r="AC38" s="636"/>
      <c r="AD38" s="636"/>
      <c r="AE38" s="636"/>
      <c r="AF38" s="636"/>
      <c r="AG38" s="636"/>
      <c r="AH38" s="636"/>
      <c r="AI38" s="636"/>
      <c r="AJ38" s="636"/>
      <c r="AK38" s="636"/>
      <c r="AL38" s="636"/>
      <c r="AM38" s="636"/>
      <c r="AN38" s="636"/>
      <c r="AO38" s="636"/>
      <c r="AP38" s="636"/>
      <c r="AQ38" s="636"/>
      <c r="AR38" s="636"/>
      <c r="AS38" s="636"/>
      <c r="AT38" s="636"/>
      <c r="AU38" s="636"/>
      <c r="AV38" s="636"/>
      <c r="AW38" s="636"/>
      <c r="AX38" s="636"/>
      <c r="AY38" s="636"/>
      <c r="AZ38" s="636"/>
      <c r="BA38" s="636"/>
      <c r="BB38" s="636"/>
      <c r="BC38" s="636"/>
      <c r="BD38" s="636"/>
      <c r="BE38" s="636"/>
      <c r="BF38" s="636"/>
      <c r="BG38" s="636"/>
      <c r="BH38" s="636"/>
      <c r="BI38" s="636"/>
      <c r="BJ38" s="636"/>
      <c r="BK38" s="636"/>
      <c r="BL38" s="636"/>
      <c r="BM38" s="636"/>
      <c r="BN38" s="636"/>
      <c r="BO38" s="636"/>
      <c r="BP38" s="636"/>
      <c r="BQ38" s="636"/>
      <c r="BR38" s="636"/>
      <c r="BS38" s="636"/>
      <c r="BT38" s="636"/>
      <c r="BU38" s="636"/>
      <c r="BV38" s="636"/>
      <c r="BW38" s="636"/>
      <c r="BX38" s="636"/>
      <c r="BY38" s="636"/>
      <c r="BZ38" s="636"/>
      <c r="CA38" s="636"/>
      <c r="CB38" s="636"/>
      <c r="CC38" s="636"/>
      <c r="CD38" s="636"/>
      <c r="CE38" s="636"/>
      <c r="CF38" s="636"/>
      <c r="CG38" s="636"/>
      <c r="CH38" s="636"/>
      <c r="CI38" s="636"/>
      <c r="CJ38" s="636"/>
      <c r="CK38" s="636"/>
      <c r="CL38" s="636"/>
      <c r="CM38" s="636"/>
      <c r="CN38" s="636"/>
      <c r="CO38" s="636"/>
      <c r="CP38" s="636"/>
      <c r="CQ38" s="636"/>
      <c r="CR38" s="636"/>
      <c r="CS38" s="636"/>
      <c r="CT38" s="636"/>
      <c r="CU38" s="636"/>
      <c r="CV38" s="636"/>
      <c r="CW38" s="636"/>
      <c r="CX38" s="636"/>
      <c r="CY38" s="636"/>
      <c r="CZ38" s="636"/>
      <c r="DA38" s="636"/>
      <c r="DB38" s="636"/>
      <c r="DC38" s="636"/>
      <c r="DD38" s="636"/>
      <c r="DE38" s="636"/>
      <c r="DF38" s="636"/>
      <c r="DG38" s="636"/>
      <c r="DH38" s="636"/>
      <c r="DI38" s="636"/>
      <c r="DJ38" s="636"/>
      <c r="DK38" s="636"/>
      <c r="DL38" s="636"/>
      <c r="DM38" s="636"/>
      <c r="DN38" s="636"/>
      <c r="DO38" s="636"/>
      <c r="DP38" s="636"/>
      <c r="DQ38" s="636"/>
      <c r="DR38" s="636"/>
      <c r="DS38" s="636"/>
      <c r="DT38" s="636"/>
      <c r="DU38" s="636"/>
      <c r="DV38" s="636"/>
      <c r="DW38" s="636"/>
      <c r="DX38" s="636"/>
      <c r="DY38" s="636"/>
      <c r="DZ38" s="636"/>
      <c r="EA38" s="636"/>
      <c r="EB38" s="636"/>
      <c r="EC38" s="636"/>
      <c r="ED38" s="636"/>
      <c r="EE38" s="636"/>
      <c r="EF38" s="636"/>
      <c r="EG38" s="636"/>
      <c r="EH38" s="636"/>
      <c r="EI38" s="636"/>
      <c r="EJ38" s="636"/>
      <c r="EK38" s="636"/>
      <c r="EL38" s="636"/>
      <c r="EM38" s="636"/>
      <c r="EN38" s="636"/>
      <c r="EO38" s="636"/>
      <c r="EP38" s="636"/>
      <c r="EQ38" s="636"/>
      <c r="ER38" s="636"/>
      <c r="ES38" s="636"/>
      <c r="ET38" s="636"/>
      <c r="EU38" s="636"/>
      <c r="EV38" s="636"/>
      <c r="EW38" s="636"/>
      <c r="EX38" s="636"/>
      <c r="EY38" s="636"/>
      <c r="EZ38" s="636"/>
      <c r="FA38" s="636"/>
      <c r="FB38" s="636"/>
      <c r="FC38" s="636"/>
      <c r="FD38" s="636"/>
      <c r="FE38" s="636"/>
      <c r="FF38" s="636"/>
      <c r="FG38" s="636"/>
      <c r="FH38" s="636"/>
      <c r="FI38" s="636"/>
      <c r="FJ38" s="636"/>
      <c r="FK38" s="636"/>
      <c r="FL38" s="636"/>
      <c r="FM38" s="636"/>
      <c r="FN38" s="636"/>
      <c r="FO38" s="636"/>
      <c r="FP38" s="636"/>
      <c r="FQ38" s="636"/>
      <c r="FR38" s="636"/>
      <c r="FS38" s="636"/>
      <c r="FT38" s="636"/>
      <c r="FU38" s="636"/>
      <c r="FV38" s="636"/>
      <c r="FW38" s="636"/>
      <c r="FX38" s="636"/>
      <c r="FY38" s="636"/>
      <c r="FZ38" s="636"/>
      <c r="GA38" s="636"/>
      <c r="GB38" s="636"/>
      <c r="GC38" s="636"/>
      <c r="GD38" s="636"/>
      <c r="GE38" s="636"/>
      <c r="GF38" s="636"/>
      <c r="GG38" s="636"/>
      <c r="GH38" s="636"/>
      <c r="GI38" s="636"/>
      <c r="GJ38" s="636"/>
      <c r="GK38" s="636"/>
      <c r="GL38" s="636"/>
      <c r="GM38" s="636"/>
      <c r="GN38" s="636"/>
      <c r="GO38" s="636"/>
      <c r="GP38" s="636"/>
      <c r="GQ38" s="636"/>
      <c r="GR38" s="636"/>
      <c r="GS38" s="636"/>
      <c r="GT38" s="636"/>
      <c r="GU38" s="636"/>
      <c r="GV38" s="636"/>
      <c r="GW38" s="636"/>
      <c r="GX38" s="636"/>
      <c r="GY38" s="636"/>
      <c r="GZ38" s="636"/>
      <c r="HA38" s="636"/>
      <c r="HB38" s="636"/>
      <c r="HC38" s="636"/>
      <c r="HD38" s="636"/>
      <c r="HE38" s="636"/>
      <c r="HF38" s="636"/>
      <c r="HG38" s="636"/>
      <c r="HH38" s="636"/>
      <c r="HI38" s="636"/>
      <c r="HJ38" s="636"/>
      <c r="HK38" s="636"/>
      <c r="HL38" s="636"/>
      <c r="HM38" s="636"/>
      <c r="HN38" s="636"/>
      <c r="HO38" s="636"/>
      <c r="HP38" s="636"/>
      <c r="HQ38" s="636"/>
      <c r="HR38" s="636"/>
      <c r="HS38" s="636"/>
      <c r="HT38" s="636"/>
      <c r="HU38" s="636"/>
      <c r="HV38" s="636"/>
      <c r="HW38" s="636"/>
      <c r="HX38" s="636"/>
      <c r="HY38" s="636"/>
      <c r="HZ38" s="636"/>
      <c r="IA38" s="636"/>
      <c r="IB38" s="636"/>
      <c r="IC38" s="636"/>
      <c r="ID38" s="636"/>
      <c r="IE38" s="636"/>
      <c r="IF38" s="636"/>
      <c r="IG38" s="636"/>
      <c r="IH38" s="636"/>
      <c r="II38" s="636"/>
      <c r="IJ38" s="636"/>
      <c r="IK38" s="636"/>
      <c r="IL38" s="636"/>
      <c r="IM38" s="636"/>
      <c r="IN38" s="636"/>
      <c r="IO38" s="636"/>
      <c r="IP38" s="636"/>
      <c r="IQ38" s="636"/>
      <c r="IR38" s="636"/>
      <c r="IS38" s="636"/>
      <c r="IT38" s="636"/>
      <c r="IU38" s="636"/>
      <c r="IV38" s="636"/>
      <c r="IW38" s="636"/>
      <c r="IX38" s="636"/>
      <c r="IY38" s="636"/>
      <c r="IZ38" s="636"/>
      <c r="JA38" s="636"/>
      <c r="JB38" s="636"/>
      <c r="JC38" s="636"/>
      <c r="JD38" s="636"/>
      <c r="JE38" s="636"/>
      <c r="JF38" s="636"/>
      <c r="JG38" s="636"/>
      <c r="JH38" s="636"/>
      <c r="JI38" s="636"/>
      <c r="JJ38" s="636"/>
      <c r="JK38" s="636"/>
      <c r="JL38" s="636"/>
      <c r="JM38" s="636"/>
      <c r="JN38" s="636"/>
      <c r="JO38" s="636"/>
      <c r="JP38" s="636"/>
      <c r="JQ38" s="636"/>
      <c r="JR38" s="636"/>
      <c r="JS38" s="636"/>
      <c r="JT38" s="636"/>
      <c r="JU38" s="636"/>
      <c r="JV38" s="636"/>
      <c r="JW38" s="636"/>
      <c r="JX38" s="636"/>
      <c r="JY38" s="636"/>
      <c r="JZ38" s="636"/>
      <c r="KA38" s="636"/>
      <c r="KB38" s="636"/>
      <c r="KC38" s="636"/>
      <c r="KD38" s="636"/>
      <c r="KE38" s="636"/>
      <c r="KF38" s="636"/>
      <c r="KG38" s="636"/>
      <c r="KH38" s="636"/>
      <c r="KI38" s="636"/>
      <c r="KJ38" s="636"/>
      <c r="KK38" s="636"/>
    </row>
    <row r="39" spans="1:297" ht="18.75">
      <c r="A39" s="663" t="s">
        <v>575</v>
      </c>
      <c r="B39" s="634" t="s">
        <v>575</v>
      </c>
      <c r="C39" s="156">
        <v>781923370</v>
      </c>
      <c r="D39" s="415">
        <f t="shared" si="0"/>
        <v>0</v>
      </c>
      <c r="E39" s="415">
        <f t="shared" si="1"/>
        <v>87719944</v>
      </c>
      <c r="F39" s="636">
        <v>1475485</v>
      </c>
      <c r="G39" s="636">
        <v>0</v>
      </c>
      <c r="H39" s="636">
        <v>1677969</v>
      </c>
      <c r="I39" s="636">
        <v>1642804</v>
      </c>
      <c r="J39" s="636">
        <v>1230185</v>
      </c>
      <c r="K39" s="636">
        <v>0</v>
      </c>
      <c r="L39" s="636">
        <v>1440639</v>
      </c>
      <c r="M39" s="636">
        <v>0</v>
      </c>
      <c r="N39" s="636">
        <v>480930</v>
      </c>
      <c r="O39" s="636">
        <v>62073827</v>
      </c>
      <c r="P39" s="636">
        <v>1535086</v>
      </c>
      <c r="Q39" s="636">
        <v>1618072</v>
      </c>
      <c r="R39" s="636">
        <v>718963</v>
      </c>
      <c r="S39" s="636">
        <v>3743039</v>
      </c>
      <c r="T39" s="636">
        <v>1195002</v>
      </c>
      <c r="U39" s="636">
        <v>1393911</v>
      </c>
      <c r="V39" s="636">
        <v>0</v>
      </c>
      <c r="W39" s="636">
        <v>0</v>
      </c>
      <c r="X39" s="636">
        <v>2139891</v>
      </c>
      <c r="Y39" s="636">
        <v>981472</v>
      </c>
      <c r="Z39" s="636">
        <v>1549676</v>
      </c>
      <c r="AA39" s="636">
        <v>826169</v>
      </c>
      <c r="AB39" s="636">
        <v>0</v>
      </c>
      <c r="AC39" s="636">
        <v>0</v>
      </c>
      <c r="AD39" s="636">
        <v>737594</v>
      </c>
      <c r="AE39" s="636">
        <v>294136</v>
      </c>
      <c r="AF39" s="636">
        <v>87719944</v>
      </c>
      <c r="AG39" s="636">
        <v>35262744</v>
      </c>
      <c r="AH39" s="636">
        <v>0</v>
      </c>
      <c r="AI39" s="636">
        <v>0</v>
      </c>
      <c r="AJ39" s="636">
        <v>1715736</v>
      </c>
      <c r="AK39" s="636">
        <v>0</v>
      </c>
      <c r="AL39" s="636">
        <v>0</v>
      </c>
      <c r="AM39" s="636">
        <v>7898194</v>
      </c>
      <c r="AN39" s="636">
        <v>1146419</v>
      </c>
      <c r="AO39" s="636">
        <v>0</v>
      </c>
      <c r="AP39" s="636">
        <v>1657672</v>
      </c>
      <c r="AQ39" s="636">
        <v>1313160</v>
      </c>
      <c r="AR39" s="636">
        <v>2428089</v>
      </c>
      <c r="AS39" s="636">
        <v>1005380</v>
      </c>
      <c r="AT39" s="636">
        <v>0</v>
      </c>
      <c r="AU39" s="636">
        <v>1510211</v>
      </c>
      <c r="AV39" s="636">
        <v>644235</v>
      </c>
      <c r="AW39" s="636">
        <v>1022095</v>
      </c>
      <c r="AX39" s="636">
        <v>0</v>
      </c>
      <c r="AY39" s="636">
        <v>0</v>
      </c>
      <c r="AZ39" s="636">
        <v>1222752</v>
      </c>
      <c r="BA39" s="636">
        <v>3469002</v>
      </c>
      <c r="BB39" s="636">
        <v>2117940</v>
      </c>
      <c r="BC39" s="636">
        <v>10452856</v>
      </c>
      <c r="BD39" s="636">
        <v>0</v>
      </c>
      <c r="BE39" s="636">
        <v>1112364</v>
      </c>
      <c r="BF39" s="636">
        <v>810524</v>
      </c>
      <c r="BG39" s="636">
        <v>716601</v>
      </c>
      <c r="BH39" s="636">
        <v>0</v>
      </c>
      <c r="BI39" s="636">
        <v>851705</v>
      </c>
      <c r="BJ39" s="636">
        <v>0</v>
      </c>
      <c r="BK39" s="636">
        <v>0</v>
      </c>
      <c r="BL39" s="636">
        <v>2236901</v>
      </c>
      <c r="BM39" s="636">
        <v>8286235</v>
      </c>
      <c r="BN39" s="636">
        <v>3476083</v>
      </c>
      <c r="BO39" s="636">
        <v>0</v>
      </c>
      <c r="BP39" s="636">
        <v>4980097</v>
      </c>
      <c r="BQ39" s="636">
        <v>2161134</v>
      </c>
      <c r="BR39" s="636">
        <v>3699136</v>
      </c>
      <c r="BS39" s="636">
        <v>1057169</v>
      </c>
      <c r="BT39" s="636">
        <v>2140244</v>
      </c>
      <c r="BU39" s="636">
        <v>0</v>
      </c>
      <c r="BV39" s="636">
        <v>1072832</v>
      </c>
      <c r="BW39" s="636">
        <v>0</v>
      </c>
      <c r="BX39" s="636">
        <v>1616555</v>
      </c>
      <c r="BY39" s="636">
        <v>748404</v>
      </c>
      <c r="BZ39" s="636">
        <v>0</v>
      </c>
      <c r="CA39" s="636">
        <v>0</v>
      </c>
      <c r="CB39" s="636">
        <v>1464026</v>
      </c>
      <c r="CC39" s="636">
        <v>2261998</v>
      </c>
      <c r="CD39" s="636">
        <v>5984896</v>
      </c>
      <c r="CE39" s="636">
        <v>1599454</v>
      </c>
      <c r="CF39" s="636">
        <v>0</v>
      </c>
      <c r="CG39" s="636">
        <v>2331079</v>
      </c>
      <c r="CH39" s="636">
        <v>1382984</v>
      </c>
      <c r="CI39" s="636">
        <v>4059561</v>
      </c>
      <c r="CJ39" s="636">
        <v>4550985</v>
      </c>
      <c r="CK39" s="636">
        <v>1426454</v>
      </c>
      <c r="CL39" s="636">
        <v>0</v>
      </c>
      <c r="CM39" s="636">
        <v>856973</v>
      </c>
      <c r="CN39" s="636">
        <v>6220695</v>
      </c>
      <c r="CO39" s="636">
        <v>1505396</v>
      </c>
      <c r="CP39" s="636">
        <v>1330664</v>
      </c>
      <c r="CQ39" s="636">
        <v>1181364</v>
      </c>
      <c r="CR39" s="636">
        <v>0</v>
      </c>
      <c r="CS39" s="636">
        <v>1151524</v>
      </c>
      <c r="CT39" s="636">
        <v>7606886</v>
      </c>
      <c r="CU39" s="636">
        <v>654648</v>
      </c>
      <c r="CV39" s="636">
        <v>711124</v>
      </c>
      <c r="CW39" s="636">
        <v>1539025</v>
      </c>
      <c r="CX39" s="636">
        <v>0</v>
      </c>
      <c r="CY39" s="636">
        <v>1338136</v>
      </c>
      <c r="CZ39" s="636">
        <v>7076085</v>
      </c>
      <c r="DA39" s="636">
        <v>9076479</v>
      </c>
      <c r="DB39" s="636">
        <v>1309176</v>
      </c>
      <c r="DC39" s="636">
        <v>1343081</v>
      </c>
      <c r="DD39" s="636">
        <v>942887</v>
      </c>
      <c r="DE39" s="636">
        <v>701533</v>
      </c>
      <c r="DF39" s="636">
        <v>20307719</v>
      </c>
      <c r="DG39" s="636">
        <v>2348073</v>
      </c>
      <c r="DH39" s="636">
        <v>2928170</v>
      </c>
      <c r="DI39" s="636">
        <v>0</v>
      </c>
      <c r="DJ39" s="636">
        <v>2035799</v>
      </c>
      <c r="DK39" s="636">
        <v>1006142</v>
      </c>
      <c r="DL39" s="636">
        <v>0</v>
      </c>
      <c r="DM39" s="636">
        <v>0</v>
      </c>
      <c r="DN39" s="636">
        <v>732248</v>
      </c>
      <c r="DO39" s="636">
        <v>793745</v>
      </c>
      <c r="DP39" s="636">
        <v>969769</v>
      </c>
      <c r="DQ39" s="636">
        <v>18823533</v>
      </c>
      <c r="DR39" s="636">
        <v>1433077</v>
      </c>
      <c r="DS39" s="636">
        <v>1268571</v>
      </c>
      <c r="DT39" s="636">
        <v>1364395</v>
      </c>
      <c r="DU39" s="636">
        <v>717633</v>
      </c>
      <c r="DV39" s="636">
        <v>9723686</v>
      </c>
      <c r="DW39" s="636">
        <v>0</v>
      </c>
      <c r="DX39" s="636">
        <v>2157593</v>
      </c>
      <c r="DY39" s="636">
        <v>2246106</v>
      </c>
      <c r="DZ39" s="636">
        <v>0</v>
      </c>
      <c r="EA39" s="636">
        <v>3695596</v>
      </c>
      <c r="EB39" s="636">
        <v>959370</v>
      </c>
      <c r="EC39" s="636">
        <v>0</v>
      </c>
      <c r="ED39" s="636">
        <v>865089</v>
      </c>
      <c r="EE39" s="636">
        <v>2227696</v>
      </c>
      <c r="EF39" s="636">
        <v>2894022</v>
      </c>
      <c r="EG39" s="636">
        <v>0</v>
      </c>
      <c r="EH39" s="636">
        <v>0</v>
      </c>
      <c r="EI39" s="636">
        <v>697143</v>
      </c>
      <c r="EJ39" s="636">
        <v>2271367</v>
      </c>
      <c r="EK39" s="636">
        <v>0</v>
      </c>
      <c r="EL39" s="636">
        <v>0</v>
      </c>
      <c r="EM39" s="636">
        <v>0</v>
      </c>
      <c r="EN39" s="636">
        <v>799531</v>
      </c>
      <c r="EO39" s="636">
        <v>6489654</v>
      </c>
      <c r="EP39" s="636">
        <v>2489641</v>
      </c>
      <c r="EQ39" s="636">
        <v>1142821</v>
      </c>
      <c r="ER39" s="636">
        <v>0</v>
      </c>
      <c r="ES39" s="636">
        <v>0</v>
      </c>
      <c r="ET39" s="636">
        <v>0</v>
      </c>
      <c r="EU39" s="636">
        <v>1098616</v>
      </c>
      <c r="EV39" s="636">
        <v>0</v>
      </c>
      <c r="EW39" s="636">
        <v>6081900</v>
      </c>
      <c r="EX39" s="636">
        <v>1679623</v>
      </c>
      <c r="EY39" s="636">
        <v>0</v>
      </c>
      <c r="EZ39" s="636">
        <v>729334</v>
      </c>
      <c r="FA39" s="636">
        <v>2083951</v>
      </c>
      <c r="FB39" s="636">
        <v>2032259</v>
      </c>
      <c r="FC39" s="636">
        <v>1355060</v>
      </c>
      <c r="FD39" s="636">
        <v>0</v>
      </c>
      <c r="FE39" s="636">
        <v>2617861</v>
      </c>
      <c r="FF39" s="636">
        <v>1341654</v>
      </c>
      <c r="FG39" s="636">
        <v>1585715</v>
      </c>
      <c r="FH39" s="636">
        <v>2909600</v>
      </c>
      <c r="FI39" s="636">
        <v>957567</v>
      </c>
      <c r="FJ39" s="636">
        <v>1616903</v>
      </c>
      <c r="FK39" s="636">
        <v>4455391</v>
      </c>
      <c r="FL39" s="636">
        <v>1750434</v>
      </c>
      <c r="FM39" s="636">
        <v>1195549</v>
      </c>
      <c r="FN39" s="636">
        <v>2599450</v>
      </c>
      <c r="FO39" s="636">
        <v>1318377</v>
      </c>
      <c r="FP39" s="636">
        <v>1576685</v>
      </c>
      <c r="FQ39" s="636">
        <v>0</v>
      </c>
      <c r="FR39" s="636">
        <v>1519391</v>
      </c>
      <c r="FS39" s="636">
        <v>1220486</v>
      </c>
      <c r="FT39" s="636">
        <v>41162803</v>
      </c>
      <c r="FU39" s="636">
        <v>680785</v>
      </c>
      <c r="FV39" s="636">
        <v>1955784</v>
      </c>
      <c r="FW39" s="636">
        <v>667697</v>
      </c>
      <c r="FX39" s="636">
        <v>754828</v>
      </c>
      <c r="FY39" s="636">
        <v>1053444</v>
      </c>
      <c r="FZ39" s="636">
        <v>0</v>
      </c>
      <c r="GA39" s="636">
        <v>758371</v>
      </c>
      <c r="GB39" s="636">
        <v>937077</v>
      </c>
      <c r="GC39" s="636">
        <v>1591130</v>
      </c>
      <c r="GD39" s="636">
        <v>816214</v>
      </c>
      <c r="GE39" s="636">
        <v>4192590</v>
      </c>
      <c r="GF39" s="636">
        <v>1458105</v>
      </c>
      <c r="GG39" s="636">
        <v>984600</v>
      </c>
      <c r="GH39" s="636">
        <v>2163966</v>
      </c>
      <c r="GI39" s="636">
        <v>608737</v>
      </c>
      <c r="GJ39" s="636">
        <v>952049</v>
      </c>
      <c r="GK39" s="636">
        <v>10109603</v>
      </c>
      <c r="GL39" s="636">
        <v>0</v>
      </c>
      <c r="GM39" s="636">
        <v>867675</v>
      </c>
      <c r="GN39" s="636">
        <v>1265529</v>
      </c>
      <c r="GO39" s="636">
        <v>0</v>
      </c>
      <c r="GP39" s="636">
        <v>879721</v>
      </c>
      <c r="GQ39" s="636">
        <v>604204</v>
      </c>
      <c r="GR39" s="636">
        <v>0</v>
      </c>
      <c r="GS39" s="636">
        <v>0</v>
      </c>
      <c r="GT39" s="636">
        <v>1226233</v>
      </c>
      <c r="GU39" s="636">
        <v>851368</v>
      </c>
      <c r="GV39" s="636">
        <v>0</v>
      </c>
      <c r="GW39" s="636">
        <v>0</v>
      </c>
      <c r="GX39" s="636">
        <v>1209627</v>
      </c>
      <c r="GY39" s="636">
        <v>1260970</v>
      </c>
      <c r="GZ39" s="636">
        <v>8095047</v>
      </c>
      <c r="HA39" s="636">
        <v>2964124</v>
      </c>
      <c r="HB39" s="636">
        <v>3663023</v>
      </c>
      <c r="HC39" s="636">
        <v>809052</v>
      </c>
      <c r="HD39" s="636">
        <v>851705</v>
      </c>
      <c r="HE39" s="636">
        <v>5683244</v>
      </c>
      <c r="HF39" s="636">
        <v>1136734</v>
      </c>
      <c r="HG39" s="636">
        <v>652980</v>
      </c>
      <c r="HH39" s="636">
        <v>820240</v>
      </c>
      <c r="HI39" s="636">
        <v>709457</v>
      </c>
      <c r="HJ39" s="636">
        <v>4332889</v>
      </c>
      <c r="HK39" s="636">
        <v>0</v>
      </c>
      <c r="HL39" s="636">
        <v>9252797</v>
      </c>
      <c r="HM39" s="636">
        <v>0</v>
      </c>
      <c r="HN39" s="636">
        <v>0</v>
      </c>
      <c r="HO39" s="636">
        <v>0</v>
      </c>
      <c r="HP39" s="636">
        <v>0</v>
      </c>
      <c r="HQ39" s="636">
        <v>4098774</v>
      </c>
      <c r="HR39" s="636">
        <v>1295035</v>
      </c>
      <c r="HS39" s="636">
        <v>922348</v>
      </c>
      <c r="HT39" s="636">
        <v>7279683</v>
      </c>
      <c r="HU39" s="636">
        <v>0</v>
      </c>
      <c r="HV39" s="636">
        <v>1020746</v>
      </c>
      <c r="HW39" s="636">
        <v>5317862</v>
      </c>
      <c r="HX39" s="636">
        <v>550506</v>
      </c>
      <c r="HY39" s="636">
        <v>10951389</v>
      </c>
      <c r="HZ39" s="636">
        <v>1119641</v>
      </c>
      <c r="IA39" s="636">
        <v>0</v>
      </c>
      <c r="IB39" s="636">
        <v>715171</v>
      </c>
      <c r="IC39" s="636">
        <v>1893471</v>
      </c>
      <c r="ID39" s="636">
        <v>814881</v>
      </c>
      <c r="IE39" s="636">
        <v>3524864</v>
      </c>
      <c r="IF39" s="636">
        <v>0</v>
      </c>
      <c r="IG39" s="636">
        <v>958252</v>
      </c>
      <c r="IH39" s="636">
        <v>0</v>
      </c>
      <c r="II39" s="636">
        <v>1401914</v>
      </c>
      <c r="IJ39" s="636">
        <v>730307</v>
      </c>
      <c r="IK39" s="636">
        <v>2600159</v>
      </c>
      <c r="IL39" s="636">
        <v>557009</v>
      </c>
      <c r="IM39" s="636">
        <v>885983</v>
      </c>
      <c r="IN39" s="636">
        <v>1277704</v>
      </c>
      <c r="IO39" s="636">
        <v>746569</v>
      </c>
      <c r="IP39" s="636">
        <v>1173776</v>
      </c>
      <c r="IQ39" s="636">
        <v>623493</v>
      </c>
      <c r="IR39" s="636">
        <v>2442251</v>
      </c>
      <c r="IS39" s="636">
        <v>1010595</v>
      </c>
      <c r="IT39" s="636">
        <v>0</v>
      </c>
      <c r="IU39" s="636">
        <v>767195</v>
      </c>
      <c r="IV39" s="636">
        <v>0</v>
      </c>
      <c r="IW39" s="636">
        <v>0</v>
      </c>
      <c r="IX39" s="636">
        <v>35274209</v>
      </c>
      <c r="IY39" s="636">
        <v>0</v>
      </c>
      <c r="IZ39" s="636">
        <v>642428</v>
      </c>
      <c r="JA39" s="636">
        <v>742086</v>
      </c>
      <c r="JB39" s="636">
        <v>807005</v>
      </c>
      <c r="JC39" s="636">
        <v>858208</v>
      </c>
      <c r="JD39" s="636">
        <v>0</v>
      </c>
      <c r="JE39" s="636">
        <v>2473408</v>
      </c>
      <c r="JF39" s="636">
        <v>32388685</v>
      </c>
      <c r="JG39" s="636">
        <v>835776</v>
      </c>
      <c r="JH39" s="636">
        <v>474721</v>
      </c>
      <c r="JI39" s="636">
        <v>6275927</v>
      </c>
      <c r="JJ39" s="636">
        <v>0</v>
      </c>
      <c r="JK39" s="636">
        <v>2032967</v>
      </c>
      <c r="JL39" s="636">
        <v>913252</v>
      </c>
      <c r="JM39" s="636">
        <v>843968</v>
      </c>
      <c r="JN39" s="636">
        <v>499068</v>
      </c>
      <c r="JO39" s="636">
        <v>0</v>
      </c>
      <c r="JP39" s="636">
        <v>1313250</v>
      </c>
      <c r="JQ39" s="636">
        <v>1706531</v>
      </c>
      <c r="JR39" s="636">
        <v>9172073</v>
      </c>
      <c r="JS39" s="636">
        <v>3587964</v>
      </c>
      <c r="JT39" s="636">
        <v>0</v>
      </c>
      <c r="JU39" s="636">
        <v>0</v>
      </c>
      <c r="JV39" s="636">
        <v>743471</v>
      </c>
      <c r="JW39" s="636">
        <v>0</v>
      </c>
      <c r="JX39" s="636">
        <v>777074</v>
      </c>
      <c r="JY39" s="636">
        <v>615088</v>
      </c>
      <c r="JZ39" s="636">
        <v>4684817</v>
      </c>
      <c r="KA39" s="636">
        <v>791100</v>
      </c>
      <c r="KB39" s="636">
        <v>875325</v>
      </c>
      <c r="KC39" s="636">
        <v>705907</v>
      </c>
      <c r="KD39" s="636">
        <v>966104</v>
      </c>
      <c r="KE39" s="636">
        <v>1551530</v>
      </c>
      <c r="KF39" s="636">
        <v>0</v>
      </c>
      <c r="KG39" s="636">
        <v>2127145</v>
      </c>
      <c r="KH39" s="636">
        <v>4286155</v>
      </c>
      <c r="KI39" s="636">
        <v>0</v>
      </c>
      <c r="KJ39" s="636">
        <v>969395</v>
      </c>
      <c r="KK39" s="636">
        <v>2296382</v>
      </c>
    </row>
    <row r="40" spans="1:297" ht="16.5">
      <c r="A40" s="664"/>
      <c r="B40" s="634" t="s">
        <v>675</v>
      </c>
      <c r="C40" s="156">
        <v>21924345</v>
      </c>
      <c r="D40" s="415">
        <f t="shared" si="0"/>
        <v>0</v>
      </c>
      <c r="E40" s="415">
        <f t="shared" si="1"/>
        <v>4970458</v>
      </c>
      <c r="F40" s="636">
        <v>0</v>
      </c>
      <c r="G40" s="636">
        <v>0</v>
      </c>
      <c r="H40" s="636">
        <v>0</v>
      </c>
      <c r="I40" s="636">
        <v>0</v>
      </c>
      <c r="J40" s="636">
        <v>0</v>
      </c>
      <c r="K40" s="636">
        <v>0</v>
      </c>
      <c r="L40" s="636">
        <v>9463</v>
      </c>
      <c r="M40" s="636">
        <v>0</v>
      </c>
      <c r="N40" s="636">
        <v>0</v>
      </c>
      <c r="O40" s="636">
        <v>0</v>
      </c>
      <c r="P40" s="636">
        <v>0</v>
      </c>
      <c r="Q40" s="636">
        <v>0</v>
      </c>
      <c r="R40" s="636">
        <v>0</v>
      </c>
      <c r="S40" s="636">
        <v>41806</v>
      </c>
      <c r="T40" s="636">
        <v>0</v>
      </c>
      <c r="U40" s="636">
        <v>8243</v>
      </c>
      <c r="V40" s="636">
        <v>0</v>
      </c>
      <c r="W40" s="636">
        <v>0</v>
      </c>
      <c r="X40" s="636">
        <v>0</v>
      </c>
      <c r="Y40" s="636">
        <v>0</v>
      </c>
      <c r="Z40" s="636">
        <v>0</v>
      </c>
      <c r="AA40" s="636">
        <v>0</v>
      </c>
      <c r="AB40" s="636">
        <v>0</v>
      </c>
      <c r="AC40" s="636">
        <v>0</v>
      </c>
      <c r="AD40" s="636">
        <v>0</v>
      </c>
      <c r="AE40" s="636">
        <v>6808</v>
      </c>
      <c r="AF40" s="636">
        <v>1577585</v>
      </c>
      <c r="AG40" s="636">
        <v>1091350</v>
      </c>
      <c r="AH40" s="636">
        <v>0</v>
      </c>
      <c r="AI40" s="636">
        <v>0</v>
      </c>
      <c r="AJ40" s="636">
        <v>5226</v>
      </c>
      <c r="AK40" s="636">
        <v>0</v>
      </c>
      <c r="AL40" s="636">
        <v>0</v>
      </c>
      <c r="AM40" s="636">
        <v>345165</v>
      </c>
      <c r="AN40" s="636">
        <v>0</v>
      </c>
      <c r="AO40" s="636">
        <v>0</v>
      </c>
      <c r="AP40" s="636">
        <v>0</v>
      </c>
      <c r="AQ40" s="636">
        <v>10236</v>
      </c>
      <c r="AR40" s="636">
        <v>14371</v>
      </c>
      <c r="AS40" s="636">
        <v>0</v>
      </c>
      <c r="AT40" s="636">
        <v>0</v>
      </c>
      <c r="AU40" s="636">
        <v>0</v>
      </c>
      <c r="AV40" s="636">
        <v>26695</v>
      </c>
      <c r="AW40" s="636">
        <v>0</v>
      </c>
      <c r="AX40" s="636">
        <v>0</v>
      </c>
      <c r="AY40" s="636">
        <v>0</v>
      </c>
      <c r="AZ40" s="636">
        <v>0</v>
      </c>
      <c r="BA40" s="636">
        <v>0</v>
      </c>
      <c r="BB40" s="636">
        <v>0</v>
      </c>
      <c r="BC40" s="636">
        <v>763380</v>
      </c>
      <c r="BD40" s="636">
        <v>0</v>
      </c>
      <c r="BE40" s="636">
        <v>0</v>
      </c>
      <c r="BF40" s="636">
        <v>0</v>
      </c>
      <c r="BG40" s="636">
        <v>9197</v>
      </c>
      <c r="BH40" s="636">
        <v>0</v>
      </c>
      <c r="BI40" s="636">
        <v>0</v>
      </c>
      <c r="BJ40" s="636">
        <v>0</v>
      </c>
      <c r="BK40" s="636">
        <v>0</v>
      </c>
      <c r="BL40" s="636">
        <v>3048</v>
      </c>
      <c r="BM40" s="636">
        <v>420155</v>
      </c>
      <c r="BN40" s="636">
        <v>688239</v>
      </c>
      <c r="BO40" s="636">
        <v>0</v>
      </c>
      <c r="BP40" s="636">
        <v>26477</v>
      </c>
      <c r="BQ40" s="636">
        <v>0</v>
      </c>
      <c r="BR40" s="636">
        <v>0</v>
      </c>
      <c r="BS40" s="636">
        <v>0</v>
      </c>
      <c r="BT40" s="636">
        <v>6308</v>
      </c>
      <c r="BU40" s="636">
        <v>0</v>
      </c>
      <c r="BV40" s="636">
        <v>0</v>
      </c>
      <c r="BW40" s="636">
        <v>0</v>
      </c>
      <c r="BX40" s="636">
        <v>0</v>
      </c>
      <c r="BY40" s="636">
        <v>0</v>
      </c>
      <c r="BZ40" s="636">
        <v>0</v>
      </c>
      <c r="CA40" s="636">
        <v>0</v>
      </c>
      <c r="CB40" s="636">
        <v>0</v>
      </c>
      <c r="CC40" s="636">
        <v>0</v>
      </c>
      <c r="CD40" s="636">
        <v>0</v>
      </c>
      <c r="CE40" s="636">
        <v>46170</v>
      </c>
      <c r="CF40" s="636">
        <v>0</v>
      </c>
      <c r="CG40" s="636">
        <v>0</v>
      </c>
      <c r="CH40" s="636">
        <v>0</v>
      </c>
      <c r="CI40" s="636">
        <v>0</v>
      </c>
      <c r="CJ40" s="636">
        <v>0</v>
      </c>
      <c r="CK40" s="636">
        <v>0</v>
      </c>
      <c r="CL40" s="636">
        <v>0</v>
      </c>
      <c r="CM40" s="636">
        <v>0</v>
      </c>
      <c r="CN40" s="636">
        <v>0</v>
      </c>
      <c r="CO40" s="636">
        <v>5686</v>
      </c>
      <c r="CP40" s="636">
        <v>0</v>
      </c>
      <c r="CQ40" s="636">
        <v>0</v>
      </c>
      <c r="CR40" s="636">
        <v>0</v>
      </c>
      <c r="CS40" s="636">
        <v>8153</v>
      </c>
      <c r="CT40" s="636">
        <v>380940</v>
      </c>
      <c r="CU40" s="636">
        <v>0</v>
      </c>
      <c r="CV40" s="636">
        <v>10112</v>
      </c>
      <c r="CW40" s="636">
        <v>0</v>
      </c>
      <c r="CX40" s="636">
        <v>0</v>
      </c>
      <c r="CY40" s="636">
        <v>0</v>
      </c>
      <c r="CZ40" s="636">
        <v>197536</v>
      </c>
      <c r="DA40" s="636">
        <v>485913</v>
      </c>
      <c r="DB40" s="636">
        <v>0</v>
      </c>
      <c r="DC40" s="636">
        <v>0</v>
      </c>
      <c r="DD40" s="636">
        <v>7881</v>
      </c>
      <c r="DE40" s="636">
        <v>0</v>
      </c>
      <c r="DF40" s="636">
        <v>804513</v>
      </c>
      <c r="DG40" s="636">
        <v>0</v>
      </c>
      <c r="DH40" s="636">
        <v>0</v>
      </c>
      <c r="DI40" s="636">
        <v>0</v>
      </c>
      <c r="DJ40" s="636">
        <v>8274</v>
      </c>
      <c r="DK40" s="636">
        <v>0</v>
      </c>
      <c r="DL40" s="636">
        <v>0</v>
      </c>
      <c r="DM40" s="636">
        <v>0</v>
      </c>
      <c r="DN40" s="636">
        <v>0</v>
      </c>
      <c r="DO40" s="636">
        <v>0</v>
      </c>
      <c r="DP40" s="636">
        <v>8069</v>
      </c>
      <c r="DQ40" s="636">
        <v>0</v>
      </c>
      <c r="DR40" s="636">
        <v>0</v>
      </c>
      <c r="DS40" s="636">
        <v>0</v>
      </c>
      <c r="DT40" s="636">
        <v>14176</v>
      </c>
      <c r="DU40" s="636">
        <v>8110</v>
      </c>
      <c r="DV40" s="636">
        <v>0</v>
      </c>
      <c r="DW40" s="636">
        <v>0</v>
      </c>
      <c r="DX40" s="636">
        <v>0</v>
      </c>
      <c r="DY40" s="636">
        <v>0</v>
      </c>
      <c r="DZ40" s="636">
        <v>0</v>
      </c>
      <c r="EA40" s="636">
        <v>0</v>
      </c>
      <c r="EB40" s="636">
        <v>0</v>
      </c>
      <c r="EC40" s="636">
        <v>0</v>
      </c>
      <c r="ED40" s="636">
        <v>12511</v>
      </c>
      <c r="EE40" s="636">
        <v>0</v>
      </c>
      <c r="EF40" s="636">
        <v>0</v>
      </c>
      <c r="EG40" s="636">
        <v>0</v>
      </c>
      <c r="EH40" s="636">
        <v>0</v>
      </c>
      <c r="EI40" s="636">
        <v>0</v>
      </c>
      <c r="EJ40" s="636">
        <v>0</v>
      </c>
      <c r="EK40" s="636">
        <v>0</v>
      </c>
      <c r="EL40" s="636">
        <v>0</v>
      </c>
      <c r="EM40" s="636">
        <v>0</v>
      </c>
      <c r="EN40" s="636">
        <v>0</v>
      </c>
      <c r="EO40" s="636">
        <v>236203</v>
      </c>
      <c r="EP40" s="636">
        <v>0</v>
      </c>
      <c r="EQ40" s="636">
        <v>0</v>
      </c>
      <c r="ER40" s="636">
        <v>0</v>
      </c>
      <c r="ES40" s="636">
        <v>0</v>
      </c>
      <c r="ET40" s="636">
        <v>0</v>
      </c>
      <c r="EU40" s="636">
        <v>0</v>
      </c>
      <c r="EV40" s="636">
        <v>0</v>
      </c>
      <c r="EW40" s="636">
        <v>4970458</v>
      </c>
      <c r="EX40" s="636">
        <v>0</v>
      </c>
      <c r="EY40" s="636">
        <v>0</v>
      </c>
      <c r="EZ40" s="636">
        <v>0</v>
      </c>
      <c r="FA40" s="636">
        <v>0</v>
      </c>
      <c r="FB40" s="636">
        <v>0</v>
      </c>
      <c r="FC40" s="636">
        <v>0</v>
      </c>
      <c r="FD40" s="636">
        <v>0</v>
      </c>
      <c r="FE40" s="636">
        <v>0</v>
      </c>
      <c r="FF40" s="636">
        <v>0</v>
      </c>
      <c r="FG40" s="636">
        <v>3621</v>
      </c>
      <c r="FH40" s="636">
        <v>0</v>
      </c>
      <c r="FI40" s="636">
        <v>0</v>
      </c>
      <c r="FJ40" s="636">
        <v>0</v>
      </c>
      <c r="FK40" s="636">
        <v>0</v>
      </c>
      <c r="FL40" s="636">
        <v>0</v>
      </c>
      <c r="FM40" s="636">
        <v>11007</v>
      </c>
      <c r="FN40" s="636">
        <v>0</v>
      </c>
      <c r="FO40" s="636">
        <v>0</v>
      </c>
      <c r="FP40" s="636">
        <v>3486</v>
      </c>
      <c r="FQ40" s="636">
        <v>0</v>
      </c>
      <c r="FR40" s="636">
        <v>0</v>
      </c>
      <c r="FS40" s="636">
        <v>10572</v>
      </c>
      <c r="FT40" s="636">
        <v>2819934</v>
      </c>
      <c r="FU40" s="636">
        <v>10851</v>
      </c>
      <c r="FV40" s="636">
        <v>0</v>
      </c>
      <c r="FW40" s="636">
        <v>0</v>
      </c>
      <c r="FX40" s="636">
        <v>0</v>
      </c>
      <c r="FY40" s="636">
        <v>0</v>
      </c>
      <c r="FZ40" s="636">
        <v>0</v>
      </c>
      <c r="GA40" s="636">
        <v>10996</v>
      </c>
      <c r="GB40" s="636">
        <v>0</v>
      </c>
      <c r="GC40" s="636">
        <v>13176</v>
      </c>
      <c r="GD40" s="636">
        <v>8544</v>
      </c>
      <c r="GE40" s="636">
        <v>8037</v>
      </c>
      <c r="GF40" s="636">
        <v>0</v>
      </c>
      <c r="GG40" s="636">
        <v>8731</v>
      </c>
      <c r="GH40" s="636">
        <v>0</v>
      </c>
      <c r="GI40" s="636">
        <v>0</v>
      </c>
      <c r="GJ40" s="636">
        <v>0</v>
      </c>
      <c r="GK40" s="636">
        <v>200236</v>
      </c>
      <c r="GL40" s="636">
        <v>0</v>
      </c>
      <c r="GM40" s="636">
        <v>0</v>
      </c>
      <c r="GN40" s="636">
        <v>0</v>
      </c>
      <c r="GO40" s="636">
        <v>0</v>
      </c>
      <c r="GP40" s="636">
        <v>0</v>
      </c>
      <c r="GQ40" s="636">
        <v>0</v>
      </c>
      <c r="GR40" s="636">
        <v>0</v>
      </c>
      <c r="GS40" s="636">
        <v>0</v>
      </c>
      <c r="GT40" s="636">
        <v>17928</v>
      </c>
      <c r="GU40" s="636">
        <v>0</v>
      </c>
      <c r="GV40" s="636">
        <v>0</v>
      </c>
      <c r="GW40" s="636">
        <v>0</v>
      </c>
      <c r="GX40" s="636">
        <v>0</v>
      </c>
      <c r="GY40" s="636">
        <v>6709</v>
      </c>
      <c r="GZ40" s="636">
        <v>125332</v>
      </c>
      <c r="HA40" s="636">
        <v>0</v>
      </c>
      <c r="HB40" s="636">
        <v>0</v>
      </c>
      <c r="HC40" s="636">
        <v>8069</v>
      </c>
      <c r="HD40" s="636">
        <v>0</v>
      </c>
      <c r="HE40" s="636">
        <v>0</v>
      </c>
      <c r="HF40" s="636">
        <v>37931</v>
      </c>
      <c r="HG40" s="636">
        <v>0</v>
      </c>
      <c r="HH40" s="636">
        <v>0</v>
      </c>
      <c r="HI40" s="636">
        <v>0</v>
      </c>
      <c r="HJ40" s="636">
        <v>203371</v>
      </c>
      <c r="HK40" s="636">
        <v>0</v>
      </c>
      <c r="HL40" s="636">
        <v>501242</v>
      </c>
      <c r="HM40" s="636">
        <v>0</v>
      </c>
      <c r="HN40" s="636">
        <v>0</v>
      </c>
      <c r="HO40" s="636">
        <v>0</v>
      </c>
      <c r="HP40" s="636">
        <v>0</v>
      </c>
      <c r="HQ40" s="636">
        <v>0</v>
      </c>
      <c r="HR40" s="636">
        <v>0</v>
      </c>
      <c r="HS40" s="636">
        <v>124677</v>
      </c>
      <c r="HT40" s="636">
        <v>151681</v>
      </c>
      <c r="HU40" s="636">
        <v>0</v>
      </c>
      <c r="HV40" s="636">
        <v>0</v>
      </c>
      <c r="HW40" s="636">
        <v>134478</v>
      </c>
      <c r="HX40" s="636">
        <v>0</v>
      </c>
      <c r="HY40" s="636">
        <v>352671</v>
      </c>
      <c r="HZ40" s="636">
        <v>0</v>
      </c>
      <c r="IA40" s="636">
        <v>0</v>
      </c>
      <c r="IB40" s="636">
        <v>0</v>
      </c>
      <c r="IC40" s="636">
        <v>0</v>
      </c>
      <c r="ID40" s="636">
        <v>17313</v>
      </c>
      <c r="IE40" s="636">
        <v>0</v>
      </c>
      <c r="IF40" s="636">
        <v>0</v>
      </c>
      <c r="IG40" s="636">
        <v>0</v>
      </c>
      <c r="IH40" s="636">
        <v>0</v>
      </c>
      <c r="II40" s="636">
        <v>0</v>
      </c>
      <c r="IJ40" s="636">
        <v>0</v>
      </c>
      <c r="IK40" s="636">
        <v>12194</v>
      </c>
      <c r="IL40" s="636">
        <v>0</v>
      </c>
      <c r="IM40" s="636">
        <v>7964</v>
      </c>
      <c r="IN40" s="636">
        <v>6794</v>
      </c>
      <c r="IO40" s="636">
        <v>0</v>
      </c>
      <c r="IP40" s="636">
        <v>0</v>
      </c>
      <c r="IQ40" s="636">
        <v>17467</v>
      </c>
      <c r="IR40" s="636">
        <v>0</v>
      </c>
      <c r="IS40" s="636">
        <v>0</v>
      </c>
      <c r="IT40" s="636">
        <v>0</v>
      </c>
      <c r="IU40" s="636">
        <v>0</v>
      </c>
      <c r="IV40" s="636">
        <v>0</v>
      </c>
      <c r="IW40" s="636">
        <v>0</v>
      </c>
      <c r="IX40" s="636">
        <v>2630150</v>
      </c>
      <c r="IY40" s="636">
        <v>0</v>
      </c>
      <c r="IZ40" s="636">
        <v>0</v>
      </c>
      <c r="JA40" s="636">
        <v>0</v>
      </c>
      <c r="JB40" s="636">
        <v>0</v>
      </c>
      <c r="JC40" s="636">
        <v>0</v>
      </c>
      <c r="JD40" s="636">
        <v>0</v>
      </c>
      <c r="JE40" s="636">
        <v>0</v>
      </c>
      <c r="JF40" s="636">
        <v>1433440</v>
      </c>
      <c r="JG40" s="636">
        <v>0</v>
      </c>
      <c r="JH40" s="636">
        <v>0</v>
      </c>
      <c r="JI40" s="636">
        <v>0</v>
      </c>
      <c r="JJ40" s="636">
        <v>0</v>
      </c>
      <c r="JK40" s="636">
        <v>40065</v>
      </c>
      <c r="JL40" s="636">
        <v>0</v>
      </c>
      <c r="JM40" s="636">
        <v>0</v>
      </c>
      <c r="JN40" s="636">
        <v>16516</v>
      </c>
      <c r="JO40" s="636">
        <v>0</v>
      </c>
      <c r="JP40" s="636">
        <v>0</v>
      </c>
      <c r="JQ40" s="636">
        <v>0</v>
      </c>
      <c r="JR40" s="636">
        <v>432436</v>
      </c>
      <c r="JS40" s="636">
        <v>234813</v>
      </c>
      <c r="JT40" s="636">
        <v>0</v>
      </c>
      <c r="JU40" s="636">
        <v>0</v>
      </c>
      <c r="JV40" s="636">
        <v>0</v>
      </c>
      <c r="JW40" s="636">
        <v>0</v>
      </c>
      <c r="JX40" s="636">
        <v>9720</v>
      </c>
      <c r="JY40" s="636">
        <v>0</v>
      </c>
      <c r="JZ40" s="636">
        <v>0</v>
      </c>
      <c r="KA40" s="636">
        <v>18296</v>
      </c>
      <c r="KB40" s="636">
        <v>4658</v>
      </c>
      <c r="KC40" s="636">
        <v>0</v>
      </c>
      <c r="KD40" s="636">
        <v>0</v>
      </c>
      <c r="KE40" s="636">
        <v>0</v>
      </c>
      <c r="KF40" s="636">
        <v>0</v>
      </c>
      <c r="KG40" s="636">
        <v>3048</v>
      </c>
      <c r="KH40" s="636">
        <v>0</v>
      </c>
      <c r="KI40" s="636">
        <v>0</v>
      </c>
      <c r="KJ40" s="636">
        <v>7734</v>
      </c>
      <c r="KK40" s="636">
        <v>0</v>
      </c>
    </row>
    <row r="41" spans="1:297" ht="16.5">
      <c r="A41" s="664"/>
      <c r="B41" s="634" t="s">
        <v>676</v>
      </c>
      <c r="C41" s="156">
        <v>10101084</v>
      </c>
      <c r="D41" s="415">
        <f t="shared" si="0"/>
        <v>0</v>
      </c>
      <c r="E41" s="415">
        <f t="shared" si="1"/>
        <v>2344711</v>
      </c>
      <c r="F41" s="636">
        <v>0</v>
      </c>
      <c r="G41" s="636">
        <v>0</v>
      </c>
      <c r="H41" s="636">
        <v>0</v>
      </c>
      <c r="I41" s="636">
        <v>0</v>
      </c>
      <c r="J41" s="636">
        <v>0</v>
      </c>
      <c r="K41" s="636">
        <v>0</v>
      </c>
      <c r="L41" s="636">
        <v>0</v>
      </c>
      <c r="M41" s="636">
        <v>0</v>
      </c>
      <c r="N41" s="636">
        <v>0</v>
      </c>
      <c r="O41" s="636">
        <v>613695</v>
      </c>
      <c r="P41" s="636">
        <v>0</v>
      </c>
      <c r="Q41" s="636">
        <v>0</v>
      </c>
      <c r="R41" s="636">
        <v>0</v>
      </c>
      <c r="S41" s="636">
        <v>0</v>
      </c>
      <c r="T41" s="636">
        <v>0</v>
      </c>
      <c r="U41" s="636">
        <v>0</v>
      </c>
      <c r="V41" s="636">
        <v>0</v>
      </c>
      <c r="W41" s="636">
        <v>0</v>
      </c>
      <c r="X41" s="636">
        <v>0</v>
      </c>
      <c r="Y41" s="636">
        <v>0</v>
      </c>
      <c r="Z41" s="636">
        <v>0</v>
      </c>
      <c r="AA41" s="636">
        <v>0</v>
      </c>
      <c r="AB41" s="636">
        <v>0</v>
      </c>
      <c r="AC41" s="636">
        <v>0</v>
      </c>
      <c r="AD41" s="636">
        <v>0</v>
      </c>
      <c r="AE41" s="636">
        <v>0</v>
      </c>
      <c r="AF41" s="636">
        <v>2344711</v>
      </c>
      <c r="AG41" s="636">
        <v>409090</v>
      </c>
      <c r="AH41" s="636">
        <v>0</v>
      </c>
      <c r="AI41" s="636">
        <v>0</v>
      </c>
      <c r="AJ41" s="636">
        <v>0</v>
      </c>
      <c r="AK41" s="636">
        <v>0</v>
      </c>
      <c r="AL41" s="636">
        <v>0</v>
      </c>
      <c r="AM41" s="636">
        <v>263524</v>
      </c>
      <c r="AN41" s="636">
        <v>0</v>
      </c>
      <c r="AO41" s="636">
        <v>0</v>
      </c>
      <c r="AP41" s="636">
        <v>0</v>
      </c>
      <c r="AQ41" s="636">
        <v>0</v>
      </c>
      <c r="AR41" s="636">
        <v>0</v>
      </c>
      <c r="AS41" s="636">
        <v>0</v>
      </c>
      <c r="AT41" s="636">
        <v>0</v>
      </c>
      <c r="AU41" s="636">
        <v>0</v>
      </c>
      <c r="AV41" s="636">
        <v>0</v>
      </c>
      <c r="AW41" s="636">
        <v>0</v>
      </c>
      <c r="AX41" s="636">
        <v>0</v>
      </c>
      <c r="AY41" s="636">
        <v>0</v>
      </c>
      <c r="AZ41" s="636">
        <v>0</v>
      </c>
      <c r="BA41" s="636">
        <v>128308</v>
      </c>
      <c r="BB41" s="636">
        <v>0</v>
      </c>
      <c r="BC41" s="636">
        <v>266990</v>
      </c>
      <c r="BD41" s="636">
        <v>0</v>
      </c>
      <c r="BE41" s="636">
        <v>0</v>
      </c>
      <c r="BF41" s="636">
        <v>0</v>
      </c>
      <c r="BG41" s="636">
        <v>0</v>
      </c>
      <c r="BH41" s="636">
        <v>0</v>
      </c>
      <c r="BI41" s="636">
        <v>0</v>
      </c>
      <c r="BJ41" s="636">
        <v>0</v>
      </c>
      <c r="BK41" s="636">
        <v>0</v>
      </c>
      <c r="BL41" s="636">
        <v>0</v>
      </c>
      <c r="BM41" s="636">
        <v>87841</v>
      </c>
      <c r="BN41" s="636">
        <v>0</v>
      </c>
      <c r="BO41" s="636">
        <v>0</v>
      </c>
      <c r="BP41" s="636">
        <v>38483</v>
      </c>
      <c r="BQ41" s="636">
        <v>0</v>
      </c>
      <c r="BR41" s="636">
        <v>0</v>
      </c>
      <c r="BS41" s="636">
        <v>0</v>
      </c>
      <c r="BT41" s="636">
        <v>0</v>
      </c>
      <c r="BU41" s="636">
        <v>0</v>
      </c>
      <c r="BV41" s="636">
        <v>0</v>
      </c>
      <c r="BW41" s="636">
        <v>0</v>
      </c>
      <c r="BX41" s="636">
        <v>0</v>
      </c>
      <c r="BY41" s="636">
        <v>0</v>
      </c>
      <c r="BZ41" s="636">
        <v>0</v>
      </c>
      <c r="CA41" s="636">
        <v>0</v>
      </c>
      <c r="CB41" s="636">
        <v>0</v>
      </c>
      <c r="CC41" s="636">
        <v>0</v>
      </c>
      <c r="CD41" s="636">
        <v>0</v>
      </c>
      <c r="CE41" s="636">
        <v>184168</v>
      </c>
      <c r="CF41" s="636">
        <v>0</v>
      </c>
      <c r="CG41" s="636">
        <v>0</v>
      </c>
      <c r="CH41" s="636">
        <v>0</v>
      </c>
      <c r="CI41" s="636">
        <v>0</v>
      </c>
      <c r="CJ41" s="636">
        <v>0</v>
      </c>
      <c r="CK41" s="636">
        <v>0</v>
      </c>
      <c r="CL41" s="636">
        <v>0</v>
      </c>
      <c r="CM41" s="636">
        <v>0</v>
      </c>
      <c r="CN41" s="636">
        <v>0</v>
      </c>
      <c r="CO41" s="636">
        <v>0</v>
      </c>
      <c r="CP41" s="636">
        <v>0</v>
      </c>
      <c r="CQ41" s="636">
        <v>0</v>
      </c>
      <c r="CR41" s="636">
        <v>0</v>
      </c>
      <c r="CS41" s="636">
        <v>0</v>
      </c>
      <c r="CT41" s="636">
        <v>222113</v>
      </c>
      <c r="CU41" s="636">
        <v>0</v>
      </c>
      <c r="CV41" s="636">
        <v>0</v>
      </c>
      <c r="CW41" s="636">
        <v>0</v>
      </c>
      <c r="CX41" s="636">
        <v>0</v>
      </c>
      <c r="CY41" s="636">
        <v>0</v>
      </c>
      <c r="CZ41" s="636">
        <v>0</v>
      </c>
      <c r="DA41" s="636">
        <v>0</v>
      </c>
      <c r="DB41" s="636">
        <v>0</v>
      </c>
      <c r="DC41" s="636">
        <v>0</v>
      </c>
      <c r="DD41" s="636">
        <v>0</v>
      </c>
      <c r="DE41" s="636">
        <v>0</v>
      </c>
      <c r="DF41" s="636">
        <v>496262</v>
      </c>
      <c r="DG41" s="636">
        <v>206159</v>
      </c>
      <c r="DH41" s="636">
        <v>0</v>
      </c>
      <c r="DI41" s="636">
        <v>0</v>
      </c>
      <c r="DJ41" s="636">
        <v>0</v>
      </c>
      <c r="DK41" s="636">
        <v>0</v>
      </c>
      <c r="DL41" s="636">
        <v>0</v>
      </c>
      <c r="DM41" s="636">
        <v>0</v>
      </c>
      <c r="DN41" s="636">
        <v>0</v>
      </c>
      <c r="DO41" s="636">
        <v>0</v>
      </c>
      <c r="DP41" s="636">
        <v>0</v>
      </c>
      <c r="DQ41" s="636">
        <v>624009</v>
      </c>
      <c r="DR41" s="636">
        <v>0</v>
      </c>
      <c r="DS41" s="636">
        <v>0</v>
      </c>
      <c r="DT41" s="636">
        <v>96207</v>
      </c>
      <c r="DU41" s="636">
        <v>0</v>
      </c>
      <c r="DV41" s="636">
        <v>0</v>
      </c>
      <c r="DW41" s="636">
        <v>0</v>
      </c>
      <c r="DX41" s="636">
        <v>0</v>
      </c>
      <c r="DY41" s="636">
        <v>0</v>
      </c>
      <c r="DZ41" s="636">
        <v>0</v>
      </c>
      <c r="EA41" s="636">
        <v>0</v>
      </c>
      <c r="EB41" s="636">
        <v>0</v>
      </c>
      <c r="EC41" s="636">
        <v>0</v>
      </c>
      <c r="ED41" s="636">
        <v>0</v>
      </c>
      <c r="EE41" s="636">
        <v>0</v>
      </c>
      <c r="EF41" s="636">
        <v>0</v>
      </c>
      <c r="EG41" s="636">
        <v>0</v>
      </c>
      <c r="EH41" s="636">
        <v>0</v>
      </c>
      <c r="EI41" s="636">
        <v>0</v>
      </c>
      <c r="EJ41" s="636">
        <v>0</v>
      </c>
      <c r="EK41" s="636">
        <v>0</v>
      </c>
      <c r="EL41" s="636">
        <v>0</v>
      </c>
      <c r="EM41" s="636">
        <v>0</v>
      </c>
      <c r="EN41" s="636">
        <v>0</v>
      </c>
      <c r="EO41" s="636">
        <v>0</v>
      </c>
      <c r="EP41" s="636">
        <v>0</v>
      </c>
      <c r="EQ41" s="636">
        <v>0</v>
      </c>
      <c r="ER41" s="636">
        <v>0</v>
      </c>
      <c r="ES41" s="636">
        <v>0</v>
      </c>
      <c r="ET41" s="636">
        <v>0</v>
      </c>
      <c r="EU41" s="636">
        <v>0</v>
      </c>
      <c r="EV41" s="636">
        <v>0</v>
      </c>
      <c r="EW41" s="636">
        <v>0</v>
      </c>
      <c r="EX41" s="636">
        <v>0</v>
      </c>
      <c r="EY41" s="636">
        <v>0</v>
      </c>
      <c r="EZ41" s="636">
        <v>0</v>
      </c>
      <c r="FA41" s="636">
        <v>0</v>
      </c>
      <c r="FB41" s="636">
        <v>0</v>
      </c>
      <c r="FC41" s="636">
        <v>0</v>
      </c>
      <c r="FD41" s="636">
        <v>0</v>
      </c>
      <c r="FE41" s="636">
        <v>0</v>
      </c>
      <c r="FF41" s="636">
        <v>0</v>
      </c>
      <c r="FG41" s="636">
        <v>0</v>
      </c>
      <c r="FH41" s="636">
        <v>0</v>
      </c>
      <c r="FI41" s="636">
        <v>0</v>
      </c>
      <c r="FJ41" s="636">
        <v>0</v>
      </c>
      <c r="FK41" s="636">
        <v>0</v>
      </c>
      <c r="FL41" s="636">
        <v>0</v>
      </c>
      <c r="FM41" s="636">
        <v>0</v>
      </c>
      <c r="FN41" s="636">
        <v>0</v>
      </c>
      <c r="FO41" s="636">
        <v>0</v>
      </c>
      <c r="FP41" s="636">
        <v>0</v>
      </c>
      <c r="FQ41" s="636">
        <v>0</v>
      </c>
      <c r="FR41" s="636">
        <v>0</v>
      </c>
      <c r="FS41" s="636">
        <v>0</v>
      </c>
      <c r="FT41" s="636">
        <v>747429</v>
      </c>
      <c r="FU41" s="636">
        <v>0</v>
      </c>
      <c r="FV41" s="636">
        <v>0</v>
      </c>
      <c r="FW41" s="636">
        <v>0</v>
      </c>
      <c r="FX41" s="636">
        <v>0</v>
      </c>
      <c r="FY41" s="636">
        <v>0</v>
      </c>
      <c r="FZ41" s="636">
        <v>0</v>
      </c>
      <c r="GA41" s="636">
        <v>0</v>
      </c>
      <c r="GB41" s="636">
        <v>0</v>
      </c>
      <c r="GC41" s="636">
        <v>0</v>
      </c>
      <c r="GD41" s="636">
        <v>0</v>
      </c>
      <c r="GE41" s="636">
        <v>0</v>
      </c>
      <c r="GF41" s="636">
        <v>0</v>
      </c>
      <c r="GG41" s="636">
        <v>0</v>
      </c>
      <c r="GH41" s="636">
        <v>0</v>
      </c>
      <c r="GI41" s="636">
        <v>0</v>
      </c>
      <c r="GJ41" s="636">
        <v>0</v>
      </c>
      <c r="GK41" s="636">
        <v>186439</v>
      </c>
      <c r="GL41" s="636">
        <v>0</v>
      </c>
      <c r="GM41" s="636">
        <v>0</v>
      </c>
      <c r="GN41" s="636">
        <v>0</v>
      </c>
      <c r="GO41" s="636">
        <v>0</v>
      </c>
      <c r="GP41" s="636">
        <v>0</v>
      </c>
      <c r="GQ41" s="636">
        <v>0</v>
      </c>
      <c r="GR41" s="636">
        <v>0</v>
      </c>
      <c r="GS41" s="636">
        <v>0</v>
      </c>
      <c r="GT41" s="636">
        <v>0</v>
      </c>
      <c r="GU41" s="636">
        <v>0</v>
      </c>
      <c r="GV41" s="636">
        <v>0</v>
      </c>
      <c r="GW41" s="636">
        <v>0</v>
      </c>
      <c r="GX41" s="636">
        <v>0</v>
      </c>
      <c r="GY41" s="636">
        <v>0</v>
      </c>
      <c r="GZ41" s="636">
        <v>0</v>
      </c>
      <c r="HA41" s="636">
        <v>0</v>
      </c>
      <c r="HB41" s="636">
        <v>0</v>
      </c>
      <c r="HC41" s="636">
        <v>0</v>
      </c>
      <c r="HD41" s="636">
        <v>0</v>
      </c>
      <c r="HE41" s="636">
        <v>0</v>
      </c>
      <c r="HF41" s="636">
        <v>0</v>
      </c>
      <c r="HG41" s="636">
        <v>0</v>
      </c>
      <c r="HH41" s="636">
        <v>0</v>
      </c>
      <c r="HI41" s="636">
        <v>0</v>
      </c>
      <c r="HJ41" s="636">
        <v>0</v>
      </c>
      <c r="HK41" s="636">
        <v>0</v>
      </c>
      <c r="HL41" s="636">
        <v>225758</v>
      </c>
      <c r="HM41" s="636">
        <v>0</v>
      </c>
      <c r="HN41" s="636">
        <v>0</v>
      </c>
      <c r="HO41" s="636">
        <v>0</v>
      </c>
      <c r="HP41" s="636">
        <v>0</v>
      </c>
      <c r="HQ41" s="636">
        <v>0</v>
      </c>
      <c r="HR41" s="636">
        <v>0</v>
      </c>
      <c r="HS41" s="636">
        <v>0</v>
      </c>
      <c r="HT41" s="636">
        <v>0</v>
      </c>
      <c r="HU41" s="636">
        <v>0</v>
      </c>
      <c r="HV41" s="636">
        <v>0</v>
      </c>
      <c r="HW41" s="636">
        <v>346346</v>
      </c>
      <c r="HX41" s="636">
        <v>0</v>
      </c>
      <c r="HY41" s="636">
        <v>56470</v>
      </c>
      <c r="HZ41" s="636">
        <v>0</v>
      </c>
      <c r="IA41" s="636">
        <v>0</v>
      </c>
      <c r="IB41" s="636">
        <v>0</v>
      </c>
      <c r="IC41" s="636">
        <v>0</v>
      </c>
      <c r="ID41" s="636">
        <v>0</v>
      </c>
      <c r="IE41" s="636">
        <v>0</v>
      </c>
      <c r="IF41" s="636">
        <v>0</v>
      </c>
      <c r="IG41" s="636">
        <v>0</v>
      </c>
      <c r="IH41" s="636">
        <v>0</v>
      </c>
      <c r="II41" s="636">
        <v>0</v>
      </c>
      <c r="IJ41" s="636">
        <v>0</v>
      </c>
      <c r="IK41" s="636">
        <v>206159</v>
      </c>
      <c r="IL41" s="636">
        <v>0</v>
      </c>
      <c r="IM41" s="636">
        <v>0</v>
      </c>
      <c r="IN41" s="636">
        <v>0</v>
      </c>
      <c r="IO41" s="636">
        <v>0</v>
      </c>
      <c r="IP41" s="636">
        <v>0</v>
      </c>
      <c r="IQ41" s="636">
        <v>0</v>
      </c>
      <c r="IR41" s="636">
        <v>0</v>
      </c>
      <c r="IS41" s="636">
        <v>0</v>
      </c>
      <c r="IT41" s="636">
        <v>0</v>
      </c>
      <c r="IU41" s="636">
        <v>0</v>
      </c>
      <c r="IV41" s="636">
        <v>0</v>
      </c>
      <c r="IW41" s="636">
        <v>0</v>
      </c>
      <c r="IX41" s="636">
        <v>1154009</v>
      </c>
      <c r="IY41" s="636">
        <v>0</v>
      </c>
      <c r="IZ41" s="636">
        <v>0</v>
      </c>
      <c r="JA41" s="636">
        <v>0</v>
      </c>
      <c r="JB41" s="636">
        <v>0</v>
      </c>
      <c r="JC41" s="636">
        <v>0</v>
      </c>
      <c r="JD41" s="636">
        <v>0</v>
      </c>
      <c r="JE41" s="636">
        <v>0</v>
      </c>
      <c r="JF41" s="636">
        <v>1023024</v>
      </c>
      <c r="JG41" s="636">
        <v>0</v>
      </c>
      <c r="JH41" s="636">
        <v>0</v>
      </c>
      <c r="JI41" s="636">
        <v>0</v>
      </c>
      <c r="JJ41" s="636">
        <v>0</v>
      </c>
      <c r="JK41" s="636">
        <v>0</v>
      </c>
      <c r="JL41" s="636">
        <v>0</v>
      </c>
      <c r="JM41" s="636">
        <v>0</v>
      </c>
      <c r="JN41" s="636">
        <v>0</v>
      </c>
      <c r="JO41" s="636">
        <v>0</v>
      </c>
      <c r="JP41" s="636">
        <v>0</v>
      </c>
      <c r="JQ41" s="636">
        <v>0</v>
      </c>
      <c r="JR41" s="636">
        <v>0</v>
      </c>
      <c r="JS41" s="636">
        <v>0</v>
      </c>
      <c r="JT41" s="636">
        <v>0</v>
      </c>
      <c r="JU41" s="636">
        <v>0</v>
      </c>
      <c r="JV41" s="636">
        <v>0</v>
      </c>
      <c r="JW41" s="636">
        <v>0</v>
      </c>
      <c r="JX41" s="636">
        <v>0</v>
      </c>
      <c r="JY41" s="636">
        <v>0</v>
      </c>
      <c r="JZ41" s="636">
        <v>0</v>
      </c>
      <c r="KA41" s="636">
        <v>0</v>
      </c>
      <c r="KB41" s="636">
        <v>0</v>
      </c>
      <c r="KC41" s="636">
        <v>0</v>
      </c>
      <c r="KD41" s="636">
        <v>0</v>
      </c>
      <c r="KE41" s="636">
        <v>123695</v>
      </c>
      <c r="KF41" s="636">
        <v>0</v>
      </c>
      <c r="KG41" s="636">
        <v>0</v>
      </c>
      <c r="KH41" s="636">
        <v>50195</v>
      </c>
      <c r="KI41" s="636">
        <v>0</v>
      </c>
      <c r="KJ41" s="636">
        <v>0</v>
      </c>
      <c r="KK41" s="636">
        <v>0</v>
      </c>
    </row>
    <row r="42" spans="1:297" ht="16.5">
      <c r="A42" s="664"/>
      <c r="B42" s="634" t="s">
        <v>677</v>
      </c>
      <c r="C42" s="156">
        <v>3999044</v>
      </c>
      <c r="D42" s="415">
        <f t="shared" si="0"/>
        <v>0</v>
      </c>
      <c r="E42" s="415">
        <f t="shared" si="1"/>
        <v>1615855</v>
      </c>
      <c r="F42" s="636">
        <v>0</v>
      </c>
      <c r="G42" s="636">
        <v>0</v>
      </c>
      <c r="H42" s="636">
        <v>0</v>
      </c>
      <c r="I42" s="636">
        <v>0</v>
      </c>
      <c r="J42" s="636">
        <v>0</v>
      </c>
      <c r="K42" s="636">
        <v>0</v>
      </c>
      <c r="L42" s="636">
        <v>0</v>
      </c>
      <c r="M42" s="636">
        <v>0</v>
      </c>
      <c r="N42" s="636">
        <v>0</v>
      </c>
      <c r="O42" s="636">
        <v>0</v>
      </c>
      <c r="P42" s="636">
        <v>0</v>
      </c>
      <c r="Q42" s="636">
        <v>0</v>
      </c>
      <c r="R42" s="636">
        <v>0</v>
      </c>
      <c r="S42" s="636">
        <v>0</v>
      </c>
      <c r="T42" s="636">
        <v>0</v>
      </c>
      <c r="U42" s="636">
        <v>0</v>
      </c>
      <c r="V42" s="636">
        <v>0</v>
      </c>
      <c r="W42" s="636">
        <v>0</v>
      </c>
      <c r="X42" s="636">
        <v>0</v>
      </c>
      <c r="Y42" s="636">
        <v>0</v>
      </c>
      <c r="Z42" s="636">
        <v>0</v>
      </c>
      <c r="AA42" s="636">
        <v>0</v>
      </c>
      <c r="AB42" s="636">
        <v>0</v>
      </c>
      <c r="AC42" s="636">
        <v>0</v>
      </c>
      <c r="AD42" s="636">
        <v>0</v>
      </c>
      <c r="AE42" s="636">
        <v>0</v>
      </c>
      <c r="AF42" s="636">
        <v>0</v>
      </c>
      <c r="AG42" s="636">
        <v>0</v>
      </c>
      <c r="AH42" s="636">
        <v>0</v>
      </c>
      <c r="AI42" s="636">
        <v>0</v>
      </c>
      <c r="AJ42" s="636">
        <v>0</v>
      </c>
      <c r="AK42" s="636">
        <v>0</v>
      </c>
      <c r="AL42" s="636">
        <v>0</v>
      </c>
      <c r="AM42" s="636">
        <v>0</v>
      </c>
      <c r="AN42" s="636">
        <v>0</v>
      </c>
      <c r="AO42" s="636">
        <v>0</v>
      </c>
      <c r="AP42" s="636">
        <v>0</v>
      </c>
      <c r="AQ42" s="636">
        <v>0</v>
      </c>
      <c r="AR42" s="636">
        <v>0</v>
      </c>
      <c r="AS42" s="636">
        <v>0</v>
      </c>
      <c r="AT42" s="636">
        <v>0</v>
      </c>
      <c r="AU42" s="636">
        <v>0</v>
      </c>
      <c r="AV42" s="636">
        <v>0</v>
      </c>
      <c r="AW42" s="636">
        <v>0</v>
      </c>
      <c r="AX42" s="636">
        <v>0</v>
      </c>
      <c r="AY42" s="636">
        <v>0</v>
      </c>
      <c r="AZ42" s="636">
        <v>0</v>
      </c>
      <c r="BA42" s="636">
        <v>0</v>
      </c>
      <c r="BB42" s="636">
        <v>0</v>
      </c>
      <c r="BC42" s="636">
        <v>1179373</v>
      </c>
      <c r="BD42" s="636">
        <v>0</v>
      </c>
      <c r="BE42" s="636">
        <v>0</v>
      </c>
      <c r="BF42" s="636">
        <v>0</v>
      </c>
      <c r="BG42" s="636">
        <v>0</v>
      </c>
      <c r="BH42" s="636">
        <v>0</v>
      </c>
      <c r="BI42" s="636">
        <v>0</v>
      </c>
      <c r="BJ42" s="636">
        <v>0</v>
      </c>
      <c r="BK42" s="636">
        <v>0</v>
      </c>
      <c r="BL42" s="636">
        <v>0</v>
      </c>
      <c r="BM42" s="636">
        <v>0</v>
      </c>
      <c r="BN42" s="636">
        <v>0</v>
      </c>
      <c r="BO42" s="636">
        <v>0</v>
      </c>
      <c r="BP42" s="636">
        <v>0</v>
      </c>
      <c r="BQ42" s="636">
        <v>0</v>
      </c>
      <c r="BR42" s="636">
        <v>0</v>
      </c>
      <c r="BS42" s="636">
        <v>0</v>
      </c>
      <c r="BT42" s="636">
        <v>0</v>
      </c>
      <c r="BU42" s="636">
        <v>0</v>
      </c>
      <c r="BV42" s="636">
        <v>0</v>
      </c>
      <c r="BW42" s="636">
        <v>0</v>
      </c>
      <c r="BX42" s="636">
        <v>0</v>
      </c>
      <c r="BY42" s="636">
        <v>0</v>
      </c>
      <c r="BZ42" s="636">
        <v>0</v>
      </c>
      <c r="CA42" s="636">
        <v>0</v>
      </c>
      <c r="CB42" s="636">
        <v>0</v>
      </c>
      <c r="CC42" s="636">
        <v>0</v>
      </c>
      <c r="CD42" s="636">
        <v>0</v>
      </c>
      <c r="CE42" s="636">
        <v>0</v>
      </c>
      <c r="CF42" s="636">
        <v>0</v>
      </c>
      <c r="CG42" s="636">
        <v>0</v>
      </c>
      <c r="CH42" s="636">
        <v>0</v>
      </c>
      <c r="CI42" s="636">
        <v>0</v>
      </c>
      <c r="CJ42" s="636">
        <v>0</v>
      </c>
      <c r="CK42" s="636">
        <v>0</v>
      </c>
      <c r="CL42" s="636">
        <v>0</v>
      </c>
      <c r="CM42" s="636">
        <v>0</v>
      </c>
      <c r="CN42" s="636">
        <v>0</v>
      </c>
      <c r="CO42" s="636">
        <v>0</v>
      </c>
      <c r="CP42" s="636">
        <v>0</v>
      </c>
      <c r="CQ42" s="636">
        <v>0</v>
      </c>
      <c r="CR42" s="636">
        <v>0</v>
      </c>
      <c r="CS42" s="636">
        <v>0</v>
      </c>
      <c r="CT42" s="636">
        <v>0</v>
      </c>
      <c r="CU42" s="636">
        <v>0</v>
      </c>
      <c r="CV42" s="636">
        <v>0</v>
      </c>
      <c r="CW42" s="636">
        <v>0</v>
      </c>
      <c r="CX42" s="636">
        <v>0</v>
      </c>
      <c r="CY42" s="636">
        <v>0</v>
      </c>
      <c r="CZ42" s="636">
        <v>0</v>
      </c>
      <c r="DA42" s="636">
        <v>0</v>
      </c>
      <c r="DB42" s="636">
        <v>0</v>
      </c>
      <c r="DC42" s="636">
        <v>0</v>
      </c>
      <c r="DD42" s="636">
        <v>0</v>
      </c>
      <c r="DE42" s="636">
        <v>0</v>
      </c>
      <c r="DF42" s="636">
        <v>790032</v>
      </c>
      <c r="DG42" s="636">
        <v>0</v>
      </c>
      <c r="DH42" s="636">
        <v>0</v>
      </c>
      <c r="DI42" s="636">
        <v>0</v>
      </c>
      <c r="DJ42" s="636">
        <v>0</v>
      </c>
      <c r="DK42" s="636">
        <v>0</v>
      </c>
      <c r="DL42" s="636">
        <v>0</v>
      </c>
      <c r="DM42" s="636">
        <v>0</v>
      </c>
      <c r="DN42" s="636">
        <v>0</v>
      </c>
      <c r="DO42" s="636">
        <v>0</v>
      </c>
      <c r="DP42" s="636">
        <v>0</v>
      </c>
      <c r="DQ42" s="636">
        <v>0</v>
      </c>
      <c r="DR42" s="636">
        <v>0</v>
      </c>
      <c r="DS42" s="636">
        <v>0</v>
      </c>
      <c r="DT42" s="636">
        <v>0</v>
      </c>
      <c r="DU42" s="636">
        <v>0</v>
      </c>
      <c r="DV42" s="636">
        <v>0</v>
      </c>
      <c r="DW42" s="636">
        <v>0</v>
      </c>
      <c r="DX42" s="636">
        <v>0</v>
      </c>
      <c r="DY42" s="636">
        <v>0</v>
      </c>
      <c r="DZ42" s="636">
        <v>0</v>
      </c>
      <c r="EA42" s="636">
        <v>0</v>
      </c>
      <c r="EB42" s="636">
        <v>0</v>
      </c>
      <c r="EC42" s="636">
        <v>0</v>
      </c>
      <c r="ED42" s="636">
        <v>0</v>
      </c>
      <c r="EE42" s="636">
        <v>0</v>
      </c>
      <c r="EF42" s="636">
        <v>0</v>
      </c>
      <c r="EG42" s="636">
        <v>0</v>
      </c>
      <c r="EH42" s="636">
        <v>0</v>
      </c>
      <c r="EI42" s="636">
        <v>0</v>
      </c>
      <c r="EJ42" s="636">
        <v>0</v>
      </c>
      <c r="EK42" s="636">
        <v>0</v>
      </c>
      <c r="EL42" s="636">
        <v>0</v>
      </c>
      <c r="EM42" s="636">
        <v>0</v>
      </c>
      <c r="EN42" s="636">
        <v>0</v>
      </c>
      <c r="EO42" s="636">
        <v>0</v>
      </c>
      <c r="EP42" s="636">
        <v>0</v>
      </c>
      <c r="EQ42" s="636">
        <v>0</v>
      </c>
      <c r="ER42" s="636">
        <v>0</v>
      </c>
      <c r="ES42" s="636">
        <v>0</v>
      </c>
      <c r="ET42" s="636">
        <v>0</v>
      </c>
      <c r="EU42" s="636">
        <v>0</v>
      </c>
      <c r="EV42" s="636">
        <v>0</v>
      </c>
      <c r="EW42" s="636">
        <v>0</v>
      </c>
      <c r="EX42" s="636">
        <v>0</v>
      </c>
      <c r="EY42" s="636">
        <v>0</v>
      </c>
      <c r="EZ42" s="636">
        <v>0</v>
      </c>
      <c r="FA42" s="636">
        <v>0</v>
      </c>
      <c r="FB42" s="636">
        <v>0</v>
      </c>
      <c r="FC42" s="636">
        <v>0</v>
      </c>
      <c r="FD42" s="636">
        <v>0</v>
      </c>
      <c r="FE42" s="636">
        <v>0</v>
      </c>
      <c r="FF42" s="636">
        <v>0</v>
      </c>
      <c r="FG42" s="636">
        <v>0</v>
      </c>
      <c r="FH42" s="636">
        <v>0</v>
      </c>
      <c r="FI42" s="636">
        <v>0</v>
      </c>
      <c r="FJ42" s="636">
        <v>0</v>
      </c>
      <c r="FK42" s="636">
        <v>0</v>
      </c>
      <c r="FL42" s="636">
        <v>0</v>
      </c>
      <c r="FM42" s="636">
        <v>0</v>
      </c>
      <c r="FN42" s="636">
        <v>0</v>
      </c>
      <c r="FO42" s="636">
        <v>0</v>
      </c>
      <c r="FP42" s="636">
        <v>0</v>
      </c>
      <c r="FQ42" s="636">
        <v>0</v>
      </c>
      <c r="FR42" s="636">
        <v>0</v>
      </c>
      <c r="FS42" s="636">
        <v>0</v>
      </c>
      <c r="FT42" s="636">
        <v>1615855</v>
      </c>
      <c r="FU42" s="636">
        <v>0</v>
      </c>
      <c r="FV42" s="636">
        <v>0</v>
      </c>
      <c r="FW42" s="636">
        <v>0</v>
      </c>
      <c r="FX42" s="636">
        <v>0</v>
      </c>
      <c r="FY42" s="636">
        <v>0</v>
      </c>
      <c r="FZ42" s="636">
        <v>0</v>
      </c>
      <c r="GA42" s="636">
        <v>0</v>
      </c>
      <c r="GB42" s="636">
        <v>0</v>
      </c>
      <c r="GC42" s="636">
        <v>0</v>
      </c>
      <c r="GD42" s="636">
        <v>0</v>
      </c>
      <c r="GE42" s="636">
        <v>0</v>
      </c>
      <c r="GF42" s="636">
        <v>0</v>
      </c>
      <c r="GG42" s="636">
        <v>0</v>
      </c>
      <c r="GH42" s="636">
        <v>0</v>
      </c>
      <c r="GI42" s="636">
        <v>0</v>
      </c>
      <c r="GJ42" s="636">
        <v>0</v>
      </c>
      <c r="GK42" s="636">
        <v>0</v>
      </c>
      <c r="GL42" s="636">
        <v>0</v>
      </c>
      <c r="GM42" s="636">
        <v>0</v>
      </c>
      <c r="GN42" s="636">
        <v>0</v>
      </c>
      <c r="GO42" s="636">
        <v>0</v>
      </c>
      <c r="GP42" s="636">
        <v>0</v>
      </c>
      <c r="GQ42" s="636">
        <v>0</v>
      </c>
      <c r="GR42" s="636">
        <v>0</v>
      </c>
      <c r="GS42" s="636">
        <v>0</v>
      </c>
      <c r="GT42" s="636">
        <v>0</v>
      </c>
      <c r="GU42" s="636">
        <v>0</v>
      </c>
      <c r="GV42" s="636">
        <v>0</v>
      </c>
      <c r="GW42" s="636">
        <v>0</v>
      </c>
      <c r="GX42" s="636">
        <v>0</v>
      </c>
      <c r="GY42" s="636">
        <v>0</v>
      </c>
      <c r="GZ42" s="636">
        <v>0</v>
      </c>
      <c r="HA42" s="636">
        <v>0</v>
      </c>
      <c r="HB42" s="636">
        <v>0</v>
      </c>
      <c r="HC42" s="636">
        <v>0</v>
      </c>
      <c r="HD42" s="636">
        <v>0</v>
      </c>
      <c r="HE42" s="636">
        <v>0</v>
      </c>
      <c r="HF42" s="636">
        <v>0</v>
      </c>
      <c r="HG42" s="636">
        <v>0</v>
      </c>
      <c r="HH42" s="636">
        <v>0</v>
      </c>
      <c r="HI42" s="636">
        <v>0</v>
      </c>
      <c r="HJ42" s="636">
        <v>0</v>
      </c>
      <c r="HK42" s="636">
        <v>0</v>
      </c>
      <c r="HL42" s="636">
        <v>209511</v>
      </c>
      <c r="HM42" s="636">
        <v>0</v>
      </c>
      <c r="HN42" s="636">
        <v>0</v>
      </c>
      <c r="HO42" s="636">
        <v>0</v>
      </c>
      <c r="HP42" s="636">
        <v>0</v>
      </c>
      <c r="HQ42" s="636">
        <v>0</v>
      </c>
      <c r="HR42" s="636">
        <v>0</v>
      </c>
      <c r="HS42" s="636">
        <v>0</v>
      </c>
      <c r="HT42" s="636">
        <v>0</v>
      </c>
      <c r="HU42" s="636">
        <v>0</v>
      </c>
      <c r="HV42" s="636">
        <v>0</v>
      </c>
      <c r="HW42" s="636">
        <v>62853</v>
      </c>
      <c r="HX42" s="636">
        <v>0</v>
      </c>
      <c r="HY42" s="636">
        <v>0</v>
      </c>
      <c r="HZ42" s="636">
        <v>0</v>
      </c>
      <c r="IA42" s="636">
        <v>0</v>
      </c>
      <c r="IB42" s="636">
        <v>0</v>
      </c>
      <c r="IC42" s="636">
        <v>0</v>
      </c>
      <c r="ID42" s="636">
        <v>0</v>
      </c>
      <c r="IE42" s="636">
        <v>0</v>
      </c>
      <c r="IF42" s="636">
        <v>0</v>
      </c>
      <c r="IG42" s="636">
        <v>0</v>
      </c>
      <c r="IH42" s="636">
        <v>0</v>
      </c>
      <c r="II42" s="636">
        <v>0</v>
      </c>
      <c r="IJ42" s="636">
        <v>0</v>
      </c>
      <c r="IK42" s="636">
        <v>0</v>
      </c>
      <c r="IL42" s="636">
        <v>0</v>
      </c>
      <c r="IM42" s="636">
        <v>0</v>
      </c>
      <c r="IN42" s="636">
        <v>141420</v>
      </c>
      <c r="IO42" s="636">
        <v>0</v>
      </c>
      <c r="IP42" s="636">
        <v>0</v>
      </c>
      <c r="IQ42" s="636">
        <v>0</v>
      </c>
      <c r="IR42" s="636">
        <v>0</v>
      </c>
      <c r="IS42" s="636">
        <v>0</v>
      </c>
      <c r="IT42" s="636">
        <v>0</v>
      </c>
      <c r="IU42" s="636">
        <v>0</v>
      </c>
      <c r="IV42" s="636">
        <v>0</v>
      </c>
      <c r="IW42" s="636">
        <v>0</v>
      </c>
      <c r="IX42" s="636">
        <v>0</v>
      </c>
      <c r="IY42" s="636">
        <v>0</v>
      </c>
      <c r="IZ42" s="636">
        <v>0</v>
      </c>
      <c r="JA42" s="636">
        <v>0</v>
      </c>
      <c r="JB42" s="636">
        <v>0</v>
      </c>
      <c r="JC42" s="636">
        <v>0</v>
      </c>
      <c r="JD42" s="636">
        <v>0</v>
      </c>
      <c r="JE42" s="636">
        <v>0</v>
      </c>
      <c r="JF42" s="636">
        <v>0</v>
      </c>
      <c r="JG42" s="636">
        <v>0</v>
      </c>
      <c r="JH42" s="636">
        <v>0</v>
      </c>
      <c r="JI42" s="636">
        <v>0</v>
      </c>
      <c r="JJ42" s="636">
        <v>0</v>
      </c>
      <c r="JK42" s="636">
        <v>0</v>
      </c>
      <c r="JL42" s="636">
        <v>0</v>
      </c>
      <c r="JM42" s="636">
        <v>0</v>
      </c>
      <c r="JN42" s="636">
        <v>0</v>
      </c>
      <c r="JO42" s="636">
        <v>0</v>
      </c>
      <c r="JP42" s="636">
        <v>0</v>
      </c>
      <c r="JQ42" s="636">
        <v>0</v>
      </c>
      <c r="JR42" s="636">
        <v>0</v>
      </c>
      <c r="JS42" s="636">
        <v>0</v>
      </c>
      <c r="JT42" s="636">
        <v>0</v>
      </c>
      <c r="JU42" s="636">
        <v>0</v>
      </c>
      <c r="JV42" s="636">
        <v>0</v>
      </c>
      <c r="JW42" s="636">
        <v>0</v>
      </c>
      <c r="JX42" s="636">
        <v>0</v>
      </c>
      <c r="JY42" s="636">
        <v>0</v>
      </c>
      <c r="JZ42" s="636">
        <v>0</v>
      </c>
      <c r="KA42" s="636">
        <v>0</v>
      </c>
      <c r="KB42" s="636">
        <v>0</v>
      </c>
      <c r="KC42" s="636">
        <v>0</v>
      </c>
      <c r="KD42" s="636">
        <v>0</v>
      </c>
      <c r="KE42" s="636">
        <v>0</v>
      </c>
      <c r="KF42" s="636">
        <v>0</v>
      </c>
      <c r="KG42" s="636">
        <v>0</v>
      </c>
      <c r="KH42" s="636">
        <v>0</v>
      </c>
      <c r="KI42" s="636">
        <v>0</v>
      </c>
      <c r="KJ42" s="636">
        <v>0</v>
      </c>
      <c r="KK42" s="636">
        <v>0</v>
      </c>
    </row>
    <row r="43" spans="1:297" ht="30.75">
      <c r="A43" s="664"/>
      <c r="B43" s="634" t="s">
        <v>678</v>
      </c>
      <c r="C43" s="156">
        <v>1300000</v>
      </c>
      <c r="D43" s="415">
        <f t="shared" si="0"/>
        <v>0</v>
      </c>
      <c r="E43" s="415">
        <f t="shared" si="1"/>
        <v>520000</v>
      </c>
      <c r="F43" s="636">
        <v>0</v>
      </c>
      <c r="G43" s="636">
        <v>0</v>
      </c>
      <c r="H43" s="636">
        <v>0</v>
      </c>
      <c r="I43" s="636">
        <v>0</v>
      </c>
      <c r="J43" s="636">
        <v>0</v>
      </c>
      <c r="K43" s="636">
        <v>0</v>
      </c>
      <c r="L43" s="636">
        <v>0</v>
      </c>
      <c r="M43" s="636">
        <v>0</v>
      </c>
      <c r="N43" s="636">
        <v>0</v>
      </c>
      <c r="O43" s="636">
        <v>260000</v>
      </c>
      <c r="P43" s="636">
        <v>0</v>
      </c>
      <c r="Q43" s="636">
        <v>0</v>
      </c>
      <c r="R43" s="636">
        <v>0</v>
      </c>
      <c r="S43" s="636">
        <v>0</v>
      </c>
      <c r="T43" s="636">
        <v>0</v>
      </c>
      <c r="U43" s="636">
        <v>0</v>
      </c>
      <c r="V43" s="636">
        <v>0</v>
      </c>
      <c r="W43" s="636">
        <v>0</v>
      </c>
      <c r="X43" s="636">
        <v>0</v>
      </c>
      <c r="Y43" s="636">
        <v>0</v>
      </c>
      <c r="Z43" s="636">
        <v>0</v>
      </c>
      <c r="AA43" s="636">
        <v>0</v>
      </c>
      <c r="AB43" s="636">
        <v>0</v>
      </c>
      <c r="AC43" s="636">
        <v>0</v>
      </c>
      <c r="AD43" s="636">
        <v>0</v>
      </c>
      <c r="AE43" s="636">
        <v>0</v>
      </c>
      <c r="AF43" s="636">
        <v>520000</v>
      </c>
      <c r="AG43" s="636">
        <v>0</v>
      </c>
      <c r="AH43" s="636">
        <v>0</v>
      </c>
      <c r="AI43" s="636">
        <v>0</v>
      </c>
      <c r="AJ43" s="636">
        <v>0</v>
      </c>
      <c r="AK43" s="636">
        <v>0</v>
      </c>
      <c r="AL43" s="636">
        <v>0</v>
      </c>
      <c r="AM43" s="636">
        <v>0</v>
      </c>
      <c r="AN43" s="636">
        <v>0</v>
      </c>
      <c r="AO43" s="636">
        <v>0</v>
      </c>
      <c r="AP43" s="636">
        <v>0</v>
      </c>
      <c r="AQ43" s="636">
        <v>0</v>
      </c>
      <c r="AR43" s="636">
        <v>0</v>
      </c>
      <c r="AS43" s="636">
        <v>0</v>
      </c>
      <c r="AT43" s="636">
        <v>0</v>
      </c>
      <c r="AU43" s="636">
        <v>0</v>
      </c>
      <c r="AV43" s="636">
        <v>0</v>
      </c>
      <c r="AW43" s="636">
        <v>0</v>
      </c>
      <c r="AX43" s="636">
        <v>0</v>
      </c>
      <c r="AY43" s="636">
        <v>0</v>
      </c>
      <c r="AZ43" s="636">
        <v>0</v>
      </c>
      <c r="BA43" s="636">
        <v>0</v>
      </c>
      <c r="BB43" s="636">
        <v>0</v>
      </c>
      <c r="BC43" s="636">
        <v>0</v>
      </c>
      <c r="BD43" s="636">
        <v>0</v>
      </c>
      <c r="BE43" s="636">
        <v>0</v>
      </c>
      <c r="BF43" s="636">
        <v>0</v>
      </c>
      <c r="BG43" s="636">
        <v>0</v>
      </c>
      <c r="BH43" s="636">
        <v>0</v>
      </c>
      <c r="BI43" s="636">
        <v>0</v>
      </c>
      <c r="BJ43" s="636">
        <v>0</v>
      </c>
      <c r="BK43" s="636">
        <v>0</v>
      </c>
      <c r="BL43" s="636">
        <v>0</v>
      </c>
      <c r="BM43" s="636">
        <v>0</v>
      </c>
      <c r="BN43" s="636">
        <v>0</v>
      </c>
      <c r="BO43" s="636">
        <v>0</v>
      </c>
      <c r="BP43" s="636">
        <v>0</v>
      </c>
      <c r="BQ43" s="636">
        <v>0</v>
      </c>
      <c r="BR43" s="636">
        <v>0</v>
      </c>
      <c r="BS43" s="636">
        <v>0</v>
      </c>
      <c r="BT43" s="636">
        <v>0</v>
      </c>
      <c r="BU43" s="636">
        <v>0</v>
      </c>
      <c r="BV43" s="636">
        <v>0</v>
      </c>
      <c r="BW43" s="636">
        <v>0</v>
      </c>
      <c r="BX43" s="636">
        <v>0</v>
      </c>
      <c r="BY43" s="636">
        <v>0</v>
      </c>
      <c r="BZ43" s="636">
        <v>0</v>
      </c>
      <c r="CA43" s="636">
        <v>0</v>
      </c>
      <c r="CB43" s="636">
        <v>0</v>
      </c>
      <c r="CC43" s="636">
        <v>0</v>
      </c>
      <c r="CD43" s="636">
        <v>0</v>
      </c>
      <c r="CE43" s="636">
        <v>0</v>
      </c>
      <c r="CF43" s="636">
        <v>0</v>
      </c>
      <c r="CG43" s="636">
        <v>0</v>
      </c>
      <c r="CH43" s="636">
        <v>0</v>
      </c>
      <c r="CI43" s="636">
        <v>0</v>
      </c>
      <c r="CJ43" s="636">
        <v>0</v>
      </c>
      <c r="CK43" s="636">
        <v>0</v>
      </c>
      <c r="CL43" s="636">
        <v>0</v>
      </c>
      <c r="CM43" s="636">
        <v>0</v>
      </c>
      <c r="CN43" s="636">
        <v>0</v>
      </c>
      <c r="CO43" s="636">
        <v>0</v>
      </c>
      <c r="CP43" s="636">
        <v>0</v>
      </c>
      <c r="CQ43" s="636">
        <v>0</v>
      </c>
      <c r="CR43" s="636">
        <v>0</v>
      </c>
      <c r="CS43" s="636">
        <v>0</v>
      </c>
      <c r="CT43" s="636">
        <v>0</v>
      </c>
      <c r="CU43" s="636">
        <v>0</v>
      </c>
      <c r="CV43" s="636">
        <v>0</v>
      </c>
      <c r="CW43" s="636">
        <v>0</v>
      </c>
      <c r="CX43" s="636">
        <v>0</v>
      </c>
      <c r="CY43" s="636">
        <v>0</v>
      </c>
      <c r="CZ43" s="636">
        <v>0</v>
      </c>
      <c r="DA43" s="636">
        <v>0</v>
      </c>
      <c r="DB43" s="636">
        <v>0</v>
      </c>
      <c r="DC43" s="636">
        <v>0</v>
      </c>
      <c r="DD43" s="636">
        <v>0</v>
      </c>
      <c r="DE43" s="636">
        <v>0</v>
      </c>
      <c r="DF43" s="636">
        <v>0</v>
      </c>
      <c r="DG43" s="636">
        <v>0</v>
      </c>
      <c r="DH43" s="636">
        <v>0</v>
      </c>
      <c r="DI43" s="636">
        <v>0</v>
      </c>
      <c r="DJ43" s="636">
        <v>0</v>
      </c>
      <c r="DK43" s="636">
        <v>0</v>
      </c>
      <c r="DL43" s="636">
        <v>0</v>
      </c>
      <c r="DM43" s="636">
        <v>0</v>
      </c>
      <c r="DN43" s="636">
        <v>0</v>
      </c>
      <c r="DO43" s="636">
        <v>0</v>
      </c>
      <c r="DP43" s="636">
        <v>0</v>
      </c>
      <c r="DQ43" s="636">
        <v>0</v>
      </c>
      <c r="DR43" s="636">
        <v>0</v>
      </c>
      <c r="DS43" s="636">
        <v>0</v>
      </c>
      <c r="DT43" s="636">
        <v>0</v>
      </c>
      <c r="DU43" s="636">
        <v>0</v>
      </c>
      <c r="DV43" s="636">
        <v>0</v>
      </c>
      <c r="DW43" s="636">
        <v>0</v>
      </c>
      <c r="DX43" s="636">
        <v>0</v>
      </c>
      <c r="DY43" s="636">
        <v>0</v>
      </c>
      <c r="DZ43" s="636">
        <v>0</v>
      </c>
      <c r="EA43" s="636">
        <v>0</v>
      </c>
      <c r="EB43" s="636">
        <v>0</v>
      </c>
      <c r="EC43" s="636">
        <v>0</v>
      </c>
      <c r="ED43" s="636">
        <v>0</v>
      </c>
      <c r="EE43" s="636">
        <v>0</v>
      </c>
      <c r="EF43" s="636">
        <v>0</v>
      </c>
      <c r="EG43" s="636">
        <v>0</v>
      </c>
      <c r="EH43" s="636">
        <v>0</v>
      </c>
      <c r="EI43" s="636">
        <v>0</v>
      </c>
      <c r="EJ43" s="636">
        <v>0</v>
      </c>
      <c r="EK43" s="636">
        <v>0</v>
      </c>
      <c r="EL43" s="636">
        <v>0</v>
      </c>
      <c r="EM43" s="636">
        <v>0</v>
      </c>
      <c r="EN43" s="636">
        <v>0</v>
      </c>
      <c r="EO43" s="636">
        <v>0</v>
      </c>
      <c r="EP43" s="636">
        <v>0</v>
      </c>
      <c r="EQ43" s="636">
        <v>0</v>
      </c>
      <c r="ER43" s="636">
        <v>0</v>
      </c>
      <c r="ES43" s="636">
        <v>0</v>
      </c>
      <c r="ET43" s="636">
        <v>0</v>
      </c>
      <c r="EU43" s="636">
        <v>0</v>
      </c>
      <c r="EV43" s="636">
        <v>0</v>
      </c>
      <c r="EW43" s="636">
        <v>0</v>
      </c>
      <c r="EX43" s="636">
        <v>0</v>
      </c>
      <c r="EY43" s="636">
        <v>0</v>
      </c>
      <c r="EZ43" s="636">
        <v>0</v>
      </c>
      <c r="FA43" s="636">
        <v>0</v>
      </c>
      <c r="FB43" s="636">
        <v>0</v>
      </c>
      <c r="FC43" s="636">
        <v>0</v>
      </c>
      <c r="FD43" s="636">
        <v>0</v>
      </c>
      <c r="FE43" s="636">
        <v>0</v>
      </c>
      <c r="FF43" s="636">
        <v>0</v>
      </c>
      <c r="FG43" s="636">
        <v>0</v>
      </c>
      <c r="FH43" s="636">
        <v>0</v>
      </c>
      <c r="FI43" s="636">
        <v>0</v>
      </c>
      <c r="FJ43" s="636">
        <v>0</v>
      </c>
      <c r="FK43" s="636">
        <v>0</v>
      </c>
      <c r="FL43" s="636">
        <v>0</v>
      </c>
      <c r="FM43" s="636">
        <v>0</v>
      </c>
      <c r="FN43" s="636">
        <v>0</v>
      </c>
      <c r="FO43" s="636">
        <v>0</v>
      </c>
      <c r="FP43" s="636">
        <v>0</v>
      </c>
      <c r="FQ43" s="636">
        <v>0</v>
      </c>
      <c r="FR43" s="636">
        <v>0</v>
      </c>
      <c r="FS43" s="636">
        <v>0</v>
      </c>
      <c r="FT43" s="636">
        <v>260000</v>
      </c>
      <c r="FU43" s="636">
        <v>0</v>
      </c>
      <c r="FV43" s="636">
        <v>0</v>
      </c>
      <c r="FW43" s="636">
        <v>0</v>
      </c>
      <c r="FX43" s="636">
        <v>0</v>
      </c>
      <c r="FY43" s="636">
        <v>0</v>
      </c>
      <c r="FZ43" s="636">
        <v>0</v>
      </c>
      <c r="GA43" s="636">
        <v>0</v>
      </c>
      <c r="GB43" s="636">
        <v>0</v>
      </c>
      <c r="GC43" s="636">
        <v>0</v>
      </c>
      <c r="GD43" s="636">
        <v>0</v>
      </c>
      <c r="GE43" s="636">
        <v>0</v>
      </c>
      <c r="GF43" s="636">
        <v>0</v>
      </c>
      <c r="GG43" s="636">
        <v>0</v>
      </c>
      <c r="GH43" s="636">
        <v>0</v>
      </c>
      <c r="GI43" s="636">
        <v>0</v>
      </c>
      <c r="GJ43" s="636">
        <v>0</v>
      </c>
      <c r="GK43" s="636">
        <v>0</v>
      </c>
      <c r="GL43" s="636">
        <v>0</v>
      </c>
      <c r="GM43" s="636">
        <v>0</v>
      </c>
      <c r="GN43" s="636">
        <v>0</v>
      </c>
      <c r="GO43" s="636">
        <v>0</v>
      </c>
      <c r="GP43" s="636">
        <v>0</v>
      </c>
      <c r="GQ43" s="636">
        <v>0</v>
      </c>
      <c r="GR43" s="636">
        <v>0</v>
      </c>
      <c r="GS43" s="636">
        <v>0</v>
      </c>
      <c r="GT43" s="636">
        <v>0</v>
      </c>
      <c r="GU43" s="636">
        <v>0</v>
      </c>
      <c r="GV43" s="636">
        <v>0</v>
      </c>
      <c r="GW43" s="636">
        <v>0</v>
      </c>
      <c r="GX43" s="636">
        <v>0</v>
      </c>
      <c r="GY43" s="636">
        <v>0</v>
      </c>
      <c r="GZ43" s="636">
        <v>0</v>
      </c>
      <c r="HA43" s="636">
        <v>0</v>
      </c>
      <c r="HB43" s="636">
        <v>0</v>
      </c>
      <c r="HC43" s="636">
        <v>0</v>
      </c>
      <c r="HD43" s="636">
        <v>0</v>
      </c>
      <c r="HE43" s="636">
        <v>0</v>
      </c>
      <c r="HF43" s="636">
        <v>0</v>
      </c>
      <c r="HG43" s="636">
        <v>0</v>
      </c>
      <c r="HH43" s="636">
        <v>0</v>
      </c>
      <c r="HI43" s="636">
        <v>0</v>
      </c>
      <c r="HJ43" s="636">
        <v>0</v>
      </c>
      <c r="HK43" s="636">
        <v>0</v>
      </c>
      <c r="HL43" s="636">
        <v>0</v>
      </c>
      <c r="HM43" s="636">
        <v>0</v>
      </c>
      <c r="HN43" s="636">
        <v>0</v>
      </c>
      <c r="HO43" s="636">
        <v>0</v>
      </c>
      <c r="HP43" s="636">
        <v>0</v>
      </c>
      <c r="HQ43" s="636">
        <v>0</v>
      </c>
      <c r="HR43" s="636">
        <v>0</v>
      </c>
      <c r="HS43" s="636">
        <v>0</v>
      </c>
      <c r="HT43" s="636">
        <v>0</v>
      </c>
      <c r="HU43" s="636">
        <v>0</v>
      </c>
      <c r="HV43" s="636">
        <v>0</v>
      </c>
      <c r="HW43" s="636">
        <v>260000</v>
      </c>
      <c r="HX43" s="636">
        <v>0</v>
      </c>
      <c r="HY43" s="636">
        <v>0</v>
      </c>
      <c r="HZ43" s="636">
        <v>0</v>
      </c>
      <c r="IA43" s="636">
        <v>0</v>
      </c>
      <c r="IB43" s="636">
        <v>0</v>
      </c>
      <c r="IC43" s="636">
        <v>0</v>
      </c>
      <c r="ID43" s="636">
        <v>0</v>
      </c>
      <c r="IE43" s="636">
        <v>0</v>
      </c>
      <c r="IF43" s="636">
        <v>0</v>
      </c>
      <c r="IG43" s="636">
        <v>0</v>
      </c>
      <c r="IH43" s="636">
        <v>0</v>
      </c>
      <c r="II43" s="636">
        <v>0</v>
      </c>
      <c r="IJ43" s="636">
        <v>0</v>
      </c>
      <c r="IK43" s="636">
        <v>0</v>
      </c>
      <c r="IL43" s="636">
        <v>0</v>
      </c>
      <c r="IM43" s="636">
        <v>0</v>
      </c>
      <c r="IN43" s="636">
        <v>0</v>
      </c>
      <c r="IO43" s="636">
        <v>0</v>
      </c>
      <c r="IP43" s="636">
        <v>0</v>
      </c>
      <c r="IQ43" s="636">
        <v>0</v>
      </c>
      <c r="IR43" s="636">
        <v>0</v>
      </c>
      <c r="IS43" s="636">
        <v>0</v>
      </c>
      <c r="IT43" s="636">
        <v>0</v>
      </c>
      <c r="IU43" s="636">
        <v>0</v>
      </c>
      <c r="IV43" s="636">
        <v>0</v>
      </c>
      <c r="IW43" s="636">
        <v>0</v>
      </c>
      <c r="IX43" s="636">
        <v>0</v>
      </c>
      <c r="IY43" s="636">
        <v>0</v>
      </c>
      <c r="IZ43" s="636">
        <v>0</v>
      </c>
      <c r="JA43" s="636">
        <v>0</v>
      </c>
      <c r="JB43" s="636">
        <v>0</v>
      </c>
      <c r="JC43" s="636">
        <v>0</v>
      </c>
      <c r="JD43" s="636">
        <v>0</v>
      </c>
      <c r="JE43" s="636">
        <v>0</v>
      </c>
      <c r="JF43" s="636">
        <v>0</v>
      </c>
      <c r="JG43" s="636">
        <v>0</v>
      </c>
      <c r="JH43" s="636">
        <v>0</v>
      </c>
      <c r="JI43" s="636">
        <v>0</v>
      </c>
      <c r="JJ43" s="636">
        <v>0</v>
      </c>
      <c r="JK43" s="636">
        <v>0</v>
      </c>
      <c r="JL43" s="636">
        <v>0</v>
      </c>
      <c r="JM43" s="636">
        <v>0</v>
      </c>
      <c r="JN43" s="636">
        <v>0</v>
      </c>
      <c r="JO43" s="636">
        <v>0</v>
      </c>
      <c r="JP43" s="636">
        <v>0</v>
      </c>
      <c r="JQ43" s="636">
        <v>0</v>
      </c>
      <c r="JR43" s="636">
        <v>0</v>
      </c>
      <c r="JS43" s="636">
        <v>0</v>
      </c>
      <c r="JT43" s="636">
        <v>0</v>
      </c>
      <c r="JU43" s="636">
        <v>0</v>
      </c>
      <c r="JV43" s="636">
        <v>0</v>
      </c>
      <c r="JW43" s="636">
        <v>0</v>
      </c>
      <c r="JX43" s="636">
        <v>0</v>
      </c>
      <c r="JY43" s="636">
        <v>0</v>
      </c>
      <c r="JZ43" s="636">
        <v>0</v>
      </c>
      <c r="KA43" s="636">
        <v>0</v>
      </c>
      <c r="KB43" s="636">
        <v>0</v>
      </c>
      <c r="KC43" s="636">
        <v>0</v>
      </c>
      <c r="KD43" s="636">
        <v>0</v>
      </c>
      <c r="KE43" s="636">
        <v>0</v>
      </c>
      <c r="KF43" s="636">
        <v>0</v>
      </c>
      <c r="KG43" s="636">
        <v>0</v>
      </c>
      <c r="KH43" s="636">
        <v>0</v>
      </c>
      <c r="KI43" s="636">
        <v>0</v>
      </c>
      <c r="KJ43" s="636">
        <v>0</v>
      </c>
      <c r="KK43" s="636">
        <v>0</v>
      </c>
    </row>
    <row r="44" spans="1:297" ht="16.5">
      <c r="A44" s="664"/>
      <c r="B44" s="634" t="s">
        <v>679</v>
      </c>
      <c r="C44" s="156">
        <v>105741</v>
      </c>
      <c r="D44" s="415">
        <f t="shared" si="0"/>
        <v>0</v>
      </c>
      <c r="E44" s="415">
        <f t="shared" si="1"/>
        <v>105741</v>
      </c>
      <c r="F44" s="636">
        <v>0</v>
      </c>
      <c r="G44" s="636">
        <v>0</v>
      </c>
      <c r="H44" s="636">
        <v>0</v>
      </c>
      <c r="I44" s="636">
        <v>0</v>
      </c>
      <c r="J44" s="636">
        <v>0</v>
      </c>
      <c r="K44" s="636">
        <v>0</v>
      </c>
      <c r="L44" s="636">
        <v>0</v>
      </c>
      <c r="M44" s="636">
        <v>0</v>
      </c>
      <c r="N44" s="636">
        <v>0</v>
      </c>
      <c r="O44" s="636">
        <v>0</v>
      </c>
      <c r="P44" s="636">
        <v>0</v>
      </c>
      <c r="Q44" s="636">
        <v>0</v>
      </c>
      <c r="R44" s="636">
        <v>0</v>
      </c>
      <c r="S44" s="636">
        <v>0</v>
      </c>
      <c r="T44" s="636">
        <v>0</v>
      </c>
      <c r="U44" s="636">
        <v>0</v>
      </c>
      <c r="V44" s="636">
        <v>0</v>
      </c>
      <c r="W44" s="636">
        <v>0</v>
      </c>
      <c r="X44" s="636">
        <v>0</v>
      </c>
      <c r="Y44" s="636">
        <v>0</v>
      </c>
      <c r="Z44" s="636">
        <v>0</v>
      </c>
      <c r="AA44" s="636">
        <v>0</v>
      </c>
      <c r="AB44" s="636">
        <v>0</v>
      </c>
      <c r="AC44" s="636">
        <v>0</v>
      </c>
      <c r="AD44" s="636">
        <v>0</v>
      </c>
      <c r="AE44" s="636">
        <v>0</v>
      </c>
      <c r="AF44" s="636">
        <v>0</v>
      </c>
      <c r="AG44" s="636">
        <v>0</v>
      </c>
      <c r="AH44" s="636">
        <v>0</v>
      </c>
      <c r="AI44" s="636">
        <v>0</v>
      </c>
      <c r="AJ44" s="636">
        <v>0</v>
      </c>
      <c r="AK44" s="636">
        <v>0</v>
      </c>
      <c r="AL44" s="636">
        <v>0</v>
      </c>
      <c r="AM44" s="636">
        <v>0</v>
      </c>
      <c r="AN44" s="636">
        <v>0</v>
      </c>
      <c r="AO44" s="636">
        <v>0</v>
      </c>
      <c r="AP44" s="636">
        <v>0</v>
      </c>
      <c r="AQ44" s="636">
        <v>0</v>
      </c>
      <c r="AR44" s="636">
        <v>0</v>
      </c>
      <c r="AS44" s="636">
        <v>0</v>
      </c>
      <c r="AT44" s="636">
        <v>0</v>
      </c>
      <c r="AU44" s="636">
        <v>0</v>
      </c>
      <c r="AV44" s="636">
        <v>0</v>
      </c>
      <c r="AW44" s="636">
        <v>0</v>
      </c>
      <c r="AX44" s="636">
        <v>0</v>
      </c>
      <c r="AY44" s="636">
        <v>0</v>
      </c>
      <c r="AZ44" s="636">
        <v>0</v>
      </c>
      <c r="BA44" s="636">
        <v>0</v>
      </c>
      <c r="BB44" s="636">
        <v>0</v>
      </c>
      <c r="BC44" s="636">
        <v>0</v>
      </c>
      <c r="BD44" s="636">
        <v>0</v>
      </c>
      <c r="BE44" s="636">
        <v>0</v>
      </c>
      <c r="BF44" s="636">
        <v>0</v>
      </c>
      <c r="BG44" s="636">
        <v>0</v>
      </c>
      <c r="BH44" s="636">
        <v>0</v>
      </c>
      <c r="BI44" s="636">
        <v>0</v>
      </c>
      <c r="BJ44" s="636">
        <v>0</v>
      </c>
      <c r="BK44" s="636">
        <v>0</v>
      </c>
      <c r="BL44" s="636">
        <v>0</v>
      </c>
      <c r="BM44" s="636">
        <v>0</v>
      </c>
      <c r="BN44" s="636">
        <v>0</v>
      </c>
      <c r="BO44" s="636">
        <v>0</v>
      </c>
      <c r="BP44" s="636">
        <v>0</v>
      </c>
      <c r="BQ44" s="636">
        <v>0</v>
      </c>
      <c r="BR44" s="636">
        <v>0</v>
      </c>
      <c r="BS44" s="636">
        <v>0</v>
      </c>
      <c r="BT44" s="636">
        <v>0</v>
      </c>
      <c r="BU44" s="636">
        <v>0</v>
      </c>
      <c r="BV44" s="636">
        <v>0</v>
      </c>
      <c r="BW44" s="636">
        <v>0</v>
      </c>
      <c r="BX44" s="636">
        <v>0</v>
      </c>
      <c r="BY44" s="636">
        <v>0</v>
      </c>
      <c r="BZ44" s="636">
        <v>0</v>
      </c>
      <c r="CA44" s="636">
        <v>0</v>
      </c>
      <c r="CB44" s="636">
        <v>0</v>
      </c>
      <c r="CC44" s="636">
        <v>0</v>
      </c>
      <c r="CD44" s="636">
        <v>0</v>
      </c>
      <c r="CE44" s="636">
        <v>0</v>
      </c>
      <c r="CF44" s="636">
        <v>0</v>
      </c>
      <c r="CG44" s="636">
        <v>0</v>
      </c>
      <c r="CH44" s="636">
        <v>0</v>
      </c>
      <c r="CI44" s="636">
        <v>0</v>
      </c>
      <c r="CJ44" s="636">
        <v>0</v>
      </c>
      <c r="CK44" s="636">
        <v>0</v>
      </c>
      <c r="CL44" s="636">
        <v>0</v>
      </c>
      <c r="CM44" s="636">
        <v>0</v>
      </c>
      <c r="CN44" s="636">
        <v>0</v>
      </c>
      <c r="CO44" s="636">
        <v>0</v>
      </c>
      <c r="CP44" s="636">
        <v>0</v>
      </c>
      <c r="CQ44" s="636">
        <v>0</v>
      </c>
      <c r="CR44" s="636">
        <v>0</v>
      </c>
      <c r="CS44" s="636">
        <v>0</v>
      </c>
      <c r="CT44" s="636">
        <v>0</v>
      </c>
      <c r="CU44" s="636">
        <v>0</v>
      </c>
      <c r="CV44" s="636">
        <v>0</v>
      </c>
      <c r="CW44" s="636">
        <v>0</v>
      </c>
      <c r="CX44" s="636">
        <v>0</v>
      </c>
      <c r="CY44" s="636">
        <v>0</v>
      </c>
      <c r="CZ44" s="636">
        <v>0</v>
      </c>
      <c r="DA44" s="636">
        <v>0</v>
      </c>
      <c r="DB44" s="636">
        <v>0</v>
      </c>
      <c r="DC44" s="636">
        <v>0</v>
      </c>
      <c r="DD44" s="636">
        <v>0</v>
      </c>
      <c r="DE44" s="636">
        <v>0</v>
      </c>
      <c r="DF44" s="636">
        <v>0</v>
      </c>
      <c r="DG44" s="636">
        <v>0</v>
      </c>
      <c r="DH44" s="636">
        <v>0</v>
      </c>
      <c r="DI44" s="636">
        <v>0</v>
      </c>
      <c r="DJ44" s="636">
        <v>0</v>
      </c>
      <c r="DK44" s="636">
        <v>0</v>
      </c>
      <c r="DL44" s="636">
        <v>0</v>
      </c>
      <c r="DM44" s="636">
        <v>0</v>
      </c>
      <c r="DN44" s="636">
        <v>0</v>
      </c>
      <c r="DO44" s="636">
        <v>0</v>
      </c>
      <c r="DP44" s="636">
        <v>0</v>
      </c>
      <c r="DQ44" s="636">
        <v>0</v>
      </c>
      <c r="DR44" s="636">
        <v>0</v>
      </c>
      <c r="DS44" s="636">
        <v>0</v>
      </c>
      <c r="DT44" s="636">
        <v>0</v>
      </c>
      <c r="DU44" s="636">
        <v>0</v>
      </c>
      <c r="DV44" s="636">
        <v>0</v>
      </c>
      <c r="DW44" s="636">
        <v>0</v>
      </c>
      <c r="DX44" s="636">
        <v>0</v>
      </c>
      <c r="DY44" s="636">
        <v>0</v>
      </c>
      <c r="DZ44" s="636">
        <v>0</v>
      </c>
      <c r="EA44" s="636">
        <v>0</v>
      </c>
      <c r="EB44" s="636">
        <v>0</v>
      </c>
      <c r="EC44" s="636">
        <v>0</v>
      </c>
      <c r="ED44" s="636">
        <v>0</v>
      </c>
      <c r="EE44" s="636">
        <v>0</v>
      </c>
      <c r="EF44" s="636">
        <v>0</v>
      </c>
      <c r="EG44" s="636">
        <v>0</v>
      </c>
      <c r="EH44" s="636">
        <v>0</v>
      </c>
      <c r="EI44" s="636">
        <v>0</v>
      </c>
      <c r="EJ44" s="636">
        <v>0</v>
      </c>
      <c r="EK44" s="636">
        <v>0</v>
      </c>
      <c r="EL44" s="636">
        <v>0</v>
      </c>
      <c r="EM44" s="636">
        <v>0</v>
      </c>
      <c r="EN44" s="636">
        <v>0</v>
      </c>
      <c r="EO44" s="636">
        <v>0</v>
      </c>
      <c r="EP44" s="636">
        <v>0</v>
      </c>
      <c r="EQ44" s="636">
        <v>0</v>
      </c>
      <c r="ER44" s="636">
        <v>0</v>
      </c>
      <c r="ES44" s="636">
        <v>0</v>
      </c>
      <c r="ET44" s="636">
        <v>0</v>
      </c>
      <c r="EU44" s="636">
        <v>0</v>
      </c>
      <c r="EV44" s="636">
        <v>0</v>
      </c>
      <c r="EW44" s="636">
        <v>105741</v>
      </c>
      <c r="EX44" s="636">
        <v>0</v>
      </c>
      <c r="EY44" s="636">
        <v>0</v>
      </c>
      <c r="EZ44" s="636">
        <v>0</v>
      </c>
      <c r="FA44" s="636">
        <v>0</v>
      </c>
      <c r="FB44" s="636">
        <v>0</v>
      </c>
      <c r="FC44" s="636">
        <v>0</v>
      </c>
      <c r="FD44" s="636">
        <v>0</v>
      </c>
      <c r="FE44" s="636">
        <v>0</v>
      </c>
      <c r="FF44" s="636">
        <v>0</v>
      </c>
      <c r="FG44" s="636">
        <v>0</v>
      </c>
      <c r="FH44" s="636">
        <v>0</v>
      </c>
      <c r="FI44" s="636">
        <v>0</v>
      </c>
      <c r="FJ44" s="636">
        <v>0</v>
      </c>
      <c r="FK44" s="636">
        <v>0</v>
      </c>
      <c r="FL44" s="636">
        <v>0</v>
      </c>
      <c r="FM44" s="636">
        <v>0</v>
      </c>
      <c r="FN44" s="636">
        <v>0</v>
      </c>
      <c r="FO44" s="636">
        <v>0</v>
      </c>
      <c r="FP44" s="636">
        <v>0</v>
      </c>
      <c r="FQ44" s="636">
        <v>0</v>
      </c>
      <c r="FR44" s="636">
        <v>0</v>
      </c>
      <c r="FS44" s="636">
        <v>0</v>
      </c>
      <c r="FT44" s="636">
        <v>0</v>
      </c>
      <c r="FU44" s="636">
        <v>0</v>
      </c>
      <c r="FV44" s="636">
        <v>0</v>
      </c>
      <c r="FW44" s="636">
        <v>0</v>
      </c>
      <c r="FX44" s="636">
        <v>0</v>
      </c>
      <c r="FY44" s="636">
        <v>0</v>
      </c>
      <c r="FZ44" s="636">
        <v>0</v>
      </c>
      <c r="GA44" s="636">
        <v>0</v>
      </c>
      <c r="GB44" s="636">
        <v>0</v>
      </c>
      <c r="GC44" s="636">
        <v>0</v>
      </c>
      <c r="GD44" s="636">
        <v>0</v>
      </c>
      <c r="GE44" s="636">
        <v>0</v>
      </c>
      <c r="GF44" s="636">
        <v>0</v>
      </c>
      <c r="GG44" s="636">
        <v>0</v>
      </c>
      <c r="GH44" s="636">
        <v>0</v>
      </c>
      <c r="GI44" s="636">
        <v>0</v>
      </c>
      <c r="GJ44" s="636">
        <v>0</v>
      </c>
      <c r="GK44" s="636">
        <v>0</v>
      </c>
      <c r="GL44" s="636">
        <v>0</v>
      </c>
      <c r="GM44" s="636">
        <v>0</v>
      </c>
      <c r="GN44" s="636">
        <v>0</v>
      </c>
      <c r="GO44" s="636">
        <v>0</v>
      </c>
      <c r="GP44" s="636">
        <v>0</v>
      </c>
      <c r="GQ44" s="636">
        <v>0</v>
      </c>
      <c r="GR44" s="636">
        <v>0</v>
      </c>
      <c r="GS44" s="636">
        <v>0</v>
      </c>
      <c r="GT44" s="636">
        <v>0</v>
      </c>
      <c r="GU44" s="636">
        <v>0</v>
      </c>
      <c r="GV44" s="636">
        <v>0</v>
      </c>
      <c r="GW44" s="636">
        <v>0</v>
      </c>
      <c r="GX44" s="636">
        <v>0</v>
      </c>
      <c r="GY44" s="636">
        <v>0</v>
      </c>
      <c r="GZ44" s="636">
        <v>0</v>
      </c>
      <c r="HA44" s="636">
        <v>0</v>
      </c>
      <c r="HB44" s="636">
        <v>0</v>
      </c>
      <c r="HC44" s="636">
        <v>0</v>
      </c>
      <c r="HD44" s="636">
        <v>0</v>
      </c>
      <c r="HE44" s="636">
        <v>0</v>
      </c>
      <c r="HF44" s="636">
        <v>0</v>
      </c>
      <c r="HG44" s="636">
        <v>0</v>
      </c>
      <c r="HH44" s="636">
        <v>0</v>
      </c>
      <c r="HI44" s="636">
        <v>0</v>
      </c>
      <c r="HJ44" s="636">
        <v>0</v>
      </c>
      <c r="HK44" s="636">
        <v>0</v>
      </c>
      <c r="HL44" s="636">
        <v>0</v>
      </c>
      <c r="HM44" s="636">
        <v>0</v>
      </c>
      <c r="HN44" s="636">
        <v>0</v>
      </c>
      <c r="HO44" s="636">
        <v>0</v>
      </c>
      <c r="HP44" s="636">
        <v>0</v>
      </c>
      <c r="HQ44" s="636">
        <v>0</v>
      </c>
      <c r="HR44" s="636">
        <v>0</v>
      </c>
      <c r="HS44" s="636">
        <v>0</v>
      </c>
      <c r="HT44" s="636">
        <v>0</v>
      </c>
      <c r="HU44" s="636">
        <v>0</v>
      </c>
      <c r="HV44" s="636">
        <v>0</v>
      </c>
      <c r="HW44" s="636">
        <v>0</v>
      </c>
      <c r="HX44" s="636">
        <v>0</v>
      </c>
      <c r="HY44" s="636">
        <v>0</v>
      </c>
      <c r="HZ44" s="636">
        <v>0</v>
      </c>
      <c r="IA44" s="636">
        <v>0</v>
      </c>
      <c r="IB44" s="636">
        <v>0</v>
      </c>
      <c r="IC44" s="636">
        <v>0</v>
      </c>
      <c r="ID44" s="636">
        <v>0</v>
      </c>
      <c r="IE44" s="636">
        <v>0</v>
      </c>
      <c r="IF44" s="636">
        <v>0</v>
      </c>
      <c r="IG44" s="636">
        <v>0</v>
      </c>
      <c r="IH44" s="636">
        <v>0</v>
      </c>
      <c r="II44" s="636">
        <v>0</v>
      </c>
      <c r="IJ44" s="636">
        <v>0</v>
      </c>
      <c r="IK44" s="636">
        <v>0</v>
      </c>
      <c r="IL44" s="636">
        <v>0</v>
      </c>
      <c r="IM44" s="636">
        <v>0</v>
      </c>
      <c r="IN44" s="636">
        <v>0</v>
      </c>
      <c r="IO44" s="636">
        <v>0</v>
      </c>
      <c r="IP44" s="636">
        <v>0</v>
      </c>
      <c r="IQ44" s="636">
        <v>0</v>
      </c>
      <c r="IR44" s="636">
        <v>0</v>
      </c>
      <c r="IS44" s="636">
        <v>0</v>
      </c>
      <c r="IT44" s="636">
        <v>0</v>
      </c>
      <c r="IU44" s="636">
        <v>0</v>
      </c>
      <c r="IV44" s="636">
        <v>0</v>
      </c>
      <c r="IW44" s="636">
        <v>0</v>
      </c>
      <c r="IX44" s="636">
        <v>0</v>
      </c>
      <c r="IY44" s="636">
        <v>0</v>
      </c>
      <c r="IZ44" s="636">
        <v>0</v>
      </c>
      <c r="JA44" s="636">
        <v>0</v>
      </c>
      <c r="JB44" s="636">
        <v>0</v>
      </c>
      <c r="JC44" s="636">
        <v>0</v>
      </c>
      <c r="JD44" s="636">
        <v>0</v>
      </c>
      <c r="JE44" s="636">
        <v>0</v>
      </c>
      <c r="JF44" s="636">
        <v>0</v>
      </c>
      <c r="JG44" s="636">
        <v>0</v>
      </c>
      <c r="JH44" s="636">
        <v>0</v>
      </c>
      <c r="JI44" s="636">
        <v>0</v>
      </c>
      <c r="JJ44" s="636">
        <v>0</v>
      </c>
      <c r="JK44" s="636">
        <v>0</v>
      </c>
      <c r="JL44" s="636">
        <v>0</v>
      </c>
      <c r="JM44" s="636">
        <v>0</v>
      </c>
      <c r="JN44" s="636">
        <v>0</v>
      </c>
      <c r="JO44" s="636">
        <v>0</v>
      </c>
      <c r="JP44" s="636">
        <v>0</v>
      </c>
      <c r="JQ44" s="636">
        <v>0</v>
      </c>
      <c r="JR44" s="636">
        <v>0</v>
      </c>
      <c r="JS44" s="636">
        <v>0</v>
      </c>
      <c r="JT44" s="636">
        <v>0</v>
      </c>
      <c r="JU44" s="636">
        <v>0</v>
      </c>
      <c r="JV44" s="636">
        <v>0</v>
      </c>
      <c r="JW44" s="636">
        <v>0</v>
      </c>
      <c r="JX44" s="636">
        <v>0</v>
      </c>
      <c r="JY44" s="636">
        <v>0</v>
      </c>
      <c r="JZ44" s="636">
        <v>0</v>
      </c>
      <c r="KA44" s="636">
        <v>0</v>
      </c>
      <c r="KB44" s="636">
        <v>0</v>
      </c>
      <c r="KC44" s="636">
        <v>0</v>
      </c>
      <c r="KD44" s="636">
        <v>0</v>
      </c>
      <c r="KE44" s="636">
        <v>0</v>
      </c>
      <c r="KF44" s="636">
        <v>0</v>
      </c>
      <c r="KG44" s="636">
        <v>0</v>
      </c>
      <c r="KH44" s="636">
        <v>0</v>
      </c>
      <c r="KI44" s="636">
        <v>0</v>
      </c>
      <c r="KJ44" s="636">
        <v>0</v>
      </c>
      <c r="KK44" s="636">
        <v>0</v>
      </c>
    </row>
    <row r="45" spans="1:297" ht="16.5">
      <c r="A45" s="629"/>
      <c r="B45" s="629"/>
      <c r="C45" s="636"/>
      <c r="D45" s="415">
        <f t="shared" si="0"/>
        <v>0</v>
      </c>
      <c r="E45" s="415">
        <f t="shared" si="1"/>
        <v>0</v>
      </c>
      <c r="F45" s="636"/>
      <c r="G45" s="636"/>
      <c r="H45" s="636"/>
      <c r="I45" s="636"/>
      <c r="J45" s="636"/>
      <c r="K45" s="636"/>
      <c r="L45" s="636"/>
      <c r="M45" s="636"/>
      <c r="N45" s="636"/>
      <c r="O45" s="636"/>
      <c r="P45" s="636"/>
      <c r="Q45" s="636"/>
      <c r="R45" s="636"/>
      <c r="S45" s="636"/>
      <c r="T45" s="636"/>
      <c r="U45" s="636"/>
      <c r="V45" s="636"/>
      <c r="W45" s="636"/>
      <c r="X45" s="636"/>
      <c r="Y45" s="636"/>
      <c r="Z45" s="636"/>
      <c r="AA45" s="636"/>
      <c r="AB45" s="636"/>
      <c r="AC45" s="636"/>
      <c r="AD45" s="636"/>
      <c r="AE45" s="636"/>
      <c r="AF45" s="636"/>
      <c r="AG45" s="636"/>
      <c r="AH45" s="636"/>
      <c r="AI45" s="636"/>
      <c r="AJ45" s="636"/>
      <c r="AK45" s="636"/>
      <c r="AL45" s="636"/>
      <c r="AM45" s="636"/>
      <c r="AN45" s="636"/>
      <c r="AO45" s="636"/>
      <c r="AP45" s="636"/>
      <c r="AQ45" s="636"/>
      <c r="AR45" s="636"/>
      <c r="AS45" s="636"/>
      <c r="AT45" s="636"/>
      <c r="AU45" s="636"/>
      <c r="AV45" s="636"/>
      <c r="AW45" s="636"/>
      <c r="AX45" s="636"/>
      <c r="AY45" s="636"/>
      <c r="AZ45" s="636"/>
      <c r="BA45" s="636"/>
      <c r="BB45" s="636"/>
      <c r="BC45" s="636"/>
      <c r="BD45" s="636"/>
      <c r="BE45" s="636"/>
      <c r="BF45" s="636"/>
      <c r="BG45" s="636"/>
      <c r="BH45" s="636"/>
      <c r="BI45" s="636"/>
      <c r="BJ45" s="636"/>
      <c r="BK45" s="636"/>
      <c r="BL45" s="636"/>
      <c r="BM45" s="636"/>
      <c r="BN45" s="636"/>
      <c r="BO45" s="636"/>
      <c r="BP45" s="636"/>
      <c r="BQ45" s="636"/>
      <c r="BR45" s="636"/>
      <c r="BS45" s="636"/>
      <c r="BT45" s="636"/>
      <c r="BU45" s="636"/>
      <c r="BV45" s="636"/>
      <c r="BW45" s="636"/>
      <c r="BX45" s="636"/>
      <c r="BY45" s="636"/>
      <c r="BZ45" s="636"/>
      <c r="CA45" s="636"/>
      <c r="CB45" s="636"/>
      <c r="CC45" s="636"/>
      <c r="CD45" s="636"/>
      <c r="CE45" s="636"/>
      <c r="CF45" s="636"/>
      <c r="CG45" s="636"/>
      <c r="CH45" s="636"/>
      <c r="CI45" s="636"/>
      <c r="CJ45" s="636"/>
      <c r="CK45" s="636"/>
      <c r="CL45" s="636"/>
      <c r="CM45" s="636"/>
      <c r="CN45" s="636"/>
      <c r="CO45" s="636"/>
      <c r="CP45" s="636"/>
      <c r="CQ45" s="636"/>
      <c r="CR45" s="636"/>
      <c r="CS45" s="636"/>
      <c r="CT45" s="636"/>
      <c r="CU45" s="636"/>
      <c r="CV45" s="636"/>
      <c r="CW45" s="636"/>
      <c r="CX45" s="636"/>
      <c r="CY45" s="636"/>
      <c r="CZ45" s="636"/>
      <c r="DA45" s="636"/>
      <c r="DB45" s="636"/>
      <c r="DC45" s="636"/>
      <c r="DD45" s="636"/>
      <c r="DE45" s="636"/>
      <c r="DF45" s="636"/>
      <c r="DG45" s="636"/>
      <c r="DH45" s="636"/>
      <c r="DI45" s="636"/>
      <c r="DJ45" s="636"/>
      <c r="DK45" s="636"/>
      <c r="DL45" s="636"/>
      <c r="DM45" s="636"/>
      <c r="DN45" s="636"/>
      <c r="DO45" s="636"/>
      <c r="DP45" s="636"/>
      <c r="DQ45" s="636"/>
      <c r="DR45" s="636"/>
      <c r="DS45" s="636"/>
      <c r="DT45" s="636"/>
      <c r="DU45" s="636"/>
      <c r="DV45" s="636"/>
      <c r="DW45" s="636"/>
      <c r="DX45" s="636"/>
      <c r="DY45" s="636"/>
      <c r="DZ45" s="636"/>
      <c r="EA45" s="636"/>
      <c r="EB45" s="636"/>
      <c r="EC45" s="636"/>
      <c r="ED45" s="636"/>
      <c r="EE45" s="636"/>
      <c r="EF45" s="636"/>
      <c r="EG45" s="636"/>
      <c r="EH45" s="636"/>
      <c r="EI45" s="636"/>
      <c r="EJ45" s="636"/>
      <c r="EK45" s="636"/>
      <c r="EL45" s="636"/>
      <c r="EM45" s="636"/>
      <c r="EN45" s="636"/>
      <c r="EO45" s="636"/>
      <c r="EP45" s="636"/>
      <c r="EQ45" s="636"/>
      <c r="ER45" s="636"/>
      <c r="ES45" s="636"/>
      <c r="ET45" s="636"/>
      <c r="EU45" s="636"/>
      <c r="EV45" s="636"/>
      <c r="EW45" s="636"/>
      <c r="EX45" s="636"/>
      <c r="EY45" s="636"/>
      <c r="EZ45" s="636"/>
      <c r="FA45" s="636"/>
      <c r="FB45" s="636"/>
      <c r="FC45" s="636"/>
      <c r="FD45" s="636"/>
      <c r="FE45" s="636"/>
      <c r="FF45" s="636"/>
      <c r="FG45" s="636"/>
      <c r="FH45" s="636"/>
      <c r="FI45" s="636"/>
      <c r="FJ45" s="636"/>
      <c r="FK45" s="636"/>
      <c r="FL45" s="636"/>
      <c r="FM45" s="636"/>
      <c r="FN45" s="636"/>
      <c r="FO45" s="636"/>
      <c r="FP45" s="636"/>
      <c r="FQ45" s="636"/>
      <c r="FR45" s="636"/>
      <c r="FS45" s="636"/>
      <c r="FT45" s="636"/>
      <c r="FU45" s="636"/>
      <c r="FV45" s="636"/>
      <c r="FW45" s="636"/>
      <c r="FX45" s="636"/>
      <c r="FY45" s="636"/>
      <c r="FZ45" s="636"/>
      <c r="GA45" s="636"/>
      <c r="GB45" s="636"/>
      <c r="GC45" s="636"/>
      <c r="GD45" s="636"/>
      <c r="GE45" s="636"/>
      <c r="GF45" s="636"/>
      <c r="GG45" s="636"/>
      <c r="GH45" s="636"/>
      <c r="GI45" s="636"/>
      <c r="GJ45" s="636"/>
      <c r="GK45" s="636"/>
      <c r="GL45" s="636"/>
      <c r="GM45" s="636"/>
      <c r="GN45" s="636"/>
      <c r="GO45" s="636"/>
      <c r="GP45" s="636"/>
      <c r="GQ45" s="636"/>
      <c r="GR45" s="636"/>
      <c r="GS45" s="636"/>
      <c r="GT45" s="636"/>
      <c r="GU45" s="636"/>
      <c r="GV45" s="636"/>
      <c r="GW45" s="636"/>
      <c r="GX45" s="636"/>
      <c r="GY45" s="636"/>
      <c r="GZ45" s="636"/>
      <c r="HA45" s="636"/>
      <c r="HB45" s="636"/>
      <c r="HC45" s="636"/>
      <c r="HD45" s="636"/>
      <c r="HE45" s="636"/>
      <c r="HF45" s="636"/>
      <c r="HG45" s="636"/>
      <c r="HH45" s="636"/>
      <c r="HI45" s="636"/>
      <c r="HJ45" s="636"/>
      <c r="HK45" s="636"/>
      <c r="HL45" s="636"/>
      <c r="HM45" s="636"/>
      <c r="HN45" s="636"/>
      <c r="HO45" s="636"/>
      <c r="HP45" s="636"/>
      <c r="HQ45" s="636"/>
      <c r="HR45" s="636"/>
      <c r="HS45" s="636"/>
      <c r="HT45" s="636"/>
      <c r="HU45" s="636"/>
      <c r="HV45" s="636"/>
      <c r="HW45" s="636"/>
      <c r="HX45" s="636"/>
      <c r="HY45" s="636"/>
      <c r="HZ45" s="636"/>
      <c r="IA45" s="636"/>
      <c r="IB45" s="636"/>
      <c r="IC45" s="636"/>
      <c r="ID45" s="636"/>
      <c r="IE45" s="636"/>
      <c r="IF45" s="636"/>
      <c r="IG45" s="636"/>
      <c r="IH45" s="636"/>
      <c r="II45" s="636"/>
      <c r="IJ45" s="636"/>
      <c r="IK45" s="636"/>
      <c r="IL45" s="636"/>
      <c r="IM45" s="636"/>
      <c r="IN45" s="636"/>
      <c r="IO45" s="636"/>
      <c r="IP45" s="636"/>
      <c r="IQ45" s="636"/>
      <c r="IR45" s="636"/>
      <c r="IS45" s="636"/>
      <c r="IT45" s="636"/>
      <c r="IU45" s="636"/>
      <c r="IV45" s="636"/>
      <c r="IW45" s="636"/>
      <c r="IX45" s="636"/>
      <c r="IY45" s="636"/>
      <c r="IZ45" s="636"/>
      <c r="JA45" s="636"/>
      <c r="JB45" s="636"/>
      <c r="JC45" s="636"/>
      <c r="JD45" s="636"/>
      <c r="JE45" s="636"/>
      <c r="JF45" s="636"/>
      <c r="JG45" s="636"/>
      <c r="JH45" s="636"/>
      <c r="JI45" s="636"/>
      <c r="JJ45" s="636"/>
      <c r="JK45" s="636"/>
      <c r="JL45" s="636"/>
      <c r="JM45" s="636"/>
      <c r="JN45" s="636"/>
      <c r="JO45" s="636"/>
      <c r="JP45" s="636"/>
      <c r="JQ45" s="636"/>
      <c r="JR45" s="636"/>
      <c r="JS45" s="636"/>
      <c r="JT45" s="636"/>
      <c r="JU45" s="636"/>
      <c r="JV45" s="636"/>
      <c r="JW45" s="636"/>
      <c r="JX45" s="636"/>
      <c r="JY45" s="636"/>
      <c r="JZ45" s="636"/>
      <c r="KA45" s="636"/>
      <c r="KB45" s="636"/>
      <c r="KC45" s="636"/>
      <c r="KD45" s="636"/>
      <c r="KE45" s="636"/>
      <c r="KF45" s="636"/>
      <c r="KG45" s="636"/>
      <c r="KH45" s="636"/>
      <c r="KI45" s="636"/>
      <c r="KJ45" s="636"/>
      <c r="KK45" s="636"/>
    </row>
    <row r="46" spans="1:297" ht="18.75">
      <c r="A46" s="665" t="s">
        <v>648</v>
      </c>
      <c r="B46" s="634" t="s">
        <v>648</v>
      </c>
      <c r="C46" s="156">
        <v>69374511</v>
      </c>
      <c r="D46" s="415">
        <f t="shared" si="0"/>
        <v>0</v>
      </c>
      <c r="E46" s="415">
        <f t="shared" si="1"/>
        <v>5468592</v>
      </c>
      <c r="F46" s="636">
        <v>334229</v>
      </c>
      <c r="G46" s="636">
        <v>0</v>
      </c>
      <c r="H46" s="636">
        <v>492390</v>
      </c>
      <c r="I46" s="636">
        <v>0</v>
      </c>
      <c r="J46" s="636">
        <v>0</v>
      </c>
      <c r="K46" s="636">
        <v>0</v>
      </c>
      <c r="L46" s="636">
        <v>0</v>
      </c>
      <c r="M46" s="636">
        <v>0</v>
      </c>
      <c r="N46" s="636">
        <v>0</v>
      </c>
      <c r="O46" s="636">
        <v>307514</v>
      </c>
      <c r="P46" s="636">
        <v>0</v>
      </c>
      <c r="Q46" s="636">
        <v>0</v>
      </c>
      <c r="R46" s="636">
        <v>0</v>
      </c>
      <c r="S46" s="636">
        <v>212595</v>
      </c>
      <c r="T46" s="636">
        <v>762196</v>
      </c>
      <c r="U46" s="636">
        <v>689499</v>
      </c>
      <c r="V46" s="636">
        <v>0</v>
      </c>
      <c r="W46" s="636">
        <v>0</v>
      </c>
      <c r="X46" s="636">
        <v>407517</v>
      </c>
      <c r="Y46" s="636">
        <v>253258</v>
      </c>
      <c r="Z46" s="636">
        <v>104258</v>
      </c>
      <c r="AA46" s="636">
        <v>0</v>
      </c>
      <c r="AB46" s="636">
        <v>0</v>
      </c>
      <c r="AC46" s="636">
        <v>0</v>
      </c>
      <c r="AD46" s="636">
        <v>116138</v>
      </c>
      <c r="AE46" s="636">
        <v>0</v>
      </c>
      <c r="AF46" s="636">
        <v>5468592</v>
      </c>
      <c r="AG46" s="636">
        <v>1925408</v>
      </c>
      <c r="AH46" s="636">
        <v>0</v>
      </c>
      <c r="AI46" s="636">
        <v>0</v>
      </c>
      <c r="AJ46" s="636">
        <v>563550</v>
      </c>
      <c r="AK46" s="636">
        <v>32152</v>
      </c>
      <c r="AL46" s="636">
        <v>70510</v>
      </c>
      <c r="AM46" s="636">
        <v>537485</v>
      </c>
      <c r="AN46" s="636">
        <v>0</v>
      </c>
      <c r="AO46" s="636">
        <v>0</v>
      </c>
      <c r="AP46" s="636">
        <v>0</v>
      </c>
      <c r="AQ46" s="636">
        <v>314902</v>
      </c>
      <c r="AR46" s="636">
        <v>381985</v>
      </c>
      <c r="AS46" s="636">
        <v>122639</v>
      </c>
      <c r="AT46" s="636">
        <v>191790</v>
      </c>
      <c r="AU46" s="636">
        <v>530925</v>
      </c>
      <c r="AV46" s="636">
        <v>174887</v>
      </c>
      <c r="AW46" s="636">
        <v>252076</v>
      </c>
      <c r="AX46" s="636">
        <v>108336</v>
      </c>
      <c r="AY46" s="636">
        <v>0</v>
      </c>
      <c r="AZ46" s="636">
        <v>0</v>
      </c>
      <c r="BA46" s="636">
        <v>361653</v>
      </c>
      <c r="BB46" s="636">
        <v>0</v>
      </c>
      <c r="BC46" s="636">
        <v>1679361</v>
      </c>
      <c r="BD46" s="636">
        <v>74352</v>
      </c>
      <c r="BE46" s="636">
        <v>0</v>
      </c>
      <c r="BF46" s="636">
        <v>344040</v>
      </c>
      <c r="BG46" s="636">
        <v>154201</v>
      </c>
      <c r="BH46" s="636">
        <v>0</v>
      </c>
      <c r="BI46" s="636">
        <v>0</v>
      </c>
      <c r="BJ46" s="636">
        <v>1728653</v>
      </c>
      <c r="BK46" s="636">
        <v>0</v>
      </c>
      <c r="BL46" s="636">
        <v>305978</v>
      </c>
      <c r="BM46" s="636">
        <v>638907</v>
      </c>
      <c r="BN46" s="636">
        <v>574248</v>
      </c>
      <c r="BO46" s="636">
        <v>0</v>
      </c>
      <c r="BP46" s="636">
        <v>578799</v>
      </c>
      <c r="BQ46" s="636">
        <v>332161</v>
      </c>
      <c r="BR46" s="636">
        <v>0</v>
      </c>
      <c r="BS46" s="636">
        <v>0</v>
      </c>
      <c r="BT46" s="636">
        <v>0</v>
      </c>
      <c r="BU46" s="636">
        <v>0</v>
      </c>
      <c r="BV46" s="636">
        <v>221933</v>
      </c>
      <c r="BW46" s="636">
        <v>0</v>
      </c>
      <c r="BX46" s="636">
        <v>206862</v>
      </c>
      <c r="BY46" s="636">
        <v>167499</v>
      </c>
      <c r="BZ46" s="636">
        <v>0</v>
      </c>
      <c r="CA46" s="636">
        <v>73879</v>
      </c>
      <c r="CB46" s="636">
        <v>379739</v>
      </c>
      <c r="CC46" s="636">
        <v>0</v>
      </c>
      <c r="CD46" s="636">
        <v>243683</v>
      </c>
      <c r="CE46" s="636">
        <v>0</v>
      </c>
      <c r="CF46" s="636">
        <v>0</v>
      </c>
      <c r="CG46" s="636">
        <v>1136911</v>
      </c>
      <c r="CH46" s="636">
        <v>0</v>
      </c>
      <c r="CI46" s="636">
        <v>361003</v>
      </c>
      <c r="CJ46" s="636">
        <v>454741</v>
      </c>
      <c r="CK46" s="636">
        <v>348118</v>
      </c>
      <c r="CL46" s="636">
        <v>0</v>
      </c>
      <c r="CM46" s="636">
        <v>87532</v>
      </c>
      <c r="CN46" s="636">
        <v>594106</v>
      </c>
      <c r="CO46" s="636">
        <v>218978</v>
      </c>
      <c r="CP46" s="636">
        <v>608232</v>
      </c>
      <c r="CQ46" s="636">
        <v>240787</v>
      </c>
      <c r="CR46" s="636">
        <v>0</v>
      </c>
      <c r="CS46" s="636">
        <v>102131</v>
      </c>
      <c r="CT46" s="636">
        <v>745056</v>
      </c>
      <c r="CU46" s="636">
        <v>138124</v>
      </c>
      <c r="CV46" s="636">
        <v>0</v>
      </c>
      <c r="CW46" s="636">
        <v>0</v>
      </c>
      <c r="CX46" s="636">
        <v>0</v>
      </c>
      <c r="CY46" s="636">
        <v>0</v>
      </c>
      <c r="CZ46" s="636">
        <v>751676</v>
      </c>
      <c r="DA46" s="636">
        <v>1018764</v>
      </c>
      <c r="DB46" s="636">
        <v>168858</v>
      </c>
      <c r="DC46" s="636">
        <v>242146</v>
      </c>
      <c r="DD46" s="636">
        <v>0</v>
      </c>
      <c r="DE46" s="636">
        <v>0</v>
      </c>
      <c r="DF46" s="636">
        <v>1657552</v>
      </c>
      <c r="DG46" s="636">
        <v>0</v>
      </c>
      <c r="DH46" s="636">
        <v>0</v>
      </c>
      <c r="DI46" s="636">
        <v>0</v>
      </c>
      <c r="DJ46" s="636">
        <v>0</v>
      </c>
      <c r="DK46" s="636">
        <v>0</v>
      </c>
      <c r="DL46" s="636">
        <v>0</v>
      </c>
      <c r="DM46" s="636">
        <v>0</v>
      </c>
      <c r="DN46" s="636">
        <v>0</v>
      </c>
      <c r="DO46" s="636">
        <v>302313</v>
      </c>
      <c r="DP46" s="636">
        <v>151718</v>
      </c>
      <c r="DQ46" s="636">
        <v>2173583</v>
      </c>
      <c r="DR46" s="636">
        <v>0</v>
      </c>
      <c r="DS46" s="636">
        <v>574543</v>
      </c>
      <c r="DT46" s="636">
        <v>321226</v>
      </c>
      <c r="DU46" s="636">
        <v>0</v>
      </c>
      <c r="DV46" s="636">
        <v>0</v>
      </c>
      <c r="DW46" s="636">
        <v>0</v>
      </c>
      <c r="DX46" s="636">
        <v>371228</v>
      </c>
      <c r="DY46" s="636">
        <v>284228</v>
      </c>
      <c r="DZ46" s="636">
        <v>0</v>
      </c>
      <c r="EA46" s="636">
        <v>0</v>
      </c>
      <c r="EB46" s="636">
        <v>0</v>
      </c>
      <c r="EC46" s="636">
        <v>0</v>
      </c>
      <c r="ED46" s="636">
        <v>234758</v>
      </c>
      <c r="EE46" s="636">
        <v>382517</v>
      </c>
      <c r="EF46" s="636">
        <v>152841</v>
      </c>
      <c r="EG46" s="636">
        <v>0</v>
      </c>
      <c r="EH46" s="636">
        <v>245692</v>
      </c>
      <c r="EI46" s="636">
        <v>120984</v>
      </c>
      <c r="EJ46" s="636">
        <v>414964</v>
      </c>
      <c r="EK46" s="636">
        <v>0</v>
      </c>
      <c r="EL46" s="636">
        <v>0</v>
      </c>
      <c r="EM46" s="636">
        <v>0</v>
      </c>
      <c r="EN46" s="636">
        <v>0</v>
      </c>
      <c r="EO46" s="636">
        <v>714145</v>
      </c>
      <c r="EP46" s="636">
        <v>356925</v>
      </c>
      <c r="EQ46" s="636">
        <v>190254</v>
      </c>
      <c r="ER46" s="636">
        <v>0</v>
      </c>
      <c r="ES46" s="636">
        <v>0</v>
      </c>
      <c r="ET46" s="636">
        <v>0</v>
      </c>
      <c r="EU46" s="636">
        <v>215609</v>
      </c>
      <c r="EV46" s="636">
        <v>0</v>
      </c>
      <c r="EW46" s="636">
        <v>831938</v>
      </c>
      <c r="EX46" s="636">
        <v>247643</v>
      </c>
      <c r="EY46" s="636">
        <v>0</v>
      </c>
      <c r="EZ46" s="636">
        <v>58571</v>
      </c>
      <c r="FA46" s="636">
        <v>443275</v>
      </c>
      <c r="FB46" s="636">
        <v>0</v>
      </c>
      <c r="FC46" s="636">
        <v>0</v>
      </c>
      <c r="FD46" s="636">
        <v>0</v>
      </c>
      <c r="FE46" s="636">
        <v>343508</v>
      </c>
      <c r="FF46" s="636">
        <v>243506</v>
      </c>
      <c r="FG46" s="636">
        <v>182215</v>
      </c>
      <c r="FH46" s="636">
        <v>319926</v>
      </c>
      <c r="FI46" s="636">
        <v>0</v>
      </c>
      <c r="FJ46" s="636">
        <v>0</v>
      </c>
      <c r="FK46" s="636">
        <v>1969558</v>
      </c>
      <c r="FL46" s="636">
        <v>0</v>
      </c>
      <c r="FM46" s="636">
        <v>176128</v>
      </c>
      <c r="FN46" s="636">
        <v>0</v>
      </c>
      <c r="FO46" s="636">
        <v>326605</v>
      </c>
      <c r="FP46" s="636">
        <v>0</v>
      </c>
      <c r="FQ46" s="636">
        <v>0</v>
      </c>
      <c r="FR46" s="636">
        <v>334761</v>
      </c>
      <c r="FS46" s="636">
        <v>0</v>
      </c>
      <c r="FT46" s="636">
        <v>2108097</v>
      </c>
      <c r="FU46" s="636">
        <v>0</v>
      </c>
      <c r="FV46" s="636">
        <v>274417</v>
      </c>
      <c r="FW46" s="636">
        <v>0</v>
      </c>
      <c r="FX46" s="636">
        <v>184402</v>
      </c>
      <c r="FY46" s="636">
        <v>0</v>
      </c>
      <c r="FZ46" s="636">
        <v>0</v>
      </c>
      <c r="GA46" s="636">
        <v>0</v>
      </c>
      <c r="GB46" s="636">
        <v>0</v>
      </c>
      <c r="GC46" s="636">
        <v>614674</v>
      </c>
      <c r="GD46" s="636">
        <v>173054</v>
      </c>
      <c r="GE46" s="636">
        <v>549838</v>
      </c>
      <c r="GF46" s="636">
        <v>278731</v>
      </c>
      <c r="GG46" s="636">
        <v>251544</v>
      </c>
      <c r="GH46" s="636">
        <v>0</v>
      </c>
      <c r="GI46" s="636">
        <v>0</v>
      </c>
      <c r="GJ46" s="636">
        <v>0</v>
      </c>
      <c r="GK46" s="636">
        <v>753390</v>
      </c>
      <c r="GL46" s="636">
        <v>0</v>
      </c>
      <c r="GM46" s="636">
        <v>150773</v>
      </c>
      <c r="GN46" s="636">
        <v>290375</v>
      </c>
      <c r="GO46" s="636">
        <v>0</v>
      </c>
      <c r="GP46" s="636">
        <v>0</v>
      </c>
      <c r="GQ46" s="636">
        <v>137652</v>
      </c>
      <c r="GR46" s="636">
        <v>104790</v>
      </c>
      <c r="GS46" s="636">
        <v>0</v>
      </c>
      <c r="GT46" s="636">
        <v>0</v>
      </c>
      <c r="GU46" s="636">
        <v>0</v>
      </c>
      <c r="GV46" s="636">
        <v>0</v>
      </c>
      <c r="GW46" s="636">
        <v>0</v>
      </c>
      <c r="GX46" s="636">
        <v>0</v>
      </c>
      <c r="GY46" s="636">
        <v>262123</v>
      </c>
      <c r="GZ46" s="636">
        <v>682702</v>
      </c>
      <c r="HA46" s="636">
        <v>371819</v>
      </c>
      <c r="HB46" s="636">
        <v>448771</v>
      </c>
      <c r="HC46" s="636">
        <v>0</v>
      </c>
      <c r="HD46" s="636">
        <v>170454</v>
      </c>
      <c r="HE46" s="636">
        <v>513194</v>
      </c>
      <c r="HF46" s="636">
        <v>0</v>
      </c>
      <c r="HG46" s="636">
        <v>0</v>
      </c>
      <c r="HH46" s="636">
        <v>0</v>
      </c>
      <c r="HI46" s="636">
        <v>0</v>
      </c>
      <c r="HJ46" s="636">
        <v>391500</v>
      </c>
      <c r="HK46" s="636">
        <v>0</v>
      </c>
      <c r="HL46" s="636">
        <v>0</v>
      </c>
      <c r="HM46" s="636">
        <v>108986</v>
      </c>
      <c r="HN46" s="636">
        <v>88300</v>
      </c>
      <c r="HO46" s="636">
        <v>0</v>
      </c>
      <c r="HP46" s="636">
        <v>0</v>
      </c>
      <c r="HQ46" s="636">
        <v>636956</v>
      </c>
      <c r="HR46" s="636">
        <v>366086</v>
      </c>
      <c r="HS46" s="636">
        <v>116197</v>
      </c>
      <c r="HT46" s="636">
        <v>658588</v>
      </c>
      <c r="HU46" s="636">
        <v>0</v>
      </c>
      <c r="HV46" s="636">
        <v>182747</v>
      </c>
      <c r="HW46" s="636">
        <v>0</v>
      </c>
      <c r="HX46" s="636">
        <v>0</v>
      </c>
      <c r="HY46" s="636">
        <v>1168059</v>
      </c>
      <c r="HZ46" s="636">
        <v>0</v>
      </c>
      <c r="IA46" s="636">
        <v>0</v>
      </c>
      <c r="IB46" s="636">
        <v>196046</v>
      </c>
      <c r="IC46" s="636">
        <v>331333</v>
      </c>
      <c r="ID46" s="636">
        <v>0</v>
      </c>
      <c r="IE46" s="636">
        <v>438901</v>
      </c>
      <c r="IF46" s="636">
        <v>0</v>
      </c>
      <c r="IG46" s="636">
        <v>0</v>
      </c>
      <c r="IH46" s="636">
        <v>0</v>
      </c>
      <c r="II46" s="636">
        <v>170277</v>
      </c>
      <c r="IJ46" s="636">
        <v>114720</v>
      </c>
      <c r="IK46" s="636">
        <v>697242</v>
      </c>
      <c r="IL46" s="636">
        <v>433345</v>
      </c>
      <c r="IM46" s="636">
        <v>270930</v>
      </c>
      <c r="IN46" s="636">
        <v>594757</v>
      </c>
      <c r="IO46" s="636">
        <v>0</v>
      </c>
      <c r="IP46" s="636">
        <v>127959</v>
      </c>
      <c r="IQ46" s="636">
        <v>103785</v>
      </c>
      <c r="IR46" s="636">
        <v>807233</v>
      </c>
      <c r="IS46" s="636">
        <v>0</v>
      </c>
      <c r="IT46" s="636">
        <v>0</v>
      </c>
      <c r="IU46" s="636">
        <v>158397</v>
      </c>
      <c r="IV46" s="636">
        <v>0</v>
      </c>
      <c r="IW46" s="636">
        <v>0</v>
      </c>
      <c r="IX46" s="636">
        <v>1956024</v>
      </c>
      <c r="IY46" s="636">
        <v>0</v>
      </c>
      <c r="IZ46" s="636">
        <v>0</v>
      </c>
      <c r="JA46" s="636">
        <v>0</v>
      </c>
      <c r="JB46" s="636">
        <v>106268</v>
      </c>
      <c r="JC46" s="636">
        <v>0</v>
      </c>
      <c r="JD46" s="636">
        <v>0</v>
      </c>
      <c r="JE46" s="636">
        <v>308106</v>
      </c>
      <c r="JF46" s="636">
        <v>1186617</v>
      </c>
      <c r="JG46" s="636">
        <v>0</v>
      </c>
      <c r="JH46" s="636">
        <v>0</v>
      </c>
      <c r="JI46" s="636">
        <v>484647</v>
      </c>
      <c r="JJ46" s="636">
        <v>0</v>
      </c>
      <c r="JK46" s="636">
        <v>0</v>
      </c>
      <c r="JL46" s="636">
        <v>0</v>
      </c>
      <c r="JM46" s="636">
        <v>0</v>
      </c>
      <c r="JN46" s="636">
        <v>17495</v>
      </c>
      <c r="JO46" s="636">
        <v>0</v>
      </c>
      <c r="JP46" s="636">
        <v>240137</v>
      </c>
      <c r="JQ46" s="636">
        <v>0</v>
      </c>
      <c r="JR46" s="636">
        <v>1307247</v>
      </c>
      <c r="JS46" s="636">
        <v>1306419</v>
      </c>
      <c r="JT46" s="636">
        <v>607346</v>
      </c>
      <c r="JU46" s="636">
        <v>0</v>
      </c>
      <c r="JV46" s="636">
        <v>0</v>
      </c>
      <c r="JW46" s="636">
        <v>0</v>
      </c>
      <c r="JX46" s="636">
        <v>243269</v>
      </c>
      <c r="JY46" s="636">
        <v>79730</v>
      </c>
      <c r="JZ46" s="636">
        <v>0</v>
      </c>
      <c r="KA46" s="636">
        <v>0</v>
      </c>
      <c r="KB46" s="636">
        <v>0</v>
      </c>
      <c r="KC46" s="636">
        <v>0</v>
      </c>
      <c r="KD46" s="636">
        <v>154496</v>
      </c>
      <c r="KE46" s="636">
        <v>227607</v>
      </c>
      <c r="KF46" s="636">
        <v>234995</v>
      </c>
      <c r="KG46" s="636">
        <v>416678</v>
      </c>
      <c r="KH46" s="636">
        <v>0</v>
      </c>
      <c r="KI46" s="636">
        <v>33630</v>
      </c>
      <c r="KJ46" s="636">
        <v>0</v>
      </c>
      <c r="KK46" s="636">
        <v>0</v>
      </c>
    </row>
    <row r="47" spans="1:297" ht="16.5">
      <c r="A47" s="666"/>
      <c r="B47" s="634" t="s">
        <v>680</v>
      </c>
      <c r="C47" s="156">
        <v>1819139</v>
      </c>
      <c r="D47" s="415">
        <f t="shared" si="0"/>
        <v>0</v>
      </c>
      <c r="E47" s="415">
        <f t="shared" si="1"/>
        <v>193589</v>
      </c>
      <c r="F47" s="636">
        <v>0</v>
      </c>
      <c r="G47" s="636">
        <v>0</v>
      </c>
      <c r="H47" s="636">
        <v>0</v>
      </c>
      <c r="I47" s="636">
        <v>0</v>
      </c>
      <c r="J47" s="636">
        <v>0</v>
      </c>
      <c r="K47" s="636">
        <v>0</v>
      </c>
      <c r="L47" s="636">
        <v>0</v>
      </c>
      <c r="M47" s="636">
        <v>0</v>
      </c>
      <c r="N47" s="636">
        <v>0</v>
      </c>
      <c r="O47" s="636">
        <v>0</v>
      </c>
      <c r="P47" s="636">
        <v>0</v>
      </c>
      <c r="Q47" s="636">
        <v>0</v>
      </c>
      <c r="R47" s="636">
        <v>0</v>
      </c>
      <c r="S47" s="636">
        <v>0</v>
      </c>
      <c r="T47" s="636">
        <v>10058</v>
      </c>
      <c r="U47" s="636">
        <v>0</v>
      </c>
      <c r="V47" s="636">
        <v>0</v>
      </c>
      <c r="W47" s="636">
        <v>0</v>
      </c>
      <c r="X47" s="636">
        <v>0</v>
      </c>
      <c r="Y47" s="636">
        <v>0</v>
      </c>
      <c r="Z47" s="636">
        <v>0</v>
      </c>
      <c r="AA47" s="636">
        <v>0</v>
      </c>
      <c r="AB47" s="636">
        <v>0</v>
      </c>
      <c r="AC47" s="636">
        <v>0</v>
      </c>
      <c r="AD47" s="636">
        <v>0</v>
      </c>
      <c r="AE47" s="636">
        <v>0</v>
      </c>
      <c r="AF47" s="636">
        <v>157817</v>
      </c>
      <c r="AG47" s="636">
        <v>193589</v>
      </c>
      <c r="AH47" s="636">
        <v>0</v>
      </c>
      <c r="AI47" s="636">
        <v>0</v>
      </c>
      <c r="AJ47" s="636">
        <v>0</v>
      </c>
      <c r="AK47" s="636">
        <v>0</v>
      </c>
      <c r="AL47" s="636">
        <v>0</v>
      </c>
      <c r="AM47" s="636">
        <v>61592</v>
      </c>
      <c r="AN47" s="636">
        <v>0</v>
      </c>
      <c r="AO47" s="636">
        <v>0</v>
      </c>
      <c r="AP47" s="636">
        <v>0</v>
      </c>
      <c r="AQ47" s="636">
        <v>0</v>
      </c>
      <c r="AR47" s="636">
        <v>74242</v>
      </c>
      <c r="AS47" s="636">
        <v>0</v>
      </c>
      <c r="AT47" s="636">
        <v>0</v>
      </c>
      <c r="AU47" s="636">
        <v>0</v>
      </c>
      <c r="AV47" s="636">
        <v>0</v>
      </c>
      <c r="AW47" s="636">
        <v>0</v>
      </c>
      <c r="AX47" s="636">
        <v>0</v>
      </c>
      <c r="AY47" s="636">
        <v>0</v>
      </c>
      <c r="AZ47" s="636">
        <v>0</v>
      </c>
      <c r="BA47" s="636">
        <v>0</v>
      </c>
      <c r="BB47" s="636">
        <v>0</v>
      </c>
      <c r="BC47" s="636">
        <v>55785</v>
      </c>
      <c r="BD47" s="636">
        <v>0</v>
      </c>
      <c r="BE47" s="636">
        <v>0</v>
      </c>
      <c r="BF47" s="636">
        <v>0</v>
      </c>
      <c r="BG47" s="636">
        <v>0</v>
      </c>
      <c r="BH47" s="636">
        <v>0</v>
      </c>
      <c r="BI47" s="636">
        <v>0</v>
      </c>
      <c r="BJ47" s="636">
        <v>48320</v>
      </c>
      <c r="BK47" s="636">
        <v>0</v>
      </c>
      <c r="BL47" s="636">
        <v>21153</v>
      </c>
      <c r="BM47" s="636">
        <v>0</v>
      </c>
      <c r="BN47" s="636">
        <v>0</v>
      </c>
      <c r="BO47" s="636">
        <v>0</v>
      </c>
      <c r="BP47" s="636">
        <v>72687</v>
      </c>
      <c r="BQ47" s="636">
        <v>0</v>
      </c>
      <c r="BR47" s="636">
        <v>0</v>
      </c>
      <c r="BS47" s="636">
        <v>0</v>
      </c>
      <c r="BT47" s="636">
        <v>0</v>
      </c>
      <c r="BU47" s="636">
        <v>0</v>
      </c>
      <c r="BV47" s="636">
        <v>0</v>
      </c>
      <c r="BW47" s="636">
        <v>0</v>
      </c>
      <c r="BX47" s="636">
        <v>2177</v>
      </c>
      <c r="BY47" s="636">
        <v>0</v>
      </c>
      <c r="BZ47" s="636">
        <v>0</v>
      </c>
      <c r="CA47" s="636">
        <v>0</v>
      </c>
      <c r="CB47" s="636">
        <v>0</v>
      </c>
      <c r="CC47" s="636">
        <v>0</v>
      </c>
      <c r="CD47" s="636">
        <v>0</v>
      </c>
      <c r="CE47" s="636">
        <v>0</v>
      </c>
      <c r="CF47" s="636">
        <v>0</v>
      </c>
      <c r="CG47" s="636">
        <v>54852</v>
      </c>
      <c r="CH47" s="636">
        <v>0</v>
      </c>
      <c r="CI47" s="636">
        <v>0</v>
      </c>
      <c r="CJ47" s="636">
        <v>0</v>
      </c>
      <c r="CK47" s="636">
        <v>3007</v>
      </c>
      <c r="CL47" s="636">
        <v>0</v>
      </c>
      <c r="CM47" s="636">
        <v>0</v>
      </c>
      <c r="CN47" s="636">
        <v>30485</v>
      </c>
      <c r="CO47" s="636">
        <v>0</v>
      </c>
      <c r="CP47" s="636">
        <v>0</v>
      </c>
      <c r="CQ47" s="636">
        <v>0</v>
      </c>
      <c r="CR47" s="636">
        <v>0</v>
      </c>
      <c r="CS47" s="636">
        <v>0</v>
      </c>
      <c r="CT47" s="636">
        <v>3318</v>
      </c>
      <c r="CU47" s="636">
        <v>0</v>
      </c>
      <c r="CV47" s="636">
        <v>0</v>
      </c>
      <c r="CW47" s="636">
        <v>0</v>
      </c>
      <c r="CX47" s="636">
        <v>0</v>
      </c>
      <c r="CY47" s="636">
        <v>0</v>
      </c>
      <c r="CZ47" s="636">
        <v>0</v>
      </c>
      <c r="DA47" s="636">
        <v>6636</v>
      </c>
      <c r="DB47" s="636">
        <v>75175</v>
      </c>
      <c r="DC47" s="636">
        <v>21568</v>
      </c>
      <c r="DD47" s="636">
        <v>0</v>
      </c>
      <c r="DE47" s="636">
        <v>0</v>
      </c>
      <c r="DF47" s="636">
        <v>30485</v>
      </c>
      <c r="DG47" s="636">
        <v>0</v>
      </c>
      <c r="DH47" s="636">
        <v>0</v>
      </c>
      <c r="DI47" s="636">
        <v>0</v>
      </c>
      <c r="DJ47" s="636">
        <v>0</v>
      </c>
      <c r="DK47" s="636">
        <v>0</v>
      </c>
      <c r="DL47" s="636">
        <v>0</v>
      </c>
      <c r="DM47" s="636">
        <v>0</v>
      </c>
      <c r="DN47" s="636">
        <v>0</v>
      </c>
      <c r="DO47" s="636">
        <v>0</v>
      </c>
      <c r="DP47" s="636">
        <v>0</v>
      </c>
      <c r="DQ47" s="636">
        <v>0</v>
      </c>
      <c r="DR47" s="636">
        <v>0</v>
      </c>
      <c r="DS47" s="636">
        <v>7880</v>
      </c>
      <c r="DT47" s="636">
        <v>0</v>
      </c>
      <c r="DU47" s="636">
        <v>0</v>
      </c>
      <c r="DV47" s="636">
        <v>0</v>
      </c>
      <c r="DW47" s="636">
        <v>0</v>
      </c>
      <c r="DX47" s="636">
        <v>0</v>
      </c>
      <c r="DY47" s="636">
        <v>0</v>
      </c>
      <c r="DZ47" s="636">
        <v>0</v>
      </c>
      <c r="EA47" s="636">
        <v>0</v>
      </c>
      <c r="EB47" s="636">
        <v>0</v>
      </c>
      <c r="EC47" s="636">
        <v>0</v>
      </c>
      <c r="ED47" s="636">
        <v>0</v>
      </c>
      <c r="EE47" s="636">
        <v>0</v>
      </c>
      <c r="EF47" s="636">
        <v>0</v>
      </c>
      <c r="EG47" s="636">
        <v>0</v>
      </c>
      <c r="EH47" s="636">
        <v>0</v>
      </c>
      <c r="EI47" s="636">
        <v>0</v>
      </c>
      <c r="EJ47" s="636">
        <v>0</v>
      </c>
      <c r="EK47" s="636">
        <v>0</v>
      </c>
      <c r="EL47" s="636">
        <v>0</v>
      </c>
      <c r="EM47" s="636">
        <v>0</v>
      </c>
      <c r="EN47" s="636">
        <v>0</v>
      </c>
      <c r="EO47" s="636">
        <v>2592</v>
      </c>
      <c r="EP47" s="636">
        <v>0</v>
      </c>
      <c r="EQ47" s="636">
        <v>1659</v>
      </c>
      <c r="ER47" s="636">
        <v>0</v>
      </c>
      <c r="ES47" s="636">
        <v>0</v>
      </c>
      <c r="ET47" s="636">
        <v>0</v>
      </c>
      <c r="EU47" s="636">
        <v>0</v>
      </c>
      <c r="EV47" s="636">
        <v>0</v>
      </c>
      <c r="EW47" s="636">
        <v>0</v>
      </c>
      <c r="EX47" s="636">
        <v>0</v>
      </c>
      <c r="EY47" s="636">
        <v>0</v>
      </c>
      <c r="EZ47" s="636">
        <v>0</v>
      </c>
      <c r="FA47" s="636">
        <v>11406</v>
      </c>
      <c r="FB47" s="636">
        <v>0</v>
      </c>
      <c r="FC47" s="636">
        <v>0</v>
      </c>
      <c r="FD47" s="636">
        <v>0</v>
      </c>
      <c r="FE47" s="636">
        <v>24056</v>
      </c>
      <c r="FF47" s="636">
        <v>1970</v>
      </c>
      <c r="FG47" s="636">
        <v>0</v>
      </c>
      <c r="FH47" s="636">
        <v>0</v>
      </c>
      <c r="FI47" s="636">
        <v>0</v>
      </c>
      <c r="FJ47" s="636">
        <v>0</v>
      </c>
      <c r="FK47" s="636">
        <v>0</v>
      </c>
      <c r="FL47" s="636">
        <v>0</v>
      </c>
      <c r="FM47" s="636">
        <v>0</v>
      </c>
      <c r="FN47" s="636">
        <v>0</v>
      </c>
      <c r="FO47" s="636">
        <v>0</v>
      </c>
      <c r="FP47" s="636">
        <v>0</v>
      </c>
      <c r="FQ47" s="636">
        <v>0</v>
      </c>
      <c r="FR47" s="636">
        <v>0</v>
      </c>
      <c r="FS47" s="636">
        <v>0</v>
      </c>
      <c r="FT47" s="636">
        <v>0</v>
      </c>
      <c r="FU47" s="636">
        <v>0</v>
      </c>
      <c r="FV47" s="636">
        <v>0</v>
      </c>
      <c r="FW47" s="636">
        <v>0</v>
      </c>
      <c r="FX47" s="636">
        <v>0</v>
      </c>
      <c r="FY47" s="636">
        <v>0</v>
      </c>
      <c r="FZ47" s="636">
        <v>0</v>
      </c>
      <c r="GA47" s="636">
        <v>0</v>
      </c>
      <c r="GB47" s="636">
        <v>0</v>
      </c>
      <c r="GC47" s="636">
        <v>13272</v>
      </c>
      <c r="GD47" s="636">
        <v>0</v>
      </c>
      <c r="GE47" s="636">
        <v>186434</v>
      </c>
      <c r="GF47" s="636">
        <v>0</v>
      </c>
      <c r="GG47" s="636">
        <v>0</v>
      </c>
      <c r="GH47" s="636">
        <v>0</v>
      </c>
      <c r="GI47" s="636">
        <v>0</v>
      </c>
      <c r="GJ47" s="636">
        <v>0</v>
      </c>
      <c r="GK47" s="636">
        <v>45935</v>
      </c>
      <c r="GL47" s="636">
        <v>0</v>
      </c>
      <c r="GM47" s="636">
        <v>0</v>
      </c>
      <c r="GN47" s="636">
        <v>70717</v>
      </c>
      <c r="GO47" s="636">
        <v>0</v>
      </c>
      <c r="GP47" s="636">
        <v>0</v>
      </c>
      <c r="GQ47" s="636">
        <v>2696</v>
      </c>
      <c r="GR47" s="636">
        <v>0</v>
      </c>
      <c r="GS47" s="636">
        <v>0</v>
      </c>
      <c r="GT47" s="636">
        <v>0</v>
      </c>
      <c r="GU47" s="636">
        <v>0</v>
      </c>
      <c r="GV47" s="636">
        <v>0</v>
      </c>
      <c r="GW47" s="636">
        <v>0</v>
      </c>
      <c r="GX47" s="636">
        <v>0</v>
      </c>
      <c r="GY47" s="636">
        <v>0</v>
      </c>
      <c r="GZ47" s="636">
        <v>43239</v>
      </c>
      <c r="HA47" s="636">
        <v>0</v>
      </c>
      <c r="HB47" s="636">
        <v>0</v>
      </c>
      <c r="HC47" s="636">
        <v>0</v>
      </c>
      <c r="HD47" s="636">
        <v>0</v>
      </c>
      <c r="HE47" s="636">
        <v>726</v>
      </c>
      <c r="HF47" s="636">
        <v>0</v>
      </c>
      <c r="HG47" s="636">
        <v>0</v>
      </c>
      <c r="HH47" s="636">
        <v>0</v>
      </c>
      <c r="HI47" s="636">
        <v>0</v>
      </c>
      <c r="HJ47" s="636">
        <v>0</v>
      </c>
      <c r="HK47" s="636">
        <v>0</v>
      </c>
      <c r="HL47" s="636">
        <v>0</v>
      </c>
      <c r="HM47" s="636">
        <v>0</v>
      </c>
      <c r="HN47" s="636">
        <v>0</v>
      </c>
      <c r="HO47" s="636">
        <v>0</v>
      </c>
      <c r="HP47" s="636">
        <v>0</v>
      </c>
      <c r="HQ47" s="636">
        <v>35669</v>
      </c>
      <c r="HR47" s="636">
        <v>6325</v>
      </c>
      <c r="HS47" s="636">
        <v>0</v>
      </c>
      <c r="HT47" s="636">
        <v>38573</v>
      </c>
      <c r="HU47" s="636">
        <v>0</v>
      </c>
      <c r="HV47" s="636">
        <v>0</v>
      </c>
      <c r="HW47" s="636">
        <v>0</v>
      </c>
      <c r="HX47" s="636">
        <v>0</v>
      </c>
      <c r="HY47" s="636">
        <v>24575</v>
      </c>
      <c r="HZ47" s="636">
        <v>0</v>
      </c>
      <c r="IA47" s="636">
        <v>0</v>
      </c>
      <c r="IB47" s="636">
        <v>0</v>
      </c>
      <c r="IC47" s="636">
        <v>1037</v>
      </c>
      <c r="ID47" s="636">
        <v>0</v>
      </c>
      <c r="IE47" s="636">
        <v>30070</v>
      </c>
      <c r="IF47" s="636">
        <v>0</v>
      </c>
      <c r="IG47" s="636">
        <v>0</v>
      </c>
      <c r="IH47" s="636">
        <v>0</v>
      </c>
      <c r="II47" s="636">
        <v>0</v>
      </c>
      <c r="IJ47" s="636">
        <v>0</v>
      </c>
      <c r="IK47" s="636">
        <v>0</v>
      </c>
      <c r="IL47" s="636">
        <v>0</v>
      </c>
      <c r="IM47" s="636">
        <v>35773</v>
      </c>
      <c r="IN47" s="636">
        <v>0</v>
      </c>
      <c r="IO47" s="636">
        <v>0</v>
      </c>
      <c r="IP47" s="636">
        <v>0</v>
      </c>
      <c r="IQ47" s="636">
        <v>1141</v>
      </c>
      <c r="IR47" s="636">
        <v>19908</v>
      </c>
      <c r="IS47" s="636">
        <v>0</v>
      </c>
      <c r="IT47" s="636">
        <v>0</v>
      </c>
      <c r="IU47" s="636">
        <v>0</v>
      </c>
      <c r="IV47" s="636">
        <v>0</v>
      </c>
      <c r="IW47" s="636">
        <v>0</v>
      </c>
      <c r="IX47" s="636">
        <v>29344</v>
      </c>
      <c r="IY47" s="636">
        <v>0</v>
      </c>
      <c r="IZ47" s="636">
        <v>0</v>
      </c>
      <c r="JA47" s="636">
        <v>0</v>
      </c>
      <c r="JB47" s="636">
        <v>0</v>
      </c>
      <c r="JC47" s="636">
        <v>0</v>
      </c>
      <c r="JD47" s="636">
        <v>0</v>
      </c>
      <c r="JE47" s="636">
        <v>45001</v>
      </c>
      <c r="JF47" s="636">
        <v>84715</v>
      </c>
      <c r="JG47" s="636">
        <v>0</v>
      </c>
      <c r="JH47" s="636">
        <v>0</v>
      </c>
      <c r="JI47" s="636">
        <v>0</v>
      </c>
      <c r="JJ47" s="636">
        <v>0</v>
      </c>
      <c r="JK47" s="636">
        <v>0</v>
      </c>
      <c r="JL47" s="636">
        <v>0</v>
      </c>
      <c r="JM47" s="636">
        <v>0</v>
      </c>
      <c r="JN47" s="636">
        <v>0</v>
      </c>
      <c r="JO47" s="636">
        <v>0</v>
      </c>
      <c r="JP47" s="636">
        <v>0</v>
      </c>
      <c r="JQ47" s="636">
        <v>0</v>
      </c>
      <c r="JR47" s="636">
        <v>36292</v>
      </c>
      <c r="JS47" s="636">
        <v>39299</v>
      </c>
      <c r="JT47" s="636">
        <v>14931</v>
      </c>
      <c r="JU47" s="636">
        <v>0</v>
      </c>
      <c r="JV47" s="636">
        <v>0</v>
      </c>
      <c r="JW47" s="636">
        <v>0</v>
      </c>
      <c r="JX47" s="636">
        <v>0</v>
      </c>
      <c r="JY47" s="636">
        <v>0</v>
      </c>
      <c r="JZ47" s="636">
        <v>0</v>
      </c>
      <c r="KA47" s="636">
        <v>0</v>
      </c>
      <c r="KB47" s="636">
        <v>0</v>
      </c>
      <c r="KC47" s="636">
        <v>0</v>
      </c>
      <c r="KD47" s="636">
        <v>0</v>
      </c>
      <c r="KE47" s="636">
        <v>0</v>
      </c>
      <c r="KF47" s="636">
        <v>40958</v>
      </c>
      <c r="KG47" s="636">
        <v>0</v>
      </c>
      <c r="KH47" s="636">
        <v>0</v>
      </c>
      <c r="KI47" s="636">
        <v>0</v>
      </c>
      <c r="KJ47" s="636">
        <v>0</v>
      </c>
      <c r="KK47" s="636">
        <v>0</v>
      </c>
    </row>
    <row r="48" spans="1:297" ht="16.5">
      <c r="A48" s="629"/>
      <c r="B48" s="634"/>
      <c r="C48" s="156"/>
      <c r="D48" s="415"/>
      <c r="E48" s="415"/>
      <c r="F48" s="636"/>
      <c r="G48" s="636"/>
      <c r="H48" s="636"/>
      <c r="I48" s="636"/>
      <c r="J48" s="636"/>
      <c r="K48" s="636"/>
      <c r="L48" s="636"/>
      <c r="M48" s="636"/>
      <c r="N48" s="636"/>
      <c r="O48" s="636"/>
      <c r="P48" s="636"/>
      <c r="Q48" s="636"/>
      <c r="R48" s="636"/>
      <c r="S48" s="636"/>
      <c r="T48" s="636"/>
      <c r="U48" s="636"/>
      <c r="V48" s="636"/>
      <c r="W48" s="636"/>
      <c r="X48" s="636"/>
      <c r="Y48" s="636"/>
      <c r="Z48" s="636"/>
      <c r="AA48" s="636"/>
      <c r="AB48" s="636"/>
      <c r="AC48" s="636"/>
      <c r="AD48" s="636"/>
      <c r="AE48" s="636"/>
      <c r="AF48" s="636"/>
      <c r="AG48" s="636"/>
      <c r="AH48" s="636"/>
      <c r="AI48" s="636"/>
      <c r="AJ48" s="636"/>
      <c r="AK48" s="636"/>
      <c r="AL48" s="636"/>
      <c r="AM48" s="636"/>
      <c r="AN48" s="636"/>
      <c r="AO48" s="636"/>
      <c r="AP48" s="636"/>
      <c r="AQ48" s="636"/>
      <c r="AR48" s="636"/>
      <c r="AS48" s="636"/>
      <c r="AT48" s="636"/>
      <c r="AU48" s="636"/>
      <c r="AV48" s="636"/>
      <c r="AW48" s="636"/>
      <c r="AX48" s="636"/>
      <c r="AY48" s="636"/>
      <c r="AZ48" s="636"/>
      <c r="BA48" s="636"/>
      <c r="BB48" s="636"/>
      <c r="BC48" s="636"/>
      <c r="BD48" s="636"/>
      <c r="BE48" s="636"/>
      <c r="BF48" s="636"/>
      <c r="BG48" s="636"/>
      <c r="BH48" s="636"/>
      <c r="BI48" s="636"/>
      <c r="BJ48" s="636"/>
      <c r="BK48" s="636"/>
      <c r="BL48" s="636"/>
      <c r="BM48" s="636"/>
      <c r="BN48" s="636"/>
      <c r="BO48" s="636"/>
      <c r="BP48" s="636"/>
      <c r="BQ48" s="636"/>
      <c r="BR48" s="636"/>
      <c r="BS48" s="636"/>
      <c r="BT48" s="636"/>
      <c r="BU48" s="636"/>
      <c r="BV48" s="636"/>
      <c r="BW48" s="636"/>
      <c r="BX48" s="636"/>
      <c r="BY48" s="636"/>
      <c r="BZ48" s="636"/>
      <c r="CA48" s="636"/>
      <c r="CB48" s="636"/>
      <c r="CC48" s="636"/>
      <c r="CD48" s="636"/>
      <c r="CE48" s="636"/>
      <c r="CF48" s="636"/>
      <c r="CG48" s="636"/>
      <c r="CH48" s="636"/>
      <c r="CI48" s="636"/>
      <c r="CJ48" s="636"/>
      <c r="CK48" s="636"/>
      <c r="CL48" s="636"/>
      <c r="CM48" s="636"/>
      <c r="CN48" s="636"/>
      <c r="CO48" s="636"/>
      <c r="CP48" s="636"/>
      <c r="CQ48" s="636"/>
      <c r="CR48" s="636"/>
      <c r="CS48" s="636"/>
      <c r="CT48" s="636"/>
      <c r="CU48" s="636"/>
      <c r="CV48" s="636"/>
      <c r="CW48" s="636"/>
      <c r="CX48" s="636"/>
      <c r="CY48" s="636"/>
      <c r="CZ48" s="636"/>
      <c r="DA48" s="636"/>
      <c r="DB48" s="636"/>
      <c r="DC48" s="636"/>
      <c r="DD48" s="636"/>
      <c r="DE48" s="636"/>
      <c r="DF48" s="636"/>
      <c r="DG48" s="636"/>
      <c r="DH48" s="636"/>
      <c r="DI48" s="636"/>
      <c r="DJ48" s="636"/>
      <c r="DK48" s="636"/>
      <c r="DL48" s="636"/>
      <c r="DM48" s="636"/>
      <c r="DN48" s="636"/>
      <c r="DO48" s="636"/>
      <c r="DP48" s="636"/>
      <c r="DQ48" s="636"/>
      <c r="DR48" s="636"/>
      <c r="DS48" s="636"/>
      <c r="DT48" s="636"/>
      <c r="DU48" s="636"/>
      <c r="DV48" s="636"/>
      <c r="DW48" s="636"/>
      <c r="DX48" s="636"/>
      <c r="DY48" s="636"/>
      <c r="DZ48" s="636"/>
      <c r="EA48" s="636"/>
      <c r="EB48" s="636"/>
      <c r="EC48" s="636"/>
      <c r="ED48" s="636"/>
      <c r="EE48" s="636"/>
      <c r="EF48" s="636"/>
      <c r="EG48" s="636"/>
      <c r="EH48" s="636"/>
      <c r="EI48" s="636"/>
      <c r="EJ48" s="636"/>
      <c r="EK48" s="636"/>
      <c r="EL48" s="636"/>
      <c r="EM48" s="636"/>
      <c r="EN48" s="636"/>
      <c r="EO48" s="636"/>
      <c r="EP48" s="636"/>
      <c r="EQ48" s="636"/>
      <c r="ER48" s="636"/>
      <c r="ES48" s="636"/>
      <c r="ET48" s="636"/>
      <c r="EU48" s="636"/>
      <c r="EV48" s="636"/>
      <c r="EW48" s="636"/>
      <c r="EX48" s="636"/>
      <c r="EY48" s="636"/>
      <c r="EZ48" s="636"/>
      <c r="FA48" s="636"/>
      <c r="FB48" s="636"/>
      <c r="FC48" s="636"/>
      <c r="FD48" s="636"/>
      <c r="FE48" s="636"/>
      <c r="FF48" s="636"/>
      <c r="FG48" s="636"/>
      <c r="FH48" s="636"/>
      <c r="FI48" s="636"/>
      <c r="FJ48" s="636"/>
      <c r="FK48" s="636"/>
      <c r="FL48" s="636"/>
      <c r="FM48" s="636"/>
      <c r="FN48" s="636"/>
      <c r="FO48" s="636"/>
      <c r="FP48" s="636"/>
      <c r="FQ48" s="636"/>
      <c r="FR48" s="636"/>
      <c r="FS48" s="636"/>
      <c r="FT48" s="636"/>
      <c r="FU48" s="636"/>
      <c r="FV48" s="636"/>
      <c r="FW48" s="636"/>
      <c r="FX48" s="636"/>
      <c r="FY48" s="636"/>
      <c r="FZ48" s="636"/>
      <c r="GA48" s="636"/>
      <c r="GB48" s="636"/>
      <c r="GC48" s="636"/>
      <c r="GD48" s="636"/>
      <c r="GE48" s="636"/>
      <c r="GF48" s="636"/>
      <c r="GG48" s="636"/>
      <c r="GH48" s="636"/>
      <c r="GI48" s="636"/>
      <c r="GJ48" s="636"/>
      <c r="GK48" s="636"/>
      <c r="GL48" s="636"/>
      <c r="GM48" s="636"/>
      <c r="GN48" s="636"/>
      <c r="GO48" s="636"/>
      <c r="GP48" s="636"/>
      <c r="GQ48" s="636"/>
      <c r="GR48" s="636"/>
      <c r="GS48" s="636"/>
      <c r="GT48" s="636"/>
      <c r="GU48" s="636"/>
      <c r="GV48" s="636"/>
      <c r="GW48" s="636"/>
      <c r="GX48" s="636"/>
      <c r="GY48" s="636"/>
      <c r="GZ48" s="636"/>
      <c r="HA48" s="636"/>
      <c r="HB48" s="636"/>
      <c r="HC48" s="636"/>
      <c r="HD48" s="636"/>
      <c r="HE48" s="636"/>
      <c r="HF48" s="636"/>
      <c r="HG48" s="636"/>
      <c r="HH48" s="636"/>
      <c r="HI48" s="636"/>
      <c r="HJ48" s="636"/>
      <c r="HK48" s="636"/>
      <c r="HL48" s="636"/>
      <c r="HM48" s="636"/>
      <c r="HN48" s="636"/>
      <c r="HO48" s="636"/>
      <c r="HP48" s="636"/>
      <c r="HQ48" s="636"/>
      <c r="HR48" s="636"/>
      <c r="HS48" s="636"/>
      <c r="HT48" s="636"/>
      <c r="HU48" s="636"/>
      <c r="HV48" s="636"/>
      <c r="HW48" s="636"/>
      <c r="HX48" s="636"/>
      <c r="HY48" s="636"/>
      <c r="HZ48" s="636"/>
      <c r="IA48" s="636"/>
      <c r="IB48" s="636"/>
      <c r="IC48" s="636"/>
      <c r="ID48" s="636"/>
      <c r="IE48" s="636"/>
      <c r="IF48" s="636"/>
      <c r="IG48" s="636"/>
      <c r="IH48" s="636"/>
      <c r="II48" s="636"/>
      <c r="IJ48" s="636"/>
      <c r="IK48" s="636"/>
      <c r="IL48" s="636"/>
      <c r="IM48" s="636"/>
      <c r="IN48" s="636"/>
      <c r="IO48" s="636"/>
      <c r="IP48" s="636"/>
      <c r="IQ48" s="636"/>
      <c r="IR48" s="636"/>
      <c r="IS48" s="636"/>
      <c r="IT48" s="636"/>
      <c r="IU48" s="636"/>
      <c r="IV48" s="636"/>
      <c r="IW48" s="636"/>
      <c r="IX48" s="636"/>
      <c r="IY48" s="636"/>
      <c r="IZ48" s="636"/>
      <c r="JA48" s="636"/>
      <c r="JB48" s="636"/>
      <c r="JC48" s="636"/>
      <c r="JD48" s="636"/>
      <c r="JE48" s="636"/>
      <c r="JF48" s="636"/>
      <c r="JG48" s="636"/>
      <c r="JH48" s="636"/>
      <c r="JI48" s="636"/>
      <c r="JJ48" s="636"/>
      <c r="JK48" s="636"/>
      <c r="JL48" s="636"/>
      <c r="JM48" s="636"/>
      <c r="JN48" s="636"/>
      <c r="JO48" s="636"/>
      <c r="JP48" s="636"/>
      <c r="JQ48" s="636"/>
      <c r="JR48" s="636"/>
      <c r="JS48" s="636"/>
      <c r="JT48" s="636"/>
      <c r="JU48" s="636"/>
      <c r="JV48" s="636"/>
      <c r="JW48" s="636"/>
      <c r="JX48" s="636"/>
      <c r="JY48" s="636"/>
      <c r="JZ48" s="636"/>
      <c r="KA48" s="636"/>
      <c r="KB48" s="636"/>
      <c r="KC48" s="636"/>
      <c r="KD48" s="636"/>
      <c r="KE48" s="636"/>
      <c r="KF48" s="636"/>
      <c r="KG48" s="636"/>
      <c r="KH48" s="636"/>
      <c r="KI48" s="636"/>
      <c r="KJ48" s="636"/>
      <c r="KK48" s="636"/>
    </row>
    <row r="49" spans="1:297" ht="18.75">
      <c r="A49" s="667" t="s">
        <v>649</v>
      </c>
      <c r="B49" s="634" t="s">
        <v>681</v>
      </c>
      <c r="C49" s="156">
        <v>821</v>
      </c>
      <c r="D49" s="415">
        <f t="shared" si="0"/>
        <v>0</v>
      </c>
      <c r="E49" s="415">
        <f t="shared" si="1"/>
        <v>607</v>
      </c>
      <c r="F49" s="636">
        <v>0</v>
      </c>
      <c r="G49" s="636">
        <v>0</v>
      </c>
      <c r="H49" s="636">
        <v>0</v>
      </c>
      <c r="I49" s="636">
        <v>0</v>
      </c>
      <c r="J49" s="636">
        <v>0</v>
      </c>
      <c r="K49" s="636">
        <v>0</v>
      </c>
      <c r="L49" s="636">
        <v>0</v>
      </c>
      <c r="M49" s="636">
        <v>0</v>
      </c>
      <c r="N49" s="636">
        <v>0</v>
      </c>
      <c r="O49" s="636">
        <v>0</v>
      </c>
      <c r="P49" s="636">
        <v>0</v>
      </c>
      <c r="Q49" s="636">
        <v>0</v>
      </c>
      <c r="R49" s="636">
        <v>0</v>
      </c>
      <c r="S49" s="636">
        <v>0</v>
      </c>
      <c r="T49" s="636">
        <v>0</v>
      </c>
      <c r="U49" s="636">
        <v>0</v>
      </c>
      <c r="V49" s="636">
        <v>0</v>
      </c>
      <c r="W49" s="636">
        <v>0</v>
      </c>
      <c r="X49" s="636">
        <v>0</v>
      </c>
      <c r="Y49" s="636">
        <v>0</v>
      </c>
      <c r="Z49" s="636">
        <v>0</v>
      </c>
      <c r="AA49" s="636">
        <v>0</v>
      </c>
      <c r="AB49" s="636">
        <v>0</v>
      </c>
      <c r="AC49" s="636">
        <v>0</v>
      </c>
      <c r="AD49" s="636">
        <v>0</v>
      </c>
      <c r="AE49" s="636">
        <v>0</v>
      </c>
      <c r="AF49" s="636">
        <v>0</v>
      </c>
      <c r="AG49" s="636">
        <v>0</v>
      </c>
      <c r="AH49" s="636">
        <v>0</v>
      </c>
      <c r="AI49" s="636">
        <v>0</v>
      </c>
      <c r="AJ49" s="636">
        <v>0</v>
      </c>
      <c r="AK49" s="636">
        <v>0</v>
      </c>
      <c r="AL49" s="636">
        <v>0</v>
      </c>
      <c r="AM49" s="636">
        <v>0</v>
      </c>
      <c r="AN49" s="636">
        <v>0</v>
      </c>
      <c r="AO49" s="636">
        <v>0</v>
      </c>
      <c r="AP49" s="636">
        <v>0</v>
      </c>
      <c r="AQ49" s="636">
        <v>0</v>
      </c>
      <c r="AR49" s="636">
        <v>0</v>
      </c>
      <c r="AS49" s="636">
        <v>0</v>
      </c>
      <c r="AT49" s="636">
        <v>0</v>
      </c>
      <c r="AU49" s="636">
        <v>0</v>
      </c>
      <c r="AV49" s="636">
        <v>0</v>
      </c>
      <c r="AW49" s="636">
        <v>0</v>
      </c>
      <c r="AX49" s="636">
        <v>0</v>
      </c>
      <c r="AY49" s="636">
        <v>0</v>
      </c>
      <c r="AZ49" s="636">
        <v>0</v>
      </c>
      <c r="BA49" s="636">
        <v>0</v>
      </c>
      <c r="BB49" s="636">
        <v>0</v>
      </c>
      <c r="BC49" s="636">
        <v>0</v>
      </c>
      <c r="BD49" s="636">
        <v>0</v>
      </c>
      <c r="BE49" s="636">
        <v>0</v>
      </c>
      <c r="BF49" s="636">
        <v>0</v>
      </c>
      <c r="BG49" s="636">
        <v>0</v>
      </c>
      <c r="BH49" s="636">
        <v>0</v>
      </c>
      <c r="BI49" s="636">
        <v>0</v>
      </c>
      <c r="BJ49" s="636">
        <v>0</v>
      </c>
      <c r="BK49" s="636">
        <v>0</v>
      </c>
      <c r="BL49" s="636">
        <v>0</v>
      </c>
      <c r="BM49" s="636">
        <v>0</v>
      </c>
      <c r="BN49" s="636">
        <v>0</v>
      </c>
      <c r="BO49" s="636">
        <v>0</v>
      </c>
      <c r="BP49" s="636">
        <v>0</v>
      </c>
      <c r="BQ49" s="636">
        <v>0</v>
      </c>
      <c r="BR49" s="636">
        <v>0</v>
      </c>
      <c r="BS49" s="636">
        <v>0</v>
      </c>
      <c r="BT49" s="636">
        <v>0</v>
      </c>
      <c r="BU49" s="636">
        <v>0</v>
      </c>
      <c r="BV49" s="636">
        <v>0</v>
      </c>
      <c r="BW49" s="636">
        <v>0</v>
      </c>
      <c r="BX49" s="636">
        <v>0</v>
      </c>
      <c r="BY49" s="636">
        <v>0</v>
      </c>
      <c r="BZ49" s="636">
        <v>0</v>
      </c>
      <c r="CA49" s="636">
        <v>0</v>
      </c>
      <c r="CB49" s="636">
        <v>0</v>
      </c>
      <c r="CC49" s="636">
        <v>0</v>
      </c>
      <c r="CD49" s="636">
        <v>0</v>
      </c>
      <c r="CE49" s="636">
        <v>0</v>
      </c>
      <c r="CF49" s="636">
        <v>0</v>
      </c>
      <c r="CG49" s="636">
        <v>0</v>
      </c>
      <c r="CH49" s="636">
        <v>0</v>
      </c>
      <c r="CI49" s="636">
        <v>0</v>
      </c>
      <c r="CJ49" s="636">
        <v>0</v>
      </c>
      <c r="CK49" s="636">
        <v>0</v>
      </c>
      <c r="CL49" s="636">
        <v>0</v>
      </c>
      <c r="CM49" s="636">
        <v>0</v>
      </c>
      <c r="CN49" s="636">
        <v>0</v>
      </c>
      <c r="CO49" s="636">
        <v>0</v>
      </c>
      <c r="CP49" s="636">
        <v>0</v>
      </c>
      <c r="CQ49" s="636">
        <v>0</v>
      </c>
      <c r="CR49" s="636">
        <v>0</v>
      </c>
      <c r="CS49" s="636">
        <v>0</v>
      </c>
      <c r="CT49" s="636">
        <v>0</v>
      </c>
      <c r="CU49" s="636">
        <v>0</v>
      </c>
      <c r="CV49" s="636">
        <v>0</v>
      </c>
      <c r="CW49" s="636">
        <v>0</v>
      </c>
      <c r="CX49" s="636">
        <v>0</v>
      </c>
      <c r="CY49" s="636">
        <v>0</v>
      </c>
      <c r="CZ49" s="636">
        <v>0</v>
      </c>
      <c r="DA49" s="636">
        <v>0</v>
      </c>
      <c r="DB49" s="636">
        <v>214</v>
      </c>
      <c r="DC49" s="636">
        <v>0</v>
      </c>
      <c r="DD49" s="636">
        <v>0</v>
      </c>
      <c r="DE49" s="636">
        <v>0</v>
      </c>
      <c r="DF49" s="636">
        <v>0</v>
      </c>
      <c r="DG49" s="636">
        <v>0</v>
      </c>
      <c r="DH49" s="636">
        <v>0</v>
      </c>
      <c r="DI49" s="636">
        <v>0</v>
      </c>
      <c r="DJ49" s="636">
        <v>0</v>
      </c>
      <c r="DK49" s="636">
        <v>0</v>
      </c>
      <c r="DL49" s="636">
        <v>0</v>
      </c>
      <c r="DM49" s="636">
        <v>0</v>
      </c>
      <c r="DN49" s="636">
        <v>0</v>
      </c>
      <c r="DO49" s="636">
        <v>0</v>
      </c>
      <c r="DP49" s="636">
        <v>0</v>
      </c>
      <c r="DQ49" s="636">
        <v>0</v>
      </c>
      <c r="DR49" s="636">
        <v>0</v>
      </c>
      <c r="DS49" s="636">
        <v>0</v>
      </c>
      <c r="DT49" s="636">
        <v>0</v>
      </c>
      <c r="DU49" s="636">
        <v>0</v>
      </c>
      <c r="DV49" s="636">
        <v>0</v>
      </c>
      <c r="DW49" s="636">
        <v>0</v>
      </c>
      <c r="DX49" s="636">
        <v>0</v>
      </c>
      <c r="DY49" s="636">
        <v>0</v>
      </c>
      <c r="DZ49" s="636">
        <v>0</v>
      </c>
      <c r="EA49" s="636">
        <v>0</v>
      </c>
      <c r="EB49" s="636">
        <v>0</v>
      </c>
      <c r="EC49" s="636">
        <v>0</v>
      </c>
      <c r="ED49" s="636">
        <v>0</v>
      </c>
      <c r="EE49" s="636">
        <v>0</v>
      </c>
      <c r="EF49" s="636">
        <v>0</v>
      </c>
      <c r="EG49" s="636">
        <v>0</v>
      </c>
      <c r="EH49" s="636">
        <v>0</v>
      </c>
      <c r="EI49" s="636">
        <v>0</v>
      </c>
      <c r="EJ49" s="636">
        <v>0</v>
      </c>
      <c r="EK49" s="636">
        <v>0</v>
      </c>
      <c r="EL49" s="636">
        <v>0</v>
      </c>
      <c r="EM49" s="636">
        <v>0</v>
      </c>
      <c r="EN49" s="636">
        <v>0</v>
      </c>
      <c r="EO49" s="636">
        <v>0</v>
      </c>
      <c r="EP49" s="636">
        <v>0</v>
      </c>
      <c r="EQ49" s="636">
        <v>0</v>
      </c>
      <c r="ER49" s="636">
        <v>0</v>
      </c>
      <c r="ES49" s="636">
        <v>0</v>
      </c>
      <c r="ET49" s="636">
        <v>0</v>
      </c>
      <c r="EU49" s="636">
        <v>0</v>
      </c>
      <c r="EV49" s="636">
        <v>0</v>
      </c>
      <c r="EW49" s="636">
        <v>0</v>
      </c>
      <c r="EX49" s="636">
        <v>0</v>
      </c>
      <c r="EY49" s="636">
        <v>0</v>
      </c>
      <c r="EZ49" s="636">
        <v>0</v>
      </c>
      <c r="FA49" s="636">
        <v>0</v>
      </c>
      <c r="FB49" s="636">
        <v>0</v>
      </c>
      <c r="FC49" s="636">
        <v>0</v>
      </c>
      <c r="FD49" s="636">
        <v>0</v>
      </c>
      <c r="FE49" s="636">
        <v>0</v>
      </c>
      <c r="FF49" s="636">
        <v>0</v>
      </c>
      <c r="FG49" s="636">
        <v>0</v>
      </c>
      <c r="FH49" s="636">
        <v>0</v>
      </c>
      <c r="FI49" s="636">
        <v>0</v>
      </c>
      <c r="FJ49" s="636">
        <v>0</v>
      </c>
      <c r="FK49" s="636">
        <v>0</v>
      </c>
      <c r="FL49" s="636">
        <v>0</v>
      </c>
      <c r="FM49" s="636">
        <v>0</v>
      </c>
      <c r="FN49" s="636">
        <v>0</v>
      </c>
      <c r="FO49" s="636">
        <v>607</v>
      </c>
      <c r="FP49" s="636">
        <v>0</v>
      </c>
      <c r="FQ49" s="636">
        <v>0</v>
      </c>
      <c r="FR49" s="636">
        <v>0</v>
      </c>
      <c r="FS49" s="636">
        <v>0</v>
      </c>
      <c r="FT49" s="636">
        <v>0</v>
      </c>
      <c r="FU49" s="636">
        <v>0</v>
      </c>
      <c r="FV49" s="636">
        <v>0</v>
      </c>
      <c r="FW49" s="636">
        <v>0</v>
      </c>
      <c r="FX49" s="636">
        <v>0</v>
      </c>
      <c r="FY49" s="636">
        <v>0</v>
      </c>
      <c r="FZ49" s="636">
        <v>0</v>
      </c>
      <c r="GA49" s="636">
        <v>0</v>
      </c>
      <c r="GB49" s="636">
        <v>0</v>
      </c>
      <c r="GC49" s="636">
        <v>0</v>
      </c>
      <c r="GD49" s="636">
        <v>0</v>
      </c>
      <c r="GE49" s="636">
        <v>0</v>
      </c>
      <c r="GF49" s="636">
        <v>0</v>
      </c>
      <c r="GG49" s="636">
        <v>0</v>
      </c>
      <c r="GH49" s="636">
        <v>0</v>
      </c>
      <c r="GI49" s="636">
        <v>0</v>
      </c>
      <c r="GJ49" s="636">
        <v>0</v>
      </c>
      <c r="GK49" s="636">
        <v>0</v>
      </c>
      <c r="GL49" s="636">
        <v>0</v>
      </c>
      <c r="GM49" s="636">
        <v>0</v>
      </c>
      <c r="GN49" s="636">
        <v>0</v>
      </c>
      <c r="GO49" s="636">
        <v>0</v>
      </c>
      <c r="GP49" s="636">
        <v>0</v>
      </c>
      <c r="GQ49" s="636">
        <v>0</v>
      </c>
      <c r="GR49" s="636">
        <v>0</v>
      </c>
      <c r="GS49" s="636">
        <v>0</v>
      </c>
      <c r="GT49" s="636">
        <v>0</v>
      </c>
      <c r="GU49" s="636">
        <v>0</v>
      </c>
      <c r="GV49" s="636">
        <v>0</v>
      </c>
      <c r="GW49" s="636">
        <v>0</v>
      </c>
      <c r="GX49" s="636">
        <v>0</v>
      </c>
      <c r="GY49" s="636">
        <v>0</v>
      </c>
      <c r="GZ49" s="636">
        <v>0</v>
      </c>
      <c r="HA49" s="636">
        <v>0</v>
      </c>
      <c r="HB49" s="636">
        <v>0</v>
      </c>
      <c r="HC49" s="636">
        <v>0</v>
      </c>
      <c r="HD49" s="636">
        <v>0</v>
      </c>
      <c r="HE49" s="636">
        <v>0</v>
      </c>
      <c r="HF49" s="636">
        <v>0</v>
      </c>
      <c r="HG49" s="636">
        <v>0</v>
      </c>
      <c r="HH49" s="636">
        <v>0</v>
      </c>
      <c r="HI49" s="636">
        <v>0</v>
      </c>
      <c r="HJ49" s="636">
        <v>0</v>
      </c>
      <c r="HK49" s="636">
        <v>0</v>
      </c>
      <c r="HL49" s="636">
        <v>0</v>
      </c>
      <c r="HM49" s="636">
        <v>0</v>
      </c>
      <c r="HN49" s="636">
        <v>0</v>
      </c>
      <c r="HO49" s="636">
        <v>0</v>
      </c>
      <c r="HP49" s="636">
        <v>0</v>
      </c>
      <c r="HQ49" s="636">
        <v>0</v>
      </c>
      <c r="HR49" s="636">
        <v>0</v>
      </c>
      <c r="HS49" s="636">
        <v>0</v>
      </c>
      <c r="HT49" s="636">
        <v>0</v>
      </c>
      <c r="HU49" s="636">
        <v>0</v>
      </c>
      <c r="HV49" s="636">
        <v>0</v>
      </c>
      <c r="HW49" s="636">
        <v>0</v>
      </c>
      <c r="HX49" s="636">
        <v>0</v>
      </c>
      <c r="HY49" s="636">
        <v>0</v>
      </c>
      <c r="HZ49" s="636">
        <v>0</v>
      </c>
      <c r="IA49" s="636">
        <v>0</v>
      </c>
      <c r="IB49" s="636">
        <v>0</v>
      </c>
      <c r="IC49" s="636">
        <v>0</v>
      </c>
      <c r="ID49" s="636">
        <v>0</v>
      </c>
      <c r="IE49" s="636">
        <v>0</v>
      </c>
      <c r="IF49" s="636">
        <v>0</v>
      </c>
      <c r="IG49" s="636">
        <v>0</v>
      </c>
      <c r="IH49" s="636">
        <v>0</v>
      </c>
      <c r="II49" s="636">
        <v>0</v>
      </c>
      <c r="IJ49" s="636">
        <v>0</v>
      </c>
      <c r="IK49" s="636">
        <v>0</v>
      </c>
      <c r="IL49" s="636">
        <v>0</v>
      </c>
      <c r="IM49" s="636">
        <v>0</v>
      </c>
      <c r="IN49" s="636">
        <v>0</v>
      </c>
      <c r="IO49" s="636">
        <v>0</v>
      </c>
      <c r="IP49" s="636">
        <v>0</v>
      </c>
      <c r="IQ49" s="636">
        <v>0</v>
      </c>
      <c r="IR49" s="636">
        <v>0</v>
      </c>
      <c r="IS49" s="636">
        <v>0</v>
      </c>
      <c r="IT49" s="636">
        <v>0</v>
      </c>
      <c r="IU49" s="636">
        <v>0</v>
      </c>
      <c r="IV49" s="636">
        <v>0</v>
      </c>
      <c r="IW49" s="636">
        <v>0</v>
      </c>
      <c r="IX49" s="636">
        <v>0</v>
      </c>
      <c r="IY49" s="636">
        <v>0</v>
      </c>
      <c r="IZ49" s="636">
        <v>0</v>
      </c>
      <c r="JA49" s="636">
        <v>0</v>
      </c>
      <c r="JB49" s="636">
        <v>0</v>
      </c>
      <c r="JC49" s="636">
        <v>0</v>
      </c>
      <c r="JD49" s="636">
        <v>0</v>
      </c>
      <c r="JE49" s="636">
        <v>0</v>
      </c>
      <c r="JF49" s="636">
        <v>0</v>
      </c>
      <c r="JG49" s="636">
        <v>0</v>
      </c>
      <c r="JH49" s="636">
        <v>0</v>
      </c>
      <c r="JI49" s="636">
        <v>0</v>
      </c>
      <c r="JJ49" s="636">
        <v>0</v>
      </c>
      <c r="JK49" s="636">
        <v>0</v>
      </c>
      <c r="JL49" s="636">
        <v>0</v>
      </c>
      <c r="JM49" s="636">
        <v>0</v>
      </c>
      <c r="JN49" s="636">
        <v>0</v>
      </c>
      <c r="JO49" s="636">
        <v>0</v>
      </c>
      <c r="JP49" s="636">
        <v>0</v>
      </c>
      <c r="JQ49" s="636">
        <v>0</v>
      </c>
      <c r="JR49" s="636">
        <v>0</v>
      </c>
      <c r="JS49" s="636">
        <v>0</v>
      </c>
      <c r="JT49" s="636">
        <v>0</v>
      </c>
      <c r="JU49" s="636">
        <v>0</v>
      </c>
      <c r="JV49" s="636">
        <v>0</v>
      </c>
      <c r="JW49" s="636">
        <v>0</v>
      </c>
      <c r="JX49" s="636">
        <v>0</v>
      </c>
      <c r="JY49" s="636">
        <v>0</v>
      </c>
      <c r="JZ49" s="636">
        <v>0</v>
      </c>
      <c r="KA49" s="636">
        <v>0</v>
      </c>
      <c r="KB49" s="636">
        <v>0</v>
      </c>
      <c r="KC49" s="636">
        <v>0</v>
      </c>
      <c r="KD49" s="636">
        <v>0</v>
      </c>
      <c r="KE49" s="636">
        <v>0</v>
      </c>
      <c r="KF49" s="636">
        <v>0</v>
      </c>
      <c r="KG49" s="636">
        <v>0</v>
      </c>
      <c r="KH49" s="636">
        <v>0</v>
      </c>
      <c r="KI49" s="636">
        <v>0</v>
      </c>
      <c r="KJ49" s="636">
        <v>0</v>
      </c>
      <c r="KK49" s="636">
        <v>0</v>
      </c>
    </row>
    <row r="50" spans="1:297" ht="18.75">
      <c r="A50" s="667"/>
      <c r="B50" s="634" t="s">
        <v>682</v>
      </c>
      <c r="C50" s="156">
        <v>188653</v>
      </c>
      <c r="D50" s="415">
        <f t="shared" si="0"/>
        <v>0</v>
      </c>
      <c r="E50" s="415">
        <f t="shared" si="1"/>
        <v>188653</v>
      </c>
      <c r="F50" s="636">
        <v>0</v>
      </c>
      <c r="G50" s="636">
        <v>0</v>
      </c>
      <c r="H50" s="636">
        <v>0</v>
      </c>
      <c r="I50" s="636">
        <v>0</v>
      </c>
      <c r="J50" s="636">
        <v>0</v>
      </c>
      <c r="K50" s="636">
        <v>0</v>
      </c>
      <c r="L50" s="636">
        <v>0</v>
      </c>
      <c r="M50" s="636">
        <v>0</v>
      </c>
      <c r="N50" s="636">
        <v>0</v>
      </c>
      <c r="O50" s="636">
        <v>0</v>
      </c>
      <c r="P50" s="636">
        <v>0</v>
      </c>
      <c r="Q50" s="636">
        <v>0</v>
      </c>
      <c r="R50" s="636">
        <v>0</v>
      </c>
      <c r="S50" s="636">
        <v>0</v>
      </c>
      <c r="T50" s="636">
        <v>0</v>
      </c>
      <c r="U50" s="636">
        <v>0</v>
      </c>
      <c r="V50" s="636">
        <v>0</v>
      </c>
      <c r="W50" s="636">
        <v>0</v>
      </c>
      <c r="X50" s="636">
        <v>0</v>
      </c>
      <c r="Y50" s="636">
        <v>0</v>
      </c>
      <c r="Z50" s="636">
        <v>0</v>
      </c>
      <c r="AA50" s="636">
        <v>0</v>
      </c>
      <c r="AB50" s="636">
        <v>0</v>
      </c>
      <c r="AC50" s="636">
        <v>0</v>
      </c>
      <c r="AD50" s="636">
        <v>0</v>
      </c>
      <c r="AE50" s="636">
        <v>0</v>
      </c>
      <c r="AF50" s="636">
        <v>0</v>
      </c>
      <c r="AG50" s="636">
        <v>0</v>
      </c>
      <c r="AH50" s="636">
        <v>0</v>
      </c>
      <c r="AI50" s="636">
        <v>0</v>
      </c>
      <c r="AJ50" s="636">
        <v>0</v>
      </c>
      <c r="AK50" s="636">
        <v>0</v>
      </c>
      <c r="AL50" s="636">
        <v>0</v>
      </c>
      <c r="AM50" s="636">
        <v>0</v>
      </c>
      <c r="AN50" s="636">
        <v>0</v>
      </c>
      <c r="AO50" s="636">
        <v>0</v>
      </c>
      <c r="AP50" s="636">
        <v>0</v>
      </c>
      <c r="AQ50" s="636">
        <v>0</v>
      </c>
      <c r="AR50" s="636">
        <v>0</v>
      </c>
      <c r="AS50" s="636">
        <v>0</v>
      </c>
      <c r="AT50" s="636">
        <v>0</v>
      </c>
      <c r="AU50" s="636">
        <v>0</v>
      </c>
      <c r="AV50" s="636">
        <v>0</v>
      </c>
      <c r="AW50" s="636">
        <v>0</v>
      </c>
      <c r="AX50" s="636">
        <v>0</v>
      </c>
      <c r="AY50" s="636">
        <v>0</v>
      </c>
      <c r="AZ50" s="636">
        <v>0</v>
      </c>
      <c r="BA50" s="636">
        <v>0</v>
      </c>
      <c r="BB50" s="636">
        <v>0</v>
      </c>
      <c r="BC50" s="636">
        <v>0</v>
      </c>
      <c r="BD50" s="636">
        <v>0</v>
      </c>
      <c r="BE50" s="636">
        <v>0</v>
      </c>
      <c r="BF50" s="636">
        <v>0</v>
      </c>
      <c r="BG50" s="636">
        <v>0</v>
      </c>
      <c r="BH50" s="636">
        <v>0</v>
      </c>
      <c r="BI50" s="636">
        <v>0</v>
      </c>
      <c r="BJ50" s="636">
        <v>0</v>
      </c>
      <c r="BK50" s="636">
        <v>0</v>
      </c>
      <c r="BL50" s="636">
        <v>0</v>
      </c>
      <c r="BM50" s="636">
        <v>0</v>
      </c>
      <c r="BN50" s="636">
        <v>0</v>
      </c>
      <c r="BO50" s="636">
        <v>0</v>
      </c>
      <c r="BP50" s="636">
        <v>0</v>
      </c>
      <c r="BQ50" s="636">
        <v>0</v>
      </c>
      <c r="BR50" s="636">
        <v>0</v>
      </c>
      <c r="BS50" s="636">
        <v>0</v>
      </c>
      <c r="BT50" s="636">
        <v>0</v>
      </c>
      <c r="BU50" s="636">
        <v>0</v>
      </c>
      <c r="BV50" s="636">
        <v>0</v>
      </c>
      <c r="BW50" s="636">
        <v>0</v>
      </c>
      <c r="BX50" s="636">
        <v>0</v>
      </c>
      <c r="BY50" s="636">
        <v>0</v>
      </c>
      <c r="BZ50" s="636">
        <v>0</v>
      </c>
      <c r="CA50" s="636">
        <v>0</v>
      </c>
      <c r="CB50" s="636">
        <v>0</v>
      </c>
      <c r="CC50" s="636">
        <v>0</v>
      </c>
      <c r="CD50" s="636">
        <v>0</v>
      </c>
      <c r="CE50" s="636">
        <v>0</v>
      </c>
      <c r="CF50" s="636">
        <v>0</v>
      </c>
      <c r="CG50" s="636">
        <v>0</v>
      </c>
      <c r="CH50" s="636">
        <v>0</v>
      </c>
      <c r="CI50" s="636">
        <v>0</v>
      </c>
      <c r="CJ50" s="636">
        <v>0</v>
      </c>
      <c r="CK50" s="636">
        <v>0</v>
      </c>
      <c r="CL50" s="636">
        <v>0</v>
      </c>
      <c r="CM50" s="636">
        <v>0</v>
      </c>
      <c r="CN50" s="636">
        <v>0</v>
      </c>
      <c r="CO50" s="636">
        <v>0</v>
      </c>
      <c r="CP50" s="636">
        <v>0</v>
      </c>
      <c r="CQ50" s="636">
        <v>0</v>
      </c>
      <c r="CR50" s="636">
        <v>0</v>
      </c>
      <c r="CS50" s="636">
        <v>0</v>
      </c>
      <c r="CT50" s="636">
        <v>0</v>
      </c>
      <c r="CU50" s="636">
        <v>0</v>
      </c>
      <c r="CV50" s="636">
        <v>0</v>
      </c>
      <c r="CW50" s="636">
        <v>0</v>
      </c>
      <c r="CX50" s="636">
        <v>0</v>
      </c>
      <c r="CY50" s="636">
        <v>0</v>
      </c>
      <c r="CZ50" s="636">
        <v>0</v>
      </c>
      <c r="DA50" s="636">
        <v>0</v>
      </c>
      <c r="DB50" s="636">
        <v>0</v>
      </c>
      <c r="DC50" s="636">
        <v>0</v>
      </c>
      <c r="DD50" s="636">
        <v>0</v>
      </c>
      <c r="DE50" s="636">
        <v>0</v>
      </c>
      <c r="DF50" s="636">
        <v>0</v>
      </c>
      <c r="DG50" s="636">
        <v>0</v>
      </c>
      <c r="DH50" s="636">
        <v>0</v>
      </c>
      <c r="DI50" s="636">
        <v>0</v>
      </c>
      <c r="DJ50" s="636">
        <v>0</v>
      </c>
      <c r="DK50" s="636">
        <v>0</v>
      </c>
      <c r="DL50" s="636">
        <v>0</v>
      </c>
      <c r="DM50" s="636">
        <v>0</v>
      </c>
      <c r="DN50" s="636">
        <v>0</v>
      </c>
      <c r="DO50" s="636">
        <v>0</v>
      </c>
      <c r="DP50" s="636">
        <v>0</v>
      </c>
      <c r="DQ50" s="636">
        <v>0</v>
      </c>
      <c r="DR50" s="636">
        <v>0</v>
      </c>
      <c r="DS50" s="636">
        <v>0</v>
      </c>
      <c r="DT50" s="636">
        <v>0</v>
      </c>
      <c r="DU50" s="636">
        <v>0</v>
      </c>
      <c r="DV50" s="636">
        <v>0</v>
      </c>
      <c r="DW50" s="636">
        <v>0</v>
      </c>
      <c r="DX50" s="636">
        <v>0</v>
      </c>
      <c r="DY50" s="636">
        <v>0</v>
      </c>
      <c r="DZ50" s="636">
        <v>0</v>
      </c>
      <c r="EA50" s="636">
        <v>0</v>
      </c>
      <c r="EB50" s="636">
        <v>0</v>
      </c>
      <c r="EC50" s="636">
        <v>0</v>
      </c>
      <c r="ED50" s="636">
        <v>0</v>
      </c>
      <c r="EE50" s="636">
        <v>0</v>
      </c>
      <c r="EF50" s="636">
        <v>0</v>
      </c>
      <c r="EG50" s="636">
        <v>0</v>
      </c>
      <c r="EH50" s="636">
        <v>0</v>
      </c>
      <c r="EI50" s="636">
        <v>0</v>
      </c>
      <c r="EJ50" s="636">
        <v>0</v>
      </c>
      <c r="EK50" s="636">
        <v>0</v>
      </c>
      <c r="EL50" s="636">
        <v>0</v>
      </c>
      <c r="EM50" s="636">
        <v>0</v>
      </c>
      <c r="EN50" s="636">
        <v>0</v>
      </c>
      <c r="EO50" s="636">
        <v>0</v>
      </c>
      <c r="EP50" s="636">
        <v>0</v>
      </c>
      <c r="EQ50" s="636">
        <v>0</v>
      </c>
      <c r="ER50" s="636">
        <v>0</v>
      </c>
      <c r="ES50" s="636">
        <v>0</v>
      </c>
      <c r="ET50" s="636">
        <v>0</v>
      </c>
      <c r="EU50" s="636">
        <v>0</v>
      </c>
      <c r="EV50" s="636">
        <v>0</v>
      </c>
      <c r="EW50" s="636">
        <v>0</v>
      </c>
      <c r="EX50" s="636">
        <v>0</v>
      </c>
      <c r="EY50" s="636">
        <v>0</v>
      </c>
      <c r="EZ50" s="636">
        <v>0</v>
      </c>
      <c r="FA50" s="636">
        <v>0</v>
      </c>
      <c r="FB50" s="636">
        <v>0</v>
      </c>
      <c r="FC50" s="636">
        <v>0</v>
      </c>
      <c r="FD50" s="636">
        <v>0</v>
      </c>
      <c r="FE50" s="636">
        <v>0</v>
      </c>
      <c r="FF50" s="636">
        <v>0</v>
      </c>
      <c r="FG50" s="636">
        <v>0</v>
      </c>
      <c r="FH50" s="636">
        <v>0</v>
      </c>
      <c r="FI50" s="636">
        <v>0</v>
      </c>
      <c r="FJ50" s="636">
        <v>0</v>
      </c>
      <c r="FK50" s="636">
        <v>0</v>
      </c>
      <c r="FL50" s="636">
        <v>0</v>
      </c>
      <c r="FM50" s="636">
        <v>0</v>
      </c>
      <c r="FN50" s="636">
        <v>0</v>
      </c>
      <c r="FO50" s="636">
        <v>188653</v>
      </c>
      <c r="FP50" s="636">
        <v>0</v>
      </c>
      <c r="FQ50" s="636">
        <v>0</v>
      </c>
      <c r="FR50" s="636">
        <v>0</v>
      </c>
      <c r="FS50" s="636">
        <v>0</v>
      </c>
      <c r="FT50" s="636">
        <v>0</v>
      </c>
      <c r="FU50" s="636">
        <v>0</v>
      </c>
      <c r="FV50" s="636">
        <v>0</v>
      </c>
      <c r="FW50" s="636">
        <v>0</v>
      </c>
      <c r="FX50" s="636">
        <v>0</v>
      </c>
      <c r="FY50" s="636">
        <v>0</v>
      </c>
      <c r="FZ50" s="636">
        <v>0</v>
      </c>
      <c r="GA50" s="636">
        <v>0</v>
      </c>
      <c r="GB50" s="636">
        <v>0</v>
      </c>
      <c r="GC50" s="636">
        <v>0</v>
      </c>
      <c r="GD50" s="636">
        <v>0</v>
      </c>
      <c r="GE50" s="636">
        <v>0</v>
      </c>
      <c r="GF50" s="636">
        <v>0</v>
      </c>
      <c r="GG50" s="636">
        <v>0</v>
      </c>
      <c r="GH50" s="636">
        <v>0</v>
      </c>
      <c r="GI50" s="636">
        <v>0</v>
      </c>
      <c r="GJ50" s="636">
        <v>0</v>
      </c>
      <c r="GK50" s="636">
        <v>0</v>
      </c>
      <c r="GL50" s="636">
        <v>0</v>
      </c>
      <c r="GM50" s="636">
        <v>0</v>
      </c>
      <c r="GN50" s="636">
        <v>0</v>
      </c>
      <c r="GO50" s="636">
        <v>0</v>
      </c>
      <c r="GP50" s="636">
        <v>0</v>
      </c>
      <c r="GQ50" s="636">
        <v>0</v>
      </c>
      <c r="GR50" s="636">
        <v>0</v>
      </c>
      <c r="GS50" s="636">
        <v>0</v>
      </c>
      <c r="GT50" s="636">
        <v>0</v>
      </c>
      <c r="GU50" s="636">
        <v>0</v>
      </c>
      <c r="GV50" s="636">
        <v>0</v>
      </c>
      <c r="GW50" s="636">
        <v>0</v>
      </c>
      <c r="GX50" s="636">
        <v>0</v>
      </c>
      <c r="GY50" s="636">
        <v>0</v>
      </c>
      <c r="GZ50" s="636">
        <v>0</v>
      </c>
      <c r="HA50" s="636">
        <v>0</v>
      </c>
      <c r="HB50" s="636">
        <v>0</v>
      </c>
      <c r="HC50" s="636">
        <v>0</v>
      </c>
      <c r="HD50" s="636">
        <v>0</v>
      </c>
      <c r="HE50" s="636">
        <v>0</v>
      </c>
      <c r="HF50" s="636">
        <v>0</v>
      </c>
      <c r="HG50" s="636">
        <v>0</v>
      </c>
      <c r="HH50" s="636">
        <v>0</v>
      </c>
      <c r="HI50" s="636">
        <v>0</v>
      </c>
      <c r="HJ50" s="636">
        <v>0</v>
      </c>
      <c r="HK50" s="636">
        <v>0</v>
      </c>
      <c r="HL50" s="636">
        <v>0</v>
      </c>
      <c r="HM50" s="636">
        <v>0</v>
      </c>
      <c r="HN50" s="636">
        <v>0</v>
      </c>
      <c r="HO50" s="636">
        <v>0</v>
      </c>
      <c r="HP50" s="636">
        <v>0</v>
      </c>
      <c r="HQ50" s="636">
        <v>0</v>
      </c>
      <c r="HR50" s="636">
        <v>0</v>
      </c>
      <c r="HS50" s="636">
        <v>0</v>
      </c>
      <c r="HT50" s="636">
        <v>0</v>
      </c>
      <c r="HU50" s="636">
        <v>0</v>
      </c>
      <c r="HV50" s="636">
        <v>0</v>
      </c>
      <c r="HW50" s="636">
        <v>0</v>
      </c>
      <c r="HX50" s="636">
        <v>0</v>
      </c>
      <c r="HY50" s="636">
        <v>0</v>
      </c>
      <c r="HZ50" s="636">
        <v>0</v>
      </c>
      <c r="IA50" s="636">
        <v>0</v>
      </c>
      <c r="IB50" s="636">
        <v>0</v>
      </c>
      <c r="IC50" s="636">
        <v>0</v>
      </c>
      <c r="ID50" s="636">
        <v>0</v>
      </c>
      <c r="IE50" s="636">
        <v>0</v>
      </c>
      <c r="IF50" s="636">
        <v>0</v>
      </c>
      <c r="IG50" s="636">
        <v>0</v>
      </c>
      <c r="IH50" s="636">
        <v>0</v>
      </c>
      <c r="II50" s="636">
        <v>0</v>
      </c>
      <c r="IJ50" s="636">
        <v>0</v>
      </c>
      <c r="IK50" s="636">
        <v>0</v>
      </c>
      <c r="IL50" s="636">
        <v>0</v>
      </c>
      <c r="IM50" s="636">
        <v>0</v>
      </c>
      <c r="IN50" s="636">
        <v>0</v>
      </c>
      <c r="IO50" s="636">
        <v>0</v>
      </c>
      <c r="IP50" s="636">
        <v>0</v>
      </c>
      <c r="IQ50" s="636">
        <v>0</v>
      </c>
      <c r="IR50" s="636">
        <v>0</v>
      </c>
      <c r="IS50" s="636">
        <v>0</v>
      </c>
      <c r="IT50" s="636">
        <v>0</v>
      </c>
      <c r="IU50" s="636">
        <v>0</v>
      </c>
      <c r="IV50" s="636">
        <v>0</v>
      </c>
      <c r="IW50" s="636">
        <v>0</v>
      </c>
      <c r="IX50" s="636">
        <v>0</v>
      </c>
      <c r="IY50" s="636">
        <v>0</v>
      </c>
      <c r="IZ50" s="636">
        <v>0</v>
      </c>
      <c r="JA50" s="636">
        <v>0</v>
      </c>
      <c r="JB50" s="636">
        <v>0</v>
      </c>
      <c r="JC50" s="636">
        <v>0</v>
      </c>
      <c r="JD50" s="636">
        <v>0</v>
      </c>
      <c r="JE50" s="636">
        <v>0</v>
      </c>
      <c r="JF50" s="636">
        <v>0</v>
      </c>
      <c r="JG50" s="636">
        <v>0</v>
      </c>
      <c r="JH50" s="636">
        <v>0</v>
      </c>
      <c r="JI50" s="636">
        <v>0</v>
      </c>
      <c r="JJ50" s="636">
        <v>0</v>
      </c>
      <c r="JK50" s="636">
        <v>0</v>
      </c>
      <c r="JL50" s="636">
        <v>0</v>
      </c>
      <c r="JM50" s="636">
        <v>0</v>
      </c>
      <c r="JN50" s="636">
        <v>0</v>
      </c>
      <c r="JO50" s="636">
        <v>0</v>
      </c>
      <c r="JP50" s="636">
        <v>0</v>
      </c>
      <c r="JQ50" s="636">
        <v>0</v>
      </c>
      <c r="JR50" s="636">
        <v>0</v>
      </c>
      <c r="JS50" s="636">
        <v>0</v>
      </c>
      <c r="JT50" s="636">
        <v>0</v>
      </c>
      <c r="JU50" s="636">
        <v>0</v>
      </c>
      <c r="JV50" s="636">
        <v>0</v>
      </c>
      <c r="JW50" s="636">
        <v>0</v>
      </c>
      <c r="JX50" s="636">
        <v>0</v>
      </c>
      <c r="JY50" s="636">
        <v>0</v>
      </c>
      <c r="JZ50" s="636">
        <v>0</v>
      </c>
      <c r="KA50" s="636">
        <v>0</v>
      </c>
      <c r="KB50" s="636">
        <v>0</v>
      </c>
      <c r="KC50" s="636">
        <v>0</v>
      </c>
      <c r="KD50" s="636">
        <v>0</v>
      </c>
      <c r="KE50" s="636">
        <v>0</v>
      </c>
      <c r="KF50" s="636">
        <v>0</v>
      </c>
      <c r="KG50" s="636">
        <v>0</v>
      </c>
      <c r="KH50" s="636">
        <v>0</v>
      </c>
      <c r="KI50" s="636">
        <v>0</v>
      </c>
      <c r="KJ50" s="636">
        <v>0</v>
      </c>
      <c r="KK50" s="636">
        <v>0</v>
      </c>
    </row>
    <row r="51" spans="1:297" ht="18.75">
      <c r="A51" s="667"/>
      <c r="B51" s="634" t="s">
        <v>683</v>
      </c>
      <c r="C51" s="156">
        <v>34482</v>
      </c>
      <c r="D51" s="415">
        <f t="shared" si="0"/>
        <v>0</v>
      </c>
      <c r="E51" s="415">
        <f t="shared" si="1"/>
        <v>24450</v>
      </c>
      <c r="F51" s="636">
        <v>0</v>
      </c>
      <c r="G51" s="636">
        <v>0</v>
      </c>
      <c r="H51" s="636">
        <v>0</v>
      </c>
      <c r="I51" s="636">
        <v>0</v>
      </c>
      <c r="J51" s="636">
        <v>0</v>
      </c>
      <c r="K51" s="636">
        <v>0</v>
      </c>
      <c r="L51" s="636">
        <v>0</v>
      </c>
      <c r="M51" s="636">
        <v>0</v>
      </c>
      <c r="N51" s="636">
        <v>0</v>
      </c>
      <c r="O51" s="636">
        <v>0</v>
      </c>
      <c r="P51" s="636">
        <v>0</v>
      </c>
      <c r="Q51" s="636">
        <v>0</v>
      </c>
      <c r="R51" s="636">
        <v>0</v>
      </c>
      <c r="S51" s="636">
        <v>0</v>
      </c>
      <c r="T51" s="636">
        <v>0</v>
      </c>
      <c r="U51" s="636">
        <v>0</v>
      </c>
      <c r="V51" s="636">
        <v>0</v>
      </c>
      <c r="W51" s="636">
        <v>0</v>
      </c>
      <c r="X51" s="636">
        <v>0</v>
      </c>
      <c r="Y51" s="636">
        <v>0</v>
      </c>
      <c r="Z51" s="636">
        <v>0</v>
      </c>
      <c r="AA51" s="636">
        <v>0</v>
      </c>
      <c r="AB51" s="636">
        <v>0</v>
      </c>
      <c r="AC51" s="636">
        <v>0</v>
      </c>
      <c r="AD51" s="636">
        <v>0</v>
      </c>
      <c r="AE51" s="636">
        <v>0</v>
      </c>
      <c r="AF51" s="636">
        <v>0</v>
      </c>
      <c r="AG51" s="636">
        <v>0</v>
      </c>
      <c r="AH51" s="636">
        <v>0</v>
      </c>
      <c r="AI51" s="636">
        <v>0</v>
      </c>
      <c r="AJ51" s="636">
        <v>0</v>
      </c>
      <c r="AK51" s="636">
        <v>0</v>
      </c>
      <c r="AL51" s="636">
        <v>0</v>
      </c>
      <c r="AM51" s="636">
        <v>0</v>
      </c>
      <c r="AN51" s="636">
        <v>0</v>
      </c>
      <c r="AO51" s="636">
        <v>0</v>
      </c>
      <c r="AP51" s="636">
        <v>0</v>
      </c>
      <c r="AQ51" s="636">
        <v>0</v>
      </c>
      <c r="AR51" s="636">
        <v>0</v>
      </c>
      <c r="AS51" s="636">
        <v>0</v>
      </c>
      <c r="AT51" s="636">
        <v>0</v>
      </c>
      <c r="AU51" s="636">
        <v>0</v>
      </c>
      <c r="AV51" s="636">
        <v>0</v>
      </c>
      <c r="AW51" s="636">
        <v>0</v>
      </c>
      <c r="AX51" s="636">
        <v>0</v>
      </c>
      <c r="AY51" s="636">
        <v>0</v>
      </c>
      <c r="AZ51" s="636">
        <v>0</v>
      </c>
      <c r="BA51" s="636">
        <v>0</v>
      </c>
      <c r="BB51" s="636">
        <v>0</v>
      </c>
      <c r="BC51" s="636">
        <v>0</v>
      </c>
      <c r="BD51" s="636">
        <v>0</v>
      </c>
      <c r="BE51" s="636">
        <v>0</v>
      </c>
      <c r="BF51" s="636">
        <v>0</v>
      </c>
      <c r="BG51" s="636">
        <v>0</v>
      </c>
      <c r="BH51" s="636">
        <v>0</v>
      </c>
      <c r="BI51" s="636">
        <v>0</v>
      </c>
      <c r="BJ51" s="636">
        <v>0</v>
      </c>
      <c r="BK51" s="636">
        <v>0</v>
      </c>
      <c r="BL51" s="636">
        <v>0</v>
      </c>
      <c r="BM51" s="636">
        <v>0</v>
      </c>
      <c r="BN51" s="636">
        <v>0</v>
      </c>
      <c r="BO51" s="636">
        <v>0</v>
      </c>
      <c r="BP51" s="636">
        <v>0</v>
      </c>
      <c r="BQ51" s="636">
        <v>0</v>
      </c>
      <c r="BR51" s="636">
        <v>0</v>
      </c>
      <c r="BS51" s="636">
        <v>0</v>
      </c>
      <c r="BT51" s="636">
        <v>0</v>
      </c>
      <c r="BU51" s="636">
        <v>0</v>
      </c>
      <c r="BV51" s="636">
        <v>0</v>
      </c>
      <c r="BW51" s="636">
        <v>0</v>
      </c>
      <c r="BX51" s="636">
        <v>0</v>
      </c>
      <c r="BY51" s="636">
        <v>0</v>
      </c>
      <c r="BZ51" s="636">
        <v>0</v>
      </c>
      <c r="CA51" s="636">
        <v>0</v>
      </c>
      <c r="CB51" s="636">
        <v>0</v>
      </c>
      <c r="CC51" s="636">
        <v>0</v>
      </c>
      <c r="CD51" s="636">
        <v>0</v>
      </c>
      <c r="CE51" s="636">
        <v>0</v>
      </c>
      <c r="CF51" s="636">
        <v>0</v>
      </c>
      <c r="CG51" s="636">
        <v>0</v>
      </c>
      <c r="CH51" s="636">
        <v>0</v>
      </c>
      <c r="CI51" s="636">
        <v>0</v>
      </c>
      <c r="CJ51" s="636">
        <v>0</v>
      </c>
      <c r="CK51" s="636">
        <v>0</v>
      </c>
      <c r="CL51" s="636">
        <v>0</v>
      </c>
      <c r="CM51" s="636">
        <v>0</v>
      </c>
      <c r="CN51" s="636">
        <v>0</v>
      </c>
      <c r="CO51" s="636">
        <v>0</v>
      </c>
      <c r="CP51" s="636">
        <v>0</v>
      </c>
      <c r="CQ51" s="636">
        <v>0</v>
      </c>
      <c r="CR51" s="636">
        <v>0</v>
      </c>
      <c r="CS51" s="636">
        <v>0</v>
      </c>
      <c r="CT51" s="636">
        <v>0</v>
      </c>
      <c r="CU51" s="636">
        <v>0</v>
      </c>
      <c r="CV51" s="636">
        <v>0</v>
      </c>
      <c r="CW51" s="636">
        <v>0</v>
      </c>
      <c r="CX51" s="636">
        <v>0</v>
      </c>
      <c r="CY51" s="636">
        <v>0</v>
      </c>
      <c r="CZ51" s="636">
        <v>0</v>
      </c>
      <c r="DA51" s="636">
        <v>0</v>
      </c>
      <c r="DB51" s="636">
        <v>10032</v>
      </c>
      <c r="DC51" s="636">
        <v>0</v>
      </c>
      <c r="DD51" s="636">
        <v>0</v>
      </c>
      <c r="DE51" s="636">
        <v>0</v>
      </c>
      <c r="DF51" s="636">
        <v>0</v>
      </c>
      <c r="DG51" s="636">
        <v>0</v>
      </c>
      <c r="DH51" s="636">
        <v>0</v>
      </c>
      <c r="DI51" s="636">
        <v>0</v>
      </c>
      <c r="DJ51" s="636">
        <v>0</v>
      </c>
      <c r="DK51" s="636">
        <v>0</v>
      </c>
      <c r="DL51" s="636">
        <v>0</v>
      </c>
      <c r="DM51" s="636">
        <v>0</v>
      </c>
      <c r="DN51" s="636">
        <v>0</v>
      </c>
      <c r="DO51" s="636">
        <v>0</v>
      </c>
      <c r="DP51" s="636">
        <v>0</v>
      </c>
      <c r="DQ51" s="636">
        <v>0</v>
      </c>
      <c r="DR51" s="636">
        <v>0</v>
      </c>
      <c r="DS51" s="636">
        <v>0</v>
      </c>
      <c r="DT51" s="636">
        <v>0</v>
      </c>
      <c r="DU51" s="636">
        <v>0</v>
      </c>
      <c r="DV51" s="636">
        <v>0</v>
      </c>
      <c r="DW51" s="636">
        <v>0</v>
      </c>
      <c r="DX51" s="636">
        <v>0</v>
      </c>
      <c r="DY51" s="636">
        <v>0</v>
      </c>
      <c r="DZ51" s="636">
        <v>0</v>
      </c>
      <c r="EA51" s="636">
        <v>0</v>
      </c>
      <c r="EB51" s="636">
        <v>0</v>
      </c>
      <c r="EC51" s="636">
        <v>0</v>
      </c>
      <c r="ED51" s="636">
        <v>0</v>
      </c>
      <c r="EE51" s="636">
        <v>0</v>
      </c>
      <c r="EF51" s="636">
        <v>0</v>
      </c>
      <c r="EG51" s="636">
        <v>0</v>
      </c>
      <c r="EH51" s="636">
        <v>0</v>
      </c>
      <c r="EI51" s="636">
        <v>0</v>
      </c>
      <c r="EJ51" s="636">
        <v>0</v>
      </c>
      <c r="EK51" s="636">
        <v>0</v>
      </c>
      <c r="EL51" s="636">
        <v>0</v>
      </c>
      <c r="EM51" s="636">
        <v>0</v>
      </c>
      <c r="EN51" s="636">
        <v>0</v>
      </c>
      <c r="EO51" s="636">
        <v>0</v>
      </c>
      <c r="EP51" s="636">
        <v>0</v>
      </c>
      <c r="EQ51" s="636">
        <v>0</v>
      </c>
      <c r="ER51" s="636">
        <v>0</v>
      </c>
      <c r="ES51" s="636">
        <v>0</v>
      </c>
      <c r="ET51" s="636">
        <v>0</v>
      </c>
      <c r="EU51" s="636">
        <v>0</v>
      </c>
      <c r="EV51" s="636">
        <v>0</v>
      </c>
      <c r="EW51" s="636">
        <v>0</v>
      </c>
      <c r="EX51" s="636">
        <v>0</v>
      </c>
      <c r="EY51" s="636">
        <v>0</v>
      </c>
      <c r="EZ51" s="636">
        <v>0</v>
      </c>
      <c r="FA51" s="636">
        <v>0</v>
      </c>
      <c r="FB51" s="636">
        <v>0</v>
      </c>
      <c r="FC51" s="636">
        <v>0</v>
      </c>
      <c r="FD51" s="636">
        <v>0</v>
      </c>
      <c r="FE51" s="636">
        <v>0</v>
      </c>
      <c r="FF51" s="636">
        <v>0</v>
      </c>
      <c r="FG51" s="636">
        <v>0</v>
      </c>
      <c r="FH51" s="636">
        <v>0</v>
      </c>
      <c r="FI51" s="636">
        <v>0</v>
      </c>
      <c r="FJ51" s="636">
        <v>0</v>
      </c>
      <c r="FK51" s="636">
        <v>0</v>
      </c>
      <c r="FL51" s="636">
        <v>0</v>
      </c>
      <c r="FM51" s="636">
        <v>0</v>
      </c>
      <c r="FN51" s="636">
        <v>0</v>
      </c>
      <c r="FO51" s="636">
        <v>24450</v>
      </c>
      <c r="FP51" s="636">
        <v>0</v>
      </c>
      <c r="FQ51" s="636">
        <v>0</v>
      </c>
      <c r="FR51" s="636">
        <v>0</v>
      </c>
      <c r="FS51" s="636">
        <v>0</v>
      </c>
      <c r="FT51" s="636">
        <v>0</v>
      </c>
      <c r="FU51" s="636">
        <v>0</v>
      </c>
      <c r="FV51" s="636">
        <v>0</v>
      </c>
      <c r="FW51" s="636">
        <v>0</v>
      </c>
      <c r="FX51" s="636">
        <v>0</v>
      </c>
      <c r="FY51" s="636">
        <v>0</v>
      </c>
      <c r="FZ51" s="636">
        <v>0</v>
      </c>
      <c r="GA51" s="636">
        <v>0</v>
      </c>
      <c r="GB51" s="636">
        <v>0</v>
      </c>
      <c r="GC51" s="636">
        <v>0</v>
      </c>
      <c r="GD51" s="636">
        <v>0</v>
      </c>
      <c r="GE51" s="636">
        <v>0</v>
      </c>
      <c r="GF51" s="636">
        <v>0</v>
      </c>
      <c r="GG51" s="636">
        <v>0</v>
      </c>
      <c r="GH51" s="636">
        <v>0</v>
      </c>
      <c r="GI51" s="636">
        <v>0</v>
      </c>
      <c r="GJ51" s="636">
        <v>0</v>
      </c>
      <c r="GK51" s="636">
        <v>0</v>
      </c>
      <c r="GL51" s="636">
        <v>0</v>
      </c>
      <c r="GM51" s="636">
        <v>0</v>
      </c>
      <c r="GN51" s="636">
        <v>0</v>
      </c>
      <c r="GO51" s="636">
        <v>0</v>
      </c>
      <c r="GP51" s="636">
        <v>0</v>
      </c>
      <c r="GQ51" s="636">
        <v>0</v>
      </c>
      <c r="GR51" s="636">
        <v>0</v>
      </c>
      <c r="GS51" s="636">
        <v>0</v>
      </c>
      <c r="GT51" s="636">
        <v>0</v>
      </c>
      <c r="GU51" s="636">
        <v>0</v>
      </c>
      <c r="GV51" s="636">
        <v>0</v>
      </c>
      <c r="GW51" s="636">
        <v>0</v>
      </c>
      <c r="GX51" s="636">
        <v>0</v>
      </c>
      <c r="GY51" s="636">
        <v>0</v>
      </c>
      <c r="GZ51" s="636">
        <v>0</v>
      </c>
      <c r="HA51" s="636">
        <v>0</v>
      </c>
      <c r="HB51" s="636">
        <v>0</v>
      </c>
      <c r="HC51" s="636">
        <v>0</v>
      </c>
      <c r="HD51" s="636">
        <v>0</v>
      </c>
      <c r="HE51" s="636">
        <v>0</v>
      </c>
      <c r="HF51" s="636">
        <v>0</v>
      </c>
      <c r="HG51" s="636">
        <v>0</v>
      </c>
      <c r="HH51" s="636">
        <v>0</v>
      </c>
      <c r="HI51" s="636">
        <v>0</v>
      </c>
      <c r="HJ51" s="636">
        <v>0</v>
      </c>
      <c r="HK51" s="636">
        <v>0</v>
      </c>
      <c r="HL51" s="636">
        <v>0</v>
      </c>
      <c r="HM51" s="636">
        <v>0</v>
      </c>
      <c r="HN51" s="636">
        <v>0</v>
      </c>
      <c r="HO51" s="636">
        <v>0</v>
      </c>
      <c r="HP51" s="636">
        <v>0</v>
      </c>
      <c r="HQ51" s="636">
        <v>0</v>
      </c>
      <c r="HR51" s="636">
        <v>0</v>
      </c>
      <c r="HS51" s="636">
        <v>0</v>
      </c>
      <c r="HT51" s="636">
        <v>0</v>
      </c>
      <c r="HU51" s="636">
        <v>0</v>
      </c>
      <c r="HV51" s="636">
        <v>0</v>
      </c>
      <c r="HW51" s="636">
        <v>0</v>
      </c>
      <c r="HX51" s="636">
        <v>0</v>
      </c>
      <c r="HY51" s="636">
        <v>0</v>
      </c>
      <c r="HZ51" s="636">
        <v>0</v>
      </c>
      <c r="IA51" s="636">
        <v>0</v>
      </c>
      <c r="IB51" s="636">
        <v>0</v>
      </c>
      <c r="IC51" s="636">
        <v>0</v>
      </c>
      <c r="ID51" s="636">
        <v>0</v>
      </c>
      <c r="IE51" s="636">
        <v>0</v>
      </c>
      <c r="IF51" s="636">
        <v>0</v>
      </c>
      <c r="IG51" s="636">
        <v>0</v>
      </c>
      <c r="IH51" s="636">
        <v>0</v>
      </c>
      <c r="II51" s="636">
        <v>0</v>
      </c>
      <c r="IJ51" s="636">
        <v>0</v>
      </c>
      <c r="IK51" s="636">
        <v>0</v>
      </c>
      <c r="IL51" s="636">
        <v>0</v>
      </c>
      <c r="IM51" s="636">
        <v>0</v>
      </c>
      <c r="IN51" s="636">
        <v>0</v>
      </c>
      <c r="IO51" s="636">
        <v>0</v>
      </c>
      <c r="IP51" s="636">
        <v>0</v>
      </c>
      <c r="IQ51" s="636">
        <v>0</v>
      </c>
      <c r="IR51" s="636">
        <v>0</v>
      </c>
      <c r="IS51" s="636">
        <v>0</v>
      </c>
      <c r="IT51" s="636">
        <v>0</v>
      </c>
      <c r="IU51" s="636">
        <v>0</v>
      </c>
      <c r="IV51" s="636">
        <v>0</v>
      </c>
      <c r="IW51" s="636">
        <v>0</v>
      </c>
      <c r="IX51" s="636">
        <v>0</v>
      </c>
      <c r="IY51" s="636">
        <v>0</v>
      </c>
      <c r="IZ51" s="636">
        <v>0</v>
      </c>
      <c r="JA51" s="636">
        <v>0</v>
      </c>
      <c r="JB51" s="636">
        <v>0</v>
      </c>
      <c r="JC51" s="636">
        <v>0</v>
      </c>
      <c r="JD51" s="636">
        <v>0</v>
      </c>
      <c r="JE51" s="636">
        <v>0</v>
      </c>
      <c r="JF51" s="636">
        <v>0</v>
      </c>
      <c r="JG51" s="636">
        <v>0</v>
      </c>
      <c r="JH51" s="636">
        <v>0</v>
      </c>
      <c r="JI51" s="636">
        <v>0</v>
      </c>
      <c r="JJ51" s="636">
        <v>0</v>
      </c>
      <c r="JK51" s="636">
        <v>0</v>
      </c>
      <c r="JL51" s="636">
        <v>0</v>
      </c>
      <c r="JM51" s="636">
        <v>0</v>
      </c>
      <c r="JN51" s="636">
        <v>0</v>
      </c>
      <c r="JO51" s="636">
        <v>0</v>
      </c>
      <c r="JP51" s="636">
        <v>0</v>
      </c>
      <c r="JQ51" s="636">
        <v>0</v>
      </c>
      <c r="JR51" s="636">
        <v>0</v>
      </c>
      <c r="JS51" s="636">
        <v>0</v>
      </c>
      <c r="JT51" s="636">
        <v>0</v>
      </c>
      <c r="JU51" s="636">
        <v>0</v>
      </c>
      <c r="JV51" s="636">
        <v>0</v>
      </c>
      <c r="JW51" s="636">
        <v>0</v>
      </c>
      <c r="JX51" s="636">
        <v>0</v>
      </c>
      <c r="JY51" s="636">
        <v>0</v>
      </c>
      <c r="JZ51" s="636">
        <v>0</v>
      </c>
      <c r="KA51" s="636">
        <v>0</v>
      </c>
      <c r="KB51" s="636">
        <v>0</v>
      </c>
      <c r="KC51" s="636">
        <v>0</v>
      </c>
      <c r="KD51" s="636">
        <v>0</v>
      </c>
      <c r="KE51" s="636">
        <v>0</v>
      </c>
      <c r="KF51" s="636">
        <v>0</v>
      </c>
      <c r="KG51" s="636">
        <v>0</v>
      </c>
      <c r="KH51" s="636">
        <v>0</v>
      </c>
      <c r="KI51" s="636">
        <v>0</v>
      </c>
      <c r="KJ51" s="636">
        <v>0</v>
      </c>
      <c r="KK51" s="636">
        <v>0</v>
      </c>
    </row>
    <row r="52" spans="1:297" ht="18.75">
      <c r="A52" s="667"/>
      <c r="B52" s="634" t="s">
        <v>684</v>
      </c>
      <c r="C52" s="156">
        <v>625377</v>
      </c>
      <c r="D52" s="415">
        <f t="shared" si="0"/>
        <v>0</v>
      </c>
      <c r="E52" s="415">
        <f t="shared" si="1"/>
        <v>228630</v>
      </c>
      <c r="F52" s="636">
        <v>0</v>
      </c>
      <c r="G52" s="636">
        <v>0</v>
      </c>
      <c r="H52" s="636">
        <v>0</v>
      </c>
      <c r="I52" s="636">
        <v>0</v>
      </c>
      <c r="J52" s="636">
        <v>0</v>
      </c>
      <c r="K52" s="636">
        <v>0</v>
      </c>
      <c r="L52" s="636">
        <v>0</v>
      </c>
      <c r="M52" s="636">
        <v>0</v>
      </c>
      <c r="N52" s="636">
        <v>0</v>
      </c>
      <c r="O52" s="636">
        <v>0</v>
      </c>
      <c r="P52" s="636">
        <v>0</v>
      </c>
      <c r="Q52" s="636">
        <v>0</v>
      </c>
      <c r="R52" s="636">
        <v>0</v>
      </c>
      <c r="S52" s="636">
        <v>0</v>
      </c>
      <c r="T52" s="636">
        <v>0</v>
      </c>
      <c r="U52" s="636">
        <v>0</v>
      </c>
      <c r="V52" s="636">
        <v>0</v>
      </c>
      <c r="W52" s="636">
        <v>0</v>
      </c>
      <c r="X52" s="636">
        <v>0</v>
      </c>
      <c r="Y52" s="636">
        <v>0</v>
      </c>
      <c r="Z52" s="636">
        <v>0</v>
      </c>
      <c r="AA52" s="636">
        <v>0</v>
      </c>
      <c r="AB52" s="636">
        <v>0</v>
      </c>
      <c r="AC52" s="636">
        <v>0</v>
      </c>
      <c r="AD52" s="636">
        <v>0</v>
      </c>
      <c r="AE52" s="636">
        <v>0</v>
      </c>
      <c r="AF52" s="636">
        <v>0</v>
      </c>
      <c r="AG52" s="636">
        <v>0</v>
      </c>
      <c r="AH52" s="636">
        <v>0</v>
      </c>
      <c r="AI52" s="636">
        <v>0</v>
      </c>
      <c r="AJ52" s="636">
        <v>0</v>
      </c>
      <c r="AK52" s="636">
        <v>0</v>
      </c>
      <c r="AL52" s="636">
        <v>0</v>
      </c>
      <c r="AM52" s="636">
        <v>0</v>
      </c>
      <c r="AN52" s="636">
        <v>0</v>
      </c>
      <c r="AO52" s="636">
        <v>0</v>
      </c>
      <c r="AP52" s="636">
        <v>0</v>
      </c>
      <c r="AQ52" s="636">
        <v>0</v>
      </c>
      <c r="AR52" s="636">
        <v>0</v>
      </c>
      <c r="AS52" s="636">
        <v>0</v>
      </c>
      <c r="AT52" s="636">
        <v>0</v>
      </c>
      <c r="AU52" s="636">
        <v>0</v>
      </c>
      <c r="AV52" s="636">
        <v>0</v>
      </c>
      <c r="AW52" s="636">
        <v>0</v>
      </c>
      <c r="AX52" s="636">
        <v>0</v>
      </c>
      <c r="AY52" s="636">
        <v>0</v>
      </c>
      <c r="AZ52" s="636">
        <v>0</v>
      </c>
      <c r="BA52" s="636">
        <v>0</v>
      </c>
      <c r="BB52" s="636">
        <v>0</v>
      </c>
      <c r="BC52" s="636">
        <v>0</v>
      </c>
      <c r="BD52" s="636">
        <v>0</v>
      </c>
      <c r="BE52" s="636">
        <v>0</v>
      </c>
      <c r="BF52" s="636">
        <v>0</v>
      </c>
      <c r="BG52" s="636">
        <v>0</v>
      </c>
      <c r="BH52" s="636">
        <v>0</v>
      </c>
      <c r="BI52" s="636">
        <v>0</v>
      </c>
      <c r="BJ52" s="636">
        <v>0</v>
      </c>
      <c r="BK52" s="636">
        <v>0</v>
      </c>
      <c r="BL52" s="636">
        <v>0</v>
      </c>
      <c r="BM52" s="636">
        <v>0</v>
      </c>
      <c r="BN52" s="636">
        <v>0</v>
      </c>
      <c r="BO52" s="636">
        <v>0</v>
      </c>
      <c r="BP52" s="636">
        <v>0</v>
      </c>
      <c r="BQ52" s="636">
        <v>0</v>
      </c>
      <c r="BR52" s="636">
        <v>0</v>
      </c>
      <c r="BS52" s="636">
        <v>0</v>
      </c>
      <c r="BT52" s="636">
        <v>0</v>
      </c>
      <c r="BU52" s="636">
        <v>0</v>
      </c>
      <c r="BV52" s="636">
        <v>0</v>
      </c>
      <c r="BW52" s="636">
        <v>0</v>
      </c>
      <c r="BX52" s="636">
        <v>0</v>
      </c>
      <c r="BY52" s="636">
        <v>0</v>
      </c>
      <c r="BZ52" s="636">
        <v>0</v>
      </c>
      <c r="CA52" s="636">
        <v>0</v>
      </c>
      <c r="CB52" s="636">
        <v>0</v>
      </c>
      <c r="CC52" s="636">
        <v>0</v>
      </c>
      <c r="CD52" s="636">
        <v>0</v>
      </c>
      <c r="CE52" s="636">
        <v>0</v>
      </c>
      <c r="CF52" s="636">
        <v>0</v>
      </c>
      <c r="CG52" s="636">
        <v>0</v>
      </c>
      <c r="CH52" s="636">
        <v>0</v>
      </c>
      <c r="CI52" s="636">
        <v>0</v>
      </c>
      <c r="CJ52" s="636">
        <v>0</v>
      </c>
      <c r="CK52" s="636">
        <v>0</v>
      </c>
      <c r="CL52" s="636">
        <v>0</v>
      </c>
      <c r="CM52" s="636">
        <v>0</v>
      </c>
      <c r="CN52" s="636">
        <v>0</v>
      </c>
      <c r="CO52" s="636">
        <v>0</v>
      </c>
      <c r="CP52" s="636">
        <v>0</v>
      </c>
      <c r="CQ52" s="636">
        <v>0</v>
      </c>
      <c r="CR52" s="636">
        <v>0</v>
      </c>
      <c r="CS52" s="636">
        <v>0</v>
      </c>
      <c r="CT52" s="636">
        <v>0</v>
      </c>
      <c r="CU52" s="636">
        <v>0</v>
      </c>
      <c r="CV52" s="636">
        <v>0</v>
      </c>
      <c r="CW52" s="636">
        <v>0</v>
      </c>
      <c r="CX52" s="636">
        <v>0</v>
      </c>
      <c r="CY52" s="636">
        <v>0</v>
      </c>
      <c r="CZ52" s="636">
        <v>0</v>
      </c>
      <c r="DA52" s="636">
        <v>0</v>
      </c>
      <c r="DB52" s="636">
        <v>218582</v>
      </c>
      <c r="DC52" s="636">
        <v>0</v>
      </c>
      <c r="DD52" s="636">
        <v>0</v>
      </c>
      <c r="DE52" s="636">
        <v>0</v>
      </c>
      <c r="DF52" s="636">
        <v>0</v>
      </c>
      <c r="DG52" s="636">
        <v>0</v>
      </c>
      <c r="DH52" s="636">
        <v>0</v>
      </c>
      <c r="DI52" s="636">
        <v>0</v>
      </c>
      <c r="DJ52" s="636">
        <v>0</v>
      </c>
      <c r="DK52" s="636">
        <v>0</v>
      </c>
      <c r="DL52" s="636">
        <v>0</v>
      </c>
      <c r="DM52" s="636">
        <v>0</v>
      </c>
      <c r="DN52" s="636">
        <v>0</v>
      </c>
      <c r="DO52" s="636">
        <v>0</v>
      </c>
      <c r="DP52" s="636">
        <v>0</v>
      </c>
      <c r="DQ52" s="636">
        <v>0</v>
      </c>
      <c r="DR52" s="636">
        <v>0</v>
      </c>
      <c r="DS52" s="636">
        <v>0</v>
      </c>
      <c r="DT52" s="636">
        <v>0</v>
      </c>
      <c r="DU52" s="636">
        <v>0</v>
      </c>
      <c r="DV52" s="636">
        <v>0</v>
      </c>
      <c r="DW52" s="636">
        <v>0</v>
      </c>
      <c r="DX52" s="636">
        <v>0</v>
      </c>
      <c r="DY52" s="636">
        <v>0</v>
      </c>
      <c r="DZ52" s="636">
        <v>0</v>
      </c>
      <c r="EA52" s="636">
        <v>0</v>
      </c>
      <c r="EB52" s="636">
        <v>0</v>
      </c>
      <c r="EC52" s="636">
        <v>0</v>
      </c>
      <c r="ED52" s="636">
        <v>0</v>
      </c>
      <c r="EE52" s="636">
        <v>0</v>
      </c>
      <c r="EF52" s="636">
        <v>0</v>
      </c>
      <c r="EG52" s="636">
        <v>0</v>
      </c>
      <c r="EH52" s="636">
        <v>0</v>
      </c>
      <c r="EI52" s="636">
        <v>0</v>
      </c>
      <c r="EJ52" s="636">
        <v>0</v>
      </c>
      <c r="EK52" s="636">
        <v>0</v>
      </c>
      <c r="EL52" s="636">
        <v>0</v>
      </c>
      <c r="EM52" s="636">
        <v>0</v>
      </c>
      <c r="EN52" s="636">
        <v>0</v>
      </c>
      <c r="EO52" s="636">
        <v>0</v>
      </c>
      <c r="EP52" s="636">
        <v>0</v>
      </c>
      <c r="EQ52" s="636">
        <v>0</v>
      </c>
      <c r="ER52" s="636">
        <v>0</v>
      </c>
      <c r="ES52" s="636">
        <v>0</v>
      </c>
      <c r="ET52" s="636">
        <v>0</v>
      </c>
      <c r="EU52" s="636">
        <v>0</v>
      </c>
      <c r="EV52" s="636">
        <v>0</v>
      </c>
      <c r="EW52" s="636">
        <v>228630</v>
      </c>
      <c r="EX52" s="636">
        <v>0</v>
      </c>
      <c r="EY52" s="636">
        <v>0</v>
      </c>
      <c r="EZ52" s="636">
        <v>0</v>
      </c>
      <c r="FA52" s="636">
        <v>0</v>
      </c>
      <c r="FB52" s="636">
        <v>0</v>
      </c>
      <c r="FC52" s="636">
        <v>0</v>
      </c>
      <c r="FD52" s="636">
        <v>0</v>
      </c>
      <c r="FE52" s="636">
        <v>0</v>
      </c>
      <c r="FF52" s="636">
        <v>0</v>
      </c>
      <c r="FG52" s="636">
        <v>0</v>
      </c>
      <c r="FH52" s="636">
        <v>0</v>
      </c>
      <c r="FI52" s="636">
        <v>0</v>
      </c>
      <c r="FJ52" s="636">
        <v>0</v>
      </c>
      <c r="FK52" s="636">
        <v>0</v>
      </c>
      <c r="FL52" s="636">
        <v>0</v>
      </c>
      <c r="FM52" s="636">
        <v>0</v>
      </c>
      <c r="FN52" s="636">
        <v>0</v>
      </c>
      <c r="FO52" s="636">
        <v>178165</v>
      </c>
      <c r="FP52" s="636">
        <v>0</v>
      </c>
      <c r="FQ52" s="636">
        <v>0</v>
      </c>
      <c r="FR52" s="636">
        <v>0</v>
      </c>
      <c r="FS52" s="636">
        <v>0</v>
      </c>
      <c r="FT52" s="636">
        <v>0</v>
      </c>
      <c r="FU52" s="636">
        <v>0</v>
      </c>
      <c r="FV52" s="636">
        <v>0</v>
      </c>
      <c r="FW52" s="636">
        <v>0</v>
      </c>
      <c r="FX52" s="636">
        <v>0</v>
      </c>
      <c r="FY52" s="636">
        <v>0</v>
      </c>
      <c r="FZ52" s="636">
        <v>0</v>
      </c>
      <c r="GA52" s="636">
        <v>0</v>
      </c>
      <c r="GB52" s="636">
        <v>0</v>
      </c>
      <c r="GC52" s="636">
        <v>0</v>
      </c>
      <c r="GD52" s="636">
        <v>0</v>
      </c>
      <c r="GE52" s="636">
        <v>0</v>
      </c>
      <c r="GF52" s="636">
        <v>0</v>
      </c>
      <c r="GG52" s="636">
        <v>0</v>
      </c>
      <c r="GH52" s="636">
        <v>0</v>
      </c>
      <c r="GI52" s="636">
        <v>0</v>
      </c>
      <c r="GJ52" s="636">
        <v>0</v>
      </c>
      <c r="GK52" s="636">
        <v>0</v>
      </c>
      <c r="GL52" s="636">
        <v>0</v>
      </c>
      <c r="GM52" s="636">
        <v>0</v>
      </c>
      <c r="GN52" s="636">
        <v>0</v>
      </c>
      <c r="GO52" s="636">
        <v>0</v>
      </c>
      <c r="GP52" s="636">
        <v>0</v>
      </c>
      <c r="GQ52" s="636">
        <v>0</v>
      </c>
      <c r="GR52" s="636">
        <v>0</v>
      </c>
      <c r="GS52" s="636">
        <v>0</v>
      </c>
      <c r="GT52" s="636">
        <v>0</v>
      </c>
      <c r="GU52" s="636">
        <v>0</v>
      </c>
      <c r="GV52" s="636">
        <v>0</v>
      </c>
      <c r="GW52" s="636">
        <v>0</v>
      </c>
      <c r="GX52" s="636">
        <v>0</v>
      </c>
      <c r="GY52" s="636">
        <v>0</v>
      </c>
      <c r="GZ52" s="636">
        <v>0</v>
      </c>
      <c r="HA52" s="636">
        <v>0</v>
      </c>
      <c r="HB52" s="636">
        <v>0</v>
      </c>
      <c r="HC52" s="636">
        <v>0</v>
      </c>
      <c r="HD52" s="636">
        <v>0</v>
      </c>
      <c r="HE52" s="636">
        <v>0</v>
      </c>
      <c r="HF52" s="636">
        <v>0</v>
      </c>
      <c r="HG52" s="636">
        <v>0</v>
      </c>
      <c r="HH52" s="636">
        <v>0</v>
      </c>
      <c r="HI52" s="636">
        <v>0</v>
      </c>
      <c r="HJ52" s="636">
        <v>0</v>
      </c>
      <c r="HK52" s="636">
        <v>0</v>
      </c>
      <c r="HL52" s="636">
        <v>0</v>
      </c>
      <c r="HM52" s="636">
        <v>0</v>
      </c>
      <c r="HN52" s="636">
        <v>0</v>
      </c>
      <c r="HO52" s="636">
        <v>0</v>
      </c>
      <c r="HP52" s="636">
        <v>0</v>
      </c>
      <c r="HQ52" s="636">
        <v>0</v>
      </c>
      <c r="HR52" s="636">
        <v>0</v>
      </c>
      <c r="HS52" s="636">
        <v>0</v>
      </c>
      <c r="HT52" s="636">
        <v>0</v>
      </c>
      <c r="HU52" s="636">
        <v>0</v>
      </c>
      <c r="HV52" s="636">
        <v>0</v>
      </c>
      <c r="HW52" s="636">
        <v>0</v>
      </c>
      <c r="HX52" s="636">
        <v>0</v>
      </c>
      <c r="HY52" s="636">
        <v>0</v>
      </c>
      <c r="HZ52" s="636">
        <v>0</v>
      </c>
      <c r="IA52" s="636">
        <v>0</v>
      </c>
      <c r="IB52" s="636">
        <v>0</v>
      </c>
      <c r="IC52" s="636">
        <v>0</v>
      </c>
      <c r="ID52" s="636">
        <v>0</v>
      </c>
      <c r="IE52" s="636">
        <v>0</v>
      </c>
      <c r="IF52" s="636">
        <v>0</v>
      </c>
      <c r="IG52" s="636">
        <v>0</v>
      </c>
      <c r="IH52" s="636">
        <v>0</v>
      </c>
      <c r="II52" s="636">
        <v>0</v>
      </c>
      <c r="IJ52" s="636">
        <v>0</v>
      </c>
      <c r="IK52" s="636">
        <v>0</v>
      </c>
      <c r="IL52" s="636">
        <v>0</v>
      </c>
      <c r="IM52" s="636">
        <v>0</v>
      </c>
      <c r="IN52" s="636">
        <v>0</v>
      </c>
      <c r="IO52" s="636">
        <v>0</v>
      </c>
      <c r="IP52" s="636">
        <v>0</v>
      </c>
      <c r="IQ52" s="636">
        <v>0</v>
      </c>
      <c r="IR52" s="636">
        <v>0</v>
      </c>
      <c r="IS52" s="636">
        <v>0</v>
      </c>
      <c r="IT52" s="636">
        <v>0</v>
      </c>
      <c r="IU52" s="636">
        <v>0</v>
      </c>
      <c r="IV52" s="636">
        <v>0</v>
      </c>
      <c r="IW52" s="636">
        <v>0</v>
      </c>
      <c r="IX52" s="636">
        <v>0</v>
      </c>
      <c r="IY52" s="636">
        <v>0</v>
      </c>
      <c r="IZ52" s="636">
        <v>0</v>
      </c>
      <c r="JA52" s="636">
        <v>0</v>
      </c>
      <c r="JB52" s="636">
        <v>0</v>
      </c>
      <c r="JC52" s="636">
        <v>0</v>
      </c>
      <c r="JD52" s="636">
        <v>0</v>
      </c>
      <c r="JE52" s="636">
        <v>0</v>
      </c>
      <c r="JF52" s="636">
        <v>0</v>
      </c>
      <c r="JG52" s="636">
        <v>0</v>
      </c>
      <c r="JH52" s="636">
        <v>0</v>
      </c>
      <c r="JI52" s="636">
        <v>0</v>
      </c>
      <c r="JJ52" s="636">
        <v>0</v>
      </c>
      <c r="JK52" s="636">
        <v>0</v>
      </c>
      <c r="JL52" s="636">
        <v>0</v>
      </c>
      <c r="JM52" s="636">
        <v>0</v>
      </c>
      <c r="JN52" s="636">
        <v>0</v>
      </c>
      <c r="JO52" s="636">
        <v>0</v>
      </c>
      <c r="JP52" s="636">
        <v>0</v>
      </c>
      <c r="JQ52" s="636">
        <v>0</v>
      </c>
      <c r="JR52" s="636">
        <v>0</v>
      </c>
      <c r="JS52" s="636">
        <v>0</v>
      </c>
      <c r="JT52" s="636">
        <v>0</v>
      </c>
      <c r="JU52" s="636">
        <v>0</v>
      </c>
      <c r="JV52" s="636">
        <v>0</v>
      </c>
      <c r="JW52" s="636">
        <v>0</v>
      </c>
      <c r="JX52" s="636">
        <v>0</v>
      </c>
      <c r="JY52" s="636">
        <v>0</v>
      </c>
      <c r="JZ52" s="636">
        <v>0</v>
      </c>
      <c r="KA52" s="636">
        <v>0</v>
      </c>
      <c r="KB52" s="636">
        <v>0</v>
      </c>
      <c r="KC52" s="636">
        <v>0</v>
      </c>
      <c r="KD52" s="636">
        <v>0</v>
      </c>
      <c r="KE52" s="636">
        <v>0</v>
      </c>
      <c r="KF52" s="636">
        <v>0</v>
      </c>
      <c r="KG52" s="636">
        <v>0</v>
      </c>
      <c r="KH52" s="636">
        <v>0</v>
      </c>
      <c r="KI52" s="636">
        <v>0</v>
      </c>
      <c r="KJ52" s="636">
        <v>0</v>
      </c>
      <c r="KK52" s="636">
        <v>0</v>
      </c>
    </row>
    <row r="53" spans="1:297" ht="18.75">
      <c r="A53" s="668"/>
      <c r="B53" s="634"/>
      <c r="C53" s="156"/>
      <c r="D53" s="415"/>
      <c r="E53" s="415"/>
      <c r="F53" s="636"/>
      <c r="G53" s="636"/>
      <c r="H53" s="636"/>
      <c r="I53" s="636"/>
      <c r="J53" s="636"/>
      <c r="K53" s="636"/>
      <c r="L53" s="636"/>
      <c r="M53" s="636"/>
      <c r="N53" s="636"/>
      <c r="O53" s="636"/>
      <c r="P53" s="636"/>
      <c r="Q53" s="636"/>
      <c r="R53" s="636"/>
      <c r="S53" s="636"/>
      <c r="T53" s="636"/>
      <c r="U53" s="636"/>
      <c r="V53" s="636"/>
      <c r="W53" s="636"/>
      <c r="X53" s="636"/>
      <c r="Y53" s="636"/>
      <c r="Z53" s="636"/>
      <c r="AA53" s="636"/>
      <c r="AB53" s="636"/>
      <c r="AC53" s="636"/>
      <c r="AD53" s="636"/>
      <c r="AE53" s="636"/>
      <c r="AF53" s="636"/>
      <c r="AG53" s="636"/>
      <c r="AH53" s="636"/>
      <c r="AI53" s="636"/>
      <c r="AJ53" s="636"/>
      <c r="AK53" s="636"/>
      <c r="AL53" s="636"/>
      <c r="AM53" s="636"/>
      <c r="AN53" s="636"/>
      <c r="AO53" s="636"/>
      <c r="AP53" s="636"/>
      <c r="AQ53" s="636"/>
      <c r="AR53" s="636"/>
      <c r="AS53" s="636"/>
      <c r="AT53" s="636"/>
      <c r="AU53" s="636"/>
      <c r="AV53" s="636"/>
      <c r="AW53" s="636"/>
      <c r="AX53" s="636"/>
      <c r="AY53" s="636"/>
      <c r="AZ53" s="636"/>
      <c r="BA53" s="636"/>
      <c r="BB53" s="636"/>
      <c r="BC53" s="636"/>
      <c r="BD53" s="636"/>
      <c r="BE53" s="636"/>
      <c r="BF53" s="636"/>
      <c r="BG53" s="636"/>
      <c r="BH53" s="636"/>
      <c r="BI53" s="636"/>
      <c r="BJ53" s="636"/>
      <c r="BK53" s="636"/>
      <c r="BL53" s="636"/>
      <c r="BM53" s="636"/>
      <c r="BN53" s="636"/>
      <c r="BO53" s="636"/>
      <c r="BP53" s="636"/>
      <c r="BQ53" s="636"/>
      <c r="BR53" s="636"/>
      <c r="BS53" s="636"/>
      <c r="BT53" s="636"/>
      <c r="BU53" s="636"/>
      <c r="BV53" s="636"/>
      <c r="BW53" s="636"/>
      <c r="BX53" s="636"/>
      <c r="BY53" s="636"/>
      <c r="BZ53" s="636"/>
      <c r="CA53" s="636"/>
      <c r="CB53" s="636"/>
      <c r="CC53" s="636"/>
      <c r="CD53" s="636"/>
      <c r="CE53" s="636"/>
      <c r="CF53" s="636"/>
      <c r="CG53" s="636"/>
      <c r="CH53" s="636"/>
      <c r="CI53" s="636"/>
      <c r="CJ53" s="636"/>
      <c r="CK53" s="636"/>
      <c r="CL53" s="636"/>
      <c r="CM53" s="636"/>
      <c r="CN53" s="636"/>
      <c r="CO53" s="636"/>
      <c r="CP53" s="636"/>
      <c r="CQ53" s="636"/>
      <c r="CR53" s="636"/>
      <c r="CS53" s="636"/>
      <c r="CT53" s="636"/>
      <c r="CU53" s="636"/>
      <c r="CV53" s="636"/>
      <c r="CW53" s="636"/>
      <c r="CX53" s="636"/>
      <c r="CY53" s="636"/>
      <c r="CZ53" s="636"/>
      <c r="DA53" s="636"/>
      <c r="DB53" s="636"/>
      <c r="DC53" s="636"/>
      <c r="DD53" s="636"/>
      <c r="DE53" s="636"/>
      <c r="DF53" s="636"/>
      <c r="DG53" s="636"/>
      <c r="DH53" s="636"/>
      <c r="DI53" s="636"/>
      <c r="DJ53" s="636"/>
      <c r="DK53" s="636"/>
      <c r="DL53" s="636"/>
      <c r="DM53" s="636"/>
      <c r="DN53" s="636"/>
      <c r="DO53" s="636"/>
      <c r="DP53" s="636"/>
      <c r="DQ53" s="636"/>
      <c r="DR53" s="636"/>
      <c r="DS53" s="636"/>
      <c r="DT53" s="636"/>
      <c r="DU53" s="636"/>
      <c r="DV53" s="636"/>
      <c r="DW53" s="636"/>
      <c r="DX53" s="636"/>
      <c r="DY53" s="636"/>
      <c r="DZ53" s="636"/>
      <c r="EA53" s="636"/>
      <c r="EB53" s="636"/>
      <c r="EC53" s="636"/>
      <c r="ED53" s="636"/>
      <c r="EE53" s="636"/>
      <c r="EF53" s="636"/>
      <c r="EG53" s="636"/>
      <c r="EH53" s="636"/>
      <c r="EI53" s="636"/>
      <c r="EJ53" s="636"/>
      <c r="EK53" s="636"/>
      <c r="EL53" s="636"/>
      <c r="EM53" s="636"/>
      <c r="EN53" s="636"/>
      <c r="EO53" s="636"/>
      <c r="EP53" s="636"/>
      <c r="EQ53" s="636"/>
      <c r="ER53" s="636"/>
      <c r="ES53" s="636"/>
      <c r="ET53" s="636"/>
      <c r="EU53" s="636"/>
      <c r="EV53" s="636"/>
      <c r="EW53" s="636"/>
      <c r="EX53" s="636"/>
      <c r="EY53" s="636"/>
      <c r="EZ53" s="636"/>
      <c r="FA53" s="636"/>
      <c r="FB53" s="636"/>
      <c r="FC53" s="636"/>
      <c r="FD53" s="636"/>
      <c r="FE53" s="636"/>
      <c r="FF53" s="636"/>
      <c r="FG53" s="636"/>
      <c r="FH53" s="636"/>
      <c r="FI53" s="636"/>
      <c r="FJ53" s="636"/>
      <c r="FK53" s="636"/>
      <c r="FL53" s="636"/>
      <c r="FM53" s="636"/>
      <c r="FN53" s="636"/>
      <c r="FO53" s="636"/>
      <c r="FP53" s="636"/>
      <c r="FQ53" s="636"/>
      <c r="FR53" s="636"/>
      <c r="FS53" s="636"/>
      <c r="FT53" s="636"/>
      <c r="FU53" s="636"/>
      <c r="FV53" s="636"/>
      <c r="FW53" s="636"/>
      <c r="FX53" s="636"/>
      <c r="FY53" s="636"/>
      <c r="FZ53" s="636"/>
      <c r="GA53" s="636"/>
      <c r="GB53" s="636"/>
      <c r="GC53" s="636"/>
      <c r="GD53" s="636"/>
      <c r="GE53" s="636"/>
      <c r="GF53" s="636"/>
      <c r="GG53" s="636"/>
      <c r="GH53" s="636"/>
      <c r="GI53" s="636"/>
      <c r="GJ53" s="636"/>
      <c r="GK53" s="636"/>
      <c r="GL53" s="636"/>
      <c r="GM53" s="636"/>
      <c r="GN53" s="636"/>
      <c r="GO53" s="636"/>
      <c r="GP53" s="636"/>
      <c r="GQ53" s="636"/>
      <c r="GR53" s="636"/>
      <c r="GS53" s="636"/>
      <c r="GT53" s="636"/>
      <c r="GU53" s="636"/>
      <c r="GV53" s="636"/>
      <c r="GW53" s="636"/>
      <c r="GX53" s="636"/>
      <c r="GY53" s="636"/>
      <c r="GZ53" s="636"/>
      <c r="HA53" s="636"/>
      <c r="HB53" s="636"/>
      <c r="HC53" s="636"/>
      <c r="HD53" s="636"/>
      <c r="HE53" s="636"/>
      <c r="HF53" s="636"/>
      <c r="HG53" s="636"/>
      <c r="HH53" s="636"/>
      <c r="HI53" s="636"/>
      <c r="HJ53" s="636"/>
      <c r="HK53" s="636"/>
      <c r="HL53" s="636"/>
      <c r="HM53" s="636"/>
      <c r="HN53" s="636"/>
      <c r="HO53" s="636"/>
      <c r="HP53" s="636"/>
      <c r="HQ53" s="636"/>
      <c r="HR53" s="636"/>
      <c r="HS53" s="636"/>
      <c r="HT53" s="636"/>
      <c r="HU53" s="636"/>
      <c r="HV53" s="636"/>
      <c r="HW53" s="636"/>
      <c r="HX53" s="636"/>
      <c r="HY53" s="636"/>
      <c r="HZ53" s="636"/>
      <c r="IA53" s="636"/>
      <c r="IB53" s="636"/>
      <c r="IC53" s="636"/>
      <c r="ID53" s="636"/>
      <c r="IE53" s="636"/>
      <c r="IF53" s="636"/>
      <c r="IG53" s="636"/>
      <c r="IH53" s="636"/>
      <c r="II53" s="636"/>
      <c r="IJ53" s="636"/>
      <c r="IK53" s="636"/>
      <c r="IL53" s="636"/>
      <c r="IM53" s="636"/>
      <c r="IN53" s="636"/>
      <c r="IO53" s="636"/>
      <c r="IP53" s="636"/>
      <c r="IQ53" s="636"/>
      <c r="IR53" s="636"/>
      <c r="IS53" s="636"/>
      <c r="IT53" s="636"/>
      <c r="IU53" s="636"/>
      <c r="IV53" s="636"/>
      <c r="IW53" s="636"/>
      <c r="IX53" s="636"/>
      <c r="IY53" s="636"/>
      <c r="IZ53" s="636"/>
      <c r="JA53" s="636"/>
      <c r="JB53" s="636"/>
      <c r="JC53" s="636"/>
      <c r="JD53" s="636"/>
      <c r="JE53" s="636"/>
      <c r="JF53" s="636"/>
      <c r="JG53" s="636"/>
      <c r="JH53" s="636"/>
      <c r="JI53" s="636"/>
      <c r="JJ53" s="636"/>
      <c r="JK53" s="636"/>
      <c r="JL53" s="636"/>
      <c r="JM53" s="636"/>
      <c r="JN53" s="636"/>
      <c r="JO53" s="636"/>
      <c r="JP53" s="636"/>
      <c r="JQ53" s="636"/>
      <c r="JR53" s="636"/>
      <c r="JS53" s="636"/>
      <c r="JT53" s="636"/>
      <c r="JU53" s="636"/>
      <c r="JV53" s="636"/>
      <c r="JW53" s="636"/>
      <c r="JX53" s="636"/>
      <c r="JY53" s="636"/>
      <c r="JZ53" s="636"/>
      <c r="KA53" s="636"/>
      <c r="KB53" s="636"/>
      <c r="KC53" s="636"/>
      <c r="KD53" s="636"/>
      <c r="KE53" s="636"/>
      <c r="KF53" s="636"/>
      <c r="KG53" s="636"/>
      <c r="KH53" s="636"/>
      <c r="KI53" s="636"/>
      <c r="KJ53" s="636"/>
      <c r="KK53" s="636"/>
    </row>
    <row r="54" spans="1:297" ht="18.75">
      <c r="A54" s="669" t="s">
        <v>650</v>
      </c>
      <c r="B54" s="634" t="s">
        <v>650</v>
      </c>
      <c r="C54" s="156">
        <v>30638249</v>
      </c>
      <c r="D54" s="415">
        <f t="shared" si="0"/>
        <v>0</v>
      </c>
      <c r="E54" s="415">
        <f t="shared" si="1"/>
        <v>4820883</v>
      </c>
      <c r="F54" s="636">
        <v>0</v>
      </c>
      <c r="G54" s="636">
        <v>0</v>
      </c>
      <c r="H54" s="636">
        <v>0</v>
      </c>
      <c r="I54" s="636">
        <v>0</v>
      </c>
      <c r="J54" s="636">
        <v>0</v>
      </c>
      <c r="K54" s="636">
        <v>0</v>
      </c>
      <c r="L54" s="636">
        <v>0</v>
      </c>
      <c r="M54" s="636">
        <v>0</v>
      </c>
      <c r="N54" s="636">
        <v>0</v>
      </c>
      <c r="O54" s="636">
        <v>1264293</v>
      </c>
      <c r="P54" s="636">
        <v>0</v>
      </c>
      <c r="Q54" s="636">
        <v>0</v>
      </c>
      <c r="R54" s="636">
        <v>0</v>
      </c>
      <c r="S54" s="636">
        <v>0</v>
      </c>
      <c r="T54" s="636">
        <v>0</v>
      </c>
      <c r="U54" s="636">
        <v>0</v>
      </c>
      <c r="V54" s="636">
        <v>0</v>
      </c>
      <c r="W54" s="636">
        <v>0</v>
      </c>
      <c r="X54" s="636">
        <v>0</v>
      </c>
      <c r="Y54" s="636">
        <v>0</v>
      </c>
      <c r="Z54" s="636">
        <v>0</v>
      </c>
      <c r="AA54" s="636">
        <v>0</v>
      </c>
      <c r="AB54" s="636">
        <v>0</v>
      </c>
      <c r="AC54" s="636">
        <v>0</v>
      </c>
      <c r="AD54" s="636">
        <v>0</v>
      </c>
      <c r="AE54" s="636">
        <v>0</v>
      </c>
      <c r="AF54" s="636">
        <v>2957542</v>
      </c>
      <c r="AG54" s="636">
        <v>0</v>
      </c>
      <c r="AH54" s="636">
        <v>0</v>
      </c>
      <c r="AI54" s="636">
        <v>0</v>
      </c>
      <c r="AJ54" s="636">
        <v>0</v>
      </c>
      <c r="AK54" s="636">
        <v>0</v>
      </c>
      <c r="AL54" s="636">
        <v>0</v>
      </c>
      <c r="AM54" s="636">
        <v>0</v>
      </c>
      <c r="AN54" s="636">
        <v>0</v>
      </c>
      <c r="AO54" s="636">
        <v>0</v>
      </c>
      <c r="AP54" s="636">
        <v>0</v>
      </c>
      <c r="AQ54" s="636">
        <v>0</v>
      </c>
      <c r="AR54" s="636">
        <v>0</v>
      </c>
      <c r="AS54" s="636">
        <v>0</v>
      </c>
      <c r="AT54" s="636">
        <v>0</v>
      </c>
      <c r="AU54" s="636">
        <v>0</v>
      </c>
      <c r="AV54" s="636">
        <v>0</v>
      </c>
      <c r="AW54" s="636">
        <v>0</v>
      </c>
      <c r="AX54" s="636">
        <v>0</v>
      </c>
      <c r="AY54" s="636">
        <v>0</v>
      </c>
      <c r="AZ54" s="636">
        <v>0</v>
      </c>
      <c r="BA54" s="636">
        <v>492056</v>
      </c>
      <c r="BB54" s="636">
        <v>0</v>
      </c>
      <c r="BC54" s="636">
        <v>880490</v>
      </c>
      <c r="BD54" s="636">
        <v>0</v>
      </c>
      <c r="BE54" s="636">
        <v>0</v>
      </c>
      <c r="BF54" s="636">
        <v>0</v>
      </c>
      <c r="BG54" s="636">
        <v>0</v>
      </c>
      <c r="BH54" s="636">
        <v>0</v>
      </c>
      <c r="BI54" s="636">
        <v>0</v>
      </c>
      <c r="BJ54" s="636">
        <v>2865308</v>
      </c>
      <c r="BK54" s="636">
        <v>0</v>
      </c>
      <c r="BL54" s="636">
        <v>0</v>
      </c>
      <c r="BM54" s="636">
        <v>0</v>
      </c>
      <c r="BN54" s="636">
        <v>0</v>
      </c>
      <c r="BO54" s="636">
        <v>0</v>
      </c>
      <c r="BP54" s="636">
        <v>1274298</v>
      </c>
      <c r="BQ54" s="636">
        <v>0</v>
      </c>
      <c r="BR54" s="636">
        <v>0</v>
      </c>
      <c r="BS54" s="636">
        <v>0</v>
      </c>
      <c r="BT54" s="636">
        <v>0</v>
      </c>
      <c r="BU54" s="636">
        <v>0</v>
      </c>
      <c r="BV54" s="636">
        <v>0</v>
      </c>
      <c r="BW54" s="636">
        <v>0</v>
      </c>
      <c r="BX54" s="636">
        <v>0</v>
      </c>
      <c r="BY54" s="636">
        <v>0</v>
      </c>
      <c r="BZ54" s="636">
        <v>0</v>
      </c>
      <c r="CA54" s="636">
        <v>0</v>
      </c>
      <c r="CB54" s="636">
        <v>0</v>
      </c>
      <c r="CC54" s="636">
        <v>0</v>
      </c>
      <c r="CD54" s="636">
        <v>0</v>
      </c>
      <c r="CE54" s="636">
        <v>0</v>
      </c>
      <c r="CF54" s="636">
        <v>0</v>
      </c>
      <c r="CG54" s="636">
        <v>203190</v>
      </c>
      <c r="CH54" s="636">
        <v>0</v>
      </c>
      <c r="CI54" s="636">
        <v>0</v>
      </c>
      <c r="CJ54" s="636">
        <v>0</v>
      </c>
      <c r="CK54" s="636">
        <v>0</v>
      </c>
      <c r="CL54" s="636">
        <v>0</v>
      </c>
      <c r="CM54" s="636">
        <v>0</v>
      </c>
      <c r="CN54" s="636">
        <v>0</v>
      </c>
      <c r="CO54" s="636">
        <v>0</v>
      </c>
      <c r="CP54" s="636">
        <v>0</v>
      </c>
      <c r="CQ54" s="636">
        <v>0</v>
      </c>
      <c r="CR54" s="636">
        <v>0</v>
      </c>
      <c r="CS54" s="636">
        <v>0</v>
      </c>
      <c r="CT54" s="636">
        <v>0</v>
      </c>
      <c r="CU54" s="636">
        <v>0</v>
      </c>
      <c r="CV54" s="636">
        <v>0</v>
      </c>
      <c r="CW54" s="636">
        <v>0</v>
      </c>
      <c r="CX54" s="636">
        <v>0</v>
      </c>
      <c r="CY54" s="636">
        <v>0</v>
      </c>
      <c r="CZ54" s="636">
        <v>0</v>
      </c>
      <c r="DA54" s="636">
        <v>0</v>
      </c>
      <c r="DB54" s="636">
        <v>0</v>
      </c>
      <c r="DC54" s="636">
        <v>0</v>
      </c>
      <c r="DD54" s="636">
        <v>0</v>
      </c>
      <c r="DE54" s="636">
        <v>0</v>
      </c>
      <c r="DF54" s="636">
        <v>3232516</v>
      </c>
      <c r="DG54" s="636">
        <v>0</v>
      </c>
      <c r="DH54" s="636">
        <v>0</v>
      </c>
      <c r="DI54" s="636">
        <v>0</v>
      </c>
      <c r="DJ54" s="636">
        <v>0</v>
      </c>
      <c r="DK54" s="636">
        <v>0</v>
      </c>
      <c r="DL54" s="636">
        <v>0</v>
      </c>
      <c r="DM54" s="636">
        <v>0</v>
      </c>
      <c r="DN54" s="636">
        <v>0</v>
      </c>
      <c r="DO54" s="636">
        <v>0</v>
      </c>
      <c r="DP54" s="636">
        <v>0</v>
      </c>
      <c r="DQ54" s="636">
        <v>4820883</v>
      </c>
      <c r="DR54" s="636">
        <v>0</v>
      </c>
      <c r="DS54" s="636">
        <v>0</v>
      </c>
      <c r="DT54" s="636">
        <v>0</v>
      </c>
      <c r="DU54" s="636">
        <v>0</v>
      </c>
      <c r="DV54" s="636">
        <v>1887185</v>
      </c>
      <c r="DW54" s="636">
        <v>0</v>
      </c>
      <c r="DX54" s="636">
        <v>0</v>
      </c>
      <c r="DY54" s="636">
        <v>0</v>
      </c>
      <c r="DZ54" s="636">
        <v>0</v>
      </c>
      <c r="EA54" s="636">
        <v>0</v>
      </c>
      <c r="EB54" s="636">
        <v>0</v>
      </c>
      <c r="EC54" s="636">
        <v>0</v>
      </c>
      <c r="ED54" s="636">
        <v>0</v>
      </c>
      <c r="EE54" s="636">
        <v>0</v>
      </c>
      <c r="EF54" s="636">
        <v>0</v>
      </c>
      <c r="EG54" s="636">
        <v>0</v>
      </c>
      <c r="EH54" s="636">
        <v>0</v>
      </c>
      <c r="EI54" s="636">
        <v>0</v>
      </c>
      <c r="EJ54" s="636">
        <v>0</v>
      </c>
      <c r="EK54" s="636">
        <v>0</v>
      </c>
      <c r="EL54" s="636">
        <v>0</v>
      </c>
      <c r="EM54" s="636">
        <v>0</v>
      </c>
      <c r="EN54" s="636">
        <v>0</v>
      </c>
      <c r="EO54" s="636">
        <v>677300</v>
      </c>
      <c r="EP54" s="636">
        <v>0</v>
      </c>
      <c r="EQ54" s="636">
        <v>0</v>
      </c>
      <c r="ER54" s="636">
        <v>0</v>
      </c>
      <c r="ES54" s="636">
        <v>0</v>
      </c>
      <c r="ET54" s="636">
        <v>0</v>
      </c>
      <c r="EU54" s="636">
        <v>0</v>
      </c>
      <c r="EV54" s="636">
        <v>0</v>
      </c>
      <c r="EW54" s="636">
        <v>338650</v>
      </c>
      <c r="EX54" s="636">
        <v>0</v>
      </c>
      <c r="EY54" s="636">
        <v>0</v>
      </c>
      <c r="EZ54" s="636">
        <v>0</v>
      </c>
      <c r="FA54" s="636">
        <v>0</v>
      </c>
      <c r="FB54" s="636">
        <v>0</v>
      </c>
      <c r="FC54" s="636">
        <v>0</v>
      </c>
      <c r="FD54" s="636">
        <v>0</v>
      </c>
      <c r="FE54" s="636">
        <v>0</v>
      </c>
      <c r="FF54" s="636">
        <v>0</v>
      </c>
      <c r="FG54" s="636">
        <v>0</v>
      </c>
      <c r="FH54" s="636">
        <v>0</v>
      </c>
      <c r="FI54" s="636">
        <v>0</v>
      </c>
      <c r="FJ54" s="636">
        <v>0</v>
      </c>
      <c r="FK54" s="636">
        <v>0</v>
      </c>
      <c r="FL54" s="636">
        <v>0</v>
      </c>
      <c r="FM54" s="636">
        <v>0</v>
      </c>
      <c r="FN54" s="636">
        <v>0</v>
      </c>
      <c r="FO54" s="636">
        <v>0</v>
      </c>
      <c r="FP54" s="636">
        <v>0</v>
      </c>
      <c r="FQ54" s="636">
        <v>0</v>
      </c>
      <c r="FR54" s="636">
        <v>0</v>
      </c>
      <c r="FS54" s="636">
        <v>0</v>
      </c>
      <c r="FT54" s="636">
        <v>1648096</v>
      </c>
      <c r="FU54" s="636">
        <v>0</v>
      </c>
      <c r="FV54" s="636">
        <v>0</v>
      </c>
      <c r="FW54" s="636">
        <v>0</v>
      </c>
      <c r="FX54" s="636">
        <v>0</v>
      </c>
      <c r="FY54" s="636">
        <v>0</v>
      </c>
      <c r="FZ54" s="636">
        <v>0</v>
      </c>
      <c r="GA54" s="636">
        <v>0</v>
      </c>
      <c r="GB54" s="636">
        <v>0</v>
      </c>
      <c r="GC54" s="636">
        <v>0</v>
      </c>
      <c r="GD54" s="636">
        <v>0</v>
      </c>
      <c r="GE54" s="636">
        <v>0</v>
      </c>
      <c r="GF54" s="636">
        <v>0</v>
      </c>
      <c r="GG54" s="636">
        <v>0</v>
      </c>
      <c r="GH54" s="636">
        <v>0</v>
      </c>
      <c r="GI54" s="636">
        <v>0</v>
      </c>
      <c r="GJ54" s="636">
        <v>0</v>
      </c>
      <c r="GK54" s="636">
        <v>835336</v>
      </c>
      <c r="GL54" s="636">
        <v>0</v>
      </c>
      <c r="GM54" s="636">
        <v>0</v>
      </c>
      <c r="GN54" s="636">
        <v>0</v>
      </c>
      <c r="GO54" s="636">
        <v>0</v>
      </c>
      <c r="GP54" s="636">
        <v>0</v>
      </c>
      <c r="GQ54" s="636">
        <v>0</v>
      </c>
      <c r="GR54" s="636">
        <v>0</v>
      </c>
      <c r="GS54" s="636">
        <v>0</v>
      </c>
      <c r="GT54" s="636">
        <v>0</v>
      </c>
      <c r="GU54" s="636">
        <v>0</v>
      </c>
      <c r="GV54" s="636">
        <v>0</v>
      </c>
      <c r="GW54" s="636">
        <v>0</v>
      </c>
      <c r="GX54" s="636">
        <v>0</v>
      </c>
      <c r="GY54" s="636">
        <v>0</v>
      </c>
      <c r="GZ54" s="636">
        <v>0</v>
      </c>
      <c r="HA54" s="636">
        <v>0</v>
      </c>
      <c r="HB54" s="636">
        <v>0</v>
      </c>
      <c r="HC54" s="636">
        <v>0</v>
      </c>
      <c r="HD54" s="636">
        <v>0</v>
      </c>
      <c r="HE54" s="636">
        <v>0</v>
      </c>
      <c r="HF54" s="636">
        <v>0</v>
      </c>
      <c r="HG54" s="636">
        <v>0</v>
      </c>
      <c r="HH54" s="636">
        <v>0</v>
      </c>
      <c r="HI54" s="636">
        <v>0</v>
      </c>
      <c r="HJ54" s="636">
        <v>0</v>
      </c>
      <c r="HK54" s="636">
        <v>0</v>
      </c>
      <c r="HL54" s="636">
        <v>383803</v>
      </c>
      <c r="HM54" s="636">
        <v>0</v>
      </c>
      <c r="HN54" s="636">
        <v>0</v>
      </c>
      <c r="HO54" s="636">
        <v>0</v>
      </c>
      <c r="HP54" s="636">
        <v>0</v>
      </c>
      <c r="HQ54" s="636">
        <v>0</v>
      </c>
      <c r="HR54" s="636">
        <v>0</v>
      </c>
      <c r="HS54" s="636">
        <v>0</v>
      </c>
      <c r="HT54" s="636">
        <v>0</v>
      </c>
      <c r="HU54" s="636">
        <v>0</v>
      </c>
      <c r="HV54" s="636">
        <v>0</v>
      </c>
      <c r="HW54" s="636">
        <v>0</v>
      </c>
      <c r="HX54" s="636">
        <v>0</v>
      </c>
      <c r="HY54" s="636">
        <v>0</v>
      </c>
      <c r="HZ54" s="636">
        <v>0</v>
      </c>
      <c r="IA54" s="636">
        <v>0</v>
      </c>
      <c r="IB54" s="636">
        <v>0</v>
      </c>
      <c r="IC54" s="636">
        <v>0</v>
      </c>
      <c r="ID54" s="636">
        <v>0</v>
      </c>
      <c r="IE54" s="636">
        <v>0</v>
      </c>
      <c r="IF54" s="636">
        <v>0</v>
      </c>
      <c r="IG54" s="636">
        <v>0</v>
      </c>
      <c r="IH54" s="636">
        <v>0</v>
      </c>
      <c r="II54" s="636">
        <v>0</v>
      </c>
      <c r="IJ54" s="636">
        <v>0</v>
      </c>
      <c r="IK54" s="636">
        <v>0</v>
      </c>
      <c r="IL54" s="636">
        <v>0</v>
      </c>
      <c r="IM54" s="636">
        <v>0</v>
      </c>
      <c r="IN54" s="636">
        <v>0</v>
      </c>
      <c r="IO54" s="636">
        <v>0</v>
      </c>
      <c r="IP54" s="636">
        <v>0</v>
      </c>
      <c r="IQ54" s="636">
        <v>0</v>
      </c>
      <c r="IR54" s="636">
        <v>0</v>
      </c>
      <c r="IS54" s="636">
        <v>0</v>
      </c>
      <c r="IT54" s="636">
        <v>0</v>
      </c>
      <c r="IU54" s="636">
        <v>0</v>
      </c>
      <c r="IV54" s="636">
        <v>0</v>
      </c>
      <c r="IW54" s="636">
        <v>0</v>
      </c>
      <c r="IX54" s="636">
        <v>2460856</v>
      </c>
      <c r="IY54" s="636">
        <v>0</v>
      </c>
      <c r="IZ54" s="636">
        <v>0</v>
      </c>
      <c r="JA54" s="636">
        <v>0</v>
      </c>
      <c r="JB54" s="636">
        <v>0</v>
      </c>
      <c r="JC54" s="636">
        <v>0</v>
      </c>
      <c r="JD54" s="636">
        <v>0</v>
      </c>
      <c r="JE54" s="636">
        <v>0</v>
      </c>
      <c r="JF54" s="636">
        <v>2031899</v>
      </c>
      <c r="JG54" s="636">
        <v>0</v>
      </c>
      <c r="JH54" s="636">
        <v>0</v>
      </c>
      <c r="JI54" s="636">
        <v>0</v>
      </c>
      <c r="JJ54" s="636">
        <v>0</v>
      </c>
      <c r="JK54" s="636">
        <v>0</v>
      </c>
      <c r="JL54" s="636">
        <v>0</v>
      </c>
      <c r="JM54" s="636">
        <v>0</v>
      </c>
      <c r="JN54" s="636">
        <v>0</v>
      </c>
      <c r="JO54" s="636">
        <v>0</v>
      </c>
      <c r="JP54" s="636">
        <v>0</v>
      </c>
      <c r="JQ54" s="636">
        <v>0</v>
      </c>
      <c r="JR54" s="636">
        <v>2384548</v>
      </c>
      <c r="JS54" s="636">
        <v>0</v>
      </c>
      <c r="JT54" s="636">
        <v>0</v>
      </c>
      <c r="JU54" s="636">
        <v>0</v>
      </c>
      <c r="JV54" s="636">
        <v>0</v>
      </c>
      <c r="JW54" s="636">
        <v>0</v>
      </c>
      <c r="JX54" s="636">
        <v>0</v>
      </c>
      <c r="JY54" s="636">
        <v>0</v>
      </c>
      <c r="JZ54" s="636">
        <v>0</v>
      </c>
      <c r="KA54" s="636">
        <v>0</v>
      </c>
      <c r="KB54" s="636">
        <v>0</v>
      </c>
      <c r="KC54" s="636">
        <v>0</v>
      </c>
      <c r="KD54" s="636">
        <v>0</v>
      </c>
      <c r="KE54" s="636">
        <v>0</v>
      </c>
      <c r="KF54" s="636">
        <v>0</v>
      </c>
      <c r="KG54" s="636">
        <v>0</v>
      </c>
      <c r="KH54" s="636">
        <v>0</v>
      </c>
      <c r="KI54" s="636">
        <v>0</v>
      </c>
      <c r="KJ54" s="636">
        <v>0</v>
      </c>
      <c r="KK54" s="636">
        <v>0</v>
      </c>
    </row>
    <row r="55" spans="1:297" ht="18.75">
      <c r="A55" s="669"/>
      <c r="B55" s="634" t="s">
        <v>685</v>
      </c>
      <c r="C55" s="156">
        <v>695618</v>
      </c>
      <c r="D55" s="415">
        <f t="shared" si="0"/>
        <v>0</v>
      </c>
      <c r="E55" s="415">
        <f t="shared" si="1"/>
        <v>347815</v>
      </c>
      <c r="F55" s="636">
        <v>0</v>
      </c>
      <c r="G55" s="636">
        <v>0</v>
      </c>
      <c r="H55" s="636">
        <v>0</v>
      </c>
      <c r="I55" s="636">
        <v>0</v>
      </c>
      <c r="J55" s="636">
        <v>0</v>
      </c>
      <c r="K55" s="636">
        <v>0</v>
      </c>
      <c r="L55" s="636">
        <v>0</v>
      </c>
      <c r="M55" s="636">
        <v>0</v>
      </c>
      <c r="N55" s="636">
        <v>0</v>
      </c>
      <c r="O55" s="636">
        <v>0</v>
      </c>
      <c r="P55" s="636">
        <v>0</v>
      </c>
      <c r="Q55" s="636">
        <v>0</v>
      </c>
      <c r="R55" s="636">
        <v>0</v>
      </c>
      <c r="S55" s="636">
        <v>0</v>
      </c>
      <c r="T55" s="636">
        <v>0</v>
      </c>
      <c r="U55" s="636">
        <v>0</v>
      </c>
      <c r="V55" s="636">
        <v>0</v>
      </c>
      <c r="W55" s="636">
        <v>0</v>
      </c>
      <c r="X55" s="636">
        <v>0</v>
      </c>
      <c r="Y55" s="636">
        <v>0</v>
      </c>
      <c r="Z55" s="636">
        <v>0</v>
      </c>
      <c r="AA55" s="636">
        <v>0</v>
      </c>
      <c r="AB55" s="636">
        <v>0</v>
      </c>
      <c r="AC55" s="636">
        <v>0</v>
      </c>
      <c r="AD55" s="636">
        <v>0</v>
      </c>
      <c r="AE55" s="636">
        <v>0</v>
      </c>
      <c r="AF55" s="636">
        <v>0</v>
      </c>
      <c r="AG55" s="636">
        <v>0</v>
      </c>
      <c r="AH55" s="636">
        <v>0</v>
      </c>
      <c r="AI55" s="636">
        <v>0</v>
      </c>
      <c r="AJ55" s="636">
        <v>0</v>
      </c>
      <c r="AK55" s="636">
        <v>0</v>
      </c>
      <c r="AL55" s="636">
        <v>0</v>
      </c>
      <c r="AM55" s="636">
        <v>0</v>
      </c>
      <c r="AN55" s="636">
        <v>0</v>
      </c>
      <c r="AO55" s="636">
        <v>0</v>
      </c>
      <c r="AP55" s="636">
        <v>0</v>
      </c>
      <c r="AQ55" s="636">
        <v>0</v>
      </c>
      <c r="AR55" s="636">
        <v>0</v>
      </c>
      <c r="AS55" s="636">
        <v>0</v>
      </c>
      <c r="AT55" s="636">
        <v>0</v>
      </c>
      <c r="AU55" s="636">
        <v>0</v>
      </c>
      <c r="AV55" s="636">
        <v>0</v>
      </c>
      <c r="AW55" s="636">
        <v>0</v>
      </c>
      <c r="AX55" s="636">
        <v>0</v>
      </c>
      <c r="AY55" s="636">
        <v>0</v>
      </c>
      <c r="AZ55" s="636">
        <v>0</v>
      </c>
      <c r="BA55" s="636">
        <v>0</v>
      </c>
      <c r="BB55" s="636">
        <v>0</v>
      </c>
      <c r="BC55" s="636">
        <v>36611</v>
      </c>
      <c r="BD55" s="636">
        <v>0</v>
      </c>
      <c r="BE55" s="636">
        <v>0</v>
      </c>
      <c r="BF55" s="636">
        <v>0</v>
      </c>
      <c r="BG55" s="636">
        <v>0</v>
      </c>
      <c r="BH55" s="636">
        <v>0</v>
      </c>
      <c r="BI55" s="636">
        <v>0</v>
      </c>
      <c r="BJ55" s="636">
        <v>0</v>
      </c>
      <c r="BK55" s="636">
        <v>0</v>
      </c>
      <c r="BL55" s="636">
        <v>0</v>
      </c>
      <c r="BM55" s="636">
        <v>0</v>
      </c>
      <c r="BN55" s="636">
        <v>0</v>
      </c>
      <c r="BO55" s="636">
        <v>0</v>
      </c>
      <c r="BP55" s="636">
        <v>347815</v>
      </c>
      <c r="BQ55" s="636">
        <v>0</v>
      </c>
      <c r="BR55" s="636">
        <v>0</v>
      </c>
      <c r="BS55" s="636">
        <v>0</v>
      </c>
      <c r="BT55" s="636">
        <v>0</v>
      </c>
      <c r="BU55" s="636">
        <v>0</v>
      </c>
      <c r="BV55" s="636">
        <v>0</v>
      </c>
      <c r="BW55" s="636">
        <v>0</v>
      </c>
      <c r="BX55" s="636">
        <v>0</v>
      </c>
      <c r="BY55" s="636">
        <v>0</v>
      </c>
      <c r="BZ55" s="636">
        <v>0</v>
      </c>
      <c r="CA55" s="636">
        <v>0</v>
      </c>
      <c r="CB55" s="636">
        <v>0</v>
      </c>
      <c r="CC55" s="636">
        <v>0</v>
      </c>
      <c r="CD55" s="636">
        <v>0</v>
      </c>
      <c r="CE55" s="636">
        <v>0</v>
      </c>
      <c r="CF55" s="636">
        <v>0</v>
      </c>
      <c r="CG55" s="636">
        <v>36611</v>
      </c>
      <c r="CH55" s="636">
        <v>0</v>
      </c>
      <c r="CI55" s="636">
        <v>0</v>
      </c>
      <c r="CJ55" s="636">
        <v>0</v>
      </c>
      <c r="CK55" s="636">
        <v>0</v>
      </c>
      <c r="CL55" s="636">
        <v>0</v>
      </c>
      <c r="CM55" s="636">
        <v>0</v>
      </c>
      <c r="CN55" s="636">
        <v>0</v>
      </c>
      <c r="CO55" s="636">
        <v>0</v>
      </c>
      <c r="CP55" s="636">
        <v>0</v>
      </c>
      <c r="CQ55" s="636">
        <v>0</v>
      </c>
      <c r="CR55" s="636">
        <v>0</v>
      </c>
      <c r="CS55" s="636">
        <v>0</v>
      </c>
      <c r="CT55" s="636">
        <v>0</v>
      </c>
      <c r="CU55" s="636">
        <v>0</v>
      </c>
      <c r="CV55" s="636">
        <v>0</v>
      </c>
      <c r="CW55" s="636">
        <v>0</v>
      </c>
      <c r="CX55" s="636">
        <v>0</v>
      </c>
      <c r="CY55" s="636">
        <v>0</v>
      </c>
      <c r="CZ55" s="636">
        <v>0</v>
      </c>
      <c r="DA55" s="636">
        <v>0</v>
      </c>
      <c r="DB55" s="636">
        <v>0</v>
      </c>
      <c r="DC55" s="636">
        <v>0</v>
      </c>
      <c r="DD55" s="636">
        <v>0</v>
      </c>
      <c r="DE55" s="636">
        <v>0</v>
      </c>
      <c r="DF55" s="636">
        <v>0</v>
      </c>
      <c r="DG55" s="636">
        <v>0</v>
      </c>
      <c r="DH55" s="636">
        <v>0</v>
      </c>
      <c r="DI55" s="636">
        <v>0</v>
      </c>
      <c r="DJ55" s="636">
        <v>0</v>
      </c>
      <c r="DK55" s="636">
        <v>0</v>
      </c>
      <c r="DL55" s="636">
        <v>0</v>
      </c>
      <c r="DM55" s="636">
        <v>0</v>
      </c>
      <c r="DN55" s="636">
        <v>0</v>
      </c>
      <c r="DO55" s="636">
        <v>0</v>
      </c>
      <c r="DP55" s="636">
        <v>0</v>
      </c>
      <c r="DQ55" s="636">
        <v>0</v>
      </c>
      <c r="DR55" s="636">
        <v>0</v>
      </c>
      <c r="DS55" s="636">
        <v>0</v>
      </c>
      <c r="DT55" s="636">
        <v>0</v>
      </c>
      <c r="DU55" s="636">
        <v>0</v>
      </c>
      <c r="DV55" s="636">
        <v>18305</v>
      </c>
      <c r="DW55" s="636">
        <v>0</v>
      </c>
      <c r="DX55" s="636">
        <v>0</v>
      </c>
      <c r="DY55" s="636">
        <v>0</v>
      </c>
      <c r="DZ55" s="636">
        <v>0</v>
      </c>
      <c r="EA55" s="636">
        <v>0</v>
      </c>
      <c r="EB55" s="636">
        <v>0</v>
      </c>
      <c r="EC55" s="636">
        <v>0</v>
      </c>
      <c r="ED55" s="636">
        <v>0</v>
      </c>
      <c r="EE55" s="636">
        <v>0</v>
      </c>
      <c r="EF55" s="636">
        <v>0</v>
      </c>
      <c r="EG55" s="636">
        <v>0</v>
      </c>
      <c r="EH55" s="636">
        <v>0</v>
      </c>
      <c r="EI55" s="636">
        <v>0</v>
      </c>
      <c r="EJ55" s="636">
        <v>0</v>
      </c>
      <c r="EK55" s="636">
        <v>0</v>
      </c>
      <c r="EL55" s="636">
        <v>0</v>
      </c>
      <c r="EM55" s="636">
        <v>0</v>
      </c>
      <c r="EN55" s="636">
        <v>0</v>
      </c>
      <c r="EO55" s="636">
        <v>0</v>
      </c>
      <c r="EP55" s="636">
        <v>0</v>
      </c>
      <c r="EQ55" s="636">
        <v>0</v>
      </c>
      <c r="ER55" s="636">
        <v>0</v>
      </c>
      <c r="ES55" s="636">
        <v>0</v>
      </c>
      <c r="ET55" s="636">
        <v>0</v>
      </c>
      <c r="EU55" s="636">
        <v>0</v>
      </c>
      <c r="EV55" s="636">
        <v>0</v>
      </c>
      <c r="EW55" s="636">
        <v>36611</v>
      </c>
      <c r="EX55" s="636">
        <v>0</v>
      </c>
      <c r="EY55" s="636">
        <v>0</v>
      </c>
      <c r="EZ55" s="636">
        <v>0</v>
      </c>
      <c r="FA55" s="636">
        <v>0</v>
      </c>
      <c r="FB55" s="636">
        <v>0</v>
      </c>
      <c r="FC55" s="636">
        <v>0</v>
      </c>
      <c r="FD55" s="636">
        <v>0</v>
      </c>
      <c r="FE55" s="636">
        <v>0</v>
      </c>
      <c r="FF55" s="636">
        <v>0</v>
      </c>
      <c r="FG55" s="636">
        <v>0</v>
      </c>
      <c r="FH55" s="636">
        <v>0</v>
      </c>
      <c r="FI55" s="636">
        <v>0</v>
      </c>
      <c r="FJ55" s="636">
        <v>0</v>
      </c>
      <c r="FK55" s="636">
        <v>0</v>
      </c>
      <c r="FL55" s="636">
        <v>0</v>
      </c>
      <c r="FM55" s="636">
        <v>0</v>
      </c>
      <c r="FN55" s="636">
        <v>0</v>
      </c>
      <c r="FO55" s="636">
        <v>0</v>
      </c>
      <c r="FP55" s="636">
        <v>0</v>
      </c>
      <c r="FQ55" s="636">
        <v>0</v>
      </c>
      <c r="FR55" s="636">
        <v>0</v>
      </c>
      <c r="FS55" s="636">
        <v>0</v>
      </c>
      <c r="FT55" s="636">
        <v>0</v>
      </c>
      <c r="FU55" s="636">
        <v>0</v>
      </c>
      <c r="FV55" s="636">
        <v>0</v>
      </c>
      <c r="FW55" s="636">
        <v>0</v>
      </c>
      <c r="FX55" s="636">
        <v>0</v>
      </c>
      <c r="FY55" s="636">
        <v>0</v>
      </c>
      <c r="FZ55" s="636">
        <v>0</v>
      </c>
      <c r="GA55" s="636">
        <v>0</v>
      </c>
      <c r="GB55" s="636">
        <v>0</v>
      </c>
      <c r="GC55" s="636">
        <v>0</v>
      </c>
      <c r="GD55" s="636">
        <v>0</v>
      </c>
      <c r="GE55" s="636">
        <v>0</v>
      </c>
      <c r="GF55" s="636">
        <v>0</v>
      </c>
      <c r="GG55" s="636">
        <v>0</v>
      </c>
      <c r="GH55" s="636">
        <v>0</v>
      </c>
      <c r="GI55" s="636">
        <v>0</v>
      </c>
      <c r="GJ55" s="636">
        <v>0</v>
      </c>
      <c r="GK55" s="636">
        <v>36611</v>
      </c>
      <c r="GL55" s="636">
        <v>0</v>
      </c>
      <c r="GM55" s="636">
        <v>0</v>
      </c>
      <c r="GN55" s="636">
        <v>0</v>
      </c>
      <c r="GO55" s="636">
        <v>0</v>
      </c>
      <c r="GP55" s="636">
        <v>0</v>
      </c>
      <c r="GQ55" s="636">
        <v>0</v>
      </c>
      <c r="GR55" s="636">
        <v>0</v>
      </c>
      <c r="GS55" s="636">
        <v>0</v>
      </c>
      <c r="GT55" s="636">
        <v>0</v>
      </c>
      <c r="GU55" s="636">
        <v>0</v>
      </c>
      <c r="GV55" s="636">
        <v>0</v>
      </c>
      <c r="GW55" s="636">
        <v>0</v>
      </c>
      <c r="GX55" s="636">
        <v>0</v>
      </c>
      <c r="GY55" s="636">
        <v>0</v>
      </c>
      <c r="GZ55" s="636">
        <v>0</v>
      </c>
      <c r="HA55" s="636">
        <v>0</v>
      </c>
      <c r="HB55" s="636">
        <v>0</v>
      </c>
      <c r="HC55" s="636">
        <v>0</v>
      </c>
      <c r="HD55" s="636">
        <v>0</v>
      </c>
      <c r="HE55" s="636">
        <v>0</v>
      </c>
      <c r="HF55" s="636">
        <v>0</v>
      </c>
      <c r="HG55" s="636">
        <v>0</v>
      </c>
      <c r="HH55" s="636">
        <v>0</v>
      </c>
      <c r="HI55" s="636">
        <v>0</v>
      </c>
      <c r="HJ55" s="636">
        <v>0</v>
      </c>
      <c r="HK55" s="636">
        <v>0</v>
      </c>
      <c r="HL55" s="636">
        <v>146443</v>
      </c>
      <c r="HM55" s="636">
        <v>0</v>
      </c>
      <c r="HN55" s="636">
        <v>0</v>
      </c>
      <c r="HO55" s="636">
        <v>0</v>
      </c>
      <c r="HP55" s="636">
        <v>0</v>
      </c>
      <c r="HQ55" s="636">
        <v>0</v>
      </c>
      <c r="HR55" s="636">
        <v>0</v>
      </c>
      <c r="HS55" s="636">
        <v>0</v>
      </c>
      <c r="HT55" s="636">
        <v>0</v>
      </c>
      <c r="HU55" s="636">
        <v>0</v>
      </c>
      <c r="HV55" s="636">
        <v>0</v>
      </c>
      <c r="HW55" s="636">
        <v>0</v>
      </c>
      <c r="HX55" s="636">
        <v>0</v>
      </c>
      <c r="HY55" s="636">
        <v>0</v>
      </c>
      <c r="HZ55" s="636">
        <v>0</v>
      </c>
      <c r="IA55" s="636">
        <v>0</v>
      </c>
      <c r="IB55" s="636">
        <v>0</v>
      </c>
      <c r="IC55" s="636">
        <v>0</v>
      </c>
      <c r="ID55" s="636">
        <v>0</v>
      </c>
      <c r="IE55" s="636">
        <v>0</v>
      </c>
      <c r="IF55" s="636">
        <v>0</v>
      </c>
      <c r="IG55" s="636">
        <v>0</v>
      </c>
      <c r="IH55" s="636">
        <v>0</v>
      </c>
      <c r="II55" s="636">
        <v>0</v>
      </c>
      <c r="IJ55" s="636">
        <v>0</v>
      </c>
      <c r="IK55" s="636">
        <v>0</v>
      </c>
      <c r="IL55" s="636">
        <v>0</v>
      </c>
      <c r="IM55" s="636">
        <v>0</v>
      </c>
      <c r="IN55" s="636">
        <v>0</v>
      </c>
      <c r="IO55" s="636">
        <v>0</v>
      </c>
      <c r="IP55" s="636">
        <v>0</v>
      </c>
      <c r="IQ55" s="636">
        <v>0</v>
      </c>
      <c r="IR55" s="636">
        <v>0</v>
      </c>
      <c r="IS55" s="636">
        <v>0</v>
      </c>
      <c r="IT55" s="636">
        <v>0</v>
      </c>
      <c r="IU55" s="636">
        <v>0</v>
      </c>
      <c r="IV55" s="636">
        <v>0</v>
      </c>
      <c r="IW55" s="636">
        <v>0</v>
      </c>
      <c r="IX55" s="636">
        <v>0</v>
      </c>
      <c r="IY55" s="636">
        <v>0</v>
      </c>
      <c r="IZ55" s="636">
        <v>0</v>
      </c>
      <c r="JA55" s="636">
        <v>0</v>
      </c>
      <c r="JB55" s="636">
        <v>0</v>
      </c>
      <c r="JC55" s="636">
        <v>0</v>
      </c>
      <c r="JD55" s="636">
        <v>0</v>
      </c>
      <c r="JE55" s="636">
        <v>0</v>
      </c>
      <c r="JF55" s="636">
        <v>36611</v>
      </c>
      <c r="JG55" s="636">
        <v>0</v>
      </c>
      <c r="JH55" s="636">
        <v>0</v>
      </c>
      <c r="JI55" s="636">
        <v>0</v>
      </c>
      <c r="JJ55" s="636">
        <v>0</v>
      </c>
      <c r="JK55" s="636">
        <v>0</v>
      </c>
      <c r="JL55" s="636">
        <v>0</v>
      </c>
      <c r="JM55" s="636">
        <v>0</v>
      </c>
      <c r="JN55" s="636">
        <v>0</v>
      </c>
      <c r="JO55" s="636">
        <v>0</v>
      </c>
      <c r="JP55" s="636">
        <v>0</v>
      </c>
      <c r="JQ55" s="636">
        <v>0</v>
      </c>
      <c r="JR55" s="636">
        <v>0</v>
      </c>
      <c r="JS55" s="636">
        <v>0</v>
      </c>
      <c r="JT55" s="636">
        <v>0</v>
      </c>
      <c r="JU55" s="636">
        <v>0</v>
      </c>
      <c r="JV55" s="636">
        <v>0</v>
      </c>
      <c r="JW55" s="636">
        <v>0</v>
      </c>
      <c r="JX55" s="636">
        <v>0</v>
      </c>
      <c r="JY55" s="636">
        <v>0</v>
      </c>
      <c r="JZ55" s="636">
        <v>0</v>
      </c>
      <c r="KA55" s="636">
        <v>0</v>
      </c>
      <c r="KB55" s="636">
        <v>0</v>
      </c>
      <c r="KC55" s="636">
        <v>0</v>
      </c>
      <c r="KD55" s="636">
        <v>0</v>
      </c>
      <c r="KE55" s="636">
        <v>0</v>
      </c>
      <c r="KF55" s="636">
        <v>0</v>
      </c>
      <c r="KG55" s="636">
        <v>0</v>
      </c>
      <c r="KH55" s="636">
        <v>0</v>
      </c>
      <c r="KI55" s="636">
        <v>0</v>
      </c>
      <c r="KJ55" s="636">
        <v>0</v>
      </c>
      <c r="KK55" s="636">
        <v>0</v>
      </c>
    </row>
    <row r="56" spans="1:297" ht="18.75">
      <c r="A56" s="668"/>
      <c r="B56" s="629"/>
      <c r="C56" s="636"/>
      <c r="D56" s="415"/>
      <c r="E56" s="415"/>
      <c r="F56" s="636"/>
      <c r="G56" s="636"/>
      <c r="H56" s="636"/>
      <c r="I56" s="636"/>
      <c r="J56" s="636"/>
      <c r="K56" s="636"/>
      <c r="L56" s="636"/>
      <c r="M56" s="636"/>
      <c r="N56" s="636"/>
      <c r="O56" s="636"/>
      <c r="P56" s="636"/>
      <c r="Q56" s="636"/>
      <c r="R56" s="636"/>
      <c r="S56" s="636"/>
      <c r="T56" s="636"/>
      <c r="U56" s="636"/>
      <c r="V56" s="636"/>
      <c r="W56" s="636"/>
      <c r="X56" s="636"/>
      <c r="Y56" s="636"/>
      <c r="Z56" s="636"/>
      <c r="AA56" s="636"/>
      <c r="AB56" s="636"/>
      <c r="AC56" s="636"/>
      <c r="AD56" s="636"/>
      <c r="AE56" s="636"/>
      <c r="AF56" s="636"/>
      <c r="AG56" s="636"/>
      <c r="AH56" s="636"/>
      <c r="AI56" s="636"/>
      <c r="AJ56" s="636"/>
      <c r="AK56" s="636"/>
      <c r="AL56" s="636"/>
      <c r="AM56" s="636"/>
      <c r="AN56" s="636"/>
      <c r="AO56" s="636"/>
      <c r="AP56" s="636"/>
      <c r="AQ56" s="636"/>
      <c r="AR56" s="636"/>
      <c r="AS56" s="636"/>
      <c r="AT56" s="636"/>
      <c r="AU56" s="636"/>
      <c r="AV56" s="636"/>
      <c r="AW56" s="636"/>
      <c r="AX56" s="636"/>
      <c r="AY56" s="636"/>
      <c r="AZ56" s="636"/>
      <c r="BA56" s="636"/>
      <c r="BB56" s="636"/>
      <c r="BC56" s="636"/>
      <c r="BD56" s="636"/>
      <c r="BE56" s="636"/>
      <c r="BF56" s="636"/>
      <c r="BG56" s="636"/>
      <c r="BH56" s="636"/>
      <c r="BI56" s="636"/>
      <c r="BJ56" s="636"/>
      <c r="BK56" s="636"/>
      <c r="BL56" s="636"/>
      <c r="BM56" s="636"/>
      <c r="BN56" s="636"/>
      <c r="BO56" s="636"/>
      <c r="BP56" s="636"/>
      <c r="BQ56" s="636"/>
      <c r="BR56" s="636"/>
      <c r="BS56" s="636"/>
      <c r="BT56" s="636"/>
      <c r="BU56" s="636"/>
      <c r="BV56" s="636"/>
      <c r="BW56" s="636"/>
      <c r="BX56" s="636"/>
      <c r="BY56" s="636"/>
      <c r="BZ56" s="636"/>
      <c r="CA56" s="636"/>
      <c r="CB56" s="636"/>
      <c r="CC56" s="636"/>
      <c r="CD56" s="636"/>
      <c r="CE56" s="636"/>
      <c r="CF56" s="636"/>
      <c r="CG56" s="636"/>
      <c r="CH56" s="636"/>
      <c r="CI56" s="636"/>
      <c r="CJ56" s="636"/>
      <c r="CK56" s="636"/>
      <c r="CL56" s="636"/>
      <c r="CM56" s="636"/>
      <c r="CN56" s="636"/>
      <c r="CO56" s="636"/>
      <c r="CP56" s="636"/>
      <c r="CQ56" s="636"/>
      <c r="CR56" s="636"/>
      <c r="CS56" s="636"/>
      <c r="CT56" s="636"/>
      <c r="CU56" s="636"/>
      <c r="CV56" s="636"/>
      <c r="CW56" s="636"/>
      <c r="CX56" s="636"/>
      <c r="CY56" s="636"/>
      <c r="CZ56" s="636"/>
      <c r="DA56" s="636"/>
      <c r="DB56" s="636"/>
      <c r="DC56" s="636"/>
      <c r="DD56" s="636"/>
      <c r="DE56" s="636"/>
      <c r="DF56" s="636"/>
      <c r="DG56" s="636"/>
      <c r="DH56" s="636"/>
      <c r="DI56" s="636"/>
      <c r="DJ56" s="636"/>
      <c r="DK56" s="636"/>
      <c r="DL56" s="636"/>
      <c r="DM56" s="636"/>
      <c r="DN56" s="636"/>
      <c r="DO56" s="636"/>
      <c r="DP56" s="636"/>
      <c r="DQ56" s="636"/>
      <c r="DR56" s="636"/>
      <c r="DS56" s="636"/>
      <c r="DT56" s="636"/>
      <c r="DU56" s="636"/>
      <c r="DV56" s="636"/>
      <c r="DW56" s="636"/>
      <c r="DX56" s="636"/>
      <c r="DY56" s="636"/>
      <c r="DZ56" s="636"/>
      <c r="EA56" s="636"/>
      <c r="EB56" s="636"/>
      <c r="EC56" s="636"/>
      <c r="ED56" s="636"/>
      <c r="EE56" s="636"/>
      <c r="EF56" s="636"/>
      <c r="EG56" s="636"/>
      <c r="EH56" s="636"/>
      <c r="EI56" s="636"/>
      <c r="EJ56" s="636"/>
      <c r="EK56" s="636"/>
      <c r="EL56" s="636"/>
      <c r="EM56" s="636"/>
      <c r="EN56" s="636"/>
      <c r="EO56" s="636"/>
      <c r="EP56" s="636"/>
      <c r="EQ56" s="636"/>
      <c r="ER56" s="636"/>
      <c r="ES56" s="636"/>
      <c r="ET56" s="636"/>
      <c r="EU56" s="636"/>
      <c r="EV56" s="636"/>
      <c r="EW56" s="636"/>
      <c r="EX56" s="636"/>
      <c r="EY56" s="636"/>
      <c r="EZ56" s="636"/>
      <c r="FA56" s="636"/>
      <c r="FB56" s="636"/>
      <c r="FC56" s="636"/>
      <c r="FD56" s="636"/>
      <c r="FE56" s="636"/>
      <c r="FF56" s="636"/>
      <c r="FG56" s="636"/>
      <c r="FH56" s="636"/>
      <c r="FI56" s="636"/>
      <c r="FJ56" s="636"/>
      <c r="FK56" s="636"/>
      <c r="FL56" s="636"/>
      <c r="FM56" s="636"/>
      <c r="FN56" s="636"/>
      <c r="FO56" s="636"/>
      <c r="FP56" s="636"/>
      <c r="FQ56" s="636"/>
      <c r="FR56" s="636"/>
      <c r="FS56" s="636"/>
      <c r="FT56" s="636"/>
      <c r="FU56" s="636"/>
      <c r="FV56" s="636"/>
      <c r="FW56" s="636"/>
      <c r="FX56" s="636"/>
      <c r="FY56" s="636"/>
      <c r="FZ56" s="636"/>
      <c r="GA56" s="636"/>
      <c r="GB56" s="636"/>
      <c r="GC56" s="636"/>
      <c r="GD56" s="636"/>
      <c r="GE56" s="636"/>
      <c r="GF56" s="636"/>
      <c r="GG56" s="636"/>
      <c r="GH56" s="636"/>
      <c r="GI56" s="636"/>
      <c r="GJ56" s="636"/>
      <c r="GK56" s="636"/>
      <c r="GL56" s="636"/>
      <c r="GM56" s="636"/>
      <c r="GN56" s="636"/>
      <c r="GO56" s="636"/>
      <c r="GP56" s="636"/>
      <c r="GQ56" s="636"/>
      <c r="GR56" s="636"/>
      <c r="GS56" s="636"/>
      <c r="GT56" s="636"/>
      <c r="GU56" s="636"/>
      <c r="GV56" s="636"/>
      <c r="GW56" s="636"/>
      <c r="GX56" s="636"/>
      <c r="GY56" s="636"/>
      <c r="GZ56" s="636"/>
      <c r="HA56" s="636"/>
      <c r="HB56" s="636"/>
      <c r="HC56" s="636"/>
      <c r="HD56" s="636"/>
      <c r="HE56" s="636"/>
      <c r="HF56" s="636"/>
      <c r="HG56" s="636"/>
      <c r="HH56" s="636"/>
      <c r="HI56" s="636"/>
      <c r="HJ56" s="636"/>
      <c r="HK56" s="636"/>
      <c r="HL56" s="636"/>
      <c r="HM56" s="636"/>
      <c r="HN56" s="636"/>
      <c r="HO56" s="636"/>
      <c r="HP56" s="636"/>
      <c r="HQ56" s="636"/>
      <c r="HR56" s="636"/>
      <c r="HS56" s="636"/>
      <c r="HT56" s="636"/>
      <c r="HU56" s="636"/>
      <c r="HV56" s="636"/>
      <c r="HW56" s="636"/>
      <c r="HX56" s="636"/>
      <c r="HY56" s="636"/>
      <c r="HZ56" s="636"/>
      <c r="IA56" s="636"/>
      <c r="IB56" s="636"/>
      <c r="IC56" s="636"/>
      <c r="ID56" s="636"/>
      <c r="IE56" s="636"/>
      <c r="IF56" s="636"/>
      <c r="IG56" s="636"/>
      <c r="IH56" s="636"/>
      <c r="II56" s="636"/>
      <c r="IJ56" s="636"/>
      <c r="IK56" s="636"/>
      <c r="IL56" s="636"/>
      <c r="IM56" s="636"/>
      <c r="IN56" s="636"/>
      <c r="IO56" s="636"/>
      <c r="IP56" s="636"/>
      <c r="IQ56" s="636"/>
      <c r="IR56" s="636"/>
      <c r="IS56" s="636"/>
      <c r="IT56" s="636"/>
      <c r="IU56" s="636"/>
      <c r="IV56" s="636"/>
      <c r="IW56" s="636"/>
      <c r="IX56" s="636"/>
      <c r="IY56" s="636"/>
      <c r="IZ56" s="636"/>
      <c r="JA56" s="636"/>
      <c r="JB56" s="636"/>
      <c r="JC56" s="636"/>
      <c r="JD56" s="636"/>
      <c r="JE56" s="636"/>
      <c r="JF56" s="636"/>
      <c r="JG56" s="636"/>
      <c r="JH56" s="636"/>
      <c r="JI56" s="636"/>
      <c r="JJ56" s="636"/>
      <c r="JK56" s="636"/>
      <c r="JL56" s="636"/>
      <c r="JM56" s="636"/>
      <c r="JN56" s="636"/>
      <c r="JO56" s="636"/>
      <c r="JP56" s="636"/>
      <c r="JQ56" s="636"/>
      <c r="JR56" s="636"/>
      <c r="JS56" s="636"/>
      <c r="JT56" s="636"/>
      <c r="JU56" s="636"/>
      <c r="JV56" s="636"/>
      <c r="JW56" s="636"/>
      <c r="JX56" s="636"/>
      <c r="JY56" s="636"/>
      <c r="JZ56" s="636"/>
      <c r="KA56" s="636"/>
      <c r="KB56" s="636"/>
      <c r="KC56" s="636"/>
      <c r="KD56" s="636"/>
      <c r="KE56" s="636"/>
      <c r="KF56" s="636"/>
      <c r="KG56" s="636"/>
      <c r="KH56" s="636"/>
      <c r="KI56" s="636"/>
      <c r="KJ56" s="636"/>
      <c r="KK56" s="636"/>
    </row>
    <row r="57" spans="1:297" ht="18.75">
      <c r="A57" s="670" t="s">
        <v>651</v>
      </c>
      <c r="B57" s="634" t="s">
        <v>686</v>
      </c>
      <c r="C57" s="156">
        <v>19977345</v>
      </c>
      <c r="D57" s="415">
        <f t="shared" si="0"/>
        <v>2370</v>
      </c>
      <c r="E57" s="415">
        <f t="shared" si="1"/>
        <v>2437840</v>
      </c>
      <c r="F57" s="636">
        <v>32354</v>
      </c>
      <c r="G57" s="636">
        <v>8589</v>
      </c>
      <c r="H57" s="636">
        <v>38420</v>
      </c>
      <c r="I57" s="636">
        <v>28116</v>
      </c>
      <c r="J57" s="636">
        <v>16576</v>
      </c>
      <c r="K57" s="636">
        <v>14135</v>
      </c>
      <c r="L57" s="636">
        <v>58403</v>
      </c>
      <c r="M57" s="636">
        <v>4590</v>
      </c>
      <c r="N57" s="636">
        <v>6280</v>
      </c>
      <c r="O57" s="636">
        <v>1143798</v>
      </c>
      <c r="P57" s="636">
        <v>39503</v>
      </c>
      <c r="Q57" s="636">
        <v>32261</v>
      </c>
      <c r="R57" s="636">
        <v>8097</v>
      </c>
      <c r="S57" s="636">
        <v>58728</v>
      </c>
      <c r="T57" s="636">
        <v>23137</v>
      </c>
      <c r="U57" s="636">
        <v>22685</v>
      </c>
      <c r="V57" s="636">
        <v>3304</v>
      </c>
      <c r="W57" s="636">
        <v>3511</v>
      </c>
      <c r="X57" s="636">
        <v>68824</v>
      </c>
      <c r="Y57" s="636">
        <v>16070</v>
      </c>
      <c r="Z57" s="636">
        <v>27450</v>
      </c>
      <c r="AA57" s="636">
        <v>23690</v>
      </c>
      <c r="AB57" s="636">
        <v>8846</v>
      </c>
      <c r="AC57" s="636">
        <v>33363</v>
      </c>
      <c r="AD57" s="636">
        <v>28159</v>
      </c>
      <c r="AE57" s="636">
        <v>10439</v>
      </c>
      <c r="AF57" s="636">
        <v>2437840</v>
      </c>
      <c r="AG57" s="636">
        <v>895523</v>
      </c>
      <c r="AH57" s="636">
        <v>7338</v>
      </c>
      <c r="AI57" s="636">
        <v>81434</v>
      </c>
      <c r="AJ57" s="636">
        <v>34054</v>
      </c>
      <c r="AK57" s="636">
        <v>7463</v>
      </c>
      <c r="AL57" s="636">
        <v>7135</v>
      </c>
      <c r="AM57" s="636">
        <v>167618</v>
      </c>
      <c r="AN57" s="636">
        <v>36880</v>
      </c>
      <c r="AO57" s="636">
        <v>243895</v>
      </c>
      <c r="AP57" s="636">
        <v>63543</v>
      </c>
      <c r="AQ57" s="636">
        <v>34949</v>
      </c>
      <c r="AR57" s="636">
        <v>72930</v>
      </c>
      <c r="AS57" s="636">
        <v>22813</v>
      </c>
      <c r="AT57" s="636">
        <v>24086</v>
      </c>
      <c r="AU57" s="636">
        <v>44297</v>
      </c>
      <c r="AV57" s="636">
        <v>15617</v>
      </c>
      <c r="AW57" s="636">
        <v>25746</v>
      </c>
      <c r="AX57" s="636">
        <v>19253</v>
      </c>
      <c r="AY57" s="636">
        <v>6394</v>
      </c>
      <c r="AZ57" s="636">
        <v>15393</v>
      </c>
      <c r="BA57" s="636">
        <v>88116</v>
      </c>
      <c r="BB57" s="636">
        <v>57077</v>
      </c>
      <c r="BC57" s="636">
        <v>280633</v>
      </c>
      <c r="BD57" s="636">
        <v>17278</v>
      </c>
      <c r="BE57" s="636">
        <v>16223</v>
      </c>
      <c r="BF57" s="636">
        <v>14609</v>
      </c>
      <c r="BG57" s="636">
        <v>14826</v>
      </c>
      <c r="BH57" s="636">
        <v>5945</v>
      </c>
      <c r="BI57" s="636">
        <v>20222</v>
      </c>
      <c r="BJ57" s="636">
        <v>531727</v>
      </c>
      <c r="BK57" s="636">
        <v>5909</v>
      </c>
      <c r="BL57" s="636">
        <v>68129</v>
      </c>
      <c r="BM57" s="636">
        <v>167048</v>
      </c>
      <c r="BN57" s="636">
        <v>130268</v>
      </c>
      <c r="BO57" s="636">
        <v>9227</v>
      </c>
      <c r="BP57" s="636">
        <v>129847</v>
      </c>
      <c r="BQ57" s="636">
        <v>43734</v>
      </c>
      <c r="BR57" s="636">
        <v>121001</v>
      </c>
      <c r="BS57" s="636">
        <v>18041</v>
      </c>
      <c r="BT57" s="636">
        <v>44472</v>
      </c>
      <c r="BU57" s="636">
        <v>4227</v>
      </c>
      <c r="BV57" s="636">
        <v>18761</v>
      </c>
      <c r="BW57" s="636">
        <v>4131</v>
      </c>
      <c r="BX57" s="636">
        <v>30080</v>
      </c>
      <c r="BY57" s="636">
        <v>12734</v>
      </c>
      <c r="BZ57" s="636">
        <v>7734</v>
      </c>
      <c r="CA57" s="636">
        <v>4423</v>
      </c>
      <c r="CB57" s="636">
        <v>44614</v>
      </c>
      <c r="CC57" s="636">
        <v>53638</v>
      </c>
      <c r="CD57" s="636">
        <v>36542</v>
      </c>
      <c r="CE57" s="636">
        <v>14677</v>
      </c>
      <c r="CF57" s="636">
        <v>7075</v>
      </c>
      <c r="CG57" s="636">
        <v>69149</v>
      </c>
      <c r="CH57" s="636">
        <v>27101</v>
      </c>
      <c r="CI57" s="636">
        <v>70058</v>
      </c>
      <c r="CJ57" s="636">
        <v>137075</v>
      </c>
      <c r="CK57" s="636">
        <v>32532</v>
      </c>
      <c r="CL57" s="636">
        <v>6069</v>
      </c>
      <c r="CM57" s="636">
        <v>5317</v>
      </c>
      <c r="CN57" s="636">
        <v>148387</v>
      </c>
      <c r="CO57" s="636">
        <v>34093</v>
      </c>
      <c r="CP57" s="636">
        <v>24367</v>
      </c>
      <c r="CQ57" s="636">
        <v>26210</v>
      </c>
      <c r="CR57" s="636">
        <v>3603</v>
      </c>
      <c r="CS57" s="636">
        <v>23765</v>
      </c>
      <c r="CT57" s="636">
        <v>172380</v>
      </c>
      <c r="CU57" s="636">
        <v>14210</v>
      </c>
      <c r="CV57" s="636">
        <v>8700</v>
      </c>
      <c r="CW57" s="636">
        <v>53713</v>
      </c>
      <c r="CX57" s="636">
        <v>7078</v>
      </c>
      <c r="CY57" s="636">
        <v>7791</v>
      </c>
      <c r="CZ57" s="636">
        <v>178948</v>
      </c>
      <c r="DA57" s="636">
        <v>279368</v>
      </c>
      <c r="DB57" s="636">
        <v>21815</v>
      </c>
      <c r="DC57" s="636">
        <v>22603</v>
      </c>
      <c r="DD57" s="636">
        <v>26669</v>
      </c>
      <c r="DE57" s="636">
        <v>7263</v>
      </c>
      <c r="DF57" s="636">
        <v>447874</v>
      </c>
      <c r="DG57" s="636">
        <v>11886</v>
      </c>
      <c r="DH57" s="636">
        <v>69530</v>
      </c>
      <c r="DI57" s="636">
        <v>3457</v>
      </c>
      <c r="DJ57" s="636">
        <v>53018</v>
      </c>
      <c r="DK57" s="636">
        <v>22966</v>
      </c>
      <c r="DL57" s="636">
        <v>4116</v>
      </c>
      <c r="DM57" s="636">
        <v>14587</v>
      </c>
      <c r="DN57" s="636">
        <v>8457</v>
      </c>
      <c r="DO57" s="636">
        <v>24784</v>
      </c>
      <c r="DP57" s="636">
        <v>22706</v>
      </c>
      <c r="DQ57" s="636">
        <v>432445</v>
      </c>
      <c r="DR57" s="636">
        <v>27286</v>
      </c>
      <c r="DS57" s="636">
        <v>30219</v>
      </c>
      <c r="DT57" s="636">
        <v>31595</v>
      </c>
      <c r="DU57" s="636">
        <v>9830</v>
      </c>
      <c r="DV57" s="636">
        <v>261337</v>
      </c>
      <c r="DW57" s="636">
        <v>8657</v>
      </c>
      <c r="DX57" s="636">
        <v>49996</v>
      </c>
      <c r="DY57" s="636">
        <v>67281</v>
      </c>
      <c r="DZ57" s="636">
        <v>10154</v>
      </c>
      <c r="EA57" s="636">
        <v>88580</v>
      </c>
      <c r="EB57" s="636">
        <v>31973</v>
      </c>
      <c r="EC57" s="636">
        <v>2370</v>
      </c>
      <c r="ED57" s="636">
        <v>35815</v>
      </c>
      <c r="EE57" s="636">
        <v>73654</v>
      </c>
      <c r="EF57" s="636">
        <v>36317</v>
      </c>
      <c r="EG57" s="636">
        <v>42458</v>
      </c>
      <c r="EH57" s="636">
        <v>54511</v>
      </c>
      <c r="EI57" s="636">
        <v>27290</v>
      </c>
      <c r="EJ57" s="636">
        <v>51151</v>
      </c>
      <c r="EK57" s="636">
        <v>2534</v>
      </c>
      <c r="EL57" s="636">
        <v>7157</v>
      </c>
      <c r="EM57" s="636">
        <v>20971</v>
      </c>
      <c r="EN57" s="636">
        <v>15532</v>
      </c>
      <c r="EO57" s="636">
        <v>162828</v>
      </c>
      <c r="EP57" s="636">
        <v>52990</v>
      </c>
      <c r="EQ57" s="636">
        <v>19299</v>
      </c>
      <c r="ER57" s="636">
        <v>6807</v>
      </c>
      <c r="ES57" s="636">
        <v>34186</v>
      </c>
      <c r="ET57" s="636">
        <v>3774</v>
      </c>
      <c r="EU57" s="636">
        <v>10350</v>
      </c>
      <c r="EV57" s="636">
        <v>6069</v>
      </c>
      <c r="EW57" s="636">
        <v>184936</v>
      </c>
      <c r="EX57" s="636">
        <v>31181</v>
      </c>
      <c r="EY57" s="636">
        <v>4965</v>
      </c>
      <c r="EZ57" s="636">
        <v>8244</v>
      </c>
      <c r="FA57" s="636">
        <v>70346</v>
      </c>
      <c r="FB57" s="636">
        <v>37828</v>
      </c>
      <c r="FC57" s="636">
        <v>26648</v>
      </c>
      <c r="FD57" s="636">
        <v>5977</v>
      </c>
      <c r="FE57" s="636">
        <v>74609</v>
      </c>
      <c r="FF57" s="636">
        <v>25151</v>
      </c>
      <c r="FG57" s="636">
        <v>33038</v>
      </c>
      <c r="FH57" s="636">
        <v>71740</v>
      </c>
      <c r="FI57" s="636">
        <v>17603</v>
      </c>
      <c r="FJ57" s="636">
        <v>36987</v>
      </c>
      <c r="FK57" s="636">
        <v>128931</v>
      </c>
      <c r="FL57" s="636">
        <v>16605</v>
      </c>
      <c r="FM57" s="636">
        <v>32005</v>
      </c>
      <c r="FN57" s="636">
        <v>160551</v>
      </c>
      <c r="FO57" s="636">
        <v>34050</v>
      </c>
      <c r="FP57" s="636">
        <v>55780</v>
      </c>
      <c r="FQ57" s="636">
        <v>4647</v>
      </c>
      <c r="FR57" s="636">
        <v>31609</v>
      </c>
      <c r="FS57" s="636">
        <v>24634</v>
      </c>
      <c r="FT57" s="636">
        <v>770366</v>
      </c>
      <c r="FU57" s="636">
        <v>9537</v>
      </c>
      <c r="FV57" s="636">
        <v>39992</v>
      </c>
      <c r="FW57" s="636">
        <v>10656</v>
      </c>
      <c r="FX57" s="636">
        <v>15325</v>
      </c>
      <c r="FY57" s="636">
        <v>21630</v>
      </c>
      <c r="FZ57" s="636">
        <v>3243</v>
      </c>
      <c r="GA57" s="636">
        <v>9245</v>
      </c>
      <c r="GB57" s="636">
        <v>12659</v>
      </c>
      <c r="GC57" s="636">
        <v>61222</v>
      </c>
      <c r="GD57" s="636">
        <v>14185</v>
      </c>
      <c r="GE57" s="636">
        <v>69769</v>
      </c>
      <c r="GF57" s="636">
        <v>40009</v>
      </c>
      <c r="GG57" s="636">
        <v>13158</v>
      </c>
      <c r="GH57" s="636">
        <v>74994</v>
      </c>
      <c r="GI57" s="636">
        <v>14252</v>
      </c>
      <c r="GJ57" s="636">
        <v>6882</v>
      </c>
      <c r="GK57" s="636">
        <v>296899</v>
      </c>
      <c r="GL57" s="636">
        <v>17681</v>
      </c>
      <c r="GM57" s="636">
        <v>10257</v>
      </c>
      <c r="GN57" s="636">
        <v>26031</v>
      </c>
      <c r="GO57" s="636">
        <v>6212</v>
      </c>
      <c r="GP57" s="636">
        <v>9291</v>
      </c>
      <c r="GQ57" s="636">
        <v>8358</v>
      </c>
      <c r="GR57" s="636">
        <v>7488</v>
      </c>
      <c r="GS57" s="636">
        <v>17824</v>
      </c>
      <c r="GT57" s="636">
        <v>10606</v>
      </c>
      <c r="GU57" s="636">
        <v>16758</v>
      </c>
      <c r="GV57" s="636">
        <v>5849</v>
      </c>
      <c r="GW57" s="636">
        <v>6839</v>
      </c>
      <c r="GX57" s="636">
        <v>22232</v>
      </c>
      <c r="GY57" s="636">
        <v>28551</v>
      </c>
      <c r="GZ57" s="636">
        <v>184391</v>
      </c>
      <c r="HA57" s="636">
        <v>84007</v>
      </c>
      <c r="HB57" s="636">
        <v>91730</v>
      </c>
      <c r="HC57" s="636">
        <v>11569</v>
      </c>
      <c r="HD57" s="636">
        <v>12723</v>
      </c>
      <c r="HE57" s="636">
        <v>138882</v>
      </c>
      <c r="HF57" s="636">
        <v>10460</v>
      </c>
      <c r="HG57" s="636">
        <v>5036</v>
      </c>
      <c r="HH57" s="636">
        <v>10721</v>
      </c>
      <c r="HI57" s="636">
        <v>9110</v>
      </c>
      <c r="HJ57" s="636">
        <v>102084</v>
      </c>
      <c r="HK57" s="636">
        <v>4145</v>
      </c>
      <c r="HL57" s="636">
        <v>234233</v>
      </c>
      <c r="HM57" s="636">
        <v>16868</v>
      </c>
      <c r="HN57" s="636">
        <v>14395</v>
      </c>
      <c r="HO57" s="636">
        <v>22874</v>
      </c>
      <c r="HP57" s="636">
        <v>6704</v>
      </c>
      <c r="HQ57" s="636">
        <v>96356</v>
      </c>
      <c r="HR57" s="636">
        <v>31570</v>
      </c>
      <c r="HS57" s="636">
        <v>11708</v>
      </c>
      <c r="HT57" s="636">
        <v>181301</v>
      </c>
      <c r="HU57" s="636">
        <v>10567</v>
      </c>
      <c r="HV57" s="636">
        <v>11362</v>
      </c>
      <c r="HW57" s="636">
        <v>112123</v>
      </c>
      <c r="HX57" s="636">
        <v>3436</v>
      </c>
      <c r="HY57" s="636">
        <v>237402</v>
      </c>
      <c r="HZ57" s="636">
        <v>16405</v>
      </c>
      <c r="IA57" s="636">
        <v>4505</v>
      </c>
      <c r="IB57" s="636">
        <v>17121</v>
      </c>
      <c r="IC57" s="636">
        <v>75803</v>
      </c>
      <c r="ID57" s="636">
        <v>9901</v>
      </c>
      <c r="IE57" s="636">
        <v>81352</v>
      </c>
      <c r="IF57" s="636">
        <v>22033</v>
      </c>
      <c r="IG57" s="636">
        <v>28965</v>
      </c>
      <c r="IH57" s="636">
        <v>6415</v>
      </c>
      <c r="II57" s="636">
        <v>30041</v>
      </c>
      <c r="IJ57" s="636">
        <v>12723</v>
      </c>
      <c r="IK57" s="636">
        <v>36299</v>
      </c>
      <c r="IL57" s="636">
        <v>8415</v>
      </c>
      <c r="IM57" s="636">
        <v>25083</v>
      </c>
      <c r="IN57" s="636">
        <v>23636</v>
      </c>
      <c r="IO57" s="636">
        <v>12217</v>
      </c>
      <c r="IP57" s="636">
        <v>22296</v>
      </c>
      <c r="IQ57" s="636">
        <v>9199</v>
      </c>
      <c r="IR57" s="636">
        <v>83626</v>
      </c>
      <c r="IS57" s="636">
        <v>17599</v>
      </c>
      <c r="IT57" s="636">
        <v>16380</v>
      </c>
      <c r="IU57" s="636">
        <v>13034</v>
      </c>
      <c r="IV57" s="636">
        <v>6030</v>
      </c>
      <c r="IW57" s="636">
        <v>20785</v>
      </c>
      <c r="IX57" s="636">
        <v>927282</v>
      </c>
      <c r="IY57" s="636">
        <v>4947</v>
      </c>
      <c r="IZ57" s="636">
        <v>10072</v>
      </c>
      <c r="JA57" s="636">
        <v>16615</v>
      </c>
      <c r="JB57" s="636">
        <v>14170</v>
      </c>
      <c r="JC57" s="636">
        <v>9976</v>
      </c>
      <c r="JD57" s="636">
        <v>8372</v>
      </c>
      <c r="JE57" s="636">
        <v>74698</v>
      </c>
      <c r="JF57" s="636">
        <v>734444</v>
      </c>
      <c r="JG57" s="636">
        <v>11373</v>
      </c>
      <c r="JH57" s="636">
        <v>8236</v>
      </c>
      <c r="JI57" s="636">
        <v>150490</v>
      </c>
      <c r="JJ57" s="636">
        <v>23170</v>
      </c>
      <c r="JK57" s="636">
        <v>44129</v>
      </c>
      <c r="JL57" s="636">
        <v>16013</v>
      </c>
      <c r="JM57" s="636">
        <v>8789</v>
      </c>
      <c r="JN57" s="636">
        <v>4052</v>
      </c>
      <c r="JO57" s="636">
        <v>13034</v>
      </c>
      <c r="JP57" s="636">
        <v>26513</v>
      </c>
      <c r="JQ57" s="636">
        <v>52797</v>
      </c>
      <c r="JR57" s="636">
        <v>250767</v>
      </c>
      <c r="JS57" s="636">
        <v>74299</v>
      </c>
      <c r="JT57" s="636">
        <v>70100</v>
      </c>
      <c r="JU57" s="636">
        <v>8005</v>
      </c>
      <c r="JV57" s="636">
        <v>6597</v>
      </c>
      <c r="JW57" s="636">
        <v>16077</v>
      </c>
      <c r="JX57" s="636">
        <v>10446</v>
      </c>
      <c r="JY57" s="636">
        <v>11947</v>
      </c>
      <c r="JZ57" s="636">
        <v>102640</v>
      </c>
      <c r="KA57" s="636">
        <v>20543</v>
      </c>
      <c r="KB57" s="636">
        <v>9291</v>
      </c>
      <c r="KC57" s="636">
        <v>10090</v>
      </c>
      <c r="KD57" s="636">
        <v>22061</v>
      </c>
      <c r="KE57" s="636">
        <v>22132</v>
      </c>
      <c r="KF57" s="636">
        <v>13262</v>
      </c>
      <c r="KG57" s="636">
        <v>54907</v>
      </c>
      <c r="KH57" s="636">
        <v>120121</v>
      </c>
      <c r="KI57" s="636">
        <v>7816</v>
      </c>
      <c r="KJ57" s="636">
        <v>18604</v>
      </c>
      <c r="KK57" s="636">
        <v>63225</v>
      </c>
    </row>
    <row r="58" spans="1:297" ht="18.75">
      <c r="A58" s="668"/>
      <c r="B58" s="634"/>
      <c r="C58" s="156"/>
      <c r="D58" s="415"/>
      <c r="E58" s="415"/>
      <c r="F58" s="636"/>
      <c r="G58" s="636"/>
      <c r="H58" s="636"/>
      <c r="I58" s="636"/>
      <c r="J58" s="636"/>
      <c r="K58" s="636"/>
      <c r="L58" s="636"/>
      <c r="M58" s="636"/>
      <c r="N58" s="636"/>
      <c r="O58" s="636"/>
      <c r="P58" s="636"/>
      <c r="Q58" s="636"/>
      <c r="R58" s="636"/>
      <c r="S58" s="636"/>
      <c r="T58" s="636"/>
      <c r="U58" s="636"/>
      <c r="V58" s="636"/>
      <c r="W58" s="636"/>
      <c r="X58" s="636"/>
      <c r="Y58" s="636"/>
      <c r="Z58" s="636"/>
      <c r="AA58" s="636"/>
      <c r="AB58" s="636"/>
      <c r="AC58" s="636"/>
      <c r="AD58" s="636"/>
      <c r="AE58" s="636"/>
      <c r="AF58" s="636"/>
      <c r="AG58" s="636"/>
      <c r="AH58" s="636"/>
      <c r="AI58" s="636"/>
      <c r="AJ58" s="636"/>
      <c r="AK58" s="636"/>
      <c r="AL58" s="636"/>
      <c r="AM58" s="636"/>
      <c r="AN58" s="636"/>
      <c r="AO58" s="636"/>
      <c r="AP58" s="636"/>
      <c r="AQ58" s="636"/>
      <c r="AR58" s="636"/>
      <c r="AS58" s="636"/>
      <c r="AT58" s="636"/>
      <c r="AU58" s="636"/>
      <c r="AV58" s="636"/>
      <c r="AW58" s="636"/>
      <c r="AX58" s="636"/>
      <c r="AY58" s="636"/>
      <c r="AZ58" s="636"/>
      <c r="BA58" s="636"/>
      <c r="BB58" s="636"/>
      <c r="BC58" s="636"/>
      <c r="BD58" s="636"/>
      <c r="BE58" s="636"/>
      <c r="BF58" s="636"/>
      <c r="BG58" s="636"/>
      <c r="BH58" s="636"/>
      <c r="BI58" s="636"/>
      <c r="BJ58" s="636"/>
      <c r="BK58" s="636"/>
      <c r="BL58" s="636"/>
      <c r="BM58" s="636"/>
      <c r="BN58" s="636"/>
      <c r="BO58" s="636"/>
      <c r="BP58" s="636"/>
      <c r="BQ58" s="636"/>
      <c r="BR58" s="636"/>
      <c r="BS58" s="636"/>
      <c r="BT58" s="636"/>
      <c r="BU58" s="636"/>
      <c r="BV58" s="636"/>
      <c r="BW58" s="636"/>
      <c r="BX58" s="636"/>
      <c r="BY58" s="636"/>
      <c r="BZ58" s="636"/>
      <c r="CA58" s="636"/>
      <c r="CB58" s="636"/>
      <c r="CC58" s="636"/>
      <c r="CD58" s="636"/>
      <c r="CE58" s="636"/>
      <c r="CF58" s="636"/>
      <c r="CG58" s="636"/>
      <c r="CH58" s="636"/>
      <c r="CI58" s="636"/>
      <c r="CJ58" s="636"/>
      <c r="CK58" s="636"/>
      <c r="CL58" s="636"/>
      <c r="CM58" s="636"/>
      <c r="CN58" s="636"/>
      <c r="CO58" s="636"/>
      <c r="CP58" s="636"/>
      <c r="CQ58" s="636"/>
      <c r="CR58" s="636"/>
      <c r="CS58" s="636"/>
      <c r="CT58" s="636"/>
      <c r="CU58" s="636"/>
      <c r="CV58" s="636"/>
      <c r="CW58" s="636"/>
      <c r="CX58" s="636"/>
      <c r="CY58" s="636"/>
      <c r="CZ58" s="636"/>
      <c r="DA58" s="636"/>
      <c r="DB58" s="636"/>
      <c r="DC58" s="636"/>
      <c r="DD58" s="636"/>
      <c r="DE58" s="636"/>
      <c r="DF58" s="636"/>
      <c r="DG58" s="636"/>
      <c r="DH58" s="636"/>
      <c r="DI58" s="636"/>
      <c r="DJ58" s="636"/>
      <c r="DK58" s="636"/>
      <c r="DL58" s="636"/>
      <c r="DM58" s="636"/>
      <c r="DN58" s="636"/>
      <c r="DO58" s="636"/>
      <c r="DP58" s="636"/>
      <c r="DQ58" s="636"/>
      <c r="DR58" s="636"/>
      <c r="DS58" s="636"/>
      <c r="DT58" s="636"/>
      <c r="DU58" s="636"/>
      <c r="DV58" s="636"/>
      <c r="DW58" s="636"/>
      <c r="DX58" s="636"/>
      <c r="DY58" s="636"/>
      <c r="DZ58" s="636"/>
      <c r="EA58" s="636"/>
      <c r="EB58" s="636"/>
      <c r="EC58" s="636"/>
      <c r="ED58" s="636"/>
      <c r="EE58" s="636"/>
      <c r="EF58" s="636"/>
      <c r="EG58" s="636"/>
      <c r="EH58" s="636"/>
      <c r="EI58" s="636"/>
      <c r="EJ58" s="636"/>
      <c r="EK58" s="636"/>
      <c r="EL58" s="636"/>
      <c r="EM58" s="636"/>
      <c r="EN58" s="636"/>
      <c r="EO58" s="636"/>
      <c r="EP58" s="636"/>
      <c r="EQ58" s="636"/>
      <c r="ER58" s="636"/>
      <c r="ES58" s="636"/>
      <c r="ET58" s="636"/>
      <c r="EU58" s="636"/>
      <c r="EV58" s="636"/>
      <c r="EW58" s="636"/>
      <c r="EX58" s="636"/>
      <c r="EY58" s="636"/>
      <c r="EZ58" s="636"/>
      <c r="FA58" s="636"/>
      <c r="FB58" s="636"/>
      <c r="FC58" s="636"/>
      <c r="FD58" s="636"/>
      <c r="FE58" s="636"/>
      <c r="FF58" s="636"/>
      <c r="FG58" s="636"/>
      <c r="FH58" s="636"/>
      <c r="FI58" s="636"/>
      <c r="FJ58" s="636"/>
      <c r="FK58" s="636"/>
      <c r="FL58" s="636"/>
      <c r="FM58" s="636"/>
      <c r="FN58" s="636"/>
      <c r="FO58" s="636"/>
      <c r="FP58" s="636"/>
      <c r="FQ58" s="636"/>
      <c r="FR58" s="636"/>
      <c r="FS58" s="636"/>
      <c r="FT58" s="636"/>
      <c r="FU58" s="636"/>
      <c r="FV58" s="636"/>
      <c r="FW58" s="636"/>
      <c r="FX58" s="636"/>
      <c r="FY58" s="636"/>
      <c r="FZ58" s="636"/>
      <c r="GA58" s="636"/>
      <c r="GB58" s="636"/>
      <c r="GC58" s="636"/>
      <c r="GD58" s="636"/>
      <c r="GE58" s="636"/>
      <c r="GF58" s="636"/>
      <c r="GG58" s="636"/>
      <c r="GH58" s="636"/>
      <c r="GI58" s="636"/>
      <c r="GJ58" s="636"/>
      <c r="GK58" s="636"/>
      <c r="GL58" s="636"/>
      <c r="GM58" s="636"/>
      <c r="GN58" s="636"/>
      <c r="GO58" s="636"/>
      <c r="GP58" s="636"/>
      <c r="GQ58" s="636"/>
      <c r="GR58" s="636"/>
      <c r="GS58" s="636"/>
      <c r="GT58" s="636"/>
      <c r="GU58" s="636"/>
      <c r="GV58" s="636"/>
      <c r="GW58" s="636"/>
      <c r="GX58" s="636"/>
      <c r="GY58" s="636"/>
      <c r="GZ58" s="636"/>
      <c r="HA58" s="636"/>
      <c r="HB58" s="636"/>
      <c r="HC58" s="636"/>
      <c r="HD58" s="636"/>
      <c r="HE58" s="636"/>
      <c r="HF58" s="636"/>
      <c r="HG58" s="636"/>
      <c r="HH58" s="636"/>
      <c r="HI58" s="636"/>
      <c r="HJ58" s="636"/>
      <c r="HK58" s="636"/>
      <c r="HL58" s="636"/>
      <c r="HM58" s="636"/>
      <c r="HN58" s="636"/>
      <c r="HO58" s="636"/>
      <c r="HP58" s="636"/>
      <c r="HQ58" s="636"/>
      <c r="HR58" s="636"/>
      <c r="HS58" s="636"/>
      <c r="HT58" s="636"/>
      <c r="HU58" s="636"/>
      <c r="HV58" s="636"/>
      <c r="HW58" s="636"/>
      <c r="HX58" s="636"/>
      <c r="HY58" s="636"/>
      <c r="HZ58" s="636"/>
      <c r="IA58" s="636"/>
      <c r="IB58" s="636"/>
      <c r="IC58" s="636"/>
      <c r="ID58" s="636"/>
      <c r="IE58" s="636"/>
      <c r="IF58" s="636"/>
      <c r="IG58" s="636"/>
      <c r="IH58" s="636"/>
      <c r="II58" s="636"/>
      <c r="IJ58" s="636"/>
      <c r="IK58" s="636"/>
      <c r="IL58" s="636"/>
      <c r="IM58" s="636"/>
      <c r="IN58" s="636"/>
      <c r="IO58" s="636"/>
      <c r="IP58" s="636"/>
      <c r="IQ58" s="636"/>
      <c r="IR58" s="636"/>
      <c r="IS58" s="636"/>
      <c r="IT58" s="636"/>
      <c r="IU58" s="636"/>
      <c r="IV58" s="636"/>
      <c r="IW58" s="636"/>
      <c r="IX58" s="636"/>
      <c r="IY58" s="636"/>
      <c r="IZ58" s="636"/>
      <c r="JA58" s="636"/>
      <c r="JB58" s="636"/>
      <c r="JC58" s="636"/>
      <c r="JD58" s="636"/>
      <c r="JE58" s="636"/>
      <c r="JF58" s="636"/>
      <c r="JG58" s="636"/>
      <c r="JH58" s="636"/>
      <c r="JI58" s="636"/>
      <c r="JJ58" s="636"/>
      <c r="JK58" s="636"/>
      <c r="JL58" s="636"/>
      <c r="JM58" s="636"/>
      <c r="JN58" s="636"/>
      <c r="JO58" s="636"/>
      <c r="JP58" s="636"/>
      <c r="JQ58" s="636"/>
      <c r="JR58" s="636"/>
      <c r="JS58" s="636"/>
      <c r="JT58" s="636"/>
      <c r="JU58" s="636"/>
      <c r="JV58" s="636"/>
      <c r="JW58" s="636"/>
      <c r="JX58" s="636"/>
      <c r="JY58" s="636"/>
      <c r="JZ58" s="636"/>
      <c r="KA58" s="636"/>
      <c r="KB58" s="636"/>
      <c r="KC58" s="636"/>
      <c r="KD58" s="636"/>
      <c r="KE58" s="636"/>
      <c r="KF58" s="636"/>
      <c r="KG58" s="636"/>
      <c r="KH58" s="636"/>
      <c r="KI58" s="636"/>
      <c r="KJ58" s="636"/>
      <c r="KK58" s="636"/>
    </row>
    <row r="59" spans="1:297" ht="18.75">
      <c r="A59" s="671" t="s">
        <v>652</v>
      </c>
      <c r="B59" s="634" t="s">
        <v>652</v>
      </c>
      <c r="C59" s="156">
        <v>21524798</v>
      </c>
      <c r="D59" s="415">
        <f t="shared" si="0"/>
        <v>0</v>
      </c>
      <c r="E59" s="415">
        <f t="shared" si="1"/>
        <v>2619328</v>
      </c>
      <c r="F59" s="636">
        <v>96756</v>
      </c>
      <c r="G59" s="636">
        <v>0</v>
      </c>
      <c r="H59" s="636">
        <v>0</v>
      </c>
      <c r="I59" s="636">
        <v>0</v>
      </c>
      <c r="J59" s="636">
        <v>0</v>
      </c>
      <c r="K59" s="636">
        <v>0</v>
      </c>
      <c r="L59" s="636">
        <v>0</v>
      </c>
      <c r="M59" s="636">
        <v>0</v>
      </c>
      <c r="N59" s="636">
        <v>0</v>
      </c>
      <c r="O59" s="636">
        <v>777505</v>
      </c>
      <c r="P59" s="636">
        <v>0</v>
      </c>
      <c r="Q59" s="636">
        <v>0</v>
      </c>
      <c r="R59" s="636">
        <v>0</v>
      </c>
      <c r="S59" s="636">
        <v>89845</v>
      </c>
      <c r="T59" s="636">
        <v>0</v>
      </c>
      <c r="U59" s="636">
        <v>0</v>
      </c>
      <c r="V59" s="636">
        <v>0</v>
      </c>
      <c r="W59" s="636">
        <v>0</v>
      </c>
      <c r="X59" s="636">
        <v>103667</v>
      </c>
      <c r="Y59" s="636">
        <v>0</v>
      </c>
      <c r="Z59" s="636">
        <v>69112</v>
      </c>
      <c r="AA59" s="636">
        <v>120945</v>
      </c>
      <c r="AB59" s="636">
        <v>0</v>
      </c>
      <c r="AC59" s="636">
        <v>0</v>
      </c>
      <c r="AD59" s="636">
        <v>0</v>
      </c>
      <c r="AE59" s="636">
        <v>0</v>
      </c>
      <c r="AF59" s="636">
        <v>1116152</v>
      </c>
      <c r="AG59" s="636">
        <v>542525</v>
      </c>
      <c r="AH59" s="636">
        <v>0</v>
      </c>
      <c r="AI59" s="636">
        <v>0</v>
      </c>
      <c r="AJ59" s="636">
        <v>0</v>
      </c>
      <c r="AK59" s="636">
        <v>0</v>
      </c>
      <c r="AL59" s="636">
        <v>0</v>
      </c>
      <c r="AM59" s="636">
        <v>238435</v>
      </c>
      <c r="AN59" s="636">
        <v>0</v>
      </c>
      <c r="AO59" s="636">
        <v>632371</v>
      </c>
      <c r="AP59" s="636">
        <v>110578</v>
      </c>
      <c r="AQ59" s="636">
        <v>0</v>
      </c>
      <c r="AR59" s="636">
        <v>0</v>
      </c>
      <c r="AS59" s="636">
        <v>0</v>
      </c>
      <c r="AT59" s="636">
        <v>0</v>
      </c>
      <c r="AU59" s="636">
        <v>0</v>
      </c>
      <c r="AV59" s="636">
        <v>0</v>
      </c>
      <c r="AW59" s="636">
        <v>0</v>
      </c>
      <c r="AX59" s="636">
        <v>0</v>
      </c>
      <c r="AY59" s="636">
        <v>0</v>
      </c>
      <c r="AZ59" s="636">
        <v>0</v>
      </c>
      <c r="BA59" s="636">
        <v>79478</v>
      </c>
      <c r="BB59" s="636">
        <v>0</v>
      </c>
      <c r="BC59" s="636">
        <v>366291</v>
      </c>
      <c r="BD59" s="636">
        <v>0</v>
      </c>
      <c r="BE59" s="636">
        <v>0</v>
      </c>
      <c r="BF59" s="636">
        <v>0</v>
      </c>
      <c r="BG59" s="636">
        <v>0</v>
      </c>
      <c r="BH59" s="636">
        <v>0</v>
      </c>
      <c r="BI59" s="636">
        <v>0</v>
      </c>
      <c r="BJ59" s="636">
        <v>898450</v>
      </c>
      <c r="BK59" s="636">
        <v>0</v>
      </c>
      <c r="BL59" s="636">
        <v>0</v>
      </c>
      <c r="BM59" s="636">
        <v>103667</v>
      </c>
      <c r="BN59" s="636">
        <v>0</v>
      </c>
      <c r="BO59" s="636">
        <v>0</v>
      </c>
      <c r="BP59" s="636">
        <v>311002</v>
      </c>
      <c r="BQ59" s="636">
        <v>0</v>
      </c>
      <c r="BR59" s="636">
        <v>0</v>
      </c>
      <c r="BS59" s="636">
        <v>0</v>
      </c>
      <c r="BT59" s="636">
        <v>69112</v>
      </c>
      <c r="BU59" s="636">
        <v>0</v>
      </c>
      <c r="BV59" s="636">
        <v>0</v>
      </c>
      <c r="BW59" s="636">
        <v>0</v>
      </c>
      <c r="BX59" s="636">
        <v>89845</v>
      </c>
      <c r="BY59" s="636">
        <v>0</v>
      </c>
      <c r="BZ59" s="636">
        <v>0</v>
      </c>
      <c r="CA59" s="636">
        <v>0</v>
      </c>
      <c r="CB59" s="636">
        <v>0</v>
      </c>
      <c r="CC59" s="636">
        <v>0</v>
      </c>
      <c r="CD59" s="636">
        <v>0</v>
      </c>
      <c r="CE59" s="636">
        <v>0</v>
      </c>
      <c r="CF59" s="636">
        <v>0</v>
      </c>
      <c r="CG59" s="636">
        <v>190057</v>
      </c>
      <c r="CH59" s="636">
        <v>0</v>
      </c>
      <c r="CI59" s="636">
        <v>0</v>
      </c>
      <c r="CJ59" s="636">
        <v>186601</v>
      </c>
      <c r="CK59" s="636">
        <v>69112</v>
      </c>
      <c r="CL59" s="636">
        <v>0</v>
      </c>
      <c r="CM59" s="636">
        <v>0</v>
      </c>
      <c r="CN59" s="636">
        <v>0</v>
      </c>
      <c r="CO59" s="636">
        <v>0</v>
      </c>
      <c r="CP59" s="636">
        <v>0</v>
      </c>
      <c r="CQ59" s="636">
        <v>0</v>
      </c>
      <c r="CR59" s="636">
        <v>0</v>
      </c>
      <c r="CS59" s="636">
        <v>0</v>
      </c>
      <c r="CT59" s="636">
        <v>186601</v>
      </c>
      <c r="CU59" s="636">
        <v>0</v>
      </c>
      <c r="CV59" s="636">
        <v>0</v>
      </c>
      <c r="CW59" s="636">
        <v>0</v>
      </c>
      <c r="CX59" s="636">
        <v>0</v>
      </c>
      <c r="CY59" s="636">
        <v>0</v>
      </c>
      <c r="CZ59" s="636">
        <v>442314</v>
      </c>
      <c r="DA59" s="636">
        <v>238435</v>
      </c>
      <c r="DB59" s="636">
        <v>69112</v>
      </c>
      <c r="DC59" s="636">
        <v>0</v>
      </c>
      <c r="DD59" s="636">
        <v>0</v>
      </c>
      <c r="DE59" s="636">
        <v>0</v>
      </c>
      <c r="DF59" s="636">
        <v>829339</v>
      </c>
      <c r="DG59" s="636">
        <v>0</v>
      </c>
      <c r="DH59" s="636">
        <v>0</v>
      </c>
      <c r="DI59" s="636">
        <v>0</v>
      </c>
      <c r="DJ59" s="636">
        <v>0</v>
      </c>
      <c r="DK59" s="636">
        <v>69112</v>
      </c>
      <c r="DL59" s="636">
        <v>0</v>
      </c>
      <c r="DM59" s="636">
        <v>0</v>
      </c>
      <c r="DN59" s="636">
        <v>0</v>
      </c>
      <c r="DO59" s="636">
        <v>0</v>
      </c>
      <c r="DP59" s="636">
        <v>0</v>
      </c>
      <c r="DQ59" s="636">
        <v>908817</v>
      </c>
      <c r="DR59" s="636">
        <v>0</v>
      </c>
      <c r="DS59" s="636">
        <v>0</v>
      </c>
      <c r="DT59" s="636">
        <v>0</v>
      </c>
      <c r="DU59" s="636">
        <v>0</v>
      </c>
      <c r="DV59" s="636">
        <v>352469</v>
      </c>
      <c r="DW59" s="636">
        <v>0</v>
      </c>
      <c r="DX59" s="636">
        <v>110578</v>
      </c>
      <c r="DY59" s="636">
        <v>0</v>
      </c>
      <c r="DZ59" s="636">
        <v>0</v>
      </c>
      <c r="EA59" s="636">
        <v>0</v>
      </c>
      <c r="EB59" s="636">
        <v>0</v>
      </c>
      <c r="EC59" s="636">
        <v>0</v>
      </c>
      <c r="ED59" s="636">
        <v>134768</v>
      </c>
      <c r="EE59" s="636">
        <v>0</v>
      </c>
      <c r="EF59" s="636">
        <v>0</v>
      </c>
      <c r="EG59" s="636">
        <v>0</v>
      </c>
      <c r="EH59" s="636">
        <v>0</v>
      </c>
      <c r="EI59" s="636">
        <v>0</v>
      </c>
      <c r="EJ59" s="636">
        <v>69112</v>
      </c>
      <c r="EK59" s="636">
        <v>0</v>
      </c>
      <c r="EL59" s="636">
        <v>0</v>
      </c>
      <c r="EM59" s="636">
        <v>0</v>
      </c>
      <c r="EN59" s="636">
        <v>0</v>
      </c>
      <c r="EO59" s="636">
        <v>190057</v>
      </c>
      <c r="EP59" s="636">
        <v>0</v>
      </c>
      <c r="EQ59" s="636">
        <v>0</v>
      </c>
      <c r="ER59" s="636">
        <v>0</v>
      </c>
      <c r="ES59" s="636">
        <v>0</v>
      </c>
      <c r="ET59" s="636">
        <v>0</v>
      </c>
      <c r="EU59" s="636">
        <v>0</v>
      </c>
      <c r="EV59" s="636">
        <v>0</v>
      </c>
      <c r="EW59" s="636">
        <v>304091</v>
      </c>
      <c r="EX59" s="636">
        <v>0</v>
      </c>
      <c r="EY59" s="636">
        <v>0</v>
      </c>
      <c r="EZ59" s="636">
        <v>0</v>
      </c>
      <c r="FA59" s="636">
        <v>0</v>
      </c>
      <c r="FB59" s="636">
        <v>0</v>
      </c>
      <c r="FC59" s="636">
        <v>0</v>
      </c>
      <c r="FD59" s="636">
        <v>0</v>
      </c>
      <c r="FE59" s="636">
        <v>0</v>
      </c>
      <c r="FF59" s="636">
        <v>0</v>
      </c>
      <c r="FG59" s="636">
        <v>0</v>
      </c>
      <c r="FH59" s="636">
        <v>89845</v>
      </c>
      <c r="FI59" s="636">
        <v>0</v>
      </c>
      <c r="FJ59" s="636">
        <v>0</v>
      </c>
      <c r="FK59" s="636">
        <v>0</v>
      </c>
      <c r="FL59" s="636">
        <v>0</v>
      </c>
      <c r="FM59" s="636">
        <v>69112</v>
      </c>
      <c r="FN59" s="636">
        <v>96756</v>
      </c>
      <c r="FO59" s="636">
        <v>0</v>
      </c>
      <c r="FP59" s="636">
        <v>0</v>
      </c>
      <c r="FQ59" s="636">
        <v>0</v>
      </c>
      <c r="FR59" s="636">
        <v>0</v>
      </c>
      <c r="FS59" s="636">
        <v>0</v>
      </c>
      <c r="FT59" s="636">
        <v>894995</v>
      </c>
      <c r="FU59" s="636">
        <v>0</v>
      </c>
      <c r="FV59" s="636">
        <v>0</v>
      </c>
      <c r="FW59" s="636">
        <v>0</v>
      </c>
      <c r="FX59" s="636">
        <v>0</v>
      </c>
      <c r="FY59" s="636">
        <v>0</v>
      </c>
      <c r="FZ59" s="636">
        <v>0</v>
      </c>
      <c r="GA59" s="636">
        <v>0</v>
      </c>
      <c r="GB59" s="636">
        <v>0</v>
      </c>
      <c r="GC59" s="636">
        <v>0</v>
      </c>
      <c r="GD59" s="636">
        <v>0</v>
      </c>
      <c r="GE59" s="636">
        <v>286813</v>
      </c>
      <c r="GF59" s="636">
        <v>0</v>
      </c>
      <c r="GG59" s="636">
        <v>0</v>
      </c>
      <c r="GH59" s="636">
        <v>0</v>
      </c>
      <c r="GI59" s="636">
        <v>0</v>
      </c>
      <c r="GJ59" s="636">
        <v>0</v>
      </c>
      <c r="GK59" s="636">
        <v>791327</v>
      </c>
      <c r="GL59" s="636">
        <v>0</v>
      </c>
      <c r="GM59" s="636">
        <v>0</v>
      </c>
      <c r="GN59" s="636">
        <v>0</v>
      </c>
      <c r="GO59" s="636">
        <v>0</v>
      </c>
      <c r="GP59" s="636">
        <v>0</v>
      </c>
      <c r="GQ59" s="636">
        <v>0</v>
      </c>
      <c r="GR59" s="636">
        <v>0</v>
      </c>
      <c r="GS59" s="636">
        <v>0</v>
      </c>
      <c r="GT59" s="636">
        <v>0</v>
      </c>
      <c r="GU59" s="636">
        <v>0</v>
      </c>
      <c r="GV59" s="636">
        <v>0</v>
      </c>
      <c r="GW59" s="636">
        <v>0</v>
      </c>
      <c r="GX59" s="636">
        <v>0</v>
      </c>
      <c r="GY59" s="636">
        <v>0</v>
      </c>
      <c r="GZ59" s="636">
        <v>0</v>
      </c>
      <c r="HA59" s="636">
        <v>110578</v>
      </c>
      <c r="HB59" s="636">
        <v>69112</v>
      </c>
      <c r="HC59" s="636">
        <v>0</v>
      </c>
      <c r="HD59" s="636">
        <v>0</v>
      </c>
      <c r="HE59" s="636">
        <v>383569</v>
      </c>
      <c r="HF59" s="636">
        <v>0</v>
      </c>
      <c r="HG59" s="636">
        <v>0</v>
      </c>
      <c r="HH59" s="636">
        <v>0</v>
      </c>
      <c r="HI59" s="636">
        <v>0</v>
      </c>
      <c r="HJ59" s="636">
        <v>511426</v>
      </c>
      <c r="HK59" s="636">
        <v>0</v>
      </c>
      <c r="HL59" s="636">
        <v>331736</v>
      </c>
      <c r="HM59" s="636">
        <v>0</v>
      </c>
      <c r="HN59" s="636">
        <v>0</v>
      </c>
      <c r="HO59" s="636">
        <v>0</v>
      </c>
      <c r="HP59" s="636">
        <v>0</v>
      </c>
      <c r="HQ59" s="636">
        <v>158957</v>
      </c>
      <c r="HR59" s="636">
        <v>138223</v>
      </c>
      <c r="HS59" s="636">
        <v>0</v>
      </c>
      <c r="HT59" s="636">
        <v>255713</v>
      </c>
      <c r="HU59" s="636">
        <v>0</v>
      </c>
      <c r="HV59" s="636">
        <v>0</v>
      </c>
      <c r="HW59" s="636">
        <v>207335</v>
      </c>
      <c r="HX59" s="636">
        <v>0</v>
      </c>
      <c r="HY59" s="636">
        <v>224613</v>
      </c>
      <c r="HZ59" s="636">
        <v>0</v>
      </c>
      <c r="IA59" s="636">
        <v>0</v>
      </c>
      <c r="IB59" s="636">
        <v>0</v>
      </c>
      <c r="IC59" s="636">
        <v>0</v>
      </c>
      <c r="ID59" s="636">
        <v>0</v>
      </c>
      <c r="IE59" s="636">
        <v>0</v>
      </c>
      <c r="IF59" s="636">
        <v>0</v>
      </c>
      <c r="IG59" s="636">
        <v>0</v>
      </c>
      <c r="IH59" s="636">
        <v>0</v>
      </c>
      <c r="II59" s="636">
        <v>0</v>
      </c>
      <c r="IJ59" s="636">
        <v>0</v>
      </c>
      <c r="IK59" s="636">
        <v>0</v>
      </c>
      <c r="IL59" s="636">
        <v>0</v>
      </c>
      <c r="IM59" s="636">
        <v>0</v>
      </c>
      <c r="IN59" s="636">
        <v>0</v>
      </c>
      <c r="IO59" s="636">
        <v>0</v>
      </c>
      <c r="IP59" s="636">
        <v>0</v>
      </c>
      <c r="IQ59" s="636">
        <v>0</v>
      </c>
      <c r="IR59" s="636">
        <v>0</v>
      </c>
      <c r="IS59" s="636">
        <v>0</v>
      </c>
      <c r="IT59" s="636">
        <v>0</v>
      </c>
      <c r="IU59" s="636">
        <v>0</v>
      </c>
      <c r="IV59" s="636">
        <v>0</v>
      </c>
      <c r="IW59" s="636">
        <v>0</v>
      </c>
      <c r="IX59" s="636">
        <v>2211570</v>
      </c>
      <c r="IY59" s="636">
        <v>0</v>
      </c>
      <c r="IZ59" s="636">
        <v>0</v>
      </c>
      <c r="JA59" s="636">
        <v>0</v>
      </c>
      <c r="JB59" s="636">
        <v>0</v>
      </c>
      <c r="JC59" s="636">
        <v>0</v>
      </c>
      <c r="JD59" s="636">
        <v>0</v>
      </c>
      <c r="JE59" s="636">
        <v>328279</v>
      </c>
      <c r="JF59" s="636">
        <v>2619328</v>
      </c>
      <c r="JG59" s="636">
        <v>0</v>
      </c>
      <c r="JH59" s="636">
        <v>0</v>
      </c>
      <c r="JI59" s="636">
        <v>366291</v>
      </c>
      <c r="JJ59" s="636">
        <v>0</v>
      </c>
      <c r="JK59" s="636">
        <v>0</v>
      </c>
      <c r="JL59" s="636">
        <v>0</v>
      </c>
      <c r="JM59" s="636">
        <v>0</v>
      </c>
      <c r="JN59" s="636">
        <v>0</v>
      </c>
      <c r="JO59" s="636">
        <v>0</v>
      </c>
      <c r="JP59" s="636">
        <v>0</v>
      </c>
      <c r="JQ59" s="636">
        <v>96756</v>
      </c>
      <c r="JR59" s="636">
        <v>798239</v>
      </c>
      <c r="JS59" s="636">
        <v>0</v>
      </c>
      <c r="JT59" s="636">
        <v>179690</v>
      </c>
      <c r="JU59" s="636">
        <v>0</v>
      </c>
      <c r="JV59" s="636">
        <v>0</v>
      </c>
      <c r="JW59" s="636">
        <v>0</v>
      </c>
      <c r="JX59" s="636">
        <v>0</v>
      </c>
      <c r="JY59" s="636">
        <v>0</v>
      </c>
      <c r="JZ59" s="636">
        <v>69112</v>
      </c>
      <c r="KA59" s="636">
        <v>0</v>
      </c>
      <c r="KB59" s="636">
        <v>0</v>
      </c>
      <c r="KC59" s="636">
        <v>0</v>
      </c>
      <c r="KD59" s="636">
        <v>0</v>
      </c>
      <c r="KE59" s="636">
        <v>0</v>
      </c>
      <c r="KF59" s="636">
        <v>0</v>
      </c>
      <c r="KG59" s="636">
        <v>0</v>
      </c>
      <c r="KH59" s="636">
        <v>0</v>
      </c>
      <c r="KI59" s="636">
        <v>0</v>
      </c>
      <c r="KJ59" s="636">
        <v>0</v>
      </c>
      <c r="KK59" s="636">
        <v>69112</v>
      </c>
    </row>
    <row r="60" spans="1:297" ht="18.75">
      <c r="A60" s="671"/>
      <c r="B60" s="634" t="s">
        <v>687</v>
      </c>
      <c r="C60" s="156">
        <v>11415548</v>
      </c>
      <c r="D60" s="415">
        <f t="shared" si="0"/>
        <v>0</v>
      </c>
      <c r="E60" s="415">
        <f t="shared" si="1"/>
        <v>1071696</v>
      </c>
      <c r="F60" s="636">
        <v>79385</v>
      </c>
      <c r="G60" s="636">
        <v>0</v>
      </c>
      <c r="H60" s="636">
        <v>0</v>
      </c>
      <c r="I60" s="636">
        <v>0</v>
      </c>
      <c r="J60" s="636">
        <v>0</v>
      </c>
      <c r="K60" s="636">
        <v>0</v>
      </c>
      <c r="L60" s="636">
        <v>0</v>
      </c>
      <c r="M60" s="636">
        <v>0</v>
      </c>
      <c r="N60" s="636">
        <v>0</v>
      </c>
      <c r="O60" s="636">
        <v>0</v>
      </c>
      <c r="P60" s="636">
        <v>0</v>
      </c>
      <c r="Q60" s="636">
        <v>0</v>
      </c>
      <c r="R60" s="636">
        <v>0</v>
      </c>
      <c r="S60" s="636">
        <v>0</v>
      </c>
      <c r="T60" s="636">
        <v>0</v>
      </c>
      <c r="U60" s="636">
        <v>0</v>
      </c>
      <c r="V60" s="636">
        <v>0</v>
      </c>
      <c r="W60" s="636">
        <v>0</v>
      </c>
      <c r="X60" s="636">
        <v>0</v>
      </c>
      <c r="Y60" s="636">
        <v>0</v>
      </c>
      <c r="Z60" s="636">
        <v>0</v>
      </c>
      <c r="AA60" s="636">
        <v>0</v>
      </c>
      <c r="AB60" s="636">
        <v>0</v>
      </c>
      <c r="AC60" s="636">
        <v>0</v>
      </c>
      <c r="AD60" s="636">
        <v>0</v>
      </c>
      <c r="AE60" s="636">
        <v>0</v>
      </c>
      <c r="AF60" s="636">
        <v>936742</v>
      </c>
      <c r="AG60" s="636">
        <v>0</v>
      </c>
      <c r="AH60" s="636">
        <v>0</v>
      </c>
      <c r="AI60" s="636">
        <v>0</v>
      </c>
      <c r="AJ60" s="636">
        <v>0</v>
      </c>
      <c r="AK60" s="636">
        <v>0</v>
      </c>
      <c r="AL60" s="636">
        <v>0</v>
      </c>
      <c r="AM60" s="636">
        <v>0</v>
      </c>
      <c r="AN60" s="636">
        <v>0</v>
      </c>
      <c r="AO60" s="636">
        <v>468371</v>
      </c>
      <c r="AP60" s="636">
        <v>0</v>
      </c>
      <c r="AQ60" s="636">
        <v>0</v>
      </c>
      <c r="AR60" s="636">
        <v>0</v>
      </c>
      <c r="AS60" s="636">
        <v>0</v>
      </c>
      <c r="AT60" s="636">
        <v>0</v>
      </c>
      <c r="AU60" s="636">
        <v>0</v>
      </c>
      <c r="AV60" s="636">
        <v>0</v>
      </c>
      <c r="AW60" s="636">
        <v>0</v>
      </c>
      <c r="AX60" s="636">
        <v>0</v>
      </c>
      <c r="AY60" s="636">
        <v>0</v>
      </c>
      <c r="AZ60" s="636">
        <v>0</v>
      </c>
      <c r="BA60" s="636">
        <v>0</v>
      </c>
      <c r="BB60" s="636">
        <v>0</v>
      </c>
      <c r="BC60" s="636">
        <v>452494</v>
      </c>
      <c r="BD60" s="636">
        <v>0</v>
      </c>
      <c r="BE60" s="636">
        <v>0</v>
      </c>
      <c r="BF60" s="636">
        <v>0</v>
      </c>
      <c r="BG60" s="636">
        <v>0</v>
      </c>
      <c r="BH60" s="636">
        <v>0</v>
      </c>
      <c r="BI60" s="636">
        <v>0</v>
      </c>
      <c r="BJ60" s="636">
        <v>833541</v>
      </c>
      <c r="BK60" s="636">
        <v>0</v>
      </c>
      <c r="BL60" s="636">
        <v>0</v>
      </c>
      <c r="BM60" s="636">
        <v>0</v>
      </c>
      <c r="BN60" s="636">
        <v>0</v>
      </c>
      <c r="BO60" s="636">
        <v>0</v>
      </c>
      <c r="BP60" s="636">
        <v>254032</v>
      </c>
      <c r="BQ60" s="636">
        <v>0</v>
      </c>
      <c r="BR60" s="636">
        <v>0</v>
      </c>
      <c r="BS60" s="636">
        <v>0</v>
      </c>
      <c r="BT60" s="636">
        <v>0</v>
      </c>
      <c r="BU60" s="636">
        <v>0</v>
      </c>
      <c r="BV60" s="636">
        <v>0</v>
      </c>
      <c r="BW60" s="636">
        <v>0</v>
      </c>
      <c r="BX60" s="636">
        <v>0</v>
      </c>
      <c r="BY60" s="636">
        <v>0</v>
      </c>
      <c r="BZ60" s="636">
        <v>0</v>
      </c>
      <c r="CA60" s="636">
        <v>0</v>
      </c>
      <c r="CB60" s="636">
        <v>0</v>
      </c>
      <c r="CC60" s="636">
        <v>0</v>
      </c>
      <c r="CD60" s="636">
        <v>0</v>
      </c>
      <c r="CE60" s="636">
        <v>0</v>
      </c>
      <c r="CF60" s="636">
        <v>0</v>
      </c>
      <c r="CG60" s="636">
        <v>103200</v>
      </c>
      <c r="CH60" s="636">
        <v>0</v>
      </c>
      <c r="CI60" s="636">
        <v>0</v>
      </c>
      <c r="CJ60" s="636">
        <v>0</v>
      </c>
      <c r="CK60" s="636">
        <v>0</v>
      </c>
      <c r="CL60" s="636">
        <v>0</v>
      </c>
      <c r="CM60" s="636">
        <v>0</v>
      </c>
      <c r="CN60" s="636">
        <v>0</v>
      </c>
      <c r="CO60" s="636">
        <v>0</v>
      </c>
      <c r="CP60" s="636">
        <v>0</v>
      </c>
      <c r="CQ60" s="636">
        <v>0</v>
      </c>
      <c r="CR60" s="636">
        <v>0</v>
      </c>
      <c r="CS60" s="636">
        <v>0</v>
      </c>
      <c r="CT60" s="636">
        <v>357232</v>
      </c>
      <c r="CU60" s="636">
        <v>0</v>
      </c>
      <c r="CV60" s="636">
        <v>0</v>
      </c>
      <c r="CW60" s="636">
        <v>0</v>
      </c>
      <c r="CX60" s="636">
        <v>0</v>
      </c>
      <c r="CY60" s="636">
        <v>0</v>
      </c>
      <c r="CZ60" s="636">
        <v>357232</v>
      </c>
      <c r="DA60" s="636">
        <v>0</v>
      </c>
      <c r="DB60" s="636">
        <v>0</v>
      </c>
      <c r="DC60" s="636">
        <v>0</v>
      </c>
      <c r="DD60" s="636">
        <v>0</v>
      </c>
      <c r="DE60" s="636">
        <v>0</v>
      </c>
      <c r="DF60" s="636">
        <v>714464</v>
      </c>
      <c r="DG60" s="636">
        <v>0</v>
      </c>
      <c r="DH60" s="636">
        <v>0</v>
      </c>
      <c r="DI60" s="636">
        <v>0</v>
      </c>
      <c r="DJ60" s="636">
        <v>0</v>
      </c>
      <c r="DK60" s="636">
        <v>0</v>
      </c>
      <c r="DL60" s="636">
        <v>0</v>
      </c>
      <c r="DM60" s="636">
        <v>0</v>
      </c>
      <c r="DN60" s="636">
        <v>0</v>
      </c>
      <c r="DO60" s="636">
        <v>0</v>
      </c>
      <c r="DP60" s="636">
        <v>0</v>
      </c>
      <c r="DQ60" s="636">
        <v>650956</v>
      </c>
      <c r="DR60" s="636">
        <v>0</v>
      </c>
      <c r="DS60" s="636">
        <v>0</v>
      </c>
      <c r="DT60" s="636">
        <v>0</v>
      </c>
      <c r="DU60" s="636">
        <v>0</v>
      </c>
      <c r="DV60" s="636">
        <v>468371</v>
      </c>
      <c r="DW60" s="636">
        <v>0</v>
      </c>
      <c r="DX60" s="636">
        <v>0</v>
      </c>
      <c r="DY60" s="636">
        <v>0</v>
      </c>
      <c r="DZ60" s="636">
        <v>0</v>
      </c>
      <c r="EA60" s="636">
        <v>0</v>
      </c>
      <c r="EB60" s="636">
        <v>0</v>
      </c>
      <c r="EC60" s="636">
        <v>0</v>
      </c>
      <c r="ED60" s="636">
        <v>0</v>
      </c>
      <c r="EE60" s="636">
        <v>0</v>
      </c>
      <c r="EF60" s="636">
        <v>0</v>
      </c>
      <c r="EG60" s="636">
        <v>0</v>
      </c>
      <c r="EH60" s="636">
        <v>0</v>
      </c>
      <c r="EI60" s="636">
        <v>0</v>
      </c>
      <c r="EJ60" s="636">
        <v>0</v>
      </c>
      <c r="EK60" s="636">
        <v>0</v>
      </c>
      <c r="EL60" s="636">
        <v>0</v>
      </c>
      <c r="EM60" s="636">
        <v>0</v>
      </c>
      <c r="EN60" s="636">
        <v>0</v>
      </c>
      <c r="EO60" s="636">
        <v>0</v>
      </c>
      <c r="EP60" s="636">
        <v>0</v>
      </c>
      <c r="EQ60" s="636">
        <v>0</v>
      </c>
      <c r="ER60" s="636">
        <v>0</v>
      </c>
      <c r="ES60" s="636">
        <v>0</v>
      </c>
      <c r="ET60" s="636">
        <v>0</v>
      </c>
      <c r="EU60" s="636">
        <v>0</v>
      </c>
      <c r="EV60" s="636">
        <v>0</v>
      </c>
      <c r="EW60" s="636">
        <v>95262</v>
      </c>
      <c r="EX60" s="636">
        <v>0</v>
      </c>
      <c r="EY60" s="636">
        <v>0</v>
      </c>
      <c r="EZ60" s="636">
        <v>0</v>
      </c>
      <c r="FA60" s="636">
        <v>0</v>
      </c>
      <c r="FB60" s="636">
        <v>0</v>
      </c>
      <c r="FC60" s="636">
        <v>0</v>
      </c>
      <c r="FD60" s="636">
        <v>0</v>
      </c>
      <c r="FE60" s="636">
        <v>0</v>
      </c>
      <c r="FF60" s="636">
        <v>0</v>
      </c>
      <c r="FG60" s="636">
        <v>0</v>
      </c>
      <c r="FH60" s="636">
        <v>0</v>
      </c>
      <c r="FI60" s="636">
        <v>0</v>
      </c>
      <c r="FJ60" s="636">
        <v>0</v>
      </c>
      <c r="FK60" s="636">
        <v>0</v>
      </c>
      <c r="FL60" s="636">
        <v>0</v>
      </c>
      <c r="FM60" s="636">
        <v>0</v>
      </c>
      <c r="FN60" s="636">
        <v>0</v>
      </c>
      <c r="FO60" s="636">
        <v>0</v>
      </c>
      <c r="FP60" s="636">
        <v>0</v>
      </c>
      <c r="FQ60" s="636">
        <v>0</v>
      </c>
      <c r="FR60" s="636">
        <v>0</v>
      </c>
      <c r="FS60" s="636">
        <v>0</v>
      </c>
      <c r="FT60" s="636">
        <v>801787</v>
      </c>
      <c r="FU60" s="636">
        <v>0</v>
      </c>
      <c r="FV60" s="636">
        <v>0</v>
      </c>
      <c r="FW60" s="636">
        <v>0</v>
      </c>
      <c r="FX60" s="636">
        <v>0</v>
      </c>
      <c r="FY60" s="636">
        <v>0</v>
      </c>
      <c r="FZ60" s="636">
        <v>0</v>
      </c>
      <c r="GA60" s="636">
        <v>0</v>
      </c>
      <c r="GB60" s="636">
        <v>0</v>
      </c>
      <c r="GC60" s="636">
        <v>0</v>
      </c>
      <c r="GD60" s="636">
        <v>0</v>
      </c>
      <c r="GE60" s="636">
        <v>0</v>
      </c>
      <c r="GF60" s="636">
        <v>0</v>
      </c>
      <c r="GG60" s="636">
        <v>0</v>
      </c>
      <c r="GH60" s="636">
        <v>0</v>
      </c>
      <c r="GI60" s="636">
        <v>0</v>
      </c>
      <c r="GJ60" s="636">
        <v>0</v>
      </c>
      <c r="GK60" s="636">
        <v>674772</v>
      </c>
      <c r="GL60" s="636">
        <v>0</v>
      </c>
      <c r="GM60" s="636">
        <v>0</v>
      </c>
      <c r="GN60" s="636">
        <v>0</v>
      </c>
      <c r="GO60" s="636">
        <v>0</v>
      </c>
      <c r="GP60" s="636">
        <v>0</v>
      </c>
      <c r="GQ60" s="636">
        <v>0</v>
      </c>
      <c r="GR60" s="636">
        <v>0</v>
      </c>
      <c r="GS60" s="636">
        <v>0</v>
      </c>
      <c r="GT60" s="636">
        <v>0</v>
      </c>
      <c r="GU60" s="636">
        <v>0</v>
      </c>
      <c r="GV60" s="636">
        <v>0</v>
      </c>
      <c r="GW60" s="636">
        <v>0</v>
      </c>
      <c r="GX60" s="636">
        <v>0</v>
      </c>
      <c r="GY60" s="636">
        <v>0</v>
      </c>
      <c r="GZ60" s="636">
        <v>0</v>
      </c>
      <c r="HA60" s="636">
        <v>0</v>
      </c>
      <c r="HB60" s="636">
        <v>0</v>
      </c>
      <c r="HC60" s="636">
        <v>0</v>
      </c>
      <c r="HD60" s="636">
        <v>0</v>
      </c>
      <c r="HE60" s="636">
        <v>0</v>
      </c>
      <c r="HF60" s="636">
        <v>0</v>
      </c>
      <c r="HG60" s="636">
        <v>0</v>
      </c>
      <c r="HH60" s="636">
        <v>0</v>
      </c>
      <c r="HI60" s="636">
        <v>0</v>
      </c>
      <c r="HJ60" s="636">
        <v>0</v>
      </c>
      <c r="HK60" s="636">
        <v>0</v>
      </c>
      <c r="HL60" s="636">
        <v>547756</v>
      </c>
      <c r="HM60" s="636">
        <v>0</v>
      </c>
      <c r="HN60" s="636">
        <v>0</v>
      </c>
      <c r="HO60" s="636">
        <v>0</v>
      </c>
      <c r="HP60" s="636">
        <v>0</v>
      </c>
      <c r="HQ60" s="636">
        <v>333417</v>
      </c>
      <c r="HR60" s="636">
        <v>0</v>
      </c>
      <c r="HS60" s="636">
        <v>0</v>
      </c>
      <c r="HT60" s="636">
        <v>0</v>
      </c>
      <c r="HU60" s="636">
        <v>0</v>
      </c>
      <c r="HV60" s="636">
        <v>0</v>
      </c>
      <c r="HW60" s="636">
        <v>246093</v>
      </c>
      <c r="HX60" s="636">
        <v>0</v>
      </c>
      <c r="HY60" s="636">
        <v>261970</v>
      </c>
      <c r="HZ60" s="636">
        <v>0</v>
      </c>
      <c r="IA60" s="636">
        <v>0</v>
      </c>
      <c r="IB60" s="636">
        <v>0</v>
      </c>
      <c r="IC60" s="636">
        <v>0</v>
      </c>
      <c r="ID60" s="636">
        <v>0</v>
      </c>
      <c r="IE60" s="636">
        <v>0</v>
      </c>
      <c r="IF60" s="636">
        <v>0</v>
      </c>
      <c r="IG60" s="636">
        <v>0</v>
      </c>
      <c r="IH60" s="636">
        <v>0</v>
      </c>
      <c r="II60" s="636">
        <v>0</v>
      </c>
      <c r="IJ60" s="636">
        <v>0</v>
      </c>
      <c r="IK60" s="636">
        <v>0</v>
      </c>
      <c r="IL60" s="636">
        <v>0</v>
      </c>
      <c r="IM60" s="636">
        <v>0</v>
      </c>
      <c r="IN60" s="636">
        <v>0</v>
      </c>
      <c r="IO60" s="636">
        <v>0</v>
      </c>
      <c r="IP60" s="636">
        <v>0</v>
      </c>
      <c r="IQ60" s="636">
        <v>0</v>
      </c>
      <c r="IR60" s="636">
        <v>0</v>
      </c>
      <c r="IS60" s="636">
        <v>0</v>
      </c>
      <c r="IT60" s="636">
        <v>0</v>
      </c>
      <c r="IU60" s="636">
        <v>0</v>
      </c>
      <c r="IV60" s="636">
        <v>0</v>
      </c>
      <c r="IW60" s="636">
        <v>0</v>
      </c>
      <c r="IX60" s="636">
        <v>1071696</v>
      </c>
      <c r="IY60" s="636">
        <v>0</v>
      </c>
      <c r="IZ60" s="636">
        <v>0</v>
      </c>
      <c r="JA60" s="636">
        <v>0</v>
      </c>
      <c r="JB60" s="636">
        <v>0</v>
      </c>
      <c r="JC60" s="636">
        <v>0</v>
      </c>
      <c r="JD60" s="636">
        <v>0</v>
      </c>
      <c r="JE60" s="636">
        <v>317540</v>
      </c>
      <c r="JF60" s="636">
        <v>952618</v>
      </c>
      <c r="JG60" s="636">
        <v>0</v>
      </c>
      <c r="JH60" s="636">
        <v>0</v>
      </c>
      <c r="JI60" s="636">
        <v>0</v>
      </c>
      <c r="JJ60" s="636">
        <v>0</v>
      </c>
      <c r="JK60" s="636">
        <v>0</v>
      </c>
      <c r="JL60" s="636">
        <v>0</v>
      </c>
      <c r="JM60" s="636">
        <v>0</v>
      </c>
      <c r="JN60" s="636">
        <v>0</v>
      </c>
      <c r="JO60" s="636">
        <v>0</v>
      </c>
      <c r="JP60" s="636">
        <v>0</v>
      </c>
      <c r="JQ60" s="636">
        <v>0</v>
      </c>
      <c r="JR60" s="636">
        <v>436617</v>
      </c>
      <c r="JS60" s="636">
        <v>0</v>
      </c>
      <c r="JT60" s="636">
        <v>0</v>
      </c>
      <c r="JU60" s="636">
        <v>0</v>
      </c>
      <c r="JV60" s="636">
        <v>0</v>
      </c>
      <c r="JW60" s="636">
        <v>0</v>
      </c>
      <c r="JX60" s="636">
        <v>0</v>
      </c>
      <c r="JY60" s="636">
        <v>0</v>
      </c>
      <c r="JZ60" s="636">
        <v>0</v>
      </c>
      <c r="KA60" s="636">
        <v>0</v>
      </c>
      <c r="KB60" s="636">
        <v>0</v>
      </c>
      <c r="KC60" s="636">
        <v>0</v>
      </c>
      <c r="KD60" s="636">
        <v>0</v>
      </c>
      <c r="KE60" s="636">
        <v>0</v>
      </c>
      <c r="KF60" s="636">
        <v>0</v>
      </c>
      <c r="KG60" s="636">
        <v>0</v>
      </c>
      <c r="KH60" s="636">
        <v>0</v>
      </c>
      <c r="KI60" s="636">
        <v>0</v>
      </c>
      <c r="KJ60" s="636">
        <v>0</v>
      </c>
      <c r="KK60" s="636">
        <v>0</v>
      </c>
    </row>
    <row r="61" spans="1:297" ht="18.75">
      <c r="A61" s="671"/>
      <c r="B61" s="634" t="s">
        <v>688</v>
      </c>
      <c r="C61" s="156">
        <v>474000</v>
      </c>
      <c r="D61" s="415">
        <f t="shared" si="0"/>
        <v>0</v>
      </c>
      <c r="E61" s="415">
        <f t="shared" si="1"/>
        <v>274000</v>
      </c>
      <c r="F61" s="636">
        <v>0</v>
      </c>
      <c r="G61" s="636">
        <v>0</v>
      </c>
      <c r="H61" s="636">
        <v>0</v>
      </c>
      <c r="I61" s="636">
        <v>0</v>
      </c>
      <c r="J61" s="636">
        <v>0</v>
      </c>
      <c r="K61" s="636">
        <v>0</v>
      </c>
      <c r="L61" s="636">
        <v>0</v>
      </c>
      <c r="M61" s="636">
        <v>0</v>
      </c>
      <c r="N61" s="636">
        <v>0</v>
      </c>
      <c r="O61" s="636">
        <v>0</v>
      </c>
      <c r="P61" s="636">
        <v>0</v>
      </c>
      <c r="Q61" s="636">
        <v>0</v>
      </c>
      <c r="R61" s="636">
        <v>0</v>
      </c>
      <c r="S61" s="636">
        <v>0</v>
      </c>
      <c r="T61" s="636">
        <v>0</v>
      </c>
      <c r="U61" s="636">
        <v>0</v>
      </c>
      <c r="V61" s="636">
        <v>0</v>
      </c>
      <c r="W61" s="636">
        <v>0</v>
      </c>
      <c r="X61" s="636">
        <v>0</v>
      </c>
      <c r="Y61" s="636">
        <v>0</v>
      </c>
      <c r="Z61" s="636">
        <v>0</v>
      </c>
      <c r="AA61" s="636">
        <v>0</v>
      </c>
      <c r="AB61" s="636">
        <v>0</v>
      </c>
      <c r="AC61" s="636">
        <v>0</v>
      </c>
      <c r="AD61" s="636">
        <v>0</v>
      </c>
      <c r="AE61" s="636">
        <v>0</v>
      </c>
      <c r="AF61" s="636">
        <v>0</v>
      </c>
      <c r="AG61" s="636">
        <v>0</v>
      </c>
      <c r="AH61" s="636">
        <v>0</v>
      </c>
      <c r="AI61" s="636">
        <v>0</v>
      </c>
      <c r="AJ61" s="636">
        <v>0</v>
      </c>
      <c r="AK61" s="636">
        <v>0</v>
      </c>
      <c r="AL61" s="636">
        <v>0</v>
      </c>
      <c r="AM61" s="636">
        <v>0</v>
      </c>
      <c r="AN61" s="636">
        <v>0</v>
      </c>
      <c r="AO61" s="636">
        <v>0</v>
      </c>
      <c r="AP61" s="636">
        <v>0</v>
      </c>
      <c r="AQ61" s="636">
        <v>0</v>
      </c>
      <c r="AR61" s="636">
        <v>0</v>
      </c>
      <c r="AS61" s="636">
        <v>0</v>
      </c>
      <c r="AT61" s="636">
        <v>0</v>
      </c>
      <c r="AU61" s="636">
        <v>0</v>
      </c>
      <c r="AV61" s="636">
        <v>0</v>
      </c>
      <c r="AW61" s="636">
        <v>0</v>
      </c>
      <c r="AX61" s="636">
        <v>0</v>
      </c>
      <c r="AY61" s="636">
        <v>0</v>
      </c>
      <c r="AZ61" s="636">
        <v>0</v>
      </c>
      <c r="BA61" s="636">
        <v>0</v>
      </c>
      <c r="BB61" s="636">
        <v>0</v>
      </c>
      <c r="BC61" s="636">
        <v>0</v>
      </c>
      <c r="BD61" s="636">
        <v>0</v>
      </c>
      <c r="BE61" s="636">
        <v>0</v>
      </c>
      <c r="BF61" s="636">
        <v>0</v>
      </c>
      <c r="BG61" s="636">
        <v>0</v>
      </c>
      <c r="BH61" s="636">
        <v>0</v>
      </c>
      <c r="BI61" s="636">
        <v>0</v>
      </c>
      <c r="BJ61" s="636">
        <v>274000</v>
      </c>
      <c r="BK61" s="636">
        <v>0</v>
      </c>
      <c r="BL61" s="636">
        <v>0</v>
      </c>
      <c r="BM61" s="636">
        <v>0</v>
      </c>
      <c r="BN61" s="636">
        <v>0</v>
      </c>
      <c r="BO61" s="636">
        <v>0</v>
      </c>
      <c r="BP61" s="636">
        <v>0</v>
      </c>
      <c r="BQ61" s="636">
        <v>0</v>
      </c>
      <c r="BR61" s="636">
        <v>0</v>
      </c>
      <c r="BS61" s="636">
        <v>0</v>
      </c>
      <c r="BT61" s="636">
        <v>0</v>
      </c>
      <c r="BU61" s="636">
        <v>0</v>
      </c>
      <c r="BV61" s="636">
        <v>0</v>
      </c>
      <c r="BW61" s="636">
        <v>0</v>
      </c>
      <c r="BX61" s="636">
        <v>0</v>
      </c>
      <c r="BY61" s="636">
        <v>0</v>
      </c>
      <c r="BZ61" s="636">
        <v>0</v>
      </c>
      <c r="CA61" s="636">
        <v>0</v>
      </c>
      <c r="CB61" s="636">
        <v>0</v>
      </c>
      <c r="CC61" s="636">
        <v>0</v>
      </c>
      <c r="CD61" s="636">
        <v>0</v>
      </c>
      <c r="CE61" s="636">
        <v>0</v>
      </c>
      <c r="CF61" s="636">
        <v>0</v>
      </c>
      <c r="CG61" s="636">
        <v>0</v>
      </c>
      <c r="CH61" s="636">
        <v>0</v>
      </c>
      <c r="CI61" s="636">
        <v>0</v>
      </c>
      <c r="CJ61" s="636">
        <v>0</v>
      </c>
      <c r="CK61" s="636">
        <v>0</v>
      </c>
      <c r="CL61" s="636">
        <v>0</v>
      </c>
      <c r="CM61" s="636">
        <v>0</v>
      </c>
      <c r="CN61" s="636">
        <v>0</v>
      </c>
      <c r="CO61" s="636">
        <v>0</v>
      </c>
      <c r="CP61" s="636">
        <v>0</v>
      </c>
      <c r="CQ61" s="636">
        <v>0</v>
      </c>
      <c r="CR61" s="636">
        <v>0</v>
      </c>
      <c r="CS61" s="636">
        <v>0</v>
      </c>
      <c r="CT61" s="636">
        <v>0</v>
      </c>
      <c r="CU61" s="636">
        <v>0</v>
      </c>
      <c r="CV61" s="636">
        <v>0</v>
      </c>
      <c r="CW61" s="636">
        <v>0</v>
      </c>
      <c r="CX61" s="636">
        <v>0</v>
      </c>
      <c r="CY61" s="636">
        <v>0</v>
      </c>
      <c r="CZ61" s="636">
        <v>0</v>
      </c>
      <c r="DA61" s="636">
        <v>0</v>
      </c>
      <c r="DB61" s="636">
        <v>0</v>
      </c>
      <c r="DC61" s="636">
        <v>0</v>
      </c>
      <c r="DD61" s="636">
        <v>0</v>
      </c>
      <c r="DE61" s="636">
        <v>0</v>
      </c>
      <c r="DF61" s="636">
        <v>0</v>
      </c>
      <c r="DG61" s="636">
        <v>0</v>
      </c>
      <c r="DH61" s="636">
        <v>0</v>
      </c>
      <c r="DI61" s="636">
        <v>0</v>
      </c>
      <c r="DJ61" s="636">
        <v>0</v>
      </c>
      <c r="DK61" s="636">
        <v>0</v>
      </c>
      <c r="DL61" s="636">
        <v>0</v>
      </c>
      <c r="DM61" s="636">
        <v>0</v>
      </c>
      <c r="DN61" s="636">
        <v>0</v>
      </c>
      <c r="DO61" s="636">
        <v>0</v>
      </c>
      <c r="DP61" s="636">
        <v>0</v>
      </c>
      <c r="DQ61" s="636">
        <v>0</v>
      </c>
      <c r="DR61" s="636">
        <v>0</v>
      </c>
      <c r="DS61" s="636">
        <v>0</v>
      </c>
      <c r="DT61" s="636">
        <v>0</v>
      </c>
      <c r="DU61" s="636">
        <v>0</v>
      </c>
      <c r="DV61" s="636">
        <v>0</v>
      </c>
      <c r="DW61" s="636">
        <v>0</v>
      </c>
      <c r="DX61" s="636">
        <v>0</v>
      </c>
      <c r="DY61" s="636">
        <v>0</v>
      </c>
      <c r="DZ61" s="636">
        <v>0</v>
      </c>
      <c r="EA61" s="636">
        <v>0</v>
      </c>
      <c r="EB61" s="636">
        <v>0</v>
      </c>
      <c r="EC61" s="636">
        <v>0</v>
      </c>
      <c r="ED61" s="636">
        <v>0</v>
      </c>
      <c r="EE61" s="636">
        <v>0</v>
      </c>
      <c r="EF61" s="636">
        <v>0</v>
      </c>
      <c r="EG61" s="636">
        <v>0</v>
      </c>
      <c r="EH61" s="636">
        <v>0</v>
      </c>
      <c r="EI61" s="636">
        <v>0</v>
      </c>
      <c r="EJ61" s="636">
        <v>0</v>
      </c>
      <c r="EK61" s="636">
        <v>0</v>
      </c>
      <c r="EL61" s="636">
        <v>0</v>
      </c>
      <c r="EM61" s="636">
        <v>0</v>
      </c>
      <c r="EN61" s="636">
        <v>0</v>
      </c>
      <c r="EO61" s="636">
        <v>0</v>
      </c>
      <c r="EP61" s="636">
        <v>0</v>
      </c>
      <c r="EQ61" s="636">
        <v>0</v>
      </c>
      <c r="ER61" s="636">
        <v>0</v>
      </c>
      <c r="ES61" s="636">
        <v>0</v>
      </c>
      <c r="ET61" s="636">
        <v>0</v>
      </c>
      <c r="EU61" s="636">
        <v>0</v>
      </c>
      <c r="EV61" s="636">
        <v>0</v>
      </c>
      <c r="EW61" s="636">
        <v>0</v>
      </c>
      <c r="EX61" s="636">
        <v>0</v>
      </c>
      <c r="EY61" s="636">
        <v>0</v>
      </c>
      <c r="EZ61" s="636">
        <v>0</v>
      </c>
      <c r="FA61" s="636">
        <v>0</v>
      </c>
      <c r="FB61" s="636">
        <v>0</v>
      </c>
      <c r="FC61" s="636">
        <v>0</v>
      </c>
      <c r="FD61" s="636">
        <v>0</v>
      </c>
      <c r="FE61" s="636">
        <v>0</v>
      </c>
      <c r="FF61" s="636">
        <v>0</v>
      </c>
      <c r="FG61" s="636">
        <v>0</v>
      </c>
      <c r="FH61" s="636">
        <v>0</v>
      </c>
      <c r="FI61" s="636">
        <v>0</v>
      </c>
      <c r="FJ61" s="636">
        <v>0</v>
      </c>
      <c r="FK61" s="636">
        <v>0</v>
      </c>
      <c r="FL61" s="636">
        <v>0</v>
      </c>
      <c r="FM61" s="636">
        <v>0</v>
      </c>
      <c r="FN61" s="636">
        <v>0</v>
      </c>
      <c r="FO61" s="636">
        <v>0</v>
      </c>
      <c r="FP61" s="636">
        <v>0</v>
      </c>
      <c r="FQ61" s="636">
        <v>0</v>
      </c>
      <c r="FR61" s="636">
        <v>0</v>
      </c>
      <c r="FS61" s="636">
        <v>0</v>
      </c>
      <c r="FT61" s="636">
        <v>0</v>
      </c>
      <c r="FU61" s="636">
        <v>0</v>
      </c>
      <c r="FV61" s="636">
        <v>0</v>
      </c>
      <c r="FW61" s="636">
        <v>0</v>
      </c>
      <c r="FX61" s="636">
        <v>0</v>
      </c>
      <c r="FY61" s="636">
        <v>0</v>
      </c>
      <c r="FZ61" s="636">
        <v>0</v>
      </c>
      <c r="GA61" s="636">
        <v>0</v>
      </c>
      <c r="GB61" s="636">
        <v>0</v>
      </c>
      <c r="GC61" s="636">
        <v>0</v>
      </c>
      <c r="GD61" s="636">
        <v>0</v>
      </c>
      <c r="GE61" s="636">
        <v>0</v>
      </c>
      <c r="GF61" s="636">
        <v>0</v>
      </c>
      <c r="GG61" s="636">
        <v>0</v>
      </c>
      <c r="GH61" s="636">
        <v>0</v>
      </c>
      <c r="GI61" s="636">
        <v>0</v>
      </c>
      <c r="GJ61" s="636">
        <v>0</v>
      </c>
      <c r="GK61" s="636">
        <v>0</v>
      </c>
      <c r="GL61" s="636">
        <v>0</v>
      </c>
      <c r="GM61" s="636">
        <v>0</v>
      </c>
      <c r="GN61" s="636">
        <v>0</v>
      </c>
      <c r="GO61" s="636">
        <v>0</v>
      </c>
      <c r="GP61" s="636">
        <v>0</v>
      </c>
      <c r="GQ61" s="636">
        <v>0</v>
      </c>
      <c r="GR61" s="636">
        <v>0</v>
      </c>
      <c r="GS61" s="636">
        <v>0</v>
      </c>
      <c r="GT61" s="636">
        <v>0</v>
      </c>
      <c r="GU61" s="636">
        <v>0</v>
      </c>
      <c r="GV61" s="636">
        <v>0</v>
      </c>
      <c r="GW61" s="636">
        <v>0</v>
      </c>
      <c r="GX61" s="636">
        <v>0</v>
      </c>
      <c r="GY61" s="636">
        <v>0</v>
      </c>
      <c r="GZ61" s="636">
        <v>0</v>
      </c>
      <c r="HA61" s="636">
        <v>0</v>
      </c>
      <c r="HB61" s="636">
        <v>0</v>
      </c>
      <c r="HC61" s="636">
        <v>0</v>
      </c>
      <c r="HD61" s="636">
        <v>0</v>
      </c>
      <c r="HE61" s="636">
        <v>0</v>
      </c>
      <c r="HF61" s="636">
        <v>0</v>
      </c>
      <c r="HG61" s="636">
        <v>0</v>
      </c>
      <c r="HH61" s="636">
        <v>0</v>
      </c>
      <c r="HI61" s="636">
        <v>0</v>
      </c>
      <c r="HJ61" s="636">
        <v>200000</v>
      </c>
      <c r="HK61" s="636">
        <v>0</v>
      </c>
      <c r="HL61" s="636">
        <v>0</v>
      </c>
      <c r="HM61" s="636">
        <v>0</v>
      </c>
      <c r="HN61" s="636">
        <v>0</v>
      </c>
      <c r="HO61" s="636">
        <v>0</v>
      </c>
      <c r="HP61" s="636">
        <v>0</v>
      </c>
      <c r="HQ61" s="636">
        <v>0</v>
      </c>
      <c r="HR61" s="636">
        <v>0</v>
      </c>
      <c r="HS61" s="636">
        <v>0</v>
      </c>
      <c r="HT61" s="636">
        <v>0</v>
      </c>
      <c r="HU61" s="636">
        <v>0</v>
      </c>
      <c r="HV61" s="636">
        <v>0</v>
      </c>
      <c r="HW61" s="636">
        <v>0</v>
      </c>
      <c r="HX61" s="636">
        <v>0</v>
      </c>
      <c r="HY61" s="636">
        <v>0</v>
      </c>
      <c r="HZ61" s="636">
        <v>0</v>
      </c>
      <c r="IA61" s="636">
        <v>0</v>
      </c>
      <c r="IB61" s="636">
        <v>0</v>
      </c>
      <c r="IC61" s="636">
        <v>0</v>
      </c>
      <c r="ID61" s="636">
        <v>0</v>
      </c>
      <c r="IE61" s="636">
        <v>0</v>
      </c>
      <c r="IF61" s="636">
        <v>0</v>
      </c>
      <c r="IG61" s="636">
        <v>0</v>
      </c>
      <c r="IH61" s="636">
        <v>0</v>
      </c>
      <c r="II61" s="636">
        <v>0</v>
      </c>
      <c r="IJ61" s="636">
        <v>0</v>
      </c>
      <c r="IK61" s="636">
        <v>0</v>
      </c>
      <c r="IL61" s="636">
        <v>0</v>
      </c>
      <c r="IM61" s="636">
        <v>0</v>
      </c>
      <c r="IN61" s="636">
        <v>0</v>
      </c>
      <c r="IO61" s="636">
        <v>0</v>
      </c>
      <c r="IP61" s="636">
        <v>0</v>
      </c>
      <c r="IQ61" s="636">
        <v>0</v>
      </c>
      <c r="IR61" s="636">
        <v>0</v>
      </c>
      <c r="IS61" s="636">
        <v>0</v>
      </c>
      <c r="IT61" s="636">
        <v>0</v>
      </c>
      <c r="IU61" s="636">
        <v>0</v>
      </c>
      <c r="IV61" s="636">
        <v>0</v>
      </c>
      <c r="IW61" s="636">
        <v>0</v>
      </c>
      <c r="IX61" s="636">
        <v>0</v>
      </c>
      <c r="IY61" s="636">
        <v>0</v>
      </c>
      <c r="IZ61" s="636">
        <v>0</v>
      </c>
      <c r="JA61" s="636">
        <v>0</v>
      </c>
      <c r="JB61" s="636">
        <v>0</v>
      </c>
      <c r="JC61" s="636">
        <v>0</v>
      </c>
      <c r="JD61" s="636">
        <v>0</v>
      </c>
      <c r="JE61" s="636">
        <v>0</v>
      </c>
      <c r="JF61" s="636">
        <v>0</v>
      </c>
      <c r="JG61" s="636">
        <v>0</v>
      </c>
      <c r="JH61" s="636">
        <v>0</v>
      </c>
      <c r="JI61" s="636">
        <v>0</v>
      </c>
      <c r="JJ61" s="636">
        <v>0</v>
      </c>
      <c r="JK61" s="636">
        <v>0</v>
      </c>
      <c r="JL61" s="636">
        <v>0</v>
      </c>
      <c r="JM61" s="636">
        <v>0</v>
      </c>
      <c r="JN61" s="636">
        <v>0</v>
      </c>
      <c r="JO61" s="636">
        <v>0</v>
      </c>
      <c r="JP61" s="636">
        <v>0</v>
      </c>
      <c r="JQ61" s="636">
        <v>0</v>
      </c>
      <c r="JR61" s="636">
        <v>0</v>
      </c>
      <c r="JS61" s="636">
        <v>0</v>
      </c>
      <c r="JT61" s="636">
        <v>0</v>
      </c>
      <c r="JU61" s="636">
        <v>0</v>
      </c>
      <c r="JV61" s="636">
        <v>0</v>
      </c>
      <c r="JW61" s="636">
        <v>0</v>
      </c>
      <c r="JX61" s="636">
        <v>0</v>
      </c>
      <c r="JY61" s="636">
        <v>0</v>
      </c>
      <c r="JZ61" s="636">
        <v>0</v>
      </c>
      <c r="KA61" s="636">
        <v>0</v>
      </c>
      <c r="KB61" s="636">
        <v>0</v>
      </c>
      <c r="KC61" s="636">
        <v>0</v>
      </c>
      <c r="KD61" s="636">
        <v>0</v>
      </c>
      <c r="KE61" s="636">
        <v>0</v>
      </c>
      <c r="KF61" s="636">
        <v>0</v>
      </c>
      <c r="KG61" s="636">
        <v>0</v>
      </c>
      <c r="KH61" s="636">
        <v>0</v>
      </c>
      <c r="KI61" s="636">
        <v>0</v>
      </c>
      <c r="KJ61" s="636">
        <v>0</v>
      </c>
      <c r="KK61" s="636">
        <v>0</v>
      </c>
    </row>
    <row r="62" spans="1:297" ht="18.75">
      <c r="A62" s="668"/>
      <c r="B62" s="634"/>
      <c r="C62" s="156"/>
      <c r="D62" s="415"/>
      <c r="E62" s="415"/>
      <c r="F62" s="636"/>
      <c r="G62" s="636"/>
      <c r="H62" s="636"/>
      <c r="I62" s="636"/>
      <c r="J62" s="636"/>
      <c r="K62" s="636"/>
      <c r="L62" s="636"/>
      <c r="M62" s="636"/>
      <c r="N62" s="636"/>
      <c r="O62" s="636"/>
      <c r="P62" s="636"/>
      <c r="Q62" s="636"/>
      <c r="R62" s="636"/>
      <c r="S62" s="636"/>
      <c r="T62" s="636"/>
      <c r="U62" s="636"/>
      <c r="V62" s="636"/>
      <c r="W62" s="636"/>
      <c r="X62" s="636"/>
      <c r="Y62" s="636"/>
      <c r="Z62" s="636"/>
      <c r="AA62" s="636"/>
      <c r="AB62" s="636"/>
      <c r="AC62" s="636"/>
      <c r="AD62" s="636"/>
      <c r="AE62" s="636"/>
      <c r="AF62" s="636"/>
      <c r="AG62" s="636"/>
      <c r="AH62" s="636"/>
      <c r="AI62" s="636"/>
      <c r="AJ62" s="636"/>
      <c r="AK62" s="636"/>
      <c r="AL62" s="636"/>
      <c r="AM62" s="636"/>
      <c r="AN62" s="636"/>
      <c r="AO62" s="636"/>
      <c r="AP62" s="636"/>
      <c r="AQ62" s="636"/>
      <c r="AR62" s="636"/>
      <c r="AS62" s="636"/>
      <c r="AT62" s="636"/>
      <c r="AU62" s="636"/>
      <c r="AV62" s="636"/>
      <c r="AW62" s="636"/>
      <c r="AX62" s="636"/>
      <c r="AY62" s="636"/>
      <c r="AZ62" s="636"/>
      <c r="BA62" s="636"/>
      <c r="BB62" s="636"/>
      <c r="BC62" s="636"/>
      <c r="BD62" s="636"/>
      <c r="BE62" s="636"/>
      <c r="BF62" s="636"/>
      <c r="BG62" s="636"/>
      <c r="BH62" s="636"/>
      <c r="BI62" s="636"/>
      <c r="BJ62" s="636"/>
      <c r="BK62" s="636"/>
      <c r="BL62" s="636"/>
      <c r="BM62" s="636"/>
      <c r="BN62" s="636"/>
      <c r="BO62" s="636"/>
      <c r="BP62" s="636"/>
      <c r="BQ62" s="636"/>
      <c r="BR62" s="636"/>
      <c r="BS62" s="636"/>
      <c r="BT62" s="636"/>
      <c r="BU62" s="636"/>
      <c r="BV62" s="636"/>
      <c r="BW62" s="636"/>
      <c r="BX62" s="636"/>
      <c r="BY62" s="636"/>
      <c r="BZ62" s="636"/>
      <c r="CA62" s="636"/>
      <c r="CB62" s="636"/>
      <c r="CC62" s="636"/>
      <c r="CD62" s="636"/>
      <c r="CE62" s="636"/>
      <c r="CF62" s="636"/>
      <c r="CG62" s="636"/>
      <c r="CH62" s="636"/>
      <c r="CI62" s="636"/>
      <c r="CJ62" s="636"/>
      <c r="CK62" s="636"/>
      <c r="CL62" s="636"/>
      <c r="CM62" s="636"/>
      <c r="CN62" s="636"/>
      <c r="CO62" s="636"/>
      <c r="CP62" s="636"/>
      <c r="CQ62" s="636"/>
      <c r="CR62" s="636"/>
      <c r="CS62" s="636"/>
      <c r="CT62" s="636"/>
      <c r="CU62" s="636"/>
      <c r="CV62" s="636"/>
      <c r="CW62" s="636"/>
      <c r="CX62" s="636"/>
      <c r="CY62" s="636"/>
      <c r="CZ62" s="636"/>
      <c r="DA62" s="636"/>
      <c r="DB62" s="636"/>
      <c r="DC62" s="636"/>
      <c r="DD62" s="636"/>
      <c r="DE62" s="636"/>
      <c r="DF62" s="636"/>
      <c r="DG62" s="636"/>
      <c r="DH62" s="636"/>
      <c r="DI62" s="636"/>
      <c r="DJ62" s="636"/>
      <c r="DK62" s="636"/>
      <c r="DL62" s="636"/>
      <c r="DM62" s="636"/>
      <c r="DN62" s="636"/>
      <c r="DO62" s="636"/>
      <c r="DP62" s="636"/>
      <c r="DQ62" s="636"/>
      <c r="DR62" s="636"/>
      <c r="DS62" s="636"/>
      <c r="DT62" s="636"/>
      <c r="DU62" s="636"/>
      <c r="DV62" s="636"/>
      <c r="DW62" s="636"/>
      <c r="DX62" s="636"/>
      <c r="DY62" s="636"/>
      <c r="DZ62" s="636"/>
      <c r="EA62" s="636"/>
      <c r="EB62" s="636"/>
      <c r="EC62" s="636"/>
      <c r="ED62" s="636"/>
      <c r="EE62" s="636"/>
      <c r="EF62" s="636"/>
      <c r="EG62" s="636"/>
      <c r="EH62" s="636"/>
      <c r="EI62" s="636"/>
      <c r="EJ62" s="636"/>
      <c r="EK62" s="636"/>
      <c r="EL62" s="636"/>
      <c r="EM62" s="636"/>
      <c r="EN62" s="636"/>
      <c r="EO62" s="636"/>
      <c r="EP62" s="636"/>
      <c r="EQ62" s="636"/>
      <c r="ER62" s="636"/>
      <c r="ES62" s="636"/>
      <c r="ET62" s="636"/>
      <c r="EU62" s="636"/>
      <c r="EV62" s="636"/>
      <c r="EW62" s="636"/>
      <c r="EX62" s="636"/>
      <c r="EY62" s="636"/>
      <c r="EZ62" s="636"/>
      <c r="FA62" s="636"/>
      <c r="FB62" s="636"/>
      <c r="FC62" s="636"/>
      <c r="FD62" s="636"/>
      <c r="FE62" s="636"/>
      <c r="FF62" s="636"/>
      <c r="FG62" s="636"/>
      <c r="FH62" s="636"/>
      <c r="FI62" s="636"/>
      <c r="FJ62" s="636"/>
      <c r="FK62" s="636"/>
      <c r="FL62" s="636"/>
      <c r="FM62" s="636"/>
      <c r="FN62" s="636"/>
      <c r="FO62" s="636"/>
      <c r="FP62" s="636"/>
      <c r="FQ62" s="636"/>
      <c r="FR62" s="636"/>
      <c r="FS62" s="636"/>
      <c r="FT62" s="636"/>
      <c r="FU62" s="636"/>
      <c r="FV62" s="636"/>
      <c r="FW62" s="636"/>
      <c r="FX62" s="636"/>
      <c r="FY62" s="636"/>
      <c r="FZ62" s="636"/>
      <c r="GA62" s="636"/>
      <c r="GB62" s="636"/>
      <c r="GC62" s="636"/>
      <c r="GD62" s="636"/>
      <c r="GE62" s="636"/>
      <c r="GF62" s="636"/>
      <c r="GG62" s="636"/>
      <c r="GH62" s="636"/>
      <c r="GI62" s="636"/>
      <c r="GJ62" s="636"/>
      <c r="GK62" s="636"/>
      <c r="GL62" s="636"/>
      <c r="GM62" s="636"/>
      <c r="GN62" s="636"/>
      <c r="GO62" s="636"/>
      <c r="GP62" s="636"/>
      <c r="GQ62" s="636"/>
      <c r="GR62" s="636"/>
      <c r="GS62" s="636"/>
      <c r="GT62" s="636"/>
      <c r="GU62" s="636"/>
      <c r="GV62" s="636"/>
      <c r="GW62" s="636"/>
      <c r="GX62" s="636"/>
      <c r="GY62" s="636"/>
      <c r="GZ62" s="636"/>
      <c r="HA62" s="636"/>
      <c r="HB62" s="636"/>
      <c r="HC62" s="636"/>
      <c r="HD62" s="636"/>
      <c r="HE62" s="636"/>
      <c r="HF62" s="636"/>
      <c r="HG62" s="636"/>
      <c r="HH62" s="636"/>
      <c r="HI62" s="636"/>
      <c r="HJ62" s="636"/>
      <c r="HK62" s="636"/>
      <c r="HL62" s="636"/>
      <c r="HM62" s="636"/>
      <c r="HN62" s="636"/>
      <c r="HO62" s="636"/>
      <c r="HP62" s="636"/>
      <c r="HQ62" s="636"/>
      <c r="HR62" s="636"/>
      <c r="HS62" s="636"/>
      <c r="HT62" s="636"/>
      <c r="HU62" s="636"/>
      <c r="HV62" s="636"/>
      <c r="HW62" s="636"/>
      <c r="HX62" s="636"/>
      <c r="HY62" s="636"/>
      <c r="HZ62" s="636"/>
      <c r="IA62" s="636"/>
      <c r="IB62" s="636"/>
      <c r="IC62" s="636"/>
      <c r="ID62" s="636"/>
      <c r="IE62" s="636"/>
      <c r="IF62" s="636"/>
      <c r="IG62" s="636"/>
      <c r="IH62" s="636"/>
      <c r="II62" s="636"/>
      <c r="IJ62" s="636"/>
      <c r="IK62" s="636"/>
      <c r="IL62" s="636"/>
      <c r="IM62" s="636"/>
      <c r="IN62" s="636"/>
      <c r="IO62" s="636"/>
      <c r="IP62" s="636"/>
      <c r="IQ62" s="636"/>
      <c r="IR62" s="636"/>
      <c r="IS62" s="636"/>
      <c r="IT62" s="636"/>
      <c r="IU62" s="636"/>
      <c r="IV62" s="636"/>
      <c r="IW62" s="636"/>
      <c r="IX62" s="636"/>
      <c r="IY62" s="636"/>
      <c r="IZ62" s="636"/>
      <c r="JA62" s="636"/>
      <c r="JB62" s="636"/>
      <c r="JC62" s="636"/>
      <c r="JD62" s="636"/>
      <c r="JE62" s="636"/>
      <c r="JF62" s="636"/>
      <c r="JG62" s="636"/>
      <c r="JH62" s="636"/>
      <c r="JI62" s="636"/>
      <c r="JJ62" s="636"/>
      <c r="JK62" s="636"/>
      <c r="JL62" s="636"/>
      <c r="JM62" s="636"/>
      <c r="JN62" s="636"/>
      <c r="JO62" s="636"/>
      <c r="JP62" s="636"/>
      <c r="JQ62" s="636"/>
      <c r="JR62" s="636"/>
      <c r="JS62" s="636"/>
      <c r="JT62" s="636"/>
      <c r="JU62" s="636"/>
      <c r="JV62" s="636"/>
      <c r="JW62" s="636"/>
      <c r="JX62" s="636"/>
      <c r="JY62" s="636"/>
      <c r="JZ62" s="636"/>
      <c r="KA62" s="636"/>
      <c r="KB62" s="636"/>
      <c r="KC62" s="636"/>
      <c r="KD62" s="636"/>
      <c r="KE62" s="636"/>
      <c r="KF62" s="636"/>
      <c r="KG62" s="636"/>
      <c r="KH62" s="636"/>
      <c r="KI62" s="636"/>
      <c r="KJ62" s="636"/>
      <c r="KK62" s="636"/>
    </row>
    <row r="63" spans="1:297" ht="18.75">
      <c r="A63" s="672" t="s">
        <v>653</v>
      </c>
      <c r="B63" s="634" t="s">
        <v>689</v>
      </c>
      <c r="C63" s="156">
        <v>7626177</v>
      </c>
      <c r="D63" s="415">
        <f t="shared" si="0"/>
        <v>490</v>
      </c>
      <c r="E63" s="415">
        <f t="shared" si="1"/>
        <v>970121</v>
      </c>
      <c r="F63" s="636">
        <v>11677</v>
      </c>
      <c r="G63" s="636">
        <v>3470</v>
      </c>
      <c r="H63" s="636">
        <v>13583</v>
      </c>
      <c r="I63" s="636">
        <v>7957</v>
      </c>
      <c r="J63" s="636">
        <v>5934</v>
      </c>
      <c r="K63" s="636">
        <v>5350</v>
      </c>
      <c r="L63" s="636">
        <v>20056</v>
      </c>
      <c r="M63" s="636">
        <v>1091</v>
      </c>
      <c r="N63" s="636">
        <v>1635</v>
      </c>
      <c r="O63" s="636">
        <v>501918</v>
      </c>
      <c r="P63" s="636">
        <v>12875</v>
      </c>
      <c r="Q63" s="636">
        <v>10884</v>
      </c>
      <c r="R63" s="636">
        <v>2566</v>
      </c>
      <c r="S63" s="636">
        <v>18519</v>
      </c>
      <c r="T63" s="636">
        <v>8830</v>
      </c>
      <c r="U63" s="636">
        <v>9182</v>
      </c>
      <c r="V63" s="636">
        <v>771</v>
      </c>
      <c r="W63" s="636">
        <v>998</v>
      </c>
      <c r="X63" s="636">
        <v>19914</v>
      </c>
      <c r="Y63" s="636">
        <v>4384</v>
      </c>
      <c r="Z63" s="636">
        <v>7119</v>
      </c>
      <c r="AA63" s="636">
        <v>7199</v>
      </c>
      <c r="AB63" s="636">
        <v>1746</v>
      </c>
      <c r="AC63" s="636">
        <v>11614</v>
      </c>
      <c r="AD63" s="636">
        <v>9315</v>
      </c>
      <c r="AE63" s="636">
        <v>2040</v>
      </c>
      <c r="AF63" s="636">
        <v>970121</v>
      </c>
      <c r="AG63" s="636">
        <v>374193</v>
      </c>
      <c r="AH63" s="636">
        <v>1671</v>
      </c>
      <c r="AI63" s="636">
        <v>27412</v>
      </c>
      <c r="AJ63" s="636">
        <v>10933</v>
      </c>
      <c r="AK63" s="636">
        <v>2250</v>
      </c>
      <c r="AL63" s="636">
        <v>1345</v>
      </c>
      <c r="AM63" s="636">
        <v>59715</v>
      </c>
      <c r="AN63" s="636">
        <v>12737</v>
      </c>
      <c r="AO63" s="636">
        <v>86516</v>
      </c>
      <c r="AP63" s="636">
        <v>16176</v>
      </c>
      <c r="AQ63" s="636">
        <v>15134</v>
      </c>
      <c r="AR63" s="636">
        <v>25148</v>
      </c>
      <c r="AS63" s="636">
        <v>6700</v>
      </c>
      <c r="AT63" s="636">
        <v>7480</v>
      </c>
      <c r="AU63" s="636">
        <v>18297</v>
      </c>
      <c r="AV63" s="636">
        <v>2816</v>
      </c>
      <c r="AW63" s="636">
        <v>7110</v>
      </c>
      <c r="AX63" s="636">
        <v>5881</v>
      </c>
      <c r="AY63" s="636">
        <v>1733</v>
      </c>
      <c r="AZ63" s="636">
        <v>5364</v>
      </c>
      <c r="BA63" s="636">
        <v>24387</v>
      </c>
      <c r="BB63" s="636">
        <v>19018</v>
      </c>
      <c r="BC63" s="636">
        <v>119238</v>
      </c>
      <c r="BD63" s="636">
        <v>5578</v>
      </c>
      <c r="BE63" s="636">
        <v>4491</v>
      </c>
      <c r="BF63" s="636">
        <v>3194</v>
      </c>
      <c r="BG63" s="636">
        <v>3150</v>
      </c>
      <c r="BH63" s="636">
        <v>1622</v>
      </c>
      <c r="BI63" s="636">
        <v>5177</v>
      </c>
      <c r="BJ63" s="636">
        <v>240120</v>
      </c>
      <c r="BK63" s="636">
        <v>1880</v>
      </c>
      <c r="BL63" s="636">
        <v>19027</v>
      </c>
      <c r="BM63" s="636">
        <v>65805</v>
      </c>
      <c r="BN63" s="636">
        <v>48867</v>
      </c>
      <c r="BO63" s="636">
        <v>2112</v>
      </c>
      <c r="BP63" s="636">
        <v>50587</v>
      </c>
      <c r="BQ63" s="636">
        <v>16323</v>
      </c>
      <c r="BR63" s="636">
        <v>47570</v>
      </c>
      <c r="BS63" s="636">
        <v>4375</v>
      </c>
      <c r="BT63" s="636">
        <v>14358</v>
      </c>
      <c r="BU63" s="636">
        <v>1105</v>
      </c>
      <c r="BV63" s="636">
        <v>7386</v>
      </c>
      <c r="BW63" s="636">
        <v>1051</v>
      </c>
      <c r="BX63" s="636">
        <v>9511</v>
      </c>
      <c r="BY63" s="636">
        <v>3266</v>
      </c>
      <c r="BZ63" s="636">
        <v>2058</v>
      </c>
      <c r="CA63" s="636">
        <v>1096</v>
      </c>
      <c r="CB63" s="636">
        <v>14826</v>
      </c>
      <c r="CC63" s="636">
        <v>17646</v>
      </c>
      <c r="CD63" s="636">
        <v>14381</v>
      </c>
      <c r="CE63" s="636">
        <v>5538</v>
      </c>
      <c r="CF63" s="636">
        <v>1631</v>
      </c>
      <c r="CG63" s="636">
        <v>22903</v>
      </c>
      <c r="CH63" s="636">
        <v>9311</v>
      </c>
      <c r="CI63" s="636">
        <v>32967</v>
      </c>
      <c r="CJ63" s="636">
        <v>52475</v>
      </c>
      <c r="CK63" s="636">
        <v>9088</v>
      </c>
      <c r="CL63" s="636">
        <v>1479</v>
      </c>
      <c r="CM63" s="636">
        <v>1844</v>
      </c>
      <c r="CN63" s="636">
        <v>58280</v>
      </c>
      <c r="CO63" s="636">
        <v>8148</v>
      </c>
      <c r="CP63" s="636">
        <v>8522</v>
      </c>
      <c r="CQ63" s="636">
        <v>8113</v>
      </c>
      <c r="CR63" s="636">
        <v>936</v>
      </c>
      <c r="CS63" s="636">
        <v>6994</v>
      </c>
      <c r="CT63" s="636">
        <v>72625</v>
      </c>
      <c r="CU63" s="636">
        <v>4522</v>
      </c>
      <c r="CV63" s="636">
        <v>2432</v>
      </c>
      <c r="CW63" s="636">
        <v>21736</v>
      </c>
      <c r="CX63" s="636">
        <v>2277</v>
      </c>
      <c r="CY63" s="636">
        <v>2334</v>
      </c>
      <c r="CZ63" s="636">
        <v>57790</v>
      </c>
      <c r="DA63" s="636">
        <v>86926</v>
      </c>
      <c r="DB63" s="636">
        <v>5894</v>
      </c>
      <c r="DC63" s="636">
        <v>8469</v>
      </c>
      <c r="DD63" s="636">
        <v>6081</v>
      </c>
      <c r="DE63" s="636">
        <v>1341</v>
      </c>
      <c r="DF63" s="636">
        <v>183755</v>
      </c>
      <c r="DG63" s="636">
        <v>3653</v>
      </c>
      <c r="DH63" s="636">
        <v>22155</v>
      </c>
      <c r="DI63" s="636">
        <v>575</v>
      </c>
      <c r="DJ63" s="636">
        <v>16595</v>
      </c>
      <c r="DK63" s="636">
        <v>6910</v>
      </c>
      <c r="DL63" s="636">
        <v>1127</v>
      </c>
      <c r="DM63" s="636">
        <v>4032</v>
      </c>
      <c r="DN63" s="636">
        <v>3087</v>
      </c>
      <c r="DO63" s="636">
        <v>5453</v>
      </c>
      <c r="DP63" s="636">
        <v>5934</v>
      </c>
      <c r="DQ63" s="636">
        <v>159324</v>
      </c>
      <c r="DR63" s="636">
        <v>10166</v>
      </c>
      <c r="DS63" s="636">
        <v>10465</v>
      </c>
      <c r="DT63" s="636">
        <v>9819</v>
      </c>
      <c r="DU63" s="636">
        <v>2847</v>
      </c>
      <c r="DV63" s="636">
        <v>101708</v>
      </c>
      <c r="DW63" s="636">
        <v>2455</v>
      </c>
      <c r="DX63" s="636">
        <v>18617</v>
      </c>
      <c r="DY63" s="636">
        <v>27617</v>
      </c>
      <c r="DZ63" s="636">
        <v>3297</v>
      </c>
      <c r="EA63" s="636">
        <v>38398</v>
      </c>
      <c r="EB63" s="636">
        <v>8767</v>
      </c>
      <c r="EC63" s="636">
        <v>771</v>
      </c>
      <c r="ED63" s="636">
        <v>7747</v>
      </c>
      <c r="EE63" s="636">
        <v>27915</v>
      </c>
      <c r="EF63" s="636">
        <v>20582</v>
      </c>
      <c r="EG63" s="636">
        <v>15053</v>
      </c>
      <c r="EH63" s="636">
        <v>16898</v>
      </c>
      <c r="EI63" s="636">
        <v>8874</v>
      </c>
      <c r="EJ63" s="636">
        <v>14795</v>
      </c>
      <c r="EK63" s="636">
        <v>490</v>
      </c>
      <c r="EL63" s="636">
        <v>3649</v>
      </c>
      <c r="EM63" s="636">
        <v>12683</v>
      </c>
      <c r="EN63" s="636">
        <v>4090</v>
      </c>
      <c r="EO63" s="636">
        <v>55180</v>
      </c>
      <c r="EP63" s="636">
        <v>16746</v>
      </c>
      <c r="EQ63" s="636">
        <v>6429</v>
      </c>
      <c r="ER63" s="636">
        <v>2156</v>
      </c>
      <c r="ES63" s="636">
        <v>12634</v>
      </c>
      <c r="ET63" s="636">
        <v>1786</v>
      </c>
      <c r="EU63" s="636">
        <v>3029</v>
      </c>
      <c r="EV63" s="636">
        <v>1394</v>
      </c>
      <c r="EW63" s="636">
        <v>63110</v>
      </c>
      <c r="EX63" s="636">
        <v>13873</v>
      </c>
      <c r="EY63" s="636">
        <v>1216</v>
      </c>
      <c r="EZ63" s="636">
        <v>2673</v>
      </c>
      <c r="FA63" s="636">
        <v>26944</v>
      </c>
      <c r="FB63" s="636">
        <v>15138</v>
      </c>
      <c r="FC63" s="636">
        <v>8447</v>
      </c>
      <c r="FD63" s="636">
        <v>1680</v>
      </c>
      <c r="FE63" s="636">
        <v>29029</v>
      </c>
      <c r="FF63" s="636">
        <v>6103</v>
      </c>
      <c r="FG63" s="636">
        <v>8874</v>
      </c>
      <c r="FH63" s="636">
        <v>22351</v>
      </c>
      <c r="FI63" s="636">
        <v>5582</v>
      </c>
      <c r="FJ63" s="636">
        <v>17063</v>
      </c>
      <c r="FK63" s="636">
        <v>50533</v>
      </c>
      <c r="FL63" s="636">
        <v>6192</v>
      </c>
      <c r="FM63" s="636">
        <v>8478</v>
      </c>
      <c r="FN63" s="636">
        <v>65849</v>
      </c>
      <c r="FO63" s="636">
        <v>11775</v>
      </c>
      <c r="FP63" s="636">
        <v>18649</v>
      </c>
      <c r="FQ63" s="636">
        <v>1729</v>
      </c>
      <c r="FR63" s="636">
        <v>9654</v>
      </c>
      <c r="FS63" s="636">
        <v>9044</v>
      </c>
      <c r="FT63" s="636">
        <v>360089</v>
      </c>
      <c r="FU63" s="636">
        <v>1991</v>
      </c>
      <c r="FV63" s="636">
        <v>14987</v>
      </c>
      <c r="FW63" s="636">
        <v>2691</v>
      </c>
      <c r="FX63" s="636">
        <v>3074</v>
      </c>
      <c r="FY63" s="636">
        <v>6509</v>
      </c>
      <c r="FZ63" s="636">
        <v>593</v>
      </c>
      <c r="GA63" s="636">
        <v>4589</v>
      </c>
      <c r="GB63" s="636">
        <v>4397</v>
      </c>
      <c r="GC63" s="636">
        <v>17018</v>
      </c>
      <c r="GD63" s="636">
        <v>3809</v>
      </c>
      <c r="GE63" s="636">
        <v>26048</v>
      </c>
      <c r="GF63" s="636">
        <v>20007</v>
      </c>
      <c r="GG63" s="636">
        <v>3965</v>
      </c>
      <c r="GH63" s="636">
        <v>30976</v>
      </c>
      <c r="GI63" s="636">
        <v>3800</v>
      </c>
      <c r="GJ63" s="636">
        <v>2129</v>
      </c>
      <c r="GK63" s="636">
        <v>107241</v>
      </c>
      <c r="GL63" s="636">
        <v>6705</v>
      </c>
      <c r="GM63" s="636">
        <v>1862</v>
      </c>
      <c r="GN63" s="636">
        <v>8032</v>
      </c>
      <c r="GO63" s="636">
        <v>2005</v>
      </c>
      <c r="GP63" s="636">
        <v>2486</v>
      </c>
      <c r="GQ63" s="636">
        <v>1684</v>
      </c>
      <c r="GR63" s="636">
        <v>1234</v>
      </c>
      <c r="GS63" s="636">
        <v>5555</v>
      </c>
      <c r="GT63" s="636">
        <v>3658</v>
      </c>
      <c r="GU63" s="636">
        <v>4843</v>
      </c>
      <c r="GV63" s="636">
        <v>2620</v>
      </c>
      <c r="GW63" s="636">
        <v>2009</v>
      </c>
      <c r="GX63" s="636">
        <v>6580</v>
      </c>
      <c r="GY63" s="636">
        <v>10059</v>
      </c>
      <c r="GZ63" s="636">
        <v>67827</v>
      </c>
      <c r="HA63" s="636">
        <v>31764</v>
      </c>
      <c r="HB63" s="636">
        <v>31773</v>
      </c>
      <c r="HC63" s="636">
        <v>2878</v>
      </c>
      <c r="HD63" s="636">
        <v>4562</v>
      </c>
      <c r="HE63" s="636">
        <v>48613</v>
      </c>
      <c r="HF63" s="636">
        <v>2802</v>
      </c>
      <c r="HG63" s="636">
        <v>1020</v>
      </c>
      <c r="HH63" s="636">
        <v>2366</v>
      </c>
      <c r="HI63" s="636">
        <v>3511</v>
      </c>
      <c r="HJ63" s="636">
        <v>37440</v>
      </c>
      <c r="HK63" s="636">
        <v>864</v>
      </c>
      <c r="HL63" s="636">
        <v>98629</v>
      </c>
      <c r="HM63" s="636">
        <v>4032</v>
      </c>
      <c r="HN63" s="636">
        <v>3444</v>
      </c>
      <c r="HO63" s="636">
        <v>8540</v>
      </c>
      <c r="HP63" s="636">
        <v>1016</v>
      </c>
      <c r="HQ63" s="636">
        <v>30557</v>
      </c>
      <c r="HR63" s="636">
        <v>8883</v>
      </c>
      <c r="HS63" s="636">
        <v>2517</v>
      </c>
      <c r="HT63" s="636">
        <v>57153</v>
      </c>
      <c r="HU63" s="636">
        <v>3319</v>
      </c>
      <c r="HV63" s="636">
        <v>2642</v>
      </c>
      <c r="HW63" s="636">
        <v>32080</v>
      </c>
      <c r="HX63" s="636">
        <v>815</v>
      </c>
      <c r="HY63" s="636">
        <v>103254</v>
      </c>
      <c r="HZ63" s="636">
        <v>7876</v>
      </c>
      <c r="IA63" s="636">
        <v>1056</v>
      </c>
      <c r="IB63" s="636">
        <v>6932</v>
      </c>
      <c r="IC63" s="636">
        <v>28882</v>
      </c>
      <c r="ID63" s="636">
        <v>2709</v>
      </c>
      <c r="IE63" s="636">
        <v>31506</v>
      </c>
      <c r="IF63" s="636">
        <v>7529</v>
      </c>
      <c r="IG63" s="636">
        <v>8451</v>
      </c>
      <c r="IH63" s="636">
        <v>1974</v>
      </c>
      <c r="II63" s="636">
        <v>8585</v>
      </c>
      <c r="IJ63" s="636">
        <v>3194</v>
      </c>
      <c r="IK63" s="636">
        <v>11917</v>
      </c>
      <c r="IL63" s="636">
        <v>1884</v>
      </c>
      <c r="IM63" s="636">
        <v>5342</v>
      </c>
      <c r="IN63" s="636">
        <v>6651</v>
      </c>
      <c r="IO63" s="636">
        <v>2303</v>
      </c>
      <c r="IP63" s="636">
        <v>6246</v>
      </c>
      <c r="IQ63" s="636">
        <v>2245</v>
      </c>
      <c r="IR63" s="636">
        <v>25870</v>
      </c>
      <c r="IS63" s="636">
        <v>5515</v>
      </c>
      <c r="IT63" s="636">
        <v>4892</v>
      </c>
      <c r="IU63" s="636">
        <v>3987</v>
      </c>
      <c r="IV63" s="636">
        <v>1528</v>
      </c>
      <c r="IW63" s="636">
        <v>6625</v>
      </c>
      <c r="IX63" s="636">
        <v>410163</v>
      </c>
      <c r="IY63" s="636">
        <v>931</v>
      </c>
      <c r="IZ63" s="636">
        <v>3430</v>
      </c>
      <c r="JA63" s="636">
        <v>5101</v>
      </c>
      <c r="JB63" s="636">
        <v>3653</v>
      </c>
      <c r="JC63" s="636">
        <v>3591</v>
      </c>
      <c r="JD63" s="636">
        <v>2829</v>
      </c>
      <c r="JE63" s="636">
        <v>28303</v>
      </c>
      <c r="JF63" s="636">
        <v>322671</v>
      </c>
      <c r="JG63" s="636">
        <v>2517</v>
      </c>
      <c r="JH63" s="636">
        <v>1684</v>
      </c>
      <c r="JI63" s="636">
        <v>58806</v>
      </c>
      <c r="JJ63" s="636">
        <v>12474</v>
      </c>
      <c r="JK63" s="636">
        <v>15151</v>
      </c>
      <c r="JL63" s="636">
        <v>4353</v>
      </c>
      <c r="JM63" s="636">
        <v>2802</v>
      </c>
      <c r="JN63" s="636">
        <v>1163</v>
      </c>
      <c r="JO63" s="636">
        <v>5725</v>
      </c>
      <c r="JP63" s="636">
        <v>10153</v>
      </c>
      <c r="JQ63" s="636">
        <v>15637</v>
      </c>
      <c r="JR63" s="636">
        <v>113848</v>
      </c>
      <c r="JS63" s="636">
        <v>25492</v>
      </c>
      <c r="JT63" s="636">
        <v>19900</v>
      </c>
      <c r="JU63" s="636">
        <v>2415</v>
      </c>
      <c r="JV63" s="636">
        <v>1461</v>
      </c>
      <c r="JW63" s="636">
        <v>6188</v>
      </c>
      <c r="JX63" s="636">
        <v>3332</v>
      </c>
      <c r="JY63" s="636">
        <v>3769</v>
      </c>
      <c r="JZ63" s="636">
        <v>37631</v>
      </c>
      <c r="KA63" s="636">
        <v>5315</v>
      </c>
      <c r="KB63" s="636">
        <v>2722</v>
      </c>
      <c r="KC63" s="636">
        <v>2401</v>
      </c>
      <c r="KD63" s="636">
        <v>5854</v>
      </c>
      <c r="KE63" s="636">
        <v>7925</v>
      </c>
      <c r="KF63" s="636">
        <v>3266</v>
      </c>
      <c r="KG63" s="636">
        <v>24226</v>
      </c>
      <c r="KH63" s="636">
        <v>48515</v>
      </c>
      <c r="KI63" s="636">
        <v>2205</v>
      </c>
      <c r="KJ63" s="636">
        <v>5368</v>
      </c>
      <c r="KK63" s="636">
        <v>21099</v>
      </c>
    </row>
    <row r="64" spans="1:297" ht="18.75">
      <c r="A64" s="668"/>
      <c r="B64" s="629"/>
      <c r="C64" s="636"/>
      <c r="D64" s="415"/>
      <c r="E64" s="415"/>
      <c r="F64" s="636"/>
      <c r="G64" s="636"/>
      <c r="H64" s="636"/>
      <c r="I64" s="636"/>
      <c r="J64" s="636"/>
      <c r="K64" s="636"/>
      <c r="L64" s="636"/>
      <c r="M64" s="636"/>
      <c r="N64" s="636"/>
      <c r="O64" s="636"/>
      <c r="P64" s="636"/>
      <c r="Q64" s="636"/>
      <c r="R64" s="636"/>
      <c r="S64" s="636"/>
      <c r="T64" s="636"/>
      <c r="U64" s="636"/>
      <c r="V64" s="636"/>
      <c r="W64" s="636"/>
      <c r="X64" s="636"/>
      <c r="Y64" s="636"/>
      <c r="Z64" s="636"/>
      <c r="AA64" s="636"/>
      <c r="AB64" s="636"/>
      <c r="AC64" s="636"/>
      <c r="AD64" s="636"/>
      <c r="AE64" s="636"/>
      <c r="AF64" s="636"/>
      <c r="AG64" s="636"/>
      <c r="AH64" s="636"/>
      <c r="AI64" s="636"/>
      <c r="AJ64" s="636"/>
      <c r="AK64" s="636"/>
      <c r="AL64" s="636"/>
      <c r="AM64" s="636"/>
      <c r="AN64" s="636"/>
      <c r="AO64" s="636"/>
      <c r="AP64" s="636"/>
      <c r="AQ64" s="636"/>
      <c r="AR64" s="636"/>
      <c r="AS64" s="636"/>
      <c r="AT64" s="636"/>
      <c r="AU64" s="636"/>
      <c r="AV64" s="636"/>
      <c r="AW64" s="636"/>
      <c r="AX64" s="636"/>
      <c r="AY64" s="636"/>
      <c r="AZ64" s="636"/>
      <c r="BA64" s="636"/>
      <c r="BB64" s="636"/>
      <c r="BC64" s="636"/>
      <c r="BD64" s="636"/>
      <c r="BE64" s="636"/>
      <c r="BF64" s="636"/>
      <c r="BG64" s="636"/>
      <c r="BH64" s="636"/>
      <c r="BI64" s="636"/>
      <c r="BJ64" s="636"/>
      <c r="BK64" s="636"/>
      <c r="BL64" s="636"/>
      <c r="BM64" s="636"/>
      <c r="BN64" s="636"/>
      <c r="BO64" s="636"/>
      <c r="BP64" s="636"/>
      <c r="BQ64" s="636"/>
      <c r="BR64" s="636"/>
      <c r="BS64" s="636"/>
      <c r="BT64" s="636"/>
      <c r="BU64" s="636"/>
      <c r="BV64" s="636"/>
      <c r="BW64" s="636"/>
      <c r="BX64" s="636"/>
      <c r="BY64" s="636"/>
      <c r="BZ64" s="636"/>
      <c r="CA64" s="636"/>
      <c r="CB64" s="636"/>
      <c r="CC64" s="636"/>
      <c r="CD64" s="636"/>
      <c r="CE64" s="636"/>
      <c r="CF64" s="636"/>
      <c r="CG64" s="636"/>
      <c r="CH64" s="636"/>
      <c r="CI64" s="636"/>
      <c r="CJ64" s="636"/>
      <c r="CK64" s="636"/>
      <c r="CL64" s="636"/>
      <c r="CM64" s="636"/>
      <c r="CN64" s="636"/>
      <c r="CO64" s="636"/>
      <c r="CP64" s="636"/>
      <c r="CQ64" s="636"/>
      <c r="CR64" s="636"/>
      <c r="CS64" s="636"/>
      <c r="CT64" s="636"/>
      <c r="CU64" s="636"/>
      <c r="CV64" s="636"/>
      <c r="CW64" s="636"/>
      <c r="CX64" s="636"/>
      <c r="CY64" s="636"/>
      <c r="CZ64" s="636"/>
      <c r="DA64" s="636"/>
      <c r="DB64" s="636"/>
      <c r="DC64" s="636"/>
      <c r="DD64" s="636"/>
      <c r="DE64" s="636"/>
      <c r="DF64" s="636"/>
      <c r="DG64" s="636"/>
      <c r="DH64" s="636"/>
      <c r="DI64" s="636"/>
      <c r="DJ64" s="636"/>
      <c r="DK64" s="636"/>
      <c r="DL64" s="636"/>
      <c r="DM64" s="636"/>
      <c r="DN64" s="636"/>
      <c r="DO64" s="636"/>
      <c r="DP64" s="636"/>
      <c r="DQ64" s="636"/>
      <c r="DR64" s="636"/>
      <c r="DS64" s="636"/>
      <c r="DT64" s="636"/>
      <c r="DU64" s="636"/>
      <c r="DV64" s="636"/>
      <c r="DW64" s="636"/>
      <c r="DX64" s="636"/>
      <c r="DY64" s="636"/>
      <c r="DZ64" s="636"/>
      <c r="EA64" s="636"/>
      <c r="EB64" s="636"/>
      <c r="EC64" s="636"/>
      <c r="ED64" s="636"/>
      <c r="EE64" s="636"/>
      <c r="EF64" s="636"/>
      <c r="EG64" s="636"/>
      <c r="EH64" s="636"/>
      <c r="EI64" s="636"/>
      <c r="EJ64" s="636"/>
      <c r="EK64" s="636"/>
      <c r="EL64" s="636"/>
      <c r="EM64" s="636"/>
      <c r="EN64" s="636"/>
      <c r="EO64" s="636"/>
      <c r="EP64" s="636"/>
      <c r="EQ64" s="636"/>
      <c r="ER64" s="636"/>
      <c r="ES64" s="636"/>
      <c r="ET64" s="636"/>
      <c r="EU64" s="636"/>
      <c r="EV64" s="636"/>
      <c r="EW64" s="636"/>
      <c r="EX64" s="636"/>
      <c r="EY64" s="636"/>
      <c r="EZ64" s="636"/>
      <c r="FA64" s="636"/>
      <c r="FB64" s="636"/>
      <c r="FC64" s="636"/>
      <c r="FD64" s="636"/>
      <c r="FE64" s="636"/>
      <c r="FF64" s="636"/>
      <c r="FG64" s="636"/>
      <c r="FH64" s="636"/>
      <c r="FI64" s="636"/>
      <c r="FJ64" s="636"/>
      <c r="FK64" s="636"/>
      <c r="FL64" s="636"/>
      <c r="FM64" s="636"/>
      <c r="FN64" s="636"/>
      <c r="FO64" s="636"/>
      <c r="FP64" s="636"/>
      <c r="FQ64" s="636"/>
      <c r="FR64" s="636"/>
      <c r="FS64" s="636"/>
      <c r="FT64" s="636"/>
      <c r="FU64" s="636"/>
      <c r="FV64" s="636"/>
      <c r="FW64" s="636"/>
      <c r="FX64" s="636"/>
      <c r="FY64" s="636"/>
      <c r="FZ64" s="636"/>
      <c r="GA64" s="636"/>
      <c r="GB64" s="636"/>
      <c r="GC64" s="636"/>
      <c r="GD64" s="636"/>
      <c r="GE64" s="636"/>
      <c r="GF64" s="636"/>
      <c r="GG64" s="636"/>
      <c r="GH64" s="636"/>
      <c r="GI64" s="636"/>
      <c r="GJ64" s="636"/>
      <c r="GK64" s="636"/>
      <c r="GL64" s="636"/>
      <c r="GM64" s="636"/>
      <c r="GN64" s="636"/>
      <c r="GO64" s="636"/>
      <c r="GP64" s="636"/>
      <c r="GQ64" s="636"/>
      <c r="GR64" s="636"/>
      <c r="GS64" s="636"/>
      <c r="GT64" s="636"/>
      <c r="GU64" s="636"/>
      <c r="GV64" s="636"/>
      <c r="GW64" s="636"/>
      <c r="GX64" s="636"/>
      <c r="GY64" s="636"/>
      <c r="GZ64" s="636"/>
      <c r="HA64" s="636"/>
      <c r="HB64" s="636"/>
      <c r="HC64" s="636"/>
      <c r="HD64" s="636"/>
      <c r="HE64" s="636"/>
      <c r="HF64" s="636"/>
      <c r="HG64" s="636"/>
      <c r="HH64" s="636"/>
      <c r="HI64" s="636"/>
      <c r="HJ64" s="636"/>
      <c r="HK64" s="636"/>
      <c r="HL64" s="636"/>
      <c r="HM64" s="636"/>
      <c r="HN64" s="636"/>
      <c r="HO64" s="636"/>
      <c r="HP64" s="636"/>
      <c r="HQ64" s="636"/>
      <c r="HR64" s="636"/>
      <c r="HS64" s="636"/>
      <c r="HT64" s="636"/>
      <c r="HU64" s="636"/>
      <c r="HV64" s="636"/>
      <c r="HW64" s="636"/>
      <c r="HX64" s="636"/>
      <c r="HY64" s="636"/>
      <c r="HZ64" s="636"/>
      <c r="IA64" s="636"/>
      <c r="IB64" s="636"/>
      <c r="IC64" s="636"/>
      <c r="ID64" s="636"/>
      <c r="IE64" s="636"/>
      <c r="IF64" s="636"/>
      <c r="IG64" s="636"/>
      <c r="IH64" s="636"/>
      <c r="II64" s="636"/>
      <c r="IJ64" s="636"/>
      <c r="IK64" s="636"/>
      <c r="IL64" s="636"/>
      <c r="IM64" s="636"/>
      <c r="IN64" s="636"/>
      <c r="IO64" s="636"/>
      <c r="IP64" s="636"/>
      <c r="IQ64" s="636"/>
      <c r="IR64" s="636"/>
      <c r="IS64" s="636"/>
      <c r="IT64" s="636"/>
      <c r="IU64" s="636"/>
      <c r="IV64" s="636"/>
      <c r="IW64" s="636"/>
      <c r="IX64" s="636"/>
      <c r="IY64" s="636"/>
      <c r="IZ64" s="636"/>
      <c r="JA64" s="636"/>
      <c r="JB64" s="636"/>
      <c r="JC64" s="636"/>
      <c r="JD64" s="636"/>
      <c r="JE64" s="636"/>
      <c r="JF64" s="636"/>
      <c r="JG64" s="636"/>
      <c r="JH64" s="636"/>
      <c r="JI64" s="636"/>
      <c r="JJ64" s="636"/>
      <c r="JK64" s="636"/>
      <c r="JL64" s="636"/>
      <c r="JM64" s="636"/>
      <c r="JN64" s="636"/>
      <c r="JO64" s="636"/>
      <c r="JP64" s="636"/>
      <c r="JQ64" s="636"/>
      <c r="JR64" s="636"/>
      <c r="JS64" s="636"/>
      <c r="JT64" s="636"/>
      <c r="JU64" s="636"/>
      <c r="JV64" s="636"/>
      <c r="JW64" s="636"/>
      <c r="JX64" s="636"/>
      <c r="JY64" s="636"/>
      <c r="JZ64" s="636"/>
      <c r="KA64" s="636"/>
      <c r="KB64" s="636"/>
      <c r="KC64" s="636"/>
      <c r="KD64" s="636"/>
      <c r="KE64" s="636"/>
      <c r="KF64" s="636"/>
      <c r="KG64" s="636"/>
      <c r="KH64" s="636"/>
      <c r="KI64" s="636"/>
      <c r="KJ64" s="636"/>
      <c r="KK64" s="636"/>
    </row>
    <row r="65" spans="1:297" ht="18.75">
      <c r="A65" s="673" t="s">
        <v>654</v>
      </c>
      <c r="B65" s="634" t="s">
        <v>690</v>
      </c>
      <c r="C65" s="156">
        <v>40095813</v>
      </c>
      <c r="D65" s="415">
        <f t="shared" si="0"/>
        <v>0</v>
      </c>
      <c r="E65" s="415">
        <f t="shared" si="1"/>
        <v>2560238</v>
      </c>
      <c r="F65" s="636">
        <v>393249</v>
      </c>
      <c r="G65" s="636">
        <v>0</v>
      </c>
      <c r="H65" s="636">
        <v>0</v>
      </c>
      <c r="I65" s="636">
        <v>0</v>
      </c>
      <c r="J65" s="636">
        <v>0</v>
      </c>
      <c r="K65" s="636">
        <v>0</v>
      </c>
      <c r="L65" s="636">
        <v>0</v>
      </c>
      <c r="M65" s="636">
        <v>0</v>
      </c>
      <c r="N65" s="636">
        <v>0</v>
      </c>
      <c r="O65" s="636">
        <v>0</v>
      </c>
      <c r="P65" s="636">
        <v>0</v>
      </c>
      <c r="Q65" s="636">
        <v>0</v>
      </c>
      <c r="R65" s="636">
        <v>0</v>
      </c>
      <c r="S65" s="636">
        <v>707364</v>
      </c>
      <c r="T65" s="636">
        <v>0</v>
      </c>
      <c r="U65" s="636">
        <v>0</v>
      </c>
      <c r="V65" s="636">
        <v>0</v>
      </c>
      <c r="W65" s="636">
        <v>0</v>
      </c>
      <c r="X65" s="636">
        <v>0</v>
      </c>
      <c r="Y65" s="636">
        <v>0</v>
      </c>
      <c r="Z65" s="636">
        <v>0</v>
      </c>
      <c r="AA65" s="636">
        <v>0</v>
      </c>
      <c r="AB65" s="636">
        <v>0</v>
      </c>
      <c r="AC65" s="636">
        <v>0</v>
      </c>
      <c r="AD65" s="636">
        <v>0</v>
      </c>
      <c r="AE65" s="636">
        <v>0</v>
      </c>
      <c r="AF65" s="636">
        <v>0</v>
      </c>
      <c r="AG65" s="636">
        <v>2307561</v>
      </c>
      <c r="AH65" s="636">
        <v>0</v>
      </c>
      <c r="AI65" s="636">
        <v>0</v>
      </c>
      <c r="AJ65" s="636">
        <v>799247</v>
      </c>
      <c r="AK65" s="636">
        <v>0</v>
      </c>
      <c r="AL65" s="636">
        <v>0</v>
      </c>
      <c r="AM65" s="636">
        <v>0</v>
      </c>
      <c r="AN65" s="636">
        <v>0</v>
      </c>
      <c r="AO65" s="636">
        <v>0</v>
      </c>
      <c r="AP65" s="636">
        <v>499584</v>
      </c>
      <c r="AQ65" s="636">
        <v>0</v>
      </c>
      <c r="AR65" s="636">
        <v>590917</v>
      </c>
      <c r="AS65" s="636">
        <v>0</v>
      </c>
      <c r="AT65" s="636">
        <v>0</v>
      </c>
      <c r="AU65" s="636">
        <v>0</v>
      </c>
      <c r="AV65" s="636">
        <v>0</v>
      </c>
      <c r="AW65" s="636">
        <v>0</v>
      </c>
      <c r="AX65" s="636">
        <v>0</v>
      </c>
      <c r="AY65" s="636">
        <v>0</v>
      </c>
      <c r="AZ65" s="636">
        <v>0</v>
      </c>
      <c r="BA65" s="636">
        <v>628725</v>
      </c>
      <c r="BB65" s="636">
        <v>0</v>
      </c>
      <c r="BC65" s="636">
        <v>1450008</v>
      </c>
      <c r="BD65" s="636">
        <v>0</v>
      </c>
      <c r="BE65" s="636">
        <v>0</v>
      </c>
      <c r="BF65" s="636">
        <v>0</v>
      </c>
      <c r="BG65" s="636">
        <v>0</v>
      </c>
      <c r="BH65" s="636">
        <v>0</v>
      </c>
      <c r="BI65" s="636">
        <v>0</v>
      </c>
      <c r="BJ65" s="636">
        <v>0</v>
      </c>
      <c r="BK65" s="636">
        <v>0</v>
      </c>
      <c r="BL65" s="636">
        <v>549427</v>
      </c>
      <c r="BM65" s="636">
        <v>1128090</v>
      </c>
      <c r="BN65" s="636">
        <v>0</v>
      </c>
      <c r="BO65" s="636">
        <v>0</v>
      </c>
      <c r="BP65" s="636">
        <v>1320757</v>
      </c>
      <c r="BQ65" s="636">
        <v>0</v>
      </c>
      <c r="BR65" s="636">
        <v>0</v>
      </c>
      <c r="BS65" s="636">
        <v>0</v>
      </c>
      <c r="BT65" s="636">
        <v>0</v>
      </c>
      <c r="BU65" s="636">
        <v>0</v>
      </c>
      <c r="BV65" s="636">
        <v>0</v>
      </c>
      <c r="BW65" s="636">
        <v>0</v>
      </c>
      <c r="BX65" s="636">
        <v>0</v>
      </c>
      <c r="BY65" s="636">
        <v>0</v>
      </c>
      <c r="BZ65" s="636">
        <v>0</v>
      </c>
      <c r="CA65" s="636">
        <v>0</v>
      </c>
      <c r="CB65" s="636">
        <v>375773</v>
      </c>
      <c r="CC65" s="636">
        <v>622406</v>
      </c>
      <c r="CD65" s="636">
        <v>0</v>
      </c>
      <c r="CE65" s="636">
        <v>0</v>
      </c>
      <c r="CF65" s="636">
        <v>0</v>
      </c>
      <c r="CG65" s="636">
        <v>959602</v>
      </c>
      <c r="CH65" s="636">
        <v>0</v>
      </c>
      <c r="CI65" s="636">
        <v>0</v>
      </c>
      <c r="CJ65" s="636">
        <v>0</v>
      </c>
      <c r="CK65" s="636">
        <v>273614</v>
      </c>
      <c r="CL65" s="636">
        <v>0</v>
      </c>
      <c r="CM65" s="636">
        <v>0</v>
      </c>
      <c r="CN65" s="636">
        <v>621746</v>
      </c>
      <c r="CO65" s="636">
        <v>0</v>
      </c>
      <c r="CP65" s="636">
        <v>0</v>
      </c>
      <c r="CQ65" s="636">
        <v>0</v>
      </c>
      <c r="CR65" s="636">
        <v>0</v>
      </c>
      <c r="CS65" s="636">
        <v>0</v>
      </c>
      <c r="CT65" s="636">
        <v>0</v>
      </c>
      <c r="CU65" s="636">
        <v>0</v>
      </c>
      <c r="CV65" s="636">
        <v>0</v>
      </c>
      <c r="CW65" s="636">
        <v>0</v>
      </c>
      <c r="CX65" s="636">
        <v>0</v>
      </c>
      <c r="CY65" s="636">
        <v>0</v>
      </c>
      <c r="CZ65" s="636">
        <v>0</v>
      </c>
      <c r="DA65" s="636">
        <v>0</v>
      </c>
      <c r="DB65" s="636">
        <v>0</v>
      </c>
      <c r="DC65" s="636">
        <v>0</v>
      </c>
      <c r="DD65" s="636">
        <v>581905</v>
      </c>
      <c r="DE65" s="636">
        <v>0</v>
      </c>
      <c r="DF65" s="636">
        <v>0</v>
      </c>
      <c r="DG65" s="636">
        <v>0</v>
      </c>
      <c r="DH65" s="636">
        <v>456665</v>
      </c>
      <c r="DI65" s="636">
        <v>0</v>
      </c>
      <c r="DJ65" s="636">
        <v>476394</v>
      </c>
      <c r="DK65" s="636">
        <v>0</v>
      </c>
      <c r="DL65" s="636">
        <v>0</v>
      </c>
      <c r="DM65" s="636">
        <v>0</v>
      </c>
      <c r="DN65" s="636">
        <v>0</v>
      </c>
      <c r="DO65" s="636">
        <v>437761</v>
      </c>
      <c r="DP65" s="636">
        <v>0</v>
      </c>
      <c r="DQ65" s="636">
        <v>0</v>
      </c>
      <c r="DR65" s="636">
        <v>0</v>
      </c>
      <c r="DS65" s="636">
        <v>661752</v>
      </c>
      <c r="DT65" s="636">
        <v>0</v>
      </c>
      <c r="DU65" s="636">
        <v>0</v>
      </c>
      <c r="DV65" s="636">
        <v>0</v>
      </c>
      <c r="DW65" s="636">
        <v>0</v>
      </c>
      <c r="DX65" s="636">
        <v>613118</v>
      </c>
      <c r="DY65" s="636">
        <v>0</v>
      </c>
      <c r="DZ65" s="636">
        <v>0</v>
      </c>
      <c r="EA65" s="636">
        <v>0</v>
      </c>
      <c r="EB65" s="636">
        <v>0</v>
      </c>
      <c r="EC65" s="636">
        <v>0</v>
      </c>
      <c r="ED65" s="636">
        <v>708023</v>
      </c>
      <c r="EE65" s="636">
        <v>0</v>
      </c>
      <c r="EF65" s="636">
        <v>374015</v>
      </c>
      <c r="EG65" s="636">
        <v>0</v>
      </c>
      <c r="EH65" s="636">
        <v>440729</v>
      </c>
      <c r="EI65" s="636">
        <v>0</v>
      </c>
      <c r="EJ65" s="636">
        <v>0</v>
      </c>
      <c r="EK65" s="636">
        <v>0</v>
      </c>
      <c r="EL65" s="636">
        <v>0</v>
      </c>
      <c r="EM65" s="636">
        <v>0</v>
      </c>
      <c r="EN65" s="636">
        <v>0</v>
      </c>
      <c r="EO65" s="636">
        <v>1250581</v>
      </c>
      <c r="EP65" s="636">
        <v>0</v>
      </c>
      <c r="EQ65" s="636">
        <v>0</v>
      </c>
      <c r="ER65" s="636">
        <v>0</v>
      </c>
      <c r="ES65" s="636">
        <v>0</v>
      </c>
      <c r="ET65" s="636">
        <v>0</v>
      </c>
      <c r="EU65" s="636">
        <v>0</v>
      </c>
      <c r="EV65" s="636">
        <v>0</v>
      </c>
      <c r="EW65" s="636">
        <v>0</v>
      </c>
      <c r="EX65" s="636">
        <v>0</v>
      </c>
      <c r="EY65" s="636">
        <v>0</v>
      </c>
      <c r="EZ65" s="636">
        <v>0</v>
      </c>
      <c r="FA65" s="636">
        <v>389567</v>
      </c>
      <c r="FB65" s="636">
        <v>0</v>
      </c>
      <c r="FC65" s="636">
        <v>0</v>
      </c>
      <c r="FD65" s="636">
        <v>0</v>
      </c>
      <c r="FE65" s="636">
        <v>0</v>
      </c>
      <c r="FF65" s="636">
        <v>0</v>
      </c>
      <c r="FG65" s="636">
        <v>0</v>
      </c>
      <c r="FH65" s="636">
        <v>351044</v>
      </c>
      <c r="FI65" s="636">
        <v>0</v>
      </c>
      <c r="FJ65" s="636">
        <v>0</v>
      </c>
      <c r="FK65" s="636">
        <v>0</v>
      </c>
      <c r="FL65" s="636">
        <v>0</v>
      </c>
      <c r="FM65" s="636">
        <v>0</v>
      </c>
      <c r="FN65" s="636">
        <v>0</v>
      </c>
      <c r="FO65" s="636">
        <v>376598</v>
      </c>
      <c r="FP65" s="636">
        <v>0</v>
      </c>
      <c r="FQ65" s="636">
        <v>0</v>
      </c>
      <c r="FR65" s="636">
        <v>0</v>
      </c>
      <c r="FS65" s="636">
        <v>0</v>
      </c>
      <c r="FT65" s="636">
        <v>1791710</v>
      </c>
      <c r="FU65" s="636">
        <v>0</v>
      </c>
      <c r="FV65" s="636">
        <v>242621</v>
      </c>
      <c r="FW65" s="636">
        <v>0</v>
      </c>
      <c r="FX65" s="636">
        <v>0</v>
      </c>
      <c r="FY65" s="636">
        <v>0</v>
      </c>
      <c r="FZ65" s="636">
        <v>0</v>
      </c>
      <c r="GA65" s="636">
        <v>0</v>
      </c>
      <c r="GB65" s="636">
        <v>0</v>
      </c>
      <c r="GC65" s="636">
        <v>0</v>
      </c>
      <c r="GD65" s="636">
        <v>0</v>
      </c>
      <c r="GE65" s="636">
        <v>725279</v>
      </c>
      <c r="GF65" s="636">
        <v>0</v>
      </c>
      <c r="GG65" s="636">
        <v>0</v>
      </c>
      <c r="GH65" s="636">
        <v>0</v>
      </c>
      <c r="GI65" s="636">
        <v>0</v>
      </c>
      <c r="GJ65" s="636">
        <v>0</v>
      </c>
      <c r="GK65" s="636">
        <v>1239810</v>
      </c>
      <c r="GL65" s="636">
        <v>0</v>
      </c>
      <c r="GM65" s="636">
        <v>0</v>
      </c>
      <c r="GN65" s="636">
        <v>0</v>
      </c>
      <c r="GO65" s="636">
        <v>0</v>
      </c>
      <c r="GP65" s="636">
        <v>0</v>
      </c>
      <c r="GQ65" s="636">
        <v>0</v>
      </c>
      <c r="GR65" s="636">
        <v>0</v>
      </c>
      <c r="GS65" s="636">
        <v>0</v>
      </c>
      <c r="GT65" s="636">
        <v>0</v>
      </c>
      <c r="GU65" s="636">
        <v>0</v>
      </c>
      <c r="GV65" s="636">
        <v>0</v>
      </c>
      <c r="GW65" s="636">
        <v>0</v>
      </c>
      <c r="GX65" s="636">
        <v>0</v>
      </c>
      <c r="GY65" s="636">
        <v>0</v>
      </c>
      <c r="GZ65" s="636">
        <v>2560238</v>
      </c>
      <c r="HA65" s="636">
        <v>940478</v>
      </c>
      <c r="HB65" s="636">
        <v>0</v>
      </c>
      <c r="HC65" s="636">
        <v>0</v>
      </c>
      <c r="HD65" s="636">
        <v>0</v>
      </c>
      <c r="HE65" s="636">
        <v>961690</v>
      </c>
      <c r="HF65" s="636">
        <v>0</v>
      </c>
      <c r="HG65" s="636">
        <v>0</v>
      </c>
      <c r="HH65" s="636">
        <v>0</v>
      </c>
      <c r="HI65" s="636">
        <v>0</v>
      </c>
      <c r="HJ65" s="636">
        <v>949600</v>
      </c>
      <c r="HK65" s="636">
        <v>0</v>
      </c>
      <c r="HL65" s="636">
        <v>1226896</v>
      </c>
      <c r="HM65" s="636">
        <v>0</v>
      </c>
      <c r="HN65" s="636">
        <v>0</v>
      </c>
      <c r="HO65" s="636">
        <v>0</v>
      </c>
      <c r="HP65" s="636">
        <v>0</v>
      </c>
      <c r="HQ65" s="636">
        <v>923552</v>
      </c>
      <c r="HR65" s="636">
        <v>283946</v>
      </c>
      <c r="HS65" s="636">
        <v>0</v>
      </c>
      <c r="HT65" s="636">
        <v>678348</v>
      </c>
      <c r="HU65" s="636">
        <v>0</v>
      </c>
      <c r="HV65" s="636">
        <v>0</v>
      </c>
      <c r="HW65" s="636">
        <v>0</v>
      </c>
      <c r="HX65" s="636">
        <v>0</v>
      </c>
      <c r="HY65" s="636">
        <v>0</v>
      </c>
      <c r="HZ65" s="636">
        <v>0</v>
      </c>
      <c r="IA65" s="636">
        <v>0</v>
      </c>
      <c r="IB65" s="636">
        <v>0</v>
      </c>
      <c r="IC65" s="636">
        <v>0</v>
      </c>
      <c r="ID65" s="636">
        <v>0</v>
      </c>
      <c r="IE65" s="636">
        <v>0</v>
      </c>
      <c r="IF65" s="636">
        <v>0</v>
      </c>
      <c r="IG65" s="636">
        <v>0</v>
      </c>
      <c r="IH65" s="636">
        <v>0</v>
      </c>
      <c r="II65" s="636">
        <v>0</v>
      </c>
      <c r="IJ65" s="636">
        <v>0</v>
      </c>
      <c r="IK65" s="636">
        <v>0</v>
      </c>
      <c r="IL65" s="636">
        <v>0</v>
      </c>
      <c r="IM65" s="636">
        <v>0</v>
      </c>
      <c r="IN65" s="636">
        <v>0</v>
      </c>
      <c r="IO65" s="636">
        <v>0</v>
      </c>
      <c r="IP65" s="636">
        <v>0</v>
      </c>
      <c r="IQ65" s="636">
        <v>0</v>
      </c>
      <c r="IR65" s="636">
        <v>452324</v>
      </c>
      <c r="IS65" s="636">
        <v>0</v>
      </c>
      <c r="IT65" s="636">
        <v>0</v>
      </c>
      <c r="IU65" s="636">
        <v>0</v>
      </c>
      <c r="IV65" s="636">
        <v>0</v>
      </c>
      <c r="IW65" s="636">
        <v>0</v>
      </c>
      <c r="IX65" s="636">
        <v>0</v>
      </c>
      <c r="IY65" s="636">
        <v>0</v>
      </c>
      <c r="IZ65" s="636">
        <v>0</v>
      </c>
      <c r="JA65" s="636">
        <v>0</v>
      </c>
      <c r="JB65" s="636">
        <v>972626</v>
      </c>
      <c r="JC65" s="636">
        <v>0</v>
      </c>
      <c r="JD65" s="636">
        <v>0</v>
      </c>
      <c r="JE65" s="636">
        <v>0</v>
      </c>
      <c r="JF65" s="636">
        <v>0</v>
      </c>
      <c r="JG65" s="636">
        <v>0</v>
      </c>
      <c r="JH65" s="636">
        <v>0</v>
      </c>
      <c r="JI65" s="636">
        <v>0</v>
      </c>
      <c r="JJ65" s="636">
        <v>0</v>
      </c>
      <c r="JK65" s="636">
        <v>0</v>
      </c>
      <c r="JL65" s="636">
        <v>0</v>
      </c>
      <c r="JM65" s="636">
        <v>0</v>
      </c>
      <c r="JN65" s="636">
        <v>0</v>
      </c>
      <c r="JO65" s="636">
        <v>0</v>
      </c>
      <c r="JP65" s="636">
        <v>0</v>
      </c>
      <c r="JQ65" s="636">
        <v>0</v>
      </c>
      <c r="JR65" s="636">
        <v>1366149</v>
      </c>
      <c r="JS65" s="636">
        <v>956469</v>
      </c>
      <c r="JT65" s="636">
        <v>626472</v>
      </c>
      <c r="JU65" s="636">
        <v>0</v>
      </c>
      <c r="JV65" s="636">
        <v>0</v>
      </c>
      <c r="JW65" s="636">
        <v>0</v>
      </c>
      <c r="JX65" s="636">
        <v>0</v>
      </c>
      <c r="JY65" s="636">
        <v>0</v>
      </c>
      <c r="JZ65" s="636">
        <v>0</v>
      </c>
      <c r="KA65" s="636">
        <v>292409</v>
      </c>
      <c r="KB65" s="636">
        <v>0</v>
      </c>
      <c r="KC65" s="636">
        <v>0</v>
      </c>
      <c r="KD65" s="636">
        <v>994387</v>
      </c>
      <c r="KE65" s="636">
        <v>0</v>
      </c>
      <c r="KF65" s="636">
        <v>0</v>
      </c>
      <c r="KG65" s="636">
        <v>865081</v>
      </c>
      <c r="KH65" s="636">
        <v>0</v>
      </c>
      <c r="KI65" s="636">
        <v>0</v>
      </c>
      <c r="KJ65" s="636">
        <v>0</v>
      </c>
      <c r="KK65" s="636">
        <v>699506</v>
      </c>
    </row>
    <row r="66" spans="1:297" ht="16.5">
      <c r="A66" s="674"/>
      <c r="B66" s="634" t="s">
        <v>695</v>
      </c>
      <c r="C66" s="156">
        <v>2209523</v>
      </c>
      <c r="D66" s="415">
        <f t="shared" si="0"/>
        <v>0</v>
      </c>
      <c r="E66" s="415">
        <f t="shared" si="1"/>
        <v>362749</v>
      </c>
      <c r="F66" s="636">
        <v>0</v>
      </c>
      <c r="G66" s="636">
        <v>0</v>
      </c>
      <c r="H66" s="636">
        <v>0</v>
      </c>
      <c r="I66" s="636">
        <v>0</v>
      </c>
      <c r="J66" s="636">
        <v>0</v>
      </c>
      <c r="K66" s="636">
        <v>0</v>
      </c>
      <c r="L66" s="636">
        <v>0</v>
      </c>
      <c r="M66" s="636">
        <v>0</v>
      </c>
      <c r="N66" s="636">
        <v>0</v>
      </c>
      <c r="O66" s="636">
        <v>0</v>
      </c>
      <c r="P66" s="636">
        <v>0</v>
      </c>
      <c r="Q66" s="636">
        <v>0</v>
      </c>
      <c r="R66" s="636">
        <v>0</v>
      </c>
      <c r="S66" s="636">
        <v>101609</v>
      </c>
      <c r="T66" s="636">
        <v>0</v>
      </c>
      <c r="U66" s="636">
        <v>0</v>
      </c>
      <c r="V66" s="636">
        <v>0</v>
      </c>
      <c r="W66" s="636">
        <v>0</v>
      </c>
      <c r="X66" s="636">
        <v>0</v>
      </c>
      <c r="Y66" s="636">
        <v>0</v>
      </c>
      <c r="Z66" s="636">
        <v>0</v>
      </c>
      <c r="AA66" s="636">
        <v>0</v>
      </c>
      <c r="AB66" s="636">
        <v>0</v>
      </c>
      <c r="AC66" s="636">
        <v>0</v>
      </c>
      <c r="AD66" s="636">
        <v>0</v>
      </c>
      <c r="AE66" s="636">
        <v>0</v>
      </c>
      <c r="AF66" s="636">
        <v>0</v>
      </c>
      <c r="AG66" s="636">
        <v>362749</v>
      </c>
      <c r="AH66" s="636">
        <v>0</v>
      </c>
      <c r="AI66" s="636">
        <v>0</v>
      </c>
      <c r="AJ66" s="636">
        <v>0</v>
      </c>
      <c r="AK66" s="636">
        <v>0</v>
      </c>
      <c r="AL66" s="636">
        <v>0</v>
      </c>
      <c r="AM66" s="636">
        <v>176841</v>
      </c>
      <c r="AN66" s="636">
        <v>0</v>
      </c>
      <c r="AO66" s="636">
        <v>187337</v>
      </c>
      <c r="AP66" s="636">
        <v>0</v>
      </c>
      <c r="AQ66" s="636">
        <v>0</v>
      </c>
      <c r="AR66" s="636">
        <v>0</v>
      </c>
      <c r="AS66" s="636">
        <v>0</v>
      </c>
      <c r="AT66" s="636">
        <v>0</v>
      </c>
      <c r="AU66" s="636">
        <v>0</v>
      </c>
      <c r="AV66" s="636">
        <v>0</v>
      </c>
      <c r="AW66" s="636">
        <v>0</v>
      </c>
      <c r="AX66" s="636">
        <v>0</v>
      </c>
      <c r="AY66" s="636">
        <v>0</v>
      </c>
      <c r="AZ66" s="636">
        <v>0</v>
      </c>
      <c r="BA66" s="636">
        <v>0</v>
      </c>
      <c r="BB66" s="636">
        <v>0</v>
      </c>
      <c r="BC66" s="636">
        <v>0</v>
      </c>
      <c r="BD66" s="636">
        <v>0</v>
      </c>
      <c r="BE66" s="636">
        <v>0</v>
      </c>
      <c r="BF66" s="636">
        <v>0</v>
      </c>
      <c r="BG66" s="636">
        <v>0</v>
      </c>
      <c r="BH66" s="636">
        <v>0</v>
      </c>
      <c r="BI66" s="636">
        <v>0</v>
      </c>
      <c r="BJ66" s="636">
        <v>161839</v>
      </c>
      <c r="BK66" s="636">
        <v>0</v>
      </c>
      <c r="BL66" s="636">
        <v>0</v>
      </c>
      <c r="BM66" s="636">
        <v>0</v>
      </c>
      <c r="BN66" s="636">
        <v>0</v>
      </c>
      <c r="BO66" s="636">
        <v>0</v>
      </c>
      <c r="BP66" s="636">
        <v>0</v>
      </c>
      <c r="BQ66" s="636">
        <v>0</v>
      </c>
      <c r="BR66" s="636">
        <v>0</v>
      </c>
      <c r="BS66" s="636">
        <v>0</v>
      </c>
      <c r="BT66" s="636">
        <v>0</v>
      </c>
      <c r="BU66" s="636">
        <v>0</v>
      </c>
      <c r="BV66" s="636">
        <v>0</v>
      </c>
      <c r="BW66" s="636">
        <v>0</v>
      </c>
      <c r="BX66" s="636">
        <v>0</v>
      </c>
      <c r="BY66" s="636">
        <v>0</v>
      </c>
      <c r="BZ66" s="636">
        <v>0</v>
      </c>
      <c r="CA66" s="636">
        <v>0</v>
      </c>
      <c r="CB66" s="636">
        <v>0</v>
      </c>
      <c r="CC66" s="636">
        <v>0</v>
      </c>
      <c r="CD66" s="636">
        <v>0</v>
      </c>
      <c r="CE66" s="636">
        <v>0</v>
      </c>
      <c r="CF66" s="636">
        <v>0</v>
      </c>
      <c r="CG66" s="636">
        <v>0</v>
      </c>
      <c r="CH66" s="636">
        <v>0</v>
      </c>
      <c r="CI66" s="636">
        <v>0</v>
      </c>
      <c r="CJ66" s="636">
        <v>0</v>
      </c>
      <c r="CK66" s="636">
        <v>0</v>
      </c>
      <c r="CL66" s="636">
        <v>0</v>
      </c>
      <c r="CM66" s="636">
        <v>0</v>
      </c>
      <c r="CN66" s="636">
        <v>0</v>
      </c>
      <c r="CO66" s="636">
        <v>0</v>
      </c>
      <c r="CP66" s="636">
        <v>0</v>
      </c>
      <c r="CQ66" s="636">
        <v>0</v>
      </c>
      <c r="CR66" s="636">
        <v>0</v>
      </c>
      <c r="CS66" s="636">
        <v>0</v>
      </c>
      <c r="CT66" s="636">
        <v>0</v>
      </c>
      <c r="CU66" s="636">
        <v>0</v>
      </c>
      <c r="CV66" s="636">
        <v>0</v>
      </c>
      <c r="CW66" s="636">
        <v>0</v>
      </c>
      <c r="CX66" s="636">
        <v>0</v>
      </c>
      <c r="CY66" s="636">
        <v>0</v>
      </c>
      <c r="CZ66" s="636">
        <v>0</v>
      </c>
      <c r="DA66" s="636">
        <v>0</v>
      </c>
      <c r="DB66" s="636">
        <v>0</v>
      </c>
      <c r="DC66" s="636">
        <v>0</v>
      </c>
      <c r="DD66" s="636">
        <v>0</v>
      </c>
      <c r="DE66" s="636">
        <v>0</v>
      </c>
      <c r="DF66" s="636">
        <v>0</v>
      </c>
      <c r="DG66" s="636">
        <v>0</v>
      </c>
      <c r="DH66" s="636">
        <v>0</v>
      </c>
      <c r="DI66" s="636">
        <v>0</v>
      </c>
      <c r="DJ66" s="636">
        <v>0</v>
      </c>
      <c r="DK66" s="636">
        <v>0</v>
      </c>
      <c r="DL66" s="636">
        <v>0</v>
      </c>
      <c r="DM66" s="636">
        <v>0</v>
      </c>
      <c r="DN66" s="636">
        <v>0</v>
      </c>
      <c r="DO66" s="636">
        <v>0</v>
      </c>
      <c r="DP66" s="636">
        <v>0</v>
      </c>
      <c r="DQ66" s="636">
        <v>116722</v>
      </c>
      <c r="DR66" s="636">
        <v>0</v>
      </c>
      <c r="DS66" s="636">
        <v>0</v>
      </c>
      <c r="DT66" s="636">
        <v>0</v>
      </c>
      <c r="DU66" s="636">
        <v>0</v>
      </c>
      <c r="DV66" s="636">
        <v>0</v>
      </c>
      <c r="DW66" s="636">
        <v>0</v>
      </c>
      <c r="DX66" s="636">
        <v>0</v>
      </c>
      <c r="DY66" s="636">
        <v>0</v>
      </c>
      <c r="DZ66" s="636">
        <v>0</v>
      </c>
      <c r="EA66" s="636">
        <v>0</v>
      </c>
      <c r="EB66" s="636">
        <v>0</v>
      </c>
      <c r="EC66" s="636">
        <v>0</v>
      </c>
      <c r="ED66" s="636">
        <v>0</v>
      </c>
      <c r="EE66" s="636">
        <v>0</v>
      </c>
      <c r="EF66" s="636">
        <v>0</v>
      </c>
      <c r="EG66" s="636">
        <v>0</v>
      </c>
      <c r="EH66" s="636">
        <v>0</v>
      </c>
      <c r="EI66" s="636">
        <v>0</v>
      </c>
      <c r="EJ66" s="636">
        <v>0</v>
      </c>
      <c r="EK66" s="636">
        <v>0</v>
      </c>
      <c r="EL66" s="636">
        <v>0</v>
      </c>
      <c r="EM66" s="636">
        <v>0</v>
      </c>
      <c r="EN66" s="636">
        <v>0</v>
      </c>
      <c r="EO66" s="636">
        <v>0</v>
      </c>
      <c r="EP66" s="636">
        <v>0</v>
      </c>
      <c r="EQ66" s="636">
        <v>0</v>
      </c>
      <c r="ER66" s="636">
        <v>0</v>
      </c>
      <c r="ES66" s="636">
        <v>0</v>
      </c>
      <c r="ET66" s="636">
        <v>0</v>
      </c>
      <c r="EU66" s="636">
        <v>0</v>
      </c>
      <c r="EV66" s="636">
        <v>0</v>
      </c>
      <c r="EW66" s="636">
        <v>0</v>
      </c>
      <c r="EX66" s="636">
        <v>0</v>
      </c>
      <c r="EY66" s="636">
        <v>0</v>
      </c>
      <c r="EZ66" s="636">
        <v>0</v>
      </c>
      <c r="FA66" s="636">
        <v>0</v>
      </c>
      <c r="FB66" s="636">
        <v>0</v>
      </c>
      <c r="FC66" s="636">
        <v>0</v>
      </c>
      <c r="FD66" s="636">
        <v>0</v>
      </c>
      <c r="FE66" s="636">
        <v>0</v>
      </c>
      <c r="FF66" s="636">
        <v>0</v>
      </c>
      <c r="FG66" s="636">
        <v>0</v>
      </c>
      <c r="FH66" s="636">
        <v>0</v>
      </c>
      <c r="FI66" s="636">
        <v>0</v>
      </c>
      <c r="FJ66" s="636">
        <v>0</v>
      </c>
      <c r="FK66" s="636">
        <v>0</v>
      </c>
      <c r="FL66" s="636">
        <v>0</v>
      </c>
      <c r="FM66" s="636">
        <v>0</v>
      </c>
      <c r="FN66" s="636">
        <v>0</v>
      </c>
      <c r="FO66" s="636">
        <v>0</v>
      </c>
      <c r="FP66" s="636">
        <v>0</v>
      </c>
      <c r="FQ66" s="636">
        <v>0</v>
      </c>
      <c r="FR66" s="636">
        <v>0</v>
      </c>
      <c r="FS66" s="636">
        <v>0</v>
      </c>
      <c r="FT66" s="636">
        <v>222672</v>
      </c>
      <c r="FU66" s="636">
        <v>0</v>
      </c>
      <c r="FV66" s="636">
        <v>0</v>
      </c>
      <c r="FW66" s="636">
        <v>0</v>
      </c>
      <c r="FX66" s="636">
        <v>0</v>
      </c>
      <c r="FY66" s="636">
        <v>0</v>
      </c>
      <c r="FZ66" s="636">
        <v>0</v>
      </c>
      <c r="GA66" s="636">
        <v>0</v>
      </c>
      <c r="GB66" s="636">
        <v>0</v>
      </c>
      <c r="GC66" s="636">
        <v>0</v>
      </c>
      <c r="GD66" s="636">
        <v>0</v>
      </c>
      <c r="GE66" s="636">
        <v>0</v>
      </c>
      <c r="GF66" s="636">
        <v>0</v>
      </c>
      <c r="GG66" s="636">
        <v>0</v>
      </c>
      <c r="GH66" s="636">
        <v>0</v>
      </c>
      <c r="GI66" s="636">
        <v>0</v>
      </c>
      <c r="GJ66" s="636">
        <v>0</v>
      </c>
      <c r="GK66" s="636">
        <v>151342</v>
      </c>
      <c r="GL66" s="636">
        <v>0</v>
      </c>
      <c r="GM66" s="636">
        <v>0</v>
      </c>
      <c r="GN66" s="636">
        <v>0</v>
      </c>
      <c r="GO66" s="636">
        <v>0</v>
      </c>
      <c r="GP66" s="636">
        <v>0</v>
      </c>
      <c r="GQ66" s="636">
        <v>0</v>
      </c>
      <c r="GR66" s="636">
        <v>0</v>
      </c>
      <c r="GS66" s="636">
        <v>0</v>
      </c>
      <c r="GT66" s="636">
        <v>0</v>
      </c>
      <c r="GU66" s="636">
        <v>80068</v>
      </c>
      <c r="GV66" s="636">
        <v>0</v>
      </c>
      <c r="GW66" s="636">
        <v>0</v>
      </c>
      <c r="GX66" s="636">
        <v>0</v>
      </c>
      <c r="GY66" s="636">
        <v>0</v>
      </c>
      <c r="GZ66" s="636">
        <v>285759</v>
      </c>
      <c r="HA66" s="636">
        <v>0</v>
      </c>
      <c r="HB66" s="636">
        <v>0</v>
      </c>
      <c r="HC66" s="636">
        <v>0</v>
      </c>
      <c r="HD66" s="636">
        <v>0</v>
      </c>
      <c r="HE66" s="636">
        <v>0</v>
      </c>
      <c r="HF66" s="636">
        <v>0</v>
      </c>
      <c r="HG66" s="636">
        <v>0</v>
      </c>
      <c r="HH66" s="636">
        <v>0</v>
      </c>
      <c r="HI66" s="636">
        <v>0</v>
      </c>
      <c r="HJ66" s="636">
        <v>0</v>
      </c>
      <c r="HK66" s="636">
        <v>0</v>
      </c>
      <c r="HL66" s="636">
        <v>220804</v>
      </c>
      <c r="HM66" s="636">
        <v>0</v>
      </c>
      <c r="HN66" s="636">
        <v>0</v>
      </c>
      <c r="HO66" s="636">
        <v>0</v>
      </c>
      <c r="HP66" s="636">
        <v>0</v>
      </c>
      <c r="HQ66" s="636">
        <v>0</v>
      </c>
      <c r="HR66" s="636">
        <v>0</v>
      </c>
      <c r="HS66" s="636">
        <v>0</v>
      </c>
      <c r="HT66" s="636">
        <v>0</v>
      </c>
      <c r="HU66" s="636">
        <v>0</v>
      </c>
      <c r="HV66" s="636">
        <v>0</v>
      </c>
      <c r="HW66" s="636">
        <v>0</v>
      </c>
      <c r="HX66" s="636">
        <v>0</v>
      </c>
      <c r="HY66" s="636">
        <v>0</v>
      </c>
      <c r="HZ66" s="636">
        <v>0</v>
      </c>
      <c r="IA66" s="636">
        <v>0</v>
      </c>
      <c r="IB66" s="636">
        <v>0</v>
      </c>
      <c r="IC66" s="636">
        <v>0</v>
      </c>
      <c r="ID66" s="636">
        <v>0</v>
      </c>
      <c r="IE66" s="636">
        <v>0</v>
      </c>
      <c r="IF66" s="636">
        <v>0</v>
      </c>
      <c r="IG66" s="636">
        <v>0</v>
      </c>
      <c r="IH66" s="636">
        <v>0</v>
      </c>
      <c r="II66" s="636">
        <v>0</v>
      </c>
      <c r="IJ66" s="636">
        <v>0</v>
      </c>
      <c r="IK66" s="636">
        <v>0</v>
      </c>
      <c r="IL66" s="636">
        <v>0</v>
      </c>
      <c r="IM66" s="636">
        <v>0</v>
      </c>
      <c r="IN66" s="636">
        <v>0</v>
      </c>
      <c r="IO66" s="636">
        <v>0</v>
      </c>
      <c r="IP66" s="636">
        <v>0</v>
      </c>
      <c r="IQ66" s="636">
        <v>0</v>
      </c>
      <c r="IR66" s="636">
        <v>0</v>
      </c>
      <c r="IS66" s="636">
        <v>0</v>
      </c>
      <c r="IT66" s="636">
        <v>0</v>
      </c>
      <c r="IU66" s="636">
        <v>0</v>
      </c>
      <c r="IV66" s="636">
        <v>0</v>
      </c>
      <c r="IW66" s="636">
        <v>0</v>
      </c>
      <c r="IX66" s="636">
        <v>0</v>
      </c>
      <c r="IY66" s="636">
        <v>0</v>
      </c>
      <c r="IZ66" s="636">
        <v>0</v>
      </c>
      <c r="JA66" s="636">
        <v>0</v>
      </c>
      <c r="JB66" s="636">
        <v>0</v>
      </c>
      <c r="JC66" s="636">
        <v>0</v>
      </c>
      <c r="JD66" s="636">
        <v>0</v>
      </c>
      <c r="JE66" s="636">
        <v>0</v>
      </c>
      <c r="JF66" s="636">
        <v>0</v>
      </c>
      <c r="JG66" s="636">
        <v>0</v>
      </c>
      <c r="JH66" s="636">
        <v>0</v>
      </c>
      <c r="JI66" s="636">
        <v>0</v>
      </c>
      <c r="JJ66" s="636">
        <v>0</v>
      </c>
      <c r="JK66" s="636">
        <v>0</v>
      </c>
      <c r="JL66" s="636">
        <v>0</v>
      </c>
      <c r="JM66" s="636">
        <v>0</v>
      </c>
      <c r="JN66" s="636">
        <v>0</v>
      </c>
      <c r="JO66" s="636">
        <v>0</v>
      </c>
      <c r="JP66" s="636">
        <v>0</v>
      </c>
      <c r="JQ66" s="636">
        <v>0</v>
      </c>
      <c r="JR66" s="636">
        <v>0</v>
      </c>
      <c r="JS66" s="636">
        <v>141781</v>
      </c>
      <c r="JT66" s="636">
        <v>0</v>
      </c>
      <c r="JU66" s="636">
        <v>0</v>
      </c>
      <c r="JV66" s="636">
        <v>0</v>
      </c>
      <c r="JW66" s="636">
        <v>0</v>
      </c>
      <c r="JX66" s="636">
        <v>0</v>
      </c>
      <c r="JY66" s="636">
        <v>0</v>
      </c>
      <c r="JZ66" s="636">
        <v>0</v>
      </c>
      <c r="KA66" s="636">
        <v>0</v>
      </c>
      <c r="KB66" s="636">
        <v>0</v>
      </c>
      <c r="KC66" s="636">
        <v>0</v>
      </c>
      <c r="KD66" s="636">
        <v>0</v>
      </c>
      <c r="KE66" s="636">
        <v>0</v>
      </c>
      <c r="KF66" s="636">
        <v>0</v>
      </c>
      <c r="KG66" s="636">
        <v>0</v>
      </c>
      <c r="KH66" s="636">
        <v>0</v>
      </c>
      <c r="KI66" s="636">
        <v>0</v>
      </c>
      <c r="KJ66" s="636">
        <v>0</v>
      </c>
      <c r="KK66" s="636">
        <v>0</v>
      </c>
    </row>
    <row r="67" spans="1:297" ht="16.5">
      <c r="A67" s="629"/>
      <c r="B67" s="634"/>
      <c r="C67" s="156"/>
      <c r="D67" s="415"/>
      <c r="E67" s="415"/>
      <c r="F67" s="636"/>
      <c r="G67" s="636"/>
      <c r="H67" s="636"/>
      <c r="I67" s="636"/>
      <c r="J67" s="636"/>
      <c r="K67" s="636"/>
      <c r="L67" s="636"/>
      <c r="M67" s="636"/>
      <c r="N67" s="636"/>
      <c r="O67" s="636"/>
      <c r="P67" s="636"/>
      <c r="Q67" s="636"/>
      <c r="R67" s="636"/>
      <c r="S67" s="636"/>
      <c r="T67" s="636"/>
      <c r="U67" s="636"/>
      <c r="V67" s="636"/>
      <c r="W67" s="636"/>
      <c r="X67" s="636"/>
      <c r="Y67" s="636"/>
      <c r="Z67" s="636"/>
      <c r="AA67" s="636"/>
      <c r="AB67" s="636"/>
      <c r="AC67" s="636"/>
      <c r="AD67" s="636"/>
      <c r="AE67" s="636"/>
      <c r="AF67" s="636"/>
      <c r="AG67" s="636"/>
      <c r="AH67" s="636"/>
      <c r="AI67" s="636"/>
      <c r="AJ67" s="636"/>
      <c r="AK67" s="636"/>
      <c r="AL67" s="636"/>
      <c r="AM67" s="636"/>
      <c r="AN67" s="636"/>
      <c r="AO67" s="636"/>
      <c r="AP67" s="636"/>
      <c r="AQ67" s="636"/>
      <c r="AR67" s="636"/>
      <c r="AS67" s="636"/>
      <c r="AT67" s="636"/>
      <c r="AU67" s="636"/>
      <c r="AV67" s="636"/>
      <c r="AW67" s="636"/>
      <c r="AX67" s="636"/>
      <c r="AY67" s="636"/>
      <c r="AZ67" s="636"/>
      <c r="BA67" s="636"/>
      <c r="BB67" s="636"/>
      <c r="BC67" s="636"/>
      <c r="BD67" s="636"/>
      <c r="BE67" s="636"/>
      <c r="BF67" s="636"/>
      <c r="BG67" s="636"/>
      <c r="BH67" s="636"/>
      <c r="BI67" s="636"/>
      <c r="BJ67" s="636"/>
      <c r="BK67" s="636"/>
      <c r="BL67" s="636"/>
      <c r="BM67" s="636"/>
      <c r="BN67" s="636"/>
      <c r="BO67" s="636"/>
      <c r="BP67" s="636"/>
      <c r="BQ67" s="636"/>
      <c r="BR67" s="636"/>
      <c r="BS67" s="636"/>
      <c r="BT67" s="636"/>
      <c r="BU67" s="636"/>
      <c r="BV67" s="636"/>
      <c r="BW67" s="636"/>
      <c r="BX67" s="636"/>
      <c r="BY67" s="636"/>
      <c r="BZ67" s="636"/>
      <c r="CA67" s="636"/>
      <c r="CB67" s="636"/>
      <c r="CC67" s="636"/>
      <c r="CD67" s="636"/>
      <c r="CE67" s="636"/>
      <c r="CF67" s="636"/>
      <c r="CG67" s="636"/>
      <c r="CH67" s="636"/>
      <c r="CI67" s="636"/>
      <c r="CJ67" s="636"/>
      <c r="CK67" s="636"/>
      <c r="CL67" s="636"/>
      <c r="CM67" s="636"/>
      <c r="CN67" s="636"/>
      <c r="CO67" s="636"/>
      <c r="CP67" s="636"/>
      <c r="CQ67" s="636"/>
      <c r="CR67" s="636"/>
      <c r="CS67" s="636"/>
      <c r="CT67" s="636"/>
      <c r="CU67" s="636"/>
      <c r="CV67" s="636"/>
      <c r="CW67" s="636"/>
      <c r="CX67" s="636"/>
      <c r="CY67" s="636"/>
      <c r="CZ67" s="636"/>
      <c r="DA67" s="636"/>
      <c r="DB67" s="636"/>
      <c r="DC67" s="636"/>
      <c r="DD67" s="636"/>
      <c r="DE67" s="636"/>
      <c r="DF67" s="636"/>
      <c r="DG67" s="636"/>
      <c r="DH67" s="636"/>
      <c r="DI67" s="636"/>
      <c r="DJ67" s="636"/>
      <c r="DK67" s="636"/>
      <c r="DL67" s="636"/>
      <c r="DM67" s="636"/>
      <c r="DN67" s="636"/>
      <c r="DO67" s="636"/>
      <c r="DP67" s="636"/>
      <c r="DQ67" s="636"/>
      <c r="DR67" s="636"/>
      <c r="DS67" s="636"/>
      <c r="DT67" s="636"/>
      <c r="DU67" s="636"/>
      <c r="DV67" s="636"/>
      <c r="DW67" s="636"/>
      <c r="DX67" s="636"/>
      <c r="DY67" s="636"/>
      <c r="DZ67" s="636"/>
      <c r="EA67" s="636"/>
      <c r="EB67" s="636"/>
      <c r="EC67" s="636"/>
      <c r="ED67" s="636"/>
      <c r="EE67" s="636"/>
      <c r="EF67" s="636"/>
      <c r="EG67" s="636"/>
      <c r="EH67" s="636"/>
      <c r="EI67" s="636"/>
      <c r="EJ67" s="636"/>
      <c r="EK67" s="636"/>
      <c r="EL67" s="636"/>
      <c r="EM67" s="636"/>
      <c r="EN67" s="636"/>
      <c r="EO67" s="636"/>
      <c r="EP67" s="636"/>
      <c r="EQ67" s="636"/>
      <c r="ER67" s="636"/>
      <c r="ES67" s="636"/>
      <c r="ET67" s="636"/>
      <c r="EU67" s="636"/>
      <c r="EV67" s="636"/>
      <c r="EW67" s="636"/>
      <c r="EX67" s="636"/>
      <c r="EY67" s="636"/>
      <c r="EZ67" s="636"/>
      <c r="FA67" s="636"/>
      <c r="FB67" s="636"/>
      <c r="FC67" s="636"/>
      <c r="FD67" s="636"/>
      <c r="FE67" s="636"/>
      <c r="FF67" s="636"/>
      <c r="FG67" s="636"/>
      <c r="FH67" s="636"/>
      <c r="FI67" s="636"/>
      <c r="FJ67" s="636"/>
      <c r="FK67" s="636"/>
      <c r="FL67" s="636"/>
      <c r="FM67" s="636"/>
      <c r="FN67" s="636"/>
      <c r="FO67" s="636"/>
      <c r="FP67" s="636"/>
      <c r="FQ67" s="636"/>
      <c r="FR67" s="636"/>
      <c r="FS67" s="636"/>
      <c r="FT67" s="636"/>
      <c r="FU67" s="636"/>
      <c r="FV67" s="636"/>
      <c r="FW67" s="636"/>
      <c r="FX67" s="636"/>
      <c r="FY67" s="636"/>
      <c r="FZ67" s="636"/>
      <c r="GA67" s="636"/>
      <c r="GB67" s="636"/>
      <c r="GC67" s="636"/>
      <c r="GD67" s="636"/>
      <c r="GE67" s="636"/>
      <c r="GF67" s="636"/>
      <c r="GG67" s="636"/>
      <c r="GH67" s="636"/>
      <c r="GI67" s="636"/>
      <c r="GJ67" s="636"/>
      <c r="GK67" s="636"/>
      <c r="GL67" s="636"/>
      <c r="GM67" s="636"/>
      <c r="GN67" s="636"/>
      <c r="GO67" s="636"/>
      <c r="GP67" s="636"/>
      <c r="GQ67" s="636"/>
      <c r="GR67" s="636"/>
      <c r="GS67" s="636"/>
      <c r="GT67" s="636"/>
      <c r="GU67" s="636"/>
      <c r="GV67" s="636"/>
      <c r="GW67" s="636"/>
      <c r="GX67" s="636"/>
      <c r="GY67" s="636"/>
      <c r="GZ67" s="636"/>
      <c r="HA67" s="636"/>
      <c r="HB67" s="636"/>
      <c r="HC67" s="636"/>
      <c r="HD67" s="636"/>
      <c r="HE67" s="636"/>
      <c r="HF67" s="636"/>
      <c r="HG67" s="636"/>
      <c r="HH67" s="636"/>
      <c r="HI67" s="636"/>
      <c r="HJ67" s="636"/>
      <c r="HK67" s="636"/>
      <c r="HL67" s="636"/>
      <c r="HM67" s="636"/>
      <c r="HN67" s="636"/>
      <c r="HO67" s="636"/>
      <c r="HP67" s="636"/>
      <c r="HQ67" s="636"/>
      <c r="HR67" s="636"/>
      <c r="HS67" s="636"/>
      <c r="HT67" s="636"/>
      <c r="HU67" s="636"/>
      <c r="HV67" s="636"/>
      <c r="HW67" s="636"/>
      <c r="HX67" s="636"/>
      <c r="HY67" s="636"/>
      <c r="HZ67" s="636"/>
      <c r="IA67" s="636"/>
      <c r="IB67" s="636"/>
      <c r="IC67" s="636"/>
      <c r="ID67" s="636"/>
      <c r="IE67" s="636"/>
      <c r="IF67" s="636"/>
      <c r="IG67" s="636"/>
      <c r="IH67" s="636"/>
      <c r="II67" s="636"/>
      <c r="IJ67" s="636"/>
      <c r="IK67" s="636"/>
      <c r="IL67" s="636"/>
      <c r="IM67" s="636"/>
      <c r="IN67" s="636"/>
      <c r="IO67" s="636"/>
      <c r="IP67" s="636"/>
      <c r="IQ67" s="636"/>
      <c r="IR67" s="636"/>
      <c r="IS67" s="636"/>
      <c r="IT67" s="636"/>
      <c r="IU67" s="636"/>
      <c r="IV67" s="636"/>
      <c r="IW67" s="636"/>
      <c r="IX67" s="636"/>
      <c r="IY67" s="636"/>
      <c r="IZ67" s="636"/>
      <c r="JA67" s="636"/>
      <c r="JB67" s="636"/>
      <c r="JC67" s="636"/>
      <c r="JD67" s="636"/>
      <c r="JE67" s="636"/>
      <c r="JF67" s="636"/>
      <c r="JG67" s="636"/>
      <c r="JH67" s="636"/>
      <c r="JI67" s="636"/>
      <c r="JJ67" s="636"/>
      <c r="JK67" s="636"/>
      <c r="JL67" s="636"/>
      <c r="JM67" s="636"/>
      <c r="JN67" s="636"/>
      <c r="JO67" s="636"/>
      <c r="JP67" s="636"/>
      <c r="JQ67" s="636"/>
      <c r="JR67" s="636"/>
      <c r="JS67" s="636"/>
      <c r="JT67" s="636"/>
      <c r="JU67" s="636"/>
      <c r="JV67" s="636"/>
      <c r="JW67" s="636"/>
      <c r="JX67" s="636"/>
      <c r="JY67" s="636"/>
      <c r="JZ67" s="636"/>
      <c r="KA67" s="636"/>
      <c r="KB67" s="636"/>
      <c r="KC67" s="636"/>
      <c r="KD67" s="636"/>
      <c r="KE67" s="636"/>
      <c r="KF67" s="636"/>
      <c r="KG67" s="636"/>
      <c r="KH67" s="636"/>
      <c r="KI67" s="636"/>
      <c r="KJ67" s="636"/>
      <c r="KK67" s="636"/>
    </row>
    <row r="68" spans="1:297" ht="16.5">
      <c r="A68" s="629"/>
      <c r="B68" s="634"/>
      <c r="C68" s="156"/>
      <c r="D68" s="415"/>
      <c r="E68" s="415"/>
      <c r="F68" s="636"/>
      <c r="G68" s="636"/>
      <c r="H68" s="636"/>
      <c r="I68" s="636"/>
      <c r="J68" s="636"/>
      <c r="K68" s="636"/>
      <c r="L68" s="636"/>
      <c r="M68" s="636"/>
      <c r="N68" s="636"/>
      <c r="O68" s="636"/>
      <c r="P68" s="636"/>
      <c r="Q68" s="636"/>
      <c r="R68" s="636"/>
      <c r="S68" s="636"/>
      <c r="T68" s="636"/>
      <c r="U68" s="636"/>
      <c r="V68" s="636"/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636"/>
      <c r="AI68" s="636"/>
      <c r="AJ68" s="636"/>
      <c r="AK68" s="636"/>
      <c r="AL68" s="636"/>
      <c r="AM68" s="636"/>
      <c r="AN68" s="636"/>
      <c r="AO68" s="636"/>
      <c r="AP68" s="636"/>
      <c r="AQ68" s="636"/>
      <c r="AR68" s="636"/>
      <c r="AS68" s="636"/>
      <c r="AT68" s="636"/>
      <c r="AU68" s="636"/>
      <c r="AV68" s="636"/>
      <c r="AW68" s="636"/>
      <c r="AX68" s="636"/>
      <c r="AY68" s="636"/>
      <c r="AZ68" s="636"/>
      <c r="BA68" s="636"/>
      <c r="BB68" s="636"/>
      <c r="BC68" s="636"/>
      <c r="BD68" s="636"/>
      <c r="BE68" s="636"/>
      <c r="BF68" s="636"/>
      <c r="BG68" s="636"/>
      <c r="BH68" s="636"/>
      <c r="BI68" s="636"/>
      <c r="BJ68" s="636"/>
      <c r="BK68" s="636"/>
      <c r="BL68" s="636"/>
      <c r="BM68" s="636"/>
      <c r="BN68" s="636"/>
      <c r="BO68" s="636"/>
      <c r="BP68" s="636"/>
      <c r="BQ68" s="636"/>
      <c r="BR68" s="636"/>
      <c r="BS68" s="636"/>
      <c r="BT68" s="636"/>
      <c r="BU68" s="636"/>
      <c r="BV68" s="636"/>
      <c r="BW68" s="636"/>
      <c r="BX68" s="636"/>
      <c r="BY68" s="636"/>
      <c r="BZ68" s="636"/>
      <c r="CA68" s="636"/>
      <c r="CB68" s="636"/>
      <c r="CC68" s="636"/>
      <c r="CD68" s="636"/>
      <c r="CE68" s="636"/>
      <c r="CF68" s="636"/>
      <c r="CG68" s="636"/>
      <c r="CH68" s="636"/>
      <c r="CI68" s="636"/>
      <c r="CJ68" s="636"/>
      <c r="CK68" s="636"/>
      <c r="CL68" s="636"/>
      <c r="CM68" s="636"/>
      <c r="CN68" s="636"/>
      <c r="CO68" s="636"/>
      <c r="CP68" s="636"/>
      <c r="CQ68" s="636"/>
      <c r="CR68" s="636"/>
      <c r="CS68" s="636"/>
      <c r="CT68" s="636"/>
      <c r="CU68" s="636"/>
      <c r="CV68" s="636"/>
      <c r="CW68" s="636"/>
      <c r="CX68" s="636"/>
      <c r="CY68" s="636"/>
      <c r="CZ68" s="636"/>
      <c r="DA68" s="636"/>
      <c r="DB68" s="636"/>
      <c r="DC68" s="636"/>
      <c r="DD68" s="636"/>
      <c r="DE68" s="636"/>
      <c r="DF68" s="636"/>
      <c r="DG68" s="636"/>
      <c r="DH68" s="636"/>
      <c r="DI68" s="636"/>
      <c r="DJ68" s="636"/>
      <c r="DK68" s="636"/>
      <c r="DL68" s="636"/>
      <c r="DM68" s="636"/>
      <c r="DN68" s="636"/>
      <c r="DO68" s="636"/>
      <c r="DP68" s="636"/>
      <c r="DQ68" s="636"/>
      <c r="DR68" s="636"/>
      <c r="DS68" s="636"/>
      <c r="DT68" s="636"/>
      <c r="DU68" s="636"/>
      <c r="DV68" s="636"/>
      <c r="DW68" s="636"/>
      <c r="DX68" s="636"/>
      <c r="DY68" s="636"/>
      <c r="DZ68" s="636"/>
      <c r="EA68" s="636"/>
      <c r="EB68" s="636"/>
      <c r="EC68" s="636"/>
      <c r="ED68" s="636"/>
      <c r="EE68" s="636"/>
      <c r="EF68" s="636"/>
      <c r="EG68" s="636"/>
      <c r="EH68" s="636"/>
      <c r="EI68" s="636"/>
      <c r="EJ68" s="636"/>
      <c r="EK68" s="636"/>
      <c r="EL68" s="636"/>
      <c r="EM68" s="636"/>
      <c r="EN68" s="636"/>
      <c r="EO68" s="636"/>
      <c r="EP68" s="636"/>
      <c r="EQ68" s="636"/>
      <c r="ER68" s="636"/>
      <c r="ES68" s="636"/>
      <c r="ET68" s="636"/>
      <c r="EU68" s="636"/>
      <c r="EV68" s="636"/>
      <c r="EW68" s="636"/>
      <c r="EX68" s="636"/>
      <c r="EY68" s="636"/>
      <c r="EZ68" s="636"/>
      <c r="FA68" s="636"/>
      <c r="FB68" s="636"/>
      <c r="FC68" s="636"/>
      <c r="FD68" s="636"/>
      <c r="FE68" s="636"/>
      <c r="FF68" s="636"/>
      <c r="FG68" s="636"/>
      <c r="FH68" s="636"/>
      <c r="FI68" s="636"/>
      <c r="FJ68" s="636"/>
      <c r="FK68" s="636"/>
      <c r="FL68" s="636"/>
      <c r="FM68" s="636"/>
      <c r="FN68" s="636"/>
      <c r="FO68" s="636"/>
      <c r="FP68" s="636"/>
      <c r="FQ68" s="636"/>
      <c r="FR68" s="636"/>
      <c r="FS68" s="636"/>
      <c r="FT68" s="636"/>
      <c r="FU68" s="636"/>
      <c r="FV68" s="636"/>
      <c r="FW68" s="636"/>
      <c r="FX68" s="636"/>
      <c r="FY68" s="636"/>
      <c r="FZ68" s="636"/>
      <c r="GA68" s="636"/>
      <c r="GB68" s="636"/>
      <c r="GC68" s="636"/>
      <c r="GD68" s="636"/>
      <c r="GE68" s="636"/>
      <c r="GF68" s="636"/>
      <c r="GG68" s="636"/>
      <c r="GH68" s="636"/>
      <c r="GI68" s="636"/>
      <c r="GJ68" s="636"/>
      <c r="GK68" s="636"/>
      <c r="GL68" s="636"/>
      <c r="GM68" s="636"/>
      <c r="GN68" s="636"/>
      <c r="GO68" s="636"/>
      <c r="GP68" s="636"/>
      <c r="GQ68" s="636"/>
      <c r="GR68" s="636"/>
      <c r="GS68" s="636"/>
      <c r="GT68" s="636"/>
      <c r="GU68" s="636"/>
      <c r="GV68" s="636"/>
      <c r="GW68" s="636"/>
      <c r="GX68" s="636"/>
      <c r="GY68" s="636"/>
      <c r="GZ68" s="636"/>
      <c r="HA68" s="636"/>
      <c r="HB68" s="636"/>
      <c r="HC68" s="636"/>
      <c r="HD68" s="636"/>
      <c r="HE68" s="636"/>
      <c r="HF68" s="636"/>
      <c r="HG68" s="636"/>
      <c r="HH68" s="636"/>
      <c r="HI68" s="636"/>
      <c r="HJ68" s="636"/>
      <c r="HK68" s="636"/>
      <c r="HL68" s="636"/>
      <c r="HM68" s="636"/>
      <c r="HN68" s="636"/>
      <c r="HO68" s="636"/>
      <c r="HP68" s="636"/>
      <c r="HQ68" s="636"/>
      <c r="HR68" s="636"/>
      <c r="HS68" s="636"/>
      <c r="HT68" s="636"/>
      <c r="HU68" s="636"/>
      <c r="HV68" s="636"/>
      <c r="HW68" s="636"/>
      <c r="HX68" s="636"/>
      <c r="HY68" s="636"/>
      <c r="HZ68" s="636"/>
      <c r="IA68" s="636"/>
      <c r="IB68" s="636"/>
      <c r="IC68" s="636"/>
      <c r="ID68" s="636"/>
      <c r="IE68" s="636"/>
      <c r="IF68" s="636"/>
      <c r="IG68" s="636"/>
      <c r="IH68" s="636"/>
      <c r="II68" s="636"/>
      <c r="IJ68" s="636"/>
      <c r="IK68" s="636"/>
      <c r="IL68" s="636"/>
      <c r="IM68" s="636"/>
      <c r="IN68" s="636"/>
      <c r="IO68" s="636"/>
      <c r="IP68" s="636"/>
      <c r="IQ68" s="636"/>
      <c r="IR68" s="636"/>
      <c r="IS68" s="636"/>
      <c r="IT68" s="636"/>
      <c r="IU68" s="636"/>
      <c r="IV68" s="636"/>
      <c r="IW68" s="636"/>
      <c r="IX68" s="636"/>
      <c r="IY68" s="636"/>
      <c r="IZ68" s="636"/>
      <c r="JA68" s="636"/>
      <c r="JB68" s="636"/>
      <c r="JC68" s="636"/>
      <c r="JD68" s="636"/>
      <c r="JE68" s="636"/>
      <c r="JF68" s="636"/>
      <c r="JG68" s="636"/>
      <c r="JH68" s="636"/>
      <c r="JI68" s="636"/>
      <c r="JJ68" s="636"/>
      <c r="JK68" s="636"/>
      <c r="JL68" s="636"/>
      <c r="JM68" s="636"/>
      <c r="JN68" s="636"/>
      <c r="JO68" s="636"/>
      <c r="JP68" s="636"/>
      <c r="JQ68" s="636"/>
      <c r="JR68" s="636"/>
      <c r="JS68" s="636"/>
      <c r="JT68" s="636"/>
      <c r="JU68" s="636"/>
      <c r="JV68" s="636"/>
      <c r="JW68" s="636"/>
      <c r="JX68" s="636"/>
      <c r="JY68" s="636"/>
      <c r="JZ68" s="636"/>
      <c r="KA68" s="636"/>
      <c r="KB68" s="636"/>
      <c r="KC68" s="636"/>
      <c r="KD68" s="636"/>
      <c r="KE68" s="636"/>
      <c r="KF68" s="636"/>
      <c r="KG68" s="636"/>
      <c r="KH68" s="636"/>
      <c r="KI68" s="636"/>
      <c r="KJ68" s="636"/>
      <c r="KK68" s="636"/>
    </row>
    <row r="69" spans="1:297" ht="16.5">
      <c r="A69" s="629"/>
      <c r="B69" s="634"/>
      <c r="C69" s="156"/>
      <c r="D69" s="415"/>
      <c r="E69" s="415"/>
      <c r="F69" s="636"/>
      <c r="G69" s="636"/>
      <c r="H69" s="636"/>
      <c r="I69" s="636"/>
      <c r="J69" s="636"/>
      <c r="K69" s="636"/>
      <c r="L69" s="636"/>
      <c r="M69" s="636"/>
      <c r="N69" s="636"/>
      <c r="O69" s="636"/>
      <c r="P69" s="636"/>
      <c r="Q69" s="636"/>
      <c r="R69" s="636"/>
      <c r="S69" s="636"/>
      <c r="T69" s="636"/>
      <c r="U69" s="636"/>
      <c r="V69" s="636"/>
      <c r="W69" s="636"/>
      <c r="X69" s="636"/>
      <c r="Y69" s="636"/>
      <c r="Z69" s="636"/>
      <c r="AA69" s="636"/>
      <c r="AB69" s="636"/>
      <c r="AC69" s="636"/>
      <c r="AD69" s="636"/>
      <c r="AE69" s="636"/>
      <c r="AF69" s="636"/>
      <c r="AG69" s="636"/>
      <c r="AH69" s="636"/>
      <c r="AI69" s="636"/>
      <c r="AJ69" s="636"/>
      <c r="AK69" s="636"/>
      <c r="AL69" s="636"/>
      <c r="AM69" s="636"/>
      <c r="AN69" s="636"/>
      <c r="AO69" s="636"/>
      <c r="AP69" s="636"/>
      <c r="AQ69" s="636"/>
      <c r="AR69" s="636"/>
      <c r="AS69" s="636"/>
      <c r="AT69" s="636"/>
      <c r="AU69" s="636"/>
      <c r="AV69" s="636"/>
      <c r="AW69" s="636"/>
      <c r="AX69" s="636"/>
      <c r="AY69" s="636"/>
      <c r="AZ69" s="636"/>
      <c r="BA69" s="636"/>
      <c r="BB69" s="636"/>
      <c r="BC69" s="636"/>
      <c r="BD69" s="636"/>
      <c r="BE69" s="636"/>
      <c r="BF69" s="636"/>
      <c r="BG69" s="636"/>
      <c r="BH69" s="636"/>
      <c r="BI69" s="636"/>
      <c r="BJ69" s="636"/>
      <c r="BK69" s="636"/>
      <c r="BL69" s="636"/>
      <c r="BM69" s="636"/>
      <c r="BN69" s="636"/>
      <c r="BO69" s="636"/>
      <c r="BP69" s="636"/>
      <c r="BQ69" s="636"/>
      <c r="BR69" s="636"/>
      <c r="BS69" s="636"/>
      <c r="BT69" s="636"/>
      <c r="BU69" s="636"/>
      <c r="BV69" s="636"/>
      <c r="BW69" s="636"/>
      <c r="BX69" s="636"/>
      <c r="BY69" s="636"/>
      <c r="BZ69" s="636"/>
      <c r="CA69" s="636"/>
      <c r="CB69" s="636"/>
      <c r="CC69" s="636"/>
      <c r="CD69" s="636"/>
      <c r="CE69" s="636"/>
      <c r="CF69" s="636"/>
      <c r="CG69" s="636"/>
      <c r="CH69" s="636"/>
      <c r="CI69" s="636"/>
      <c r="CJ69" s="636"/>
      <c r="CK69" s="636"/>
      <c r="CL69" s="636"/>
      <c r="CM69" s="636"/>
      <c r="CN69" s="636"/>
      <c r="CO69" s="636"/>
      <c r="CP69" s="636"/>
      <c r="CQ69" s="636"/>
      <c r="CR69" s="636"/>
      <c r="CS69" s="636"/>
      <c r="CT69" s="636"/>
      <c r="CU69" s="636"/>
      <c r="CV69" s="636"/>
      <c r="CW69" s="636"/>
      <c r="CX69" s="636"/>
      <c r="CY69" s="636"/>
      <c r="CZ69" s="636"/>
      <c r="DA69" s="636"/>
      <c r="DB69" s="636"/>
      <c r="DC69" s="636"/>
      <c r="DD69" s="636"/>
      <c r="DE69" s="636"/>
      <c r="DF69" s="636"/>
      <c r="DG69" s="636"/>
      <c r="DH69" s="636"/>
      <c r="DI69" s="636"/>
      <c r="DJ69" s="636"/>
      <c r="DK69" s="636"/>
      <c r="DL69" s="636"/>
      <c r="DM69" s="636"/>
      <c r="DN69" s="636"/>
      <c r="DO69" s="636"/>
      <c r="DP69" s="636"/>
      <c r="DQ69" s="636"/>
      <c r="DR69" s="636"/>
      <c r="DS69" s="636"/>
      <c r="DT69" s="636"/>
      <c r="DU69" s="636"/>
      <c r="DV69" s="636"/>
      <c r="DW69" s="636"/>
      <c r="DX69" s="636"/>
      <c r="DY69" s="636"/>
      <c r="DZ69" s="636"/>
      <c r="EA69" s="636"/>
      <c r="EB69" s="636"/>
      <c r="EC69" s="636"/>
      <c r="ED69" s="636"/>
      <c r="EE69" s="636"/>
      <c r="EF69" s="636"/>
      <c r="EG69" s="636"/>
      <c r="EH69" s="636"/>
      <c r="EI69" s="636"/>
      <c r="EJ69" s="636"/>
      <c r="EK69" s="636"/>
      <c r="EL69" s="636"/>
      <c r="EM69" s="636"/>
      <c r="EN69" s="636"/>
      <c r="EO69" s="636"/>
      <c r="EP69" s="636"/>
      <c r="EQ69" s="636"/>
      <c r="ER69" s="636"/>
      <c r="ES69" s="636"/>
      <c r="ET69" s="636"/>
      <c r="EU69" s="636"/>
      <c r="EV69" s="636"/>
      <c r="EW69" s="636"/>
      <c r="EX69" s="636"/>
      <c r="EY69" s="636"/>
      <c r="EZ69" s="636"/>
      <c r="FA69" s="636"/>
      <c r="FB69" s="636"/>
      <c r="FC69" s="636"/>
      <c r="FD69" s="636"/>
      <c r="FE69" s="636"/>
      <c r="FF69" s="636"/>
      <c r="FG69" s="636"/>
      <c r="FH69" s="636"/>
      <c r="FI69" s="636"/>
      <c r="FJ69" s="636"/>
      <c r="FK69" s="636"/>
      <c r="FL69" s="636"/>
      <c r="FM69" s="636"/>
      <c r="FN69" s="636"/>
      <c r="FO69" s="636"/>
      <c r="FP69" s="636"/>
      <c r="FQ69" s="636"/>
      <c r="FR69" s="636"/>
      <c r="FS69" s="636"/>
      <c r="FT69" s="636"/>
      <c r="FU69" s="636"/>
      <c r="FV69" s="636"/>
      <c r="FW69" s="636"/>
      <c r="FX69" s="636"/>
      <c r="FY69" s="636"/>
      <c r="FZ69" s="636"/>
      <c r="GA69" s="636"/>
      <c r="GB69" s="636"/>
      <c r="GC69" s="636"/>
      <c r="GD69" s="636"/>
      <c r="GE69" s="636"/>
      <c r="GF69" s="636"/>
      <c r="GG69" s="636"/>
      <c r="GH69" s="636"/>
      <c r="GI69" s="636"/>
      <c r="GJ69" s="636"/>
      <c r="GK69" s="636"/>
      <c r="GL69" s="636"/>
      <c r="GM69" s="636"/>
      <c r="GN69" s="636"/>
      <c r="GO69" s="636"/>
      <c r="GP69" s="636"/>
      <c r="GQ69" s="636"/>
      <c r="GR69" s="636"/>
      <c r="GS69" s="636"/>
      <c r="GT69" s="636"/>
      <c r="GU69" s="636"/>
      <c r="GV69" s="636"/>
      <c r="GW69" s="636"/>
      <c r="GX69" s="636"/>
      <c r="GY69" s="636"/>
      <c r="GZ69" s="636"/>
      <c r="HA69" s="636"/>
      <c r="HB69" s="636"/>
      <c r="HC69" s="636"/>
      <c r="HD69" s="636"/>
      <c r="HE69" s="636"/>
      <c r="HF69" s="636"/>
      <c r="HG69" s="636"/>
      <c r="HH69" s="636"/>
      <c r="HI69" s="636"/>
      <c r="HJ69" s="636"/>
      <c r="HK69" s="636"/>
      <c r="HL69" s="636"/>
      <c r="HM69" s="636"/>
      <c r="HN69" s="636"/>
      <c r="HO69" s="636"/>
      <c r="HP69" s="636"/>
      <c r="HQ69" s="636"/>
      <c r="HR69" s="636"/>
      <c r="HS69" s="636"/>
      <c r="HT69" s="636"/>
      <c r="HU69" s="636"/>
      <c r="HV69" s="636"/>
      <c r="HW69" s="636"/>
      <c r="HX69" s="636"/>
      <c r="HY69" s="636"/>
      <c r="HZ69" s="636"/>
      <c r="IA69" s="636"/>
      <c r="IB69" s="636"/>
      <c r="IC69" s="636"/>
      <c r="ID69" s="636"/>
      <c r="IE69" s="636"/>
      <c r="IF69" s="636"/>
      <c r="IG69" s="636"/>
      <c r="IH69" s="636"/>
      <c r="II69" s="636"/>
      <c r="IJ69" s="636"/>
      <c r="IK69" s="636"/>
      <c r="IL69" s="636"/>
      <c r="IM69" s="636"/>
      <c r="IN69" s="636"/>
      <c r="IO69" s="636"/>
      <c r="IP69" s="636"/>
      <c r="IQ69" s="636"/>
      <c r="IR69" s="636"/>
      <c r="IS69" s="636"/>
      <c r="IT69" s="636"/>
      <c r="IU69" s="636"/>
      <c r="IV69" s="636"/>
      <c r="IW69" s="636"/>
      <c r="IX69" s="636"/>
      <c r="IY69" s="636"/>
      <c r="IZ69" s="636"/>
      <c r="JA69" s="636"/>
      <c r="JB69" s="636"/>
      <c r="JC69" s="636"/>
      <c r="JD69" s="636"/>
      <c r="JE69" s="636"/>
      <c r="JF69" s="636"/>
      <c r="JG69" s="636"/>
      <c r="JH69" s="636"/>
      <c r="JI69" s="636"/>
      <c r="JJ69" s="636"/>
      <c r="JK69" s="636"/>
      <c r="JL69" s="636"/>
      <c r="JM69" s="636"/>
      <c r="JN69" s="636"/>
      <c r="JO69" s="636"/>
      <c r="JP69" s="636"/>
      <c r="JQ69" s="636"/>
      <c r="JR69" s="636"/>
      <c r="JS69" s="636"/>
      <c r="JT69" s="636"/>
      <c r="JU69" s="636"/>
      <c r="JV69" s="636"/>
      <c r="JW69" s="636"/>
      <c r="JX69" s="636"/>
      <c r="JY69" s="636"/>
      <c r="JZ69" s="636"/>
      <c r="KA69" s="636"/>
      <c r="KB69" s="636"/>
      <c r="KC69" s="636"/>
      <c r="KD69" s="636"/>
      <c r="KE69" s="636"/>
      <c r="KF69" s="636"/>
      <c r="KG69" s="636"/>
      <c r="KH69" s="636"/>
      <c r="KI69" s="636"/>
      <c r="KJ69" s="636"/>
      <c r="KK69" s="636"/>
    </row>
    <row r="70" spans="1:297" s="683" customFormat="1" ht="32.25">
      <c r="A70" s="680"/>
      <c r="B70" s="519" t="s">
        <v>618</v>
      </c>
      <c r="C70" s="681"/>
      <c r="D70" s="708"/>
      <c r="E70" s="708"/>
      <c r="F70" s="682"/>
      <c r="G70" s="682"/>
      <c r="H70" s="682"/>
      <c r="I70" s="682"/>
      <c r="J70" s="682"/>
      <c r="K70" s="682"/>
      <c r="L70" s="682"/>
      <c r="M70" s="682"/>
      <c r="N70" s="682"/>
      <c r="O70" s="682"/>
      <c r="P70" s="682"/>
      <c r="Q70" s="682"/>
      <c r="R70" s="682"/>
      <c r="S70" s="682"/>
      <c r="T70" s="682"/>
      <c r="U70" s="682"/>
      <c r="V70" s="682"/>
      <c r="W70" s="682"/>
      <c r="X70" s="682"/>
      <c r="Y70" s="682"/>
      <c r="Z70" s="682"/>
      <c r="AA70" s="682"/>
      <c r="AB70" s="682"/>
      <c r="AC70" s="682"/>
      <c r="AD70" s="682"/>
      <c r="AE70" s="682"/>
      <c r="AF70" s="682"/>
      <c r="AG70" s="682"/>
      <c r="AH70" s="682"/>
      <c r="AI70" s="682"/>
      <c r="AJ70" s="682"/>
      <c r="AK70" s="682"/>
      <c r="AL70" s="682"/>
      <c r="AM70" s="682"/>
      <c r="AN70" s="682"/>
      <c r="AO70" s="682"/>
      <c r="AP70" s="682"/>
      <c r="AQ70" s="682"/>
      <c r="AR70" s="682"/>
      <c r="AS70" s="682"/>
      <c r="AT70" s="682"/>
      <c r="AU70" s="682"/>
      <c r="AV70" s="682"/>
      <c r="AW70" s="682"/>
      <c r="AX70" s="682"/>
      <c r="AY70" s="682"/>
      <c r="AZ70" s="682"/>
      <c r="BA70" s="682"/>
      <c r="BB70" s="682"/>
      <c r="BC70" s="682"/>
      <c r="BD70" s="682"/>
      <c r="BE70" s="682"/>
      <c r="BF70" s="682"/>
      <c r="BG70" s="682"/>
      <c r="BH70" s="682"/>
      <c r="BI70" s="682"/>
      <c r="BJ70" s="682"/>
      <c r="BK70" s="682"/>
      <c r="BL70" s="682"/>
      <c r="BM70" s="682"/>
      <c r="BN70" s="682"/>
      <c r="BO70" s="682"/>
      <c r="BP70" s="682"/>
      <c r="BQ70" s="682"/>
      <c r="BR70" s="682"/>
      <c r="BS70" s="682"/>
      <c r="BT70" s="682"/>
      <c r="BU70" s="682"/>
      <c r="BV70" s="682"/>
      <c r="BW70" s="682"/>
      <c r="BX70" s="682"/>
      <c r="BY70" s="682"/>
      <c r="BZ70" s="682"/>
      <c r="CA70" s="682"/>
      <c r="CB70" s="682"/>
      <c r="CC70" s="682"/>
      <c r="CD70" s="682"/>
      <c r="CE70" s="682"/>
      <c r="CF70" s="682"/>
      <c r="CG70" s="682"/>
      <c r="CH70" s="682"/>
      <c r="CI70" s="682"/>
      <c r="CJ70" s="682"/>
      <c r="CK70" s="682"/>
      <c r="CL70" s="682"/>
      <c r="CM70" s="682"/>
      <c r="CN70" s="682"/>
      <c r="CO70" s="682"/>
      <c r="CP70" s="682"/>
      <c r="CQ70" s="682"/>
      <c r="CR70" s="682"/>
      <c r="CS70" s="682"/>
      <c r="CT70" s="682"/>
      <c r="CU70" s="682"/>
      <c r="CV70" s="682"/>
      <c r="CW70" s="682"/>
      <c r="CX70" s="682"/>
      <c r="CY70" s="682"/>
      <c r="CZ70" s="682"/>
      <c r="DA70" s="682"/>
      <c r="DB70" s="682"/>
      <c r="DC70" s="682"/>
      <c r="DD70" s="682"/>
      <c r="DE70" s="682"/>
      <c r="DF70" s="682"/>
      <c r="DG70" s="682"/>
      <c r="DH70" s="682"/>
      <c r="DI70" s="682"/>
      <c r="DJ70" s="682"/>
      <c r="DK70" s="682"/>
      <c r="DL70" s="682"/>
      <c r="DM70" s="682"/>
      <c r="DN70" s="682"/>
      <c r="DO70" s="682"/>
      <c r="DP70" s="682"/>
      <c r="DQ70" s="682"/>
      <c r="DR70" s="682"/>
      <c r="DS70" s="682"/>
      <c r="DT70" s="682"/>
      <c r="DU70" s="682"/>
      <c r="DV70" s="682"/>
      <c r="DW70" s="682"/>
      <c r="DX70" s="682"/>
      <c r="DY70" s="682"/>
      <c r="DZ70" s="682"/>
      <c r="EA70" s="682"/>
      <c r="EB70" s="682"/>
      <c r="EC70" s="682"/>
      <c r="ED70" s="682"/>
      <c r="EE70" s="682"/>
      <c r="EF70" s="682"/>
      <c r="EG70" s="682"/>
      <c r="EH70" s="682"/>
      <c r="EI70" s="682"/>
      <c r="EJ70" s="682"/>
      <c r="EK70" s="682"/>
      <c r="EL70" s="682"/>
      <c r="EM70" s="682"/>
      <c r="EN70" s="682"/>
      <c r="EO70" s="682"/>
      <c r="EP70" s="682"/>
      <c r="EQ70" s="682"/>
      <c r="ER70" s="682"/>
      <c r="ES70" s="682"/>
      <c r="ET70" s="682"/>
      <c r="EU70" s="682"/>
      <c r="EV70" s="682"/>
      <c r="EW70" s="682"/>
      <c r="EX70" s="682"/>
      <c r="EY70" s="682"/>
      <c r="EZ70" s="682"/>
      <c r="FA70" s="682"/>
      <c r="FB70" s="682"/>
      <c r="FC70" s="682"/>
      <c r="FD70" s="682"/>
      <c r="FE70" s="682"/>
      <c r="FF70" s="682"/>
      <c r="FG70" s="682"/>
      <c r="FH70" s="682"/>
      <c r="FI70" s="682"/>
      <c r="FJ70" s="682"/>
      <c r="FK70" s="682"/>
      <c r="FL70" s="682"/>
      <c r="FM70" s="682"/>
      <c r="FN70" s="682"/>
      <c r="FO70" s="682"/>
      <c r="FP70" s="682"/>
      <c r="FQ70" s="682"/>
      <c r="FR70" s="682"/>
      <c r="FS70" s="682"/>
      <c r="FT70" s="682"/>
      <c r="FU70" s="682"/>
      <c r="FV70" s="682"/>
      <c r="FW70" s="682"/>
      <c r="FX70" s="682"/>
      <c r="FY70" s="682"/>
      <c r="FZ70" s="682"/>
      <c r="GA70" s="682"/>
      <c r="GB70" s="682"/>
      <c r="GC70" s="682"/>
      <c r="GD70" s="682"/>
      <c r="GE70" s="682"/>
      <c r="GF70" s="682"/>
      <c r="GG70" s="682"/>
      <c r="GH70" s="682"/>
      <c r="GI70" s="682"/>
      <c r="GJ70" s="682"/>
      <c r="GK70" s="682"/>
      <c r="GL70" s="682"/>
      <c r="GM70" s="682"/>
      <c r="GN70" s="682"/>
      <c r="GO70" s="682"/>
      <c r="GP70" s="682"/>
      <c r="GQ70" s="682"/>
      <c r="GR70" s="682"/>
      <c r="GS70" s="682"/>
      <c r="GT70" s="682"/>
      <c r="GU70" s="682"/>
      <c r="GV70" s="682"/>
      <c r="GW70" s="682"/>
      <c r="GX70" s="682"/>
      <c r="GY70" s="682"/>
      <c r="GZ70" s="682"/>
      <c r="HA70" s="682"/>
      <c r="HB70" s="682"/>
      <c r="HC70" s="682"/>
      <c r="HD70" s="682"/>
      <c r="HE70" s="682"/>
      <c r="HF70" s="682"/>
      <c r="HG70" s="682"/>
      <c r="HH70" s="682"/>
      <c r="HI70" s="682"/>
      <c r="HJ70" s="682"/>
      <c r="HK70" s="682"/>
      <c r="HL70" s="682"/>
      <c r="HM70" s="682"/>
      <c r="HN70" s="682"/>
      <c r="HO70" s="682"/>
      <c r="HP70" s="682"/>
      <c r="HQ70" s="682"/>
      <c r="HR70" s="682"/>
      <c r="HS70" s="682"/>
      <c r="HT70" s="682"/>
      <c r="HU70" s="682"/>
      <c r="HV70" s="682"/>
      <c r="HW70" s="682"/>
      <c r="HX70" s="682"/>
      <c r="HY70" s="682"/>
      <c r="HZ70" s="682"/>
      <c r="IA70" s="682"/>
      <c r="IB70" s="682"/>
      <c r="IC70" s="682"/>
      <c r="ID70" s="682"/>
      <c r="IE70" s="682"/>
      <c r="IF70" s="682"/>
      <c r="IG70" s="682"/>
      <c r="IH70" s="682"/>
      <c r="II70" s="682"/>
      <c r="IJ70" s="682"/>
      <c r="IK70" s="682"/>
      <c r="IL70" s="682"/>
      <c r="IM70" s="682"/>
      <c r="IN70" s="682"/>
      <c r="IO70" s="682"/>
      <c r="IP70" s="682"/>
      <c r="IQ70" s="682"/>
      <c r="IR70" s="682"/>
      <c r="IS70" s="682"/>
      <c r="IT70" s="682"/>
      <c r="IU70" s="682"/>
      <c r="IV70" s="682"/>
      <c r="IW70" s="682"/>
      <c r="IX70" s="682"/>
      <c r="IY70" s="682"/>
      <c r="IZ70" s="682"/>
      <c r="JA70" s="682"/>
      <c r="JB70" s="682"/>
      <c r="JC70" s="682"/>
      <c r="JD70" s="682"/>
      <c r="JE70" s="682"/>
      <c r="JF70" s="682"/>
      <c r="JG70" s="682"/>
      <c r="JH70" s="682"/>
      <c r="JI70" s="682"/>
      <c r="JJ70" s="682"/>
      <c r="JK70" s="682"/>
      <c r="JL70" s="682"/>
      <c r="JM70" s="682"/>
      <c r="JN70" s="682"/>
      <c r="JO70" s="682"/>
      <c r="JP70" s="682"/>
      <c r="JQ70" s="682"/>
      <c r="JR70" s="682"/>
      <c r="JS70" s="682"/>
      <c r="JT70" s="682"/>
      <c r="JU70" s="682"/>
      <c r="JV70" s="682"/>
      <c r="JW70" s="682"/>
      <c r="JX70" s="682"/>
      <c r="JY70" s="682"/>
      <c r="JZ70" s="682"/>
      <c r="KA70" s="682"/>
      <c r="KB70" s="682"/>
      <c r="KC70" s="682"/>
      <c r="KD70" s="682"/>
      <c r="KE70" s="682"/>
      <c r="KF70" s="682"/>
      <c r="KG70" s="682"/>
      <c r="KH70" s="682"/>
      <c r="KI70" s="682"/>
      <c r="KJ70" s="682"/>
      <c r="KK70" s="682"/>
    </row>
    <row r="71" spans="1:297" ht="30.75">
      <c r="A71" s="630"/>
      <c r="B71" s="633" t="s">
        <v>655</v>
      </c>
      <c r="C71" s="156">
        <v>333.74790043096579</v>
      </c>
      <c r="D71" s="415">
        <f t="shared" si="0"/>
        <v>-33.812121212121212</v>
      </c>
      <c r="E71" s="415">
        <f t="shared" si="1"/>
        <v>1180.5259242993989</v>
      </c>
      <c r="F71" s="156">
        <v>364.97642652566645</v>
      </c>
      <c r="G71" s="156">
        <v>85.318257261410793</v>
      </c>
      <c r="H71" s="156">
        <v>236.88339517625232</v>
      </c>
      <c r="I71" s="156">
        <v>225.99188743820508</v>
      </c>
      <c r="J71" s="156">
        <v>282.48806708234787</v>
      </c>
      <c r="K71" s="156">
        <v>55.987897125567322</v>
      </c>
      <c r="L71" s="156">
        <v>140.00311222310367</v>
      </c>
      <c r="M71" s="156">
        <v>12.299689440993788</v>
      </c>
      <c r="N71" s="156">
        <v>282.35868331441543</v>
      </c>
      <c r="O71" s="156">
        <v>330.23397552744984</v>
      </c>
      <c r="P71" s="156">
        <v>192.40851678094552</v>
      </c>
      <c r="Q71" s="156">
        <v>219.2304463102077</v>
      </c>
      <c r="R71" s="156">
        <v>360.76232394366195</v>
      </c>
      <c r="S71" s="156">
        <v>447.83371768418499</v>
      </c>
      <c r="T71" s="156">
        <v>396.63493530499073</v>
      </c>
      <c r="U71" s="156">
        <v>463.75051060487039</v>
      </c>
      <c r="V71" s="156">
        <v>40.254584681769146</v>
      </c>
      <c r="W71" s="156">
        <v>9.9888324873096455</v>
      </c>
      <c r="X71" s="156">
        <v>220.01926363212678</v>
      </c>
      <c r="Y71" s="156">
        <v>356.43424262585938</v>
      </c>
      <c r="Z71" s="156">
        <v>292.72864191119191</v>
      </c>
      <c r="AA71" s="156">
        <v>297.07567323604633</v>
      </c>
      <c r="AB71" s="156">
        <v>8.6369863013698627</v>
      </c>
      <c r="AC71" s="156">
        <v>74.036107253498557</v>
      </c>
      <c r="AD71" s="156">
        <v>158.41804834831035</v>
      </c>
      <c r="AE71" s="156">
        <v>152.00409696142029</v>
      </c>
      <c r="AF71" s="156">
        <v>389.92629287533367</v>
      </c>
      <c r="AG71" s="156">
        <v>478.75415192482956</v>
      </c>
      <c r="AH71" s="156">
        <v>57.310344827586206</v>
      </c>
      <c r="AI71" s="156">
        <v>66.362247800779031</v>
      </c>
      <c r="AJ71" s="156">
        <v>387.25787545787546</v>
      </c>
      <c r="AK71" s="156">
        <v>47.435530085959883</v>
      </c>
      <c r="AL71" s="156">
        <v>65.52447552447552</v>
      </c>
      <c r="AM71" s="156">
        <v>286.64204460887498</v>
      </c>
      <c r="AN71" s="156">
        <v>168.1104561267878</v>
      </c>
      <c r="AO71" s="156">
        <v>115.38861368053425</v>
      </c>
      <c r="AP71" s="156">
        <v>168.61545796174772</v>
      </c>
      <c r="AQ71" s="156">
        <v>291.42198653885379</v>
      </c>
      <c r="AR71" s="156">
        <v>224.27791623906563</v>
      </c>
      <c r="AS71" s="156">
        <v>199.96516169348538</v>
      </c>
      <c r="AT71" s="156">
        <v>162.72195915951465</v>
      </c>
      <c r="AU71" s="156">
        <v>281.63400112639795</v>
      </c>
      <c r="AV71" s="156">
        <v>228.86102236421726</v>
      </c>
      <c r="AW71" s="156">
        <v>219.54761904761904</v>
      </c>
      <c r="AX71" s="156">
        <v>37.536097741577194</v>
      </c>
      <c r="AY71" s="156">
        <v>25.89520624303233</v>
      </c>
      <c r="AZ71" s="156">
        <v>374.49641120629775</v>
      </c>
      <c r="BA71" s="156">
        <v>295.56511891279729</v>
      </c>
      <c r="BB71" s="156">
        <v>175.34355291913832</v>
      </c>
      <c r="BC71" s="156">
        <v>342.36757216697782</v>
      </c>
      <c r="BD71" s="156">
        <v>39.151608910891092</v>
      </c>
      <c r="BE71" s="156">
        <v>316.75065905096659</v>
      </c>
      <c r="BF71" s="156">
        <v>327.62649426689438</v>
      </c>
      <c r="BG71" s="156">
        <v>292.33413461538464</v>
      </c>
      <c r="BH71" s="156">
        <v>9.2529976019184659</v>
      </c>
      <c r="BI71" s="156">
        <v>141.05481142051462</v>
      </c>
      <c r="BJ71" s="156">
        <v>140.30284059680685</v>
      </c>
      <c r="BK71" s="156">
        <v>70.494571773220741</v>
      </c>
      <c r="BL71" s="156">
        <v>201.31062983887841</v>
      </c>
      <c r="BM71" s="156">
        <v>335.52047108019883</v>
      </c>
      <c r="BN71" s="156">
        <v>193.69106180405461</v>
      </c>
      <c r="BO71" s="156">
        <v>62.974121282348399</v>
      </c>
      <c r="BP71" s="156">
        <v>1180.5259242993989</v>
      </c>
      <c r="BQ71" s="156">
        <v>270.17064623910034</v>
      </c>
      <c r="BR71" s="156">
        <v>169.82831138994433</v>
      </c>
      <c r="BS71" s="156">
        <v>270.14302647175032</v>
      </c>
      <c r="BT71" s="156">
        <v>298.15867927552495</v>
      </c>
      <c r="BU71" s="156">
        <v>134.09021922428332</v>
      </c>
      <c r="BV71" s="156">
        <v>313.65007598784194</v>
      </c>
      <c r="BW71" s="156">
        <v>33.106988783433998</v>
      </c>
      <c r="BX71" s="156">
        <v>258.48803317535544</v>
      </c>
      <c r="BY71" s="156">
        <v>302.13070249090401</v>
      </c>
      <c r="BZ71" s="156">
        <v>40.840092165898618</v>
      </c>
      <c r="CA71" s="156">
        <v>214.98791297340856</v>
      </c>
      <c r="CB71" s="156">
        <v>259.57293497363798</v>
      </c>
      <c r="CC71" s="156">
        <v>297.26910299003322</v>
      </c>
      <c r="CD71" s="156">
        <v>657.30010728567254</v>
      </c>
      <c r="CE71" s="156">
        <v>550.73312287518218</v>
      </c>
      <c r="CF71" s="156">
        <v>7.2649874055415617</v>
      </c>
      <c r="CG71" s="156">
        <v>393.54071745180909</v>
      </c>
      <c r="CH71" s="156">
        <v>257.08469226722775</v>
      </c>
      <c r="CI71" s="156">
        <v>337.83415577148088</v>
      </c>
      <c r="CJ71" s="156">
        <v>211.08234315280413</v>
      </c>
      <c r="CK71" s="156">
        <v>301.10254163014901</v>
      </c>
      <c r="CL71" s="156">
        <v>86.712859659424538</v>
      </c>
      <c r="CM71" s="156">
        <v>693.68297587131372</v>
      </c>
      <c r="CN71" s="156">
        <v>261.52201272967454</v>
      </c>
      <c r="CO71" s="156">
        <v>212.80242525611541</v>
      </c>
      <c r="CP71" s="156">
        <v>375.64150943396226</v>
      </c>
      <c r="CQ71" s="156">
        <v>252.71226543377753</v>
      </c>
      <c r="CR71" s="156">
        <v>35.363006923837787</v>
      </c>
      <c r="CS71" s="156">
        <v>259.59823035392924</v>
      </c>
      <c r="CT71" s="156">
        <v>328.604130915707</v>
      </c>
      <c r="CU71" s="156">
        <v>247.91146225232004</v>
      </c>
      <c r="CV71" s="156">
        <v>378.86439983613275</v>
      </c>
      <c r="CW71" s="156">
        <v>178.00066352597705</v>
      </c>
      <c r="CX71" s="156">
        <v>86.710976837865061</v>
      </c>
      <c r="CY71" s="156">
        <v>712.68023787740162</v>
      </c>
      <c r="CZ71" s="156">
        <v>287.49539932284404</v>
      </c>
      <c r="DA71" s="156">
        <v>236.7059551450514</v>
      </c>
      <c r="DB71" s="156">
        <v>442.44404509067147</v>
      </c>
      <c r="DC71" s="156">
        <v>360.75402081362347</v>
      </c>
      <c r="DD71" s="156">
        <v>258.55472404115994</v>
      </c>
      <c r="DE71" s="156">
        <v>324.46319921491659</v>
      </c>
      <c r="DF71" s="156">
        <v>332.98866837489857</v>
      </c>
      <c r="DG71" s="156">
        <v>819.27796101949025</v>
      </c>
      <c r="DH71" s="156">
        <v>210.61141011840689</v>
      </c>
      <c r="DI71" s="156">
        <v>28.761855670103092</v>
      </c>
      <c r="DJ71" s="156">
        <v>255.81735681634848</v>
      </c>
      <c r="DK71" s="156">
        <v>266.51815642458098</v>
      </c>
      <c r="DL71" s="156">
        <v>-33.812121212121212</v>
      </c>
      <c r="DM71" s="156">
        <v>56.728316638162717</v>
      </c>
      <c r="DN71" s="156">
        <v>348.80994521702485</v>
      </c>
      <c r="DO71" s="156">
        <v>234.74388840954848</v>
      </c>
      <c r="DP71" s="156">
        <v>231.13922461152094</v>
      </c>
      <c r="DQ71" s="156">
        <v>309.13949578446807</v>
      </c>
      <c r="DR71" s="156">
        <v>265.96773772204807</v>
      </c>
      <c r="DS71" s="156">
        <v>345.70798443212641</v>
      </c>
      <c r="DT71" s="156">
        <v>286.40812182741115</v>
      </c>
      <c r="DU71" s="156">
        <v>306.72371283538797</v>
      </c>
      <c r="DV71" s="156">
        <v>271.39544778867264</v>
      </c>
      <c r="DW71" s="156">
        <v>29.908192671881434</v>
      </c>
      <c r="DX71" s="156">
        <v>313.24607927003137</v>
      </c>
      <c r="DY71" s="156">
        <v>243.13989829431083</v>
      </c>
      <c r="DZ71" s="156">
        <v>62.676728676728679</v>
      </c>
      <c r="EA71" s="156">
        <v>210.76104449987929</v>
      </c>
      <c r="EB71" s="156">
        <v>159.63805595808716</v>
      </c>
      <c r="EC71" s="156">
        <v>51.679699248120301</v>
      </c>
      <c r="ED71" s="156">
        <v>285.38939197930142</v>
      </c>
      <c r="EE71" s="156">
        <v>200.71392625568566</v>
      </c>
      <c r="EF71" s="156">
        <v>462.23719332679099</v>
      </c>
      <c r="EG71" s="156">
        <v>154.00075547720976</v>
      </c>
      <c r="EH71" s="156">
        <v>147.09159856162145</v>
      </c>
      <c r="EI71" s="156">
        <v>151.2945017630926</v>
      </c>
      <c r="EJ71" s="156">
        <v>274.401268115942</v>
      </c>
      <c r="EK71" s="156">
        <v>15.014064697609001</v>
      </c>
      <c r="EL71" s="156">
        <v>104.74501992031873</v>
      </c>
      <c r="EM71" s="156">
        <v>35.747110808973488</v>
      </c>
      <c r="EN71" s="156">
        <v>234.95204222120239</v>
      </c>
      <c r="EO71" s="156">
        <v>306.52080460524877</v>
      </c>
      <c r="EP71" s="156">
        <v>264.33555286521386</v>
      </c>
      <c r="EQ71" s="156">
        <v>345.58153277931672</v>
      </c>
      <c r="ER71" s="156">
        <v>12.785340314136125</v>
      </c>
      <c r="ES71" s="156">
        <v>58.0523352793995</v>
      </c>
      <c r="ET71" s="156">
        <v>108.19074598677999</v>
      </c>
      <c r="EU71" s="156">
        <v>494.3013085399449</v>
      </c>
      <c r="EV71" s="156">
        <v>22.732824427480917</v>
      </c>
      <c r="EW71" s="156">
        <v>374.87159375602238</v>
      </c>
      <c r="EX71" s="156">
        <v>287.83929591953364</v>
      </c>
      <c r="EY71" s="156">
        <v>111.09619526202441</v>
      </c>
      <c r="EZ71" s="156">
        <v>395.9273670557717</v>
      </c>
      <c r="FA71" s="156">
        <v>269.13040834937686</v>
      </c>
      <c r="FB71" s="156">
        <v>251.21170152628605</v>
      </c>
      <c r="FC71" s="156">
        <v>266.84325264143371</v>
      </c>
      <c r="FD71" s="156">
        <v>35.032796660703639</v>
      </c>
      <c r="FE71" s="156">
        <v>224.80395528804814</v>
      </c>
      <c r="FF71" s="156">
        <v>275.4507581125124</v>
      </c>
      <c r="FG71" s="156">
        <v>228.51531823085222</v>
      </c>
      <c r="FH71" s="156">
        <v>254.41179392915694</v>
      </c>
      <c r="FI71" s="156">
        <v>238.53492609840049</v>
      </c>
      <c r="FJ71" s="156">
        <v>237.09693582578532</v>
      </c>
      <c r="FK71" s="156">
        <v>270.49151371074748</v>
      </c>
      <c r="FL71" s="156">
        <v>429.8649924876583</v>
      </c>
      <c r="FM71" s="156">
        <v>209.06336302895323</v>
      </c>
      <c r="FN71" s="156">
        <v>122.80875954537382</v>
      </c>
      <c r="FO71" s="156">
        <v>360.80102574837764</v>
      </c>
      <c r="FP71" s="156">
        <v>202.63235576001534</v>
      </c>
      <c r="FQ71" s="156">
        <v>99.117331288343564</v>
      </c>
      <c r="FR71" s="156">
        <v>265.50682151313566</v>
      </c>
      <c r="FS71" s="156">
        <v>266.66377314814815</v>
      </c>
      <c r="FT71" s="156">
        <v>335.16501350901217</v>
      </c>
      <c r="FU71" s="156">
        <v>251.31427503736921</v>
      </c>
      <c r="FV71" s="156">
        <v>333.44871223598608</v>
      </c>
      <c r="FW71" s="156">
        <v>280.0545150501672</v>
      </c>
      <c r="FX71" s="156">
        <v>266.52395348837211</v>
      </c>
      <c r="FY71" s="156">
        <v>233.29609490855165</v>
      </c>
      <c r="FZ71" s="156">
        <v>151.88021978021979</v>
      </c>
      <c r="GA71" s="156">
        <v>450.45528141865844</v>
      </c>
      <c r="GB71" s="156">
        <v>325.11880630630628</v>
      </c>
      <c r="GC71" s="156">
        <v>226.59349167539875</v>
      </c>
      <c r="GD71" s="156">
        <v>330.13165829145731</v>
      </c>
      <c r="GE71" s="156">
        <v>534.52242541888029</v>
      </c>
      <c r="GF71" s="156">
        <v>240.51603420630678</v>
      </c>
      <c r="GG71" s="156">
        <v>368.50839653304445</v>
      </c>
      <c r="GH71" s="156">
        <v>179.03763900769889</v>
      </c>
      <c r="GI71" s="156">
        <v>188.99324831207801</v>
      </c>
      <c r="GJ71" s="156">
        <v>549.11185914034183</v>
      </c>
      <c r="GK71" s="156">
        <v>250.56725286597444</v>
      </c>
      <c r="GL71" s="156">
        <v>29.280588591009877</v>
      </c>
      <c r="GM71" s="156">
        <v>489.12995135510772</v>
      </c>
      <c r="GN71" s="156">
        <v>304.81174698795184</v>
      </c>
      <c r="GO71" s="156">
        <v>21.822145725760183</v>
      </c>
      <c r="GP71" s="156">
        <v>415.95550441120059</v>
      </c>
      <c r="GQ71" s="156">
        <v>398.31087420042644</v>
      </c>
      <c r="GR71" s="156">
        <v>56.86768205616373</v>
      </c>
      <c r="GS71" s="156">
        <v>152.14437112577485</v>
      </c>
      <c r="GT71" s="156">
        <v>523.4038978494624</v>
      </c>
      <c r="GU71" s="156">
        <v>271.11037856231388</v>
      </c>
      <c r="GV71" s="156">
        <v>231.12675198049971</v>
      </c>
      <c r="GW71" s="156">
        <v>43.400208441896822</v>
      </c>
      <c r="GX71" s="156">
        <v>261.46938121192687</v>
      </c>
      <c r="GY71" s="156">
        <v>218.35650979902633</v>
      </c>
      <c r="GZ71" s="156">
        <v>307.25813247772385</v>
      </c>
      <c r="HA71" s="156">
        <v>315.97352679139618</v>
      </c>
      <c r="HB71" s="156">
        <v>304.4592431424353</v>
      </c>
      <c r="HC71" s="156">
        <v>319.5372766481824</v>
      </c>
      <c r="HD71" s="156">
        <v>348.70084033613443</v>
      </c>
      <c r="HE71" s="156">
        <v>301.60590741120922</v>
      </c>
      <c r="HF71" s="156">
        <v>452.56183986371377</v>
      </c>
      <c r="HG71" s="156">
        <v>545.46072186836523</v>
      </c>
      <c r="HH71" s="156">
        <v>305.7659574468085</v>
      </c>
      <c r="HI71" s="156">
        <v>307.27386541471049</v>
      </c>
      <c r="HJ71" s="156">
        <v>333.62469015117131</v>
      </c>
      <c r="HK71" s="156">
        <v>252.63026655202063</v>
      </c>
      <c r="HL71" s="156">
        <v>290.45508353367211</v>
      </c>
      <c r="HM71" s="156">
        <v>75.321149376716676</v>
      </c>
      <c r="HN71" s="156">
        <v>75.710819509779654</v>
      </c>
      <c r="HO71" s="156">
        <v>87.348706762231231</v>
      </c>
      <c r="HP71" s="156">
        <v>8.2934609250398719</v>
      </c>
      <c r="HQ71" s="156">
        <v>289.84753661784288</v>
      </c>
      <c r="HR71" s="156">
        <v>329.65771054414091</v>
      </c>
      <c r="HS71" s="156">
        <v>412.70989345509895</v>
      </c>
      <c r="HT71" s="156">
        <v>254.69142913308434</v>
      </c>
      <c r="HU71" s="156">
        <v>80.333558178752114</v>
      </c>
      <c r="HV71" s="156">
        <v>390.35225846925971</v>
      </c>
      <c r="HW71" s="156">
        <v>264.68633184996821</v>
      </c>
      <c r="HX71" s="156">
        <v>577.07261410788385</v>
      </c>
      <c r="HY71" s="156">
        <v>271.85026497125102</v>
      </c>
      <c r="HZ71" s="156">
        <v>376.44883771453402</v>
      </c>
      <c r="IA71" s="156">
        <v>95.365506329113927</v>
      </c>
      <c r="IB71" s="156">
        <v>262.08534554537886</v>
      </c>
      <c r="IC71" s="156">
        <v>185.93300108138607</v>
      </c>
      <c r="ID71" s="156">
        <v>400.84665226781857</v>
      </c>
      <c r="IE71" s="156">
        <v>217.84736703758873</v>
      </c>
      <c r="IF71" s="156">
        <v>26.351827887415077</v>
      </c>
      <c r="IG71" s="156">
        <v>199.81358434846808</v>
      </c>
      <c r="IH71" s="156">
        <v>25.917222222222222</v>
      </c>
      <c r="II71" s="156">
        <v>285.66638984458416</v>
      </c>
      <c r="IJ71" s="156">
        <v>354.4137254901961</v>
      </c>
      <c r="IK71" s="156">
        <v>426.52901325478643</v>
      </c>
      <c r="IL71" s="156">
        <v>456.65057179161374</v>
      </c>
      <c r="IM71" s="156">
        <v>273.50184711565788</v>
      </c>
      <c r="IN71" s="156">
        <v>351.08986731001204</v>
      </c>
      <c r="IO71" s="156">
        <v>206.1581096849475</v>
      </c>
      <c r="IP71" s="156">
        <v>243.46227621483376</v>
      </c>
      <c r="IQ71" s="156">
        <v>325.06121658271985</v>
      </c>
      <c r="IR71" s="156">
        <v>215.79185134674395</v>
      </c>
      <c r="IS71" s="156">
        <v>306.75415147833132</v>
      </c>
      <c r="IT71" s="156">
        <v>-8.1821148825065269</v>
      </c>
      <c r="IU71" s="156">
        <v>275.90976210008205</v>
      </c>
      <c r="IV71" s="156">
        <v>-6.7239952718676124</v>
      </c>
      <c r="IW71" s="156">
        <v>40.983882030178329</v>
      </c>
      <c r="IX71" s="156">
        <v>654.89793988777001</v>
      </c>
      <c r="IY71" s="156">
        <v>75.593659942363118</v>
      </c>
      <c r="IZ71" s="156">
        <v>286.94833687190373</v>
      </c>
      <c r="JA71" s="156">
        <v>242.06906906906906</v>
      </c>
      <c r="JB71" s="156">
        <v>491.46504024144872</v>
      </c>
      <c r="JC71" s="156">
        <v>416.91496963201143</v>
      </c>
      <c r="JD71" s="156">
        <v>73.75606641123882</v>
      </c>
      <c r="JE71" s="156">
        <v>331.06317095281264</v>
      </c>
      <c r="JF71" s="156">
        <v>561.79368961484522</v>
      </c>
      <c r="JG71" s="156">
        <v>312.6593544343466</v>
      </c>
      <c r="JH71" s="156">
        <v>256.91562094331459</v>
      </c>
      <c r="JI71" s="156">
        <v>225.46394316163409</v>
      </c>
      <c r="JJ71" s="156">
        <v>150.46577449623135</v>
      </c>
      <c r="JK71" s="156">
        <v>283.19697948635115</v>
      </c>
      <c r="JL71" s="156">
        <v>243.71266414422436</v>
      </c>
      <c r="JM71" s="156">
        <v>533.93957826439578</v>
      </c>
      <c r="JN71" s="156">
        <v>507.91732629727352</v>
      </c>
      <c r="JO71" s="156">
        <v>100.31856713152858</v>
      </c>
      <c r="JP71" s="156">
        <v>300.70358919209571</v>
      </c>
      <c r="JQ71" s="156">
        <v>222.3377210746591</v>
      </c>
      <c r="JR71" s="156">
        <v>793.92484472932449</v>
      </c>
      <c r="JS71" s="156">
        <v>377.33846596632611</v>
      </c>
      <c r="JT71" s="156">
        <v>179.95871676241802</v>
      </c>
      <c r="JU71" s="156">
        <v>-9.8317008014247556</v>
      </c>
      <c r="JV71" s="156">
        <v>494.83414370610478</v>
      </c>
      <c r="JW71" s="156">
        <v>62.668587896253605</v>
      </c>
      <c r="JX71" s="156">
        <v>465.08256567724328</v>
      </c>
      <c r="JY71" s="156">
        <v>319.00387828162292</v>
      </c>
      <c r="JZ71" s="156">
        <v>219.34105350880239</v>
      </c>
      <c r="KA71" s="156">
        <v>290.47883414295626</v>
      </c>
      <c r="KB71" s="156">
        <v>342.15420023014957</v>
      </c>
      <c r="KC71" s="156">
        <v>304.24690921935712</v>
      </c>
      <c r="KD71" s="156">
        <v>385.49854604200323</v>
      </c>
      <c r="KE71" s="156">
        <v>485.33590982286637</v>
      </c>
      <c r="KF71" s="156">
        <v>145.65600644987907</v>
      </c>
      <c r="KG71" s="156">
        <v>319.06581851226792</v>
      </c>
      <c r="KH71" s="156">
        <v>192.45137075718014</v>
      </c>
      <c r="KI71" s="156">
        <v>57.626082991336069</v>
      </c>
      <c r="KJ71" s="156">
        <v>223.79291187739463</v>
      </c>
      <c r="KK71" s="156">
        <v>260.60512965050731</v>
      </c>
    </row>
    <row r="72" spans="1:297" ht="30.75">
      <c r="A72" s="629"/>
      <c r="B72" s="634" t="s">
        <v>656</v>
      </c>
      <c r="C72" s="675">
        <v>-200.79999971455672</v>
      </c>
      <c r="D72" s="415">
        <f t="shared" si="0"/>
        <v>-200.80043149946061</v>
      </c>
      <c r="E72" s="415">
        <f t="shared" si="1"/>
        <v>-200.79965606190885</v>
      </c>
      <c r="F72" s="675">
        <v>-200.79995593743115</v>
      </c>
      <c r="G72" s="675">
        <v>-200.8</v>
      </c>
      <c r="H72" s="675">
        <v>-200.8</v>
      </c>
      <c r="I72" s="675">
        <v>-200.79997464824439</v>
      </c>
      <c r="J72" s="675">
        <v>-200.80004300150506</v>
      </c>
      <c r="K72" s="675">
        <v>-200.80005042864346</v>
      </c>
      <c r="L72" s="675">
        <v>-200.80002440959296</v>
      </c>
      <c r="M72" s="675">
        <v>-200.7996894409938</v>
      </c>
      <c r="N72" s="675">
        <v>-200.80022701475596</v>
      </c>
      <c r="O72" s="675">
        <v>-200.80000062318692</v>
      </c>
      <c r="P72" s="675">
        <v>-200.79998195597258</v>
      </c>
      <c r="Q72" s="675">
        <v>-200.80004418912947</v>
      </c>
      <c r="R72" s="675">
        <v>-200.80017605633802</v>
      </c>
      <c r="S72" s="675">
        <v>-200.79997572520938</v>
      </c>
      <c r="T72" s="675">
        <v>-200.80006161429452</v>
      </c>
      <c r="U72" s="675">
        <v>-200.8</v>
      </c>
      <c r="V72" s="675">
        <v>-200.80043149946061</v>
      </c>
      <c r="W72" s="675">
        <v>-200.8</v>
      </c>
      <c r="X72" s="675">
        <v>-200.80001035679146</v>
      </c>
      <c r="Y72" s="675">
        <v>-200.79995564426702</v>
      </c>
      <c r="Z72" s="675">
        <v>-200.80005193456245</v>
      </c>
      <c r="AA72" s="675">
        <v>-200.8000601775237</v>
      </c>
      <c r="AB72" s="675">
        <v>-200.80016116035455</v>
      </c>
      <c r="AC72" s="675">
        <v>-200.80002136523876</v>
      </c>
      <c r="AD72" s="675">
        <v>-200.8000253132515</v>
      </c>
      <c r="AE72" s="675">
        <v>-200.79993171730968</v>
      </c>
      <c r="AF72" s="675">
        <v>-200.79999941522007</v>
      </c>
      <c r="AG72" s="675">
        <v>-200.79999920404029</v>
      </c>
      <c r="AH72" s="675">
        <v>-200.79990286546868</v>
      </c>
      <c r="AI72" s="675">
        <v>-200.79999124688169</v>
      </c>
      <c r="AJ72" s="675">
        <v>-200.8</v>
      </c>
      <c r="AK72" s="675">
        <v>-200.79990448901623</v>
      </c>
      <c r="AL72" s="675">
        <v>-200.80019980019981</v>
      </c>
      <c r="AM72" s="675">
        <v>-200.8000042525143</v>
      </c>
      <c r="AN72" s="675">
        <v>-200.79996134518748</v>
      </c>
      <c r="AO72" s="675">
        <v>-200.79999415486679</v>
      </c>
      <c r="AP72" s="675">
        <v>-200.79998878232095</v>
      </c>
      <c r="AQ72" s="675">
        <v>-200.80002039567611</v>
      </c>
      <c r="AR72" s="675">
        <v>-200.79998045252407</v>
      </c>
      <c r="AS72" s="675">
        <v>-200.80003124511796</v>
      </c>
      <c r="AT72" s="675">
        <v>-200.7999408108908</v>
      </c>
      <c r="AU72" s="675">
        <v>-200.79998390860086</v>
      </c>
      <c r="AV72" s="675">
        <v>-200.80009128251939</v>
      </c>
      <c r="AW72" s="675">
        <v>-200.79997231450719</v>
      </c>
      <c r="AX72" s="675">
        <v>-200.8000740466494</v>
      </c>
      <c r="AY72" s="675">
        <v>-200.79988851727981</v>
      </c>
      <c r="AZ72" s="675">
        <v>-200.79995369298447</v>
      </c>
      <c r="BA72" s="675">
        <v>-200.79999191069408</v>
      </c>
      <c r="BB72" s="675">
        <v>-200.8</v>
      </c>
      <c r="BC72" s="675">
        <v>-200.80000253997281</v>
      </c>
      <c r="BD72" s="675">
        <v>-200.79991749174917</v>
      </c>
      <c r="BE72" s="675">
        <v>-200.80008787346222</v>
      </c>
      <c r="BF72" s="675">
        <v>-200.7999512076116</v>
      </c>
      <c r="BG72" s="675">
        <v>-200.8</v>
      </c>
      <c r="BH72" s="675">
        <v>-200.79976019184653</v>
      </c>
      <c r="BI72" s="675">
        <v>-200.79996475149807</v>
      </c>
      <c r="BJ72" s="675">
        <v>-200.79999865946351</v>
      </c>
      <c r="BK72" s="675">
        <v>-200.79975874547648</v>
      </c>
      <c r="BL72" s="675">
        <v>-200.80001046243984</v>
      </c>
      <c r="BM72" s="675">
        <v>-200.8000042670308</v>
      </c>
      <c r="BN72" s="675">
        <v>-200.80000547180651</v>
      </c>
      <c r="BO72" s="675">
        <v>-200.79992275009656</v>
      </c>
      <c r="BP72" s="675">
        <v>-200.79998902094255</v>
      </c>
      <c r="BQ72" s="675">
        <v>-200.80001629859018</v>
      </c>
      <c r="BR72" s="675">
        <v>-200.8000058908427</v>
      </c>
      <c r="BS72" s="675">
        <v>-200.80007902015015</v>
      </c>
      <c r="BT72" s="675">
        <v>-200.7999679435807</v>
      </c>
      <c r="BU72" s="675">
        <v>-200.80016863406408</v>
      </c>
      <c r="BV72" s="675">
        <v>-200.79996200607903</v>
      </c>
      <c r="BW72" s="675">
        <v>-200.79982743744608</v>
      </c>
      <c r="BX72" s="675">
        <v>-200.8</v>
      </c>
      <c r="BY72" s="675">
        <v>-200.79988804925833</v>
      </c>
      <c r="BZ72" s="675">
        <v>-200.8</v>
      </c>
      <c r="CA72" s="675">
        <v>-200.80016116035455</v>
      </c>
      <c r="CB72" s="675">
        <v>-200.79996804601373</v>
      </c>
      <c r="CC72" s="675">
        <v>-200.8</v>
      </c>
      <c r="CD72" s="675">
        <v>-200.79996098702819</v>
      </c>
      <c r="CE72" s="675">
        <v>-200.79990286546868</v>
      </c>
      <c r="CF72" s="675">
        <v>-200.8</v>
      </c>
      <c r="CG72" s="675">
        <v>-200.80002061643128</v>
      </c>
      <c r="CH72" s="675">
        <v>-200.79997369805366</v>
      </c>
      <c r="CI72" s="675">
        <v>-200.8000203489851</v>
      </c>
      <c r="CJ72" s="675">
        <v>-200.8000052000728</v>
      </c>
      <c r="CK72" s="675">
        <v>-200.79995617879052</v>
      </c>
      <c r="CL72" s="675">
        <v>-200.79976512037581</v>
      </c>
      <c r="CM72" s="675">
        <v>-200.80026809651474</v>
      </c>
      <c r="CN72" s="675">
        <v>-200.8</v>
      </c>
      <c r="CO72" s="675">
        <v>-200.80002090738031</v>
      </c>
      <c r="CP72" s="675">
        <v>-200.80005850519234</v>
      </c>
      <c r="CQ72" s="675">
        <v>-200.79997280391623</v>
      </c>
      <c r="CR72" s="675">
        <v>-200.80019782393668</v>
      </c>
      <c r="CS72" s="675">
        <v>-200.79994001199759</v>
      </c>
      <c r="CT72" s="675">
        <v>-200.80000827010153</v>
      </c>
      <c r="CU72" s="675">
        <v>-200.80010032605969</v>
      </c>
      <c r="CV72" s="675">
        <v>-200.80008193363375</v>
      </c>
      <c r="CW72" s="675">
        <v>-200.80001327051954</v>
      </c>
      <c r="CX72" s="675">
        <v>-200.80010070493455</v>
      </c>
      <c r="CY72" s="675">
        <v>-200.80009149130834</v>
      </c>
      <c r="CZ72" s="675">
        <v>-200.8</v>
      </c>
      <c r="DA72" s="675">
        <v>-200.80000255147604</v>
      </c>
      <c r="DB72" s="675">
        <v>-200.8000326743996</v>
      </c>
      <c r="DC72" s="675">
        <v>-200.80006307158624</v>
      </c>
      <c r="DD72" s="675">
        <v>-200.79994654550313</v>
      </c>
      <c r="DE72" s="675">
        <v>-200.79980372914622</v>
      </c>
      <c r="DF72" s="675">
        <v>-200.80000159152038</v>
      </c>
      <c r="DG72" s="675">
        <v>-200.8</v>
      </c>
      <c r="DH72" s="675">
        <v>-200.79998974832128</v>
      </c>
      <c r="DI72" s="675">
        <v>-200.8</v>
      </c>
      <c r="DJ72" s="675">
        <v>-200.80001344447433</v>
      </c>
      <c r="DK72" s="675">
        <v>-200.79996896337678</v>
      </c>
      <c r="DL72" s="675">
        <v>-200.8</v>
      </c>
      <c r="DM72" s="675">
        <v>-200.79990227217201</v>
      </c>
      <c r="DN72" s="675">
        <v>-200.79983143699957</v>
      </c>
      <c r="DO72" s="675">
        <v>-200.79997123957435</v>
      </c>
      <c r="DP72" s="675">
        <v>-200.80003139224613</v>
      </c>
      <c r="DQ72" s="675">
        <v>-200.80000329660368</v>
      </c>
      <c r="DR72" s="675">
        <v>-200.80002612330199</v>
      </c>
      <c r="DS72" s="675">
        <v>-200.79997641231276</v>
      </c>
      <c r="DT72" s="675">
        <v>-200.8</v>
      </c>
      <c r="DU72" s="675">
        <v>-200.79985496736765</v>
      </c>
      <c r="DV72" s="675">
        <v>-200.80000545501656</v>
      </c>
      <c r="DW72" s="675">
        <v>-200.79991766158912</v>
      </c>
      <c r="DX72" s="675">
        <v>-200.79997148560022</v>
      </c>
      <c r="DY72" s="675">
        <v>-200.79997881131476</v>
      </c>
      <c r="DZ72" s="675">
        <v>-200.7999297999298</v>
      </c>
      <c r="EA72" s="675">
        <v>-200.79999195300556</v>
      </c>
      <c r="EB72" s="675">
        <v>-200.80002229405864</v>
      </c>
      <c r="EC72" s="675">
        <v>-200.8</v>
      </c>
      <c r="ED72" s="675">
        <v>-200.79998009752214</v>
      </c>
      <c r="EE72" s="675">
        <v>-200.80000967773154</v>
      </c>
      <c r="EF72" s="675">
        <v>-200.8</v>
      </c>
      <c r="EG72" s="675">
        <v>-200.79996642323513</v>
      </c>
      <c r="EH72" s="675">
        <v>-200.8</v>
      </c>
      <c r="EI72" s="675">
        <v>-200.8000522397806</v>
      </c>
      <c r="EJ72" s="675">
        <v>-200.80002787068005</v>
      </c>
      <c r="EK72" s="675">
        <v>-200.80028129395217</v>
      </c>
      <c r="EL72" s="675">
        <v>-200.79980079681275</v>
      </c>
      <c r="EM72" s="675">
        <v>-200.79996600951733</v>
      </c>
      <c r="EN72" s="675">
        <v>-200.79990821477742</v>
      </c>
      <c r="EO72" s="675">
        <v>-200.80000875522578</v>
      </c>
      <c r="EP72" s="675">
        <v>-200.79997309658327</v>
      </c>
      <c r="EQ72" s="675">
        <v>-200.8</v>
      </c>
      <c r="ER72" s="675">
        <v>-200.8</v>
      </c>
      <c r="ES72" s="675">
        <v>-200.80004170141785</v>
      </c>
      <c r="ET72" s="675">
        <v>-200.79981114258734</v>
      </c>
      <c r="EU72" s="675">
        <v>-200.79993112947659</v>
      </c>
      <c r="EV72" s="675">
        <v>-200.79976512037581</v>
      </c>
      <c r="EW72" s="675">
        <v>-200.8</v>
      </c>
      <c r="EX72" s="675">
        <v>-200.79997714024461</v>
      </c>
      <c r="EY72" s="675">
        <v>-200.7997128499641</v>
      </c>
      <c r="EZ72" s="675">
        <v>-200.79982706441851</v>
      </c>
      <c r="FA72" s="675">
        <v>-200.79997973452225</v>
      </c>
      <c r="FB72" s="675">
        <v>-200.7999811569625</v>
      </c>
      <c r="FC72" s="675">
        <v>-200.80005349739201</v>
      </c>
      <c r="FD72" s="675">
        <v>-200.80023852116875</v>
      </c>
      <c r="FE72" s="675">
        <v>-200.79999044616414</v>
      </c>
      <c r="FF72" s="675">
        <v>-200.80005668130934</v>
      </c>
      <c r="FG72" s="675">
        <v>-200.8</v>
      </c>
      <c r="FH72" s="675">
        <v>-200.79999006408664</v>
      </c>
      <c r="FI72" s="675">
        <v>-200.79995950597288</v>
      </c>
      <c r="FJ72" s="675">
        <v>-200.79996145692812</v>
      </c>
      <c r="FK72" s="675">
        <v>-200.80000552852721</v>
      </c>
      <c r="FL72" s="675">
        <v>-200.79995707233311</v>
      </c>
      <c r="FM72" s="675">
        <v>-200.8</v>
      </c>
      <c r="FN72" s="675">
        <v>-200.79999112058249</v>
      </c>
      <c r="FO72" s="675">
        <v>-200.79997906635964</v>
      </c>
      <c r="FP72" s="675">
        <v>-200.80001277873617</v>
      </c>
      <c r="FQ72" s="675">
        <v>-200.79984662576686</v>
      </c>
      <c r="FR72" s="675">
        <v>-200.79997744954335</v>
      </c>
      <c r="FS72" s="675">
        <v>-200.80005787037038</v>
      </c>
      <c r="FT72" s="675">
        <v>-200.80000185054962</v>
      </c>
      <c r="FU72" s="675">
        <v>-200.80007473841553</v>
      </c>
      <c r="FV72" s="675">
        <v>-200.80001782372338</v>
      </c>
      <c r="FW72" s="675">
        <v>-200.8</v>
      </c>
      <c r="FX72" s="675">
        <v>-200.8</v>
      </c>
      <c r="FY72" s="675">
        <v>-200.79996704564178</v>
      </c>
      <c r="FZ72" s="675">
        <v>-200.8</v>
      </c>
      <c r="GA72" s="675">
        <v>-200.79992289899769</v>
      </c>
      <c r="GB72" s="675">
        <v>-200.80011261261262</v>
      </c>
      <c r="GC72" s="675">
        <v>-200.79997671440213</v>
      </c>
      <c r="GD72" s="675">
        <v>-200.8</v>
      </c>
      <c r="GE72" s="675">
        <v>-200.80001021659174</v>
      </c>
      <c r="GF72" s="675">
        <v>-200.8000178157848</v>
      </c>
      <c r="GG72" s="675">
        <v>-200.80010834236185</v>
      </c>
      <c r="GH72" s="675">
        <v>-200.80001900959985</v>
      </c>
      <c r="GI72" s="675">
        <v>-200.79994998749689</v>
      </c>
      <c r="GJ72" s="675">
        <v>-200.80010357327811</v>
      </c>
      <c r="GK72" s="675">
        <v>-200.8</v>
      </c>
      <c r="GL72" s="675">
        <v>-200.80004031445273</v>
      </c>
      <c r="GM72" s="675">
        <v>-200.79986101459346</v>
      </c>
      <c r="GN72" s="675">
        <v>-200.79997261774369</v>
      </c>
      <c r="GO72" s="675">
        <v>-200.79977051061388</v>
      </c>
      <c r="GP72" s="675">
        <v>-200.80015343306482</v>
      </c>
      <c r="GQ72" s="675">
        <v>-200.8</v>
      </c>
      <c r="GR72" s="675">
        <v>-200.80009519276535</v>
      </c>
      <c r="GS72" s="675">
        <v>-200.80003999200159</v>
      </c>
      <c r="GT72" s="675">
        <v>-200.80006720430109</v>
      </c>
      <c r="GU72" s="675">
        <v>-200.80008507018289</v>
      </c>
      <c r="GV72" s="675">
        <v>-200.80012187690431</v>
      </c>
      <c r="GW72" s="675">
        <v>-200.79989577905158</v>
      </c>
      <c r="GX72" s="675">
        <v>-200.79993587688361</v>
      </c>
      <c r="GY72" s="675">
        <v>-200.80002496567221</v>
      </c>
      <c r="GZ72" s="675">
        <v>-200.8000077314108</v>
      </c>
      <c r="HA72" s="675">
        <v>-200.80000848500276</v>
      </c>
      <c r="HB72" s="675">
        <v>-200.79998445877692</v>
      </c>
      <c r="HC72" s="675">
        <v>-200.80006161429452</v>
      </c>
      <c r="HD72" s="675">
        <v>-200.8</v>
      </c>
      <c r="HE72" s="675">
        <v>-200.79998973516732</v>
      </c>
      <c r="HF72" s="675">
        <v>-200.8</v>
      </c>
      <c r="HG72" s="675">
        <v>-200.7997169143666</v>
      </c>
      <c r="HH72" s="675">
        <v>-200.79986702127658</v>
      </c>
      <c r="HI72" s="675">
        <v>-200.80007824726135</v>
      </c>
      <c r="HJ72" s="675">
        <v>-200.79998603498237</v>
      </c>
      <c r="HK72" s="675">
        <v>-200.79965606190885</v>
      </c>
      <c r="HL72" s="675">
        <v>-200.80000608624206</v>
      </c>
      <c r="HM72" s="675">
        <v>-200.79991548700613</v>
      </c>
      <c r="HN72" s="675">
        <v>-200.79995048279278</v>
      </c>
      <c r="HO72" s="675">
        <v>-200.79993767528825</v>
      </c>
      <c r="HP72" s="675">
        <v>-200.80010632642211</v>
      </c>
      <c r="HQ72" s="675">
        <v>-200.80000739754402</v>
      </c>
      <c r="HR72" s="675">
        <v>-200.79995484307969</v>
      </c>
      <c r="HS72" s="675">
        <v>-200.8</v>
      </c>
      <c r="HT72" s="675">
        <v>-200.8</v>
      </c>
      <c r="HU72" s="675">
        <v>-200.8</v>
      </c>
      <c r="HV72" s="675">
        <v>-200.79987452948558</v>
      </c>
      <c r="HW72" s="675">
        <v>-200.8</v>
      </c>
      <c r="HX72" s="675">
        <v>-200.79979253112035</v>
      </c>
      <c r="HY72" s="675">
        <v>-200.80000300250708</v>
      </c>
      <c r="HZ72" s="675">
        <v>-200.79991310015208</v>
      </c>
      <c r="IA72" s="675">
        <v>-200.79984177215189</v>
      </c>
      <c r="IB72" s="675">
        <v>-200.79995836802664</v>
      </c>
      <c r="IC72" s="675">
        <v>-200.799990596643</v>
      </c>
      <c r="ID72" s="675">
        <v>-200.79985601151907</v>
      </c>
      <c r="IE72" s="675">
        <v>-200.80000876193813</v>
      </c>
      <c r="IF72" s="675">
        <v>-200.8000647039793</v>
      </c>
      <c r="IG72" s="675">
        <v>-200.80004921865387</v>
      </c>
      <c r="IH72" s="675">
        <v>-200.8</v>
      </c>
      <c r="II72" s="675">
        <v>-200.79997627239294</v>
      </c>
      <c r="IJ72" s="675">
        <v>-200.8</v>
      </c>
      <c r="IK72" s="675">
        <v>-200.8</v>
      </c>
      <c r="IL72" s="675">
        <v>-200.80008470986871</v>
      </c>
      <c r="IM72" s="675">
        <v>-200.79994316567206</v>
      </c>
      <c r="IN72" s="675">
        <v>-200.80006031363089</v>
      </c>
      <c r="IO72" s="675">
        <v>-200.79988331388566</v>
      </c>
      <c r="IP72" s="675">
        <v>-200.80003196930946</v>
      </c>
      <c r="IQ72" s="675">
        <v>-200.80007748934523</v>
      </c>
      <c r="IR72" s="675">
        <v>-200.79999147630411</v>
      </c>
      <c r="IS72" s="675">
        <v>-200.79991899554474</v>
      </c>
      <c r="IT72" s="675">
        <v>-200.80004351610097</v>
      </c>
      <c r="IU72" s="675">
        <v>-200.80010937927264</v>
      </c>
      <c r="IV72" s="675">
        <v>-200.80023640661938</v>
      </c>
      <c r="IW72" s="675">
        <v>-200.80006858710561</v>
      </c>
      <c r="IX72" s="675">
        <v>-200.8</v>
      </c>
      <c r="IY72" s="675">
        <v>-200.79971181556195</v>
      </c>
      <c r="IZ72" s="675">
        <v>-200.80007077140834</v>
      </c>
      <c r="JA72" s="675">
        <v>-200.80008580008581</v>
      </c>
      <c r="JB72" s="675">
        <v>-200.80005030181087</v>
      </c>
      <c r="JC72" s="675">
        <v>-200.79992854590924</v>
      </c>
      <c r="JD72" s="675">
        <v>-200.79991485738611</v>
      </c>
      <c r="JE72" s="675">
        <v>-200.79999045756</v>
      </c>
      <c r="JF72" s="675">
        <v>-200.79999805894028</v>
      </c>
      <c r="JG72" s="675">
        <v>-200.80006267627704</v>
      </c>
      <c r="JH72" s="675">
        <v>-200.80008654262224</v>
      </c>
      <c r="JI72" s="675">
        <v>-200.8</v>
      </c>
      <c r="JJ72" s="675">
        <v>-200.80003076449776</v>
      </c>
      <c r="JK72" s="675">
        <v>-200.80003230495882</v>
      </c>
      <c r="JL72" s="675">
        <v>-200.79991097262408</v>
      </c>
      <c r="JM72" s="675">
        <v>-200.80008110300082</v>
      </c>
      <c r="JN72" s="675">
        <v>-200.80035180299032</v>
      </c>
      <c r="JO72" s="675">
        <v>-200.80010937927264</v>
      </c>
      <c r="JP72" s="675">
        <v>-200.79997311466596</v>
      </c>
      <c r="JQ72" s="675">
        <v>-200.79998649925747</v>
      </c>
      <c r="JR72" s="675">
        <v>-200.80000284248376</v>
      </c>
      <c r="JS72" s="675">
        <v>-200.80001918741306</v>
      </c>
      <c r="JT72" s="675">
        <v>-200.79998983171487</v>
      </c>
      <c r="JU72" s="675">
        <v>-200.800089047195</v>
      </c>
      <c r="JV72" s="675">
        <v>-200.80010804970286</v>
      </c>
      <c r="JW72" s="675">
        <v>-200.8000443360674</v>
      </c>
      <c r="JX72" s="675">
        <v>-200.80006823609691</v>
      </c>
      <c r="JY72" s="675">
        <v>-200.80011933174225</v>
      </c>
      <c r="JZ72" s="675">
        <v>-200.79999305531442</v>
      </c>
      <c r="KA72" s="675">
        <v>-200.7999653018737</v>
      </c>
      <c r="KB72" s="675">
        <v>-200.80015343306482</v>
      </c>
      <c r="KC72" s="675">
        <v>-200.8000706464147</v>
      </c>
      <c r="KD72" s="675">
        <v>-200.8</v>
      </c>
      <c r="KE72" s="675">
        <v>-200.8</v>
      </c>
      <c r="KF72" s="675">
        <v>-200.80005374899221</v>
      </c>
      <c r="KG72" s="675">
        <v>-200.80001298195509</v>
      </c>
      <c r="KH72" s="675">
        <v>-200.79999406598623</v>
      </c>
      <c r="KI72" s="675">
        <v>-200.79981760145918</v>
      </c>
      <c r="KJ72" s="675">
        <v>-200.8</v>
      </c>
      <c r="KK72" s="675">
        <v>-200.8</v>
      </c>
    </row>
    <row r="73" spans="1:297" ht="16.5">
      <c r="A73" s="629"/>
      <c r="B73" s="634" t="s">
        <v>657</v>
      </c>
      <c r="C73" s="675">
        <v>-107.84000119886173</v>
      </c>
      <c r="D73" s="415">
        <f t="shared" si="0"/>
        <v>-107.8406015037594</v>
      </c>
      <c r="E73" s="415">
        <f t="shared" si="1"/>
        <v>-107.83956043956044</v>
      </c>
      <c r="F73" s="675">
        <v>-107.84005287508262</v>
      </c>
      <c r="G73" s="675">
        <v>-107.83983402489626</v>
      </c>
      <c r="H73" s="675">
        <v>-107.8399814471243</v>
      </c>
      <c r="I73" s="675">
        <v>-107.84003042210674</v>
      </c>
      <c r="J73" s="675">
        <v>-107.84003440120404</v>
      </c>
      <c r="K73" s="675">
        <v>-107.83988905698436</v>
      </c>
      <c r="L73" s="675">
        <v>-107.8399951180814</v>
      </c>
      <c r="M73" s="675">
        <v>-107.84006211180125</v>
      </c>
      <c r="N73" s="675">
        <v>-107.8399545970488</v>
      </c>
      <c r="O73" s="675">
        <v>-107.83999987536262</v>
      </c>
      <c r="P73" s="675">
        <v>-107.84003969686034</v>
      </c>
      <c r="Q73" s="675">
        <v>-107.84003535130358</v>
      </c>
      <c r="R73" s="675">
        <v>-107.83978873239437</v>
      </c>
      <c r="S73" s="675">
        <v>-107.84002912974876</v>
      </c>
      <c r="T73" s="675">
        <v>-107.83995686999384</v>
      </c>
      <c r="U73" s="675">
        <v>-107.84006284367635</v>
      </c>
      <c r="V73" s="675">
        <v>-107.8403451995685</v>
      </c>
      <c r="W73" s="675">
        <v>-107.83959390862944</v>
      </c>
      <c r="X73" s="675">
        <v>-107.83998757185024</v>
      </c>
      <c r="Y73" s="675">
        <v>-107.84009758261256</v>
      </c>
      <c r="Z73" s="675">
        <v>-107.84004154764996</v>
      </c>
      <c r="AA73" s="675">
        <v>-107.83992778697157</v>
      </c>
      <c r="AB73" s="675">
        <v>-107.84004834810636</v>
      </c>
      <c r="AC73" s="675">
        <v>-107.83997436171349</v>
      </c>
      <c r="AD73" s="675">
        <v>-107.84002025060119</v>
      </c>
      <c r="AE73" s="675">
        <v>-107.83987709115739</v>
      </c>
      <c r="AF73" s="675">
        <v>-107.83999982456602</v>
      </c>
      <c r="AG73" s="675">
        <v>-107.84000015919194</v>
      </c>
      <c r="AH73" s="675">
        <v>-107.84021369596891</v>
      </c>
      <c r="AI73" s="675">
        <v>-107.83999299750536</v>
      </c>
      <c r="AJ73" s="675">
        <v>-107.83997906855049</v>
      </c>
      <c r="AK73" s="675">
        <v>-107.84001910219675</v>
      </c>
      <c r="AL73" s="675">
        <v>-107.84015984015984</v>
      </c>
      <c r="AM73" s="675">
        <v>-107.83999914949715</v>
      </c>
      <c r="AN73" s="675">
        <v>-107.83996907614998</v>
      </c>
      <c r="AO73" s="675">
        <v>-107.84000409159324</v>
      </c>
      <c r="AP73" s="675">
        <v>-107.83997980817769</v>
      </c>
      <c r="AQ73" s="675">
        <v>-107.83999592086478</v>
      </c>
      <c r="AR73" s="675">
        <v>-107.84000390949518</v>
      </c>
      <c r="AS73" s="675">
        <v>-107.84002499609436</v>
      </c>
      <c r="AT73" s="675">
        <v>-107.84004143237644</v>
      </c>
      <c r="AU73" s="675">
        <v>-107.83997103548154</v>
      </c>
      <c r="AV73" s="675">
        <v>-107.84002738475581</v>
      </c>
      <c r="AW73" s="675">
        <v>-107.83997785160575</v>
      </c>
      <c r="AX73" s="675">
        <v>-107.84005923731951</v>
      </c>
      <c r="AY73" s="675">
        <v>-107.84002229654403</v>
      </c>
      <c r="AZ73" s="675">
        <v>-107.8400092614031</v>
      </c>
      <c r="BA73" s="675">
        <v>-107.83999352855525</v>
      </c>
      <c r="BB73" s="675">
        <v>-107.84002497658446</v>
      </c>
      <c r="BC73" s="675">
        <v>-107.8399944120598</v>
      </c>
      <c r="BD73" s="675">
        <v>-107.83993399339934</v>
      </c>
      <c r="BE73" s="675">
        <v>-107.84007029876977</v>
      </c>
      <c r="BF73" s="675">
        <v>-107.83996096608929</v>
      </c>
      <c r="BG73" s="675">
        <v>-107.83990384615385</v>
      </c>
      <c r="BH73" s="675">
        <v>-107.83992805755396</v>
      </c>
      <c r="BI73" s="675">
        <v>-107.83997180119844</v>
      </c>
      <c r="BJ73" s="675">
        <v>-107.8400002681073</v>
      </c>
      <c r="BK73" s="675">
        <v>-107.84016887816647</v>
      </c>
      <c r="BL73" s="675">
        <v>-107.83997698263235</v>
      </c>
      <c r="BM73" s="675">
        <v>-107.84000768065542</v>
      </c>
      <c r="BN73" s="675">
        <v>-107.84000437744521</v>
      </c>
      <c r="BO73" s="675">
        <v>-107.84009269988412</v>
      </c>
      <c r="BP73" s="675">
        <v>-107.84000768534021</v>
      </c>
      <c r="BQ73" s="675">
        <v>-107.84002933746231</v>
      </c>
      <c r="BR73" s="675">
        <v>-107.84000471267414</v>
      </c>
      <c r="BS73" s="675">
        <v>-107.83998419596998</v>
      </c>
      <c r="BT73" s="675">
        <v>-107.84003846770315</v>
      </c>
      <c r="BU73" s="675">
        <v>-107.83979763912311</v>
      </c>
      <c r="BV73" s="675">
        <v>-107.84004559270517</v>
      </c>
      <c r="BW73" s="675">
        <v>-107.84037963761864</v>
      </c>
      <c r="BX73" s="675">
        <v>-107.84004739336493</v>
      </c>
      <c r="BY73" s="675">
        <v>-107.83991043940667</v>
      </c>
      <c r="BZ73" s="675">
        <v>-107.84009216589861</v>
      </c>
      <c r="CA73" s="675">
        <v>-107.83964544721998</v>
      </c>
      <c r="CB73" s="675">
        <v>-107.83999041380412</v>
      </c>
      <c r="CC73" s="675">
        <v>-107.84</v>
      </c>
      <c r="CD73" s="675">
        <v>-107.84004681556618</v>
      </c>
      <c r="CE73" s="675">
        <v>-107.8399708596406</v>
      </c>
      <c r="CF73" s="675">
        <v>-107.83979848866498</v>
      </c>
      <c r="CG73" s="675">
        <v>-107.84001649314504</v>
      </c>
      <c r="CH73" s="675">
        <v>-107.83995265649658</v>
      </c>
      <c r="CI73" s="675">
        <v>-107.84000610469553</v>
      </c>
      <c r="CJ73" s="675">
        <v>-107.83999375991264</v>
      </c>
      <c r="CK73" s="675">
        <v>-107.84005258545136</v>
      </c>
      <c r="CL73" s="675">
        <v>-107.84028185554904</v>
      </c>
      <c r="CM73" s="675">
        <v>-107.83981233243968</v>
      </c>
      <c r="CN73" s="675">
        <v>-107.83999039269845</v>
      </c>
      <c r="CO73" s="675">
        <v>-107.83995400376332</v>
      </c>
      <c r="CP73" s="675">
        <v>-107.83998829896153</v>
      </c>
      <c r="CQ73" s="675">
        <v>-107.83995104704923</v>
      </c>
      <c r="CR73" s="675">
        <v>-107.83976261127596</v>
      </c>
      <c r="CS73" s="675">
        <v>-107.83998200359927</v>
      </c>
      <c r="CT73" s="675">
        <v>-107.83999421092894</v>
      </c>
      <c r="CU73" s="675">
        <v>-107.83997993478806</v>
      </c>
      <c r="CV73" s="675">
        <v>-107.83981974600573</v>
      </c>
      <c r="CW73" s="675">
        <v>-107.84002388693517</v>
      </c>
      <c r="CX73" s="675">
        <v>-107.83987915407855</v>
      </c>
      <c r="CY73" s="675">
        <v>-107.83989021043001</v>
      </c>
      <c r="CZ73" s="675">
        <v>-107.83999203345947</v>
      </c>
      <c r="DA73" s="675">
        <v>-107.83999693822877</v>
      </c>
      <c r="DB73" s="675">
        <v>-107.8400588139193</v>
      </c>
      <c r="DC73" s="675">
        <v>-107.83995584988962</v>
      </c>
      <c r="DD73" s="675">
        <v>-107.8400374181478</v>
      </c>
      <c r="DE73" s="675">
        <v>-107.84003925417076</v>
      </c>
      <c r="DF73" s="675">
        <v>-107.83999649865517</v>
      </c>
      <c r="DG73" s="675">
        <v>-107.83988005997001</v>
      </c>
      <c r="DH73" s="675">
        <v>-107.84002255369317</v>
      </c>
      <c r="DI73" s="675">
        <v>-107.84020618556701</v>
      </c>
      <c r="DJ73" s="675">
        <v>-107.84001075557946</v>
      </c>
      <c r="DK73" s="675">
        <v>-107.84000620732465</v>
      </c>
      <c r="DL73" s="675">
        <v>-107.83982683982684</v>
      </c>
      <c r="DM73" s="675">
        <v>-107.83997068165161</v>
      </c>
      <c r="DN73" s="675">
        <v>-107.83986514959966</v>
      </c>
      <c r="DO73" s="675">
        <v>-107.83994823123382</v>
      </c>
      <c r="DP73" s="675">
        <v>-107.84005650604301</v>
      </c>
      <c r="DQ73" s="675">
        <v>-107.83999934067927</v>
      </c>
      <c r="DR73" s="675">
        <v>-107.8399947753396</v>
      </c>
      <c r="DS73" s="675">
        <v>-107.83995754216299</v>
      </c>
      <c r="DT73" s="675">
        <v>-107.8400451212634</v>
      </c>
      <c r="DU73" s="675">
        <v>-107.84010152284264</v>
      </c>
      <c r="DV73" s="675">
        <v>-107.84000436401325</v>
      </c>
      <c r="DW73" s="675">
        <v>-107.83985179086044</v>
      </c>
      <c r="DX73" s="675">
        <v>-107.84003421727972</v>
      </c>
      <c r="DY73" s="675">
        <v>-107.84002542642229</v>
      </c>
      <c r="DZ73" s="675">
        <v>-107.83994383994384</v>
      </c>
      <c r="EA73" s="675">
        <v>-107.83998551540999</v>
      </c>
      <c r="EB73" s="675">
        <v>-107.84004012930554</v>
      </c>
      <c r="EC73" s="675">
        <v>-107.8406015037594</v>
      </c>
      <c r="ED73" s="675">
        <v>-107.83998407801771</v>
      </c>
      <c r="EE73" s="675">
        <v>-107.83997870899061</v>
      </c>
      <c r="EF73" s="675">
        <v>-107.84003925417076</v>
      </c>
      <c r="EG73" s="675">
        <v>-107.84000671535297</v>
      </c>
      <c r="EH73" s="675">
        <v>-107.84001307616869</v>
      </c>
      <c r="EI73" s="675">
        <v>-107.84001567193418</v>
      </c>
      <c r="EJ73" s="675">
        <v>-107.84002229654403</v>
      </c>
      <c r="EK73" s="675">
        <v>-107.83966244725738</v>
      </c>
      <c r="EL73" s="675">
        <v>-107.84013944223108</v>
      </c>
      <c r="EM73" s="675">
        <v>-107.84007477906187</v>
      </c>
      <c r="EN73" s="675">
        <v>-107.84006424965581</v>
      </c>
      <c r="EO73" s="675">
        <v>-107.83999824895484</v>
      </c>
      <c r="EP73" s="675">
        <v>-107.83999192897498</v>
      </c>
      <c r="EQ73" s="675">
        <v>-107.84007386888273</v>
      </c>
      <c r="ER73" s="675">
        <v>-107.83979057591623</v>
      </c>
      <c r="ES73" s="675">
        <v>-107.83997080900751</v>
      </c>
      <c r="ET73" s="675">
        <v>-107.84041548630783</v>
      </c>
      <c r="EU73" s="675">
        <v>-107.83987603305785</v>
      </c>
      <c r="EV73" s="675">
        <v>-107.84028185554904</v>
      </c>
      <c r="EW73" s="675">
        <v>-107.84000770861438</v>
      </c>
      <c r="EX73" s="675">
        <v>-107.83998171219568</v>
      </c>
      <c r="EY73" s="675">
        <v>-107.83991385498923</v>
      </c>
      <c r="EZ73" s="675">
        <v>-107.84003458711629</v>
      </c>
      <c r="FA73" s="675">
        <v>-107.84000405309556</v>
      </c>
      <c r="FB73" s="675">
        <v>-107.840022611645</v>
      </c>
      <c r="FC73" s="675">
        <v>-107.8400427979136</v>
      </c>
      <c r="FD73" s="675">
        <v>-107.84019081693501</v>
      </c>
      <c r="FE73" s="675">
        <v>-107.8400210184389</v>
      </c>
      <c r="FF73" s="675">
        <v>-107.84001700439281</v>
      </c>
      <c r="FG73" s="675">
        <v>-107.84002157497304</v>
      </c>
      <c r="FH73" s="675">
        <v>-107.83998211535595</v>
      </c>
      <c r="FI73" s="675">
        <v>-107.84004859283256</v>
      </c>
      <c r="FJ73" s="675">
        <v>-107.84004625168626</v>
      </c>
      <c r="FK73" s="675">
        <v>-107.84000442282176</v>
      </c>
      <c r="FL73" s="675">
        <v>-107.84009444086713</v>
      </c>
      <c r="FM73" s="675">
        <v>-107.83997772828508</v>
      </c>
      <c r="FN73" s="675">
        <v>-107.83999289646599</v>
      </c>
      <c r="FO73" s="675">
        <v>-107.83996231944735</v>
      </c>
      <c r="FP73" s="675">
        <v>-107.84001022298895</v>
      </c>
      <c r="FQ73" s="675">
        <v>-107.83972392638037</v>
      </c>
      <c r="FR73" s="675">
        <v>-107.84000451009133</v>
      </c>
      <c r="FS73" s="675">
        <v>-107.83998842592592</v>
      </c>
      <c r="FT73" s="675">
        <v>-107.8400014804397</v>
      </c>
      <c r="FU73" s="675">
        <v>-107.84005979073244</v>
      </c>
      <c r="FV73" s="675">
        <v>-107.84003208270208</v>
      </c>
      <c r="FW73" s="675">
        <v>-107.84013377926422</v>
      </c>
      <c r="FX73" s="675">
        <v>-107.84</v>
      </c>
      <c r="FY73" s="675">
        <v>-107.84000659087164</v>
      </c>
      <c r="FZ73" s="675">
        <v>-107.83956043956044</v>
      </c>
      <c r="GA73" s="675">
        <v>-107.84001542020046</v>
      </c>
      <c r="GB73" s="675">
        <v>-107.84009009009009</v>
      </c>
      <c r="GC73" s="675">
        <v>-107.84002794271743</v>
      </c>
      <c r="GD73" s="675">
        <v>-107.83994974874372</v>
      </c>
      <c r="GE73" s="675">
        <v>-107.84000817327339</v>
      </c>
      <c r="GF73" s="675">
        <v>-107.84001425262782</v>
      </c>
      <c r="GG73" s="675">
        <v>-107.8399241603467</v>
      </c>
      <c r="GH73" s="675">
        <v>-107.83998669328011</v>
      </c>
      <c r="GI73" s="675">
        <v>-107.8399599899975</v>
      </c>
      <c r="GJ73" s="675">
        <v>-107.83997928534438</v>
      </c>
      <c r="GK73" s="675">
        <v>-107.83999759918372</v>
      </c>
      <c r="GL73" s="675">
        <v>-107.83995162265673</v>
      </c>
      <c r="GM73" s="675">
        <v>-107.84016678248784</v>
      </c>
      <c r="GN73" s="675">
        <v>-107.83995071193867</v>
      </c>
      <c r="GO73" s="675">
        <v>-107.83993115318417</v>
      </c>
      <c r="GP73" s="675">
        <v>-107.84004602991945</v>
      </c>
      <c r="GQ73" s="675">
        <v>-107.84008528784648</v>
      </c>
      <c r="GR73" s="675">
        <v>-107.84007615421228</v>
      </c>
      <c r="GS73" s="675">
        <v>-107.84003199360129</v>
      </c>
      <c r="GT73" s="675">
        <v>-107.84005376344086</v>
      </c>
      <c r="GU73" s="675">
        <v>-107.84006805614632</v>
      </c>
      <c r="GV73" s="675">
        <v>-107.83973187081048</v>
      </c>
      <c r="GW73" s="675">
        <v>-107.84002084418968</v>
      </c>
      <c r="GX73" s="675">
        <v>-107.84001282462327</v>
      </c>
      <c r="GY73" s="675">
        <v>-107.83997004119335</v>
      </c>
      <c r="GZ73" s="675">
        <v>-107.83999845371784</v>
      </c>
      <c r="HA73" s="675">
        <v>-107.84001527300497</v>
      </c>
      <c r="HB73" s="675">
        <v>-107.84000310824462</v>
      </c>
      <c r="HC73" s="675">
        <v>-107.84011090573013</v>
      </c>
      <c r="HD73" s="675">
        <v>-107.84005602240896</v>
      </c>
      <c r="HE73" s="675">
        <v>-107.83999692055019</v>
      </c>
      <c r="HF73" s="675">
        <v>-107.83986371379898</v>
      </c>
      <c r="HG73" s="675">
        <v>-107.84005661712668</v>
      </c>
      <c r="HH73" s="675">
        <v>-107.84009308510639</v>
      </c>
      <c r="HI73" s="675">
        <v>-107.83998435054774</v>
      </c>
      <c r="HJ73" s="675">
        <v>-107.83999581049471</v>
      </c>
      <c r="HK73" s="675">
        <v>-107.84006878761822</v>
      </c>
      <c r="HL73" s="675">
        <v>-107.83999269650954</v>
      </c>
      <c r="HM73" s="675">
        <v>-107.84005915909572</v>
      </c>
      <c r="HN73" s="675">
        <v>-107.84005942064867</v>
      </c>
      <c r="HO73" s="675">
        <v>-107.83998130258648</v>
      </c>
      <c r="HP73" s="675">
        <v>-107.83997873471557</v>
      </c>
      <c r="HQ73" s="675">
        <v>-107.83999112294718</v>
      </c>
      <c r="HR73" s="675">
        <v>-107.8400316098442</v>
      </c>
      <c r="HS73" s="675">
        <v>-107.83987823439878</v>
      </c>
      <c r="HT73" s="675">
        <v>-107.84000393159033</v>
      </c>
      <c r="HU73" s="675">
        <v>-107.84013490725127</v>
      </c>
      <c r="HV73" s="675">
        <v>-107.84002509410288</v>
      </c>
      <c r="HW73" s="675">
        <v>-107.83998728544184</v>
      </c>
      <c r="HX73" s="675">
        <v>-107.84024896265561</v>
      </c>
      <c r="HY73" s="675">
        <v>-107.83999639699149</v>
      </c>
      <c r="HZ73" s="675">
        <v>-107.84010427981751</v>
      </c>
      <c r="IA73" s="675">
        <v>-107.84018987341773</v>
      </c>
      <c r="IB73" s="675">
        <v>-107.83992506244796</v>
      </c>
      <c r="IC73" s="675">
        <v>-107.84000188067139</v>
      </c>
      <c r="ID73" s="675">
        <v>-107.84017278617711</v>
      </c>
      <c r="IE73" s="675">
        <v>-107.84000700955052</v>
      </c>
      <c r="IF73" s="675">
        <v>-107.84001941119379</v>
      </c>
      <c r="IG73" s="675">
        <v>-107.84003937492309</v>
      </c>
      <c r="IH73" s="675">
        <v>-107.84</v>
      </c>
      <c r="II73" s="675">
        <v>-107.83995729030727</v>
      </c>
      <c r="IJ73" s="675">
        <v>-107.84005602240896</v>
      </c>
      <c r="IK73" s="675">
        <v>-107.83996072655866</v>
      </c>
      <c r="IL73" s="675">
        <v>-107.83989834815756</v>
      </c>
      <c r="IM73" s="675">
        <v>-107.84001136686558</v>
      </c>
      <c r="IN73" s="675">
        <v>-107.84001809408926</v>
      </c>
      <c r="IO73" s="675">
        <v>-107.84014002333723</v>
      </c>
      <c r="IP73" s="675">
        <v>-107.83999360613811</v>
      </c>
      <c r="IQ73" s="675">
        <v>-107.83998450213096</v>
      </c>
      <c r="IR73" s="675">
        <v>-107.84001022843505</v>
      </c>
      <c r="IS73" s="675">
        <v>-107.84001620089104</v>
      </c>
      <c r="IT73" s="675">
        <v>-107.84007832898172</v>
      </c>
      <c r="IU73" s="675">
        <v>-107.84003281378179</v>
      </c>
      <c r="IV73" s="675">
        <v>-107.83983451536643</v>
      </c>
      <c r="IW73" s="675">
        <v>-107.84002057613169</v>
      </c>
      <c r="IX73" s="675">
        <v>-107.83999923130141</v>
      </c>
      <c r="IY73" s="675">
        <v>-107.84005763688761</v>
      </c>
      <c r="IZ73" s="675">
        <v>-107.84005661712668</v>
      </c>
      <c r="JA73" s="675">
        <v>-107.83998283998284</v>
      </c>
      <c r="JB73" s="675">
        <v>-107.84004024144869</v>
      </c>
      <c r="JC73" s="675">
        <v>-107.8399428367274</v>
      </c>
      <c r="JD73" s="675">
        <v>-107.8399318859089</v>
      </c>
      <c r="JE73" s="675">
        <v>-107.840020993368</v>
      </c>
      <c r="JF73" s="675">
        <v>-107.83999844715223</v>
      </c>
      <c r="JG73" s="675">
        <v>-107.83986211219053</v>
      </c>
      <c r="JH73" s="675">
        <v>-107.83989614885331</v>
      </c>
      <c r="JI73" s="675">
        <v>-107.84</v>
      </c>
      <c r="JJ73" s="675">
        <v>-107.84002461159821</v>
      </c>
      <c r="JK73" s="675">
        <v>-107.84000969148764</v>
      </c>
      <c r="JL73" s="675">
        <v>-107.83997329178723</v>
      </c>
      <c r="JM73" s="675">
        <v>-107.83982157339821</v>
      </c>
      <c r="JN73" s="675">
        <v>-107.83992963940193</v>
      </c>
      <c r="JO73" s="675">
        <v>-107.84003281378179</v>
      </c>
      <c r="JP73" s="675">
        <v>-107.84003226240085</v>
      </c>
      <c r="JQ73" s="675">
        <v>-107.84001620089104</v>
      </c>
      <c r="JR73" s="675">
        <v>-107.83999658901949</v>
      </c>
      <c r="JS73" s="675">
        <v>-107.83997697510434</v>
      </c>
      <c r="JT73" s="675">
        <v>-107.84000203365703</v>
      </c>
      <c r="JU73" s="675">
        <v>-107.84016028495103</v>
      </c>
      <c r="JV73" s="675">
        <v>-107.84008643976229</v>
      </c>
      <c r="JW73" s="675">
        <v>-107.83994679671913</v>
      </c>
      <c r="JX73" s="675">
        <v>-107.83998635278063</v>
      </c>
      <c r="JY73" s="675">
        <v>-107.8400954653938</v>
      </c>
      <c r="JZ73" s="675">
        <v>-107.83999444425153</v>
      </c>
      <c r="KA73" s="675">
        <v>-107.84004163775157</v>
      </c>
      <c r="KB73" s="675">
        <v>-107.84004602991945</v>
      </c>
      <c r="KC73" s="675">
        <v>-107.83998587071706</v>
      </c>
      <c r="KD73" s="675">
        <v>-107.84006462035541</v>
      </c>
      <c r="KE73" s="675">
        <v>-107.83993558776167</v>
      </c>
      <c r="KF73" s="675">
        <v>-107.84009674818597</v>
      </c>
      <c r="KG73" s="675">
        <v>-107.83999740360899</v>
      </c>
      <c r="KH73" s="675">
        <v>-107.83998931877522</v>
      </c>
      <c r="KI73" s="675">
        <v>-107.83994528043776</v>
      </c>
      <c r="KJ73" s="675">
        <v>-107.84003831417624</v>
      </c>
      <c r="KK73" s="675">
        <v>-107.84002254791432</v>
      </c>
    </row>
    <row r="74" spans="1:297" ht="30.75">
      <c r="A74" s="652"/>
      <c r="B74" s="635" t="s">
        <v>658</v>
      </c>
      <c r="C74" s="653">
        <v>25.107899517547356</v>
      </c>
      <c r="D74" s="709">
        <f t="shared" si="0"/>
        <v>-342.45194805194808</v>
      </c>
      <c r="E74" s="709">
        <f t="shared" si="1"/>
        <v>871.88592759311609</v>
      </c>
      <c r="F74" s="653">
        <v>56.336417713152677</v>
      </c>
      <c r="G74" s="653">
        <v>-223.32157676348547</v>
      </c>
      <c r="H74" s="653">
        <v>-71.756586270871992</v>
      </c>
      <c r="I74" s="653">
        <v>-82.648117632146025</v>
      </c>
      <c r="J74" s="653">
        <v>-26.152010320361214</v>
      </c>
      <c r="K74" s="653">
        <v>-252.65204236006051</v>
      </c>
      <c r="L74" s="653">
        <v>-168.63690730457068</v>
      </c>
      <c r="M74" s="653">
        <v>-296.34006211180122</v>
      </c>
      <c r="N74" s="653">
        <v>-26.28149829738933</v>
      </c>
      <c r="O74" s="653">
        <v>21.593975028900292</v>
      </c>
      <c r="P74" s="653">
        <v>-116.23150487188741</v>
      </c>
      <c r="Q74" s="653">
        <v>-89.409633230225367</v>
      </c>
      <c r="R74" s="653">
        <v>52.122359154929576</v>
      </c>
      <c r="S74" s="653">
        <v>139.19371282922685</v>
      </c>
      <c r="T74" s="653">
        <v>87.9949168207024</v>
      </c>
      <c r="U74" s="653">
        <v>155.11044776119402</v>
      </c>
      <c r="V74" s="653">
        <v>-268.38619201725999</v>
      </c>
      <c r="W74" s="653">
        <v>-298.65076142131977</v>
      </c>
      <c r="X74" s="653">
        <v>-88.620734296514939</v>
      </c>
      <c r="Y74" s="653">
        <v>47.794189398979817</v>
      </c>
      <c r="Z74" s="653">
        <v>-15.911451571020514</v>
      </c>
      <c r="AA74" s="653">
        <v>-11.564314728448924</v>
      </c>
      <c r="AB74" s="653">
        <v>-300.00322320709108</v>
      </c>
      <c r="AC74" s="653">
        <v>-234.60388847345368</v>
      </c>
      <c r="AD74" s="653">
        <v>-150.22199721554233</v>
      </c>
      <c r="AE74" s="653">
        <v>-156.63571184704676</v>
      </c>
      <c r="AF74" s="653">
        <v>81.286293635547608</v>
      </c>
      <c r="AG74" s="653">
        <v>170.11415256159734</v>
      </c>
      <c r="AH74" s="653">
        <v>-251.32977173385137</v>
      </c>
      <c r="AI74" s="653">
        <v>-242.27773644360803</v>
      </c>
      <c r="AJ74" s="653">
        <v>78.617896389324954</v>
      </c>
      <c r="AK74" s="653">
        <v>-261.20439350525311</v>
      </c>
      <c r="AL74" s="653">
        <v>-243.11588411588411</v>
      </c>
      <c r="AM74" s="653">
        <v>-21.997958793136441</v>
      </c>
      <c r="AN74" s="653">
        <v>-140.52947429454966</v>
      </c>
      <c r="AO74" s="653">
        <v>-193.2513845659258</v>
      </c>
      <c r="AP74" s="653">
        <v>-140.0245106287509</v>
      </c>
      <c r="AQ74" s="653">
        <v>-17.218029777687132</v>
      </c>
      <c r="AR74" s="653">
        <v>-84.36206812295363</v>
      </c>
      <c r="AS74" s="653">
        <v>-108.67489454772692</v>
      </c>
      <c r="AT74" s="653">
        <v>-145.91802308375259</v>
      </c>
      <c r="AU74" s="653">
        <v>-27.005953817684446</v>
      </c>
      <c r="AV74" s="653">
        <v>-79.779096303057969</v>
      </c>
      <c r="AW74" s="653">
        <v>-89.092331118493902</v>
      </c>
      <c r="AX74" s="653">
        <v>-271.10403554239173</v>
      </c>
      <c r="AY74" s="653">
        <v>-282.74470457079155</v>
      </c>
      <c r="AZ74" s="653">
        <v>65.856448251910166</v>
      </c>
      <c r="BA74" s="653">
        <v>-13.074866526452031</v>
      </c>
      <c r="BB74" s="653">
        <v>-133.29647205744615</v>
      </c>
      <c r="BC74" s="653">
        <v>33.727575214945198</v>
      </c>
      <c r="BD74" s="653">
        <v>-269.48824257425741</v>
      </c>
      <c r="BE74" s="653">
        <v>8.1105008787346229</v>
      </c>
      <c r="BF74" s="653">
        <v>18.986582093193462</v>
      </c>
      <c r="BG74" s="653">
        <v>-16.305769230769229</v>
      </c>
      <c r="BH74" s="653">
        <v>-299.386690647482</v>
      </c>
      <c r="BI74" s="653">
        <v>-167.58512513218187</v>
      </c>
      <c r="BJ74" s="653">
        <v>-168.33715833076397</v>
      </c>
      <c r="BK74" s="653">
        <v>-238.14535585042219</v>
      </c>
      <c r="BL74" s="653">
        <v>-107.32935760619377</v>
      </c>
      <c r="BM74" s="653">
        <v>26.880459132512641</v>
      </c>
      <c r="BN74" s="653">
        <v>-114.94894804519713</v>
      </c>
      <c r="BO74" s="653">
        <v>-245.6658941676323</v>
      </c>
      <c r="BP74" s="653">
        <v>871.88592759311609</v>
      </c>
      <c r="BQ74" s="653">
        <v>-38.469399396952163</v>
      </c>
      <c r="BR74" s="653">
        <v>-138.8116992135725</v>
      </c>
      <c r="BS74" s="653">
        <v>-38.497036744369815</v>
      </c>
      <c r="BT74" s="653">
        <v>-10.481327135758935</v>
      </c>
      <c r="BU74" s="653">
        <v>-174.54974704890387</v>
      </c>
      <c r="BV74" s="653">
        <v>5.0100683890577509</v>
      </c>
      <c r="BW74" s="653">
        <v>-275.5332182916307</v>
      </c>
      <c r="BX74" s="653">
        <v>-50.152014218009477</v>
      </c>
      <c r="BY74" s="653">
        <v>-6.5090959977609852</v>
      </c>
      <c r="BZ74" s="653">
        <v>-267.8</v>
      </c>
      <c r="CA74" s="653">
        <v>-93.651893634166001</v>
      </c>
      <c r="CB74" s="653">
        <v>-49.067023486179899</v>
      </c>
      <c r="CC74" s="653">
        <v>-11.370897009966777</v>
      </c>
      <c r="CD74" s="653">
        <v>348.66009948307811</v>
      </c>
      <c r="CE74" s="653">
        <v>242.09324915007286</v>
      </c>
      <c r="CF74" s="653">
        <v>-301.3748110831234</v>
      </c>
      <c r="CG74" s="653">
        <v>84.900680342232761</v>
      </c>
      <c r="CH74" s="653">
        <v>-51.555234087322461</v>
      </c>
      <c r="CI74" s="653">
        <v>29.194129317800275</v>
      </c>
      <c r="CJ74" s="653">
        <v>-97.557655807181305</v>
      </c>
      <c r="CK74" s="653">
        <v>-7.5374671340929007</v>
      </c>
      <c r="CL74" s="653">
        <v>-221.92718731650029</v>
      </c>
      <c r="CM74" s="653">
        <v>385.04289544235922</v>
      </c>
      <c r="CN74" s="653">
        <v>-47.1179776630239</v>
      </c>
      <c r="CO74" s="653">
        <v>-95.837549655028226</v>
      </c>
      <c r="CP74" s="653">
        <v>67.001462629808401</v>
      </c>
      <c r="CQ74" s="653">
        <v>-55.927658417187928</v>
      </c>
      <c r="CR74" s="653">
        <v>-273.27695351137487</v>
      </c>
      <c r="CS74" s="653">
        <v>-49.041691661667663</v>
      </c>
      <c r="CT74" s="653">
        <v>19.964128434676535</v>
      </c>
      <c r="CU74" s="653">
        <v>-60.728618008527718</v>
      </c>
      <c r="CV74" s="653">
        <v>70.22449815649324</v>
      </c>
      <c r="CW74" s="653">
        <v>-130.63937363147767</v>
      </c>
      <c r="CX74" s="653">
        <v>-221.92900302114805</v>
      </c>
      <c r="CY74" s="653">
        <v>404.04025617566333</v>
      </c>
      <c r="CZ74" s="653">
        <v>-21.144592710615417</v>
      </c>
      <c r="DA74" s="653">
        <v>-71.934044344653387</v>
      </c>
      <c r="DB74" s="653">
        <v>133.80395360235255</v>
      </c>
      <c r="DC74" s="653">
        <v>52.114001892147584</v>
      </c>
      <c r="DD74" s="653">
        <v>-50.085259922490977</v>
      </c>
      <c r="DE74" s="653">
        <v>15.823356231599607</v>
      </c>
      <c r="DF74" s="653">
        <v>24.348670284722996</v>
      </c>
      <c r="DG74" s="653">
        <v>510.63808095952027</v>
      </c>
      <c r="DH74" s="653">
        <v>-98.028602183607561</v>
      </c>
      <c r="DI74" s="653">
        <v>-279.87835051546392</v>
      </c>
      <c r="DJ74" s="653">
        <v>-52.822667383705294</v>
      </c>
      <c r="DK74" s="653">
        <v>-42.121818746120425</v>
      </c>
      <c r="DL74" s="653">
        <v>-342.45194805194808</v>
      </c>
      <c r="DM74" s="653">
        <v>-251.91155631566087</v>
      </c>
      <c r="DN74" s="653">
        <v>40.170248630425618</v>
      </c>
      <c r="DO74" s="653">
        <v>-73.896031061259706</v>
      </c>
      <c r="DP74" s="653">
        <v>-77.500863286768165</v>
      </c>
      <c r="DQ74" s="653">
        <v>0.49949314718511256</v>
      </c>
      <c r="DR74" s="653">
        <v>-42.672283176593524</v>
      </c>
      <c r="DS74" s="653">
        <v>37.068050477650665</v>
      </c>
      <c r="DT74" s="653">
        <v>-22.231923293852226</v>
      </c>
      <c r="DU74" s="653">
        <v>-1.9162436548223349</v>
      </c>
      <c r="DV74" s="653">
        <v>-37.244562030357166</v>
      </c>
      <c r="DW74" s="653">
        <v>-278.73157678056816</v>
      </c>
      <c r="DX74" s="653">
        <v>4.6060735671514115</v>
      </c>
      <c r="DY74" s="653">
        <v>-65.500105943426206</v>
      </c>
      <c r="DZ74" s="653">
        <v>-245.96314496314497</v>
      </c>
      <c r="EA74" s="653">
        <v>-97.878932968536247</v>
      </c>
      <c r="EB74" s="653">
        <v>-149.00200646527699</v>
      </c>
      <c r="EC74" s="653">
        <v>-256.9609022556391</v>
      </c>
      <c r="ED74" s="653">
        <v>-23.25057219623843</v>
      </c>
      <c r="EE74" s="653">
        <v>-107.92606213103649</v>
      </c>
      <c r="EF74" s="653">
        <v>153.59715407262021</v>
      </c>
      <c r="EG74" s="653">
        <v>-154.63921766137832</v>
      </c>
      <c r="EH74" s="653">
        <v>-161.54841451454723</v>
      </c>
      <c r="EI74" s="653">
        <v>-157.34556614862217</v>
      </c>
      <c r="EJ74" s="653">
        <v>-34.238782051282051</v>
      </c>
      <c r="EK74" s="653">
        <v>-293.62587904360055</v>
      </c>
      <c r="EL74" s="653">
        <v>-203.8949203187251</v>
      </c>
      <c r="EM74" s="653">
        <v>-272.8929299796057</v>
      </c>
      <c r="EN74" s="653">
        <v>-73.687930243230838</v>
      </c>
      <c r="EO74" s="653">
        <v>-2.1192023989318622</v>
      </c>
      <c r="EP74" s="653">
        <v>-44.304412160344363</v>
      </c>
      <c r="EQ74" s="653">
        <v>36.94145891043398</v>
      </c>
      <c r="ER74" s="653">
        <v>-295.85445026178013</v>
      </c>
      <c r="ES74" s="653">
        <v>-250.58767723102585</v>
      </c>
      <c r="ET74" s="653">
        <v>-200.44948064211519</v>
      </c>
      <c r="EU74" s="653">
        <v>185.66150137741047</v>
      </c>
      <c r="EV74" s="653">
        <v>-285.90722254844394</v>
      </c>
      <c r="EW74" s="653">
        <v>66.231586047407973</v>
      </c>
      <c r="EX74" s="653">
        <v>-20.800662932906619</v>
      </c>
      <c r="EY74" s="653">
        <v>-197.54343144292892</v>
      </c>
      <c r="EZ74" s="653">
        <v>87.287505404236924</v>
      </c>
      <c r="FA74" s="653">
        <v>-39.509575438240958</v>
      </c>
      <c r="FB74" s="653">
        <v>-57.428302242321465</v>
      </c>
      <c r="FC74" s="653">
        <v>-41.796843653871875</v>
      </c>
      <c r="FD74" s="653">
        <v>-273.60763267740015</v>
      </c>
      <c r="FE74" s="653">
        <v>-83.836056176554891</v>
      </c>
      <c r="FF74" s="653">
        <v>-33.189315573189738</v>
      </c>
      <c r="FG74" s="653">
        <v>-80.124703344120817</v>
      </c>
      <c r="FH74" s="653">
        <v>-54.228178250285659</v>
      </c>
      <c r="FI74" s="653">
        <v>-70.105082000404934</v>
      </c>
      <c r="FJ74" s="653">
        <v>-71.543071882829068</v>
      </c>
      <c r="FK74" s="653">
        <v>-38.148496240601503</v>
      </c>
      <c r="FL74" s="653">
        <v>121.22494097445804</v>
      </c>
      <c r="FM74" s="653">
        <v>-99.576614699331842</v>
      </c>
      <c r="FN74" s="653">
        <v>-185.83122447167466</v>
      </c>
      <c r="FO74" s="653">
        <v>52.161084362570648</v>
      </c>
      <c r="FP74" s="653">
        <v>-106.0076672417098</v>
      </c>
      <c r="FQ74" s="653">
        <v>-209.52223926380367</v>
      </c>
      <c r="FR74" s="653">
        <v>-43.133160446499041</v>
      </c>
      <c r="FS74" s="653">
        <v>-41.976273148148145</v>
      </c>
      <c r="FT74" s="653">
        <v>26.525010178022871</v>
      </c>
      <c r="FU74" s="653">
        <v>-57.325859491778772</v>
      </c>
      <c r="FV74" s="653">
        <v>24.808662329560644</v>
      </c>
      <c r="FW74" s="653">
        <v>-28.585618729096989</v>
      </c>
      <c r="FX74" s="653">
        <v>-42.116046511627907</v>
      </c>
      <c r="FY74" s="653">
        <v>-75.34387872796178</v>
      </c>
      <c r="FZ74" s="653">
        <v>-156.75934065934067</v>
      </c>
      <c r="GA74" s="653">
        <v>141.81534309946031</v>
      </c>
      <c r="GB74" s="653">
        <v>16.478603603603602</v>
      </c>
      <c r="GC74" s="653">
        <v>-82.046512981720809</v>
      </c>
      <c r="GD74" s="653">
        <v>21.491708542713567</v>
      </c>
      <c r="GE74" s="653">
        <v>225.88240702901513</v>
      </c>
      <c r="GF74" s="653">
        <v>-68.123997862105824</v>
      </c>
      <c r="GG74" s="653">
        <v>59.868364030335862</v>
      </c>
      <c r="GH74" s="653">
        <v>-129.60236669518108</v>
      </c>
      <c r="GI74" s="653">
        <v>-119.64666166541636</v>
      </c>
      <c r="GJ74" s="653">
        <v>240.47177628171931</v>
      </c>
      <c r="GK74" s="653">
        <v>-58.072744733209291</v>
      </c>
      <c r="GL74" s="653">
        <v>-279.35940334609955</v>
      </c>
      <c r="GM74" s="653">
        <v>180.48992355802642</v>
      </c>
      <c r="GN74" s="653">
        <v>-3.8281763417305585</v>
      </c>
      <c r="GO74" s="653">
        <v>-286.81755593803786</v>
      </c>
      <c r="GP74" s="653">
        <v>107.31530494821634</v>
      </c>
      <c r="GQ74" s="653">
        <v>89.670788912579951</v>
      </c>
      <c r="GR74" s="653">
        <v>-251.77248929081389</v>
      </c>
      <c r="GS74" s="653">
        <v>-156.49570085982805</v>
      </c>
      <c r="GT74" s="653">
        <v>214.76377688172042</v>
      </c>
      <c r="GU74" s="653">
        <v>-37.529774564015312</v>
      </c>
      <c r="GV74" s="653">
        <v>-77.513101767215119</v>
      </c>
      <c r="GW74" s="653">
        <v>-265.23970818134444</v>
      </c>
      <c r="GX74" s="653">
        <v>-47.170567489579994</v>
      </c>
      <c r="GY74" s="653">
        <v>-90.28348520783922</v>
      </c>
      <c r="GZ74" s="653">
        <v>-1.3818737074047587</v>
      </c>
      <c r="HA74" s="653">
        <v>7.3335030333884861</v>
      </c>
      <c r="HB74" s="653">
        <v>-4.1807444245862149</v>
      </c>
      <c r="HC74" s="653">
        <v>10.897104128157732</v>
      </c>
      <c r="HD74" s="653">
        <v>40.060784313725492</v>
      </c>
      <c r="HE74" s="653">
        <v>-7.0340792445083142</v>
      </c>
      <c r="HF74" s="653">
        <v>143.92197614991483</v>
      </c>
      <c r="HG74" s="653">
        <v>236.82094833687191</v>
      </c>
      <c r="HH74" s="653">
        <v>-2.8740026595744679</v>
      </c>
      <c r="HI74" s="653">
        <v>-1.3661971830985915</v>
      </c>
      <c r="HJ74" s="653">
        <v>24.984708305694237</v>
      </c>
      <c r="HK74" s="653">
        <v>-56.009458297506448</v>
      </c>
      <c r="HL74" s="653">
        <v>-18.184915249079456</v>
      </c>
      <c r="HM74" s="653">
        <v>-233.31882526938517</v>
      </c>
      <c r="HN74" s="653">
        <v>-232.9291903936618</v>
      </c>
      <c r="HO74" s="653">
        <v>-221.2912122156435</v>
      </c>
      <c r="HP74" s="653">
        <v>-300.34662413609783</v>
      </c>
      <c r="HQ74" s="653">
        <v>-18.79246190264832</v>
      </c>
      <c r="HR74" s="653">
        <v>21.01772409121698</v>
      </c>
      <c r="HS74" s="653">
        <v>104.07001522070016</v>
      </c>
      <c r="HT74" s="653">
        <v>-53.948574798505994</v>
      </c>
      <c r="HU74" s="653">
        <v>-228.30657672849915</v>
      </c>
      <c r="HV74" s="653">
        <v>81.712358845671261</v>
      </c>
      <c r="HW74" s="653">
        <v>-43.953655435473614</v>
      </c>
      <c r="HX74" s="653">
        <v>268.43257261410787</v>
      </c>
      <c r="HY74" s="653">
        <v>-36.789734428247584</v>
      </c>
      <c r="HZ74" s="653">
        <v>67.808820334564416</v>
      </c>
      <c r="IA74" s="653">
        <v>-213.27452531645571</v>
      </c>
      <c r="IB74" s="653">
        <v>-46.554537885095755</v>
      </c>
      <c r="IC74" s="653">
        <v>-122.70699139592834</v>
      </c>
      <c r="ID74" s="653">
        <v>92.206623470122395</v>
      </c>
      <c r="IE74" s="653">
        <v>-90.792648733899938</v>
      </c>
      <c r="IF74" s="653">
        <v>-282.28825622775798</v>
      </c>
      <c r="IG74" s="653">
        <v>-108.82650424510889</v>
      </c>
      <c r="IH74" s="653">
        <v>-282.72277777777776</v>
      </c>
      <c r="II74" s="653">
        <v>-22.973543718116026</v>
      </c>
      <c r="IJ74" s="653">
        <v>45.773669467787116</v>
      </c>
      <c r="IK74" s="653">
        <v>117.88905252822778</v>
      </c>
      <c r="IL74" s="653">
        <v>148.01058873358747</v>
      </c>
      <c r="IM74" s="653">
        <v>-35.138107416879798</v>
      </c>
      <c r="IN74" s="653">
        <v>42.449788902291921</v>
      </c>
      <c r="IO74" s="653">
        <v>-102.48191365227538</v>
      </c>
      <c r="IP74" s="653">
        <v>-65.177749360613817</v>
      </c>
      <c r="IQ74" s="653">
        <v>16.421154591243702</v>
      </c>
      <c r="IR74" s="653">
        <v>-92.848150357995223</v>
      </c>
      <c r="IS74" s="653">
        <v>-1.8857837181044959</v>
      </c>
      <c r="IT74" s="653">
        <v>-316.8222367275892</v>
      </c>
      <c r="IU74" s="653">
        <v>-32.730380092972382</v>
      </c>
      <c r="IV74" s="653">
        <v>-315.36406619385343</v>
      </c>
      <c r="IW74" s="653">
        <v>-267.65620713305901</v>
      </c>
      <c r="IX74" s="653">
        <v>346.25794065646858</v>
      </c>
      <c r="IY74" s="653">
        <v>-233.04610951008647</v>
      </c>
      <c r="IZ74" s="653">
        <v>-21.691790516631279</v>
      </c>
      <c r="JA74" s="653">
        <v>-66.570999570999575</v>
      </c>
      <c r="JB74" s="653">
        <v>182.82494969818913</v>
      </c>
      <c r="JC74" s="653">
        <v>108.27509824937478</v>
      </c>
      <c r="JD74" s="653">
        <v>-234.8837803320562</v>
      </c>
      <c r="JE74" s="653">
        <v>22.423159501884633</v>
      </c>
      <c r="JF74" s="653">
        <v>253.15369310875272</v>
      </c>
      <c r="JG74" s="653">
        <v>4.0194296458790344</v>
      </c>
      <c r="JH74" s="653">
        <v>-51.724361748160966</v>
      </c>
      <c r="JI74" s="653">
        <v>-83.176056838365895</v>
      </c>
      <c r="JJ74" s="653">
        <v>-158.17428087986463</v>
      </c>
      <c r="JK74" s="653">
        <v>-25.443062510095299</v>
      </c>
      <c r="JL74" s="653">
        <v>-64.927220120186959</v>
      </c>
      <c r="JM74" s="653">
        <v>225.29967558799675</v>
      </c>
      <c r="JN74" s="653">
        <v>199.27704485488127</v>
      </c>
      <c r="JO74" s="653">
        <v>-208.32157506152583</v>
      </c>
      <c r="JP74" s="653">
        <v>-7.9364161849710984</v>
      </c>
      <c r="JQ74" s="653">
        <v>-86.3022816254894</v>
      </c>
      <c r="JR74" s="653">
        <v>485.28484529782122</v>
      </c>
      <c r="JS74" s="653">
        <v>68.698469803808706</v>
      </c>
      <c r="JT74" s="653">
        <v>-128.68127510295389</v>
      </c>
      <c r="JU74" s="653">
        <v>-318.47195013357077</v>
      </c>
      <c r="JV74" s="653">
        <v>186.19394921663965</v>
      </c>
      <c r="JW74" s="653">
        <v>-245.97140323653292</v>
      </c>
      <c r="JX74" s="653">
        <v>156.44251108836573</v>
      </c>
      <c r="JY74" s="653">
        <v>10.363663484486873</v>
      </c>
      <c r="JZ74" s="653">
        <v>-89.298933990763572</v>
      </c>
      <c r="KA74" s="653">
        <v>-18.161172796668978</v>
      </c>
      <c r="KB74" s="653">
        <v>33.514000767165321</v>
      </c>
      <c r="KC74" s="653">
        <v>-4.3931472977746377</v>
      </c>
      <c r="KD74" s="653">
        <v>76.858481421647824</v>
      </c>
      <c r="KE74" s="653">
        <v>176.69597423510467</v>
      </c>
      <c r="KF74" s="653">
        <v>-162.98414404729911</v>
      </c>
      <c r="KG74" s="653">
        <v>10.425808126703881</v>
      </c>
      <c r="KH74" s="653">
        <v>-116.18861262758129</v>
      </c>
      <c r="KI74" s="653">
        <v>-251.01367989056087</v>
      </c>
      <c r="KJ74" s="653">
        <v>-84.847126436781608</v>
      </c>
      <c r="KK74" s="653">
        <v>-48.034892897406991</v>
      </c>
    </row>
    <row r="75" spans="1:297" ht="16.5">
      <c r="A75" s="630"/>
      <c r="B75" s="633"/>
      <c r="C75" s="156"/>
      <c r="D75" s="415"/>
      <c r="E75" s="415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56"/>
      <c r="BB75" s="156"/>
      <c r="BC75" s="156"/>
      <c r="BD75" s="156"/>
      <c r="BE75" s="156"/>
      <c r="BF75" s="156"/>
      <c r="BG75" s="156"/>
      <c r="BH75" s="156"/>
      <c r="BI75" s="156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6"/>
      <c r="BU75" s="156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6"/>
      <c r="CM75" s="156"/>
      <c r="CN75" s="156"/>
      <c r="CO75" s="156"/>
      <c r="CP75" s="156"/>
      <c r="CQ75" s="156"/>
      <c r="CR75" s="156"/>
      <c r="CS75" s="156"/>
      <c r="CT75" s="156"/>
      <c r="CU75" s="156"/>
      <c r="CV75" s="156"/>
      <c r="CW75" s="156"/>
      <c r="CX75" s="156"/>
      <c r="CY75" s="156"/>
      <c r="CZ75" s="156"/>
      <c r="DA75" s="156"/>
      <c r="DB75" s="156"/>
      <c r="DC75" s="156"/>
      <c r="DD75" s="156"/>
      <c r="DE75" s="156"/>
      <c r="DF75" s="156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  <c r="EV75" s="156"/>
      <c r="EW75" s="156"/>
      <c r="EX75" s="156"/>
      <c r="EY75" s="156"/>
      <c r="EZ75" s="156"/>
      <c r="FA75" s="156"/>
      <c r="FB75" s="156"/>
      <c r="FC75" s="156"/>
      <c r="FD75" s="156"/>
      <c r="FE75" s="156"/>
      <c r="FF75" s="156"/>
      <c r="FG75" s="156"/>
      <c r="FH75" s="156"/>
      <c r="FI75" s="156"/>
      <c r="FJ75" s="156"/>
      <c r="FK75" s="156"/>
      <c r="FL75" s="156"/>
      <c r="FM75" s="156"/>
      <c r="FN75" s="156"/>
      <c r="FO75" s="156"/>
      <c r="FP75" s="156"/>
      <c r="FQ75" s="156"/>
      <c r="FR75" s="156"/>
      <c r="FS75" s="156"/>
      <c r="FT75" s="156"/>
      <c r="FU75" s="156"/>
      <c r="FV75" s="156"/>
      <c r="FW75" s="156"/>
      <c r="FX75" s="156"/>
      <c r="FY75" s="156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6"/>
      <c r="HU75" s="156"/>
      <c r="HV75" s="156"/>
      <c r="HW75" s="156"/>
      <c r="HX75" s="156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  <c r="JV75" s="156"/>
      <c r="JW75" s="156"/>
      <c r="JX75" s="156"/>
      <c r="JY75" s="156"/>
      <c r="JZ75" s="156"/>
      <c r="KA75" s="156"/>
      <c r="KB75" s="156"/>
      <c r="KC75" s="156"/>
      <c r="KD75" s="156"/>
      <c r="KE75" s="156"/>
      <c r="KF75" s="156"/>
      <c r="KG75" s="156"/>
      <c r="KH75" s="156"/>
      <c r="KI75" s="156"/>
      <c r="KJ75" s="156"/>
      <c r="KK75" s="156"/>
    </row>
    <row r="76" spans="1:297" ht="32.25">
      <c r="A76" s="654" t="s">
        <v>645</v>
      </c>
      <c r="B76" s="634" t="s">
        <v>659</v>
      </c>
      <c r="C76" s="156">
        <v>0.45094773408890165</v>
      </c>
      <c r="D76" s="415">
        <f t="shared" si="0"/>
        <v>0</v>
      </c>
      <c r="E76" s="415">
        <f t="shared" si="1"/>
        <v>10.053122756640345</v>
      </c>
      <c r="F76" s="21">
        <v>0</v>
      </c>
      <c r="G76" s="21">
        <v>0</v>
      </c>
      <c r="H76" s="21">
        <v>0</v>
      </c>
      <c r="I76" s="21">
        <v>0</v>
      </c>
      <c r="J76" s="21">
        <v>1.5054826918942164</v>
      </c>
      <c r="K76" s="21">
        <v>0</v>
      </c>
      <c r="L76" s="21">
        <v>0</v>
      </c>
      <c r="M76" s="21">
        <v>0</v>
      </c>
      <c r="N76" s="21">
        <v>0</v>
      </c>
      <c r="O76" s="21">
        <v>0.52362034206729791</v>
      </c>
      <c r="P76" s="21">
        <v>0.63172140021652834</v>
      </c>
      <c r="Q76" s="21">
        <v>0</v>
      </c>
      <c r="R76" s="21">
        <v>0</v>
      </c>
      <c r="S76" s="21">
        <v>0.84986041995387784</v>
      </c>
      <c r="T76" s="21">
        <v>0</v>
      </c>
      <c r="U76" s="21">
        <v>1.1000785545954439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3.160222656837671</v>
      </c>
      <c r="AB76" s="21">
        <v>0</v>
      </c>
      <c r="AC76" s="21">
        <v>0</v>
      </c>
      <c r="AD76" s="21">
        <v>0</v>
      </c>
      <c r="AE76" s="21">
        <v>0</v>
      </c>
      <c r="AF76" s="21">
        <v>0.42993166846486497</v>
      </c>
      <c r="AG76" s="21">
        <v>1.3654450011740407</v>
      </c>
      <c r="AH76" s="21">
        <v>0</v>
      </c>
      <c r="AI76" s="21">
        <v>0.30644667162676703</v>
      </c>
      <c r="AJ76" s="21">
        <v>0.73281004709576136</v>
      </c>
      <c r="AK76" s="21">
        <v>0</v>
      </c>
      <c r="AL76" s="21">
        <v>0</v>
      </c>
      <c r="AM76" s="21">
        <v>0.59552210244306947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1.036105356614383</v>
      </c>
      <c r="AU76" s="21">
        <v>1.1267197682838523</v>
      </c>
      <c r="AV76" s="21">
        <v>0</v>
      </c>
      <c r="AW76" s="21">
        <v>0</v>
      </c>
      <c r="AX76" s="21">
        <v>0</v>
      </c>
      <c r="AY76" s="21">
        <v>3.9030100334448159</v>
      </c>
      <c r="AZ76" s="21">
        <v>0</v>
      </c>
      <c r="BA76" s="21">
        <v>0.28320660087364502</v>
      </c>
      <c r="BB76" s="21">
        <v>0</v>
      </c>
      <c r="BC76" s="21">
        <v>0</v>
      </c>
      <c r="BD76" s="21">
        <v>0</v>
      </c>
      <c r="BE76" s="21">
        <v>0</v>
      </c>
      <c r="BF76" s="21">
        <v>1.7082215174432789</v>
      </c>
      <c r="BG76" s="21">
        <v>0</v>
      </c>
      <c r="BH76" s="21">
        <v>0</v>
      </c>
      <c r="BI76" s="21">
        <v>0</v>
      </c>
      <c r="BJ76" s="21">
        <v>0.4693151199109884</v>
      </c>
      <c r="BK76" s="21">
        <v>0</v>
      </c>
      <c r="BL76" s="21">
        <v>0.36629001883239171</v>
      </c>
      <c r="BM76" s="21">
        <v>0.29877749567963136</v>
      </c>
      <c r="BN76" s="21">
        <v>0.76627178462969547</v>
      </c>
      <c r="BO76" s="21">
        <v>0</v>
      </c>
      <c r="BP76" s="21">
        <v>0.38437680125161255</v>
      </c>
      <c r="BQ76" s="21">
        <v>0</v>
      </c>
      <c r="BR76" s="21">
        <v>0</v>
      </c>
      <c r="BS76" s="21">
        <v>0</v>
      </c>
      <c r="BT76" s="21">
        <v>0</v>
      </c>
      <c r="BU76" s="21">
        <v>5.9038785834738619</v>
      </c>
      <c r="BV76" s="21">
        <v>1.3301671732522797</v>
      </c>
      <c r="BW76" s="21">
        <v>0</v>
      </c>
      <c r="BX76" s="21">
        <v>0</v>
      </c>
      <c r="BY76" s="21">
        <v>0</v>
      </c>
      <c r="BZ76" s="21">
        <v>3.2267281105990784</v>
      </c>
      <c r="CA76" s="21">
        <v>0</v>
      </c>
      <c r="CB76" s="21">
        <v>0.55935452947755238</v>
      </c>
      <c r="CC76" s="21">
        <v>0</v>
      </c>
      <c r="CD76" s="21">
        <v>2.0487662147664096</v>
      </c>
      <c r="CE76" s="21">
        <v>0</v>
      </c>
      <c r="CF76" s="21">
        <v>0</v>
      </c>
      <c r="CG76" s="21">
        <v>1.4435625193279042</v>
      </c>
      <c r="CH76" s="21">
        <v>0</v>
      </c>
      <c r="CI76" s="21">
        <v>0</v>
      </c>
      <c r="CJ76" s="21">
        <v>1.6384649385091392</v>
      </c>
      <c r="CK76" s="21">
        <v>2.301270815074496</v>
      </c>
      <c r="CL76" s="21">
        <v>0</v>
      </c>
      <c r="CM76" s="21">
        <v>0</v>
      </c>
      <c r="CN76" s="21">
        <v>0.33635162723669987</v>
      </c>
      <c r="CO76" s="21">
        <v>0</v>
      </c>
      <c r="CP76" s="21">
        <v>0</v>
      </c>
      <c r="CQ76" s="21">
        <v>0</v>
      </c>
      <c r="CR76" s="21">
        <v>0</v>
      </c>
      <c r="CS76" s="21">
        <v>1.0500899820035994</v>
      </c>
      <c r="CT76" s="21">
        <v>0.28953625405751854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0.98258617610287546</v>
      </c>
      <c r="DB76" s="21">
        <v>1.1439307302728312</v>
      </c>
      <c r="DC76" s="21">
        <v>1.1040681173131504</v>
      </c>
      <c r="DD76" s="21">
        <v>0</v>
      </c>
      <c r="DE76" s="21">
        <v>0</v>
      </c>
      <c r="DF76" s="21">
        <v>0</v>
      </c>
      <c r="DG76" s="21">
        <v>0</v>
      </c>
      <c r="DH76" s="21">
        <v>0.71782254344148855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1.6157808417877482</v>
      </c>
      <c r="DR76" s="21">
        <v>0.91457680250783702</v>
      </c>
      <c r="DS76" s="21">
        <v>0</v>
      </c>
      <c r="DT76" s="21">
        <v>0</v>
      </c>
      <c r="DU76" s="21">
        <v>0</v>
      </c>
      <c r="DV76" s="21">
        <v>0.19098013010214518</v>
      </c>
      <c r="DW76" s="21">
        <v>0</v>
      </c>
      <c r="DX76" s="21">
        <v>0.99828913601368696</v>
      </c>
      <c r="DY76" s="21">
        <v>1.1127238054878694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1.016452143617536</v>
      </c>
      <c r="EF76" s="21">
        <v>0</v>
      </c>
      <c r="EG76" s="21">
        <v>0</v>
      </c>
      <c r="EH76" s="21">
        <v>0.9155933311539719</v>
      </c>
      <c r="EI76" s="21">
        <v>0</v>
      </c>
      <c r="EJ76" s="21">
        <v>0.97575250836120397</v>
      </c>
      <c r="EK76" s="21">
        <v>0</v>
      </c>
      <c r="EL76" s="21">
        <v>0</v>
      </c>
      <c r="EM76" s="21">
        <v>1.190006798096533</v>
      </c>
      <c r="EN76" s="21">
        <v>0</v>
      </c>
      <c r="EO76" s="21">
        <v>0.61304090879243545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10.053122756640345</v>
      </c>
      <c r="EZ76" s="21">
        <v>0</v>
      </c>
      <c r="FA76" s="21">
        <v>1.0642415644948831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0</v>
      </c>
      <c r="FH76" s="21">
        <v>0</v>
      </c>
      <c r="FI76" s="21">
        <v>0</v>
      </c>
      <c r="FJ76" s="21">
        <v>0</v>
      </c>
      <c r="FK76" s="21">
        <v>0</v>
      </c>
      <c r="FL76" s="21">
        <v>0</v>
      </c>
      <c r="FM76" s="21">
        <v>0</v>
      </c>
      <c r="FN76" s="21">
        <v>0</v>
      </c>
      <c r="FO76" s="21">
        <v>0.73288674900565209</v>
      </c>
      <c r="FP76" s="21">
        <v>0.44738355376653249</v>
      </c>
      <c r="FQ76" s="21">
        <v>0</v>
      </c>
      <c r="FR76" s="21">
        <v>0</v>
      </c>
      <c r="FS76" s="21">
        <v>0</v>
      </c>
      <c r="FT76" s="21">
        <v>0.12957548391872387</v>
      </c>
      <c r="FU76" s="21">
        <v>0</v>
      </c>
      <c r="FV76" s="21">
        <v>2.4960342215488818</v>
      </c>
      <c r="FW76" s="21">
        <v>0</v>
      </c>
      <c r="FX76" s="21">
        <v>0</v>
      </c>
      <c r="FY76" s="21">
        <v>0</v>
      </c>
      <c r="FZ76" s="21">
        <v>0</v>
      </c>
      <c r="GA76" s="21">
        <v>0</v>
      </c>
      <c r="GB76" s="21">
        <v>0</v>
      </c>
      <c r="GC76" s="21">
        <v>0</v>
      </c>
      <c r="GD76" s="21">
        <v>1.7592964824120603</v>
      </c>
      <c r="GE76" s="21">
        <v>1.0730486309767062</v>
      </c>
      <c r="GF76" s="21">
        <v>3.11865312667023</v>
      </c>
      <c r="GG76" s="21">
        <v>0</v>
      </c>
      <c r="GH76" s="21">
        <v>0</v>
      </c>
      <c r="GI76" s="21">
        <v>0</v>
      </c>
      <c r="GJ76" s="21">
        <v>0</v>
      </c>
      <c r="GK76" s="21">
        <v>0.252157733629434</v>
      </c>
      <c r="GL76" s="21">
        <v>0</v>
      </c>
      <c r="GM76" s="21">
        <v>2.4329395413481585</v>
      </c>
      <c r="GN76" s="21">
        <v>0</v>
      </c>
      <c r="GO76" s="21">
        <v>0</v>
      </c>
      <c r="GP76" s="21">
        <v>0</v>
      </c>
      <c r="GQ76" s="21">
        <v>0</v>
      </c>
      <c r="GR76" s="21">
        <v>0</v>
      </c>
      <c r="GS76" s="21">
        <v>1.4001199760047991</v>
      </c>
      <c r="GT76" s="21">
        <v>0</v>
      </c>
      <c r="GU76" s="21">
        <v>2.9783071033602724</v>
      </c>
      <c r="GV76" s="21">
        <v>0</v>
      </c>
      <c r="GW76" s="21">
        <v>0</v>
      </c>
      <c r="GX76" s="21">
        <v>0</v>
      </c>
      <c r="GY76" s="21">
        <v>0</v>
      </c>
      <c r="GZ76" s="21">
        <v>0.81203007518796988</v>
      </c>
      <c r="HA76" s="21">
        <v>0.59411989308896529</v>
      </c>
      <c r="HB76" s="21">
        <v>0</v>
      </c>
      <c r="HC76" s="21">
        <v>0</v>
      </c>
      <c r="HD76" s="21">
        <v>0</v>
      </c>
      <c r="HE76" s="21">
        <v>1.0781153767193594</v>
      </c>
      <c r="HF76" s="21">
        <v>0</v>
      </c>
      <c r="HG76" s="21">
        <v>0</v>
      </c>
      <c r="HH76" s="21">
        <v>0</v>
      </c>
      <c r="HI76" s="21">
        <v>0</v>
      </c>
      <c r="HJ76" s="21">
        <v>0.97783053451104984</v>
      </c>
      <c r="HK76" s="21">
        <v>0</v>
      </c>
      <c r="HL76" s="21">
        <v>0.10653966708255988</v>
      </c>
      <c r="HM76" s="21">
        <v>0</v>
      </c>
      <c r="HN76" s="21">
        <v>0</v>
      </c>
      <c r="HO76" s="21">
        <v>0</v>
      </c>
      <c r="HP76" s="21">
        <v>0</v>
      </c>
      <c r="HQ76" s="21">
        <v>0.51797603195739017</v>
      </c>
      <c r="HR76" s="21">
        <v>0.79047188981711447</v>
      </c>
      <c r="HS76" s="21">
        <v>0</v>
      </c>
      <c r="HT76" s="21">
        <v>0.41293493218006683</v>
      </c>
      <c r="HU76" s="21">
        <v>0</v>
      </c>
      <c r="HV76" s="21">
        <v>0</v>
      </c>
      <c r="HW76" s="21">
        <v>0</v>
      </c>
      <c r="HX76" s="21">
        <v>0</v>
      </c>
      <c r="HY76" s="21">
        <v>0.31535332002221855</v>
      </c>
      <c r="HZ76" s="21">
        <v>0</v>
      </c>
      <c r="IA76" s="21">
        <v>0</v>
      </c>
      <c r="IB76" s="21">
        <v>1.4575353871773522</v>
      </c>
      <c r="IC76" s="21">
        <v>0</v>
      </c>
      <c r="ID76" s="21">
        <v>0</v>
      </c>
      <c r="IE76" s="21">
        <v>0</v>
      </c>
      <c r="IF76" s="21">
        <v>0</v>
      </c>
      <c r="IG76" s="21">
        <v>0</v>
      </c>
      <c r="IH76" s="21">
        <v>0</v>
      </c>
      <c r="II76" s="21">
        <v>0</v>
      </c>
      <c r="IJ76" s="21">
        <v>0</v>
      </c>
      <c r="IK76" s="21">
        <v>0</v>
      </c>
      <c r="IL76" s="21">
        <v>0</v>
      </c>
      <c r="IM76" s="21">
        <v>0</v>
      </c>
      <c r="IN76" s="21">
        <v>0</v>
      </c>
      <c r="IO76" s="21">
        <v>0</v>
      </c>
      <c r="IP76" s="21">
        <v>0</v>
      </c>
      <c r="IQ76" s="21">
        <v>0</v>
      </c>
      <c r="IR76" s="21">
        <v>0</v>
      </c>
      <c r="IS76" s="21">
        <v>0</v>
      </c>
      <c r="IT76" s="21">
        <v>0</v>
      </c>
      <c r="IU76" s="21">
        <v>0</v>
      </c>
      <c r="IV76" s="21">
        <v>0</v>
      </c>
      <c r="IW76" s="21">
        <v>0</v>
      </c>
      <c r="IX76" s="21">
        <v>0.13456068875393959</v>
      </c>
      <c r="IY76" s="21">
        <v>0</v>
      </c>
      <c r="IZ76" s="21">
        <v>0</v>
      </c>
      <c r="JA76" s="21">
        <v>1.501930501930502</v>
      </c>
      <c r="JB76" s="21">
        <v>0</v>
      </c>
      <c r="JC76" s="21">
        <v>2.5016077170418005</v>
      </c>
      <c r="JD76" s="21">
        <v>0</v>
      </c>
      <c r="JE76" s="21">
        <v>1.0022424734004485</v>
      </c>
      <c r="JF76" s="21">
        <v>0.91740305619853157</v>
      </c>
      <c r="JG76" s="21">
        <v>0</v>
      </c>
      <c r="JH76" s="21">
        <v>0</v>
      </c>
      <c r="JI76" s="21">
        <v>0</v>
      </c>
      <c r="JJ76" s="21">
        <v>0</v>
      </c>
      <c r="JK76" s="21">
        <v>0</v>
      </c>
      <c r="JL76" s="21">
        <v>0</v>
      </c>
      <c r="JM76" s="21">
        <v>0</v>
      </c>
      <c r="JN76" s="21">
        <v>0</v>
      </c>
      <c r="JO76" s="21">
        <v>0</v>
      </c>
      <c r="JP76" s="21">
        <v>0</v>
      </c>
      <c r="JQ76" s="21">
        <v>0</v>
      </c>
      <c r="JR76" s="21">
        <v>0.69659328321086966</v>
      </c>
      <c r="JS76" s="21">
        <v>0</v>
      </c>
      <c r="JT76" s="21">
        <v>1.0679749860186079</v>
      </c>
      <c r="JU76" s="21">
        <v>0</v>
      </c>
      <c r="JV76" s="21">
        <v>0</v>
      </c>
      <c r="JW76" s="21">
        <v>0</v>
      </c>
      <c r="JX76" s="21">
        <v>0</v>
      </c>
      <c r="JY76" s="21">
        <v>0</v>
      </c>
      <c r="JZ76" s="21">
        <v>0.4862668842668148</v>
      </c>
      <c r="KA76" s="21">
        <v>0</v>
      </c>
      <c r="KB76" s="21">
        <v>0</v>
      </c>
      <c r="KC76" s="21">
        <v>0</v>
      </c>
      <c r="KD76" s="21">
        <v>0</v>
      </c>
      <c r="KE76" s="21">
        <v>1.127536231884058</v>
      </c>
      <c r="KF76" s="21">
        <v>0</v>
      </c>
      <c r="KG76" s="21">
        <v>0.45449824743606387</v>
      </c>
      <c r="KH76" s="21">
        <v>0.207749821979587</v>
      </c>
      <c r="KI76" s="21">
        <v>0</v>
      </c>
      <c r="KJ76" s="21">
        <v>0</v>
      </c>
      <c r="KK76" s="21">
        <v>1.57880496054115</v>
      </c>
    </row>
    <row r="77" spans="1:297" ht="16.5">
      <c r="A77" s="655"/>
      <c r="B77" s="634" t="s">
        <v>660</v>
      </c>
      <c r="C77" s="156">
        <v>0.32210328158068491</v>
      </c>
      <c r="D77" s="415">
        <f t="shared" ref="D77:D124" si="2">MIN(F77:KK77)</f>
        <v>0</v>
      </c>
      <c r="E77" s="415">
        <f t="shared" ref="E77:E124" si="3">MAX(G77:KL77)</f>
        <v>7.1809045226130657</v>
      </c>
      <c r="F77" s="21">
        <v>0</v>
      </c>
      <c r="G77" s="21">
        <v>0</v>
      </c>
      <c r="H77" s="21">
        <v>0</v>
      </c>
      <c r="I77" s="21">
        <v>0</v>
      </c>
      <c r="J77" s="21">
        <v>1.0752526338421844</v>
      </c>
      <c r="K77" s="21">
        <v>0</v>
      </c>
      <c r="L77" s="21">
        <v>0</v>
      </c>
      <c r="M77" s="21">
        <v>0</v>
      </c>
      <c r="N77" s="21">
        <v>0</v>
      </c>
      <c r="O77" s="21">
        <v>0.37401497518158111</v>
      </c>
      <c r="P77" s="21">
        <v>0.45119090581017685</v>
      </c>
      <c r="Q77" s="21">
        <v>0</v>
      </c>
      <c r="R77" s="21">
        <v>0</v>
      </c>
      <c r="S77" s="21">
        <v>0.60705182667799495</v>
      </c>
      <c r="T77" s="21">
        <v>0</v>
      </c>
      <c r="U77" s="21">
        <v>0.78570306362922226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2.2572589137956971</v>
      </c>
      <c r="AB77" s="21">
        <v>0</v>
      </c>
      <c r="AC77" s="21">
        <v>0</v>
      </c>
      <c r="AD77" s="21">
        <v>0</v>
      </c>
      <c r="AE77" s="21">
        <v>0</v>
      </c>
      <c r="AF77" s="21">
        <v>0.30709425775345095</v>
      </c>
      <c r="AG77" s="21">
        <v>0.97531728943880858</v>
      </c>
      <c r="AH77" s="21">
        <v>0</v>
      </c>
      <c r="AI77" s="21">
        <v>0.21887172305133704</v>
      </c>
      <c r="AJ77" s="21">
        <v>0.52339089481946621</v>
      </c>
      <c r="AK77" s="21">
        <v>0</v>
      </c>
      <c r="AL77" s="21">
        <v>0</v>
      </c>
      <c r="AM77" s="21">
        <v>0.42537900533690542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0.74001183782184077</v>
      </c>
      <c r="AU77" s="21">
        <v>0.80481132834499958</v>
      </c>
      <c r="AV77" s="21">
        <v>0</v>
      </c>
      <c r="AW77" s="21">
        <v>0</v>
      </c>
      <c r="AX77" s="21">
        <v>0</v>
      </c>
      <c r="AY77" s="21">
        <v>2.7876254180602005</v>
      </c>
      <c r="AZ77" s="21">
        <v>0</v>
      </c>
      <c r="BA77" s="21">
        <v>0.20227309496845169</v>
      </c>
      <c r="BB77" s="21">
        <v>0</v>
      </c>
      <c r="BC77" s="21">
        <v>0</v>
      </c>
      <c r="BD77" s="21">
        <v>0</v>
      </c>
      <c r="BE77" s="21">
        <v>0</v>
      </c>
      <c r="BF77" s="21">
        <v>1.2200536716272261</v>
      </c>
      <c r="BG77" s="21">
        <v>0</v>
      </c>
      <c r="BH77" s="21">
        <v>0</v>
      </c>
      <c r="BI77" s="21">
        <v>0</v>
      </c>
      <c r="BJ77" s="21">
        <v>0.33522795822888318</v>
      </c>
      <c r="BK77" s="21">
        <v>0</v>
      </c>
      <c r="BL77" s="21">
        <v>0.26161330822347773</v>
      </c>
      <c r="BM77" s="21">
        <v>0.21341554479315569</v>
      </c>
      <c r="BN77" s="21">
        <v>0.54734480588766377</v>
      </c>
      <c r="BO77" s="21">
        <v>0</v>
      </c>
      <c r="BP77" s="21">
        <v>0.27455877912881177</v>
      </c>
      <c r="BQ77" s="21">
        <v>0</v>
      </c>
      <c r="BR77" s="21">
        <v>0</v>
      </c>
      <c r="BS77" s="21">
        <v>0</v>
      </c>
      <c r="BT77" s="21">
        <v>0</v>
      </c>
      <c r="BU77" s="21">
        <v>4.2166947723440131</v>
      </c>
      <c r="BV77" s="21">
        <v>0.95003799392097266</v>
      </c>
      <c r="BW77" s="21">
        <v>0</v>
      </c>
      <c r="BX77" s="21">
        <v>0</v>
      </c>
      <c r="BY77" s="21">
        <v>0</v>
      </c>
      <c r="BZ77" s="21">
        <v>2.3046082949308757</v>
      </c>
      <c r="CA77" s="21">
        <v>0</v>
      </c>
      <c r="CB77" s="21">
        <v>0.39950471321297332</v>
      </c>
      <c r="CC77" s="21">
        <v>0</v>
      </c>
      <c r="CD77" s="21">
        <v>1.4633765727104262</v>
      </c>
      <c r="CE77" s="21">
        <v>0</v>
      </c>
      <c r="CF77" s="21">
        <v>0</v>
      </c>
      <c r="CG77" s="21">
        <v>1.0311308112565716</v>
      </c>
      <c r="CH77" s="21">
        <v>0</v>
      </c>
      <c r="CI77" s="21">
        <v>0</v>
      </c>
      <c r="CJ77" s="21">
        <v>1.1703283845973844</v>
      </c>
      <c r="CK77" s="21">
        <v>1.6437335670464506</v>
      </c>
      <c r="CL77" s="21">
        <v>0</v>
      </c>
      <c r="CM77" s="21">
        <v>0</v>
      </c>
      <c r="CN77" s="21">
        <v>0.24025459349105319</v>
      </c>
      <c r="CO77" s="21">
        <v>0</v>
      </c>
      <c r="CP77" s="21">
        <v>0</v>
      </c>
      <c r="CQ77" s="21">
        <v>0</v>
      </c>
      <c r="CR77" s="21">
        <v>0</v>
      </c>
      <c r="CS77" s="21">
        <v>0.75</v>
      </c>
      <c r="CT77" s="21">
        <v>0.2068145636487688</v>
      </c>
      <c r="CU77" s="21">
        <v>0</v>
      </c>
      <c r="CV77" s="21">
        <v>0</v>
      </c>
      <c r="CW77" s="21">
        <v>0</v>
      </c>
      <c r="CX77" s="21">
        <v>0</v>
      </c>
      <c r="CY77" s="21">
        <v>0</v>
      </c>
      <c r="CZ77" s="21">
        <v>0</v>
      </c>
      <c r="DA77" s="21">
        <v>0.70184726864491109</v>
      </c>
      <c r="DB77" s="21">
        <v>0.81702336219571969</v>
      </c>
      <c r="DC77" s="21">
        <v>0.78855250709555347</v>
      </c>
      <c r="DD77" s="21">
        <v>0</v>
      </c>
      <c r="DE77" s="21">
        <v>0</v>
      </c>
      <c r="DF77" s="21">
        <v>0</v>
      </c>
      <c r="DG77" s="21">
        <v>0</v>
      </c>
      <c r="DH77" s="21">
        <v>0.51273771080014352</v>
      </c>
      <c r="DI77" s="21">
        <v>0</v>
      </c>
      <c r="DJ77" s="21">
        <v>0</v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1">
        <v>1.1541327047808996</v>
      </c>
      <c r="DR77" s="21">
        <v>0.65321316614420066</v>
      </c>
      <c r="DS77" s="21">
        <v>0</v>
      </c>
      <c r="DT77" s="21">
        <v>0</v>
      </c>
      <c r="DU77" s="21">
        <v>0</v>
      </c>
      <c r="DV77" s="21">
        <v>0.13641632686459285</v>
      </c>
      <c r="DW77" s="21">
        <v>0</v>
      </c>
      <c r="DX77" s="21">
        <v>0.71307385229540921</v>
      </c>
      <c r="DY77" s="21">
        <v>0.79478758343044809</v>
      </c>
      <c r="DZ77" s="21">
        <v>0</v>
      </c>
      <c r="EA77" s="21">
        <v>0</v>
      </c>
      <c r="EB77" s="21">
        <v>0</v>
      </c>
      <c r="EC77" s="21">
        <v>0</v>
      </c>
      <c r="ED77" s="21">
        <v>0</v>
      </c>
      <c r="EE77" s="21">
        <v>0.72602342011032617</v>
      </c>
      <c r="EF77" s="21">
        <v>0</v>
      </c>
      <c r="EG77" s="21">
        <v>0</v>
      </c>
      <c r="EH77" s="21">
        <v>0.65400457665903888</v>
      </c>
      <c r="EI77" s="21">
        <v>0</v>
      </c>
      <c r="EJ77" s="21">
        <v>0.69697603121516161</v>
      </c>
      <c r="EK77" s="21">
        <v>0</v>
      </c>
      <c r="EL77" s="21">
        <v>0</v>
      </c>
      <c r="EM77" s="21">
        <v>0.84993201903467031</v>
      </c>
      <c r="EN77" s="21">
        <v>0</v>
      </c>
      <c r="EO77" s="21">
        <v>0.43789261715586492</v>
      </c>
      <c r="EP77" s="21">
        <v>0</v>
      </c>
      <c r="EQ77" s="21">
        <v>0</v>
      </c>
      <c r="ER77" s="21">
        <v>0</v>
      </c>
      <c r="ES77" s="21">
        <v>0</v>
      </c>
      <c r="ET77" s="21">
        <v>0</v>
      </c>
      <c r="EU77" s="21">
        <v>0</v>
      </c>
      <c r="EV77" s="21">
        <v>0</v>
      </c>
      <c r="EW77" s="21">
        <v>0</v>
      </c>
      <c r="EX77" s="21">
        <v>0</v>
      </c>
      <c r="EY77" s="21">
        <v>7.1809045226130657</v>
      </c>
      <c r="EZ77" s="21">
        <v>0</v>
      </c>
      <c r="FA77" s="21">
        <v>0.76015807072651742</v>
      </c>
      <c r="FB77" s="21">
        <v>0</v>
      </c>
      <c r="FC77" s="21">
        <v>0</v>
      </c>
      <c r="FD77" s="21">
        <v>0</v>
      </c>
      <c r="FE77" s="21">
        <v>0</v>
      </c>
      <c r="FF77" s="21">
        <v>0</v>
      </c>
      <c r="FG77" s="21">
        <v>0</v>
      </c>
      <c r="FH77" s="21">
        <v>0</v>
      </c>
      <c r="FI77" s="21">
        <v>0</v>
      </c>
      <c r="FJ77" s="21">
        <v>0</v>
      </c>
      <c r="FK77" s="21">
        <v>0</v>
      </c>
      <c r="FL77" s="21">
        <v>0</v>
      </c>
      <c r="FM77" s="21">
        <v>0</v>
      </c>
      <c r="FN77" s="21">
        <v>0</v>
      </c>
      <c r="FO77" s="21">
        <v>0.52344567720326562</v>
      </c>
      <c r="FP77" s="21">
        <v>0.31953229825570251</v>
      </c>
      <c r="FQ77" s="21">
        <v>0</v>
      </c>
      <c r="FR77" s="21">
        <v>0</v>
      </c>
      <c r="FS77" s="21">
        <v>0</v>
      </c>
      <c r="FT77" s="21">
        <v>9.2555238905955073E-2</v>
      </c>
      <c r="FU77" s="21">
        <v>0</v>
      </c>
      <c r="FV77" s="21">
        <v>1.7829070492825951</v>
      </c>
      <c r="FW77" s="21">
        <v>0</v>
      </c>
      <c r="FX77" s="21">
        <v>0</v>
      </c>
      <c r="FY77" s="21">
        <v>0</v>
      </c>
      <c r="FZ77" s="21">
        <v>0</v>
      </c>
      <c r="GA77" s="21">
        <v>0</v>
      </c>
      <c r="GB77" s="21">
        <v>0</v>
      </c>
      <c r="GC77" s="21">
        <v>0</v>
      </c>
      <c r="GD77" s="21">
        <v>1.256532663316583</v>
      </c>
      <c r="GE77" s="21">
        <v>0.76644871270944015</v>
      </c>
      <c r="GF77" s="21">
        <v>2.2275966506324605</v>
      </c>
      <c r="GG77" s="21">
        <v>0</v>
      </c>
      <c r="GH77" s="21">
        <v>0</v>
      </c>
      <c r="GI77" s="21">
        <v>0</v>
      </c>
      <c r="GJ77" s="21">
        <v>0</v>
      </c>
      <c r="GK77" s="21">
        <v>0.18010923714062782</v>
      </c>
      <c r="GL77" s="21">
        <v>0</v>
      </c>
      <c r="GM77" s="21">
        <v>1.7376650451702571</v>
      </c>
      <c r="GN77" s="21">
        <v>0</v>
      </c>
      <c r="GO77" s="21">
        <v>0</v>
      </c>
      <c r="GP77" s="21">
        <v>0</v>
      </c>
      <c r="GQ77" s="21">
        <v>0</v>
      </c>
      <c r="GR77" s="21">
        <v>0</v>
      </c>
      <c r="GS77" s="21">
        <v>1</v>
      </c>
      <c r="GT77" s="21">
        <v>0</v>
      </c>
      <c r="GU77" s="21">
        <v>2.1273925988940876</v>
      </c>
      <c r="GV77" s="21">
        <v>0</v>
      </c>
      <c r="GW77" s="21">
        <v>0</v>
      </c>
      <c r="GX77" s="21">
        <v>0</v>
      </c>
      <c r="GY77" s="21">
        <v>0</v>
      </c>
      <c r="GZ77" s="21">
        <v>0.58001043740456537</v>
      </c>
      <c r="HA77" s="21">
        <v>0.42437741292265918</v>
      </c>
      <c r="HB77" s="21">
        <v>0</v>
      </c>
      <c r="HC77" s="21">
        <v>0</v>
      </c>
      <c r="HD77" s="21">
        <v>0</v>
      </c>
      <c r="HE77" s="21">
        <v>0.77006774789570931</v>
      </c>
      <c r="HF77" s="21">
        <v>0</v>
      </c>
      <c r="HG77" s="21">
        <v>0</v>
      </c>
      <c r="HH77" s="21">
        <v>0</v>
      </c>
      <c r="HI77" s="21">
        <v>0</v>
      </c>
      <c r="HJ77" s="21">
        <v>0.69846035680620044</v>
      </c>
      <c r="HK77" s="21">
        <v>0</v>
      </c>
      <c r="HL77" s="21">
        <v>7.6093241228203642E-2</v>
      </c>
      <c r="HM77" s="21">
        <v>0</v>
      </c>
      <c r="HN77" s="21">
        <v>0</v>
      </c>
      <c r="HO77" s="21">
        <v>0</v>
      </c>
      <c r="HP77" s="21">
        <v>0</v>
      </c>
      <c r="HQ77" s="21">
        <v>0.3699881639295754</v>
      </c>
      <c r="HR77" s="21">
        <v>0.56457439602619097</v>
      </c>
      <c r="HS77" s="21">
        <v>0</v>
      </c>
      <c r="HT77" s="21">
        <v>0.29494790642815016</v>
      </c>
      <c r="HU77" s="21">
        <v>0</v>
      </c>
      <c r="HV77" s="21">
        <v>0</v>
      </c>
      <c r="HW77" s="21">
        <v>0</v>
      </c>
      <c r="HX77" s="21">
        <v>0</v>
      </c>
      <c r="HY77" s="21">
        <v>0.22524808214859407</v>
      </c>
      <c r="HZ77" s="21">
        <v>0</v>
      </c>
      <c r="IA77" s="21">
        <v>0</v>
      </c>
      <c r="IB77" s="21">
        <v>1.0410074937552041</v>
      </c>
      <c r="IC77" s="21">
        <v>0</v>
      </c>
      <c r="ID77" s="21">
        <v>0</v>
      </c>
      <c r="IE77" s="21">
        <v>0</v>
      </c>
      <c r="IF77" s="21">
        <v>0</v>
      </c>
      <c r="IG77" s="21">
        <v>0</v>
      </c>
      <c r="IH77" s="21">
        <v>0</v>
      </c>
      <c r="II77" s="21">
        <v>0</v>
      </c>
      <c r="IJ77" s="21">
        <v>0</v>
      </c>
      <c r="IK77" s="21">
        <v>0</v>
      </c>
      <c r="IL77" s="21">
        <v>0</v>
      </c>
      <c r="IM77" s="21">
        <v>0</v>
      </c>
      <c r="IN77" s="21">
        <v>0</v>
      </c>
      <c r="IO77" s="21">
        <v>0</v>
      </c>
      <c r="IP77" s="21">
        <v>0</v>
      </c>
      <c r="IQ77" s="21">
        <v>0</v>
      </c>
      <c r="IR77" s="21">
        <v>0</v>
      </c>
      <c r="IS77" s="21">
        <v>0</v>
      </c>
      <c r="IT77" s="21">
        <v>0</v>
      </c>
      <c r="IU77" s="21">
        <v>0</v>
      </c>
      <c r="IV77" s="21">
        <v>0</v>
      </c>
      <c r="IW77" s="21">
        <v>0</v>
      </c>
      <c r="IX77" s="21">
        <v>9.6114228610961638E-2</v>
      </c>
      <c r="IY77" s="21">
        <v>0</v>
      </c>
      <c r="IZ77" s="21">
        <v>0</v>
      </c>
      <c r="JA77" s="21">
        <v>1.0727155727155726</v>
      </c>
      <c r="JB77" s="21">
        <v>0</v>
      </c>
      <c r="JC77" s="21">
        <v>1.7867095391211147</v>
      </c>
      <c r="JD77" s="21">
        <v>0</v>
      </c>
      <c r="JE77" s="21">
        <v>0.71587384894317474</v>
      </c>
      <c r="JF77" s="21">
        <v>0.65528720404905061</v>
      </c>
      <c r="JG77" s="21">
        <v>0</v>
      </c>
      <c r="JH77" s="21">
        <v>0</v>
      </c>
      <c r="JI77" s="21">
        <v>0</v>
      </c>
      <c r="JJ77" s="21">
        <v>0</v>
      </c>
      <c r="JK77" s="21">
        <v>0</v>
      </c>
      <c r="JL77" s="21">
        <v>0</v>
      </c>
      <c r="JM77" s="21">
        <v>0</v>
      </c>
      <c r="JN77" s="21">
        <v>0</v>
      </c>
      <c r="JO77" s="21">
        <v>0</v>
      </c>
      <c r="JP77" s="21">
        <v>0</v>
      </c>
      <c r="JQ77" s="21">
        <v>0</v>
      </c>
      <c r="JR77" s="21">
        <v>0.49757678259262944</v>
      </c>
      <c r="JS77" s="21">
        <v>0</v>
      </c>
      <c r="JT77" s="21">
        <v>0.7628247496059789</v>
      </c>
      <c r="JU77" s="21">
        <v>0</v>
      </c>
      <c r="JV77" s="21">
        <v>0</v>
      </c>
      <c r="JW77" s="21">
        <v>0</v>
      </c>
      <c r="JX77" s="21">
        <v>0</v>
      </c>
      <c r="JY77" s="21">
        <v>0</v>
      </c>
      <c r="JZ77" s="21">
        <v>0.34733844925171015</v>
      </c>
      <c r="KA77" s="21">
        <v>0</v>
      </c>
      <c r="KB77" s="21">
        <v>0</v>
      </c>
      <c r="KC77" s="21">
        <v>0</v>
      </c>
      <c r="KD77" s="21">
        <v>0</v>
      </c>
      <c r="KE77" s="21">
        <v>0.80531400966183575</v>
      </c>
      <c r="KF77" s="21">
        <v>0</v>
      </c>
      <c r="KG77" s="21">
        <v>0.32461378683629755</v>
      </c>
      <c r="KH77" s="21">
        <v>0.14838001424163305</v>
      </c>
      <c r="KI77" s="21">
        <v>0</v>
      </c>
      <c r="KJ77" s="21">
        <v>0</v>
      </c>
      <c r="KK77" s="21">
        <v>1.1277339346110484</v>
      </c>
    </row>
    <row r="78" spans="1:297" ht="16.5">
      <c r="A78" s="656"/>
      <c r="B78" s="634"/>
      <c r="C78" s="156"/>
      <c r="D78" s="415"/>
      <c r="E78" s="415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</row>
    <row r="79" spans="1:297" ht="32.25">
      <c r="A79" s="657" t="s">
        <v>646</v>
      </c>
      <c r="B79" s="634" t="s">
        <v>661</v>
      </c>
      <c r="C79" s="156">
        <v>24.151827809203297</v>
      </c>
      <c r="D79" s="415">
        <f t="shared" si="2"/>
        <v>0</v>
      </c>
      <c r="E79" s="415">
        <f t="shared" si="3"/>
        <v>107.85191956124315</v>
      </c>
      <c r="F79" s="21">
        <v>24.370015421899097</v>
      </c>
      <c r="G79" s="21">
        <v>36.718672199170122</v>
      </c>
      <c r="H79" s="21">
        <v>21.890538033395178</v>
      </c>
      <c r="I79" s="21">
        <v>7.4781341107871722</v>
      </c>
      <c r="J79" s="21">
        <v>3.1711459901096539</v>
      </c>
      <c r="K79" s="21">
        <v>26.031517902168432</v>
      </c>
      <c r="L79" s="21">
        <v>20.700616342222492</v>
      </c>
      <c r="M79" s="21">
        <v>0</v>
      </c>
      <c r="N79" s="21">
        <v>0</v>
      </c>
      <c r="O79" s="21">
        <v>20.818113550887887</v>
      </c>
      <c r="P79" s="21">
        <v>22.620804763623241</v>
      </c>
      <c r="Q79" s="21">
        <v>11.405324790101634</v>
      </c>
      <c r="R79" s="21">
        <v>38.948943661971832</v>
      </c>
      <c r="S79" s="21">
        <v>51.018206092972449</v>
      </c>
      <c r="T79" s="21">
        <v>49.980283425754777</v>
      </c>
      <c r="U79" s="21">
        <v>55.611940298507463</v>
      </c>
      <c r="V79" s="21">
        <v>15.910463861920173</v>
      </c>
      <c r="W79" s="21">
        <v>0</v>
      </c>
      <c r="X79" s="21">
        <v>29.022422453523898</v>
      </c>
      <c r="Y79" s="21">
        <v>35.980483477489464</v>
      </c>
      <c r="Z79" s="21">
        <v>15.319397559075565</v>
      </c>
      <c r="AA79" s="21">
        <v>53.252595155709344</v>
      </c>
      <c r="AB79" s="21">
        <v>0</v>
      </c>
      <c r="AC79" s="21">
        <v>31.511056511056513</v>
      </c>
      <c r="AD79" s="21">
        <v>16.800278445766359</v>
      </c>
      <c r="AE79" s="21">
        <v>10.07067258449983</v>
      </c>
      <c r="AF79" s="21">
        <v>23.761229967632431</v>
      </c>
      <c r="AG79" s="21">
        <v>20.543950905205179</v>
      </c>
      <c r="AH79" s="21">
        <v>0</v>
      </c>
      <c r="AI79" s="21">
        <v>21.301063503873255</v>
      </c>
      <c r="AJ79" s="21">
        <v>32.414756671899532</v>
      </c>
      <c r="AK79" s="21">
        <v>14.086437440305636</v>
      </c>
      <c r="AL79" s="21">
        <v>14.733766233766234</v>
      </c>
      <c r="AM79" s="21">
        <v>14.111819863494292</v>
      </c>
      <c r="AN79" s="21">
        <v>17.103304986470814</v>
      </c>
      <c r="AO79" s="21">
        <v>23.491765668610174</v>
      </c>
      <c r="AP79" s="21">
        <v>14.062987267934265</v>
      </c>
      <c r="AQ79" s="21">
        <v>16.54456455231491</v>
      </c>
      <c r="AR79" s="21">
        <v>15.135757220348923</v>
      </c>
      <c r="AS79" s="21">
        <v>2.3041712232463678</v>
      </c>
      <c r="AT79" s="21">
        <v>30.553714116602546</v>
      </c>
      <c r="AU79" s="21">
        <v>45.09228417410894</v>
      </c>
      <c r="AV79" s="21">
        <v>10.097215883158375</v>
      </c>
      <c r="AW79" s="21">
        <v>10.208194905869325</v>
      </c>
      <c r="AX79" s="21">
        <v>0</v>
      </c>
      <c r="AY79" s="21">
        <v>8.2212931995540686</v>
      </c>
      <c r="AZ79" s="21">
        <v>20.489002083815699</v>
      </c>
      <c r="BA79" s="21">
        <v>28.037170360783044</v>
      </c>
      <c r="BB79" s="21">
        <v>19.339556665625977</v>
      </c>
      <c r="BC79" s="21">
        <v>26.222971514204797</v>
      </c>
      <c r="BD79" s="21">
        <v>9.1266501650165015</v>
      </c>
      <c r="BE79" s="21">
        <v>42.120826010544818</v>
      </c>
      <c r="BF79" s="21">
        <v>28.785069529153454</v>
      </c>
      <c r="BG79" s="21">
        <v>46.089903846153845</v>
      </c>
      <c r="BH79" s="21">
        <v>0</v>
      </c>
      <c r="BI79" s="21">
        <v>15.596052167782869</v>
      </c>
      <c r="BJ79" s="21">
        <v>29.360262477043314</v>
      </c>
      <c r="BK79" s="21">
        <v>35.582026537997585</v>
      </c>
      <c r="BL79" s="21">
        <v>13.116185394433982</v>
      </c>
      <c r="BM79" s="21">
        <v>24.858654605192978</v>
      </c>
      <c r="BN79" s="21">
        <v>27.438756805559354</v>
      </c>
      <c r="BO79" s="21">
        <v>34.179992275009653</v>
      </c>
      <c r="BP79" s="21">
        <v>23.479455438750584</v>
      </c>
      <c r="BQ79" s="21">
        <v>36.057534023306985</v>
      </c>
      <c r="BR79" s="21">
        <v>20.417395658448942</v>
      </c>
      <c r="BS79" s="21">
        <v>26.222639273014618</v>
      </c>
      <c r="BT79" s="21">
        <v>33.095447988459689</v>
      </c>
      <c r="BU79" s="21">
        <v>49.742833052276559</v>
      </c>
      <c r="BV79" s="21">
        <v>22.414513677811549</v>
      </c>
      <c r="BW79" s="21">
        <v>25.450388265746334</v>
      </c>
      <c r="BX79" s="21">
        <v>12.232345971563982</v>
      </c>
      <c r="BY79" s="21">
        <v>20.639238734956621</v>
      </c>
      <c r="BZ79" s="21">
        <v>27.186635944700459</v>
      </c>
      <c r="CA79" s="21">
        <v>11.884770346494763</v>
      </c>
      <c r="CB79" s="21">
        <v>29.455024764339353</v>
      </c>
      <c r="CC79" s="21">
        <v>25.47953488372093</v>
      </c>
      <c r="CD79" s="21">
        <v>11.507851360577392</v>
      </c>
      <c r="CE79" s="21">
        <v>17.907722195240407</v>
      </c>
      <c r="CF79" s="21">
        <v>7.4302267002518896</v>
      </c>
      <c r="CG79" s="21">
        <v>40.288784661375118</v>
      </c>
      <c r="CH79" s="21">
        <v>23.275249868490267</v>
      </c>
      <c r="CI79" s="21">
        <v>30.012209391056622</v>
      </c>
      <c r="CJ79" s="21">
        <v>14.571956007384104</v>
      </c>
      <c r="CK79" s="21">
        <v>40.394171779141104</v>
      </c>
      <c r="CL79" s="21">
        <v>25.98120963006459</v>
      </c>
      <c r="CM79" s="21">
        <v>29.655495978552278</v>
      </c>
      <c r="CN79" s="21">
        <v>21.2543292902606</v>
      </c>
      <c r="CO79" s="21">
        <v>15.417833995400377</v>
      </c>
      <c r="CP79" s="21">
        <v>30.200672809711861</v>
      </c>
      <c r="CQ79" s="21">
        <v>22.060919227631221</v>
      </c>
      <c r="CR79" s="21">
        <v>14.588526211671612</v>
      </c>
      <c r="CS79" s="21">
        <v>30.966106778644271</v>
      </c>
      <c r="CT79" s="21">
        <v>26.834184464614303</v>
      </c>
      <c r="CU79" s="21">
        <v>22.195134186104841</v>
      </c>
      <c r="CV79" s="21">
        <v>36.252355591970506</v>
      </c>
      <c r="CW79" s="21">
        <v>32.294340123415829</v>
      </c>
      <c r="CX79" s="21">
        <v>51.984390735146022</v>
      </c>
      <c r="CY79" s="21">
        <v>53.975297346752058</v>
      </c>
      <c r="CZ79" s="21">
        <v>31.136546504680343</v>
      </c>
      <c r="DA79" s="21">
        <v>31.986387875385912</v>
      </c>
      <c r="DB79" s="21">
        <v>31.323966672112402</v>
      </c>
      <c r="DC79" s="21">
        <v>18.604541154210029</v>
      </c>
      <c r="DD79" s="21">
        <v>17.738741146598958</v>
      </c>
      <c r="DE79" s="21">
        <v>0</v>
      </c>
      <c r="DF79" s="21">
        <v>23.238186939983766</v>
      </c>
      <c r="DG79" s="21">
        <v>17.689655172413794</v>
      </c>
      <c r="DH79" s="21">
        <v>15.875903429186529</v>
      </c>
      <c r="DI79" s="21">
        <v>15.205154639175257</v>
      </c>
      <c r="DJ79" s="21">
        <v>25.777561172358162</v>
      </c>
      <c r="DK79" s="21">
        <v>29.753879577901923</v>
      </c>
      <c r="DL79" s="21">
        <v>0</v>
      </c>
      <c r="DM79" s="21">
        <v>25.223796726117762</v>
      </c>
      <c r="DN79" s="21">
        <v>18.645596291613991</v>
      </c>
      <c r="DO79" s="21">
        <v>4.2417313776243892</v>
      </c>
      <c r="DP79" s="21">
        <v>25.464762203735678</v>
      </c>
      <c r="DQ79" s="21">
        <v>20.420712560884148</v>
      </c>
      <c r="DR79" s="21">
        <v>36.602142110762799</v>
      </c>
      <c r="DS79" s="21">
        <v>31.309942210166295</v>
      </c>
      <c r="DT79" s="21">
        <v>41.592554991539764</v>
      </c>
      <c r="DU79" s="21">
        <v>5.3477157360406089</v>
      </c>
      <c r="DV79" s="21">
        <v>22.32615544069715</v>
      </c>
      <c r="DW79" s="21">
        <v>0</v>
      </c>
      <c r="DX79" s="21">
        <v>23.130310806957514</v>
      </c>
      <c r="DY79" s="21">
        <v>39.844580993749339</v>
      </c>
      <c r="DZ79" s="21">
        <v>31.06072306072306</v>
      </c>
      <c r="EA79" s="21">
        <v>23.143196266194575</v>
      </c>
      <c r="EB79" s="21">
        <v>23.016609073681863</v>
      </c>
      <c r="EC79" s="21">
        <v>22.178947368421053</v>
      </c>
      <c r="ED79" s="21">
        <v>22.015225395561746</v>
      </c>
      <c r="EE79" s="21">
        <v>29.260524533049452</v>
      </c>
      <c r="EF79" s="21">
        <v>46.315996074582927</v>
      </c>
      <c r="EG79" s="21">
        <v>17.332493914211366</v>
      </c>
      <c r="EH79" s="21">
        <v>30.857142857142858</v>
      </c>
      <c r="EI79" s="21">
        <v>17.33564059030952</v>
      </c>
      <c r="EJ79" s="21">
        <v>20.552884615384617</v>
      </c>
      <c r="EK79" s="21">
        <v>0</v>
      </c>
      <c r="EL79" s="21">
        <v>0</v>
      </c>
      <c r="EM79" s="21">
        <v>7.5197144799456153</v>
      </c>
      <c r="EN79" s="21">
        <v>33.84281780633318</v>
      </c>
      <c r="EO79" s="21">
        <v>37.7700877711384</v>
      </c>
      <c r="EP79" s="21">
        <v>27.775423728813561</v>
      </c>
      <c r="EQ79" s="21">
        <v>24.513204062788549</v>
      </c>
      <c r="ER79" s="21">
        <v>7.7219895287958114</v>
      </c>
      <c r="ES79" s="21">
        <v>24.601751459549625</v>
      </c>
      <c r="ET79" s="21">
        <v>55.708215297450423</v>
      </c>
      <c r="EU79" s="21">
        <v>15.236225895316805</v>
      </c>
      <c r="EV79" s="21">
        <v>8.6605989430416912</v>
      </c>
      <c r="EW79" s="21">
        <v>24.72807862786664</v>
      </c>
      <c r="EX79" s="21">
        <v>35.400960109726824</v>
      </c>
      <c r="EY79" s="21">
        <v>52.938980617372579</v>
      </c>
      <c r="EZ79" s="21">
        <v>25.505836575875488</v>
      </c>
      <c r="FA79" s="21">
        <v>21.669520721451008</v>
      </c>
      <c r="FB79" s="21">
        <v>23.62247974373469</v>
      </c>
      <c r="FC79" s="21">
        <v>35.505817841380235</v>
      </c>
      <c r="FD79" s="21">
        <v>26.384019081693502</v>
      </c>
      <c r="FE79" s="21">
        <v>28.181427343078244</v>
      </c>
      <c r="FF79" s="21">
        <v>12.539606064900099</v>
      </c>
      <c r="FG79" s="21">
        <v>22.274217907227616</v>
      </c>
      <c r="FH79" s="21">
        <v>21.248596552238066</v>
      </c>
      <c r="FI79" s="21">
        <v>11.944725652966188</v>
      </c>
      <c r="FJ79" s="21">
        <v>41.213432260551166</v>
      </c>
      <c r="FK79" s="21">
        <v>29.353963954002655</v>
      </c>
      <c r="FL79" s="21">
        <v>41.153466409100666</v>
      </c>
      <c r="FM79" s="21">
        <v>22.993541202672606</v>
      </c>
      <c r="FN79" s="21">
        <v>18.661827384123601</v>
      </c>
      <c r="FO79" s="21">
        <v>21.612099644128115</v>
      </c>
      <c r="FP79" s="21">
        <v>32.982301450386558</v>
      </c>
      <c r="FQ79" s="21">
        <v>33.930981595092021</v>
      </c>
      <c r="FR79" s="21">
        <v>18.292479422708311</v>
      </c>
      <c r="FS79" s="21">
        <v>25.60546875</v>
      </c>
      <c r="FT79" s="21">
        <v>22.5169464080832</v>
      </c>
      <c r="FU79" s="21">
        <v>0</v>
      </c>
      <c r="FV79" s="21">
        <v>48.632296586756972</v>
      </c>
      <c r="FW79" s="21">
        <v>24.663545150501673</v>
      </c>
      <c r="FX79" s="21">
        <v>13.719767441860466</v>
      </c>
      <c r="FY79" s="21">
        <v>21.87164277475696</v>
      </c>
      <c r="FZ79" s="21">
        <v>81.037362637362634</v>
      </c>
      <c r="GA79" s="21">
        <v>45.485736314572087</v>
      </c>
      <c r="GB79" s="21">
        <v>12.456644144144144</v>
      </c>
      <c r="GC79" s="21">
        <v>16.313074863197112</v>
      </c>
      <c r="GD79" s="21">
        <v>40.762814070351759</v>
      </c>
      <c r="GE79" s="21">
        <v>33.149979566816512</v>
      </c>
      <c r="GF79" s="21">
        <v>34.158827721361128</v>
      </c>
      <c r="GG79" s="21">
        <v>19.973997833152762</v>
      </c>
      <c r="GH79" s="21">
        <v>25.933989164528086</v>
      </c>
      <c r="GI79" s="21">
        <v>14.752438109527382</v>
      </c>
      <c r="GJ79" s="21">
        <v>15.275504919730709</v>
      </c>
      <c r="GK79" s="21">
        <v>15.579965188163976</v>
      </c>
      <c r="GL79" s="21">
        <v>8.9187663777464223</v>
      </c>
      <c r="GM79" s="21">
        <v>66.62056984016678</v>
      </c>
      <c r="GN79" s="21">
        <v>22.211938663745894</v>
      </c>
      <c r="GO79" s="21">
        <v>8.4618473895582333</v>
      </c>
      <c r="GP79" s="21">
        <v>39.601457614115844</v>
      </c>
      <c r="GQ79" s="21">
        <v>6.2895522388059701</v>
      </c>
      <c r="GR79" s="21">
        <v>0</v>
      </c>
      <c r="GS79" s="21">
        <v>76.678064387122575</v>
      </c>
      <c r="GT79" s="21">
        <v>39.64717741935484</v>
      </c>
      <c r="GU79" s="21">
        <v>31.366865163760103</v>
      </c>
      <c r="GV79" s="21">
        <v>107.85191956124315</v>
      </c>
      <c r="GW79" s="21">
        <v>15.371026576341844</v>
      </c>
      <c r="GX79" s="21">
        <v>23.643315165117023</v>
      </c>
      <c r="GY79" s="21">
        <v>5.5231556609661716</v>
      </c>
      <c r="GZ79" s="21">
        <v>20.810213193652512</v>
      </c>
      <c r="HA79" s="21">
        <v>39.420050061516271</v>
      </c>
      <c r="HB79" s="21">
        <v>32.089867122542543</v>
      </c>
      <c r="HC79" s="21">
        <v>18.174676524953789</v>
      </c>
      <c r="HD79" s="21">
        <v>24.787675070028012</v>
      </c>
      <c r="HE79" s="21">
        <v>32.928043522890576</v>
      </c>
      <c r="HF79" s="21">
        <v>25.125724020442931</v>
      </c>
      <c r="HG79" s="21">
        <v>31.313517338995045</v>
      </c>
      <c r="HH79" s="21">
        <v>0</v>
      </c>
      <c r="HI79" s="21">
        <v>11.540297339593113</v>
      </c>
      <c r="HJ79" s="21">
        <v>38.618685193590053</v>
      </c>
      <c r="HK79" s="21">
        <v>88.771281169389511</v>
      </c>
      <c r="HL79" s="21">
        <v>20.421396183926234</v>
      </c>
      <c r="HM79" s="21">
        <v>18.696809634481301</v>
      </c>
      <c r="HN79" s="21">
        <v>3.6516464471403811</v>
      </c>
      <c r="HO79" s="21">
        <v>36.768463695855409</v>
      </c>
      <c r="HP79" s="21">
        <v>0</v>
      </c>
      <c r="HQ79" s="21">
        <v>12.001479508803078</v>
      </c>
      <c r="HR79" s="21">
        <v>31.635357868593363</v>
      </c>
      <c r="HS79" s="21">
        <v>13.46910197869102</v>
      </c>
      <c r="HT79" s="21">
        <v>29.572852368783174</v>
      </c>
      <c r="HU79" s="21">
        <v>24.87150084317032</v>
      </c>
      <c r="HV79" s="21">
        <v>4.6264115432873272</v>
      </c>
      <c r="HW79" s="21">
        <v>18.752383979656706</v>
      </c>
      <c r="HX79" s="21">
        <v>0</v>
      </c>
      <c r="HY79" s="21">
        <v>25.019996697242199</v>
      </c>
      <c r="HZ79" s="21">
        <v>48.062350640886379</v>
      </c>
      <c r="IA79" s="21">
        <v>46.673259493670884</v>
      </c>
      <c r="IB79" s="21">
        <v>64.471898417985017</v>
      </c>
      <c r="IC79" s="21">
        <v>29.124406413089474</v>
      </c>
      <c r="ID79" s="21">
        <v>53.091072714182864</v>
      </c>
      <c r="IE79" s="21">
        <v>4.522956277928678</v>
      </c>
      <c r="IF79" s="21">
        <v>7.1572306696861858</v>
      </c>
      <c r="IG79" s="21">
        <v>19.962593823058938</v>
      </c>
      <c r="IH79" s="21">
        <v>8.193888888888889</v>
      </c>
      <c r="II79" s="21">
        <v>73.489975086012578</v>
      </c>
      <c r="IJ79" s="21">
        <v>45.444257703081234</v>
      </c>
      <c r="IK79" s="21">
        <v>27.513598429062348</v>
      </c>
      <c r="IL79" s="21">
        <v>6.2469292672596355</v>
      </c>
      <c r="IM79" s="21">
        <v>20.955811310031258</v>
      </c>
      <c r="IN79" s="21">
        <v>20.014927623642944</v>
      </c>
      <c r="IO79" s="21">
        <v>0</v>
      </c>
      <c r="IP79" s="21">
        <v>23.575287723785166</v>
      </c>
      <c r="IQ79" s="21">
        <v>28.571871367686942</v>
      </c>
      <c r="IR79" s="21">
        <v>28.285586430276169</v>
      </c>
      <c r="IS79" s="21">
        <v>38.828270554880518</v>
      </c>
      <c r="IT79" s="21">
        <v>12.836161879895561</v>
      </c>
      <c r="IU79" s="21">
        <v>12.098988241728193</v>
      </c>
      <c r="IV79" s="21">
        <v>17.43321513002364</v>
      </c>
      <c r="IW79" s="21">
        <v>12.644718792866941</v>
      </c>
      <c r="IX79" s="21">
        <v>21.370874010300561</v>
      </c>
      <c r="IY79" s="21">
        <v>21.251440922190202</v>
      </c>
      <c r="IZ79" s="21">
        <v>31.313517338995045</v>
      </c>
      <c r="JA79" s="21">
        <v>31.635993135993136</v>
      </c>
      <c r="JB79" s="21">
        <v>11.128269617706238</v>
      </c>
      <c r="JC79" s="21">
        <v>42.154340836012864</v>
      </c>
      <c r="JD79" s="21">
        <v>37.67220093656875</v>
      </c>
      <c r="JE79" s="21">
        <v>41.518011355503603</v>
      </c>
      <c r="JF79" s="21">
        <v>21.041713373416215</v>
      </c>
      <c r="JG79" s="21">
        <v>13.865872767157631</v>
      </c>
      <c r="JH79" s="21">
        <v>25.527909995672868</v>
      </c>
      <c r="JI79" s="21">
        <v>13.97158081705151</v>
      </c>
      <c r="JJ79" s="21">
        <v>63.523304107060454</v>
      </c>
      <c r="JK79" s="21">
        <v>28.587465675981264</v>
      </c>
      <c r="JL79" s="21">
        <v>13.130425105720009</v>
      </c>
      <c r="JM79" s="21">
        <v>71.770072992700733</v>
      </c>
      <c r="JN79" s="21">
        <v>12.971855760773966</v>
      </c>
      <c r="JO79" s="21">
        <v>48.39622641509434</v>
      </c>
      <c r="JP79" s="21">
        <v>9.9131603710176091</v>
      </c>
      <c r="JQ79" s="21">
        <v>25.885446199540976</v>
      </c>
      <c r="JR79" s="21">
        <v>32.280752121203506</v>
      </c>
      <c r="JS79" s="21">
        <v>14.856957835659808</v>
      </c>
      <c r="JT79" s="21">
        <v>33.743098276475671</v>
      </c>
      <c r="JU79" s="21">
        <v>6.566785396260018</v>
      </c>
      <c r="JV79" s="21">
        <v>47.807671528903299</v>
      </c>
      <c r="JW79" s="21">
        <v>22.886499667479494</v>
      </c>
      <c r="JX79" s="21">
        <v>60.383828045035827</v>
      </c>
      <c r="JY79" s="21">
        <v>22</v>
      </c>
      <c r="JZ79" s="21">
        <v>16.900170144796693</v>
      </c>
      <c r="KA79" s="21">
        <v>46.057772380291468</v>
      </c>
      <c r="KB79" s="21">
        <v>0</v>
      </c>
      <c r="KC79" s="21">
        <v>26.048746026139174</v>
      </c>
      <c r="KD79" s="21">
        <v>11.913408723747981</v>
      </c>
      <c r="KE79" s="21">
        <v>35.624959742351045</v>
      </c>
      <c r="KF79" s="21">
        <v>23.781779091642033</v>
      </c>
      <c r="KG79" s="21">
        <v>42.12280929507984</v>
      </c>
      <c r="KH79" s="21">
        <v>23.630192262046048</v>
      </c>
      <c r="KI79" s="21">
        <v>20.176014591883266</v>
      </c>
      <c r="KJ79" s="21">
        <v>14.127203065134099</v>
      </c>
      <c r="KK79" s="21">
        <v>28.267023675310035</v>
      </c>
    </row>
    <row r="80" spans="1:297" ht="16.5">
      <c r="A80" s="658"/>
      <c r="B80" s="634" t="s">
        <v>662</v>
      </c>
      <c r="C80" s="156">
        <v>17.251308355977013</v>
      </c>
      <c r="D80" s="415">
        <f t="shared" si="2"/>
        <v>0</v>
      </c>
      <c r="E80" s="415">
        <f t="shared" si="3"/>
        <v>77.037172455819629</v>
      </c>
      <c r="F80" s="21">
        <v>17.407138136153339</v>
      </c>
      <c r="G80" s="21">
        <v>26.22780082987552</v>
      </c>
      <c r="H80" s="21">
        <v>15.636085343228201</v>
      </c>
      <c r="I80" s="21">
        <v>5.3414881480542524</v>
      </c>
      <c r="J80" s="21">
        <v>2.2651042786497526</v>
      </c>
      <c r="K80" s="21">
        <v>18.594049420070601</v>
      </c>
      <c r="L80" s="21">
        <v>14.786171965582474</v>
      </c>
      <c r="M80" s="21">
        <v>0</v>
      </c>
      <c r="N80" s="21">
        <v>0</v>
      </c>
      <c r="O80" s="21">
        <v>14.870081107777061</v>
      </c>
      <c r="P80" s="21">
        <v>16.157704799711297</v>
      </c>
      <c r="Q80" s="21">
        <v>8.1467079098541753</v>
      </c>
      <c r="R80" s="21">
        <v>27.82086267605634</v>
      </c>
      <c r="S80" s="21">
        <v>36.441558441558442</v>
      </c>
      <c r="T80" s="21">
        <v>35.700246457178068</v>
      </c>
      <c r="U80" s="21">
        <v>39.722859387274156</v>
      </c>
      <c r="V80" s="21">
        <v>11.364617044228694</v>
      </c>
      <c r="W80" s="21">
        <v>0</v>
      </c>
      <c r="X80" s="21">
        <v>20.73030915022526</v>
      </c>
      <c r="Y80" s="21">
        <v>25.700377023730319</v>
      </c>
      <c r="Z80" s="21">
        <v>10.942482472085173</v>
      </c>
      <c r="AA80" s="21">
        <v>38.037610952309315</v>
      </c>
      <c r="AB80" s="21">
        <v>0</v>
      </c>
      <c r="AC80" s="21">
        <v>22.507851725243029</v>
      </c>
      <c r="AD80" s="21">
        <v>12.000126566257435</v>
      </c>
      <c r="AE80" s="21">
        <v>7.1935814271082279</v>
      </c>
      <c r="AF80" s="21">
        <v>16.972306284337545</v>
      </c>
      <c r="AG80" s="21">
        <v>14.67424950948983</v>
      </c>
      <c r="AH80" s="21">
        <v>0</v>
      </c>
      <c r="AI80" s="21">
        <v>15.215064116591536</v>
      </c>
      <c r="AJ80" s="21">
        <v>23.153427524856095</v>
      </c>
      <c r="AK80" s="21">
        <v>10.062082139446037</v>
      </c>
      <c r="AL80" s="21">
        <v>10.524475524475525</v>
      </c>
      <c r="AM80" s="21">
        <v>10.079883481108205</v>
      </c>
      <c r="AN80" s="21">
        <v>12.216660224197913</v>
      </c>
      <c r="AO80" s="21">
        <v>16.779843058173689</v>
      </c>
      <c r="AP80" s="21">
        <v>10.04498289303943</v>
      </c>
      <c r="AQ80" s="21">
        <v>11.817560677136447</v>
      </c>
      <c r="AR80" s="21">
        <v>10.811269119874897</v>
      </c>
      <c r="AS80" s="21">
        <v>1.6458365880331198</v>
      </c>
      <c r="AT80" s="21">
        <v>21.824060372891388</v>
      </c>
      <c r="AU80" s="21">
        <v>32.208785903934348</v>
      </c>
      <c r="AV80" s="21">
        <v>7.2122318575992699</v>
      </c>
      <c r="AW80" s="21">
        <v>7.2915282392026581</v>
      </c>
      <c r="AX80" s="21">
        <v>0</v>
      </c>
      <c r="AY80" s="21">
        <v>5.8723522853957633</v>
      </c>
      <c r="AZ80" s="21">
        <v>14.635100717758741</v>
      </c>
      <c r="BA80" s="21">
        <v>20.026532923475166</v>
      </c>
      <c r="BB80" s="21">
        <v>13.813986887293163</v>
      </c>
      <c r="BC80" s="21">
        <v>18.730699381516619</v>
      </c>
      <c r="BD80" s="21">
        <v>6.5189768976897691</v>
      </c>
      <c r="BE80" s="21">
        <v>30.086335676625659</v>
      </c>
      <c r="BF80" s="21">
        <v>20.560868504513294</v>
      </c>
      <c r="BG80" s="21">
        <v>32.921394230769231</v>
      </c>
      <c r="BH80" s="21">
        <v>0</v>
      </c>
      <c r="BI80" s="21">
        <v>11.140112795206203</v>
      </c>
      <c r="BJ80" s="21">
        <v>20.971614139978819</v>
      </c>
      <c r="BK80" s="21">
        <v>25.415560916767188</v>
      </c>
      <c r="BL80" s="21">
        <v>9.3686963799958143</v>
      </c>
      <c r="BM80" s="21">
        <v>17.756181860852127</v>
      </c>
      <c r="BN80" s="21">
        <v>19.599108095537741</v>
      </c>
      <c r="BO80" s="21">
        <v>24.414445731942834</v>
      </c>
      <c r="BP80" s="21">
        <v>16.771031756923669</v>
      </c>
      <c r="BQ80" s="21">
        <v>25.75535816151903</v>
      </c>
      <c r="BR80" s="21">
        <v>14.583841418514918</v>
      </c>
      <c r="BS80" s="21">
        <v>18.730343737653101</v>
      </c>
      <c r="BT80" s="21">
        <v>23.639605706042634</v>
      </c>
      <c r="BU80" s="21">
        <v>35.530354131534573</v>
      </c>
      <c r="BV80" s="21">
        <v>16.010448328267476</v>
      </c>
      <c r="BW80" s="21">
        <v>18.179465056082829</v>
      </c>
      <c r="BX80" s="21">
        <v>8.7374407582938396</v>
      </c>
      <c r="BY80" s="21">
        <v>14.74223341729639</v>
      </c>
      <c r="BZ80" s="21">
        <v>19.41889400921659</v>
      </c>
      <c r="CA80" s="21">
        <v>8.489121676067688</v>
      </c>
      <c r="CB80" s="21">
        <v>21.039303403099538</v>
      </c>
      <c r="CC80" s="21">
        <v>18.199667774086379</v>
      </c>
      <c r="CD80" s="21">
        <v>8.2199356285965077</v>
      </c>
      <c r="CE80" s="21">
        <v>12.791160757649344</v>
      </c>
      <c r="CF80" s="21">
        <v>5.3073047858942068</v>
      </c>
      <c r="CG80" s="21">
        <v>28.777703329553653</v>
      </c>
      <c r="CH80" s="21">
        <v>16.625197264597581</v>
      </c>
      <c r="CI80" s="21">
        <v>21.437299689677978</v>
      </c>
      <c r="CJ80" s="21">
        <v>10.408543719612075</v>
      </c>
      <c r="CK80" s="21">
        <v>28.852979842243645</v>
      </c>
      <c r="CL80" s="21">
        <v>18.557839107457429</v>
      </c>
      <c r="CM80" s="21">
        <v>21.182305630026811</v>
      </c>
      <c r="CN80" s="21">
        <v>15.181674072294944</v>
      </c>
      <c r="CO80" s="21">
        <v>11.012753501986202</v>
      </c>
      <c r="CP80" s="21">
        <v>21.571888255082637</v>
      </c>
      <c r="CQ80" s="21">
        <v>15.757818874082131</v>
      </c>
      <c r="CR80" s="21">
        <v>10.420375865479723</v>
      </c>
      <c r="CS80" s="21">
        <v>22.118626274745051</v>
      </c>
      <c r="CT80" s="21">
        <v>19.167283478404698</v>
      </c>
      <c r="CU80" s="21">
        <v>15.853774767995986</v>
      </c>
      <c r="CV80" s="21">
        <v>25.894715280622695</v>
      </c>
      <c r="CW80" s="21">
        <v>23.067414239267467</v>
      </c>
      <c r="CX80" s="21">
        <v>37.131923464249745</v>
      </c>
      <c r="CY80" s="21">
        <v>38.553979871912169</v>
      </c>
      <c r="CZ80" s="21">
        <v>22.240390360485961</v>
      </c>
      <c r="DA80" s="21">
        <v>22.847421733472814</v>
      </c>
      <c r="DB80" s="21">
        <v>22.374285247508578</v>
      </c>
      <c r="DC80" s="21">
        <v>13.289025543992432</v>
      </c>
      <c r="DD80" s="21">
        <v>12.670453026860885</v>
      </c>
      <c r="DE80" s="21">
        <v>0</v>
      </c>
      <c r="DF80" s="21">
        <v>16.598706093931533</v>
      </c>
      <c r="DG80" s="21">
        <v>12.635382308845577</v>
      </c>
      <c r="DH80" s="21">
        <v>11.339945666102825</v>
      </c>
      <c r="DI80" s="21">
        <v>10.860824742268042</v>
      </c>
      <c r="DJ80" s="21">
        <v>18.412543694541544</v>
      </c>
      <c r="DK80" s="21">
        <v>21.252793296089386</v>
      </c>
      <c r="DL80" s="21">
        <v>0</v>
      </c>
      <c r="DM80" s="21">
        <v>18.017102369899828</v>
      </c>
      <c r="DN80" s="21">
        <v>13.318162663295407</v>
      </c>
      <c r="DO80" s="21">
        <v>3.0299108426804717</v>
      </c>
      <c r="DP80" s="21">
        <v>18.189138282844137</v>
      </c>
      <c r="DQ80" s="21">
        <v>14.586226789849757</v>
      </c>
      <c r="DR80" s="21">
        <v>26.144331243469175</v>
      </c>
      <c r="DS80" s="21">
        <v>22.364311829225144</v>
      </c>
      <c r="DT80" s="21">
        <v>29.708967851099832</v>
      </c>
      <c r="DU80" s="21">
        <v>3.8197969543147208</v>
      </c>
      <c r="DV80" s="21">
        <v>15.947249989771844</v>
      </c>
      <c r="DW80" s="21">
        <v>0</v>
      </c>
      <c r="DX80" s="21">
        <v>16.521670943826631</v>
      </c>
      <c r="DY80" s="21">
        <v>28.460377158597311</v>
      </c>
      <c r="DZ80" s="21">
        <v>22.186381186381187</v>
      </c>
      <c r="EA80" s="21">
        <v>16.530860223706444</v>
      </c>
      <c r="EB80" s="21">
        <v>16.440419128302306</v>
      </c>
      <c r="EC80" s="21">
        <v>15.842105263157896</v>
      </c>
      <c r="ED80" s="21">
        <v>15.725146780774207</v>
      </c>
      <c r="EE80" s="21">
        <v>20.900367753798509</v>
      </c>
      <c r="EF80" s="21">
        <v>33.082826300294407</v>
      </c>
      <c r="EG80" s="21">
        <v>12.380340804163518</v>
      </c>
      <c r="EH80" s="21">
        <v>22.040797646289636</v>
      </c>
      <c r="EI80" s="21">
        <v>12.382525793391668</v>
      </c>
      <c r="EJ80" s="21">
        <v>14.680602006688963</v>
      </c>
      <c r="EK80" s="21">
        <v>0</v>
      </c>
      <c r="EL80" s="21">
        <v>0</v>
      </c>
      <c r="EM80" s="21">
        <v>5.3711760707002041</v>
      </c>
      <c r="EN80" s="21">
        <v>24.173474070674622</v>
      </c>
      <c r="EO80" s="21">
        <v>26.978637249108061</v>
      </c>
      <c r="EP80" s="21">
        <v>19.83958837772397</v>
      </c>
      <c r="EQ80" s="21">
        <v>17.50932594644506</v>
      </c>
      <c r="ER80" s="21">
        <v>5.5157068062827221</v>
      </c>
      <c r="ES80" s="21">
        <v>17.5726647206005</v>
      </c>
      <c r="ET80" s="21">
        <v>39.791312559017939</v>
      </c>
      <c r="EU80" s="21">
        <v>10.882920110192838</v>
      </c>
      <c r="EV80" s="21">
        <v>6.1861421021726368</v>
      </c>
      <c r="EW80" s="21">
        <v>17.66292156484872</v>
      </c>
      <c r="EX80" s="21">
        <v>25.286432735169733</v>
      </c>
      <c r="EY80" s="21">
        <v>37.81335247666906</v>
      </c>
      <c r="EZ80" s="21">
        <v>18.218331171638564</v>
      </c>
      <c r="FA80" s="21">
        <v>15.47826527510386</v>
      </c>
      <c r="FB80" s="21">
        <v>16.873186357640851</v>
      </c>
      <c r="FC80" s="21">
        <v>25.361374882974456</v>
      </c>
      <c r="FD80" s="21">
        <v>18.845557543231962</v>
      </c>
      <c r="FE80" s="21">
        <v>20.129597783510079</v>
      </c>
      <c r="FF80" s="21">
        <v>8.9569222049029324</v>
      </c>
      <c r="FG80" s="21">
        <v>15.910140237324704</v>
      </c>
      <c r="FH80" s="21">
        <v>15.177604451289184</v>
      </c>
      <c r="FI80" s="21">
        <v>8.5318890463656611</v>
      </c>
      <c r="FJ80" s="21">
        <v>29.438234727307766</v>
      </c>
      <c r="FK80" s="21">
        <v>20.967132905793896</v>
      </c>
      <c r="FL80" s="21">
        <v>29.395363811976818</v>
      </c>
      <c r="FM80" s="21">
        <v>16.423942093541203</v>
      </c>
      <c r="FN80" s="21">
        <v>13.329870360504351</v>
      </c>
      <c r="FO80" s="21">
        <v>15.437199078919825</v>
      </c>
      <c r="FP80" s="21">
        <v>23.558750239601302</v>
      </c>
      <c r="FQ80" s="21">
        <v>24.236196319018404</v>
      </c>
      <c r="FR80" s="21">
        <v>13.06607283797497</v>
      </c>
      <c r="FS80" s="21">
        <v>18.289641203703702</v>
      </c>
      <c r="FT80" s="21">
        <v>16.083533809541432</v>
      </c>
      <c r="FU80" s="21">
        <v>0</v>
      </c>
      <c r="FV80" s="21">
        <v>34.73736743605739</v>
      </c>
      <c r="FW80" s="21">
        <v>17.616722408026757</v>
      </c>
      <c r="FX80" s="21">
        <v>9.7997674418604657</v>
      </c>
      <c r="FY80" s="21">
        <v>15.622507826660076</v>
      </c>
      <c r="FZ80" s="21">
        <v>57.88351648351648</v>
      </c>
      <c r="GA80" s="21">
        <v>32.489976869699305</v>
      </c>
      <c r="GB80" s="21">
        <v>8.8975225225225234</v>
      </c>
      <c r="GC80" s="21">
        <v>11.652171382000233</v>
      </c>
      <c r="GD80" s="21">
        <v>29.116331658291458</v>
      </c>
      <c r="GE80" s="21">
        <v>23.678586023702493</v>
      </c>
      <c r="GF80" s="21">
        <v>24.399162658115088</v>
      </c>
      <c r="GG80" s="21">
        <v>14.267063921993499</v>
      </c>
      <c r="GH80" s="21">
        <v>18.524284763805721</v>
      </c>
      <c r="GI80" s="21">
        <v>10.537384346086522</v>
      </c>
      <c r="GJ80" s="21">
        <v>10.911444847229415</v>
      </c>
      <c r="GK80" s="21">
        <v>11.128551707580577</v>
      </c>
      <c r="GL80" s="21">
        <v>6.3704898206006852</v>
      </c>
      <c r="GM80" s="21">
        <v>47.586170952050033</v>
      </c>
      <c r="GN80" s="21">
        <v>15.865690032858707</v>
      </c>
      <c r="GO80" s="21">
        <v>6.0441767068273089</v>
      </c>
      <c r="GP80" s="21">
        <v>28.286919831223628</v>
      </c>
      <c r="GQ80" s="21">
        <v>4.4925373134328357</v>
      </c>
      <c r="GR80" s="21">
        <v>0</v>
      </c>
      <c r="GS80" s="21">
        <v>54.77004599080184</v>
      </c>
      <c r="GT80" s="21">
        <v>28.319556451612904</v>
      </c>
      <c r="GU80" s="21">
        <v>22.404934070608252</v>
      </c>
      <c r="GV80" s="21">
        <v>77.037172455819629</v>
      </c>
      <c r="GW80" s="21">
        <v>10.979676915059928</v>
      </c>
      <c r="GX80" s="21">
        <v>16.888105161910868</v>
      </c>
      <c r="GY80" s="21">
        <v>3.9450755211584072</v>
      </c>
      <c r="GZ80" s="21">
        <v>14.864429711811663</v>
      </c>
      <c r="HA80" s="21">
        <v>28.15718467608502</v>
      </c>
      <c r="HB80" s="21">
        <v>22.921361411143057</v>
      </c>
      <c r="HC80" s="21">
        <v>12.981823783117683</v>
      </c>
      <c r="HD80" s="21">
        <v>17.705602240896358</v>
      </c>
      <c r="HE80" s="21">
        <v>23.520042085814001</v>
      </c>
      <c r="HF80" s="21">
        <v>17.946848381601363</v>
      </c>
      <c r="HG80" s="21">
        <v>22.366595895258314</v>
      </c>
      <c r="HH80" s="21">
        <v>0</v>
      </c>
      <c r="HI80" s="21">
        <v>8.2433489827856032</v>
      </c>
      <c r="HJ80" s="21">
        <v>27.584785113291204</v>
      </c>
      <c r="HK80" s="21">
        <v>63.408426483233015</v>
      </c>
      <c r="HL80" s="21">
        <v>14.586713733605185</v>
      </c>
      <c r="HM80" s="21">
        <v>13.354954574265793</v>
      </c>
      <c r="HN80" s="21">
        <v>2.6083188908145583</v>
      </c>
      <c r="HO80" s="21">
        <v>26.263166095356809</v>
      </c>
      <c r="HP80" s="21">
        <v>0</v>
      </c>
      <c r="HQ80" s="21">
        <v>8.572495931350792</v>
      </c>
      <c r="HR80" s="21">
        <v>22.596635809437796</v>
      </c>
      <c r="HS80" s="21">
        <v>9.6207001522070019</v>
      </c>
      <c r="HT80" s="21">
        <v>21.123471594259879</v>
      </c>
      <c r="HU80" s="21">
        <v>17.765261382799327</v>
      </c>
      <c r="HV80" s="21">
        <v>3.3045796737766624</v>
      </c>
      <c r="HW80" s="21">
        <v>13.394564526382709</v>
      </c>
      <c r="HX80" s="21">
        <v>0</v>
      </c>
      <c r="HY80" s="21">
        <v>17.871432646259628</v>
      </c>
      <c r="HZ80" s="21">
        <v>34.330219422116009</v>
      </c>
      <c r="IA80" s="21">
        <v>33.337816455696199</v>
      </c>
      <c r="IB80" s="21">
        <v>46.05141548709409</v>
      </c>
      <c r="IC80" s="21">
        <v>20.803140721237483</v>
      </c>
      <c r="ID80" s="21">
        <v>37.922246220302377</v>
      </c>
      <c r="IE80" s="21">
        <v>3.2307018312450713</v>
      </c>
      <c r="IF80" s="21">
        <v>5.1122614040763503</v>
      </c>
      <c r="IG80" s="21">
        <v>14.259013165989909</v>
      </c>
      <c r="IH80" s="21">
        <v>5.8527777777777779</v>
      </c>
      <c r="II80" s="21">
        <v>52.492822398861072</v>
      </c>
      <c r="IJ80" s="21">
        <v>32.460224089635851</v>
      </c>
      <c r="IK80" s="21">
        <v>19.652528227785961</v>
      </c>
      <c r="IL80" s="21">
        <v>4.4620923337568827</v>
      </c>
      <c r="IM80" s="21">
        <v>14.968456947996589</v>
      </c>
      <c r="IN80" s="21">
        <v>14.296290711700845</v>
      </c>
      <c r="IO80" s="21">
        <v>0</v>
      </c>
      <c r="IP80" s="21">
        <v>16.839514066496164</v>
      </c>
      <c r="IQ80" s="21">
        <v>20.408368849283224</v>
      </c>
      <c r="IR80" s="21">
        <v>20.204014660756904</v>
      </c>
      <c r="IS80" s="21">
        <v>27.734507897934385</v>
      </c>
      <c r="IT80" s="21">
        <v>9.1686248912097472</v>
      </c>
      <c r="IU80" s="21">
        <v>8.6420563303254028</v>
      </c>
      <c r="IV80" s="21">
        <v>12.452718676122931</v>
      </c>
      <c r="IW80" s="21">
        <v>9.0318930041152257</v>
      </c>
      <c r="IX80" s="21">
        <v>15.264908909216697</v>
      </c>
      <c r="IY80" s="21">
        <v>15.180115273775217</v>
      </c>
      <c r="IZ80" s="21">
        <v>22.366949752300069</v>
      </c>
      <c r="JA80" s="21">
        <v>22.597168597168597</v>
      </c>
      <c r="JB80" s="21">
        <v>7.9486921529175047</v>
      </c>
      <c r="JC80" s="21">
        <v>30.110396570203644</v>
      </c>
      <c r="JD80" s="21">
        <v>26.908897403150277</v>
      </c>
      <c r="JE80" s="21">
        <v>29.655708764731141</v>
      </c>
      <c r="JF80" s="21">
        <v>15.02979526672587</v>
      </c>
      <c r="JG80" s="21">
        <v>9.9041052961454081</v>
      </c>
      <c r="JH80" s="21">
        <v>18.234097793163134</v>
      </c>
      <c r="JI80" s="21">
        <v>9.9797039668442871</v>
      </c>
      <c r="JJ80" s="21">
        <v>45.373788647900327</v>
      </c>
      <c r="JK80" s="21">
        <v>20.419641414957194</v>
      </c>
      <c r="JL80" s="21">
        <v>9.3788114845314929</v>
      </c>
      <c r="JM80" s="21">
        <v>51.264395782643959</v>
      </c>
      <c r="JN80" s="21">
        <v>9.2656112576956904</v>
      </c>
      <c r="JO80" s="21">
        <v>34.568772217664751</v>
      </c>
      <c r="JP80" s="21">
        <v>7.0807904288210777</v>
      </c>
      <c r="JQ80" s="21">
        <v>18.489604428243553</v>
      </c>
      <c r="JR80" s="21">
        <v>23.0576739955373</v>
      </c>
      <c r="JS80" s="21">
        <v>10.612126445052047</v>
      </c>
      <c r="JT80" s="21">
        <v>24.102242106868676</v>
      </c>
      <c r="JU80" s="21">
        <v>4.6905609973285838</v>
      </c>
      <c r="JV80" s="21">
        <v>34.148568341437063</v>
      </c>
      <c r="JW80" s="21">
        <v>16.347594768344049</v>
      </c>
      <c r="JX80" s="21">
        <v>43.131354486523371</v>
      </c>
      <c r="JY80" s="21">
        <v>15.714200477326969</v>
      </c>
      <c r="JZ80" s="21">
        <v>12.071564984895309</v>
      </c>
      <c r="KA80" s="21">
        <v>32.89850798056905</v>
      </c>
      <c r="KB80" s="21">
        <v>0</v>
      </c>
      <c r="KC80" s="21">
        <v>18.606146238078416</v>
      </c>
      <c r="KD80" s="21">
        <v>8.5095315024232629</v>
      </c>
      <c r="KE80" s="21">
        <v>25.446376811594202</v>
      </c>
      <c r="KF80" s="21">
        <v>16.987100241870465</v>
      </c>
      <c r="KG80" s="21">
        <v>30.087758016357263</v>
      </c>
      <c r="KH80" s="21">
        <v>16.878708758604319</v>
      </c>
      <c r="KI80" s="21">
        <v>14.411308709530324</v>
      </c>
      <c r="KJ80" s="21">
        <v>10.090804597701149</v>
      </c>
      <c r="KK80" s="21">
        <v>20.190755355129649</v>
      </c>
    </row>
    <row r="81" spans="1:297" ht="16.5">
      <c r="A81" s="658"/>
      <c r="B81" s="634" t="s">
        <v>663</v>
      </c>
      <c r="C81" s="156">
        <v>17.076980481210963</v>
      </c>
      <c r="D81" s="415">
        <f t="shared" si="2"/>
        <v>0</v>
      </c>
      <c r="E81" s="415">
        <f t="shared" si="3"/>
        <v>93.14182111200644</v>
      </c>
      <c r="F81" s="21">
        <v>25.291253580083719</v>
      </c>
      <c r="G81" s="21">
        <v>1.9709543568464731</v>
      </c>
      <c r="H81" s="21">
        <v>6.6097402597402599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51.385547049054161</v>
      </c>
      <c r="P81" s="21">
        <v>9.857001082641645</v>
      </c>
      <c r="Q81" s="21">
        <v>0</v>
      </c>
      <c r="R81" s="21">
        <v>0.69674295774647887</v>
      </c>
      <c r="S81" s="21">
        <v>16.431787838329896</v>
      </c>
      <c r="T81" s="21">
        <v>0</v>
      </c>
      <c r="U81" s="21">
        <v>8.4581304006284359</v>
      </c>
      <c r="V81" s="21">
        <v>0</v>
      </c>
      <c r="W81" s="21">
        <v>0</v>
      </c>
      <c r="X81" s="21">
        <v>24.59857076277769</v>
      </c>
      <c r="Y81" s="21">
        <v>5.2674650698602798</v>
      </c>
      <c r="Z81" s="21">
        <v>18.502596728122565</v>
      </c>
      <c r="AA81" s="21">
        <v>3.8114939070257261</v>
      </c>
      <c r="AB81" s="21">
        <v>0</v>
      </c>
      <c r="AC81" s="21">
        <v>0</v>
      </c>
      <c r="AD81" s="21">
        <v>5.8117959751930135</v>
      </c>
      <c r="AE81" s="21">
        <v>3.2434277910549674</v>
      </c>
      <c r="AF81" s="21">
        <v>19.109219348028851</v>
      </c>
      <c r="AG81" s="21">
        <v>36.997003211697425</v>
      </c>
      <c r="AH81" s="21">
        <v>27.684798445847498</v>
      </c>
      <c r="AI81" s="21">
        <v>6.1675784498227495</v>
      </c>
      <c r="AJ81" s="21">
        <v>6.1314495028780742</v>
      </c>
      <c r="AK81" s="21">
        <v>0</v>
      </c>
      <c r="AL81" s="21">
        <v>0</v>
      </c>
      <c r="AM81" s="21">
        <v>17.136697072143907</v>
      </c>
      <c r="AN81" s="21">
        <v>0</v>
      </c>
      <c r="AO81" s="21">
        <v>23.878523519354697</v>
      </c>
      <c r="AP81" s="21">
        <v>8.5258287060407199</v>
      </c>
      <c r="AQ81" s="21">
        <v>0</v>
      </c>
      <c r="AR81" s="21">
        <v>9.5950251673752618</v>
      </c>
      <c r="AS81" s="21">
        <v>3.2157475394469612</v>
      </c>
      <c r="AT81" s="21">
        <v>9.3720035513465518</v>
      </c>
      <c r="AU81" s="21">
        <v>16.179338643495051</v>
      </c>
      <c r="AV81" s="21">
        <v>0.72272934732998628</v>
      </c>
      <c r="AW81" s="21">
        <v>8.7674418604651159</v>
      </c>
      <c r="AX81" s="21">
        <v>3.517400962606442</v>
      </c>
      <c r="AY81" s="21">
        <v>3.5306577480490522</v>
      </c>
      <c r="AZ81" s="21">
        <v>1.8330632090761751</v>
      </c>
      <c r="BA81" s="21">
        <v>10.118872350752305</v>
      </c>
      <c r="BB81" s="21">
        <v>4.5480487043396813</v>
      </c>
      <c r="BC81" s="21">
        <v>31.571277987325537</v>
      </c>
      <c r="BD81" s="21">
        <v>1.9595709570957096</v>
      </c>
      <c r="BE81" s="21">
        <v>12.52262741652021</v>
      </c>
      <c r="BF81" s="21">
        <v>70.691388143449629</v>
      </c>
      <c r="BG81" s="21">
        <v>2.2836538461538463</v>
      </c>
      <c r="BH81" s="21">
        <v>0</v>
      </c>
      <c r="BI81" s="21">
        <v>0</v>
      </c>
      <c r="BJ81" s="21">
        <v>14.455031703687816</v>
      </c>
      <c r="BK81" s="21">
        <v>0</v>
      </c>
      <c r="BL81" s="21">
        <v>11.927756852898096</v>
      </c>
      <c r="BM81" s="21">
        <v>23.580038829980158</v>
      </c>
      <c r="BN81" s="21">
        <v>1.5162102268063802</v>
      </c>
      <c r="BO81" s="21">
        <v>0</v>
      </c>
      <c r="BP81" s="21">
        <v>35.464084758323494</v>
      </c>
      <c r="BQ81" s="21">
        <v>4.0001629859017198</v>
      </c>
      <c r="BR81" s="21">
        <v>2.2852640570233573</v>
      </c>
      <c r="BS81" s="21">
        <v>8.7583958909521922</v>
      </c>
      <c r="BT81" s="21">
        <v>31.216460971309505</v>
      </c>
      <c r="BU81" s="21">
        <v>0</v>
      </c>
      <c r="BV81" s="21">
        <v>6.3168693009118542</v>
      </c>
      <c r="BW81" s="21">
        <v>0</v>
      </c>
      <c r="BX81" s="21">
        <v>10.88127962085308</v>
      </c>
      <c r="BY81" s="21">
        <v>6.2043101035544357</v>
      </c>
      <c r="BZ81" s="21">
        <v>3.6483870967741936</v>
      </c>
      <c r="CA81" s="21">
        <v>93.14182111200644</v>
      </c>
      <c r="CB81" s="21">
        <v>4.0476913244927308</v>
      </c>
      <c r="CC81" s="21">
        <v>39.453754152823919</v>
      </c>
      <c r="CD81" s="21">
        <v>8.185019018823759</v>
      </c>
      <c r="CE81" s="21">
        <v>0</v>
      </c>
      <c r="CF81" s="21">
        <v>0</v>
      </c>
      <c r="CG81" s="21">
        <v>25.707349757756933</v>
      </c>
      <c r="CH81" s="21">
        <v>0.41649132035770647</v>
      </c>
      <c r="CI81" s="21">
        <v>1.8526733479167727</v>
      </c>
      <c r="CJ81" s="21">
        <v>17.949793297106158</v>
      </c>
      <c r="CK81" s="21">
        <v>1.2142857142857142</v>
      </c>
      <c r="CL81" s="21">
        <v>13.017028772753964</v>
      </c>
      <c r="CM81" s="21">
        <v>0</v>
      </c>
      <c r="CN81" s="21">
        <v>19.661895040230576</v>
      </c>
      <c r="CO81" s="21">
        <v>24.663182103282459</v>
      </c>
      <c r="CP81" s="21">
        <v>6.0215006581834141</v>
      </c>
      <c r="CQ81" s="21">
        <v>3.0144139243948871</v>
      </c>
      <c r="CR81" s="21">
        <v>0</v>
      </c>
      <c r="CS81" s="21">
        <v>3.3245350929814039</v>
      </c>
      <c r="CT81" s="21">
        <v>21.344780532181034</v>
      </c>
      <c r="CU81" s="21">
        <v>0</v>
      </c>
      <c r="CV81" s="21">
        <v>9.0815239655878734</v>
      </c>
      <c r="CW81" s="21">
        <v>0</v>
      </c>
      <c r="CX81" s="21">
        <v>0</v>
      </c>
      <c r="CY81" s="21">
        <v>0</v>
      </c>
      <c r="CZ81" s="21">
        <v>13.970344552877913</v>
      </c>
      <c r="DA81" s="21">
        <v>8.3426632306789479</v>
      </c>
      <c r="DB81" s="21">
        <v>28.71409900343081</v>
      </c>
      <c r="DC81" s="21">
        <v>4.4940081993062124</v>
      </c>
      <c r="DD81" s="21">
        <v>2.9624482159561674</v>
      </c>
      <c r="DE81" s="21">
        <v>0</v>
      </c>
      <c r="DF81" s="21">
        <v>21.407652029984245</v>
      </c>
      <c r="DG81" s="21">
        <v>1.4242878560719641</v>
      </c>
      <c r="DH81" s="21">
        <v>4.7074683479419752</v>
      </c>
      <c r="DI81" s="21">
        <v>1.6319587628865979</v>
      </c>
      <c r="DJ81" s="21">
        <v>12.559962355471901</v>
      </c>
      <c r="DK81" s="21">
        <v>12.286002482929858</v>
      </c>
      <c r="DL81" s="21">
        <v>0</v>
      </c>
      <c r="DM81" s="21">
        <v>15.087466406059125</v>
      </c>
      <c r="DN81" s="21">
        <v>0</v>
      </c>
      <c r="DO81" s="21">
        <v>9.7910555076215129</v>
      </c>
      <c r="DP81" s="21">
        <v>7.7045989640558785</v>
      </c>
      <c r="DQ81" s="21">
        <v>15.633524811063403</v>
      </c>
      <c r="DR81" s="21">
        <v>0</v>
      </c>
      <c r="DS81" s="21">
        <v>21.849156740181627</v>
      </c>
      <c r="DT81" s="21">
        <v>4.6439932318104908</v>
      </c>
      <c r="DU81" s="21">
        <v>29.279912980420594</v>
      </c>
      <c r="DV81" s="21">
        <v>26.258090471449808</v>
      </c>
      <c r="DW81" s="21">
        <v>1.9555372581309181</v>
      </c>
      <c r="DX81" s="21">
        <v>8.5784858853721122</v>
      </c>
      <c r="DY81" s="21">
        <v>0</v>
      </c>
      <c r="DZ81" s="21">
        <v>0</v>
      </c>
      <c r="EA81" s="21">
        <v>0</v>
      </c>
      <c r="EB81" s="21">
        <v>0.88251031100211796</v>
      </c>
      <c r="EC81" s="21">
        <v>0</v>
      </c>
      <c r="ED81" s="21">
        <v>35.137824659170064</v>
      </c>
      <c r="EE81" s="21">
        <v>4.2140714216587636</v>
      </c>
      <c r="EF81" s="21">
        <v>0</v>
      </c>
      <c r="EG81" s="21">
        <v>11.031897926634768</v>
      </c>
      <c r="EH81" s="21">
        <v>18.116835567178818</v>
      </c>
      <c r="EI81" s="21">
        <v>3.101867572156197</v>
      </c>
      <c r="EJ81" s="21">
        <v>14.894091415830546</v>
      </c>
      <c r="EK81" s="21">
        <v>0</v>
      </c>
      <c r="EL81" s="21">
        <v>8.6743027888446207</v>
      </c>
      <c r="EM81" s="21">
        <v>8.3422841604350779</v>
      </c>
      <c r="EN81" s="21">
        <v>0</v>
      </c>
      <c r="EO81" s="21">
        <v>9.9814389213561849</v>
      </c>
      <c r="EP81" s="21">
        <v>6.4963680387409202</v>
      </c>
      <c r="EQ81" s="21">
        <v>10.526869806094183</v>
      </c>
      <c r="ER81" s="21">
        <v>0</v>
      </c>
      <c r="ES81" s="21">
        <v>0</v>
      </c>
      <c r="ET81" s="21">
        <v>0</v>
      </c>
      <c r="EU81" s="21">
        <v>0</v>
      </c>
      <c r="EV81" s="21">
        <v>0</v>
      </c>
      <c r="EW81" s="21">
        <v>15.226864521102332</v>
      </c>
      <c r="EX81" s="21">
        <v>0.72396845353754713</v>
      </c>
      <c r="EY81" s="21">
        <v>0</v>
      </c>
      <c r="EZ81" s="21">
        <v>0</v>
      </c>
      <c r="FA81" s="21">
        <v>7.0594791772216032</v>
      </c>
      <c r="FB81" s="21">
        <v>0</v>
      </c>
      <c r="FC81" s="21">
        <v>0.42356560117694264</v>
      </c>
      <c r="FD81" s="21">
        <v>0</v>
      </c>
      <c r="FE81" s="21">
        <v>11.043183338110252</v>
      </c>
      <c r="FF81" s="21">
        <v>10.770015587360067</v>
      </c>
      <c r="FG81" s="21">
        <v>0</v>
      </c>
      <c r="FH81" s="21">
        <v>10.462218689453028</v>
      </c>
      <c r="FI81" s="21">
        <v>1.6029560639805629</v>
      </c>
      <c r="FJ81" s="21">
        <v>1.3731932935054925</v>
      </c>
      <c r="FK81" s="21">
        <v>7.7909940291906237</v>
      </c>
      <c r="FL81" s="21">
        <v>0</v>
      </c>
      <c r="FM81" s="21">
        <v>8.8163697104677059</v>
      </c>
      <c r="FN81" s="21">
        <v>6.3620360504350915</v>
      </c>
      <c r="FO81" s="21">
        <v>43.753401716558507</v>
      </c>
      <c r="FP81" s="21">
        <v>33.183694332630502</v>
      </c>
      <c r="FQ81" s="21">
        <v>0</v>
      </c>
      <c r="FR81" s="21">
        <v>1.2497463073627242</v>
      </c>
      <c r="FS81" s="21">
        <v>4.5815972222222223</v>
      </c>
      <c r="FT81" s="21">
        <v>7.8968318590621411</v>
      </c>
      <c r="FU81" s="21">
        <v>0</v>
      </c>
      <c r="FV81" s="21">
        <v>3.5277604491578289</v>
      </c>
      <c r="FW81" s="21">
        <v>0</v>
      </c>
      <c r="FX81" s="21">
        <v>0</v>
      </c>
      <c r="FY81" s="21">
        <v>0</v>
      </c>
      <c r="FZ81" s="21">
        <v>0</v>
      </c>
      <c r="GA81" s="21">
        <v>0</v>
      </c>
      <c r="GB81" s="21">
        <v>0</v>
      </c>
      <c r="GC81" s="21">
        <v>23.044184421935032</v>
      </c>
      <c r="GD81" s="21">
        <v>0</v>
      </c>
      <c r="GE81" s="21">
        <v>71.017266040049037</v>
      </c>
      <c r="GF81" s="21">
        <v>1.128362729378229</v>
      </c>
      <c r="GG81" s="21">
        <v>0</v>
      </c>
      <c r="GH81" s="21">
        <v>1.0535120235719038</v>
      </c>
      <c r="GI81" s="21">
        <v>0</v>
      </c>
      <c r="GJ81" s="21">
        <v>0</v>
      </c>
      <c r="GK81" s="21">
        <v>8.0401176399975984</v>
      </c>
      <c r="GL81" s="21">
        <v>0</v>
      </c>
      <c r="GM81" s="21">
        <v>4.9517025712300207</v>
      </c>
      <c r="GN81" s="21">
        <v>8.8882803943044912</v>
      </c>
      <c r="GO81" s="21">
        <v>0</v>
      </c>
      <c r="GP81" s="21">
        <v>0</v>
      </c>
      <c r="GQ81" s="21">
        <v>24.983368869936033</v>
      </c>
      <c r="GR81" s="21">
        <v>0</v>
      </c>
      <c r="GS81" s="21">
        <v>2.8496300739852027</v>
      </c>
      <c r="GT81" s="21">
        <v>0</v>
      </c>
      <c r="GU81" s="21">
        <v>1.0102084219481071</v>
      </c>
      <c r="GV81" s="21">
        <v>25.087751371115175</v>
      </c>
      <c r="GW81" s="21">
        <v>0</v>
      </c>
      <c r="GX81" s="21">
        <v>7.3611734530298172</v>
      </c>
      <c r="GY81" s="21">
        <v>2.5694669828985144</v>
      </c>
      <c r="GZ81" s="21">
        <v>15.547325898293291</v>
      </c>
      <c r="HA81" s="21">
        <v>25.392601077595351</v>
      </c>
      <c r="HB81" s="21">
        <v>16.118307560805036</v>
      </c>
      <c r="HC81" s="21">
        <v>0</v>
      </c>
      <c r="HD81" s="21">
        <v>2.661064425770308</v>
      </c>
      <c r="HE81" s="21">
        <v>14.831271812769453</v>
      </c>
      <c r="HF81" s="21">
        <v>15.105621805792163</v>
      </c>
      <c r="HG81" s="21">
        <v>0</v>
      </c>
      <c r="HH81" s="21">
        <v>0</v>
      </c>
      <c r="HI81" s="21">
        <v>2.4780907668231613</v>
      </c>
      <c r="HJ81" s="21">
        <v>21.172572705373039</v>
      </c>
      <c r="HK81" s="21">
        <v>27.229578675838351</v>
      </c>
      <c r="HL81" s="21">
        <v>17.177976933142631</v>
      </c>
      <c r="HM81" s="21">
        <v>3.0109866892034649</v>
      </c>
      <c r="HN81" s="21">
        <v>5.8804159445407276</v>
      </c>
      <c r="HO81" s="21">
        <v>0</v>
      </c>
      <c r="HP81" s="21">
        <v>0</v>
      </c>
      <c r="HQ81" s="21">
        <v>8.0822237017310261</v>
      </c>
      <c r="HR81" s="21">
        <v>0.7150598329193949</v>
      </c>
      <c r="HS81" s="21">
        <v>13.978386605783866</v>
      </c>
      <c r="HT81" s="21">
        <v>14.100353843129547</v>
      </c>
      <c r="HU81" s="21">
        <v>18.157166947723439</v>
      </c>
      <c r="HV81" s="21">
        <v>0</v>
      </c>
      <c r="HW81" s="21">
        <v>11.576096630642086</v>
      </c>
      <c r="HX81" s="21">
        <v>0</v>
      </c>
      <c r="HY81" s="21">
        <v>11.766645148699164</v>
      </c>
      <c r="HZ81" s="21">
        <v>1.7199652400608298</v>
      </c>
      <c r="IA81" s="21">
        <v>0</v>
      </c>
      <c r="IB81" s="21">
        <v>0</v>
      </c>
      <c r="IC81" s="21">
        <v>1.2655978184211765</v>
      </c>
      <c r="ID81" s="21">
        <v>0</v>
      </c>
      <c r="IE81" s="21">
        <v>9.5728993253307628</v>
      </c>
      <c r="IF81" s="21">
        <v>2.305241022322873</v>
      </c>
      <c r="IG81" s="21">
        <v>0.97416020671834624</v>
      </c>
      <c r="IH81" s="21">
        <v>0</v>
      </c>
      <c r="II81" s="21">
        <v>0</v>
      </c>
      <c r="IJ81" s="21">
        <v>9.7577030812324939</v>
      </c>
      <c r="IK81" s="21">
        <v>13.680903289150711</v>
      </c>
      <c r="IL81" s="21">
        <v>0</v>
      </c>
      <c r="IM81" s="21">
        <v>17.098465473145779</v>
      </c>
      <c r="IN81" s="21">
        <v>5.0138721351025328</v>
      </c>
      <c r="IO81" s="21">
        <v>0.92386231038506417</v>
      </c>
      <c r="IP81" s="21">
        <v>12.908248081841432</v>
      </c>
      <c r="IQ81" s="21">
        <v>0</v>
      </c>
      <c r="IR81" s="21">
        <v>2.6992840095465396</v>
      </c>
      <c r="IS81" s="21">
        <v>11.86431753746456</v>
      </c>
      <c r="IT81" s="21">
        <v>5.856832027850305</v>
      </c>
      <c r="IU81" s="21">
        <v>0</v>
      </c>
      <c r="IV81" s="21">
        <v>0</v>
      </c>
      <c r="IW81" s="21">
        <v>2.986625514403292</v>
      </c>
      <c r="IX81" s="21">
        <v>15.482339149819357</v>
      </c>
      <c r="IY81" s="21">
        <v>0</v>
      </c>
      <c r="IZ81" s="21">
        <v>19.6104033970276</v>
      </c>
      <c r="JA81" s="21">
        <v>6.4532389532389534</v>
      </c>
      <c r="JB81" s="21">
        <v>0</v>
      </c>
      <c r="JC81" s="21">
        <v>6.222936763129689</v>
      </c>
      <c r="JD81" s="21">
        <v>5.392507449978714</v>
      </c>
      <c r="JE81" s="21">
        <v>11.181115511236223</v>
      </c>
      <c r="JF81" s="21">
        <v>18.671470789477514</v>
      </c>
      <c r="JG81" s="21">
        <v>3.9696020056408647</v>
      </c>
      <c r="JH81" s="21">
        <v>0</v>
      </c>
      <c r="JI81" s="21">
        <v>9.8623327412670214</v>
      </c>
      <c r="JJ81" s="21">
        <v>1.7049684663897862</v>
      </c>
      <c r="JK81" s="21">
        <v>4.0921498950088839</v>
      </c>
      <c r="JL81" s="21">
        <v>8.4580458490985979</v>
      </c>
      <c r="JM81" s="21">
        <v>4.4947283049472828</v>
      </c>
      <c r="JN81" s="21">
        <v>0</v>
      </c>
      <c r="JO81" s="21">
        <v>0</v>
      </c>
      <c r="JP81" s="21">
        <v>37.887753730340101</v>
      </c>
      <c r="JQ81" s="21">
        <v>19.239503172674496</v>
      </c>
      <c r="JR81" s="21">
        <v>35.803996532169812</v>
      </c>
      <c r="JS81" s="21">
        <v>7.1396843670552119</v>
      </c>
      <c r="JT81" s="21">
        <v>8.8553053027606889</v>
      </c>
      <c r="JU81" s="21">
        <v>8.4599287622439885</v>
      </c>
      <c r="JV81" s="21">
        <v>7.6990815775256616</v>
      </c>
      <c r="JW81" s="21">
        <v>2.8080248281977389</v>
      </c>
      <c r="JX81" s="21">
        <v>0</v>
      </c>
      <c r="JY81" s="21">
        <v>8.9752386634844861</v>
      </c>
      <c r="JZ81" s="21">
        <v>6.3778603423729994</v>
      </c>
      <c r="KA81" s="21">
        <v>5.2194656488549622</v>
      </c>
      <c r="KB81" s="21">
        <v>0</v>
      </c>
      <c r="KC81" s="21">
        <v>8.3896149770399155</v>
      </c>
      <c r="KD81" s="21">
        <v>5.6276252019386108</v>
      </c>
      <c r="KE81" s="21">
        <v>51.250402576489535</v>
      </c>
      <c r="KF81" s="21">
        <v>12.765923138941146</v>
      </c>
      <c r="KG81" s="21">
        <v>2.5694534596910295</v>
      </c>
      <c r="KH81" s="21">
        <v>0.65772608592451931</v>
      </c>
      <c r="KI81" s="21">
        <v>0</v>
      </c>
      <c r="KJ81" s="21">
        <v>2.1233716475095785</v>
      </c>
      <c r="KK81" s="21">
        <v>12.85293122886133</v>
      </c>
    </row>
    <row r="82" spans="1:297" ht="30.75">
      <c r="A82" s="658"/>
      <c r="B82" s="634" t="s">
        <v>664</v>
      </c>
      <c r="C82" s="156">
        <v>8.0882356876515633</v>
      </c>
      <c r="D82" s="415">
        <f t="shared" si="2"/>
        <v>0</v>
      </c>
      <c r="E82" s="415">
        <f t="shared" si="3"/>
        <v>58.859063745019917</v>
      </c>
      <c r="F82" s="21">
        <v>10.415399867812294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5.7698785622749744</v>
      </c>
      <c r="M82" s="21">
        <v>0</v>
      </c>
      <c r="N82" s="21">
        <v>0</v>
      </c>
      <c r="O82" s="21">
        <v>13.036677665915727</v>
      </c>
      <c r="P82" s="21">
        <v>4.2651569830386142</v>
      </c>
      <c r="Q82" s="21">
        <v>7.8339593460008841</v>
      </c>
      <c r="R82" s="21">
        <v>0</v>
      </c>
      <c r="S82" s="21">
        <v>4.3034955698507105</v>
      </c>
      <c r="T82" s="21">
        <v>0</v>
      </c>
      <c r="U82" s="21">
        <v>11.141084053417124</v>
      </c>
      <c r="V82" s="21">
        <v>0</v>
      </c>
      <c r="W82" s="21">
        <v>0</v>
      </c>
      <c r="X82" s="21">
        <v>2.4480865827766558</v>
      </c>
      <c r="Y82" s="21">
        <v>0</v>
      </c>
      <c r="Z82" s="21">
        <v>0</v>
      </c>
      <c r="AA82" s="21">
        <v>24.893034451632314</v>
      </c>
      <c r="AB82" s="21">
        <v>0</v>
      </c>
      <c r="AC82" s="21">
        <v>0</v>
      </c>
      <c r="AD82" s="21">
        <v>2.9917731932666749</v>
      </c>
      <c r="AE82" s="21">
        <v>0</v>
      </c>
      <c r="AF82" s="21">
        <v>3.8703996093670048</v>
      </c>
      <c r="AG82" s="21">
        <v>14.581361011505598</v>
      </c>
      <c r="AH82" s="21">
        <v>0</v>
      </c>
      <c r="AI82" s="21">
        <v>4.1380804411571619</v>
      </c>
      <c r="AJ82" s="21">
        <v>9.8954474097331246</v>
      </c>
      <c r="AK82" s="21">
        <v>0</v>
      </c>
      <c r="AL82" s="21">
        <v>0</v>
      </c>
      <c r="AM82" s="21">
        <v>6.0311709298122516</v>
      </c>
      <c r="AN82" s="21">
        <v>11.421434093544645</v>
      </c>
      <c r="AO82" s="21">
        <v>6.908275247322198</v>
      </c>
      <c r="AP82" s="21">
        <v>0</v>
      </c>
      <c r="AQ82" s="21">
        <v>50.62125229451356</v>
      </c>
      <c r="AR82" s="21">
        <v>4.6205834921565749</v>
      </c>
      <c r="AS82" s="21">
        <v>0</v>
      </c>
      <c r="AT82" s="21">
        <v>45.470553418171058</v>
      </c>
      <c r="AU82" s="21">
        <v>1.9018424652023493</v>
      </c>
      <c r="AV82" s="21">
        <v>5.394340483797353</v>
      </c>
      <c r="AW82" s="21">
        <v>0</v>
      </c>
      <c r="AX82" s="21">
        <v>4.3757867456497594</v>
      </c>
      <c r="AY82" s="21">
        <v>0</v>
      </c>
      <c r="AZ82" s="21">
        <v>21.891873118777493</v>
      </c>
      <c r="BA82" s="21">
        <v>9.5606293480019406</v>
      </c>
      <c r="BB82" s="21">
        <v>0</v>
      </c>
      <c r="BC82" s="21">
        <v>9.606266112952591</v>
      </c>
      <c r="BD82" s="21">
        <v>0</v>
      </c>
      <c r="BE82" s="21">
        <v>0</v>
      </c>
      <c r="BF82" s="21">
        <v>0</v>
      </c>
      <c r="BG82" s="21">
        <v>5.6822115384615381</v>
      </c>
      <c r="BH82" s="21">
        <v>0</v>
      </c>
      <c r="BI82" s="21">
        <v>4.1660204441311244</v>
      </c>
      <c r="BJ82" s="21">
        <v>7.4464924862930149</v>
      </c>
      <c r="BK82" s="21">
        <v>0</v>
      </c>
      <c r="BL82" s="21">
        <v>6.1827265118225574</v>
      </c>
      <c r="BM82" s="21">
        <v>11.094920099848521</v>
      </c>
      <c r="BN82" s="21">
        <v>0.64671281223495936</v>
      </c>
      <c r="BO82" s="21">
        <v>0</v>
      </c>
      <c r="BP82" s="21">
        <v>8.4343864079268798</v>
      </c>
      <c r="BQ82" s="21">
        <v>0</v>
      </c>
      <c r="BR82" s="21">
        <v>5.569850667137934</v>
      </c>
      <c r="BS82" s="21">
        <v>0</v>
      </c>
      <c r="BT82" s="21">
        <v>7.5774162526045838</v>
      </c>
      <c r="BU82" s="21">
        <v>19.930860033726812</v>
      </c>
      <c r="BV82" s="21">
        <v>8.9808130699088142</v>
      </c>
      <c r="BW82" s="21">
        <v>0</v>
      </c>
      <c r="BX82" s="21">
        <v>0</v>
      </c>
      <c r="BY82" s="21">
        <v>0</v>
      </c>
      <c r="BZ82" s="21">
        <v>10.893087557603687</v>
      </c>
      <c r="CA82" s="21">
        <v>19.047542304593069</v>
      </c>
      <c r="CB82" s="21">
        <v>11.32976513820099</v>
      </c>
      <c r="CC82" s="21">
        <v>4.711827242524917</v>
      </c>
      <c r="CD82" s="21">
        <v>0</v>
      </c>
      <c r="CE82" s="21">
        <v>22.960417678484703</v>
      </c>
      <c r="CF82" s="21">
        <v>11.908312342569269</v>
      </c>
      <c r="CG82" s="21">
        <v>12.183125450984434</v>
      </c>
      <c r="CH82" s="21">
        <v>12.434376643871646</v>
      </c>
      <c r="CI82" s="21">
        <v>19.240118024113546</v>
      </c>
      <c r="CJ82" s="21">
        <v>10.448012272171811</v>
      </c>
      <c r="CK82" s="21">
        <v>5.179119193689746</v>
      </c>
      <c r="CL82" s="21">
        <v>13.880211391661774</v>
      </c>
      <c r="CM82" s="21">
        <v>0</v>
      </c>
      <c r="CN82" s="21">
        <v>5.1096193106761136</v>
      </c>
      <c r="CO82" s="21">
        <v>0</v>
      </c>
      <c r="CP82" s="21">
        <v>6.9145824191897027</v>
      </c>
      <c r="CQ82" s="21">
        <v>6.4284742997008433</v>
      </c>
      <c r="CR82" s="21">
        <v>0</v>
      </c>
      <c r="CS82" s="21">
        <v>0</v>
      </c>
      <c r="CT82" s="21">
        <v>19.059896210225979</v>
      </c>
      <c r="CU82" s="21">
        <v>0</v>
      </c>
      <c r="CV82" s="21">
        <v>0</v>
      </c>
      <c r="CW82" s="21">
        <v>3.1368190564660607</v>
      </c>
      <c r="CX82" s="21">
        <v>0</v>
      </c>
      <c r="CY82" s="21">
        <v>10.813357731015554</v>
      </c>
      <c r="CZ82" s="21">
        <v>13.181756622186816</v>
      </c>
      <c r="DA82" s="21">
        <v>8.7450947873344731</v>
      </c>
      <c r="DB82" s="21">
        <v>3.8617872896585523</v>
      </c>
      <c r="DC82" s="21">
        <v>29.81740775780511</v>
      </c>
      <c r="DD82" s="21">
        <v>3.1588934919150073</v>
      </c>
      <c r="DE82" s="21">
        <v>0</v>
      </c>
      <c r="DF82" s="21">
        <v>9.028774688459885</v>
      </c>
      <c r="DG82" s="21">
        <v>21.26326836581709</v>
      </c>
      <c r="DH82" s="21">
        <v>3.6348864626582604</v>
      </c>
      <c r="DI82" s="21">
        <v>0</v>
      </c>
      <c r="DJ82" s="21">
        <v>7.944944877655284</v>
      </c>
      <c r="DK82" s="21">
        <v>0</v>
      </c>
      <c r="DL82" s="21">
        <v>0</v>
      </c>
      <c r="DM82" s="21">
        <v>0</v>
      </c>
      <c r="DN82" s="21">
        <v>0</v>
      </c>
      <c r="DO82" s="21">
        <v>6.7982456140350873</v>
      </c>
      <c r="DP82" s="21">
        <v>3.7102495683566161</v>
      </c>
      <c r="DQ82" s="21">
        <v>5.6494968558642462</v>
      </c>
      <c r="DR82" s="21">
        <v>0</v>
      </c>
      <c r="DS82" s="21">
        <v>16.726736643472108</v>
      </c>
      <c r="DT82" s="21">
        <v>0</v>
      </c>
      <c r="DU82" s="21">
        <v>0</v>
      </c>
      <c r="DV82" s="21">
        <v>4.1906801041908164</v>
      </c>
      <c r="DW82" s="21">
        <v>19.462741869081928</v>
      </c>
      <c r="DX82" s="21">
        <v>11.795266609637867</v>
      </c>
      <c r="DY82" s="21">
        <v>16.277677720097468</v>
      </c>
      <c r="DZ82" s="21">
        <v>0</v>
      </c>
      <c r="EA82" s="21">
        <v>5.7063651726080309</v>
      </c>
      <c r="EB82" s="21">
        <v>5.2697581094638277</v>
      </c>
      <c r="EC82" s="21">
        <v>0</v>
      </c>
      <c r="ED82" s="21">
        <v>0</v>
      </c>
      <c r="EE82" s="21">
        <v>5.7190070647440239</v>
      </c>
      <c r="EF82" s="21">
        <v>20.877232580961728</v>
      </c>
      <c r="EG82" s="21">
        <v>55.557458238898683</v>
      </c>
      <c r="EH82" s="21">
        <v>17</v>
      </c>
      <c r="EI82" s="21">
        <v>3.0871098341386967</v>
      </c>
      <c r="EJ82" s="21">
        <v>6.5880016722408028</v>
      </c>
      <c r="EK82" s="21">
        <v>0</v>
      </c>
      <c r="EL82" s="21">
        <v>58.859063745019917</v>
      </c>
      <c r="EM82" s="21">
        <v>0</v>
      </c>
      <c r="EN82" s="21">
        <v>0</v>
      </c>
      <c r="EO82" s="21">
        <v>5.6912250749666207</v>
      </c>
      <c r="EP82" s="21">
        <v>11.128867366155502</v>
      </c>
      <c r="EQ82" s="21">
        <v>13.095660203139428</v>
      </c>
      <c r="ER82" s="21">
        <v>0</v>
      </c>
      <c r="ES82" s="21">
        <v>0</v>
      </c>
      <c r="ET82" s="21">
        <v>0</v>
      </c>
      <c r="EU82" s="21">
        <v>16.27926997245179</v>
      </c>
      <c r="EV82" s="21">
        <v>0</v>
      </c>
      <c r="EW82" s="21">
        <v>2.2776835613798418</v>
      </c>
      <c r="EX82" s="21">
        <v>0</v>
      </c>
      <c r="EY82" s="21">
        <v>0</v>
      </c>
      <c r="EZ82" s="21">
        <v>0</v>
      </c>
      <c r="FA82" s="21">
        <v>32.334481710406322</v>
      </c>
      <c r="FB82" s="21">
        <v>2.2270586018466179</v>
      </c>
      <c r="FC82" s="21">
        <v>6.3227230172529092</v>
      </c>
      <c r="FD82" s="21">
        <v>0</v>
      </c>
      <c r="FE82" s="21">
        <v>4.5166236744052739</v>
      </c>
      <c r="FF82" s="21">
        <v>6.6990222474139154</v>
      </c>
      <c r="FG82" s="21">
        <v>0</v>
      </c>
      <c r="FH82" s="21">
        <v>4.6972527199562819</v>
      </c>
      <c r="FI82" s="21">
        <v>4.7859890666126743</v>
      </c>
      <c r="FJ82" s="21">
        <v>2.2777028329157836</v>
      </c>
      <c r="FK82" s="21">
        <v>11.107944493586908</v>
      </c>
      <c r="FL82" s="21">
        <v>0</v>
      </c>
      <c r="FM82" s="21">
        <v>2.632293986636971</v>
      </c>
      <c r="FN82" s="21">
        <v>7.3461196945480376</v>
      </c>
      <c r="FO82" s="21">
        <v>14.844672388528364</v>
      </c>
      <c r="FP82" s="21">
        <v>1.5103188294677656</v>
      </c>
      <c r="FQ82" s="21">
        <v>18.127300613496931</v>
      </c>
      <c r="FR82" s="21">
        <v>10.660841132032923</v>
      </c>
      <c r="FS82" s="21">
        <v>17.09910300925926</v>
      </c>
      <c r="FT82" s="21">
        <v>10.935688774566046</v>
      </c>
      <c r="FU82" s="21">
        <v>0</v>
      </c>
      <c r="FV82" s="21">
        <v>16.852508689065147</v>
      </c>
      <c r="FW82" s="21">
        <v>0</v>
      </c>
      <c r="FX82" s="21">
        <v>10.994186046511627</v>
      </c>
      <c r="FY82" s="21">
        <v>7.7895864228044163</v>
      </c>
      <c r="FZ82" s="21">
        <v>0</v>
      </c>
      <c r="GA82" s="21">
        <v>36.449884348496532</v>
      </c>
      <c r="GB82" s="21">
        <v>13.309403153153154</v>
      </c>
      <c r="GC82" s="21">
        <v>0</v>
      </c>
      <c r="GD82" s="21">
        <v>0</v>
      </c>
      <c r="GE82" s="21">
        <v>36.224509603596239</v>
      </c>
      <c r="GF82" s="21">
        <v>0</v>
      </c>
      <c r="GG82" s="21">
        <v>0</v>
      </c>
      <c r="GH82" s="21">
        <v>4.4934416880524664</v>
      </c>
      <c r="GI82" s="21">
        <v>0</v>
      </c>
      <c r="GJ82" s="21">
        <v>12.241325737959606</v>
      </c>
      <c r="GK82" s="21">
        <v>11.349954984694795</v>
      </c>
      <c r="GL82" s="21">
        <v>0</v>
      </c>
      <c r="GM82" s="21">
        <v>0</v>
      </c>
      <c r="GN82" s="21">
        <v>3.2363088718510404</v>
      </c>
      <c r="GO82" s="21">
        <v>0</v>
      </c>
      <c r="GP82" s="21">
        <v>0</v>
      </c>
      <c r="GQ82" s="21">
        <v>10.080170575692964</v>
      </c>
      <c r="GR82" s="21">
        <v>0</v>
      </c>
      <c r="GS82" s="21">
        <v>4.7266546690661864</v>
      </c>
      <c r="GT82" s="21">
        <v>15.885416666666666</v>
      </c>
      <c r="GU82" s="21">
        <v>10.054232241599319</v>
      </c>
      <c r="GV82" s="21">
        <v>0</v>
      </c>
      <c r="GW82" s="21">
        <v>0</v>
      </c>
      <c r="GX82" s="21">
        <v>0</v>
      </c>
      <c r="GY82" s="21">
        <v>5.9012607664461365</v>
      </c>
      <c r="GZ82" s="21">
        <v>3.1981753870537526</v>
      </c>
      <c r="HA82" s="21">
        <v>6.016970005515252</v>
      </c>
      <c r="HB82" s="21">
        <v>40.40947237547595</v>
      </c>
      <c r="HC82" s="21">
        <v>36.410659272951328</v>
      </c>
      <c r="HD82" s="21">
        <v>0</v>
      </c>
      <c r="HE82" s="21">
        <v>10.312076575651817</v>
      </c>
      <c r="HF82" s="21">
        <v>0</v>
      </c>
      <c r="HG82" s="21">
        <v>16.72894550601557</v>
      </c>
      <c r="HH82" s="21">
        <v>7.8583776595744679</v>
      </c>
      <c r="HI82" s="21">
        <v>0</v>
      </c>
      <c r="HJ82" s="21">
        <v>4.1262786719268236</v>
      </c>
      <c r="HK82" s="21">
        <v>20.325021496130695</v>
      </c>
      <c r="HL82" s="21">
        <v>10.789857277623931</v>
      </c>
      <c r="HM82" s="21">
        <v>4.9942953729135855</v>
      </c>
      <c r="HN82" s="21">
        <v>17.557068581332015</v>
      </c>
      <c r="HO82" s="21">
        <v>0</v>
      </c>
      <c r="HP82" s="21">
        <v>0</v>
      </c>
      <c r="HQ82" s="21">
        <v>9.6173620358041134</v>
      </c>
      <c r="HR82" s="21">
        <v>21.348159855497855</v>
      </c>
      <c r="HS82" s="21">
        <v>0</v>
      </c>
      <c r="HT82" s="21">
        <v>1.3940043247493612</v>
      </c>
      <c r="HU82" s="21">
        <v>0</v>
      </c>
      <c r="HV82" s="21">
        <v>0</v>
      </c>
      <c r="HW82" s="21">
        <v>1.5027018436109345</v>
      </c>
      <c r="HX82" s="21">
        <v>0</v>
      </c>
      <c r="HY82" s="21">
        <v>3.1937517827385866</v>
      </c>
      <c r="HZ82" s="21">
        <v>20.541168802954594</v>
      </c>
      <c r="IA82" s="21">
        <v>0</v>
      </c>
      <c r="IB82" s="21">
        <v>0</v>
      </c>
      <c r="IC82" s="21">
        <v>14.447787860266114</v>
      </c>
      <c r="ID82" s="21">
        <v>0</v>
      </c>
      <c r="IE82" s="21">
        <v>0</v>
      </c>
      <c r="IF82" s="21">
        <v>0</v>
      </c>
      <c r="IG82" s="21">
        <v>17.451212009351543</v>
      </c>
      <c r="IH82" s="21">
        <v>0</v>
      </c>
      <c r="II82" s="21">
        <v>0</v>
      </c>
      <c r="IJ82" s="21">
        <v>6.621288515406162</v>
      </c>
      <c r="IK82" s="21">
        <v>4.6416298478154152</v>
      </c>
      <c r="IL82" s="21">
        <v>20.023295213892418</v>
      </c>
      <c r="IM82" s="21">
        <v>6.717107132708156</v>
      </c>
      <c r="IN82" s="21">
        <v>0</v>
      </c>
      <c r="IO82" s="21">
        <v>0</v>
      </c>
      <c r="IP82" s="21">
        <v>0</v>
      </c>
      <c r="IQ82" s="21">
        <v>0</v>
      </c>
      <c r="IR82" s="21">
        <v>1.0074156154108422</v>
      </c>
      <c r="IS82" s="21">
        <v>0</v>
      </c>
      <c r="IT82" s="21">
        <v>0</v>
      </c>
      <c r="IU82" s="21">
        <v>0</v>
      </c>
      <c r="IV82" s="21">
        <v>0</v>
      </c>
      <c r="IW82" s="21">
        <v>0</v>
      </c>
      <c r="IX82" s="21">
        <v>7.9949189022984086</v>
      </c>
      <c r="IY82" s="21">
        <v>17.030259365994237</v>
      </c>
      <c r="IZ82" s="21">
        <v>0</v>
      </c>
      <c r="JA82" s="21">
        <v>5.0703560703560706</v>
      </c>
      <c r="JB82" s="21">
        <v>0</v>
      </c>
      <c r="JC82" s="21">
        <v>8.4451589853519113</v>
      </c>
      <c r="JD82" s="21">
        <v>0</v>
      </c>
      <c r="JE82" s="21">
        <v>6.7668304785533664</v>
      </c>
      <c r="JF82" s="21">
        <v>9.5205582487759184</v>
      </c>
      <c r="JG82" s="21">
        <v>7.4077091820745844</v>
      </c>
      <c r="JH82" s="21">
        <v>0</v>
      </c>
      <c r="JI82" s="21">
        <v>6.1578448786264062</v>
      </c>
      <c r="JJ82" s="21">
        <v>14.544070143054915</v>
      </c>
      <c r="JK82" s="21">
        <v>30.544580843159427</v>
      </c>
      <c r="JL82" s="21">
        <v>0</v>
      </c>
      <c r="JM82" s="21">
        <v>28.756285482562856</v>
      </c>
      <c r="JN82" s="21">
        <v>0</v>
      </c>
      <c r="JO82" s="21">
        <v>12.927262783702488</v>
      </c>
      <c r="JP82" s="21">
        <v>19.065196935071917</v>
      </c>
      <c r="JQ82" s="21">
        <v>6.3825435398946944</v>
      </c>
      <c r="JR82" s="21">
        <v>15.453646196046105</v>
      </c>
      <c r="JS82" s="21">
        <v>11.33865784045666</v>
      </c>
      <c r="JT82" s="21">
        <v>6.008897249478875</v>
      </c>
      <c r="JU82" s="21">
        <v>0</v>
      </c>
      <c r="JV82" s="21">
        <v>0</v>
      </c>
      <c r="JW82" s="21">
        <v>0</v>
      </c>
      <c r="JX82" s="21">
        <v>0</v>
      </c>
      <c r="JY82" s="21">
        <v>35.25924821002387</v>
      </c>
      <c r="JZ82" s="21">
        <v>3.2831348310705231</v>
      </c>
      <c r="KA82" s="21">
        <v>0</v>
      </c>
      <c r="KB82" s="21">
        <v>0</v>
      </c>
      <c r="KC82" s="21">
        <v>0</v>
      </c>
      <c r="KD82" s="21">
        <v>3.8187399030694671</v>
      </c>
      <c r="KE82" s="21">
        <v>7.6127214170692428</v>
      </c>
      <c r="KF82" s="21">
        <v>0</v>
      </c>
      <c r="KG82" s="21">
        <v>6.1372841749967542</v>
      </c>
      <c r="KH82" s="21">
        <v>1.4026525041538096</v>
      </c>
      <c r="KI82" s="21">
        <v>0</v>
      </c>
      <c r="KJ82" s="21">
        <v>4.5283524904214563</v>
      </c>
      <c r="KK82" s="21">
        <v>5.329819616685457</v>
      </c>
    </row>
    <row r="83" spans="1:297" ht="16.5">
      <c r="A83" s="658"/>
      <c r="B83" s="634" t="s">
        <v>665</v>
      </c>
      <c r="C83" s="156">
        <v>5.7773071531904439</v>
      </c>
      <c r="D83" s="415">
        <f t="shared" si="2"/>
        <v>0</v>
      </c>
      <c r="E83" s="415">
        <f t="shared" si="3"/>
        <v>42.041832669322709</v>
      </c>
      <c r="F83" s="21">
        <v>7.4395241242564438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4.1213156770610846</v>
      </c>
      <c r="M83" s="21">
        <v>0</v>
      </c>
      <c r="N83" s="21">
        <v>0</v>
      </c>
      <c r="O83" s="21">
        <v>9.3119112831106996</v>
      </c>
      <c r="P83" s="21">
        <v>3.0465535907614578</v>
      </c>
      <c r="Q83" s="21">
        <v>5.5956694653115333</v>
      </c>
      <c r="R83" s="21">
        <v>0</v>
      </c>
      <c r="S83" s="21">
        <v>3.0739167374681395</v>
      </c>
      <c r="T83" s="21">
        <v>0</v>
      </c>
      <c r="U83" s="21">
        <v>7.9578947368421051</v>
      </c>
      <c r="V83" s="21">
        <v>0</v>
      </c>
      <c r="W83" s="21">
        <v>0</v>
      </c>
      <c r="X83" s="21">
        <v>1.748640671120087</v>
      </c>
      <c r="Y83" s="21">
        <v>0</v>
      </c>
      <c r="Z83" s="21">
        <v>0</v>
      </c>
      <c r="AA83" s="21">
        <v>17.780803369941328</v>
      </c>
      <c r="AB83" s="21">
        <v>0</v>
      </c>
      <c r="AC83" s="21">
        <v>0</v>
      </c>
      <c r="AD83" s="21">
        <v>2.1369446905455005</v>
      </c>
      <c r="AE83" s="21">
        <v>0</v>
      </c>
      <c r="AF83" s="21">
        <v>2.7645705229979329</v>
      </c>
      <c r="AG83" s="21">
        <v>10.415260139531737</v>
      </c>
      <c r="AH83" s="21">
        <v>0</v>
      </c>
      <c r="AI83" s="21">
        <v>2.9557529870016195</v>
      </c>
      <c r="AJ83" s="21">
        <v>7.0681318681318679</v>
      </c>
      <c r="AK83" s="21">
        <v>0</v>
      </c>
      <c r="AL83" s="21">
        <v>0</v>
      </c>
      <c r="AM83" s="21">
        <v>4.3079883481108201</v>
      </c>
      <c r="AN83" s="21">
        <v>8.158098183223812</v>
      </c>
      <c r="AO83" s="21">
        <v>4.9344906697061361</v>
      </c>
      <c r="AP83" s="21">
        <v>0</v>
      </c>
      <c r="AQ83" s="21">
        <v>36.158066489904144</v>
      </c>
      <c r="AR83" s="21">
        <v>3.3003958363876262</v>
      </c>
      <c r="AS83" s="21">
        <v>0</v>
      </c>
      <c r="AT83" s="21">
        <v>32.478987866232615</v>
      </c>
      <c r="AU83" s="21">
        <v>1.3584359160028965</v>
      </c>
      <c r="AV83" s="21">
        <v>3.8530351437699681</v>
      </c>
      <c r="AW83" s="21">
        <v>0</v>
      </c>
      <c r="AX83" s="21">
        <v>3.1255090707145503</v>
      </c>
      <c r="AY83" s="21">
        <v>0</v>
      </c>
      <c r="AZ83" s="21">
        <v>15.636952998379254</v>
      </c>
      <c r="BA83" s="21">
        <v>6.8290325190098686</v>
      </c>
      <c r="BB83" s="21">
        <v>0</v>
      </c>
      <c r="BC83" s="21">
        <v>6.8616095807774853</v>
      </c>
      <c r="BD83" s="21">
        <v>0</v>
      </c>
      <c r="BE83" s="21">
        <v>0</v>
      </c>
      <c r="BF83" s="21">
        <v>0</v>
      </c>
      <c r="BG83" s="21">
        <v>4.0586538461538462</v>
      </c>
      <c r="BH83" s="21">
        <v>0</v>
      </c>
      <c r="BI83" s="21">
        <v>2.9756785336623195</v>
      </c>
      <c r="BJ83" s="21">
        <v>5.3189270345992465</v>
      </c>
      <c r="BK83" s="21">
        <v>0</v>
      </c>
      <c r="BL83" s="21">
        <v>4.4161958568738227</v>
      </c>
      <c r="BM83" s="21">
        <v>7.9249429284632287</v>
      </c>
      <c r="BN83" s="21">
        <v>0.46192990615851826</v>
      </c>
      <c r="BO83" s="21">
        <v>0</v>
      </c>
      <c r="BP83" s="21">
        <v>6.0245656410397164</v>
      </c>
      <c r="BQ83" s="21">
        <v>0</v>
      </c>
      <c r="BR83" s="21">
        <v>3.9784689699861566</v>
      </c>
      <c r="BS83" s="21">
        <v>0</v>
      </c>
      <c r="BT83" s="21">
        <v>5.4124058342683119</v>
      </c>
      <c r="BU83" s="21">
        <v>14.236087689713322</v>
      </c>
      <c r="BV83" s="21">
        <v>6.4148936170212769</v>
      </c>
      <c r="BW83" s="21">
        <v>0</v>
      </c>
      <c r="BX83" s="21">
        <v>0</v>
      </c>
      <c r="BY83" s="21">
        <v>0</v>
      </c>
      <c r="BZ83" s="21">
        <v>7.7806451612903222</v>
      </c>
      <c r="CA83" s="21">
        <v>13.605157131345688</v>
      </c>
      <c r="CB83" s="21">
        <v>8.0926665601533792</v>
      </c>
      <c r="CC83" s="21">
        <v>3.3655813953488374</v>
      </c>
      <c r="CD83" s="21">
        <v>0</v>
      </c>
      <c r="CE83" s="21">
        <v>16.400194269062652</v>
      </c>
      <c r="CF83" s="21">
        <v>8.5057934508816118</v>
      </c>
      <c r="CG83" s="21">
        <v>8.7022471910112351</v>
      </c>
      <c r="CH83" s="21">
        <v>8.8816412414518666</v>
      </c>
      <c r="CI83" s="21">
        <v>13.742941445795392</v>
      </c>
      <c r="CJ83" s="21">
        <v>7.4628584800187205</v>
      </c>
      <c r="CK83" s="21">
        <v>3.6993865030674846</v>
      </c>
      <c r="CL83" s="21">
        <v>9.9142689371696999</v>
      </c>
      <c r="CM83" s="21">
        <v>0</v>
      </c>
      <c r="CN83" s="21">
        <v>3.649741803770866</v>
      </c>
      <c r="CO83" s="21">
        <v>0</v>
      </c>
      <c r="CP83" s="21">
        <v>4.9390083369899083</v>
      </c>
      <c r="CQ83" s="21">
        <v>4.5917867827032905</v>
      </c>
      <c r="CR83" s="21">
        <v>0</v>
      </c>
      <c r="CS83" s="21">
        <v>0</v>
      </c>
      <c r="CT83" s="21">
        <v>13.614220439555895</v>
      </c>
      <c r="CU83" s="21">
        <v>0</v>
      </c>
      <c r="CV83" s="21">
        <v>0</v>
      </c>
      <c r="CW83" s="21">
        <v>2.2405945192754295</v>
      </c>
      <c r="CX83" s="21">
        <v>0</v>
      </c>
      <c r="CY83" s="21">
        <v>7.723696248856359</v>
      </c>
      <c r="CZ83" s="21">
        <v>9.4155347540330609</v>
      </c>
      <c r="DA83" s="21">
        <v>6.2464980991503589</v>
      </c>
      <c r="DB83" s="21">
        <v>2.7583728148995261</v>
      </c>
      <c r="DC83" s="21">
        <v>21.29817092399874</v>
      </c>
      <c r="DD83" s="21">
        <v>2.2563143124415341</v>
      </c>
      <c r="DE83" s="21">
        <v>0</v>
      </c>
      <c r="DF83" s="21">
        <v>6.4491270510718888</v>
      </c>
      <c r="DG83" s="21">
        <v>15.188005997001499</v>
      </c>
      <c r="DH83" s="21">
        <v>2.5963401506996773</v>
      </c>
      <c r="DI83" s="21">
        <v>0</v>
      </c>
      <c r="DJ83" s="21">
        <v>5.6749126109169135</v>
      </c>
      <c r="DK83" s="21">
        <v>0</v>
      </c>
      <c r="DL83" s="21">
        <v>0</v>
      </c>
      <c r="DM83" s="21">
        <v>0</v>
      </c>
      <c r="DN83" s="21">
        <v>0</v>
      </c>
      <c r="DO83" s="21">
        <v>4.855910267471959</v>
      </c>
      <c r="DP83" s="21">
        <v>2.6501334170459896</v>
      </c>
      <c r="DQ83" s="21">
        <v>4.0353560744043451</v>
      </c>
      <c r="DR83" s="21">
        <v>0</v>
      </c>
      <c r="DS83" s="21">
        <v>11.947635334355466</v>
      </c>
      <c r="DT83" s="21">
        <v>0</v>
      </c>
      <c r="DU83" s="21">
        <v>0</v>
      </c>
      <c r="DV83" s="21">
        <v>2.9933448797850724</v>
      </c>
      <c r="DW83" s="21">
        <v>13.902017291066283</v>
      </c>
      <c r="DX83" s="21">
        <v>8.4252209865982319</v>
      </c>
      <c r="DY83" s="21">
        <v>11.626920224600063</v>
      </c>
      <c r="DZ83" s="21">
        <v>0</v>
      </c>
      <c r="EA83" s="21">
        <v>4.0759636275850966</v>
      </c>
      <c r="EB83" s="21">
        <v>3.7641288596589009</v>
      </c>
      <c r="EC83" s="21">
        <v>0</v>
      </c>
      <c r="ED83" s="21">
        <v>0</v>
      </c>
      <c r="EE83" s="21">
        <v>4.0849704829188038</v>
      </c>
      <c r="EF83" s="21">
        <v>14.912365063788027</v>
      </c>
      <c r="EG83" s="21">
        <v>39.683874758667002</v>
      </c>
      <c r="EH83" s="21">
        <v>12.142857142857142</v>
      </c>
      <c r="EI83" s="21">
        <v>2.2050411388272169</v>
      </c>
      <c r="EJ83" s="21">
        <v>4.7056856187290972</v>
      </c>
      <c r="EK83" s="21">
        <v>0</v>
      </c>
      <c r="EL83" s="21">
        <v>42.041832669322709</v>
      </c>
      <c r="EM83" s="21">
        <v>0</v>
      </c>
      <c r="EN83" s="21">
        <v>0</v>
      </c>
      <c r="EO83" s="21">
        <v>4.0651607678333006</v>
      </c>
      <c r="EP83" s="21">
        <v>7.9492198009147161</v>
      </c>
      <c r="EQ83" s="21">
        <v>9.3540166204986157</v>
      </c>
      <c r="ER83" s="21">
        <v>0</v>
      </c>
      <c r="ES83" s="21">
        <v>0</v>
      </c>
      <c r="ET83" s="21">
        <v>0</v>
      </c>
      <c r="EU83" s="21">
        <v>11.62809917355372</v>
      </c>
      <c r="EV83" s="21">
        <v>0</v>
      </c>
      <c r="EW83" s="21">
        <v>1.6269030641742146</v>
      </c>
      <c r="EX83" s="21">
        <v>0</v>
      </c>
      <c r="EY83" s="21">
        <v>0</v>
      </c>
      <c r="EZ83" s="21">
        <v>0</v>
      </c>
      <c r="FA83" s="21">
        <v>23.096058364575946</v>
      </c>
      <c r="FB83" s="21">
        <v>1.5907292255511589</v>
      </c>
      <c r="FC83" s="21">
        <v>4.51624983282065</v>
      </c>
      <c r="FD83" s="21">
        <v>0</v>
      </c>
      <c r="FE83" s="21">
        <v>3.226139294926913</v>
      </c>
      <c r="FF83" s="21">
        <v>4.7850361343347032</v>
      </c>
      <c r="FG83" s="21">
        <v>0</v>
      </c>
      <c r="FH83" s="21">
        <v>3.3551592230115754</v>
      </c>
      <c r="FI83" s="21">
        <v>3.4185057703988662</v>
      </c>
      <c r="FJ83" s="21">
        <v>1.6269030641742146</v>
      </c>
      <c r="FK83" s="21">
        <v>7.9342381689517909</v>
      </c>
      <c r="FL83" s="21">
        <v>0</v>
      </c>
      <c r="FM83" s="21">
        <v>1.8801781737193763</v>
      </c>
      <c r="FN83" s="21">
        <v>5.2472251820280587</v>
      </c>
      <c r="FO83" s="21">
        <v>10.603307515176889</v>
      </c>
      <c r="FP83" s="21">
        <v>1.0787809085681426</v>
      </c>
      <c r="FQ83" s="21">
        <v>12.947852760736197</v>
      </c>
      <c r="FR83" s="21">
        <v>7.6148382004735593</v>
      </c>
      <c r="FS83" s="21">
        <v>12.213541666666666</v>
      </c>
      <c r="FT83" s="21">
        <v>7.8112069284577519</v>
      </c>
      <c r="FU83" s="21">
        <v>0</v>
      </c>
      <c r="FV83" s="21">
        <v>12.037518937706087</v>
      </c>
      <c r="FW83" s="21">
        <v>0</v>
      </c>
      <c r="FX83" s="21">
        <v>7.8530232558139534</v>
      </c>
      <c r="FY83" s="21">
        <v>5.5640138408304498</v>
      </c>
      <c r="FZ83" s="21">
        <v>0</v>
      </c>
      <c r="GA83" s="21">
        <v>26.035466461063994</v>
      </c>
      <c r="GB83" s="21">
        <v>9.5067567567567561</v>
      </c>
      <c r="GC83" s="21">
        <v>0</v>
      </c>
      <c r="GD83" s="21">
        <v>0</v>
      </c>
      <c r="GE83" s="21">
        <v>25.874642419288925</v>
      </c>
      <c r="GF83" s="21">
        <v>0</v>
      </c>
      <c r="GG83" s="21">
        <v>0</v>
      </c>
      <c r="GH83" s="21">
        <v>3.2095808383233533</v>
      </c>
      <c r="GI83" s="21">
        <v>0</v>
      </c>
      <c r="GJ83" s="21">
        <v>8.7436561367167265</v>
      </c>
      <c r="GK83" s="21">
        <v>8.1071124182221954</v>
      </c>
      <c r="GL83" s="21">
        <v>0</v>
      </c>
      <c r="GM83" s="21">
        <v>0</v>
      </c>
      <c r="GN83" s="21">
        <v>2.3116100766703176</v>
      </c>
      <c r="GO83" s="21">
        <v>0</v>
      </c>
      <c r="GP83" s="21">
        <v>0</v>
      </c>
      <c r="GQ83" s="21">
        <v>7.2</v>
      </c>
      <c r="GR83" s="21">
        <v>0</v>
      </c>
      <c r="GS83" s="21">
        <v>3.3761247750449912</v>
      </c>
      <c r="GT83" s="21">
        <v>11.346774193548388</v>
      </c>
      <c r="GU83" s="21">
        <v>7.1816248404934067</v>
      </c>
      <c r="GV83" s="21">
        <v>0</v>
      </c>
      <c r="GW83" s="21">
        <v>0</v>
      </c>
      <c r="GX83" s="21">
        <v>0</v>
      </c>
      <c r="GY83" s="21">
        <v>4.2152040943702414</v>
      </c>
      <c r="GZ83" s="21">
        <v>2.2844192744070972</v>
      </c>
      <c r="HA83" s="21">
        <v>4.2978235967926688</v>
      </c>
      <c r="HB83" s="21">
        <v>28.863897738752041</v>
      </c>
      <c r="HC83" s="21">
        <v>26.007393715341959</v>
      </c>
      <c r="HD83" s="21">
        <v>0</v>
      </c>
      <c r="HE83" s="21">
        <v>7.3657616505850951</v>
      </c>
      <c r="HF83" s="21">
        <v>0</v>
      </c>
      <c r="HG83" s="21">
        <v>11.949044585987261</v>
      </c>
      <c r="HH83" s="21">
        <v>5.6130319148936172</v>
      </c>
      <c r="HI83" s="21">
        <v>0</v>
      </c>
      <c r="HJ83" s="21">
        <v>2.9473169709876759</v>
      </c>
      <c r="HK83" s="21">
        <v>14.517626827171108</v>
      </c>
      <c r="HL83" s="21">
        <v>7.7070387389306472</v>
      </c>
      <c r="HM83" s="21">
        <v>3.5672934713712232</v>
      </c>
      <c r="HN83" s="21">
        <v>12.540727902946275</v>
      </c>
      <c r="HO83" s="21">
        <v>0</v>
      </c>
      <c r="HP83" s="21">
        <v>0</v>
      </c>
      <c r="HQ83" s="21">
        <v>6.8695443112886521</v>
      </c>
      <c r="HR83" s="21">
        <v>15.248701738541431</v>
      </c>
      <c r="HS83" s="21">
        <v>0</v>
      </c>
      <c r="HT83" s="21">
        <v>0.99571456654216628</v>
      </c>
      <c r="HU83" s="21">
        <v>0</v>
      </c>
      <c r="HV83" s="21">
        <v>0</v>
      </c>
      <c r="HW83" s="21">
        <v>1.073363000635728</v>
      </c>
      <c r="HX83" s="21">
        <v>0</v>
      </c>
      <c r="HY83" s="21">
        <v>2.2812598519764005</v>
      </c>
      <c r="HZ83" s="21">
        <v>14.672170323701934</v>
      </c>
      <c r="IA83" s="21">
        <v>0</v>
      </c>
      <c r="IB83" s="21">
        <v>0</v>
      </c>
      <c r="IC83" s="21">
        <v>10.319855188302224</v>
      </c>
      <c r="ID83" s="21">
        <v>0</v>
      </c>
      <c r="IE83" s="21">
        <v>0</v>
      </c>
      <c r="IF83" s="21">
        <v>0</v>
      </c>
      <c r="IG83" s="21">
        <v>12.465116279069768</v>
      </c>
      <c r="IH83" s="21">
        <v>0</v>
      </c>
      <c r="II83" s="21">
        <v>0</v>
      </c>
      <c r="IJ83" s="21">
        <v>4.7294117647058824</v>
      </c>
      <c r="IK83" s="21">
        <v>3.3154639175257734</v>
      </c>
      <c r="IL83" s="21">
        <v>14.302414231257941</v>
      </c>
      <c r="IM83" s="21">
        <v>4.7979539641943738</v>
      </c>
      <c r="IN83" s="21">
        <v>0</v>
      </c>
      <c r="IO83" s="21">
        <v>0</v>
      </c>
      <c r="IP83" s="21">
        <v>0</v>
      </c>
      <c r="IQ83" s="21">
        <v>0</v>
      </c>
      <c r="IR83" s="21">
        <v>0.71957040572792363</v>
      </c>
      <c r="IS83" s="21">
        <v>0</v>
      </c>
      <c r="IT83" s="21">
        <v>0</v>
      </c>
      <c r="IU83" s="21">
        <v>0</v>
      </c>
      <c r="IV83" s="21">
        <v>0</v>
      </c>
      <c r="IW83" s="21">
        <v>0</v>
      </c>
      <c r="IX83" s="21">
        <v>5.7106580059958487</v>
      </c>
      <c r="IY83" s="21">
        <v>12.164265129682997</v>
      </c>
      <c r="IZ83" s="21">
        <v>0</v>
      </c>
      <c r="JA83" s="21">
        <v>3.6216216216216215</v>
      </c>
      <c r="JB83" s="21">
        <v>0</v>
      </c>
      <c r="JC83" s="21">
        <v>6.032154340836013</v>
      </c>
      <c r="JD83" s="21">
        <v>0</v>
      </c>
      <c r="JE83" s="21">
        <v>4.833436709766687</v>
      </c>
      <c r="JF83" s="21">
        <v>6.8003959761831974</v>
      </c>
      <c r="JG83" s="21">
        <v>5.2911313068003762</v>
      </c>
      <c r="JH83" s="21">
        <v>0</v>
      </c>
      <c r="JI83" s="21">
        <v>4.39846062759029</v>
      </c>
      <c r="JJ83" s="21">
        <v>10.388555606829719</v>
      </c>
      <c r="JK83" s="21">
        <v>21.817557745113874</v>
      </c>
      <c r="JL83" s="21">
        <v>0</v>
      </c>
      <c r="JM83" s="21">
        <v>20.540145985401459</v>
      </c>
      <c r="JN83" s="21">
        <v>0</v>
      </c>
      <c r="JO83" s="21">
        <v>9.2337981952420023</v>
      </c>
      <c r="JP83" s="21">
        <v>13.617959403145584</v>
      </c>
      <c r="JQ83" s="21">
        <v>4.5589307411907658</v>
      </c>
      <c r="JR83" s="21">
        <v>11.038316681115958</v>
      </c>
      <c r="JS83" s="21">
        <v>8.0990550199069418</v>
      </c>
      <c r="JT83" s="21">
        <v>4.2920331486094874</v>
      </c>
      <c r="JU83" s="21">
        <v>0</v>
      </c>
      <c r="JV83" s="21">
        <v>0</v>
      </c>
      <c r="JW83" s="21">
        <v>0</v>
      </c>
      <c r="JX83" s="21">
        <v>0</v>
      </c>
      <c r="JY83" s="21">
        <v>25.184964200477328</v>
      </c>
      <c r="JZ83" s="21">
        <v>2.3450814264384179</v>
      </c>
      <c r="KA83" s="21">
        <v>0</v>
      </c>
      <c r="KB83" s="21">
        <v>0</v>
      </c>
      <c r="KC83" s="21">
        <v>0</v>
      </c>
      <c r="KD83" s="21">
        <v>2.7276252019386105</v>
      </c>
      <c r="KE83" s="21">
        <v>5.4376811594202898</v>
      </c>
      <c r="KF83" s="21">
        <v>0</v>
      </c>
      <c r="KG83" s="21">
        <v>4.3837465922367906</v>
      </c>
      <c r="KH83" s="21">
        <v>1.0018988844054117</v>
      </c>
      <c r="KI83" s="21">
        <v>0</v>
      </c>
      <c r="KJ83" s="21">
        <v>3.2344827586206897</v>
      </c>
      <c r="KK83" s="21">
        <v>3.8069898534385569</v>
      </c>
    </row>
    <row r="84" spans="1:297" ht="16.5">
      <c r="A84" s="658"/>
      <c r="B84" s="634" t="s">
        <v>666</v>
      </c>
      <c r="C84" s="156">
        <v>3.371062689228816</v>
      </c>
      <c r="D84" s="415">
        <f t="shared" si="2"/>
        <v>0</v>
      </c>
      <c r="E84" s="415">
        <f t="shared" si="3"/>
        <v>42.599742354119947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24.86787299419597</v>
      </c>
      <c r="AF84" s="21">
        <v>3.6428149551619988</v>
      </c>
      <c r="AG84" s="21">
        <v>8.3301242891084861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11.432183028215432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6.7337981483598126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21">
        <v>0</v>
      </c>
      <c r="CM84" s="21">
        <v>0</v>
      </c>
      <c r="CN84" s="21">
        <v>0</v>
      </c>
      <c r="CO84" s="21">
        <v>0</v>
      </c>
      <c r="CP84" s="21">
        <v>0</v>
      </c>
      <c r="CQ84" s="21">
        <v>0</v>
      </c>
      <c r="CR84" s="21">
        <v>0</v>
      </c>
      <c r="CS84" s="21">
        <v>0</v>
      </c>
      <c r="CT84" s="21">
        <v>1.7893191638927368</v>
      </c>
      <c r="CU84" s="21">
        <v>0</v>
      </c>
      <c r="CV84" s="21">
        <v>0</v>
      </c>
      <c r="CW84" s="21">
        <v>0</v>
      </c>
      <c r="CX84" s="21">
        <v>0</v>
      </c>
      <c r="CY84" s="21">
        <v>0</v>
      </c>
      <c r="CZ84" s="21">
        <v>13.523879705238</v>
      </c>
      <c r="DA84" s="21">
        <v>5.6102747939683111</v>
      </c>
      <c r="DB84" s="21">
        <v>28.533572945597125</v>
      </c>
      <c r="DC84" s="21">
        <v>0</v>
      </c>
      <c r="DD84" s="21">
        <v>0</v>
      </c>
      <c r="DE84" s="21">
        <v>0</v>
      </c>
      <c r="DF84" s="21">
        <v>5.0139576337275003</v>
      </c>
      <c r="DG84" s="21">
        <v>0</v>
      </c>
      <c r="DH84" s="21">
        <v>0</v>
      </c>
      <c r="DI84" s="21">
        <v>0</v>
      </c>
      <c r="DJ84" s="21">
        <v>0</v>
      </c>
      <c r="DK84" s="21">
        <v>0</v>
      </c>
      <c r="DL84" s="21">
        <v>0</v>
      </c>
      <c r="DM84" s="21">
        <v>0</v>
      </c>
      <c r="DN84" s="21">
        <v>0</v>
      </c>
      <c r="DO84" s="21">
        <v>0</v>
      </c>
      <c r="DP84" s="21">
        <v>0</v>
      </c>
      <c r="DQ84" s="21">
        <v>0</v>
      </c>
      <c r="DR84" s="21">
        <v>0</v>
      </c>
      <c r="DS84" s="21">
        <v>0</v>
      </c>
      <c r="DT84" s="21">
        <v>0</v>
      </c>
      <c r="DU84" s="21">
        <v>0</v>
      </c>
      <c r="DV84" s="21">
        <v>0</v>
      </c>
      <c r="DW84" s="21">
        <v>0</v>
      </c>
      <c r="DX84" s="21">
        <v>0</v>
      </c>
      <c r="DY84" s="21">
        <v>0</v>
      </c>
      <c r="DZ84" s="21">
        <v>0</v>
      </c>
      <c r="EA84" s="21">
        <v>0</v>
      </c>
      <c r="EB84" s="21">
        <v>0</v>
      </c>
      <c r="EC84" s="21">
        <v>0</v>
      </c>
      <c r="ED84" s="21">
        <v>0</v>
      </c>
      <c r="EE84" s="21">
        <v>0</v>
      </c>
      <c r="EF84" s="21">
        <v>0</v>
      </c>
      <c r="EG84" s="21">
        <v>0</v>
      </c>
      <c r="EH84" s="21">
        <v>0</v>
      </c>
      <c r="EI84" s="21">
        <v>0</v>
      </c>
      <c r="EJ84" s="21">
        <v>0</v>
      </c>
      <c r="EK84" s="21">
        <v>0</v>
      </c>
      <c r="EL84" s="21">
        <v>0</v>
      </c>
      <c r="EM84" s="21">
        <v>0</v>
      </c>
      <c r="EN84" s="21">
        <v>0</v>
      </c>
      <c r="EO84" s="21">
        <v>0</v>
      </c>
      <c r="EP84" s="21">
        <v>0</v>
      </c>
      <c r="EQ84" s="21">
        <v>0</v>
      </c>
      <c r="ER84" s="21">
        <v>0</v>
      </c>
      <c r="ES84" s="21">
        <v>0</v>
      </c>
      <c r="ET84" s="21">
        <v>0</v>
      </c>
      <c r="EU84" s="21">
        <v>0</v>
      </c>
      <c r="EV84" s="21">
        <v>0</v>
      </c>
      <c r="EW84" s="21">
        <v>38.835498169204087</v>
      </c>
      <c r="EX84" s="21">
        <v>0</v>
      </c>
      <c r="EY84" s="21">
        <v>0</v>
      </c>
      <c r="EZ84" s="21">
        <v>0</v>
      </c>
      <c r="FA84" s="21">
        <v>0</v>
      </c>
      <c r="FB84" s="21">
        <v>0</v>
      </c>
      <c r="FC84" s="21">
        <v>0</v>
      </c>
      <c r="FD84" s="21">
        <v>0</v>
      </c>
      <c r="FE84" s="21">
        <v>0</v>
      </c>
      <c r="FF84" s="21">
        <v>0</v>
      </c>
      <c r="FG84" s="21">
        <v>0</v>
      </c>
      <c r="FH84" s="21">
        <v>0</v>
      </c>
      <c r="FI84" s="21">
        <v>0</v>
      </c>
      <c r="FJ84" s="21">
        <v>0</v>
      </c>
      <c r="FK84" s="21">
        <v>0</v>
      </c>
      <c r="FL84" s="21">
        <v>0</v>
      </c>
      <c r="FM84" s="21">
        <v>0</v>
      </c>
      <c r="FN84" s="21">
        <v>0</v>
      </c>
      <c r="FO84" s="21">
        <v>0</v>
      </c>
      <c r="FP84" s="21">
        <v>0</v>
      </c>
      <c r="FQ84" s="21">
        <v>0</v>
      </c>
      <c r="FR84" s="21">
        <v>0</v>
      </c>
      <c r="FS84" s="21">
        <v>0</v>
      </c>
      <c r="FT84" s="21">
        <v>3.9712193271401608</v>
      </c>
      <c r="FU84" s="21">
        <v>0</v>
      </c>
      <c r="FV84" s="21">
        <v>0</v>
      </c>
      <c r="FW84" s="21">
        <v>0</v>
      </c>
      <c r="FX84" s="21">
        <v>0</v>
      </c>
      <c r="FY84" s="21">
        <v>0</v>
      </c>
      <c r="FZ84" s="21">
        <v>0</v>
      </c>
      <c r="GA84" s="21">
        <v>0</v>
      </c>
      <c r="GB84" s="21">
        <v>0</v>
      </c>
      <c r="GC84" s="21">
        <v>3.2599254860868552</v>
      </c>
      <c r="GD84" s="21">
        <v>0</v>
      </c>
      <c r="GE84" s="21">
        <v>0</v>
      </c>
      <c r="GF84" s="21">
        <v>0</v>
      </c>
      <c r="GG84" s="21">
        <v>0</v>
      </c>
      <c r="GH84" s="21">
        <v>0</v>
      </c>
      <c r="GI84" s="21">
        <v>0</v>
      </c>
      <c r="GJ84" s="21">
        <v>0</v>
      </c>
      <c r="GK84" s="21">
        <v>0.93545405437848872</v>
      </c>
      <c r="GL84" s="21">
        <v>0</v>
      </c>
      <c r="GM84" s="21">
        <v>0</v>
      </c>
      <c r="GN84" s="21">
        <v>21.284912376779847</v>
      </c>
      <c r="GO84" s="21">
        <v>0</v>
      </c>
      <c r="GP84" s="21">
        <v>0</v>
      </c>
      <c r="GQ84" s="21">
        <v>0</v>
      </c>
      <c r="GR84" s="21">
        <v>0</v>
      </c>
      <c r="GS84" s="21">
        <v>0</v>
      </c>
      <c r="GT84" s="21">
        <v>0</v>
      </c>
      <c r="GU84" s="21">
        <v>0</v>
      </c>
      <c r="GV84" s="21">
        <v>0</v>
      </c>
      <c r="GW84" s="21">
        <v>0</v>
      </c>
      <c r="GX84" s="21">
        <v>0</v>
      </c>
      <c r="GY84" s="21">
        <v>0</v>
      </c>
      <c r="GZ84" s="21">
        <v>4.5414306975665388</v>
      </c>
      <c r="HA84" s="21">
        <v>4.020491281659667</v>
      </c>
      <c r="HB84" s="21">
        <v>0</v>
      </c>
      <c r="HC84" s="21">
        <v>0</v>
      </c>
      <c r="HD84" s="21">
        <v>0</v>
      </c>
      <c r="HE84" s="21">
        <v>0</v>
      </c>
      <c r="HF84" s="21">
        <v>0</v>
      </c>
      <c r="HG84" s="21">
        <v>0</v>
      </c>
      <c r="HH84" s="21">
        <v>0</v>
      </c>
      <c r="HI84" s="21">
        <v>0</v>
      </c>
      <c r="HJ84" s="21">
        <v>0.69727333030757954</v>
      </c>
      <c r="HK84" s="21">
        <v>0</v>
      </c>
      <c r="HL84" s="21">
        <v>0</v>
      </c>
      <c r="HM84" s="21">
        <v>0</v>
      </c>
      <c r="HN84" s="21">
        <v>0</v>
      </c>
      <c r="HO84" s="21">
        <v>0</v>
      </c>
      <c r="HP84" s="21">
        <v>0</v>
      </c>
      <c r="HQ84" s="21">
        <v>0</v>
      </c>
      <c r="HR84" s="21">
        <v>0</v>
      </c>
      <c r="HS84" s="21">
        <v>0</v>
      </c>
      <c r="HT84" s="21">
        <v>6.1892274425004912</v>
      </c>
      <c r="HU84" s="21">
        <v>0</v>
      </c>
      <c r="HV84" s="21">
        <v>0</v>
      </c>
      <c r="HW84" s="21">
        <v>0</v>
      </c>
      <c r="HX84" s="21">
        <v>0</v>
      </c>
      <c r="HY84" s="21">
        <v>3.3568629805887915</v>
      </c>
      <c r="HZ84" s="21">
        <v>0</v>
      </c>
      <c r="IA84" s="21">
        <v>0</v>
      </c>
      <c r="IB84" s="21">
        <v>0</v>
      </c>
      <c r="IC84" s="21">
        <v>0</v>
      </c>
      <c r="ID84" s="21">
        <v>0</v>
      </c>
      <c r="IE84" s="21">
        <v>0</v>
      </c>
      <c r="IF84" s="21">
        <v>0</v>
      </c>
      <c r="IG84" s="21">
        <v>0</v>
      </c>
      <c r="IH84" s="21">
        <v>0</v>
      </c>
      <c r="II84" s="21">
        <v>0</v>
      </c>
      <c r="IJ84" s="21">
        <v>0</v>
      </c>
      <c r="IK84" s="21">
        <v>0</v>
      </c>
      <c r="IL84" s="21">
        <v>0</v>
      </c>
      <c r="IM84" s="21">
        <v>18.917874396135264</v>
      </c>
      <c r="IN84" s="21">
        <v>0</v>
      </c>
      <c r="IO84" s="21">
        <v>0</v>
      </c>
      <c r="IP84" s="21">
        <v>0</v>
      </c>
      <c r="IQ84" s="21">
        <v>0</v>
      </c>
      <c r="IR84" s="21">
        <v>0</v>
      </c>
      <c r="IS84" s="21">
        <v>0</v>
      </c>
      <c r="IT84" s="21">
        <v>0</v>
      </c>
      <c r="IU84" s="21">
        <v>0</v>
      </c>
      <c r="IV84" s="21">
        <v>0</v>
      </c>
      <c r="IW84" s="21">
        <v>0</v>
      </c>
      <c r="IX84" s="21">
        <v>6.6285110308248134</v>
      </c>
      <c r="IY84" s="21">
        <v>0</v>
      </c>
      <c r="IZ84" s="21">
        <v>0</v>
      </c>
      <c r="JA84" s="21">
        <v>0</v>
      </c>
      <c r="JB84" s="21">
        <v>0</v>
      </c>
      <c r="JC84" s="21">
        <v>0</v>
      </c>
      <c r="JD84" s="21">
        <v>0</v>
      </c>
      <c r="JE84" s="21">
        <v>42.599742354119947</v>
      </c>
      <c r="JF84" s="21">
        <v>10.987518985990402</v>
      </c>
      <c r="JG84" s="21">
        <v>0</v>
      </c>
      <c r="JH84" s="21">
        <v>0</v>
      </c>
      <c r="JI84" s="21">
        <v>0</v>
      </c>
      <c r="JJ84" s="21">
        <v>0</v>
      </c>
      <c r="JK84" s="21">
        <v>0</v>
      </c>
      <c r="JL84" s="21">
        <v>0</v>
      </c>
      <c r="JM84" s="21">
        <v>0</v>
      </c>
      <c r="JN84" s="21">
        <v>0</v>
      </c>
      <c r="JO84" s="21">
        <v>0</v>
      </c>
      <c r="JP84" s="21">
        <v>0</v>
      </c>
      <c r="JQ84" s="21">
        <v>0</v>
      </c>
      <c r="JR84" s="21">
        <v>28.484657693892924</v>
      </c>
      <c r="JS84" s="21">
        <v>0</v>
      </c>
      <c r="JT84" s="21">
        <v>0</v>
      </c>
      <c r="JU84" s="21">
        <v>0</v>
      </c>
      <c r="JV84" s="21">
        <v>0</v>
      </c>
      <c r="JW84" s="21">
        <v>0</v>
      </c>
      <c r="JX84" s="21">
        <v>0</v>
      </c>
      <c r="JY84" s="21">
        <v>0</v>
      </c>
      <c r="JZ84" s="21">
        <v>0</v>
      </c>
      <c r="KA84" s="21">
        <v>0</v>
      </c>
      <c r="KB84" s="21">
        <v>0</v>
      </c>
      <c r="KC84" s="21">
        <v>0</v>
      </c>
      <c r="KD84" s="21">
        <v>0</v>
      </c>
      <c r="KE84" s="21">
        <v>0</v>
      </c>
      <c r="KF84" s="21">
        <v>0</v>
      </c>
      <c r="KG84" s="21">
        <v>0</v>
      </c>
      <c r="KH84" s="21">
        <v>0</v>
      </c>
      <c r="KI84" s="21">
        <v>0</v>
      </c>
      <c r="KJ84" s="21">
        <v>0</v>
      </c>
      <c r="KK84" s="21">
        <v>5.0771138669673057</v>
      </c>
    </row>
    <row r="85" spans="1:297" ht="30.75">
      <c r="A85" s="658"/>
      <c r="B85" s="634" t="s">
        <v>667</v>
      </c>
      <c r="C85" s="156">
        <v>1.7392513215577281</v>
      </c>
      <c r="D85" s="415">
        <f t="shared" si="2"/>
        <v>-85.756769943888756</v>
      </c>
      <c r="E85" s="415">
        <f t="shared" si="3"/>
        <v>33.402093397745574</v>
      </c>
      <c r="F85" s="21">
        <v>1.5698391716237057</v>
      </c>
      <c r="G85" s="21">
        <v>0</v>
      </c>
      <c r="H85" s="21">
        <v>-19.976252319109463</v>
      </c>
      <c r="I85" s="21">
        <v>-9.634174166561035</v>
      </c>
      <c r="J85" s="21">
        <v>0</v>
      </c>
      <c r="K85" s="21">
        <v>0</v>
      </c>
      <c r="L85" s="21">
        <v>-7.5368279733935433</v>
      </c>
      <c r="M85" s="21">
        <v>-1.2290372670807452</v>
      </c>
      <c r="N85" s="21">
        <v>0</v>
      </c>
      <c r="O85" s="21">
        <v>3.779292121982607</v>
      </c>
      <c r="P85" s="21">
        <v>-10.714182605557561</v>
      </c>
      <c r="Q85" s="21">
        <v>-10.145603181617322</v>
      </c>
      <c r="R85" s="21">
        <v>-34.846390845070424</v>
      </c>
      <c r="S85" s="21">
        <v>27.674596431605778</v>
      </c>
      <c r="T85" s="21">
        <v>-4.3901725200246453</v>
      </c>
      <c r="U85" s="21">
        <v>0.99512961508248232</v>
      </c>
      <c r="V85" s="21">
        <v>0</v>
      </c>
      <c r="W85" s="21">
        <v>0</v>
      </c>
      <c r="X85" s="21">
        <v>-3.443788514318264</v>
      </c>
      <c r="Y85" s="21">
        <v>-0.70237303171434906</v>
      </c>
      <c r="Z85" s="21">
        <v>14.596468449753312</v>
      </c>
      <c r="AA85" s="21">
        <v>0.71460809387693691</v>
      </c>
      <c r="AB85" s="21">
        <v>1.9137792103142628</v>
      </c>
      <c r="AC85" s="21">
        <v>0</v>
      </c>
      <c r="AD85" s="21">
        <v>2.0040501202379444</v>
      </c>
      <c r="AE85" s="21">
        <v>-16.217821782178216</v>
      </c>
      <c r="AF85" s="21">
        <v>4.0116634357575389</v>
      </c>
      <c r="AG85" s="21">
        <v>14.777374049325623</v>
      </c>
      <c r="AH85" s="21">
        <v>18.456532297231664</v>
      </c>
      <c r="AI85" s="21">
        <v>2.7719375027353497</v>
      </c>
      <c r="AJ85" s="21">
        <v>-25.520146520146522</v>
      </c>
      <c r="AK85" s="21">
        <v>0</v>
      </c>
      <c r="AL85" s="21">
        <v>-3.1638361638361636</v>
      </c>
      <c r="AM85" s="21">
        <v>4.2757542897237988</v>
      </c>
      <c r="AN85" s="21">
        <v>-5.8146501739466565</v>
      </c>
      <c r="AO85" s="21">
        <v>7.2190902050180465</v>
      </c>
      <c r="AP85" s="21">
        <v>1.6874193729317404</v>
      </c>
      <c r="AQ85" s="21">
        <v>-1.291760146848868</v>
      </c>
      <c r="AR85" s="21">
        <v>-1.3928065288569613</v>
      </c>
      <c r="AS85" s="21">
        <v>3.2157475394469612</v>
      </c>
      <c r="AT85" s="21">
        <v>-17.104024859425866</v>
      </c>
      <c r="AU85" s="21">
        <v>5.6054388929117387</v>
      </c>
      <c r="AV85" s="21">
        <v>0.72272934732998628</v>
      </c>
      <c r="AW85" s="21">
        <v>6.1371816168327795</v>
      </c>
      <c r="AX85" s="21">
        <v>-8.5003702332469455</v>
      </c>
      <c r="AY85" s="21">
        <v>-9.7090301003344486</v>
      </c>
      <c r="AZ85" s="21">
        <v>-0.73327159064598291</v>
      </c>
      <c r="BA85" s="21">
        <v>-2.8819365798414496</v>
      </c>
      <c r="BB85" s="21">
        <v>-5.8333437402435218</v>
      </c>
      <c r="BC85" s="21">
        <v>2.4130884799532644</v>
      </c>
      <c r="BD85" s="21">
        <v>-0.9797854785478548</v>
      </c>
      <c r="BE85" s="21">
        <v>-24.001537785588752</v>
      </c>
      <c r="BF85" s="21">
        <v>-85.756769943888756</v>
      </c>
      <c r="BG85" s="21">
        <v>-15.986298076923077</v>
      </c>
      <c r="BH85" s="21">
        <v>0</v>
      </c>
      <c r="BI85" s="21">
        <v>-54.417518505463519</v>
      </c>
      <c r="BJ85" s="21">
        <v>1.0506990897757282</v>
      </c>
      <c r="BK85" s="21">
        <v>0</v>
      </c>
      <c r="BL85" s="21">
        <v>-13.58437957731743</v>
      </c>
      <c r="BM85" s="21">
        <v>7.7699216999850655</v>
      </c>
      <c r="BN85" s="21">
        <v>-1.5162102268063802</v>
      </c>
      <c r="BO85" s="21">
        <v>0</v>
      </c>
      <c r="BP85" s="21">
        <v>5.997612055005078</v>
      </c>
      <c r="BQ85" s="21">
        <v>-11.742319289381468</v>
      </c>
      <c r="BR85" s="21">
        <v>-1.4457895201908633</v>
      </c>
      <c r="BS85" s="21">
        <v>-3.1280126432240221</v>
      </c>
      <c r="BT85" s="21">
        <v>9.2634236255810229</v>
      </c>
      <c r="BU85" s="21">
        <v>-6.6753794266441817</v>
      </c>
      <c r="BV85" s="21">
        <v>-5.7152355623100304</v>
      </c>
      <c r="BW85" s="21">
        <v>-21.859361518550475</v>
      </c>
      <c r="BX85" s="21">
        <v>-11.631635071090047</v>
      </c>
      <c r="BY85" s="21">
        <v>-9.3064651553316544</v>
      </c>
      <c r="BZ85" s="21">
        <v>-51.077880184331796</v>
      </c>
      <c r="CA85" s="21">
        <v>-6.3795326349717971</v>
      </c>
      <c r="CB85" s="21">
        <v>-4.174229110081483</v>
      </c>
      <c r="CC85" s="21">
        <v>3.3667109634551493</v>
      </c>
      <c r="CD85" s="21">
        <v>-0.77216424461133326</v>
      </c>
      <c r="CE85" s="21">
        <v>13.073336571151044</v>
      </c>
      <c r="CF85" s="21">
        <v>-38.289168765743071</v>
      </c>
      <c r="CG85" s="21">
        <v>6.6920935985980829</v>
      </c>
      <c r="CH85" s="21">
        <v>0.41649132035770647</v>
      </c>
      <c r="CI85" s="21">
        <v>1.0471587729561989</v>
      </c>
      <c r="CJ85" s="21">
        <v>0.16468630560827852</v>
      </c>
      <c r="CK85" s="21">
        <v>-26.367002629272569</v>
      </c>
      <c r="CL85" s="21">
        <v>-3.7193188490898414</v>
      </c>
      <c r="CM85" s="21">
        <v>0</v>
      </c>
      <c r="CN85" s="21">
        <v>3.0424642728473641</v>
      </c>
      <c r="CO85" s="21">
        <v>-30.953167468116245</v>
      </c>
      <c r="CP85" s="21">
        <v>3.9371069182389937</v>
      </c>
      <c r="CQ85" s="21">
        <v>-0.21525700299156922</v>
      </c>
      <c r="CR85" s="21">
        <v>0</v>
      </c>
      <c r="CS85" s="21">
        <v>-0.71235752849430112</v>
      </c>
      <c r="CT85" s="21">
        <v>7.3986602435544899</v>
      </c>
      <c r="CU85" s="21">
        <v>-2.780035114120893</v>
      </c>
      <c r="CV85" s="21">
        <v>5.1892666939778778</v>
      </c>
      <c r="CW85" s="21">
        <v>-3.3620197730741159</v>
      </c>
      <c r="CX85" s="21">
        <v>-19.134944612286002</v>
      </c>
      <c r="CY85" s="21">
        <v>-26.076395242451966</v>
      </c>
      <c r="CZ85" s="21">
        <v>-5.6133638717386978</v>
      </c>
      <c r="DA85" s="21">
        <v>2.2220166866532289</v>
      </c>
      <c r="DB85" s="21">
        <v>7.5018787779774545</v>
      </c>
      <c r="DC85" s="21">
        <v>-5.9921160517187007</v>
      </c>
      <c r="DD85" s="21">
        <v>2.5392222370706934</v>
      </c>
      <c r="DE85" s="21">
        <v>-27.970068694798822</v>
      </c>
      <c r="DF85" s="21">
        <v>8.5806980408384135</v>
      </c>
      <c r="DG85" s="21">
        <v>-28.96191904047976</v>
      </c>
      <c r="DH85" s="21">
        <v>-12.174483571684863</v>
      </c>
      <c r="DI85" s="21">
        <v>-11.42680412371134</v>
      </c>
      <c r="DJ85" s="21">
        <v>5.8542618983597743</v>
      </c>
      <c r="DK85" s="21">
        <v>25.063314711359403</v>
      </c>
      <c r="DL85" s="21">
        <v>-45.240692640692643</v>
      </c>
      <c r="DM85" s="21">
        <v>-8.1241143415587587</v>
      </c>
      <c r="DN85" s="21">
        <v>0</v>
      </c>
      <c r="DO85" s="21">
        <v>-21.175870002876042</v>
      </c>
      <c r="DP85" s="21">
        <v>-12.178150996703813</v>
      </c>
      <c r="DQ85" s="21">
        <v>0.41758902890297273</v>
      </c>
      <c r="DR85" s="21">
        <v>-0.82732497387669801</v>
      </c>
      <c r="DS85" s="21">
        <v>-66.294492275032439</v>
      </c>
      <c r="DT85" s="21">
        <v>1.071630005640158</v>
      </c>
      <c r="DU85" s="21">
        <v>-4.5928208846990577</v>
      </c>
      <c r="DV85" s="21">
        <v>14.143957887272082</v>
      </c>
      <c r="DW85" s="21">
        <v>-16.296829971181555</v>
      </c>
      <c r="DX85" s="21">
        <v>-5.5308668377530656</v>
      </c>
      <c r="DY85" s="21">
        <v>-4.613200550905816</v>
      </c>
      <c r="DZ85" s="21">
        <v>0</v>
      </c>
      <c r="EA85" s="21">
        <v>-3.2491349480968856</v>
      </c>
      <c r="EB85" s="21">
        <v>-4.7655779734700703</v>
      </c>
      <c r="EC85" s="21">
        <v>0</v>
      </c>
      <c r="ED85" s="21">
        <v>8.3511792218131156</v>
      </c>
      <c r="EE85" s="21">
        <v>-2.9881447788638344</v>
      </c>
      <c r="EF85" s="21">
        <v>-3.7293424926398431</v>
      </c>
      <c r="EG85" s="21">
        <v>5.9811130697557289</v>
      </c>
      <c r="EH85" s="21">
        <v>-11.387708401438379</v>
      </c>
      <c r="EI85" s="21">
        <v>-7.4445605328457622</v>
      </c>
      <c r="EJ85" s="21">
        <v>0.33096432552954291</v>
      </c>
      <c r="EK85" s="21">
        <v>0</v>
      </c>
      <c r="EL85" s="21">
        <v>-18.136454183266931</v>
      </c>
      <c r="EM85" s="21">
        <v>1.3455132562882393</v>
      </c>
      <c r="EN85" s="21">
        <v>-13.443322625057366</v>
      </c>
      <c r="EO85" s="21">
        <v>1.3863024492744107</v>
      </c>
      <c r="EP85" s="21">
        <v>-12.779728275490987</v>
      </c>
      <c r="EQ85" s="21">
        <v>10.526869806094183</v>
      </c>
      <c r="ER85" s="21">
        <v>-12.435078534031414</v>
      </c>
      <c r="ES85" s="21">
        <v>-2.6412635529608006</v>
      </c>
      <c r="ET85" s="21">
        <v>0</v>
      </c>
      <c r="EU85" s="21">
        <v>-19.629132231404959</v>
      </c>
      <c r="EV85" s="21">
        <v>0</v>
      </c>
      <c r="EW85" s="21">
        <v>-0.79338986317209481</v>
      </c>
      <c r="EX85" s="21">
        <v>-2.7147102526002973</v>
      </c>
      <c r="EY85" s="21">
        <v>-6.8198133524766691</v>
      </c>
      <c r="EZ85" s="21">
        <v>0</v>
      </c>
      <c r="FA85" s="21">
        <v>3.8506434289188367</v>
      </c>
      <c r="FB85" s="21">
        <v>0</v>
      </c>
      <c r="FC85" s="21">
        <v>-2.5412598635816503</v>
      </c>
      <c r="FD85" s="21">
        <v>-18.88372093023256</v>
      </c>
      <c r="FE85" s="21">
        <v>2.9498901308875514</v>
      </c>
      <c r="FF85" s="21">
        <v>-0.44877426668556042</v>
      </c>
      <c r="FG85" s="21">
        <v>-7.8572815533980584</v>
      </c>
      <c r="FH85" s="21">
        <v>-1.4946097670028318</v>
      </c>
      <c r="FI85" s="21">
        <v>1.6029560639805629</v>
      </c>
      <c r="FJ85" s="21">
        <v>-5.3400462516862595</v>
      </c>
      <c r="FK85" s="21">
        <v>1.8383182220256524</v>
      </c>
      <c r="FL85" s="21">
        <v>-35.005580596694571</v>
      </c>
      <c r="FM85" s="21">
        <v>-12.519153674832962</v>
      </c>
      <c r="FN85" s="21">
        <v>2.14411294619073</v>
      </c>
      <c r="FO85" s="21">
        <v>-9.9440025120368425</v>
      </c>
      <c r="FP85" s="21">
        <v>-2.2257363746725449</v>
      </c>
      <c r="FQ85" s="21">
        <v>-1.2139570552147239</v>
      </c>
      <c r="FR85" s="21">
        <v>-2.6779794790844513</v>
      </c>
      <c r="FS85" s="21">
        <v>-0.45818865740740738</v>
      </c>
      <c r="FT85" s="21">
        <v>0.82045042377586141</v>
      </c>
      <c r="FU85" s="21">
        <v>-14.792600896860986</v>
      </c>
      <c r="FV85" s="21">
        <v>-21.872293022012297</v>
      </c>
      <c r="FW85" s="21">
        <v>0</v>
      </c>
      <c r="FX85" s="21">
        <v>-2.2093023255813953</v>
      </c>
      <c r="FY85" s="21">
        <v>0</v>
      </c>
      <c r="FZ85" s="21">
        <v>0</v>
      </c>
      <c r="GA85" s="21">
        <v>0</v>
      </c>
      <c r="GB85" s="21">
        <v>-5.3493806306306304</v>
      </c>
      <c r="GC85" s="21">
        <v>27.192106182326231</v>
      </c>
      <c r="GD85" s="21">
        <v>-1.9891959798994976</v>
      </c>
      <c r="GE85" s="21">
        <v>30.331988148753577</v>
      </c>
      <c r="GF85" s="21">
        <v>-1.8336005701051132</v>
      </c>
      <c r="GG85" s="21">
        <v>-13.723997833152763</v>
      </c>
      <c r="GH85" s="21">
        <v>0.60198650318410796</v>
      </c>
      <c r="GI85" s="21">
        <v>0</v>
      </c>
      <c r="GJ85" s="21">
        <v>0</v>
      </c>
      <c r="GK85" s="21">
        <v>-2.718060140447752</v>
      </c>
      <c r="GL85" s="21">
        <v>0</v>
      </c>
      <c r="GM85" s="21">
        <v>4.9517025712300207</v>
      </c>
      <c r="GN85" s="21">
        <v>-13.874315443592552</v>
      </c>
      <c r="GO85" s="21">
        <v>-1.816982214572576</v>
      </c>
      <c r="GP85" s="21">
        <v>0</v>
      </c>
      <c r="GQ85" s="21">
        <v>20.932196162046907</v>
      </c>
      <c r="GR85" s="21">
        <v>0</v>
      </c>
      <c r="GS85" s="21">
        <v>-9.4985002999400123</v>
      </c>
      <c r="GT85" s="21">
        <v>0</v>
      </c>
      <c r="GU85" s="21">
        <v>-12.123139089749042</v>
      </c>
      <c r="GV85" s="21">
        <v>3.8598415600243752</v>
      </c>
      <c r="GW85" s="21">
        <v>0</v>
      </c>
      <c r="GX85" s="21">
        <v>3.2997755690926578</v>
      </c>
      <c r="GY85" s="21">
        <v>-4.5459992510298344</v>
      </c>
      <c r="GZ85" s="21">
        <v>0.85693024334615464</v>
      </c>
      <c r="HA85" s="21">
        <v>7.1206567392134401</v>
      </c>
      <c r="HB85" s="21">
        <v>-12.611663687932241</v>
      </c>
      <c r="HC85" s="21">
        <v>-35.121996303142332</v>
      </c>
      <c r="HD85" s="21">
        <v>-3.5481792717086833</v>
      </c>
      <c r="HE85" s="21">
        <v>3.9820878669677686</v>
      </c>
      <c r="HF85" s="21">
        <v>-15.105621805792163</v>
      </c>
      <c r="HG85" s="21">
        <v>-8.9646142958244877</v>
      </c>
      <c r="HH85" s="21">
        <v>23.16156914893617</v>
      </c>
      <c r="HI85" s="21">
        <v>-3.7167449139280127</v>
      </c>
      <c r="HJ85" s="21">
        <v>-1.1609119156512935</v>
      </c>
      <c r="HK85" s="21">
        <v>27.229578675838351</v>
      </c>
      <c r="HL85" s="21">
        <v>9.7333921670064818</v>
      </c>
      <c r="HM85" s="21">
        <v>-0.33446017325163746</v>
      </c>
      <c r="HN85" s="21">
        <v>-0.39192869522158952</v>
      </c>
      <c r="HO85" s="21">
        <v>0</v>
      </c>
      <c r="HP85" s="21">
        <v>0</v>
      </c>
      <c r="HQ85" s="21">
        <v>-2.9283547862109778</v>
      </c>
      <c r="HR85" s="21">
        <v>-13.049108150824114</v>
      </c>
      <c r="HS85" s="21">
        <v>13.014307458143074</v>
      </c>
      <c r="HT85" s="21">
        <v>-11.859229408295656</v>
      </c>
      <c r="HU85" s="21">
        <v>7.4765598650927485</v>
      </c>
      <c r="HV85" s="21">
        <v>-4.4702007528230867</v>
      </c>
      <c r="HW85" s="21">
        <v>-1.6105848696757787</v>
      </c>
      <c r="HX85" s="21">
        <v>-13.140041493775934</v>
      </c>
      <c r="HY85" s="21">
        <v>-0.42787227334824579</v>
      </c>
      <c r="HZ85" s="21">
        <v>-4.127960026069954</v>
      </c>
      <c r="IA85" s="21">
        <v>0</v>
      </c>
      <c r="IB85" s="21">
        <v>-58.998751040799334</v>
      </c>
      <c r="IC85" s="21">
        <v>-13.623771686492077</v>
      </c>
      <c r="ID85" s="21">
        <v>0</v>
      </c>
      <c r="IE85" s="21">
        <v>1.1099185139752914</v>
      </c>
      <c r="IF85" s="21">
        <v>-0.76835975412487867</v>
      </c>
      <c r="IG85" s="21">
        <v>0.19478282268979943</v>
      </c>
      <c r="IH85" s="21">
        <v>-5.2777777777777777</v>
      </c>
      <c r="II85" s="21">
        <v>-38.134060979950171</v>
      </c>
      <c r="IJ85" s="21">
        <v>9.7577030812324939</v>
      </c>
      <c r="IK85" s="21">
        <v>-4.8194403534609718</v>
      </c>
      <c r="IL85" s="21">
        <v>-18.107581533248624</v>
      </c>
      <c r="IM85" s="21">
        <v>4.0495879511224784</v>
      </c>
      <c r="IN85" s="21">
        <v>-0.23869119420989143</v>
      </c>
      <c r="IO85" s="21">
        <v>-20.78558926487748</v>
      </c>
      <c r="IP85" s="21">
        <v>-27.588235294117649</v>
      </c>
      <c r="IQ85" s="21">
        <v>-19.631538163502519</v>
      </c>
      <c r="IR85" s="21">
        <v>-6.3433770883054894</v>
      </c>
      <c r="IS85" s="21">
        <v>6.733900364520049</v>
      </c>
      <c r="IT85" s="21">
        <v>-44.09834638816362</v>
      </c>
      <c r="IU85" s="21">
        <v>-4.7629204265791634</v>
      </c>
      <c r="IV85" s="21">
        <v>-50.534278959810877</v>
      </c>
      <c r="IW85" s="21">
        <v>1.6289437585733881</v>
      </c>
      <c r="IX85" s="21">
        <v>5.8302213851948652</v>
      </c>
      <c r="IY85" s="21">
        <v>0</v>
      </c>
      <c r="IZ85" s="21">
        <v>-26.894550601556972</v>
      </c>
      <c r="JA85" s="21">
        <v>-1.3586443586443586</v>
      </c>
      <c r="JB85" s="21">
        <v>-11.94718309859155</v>
      </c>
      <c r="JC85" s="21">
        <v>-1.6970346552340121</v>
      </c>
      <c r="JD85" s="21">
        <v>-6.0668369518944232</v>
      </c>
      <c r="JE85" s="21">
        <v>4.0040555370008111</v>
      </c>
      <c r="JF85" s="21">
        <v>9.9734851242035596</v>
      </c>
      <c r="JG85" s="21">
        <v>0.99247884675650266</v>
      </c>
      <c r="JH85" s="21">
        <v>0</v>
      </c>
      <c r="JI85" s="21">
        <v>-1.4624748371817644</v>
      </c>
      <c r="JJ85" s="21">
        <v>-2.9227811105983696</v>
      </c>
      <c r="JK85" s="21">
        <v>-4.9873203036666132</v>
      </c>
      <c r="JL85" s="21">
        <v>1.4097484976630315</v>
      </c>
      <c r="JM85" s="21">
        <v>4.4947283049472828</v>
      </c>
      <c r="JN85" s="21">
        <v>0</v>
      </c>
      <c r="JO85" s="21">
        <v>-14.288487831555921</v>
      </c>
      <c r="JP85" s="21">
        <v>-7.0241968006452478</v>
      </c>
      <c r="JQ85" s="21">
        <v>13.895166734170379</v>
      </c>
      <c r="JR85" s="21">
        <v>6.9762652605846993</v>
      </c>
      <c r="JS85" s="21">
        <v>12.152635870868711</v>
      </c>
      <c r="JT85" s="21">
        <v>10.223854796888505</v>
      </c>
      <c r="JU85" s="21">
        <v>-39.479519145146931</v>
      </c>
      <c r="JV85" s="21">
        <v>-5.1323608860075636</v>
      </c>
      <c r="JW85" s="21">
        <v>2.1059632010640654</v>
      </c>
      <c r="JX85" s="21">
        <v>0</v>
      </c>
      <c r="JY85" s="21">
        <v>-5.1963007159904535</v>
      </c>
      <c r="JZ85" s="21">
        <v>-0.60481266710649673</v>
      </c>
      <c r="KA85" s="21">
        <v>1.0988896599583622</v>
      </c>
      <c r="KB85" s="21">
        <v>0</v>
      </c>
      <c r="KC85" s="21">
        <v>-8.3896149770399155</v>
      </c>
      <c r="KD85" s="21">
        <v>-0.25573505654281098</v>
      </c>
      <c r="KE85" s="21">
        <v>33.402093397745574</v>
      </c>
      <c r="KF85" s="21">
        <v>11.914807847352861</v>
      </c>
      <c r="KG85" s="21">
        <v>-3.4944826690899649</v>
      </c>
      <c r="KH85" s="21">
        <v>-1.3624198908141467</v>
      </c>
      <c r="KI85" s="21">
        <v>0</v>
      </c>
      <c r="KJ85" s="21">
        <v>-8.1900383141762454</v>
      </c>
      <c r="KK85" s="21">
        <v>-5.1768883878241265</v>
      </c>
    </row>
    <row r="86" spans="1:297" ht="16.5">
      <c r="A86" s="659"/>
      <c r="B86" s="634" t="s">
        <v>696</v>
      </c>
      <c r="C86" s="156">
        <v>1.0490045433648088</v>
      </c>
      <c r="D86" s="415">
        <f t="shared" si="2"/>
        <v>0</v>
      </c>
      <c r="E86" s="415">
        <f t="shared" si="3"/>
        <v>12.042738589211618</v>
      </c>
      <c r="F86" s="21">
        <v>1.9182639347873982</v>
      </c>
      <c r="G86" s="21">
        <v>12.042738589211618</v>
      </c>
      <c r="H86" s="21">
        <v>2.6923005565862708</v>
      </c>
      <c r="I86" s="21">
        <v>2.5752313347699327</v>
      </c>
      <c r="J86" s="21">
        <v>0</v>
      </c>
      <c r="K86" s="21">
        <v>0</v>
      </c>
      <c r="L86" s="21">
        <v>3.5421370598645265</v>
      </c>
      <c r="M86" s="21">
        <v>0</v>
      </c>
      <c r="N86" s="21">
        <v>0</v>
      </c>
      <c r="O86" s="21">
        <v>0.18086442257058372</v>
      </c>
      <c r="P86" s="21">
        <v>0</v>
      </c>
      <c r="Q86" s="21">
        <v>3.206252761820592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6.4366821911732091</v>
      </c>
      <c r="Z86" s="21">
        <v>0</v>
      </c>
      <c r="AA86" s="21">
        <v>3.0564164284639688</v>
      </c>
      <c r="AB86" s="21">
        <v>0</v>
      </c>
      <c r="AC86" s="21">
        <v>3.1004166221557528</v>
      </c>
      <c r="AD86" s="21">
        <v>0</v>
      </c>
      <c r="AE86" s="21">
        <v>0</v>
      </c>
      <c r="AF86" s="21">
        <v>0.27579391185612073</v>
      </c>
      <c r="AG86" s="21">
        <v>0.39271458078792054</v>
      </c>
      <c r="AH86" s="21">
        <v>0</v>
      </c>
      <c r="AI86" s="21">
        <v>1.2702087618714166</v>
      </c>
      <c r="AJ86" s="21">
        <v>0</v>
      </c>
      <c r="AK86" s="21">
        <v>0</v>
      </c>
      <c r="AL86" s="21">
        <v>0</v>
      </c>
      <c r="AM86" s="21">
        <v>1.2341859624502987</v>
      </c>
      <c r="AN86" s="21">
        <v>2.5241592578275998</v>
      </c>
      <c r="AO86" s="21">
        <v>0.67856151272047116</v>
      </c>
      <c r="AP86" s="21">
        <v>1.7906220203039991</v>
      </c>
      <c r="AQ86" s="21">
        <v>2.95971853966959</v>
      </c>
      <c r="AR86" s="21">
        <v>0</v>
      </c>
      <c r="AS86" s="21">
        <v>3.1738790813935323</v>
      </c>
      <c r="AT86" s="21">
        <v>0</v>
      </c>
      <c r="AU86" s="21">
        <v>2.3351033872395206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4.6954780779809093</v>
      </c>
      <c r="BB86" s="21">
        <v>1.6309709647205746</v>
      </c>
      <c r="BC86" s="21">
        <v>3.6855005651439531E-2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0.71976084829148623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1.5931984739110148</v>
      </c>
      <c r="BQ86" s="21">
        <v>1.8921033330616901</v>
      </c>
      <c r="BR86" s="21">
        <v>1.025801890960502</v>
      </c>
      <c r="BS86" s="21">
        <v>0</v>
      </c>
      <c r="BT86" s="21">
        <v>2.3259336432120534</v>
      </c>
      <c r="BU86" s="21">
        <v>0</v>
      </c>
      <c r="BV86" s="21">
        <v>0</v>
      </c>
      <c r="BW86" s="21">
        <v>0</v>
      </c>
      <c r="BX86" s="21">
        <v>3.09478672985782</v>
      </c>
      <c r="BY86" s="21">
        <v>5.6859781696053737</v>
      </c>
      <c r="BZ86" s="21">
        <v>9.362211981566821</v>
      </c>
      <c r="CA86" s="21">
        <v>0</v>
      </c>
      <c r="CB86" s="21">
        <v>2.3185013580444163</v>
      </c>
      <c r="CC86" s="21">
        <v>1.5427242524916944</v>
      </c>
      <c r="CD86" s="21">
        <v>0</v>
      </c>
      <c r="CE86" s="21">
        <v>7.7525497814473043</v>
      </c>
      <c r="CF86" s="21">
        <v>0</v>
      </c>
      <c r="CG86" s="21">
        <v>0</v>
      </c>
      <c r="CH86" s="21">
        <v>0</v>
      </c>
      <c r="CI86" s="21">
        <v>2.5099964389276086</v>
      </c>
      <c r="CJ86" s="21">
        <v>1.8110293544109617</v>
      </c>
      <c r="CK86" s="21">
        <v>2.5436021034180545</v>
      </c>
      <c r="CL86" s="21">
        <v>0</v>
      </c>
      <c r="CM86" s="21">
        <v>0</v>
      </c>
      <c r="CN86" s="21">
        <v>0</v>
      </c>
      <c r="CO86" s="21">
        <v>2.4271377796362117</v>
      </c>
      <c r="CP86" s="21">
        <v>4.2449904929062452</v>
      </c>
      <c r="CQ86" s="21">
        <v>0</v>
      </c>
      <c r="CR86" s="21">
        <v>0</v>
      </c>
      <c r="CS86" s="21">
        <v>3.4820035992801439</v>
      </c>
      <c r="CT86" s="21">
        <v>3.0002687782992536</v>
      </c>
      <c r="CU86" s="21">
        <v>0</v>
      </c>
      <c r="CV86" s="21">
        <v>0</v>
      </c>
      <c r="CW86" s="21">
        <v>1.9257514431690002</v>
      </c>
      <c r="CX86" s="21">
        <v>0</v>
      </c>
      <c r="CY86" s="21">
        <v>0</v>
      </c>
      <c r="CZ86" s="21">
        <v>2.1386974706233817</v>
      </c>
      <c r="DA86" s="21">
        <v>1.4069604266067921</v>
      </c>
      <c r="DB86" s="21">
        <v>0</v>
      </c>
      <c r="DC86" s="21">
        <v>4.1185745821507407</v>
      </c>
      <c r="DD86" s="21">
        <v>2.7149538954964587</v>
      </c>
      <c r="DE86" s="21">
        <v>0</v>
      </c>
      <c r="DF86" s="21">
        <v>0.23095347985930959</v>
      </c>
      <c r="DG86" s="21">
        <v>0</v>
      </c>
      <c r="DH86" s="21">
        <v>0</v>
      </c>
      <c r="DI86" s="21">
        <v>0</v>
      </c>
      <c r="DJ86" s="21">
        <v>1.7558483463296586</v>
      </c>
      <c r="DK86" s="21">
        <v>4.5038795779019241</v>
      </c>
      <c r="DL86" s="21">
        <v>0</v>
      </c>
      <c r="DM86" s="21">
        <v>0</v>
      </c>
      <c r="DN86" s="21">
        <v>0</v>
      </c>
      <c r="DO86" s="21">
        <v>0</v>
      </c>
      <c r="DP86" s="21">
        <v>0</v>
      </c>
      <c r="DQ86" s="21">
        <v>1.4351434434673678</v>
      </c>
      <c r="DR86" s="21">
        <v>4.1699320794148385</v>
      </c>
      <c r="DS86" s="21">
        <v>1.0268899634390849</v>
      </c>
      <c r="DT86" s="21">
        <v>0</v>
      </c>
      <c r="DU86" s="21">
        <v>0</v>
      </c>
      <c r="DV86" s="21">
        <v>1.9789981862069905</v>
      </c>
      <c r="DW86" s="21">
        <v>0</v>
      </c>
      <c r="DX86" s="21">
        <v>1.6551183347590532</v>
      </c>
      <c r="DY86" s="21">
        <v>4.1509164106367198</v>
      </c>
      <c r="DZ86" s="21">
        <v>0</v>
      </c>
      <c r="EA86" s="21">
        <v>1.5180655025348033</v>
      </c>
      <c r="EB86" s="21">
        <v>0</v>
      </c>
      <c r="EC86" s="21">
        <v>0</v>
      </c>
      <c r="ED86" s="21">
        <v>2.888148074435267</v>
      </c>
      <c r="EE86" s="21">
        <v>0</v>
      </c>
      <c r="EF86" s="21">
        <v>0</v>
      </c>
      <c r="EG86" s="21">
        <v>2.1925627465793669</v>
      </c>
      <c r="EH86" s="21">
        <v>0</v>
      </c>
      <c r="EI86" s="21">
        <v>4.1693874885725482</v>
      </c>
      <c r="EJ86" s="21">
        <v>5.0555323299888517</v>
      </c>
      <c r="EK86" s="21">
        <v>0</v>
      </c>
      <c r="EL86" s="21">
        <v>0</v>
      </c>
      <c r="EM86" s="21">
        <v>0</v>
      </c>
      <c r="EN86" s="21">
        <v>0</v>
      </c>
      <c r="EO86" s="21">
        <v>0</v>
      </c>
      <c r="EP86" s="21">
        <v>1.3664245359160614</v>
      </c>
      <c r="EQ86" s="21">
        <v>0</v>
      </c>
      <c r="ER86" s="21">
        <v>0</v>
      </c>
      <c r="ES86" s="21">
        <v>3.6308381984987488</v>
      </c>
      <c r="ET86" s="21">
        <v>0</v>
      </c>
      <c r="EU86" s="21">
        <v>0</v>
      </c>
      <c r="EV86" s="21">
        <v>0</v>
      </c>
      <c r="EW86" s="21">
        <v>1.0626903064174216</v>
      </c>
      <c r="EX86" s="21">
        <v>0.9951994513658704</v>
      </c>
      <c r="EY86" s="21">
        <v>0</v>
      </c>
      <c r="EZ86" s="21">
        <v>0</v>
      </c>
      <c r="FA86" s="21">
        <v>0</v>
      </c>
      <c r="FB86" s="21">
        <v>0</v>
      </c>
      <c r="FC86" s="21">
        <v>3.8816370201952655</v>
      </c>
      <c r="FD86" s="21">
        <v>0</v>
      </c>
      <c r="FE86" s="21">
        <v>2.6341358555460017</v>
      </c>
      <c r="FF86" s="21">
        <v>0</v>
      </c>
      <c r="FG86" s="21">
        <v>0</v>
      </c>
      <c r="FH86" s="21">
        <v>1.2976302846639178</v>
      </c>
      <c r="FI86" s="21">
        <v>6.4638590807855838</v>
      </c>
      <c r="FJ86" s="21">
        <v>2.7965889381383695</v>
      </c>
      <c r="FK86" s="21">
        <v>2.0056667403803625</v>
      </c>
      <c r="FL86" s="21">
        <v>5.6063532946984331</v>
      </c>
      <c r="FM86" s="21">
        <v>0</v>
      </c>
      <c r="FN86" s="21">
        <v>1.2885144734505416</v>
      </c>
      <c r="FO86" s="21">
        <v>0</v>
      </c>
      <c r="FP86" s="21">
        <v>1.4834834834834836</v>
      </c>
      <c r="FQ86" s="21">
        <v>0</v>
      </c>
      <c r="FR86" s="21">
        <v>0</v>
      </c>
      <c r="FS86" s="21">
        <v>2.9392361111111112</v>
      </c>
      <c r="FT86" s="21">
        <v>1.3561243939450016</v>
      </c>
      <c r="FU86" s="21">
        <v>0</v>
      </c>
      <c r="FV86" s="21">
        <v>0</v>
      </c>
      <c r="FW86" s="21">
        <v>0</v>
      </c>
      <c r="FX86" s="21">
        <v>0</v>
      </c>
      <c r="FY86" s="21">
        <v>0.95650024715768656</v>
      </c>
      <c r="FZ86" s="21">
        <v>0</v>
      </c>
      <c r="GA86" s="21">
        <v>0</v>
      </c>
      <c r="GB86" s="21">
        <v>6.5365990990990994</v>
      </c>
      <c r="GC86" s="21">
        <v>2.3653510303877052</v>
      </c>
      <c r="GD86" s="21">
        <v>0</v>
      </c>
      <c r="GE86" s="21">
        <v>2.9651103391908458</v>
      </c>
      <c r="GF86" s="21">
        <v>4.13646891145555</v>
      </c>
      <c r="GG86" s="21">
        <v>0</v>
      </c>
      <c r="GH86" s="21">
        <v>1.6551183347590532</v>
      </c>
      <c r="GI86" s="21">
        <v>0</v>
      </c>
      <c r="GJ86" s="21">
        <v>0</v>
      </c>
      <c r="GK86" s="21">
        <v>2.7522837764840045</v>
      </c>
      <c r="GL86" s="21">
        <v>5.8502318081032048</v>
      </c>
      <c r="GM86" s="21">
        <v>0</v>
      </c>
      <c r="GN86" s="21">
        <v>4.7682092004381165</v>
      </c>
      <c r="GO86" s="21">
        <v>0</v>
      </c>
      <c r="GP86" s="21">
        <v>0</v>
      </c>
      <c r="GQ86" s="21">
        <v>0</v>
      </c>
      <c r="GR86" s="21">
        <v>0</v>
      </c>
      <c r="GS86" s="21">
        <v>5.8034393121375727</v>
      </c>
      <c r="GT86" s="21">
        <v>0</v>
      </c>
      <c r="GU86" s="21">
        <v>0</v>
      </c>
      <c r="GV86" s="21">
        <v>0</v>
      </c>
      <c r="GW86" s="21">
        <v>0</v>
      </c>
      <c r="GX86" s="21">
        <v>4.6526130169926256</v>
      </c>
      <c r="GY86" s="21">
        <v>0</v>
      </c>
      <c r="GZ86" s="21">
        <v>1.7950982855596576</v>
      </c>
      <c r="HA86" s="21">
        <v>4.4326502906113445</v>
      </c>
      <c r="HB86" s="21">
        <v>1.2403838682104282</v>
      </c>
      <c r="HC86" s="21">
        <v>0</v>
      </c>
      <c r="HD86" s="21">
        <v>8.1296918767506998</v>
      </c>
      <c r="HE86" s="21">
        <v>0.74479059741326215</v>
      </c>
      <c r="HF86" s="21">
        <v>0</v>
      </c>
      <c r="HG86" s="21">
        <v>0</v>
      </c>
      <c r="HH86" s="21">
        <v>0</v>
      </c>
      <c r="HI86" s="21">
        <v>0</v>
      </c>
      <c r="HJ86" s="21">
        <v>0</v>
      </c>
      <c r="HK86" s="21">
        <v>0</v>
      </c>
      <c r="HL86" s="21">
        <v>1.8105505005934086</v>
      </c>
      <c r="HM86" s="21">
        <v>1.2264948235791253</v>
      </c>
      <c r="HN86" s="21">
        <v>0</v>
      </c>
      <c r="HO86" s="21">
        <v>0</v>
      </c>
      <c r="HP86" s="21">
        <v>0</v>
      </c>
      <c r="HQ86" s="21">
        <v>1.7175617694925285</v>
      </c>
      <c r="HR86" s="21">
        <v>3.2764732445247233</v>
      </c>
      <c r="HS86" s="21">
        <v>0</v>
      </c>
      <c r="HT86" s="21">
        <v>0.74169451543149201</v>
      </c>
      <c r="HU86" s="21">
        <v>0</v>
      </c>
      <c r="HV86" s="21">
        <v>0</v>
      </c>
      <c r="HW86" s="21">
        <v>0</v>
      </c>
      <c r="HX86" s="21">
        <v>6.0217842323651452</v>
      </c>
      <c r="HY86" s="21">
        <v>0.52284157271321552</v>
      </c>
      <c r="HZ86" s="21">
        <v>0</v>
      </c>
      <c r="IA86" s="21">
        <v>0</v>
      </c>
      <c r="IB86" s="21">
        <v>6.6455037468776021</v>
      </c>
      <c r="IC86" s="21">
        <v>1.228078423997367</v>
      </c>
      <c r="ID86" s="21">
        <v>0</v>
      </c>
      <c r="IE86" s="21">
        <v>3.5601507053360204</v>
      </c>
      <c r="IF86" s="21">
        <v>0</v>
      </c>
      <c r="IG86" s="21">
        <v>0</v>
      </c>
      <c r="IH86" s="21">
        <v>4.8372222222222225</v>
      </c>
      <c r="II86" s="21">
        <v>0</v>
      </c>
      <c r="IJ86" s="21">
        <v>0</v>
      </c>
      <c r="IK86" s="21">
        <v>2.8495827196858126</v>
      </c>
      <c r="IL86" s="21">
        <v>0</v>
      </c>
      <c r="IM86" s="21">
        <v>2.4742824666098322</v>
      </c>
      <c r="IN86" s="21">
        <v>0</v>
      </c>
      <c r="IO86" s="21">
        <v>0</v>
      </c>
      <c r="IP86" s="21">
        <v>0</v>
      </c>
      <c r="IQ86" s="21">
        <v>0</v>
      </c>
      <c r="IR86" s="21">
        <v>1.3605949539720423</v>
      </c>
      <c r="IS86" s="21">
        <v>5.8774807614418796</v>
      </c>
      <c r="IT86" s="21">
        <v>0</v>
      </c>
      <c r="IU86" s="21">
        <v>0</v>
      </c>
      <c r="IV86" s="21">
        <v>0</v>
      </c>
      <c r="IW86" s="21">
        <v>2.4881687242798356</v>
      </c>
      <c r="IX86" s="21">
        <v>0.7585287108924591</v>
      </c>
      <c r="IY86" s="21">
        <v>0</v>
      </c>
      <c r="IZ86" s="21">
        <v>0</v>
      </c>
      <c r="JA86" s="21">
        <v>0</v>
      </c>
      <c r="JB86" s="21">
        <v>0</v>
      </c>
      <c r="JC86" s="21">
        <v>0</v>
      </c>
      <c r="JD86" s="21">
        <v>0</v>
      </c>
      <c r="JE86" s="21">
        <v>2.3540722362708144</v>
      </c>
      <c r="JF86" s="21">
        <v>0.50701450456876929</v>
      </c>
      <c r="JG86" s="21">
        <v>0</v>
      </c>
      <c r="JH86" s="21">
        <v>0</v>
      </c>
      <c r="JI86" s="21">
        <v>1.4434103019538189</v>
      </c>
      <c r="JJ86" s="21">
        <v>5.3571758191047527</v>
      </c>
      <c r="JK86" s="21">
        <v>3.2815377160394119</v>
      </c>
      <c r="JL86" s="21">
        <v>0</v>
      </c>
      <c r="JM86" s="21">
        <v>0</v>
      </c>
      <c r="JN86" s="21">
        <v>0</v>
      </c>
      <c r="JO86" s="21">
        <v>0</v>
      </c>
      <c r="JP86" s="21">
        <v>0</v>
      </c>
      <c r="JQ86" s="21">
        <v>1.9591602538139599</v>
      </c>
      <c r="JR86" s="21">
        <v>1.1962024416935517</v>
      </c>
      <c r="JS86" s="21">
        <v>2.7843334772389312</v>
      </c>
      <c r="JT86" s="21">
        <v>0</v>
      </c>
      <c r="JU86" s="21">
        <v>0</v>
      </c>
      <c r="JV86" s="21">
        <v>0</v>
      </c>
      <c r="JW86" s="21">
        <v>0</v>
      </c>
      <c r="JX86" s="21">
        <v>0</v>
      </c>
      <c r="JY86" s="21">
        <v>0</v>
      </c>
      <c r="JZ86" s="21">
        <v>1.0077780478488836</v>
      </c>
      <c r="KA86" s="21">
        <v>4.0281054823039559</v>
      </c>
      <c r="KB86" s="21">
        <v>0</v>
      </c>
      <c r="KC86" s="21">
        <v>1.0250794772165313</v>
      </c>
      <c r="KD86" s="21">
        <v>1.8754442649434573</v>
      </c>
      <c r="KE86" s="21">
        <v>2.8041867954911432</v>
      </c>
      <c r="KF86" s="21">
        <v>0</v>
      </c>
      <c r="KG86" s="21">
        <v>3.0141503310398545</v>
      </c>
      <c r="KH86" s="21">
        <v>1.0333194873012106</v>
      </c>
      <c r="KI86" s="21">
        <v>0</v>
      </c>
      <c r="KJ86" s="21">
        <v>0</v>
      </c>
      <c r="KK86" s="21">
        <v>2.9448139797068773</v>
      </c>
    </row>
    <row r="87" spans="1:297" ht="30.75">
      <c r="A87" s="658"/>
      <c r="B87" s="634" t="s">
        <v>668</v>
      </c>
      <c r="C87" s="156">
        <v>0.45151951263416501</v>
      </c>
      <c r="D87" s="415">
        <f t="shared" si="2"/>
        <v>-13.278922872340425</v>
      </c>
      <c r="E87" s="415">
        <f t="shared" si="3"/>
        <v>13.108672191173637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10.428473881870946</v>
      </c>
      <c r="AF87" s="21">
        <v>0.92172428210953516</v>
      </c>
      <c r="AG87" s="21">
        <v>3.2026951195730473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-1.3072441581084817</v>
      </c>
      <c r="AN87" s="21">
        <v>0</v>
      </c>
      <c r="AO87" s="21">
        <v>0</v>
      </c>
      <c r="AP87" s="21">
        <v>-0.52711873913287344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-0.22877535210373248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-2.2142014108088821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21">
        <v>0</v>
      </c>
      <c r="CM87" s="21">
        <v>0</v>
      </c>
      <c r="CN87" s="21">
        <v>0</v>
      </c>
      <c r="CO87" s="21">
        <v>0</v>
      </c>
      <c r="CP87" s="21">
        <v>0</v>
      </c>
      <c r="CQ87" s="21">
        <v>0</v>
      </c>
      <c r="CR87" s="21">
        <v>0</v>
      </c>
      <c r="CS87" s="21">
        <v>0</v>
      </c>
      <c r="CT87" s="21">
        <v>0.8663138090020055</v>
      </c>
      <c r="CU87" s="21">
        <v>0</v>
      </c>
      <c r="CV87" s="21">
        <v>0</v>
      </c>
      <c r="CW87" s="21">
        <v>0</v>
      </c>
      <c r="CX87" s="21">
        <v>0</v>
      </c>
      <c r="CY87" s="21">
        <v>0</v>
      </c>
      <c r="CZ87" s="21">
        <v>2.6907388966341368</v>
      </c>
      <c r="DA87" s="21">
        <v>1.1140637358712016</v>
      </c>
      <c r="DB87" s="21">
        <v>3.2628655448456136</v>
      </c>
      <c r="DC87" s="21">
        <v>0</v>
      </c>
      <c r="DD87" s="21">
        <v>0</v>
      </c>
      <c r="DE87" s="21">
        <v>0</v>
      </c>
      <c r="DF87" s="21">
        <v>1.4334505753346172</v>
      </c>
      <c r="DG87" s="21">
        <v>0</v>
      </c>
      <c r="DH87" s="21">
        <v>0</v>
      </c>
      <c r="DI87" s="21">
        <v>0</v>
      </c>
      <c r="DJ87" s="21">
        <v>-0.55283678408174242</v>
      </c>
      <c r="DK87" s="21">
        <v>0</v>
      </c>
      <c r="DL87" s="21">
        <v>0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0</v>
      </c>
      <c r="DX87" s="21">
        <v>0</v>
      </c>
      <c r="DY87" s="21">
        <v>0</v>
      </c>
      <c r="DZ87" s="21">
        <v>0</v>
      </c>
      <c r="EA87" s="21">
        <v>0</v>
      </c>
      <c r="EB87" s="21">
        <v>0</v>
      </c>
      <c r="EC87" s="21">
        <v>0</v>
      </c>
      <c r="ED87" s="21">
        <v>0</v>
      </c>
      <c r="EE87" s="21">
        <v>0</v>
      </c>
      <c r="EF87" s="21">
        <v>0</v>
      </c>
      <c r="EG87" s="21">
        <v>0</v>
      </c>
      <c r="EH87" s="21">
        <v>0</v>
      </c>
      <c r="EI87" s="21">
        <v>0</v>
      </c>
      <c r="EJ87" s="21">
        <v>0</v>
      </c>
      <c r="EK87" s="21">
        <v>0</v>
      </c>
      <c r="EL87" s="21">
        <v>0</v>
      </c>
      <c r="EM87" s="21">
        <v>0</v>
      </c>
      <c r="EN87" s="21">
        <v>0</v>
      </c>
      <c r="EO87" s="21">
        <v>0</v>
      </c>
      <c r="EP87" s="21">
        <v>0</v>
      </c>
      <c r="EQ87" s="21">
        <v>0</v>
      </c>
      <c r="ER87" s="21">
        <v>0</v>
      </c>
      <c r="ES87" s="21">
        <v>0</v>
      </c>
      <c r="ET87" s="21">
        <v>0</v>
      </c>
      <c r="EU87" s="21">
        <v>0</v>
      </c>
      <c r="EV87" s="21">
        <v>0</v>
      </c>
      <c r="EW87" s="21">
        <v>13.108672191173637</v>
      </c>
      <c r="EX87" s="21">
        <v>0</v>
      </c>
      <c r="EY87" s="21">
        <v>0</v>
      </c>
      <c r="EZ87" s="21">
        <v>0</v>
      </c>
      <c r="FA87" s="21">
        <v>0</v>
      </c>
      <c r="FB87" s="21">
        <v>0</v>
      </c>
      <c r="FC87" s="21">
        <v>0</v>
      </c>
      <c r="FD87" s="21">
        <v>0</v>
      </c>
      <c r="FE87" s="21">
        <v>0</v>
      </c>
      <c r="FF87" s="21">
        <v>0</v>
      </c>
      <c r="FG87" s="21">
        <v>0</v>
      </c>
      <c r="FH87" s="21">
        <v>0</v>
      </c>
      <c r="FI87" s="21">
        <v>0</v>
      </c>
      <c r="FJ87" s="21">
        <v>0</v>
      </c>
      <c r="FK87" s="21">
        <v>0</v>
      </c>
      <c r="FL87" s="21">
        <v>0</v>
      </c>
      <c r="FM87" s="21">
        <v>0</v>
      </c>
      <c r="FN87" s="21">
        <v>0</v>
      </c>
      <c r="FO87" s="21">
        <v>0</v>
      </c>
      <c r="FP87" s="21">
        <v>0</v>
      </c>
      <c r="FQ87" s="21">
        <v>0</v>
      </c>
      <c r="FR87" s="21">
        <v>0</v>
      </c>
      <c r="FS87" s="21">
        <v>0</v>
      </c>
      <c r="FT87" s="21">
        <v>-1.8914004959472963</v>
      </c>
      <c r="FU87" s="21">
        <v>0</v>
      </c>
      <c r="FV87" s="21">
        <v>0</v>
      </c>
      <c r="FW87" s="21">
        <v>0</v>
      </c>
      <c r="FX87" s="21">
        <v>0</v>
      </c>
      <c r="FY87" s="21">
        <v>0</v>
      </c>
      <c r="FZ87" s="21">
        <v>0</v>
      </c>
      <c r="GA87" s="21">
        <v>0</v>
      </c>
      <c r="GB87" s="21">
        <v>0</v>
      </c>
      <c r="GC87" s="21">
        <v>3.1687041564792175</v>
      </c>
      <c r="GD87" s="21">
        <v>0</v>
      </c>
      <c r="GE87" s="21">
        <v>-11.742388639149979</v>
      </c>
      <c r="GF87" s="21">
        <v>0</v>
      </c>
      <c r="GG87" s="21">
        <v>0</v>
      </c>
      <c r="GH87" s="21">
        <v>0</v>
      </c>
      <c r="GI87" s="21">
        <v>0</v>
      </c>
      <c r="GJ87" s="21">
        <v>0</v>
      </c>
      <c r="GK87" s="21">
        <v>-6.5806374167216852E-2</v>
      </c>
      <c r="GL87" s="21">
        <v>0</v>
      </c>
      <c r="GM87" s="21">
        <v>0</v>
      </c>
      <c r="GN87" s="21">
        <v>6.1119934282584882</v>
      </c>
      <c r="GO87" s="21">
        <v>0</v>
      </c>
      <c r="GP87" s="21">
        <v>0</v>
      </c>
      <c r="GQ87" s="21">
        <v>0</v>
      </c>
      <c r="GR87" s="21">
        <v>0</v>
      </c>
      <c r="GS87" s="21">
        <v>0</v>
      </c>
      <c r="GT87" s="21">
        <v>0</v>
      </c>
      <c r="GU87" s="21">
        <v>0</v>
      </c>
      <c r="GV87" s="21">
        <v>0</v>
      </c>
      <c r="GW87" s="21">
        <v>0</v>
      </c>
      <c r="GX87" s="21">
        <v>0</v>
      </c>
      <c r="GY87" s="21">
        <v>0</v>
      </c>
      <c r="GZ87" s="21">
        <v>0.55254460057599009</v>
      </c>
      <c r="HA87" s="21">
        <v>-1.6613635399431506</v>
      </c>
      <c r="HB87" s="21">
        <v>0</v>
      </c>
      <c r="HC87" s="21">
        <v>0</v>
      </c>
      <c r="HD87" s="21">
        <v>0</v>
      </c>
      <c r="HE87" s="21">
        <v>0</v>
      </c>
      <c r="HF87" s="21">
        <v>0</v>
      </c>
      <c r="HG87" s="21">
        <v>0</v>
      </c>
      <c r="HH87" s="21">
        <v>-13.278922872340425</v>
      </c>
      <c r="HI87" s="21">
        <v>0</v>
      </c>
      <c r="HJ87" s="21">
        <v>-0.27343504521174455</v>
      </c>
      <c r="HK87" s="21">
        <v>0</v>
      </c>
      <c r="HL87" s="21">
        <v>0</v>
      </c>
      <c r="HM87" s="21">
        <v>0</v>
      </c>
      <c r="HN87" s="21">
        <v>0</v>
      </c>
      <c r="HO87" s="21">
        <v>0</v>
      </c>
      <c r="HP87" s="21">
        <v>0</v>
      </c>
      <c r="HQ87" s="21">
        <v>0</v>
      </c>
      <c r="HR87" s="21">
        <v>0</v>
      </c>
      <c r="HS87" s="21">
        <v>0</v>
      </c>
      <c r="HT87" s="21">
        <v>2.8251818360526832</v>
      </c>
      <c r="HU87" s="21">
        <v>0</v>
      </c>
      <c r="HV87" s="21">
        <v>0</v>
      </c>
      <c r="HW87" s="21">
        <v>-0.32364907819453276</v>
      </c>
      <c r="HX87" s="21">
        <v>0</v>
      </c>
      <c r="HY87" s="21">
        <v>1.4756121361336716</v>
      </c>
      <c r="HZ87" s="21">
        <v>0</v>
      </c>
      <c r="IA87" s="21">
        <v>0</v>
      </c>
      <c r="IB87" s="21">
        <v>0</v>
      </c>
      <c r="IC87" s="21">
        <v>0</v>
      </c>
      <c r="ID87" s="21">
        <v>0</v>
      </c>
      <c r="IE87" s="21">
        <v>0</v>
      </c>
      <c r="IF87" s="21">
        <v>0</v>
      </c>
      <c r="IG87" s="21">
        <v>0</v>
      </c>
      <c r="IH87" s="21">
        <v>0</v>
      </c>
      <c r="II87" s="21">
        <v>0</v>
      </c>
      <c r="IJ87" s="21">
        <v>0</v>
      </c>
      <c r="IK87" s="21">
        <v>0</v>
      </c>
      <c r="IL87" s="21">
        <v>0</v>
      </c>
      <c r="IM87" s="21">
        <v>6.3429951690821254</v>
      </c>
      <c r="IN87" s="21">
        <v>-3.2475874547647767</v>
      </c>
      <c r="IO87" s="21">
        <v>0</v>
      </c>
      <c r="IP87" s="21">
        <v>0</v>
      </c>
      <c r="IQ87" s="21">
        <v>0</v>
      </c>
      <c r="IR87" s="21">
        <v>0</v>
      </c>
      <c r="IS87" s="21">
        <v>0</v>
      </c>
      <c r="IT87" s="21">
        <v>0</v>
      </c>
      <c r="IU87" s="21">
        <v>0</v>
      </c>
      <c r="IV87" s="21">
        <v>0</v>
      </c>
      <c r="IW87" s="21">
        <v>0</v>
      </c>
      <c r="IX87" s="21">
        <v>-0.47862633561380585</v>
      </c>
      <c r="IY87" s="21">
        <v>0</v>
      </c>
      <c r="IZ87" s="21">
        <v>0</v>
      </c>
      <c r="JA87" s="21">
        <v>0</v>
      </c>
      <c r="JB87" s="21">
        <v>0</v>
      </c>
      <c r="JC87" s="21">
        <v>0</v>
      </c>
      <c r="JD87" s="21">
        <v>0</v>
      </c>
      <c r="JE87" s="21">
        <v>8.8188844887637767</v>
      </c>
      <c r="JF87" s="21">
        <v>2.1093301888165845</v>
      </c>
      <c r="JG87" s="21">
        <v>0</v>
      </c>
      <c r="JH87" s="21">
        <v>0</v>
      </c>
      <c r="JI87" s="21">
        <v>0</v>
      </c>
      <c r="JJ87" s="21">
        <v>0</v>
      </c>
      <c r="JK87" s="21">
        <v>0</v>
      </c>
      <c r="JL87" s="21">
        <v>0</v>
      </c>
      <c r="JM87" s="21">
        <v>0</v>
      </c>
      <c r="JN87" s="21">
        <v>0</v>
      </c>
      <c r="JO87" s="21">
        <v>0</v>
      </c>
      <c r="JP87" s="21">
        <v>0</v>
      </c>
      <c r="JQ87" s="21">
        <v>0</v>
      </c>
      <c r="JR87" s="21">
        <v>-0.94614914512300852</v>
      </c>
      <c r="JS87" s="21">
        <v>0</v>
      </c>
      <c r="JT87" s="21">
        <v>0.65702374294575216</v>
      </c>
      <c r="JU87" s="21">
        <v>0</v>
      </c>
      <c r="JV87" s="21">
        <v>0</v>
      </c>
      <c r="JW87" s="21">
        <v>0</v>
      </c>
      <c r="JX87" s="21">
        <v>0</v>
      </c>
      <c r="JY87" s="21">
        <v>0</v>
      </c>
      <c r="JZ87" s="21">
        <v>0</v>
      </c>
      <c r="KA87" s="21">
        <v>0</v>
      </c>
      <c r="KB87" s="21">
        <v>0</v>
      </c>
      <c r="KC87" s="21">
        <v>0</v>
      </c>
      <c r="KD87" s="21">
        <v>0</v>
      </c>
      <c r="KE87" s="21">
        <v>0</v>
      </c>
      <c r="KF87" s="21">
        <v>0</v>
      </c>
      <c r="KG87" s="21">
        <v>0</v>
      </c>
      <c r="KH87" s="21">
        <v>0</v>
      </c>
      <c r="KI87" s="21">
        <v>0</v>
      </c>
      <c r="KJ87" s="21">
        <v>0</v>
      </c>
      <c r="KK87" s="21">
        <v>0.30901916572717025</v>
      </c>
    </row>
    <row r="88" spans="1:297" ht="16.5">
      <c r="A88" s="658"/>
      <c r="B88" s="634" t="s">
        <v>669</v>
      </c>
      <c r="C88" s="156">
        <v>0.20512220807494028</v>
      </c>
      <c r="D88" s="415">
        <f t="shared" si="2"/>
        <v>0</v>
      </c>
      <c r="E88" s="415">
        <f t="shared" si="3"/>
        <v>1.2390302594376172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1.2390302594376172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0.13209128662323313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21">
        <v>0</v>
      </c>
      <c r="CM88" s="21">
        <v>0</v>
      </c>
      <c r="CN88" s="21">
        <v>0</v>
      </c>
      <c r="CO88" s="21">
        <v>0</v>
      </c>
      <c r="CP88" s="21">
        <v>0</v>
      </c>
      <c r="CQ88" s="21">
        <v>0</v>
      </c>
      <c r="CR88" s="21">
        <v>0</v>
      </c>
      <c r="CS88" s="21">
        <v>0</v>
      </c>
      <c r="CT88" s="21">
        <v>0</v>
      </c>
      <c r="CU88" s="21">
        <v>0</v>
      </c>
      <c r="CV88" s="21">
        <v>0</v>
      </c>
      <c r="CW88" s="21">
        <v>0</v>
      </c>
      <c r="CX88" s="21">
        <v>0</v>
      </c>
      <c r="CY88" s="21">
        <v>0</v>
      </c>
      <c r="CZ88" s="21">
        <v>0</v>
      </c>
      <c r="DA88" s="21">
        <v>0</v>
      </c>
      <c r="DB88" s="21">
        <v>0</v>
      </c>
      <c r="DC88" s="21">
        <v>0</v>
      </c>
      <c r="DD88" s="21">
        <v>0</v>
      </c>
      <c r="DE88" s="21">
        <v>0</v>
      </c>
      <c r="DF88" s="21">
        <v>0</v>
      </c>
      <c r="DG88" s="21">
        <v>0</v>
      </c>
      <c r="DH88" s="21">
        <v>0</v>
      </c>
      <c r="DI88" s="21">
        <v>0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1">
        <v>0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v>0</v>
      </c>
      <c r="ED88" s="21">
        <v>0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v>0</v>
      </c>
      <c r="EP88" s="21">
        <v>0</v>
      </c>
      <c r="EQ88" s="21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3.3397571786471382E-2</v>
      </c>
      <c r="EX88" s="21">
        <v>0</v>
      </c>
      <c r="EY88" s="21">
        <v>0</v>
      </c>
      <c r="EZ88" s="21">
        <v>0</v>
      </c>
      <c r="FA88" s="21">
        <v>0</v>
      </c>
      <c r="FB88" s="21">
        <v>0</v>
      </c>
      <c r="FC88" s="21">
        <v>0</v>
      </c>
      <c r="FD88" s="21">
        <v>0</v>
      </c>
      <c r="FE88" s="21">
        <v>0</v>
      </c>
      <c r="FF88" s="21">
        <v>0</v>
      </c>
      <c r="FG88" s="21">
        <v>0</v>
      </c>
      <c r="FH88" s="21">
        <v>0</v>
      </c>
      <c r="FI88" s="21">
        <v>0</v>
      </c>
      <c r="FJ88" s="21">
        <v>0</v>
      </c>
      <c r="FK88" s="21">
        <v>0</v>
      </c>
      <c r="FL88" s="21">
        <v>0</v>
      </c>
      <c r="FM88" s="21">
        <v>0</v>
      </c>
      <c r="FN88" s="21">
        <v>0</v>
      </c>
      <c r="FO88" s="21">
        <v>0</v>
      </c>
      <c r="FP88" s="21">
        <v>0</v>
      </c>
      <c r="FQ88" s="21">
        <v>0</v>
      </c>
      <c r="FR88" s="21">
        <v>0</v>
      </c>
      <c r="FS88" s="21">
        <v>0</v>
      </c>
      <c r="FT88" s="21">
        <v>8.0924534586772276E-2</v>
      </c>
      <c r="FU88" s="21">
        <v>0</v>
      </c>
      <c r="FV88" s="21">
        <v>0</v>
      </c>
      <c r="FW88" s="21">
        <v>0</v>
      </c>
      <c r="FX88" s="21">
        <v>0</v>
      </c>
      <c r="FY88" s="21">
        <v>0</v>
      </c>
      <c r="FZ88" s="21">
        <v>0</v>
      </c>
      <c r="GA88" s="21">
        <v>0</v>
      </c>
      <c r="GB88" s="21">
        <v>0</v>
      </c>
      <c r="GC88" s="21">
        <v>0</v>
      </c>
      <c r="GD88" s="21">
        <v>0</v>
      </c>
      <c r="GE88" s="21">
        <v>0</v>
      </c>
      <c r="GF88" s="21">
        <v>0</v>
      </c>
      <c r="GG88" s="21">
        <v>0</v>
      </c>
      <c r="GH88" s="21">
        <v>0</v>
      </c>
      <c r="GI88" s="21">
        <v>0</v>
      </c>
      <c r="GJ88" s="21">
        <v>0</v>
      </c>
      <c r="GK88" s="21">
        <v>0</v>
      </c>
      <c r="GL88" s="21">
        <v>0</v>
      </c>
      <c r="GM88" s="21">
        <v>0</v>
      </c>
      <c r="GN88" s="21">
        <v>0</v>
      </c>
      <c r="GO88" s="21">
        <v>0</v>
      </c>
      <c r="GP88" s="21">
        <v>0</v>
      </c>
      <c r="GQ88" s="21">
        <v>0</v>
      </c>
      <c r="GR88" s="21">
        <v>0</v>
      </c>
      <c r="GS88" s="21">
        <v>0</v>
      </c>
      <c r="GT88" s="21">
        <v>0</v>
      </c>
      <c r="GU88" s="21">
        <v>0</v>
      </c>
      <c r="GV88" s="21">
        <v>0</v>
      </c>
      <c r="GW88" s="21">
        <v>0</v>
      </c>
      <c r="GX88" s="21">
        <v>0</v>
      </c>
      <c r="GY88" s="21">
        <v>0</v>
      </c>
      <c r="GZ88" s="21">
        <v>0</v>
      </c>
      <c r="HA88" s="21">
        <v>0</v>
      </c>
      <c r="HB88" s="21">
        <v>0</v>
      </c>
      <c r="HC88" s="21">
        <v>0</v>
      </c>
      <c r="HD88" s="21">
        <v>0</v>
      </c>
      <c r="HE88" s="21">
        <v>0</v>
      </c>
      <c r="HF88" s="21">
        <v>0</v>
      </c>
      <c r="HG88" s="21">
        <v>0</v>
      </c>
      <c r="HH88" s="21">
        <v>0</v>
      </c>
      <c r="HI88" s="21">
        <v>0</v>
      </c>
      <c r="HJ88" s="21">
        <v>0</v>
      </c>
      <c r="HK88" s="21">
        <v>0</v>
      </c>
      <c r="HL88" s="21">
        <v>3.8358540519156444E-2</v>
      </c>
      <c r="HM88" s="21">
        <v>0</v>
      </c>
      <c r="HN88" s="21">
        <v>0</v>
      </c>
      <c r="HO88" s="21">
        <v>0</v>
      </c>
      <c r="HP88" s="21">
        <v>0</v>
      </c>
      <c r="HQ88" s="21">
        <v>0</v>
      </c>
      <c r="HR88" s="21">
        <v>0</v>
      </c>
      <c r="HS88" s="21">
        <v>0</v>
      </c>
      <c r="HT88" s="21">
        <v>0</v>
      </c>
      <c r="HU88" s="21">
        <v>0</v>
      </c>
      <c r="HV88" s="21">
        <v>0</v>
      </c>
      <c r="HW88" s="21">
        <v>0.42577876668785758</v>
      </c>
      <c r="HX88" s="21">
        <v>0</v>
      </c>
      <c r="HY88" s="21">
        <v>0</v>
      </c>
      <c r="HZ88" s="21">
        <v>0</v>
      </c>
      <c r="IA88" s="21">
        <v>0</v>
      </c>
      <c r="IB88" s="21">
        <v>0</v>
      </c>
      <c r="IC88" s="21">
        <v>0</v>
      </c>
      <c r="ID88" s="21">
        <v>0</v>
      </c>
      <c r="IE88" s="21">
        <v>0</v>
      </c>
      <c r="IF88" s="21">
        <v>0</v>
      </c>
      <c r="IG88" s="21">
        <v>0</v>
      </c>
      <c r="IH88" s="21">
        <v>0</v>
      </c>
      <c r="II88" s="21">
        <v>0</v>
      </c>
      <c r="IJ88" s="21">
        <v>0</v>
      </c>
      <c r="IK88" s="21">
        <v>0</v>
      </c>
      <c r="IL88" s="21">
        <v>0</v>
      </c>
      <c r="IM88" s="21">
        <v>0</v>
      </c>
      <c r="IN88" s="21">
        <v>0</v>
      </c>
      <c r="IO88" s="21">
        <v>0</v>
      </c>
      <c r="IP88" s="21">
        <v>0</v>
      </c>
      <c r="IQ88" s="21">
        <v>0</v>
      </c>
      <c r="IR88" s="21">
        <v>0</v>
      </c>
      <c r="IS88" s="21">
        <v>0</v>
      </c>
      <c r="IT88" s="21">
        <v>0</v>
      </c>
      <c r="IU88" s="21">
        <v>0</v>
      </c>
      <c r="IV88" s="21">
        <v>0</v>
      </c>
      <c r="IW88" s="21">
        <v>0</v>
      </c>
      <c r="IX88" s="21">
        <v>0.93155892074717506</v>
      </c>
      <c r="IY88" s="21">
        <v>0</v>
      </c>
      <c r="IZ88" s="21">
        <v>0</v>
      </c>
      <c r="JA88" s="21">
        <v>0</v>
      </c>
      <c r="JB88" s="21">
        <v>0</v>
      </c>
      <c r="JC88" s="21">
        <v>0</v>
      </c>
      <c r="JD88" s="21">
        <v>0</v>
      </c>
      <c r="JE88" s="21">
        <v>0</v>
      </c>
      <c r="JF88" s="21">
        <v>0</v>
      </c>
      <c r="JG88" s="21">
        <v>0</v>
      </c>
      <c r="JH88" s="21">
        <v>0</v>
      </c>
      <c r="JI88" s="21">
        <v>0</v>
      </c>
      <c r="JJ88" s="21">
        <v>0</v>
      </c>
      <c r="JK88" s="21">
        <v>0</v>
      </c>
      <c r="JL88" s="21">
        <v>0</v>
      </c>
      <c r="JM88" s="21">
        <v>0</v>
      </c>
      <c r="JN88" s="21">
        <v>0</v>
      </c>
      <c r="JO88" s="21">
        <v>0</v>
      </c>
      <c r="JP88" s="21">
        <v>0</v>
      </c>
      <c r="JQ88" s="21">
        <v>0</v>
      </c>
      <c r="JR88" s="21">
        <v>0.17694461420389135</v>
      </c>
      <c r="JS88" s="21">
        <v>0</v>
      </c>
      <c r="JT88" s="21">
        <v>0</v>
      </c>
      <c r="JU88" s="21">
        <v>0</v>
      </c>
      <c r="JV88" s="21">
        <v>0</v>
      </c>
      <c r="JW88" s="21">
        <v>0</v>
      </c>
      <c r="JX88" s="21">
        <v>0</v>
      </c>
      <c r="JY88" s="21">
        <v>0</v>
      </c>
      <c r="JZ88" s="21">
        <v>0</v>
      </c>
      <c r="KA88" s="21">
        <v>0</v>
      </c>
      <c r="KB88" s="21">
        <v>0</v>
      </c>
      <c r="KC88" s="21">
        <v>0</v>
      </c>
      <c r="KD88" s="21">
        <v>0</v>
      </c>
      <c r="KE88" s="21">
        <v>0</v>
      </c>
      <c r="KF88" s="21">
        <v>0</v>
      </c>
      <c r="KG88" s="21">
        <v>0</v>
      </c>
      <c r="KH88" s="21">
        <v>0</v>
      </c>
      <c r="KI88" s="21">
        <v>0</v>
      </c>
      <c r="KJ88" s="21">
        <v>0</v>
      </c>
      <c r="KK88" s="21">
        <v>0.10659526493799323</v>
      </c>
    </row>
    <row r="89" spans="1:297" ht="16.5">
      <c r="A89" s="658"/>
      <c r="B89" s="634" t="s">
        <v>670</v>
      </c>
      <c r="C89" s="156">
        <v>2.5940013740525292E-2</v>
      </c>
      <c r="D89" s="415">
        <f t="shared" si="2"/>
        <v>0</v>
      </c>
      <c r="E89" s="415">
        <f t="shared" si="3"/>
        <v>1.1127356041438308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21">
        <v>0</v>
      </c>
      <c r="CM89" s="21">
        <v>0</v>
      </c>
      <c r="CN89" s="21">
        <v>0</v>
      </c>
      <c r="CO89" s="21">
        <v>0</v>
      </c>
      <c r="CP89" s="21">
        <v>0</v>
      </c>
      <c r="CQ89" s="21">
        <v>0</v>
      </c>
      <c r="CR89" s="21">
        <v>0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0</v>
      </c>
      <c r="CY89" s="21">
        <v>0</v>
      </c>
      <c r="CZ89" s="21">
        <v>0</v>
      </c>
      <c r="DA89" s="21">
        <v>0</v>
      </c>
      <c r="DB89" s="21">
        <v>0</v>
      </c>
      <c r="DC89" s="21">
        <v>0</v>
      </c>
      <c r="DD89" s="21">
        <v>0</v>
      </c>
      <c r="DE89" s="21">
        <v>0</v>
      </c>
      <c r="DF89" s="21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1.1127356041438308</v>
      </c>
      <c r="DR89" s="21">
        <v>0</v>
      </c>
      <c r="DS89" s="21">
        <v>0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0</v>
      </c>
      <c r="EB89" s="21">
        <v>0</v>
      </c>
      <c r="EC89" s="21">
        <v>0</v>
      </c>
      <c r="ED89" s="21">
        <v>0</v>
      </c>
      <c r="EE89" s="21">
        <v>0</v>
      </c>
      <c r="EF89" s="21">
        <v>0</v>
      </c>
      <c r="EG89" s="21">
        <v>0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0</v>
      </c>
      <c r="EO89" s="21">
        <v>0</v>
      </c>
      <c r="EP89" s="21">
        <v>0</v>
      </c>
      <c r="EQ89" s="21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1">
        <v>0</v>
      </c>
      <c r="FB89" s="21">
        <v>0</v>
      </c>
      <c r="FC89" s="21">
        <v>0</v>
      </c>
      <c r="FD89" s="21">
        <v>0</v>
      </c>
      <c r="FE89" s="21">
        <v>0</v>
      </c>
      <c r="FF89" s="21">
        <v>0</v>
      </c>
      <c r="FG89" s="21">
        <v>0</v>
      </c>
      <c r="FH89" s="21">
        <v>0</v>
      </c>
      <c r="FI89" s="21">
        <v>0</v>
      </c>
      <c r="FJ89" s="21">
        <v>0</v>
      </c>
      <c r="FK89" s="21">
        <v>0</v>
      </c>
      <c r="FL89" s="21">
        <v>0</v>
      </c>
      <c r="FM89" s="21">
        <v>0</v>
      </c>
      <c r="FN89" s="21">
        <v>0</v>
      </c>
      <c r="FO89" s="21">
        <v>0</v>
      </c>
      <c r="FP89" s="21">
        <v>0</v>
      </c>
      <c r="FQ89" s="21">
        <v>0</v>
      </c>
      <c r="FR89" s="21">
        <v>0</v>
      </c>
      <c r="FS89" s="21">
        <v>0</v>
      </c>
      <c r="FT89" s="21">
        <v>0</v>
      </c>
      <c r="FU89" s="21">
        <v>0</v>
      </c>
      <c r="FV89" s="21">
        <v>0</v>
      </c>
      <c r="FW89" s="21">
        <v>0</v>
      </c>
      <c r="FX89" s="21">
        <v>0</v>
      </c>
      <c r="FY89" s="21">
        <v>0</v>
      </c>
      <c r="FZ89" s="21">
        <v>0</v>
      </c>
      <c r="GA89" s="21">
        <v>0</v>
      </c>
      <c r="GB89" s="21">
        <v>0</v>
      </c>
      <c r="GC89" s="21">
        <v>0</v>
      </c>
      <c r="GD89" s="21">
        <v>0</v>
      </c>
      <c r="GE89" s="21">
        <v>0</v>
      </c>
      <c r="GF89" s="21">
        <v>0</v>
      </c>
      <c r="GG89" s="21">
        <v>0</v>
      </c>
      <c r="GH89" s="21">
        <v>0</v>
      </c>
      <c r="GI89" s="21">
        <v>0</v>
      </c>
      <c r="GJ89" s="21">
        <v>0</v>
      </c>
      <c r="GK89" s="21">
        <v>0</v>
      </c>
      <c r="GL89" s="21">
        <v>0</v>
      </c>
      <c r="GM89" s="21">
        <v>0</v>
      </c>
      <c r="GN89" s="21">
        <v>0</v>
      </c>
      <c r="GO89" s="21">
        <v>0</v>
      </c>
      <c r="GP89" s="21">
        <v>0</v>
      </c>
      <c r="GQ89" s="21">
        <v>0</v>
      </c>
      <c r="GR89" s="21">
        <v>0</v>
      </c>
      <c r="GS89" s="21">
        <v>0</v>
      </c>
      <c r="GT89" s="21">
        <v>0</v>
      </c>
      <c r="GU89" s="21">
        <v>0</v>
      </c>
      <c r="GV89" s="21">
        <v>0</v>
      </c>
      <c r="GW89" s="21">
        <v>0</v>
      </c>
      <c r="GX89" s="21">
        <v>0</v>
      </c>
      <c r="GY89" s="21">
        <v>0</v>
      </c>
      <c r="GZ89" s="21">
        <v>0</v>
      </c>
      <c r="HA89" s="21">
        <v>0</v>
      </c>
      <c r="HB89" s="21">
        <v>0</v>
      </c>
      <c r="HC89" s="21">
        <v>0</v>
      </c>
      <c r="HD89" s="21">
        <v>0</v>
      </c>
      <c r="HE89" s="21">
        <v>0</v>
      </c>
      <c r="HF89" s="21">
        <v>0</v>
      </c>
      <c r="HG89" s="21">
        <v>0</v>
      </c>
      <c r="HH89" s="21">
        <v>0</v>
      </c>
      <c r="HI89" s="21">
        <v>0</v>
      </c>
      <c r="HJ89" s="21">
        <v>0</v>
      </c>
      <c r="HK89" s="21">
        <v>0</v>
      </c>
      <c r="HL89" s="21">
        <v>0</v>
      </c>
      <c r="HM89" s="21">
        <v>0</v>
      </c>
      <c r="HN89" s="21">
        <v>0</v>
      </c>
      <c r="HO89" s="21">
        <v>0</v>
      </c>
      <c r="HP89" s="21">
        <v>0</v>
      </c>
      <c r="HQ89" s="21">
        <v>0</v>
      </c>
      <c r="HR89" s="21">
        <v>0</v>
      </c>
      <c r="HS89" s="21">
        <v>0</v>
      </c>
      <c r="HT89" s="21">
        <v>0</v>
      </c>
      <c r="HU89" s="21">
        <v>0</v>
      </c>
      <c r="HV89" s="21">
        <v>0</v>
      </c>
      <c r="HW89" s="21">
        <v>0</v>
      </c>
      <c r="HX89" s="21">
        <v>0</v>
      </c>
      <c r="HY89" s="21">
        <v>0</v>
      </c>
      <c r="HZ89" s="21">
        <v>0</v>
      </c>
      <c r="IA89" s="21">
        <v>0</v>
      </c>
      <c r="IB89" s="21">
        <v>0</v>
      </c>
      <c r="IC89" s="21">
        <v>0</v>
      </c>
      <c r="ID89" s="21">
        <v>0</v>
      </c>
      <c r="IE89" s="21">
        <v>0</v>
      </c>
      <c r="IF89" s="21">
        <v>0</v>
      </c>
      <c r="IG89" s="21">
        <v>0</v>
      </c>
      <c r="IH89" s="21">
        <v>0</v>
      </c>
      <c r="II89" s="21">
        <v>0</v>
      </c>
      <c r="IJ89" s="21">
        <v>0</v>
      </c>
      <c r="IK89" s="21">
        <v>0</v>
      </c>
      <c r="IL89" s="21">
        <v>0</v>
      </c>
      <c r="IM89" s="21">
        <v>0</v>
      </c>
      <c r="IN89" s="21">
        <v>0</v>
      </c>
      <c r="IO89" s="21">
        <v>0</v>
      </c>
      <c r="IP89" s="21">
        <v>0</v>
      </c>
      <c r="IQ89" s="21">
        <v>0</v>
      </c>
      <c r="IR89" s="21">
        <v>0</v>
      </c>
      <c r="IS89" s="21">
        <v>0</v>
      </c>
      <c r="IT89" s="21">
        <v>0</v>
      </c>
      <c r="IU89" s="21">
        <v>0</v>
      </c>
      <c r="IV89" s="21">
        <v>0</v>
      </c>
      <c r="IW89" s="21">
        <v>0</v>
      </c>
      <c r="IX89" s="21">
        <v>0</v>
      </c>
      <c r="IY89" s="21">
        <v>0</v>
      </c>
      <c r="IZ89" s="21">
        <v>0</v>
      </c>
      <c r="JA89" s="21">
        <v>0</v>
      </c>
      <c r="JB89" s="21">
        <v>0</v>
      </c>
      <c r="JC89" s="21">
        <v>0</v>
      </c>
      <c r="JD89" s="21">
        <v>0</v>
      </c>
      <c r="JE89" s="21">
        <v>0</v>
      </c>
      <c r="JF89" s="21">
        <v>0</v>
      </c>
      <c r="JG89" s="21">
        <v>0</v>
      </c>
      <c r="JH89" s="21">
        <v>0</v>
      </c>
      <c r="JI89" s="21">
        <v>0</v>
      </c>
      <c r="JJ89" s="21">
        <v>0</v>
      </c>
      <c r="JK89" s="21">
        <v>0.8387982555322242</v>
      </c>
      <c r="JL89" s="21">
        <v>0</v>
      </c>
      <c r="JM89" s="21">
        <v>0</v>
      </c>
      <c r="JN89" s="21">
        <v>0</v>
      </c>
      <c r="JO89" s="21">
        <v>0</v>
      </c>
      <c r="JP89" s="21">
        <v>0</v>
      </c>
      <c r="JQ89" s="21">
        <v>0</v>
      </c>
      <c r="JR89" s="21">
        <v>0</v>
      </c>
      <c r="JS89" s="21">
        <v>0</v>
      </c>
      <c r="JT89" s="21">
        <v>0</v>
      </c>
      <c r="JU89" s="21">
        <v>0</v>
      </c>
      <c r="JV89" s="21">
        <v>0</v>
      </c>
      <c r="JW89" s="21">
        <v>0</v>
      </c>
      <c r="JX89" s="21">
        <v>0</v>
      </c>
      <c r="JY89" s="21">
        <v>0</v>
      </c>
      <c r="JZ89" s="21">
        <v>0</v>
      </c>
      <c r="KA89" s="21">
        <v>0</v>
      </c>
      <c r="KB89" s="21">
        <v>0</v>
      </c>
      <c r="KC89" s="21">
        <v>0</v>
      </c>
      <c r="KD89" s="21">
        <v>0</v>
      </c>
      <c r="KE89" s="21">
        <v>0</v>
      </c>
      <c r="KF89" s="21">
        <v>0</v>
      </c>
      <c r="KG89" s="21">
        <v>0</v>
      </c>
      <c r="KH89" s="21">
        <v>0</v>
      </c>
      <c r="KI89" s="21">
        <v>0</v>
      </c>
      <c r="KJ89" s="21">
        <v>0</v>
      </c>
      <c r="KK89" s="21">
        <v>0</v>
      </c>
    </row>
    <row r="90" spans="1:297" ht="16.5">
      <c r="A90" s="658"/>
      <c r="B90" s="634" t="s">
        <v>671</v>
      </c>
      <c r="C90" s="156">
        <v>1.1876402351552998E-2</v>
      </c>
      <c r="D90" s="415">
        <f t="shared" si="2"/>
        <v>0</v>
      </c>
      <c r="E90" s="415">
        <f t="shared" si="3"/>
        <v>1.2829254191559067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21">
        <v>0</v>
      </c>
      <c r="CM90" s="21">
        <v>0</v>
      </c>
      <c r="CN90" s="21">
        <v>0</v>
      </c>
      <c r="CO90" s="21">
        <v>0</v>
      </c>
      <c r="CP90" s="21">
        <v>0</v>
      </c>
      <c r="CQ90" s="21">
        <v>0</v>
      </c>
      <c r="CR90" s="21">
        <v>0</v>
      </c>
      <c r="CS90" s="21">
        <v>0</v>
      </c>
      <c r="CT90" s="21">
        <v>0</v>
      </c>
      <c r="CU90" s="21">
        <v>0</v>
      </c>
      <c r="CV90" s="21">
        <v>0</v>
      </c>
      <c r="CW90" s="21">
        <v>0</v>
      </c>
      <c r="CX90" s="21">
        <v>0</v>
      </c>
      <c r="CY90" s="21">
        <v>0</v>
      </c>
      <c r="CZ90" s="21">
        <v>0</v>
      </c>
      <c r="DA90" s="21">
        <v>0</v>
      </c>
      <c r="DB90" s="21">
        <v>0</v>
      </c>
      <c r="DC90" s="21">
        <v>0</v>
      </c>
      <c r="DD90" s="21">
        <v>0</v>
      </c>
      <c r="DE90" s="21">
        <v>0</v>
      </c>
      <c r="DF90" s="21">
        <v>0</v>
      </c>
      <c r="DG90" s="21">
        <v>0</v>
      </c>
      <c r="DH90" s="21">
        <v>0</v>
      </c>
      <c r="DI90" s="21">
        <v>0</v>
      </c>
      <c r="DJ90" s="21">
        <v>0</v>
      </c>
      <c r="DK90" s="21">
        <v>0</v>
      </c>
      <c r="DL90" s="21">
        <v>0</v>
      </c>
      <c r="DM90" s="21">
        <v>0</v>
      </c>
      <c r="DN90" s="21">
        <v>0</v>
      </c>
      <c r="DO90" s="21">
        <v>0</v>
      </c>
      <c r="DP90" s="21">
        <v>0</v>
      </c>
      <c r="DQ90" s="21">
        <v>0</v>
      </c>
      <c r="DR90" s="21">
        <v>0</v>
      </c>
      <c r="DS90" s="21">
        <v>0</v>
      </c>
      <c r="DT90" s="21">
        <v>0</v>
      </c>
      <c r="DU90" s="21">
        <v>0</v>
      </c>
      <c r="DV90" s="21">
        <v>0</v>
      </c>
      <c r="DW90" s="21"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v>0</v>
      </c>
      <c r="ED90" s="21">
        <v>0</v>
      </c>
      <c r="EE90" s="21">
        <v>0</v>
      </c>
      <c r="EF90" s="21">
        <v>0</v>
      </c>
      <c r="EG90" s="21">
        <v>0</v>
      </c>
      <c r="EH90" s="21">
        <v>0</v>
      </c>
      <c r="EI90" s="21"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v>0</v>
      </c>
      <c r="EP90" s="21">
        <v>0</v>
      </c>
      <c r="EQ90" s="21">
        <v>0</v>
      </c>
      <c r="ER90" s="21">
        <v>0</v>
      </c>
      <c r="ES90" s="21">
        <v>0</v>
      </c>
      <c r="ET90" s="21">
        <v>0</v>
      </c>
      <c r="EU90" s="21">
        <v>0</v>
      </c>
      <c r="EV90" s="21">
        <v>0</v>
      </c>
      <c r="EW90" s="21">
        <v>1.2829254191559067</v>
      </c>
      <c r="EX90" s="21">
        <v>0</v>
      </c>
      <c r="EY90" s="21">
        <v>0</v>
      </c>
      <c r="EZ90" s="21">
        <v>0</v>
      </c>
      <c r="FA90" s="21">
        <v>0</v>
      </c>
      <c r="FB90" s="21">
        <v>0</v>
      </c>
      <c r="FC90" s="21">
        <v>0</v>
      </c>
      <c r="FD90" s="21">
        <v>0</v>
      </c>
      <c r="FE90" s="21">
        <v>0</v>
      </c>
      <c r="FF90" s="21">
        <v>0</v>
      </c>
      <c r="FG90" s="21">
        <v>0</v>
      </c>
      <c r="FH90" s="21">
        <v>0</v>
      </c>
      <c r="FI90" s="21">
        <v>0</v>
      </c>
      <c r="FJ90" s="21">
        <v>0</v>
      </c>
      <c r="FK90" s="21">
        <v>0</v>
      </c>
      <c r="FL90" s="21">
        <v>0</v>
      </c>
      <c r="FM90" s="21">
        <v>0</v>
      </c>
      <c r="FN90" s="21">
        <v>0</v>
      </c>
      <c r="FO90" s="21">
        <v>0</v>
      </c>
      <c r="FP90" s="21">
        <v>0</v>
      </c>
      <c r="FQ90" s="21">
        <v>0</v>
      </c>
      <c r="FR90" s="21">
        <v>0</v>
      </c>
      <c r="FS90" s="21">
        <v>0</v>
      </c>
      <c r="FT90" s="21">
        <v>0</v>
      </c>
      <c r="FU90" s="21">
        <v>0</v>
      </c>
      <c r="FV90" s="21">
        <v>0</v>
      </c>
      <c r="FW90" s="21">
        <v>0</v>
      </c>
      <c r="FX90" s="21">
        <v>0</v>
      </c>
      <c r="FY90" s="21">
        <v>0</v>
      </c>
      <c r="FZ90" s="21">
        <v>0</v>
      </c>
      <c r="GA90" s="21">
        <v>0</v>
      </c>
      <c r="GB90" s="21">
        <v>0</v>
      </c>
      <c r="GC90" s="21">
        <v>0</v>
      </c>
      <c r="GD90" s="21">
        <v>0</v>
      </c>
      <c r="GE90" s="21">
        <v>0</v>
      </c>
      <c r="GF90" s="21">
        <v>0</v>
      </c>
      <c r="GG90" s="21">
        <v>0</v>
      </c>
      <c r="GH90" s="21">
        <v>0</v>
      </c>
      <c r="GI90" s="21">
        <v>0</v>
      </c>
      <c r="GJ90" s="21">
        <v>0</v>
      </c>
      <c r="GK90" s="21">
        <v>0</v>
      </c>
      <c r="GL90" s="21">
        <v>0</v>
      </c>
      <c r="GM90" s="21">
        <v>0</v>
      </c>
      <c r="GN90" s="21">
        <v>0</v>
      </c>
      <c r="GO90" s="21">
        <v>0</v>
      </c>
      <c r="GP90" s="21">
        <v>0</v>
      </c>
      <c r="GQ90" s="21">
        <v>0</v>
      </c>
      <c r="GR90" s="21">
        <v>0</v>
      </c>
      <c r="GS90" s="21">
        <v>0</v>
      </c>
      <c r="GT90" s="21">
        <v>0</v>
      </c>
      <c r="GU90" s="21">
        <v>0</v>
      </c>
      <c r="GV90" s="21">
        <v>0</v>
      </c>
      <c r="GW90" s="21">
        <v>0</v>
      </c>
      <c r="GX90" s="21">
        <v>0</v>
      </c>
      <c r="GY90" s="21">
        <v>0</v>
      </c>
      <c r="GZ90" s="21">
        <v>0</v>
      </c>
      <c r="HA90" s="21">
        <v>0</v>
      </c>
      <c r="HB90" s="21">
        <v>0</v>
      </c>
      <c r="HC90" s="21">
        <v>0</v>
      </c>
      <c r="HD90" s="21">
        <v>0</v>
      </c>
      <c r="HE90" s="21">
        <v>0</v>
      </c>
      <c r="HF90" s="21">
        <v>0</v>
      </c>
      <c r="HG90" s="21">
        <v>0</v>
      </c>
      <c r="HH90" s="21">
        <v>0</v>
      </c>
      <c r="HI90" s="21">
        <v>0</v>
      </c>
      <c r="HJ90" s="21">
        <v>0</v>
      </c>
      <c r="HK90" s="21">
        <v>0</v>
      </c>
      <c r="HL90" s="21">
        <v>0</v>
      </c>
      <c r="HM90" s="21">
        <v>0</v>
      </c>
      <c r="HN90" s="21">
        <v>0</v>
      </c>
      <c r="HO90" s="21">
        <v>0</v>
      </c>
      <c r="HP90" s="21">
        <v>0</v>
      </c>
      <c r="HQ90" s="21">
        <v>0</v>
      </c>
      <c r="HR90" s="21">
        <v>0</v>
      </c>
      <c r="HS90" s="21">
        <v>0</v>
      </c>
      <c r="HT90" s="21">
        <v>0</v>
      </c>
      <c r="HU90" s="21">
        <v>0</v>
      </c>
      <c r="HV90" s="21">
        <v>0</v>
      </c>
      <c r="HW90" s="21">
        <v>0</v>
      </c>
      <c r="HX90" s="21">
        <v>0</v>
      </c>
      <c r="HY90" s="21">
        <v>0</v>
      </c>
      <c r="HZ90" s="21">
        <v>0</v>
      </c>
      <c r="IA90" s="21">
        <v>0</v>
      </c>
      <c r="IB90" s="21">
        <v>0</v>
      </c>
      <c r="IC90" s="21">
        <v>0</v>
      </c>
      <c r="ID90" s="21">
        <v>0</v>
      </c>
      <c r="IE90" s="21">
        <v>0</v>
      </c>
      <c r="IF90" s="21">
        <v>0</v>
      </c>
      <c r="IG90" s="21">
        <v>0</v>
      </c>
      <c r="IH90" s="21">
        <v>0</v>
      </c>
      <c r="II90" s="21">
        <v>0</v>
      </c>
      <c r="IJ90" s="21">
        <v>0</v>
      </c>
      <c r="IK90" s="21">
        <v>0</v>
      </c>
      <c r="IL90" s="21">
        <v>0</v>
      </c>
      <c r="IM90" s="21">
        <v>0</v>
      </c>
      <c r="IN90" s="21">
        <v>0</v>
      </c>
      <c r="IO90" s="21">
        <v>0</v>
      </c>
      <c r="IP90" s="21">
        <v>0</v>
      </c>
      <c r="IQ90" s="21">
        <v>0</v>
      </c>
      <c r="IR90" s="21">
        <v>0</v>
      </c>
      <c r="IS90" s="21">
        <v>0</v>
      </c>
      <c r="IT90" s="21">
        <v>0</v>
      </c>
      <c r="IU90" s="21">
        <v>0</v>
      </c>
      <c r="IV90" s="21">
        <v>0</v>
      </c>
      <c r="IW90" s="21">
        <v>0</v>
      </c>
      <c r="IX90" s="21">
        <v>0</v>
      </c>
      <c r="IY90" s="21">
        <v>0</v>
      </c>
      <c r="IZ90" s="21">
        <v>0</v>
      </c>
      <c r="JA90" s="21">
        <v>0</v>
      </c>
      <c r="JB90" s="21">
        <v>0</v>
      </c>
      <c r="JC90" s="21">
        <v>0</v>
      </c>
      <c r="JD90" s="21">
        <v>0</v>
      </c>
      <c r="JE90" s="21">
        <v>0</v>
      </c>
      <c r="JF90" s="21">
        <v>0</v>
      </c>
      <c r="JG90" s="21">
        <v>0</v>
      </c>
      <c r="JH90" s="21">
        <v>0</v>
      </c>
      <c r="JI90" s="21">
        <v>0</v>
      </c>
      <c r="JJ90" s="21">
        <v>0</v>
      </c>
      <c r="JK90" s="21">
        <v>0</v>
      </c>
      <c r="JL90" s="21">
        <v>0</v>
      </c>
      <c r="JM90" s="21">
        <v>0</v>
      </c>
      <c r="JN90" s="21">
        <v>0</v>
      </c>
      <c r="JO90" s="21">
        <v>0</v>
      </c>
      <c r="JP90" s="21">
        <v>0</v>
      </c>
      <c r="JQ90" s="21">
        <v>0</v>
      </c>
      <c r="JR90" s="21">
        <v>0</v>
      </c>
      <c r="JS90" s="21">
        <v>0</v>
      </c>
      <c r="JT90" s="21">
        <v>0</v>
      </c>
      <c r="JU90" s="21">
        <v>0</v>
      </c>
      <c r="JV90" s="21">
        <v>0</v>
      </c>
      <c r="JW90" s="21">
        <v>0</v>
      </c>
      <c r="JX90" s="21">
        <v>0</v>
      </c>
      <c r="JY90" s="21">
        <v>0</v>
      </c>
      <c r="JZ90" s="21">
        <v>0</v>
      </c>
      <c r="KA90" s="21">
        <v>0</v>
      </c>
      <c r="KB90" s="21">
        <v>0</v>
      </c>
      <c r="KC90" s="21">
        <v>0</v>
      </c>
      <c r="KD90" s="21">
        <v>0</v>
      </c>
      <c r="KE90" s="21">
        <v>0</v>
      </c>
      <c r="KF90" s="21">
        <v>0</v>
      </c>
      <c r="KG90" s="21">
        <v>0</v>
      </c>
      <c r="KH90" s="21">
        <v>0</v>
      </c>
      <c r="KI90" s="21">
        <v>0</v>
      </c>
      <c r="KJ90" s="21">
        <v>0</v>
      </c>
      <c r="KK90" s="21">
        <v>0</v>
      </c>
    </row>
    <row r="91" spans="1:297" ht="16.5">
      <c r="A91" s="656"/>
      <c r="B91" s="634"/>
      <c r="C91" s="156"/>
      <c r="D91" s="415"/>
      <c r="E91" s="415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</row>
    <row r="92" spans="1:297" ht="18.75">
      <c r="A92" s="660" t="s">
        <v>647</v>
      </c>
      <c r="B92" s="634" t="s">
        <v>672</v>
      </c>
      <c r="C92" s="156">
        <v>7.6774062912052967</v>
      </c>
      <c r="D92" s="415">
        <f t="shared" si="2"/>
        <v>0</v>
      </c>
      <c r="E92" s="415">
        <f t="shared" si="3"/>
        <v>19.422405733873482</v>
      </c>
      <c r="F92" s="21">
        <v>9.6411103767349644</v>
      </c>
      <c r="G92" s="21">
        <v>3.3543568464730291</v>
      </c>
      <c r="H92" s="21">
        <v>3.8749536178107609</v>
      </c>
      <c r="I92" s="21">
        <v>7.4188110026619345</v>
      </c>
      <c r="J92" s="21">
        <v>5.1322296280369812</v>
      </c>
      <c r="K92" s="21">
        <v>6.4493192133131618</v>
      </c>
      <c r="L92" s="21">
        <v>5.3409409898089946</v>
      </c>
      <c r="M92" s="21">
        <v>9.1180124223602483</v>
      </c>
      <c r="N92" s="21">
        <v>4.9211123723041998</v>
      </c>
      <c r="O92" s="21">
        <v>7.3652467352795457</v>
      </c>
      <c r="P92" s="21">
        <v>2.8713460844460483</v>
      </c>
      <c r="Q92" s="21">
        <v>9.6688024745912511</v>
      </c>
      <c r="R92" s="21">
        <v>7.003961267605634</v>
      </c>
      <c r="S92" s="21">
        <v>5.606262895982522</v>
      </c>
      <c r="T92" s="21">
        <v>7.3927911275415896</v>
      </c>
      <c r="U92" s="21">
        <v>4.3531814611154749</v>
      </c>
      <c r="V92" s="21">
        <v>8.5836030204962253</v>
      </c>
      <c r="W92" s="21">
        <v>5.4111675126903549</v>
      </c>
      <c r="X92" s="21">
        <v>3.0366630417896534</v>
      </c>
      <c r="Y92" s="21">
        <v>5.3785761809713906</v>
      </c>
      <c r="Z92" s="21">
        <v>5.1652817450012982</v>
      </c>
      <c r="AA92" s="21">
        <v>2.9771325409959379</v>
      </c>
      <c r="AB92" s="21">
        <v>2.4556809024979853</v>
      </c>
      <c r="AC92" s="21">
        <v>12.112060677278068</v>
      </c>
      <c r="AD92" s="21">
        <v>3.8764713327426907</v>
      </c>
      <c r="AE92" s="21">
        <v>5.4110617958347556</v>
      </c>
      <c r="AF92" s="21">
        <v>11.828795441055645</v>
      </c>
      <c r="AG92" s="21">
        <v>6.9661080356112377</v>
      </c>
      <c r="AH92" s="21">
        <v>6.7935891209324915</v>
      </c>
      <c r="AI92" s="21">
        <v>7.2535340715129761</v>
      </c>
      <c r="AJ92" s="21">
        <v>5.4126635269492409</v>
      </c>
      <c r="AK92" s="21">
        <v>3.2941738299904491</v>
      </c>
      <c r="AL92" s="21">
        <v>3.9745254745254743</v>
      </c>
      <c r="AM92" s="21">
        <v>11.039059343837044</v>
      </c>
      <c r="AN92" s="21">
        <v>6.9200811751063007</v>
      </c>
      <c r="AO92" s="21">
        <v>7.8473397337541826</v>
      </c>
      <c r="AP92" s="21">
        <v>1.3602557630826182</v>
      </c>
      <c r="AQ92" s="21">
        <v>2.4342239445237608</v>
      </c>
      <c r="AR92" s="21">
        <v>6.8823730635781653</v>
      </c>
      <c r="AS92" s="21">
        <v>5.5736603655678802</v>
      </c>
      <c r="AT92" s="21">
        <v>5.2999408108907957</v>
      </c>
      <c r="AU92" s="21">
        <v>5.7614450076434149</v>
      </c>
      <c r="AV92" s="21">
        <v>3.631446827932451</v>
      </c>
      <c r="AW92" s="21">
        <v>6.2148394241417497</v>
      </c>
      <c r="AX92" s="21">
        <v>10.310255460940393</v>
      </c>
      <c r="AY92" s="21">
        <v>6.7591973244147159</v>
      </c>
      <c r="AZ92" s="21">
        <v>12.827737902292197</v>
      </c>
      <c r="BA92" s="21">
        <v>5.4708784986248178</v>
      </c>
      <c r="BB92" s="21">
        <v>4.8455822666250388</v>
      </c>
      <c r="BC92" s="21">
        <v>2.2230350135253554</v>
      </c>
      <c r="BD92" s="21">
        <v>2.4750412541254128</v>
      </c>
      <c r="BE92" s="21">
        <v>7.1036906854130049</v>
      </c>
      <c r="BF92" s="21">
        <v>4.4047328616735788</v>
      </c>
      <c r="BG92" s="21">
        <v>1.4252403846153847</v>
      </c>
      <c r="BH92" s="21">
        <v>4.7164268585131897</v>
      </c>
      <c r="BI92" s="21">
        <v>7.0114557631300674</v>
      </c>
      <c r="BJ92" s="21">
        <v>9.356053192487634</v>
      </c>
      <c r="BK92" s="21">
        <v>4.7991556091676717</v>
      </c>
      <c r="BL92" s="21">
        <v>1.6648880518937017</v>
      </c>
      <c r="BM92" s="21">
        <v>9.5184869108830625</v>
      </c>
      <c r="BN92" s="21">
        <v>9.6872862575579326</v>
      </c>
      <c r="BO92" s="21">
        <v>0</v>
      </c>
      <c r="BP92" s="21">
        <v>1.9654983119699174</v>
      </c>
      <c r="BQ92" s="21">
        <v>6.1276179610463695</v>
      </c>
      <c r="BR92" s="21">
        <v>9.4932108038054839</v>
      </c>
      <c r="BS92" s="21">
        <v>6.2872382457526665</v>
      </c>
      <c r="BT92" s="21">
        <v>3.3476518672864239</v>
      </c>
      <c r="BU92" s="21">
        <v>6.7091062394603709</v>
      </c>
      <c r="BV92" s="21">
        <v>6.014437689969605</v>
      </c>
      <c r="BW92" s="21">
        <v>6.8654012079378779</v>
      </c>
      <c r="BX92" s="21">
        <v>3.5351895734597156</v>
      </c>
      <c r="BY92" s="21">
        <v>3.3473271760425414</v>
      </c>
      <c r="BZ92" s="21">
        <v>3.584331797235023</v>
      </c>
      <c r="CA92" s="21">
        <v>11.219983883964545</v>
      </c>
      <c r="CB92" s="21">
        <v>4.4492730468125901</v>
      </c>
      <c r="CC92" s="21">
        <v>4.7580730897009964</v>
      </c>
      <c r="CD92" s="21">
        <v>14.192236418609188</v>
      </c>
      <c r="CE92" s="21">
        <v>10.598834385624089</v>
      </c>
      <c r="CF92" s="21">
        <v>8.0166246851385399</v>
      </c>
      <c r="CG92" s="21">
        <v>5.465879806205546</v>
      </c>
      <c r="CH92" s="21">
        <v>8.3708574434508147</v>
      </c>
      <c r="CI92" s="21">
        <v>17.865645825914431</v>
      </c>
      <c r="CJ92" s="21">
        <v>5.5259093627310785</v>
      </c>
      <c r="CK92" s="21">
        <v>4.7955740578439965</v>
      </c>
      <c r="CL92" s="21">
        <v>4.6494421608925425</v>
      </c>
      <c r="CM92" s="21">
        <v>4.9993297587131371</v>
      </c>
      <c r="CN92" s="21">
        <v>8.7368319923141584</v>
      </c>
      <c r="CO92" s="21">
        <v>4.9638302320719214</v>
      </c>
      <c r="CP92" s="21">
        <v>9.4126078689483688</v>
      </c>
      <c r="CQ92" s="21">
        <v>3.0221648082676094</v>
      </c>
      <c r="CR92" s="21">
        <v>5.8644906033630066</v>
      </c>
      <c r="CS92" s="21">
        <v>4.7729454109178162</v>
      </c>
      <c r="CT92" s="21">
        <v>13.508032336096926</v>
      </c>
      <c r="CU92" s="21">
        <v>9.1050915475294705</v>
      </c>
      <c r="CV92" s="21">
        <v>2.418680868496518</v>
      </c>
      <c r="CW92" s="21">
        <v>11.573220091566585</v>
      </c>
      <c r="CX92" s="21">
        <v>12.019133937562941</v>
      </c>
      <c r="CY92" s="21">
        <v>10.919487648673377</v>
      </c>
      <c r="CZ92" s="21">
        <v>4.3372435769766975</v>
      </c>
      <c r="DA92" s="21">
        <v>3.7128951598499733</v>
      </c>
      <c r="DB92" s="21">
        <v>5.1994772096062736</v>
      </c>
      <c r="DC92" s="21">
        <v>14.974613686534216</v>
      </c>
      <c r="DD92" s="21">
        <v>5.3164506214085261</v>
      </c>
      <c r="DE92" s="21">
        <v>3.985279685966634</v>
      </c>
      <c r="DF92" s="21">
        <v>6.3015851542979009</v>
      </c>
      <c r="DG92" s="21">
        <v>9.493253373313344</v>
      </c>
      <c r="DH92" s="21">
        <v>5.1999589932851507</v>
      </c>
      <c r="DI92" s="21">
        <v>8.3340206185567016</v>
      </c>
      <c r="DJ92" s="21">
        <v>4.278838397418661</v>
      </c>
      <c r="DK92" s="21">
        <v>2.1607697082557418</v>
      </c>
      <c r="DL92" s="21">
        <v>6.8891774891774888</v>
      </c>
      <c r="DM92" s="21">
        <v>1.9750794038602493</v>
      </c>
      <c r="DN92" s="21">
        <v>3.4066582385166457</v>
      </c>
      <c r="DO92" s="21">
        <v>2.2883232671843543</v>
      </c>
      <c r="DP92" s="21">
        <v>3.8066237639303093</v>
      </c>
      <c r="DQ92" s="21">
        <v>6.4628266728203272</v>
      </c>
      <c r="DR92" s="21">
        <v>6.2355015673981189</v>
      </c>
      <c r="DS92" s="21">
        <v>5.6302630027125842</v>
      </c>
      <c r="DT92" s="21">
        <v>2.1244218838127469</v>
      </c>
      <c r="DU92" s="21">
        <v>5.1316171138506164</v>
      </c>
      <c r="DV92" s="21">
        <v>8.4909242161823073</v>
      </c>
      <c r="DW92" s="21">
        <v>6.3100041169205436</v>
      </c>
      <c r="DX92" s="21">
        <v>10.209438266324494</v>
      </c>
      <c r="DY92" s="21">
        <v>6.4220786100222478</v>
      </c>
      <c r="DZ92" s="21">
        <v>4.7083187083187079</v>
      </c>
      <c r="EA92" s="21">
        <v>9.2345698881467779</v>
      </c>
      <c r="EB92" s="21">
        <v>3.5476535503288376</v>
      </c>
      <c r="EC92" s="21">
        <v>8.9353383458646611</v>
      </c>
      <c r="ED92" s="21">
        <v>2.3753607324111852</v>
      </c>
      <c r="EE92" s="21">
        <v>6.5611632633310748</v>
      </c>
      <c r="EF92" s="21">
        <v>9.4849852796859668</v>
      </c>
      <c r="EG92" s="21">
        <v>5.0134307059514818</v>
      </c>
      <c r="EH92" s="21">
        <v>7.204511278195489</v>
      </c>
      <c r="EI92" s="21">
        <v>4.8875538722737364</v>
      </c>
      <c r="EJ92" s="21">
        <v>9.3357023411371234</v>
      </c>
      <c r="EK92" s="21">
        <v>10.760900140646976</v>
      </c>
      <c r="EL92" s="21">
        <v>7.9248007968127494</v>
      </c>
      <c r="EM92" s="21">
        <v>5.4089055064581917</v>
      </c>
      <c r="EN92" s="21">
        <v>2.4137218907755851</v>
      </c>
      <c r="EO92" s="21">
        <v>5.5637052115481431</v>
      </c>
      <c r="EP92" s="21">
        <v>6.4131692224912564</v>
      </c>
      <c r="EQ92" s="21">
        <v>8.8160664819944596</v>
      </c>
      <c r="ER92" s="21">
        <v>7.2900523560209427</v>
      </c>
      <c r="ES92" s="21">
        <v>10.007193494578816</v>
      </c>
      <c r="ET92" s="21">
        <v>7.4409820585457975</v>
      </c>
      <c r="EU92" s="21">
        <v>2.7400137741046833</v>
      </c>
      <c r="EV92" s="21">
        <v>3.5038167938931299</v>
      </c>
      <c r="EW92" s="21">
        <v>4.6386394295625362</v>
      </c>
      <c r="EX92" s="21">
        <v>2.7136815636072695</v>
      </c>
      <c r="EY92" s="21">
        <v>5.4924623115577891</v>
      </c>
      <c r="EZ92" s="21">
        <v>6.841331603977518</v>
      </c>
      <c r="FA92" s="21">
        <v>10.53510994021684</v>
      </c>
      <c r="FB92" s="21">
        <v>10.438383267382703</v>
      </c>
      <c r="FC92" s="21">
        <v>7.4489768623779593</v>
      </c>
      <c r="FD92" s="21">
        <v>4.1210494931425163</v>
      </c>
      <c r="FE92" s="21">
        <v>4.5609534728193371</v>
      </c>
      <c r="FF92" s="21">
        <v>2.8186198101176139</v>
      </c>
      <c r="FG92" s="21">
        <v>2.5611650485436894</v>
      </c>
      <c r="FH92" s="21">
        <v>12.648914501465548</v>
      </c>
      <c r="FI92" s="21">
        <v>1.6110548694067626</v>
      </c>
      <c r="FJ92" s="21">
        <v>2.7017729813066103</v>
      </c>
      <c r="FK92" s="21">
        <v>6.929870632463512</v>
      </c>
      <c r="FL92" s="21">
        <v>8.1120412105602053</v>
      </c>
      <c r="FM92" s="21">
        <v>2.6581291759465477</v>
      </c>
      <c r="FN92" s="21">
        <v>3.5514562244716745</v>
      </c>
      <c r="FO92" s="21">
        <v>5.8296001674691231</v>
      </c>
      <c r="FP92" s="21">
        <v>4.5753625966391924</v>
      </c>
      <c r="FQ92" s="21">
        <v>6.1993865030674851</v>
      </c>
      <c r="FR92" s="21">
        <v>3.5884541661968656</v>
      </c>
      <c r="FS92" s="21">
        <v>3.4165219907407409</v>
      </c>
      <c r="FT92" s="21">
        <v>6.773164254783671</v>
      </c>
      <c r="FU92" s="21">
        <v>3.3400597907324365</v>
      </c>
      <c r="FV92" s="21">
        <v>9.9804830229034849</v>
      </c>
      <c r="FW92" s="21">
        <v>10.000334448160535</v>
      </c>
      <c r="FX92" s="21">
        <v>3.6620930232558138</v>
      </c>
      <c r="FY92" s="21">
        <v>3.2774756961608174</v>
      </c>
      <c r="FZ92" s="21">
        <v>8.7439560439560431</v>
      </c>
      <c r="GA92" s="21">
        <v>8.0663068619892062</v>
      </c>
      <c r="GB92" s="21">
        <v>11.142736486486486</v>
      </c>
      <c r="GC92" s="21">
        <v>5.0950052392595184</v>
      </c>
      <c r="GD92" s="21">
        <v>3.9982412060301509</v>
      </c>
      <c r="GE92" s="21">
        <v>12.396557008581937</v>
      </c>
      <c r="GF92" s="21">
        <v>13.11892036344201</v>
      </c>
      <c r="GG92" s="21">
        <v>6.1717226435536299</v>
      </c>
      <c r="GH92" s="21">
        <v>15.689288090485695</v>
      </c>
      <c r="GI92" s="21">
        <v>6.9669917479369845</v>
      </c>
      <c r="GJ92" s="21">
        <v>4.2392542723977211</v>
      </c>
      <c r="GK92" s="21">
        <v>9.8151491507112425</v>
      </c>
      <c r="GL92" s="21">
        <v>3.225559363031647</v>
      </c>
      <c r="GM92" s="21">
        <v>2.7647671994440586</v>
      </c>
      <c r="GN92" s="21">
        <v>6.640744797371303</v>
      </c>
      <c r="GO92" s="21">
        <v>4.4188181296615028</v>
      </c>
      <c r="GP92" s="21">
        <v>6.1039509014192559</v>
      </c>
      <c r="GQ92" s="21">
        <v>2.5445628997867802</v>
      </c>
      <c r="GR92" s="21">
        <v>2.8400761542122797</v>
      </c>
      <c r="GS92" s="21">
        <v>6.3639272145570889</v>
      </c>
      <c r="GT92" s="21">
        <v>5.347110215053763</v>
      </c>
      <c r="GU92" s="21">
        <v>3.422373458102935</v>
      </c>
      <c r="GV92" s="21">
        <v>12.129189518586228</v>
      </c>
      <c r="GW92" s="21">
        <v>12.438770192808754</v>
      </c>
      <c r="GX92" s="21">
        <v>7.0929785187560119</v>
      </c>
      <c r="GY92" s="21">
        <v>4.9660466858070151</v>
      </c>
      <c r="GZ92" s="21">
        <v>8.6124050486112456</v>
      </c>
      <c r="HA92" s="21">
        <v>6.7278859615629374</v>
      </c>
      <c r="HB92" s="21">
        <v>8.1881653586137233</v>
      </c>
      <c r="HC92" s="21">
        <v>4.9023413431916207</v>
      </c>
      <c r="HD92" s="21">
        <v>7.8042016806722687</v>
      </c>
      <c r="HE92" s="21">
        <v>7.707862861835352</v>
      </c>
      <c r="HF92" s="21">
        <v>4.7441226575809203</v>
      </c>
      <c r="HG92" s="21">
        <v>5.6581740976645438</v>
      </c>
      <c r="HH92" s="21">
        <v>5.375</v>
      </c>
      <c r="HI92" s="21">
        <v>6.2257433489827854</v>
      </c>
      <c r="HJ92" s="21">
        <v>3.33341479593618</v>
      </c>
      <c r="HK92" s="21">
        <v>6.8417884780739469</v>
      </c>
      <c r="HL92" s="21">
        <v>4.4283344998630598</v>
      </c>
      <c r="HM92" s="21">
        <v>3.3621381787449822</v>
      </c>
      <c r="HN92" s="21">
        <v>7.5860361475612779</v>
      </c>
      <c r="HO92" s="21">
        <v>19.422405733873482</v>
      </c>
      <c r="HP92" s="21">
        <v>4.1892610313662946</v>
      </c>
      <c r="HQ92" s="21">
        <v>11.477992306554224</v>
      </c>
      <c r="HR92" s="21">
        <v>6.0631067961165046</v>
      </c>
      <c r="HS92" s="21">
        <v>4.1960426179604262</v>
      </c>
      <c r="HT92" s="21">
        <v>6.0608806762335368</v>
      </c>
      <c r="HU92" s="21">
        <v>7.3797639123102865</v>
      </c>
      <c r="HV92" s="21">
        <v>4.9915307402760352</v>
      </c>
      <c r="HW92" s="21">
        <v>6.3174825174825173</v>
      </c>
      <c r="HX92" s="21">
        <v>8.7168049792531122</v>
      </c>
      <c r="HY92" s="21">
        <v>5.3753584242842773</v>
      </c>
      <c r="HZ92" s="21">
        <v>12.734303714968499</v>
      </c>
      <c r="IA92" s="21">
        <v>10.95490506329114</v>
      </c>
      <c r="IB92" s="21">
        <v>6.7310574521232303</v>
      </c>
      <c r="IC92" s="21">
        <v>12.79406648173398</v>
      </c>
      <c r="ID92" s="21">
        <v>5.7282217422606188</v>
      </c>
      <c r="IE92" s="21">
        <v>15.937790239200911</v>
      </c>
      <c r="IF92" s="21">
        <v>7.7635069556777738</v>
      </c>
      <c r="IG92" s="21">
        <v>11.993109388458226</v>
      </c>
      <c r="IH92" s="21">
        <v>7.650555555555556</v>
      </c>
      <c r="II92" s="21">
        <v>6.7134891446197651</v>
      </c>
      <c r="IJ92" s="21">
        <v>4.4823529411764707</v>
      </c>
      <c r="IK92" s="21">
        <v>9.771330387825234</v>
      </c>
      <c r="IL92" s="21">
        <v>5.8975010588733587</v>
      </c>
      <c r="IM92" s="21">
        <v>2.2610116510372267</v>
      </c>
      <c r="IN92" s="21">
        <v>5.9986429433051871</v>
      </c>
      <c r="IO92" s="21">
        <v>3.9985414235705949</v>
      </c>
      <c r="IP92" s="21">
        <v>5.0872762148337598</v>
      </c>
      <c r="IQ92" s="21">
        <v>2.2874854707477721</v>
      </c>
      <c r="IR92" s="21">
        <v>4.5783327650869419</v>
      </c>
      <c r="IS92" s="21">
        <v>6.3780882948562168</v>
      </c>
      <c r="IT92" s="21">
        <v>3.4262402088772848</v>
      </c>
      <c r="IU92" s="21">
        <v>2.175827180749248</v>
      </c>
      <c r="IV92" s="21">
        <v>9.4574468085106389</v>
      </c>
      <c r="IW92" s="21">
        <v>7.5036008230452671</v>
      </c>
      <c r="IX92" s="21">
        <v>8.5448381889461142</v>
      </c>
      <c r="IY92" s="21">
        <v>5.7327089337175794</v>
      </c>
      <c r="IZ92" s="21">
        <v>8.4465675866949752</v>
      </c>
      <c r="JA92" s="21">
        <v>7.6389961389961387</v>
      </c>
      <c r="JB92" s="21">
        <v>5.5319416498993963</v>
      </c>
      <c r="JC92" s="21">
        <v>9.89924973204716</v>
      </c>
      <c r="JD92" s="21">
        <v>5.0808854831843338</v>
      </c>
      <c r="JE92" s="21">
        <v>7.0260985734052195</v>
      </c>
      <c r="JF92" s="21">
        <v>7.6975780427324301</v>
      </c>
      <c r="JG92" s="21">
        <v>4.9589470385459107</v>
      </c>
      <c r="JH92" s="21">
        <v>3.4430982258762439</v>
      </c>
      <c r="JI92" s="21">
        <v>7.3733333333333331</v>
      </c>
      <c r="JJ92" s="21">
        <v>7.0138440239963087</v>
      </c>
      <c r="JK92" s="21">
        <v>6.3919399127766114</v>
      </c>
      <c r="JL92" s="21">
        <v>3.5417315824616069</v>
      </c>
      <c r="JM92" s="21">
        <v>5.6772100567721004</v>
      </c>
      <c r="JN92" s="21">
        <v>12.246262093227793</v>
      </c>
      <c r="JO92" s="21">
        <v>4.3513809133169268</v>
      </c>
      <c r="JP92" s="21">
        <v>6.4173948111305279</v>
      </c>
      <c r="JQ92" s="21">
        <v>5.5792493587147289</v>
      </c>
      <c r="JR92" s="21">
        <v>8.730688875939796</v>
      </c>
      <c r="JS92" s="21">
        <v>4.9616251738859312</v>
      </c>
      <c r="JT92" s="21">
        <v>13.045858965885403</v>
      </c>
      <c r="JU92" s="21">
        <v>5.2911843276936779</v>
      </c>
      <c r="JV92" s="21">
        <v>4.2987574284170718</v>
      </c>
      <c r="JW92" s="21">
        <v>13.584792728884947</v>
      </c>
      <c r="JX92" s="21">
        <v>5.4292050494711699</v>
      </c>
      <c r="JY92" s="21">
        <v>5.0933770883054894</v>
      </c>
      <c r="JZ92" s="21">
        <v>7.1832702524393204</v>
      </c>
      <c r="KA92" s="21">
        <v>5.5371269951422626</v>
      </c>
      <c r="KB92" s="21">
        <v>0</v>
      </c>
      <c r="KC92" s="21">
        <v>4.8057223595902512</v>
      </c>
      <c r="KD92" s="21">
        <v>5.0941841680129238</v>
      </c>
      <c r="KE92" s="21">
        <v>10.57037037037037</v>
      </c>
      <c r="KF92" s="21">
        <v>1.6036011824778285</v>
      </c>
      <c r="KG92" s="21">
        <v>6.8604439828638197</v>
      </c>
      <c r="KH92" s="21">
        <v>15.189918110610016</v>
      </c>
      <c r="KI92" s="21">
        <v>3.1340629274965801</v>
      </c>
      <c r="KJ92" s="21">
        <v>6.0969348659003835</v>
      </c>
      <c r="KK92" s="21">
        <v>6.6636978579481401</v>
      </c>
    </row>
    <row r="93" spans="1:297" ht="16.5">
      <c r="A93" s="629"/>
      <c r="B93" s="634"/>
      <c r="C93" s="156"/>
      <c r="D93" s="415"/>
      <c r="E93" s="415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</row>
    <row r="94" spans="1:297" ht="32.25">
      <c r="A94" s="661" t="s">
        <v>558</v>
      </c>
      <c r="B94" s="634" t="s">
        <v>673</v>
      </c>
      <c r="C94" s="156">
        <v>62.973202764446683</v>
      </c>
      <c r="D94" s="415">
        <f t="shared" si="2"/>
        <v>0</v>
      </c>
      <c r="E94" s="415">
        <f t="shared" si="3"/>
        <v>824.31433041473394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145.46240596007706</v>
      </c>
      <c r="AG94" s="21">
        <v>172.94965156863759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9.6765217612171543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824.31433041473394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21">
        <v>0</v>
      </c>
      <c r="CM94" s="21">
        <v>0</v>
      </c>
      <c r="CN94" s="21">
        <v>0</v>
      </c>
      <c r="CO94" s="21">
        <v>0</v>
      </c>
      <c r="CP94" s="21">
        <v>0</v>
      </c>
      <c r="CQ94" s="21">
        <v>0</v>
      </c>
      <c r="CR94" s="21">
        <v>0</v>
      </c>
      <c r="CS94" s="21">
        <v>0</v>
      </c>
      <c r="CT94" s="21">
        <v>0</v>
      </c>
      <c r="CU94" s="21">
        <v>0</v>
      </c>
      <c r="CV94" s="21">
        <v>0</v>
      </c>
      <c r="CW94" s="21">
        <v>0</v>
      </c>
      <c r="CX94" s="21">
        <v>0</v>
      </c>
      <c r="CY94" s="21">
        <v>0</v>
      </c>
      <c r="CZ94" s="21">
        <v>0</v>
      </c>
      <c r="DA94" s="21">
        <v>0</v>
      </c>
      <c r="DB94" s="21">
        <v>0</v>
      </c>
      <c r="DC94" s="21">
        <v>0</v>
      </c>
      <c r="DD94" s="21">
        <v>0</v>
      </c>
      <c r="DE94" s="21">
        <v>0</v>
      </c>
      <c r="DF94" s="21">
        <v>0</v>
      </c>
      <c r="DG94" s="21">
        <v>0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0</v>
      </c>
      <c r="DP94" s="21">
        <v>0</v>
      </c>
      <c r="DQ94" s="21">
        <v>0</v>
      </c>
      <c r="DR94" s="21">
        <v>0</v>
      </c>
      <c r="DS94" s="21">
        <v>0</v>
      </c>
      <c r="DT94" s="21">
        <v>0</v>
      </c>
      <c r="DU94" s="21">
        <v>0</v>
      </c>
      <c r="DV94" s="21">
        <v>0</v>
      </c>
      <c r="DW94" s="21">
        <v>0</v>
      </c>
      <c r="DX94" s="21">
        <v>0</v>
      </c>
      <c r="DY94" s="21">
        <v>0</v>
      </c>
      <c r="DZ94" s="21">
        <v>0</v>
      </c>
      <c r="EA94" s="21">
        <v>0</v>
      </c>
      <c r="EB94" s="21">
        <v>0</v>
      </c>
      <c r="EC94" s="21">
        <v>0</v>
      </c>
      <c r="ED94" s="21">
        <v>0</v>
      </c>
      <c r="EE94" s="21">
        <v>0</v>
      </c>
      <c r="EF94" s="21">
        <v>0</v>
      </c>
      <c r="EG94" s="21">
        <v>0</v>
      </c>
      <c r="EH94" s="21">
        <v>0</v>
      </c>
      <c r="EI94" s="21">
        <v>0</v>
      </c>
      <c r="EJ94" s="21">
        <v>0</v>
      </c>
      <c r="EK94" s="21">
        <v>0</v>
      </c>
      <c r="EL94" s="21">
        <v>0</v>
      </c>
      <c r="EM94" s="21">
        <v>0</v>
      </c>
      <c r="EN94" s="21">
        <v>0</v>
      </c>
      <c r="EO94" s="21">
        <v>0</v>
      </c>
      <c r="EP94" s="21">
        <v>0</v>
      </c>
      <c r="EQ94" s="21">
        <v>0</v>
      </c>
      <c r="ER94" s="21">
        <v>0</v>
      </c>
      <c r="ES94" s="21">
        <v>0</v>
      </c>
      <c r="ET94" s="21">
        <v>0</v>
      </c>
      <c r="EU94" s="21">
        <v>0</v>
      </c>
      <c r="EV94" s="21">
        <v>0</v>
      </c>
      <c r="EW94" s="21">
        <v>0</v>
      </c>
      <c r="EX94" s="21">
        <v>0</v>
      </c>
      <c r="EY94" s="21">
        <v>0</v>
      </c>
      <c r="EZ94" s="21">
        <v>0</v>
      </c>
      <c r="FA94" s="21">
        <v>0</v>
      </c>
      <c r="FB94" s="21">
        <v>0</v>
      </c>
      <c r="FC94" s="21">
        <v>0</v>
      </c>
      <c r="FD94" s="21">
        <v>0</v>
      </c>
      <c r="FE94" s="21">
        <v>0</v>
      </c>
      <c r="FF94" s="21">
        <v>0</v>
      </c>
      <c r="FG94" s="21">
        <v>0</v>
      </c>
      <c r="FH94" s="21">
        <v>0</v>
      </c>
      <c r="FI94" s="21">
        <v>0</v>
      </c>
      <c r="FJ94" s="21">
        <v>0</v>
      </c>
      <c r="FK94" s="21">
        <v>0</v>
      </c>
      <c r="FL94" s="21">
        <v>0</v>
      </c>
      <c r="FM94" s="21">
        <v>0</v>
      </c>
      <c r="FN94" s="21">
        <v>0</v>
      </c>
      <c r="FO94" s="21">
        <v>0</v>
      </c>
      <c r="FP94" s="21">
        <v>0</v>
      </c>
      <c r="FQ94" s="21">
        <v>0</v>
      </c>
      <c r="FR94" s="21">
        <v>0</v>
      </c>
      <c r="FS94" s="21">
        <v>0</v>
      </c>
      <c r="FT94" s="21">
        <v>3.1946130500758727</v>
      </c>
      <c r="FU94" s="21">
        <v>0</v>
      </c>
      <c r="FV94" s="21">
        <v>0</v>
      </c>
      <c r="FW94" s="21">
        <v>0</v>
      </c>
      <c r="FX94" s="21">
        <v>0</v>
      </c>
      <c r="FY94" s="21">
        <v>0</v>
      </c>
      <c r="FZ94" s="21">
        <v>0</v>
      </c>
      <c r="GA94" s="21">
        <v>0</v>
      </c>
      <c r="GB94" s="21">
        <v>0</v>
      </c>
      <c r="GC94" s="21">
        <v>0</v>
      </c>
      <c r="GD94" s="21">
        <v>0</v>
      </c>
      <c r="GE94" s="21">
        <v>0</v>
      </c>
      <c r="GF94" s="21">
        <v>0</v>
      </c>
      <c r="GG94" s="21">
        <v>0</v>
      </c>
      <c r="GH94" s="21">
        <v>0</v>
      </c>
      <c r="GI94" s="21">
        <v>0</v>
      </c>
      <c r="GJ94" s="21">
        <v>0</v>
      </c>
      <c r="GK94" s="21">
        <v>0</v>
      </c>
      <c r="GL94" s="21">
        <v>0</v>
      </c>
      <c r="GM94" s="21">
        <v>0</v>
      </c>
      <c r="GN94" s="21">
        <v>0</v>
      </c>
      <c r="GO94" s="21">
        <v>0</v>
      </c>
      <c r="GP94" s="21">
        <v>0</v>
      </c>
      <c r="GQ94" s="21">
        <v>0</v>
      </c>
      <c r="GR94" s="21">
        <v>0</v>
      </c>
      <c r="GS94" s="21">
        <v>0</v>
      </c>
      <c r="GT94" s="21">
        <v>0</v>
      </c>
      <c r="GU94" s="21">
        <v>0</v>
      </c>
      <c r="GV94" s="21">
        <v>0</v>
      </c>
      <c r="GW94" s="21">
        <v>0</v>
      </c>
      <c r="GX94" s="21">
        <v>0</v>
      </c>
      <c r="GY94" s="21">
        <v>0</v>
      </c>
      <c r="GZ94" s="21">
        <v>0</v>
      </c>
      <c r="HA94" s="21">
        <v>0</v>
      </c>
      <c r="HB94" s="21">
        <v>0</v>
      </c>
      <c r="HC94" s="21">
        <v>0</v>
      </c>
      <c r="HD94" s="21">
        <v>0</v>
      </c>
      <c r="HE94" s="21">
        <v>0</v>
      </c>
      <c r="HF94" s="21">
        <v>0</v>
      </c>
      <c r="HG94" s="21">
        <v>0</v>
      </c>
      <c r="HH94" s="21">
        <v>0</v>
      </c>
      <c r="HI94" s="21">
        <v>0</v>
      </c>
      <c r="HJ94" s="21">
        <v>0</v>
      </c>
      <c r="HK94" s="21">
        <v>0</v>
      </c>
      <c r="HL94" s="21">
        <v>0</v>
      </c>
      <c r="HM94" s="21">
        <v>0</v>
      </c>
      <c r="HN94" s="21">
        <v>0</v>
      </c>
      <c r="HO94" s="21">
        <v>0</v>
      </c>
      <c r="HP94" s="21">
        <v>0</v>
      </c>
      <c r="HQ94" s="21">
        <v>0</v>
      </c>
      <c r="HR94" s="21">
        <v>0</v>
      </c>
      <c r="HS94" s="21">
        <v>0</v>
      </c>
      <c r="HT94" s="21">
        <v>0</v>
      </c>
      <c r="HU94" s="21">
        <v>0</v>
      </c>
      <c r="HV94" s="21">
        <v>0</v>
      </c>
      <c r="HW94" s="21">
        <v>0</v>
      </c>
      <c r="HX94" s="21">
        <v>0</v>
      </c>
      <c r="HY94" s="21">
        <v>0</v>
      </c>
      <c r="HZ94" s="21">
        <v>0</v>
      </c>
      <c r="IA94" s="21">
        <v>0</v>
      </c>
      <c r="IB94" s="21">
        <v>0</v>
      </c>
      <c r="IC94" s="21">
        <v>0</v>
      </c>
      <c r="ID94" s="21">
        <v>0</v>
      </c>
      <c r="IE94" s="21">
        <v>0</v>
      </c>
      <c r="IF94" s="21">
        <v>0</v>
      </c>
      <c r="IG94" s="21">
        <v>0</v>
      </c>
      <c r="IH94" s="21">
        <v>0</v>
      </c>
      <c r="II94" s="21">
        <v>0</v>
      </c>
      <c r="IJ94" s="21">
        <v>0</v>
      </c>
      <c r="IK94" s="21">
        <v>0</v>
      </c>
      <c r="IL94" s="21">
        <v>0</v>
      </c>
      <c r="IM94" s="21">
        <v>0</v>
      </c>
      <c r="IN94" s="21">
        <v>0</v>
      </c>
      <c r="IO94" s="21">
        <v>0</v>
      </c>
      <c r="IP94" s="21">
        <v>0</v>
      </c>
      <c r="IQ94" s="21">
        <v>0</v>
      </c>
      <c r="IR94" s="21">
        <v>0</v>
      </c>
      <c r="IS94" s="21">
        <v>0</v>
      </c>
      <c r="IT94" s="21">
        <v>0</v>
      </c>
      <c r="IU94" s="21">
        <v>0</v>
      </c>
      <c r="IV94" s="21">
        <v>0</v>
      </c>
      <c r="IW94" s="21">
        <v>0</v>
      </c>
      <c r="IX94" s="21">
        <v>380.88288492582058</v>
      </c>
      <c r="IY94" s="21">
        <v>0</v>
      </c>
      <c r="IZ94" s="21">
        <v>0</v>
      </c>
      <c r="JA94" s="21">
        <v>0</v>
      </c>
      <c r="JB94" s="21">
        <v>0</v>
      </c>
      <c r="JC94" s="21">
        <v>0</v>
      </c>
      <c r="JD94" s="21">
        <v>0</v>
      </c>
      <c r="JE94" s="21">
        <v>0</v>
      </c>
      <c r="JF94" s="21">
        <v>249.79542686329603</v>
      </c>
      <c r="JG94" s="21">
        <v>0</v>
      </c>
      <c r="JH94" s="21">
        <v>0</v>
      </c>
      <c r="JI94" s="21">
        <v>0</v>
      </c>
      <c r="JJ94" s="21">
        <v>0</v>
      </c>
      <c r="JK94" s="21">
        <v>0</v>
      </c>
      <c r="JL94" s="21">
        <v>0</v>
      </c>
      <c r="JM94" s="21">
        <v>0</v>
      </c>
      <c r="JN94" s="21">
        <v>0</v>
      </c>
      <c r="JO94" s="21">
        <v>0</v>
      </c>
      <c r="JP94" s="21">
        <v>0</v>
      </c>
      <c r="JQ94" s="21">
        <v>0</v>
      </c>
      <c r="JR94" s="21">
        <v>397.52230639132472</v>
      </c>
      <c r="JS94" s="21">
        <v>0</v>
      </c>
      <c r="JT94" s="21">
        <v>0</v>
      </c>
      <c r="JU94" s="21">
        <v>0</v>
      </c>
      <c r="JV94" s="21">
        <v>0</v>
      </c>
      <c r="JW94" s="21">
        <v>0</v>
      </c>
      <c r="JX94" s="21">
        <v>0</v>
      </c>
      <c r="JY94" s="21">
        <v>0</v>
      </c>
      <c r="JZ94" s="21">
        <v>0</v>
      </c>
      <c r="KA94" s="21">
        <v>0</v>
      </c>
      <c r="KB94" s="21">
        <v>0</v>
      </c>
      <c r="KC94" s="21">
        <v>0</v>
      </c>
      <c r="KD94" s="21">
        <v>0</v>
      </c>
      <c r="KE94" s="21">
        <v>0</v>
      </c>
      <c r="KF94" s="21">
        <v>0</v>
      </c>
      <c r="KG94" s="21">
        <v>0</v>
      </c>
      <c r="KH94" s="21">
        <v>0</v>
      </c>
      <c r="KI94" s="21">
        <v>0</v>
      </c>
      <c r="KJ94" s="21">
        <v>0</v>
      </c>
      <c r="KK94" s="21">
        <v>0</v>
      </c>
    </row>
    <row r="95" spans="1:297" ht="30.75">
      <c r="A95" s="662"/>
      <c r="B95" s="634" t="s">
        <v>674</v>
      </c>
      <c r="C95" s="156">
        <v>7.4739751560884068E-2</v>
      </c>
      <c r="D95" s="415">
        <f t="shared" si="2"/>
        <v>0</v>
      </c>
      <c r="E95" s="415">
        <f t="shared" si="3"/>
        <v>1.3183013317036427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5.9939943100912552E-2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0.44415776905552656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21">
        <v>0</v>
      </c>
      <c r="CM95" s="21">
        <v>0</v>
      </c>
      <c r="CN95" s="21">
        <v>0</v>
      </c>
      <c r="CO95" s="21">
        <v>0</v>
      </c>
      <c r="CP95" s="21">
        <v>0</v>
      </c>
      <c r="CQ95" s="21">
        <v>0</v>
      </c>
      <c r="CR95" s="21">
        <v>0</v>
      </c>
      <c r="CS95" s="21">
        <v>0</v>
      </c>
      <c r="CT95" s="21">
        <v>0</v>
      </c>
      <c r="CU95" s="21">
        <v>0</v>
      </c>
      <c r="CV95" s="21">
        <v>0</v>
      </c>
      <c r="CW95" s="21">
        <v>0</v>
      </c>
      <c r="CX95" s="21">
        <v>0</v>
      </c>
      <c r="CY95" s="21">
        <v>0</v>
      </c>
      <c r="CZ95" s="21">
        <v>0</v>
      </c>
      <c r="DA95" s="21">
        <v>0</v>
      </c>
      <c r="DB95" s="21">
        <v>0</v>
      </c>
      <c r="DC95" s="21">
        <v>0</v>
      </c>
      <c r="DD95" s="21">
        <v>0</v>
      </c>
      <c r="DE95" s="21">
        <v>0</v>
      </c>
      <c r="DF95" s="21">
        <v>0</v>
      </c>
      <c r="DG95" s="21">
        <v>0</v>
      </c>
      <c r="DH95" s="21">
        <v>0</v>
      </c>
      <c r="DI95" s="21">
        <v>0</v>
      </c>
      <c r="DJ95" s="21">
        <v>0</v>
      </c>
      <c r="DK95" s="21">
        <v>0</v>
      </c>
      <c r="DL95" s="21">
        <v>0</v>
      </c>
      <c r="DM95" s="21">
        <v>0</v>
      </c>
      <c r="DN95" s="21">
        <v>0</v>
      </c>
      <c r="DO95" s="21">
        <v>0</v>
      </c>
      <c r="DP95" s="21">
        <v>0</v>
      </c>
      <c r="DQ95" s="21">
        <v>0</v>
      </c>
      <c r="DR95" s="21">
        <v>0</v>
      </c>
      <c r="DS95" s="21">
        <v>0</v>
      </c>
      <c r="DT95" s="21">
        <v>0</v>
      </c>
      <c r="DU95" s="21">
        <v>0</v>
      </c>
      <c r="DV95" s="21">
        <v>0</v>
      </c>
      <c r="DW95" s="21">
        <v>0</v>
      </c>
      <c r="DX95" s="21">
        <v>0</v>
      </c>
      <c r="DY95" s="21">
        <v>0</v>
      </c>
      <c r="DZ95" s="21">
        <v>0</v>
      </c>
      <c r="EA95" s="21">
        <v>0</v>
      </c>
      <c r="EB95" s="21">
        <v>0</v>
      </c>
      <c r="EC95" s="21">
        <v>0</v>
      </c>
      <c r="ED95" s="21">
        <v>0</v>
      </c>
      <c r="EE95" s="21">
        <v>0</v>
      </c>
      <c r="EF95" s="21">
        <v>0</v>
      </c>
      <c r="EG95" s="21">
        <v>0</v>
      </c>
      <c r="EH95" s="21">
        <v>0</v>
      </c>
      <c r="EI95" s="21">
        <v>0</v>
      </c>
      <c r="EJ95" s="21">
        <v>0</v>
      </c>
      <c r="EK95" s="21">
        <v>0</v>
      </c>
      <c r="EL95" s="21">
        <v>0</v>
      </c>
      <c r="EM95" s="21">
        <v>0</v>
      </c>
      <c r="EN95" s="21">
        <v>0</v>
      </c>
      <c r="EO95" s="21">
        <v>0</v>
      </c>
      <c r="EP95" s="21">
        <v>0</v>
      </c>
      <c r="EQ95" s="21">
        <v>0</v>
      </c>
      <c r="ER95" s="21">
        <v>0</v>
      </c>
      <c r="ES95" s="21">
        <v>0</v>
      </c>
      <c r="ET95" s="21">
        <v>0</v>
      </c>
      <c r="EU95" s="21">
        <v>0</v>
      </c>
      <c r="EV95" s="21">
        <v>0</v>
      </c>
      <c r="EW95" s="21">
        <v>0</v>
      </c>
      <c r="EX95" s="21">
        <v>0</v>
      </c>
      <c r="EY95" s="21">
        <v>0</v>
      </c>
      <c r="EZ95" s="21">
        <v>0</v>
      </c>
      <c r="FA95" s="21">
        <v>0</v>
      </c>
      <c r="FB95" s="21">
        <v>0</v>
      </c>
      <c r="FC95" s="21">
        <v>0</v>
      </c>
      <c r="FD95" s="21">
        <v>0</v>
      </c>
      <c r="FE95" s="21">
        <v>0</v>
      </c>
      <c r="FF95" s="21">
        <v>0</v>
      </c>
      <c r="FG95" s="21">
        <v>0</v>
      </c>
      <c r="FH95" s="21">
        <v>0</v>
      </c>
      <c r="FI95" s="21">
        <v>0</v>
      </c>
      <c r="FJ95" s="21">
        <v>0</v>
      </c>
      <c r="FK95" s="21">
        <v>0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0</v>
      </c>
      <c r="FS95" s="21">
        <v>0</v>
      </c>
      <c r="FT95" s="21">
        <v>0</v>
      </c>
      <c r="FU95" s="21">
        <v>0</v>
      </c>
      <c r="FV95" s="21">
        <v>0</v>
      </c>
      <c r="FW95" s="21">
        <v>0</v>
      </c>
      <c r="FX95" s="21">
        <v>0</v>
      </c>
      <c r="FY95" s="21">
        <v>0</v>
      </c>
      <c r="FZ95" s="21">
        <v>0</v>
      </c>
      <c r="GA95" s="21">
        <v>0</v>
      </c>
      <c r="GB95" s="21">
        <v>0</v>
      </c>
      <c r="GC95" s="21">
        <v>0</v>
      </c>
      <c r="GD95" s="21">
        <v>0</v>
      </c>
      <c r="GE95" s="21">
        <v>0</v>
      </c>
      <c r="GF95" s="21">
        <v>0</v>
      </c>
      <c r="GG95" s="21">
        <v>0</v>
      </c>
      <c r="GH95" s="21">
        <v>0</v>
      </c>
      <c r="GI95" s="21">
        <v>0</v>
      </c>
      <c r="GJ95" s="21">
        <v>0</v>
      </c>
      <c r="GK95" s="21">
        <v>0</v>
      </c>
      <c r="GL95" s="21">
        <v>0</v>
      </c>
      <c r="GM95" s="21">
        <v>0</v>
      </c>
      <c r="GN95" s="21">
        <v>0</v>
      </c>
      <c r="GO95" s="21">
        <v>0</v>
      </c>
      <c r="GP95" s="21">
        <v>0</v>
      </c>
      <c r="GQ95" s="21">
        <v>0</v>
      </c>
      <c r="GR95" s="21">
        <v>0</v>
      </c>
      <c r="GS95" s="21">
        <v>0</v>
      </c>
      <c r="GT95" s="21">
        <v>0</v>
      </c>
      <c r="GU95" s="21">
        <v>0</v>
      </c>
      <c r="GV95" s="21">
        <v>0</v>
      </c>
      <c r="GW95" s="21">
        <v>0</v>
      </c>
      <c r="GX95" s="21">
        <v>0</v>
      </c>
      <c r="GY95" s="21">
        <v>0</v>
      </c>
      <c r="GZ95" s="21">
        <v>0</v>
      </c>
      <c r="HA95" s="21">
        <v>0</v>
      </c>
      <c r="HB95" s="21">
        <v>0</v>
      </c>
      <c r="HC95" s="21">
        <v>0</v>
      </c>
      <c r="HD95" s="21">
        <v>0</v>
      </c>
      <c r="HE95" s="21">
        <v>0</v>
      </c>
      <c r="HF95" s="21">
        <v>0</v>
      </c>
      <c r="HG95" s="21">
        <v>0</v>
      </c>
      <c r="HH95" s="21">
        <v>0</v>
      </c>
      <c r="HI95" s="21">
        <v>0</v>
      </c>
      <c r="HJ95" s="21">
        <v>0</v>
      </c>
      <c r="HK95" s="21">
        <v>0</v>
      </c>
      <c r="HL95" s="21">
        <v>0</v>
      </c>
      <c r="HM95" s="21">
        <v>0</v>
      </c>
      <c r="HN95" s="21">
        <v>0</v>
      </c>
      <c r="HO95" s="21">
        <v>0</v>
      </c>
      <c r="HP95" s="21">
        <v>0</v>
      </c>
      <c r="HQ95" s="21">
        <v>0</v>
      </c>
      <c r="HR95" s="21">
        <v>0</v>
      </c>
      <c r="HS95" s="21">
        <v>0</v>
      </c>
      <c r="HT95" s="21">
        <v>0</v>
      </c>
      <c r="HU95" s="21">
        <v>0</v>
      </c>
      <c r="HV95" s="21">
        <v>0</v>
      </c>
      <c r="HW95" s="21">
        <v>0</v>
      </c>
      <c r="HX95" s="21">
        <v>0</v>
      </c>
      <c r="HY95" s="21">
        <v>0</v>
      </c>
      <c r="HZ95" s="21">
        <v>0</v>
      </c>
      <c r="IA95" s="21">
        <v>0</v>
      </c>
      <c r="IB95" s="21">
        <v>0</v>
      </c>
      <c r="IC95" s="21">
        <v>0</v>
      </c>
      <c r="ID95" s="21">
        <v>0</v>
      </c>
      <c r="IE95" s="21">
        <v>0</v>
      </c>
      <c r="IF95" s="21">
        <v>0</v>
      </c>
      <c r="IG95" s="21">
        <v>0</v>
      </c>
      <c r="IH95" s="21">
        <v>0</v>
      </c>
      <c r="II95" s="21">
        <v>0</v>
      </c>
      <c r="IJ95" s="21">
        <v>0</v>
      </c>
      <c r="IK95" s="21">
        <v>0</v>
      </c>
      <c r="IL95" s="21">
        <v>0</v>
      </c>
      <c r="IM95" s="21">
        <v>0</v>
      </c>
      <c r="IN95" s="21">
        <v>0</v>
      </c>
      <c r="IO95" s="21">
        <v>0</v>
      </c>
      <c r="IP95" s="21">
        <v>0</v>
      </c>
      <c r="IQ95" s="21">
        <v>0</v>
      </c>
      <c r="IR95" s="21">
        <v>0</v>
      </c>
      <c r="IS95" s="21">
        <v>0</v>
      </c>
      <c r="IT95" s="21">
        <v>0</v>
      </c>
      <c r="IU95" s="21">
        <v>0</v>
      </c>
      <c r="IV95" s="21">
        <v>0</v>
      </c>
      <c r="IW95" s="21">
        <v>0</v>
      </c>
      <c r="IX95" s="21">
        <v>0.77638557921439</v>
      </c>
      <c r="IY95" s="21">
        <v>0</v>
      </c>
      <c r="IZ95" s="21">
        <v>0</v>
      </c>
      <c r="JA95" s="21">
        <v>0</v>
      </c>
      <c r="JB95" s="21">
        <v>0</v>
      </c>
      <c r="JC95" s="21">
        <v>0</v>
      </c>
      <c r="JD95" s="21">
        <v>0</v>
      </c>
      <c r="JE95" s="21">
        <v>0</v>
      </c>
      <c r="JF95" s="21">
        <v>0.32513235600976353</v>
      </c>
      <c r="JG95" s="21">
        <v>0</v>
      </c>
      <c r="JH95" s="21">
        <v>0</v>
      </c>
      <c r="JI95" s="21">
        <v>0</v>
      </c>
      <c r="JJ95" s="21">
        <v>0</v>
      </c>
      <c r="JK95" s="21">
        <v>0</v>
      </c>
      <c r="JL95" s="21">
        <v>0</v>
      </c>
      <c r="JM95" s="21">
        <v>0</v>
      </c>
      <c r="JN95" s="21">
        <v>0</v>
      </c>
      <c r="JO95" s="21">
        <v>0</v>
      </c>
      <c r="JP95" s="21">
        <v>0</v>
      </c>
      <c r="JQ95" s="21">
        <v>0</v>
      </c>
      <c r="JR95" s="21">
        <v>1.3183013317036427</v>
      </c>
      <c r="JS95" s="21">
        <v>0</v>
      </c>
      <c r="JT95" s="21">
        <v>0</v>
      </c>
      <c r="JU95" s="21">
        <v>0</v>
      </c>
      <c r="JV95" s="21">
        <v>0</v>
      </c>
      <c r="JW95" s="21">
        <v>0</v>
      </c>
      <c r="JX95" s="21">
        <v>0</v>
      </c>
      <c r="JY95" s="21">
        <v>0</v>
      </c>
      <c r="JZ95" s="21">
        <v>0</v>
      </c>
      <c r="KA95" s="21">
        <v>0</v>
      </c>
      <c r="KB95" s="21">
        <v>0</v>
      </c>
      <c r="KC95" s="21">
        <v>0</v>
      </c>
      <c r="KD95" s="21">
        <v>0</v>
      </c>
      <c r="KE95" s="21">
        <v>0</v>
      </c>
      <c r="KF95" s="21">
        <v>0</v>
      </c>
      <c r="KG95" s="21">
        <v>0</v>
      </c>
      <c r="KH95" s="21">
        <v>0</v>
      </c>
      <c r="KI95" s="21">
        <v>0</v>
      </c>
      <c r="KJ95" s="21">
        <v>0</v>
      </c>
      <c r="KK95" s="21">
        <v>0</v>
      </c>
    </row>
    <row r="96" spans="1:297" ht="16.5">
      <c r="A96" s="629"/>
      <c r="B96" s="629"/>
      <c r="C96" s="156"/>
      <c r="D96" s="415">
        <f t="shared" si="2"/>
        <v>0</v>
      </c>
      <c r="E96" s="415">
        <f t="shared" si="3"/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</row>
    <row r="97" spans="1:297" ht="18.75">
      <c r="A97" s="663" t="s">
        <v>575</v>
      </c>
      <c r="B97" s="634" t="s">
        <v>575</v>
      </c>
      <c r="C97" s="156">
        <v>139.4967260549225</v>
      </c>
      <c r="D97" s="415">
        <f t="shared" si="2"/>
        <v>0</v>
      </c>
      <c r="E97" s="415">
        <f t="shared" si="3"/>
        <v>704.06986506746625</v>
      </c>
      <c r="F97" s="21">
        <v>162.53414849085701</v>
      </c>
      <c r="G97" s="21">
        <v>0</v>
      </c>
      <c r="H97" s="21">
        <v>155.65575139146569</v>
      </c>
      <c r="I97" s="21">
        <v>208.23982760806186</v>
      </c>
      <c r="J97" s="21">
        <v>264.49903246613633</v>
      </c>
      <c r="K97" s="21">
        <v>0</v>
      </c>
      <c r="L97" s="21">
        <v>87.913529016903638</v>
      </c>
      <c r="M97" s="21">
        <v>0</v>
      </c>
      <c r="N97" s="21">
        <v>272.94551645856978</v>
      </c>
      <c r="O97" s="21">
        <v>193.41798392800945</v>
      </c>
      <c r="P97" s="21">
        <v>138.49566943341753</v>
      </c>
      <c r="Q97" s="21">
        <v>178.75298276623951</v>
      </c>
      <c r="R97" s="21">
        <v>316.44498239436621</v>
      </c>
      <c r="S97" s="21">
        <v>227.15372011166403</v>
      </c>
      <c r="T97" s="21">
        <v>184.07301293900184</v>
      </c>
      <c r="U97" s="21">
        <v>218.99622937941871</v>
      </c>
      <c r="V97" s="21">
        <v>0</v>
      </c>
      <c r="W97" s="21">
        <v>0</v>
      </c>
      <c r="X97" s="21">
        <v>110.81202423489204</v>
      </c>
      <c r="Y97" s="21">
        <v>217.66954978931028</v>
      </c>
      <c r="Z97" s="21">
        <v>201.2043625032459</v>
      </c>
      <c r="AA97" s="21">
        <v>124.2920114337295</v>
      </c>
      <c r="AB97" s="21">
        <v>0</v>
      </c>
      <c r="AC97" s="21">
        <v>0</v>
      </c>
      <c r="AD97" s="21">
        <v>93.35451208707758</v>
      </c>
      <c r="AE97" s="21">
        <v>100.42198702628883</v>
      </c>
      <c r="AF97" s="21">
        <v>128.2421573701277</v>
      </c>
      <c r="AG97" s="21">
        <v>140.33861717919839</v>
      </c>
      <c r="AH97" s="21">
        <v>0</v>
      </c>
      <c r="AI97" s="21">
        <v>0</v>
      </c>
      <c r="AJ97" s="21">
        <v>179.56420722135007</v>
      </c>
      <c r="AK97" s="21">
        <v>0</v>
      </c>
      <c r="AL97" s="21">
        <v>0</v>
      </c>
      <c r="AM97" s="21">
        <v>167.93591460951288</v>
      </c>
      <c r="AN97" s="21">
        <v>110.78652879783533</v>
      </c>
      <c r="AO97" s="21">
        <v>0</v>
      </c>
      <c r="AP97" s="21">
        <v>92.976162431992819</v>
      </c>
      <c r="AQ97" s="21">
        <v>133.91393024678769</v>
      </c>
      <c r="AR97" s="21">
        <v>118.65752822166837</v>
      </c>
      <c r="AS97" s="21">
        <v>157.06608342446492</v>
      </c>
      <c r="AT97" s="21">
        <v>0</v>
      </c>
      <c r="AU97" s="21">
        <v>121.50703998712689</v>
      </c>
      <c r="AV97" s="21">
        <v>147.018484710178</v>
      </c>
      <c r="AW97" s="21">
        <v>141.48601882613511</v>
      </c>
      <c r="AX97" s="21">
        <v>0</v>
      </c>
      <c r="AY97" s="21">
        <v>0</v>
      </c>
      <c r="AZ97" s="21">
        <v>283.109979161843</v>
      </c>
      <c r="BA97" s="21">
        <v>140.30909237987382</v>
      </c>
      <c r="BB97" s="21">
        <v>132.24726818607556</v>
      </c>
      <c r="BC97" s="21">
        <v>132.7498507765967</v>
      </c>
      <c r="BD97" s="21">
        <v>0</v>
      </c>
      <c r="BE97" s="21">
        <v>244.36818980667837</v>
      </c>
      <c r="BF97" s="21">
        <v>197.73700902659186</v>
      </c>
      <c r="BG97" s="21">
        <v>172.25985576923077</v>
      </c>
      <c r="BH97" s="21">
        <v>0</v>
      </c>
      <c r="BI97" s="21">
        <v>150.10662671836448</v>
      </c>
      <c r="BJ97" s="21">
        <v>0</v>
      </c>
      <c r="BK97" s="21">
        <v>0</v>
      </c>
      <c r="BL97" s="21">
        <v>117.0172107135384</v>
      </c>
      <c r="BM97" s="21">
        <v>176.78809925113609</v>
      </c>
      <c r="BN97" s="21">
        <v>95.102268063801262</v>
      </c>
      <c r="BO97" s="21">
        <v>0</v>
      </c>
      <c r="BP97" s="21">
        <v>136.69192764801141</v>
      </c>
      <c r="BQ97" s="21">
        <v>176.11718686333631</v>
      </c>
      <c r="BR97" s="21">
        <v>108.95514123295338</v>
      </c>
      <c r="BS97" s="21">
        <v>208.84413275385222</v>
      </c>
      <c r="BT97" s="21">
        <v>171.52139765988139</v>
      </c>
      <c r="BU97" s="21">
        <v>0</v>
      </c>
      <c r="BV97" s="21">
        <v>203.80547112462006</v>
      </c>
      <c r="BW97" s="21">
        <v>0</v>
      </c>
      <c r="BX97" s="21">
        <v>191.53495260663507</v>
      </c>
      <c r="BY97" s="21">
        <v>209.46095717884131</v>
      </c>
      <c r="BZ97" s="21">
        <v>0</v>
      </c>
      <c r="CA97" s="21">
        <v>0</v>
      </c>
      <c r="CB97" s="21">
        <v>116.95366671992331</v>
      </c>
      <c r="CC97" s="21">
        <v>150.29887043189368</v>
      </c>
      <c r="CD97" s="21">
        <v>583.72144738125428</v>
      </c>
      <c r="CE97" s="21">
        <v>388.40553666828555</v>
      </c>
      <c r="CF97" s="21">
        <v>0</v>
      </c>
      <c r="CG97" s="21">
        <v>120.14632512112154</v>
      </c>
      <c r="CH97" s="21">
        <v>181.87585481325618</v>
      </c>
      <c r="CI97" s="21">
        <v>206.51986569669839</v>
      </c>
      <c r="CJ97" s="21">
        <v>118.32726658173215</v>
      </c>
      <c r="CK97" s="21">
        <v>156.27234881682733</v>
      </c>
      <c r="CL97" s="21">
        <v>0</v>
      </c>
      <c r="CM97" s="21">
        <v>574.37868632707773</v>
      </c>
      <c r="CN97" s="21">
        <v>149.41023177614989</v>
      </c>
      <c r="CO97" s="21">
        <v>157.36943340999372</v>
      </c>
      <c r="CP97" s="21">
        <v>194.6268831358783</v>
      </c>
      <c r="CQ97" s="21">
        <v>160.64237149850422</v>
      </c>
      <c r="CR97" s="21">
        <v>0</v>
      </c>
      <c r="CS97" s="21">
        <v>172.69406118776246</v>
      </c>
      <c r="CT97" s="21">
        <v>157.27429859201521</v>
      </c>
      <c r="CU97" s="21">
        <v>164.19563581640332</v>
      </c>
      <c r="CV97" s="21">
        <v>291.32486685784517</v>
      </c>
      <c r="CW97" s="21">
        <v>102.11830668170658</v>
      </c>
      <c r="CX97" s="21">
        <v>0</v>
      </c>
      <c r="CY97" s="21">
        <v>612.1390667886551</v>
      </c>
      <c r="CZ97" s="21">
        <v>140.92979486158137</v>
      </c>
      <c r="DA97" s="21">
        <v>115.79209297578649</v>
      </c>
      <c r="DB97" s="21">
        <v>213.88269890540761</v>
      </c>
      <c r="DC97" s="21">
        <v>211.77562283191423</v>
      </c>
      <c r="DD97" s="21">
        <v>126.00387545102232</v>
      </c>
      <c r="DE97" s="21">
        <v>344.22620215897939</v>
      </c>
      <c r="DF97" s="21">
        <v>161.60074324001718</v>
      </c>
      <c r="DG97" s="21">
        <v>704.06986506746625</v>
      </c>
      <c r="DH97" s="21">
        <v>150.09329027628274</v>
      </c>
      <c r="DI97" s="21">
        <v>0</v>
      </c>
      <c r="DJ97" s="21">
        <v>136.85123689163754</v>
      </c>
      <c r="DK97" s="21">
        <v>156.13625077591558</v>
      </c>
      <c r="DL97" s="21">
        <v>0</v>
      </c>
      <c r="DM97" s="21">
        <v>0</v>
      </c>
      <c r="DN97" s="21">
        <v>308.57479983143702</v>
      </c>
      <c r="DO97" s="21">
        <v>114.14222030486052</v>
      </c>
      <c r="DP97" s="21">
        <v>152.21613561450323</v>
      </c>
      <c r="DQ97" s="21">
        <v>155.13432011669977</v>
      </c>
      <c r="DR97" s="21">
        <v>187.18351619644724</v>
      </c>
      <c r="DS97" s="21">
        <v>149.61327986790894</v>
      </c>
      <c r="DT97" s="21">
        <v>153.90806542583192</v>
      </c>
      <c r="DU97" s="21">
        <v>260.20050761421322</v>
      </c>
      <c r="DV97" s="21">
        <v>132.60717061928077</v>
      </c>
      <c r="DW97" s="21">
        <v>0</v>
      </c>
      <c r="DX97" s="21">
        <v>153.8061733675506</v>
      </c>
      <c r="DY97" s="21">
        <v>118.98008263587245</v>
      </c>
      <c r="DZ97" s="21">
        <v>0</v>
      </c>
      <c r="EA97" s="21">
        <v>148.69220246238029</v>
      </c>
      <c r="EB97" s="21">
        <v>106.94125515550105</v>
      </c>
      <c r="EC97" s="21">
        <v>0</v>
      </c>
      <c r="ED97" s="21">
        <v>86.087073340630909</v>
      </c>
      <c r="EE97" s="21">
        <v>107.79521920061937</v>
      </c>
      <c r="EF97" s="21">
        <v>284.00608439646714</v>
      </c>
      <c r="EG97" s="21">
        <v>0</v>
      </c>
      <c r="EH97" s="21">
        <v>0</v>
      </c>
      <c r="EI97" s="21">
        <v>91.046493404727698</v>
      </c>
      <c r="EJ97" s="21">
        <v>158.26135730211817</v>
      </c>
      <c r="EK97" s="21">
        <v>0</v>
      </c>
      <c r="EL97" s="21">
        <v>0</v>
      </c>
      <c r="EM97" s="21">
        <v>0</v>
      </c>
      <c r="EN97" s="21">
        <v>183.46282698485544</v>
      </c>
      <c r="EO97" s="21">
        <v>142.04596493532077</v>
      </c>
      <c r="EP97" s="21">
        <v>167.44962335216573</v>
      </c>
      <c r="EQ97" s="21">
        <v>211.0472760849492</v>
      </c>
      <c r="ER97" s="21">
        <v>0</v>
      </c>
      <c r="ES97" s="21">
        <v>0</v>
      </c>
      <c r="ET97" s="21">
        <v>0</v>
      </c>
      <c r="EU97" s="21">
        <v>378.31129476584022</v>
      </c>
      <c r="EV97" s="21">
        <v>0</v>
      </c>
      <c r="EW97" s="21">
        <v>117.20755444208903</v>
      </c>
      <c r="EX97" s="21">
        <v>191.97885472625444</v>
      </c>
      <c r="EY97" s="21">
        <v>0</v>
      </c>
      <c r="EZ97" s="21">
        <v>315.31949848681364</v>
      </c>
      <c r="FA97" s="21">
        <v>105.58065660147938</v>
      </c>
      <c r="FB97" s="21">
        <v>191.46966270962878</v>
      </c>
      <c r="FC97" s="21">
        <v>181.23044001604922</v>
      </c>
      <c r="FD97" s="21">
        <v>0</v>
      </c>
      <c r="FE97" s="21">
        <v>125.05307155823063</v>
      </c>
      <c r="FF97" s="21">
        <v>190.11676349723678</v>
      </c>
      <c r="FG97" s="21">
        <v>171.05879180151024</v>
      </c>
      <c r="FH97" s="21">
        <v>144.54766754433902</v>
      </c>
      <c r="FI97" s="21">
        <v>193.87872038874266</v>
      </c>
      <c r="FJ97" s="21">
        <v>155.8010213914049</v>
      </c>
      <c r="FK97" s="21">
        <v>123.15875165855816</v>
      </c>
      <c r="FL97" s="21">
        <v>375.71023824855121</v>
      </c>
      <c r="FM97" s="21">
        <v>133.13463251670379</v>
      </c>
      <c r="FN97" s="21">
        <v>57.704004617297109</v>
      </c>
      <c r="FO97" s="21">
        <v>137.99214988486497</v>
      </c>
      <c r="FP97" s="21">
        <v>100.74020829339979</v>
      </c>
      <c r="FQ97" s="21">
        <v>0</v>
      </c>
      <c r="FR97" s="21">
        <v>171.31480437478859</v>
      </c>
      <c r="FS97" s="21">
        <v>176.57494212962962</v>
      </c>
      <c r="FT97" s="21">
        <v>190.43452292830972</v>
      </c>
      <c r="FU97" s="21">
        <v>254.40396113602392</v>
      </c>
      <c r="FV97" s="21">
        <v>174.29676499420728</v>
      </c>
      <c r="FW97" s="21">
        <v>223.31003344481604</v>
      </c>
      <c r="FX97" s="21">
        <v>175.5413953488372</v>
      </c>
      <c r="FY97" s="21">
        <v>173.57785467128028</v>
      </c>
      <c r="FZ97" s="21">
        <v>0</v>
      </c>
      <c r="GA97" s="21">
        <v>292.35582112567465</v>
      </c>
      <c r="GB97" s="21">
        <v>263.81672297297297</v>
      </c>
      <c r="GC97" s="21">
        <v>92.626033298404934</v>
      </c>
      <c r="GD97" s="21">
        <v>205.07889447236181</v>
      </c>
      <c r="GE97" s="21">
        <v>214.16990192071924</v>
      </c>
      <c r="GF97" s="21">
        <v>129.8864243719936</v>
      </c>
      <c r="GG97" s="21">
        <v>266.68472372697727</v>
      </c>
      <c r="GH97" s="21">
        <v>102.84031936127745</v>
      </c>
      <c r="GI97" s="21">
        <v>152.22230557639409</v>
      </c>
      <c r="GJ97" s="21">
        <v>493.03417918177109</v>
      </c>
      <c r="GK97" s="21">
        <v>121.35649720905107</v>
      </c>
      <c r="GL97" s="21">
        <v>0</v>
      </c>
      <c r="GM97" s="21">
        <v>301.48540653231413</v>
      </c>
      <c r="GN97" s="21">
        <v>173.26519715224535</v>
      </c>
      <c r="GO97" s="21">
        <v>0</v>
      </c>
      <c r="GP97" s="21">
        <v>337.44572305331798</v>
      </c>
      <c r="GQ97" s="21">
        <v>257.65628997867805</v>
      </c>
      <c r="GR97" s="21">
        <v>0</v>
      </c>
      <c r="GS97" s="21">
        <v>0</v>
      </c>
      <c r="GT97" s="21">
        <v>412.04065860215053</v>
      </c>
      <c r="GU97" s="21">
        <v>181.06507868991918</v>
      </c>
      <c r="GV97" s="21">
        <v>0</v>
      </c>
      <c r="GW97" s="21">
        <v>0</v>
      </c>
      <c r="GX97" s="21">
        <v>193.91263225392754</v>
      </c>
      <c r="GY97" s="21">
        <v>157.40481837473473</v>
      </c>
      <c r="GZ97" s="21">
        <v>156.465334286874</v>
      </c>
      <c r="HA97" s="21">
        <v>125.75300156972551</v>
      </c>
      <c r="HB97" s="21">
        <v>142.31964410599113</v>
      </c>
      <c r="HC97" s="21">
        <v>249.24584103512015</v>
      </c>
      <c r="HD97" s="21">
        <v>238.57282913165267</v>
      </c>
      <c r="HE97" s="21">
        <v>145.84387189488811</v>
      </c>
      <c r="HF97" s="21">
        <v>387.30289608177173</v>
      </c>
      <c r="HG97" s="21">
        <v>462.1231422505308</v>
      </c>
      <c r="HH97" s="21">
        <v>272.68617021276594</v>
      </c>
      <c r="HI97" s="21">
        <v>277.56533646322379</v>
      </c>
      <c r="HJ97" s="21">
        <v>151.27217819362497</v>
      </c>
      <c r="HK97" s="21">
        <v>0</v>
      </c>
      <c r="HL97" s="21">
        <v>140.78690545022977</v>
      </c>
      <c r="HM97" s="21">
        <v>0</v>
      </c>
      <c r="HN97" s="21">
        <v>0</v>
      </c>
      <c r="HO97" s="21">
        <v>0</v>
      </c>
      <c r="HP97" s="21">
        <v>0</v>
      </c>
      <c r="HQ97" s="21">
        <v>151.60430537061694</v>
      </c>
      <c r="HR97" s="21">
        <v>146.19948069541658</v>
      </c>
      <c r="HS97" s="21">
        <v>280.77564687975649</v>
      </c>
      <c r="HT97" s="21">
        <v>143.10365637900532</v>
      </c>
      <c r="HU97" s="21">
        <v>0</v>
      </c>
      <c r="HV97" s="21">
        <v>320.18381430363866</v>
      </c>
      <c r="HW97" s="21">
        <v>169.03566433566434</v>
      </c>
      <c r="HX97" s="21">
        <v>571.06431535269712</v>
      </c>
      <c r="HY97" s="21">
        <v>164.40811577667353</v>
      </c>
      <c r="HZ97" s="21">
        <v>243.24158157723224</v>
      </c>
      <c r="IA97" s="21">
        <v>0</v>
      </c>
      <c r="IB97" s="21">
        <v>148.86990008326396</v>
      </c>
      <c r="IC97" s="21">
        <v>89.024918896045889</v>
      </c>
      <c r="ID97" s="21">
        <v>293.33369330453564</v>
      </c>
      <c r="IE97" s="21">
        <v>154.42320161219661</v>
      </c>
      <c r="IF97" s="21">
        <v>0</v>
      </c>
      <c r="IG97" s="21">
        <v>117.90968377014889</v>
      </c>
      <c r="IH97" s="21">
        <v>0</v>
      </c>
      <c r="II97" s="21">
        <v>166.32032269545616</v>
      </c>
      <c r="IJ97" s="21">
        <v>204.56778711484594</v>
      </c>
      <c r="IK97" s="21">
        <v>255.29297987236131</v>
      </c>
      <c r="IL97" s="21">
        <v>235.92079627276578</v>
      </c>
      <c r="IM97" s="21">
        <v>125.88562091503267</v>
      </c>
      <c r="IN97" s="21">
        <v>192.6574185765983</v>
      </c>
      <c r="IO97" s="21">
        <v>217.78558926487747</v>
      </c>
      <c r="IP97" s="21">
        <v>187.62404092071611</v>
      </c>
      <c r="IQ97" s="21">
        <v>241.57032158078263</v>
      </c>
      <c r="IR97" s="21">
        <v>104.08502386634845</v>
      </c>
      <c r="IS97" s="21">
        <v>204.65674362089914</v>
      </c>
      <c r="IT97" s="21">
        <v>0</v>
      </c>
      <c r="IU97" s="21">
        <v>209.78807765928357</v>
      </c>
      <c r="IV97" s="21">
        <v>0</v>
      </c>
      <c r="IW97" s="21">
        <v>0</v>
      </c>
      <c r="IX97" s="21">
        <v>135.57617418710123</v>
      </c>
      <c r="IY97" s="21">
        <v>0</v>
      </c>
      <c r="IZ97" s="21">
        <v>227.32767162066526</v>
      </c>
      <c r="JA97" s="21">
        <v>159.17760617760618</v>
      </c>
      <c r="JB97" s="21">
        <v>202.96906438631791</v>
      </c>
      <c r="JC97" s="21">
        <v>306.61236155769916</v>
      </c>
      <c r="JD97" s="21">
        <v>0</v>
      </c>
      <c r="JE97" s="21">
        <v>118.01173720120235</v>
      </c>
      <c r="JF97" s="21">
        <v>157.17092971908014</v>
      </c>
      <c r="JG97" s="21">
        <v>261.91664055155121</v>
      </c>
      <c r="JH97" s="21">
        <v>205.41800086542622</v>
      </c>
      <c r="JI97" s="21">
        <v>148.63059798697455</v>
      </c>
      <c r="JJ97" s="21">
        <v>0</v>
      </c>
      <c r="JK97" s="21">
        <v>164.1872879987078</v>
      </c>
      <c r="JL97" s="21">
        <v>203.26107277987981</v>
      </c>
      <c r="JM97" s="21">
        <v>342.24168694241689</v>
      </c>
      <c r="JN97" s="21">
        <v>438.93403693931401</v>
      </c>
      <c r="JO97" s="21">
        <v>0</v>
      </c>
      <c r="JP97" s="21">
        <v>176.535824707622</v>
      </c>
      <c r="JQ97" s="21">
        <v>115.19717834480896</v>
      </c>
      <c r="JR97" s="21">
        <v>130.35734284617899</v>
      </c>
      <c r="JS97" s="21">
        <v>172.10936825442511</v>
      </c>
      <c r="JT97" s="21">
        <v>0</v>
      </c>
      <c r="JU97" s="21">
        <v>0</v>
      </c>
      <c r="JV97" s="21">
        <v>401.65910318746626</v>
      </c>
      <c r="JW97" s="21">
        <v>0</v>
      </c>
      <c r="JX97" s="21">
        <v>265.12248379392696</v>
      </c>
      <c r="JY97" s="21">
        <v>183.49880668257757</v>
      </c>
      <c r="JZ97" s="21">
        <v>162.67290530921213</v>
      </c>
      <c r="KA97" s="21">
        <v>137.24843858431646</v>
      </c>
      <c r="KB97" s="21">
        <v>335.75949367088606</v>
      </c>
      <c r="KC97" s="21">
        <v>249.34899328859061</v>
      </c>
      <c r="KD97" s="21">
        <v>156.07495961227787</v>
      </c>
      <c r="KE97" s="21">
        <v>249.84380032206118</v>
      </c>
      <c r="KF97" s="21">
        <v>0</v>
      </c>
      <c r="KG97" s="21">
        <v>138.0725042191354</v>
      </c>
      <c r="KH97" s="21">
        <v>127.17051388559221</v>
      </c>
      <c r="KI97" s="21">
        <v>0</v>
      </c>
      <c r="KJ97" s="21">
        <v>185.70785440613028</v>
      </c>
      <c r="KK97" s="21">
        <v>129.44656144306651</v>
      </c>
    </row>
    <row r="98" spans="1:297" ht="16.5">
      <c r="A98" s="664"/>
      <c r="B98" s="634" t="s">
        <v>675</v>
      </c>
      <c r="C98" s="156">
        <v>3.9113479219819327</v>
      </c>
      <c r="D98" s="415">
        <f t="shared" si="2"/>
        <v>0</v>
      </c>
      <c r="E98" s="415">
        <f t="shared" si="3"/>
        <v>95.78835999229139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0.57746994568865562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2.5370797426872191</v>
      </c>
      <c r="T98" s="21">
        <v>0</v>
      </c>
      <c r="U98" s="21">
        <v>1.2950510604870384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2.3243427791054967</v>
      </c>
      <c r="AF98" s="21">
        <v>2.3063501252891005</v>
      </c>
      <c r="AG98" s="21">
        <v>4.3433531394640807</v>
      </c>
      <c r="AH98" s="21">
        <v>0</v>
      </c>
      <c r="AI98" s="21">
        <v>0</v>
      </c>
      <c r="AJ98" s="21">
        <v>0.54693877551020409</v>
      </c>
      <c r="AK98" s="21">
        <v>0</v>
      </c>
      <c r="AL98" s="21">
        <v>0</v>
      </c>
      <c r="AM98" s="21">
        <v>7.3390954902085861</v>
      </c>
      <c r="AN98" s="21">
        <v>0</v>
      </c>
      <c r="AO98" s="21">
        <v>0</v>
      </c>
      <c r="AP98" s="21">
        <v>0</v>
      </c>
      <c r="AQ98" s="21">
        <v>1.043850703650826</v>
      </c>
      <c r="AR98" s="21">
        <v>0.70229194155304697</v>
      </c>
      <c r="AS98" s="21">
        <v>0</v>
      </c>
      <c r="AT98" s="21">
        <v>0</v>
      </c>
      <c r="AU98" s="21">
        <v>0</v>
      </c>
      <c r="AV98" s="21">
        <v>6.0919671382930165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9.6948222654017595</v>
      </c>
      <c r="BD98" s="21">
        <v>0</v>
      </c>
      <c r="BE98" s="21">
        <v>0</v>
      </c>
      <c r="BF98" s="21">
        <v>0</v>
      </c>
      <c r="BG98" s="21">
        <v>2.2108173076923077</v>
      </c>
      <c r="BH98" s="21">
        <v>0</v>
      </c>
      <c r="BI98" s="21">
        <v>0</v>
      </c>
      <c r="BJ98" s="21">
        <v>0</v>
      </c>
      <c r="BK98" s="21">
        <v>0</v>
      </c>
      <c r="BL98" s="21">
        <v>0.15944758317639673</v>
      </c>
      <c r="BM98" s="21">
        <v>8.9640716007765988</v>
      </c>
      <c r="BN98" s="21">
        <v>18.829553226997895</v>
      </c>
      <c r="BO98" s="21">
        <v>0</v>
      </c>
      <c r="BP98" s="21">
        <v>0.72673126012131861</v>
      </c>
      <c r="BQ98" s="21">
        <v>0</v>
      </c>
      <c r="BR98" s="21">
        <v>0</v>
      </c>
      <c r="BS98" s="21">
        <v>0</v>
      </c>
      <c r="BT98" s="21">
        <v>0.50552973232889886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11.211753278290432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0.59439682207819355</v>
      </c>
      <c r="CP98" s="21">
        <v>0</v>
      </c>
      <c r="CQ98" s="21">
        <v>0</v>
      </c>
      <c r="CR98" s="21">
        <v>0</v>
      </c>
      <c r="CS98" s="21">
        <v>1.2227054589082182</v>
      </c>
      <c r="CT98" s="21">
        <v>7.8760311782827133</v>
      </c>
      <c r="CU98" s="21">
        <v>0</v>
      </c>
      <c r="CV98" s="21">
        <v>4.142564522736583</v>
      </c>
      <c r="CW98" s="21">
        <v>0</v>
      </c>
      <c r="CX98" s="21">
        <v>0</v>
      </c>
      <c r="CY98" s="21">
        <v>0</v>
      </c>
      <c r="CZ98" s="21">
        <v>3.934196375224059</v>
      </c>
      <c r="DA98" s="21">
        <v>6.1989768581124176</v>
      </c>
      <c r="DB98" s="21">
        <v>0</v>
      </c>
      <c r="DC98" s="21">
        <v>0</v>
      </c>
      <c r="DD98" s="21">
        <v>1.0531872243752505</v>
      </c>
      <c r="DE98" s="21">
        <v>0</v>
      </c>
      <c r="DF98" s="21">
        <v>6.4019941750354112</v>
      </c>
      <c r="DG98" s="21">
        <v>0</v>
      </c>
      <c r="DH98" s="21">
        <v>0</v>
      </c>
      <c r="DI98" s="21">
        <v>0</v>
      </c>
      <c r="DJ98" s="21">
        <v>0.55619790266200586</v>
      </c>
      <c r="DK98" s="21">
        <v>0</v>
      </c>
      <c r="DL98" s="21">
        <v>0</v>
      </c>
      <c r="DM98" s="21">
        <v>0</v>
      </c>
      <c r="DN98" s="21">
        <v>0</v>
      </c>
      <c r="DO98" s="21">
        <v>0</v>
      </c>
      <c r="DP98" s="21">
        <v>1.266520169518129</v>
      </c>
      <c r="DQ98" s="21">
        <v>0</v>
      </c>
      <c r="DR98" s="21">
        <v>0</v>
      </c>
      <c r="DS98" s="21">
        <v>0</v>
      </c>
      <c r="DT98" s="21">
        <v>1.5990975747320926</v>
      </c>
      <c r="DU98" s="21">
        <v>2.9405366207396666</v>
      </c>
      <c r="DV98" s="21">
        <v>0</v>
      </c>
      <c r="DW98" s="21">
        <v>0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v>0</v>
      </c>
      <c r="ED98" s="21">
        <v>1.2449995024380536</v>
      </c>
      <c r="EE98" s="21">
        <v>0</v>
      </c>
      <c r="EF98" s="21">
        <v>0</v>
      </c>
      <c r="EG98" s="21">
        <v>0</v>
      </c>
      <c r="EH98" s="21">
        <v>0</v>
      </c>
      <c r="EI98" s="21"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v>5.1700264845579706</v>
      </c>
      <c r="EP98" s="21">
        <v>0</v>
      </c>
      <c r="EQ98" s="21">
        <v>0</v>
      </c>
      <c r="ER98" s="21">
        <v>0</v>
      </c>
      <c r="ES98" s="21">
        <v>0</v>
      </c>
      <c r="ET98" s="21">
        <v>0</v>
      </c>
      <c r="EU98" s="21">
        <v>0</v>
      </c>
      <c r="EV98" s="21">
        <v>0</v>
      </c>
      <c r="EW98" s="21">
        <v>95.78835999229139</v>
      </c>
      <c r="EX98" s="21">
        <v>0</v>
      </c>
      <c r="EY98" s="21">
        <v>0</v>
      </c>
      <c r="EZ98" s="21">
        <v>0</v>
      </c>
      <c r="FA98" s="21">
        <v>0</v>
      </c>
      <c r="FB98" s="21">
        <v>0</v>
      </c>
      <c r="FC98" s="21">
        <v>0</v>
      </c>
      <c r="FD98" s="21">
        <v>0</v>
      </c>
      <c r="FE98" s="21">
        <v>0</v>
      </c>
      <c r="FF98" s="21">
        <v>0</v>
      </c>
      <c r="FG98" s="21">
        <v>0.39061488673139161</v>
      </c>
      <c r="FH98" s="21">
        <v>0</v>
      </c>
      <c r="FI98" s="21">
        <v>0</v>
      </c>
      <c r="FJ98" s="21">
        <v>0</v>
      </c>
      <c r="FK98" s="21">
        <v>0</v>
      </c>
      <c r="FL98" s="21">
        <v>0</v>
      </c>
      <c r="FM98" s="21">
        <v>1.2257238307349665</v>
      </c>
      <c r="FN98" s="21">
        <v>0</v>
      </c>
      <c r="FO98" s="21">
        <v>0</v>
      </c>
      <c r="FP98" s="21">
        <v>0.22273337166954188</v>
      </c>
      <c r="FQ98" s="21">
        <v>0</v>
      </c>
      <c r="FR98" s="21">
        <v>0</v>
      </c>
      <c r="FS98" s="21">
        <v>1.5295138888888888</v>
      </c>
      <c r="FT98" s="21">
        <v>13.046069432621488</v>
      </c>
      <c r="FU98" s="21">
        <v>4.054932735426009</v>
      </c>
      <c r="FV98" s="21">
        <v>0</v>
      </c>
      <c r="FW98" s="21">
        <v>0</v>
      </c>
      <c r="FX98" s="21">
        <v>0</v>
      </c>
      <c r="FY98" s="21">
        <v>0</v>
      </c>
      <c r="FZ98" s="21">
        <v>0</v>
      </c>
      <c r="GA98" s="21">
        <v>4.2390131071703934</v>
      </c>
      <c r="GB98" s="21">
        <v>0</v>
      </c>
      <c r="GC98" s="21">
        <v>0.76702759343346139</v>
      </c>
      <c r="GD98" s="21">
        <v>2.1467336683417084</v>
      </c>
      <c r="GE98" s="21">
        <v>0.41055373927257865</v>
      </c>
      <c r="GF98" s="21">
        <v>0</v>
      </c>
      <c r="GG98" s="21">
        <v>2.364842903575298</v>
      </c>
      <c r="GH98" s="21">
        <v>0</v>
      </c>
      <c r="GI98" s="21">
        <v>0</v>
      </c>
      <c r="GJ98" s="21">
        <v>0</v>
      </c>
      <c r="GK98" s="21">
        <v>2.4036492407418524</v>
      </c>
      <c r="GL98" s="21">
        <v>0</v>
      </c>
      <c r="GM98" s="21">
        <v>0</v>
      </c>
      <c r="GN98" s="21">
        <v>0</v>
      </c>
      <c r="GO98" s="21">
        <v>0</v>
      </c>
      <c r="GP98" s="21">
        <v>0</v>
      </c>
      <c r="GQ98" s="21">
        <v>0</v>
      </c>
      <c r="GR98" s="21">
        <v>0</v>
      </c>
      <c r="GS98" s="21">
        <v>0</v>
      </c>
      <c r="GT98" s="21">
        <v>6.024193548387097</v>
      </c>
      <c r="GU98" s="21">
        <v>0</v>
      </c>
      <c r="GV98" s="21">
        <v>0</v>
      </c>
      <c r="GW98" s="21">
        <v>0</v>
      </c>
      <c r="GX98" s="21">
        <v>0</v>
      </c>
      <c r="GY98" s="21">
        <v>0.83747347397328675</v>
      </c>
      <c r="GZ98" s="21">
        <v>2.4224829425749466</v>
      </c>
      <c r="HA98" s="21">
        <v>0</v>
      </c>
      <c r="HB98" s="21">
        <v>0</v>
      </c>
      <c r="HC98" s="21">
        <v>2.4858287122612448</v>
      </c>
      <c r="HD98" s="21">
        <v>0</v>
      </c>
      <c r="HE98" s="21">
        <v>0</v>
      </c>
      <c r="HF98" s="21">
        <v>12.923679727427597</v>
      </c>
      <c r="HG98" s="21">
        <v>0</v>
      </c>
      <c r="HH98" s="21">
        <v>0</v>
      </c>
      <c r="HI98" s="21">
        <v>0</v>
      </c>
      <c r="HJ98" s="21">
        <v>7.1001990015012391</v>
      </c>
      <c r="HK98" s="21">
        <v>0</v>
      </c>
      <c r="HL98" s="21">
        <v>7.6267003438726757</v>
      </c>
      <c r="HM98" s="21">
        <v>0</v>
      </c>
      <c r="HN98" s="21">
        <v>0</v>
      </c>
      <c r="HO98" s="21">
        <v>0</v>
      </c>
      <c r="HP98" s="21">
        <v>0</v>
      </c>
      <c r="HQ98" s="21">
        <v>0</v>
      </c>
      <c r="HR98" s="21">
        <v>0</v>
      </c>
      <c r="HS98" s="21">
        <v>37.953424657534249</v>
      </c>
      <c r="HT98" s="21">
        <v>2.9817377629251034</v>
      </c>
      <c r="HU98" s="21">
        <v>0</v>
      </c>
      <c r="HV98" s="21">
        <v>0</v>
      </c>
      <c r="HW98" s="21">
        <v>4.2745708836617924</v>
      </c>
      <c r="HX98" s="21">
        <v>0</v>
      </c>
      <c r="HY98" s="21">
        <v>5.2944858957229286</v>
      </c>
      <c r="HZ98" s="21">
        <v>0</v>
      </c>
      <c r="IA98" s="21">
        <v>0</v>
      </c>
      <c r="IB98" s="21">
        <v>0</v>
      </c>
      <c r="IC98" s="21">
        <v>0</v>
      </c>
      <c r="ID98" s="21">
        <v>6.2321814254859609</v>
      </c>
      <c r="IE98" s="21">
        <v>0</v>
      </c>
      <c r="IF98" s="21">
        <v>0</v>
      </c>
      <c r="IG98" s="21">
        <v>0</v>
      </c>
      <c r="IH98" s="21">
        <v>0</v>
      </c>
      <c r="II98" s="21">
        <v>0</v>
      </c>
      <c r="IJ98" s="21">
        <v>0</v>
      </c>
      <c r="IK98" s="21">
        <v>1.1972508591065292</v>
      </c>
      <c r="IL98" s="21">
        <v>0</v>
      </c>
      <c r="IM98" s="21">
        <v>1.1315714691673771</v>
      </c>
      <c r="IN98" s="21">
        <v>1.0244270205066346</v>
      </c>
      <c r="IO98" s="21">
        <v>0</v>
      </c>
      <c r="IP98" s="21">
        <v>0</v>
      </c>
      <c r="IQ98" s="21">
        <v>6.7675319643549008</v>
      </c>
      <c r="IR98" s="21">
        <v>0</v>
      </c>
      <c r="IS98" s="21">
        <v>0</v>
      </c>
      <c r="IT98" s="21">
        <v>0</v>
      </c>
      <c r="IU98" s="21">
        <v>0</v>
      </c>
      <c r="IV98" s="21">
        <v>0</v>
      </c>
      <c r="IW98" s="21">
        <v>0</v>
      </c>
      <c r="IX98" s="21">
        <v>10.108963025597664</v>
      </c>
      <c r="IY98" s="21">
        <v>0</v>
      </c>
      <c r="IZ98" s="21">
        <v>0</v>
      </c>
      <c r="JA98" s="21">
        <v>0</v>
      </c>
      <c r="JB98" s="21">
        <v>0</v>
      </c>
      <c r="JC98" s="21">
        <v>0</v>
      </c>
      <c r="JD98" s="21">
        <v>0</v>
      </c>
      <c r="JE98" s="21">
        <v>0</v>
      </c>
      <c r="JF98" s="21">
        <v>6.9559816181644365</v>
      </c>
      <c r="JG98" s="21">
        <v>0</v>
      </c>
      <c r="JH98" s="21">
        <v>0</v>
      </c>
      <c r="JI98" s="21">
        <v>0</v>
      </c>
      <c r="JJ98" s="21">
        <v>0</v>
      </c>
      <c r="JK98" s="21">
        <v>3.2357454369245677</v>
      </c>
      <c r="JL98" s="21">
        <v>0</v>
      </c>
      <c r="JM98" s="21">
        <v>0</v>
      </c>
      <c r="JN98" s="21">
        <v>14.525945470536499</v>
      </c>
      <c r="JO98" s="21">
        <v>0</v>
      </c>
      <c r="JP98" s="21">
        <v>0</v>
      </c>
      <c r="JQ98" s="21">
        <v>0</v>
      </c>
      <c r="JR98" s="21">
        <v>6.145961541194696</v>
      </c>
      <c r="JS98" s="21">
        <v>11.263635055403656</v>
      </c>
      <c r="JT98" s="21">
        <v>0</v>
      </c>
      <c r="JU98" s="21">
        <v>0</v>
      </c>
      <c r="JV98" s="21">
        <v>0</v>
      </c>
      <c r="JW98" s="21">
        <v>0</v>
      </c>
      <c r="JX98" s="21">
        <v>3.3162743091095188</v>
      </c>
      <c r="JY98" s="21">
        <v>0</v>
      </c>
      <c r="JZ98" s="21">
        <v>0</v>
      </c>
      <c r="KA98" s="21">
        <v>3.1741845940319222</v>
      </c>
      <c r="KB98" s="21">
        <v>1.7867280398925969</v>
      </c>
      <c r="KC98" s="21">
        <v>0</v>
      </c>
      <c r="KD98" s="21">
        <v>0</v>
      </c>
      <c r="KE98" s="21">
        <v>0</v>
      </c>
      <c r="KF98" s="21">
        <v>0</v>
      </c>
      <c r="KG98" s="21">
        <v>0.19784499545631573</v>
      </c>
      <c r="KH98" s="21">
        <v>0</v>
      </c>
      <c r="KI98" s="21">
        <v>0</v>
      </c>
      <c r="KJ98" s="21">
        <v>1.4816091954022987</v>
      </c>
      <c r="KK98" s="21">
        <v>0</v>
      </c>
    </row>
    <row r="99" spans="1:297" ht="16.5">
      <c r="A99" s="664"/>
      <c r="B99" s="634" t="s">
        <v>676</v>
      </c>
      <c r="C99" s="156">
        <v>1.8020540140727099</v>
      </c>
      <c r="D99" s="415">
        <f t="shared" si="2"/>
        <v>0</v>
      </c>
      <c r="E99" s="415">
        <f t="shared" si="3"/>
        <v>61.816791604197903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1.9122334707460482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3.4278498519044822</v>
      </c>
      <c r="AG99" s="21">
        <v>1.6280957857913232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5.6031978907529076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5.1896133311761847</v>
      </c>
      <c r="BB99" s="21">
        <v>0</v>
      </c>
      <c r="BC99" s="21">
        <v>3.3907367191171054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1.8741012566405666</v>
      </c>
      <c r="BN99" s="21">
        <v>0</v>
      </c>
      <c r="BO99" s="21">
        <v>0</v>
      </c>
      <c r="BP99" s="21">
        <v>1.0562676694205801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44.722680913064593</v>
      </c>
      <c r="CF99" s="21">
        <v>0</v>
      </c>
      <c r="CG99" s="21">
        <v>0</v>
      </c>
      <c r="CH99" s="21">
        <v>0</v>
      </c>
      <c r="CI99" s="21">
        <v>0</v>
      </c>
      <c r="CJ99" s="21">
        <v>0</v>
      </c>
      <c r="CK99" s="21">
        <v>0</v>
      </c>
      <c r="CL99" s="21">
        <v>0</v>
      </c>
      <c r="CM99" s="21">
        <v>0</v>
      </c>
      <c r="CN99" s="21">
        <v>0</v>
      </c>
      <c r="CO99" s="21">
        <v>0</v>
      </c>
      <c r="CP99" s="21">
        <v>0</v>
      </c>
      <c r="CQ99" s="21">
        <v>0</v>
      </c>
      <c r="CR99" s="21">
        <v>0</v>
      </c>
      <c r="CS99" s="21">
        <v>0</v>
      </c>
      <c r="CT99" s="21">
        <v>4.592242644778465</v>
      </c>
      <c r="CU99" s="21">
        <v>0</v>
      </c>
      <c r="CV99" s="21">
        <v>0</v>
      </c>
      <c r="CW99" s="21">
        <v>0</v>
      </c>
      <c r="CX99" s="21">
        <v>0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1">
        <v>0</v>
      </c>
      <c r="DE99" s="21">
        <v>0</v>
      </c>
      <c r="DF99" s="21">
        <v>3.9490554326548151</v>
      </c>
      <c r="DG99" s="21">
        <v>61.816791604197903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1">
        <v>5.142775905123746</v>
      </c>
      <c r="DR99" s="21">
        <v>0</v>
      </c>
      <c r="DS99" s="21">
        <v>0</v>
      </c>
      <c r="DT99" s="21">
        <v>10.852453468697124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21">
        <v>0</v>
      </c>
      <c r="EC99" s="21">
        <v>0</v>
      </c>
      <c r="ED99" s="21">
        <v>0</v>
      </c>
      <c r="EE99" s="21">
        <v>0</v>
      </c>
      <c r="EF99" s="21">
        <v>0</v>
      </c>
      <c r="EG99" s="21">
        <v>0</v>
      </c>
      <c r="EH99" s="21">
        <v>0</v>
      </c>
      <c r="EI99" s="21">
        <v>0</v>
      </c>
      <c r="EJ99" s="21">
        <v>0</v>
      </c>
      <c r="EK99" s="21">
        <v>0</v>
      </c>
      <c r="EL99" s="21">
        <v>0</v>
      </c>
      <c r="EM99" s="21">
        <v>0</v>
      </c>
      <c r="EN99" s="21">
        <v>0</v>
      </c>
      <c r="EO99" s="21">
        <v>0</v>
      </c>
      <c r="EP99" s="21">
        <v>0</v>
      </c>
      <c r="EQ99" s="21">
        <v>0</v>
      </c>
      <c r="ER99" s="21">
        <v>0</v>
      </c>
      <c r="ES99" s="21">
        <v>0</v>
      </c>
      <c r="ET99" s="21">
        <v>0</v>
      </c>
      <c r="EU99" s="21">
        <v>0</v>
      </c>
      <c r="EV99" s="21">
        <v>0</v>
      </c>
      <c r="EW99" s="21">
        <v>0</v>
      </c>
      <c r="EX99" s="21">
        <v>0</v>
      </c>
      <c r="EY99" s="21">
        <v>0</v>
      </c>
      <c r="EZ99" s="21">
        <v>0</v>
      </c>
      <c r="FA99" s="21">
        <v>0</v>
      </c>
      <c r="FB99" s="21">
        <v>0</v>
      </c>
      <c r="FC99" s="21">
        <v>0</v>
      </c>
      <c r="FD99" s="21">
        <v>0</v>
      </c>
      <c r="FE99" s="21">
        <v>0</v>
      </c>
      <c r="FF99" s="21">
        <v>0</v>
      </c>
      <c r="FG99" s="21">
        <v>0</v>
      </c>
      <c r="FH99" s="21">
        <v>0</v>
      </c>
      <c r="FI99" s="21">
        <v>0</v>
      </c>
      <c r="FJ99" s="21">
        <v>0</v>
      </c>
      <c r="FK99" s="21">
        <v>0</v>
      </c>
      <c r="FL99" s="21">
        <v>0</v>
      </c>
      <c r="FM99" s="21">
        <v>0</v>
      </c>
      <c r="FN99" s="21">
        <v>0</v>
      </c>
      <c r="FO99" s="21">
        <v>0</v>
      </c>
      <c r="FP99" s="21">
        <v>0</v>
      </c>
      <c r="FQ99" s="21">
        <v>0</v>
      </c>
      <c r="FR99" s="21">
        <v>0</v>
      </c>
      <c r="FS99" s="21">
        <v>0</v>
      </c>
      <c r="FT99" s="21">
        <v>3.4578861171768014</v>
      </c>
      <c r="FU99" s="21">
        <v>0</v>
      </c>
      <c r="FV99" s="21">
        <v>0</v>
      </c>
      <c r="FW99" s="21">
        <v>0</v>
      </c>
      <c r="FX99" s="21">
        <v>0</v>
      </c>
      <c r="FY99" s="21">
        <v>0</v>
      </c>
      <c r="FZ99" s="21">
        <v>0</v>
      </c>
      <c r="GA99" s="21">
        <v>0</v>
      </c>
      <c r="GB99" s="21">
        <v>0</v>
      </c>
      <c r="GC99" s="21">
        <v>0</v>
      </c>
      <c r="GD99" s="21">
        <v>0</v>
      </c>
      <c r="GE99" s="21">
        <v>0</v>
      </c>
      <c r="GF99" s="21">
        <v>0</v>
      </c>
      <c r="GG99" s="21">
        <v>0</v>
      </c>
      <c r="GH99" s="21">
        <v>0</v>
      </c>
      <c r="GI99" s="21">
        <v>0</v>
      </c>
      <c r="GJ99" s="21">
        <v>0</v>
      </c>
      <c r="GK99" s="21">
        <v>2.2380289298361444</v>
      </c>
      <c r="GL99" s="21">
        <v>0</v>
      </c>
      <c r="GM99" s="21">
        <v>0</v>
      </c>
      <c r="GN99" s="21">
        <v>0</v>
      </c>
      <c r="GO99" s="21">
        <v>0</v>
      </c>
      <c r="GP99" s="21">
        <v>0</v>
      </c>
      <c r="GQ99" s="21">
        <v>0</v>
      </c>
      <c r="GR99" s="21">
        <v>0</v>
      </c>
      <c r="GS99" s="21">
        <v>0</v>
      </c>
      <c r="GT99" s="21">
        <v>0</v>
      </c>
      <c r="GU99" s="21">
        <v>0</v>
      </c>
      <c r="GV99" s="21">
        <v>0</v>
      </c>
      <c r="GW99" s="21">
        <v>0</v>
      </c>
      <c r="GX99" s="21">
        <v>0</v>
      </c>
      <c r="GY99" s="21">
        <v>0</v>
      </c>
      <c r="GZ99" s="21">
        <v>0</v>
      </c>
      <c r="HA99" s="21">
        <v>0</v>
      </c>
      <c r="HB99" s="21">
        <v>0</v>
      </c>
      <c r="HC99" s="21">
        <v>0</v>
      </c>
      <c r="HD99" s="21">
        <v>0</v>
      </c>
      <c r="HE99" s="21">
        <v>0</v>
      </c>
      <c r="HF99" s="21">
        <v>0</v>
      </c>
      <c r="HG99" s="21">
        <v>0</v>
      </c>
      <c r="HH99" s="21">
        <v>0</v>
      </c>
      <c r="HI99" s="21">
        <v>0</v>
      </c>
      <c r="HJ99" s="21">
        <v>0</v>
      </c>
      <c r="HK99" s="21">
        <v>0</v>
      </c>
      <c r="HL99" s="21">
        <v>3.4350445817230151</v>
      </c>
      <c r="HM99" s="21">
        <v>0</v>
      </c>
      <c r="HN99" s="21">
        <v>0</v>
      </c>
      <c r="HO99" s="21">
        <v>0</v>
      </c>
      <c r="HP99" s="21">
        <v>0</v>
      </c>
      <c r="HQ99" s="21">
        <v>0</v>
      </c>
      <c r="HR99" s="21">
        <v>0</v>
      </c>
      <c r="HS99" s="21">
        <v>0</v>
      </c>
      <c r="HT99" s="21">
        <v>0</v>
      </c>
      <c r="HU99" s="21">
        <v>0</v>
      </c>
      <c r="HV99" s="21">
        <v>0</v>
      </c>
      <c r="HW99" s="21">
        <v>11.00909090909091</v>
      </c>
      <c r="HX99" s="21">
        <v>0</v>
      </c>
      <c r="HY99" s="21">
        <v>0.84775787782798639</v>
      </c>
      <c r="HZ99" s="21">
        <v>0</v>
      </c>
      <c r="IA99" s="21">
        <v>0</v>
      </c>
      <c r="IB99" s="21">
        <v>0</v>
      </c>
      <c r="IC99" s="21">
        <v>0</v>
      </c>
      <c r="ID99" s="21">
        <v>0</v>
      </c>
      <c r="IE99" s="21">
        <v>0</v>
      </c>
      <c r="IF99" s="21">
        <v>0</v>
      </c>
      <c r="IG99" s="21">
        <v>0</v>
      </c>
      <c r="IH99" s="21">
        <v>0</v>
      </c>
      <c r="II99" s="21">
        <v>0</v>
      </c>
      <c r="IJ99" s="21">
        <v>0</v>
      </c>
      <c r="IK99" s="21">
        <v>20.241433480608737</v>
      </c>
      <c r="IL99" s="21">
        <v>0</v>
      </c>
      <c r="IM99" s="21">
        <v>0</v>
      </c>
      <c r="IN99" s="21">
        <v>0</v>
      </c>
      <c r="IO99" s="21">
        <v>0</v>
      </c>
      <c r="IP99" s="21">
        <v>0</v>
      </c>
      <c r="IQ99" s="21">
        <v>0</v>
      </c>
      <c r="IR99" s="21">
        <v>0</v>
      </c>
      <c r="IS99" s="21">
        <v>0</v>
      </c>
      <c r="IT99" s="21">
        <v>0</v>
      </c>
      <c r="IU99" s="21">
        <v>0</v>
      </c>
      <c r="IV99" s="21">
        <v>0</v>
      </c>
      <c r="IW99" s="21">
        <v>0</v>
      </c>
      <c r="IX99" s="21">
        <v>4.4354254746713817</v>
      </c>
      <c r="IY99" s="21">
        <v>0</v>
      </c>
      <c r="IZ99" s="21">
        <v>0</v>
      </c>
      <c r="JA99" s="21">
        <v>0</v>
      </c>
      <c r="JB99" s="21">
        <v>0</v>
      </c>
      <c r="JC99" s="21">
        <v>0</v>
      </c>
      <c r="JD99" s="21">
        <v>0</v>
      </c>
      <c r="JE99" s="21">
        <v>0</v>
      </c>
      <c r="JF99" s="21">
        <v>4.9643767014601625</v>
      </c>
      <c r="JG99" s="21">
        <v>0</v>
      </c>
      <c r="JH99" s="21">
        <v>0</v>
      </c>
      <c r="JI99" s="21">
        <v>0</v>
      </c>
      <c r="JJ99" s="21">
        <v>0</v>
      </c>
      <c r="JK99" s="21">
        <v>0</v>
      </c>
      <c r="JL99" s="21">
        <v>0</v>
      </c>
      <c r="JM99" s="21">
        <v>0</v>
      </c>
      <c r="JN99" s="21">
        <v>0</v>
      </c>
      <c r="JO99" s="21">
        <v>0</v>
      </c>
      <c r="JP99" s="21">
        <v>0</v>
      </c>
      <c r="JQ99" s="21">
        <v>0</v>
      </c>
      <c r="JR99" s="21">
        <v>0</v>
      </c>
      <c r="JS99" s="21">
        <v>0</v>
      </c>
      <c r="JT99" s="21">
        <v>0</v>
      </c>
      <c r="JU99" s="21">
        <v>0</v>
      </c>
      <c r="JV99" s="21">
        <v>0</v>
      </c>
      <c r="JW99" s="21">
        <v>0</v>
      </c>
      <c r="JX99" s="21">
        <v>0</v>
      </c>
      <c r="JY99" s="21">
        <v>0</v>
      </c>
      <c r="JZ99" s="21">
        <v>0</v>
      </c>
      <c r="KA99" s="21">
        <v>0</v>
      </c>
      <c r="KB99" s="21">
        <v>0</v>
      </c>
      <c r="KC99" s="21">
        <v>0</v>
      </c>
      <c r="KD99" s="21">
        <v>0</v>
      </c>
      <c r="KE99" s="21">
        <v>19.91867954911433</v>
      </c>
      <c r="KF99" s="21">
        <v>0</v>
      </c>
      <c r="KG99" s="21">
        <v>0</v>
      </c>
      <c r="KH99" s="21">
        <v>1.489289105150724</v>
      </c>
      <c r="KI99" s="21">
        <v>0</v>
      </c>
      <c r="KJ99" s="21">
        <v>0</v>
      </c>
      <c r="KK99" s="21">
        <v>0</v>
      </c>
    </row>
    <row r="100" spans="1:297" ht="16.5">
      <c r="A100" s="664"/>
      <c r="B100" s="634" t="s">
        <v>677</v>
      </c>
      <c r="C100" s="156">
        <v>0.71343761646308312</v>
      </c>
      <c r="D100" s="415">
        <f t="shared" si="2"/>
        <v>0</v>
      </c>
      <c r="E100" s="415">
        <f t="shared" si="3"/>
        <v>21.323884197828708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14.977876836717847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21">
        <v>0</v>
      </c>
      <c r="CM100" s="21">
        <v>0</v>
      </c>
      <c r="CN100" s="21">
        <v>0</v>
      </c>
      <c r="CO100" s="21">
        <v>0</v>
      </c>
      <c r="CP100" s="21">
        <v>0</v>
      </c>
      <c r="CQ100" s="21">
        <v>0</v>
      </c>
      <c r="CR100" s="21">
        <v>0</v>
      </c>
      <c r="CS100" s="21">
        <v>0</v>
      </c>
      <c r="CT100" s="21">
        <v>0</v>
      </c>
      <c r="CU100" s="21">
        <v>0</v>
      </c>
      <c r="CV100" s="21">
        <v>0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6.2867601419636179</v>
      </c>
      <c r="DG100" s="21">
        <v>0</v>
      </c>
      <c r="DH100" s="21">
        <v>0</v>
      </c>
      <c r="DI100" s="21">
        <v>0</v>
      </c>
      <c r="DJ100" s="21">
        <v>0</v>
      </c>
      <c r="DK100" s="21">
        <v>0</v>
      </c>
      <c r="DL100" s="21">
        <v>0</v>
      </c>
      <c r="DM100" s="21">
        <v>0</v>
      </c>
      <c r="DN100" s="21">
        <v>0</v>
      </c>
      <c r="DO100" s="21">
        <v>0</v>
      </c>
      <c r="DP100" s="21">
        <v>0</v>
      </c>
      <c r="DQ100" s="21">
        <v>0</v>
      </c>
      <c r="DR100" s="21">
        <v>0</v>
      </c>
      <c r="DS100" s="21">
        <v>0</v>
      </c>
      <c r="DT100" s="21">
        <v>0</v>
      </c>
      <c r="DU100" s="21">
        <v>0</v>
      </c>
      <c r="DV100" s="21">
        <v>0</v>
      </c>
      <c r="DW100" s="21">
        <v>0</v>
      </c>
      <c r="DX100" s="21">
        <v>0</v>
      </c>
      <c r="DY100" s="21">
        <v>0</v>
      </c>
      <c r="DZ100" s="21">
        <v>0</v>
      </c>
      <c r="EA100" s="21">
        <v>0</v>
      </c>
      <c r="EB100" s="21">
        <v>0</v>
      </c>
      <c r="EC100" s="21">
        <v>0</v>
      </c>
      <c r="ED100" s="21">
        <v>0</v>
      </c>
      <c r="EE100" s="21">
        <v>0</v>
      </c>
      <c r="EF100" s="21">
        <v>0</v>
      </c>
      <c r="EG100" s="21">
        <v>0</v>
      </c>
      <c r="EH100" s="21">
        <v>0</v>
      </c>
      <c r="EI100" s="21">
        <v>0</v>
      </c>
      <c r="EJ100" s="21">
        <v>0</v>
      </c>
      <c r="EK100" s="21">
        <v>0</v>
      </c>
      <c r="EL100" s="21">
        <v>0</v>
      </c>
      <c r="EM100" s="21">
        <v>0</v>
      </c>
      <c r="EN100" s="21">
        <v>0</v>
      </c>
      <c r="EO100" s="21">
        <v>0</v>
      </c>
      <c r="EP100" s="21">
        <v>0</v>
      </c>
      <c r="EQ100" s="21">
        <v>0</v>
      </c>
      <c r="ER100" s="21">
        <v>0</v>
      </c>
      <c r="ES100" s="21">
        <v>0</v>
      </c>
      <c r="ET100" s="21">
        <v>0</v>
      </c>
      <c r="EU100" s="21">
        <v>0</v>
      </c>
      <c r="EV100" s="21">
        <v>0</v>
      </c>
      <c r="EW100" s="21">
        <v>0</v>
      </c>
      <c r="EX100" s="21">
        <v>0</v>
      </c>
      <c r="EY100" s="21">
        <v>0</v>
      </c>
      <c r="EZ100" s="21">
        <v>0</v>
      </c>
      <c r="FA100" s="21">
        <v>0</v>
      </c>
      <c r="FB100" s="21">
        <v>0</v>
      </c>
      <c r="FC100" s="21">
        <v>0</v>
      </c>
      <c r="FD100" s="21">
        <v>0</v>
      </c>
      <c r="FE100" s="21">
        <v>0</v>
      </c>
      <c r="FF100" s="21">
        <v>0</v>
      </c>
      <c r="FG100" s="21">
        <v>0</v>
      </c>
      <c r="FH100" s="21">
        <v>0</v>
      </c>
      <c r="FI100" s="21">
        <v>0</v>
      </c>
      <c r="FJ100" s="21">
        <v>0</v>
      </c>
      <c r="FK100" s="21">
        <v>0</v>
      </c>
      <c r="FL100" s="21">
        <v>0</v>
      </c>
      <c r="FM100" s="21">
        <v>0</v>
      </c>
      <c r="FN100" s="21">
        <v>0</v>
      </c>
      <c r="FO100" s="21">
        <v>0</v>
      </c>
      <c r="FP100" s="21">
        <v>0</v>
      </c>
      <c r="FQ100" s="21">
        <v>0</v>
      </c>
      <c r="FR100" s="21">
        <v>0</v>
      </c>
      <c r="FS100" s="21">
        <v>0</v>
      </c>
      <c r="FT100" s="21">
        <v>7.4755496132351311</v>
      </c>
      <c r="FU100" s="21">
        <v>0</v>
      </c>
      <c r="FV100" s="21">
        <v>0</v>
      </c>
      <c r="FW100" s="21">
        <v>0</v>
      </c>
      <c r="FX100" s="21">
        <v>0</v>
      </c>
      <c r="FY100" s="21">
        <v>0</v>
      </c>
      <c r="FZ100" s="21">
        <v>0</v>
      </c>
      <c r="GA100" s="21">
        <v>0</v>
      </c>
      <c r="GB100" s="21">
        <v>0</v>
      </c>
      <c r="GC100" s="21">
        <v>0</v>
      </c>
      <c r="GD100" s="21">
        <v>0</v>
      </c>
      <c r="GE100" s="21">
        <v>0</v>
      </c>
      <c r="GF100" s="21">
        <v>0</v>
      </c>
      <c r="GG100" s="21">
        <v>0</v>
      </c>
      <c r="GH100" s="21">
        <v>0</v>
      </c>
      <c r="GI100" s="21">
        <v>0</v>
      </c>
      <c r="GJ100" s="21">
        <v>0</v>
      </c>
      <c r="GK100" s="21">
        <v>0</v>
      </c>
      <c r="GL100" s="21">
        <v>0</v>
      </c>
      <c r="GM100" s="21">
        <v>0</v>
      </c>
      <c r="GN100" s="21">
        <v>0</v>
      </c>
      <c r="GO100" s="21">
        <v>0</v>
      </c>
      <c r="GP100" s="21">
        <v>0</v>
      </c>
      <c r="GQ100" s="21">
        <v>0</v>
      </c>
      <c r="GR100" s="21">
        <v>0</v>
      </c>
      <c r="GS100" s="21">
        <v>0</v>
      </c>
      <c r="GT100" s="21">
        <v>0</v>
      </c>
      <c r="GU100" s="21">
        <v>0</v>
      </c>
      <c r="GV100" s="21">
        <v>0</v>
      </c>
      <c r="GW100" s="21">
        <v>0</v>
      </c>
      <c r="GX100" s="21">
        <v>0</v>
      </c>
      <c r="GY100" s="21">
        <v>0</v>
      </c>
      <c r="GZ100" s="21">
        <v>0</v>
      </c>
      <c r="HA100" s="21">
        <v>0</v>
      </c>
      <c r="HB100" s="21">
        <v>0</v>
      </c>
      <c r="HC100" s="21">
        <v>0</v>
      </c>
      <c r="HD100" s="21">
        <v>0</v>
      </c>
      <c r="HE100" s="21">
        <v>0</v>
      </c>
      <c r="HF100" s="21">
        <v>0</v>
      </c>
      <c r="HG100" s="21">
        <v>0</v>
      </c>
      <c r="HH100" s="21">
        <v>0</v>
      </c>
      <c r="HI100" s="21">
        <v>0</v>
      </c>
      <c r="HJ100" s="21">
        <v>0</v>
      </c>
      <c r="HK100" s="21">
        <v>0</v>
      </c>
      <c r="HL100" s="21">
        <v>3.1878366452633822</v>
      </c>
      <c r="HM100" s="21">
        <v>0</v>
      </c>
      <c r="HN100" s="21">
        <v>0</v>
      </c>
      <c r="HO100" s="21">
        <v>0</v>
      </c>
      <c r="HP100" s="21">
        <v>0</v>
      </c>
      <c r="HQ100" s="21">
        <v>0</v>
      </c>
      <c r="HR100" s="21">
        <v>0</v>
      </c>
      <c r="HS100" s="21">
        <v>0</v>
      </c>
      <c r="HT100" s="21">
        <v>0</v>
      </c>
      <c r="HU100" s="21">
        <v>0</v>
      </c>
      <c r="HV100" s="21">
        <v>0</v>
      </c>
      <c r="HW100" s="21">
        <v>1.9978703115066752</v>
      </c>
      <c r="HX100" s="21">
        <v>0</v>
      </c>
      <c r="HY100" s="21">
        <v>0</v>
      </c>
      <c r="HZ100" s="21">
        <v>0</v>
      </c>
      <c r="IA100" s="21">
        <v>0</v>
      </c>
      <c r="IB100" s="21">
        <v>0</v>
      </c>
      <c r="IC100" s="21">
        <v>0</v>
      </c>
      <c r="ID100" s="21">
        <v>0</v>
      </c>
      <c r="IE100" s="21">
        <v>0</v>
      </c>
      <c r="IF100" s="21">
        <v>0</v>
      </c>
      <c r="IG100" s="21">
        <v>0</v>
      </c>
      <c r="IH100" s="21">
        <v>0</v>
      </c>
      <c r="II100" s="21">
        <v>0</v>
      </c>
      <c r="IJ100" s="21">
        <v>0</v>
      </c>
      <c r="IK100" s="21">
        <v>0</v>
      </c>
      <c r="IL100" s="21">
        <v>0</v>
      </c>
      <c r="IM100" s="21">
        <v>0</v>
      </c>
      <c r="IN100" s="21">
        <v>21.323884197828708</v>
      </c>
      <c r="IO100" s="21">
        <v>0</v>
      </c>
      <c r="IP100" s="21">
        <v>0</v>
      </c>
      <c r="IQ100" s="21">
        <v>0</v>
      </c>
      <c r="IR100" s="21">
        <v>0</v>
      </c>
      <c r="IS100" s="21">
        <v>0</v>
      </c>
      <c r="IT100" s="21">
        <v>0</v>
      </c>
      <c r="IU100" s="21">
        <v>0</v>
      </c>
      <c r="IV100" s="21">
        <v>0</v>
      </c>
      <c r="IW100" s="21">
        <v>0</v>
      </c>
      <c r="IX100" s="21">
        <v>0</v>
      </c>
      <c r="IY100" s="21">
        <v>0</v>
      </c>
      <c r="IZ100" s="21">
        <v>0</v>
      </c>
      <c r="JA100" s="21">
        <v>0</v>
      </c>
      <c r="JB100" s="21">
        <v>0</v>
      </c>
      <c r="JC100" s="21">
        <v>0</v>
      </c>
      <c r="JD100" s="21">
        <v>0</v>
      </c>
      <c r="JE100" s="21">
        <v>0</v>
      </c>
      <c r="JF100" s="21">
        <v>0</v>
      </c>
      <c r="JG100" s="21">
        <v>0</v>
      </c>
      <c r="JH100" s="21">
        <v>0</v>
      </c>
      <c r="JI100" s="21">
        <v>0</v>
      </c>
      <c r="JJ100" s="21">
        <v>0</v>
      </c>
      <c r="JK100" s="21">
        <v>0</v>
      </c>
      <c r="JL100" s="21">
        <v>0</v>
      </c>
      <c r="JM100" s="21">
        <v>0</v>
      </c>
      <c r="JN100" s="21">
        <v>0</v>
      </c>
      <c r="JO100" s="21">
        <v>0</v>
      </c>
      <c r="JP100" s="21">
        <v>0</v>
      </c>
      <c r="JQ100" s="21">
        <v>0</v>
      </c>
      <c r="JR100" s="21">
        <v>0</v>
      </c>
      <c r="JS100" s="21">
        <v>0</v>
      </c>
      <c r="JT100" s="21">
        <v>0</v>
      </c>
      <c r="JU100" s="21">
        <v>0</v>
      </c>
      <c r="JV100" s="21">
        <v>0</v>
      </c>
      <c r="JW100" s="21">
        <v>0</v>
      </c>
      <c r="JX100" s="21">
        <v>0</v>
      </c>
      <c r="JY100" s="21">
        <v>0</v>
      </c>
      <c r="JZ100" s="21">
        <v>0</v>
      </c>
      <c r="KA100" s="21">
        <v>0</v>
      </c>
      <c r="KB100" s="21">
        <v>0</v>
      </c>
      <c r="KC100" s="21">
        <v>0</v>
      </c>
      <c r="KD100" s="21">
        <v>0</v>
      </c>
      <c r="KE100" s="21">
        <v>0</v>
      </c>
      <c r="KF100" s="21">
        <v>0</v>
      </c>
      <c r="KG100" s="21">
        <v>0</v>
      </c>
      <c r="KH100" s="21">
        <v>0</v>
      </c>
      <c r="KI100" s="21">
        <v>0</v>
      </c>
      <c r="KJ100" s="21">
        <v>0</v>
      </c>
      <c r="KK100" s="21">
        <v>0</v>
      </c>
    </row>
    <row r="101" spans="1:297" ht="30.75">
      <c r="A101" s="664"/>
      <c r="B101" s="634" t="s">
        <v>678</v>
      </c>
      <c r="C101" s="156">
        <v>0.23192265486501476</v>
      </c>
      <c r="D101" s="415">
        <f t="shared" si="2"/>
        <v>0</v>
      </c>
      <c r="E101" s="415">
        <f t="shared" si="3"/>
        <v>8.2644628099173545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0.81014299023777692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0.76021391249937864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21">
        <v>0</v>
      </c>
      <c r="CM101" s="21">
        <v>0</v>
      </c>
      <c r="CN101" s="21">
        <v>0</v>
      </c>
      <c r="CO101" s="21">
        <v>0</v>
      </c>
      <c r="CP101" s="21">
        <v>0</v>
      </c>
      <c r="CQ101" s="21">
        <v>0</v>
      </c>
      <c r="CR101" s="21">
        <v>0</v>
      </c>
      <c r="CS101" s="21">
        <v>0</v>
      </c>
      <c r="CT101" s="21">
        <v>0</v>
      </c>
      <c r="CU101" s="21">
        <v>0</v>
      </c>
      <c r="CV101" s="21">
        <v>0</v>
      </c>
      <c r="CW101" s="21">
        <v>0</v>
      </c>
      <c r="CX101" s="21">
        <v>0</v>
      </c>
      <c r="CY101" s="21">
        <v>0</v>
      </c>
      <c r="CZ101" s="21">
        <v>0</v>
      </c>
      <c r="DA101" s="21">
        <v>0</v>
      </c>
      <c r="DB101" s="21">
        <v>0</v>
      </c>
      <c r="DC101" s="21">
        <v>0</v>
      </c>
      <c r="DD101" s="21">
        <v>0</v>
      </c>
      <c r="DE101" s="21">
        <v>0</v>
      </c>
      <c r="DF101" s="21">
        <v>0</v>
      </c>
      <c r="DG101" s="21">
        <v>0</v>
      </c>
      <c r="DH101" s="21">
        <v>0</v>
      </c>
      <c r="DI101" s="21">
        <v>0</v>
      </c>
      <c r="DJ101" s="21">
        <v>0</v>
      </c>
      <c r="DK101" s="21">
        <v>0</v>
      </c>
      <c r="DL101" s="21">
        <v>0</v>
      </c>
      <c r="DM101" s="21">
        <v>0</v>
      </c>
      <c r="DN101" s="21">
        <v>0</v>
      </c>
      <c r="DO101" s="21">
        <v>0</v>
      </c>
      <c r="DP101" s="21">
        <v>0</v>
      </c>
      <c r="DQ101" s="21">
        <v>0</v>
      </c>
      <c r="DR101" s="21">
        <v>0</v>
      </c>
      <c r="DS101" s="21">
        <v>0</v>
      </c>
      <c r="DT101" s="21">
        <v>0</v>
      </c>
      <c r="DU101" s="21">
        <v>0</v>
      </c>
      <c r="DV101" s="21">
        <v>0</v>
      </c>
      <c r="DW101" s="21"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v>0</v>
      </c>
      <c r="ED101" s="21">
        <v>0</v>
      </c>
      <c r="EE101" s="21">
        <v>0</v>
      </c>
      <c r="EF101" s="21">
        <v>0</v>
      </c>
      <c r="EG101" s="21">
        <v>0</v>
      </c>
      <c r="EH101" s="21">
        <v>0</v>
      </c>
      <c r="EI101" s="21"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v>0</v>
      </c>
      <c r="EP101" s="21">
        <v>0</v>
      </c>
      <c r="EQ101" s="21">
        <v>0</v>
      </c>
      <c r="ER101" s="21">
        <v>0</v>
      </c>
      <c r="ES101" s="21">
        <v>0</v>
      </c>
      <c r="ET101" s="21">
        <v>0</v>
      </c>
      <c r="EU101" s="21">
        <v>0</v>
      </c>
      <c r="EV101" s="21">
        <v>0</v>
      </c>
      <c r="EW101" s="21">
        <v>0</v>
      </c>
      <c r="EX101" s="21">
        <v>0</v>
      </c>
      <c r="EY101" s="21">
        <v>0</v>
      </c>
      <c r="EZ101" s="21">
        <v>0</v>
      </c>
      <c r="FA101" s="21">
        <v>0</v>
      </c>
      <c r="FB101" s="21">
        <v>0</v>
      </c>
      <c r="FC101" s="21">
        <v>0</v>
      </c>
      <c r="FD101" s="21">
        <v>0</v>
      </c>
      <c r="FE101" s="21">
        <v>0</v>
      </c>
      <c r="FF101" s="21">
        <v>0</v>
      </c>
      <c r="FG101" s="21">
        <v>0</v>
      </c>
      <c r="FH101" s="21">
        <v>0</v>
      </c>
      <c r="FI101" s="21">
        <v>0</v>
      </c>
      <c r="FJ101" s="21">
        <v>0</v>
      </c>
      <c r="FK101" s="21">
        <v>0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0</v>
      </c>
      <c r="FS101" s="21">
        <v>0</v>
      </c>
      <c r="FT101" s="21">
        <v>1.202857248602835</v>
      </c>
      <c r="FU101" s="21">
        <v>0</v>
      </c>
      <c r="FV101" s="21">
        <v>0</v>
      </c>
      <c r="FW101" s="21">
        <v>0</v>
      </c>
      <c r="FX101" s="21">
        <v>0</v>
      </c>
      <c r="FY101" s="21">
        <v>0</v>
      </c>
      <c r="FZ101" s="21">
        <v>0</v>
      </c>
      <c r="GA101" s="21">
        <v>0</v>
      </c>
      <c r="GB101" s="21">
        <v>0</v>
      </c>
      <c r="GC101" s="21">
        <v>0</v>
      </c>
      <c r="GD101" s="21">
        <v>0</v>
      </c>
      <c r="GE101" s="21">
        <v>0</v>
      </c>
      <c r="GF101" s="21">
        <v>0</v>
      </c>
      <c r="GG101" s="21">
        <v>0</v>
      </c>
      <c r="GH101" s="21">
        <v>0</v>
      </c>
      <c r="GI101" s="21">
        <v>0</v>
      </c>
      <c r="GJ101" s="21">
        <v>0</v>
      </c>
      <c r="GK101" s="21">
        <v>0</v>
      </c>
      <c r="GL101" s="21">
        <v>0</v>
      </c>
      <c r="GM101" s="21">
        <v>0</v>
      </c>
      <c r="GN101" s="21">
        <v>0</v>
      </c>
      <c r="GO101" s="21">
        <v>0</v>
      </c>
      <c r="GP101" s="21">
        <v>0</v>
      </c>
      <c r="GQ101" s="21">
        <v>0</v>
      </c>
      <c r="GR101" s="21">
        <v>0</v>
      </c>
      <c r="GS101" s="21">
        <v>0</v>
      </c>
      <c r="GT101" s="21">
        <v>0</v>
      </c>
      <c r="GU101" s="21">
        <v>0</v>
      </c>
      <c r="GV101" s="21">
        <v>0</v>
      </c>
      <c r="GW101" s="21">
        <v>0</v>
      </c>
      <c r="GX101" s="21">
        <v>0</v>
      </c>
      <c r="GY101" s="21">
        <v>0</v>
      </c>
      <c r="GZ101" s="21">
        <v>0</v>
      </c>
      <c r="HA101" s="21">
        <v>0</v>
      </c>
      <c r="HB101" s="21">
        <v>0</v>
      </c>
      <c r="HC101" s="21">
        <v>0</v>
      </c>
      <c r="HD101" s="21">
        <v>0</v>
      </c>
      <c r="HE101" s="21">
        <v>0</v>
      </c>
      <c r="HF101" s="21">
        <v>0</v>
      </c>
      <c r="HG101" s="21">
        <v>0</v>
      </c>
      <c r="HH101" s="21">
        <v>0</v>
      </c>
      <c r="HI101" s="21">
        <v>0</v>
      </c>
      <c r="HJ101" s="21">
        <v>0</v>
      </c>
      <c r="HK101" s="21">
        <v>0</v>
      </c>
      <c r="HL101" s="21">
        <v>0</v>
      </c>
      <c r="HM101" s="21">
        <v>0</v>
      </c>
      <c r="HN101" s="21">
        <v>0</v>
      </c>
      <c r="HO101" s="21">
        <v>0</v>
      </c>
      <c r="HP101" s="21">
        <v>0</v>
      </c>
      <c r="HQ101" s="21">
        <v>0</v>
      </c>
      <c r="HR101" s="21">
        <v>0</v>
      </c>
      <c r="HS101" s="21">
        <v>0</v>
      </c>
      <c r="HT101" s="21">
        <v>0</v>
      </c>
      <c r="HU101" s="21">
        <v>0</v>
      </c>
      <c r="HV101" s="21">
        <v>0</v>
      </c>
      <c r="HW101" s="21">
        <v>8.2644628099173545</v>
      </c>
      <c r="HX101" s="21">
        <v>0</v>
      </c>
      <c r="HY101" s="21">
        <v>0</v>
      </c>
      <c r="HZ101" s="21">
        <v>0</v>
      </c>
      <c r="IA101" s="21">
        <v>0</v>
      </c>
      <c r="IB101" s="21">
        <v>0</v>
      </c>
      <c r="IC101" s="21">
        <v>0</v>
      </c>
      <c r="ID101" s="21">
        <v>0</v>
      </c>
      <c r="IE101" s="21">
        <v>0</v>
      </c>
      <c r="IF101" s="21">
        <v>0</v>
      </c>
      <c r="IG101" s="21">
        <v>0</v>
      </c>
      <c r="IH101" s="21">
        <v>0</v>
      </c>
      <c r="II101" s="21">
        <v>0</v>
      </c>
      <c r="IJ101" s="21">
        <v>0</v>
      </c>
      <c r="IK101" s="21">
        <v>0</v>
      </c>
      <c r="IL101" s="21">
        <v>0</v>
      </c>
      <c r="IM101" s="21">
        <v>0</v>
      </c>
      <c r="IN101" s="21">
        <v>0</v>
      </c>
      <c r="IO101" s="21">
        <v>0</v>
      </c>
      <c r="IP101" s="21">
        <v>0</v>
      </c>
      <c r="IQ101" s="21">
        <v>0</v>
      </c>
      <c r="IR101" s="21">
        <v>0</v>
      </c>
      <c r="IS101" s="21">
        <v>0</v>
      </c>
      <c r="IT101" s="21">
        <v>0</v>
      </c>
      <c r="IU101" s="21">
        <v>0</v>
      </c>
      <c r="IV101" s="21">
        <v>0</v>
      </c>
      <c r="IW101" s="21">
        <v>0</v>
      </c>
      <c r="IX101" s="21">
        <v>0</v>
      </c>
      <c r="IY101" s="21">
        <v>0</v>
      </c>
      <c r="IZ101" s="21">
        <v>0</v>
      </c>
      <c r="JA101" s="21">
        <v>0</v>
      </c>
      <c r="JB101" s="21">
        <v>0</v>
      </c>
      <c r="JC101" s="21">
        <v>0</v>
      </c>
      <c r="JD101" s="21">
        <v>0</v>
      </c>
      <c r="JE101" s="21">
        <v>0</v>
      </c>
      <c r="JF101" s="21">
        <v>0</v>
      </c>
      <c r="JG101" s="21">
        <v>0</v>
      </c>
      <c r="JH101" s="21">
        <v>0</v>
      </c>
      <c r="JI101" s="21">
        <v>0</v>
      </c>
      <c r="JJ101" s="21">
        <v>0</v>
      </c>
      <c r="JK101" s="21">
        <v>0</v>
      </c>
      <c r="JL101" s="21">
        <v>0</v>
      </c>
      <c r="JM101" s="21">
        <v>0</v>
      </c>
      <c r="JN101" s="21">
        <v>0</v>
      </c>
      <c r="JO101" s="21">
        <v>0</v>
      </c>
      <c r="JP101" s="21">
        <v>0</v>
      </c>
      <c r="JQ101" s="21">
        <v>0</v>
      </c>
      <c r="JR101" s="21">
        <v>0</v>
      </c>
      <c r="JS101" s="21">
        <v>0</v>
      </c>
      <c r="JT101" s="21">
        <v>0</v>
      </c>
      <c r="JU101" s="21">
        <v>0</v>
      </c>
      <c r="JV101" s="21">
        <v>0</v>
      </c>
      <c r="JW101" s="21">
        <v>0</v>
      </c>
      <c r="JX101" s="21">
        <v>0</v>
      </c>
      <c r="JY101" s="21">
        <v>0</v>
      </c>
      <c r="JZ101" s="21">
        <v>0</v>
      </c>
      <c r="KA101" s="21">
        <v>0</v>
      </c>
      <c r="KB101" s="21">
        <v>0</v>
      </c>
      <c r="KC101" s="21">
        <v>0</v>
      </c>
      <c r="KD101" s="21">
        <v>0</v>
      </c>
      <c r="KE101" s="21">
        <v>0</v>
      </c>
      <c r="KF101" s="21">
        <v>0</v>
      </c>
      <c r="KG101" s="21">
        <v>0</v>
      </c>
      <c r="KH101" s="21">
        <v>0</v>
      </c>
      <c r="KI101" s="21">
        <v>0</v>
      </c>
      <c r="KJ101" s="21">
        <v>0</v>
      </c>
      <c r="KK101" s="21">
        <v>0</v>
      </c>
    </row>
    <row r="102" spans="1:297" ht="16.5">
      <c r="A102" s="664"/>
      <c r="B102" s="634" t="s">
        <v>679</v>
      </c>
      <c r="C102" s="156">
        <v>1.8864410344678097E-2</v>
      </c>
      <c r="D102" s="415">
        <f t="shared" si="2"/>
        <v>0</v>
      </c>
      <c r="E102" s="415">
        <f t="shared" si="3"/>
        <v>2.037791481981114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21">
        <v>0</v>
      </c>
      <c r="CM102" s="21">
        <v>0</v>
      </c>
      <c r="CN102" s="21">
        <v>0</v>
      </c>
      <c r="CO102" s="21">
        <v>0</v>
      </c>
      <c r="CP102" s="21">
        <v>0</v>
      </c>
      <c r="CQ102" s="21">
        <v>0</v>
      </c>
      <c r="CR102" s="21">
        <v>0</v>
      </c>
      <c r="CS102" s="21">
        <v>0</v>
      </c>
      <c r="CT102" s="21">
        <v>0</v>
      </c>
      <c r="CU102" s="21">
        <v>0</v>
      </c>
      <c r="CV102" s="21">
        <v>0</v>
      </c>
      <c r="CW102" s="21">
        <v>0</v>
      </c>
      <c r="CX102" s="21">
        <v>0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1">
        <v>0</v>
      </c>
      <c r="DN102" s="21">
        <v>0</v>
      </c>
      <c r="DO102" s="21">
        <v>0</v>
      </c>
      <c r="DP102" s="21">
        <v>0</v>
      </c>
      <c r="DQ102" s="21">
        <v>0</v>
      </c>
      <c r="DR102" s="21">
        <v>0</v>
      </c>
      <c r="DS102" s="21">
        <v>0</v>
      </c>
      <c r="DT102" s="21">
        <v>0</v>
      </c>
      <c r="DU102" s="21">
        <v>0</v>
      </c>
      <c r="DV102" s="21">
        <v>0</v>
      </c>
      <c r="DW102" s="21">
        <v>0</v>
      </c>
      <c r="DX102" s="21">
        <v>0</v>
      </c>
      <c r="DY102" s="21">
        <v>0</v>
      </c>
      <c r="DZ102" s="21">
        <v>0</v>
      </c>
      <c r="EA102" s="21">
        <v>0</v>
      </c>
      <c r="EB102" s="21">
        <v>0</v>
      </c>
      <c r="EC102" s="21">
        <v>0</v>
      </c>
      <c r="ED102" s="21">
        <v>0</v>
      </c>
      <c r="EE102" s="21">
        <v>0</v>
      </c>
      <c r="EF102" s="21">
        <v>0</v>
      </c>
      <c r="EG102" s="21">
        <v>0</v>
      </c>
      <c r="EH102" s="21">
        <v>0</v>
      </c>
      <c r="EI102" s="21">
        <v>0</v>
      </c>
      <c r="EJ102" s="21">
        <v>0</v>
      </c>
      <c r="EK102" s="21">
        <v>0</v>
      </c>
      <c r="EL102" s="21">
        <v>0</v>
      </c>
      <c r="EM102" s="21">
        <v>0</v>
      </c>
      <c r="EN102" s="21">
        <v>0</v>
      </c>
      <c r="EO102" s="21">
        <v>0</v>
      </c>
      <c r="EP102" s="21">
        <v>0</v>
      </c>
      <c r="EQ102" s="21">
        <v>0</v>
      </c>
      <c r="ER102" s="21">
        <v>0</v>
      </c>
      <c r="ES102" s="21">
        <v>0</v>
      </c>
      <c r="ET102" s="21">
        <v>0</v>
      </c>
      <c r="EU102" s="21">
        <v>0</v>
      </c>
      <c r="EV102" s="21">
        <v>0</v>
      </c>
      <c r="EW102" s="21">
        <v>2.037791481981114</v>
      </c>
      <c r="EX102" s="21">
        <v>0</v>
      </c>
      <c r="EY102" s="21">
        <v>0</v>
      </c>
      <c r="EZ102" s="21">
        <v>0</v>
      </c>
      <c r="FA102" s="21">
        <v>0</v>
      </c>
      <c r="FB102" s="21">
        <v>0</v>
      </c>
      <c r="FC102" s="21">
        <v>0</v>
      </c>
      <c r="FD102" s="21">
        <v>0</v>
      </c>
      <c r="FE102" s="21">
        <v>0</v>
      </c>
      <c r="FF102" s="21">
        <v>0</v>
      </c>
      <c r="FG102" s="21">
        <v>0</v>
      </c>
      <c r="FH102" s="21">
        <v>0</v>
      </c>
      <c r="FI102" s="21">
        <v>0</v>
      </c>
      <c r="FJ102" s="21">
        <v>0</v>
      </c>
      <c r="FK102" s="21">
        <v>0</v>
      </c>
      <c r="FL102" s="21">
        <v>0</v>
      </c>
      <c r="FM102" s="21">
        <v>0</v>
      </c>
      <c r="FN102" s="21">
        <v>0</v>
      </c>
      <c r="FO102" s="21">
        <v>0</v>
      </c>
      <c r="FP102" s="21">
        <v>0</v>
      </c>
      <c r="FQ102" s="21">
        <v>0</v>
      </c>
      <c r="FR102" s="21">
        <v>0</v>
      </c>
      <c r="FS102" s="21">
        <v>0</v>
      </c>
      <c r="FT102" s="21">
        <v>0</v>
      </c>
      <c r="FU102" s="21">
        <v>0</v>
      </c>
      <c r="FV102" s="21">
        <v>0</v>
      </c>
      <c r="FW102" s="21">
        <v>0</v>
      </c>
      <c r="FX102" s="21">
        <v>0</v>
      </c>
      <c r="FY102" s="21">
        <v>0</v>
      </c>
      <c r="FZ102" s="21">
        <v>0</v>
      </c>
      <c r="GA102" s="21">
        <v>0</v>
      </c>
      <c r="GB102" s="21">
        <v>0</v>
      </c>
      <c r="GC102" s="21">
        <v>0</v>
      </c>
      <c r="GD102" s="21">
        <v>0</v>
      </c>
      <c r="GE102" s="21">
        <v>0</v>
      </c>
      <c r="GF102" s="21">
        <v>0</v>
      </c>
      <c r="GG102" s="21">
        <v>0</v>
      </c>
      <c r="GH102" s="21">
        <v>0</v>
      </c>
      <c r="GI102" s="21">
        <v>0</v>
      </c>
      <c r="GJ102" s="21">
        <v>0</v>
      </c>
      <c r="GK102" s="21">
        <v>0</v>
      </c>
      <c r="GL102" s="21">
        <v>0</v>
      </c>
      <c r="GM102" s="21">
        <v>0</v>
      </c>
      <c r="GN102" s="21">
        <v>0</v>
      </c>
      <c r="GO102" s="21">
        <v>0</v>
      </c>
      <c r="GP102" s="21">
        <v>0</v>
      </c>
      <c r="GQ102" s="21">
        <v>0</v>
      </c>
      <c r="GR102" s="21">
        <v>0</v>
      </c>
      <c r="GS102" s="21">
        <v>0</v>
      </c>
      <c r="GT102" s="21">
        <v>0</v>
      </c>
      <c r="GU102" s="21">
        <v>0</v>
      </c>
      <c r="GV102" s="21">
        <v>0</v>
      </c>
      <c r="GW102" s="21">
        <v>0</v>
      </c>
      <c r="GX102" s="21">
        <v>0</v>
      </c>
      <c r="GY102" s="21">
        <v>0</v>
      </c>
      <c r="GZ102" s="21">
        <v>0</v>
      </c>
      <c r="HA102" s="21">
        <v>0</v>
      </c>
      <c r="HB102" s="21">
        <v>0</v>
      </c>
      <c r="HC102" s="21">
        <v>0</v>
      </c>
      <c r="HD102" s="21">
        <v>0</v>
      </c>
      <c r="HE102" s="21">
        <v>0</v>
      </c>
      <c r="HF102" s="21">
        <v>0</v>
      </c>
      <c r="HG102" s="21">
        <v>0</v>
      </c>
      <c r="HH102" s="21">
        <v>0</v>
      </c>
      <c r="HI102" s="21">
        <v>0</v>
      </c>
      <c r="HJ102" s="21">
        <v>0</v>
      </c>
      <c r="HK102" s="21">
        <v>0</v>
      </c>
      <c r="HL102" s="21">
        <v>0</v>
      </c>
      <c r="HM102" s="21">
        <v>0</v>
      </c>
      <c r="HN102" s="21">
        <v>0</v>
      </c>
      <c r="HO102" s="21">
        <v>0</v>
      </c>
      <c r="HP102" s="21">
        <v>0</v>
      </c>
      <c r="HQ102" s="21">
        <v>0</v>
      </c>
      <c r="HR102" s="21">
        <v>0</v>
      </c>
      <c r="HS102" s="21">
        <v>0</v>
      </c>
      <c r="HT102" s="21">
        <v>0</v>
      </c>
      <c r="HU102" s="21">
        <v>0</v>
      </c>
      <c r="HV102" s="21">
        <v>0</v>
      </c>
      <c r="HW102" s="21">
        <v>0</v>
      </c>
      <c r="HX102" s="21">
        <v>0</v>
      </c>
      <c r="HY102" s="21">
        <v>0</v>
      </c>
      <c r="HZ102" s="21">
        <v>0</v>
      </c>
      <c r="IA102" s="21">
        <v>0</v>
      </c>
      <c r="IB102" s="21">
        <v>0</v>
      </c>
      <c r="IC102" s="21">
        <v>0</v>
      </c>
      <c r="ID102" s="21">
        <v>0</v>
      </c>
      <c r="IE102" s="21">
        <v>0</v>
      </c>
      <c r="IF102" s="21">
        <v>0</v>
      </c>
      <c r="IG102" s="21">
        <v>0</v>
      </c>
      <c r="IH102" s="21">
        <v>0</v>
      </c>
      <c r="II102" s="21">
        <v>0</v>
      </c>
      <c r="IJ102" s="21">
        <v>0</v>
      </c>
      <c r="IK102" s="21">
        <v>0</v>
      </c>
      <c r="IL102" s="21">
        <v>0</v>
      </c>
      <c r="IM102" s="21">
        <v>0</v>
      </c>
      <c r="IN102" s="21">
        <v>0</v>
      </c>
      <c r="IO102" s="21">
        <v>0</v>
      </c>
      <c r="IP102" s="21">
        <v>0</v>
      </c>
      <c r="IQ102" s="21">
        <v>0</v>
      </c>
      <c r="IR102" s="21">
        <v>0</v>
      </c>
      <c r="IS102" s="21">
        <v>0</v>
      </c>
      <c r="IT102" s="21">
        <v>0</v>
      </c>
      <c r="IU102" s="21">
        <v>0</v>
      </c>
      <c r="IV102" s="21">
        <v>0</v>
      </c>
      <c r="IW102" s="21">
        <v>0</v>
      </c>
      <c r="IX102" s="21">
        <v>0</v>
      </c>
      <c r="IY102" s="21">
        <v>0</v>
      </c>
      <c r="IZ102" s="21">
        <v>0</v>
      </c>
      <c r="JA102" s="21">
        <v>0</v>
      </c>
      <c r="JB102" s="21">
        <v>0</v>
      </c>
      <c r="JC102" s="21">
        <v>0</v>
      </c>
      <c r="JD102" s="21">
        <v>0</v>
      </c>
      <c r="JE102" s="21">
        <v>0</v>
      </c>
      <c r="JF102" s="21">
        <v>0</v>
      </c>
      <c r="JG102" s="21">
        <v>0</v>
      </c>
      <c r="JH102" s="21">
        <v>0</v>
      </c>
      <c r="JI102" s="21">
        <v>0</v>
      </c>
      <c r="JJ102" s="21">
        <v>0</v>
      </c>
      <c r="JK102" s="21">
        <v>0</v>
      </c>
      <c r="JL102" s="21">
        <v>0</v>
      </c>
      <c r="JM102" s="21">
        <v>0</v>
      </c>
      <c r="JN102" s="21">
        <v>0</v>
      </c>
      <c r="JO102" s="21">
        <v>0</v>
      </c>
      <c r="JP102" s="21">
        <v>0</v>
      </c>
      <c r="JQ102" s="21">
        <v>0</v>
      </c>
      <c r="JR102" s="21">
        <v>0</v>
      </c>
      <c r="JS102" s="21">
        <v>0</v>
      </c>
      <c r="JT102" s="21">
        <v>0</v>
      </c>
      <c r="JU102" s="21">
        <v>0</v>
      </c>
      <c r="JV102" s="21">
        <v>0</v>
      </c>
      <c r="JW102" s="21">
        <v>0</v>
      </c>
      <c r="JX102" s="21">
        <v>0</v>
      </c>
      <c r="JY102" s="21">
        <v>0</v>
      </c>
      <c r="JZ102" s="21">
        <v>0</v>
      </c>
      <c r="KA102" s="21">
        <v>0</v>
      </c>
      <c r="KB102" s="21">
        <v>0</v>
      </c>
      <c r="KC102" s="21">
        <v>0</v>
      </c>
      <c r="KD102" s="21">
        <v>0</v>
      </c>
      <c r="KE102" s="21">
        <v>0</v>
      </c>
      <c r="KF102" s="21">
        <v>0</v>
      </c>
      <c r="KG102" s="21">
        <v>0</v>
      </c>
      <c r="KH102" s="21">
        <v>0</v>
      </c>
      <c r="KI102" s="21">
        <v>0</v>
      </c>
      <c r="KJ102" s="21">
        <v>0</v>
      </c>
      <c r="KK102" s="21">
        <v>0</v>
      </c>
    </row>
    <row r="103" spans="1:297" ht="16.5">
      <c r="A103" s="629"/>
      <c r="B103" s="629"/>
      <c r="C103" s="156"/>
      <c r="D103" s="415">
        <f t="shared" si="2"/>
        <v>0</v>
      </c>
      <c r="E103" s="415">
        <f t="shared" si="3"/>
        <v>0</v>
      </c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</row>
    <row r="104" spans="1:297" ht="18.75">
      <c r="A104" s="665" t="s">
        <v>648</v>
      </c>
      <c r="B104" s="634" t="s">
        <v>648</v>
      </c>
      <c r="C104" s="156">
        <v>12.376554439293978</v>
      </c>
      <c r="D104" s="415">
        <f t="shared" si="2"/>
        <v>0</v>
      </c>
      <c r="E104" s="415">
        <f t="shared" si="3"/>
        <v>183.54299025836511</v>
      </c>
      <c r="F104" s="21">
        <v>36.817470808548137</v>
      </c>
      <c r="G104" s="21">
        <v>0</v>
      </c>
      <c r="H104" s="21">
        <v>45.676252319109459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0.95819350576915285</v>
      </c>
      <c r="P104" s="21">
        <v>0</v>
      </c>
      <c r="Q104" s="21">
        <v>0</v>
      </c>
      <c r="R104" s="21">
        <v>0</v>
      </c>
      <c r="S104" s="21">
        <v>12.901747784925355</v>
      </c>
      <c r="T104" s="21">
        <v>117.40542205791743</v>
      </c>
      <c r="U104" s="21">
        <v>108.32663000785546</v>
      </c>
      <c r="V104" s="21">
        <v>0</v>
      </c>
      <c r="W104" s="21">
        <v>0</v>
      </c>
      <c r="X104" s="21">
        <v>21.102842939257417</v>
      </c>
      <c r="Y104" s="21">
        <v>56.1672211133289</v>
      </c>
      <c r="Z104" s="21">
        <v>13.536484030122047</v>
      </c>
      <c r="AA104" s="21">
        <v>0</v>
      </c>
      <c r="AB104" s="21">
        <v>0</v>
      </c>
      <c r="AC104" s="21">
        <v>0</v>
      </c>
      <c r="AD104" s="21">
        <v>14.699152006075181</v>
      </c>
      <c r="AE104" s="21">
        <v>0</v>
      </c>
      <c r="AF104" s="21">
        <v>7.9948071541976962</v>
      </c>
      <c r="AG104" s="21">
        <v>7.6627359523060941</v>
      </c>
      <c r="AH104" s="21">
        <v>0</v>
      </c>
      <c r="AI104" s="21">
        <v>0</v>
      </c>
      <c r="AJ104" s="21">
        <v>58.979591836734691</v>
      </c>
      <c r="AK104" s="21">
        <v>15.354345749761222</v>
      </c>
      <c r="AL104" s="21">
        <v>35.219780219780219</v>
      </c>
      <c r="AM104" s="21">
        <v>11.42831324020327</v>
      </c>
      <c r="AN104" s="21">
        <v>0</v>
      </c>
      <c r="AO104" s="21">
        <v>0</v>
      </c>
      <c r="AP104" s="21">
        <v>0</v>
      </c>
      <c r="AQ104" s="21">
        <v>32.113196002447481</v>
      </c>
      <c r="AR104" s="21">
        <v>18.667106484875141</v>
      </c>
      <c r="AS104" s="21">
        <v>19.159350101546632</v>
      </c>
      <c r="AT104" s="21">
        <v>28.379698135543059</v>
      </c>
      <c r="AU104" s="21">
        <v>42.716630461018589</v>
      </c>
      <c r="AV104" s="21">
        <v>39.910314924691924</v>
      </c>
      <c r="AW104" s="21">
        <v>34.894241417497234</v>
      </c>
      <c r="AX104" s="21">
        <v>20.054794520547944</v>
      </c>
      <c r="AY104" s="21">
        <v>0</v>
      </c>
      <c r="AZ104" s="21">
        <v>0</v>
      </c>
      <c r="BA104" s="21">
        <v>14.627608801164859</v>
      </c>
      <c r="BB104" s="21">
        <v>0</v>
      </c>
      <c r="BC104" s="21">
        <v>21.327656494075512</v>
      </c>
      <c r="BD104" s="21">
        <v>15.336633663366337</v>
      </c>
      <c r="BE104" s="21">
        <v>0</v>
      </c>
      <c r="BF104" s="21">
        <v>83.932666504025377</v>
      </c>
      <c r="BG104" s="21">
        <v>37.067548076923075</v>
      </c>
      <c r="BH104" s="21">
        <v>0</v>
      </c>
      <c r="BI104" s="21">
        <v>0</v>
      </c>
      <c r="BJ104" s="21">
        <v>11.586612062147271</v>
      </c>
      <c r="BK104" s="21">
        <v>0</v>
      </c>
      <c r="BL104" s="21">
        <v>16.006382088302992</v>
      </c>
      <c r="BM104" s="21">
        <v>13.631179193957884</v>
      </c>
      <c r="BN104" s="21">
        <v>15.710869743645866</v>
      </c>
      <c r="BO104" s="21">
        <v>0</v>
      </c>
      <c r="BP104" s="21">
        <v>15.886668679493866</v>
      </c>
      <c r="BQ104" s="21">
        <v>27.068780050525628</v>
      </c>
      <c r="BR104" s="21">
        <v>0</v>
      </c>
      <c r="BS104" s="21">
        <v>0</v>
      </c>
      <c r="BT104" s="21">
        <v>0</v>
      </c>
      <c r="BU104" s="21">
        <v>0</v>
      </c>
      <c r="BV104" s="21">
        <v>42.160524316109424</v>
      </c>
      <c r="BW104" s="21">
        <v>0</v>
      </c>
      <c r="BX104" s="21">
        <v>24.509715639810427</v>
      </c>
      <c r="BY104" s="21">
        <v>46.879093198992443</v>
      </c>
      <c r="BZ104" s="21">
        <v>0</v>
      </c>
      <c r="CA104" s="21">
        <v>59.531829170024174</v>
      </c>
      <c r="CB104" s="21">
        <v>30.335436970762103</v>
      </c>
      <c r="CC104" s="21">
        <v>0</v>
      </c>
      <c r="CD104" s="21">
        <v>23.766995025846093</v>
      </c>
      <c r="CE104" s="21">
        <v>0</v>
      </c>
      <c r="CF104" s="21">
        <v>0</v>
      </c>
      <c r="CG104" s="21">
        <v>58.597618802185345</v>
      </c>
      <c r="CH104" s="21">
        <v>0</v>
      </c>
      <c r="CI104" s="21">
        <v>18.365111665055704</v>
      </c>
      <c r="CJ104" s="21">
        <v>11.823431528041393</v>
      </c>
      <c r="CK104" s="21">
        <v>38.137379491673968</v>
      </c>
      <c r="CL104" s="21">
        <v>0</v>
      </c>
      <c r="CM104" s="21">
        <v>58.667560321715818</v>
      </c>
      <c r="CN104" s="21">
        <v>14.269388735438934</v>
      </c>
      <c r="CO104" s="21">
        <v>22.891281622412713</v>
      </c>
      <c r="CP104" s="21">
        <v>88.96182536200088</v>
      </c>
      <c r="CQ104" s="21">
        <v>32.742317106336685</v>
      </c>
      <c r="CR104" s="21">
        <v>0</v>
      </c>
      <c r="CS104" s="21">
        <v>15.316586682663468</v>
      </c>
      <c r="CT104" s="21">
        <v>15.404221886823661</v>
      </c>
      <c r="CU104" s="21">
        <v>34.643591672937042</v>
      </c>
      <c r="CV104" s="21">
        <v>0</v>
      </c>
      <c r="CW104" s="21">
        <v>0</v>
      </c>
      <c r="CX104" s="21">
        <v>0</v>
      </c>
      <c r="CY104" s="21">
        <v>0</v>
      </c>
      <c r="CZ104" s="21">
        <v>14.970643298147779</v>
      </c>
      <c r="DA104" s="21">
        <v>12.996759625443319</v>
      </c>
      <c r="DB104" s="21">
        <v>27.586668844959974</v>
      </c>
      <c r="DC104" s="21">
        <v>38.181330810469881</v>
      </c>
      <c r="DD104" s="21">
        <v>0</v>
      </c>
      <c r="DE104" s="21">
        <v>0</v>
      </c>
      <c r="DF104" s="21">
        <v>13.190138939729124</v>
      </c>
      <c r="DG104" s="21">
        <v>0</v>
      </c>
      <c r="DH104" s="21">
        <v>0</v>
      </c>
      <c r="DI104" s="21">
        <v>0</v>
      </c>
      <c r="DJ104" s="21">
        <v>0</v>
      </c>
      <c r="DK104" s="21">
        <v>0</v>
      </c>
      <c r="DL104" s="21">
        <v>0</v>
      </c>
      <c r="DM104" s="21">
        <v>0</v>
      </c>
      <c r="DN104" s="21">
        <v>0</v>
      </c>
      <c r="DO104" s="21">
        <v>43.473252804141502</v>
      </c>
      <c r="DP104" s="21">
        <v>23.813843980536806</v>
      </c>
      <c r="DQ104" s="21">
        <v>17.913604259211947</v>
      </c>
      <c r="DR104" s="21">
        <v>0</v>
      </c>
      <c r="DS104" s="21">
        <v>67.760702913079371</v>
      </c>
      <c r="DT104" s="21">
        <v>36.235307388606884</v>
      </c>
      <c r="DU104" s="21">
        <v>0</v>
      </c>
      <c r="DV104" s="21">
        <v>0</v>
      </c>
      <c r="DW104" s="21">
        <v>0</v>
      </c>
      <c r="DX104" s="21">
        <v>26.463358996293127</v>
      </c>
      <c r="DY104" s="21">
        <v>15.056044072465303</v>
      </c>
      <c r="DZ104" s="21">
        <v>0</v>
      </c>
      <c r="EA104" s="21">
        <v>0</v>
      </c>
      <c r="EB104" s="21">
        <v>0</v>
      </c>
      <c r="EC104" s="21">
        <v>0</v>
      </c>
      <c r="ED104" s="21">
        <v>23.361329485520947</v>
      </c>
      <c r="EE104" s="21">
        <v>18.509484176908934</v>
      </c>
      <c r="EF104" s="21">
        <v>14.999116781157998</v>
      </c>
      <c r="EG104" s="21">
        <v>0</v>
      </c>
      <c r="EH104" s="21">
        <v>16.063550179797318</v>
      </c>
      <c r="EI104" s="21">
        <v>15.800444038135041</v>
      </c>
      <c r="EJ104" s="21">
        <v>28.913322185061315</v>
      </c>
      <c r="EK104" s="21">
        <v>0</v>
      </c>
      <c r="EL104" s="21">
        <v>0</v>
      </c>
      <c r="EM104" s="21">
        <v>0</v>
      </c>
      <c r="EN104" s="21">
        <v>0</v>
      </c>
      <c r="EO104" s="21">
        <v>15.631251778405236</v>
      </c>
      <c r="EP104" s="21">
        <v>24.006255044390638</v>
      </c>
      <c r="EQ104" s="21">
        <v>35.134626038781164</v>
      </c>
      <c r="ER104" s="21">
        <v>0</v>
      </c>
      <c r="ES104" s="21">
        <v>0</v>
      </c>
      <c r="ET104" s="21">
        <v>0</v>
      </c>
      <c r="EU104" s="21">
        <v>74.245523415977956</v>
      </c>
      <c r="EV104" s="21">
        <v>0</v>
      </c>
      <c r="EW104" s="21">
        <v>16.03272306802852</v>
      </c>
      <c r="EX104" s="21">
        <v>28.305292033375242</v>
      </c>
      <c r="EY104" s="21">
        <v>0</v>
      </c>
      <c r="EZ104" s="21">
        <v>25.322524859489839</v>
      </c>
      <c r="FA104" s="21">
        <v>22.457949133650825</v>
      </c>
      <c r="FB104" s="21">
        <v>0</v>
      </c>
      <c r="FC104" s="21">
        <v>0</v>
      </c>
      <c r="FD104" s="21">
        <v>0</v>
      </c>
      <c r="FE104" s="21">
        <v>16.409095251743576</v>
      </c>
      <c r="FF104" s="21">
        <v>34.505597279297149</v>
      </c>
      <c r="FG104" s="21">
        <v>19.656418554476808</v>
      </c>
      <c r="FH104" s="21">
        <v>15.893785086194049</v>
      </c>
      <c r="FI104" s="21">
        <v>0</v>
      </c>
      <c r="FJ104" s="21">
        <v>0</v>
      </c>
      <c r="FK104" s="21">
        <v>54.443774878372402</v>
      </c>
      <c r="FL104" s="21">
        <v>0</v>
      </c>
      <c r="FM104" s="21">
        <v>19.613363028953231</v>
      </c>
      <c r="FN104" s="21">
        <v>0</v>
      </c>
      <c r="FO104" s="21">
        <v>34.185158048984718</v>
      </c>
      <c r="FP104" s="21">
        <v>0</v>
      </c>
      <c r="FQ104" s="21">
        <v>0</v>
      </c>
      <c r="FR104" s="21">
        <v>37.745067087608525</v>
      </c>
      <c r="FS104" s="21">
        <v>0</v>
      </c>
      <c r="FT104" s="21">
        <v>9.7528452200303484</v>
      </c>
      <c r="FU104" s="21">
        <v>0</v>
      </c>
      <c r="FV104" s="21">
        <v>24.455663488102665</v>
      </c>
      <c r="FW104" s="21">
        <v>0</v>
      </c>
      <c r="FX104" s="21">
        <v>42.88418604651163</v>
      </c>
      <c r="FY104" s="21">
        <v>0</v>
      </c>
      <c r="FZ104" s="21">
        <v>0</v>
      </c>
      <c r="GA104" s="21">
        <v>0</v>
      </c>
      <c r="GB104" s="21">
        <v>0</v>
      </c>
      <c r="GC104" s="21">
        <v>35.782628943998134</v>
      </c>
      <c r="GD104" s="21">
        <v>43.480904522613066</v>
      </c>
      <c r="GE104" s="21">
        <v>28.087351859419698</v>
      </c>
      <c r="GF104" s="21">
        <v>24.829057544984856</v>
      </c>
      <c r="GG104" s="21">
        <v>68.132177681473451</v>
      </c>
      <c r="GH104" s="21">
        <v>0</v>
      </c>
      <c r="GI104" s="21">
        <v>0</v>
      </c>
      <c r="GJ104" s="21">
        <v>0</v>
      </c>
      <c r="GK104" s="21">
        <v>9.0437548766580633</v>
      </c>
      <c r="GL104" s="21">
        <v>0</v>
      </c>
      <c r="GM104" s="21">
        <v>52.388116747741485</v>
      </c>
      <c r="GN104" s="21">
        <v>39.755613362541077</v>
      </c>
      <c r="GO104" s="21">
        <v>0</v>
      </c>
      <c r="GP104" s="21">
        <v>0</v>
      </c>
      <c r="GQ104" s="21">
        <v>58.700213219616202</v>
      </c>
      <c r="GR104" s="21">
        <v>49.876249405045215</v>
      </c>
      <c r="GS104" s="21">
        <v>0</v>
      </c>
      <c r="GT104" s="21">
        <v>0</v>
      </c>
      <c r="GU104" s="21">
        <v>0</v>
      </c>
      <c r="GV104" s="21">
        <v>0</v>
      </c>
      <c r="GW104" s="21">
        <v>0</v>
      </c>
      <c r="GX104" s="21">
        <v>0</v>
      </c>
      <c r="GY104" s="21">
        <v>32.720384471351892</v>
      </c>
      <c r="GZ104" s="21">
        <v>13.195624021493321</v>
      </c>
      <c r="HA104" s="21">
        <v>15.774426201688515</v>
      </c>
      <c r="HB104" s="21">
        <v>17.436125573082602</v>
      </c>
      <c r="HC104" s="21">
        <v>0</v>
      </c>
      <c r="HD104" s="21">
        <v>47.746218487394955</v>
      </c>
      <c r="HE104" s="21">
        <v>13.16962636009033</v>
      </c>
      <c r="HF104" s="21">
        <v>0</v>
      </c>
      <c r="HG104" s="21">
        <v>0</v>
      </c>
      <c r="HH104" s="21">
        <v>0</v>
      </c>
      <c r="HI104" s="21">
        <v>0</v>
      </c>
      <c r="HJ104" s="21">
        <v>13.66826100617952</v>
      </c>
      <c r="HK104" s="21">
        <v>0</v>
      </c>
      <c r="HL104" s="21">
        <v>0</v>
      </c>
      <c r="HM104" s="21">
        <v>23.026832875554618</v>
      </c>
      <c r="HN104" s="21">
        <v>21.861846991829662</v>
      </c>
      <c r="HO104" s="21">
        <v>0</v>
      </c>
      <c r="HP104" s="21">
        <v>0</v>
      </c>
      <c r="HQ104" s="21">
        <v>23.559550229323865</v>
      </c>
      <c r="HR104" s="21">
        <v>41.32829081056672</v>
      </c>
      <c r="HS104" s="21">
        <v>35.37199391171994</v>
      </c>
      <c r="HT104" s="21">
        <v>12.946491055632004</v>
      </c>
      <c r="HU104" s="21">
        <v>0</v>
      </c>
      <c r="HV104" s="21">
        <v>57.323400250941027</v>
      </c>
      <c r="HW104" s="21">
        <v>0</v>
      </c>
      <c r="HX104" s="21">
        <v>0</v>
      </c>
      <c r="HY104" s="21">
        <v>17.535527165182927</v>
      </c>
      <c r="HZ104" s="21">
        <v>0</v>
      </c>
      <c r="IA104" s="21">
        <v>0</v>
      </c>
      <c r="IB104" s="21">
        <v>40.808909242298085</v>
      </c>
      <c r="IC104" s="21">
        <v>15.578212421834595</v>
      </c>
      <c r="ID104" s="21">
        <v>0</v>
      </c>
      <c r="IE104" s="21">
        <v>19.22811705949356</v>
      </c>
      <c r="IF104" s="21">
        <v>0</v>
      </c>
      <c r="IG104" s="21">
        <v>0</v>
      </c>
      <c r="IH104" s="21">
        <v>0</v>
      </c>
      <c r="II104" s="21">
        <v>20.201328745995966</v>
      </c>
      <c r="IJ104" s="21">
        <v>32.134453781512605</v>
      </c>
      <c r="IK104" s="21">
        <v>68.457731958762892</v>
      </c>
      <c r="IL104" s="21">
        <v>183.54299025836511</v>
      </c>
      <c r="IM104" s="21">
        <v>38.495311167945438</v>
      </c>
      <c r="IN104" s="21">
        <v>89.679885404101327</v>
      </c>
      <c r="IO104" s="21">
        <v>0</v>
      </c>
      <c r="IP104" s="21">
        <v>20.453804347826086</v>
      </c>
      <c r="IQ104" s="21">
        <v>40.211158465710966</v>
      </c>
      <c r="IR104" s="21">
        <v>34.403042959427211</v>
      </c>
      <c r="IS104" s="21">
        <v>0</v>
      </c>
      <c r="IT104" s="21">
        <v>0</v>
      </c>
      <c r="IU104" s="21">
        <v>43.313371616078754</v>
      </c>
      <c r="IV104" s="21">
        <v>0</v>
      </c>
      <c r="IW104" s="21">
        <v>0</v>
      </c>
      <c r="IX104" s="21">
        <v>7.5179644861249901</v>
      </c>
      <c r="IY104" s="21">
        <v>0</v>
      </c>
      <c r="IZ104" s="21">
        <v>0</v>
      </c>
      <c r="JA104" s="21">
        <v>0</v>
      </c>
      <c r="JB104" s="21">
        <v>26.727364185110662</v>
      </c>
      <c r="JC104" s="21">
        <v>0</v>
      </c>
      <c r="JD104" s="21">
        <v>0</v>
      </c>
      <c r="JE104" s="21">
        <v>14.700415096140084</v>
      </c>
      <c r="JF104" s="21">
        <v>5.7582361590310231</v>
      </c>
      <c r="JG104" s="21">
        <v>0</v>
      </c>
      <c r="JH104" s="21">
        <v>0</v>
      </c>
      <c r="JI104" s="21">
        <v>11.477726465364121</v>
      </c>
      <c r="JJ104" s="21">
        <v>0</v>
      </c>
      <c r="JK104" s="21">
        <v>0</v>
      </c>
      <c r="JL104" s="21">
        <v>0</v>
      </c>
      <c r="JM104" s="21">
        <v>0</v>
      </c>
      <c r="JN104" s="21">
        <v>15.386983289357959</v>
      </c>
      <c r="JO104" s="21">
        <v>0</v>
      </c>
      <c r="JP104" s="21">
        <v>32.280817314155129</v>
      </c>
      <c r="JQ104" s="21">
        <v>0</v>
      </c>
      <c r="JR104" s="21">
        <v>18.579141854152159</v>
      </c>
      <c r="JS104" s="21">
        <v>62.667002446395166</v>
      </c>
      <c r="JT104" s="21">
        <v>30.878336468554579</v>
      </c>
      <c r="JU104" s="21">
        <v>0</v>
      </c>
      <c r="JV104" s="21">
        <v>0</v>
      </c>
      <c r="JW104" s="21">
        <v>0</v>
      </c>
      <c r="JX104" s="21">
        <v>82.998635278062096</v>
      </c>
      <c r="JY104" s="21">
        <v>23.785799522673031</v>
      </c>
      <c r="JZ104" s="21">
        <v>0</v>
      </c>
      <c r="KA104" s="21">
        <v>0</v>
      </c>
      <c r="KB104" s="21">
        <v>0</v>
      </c>
      <c r="KC104" s="21">
        <v>0</v>
      </c>
      <c r="KD104" s="21">
        <v>24.958966074313409</v>
      </c>
      <c r="KE104" s="21">
        <v>36.651690821256039</v>
      </c>
      <c r="KF104" s="21">
        <v>63.153722117710295</v>
      </c>
      <c r="KG104" s="21">
        <v>27.046475399195121</v>
      </c>
      <c r="KH104" s="21">
        <v>0</v>
      </c>
      <c r="KI104" s="21">
        <v>15.33515731874145</v>
      </c>
      <c r="KJ104" s="21">
        <v>0</v>
      </c>
      <c r="KK104" s="21">
        <v>0</v>
      </c>
    </row>
    <row r="105" spans="1:297" ht="16.5">
      <c r="A105" s="666"/>
      <c r="B105" s="634" t="s">
        <v>680</v>
      </c>
      <c r="C105" s="156">
        <v>0.32453811265268317</v>
      </c>
      <c r="D105" s="415">
        <f t="shared" si="2"/>
        <v>0</v>
      </c>
      <c r="E105" s="415">
        <f t="shared" si="3"/>
        <v>12.28148995262212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1.5492914356130623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0.23072053659406624</v>
      </c>
      <c r="AG105" s="21">
        <v>0.77044522006296046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1.3096043035444707</v>
      </c>
      <c r="AN105" s="21">
        <v>0</v>
      </c>
      <c r="AO105" s="21">
        <v>0</v>
      </c>
      <c r="AP105" s="21">
        <v>0</v>
      </c>
      <c r="AQ105" s="21">
        <v>0</v>
      </c>
      <c r="AR105" s="21">
        <v>3.6281092703904609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0.70846191945746184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0.323873614220411</v>
      </c>
      <c r="BK105" s="21">
        <v>0</v>
      </c>
      <c r="BL105" s="21">
        <v>1.1065599497802887</v>
      </c>
      <c r="BM105" s="21">
        <v>0</v>
      </c>
      <c r="BN105" s="21">
        <v>0</v>
      </c>
      <c r="BO105" s="21">
        <v>0</v>
      </c>
      <c r="BP105" s="21">
        <v>1.9950868717920567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0.25793838862559243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2.8271312235851975</v>
      </c>
      <c r="CH105" s="21">
        <v>0</v>
      </c>
      <c r="CI105" s="21">
        <v>0</v>
      </c>
      <c r="CJ105" s="21">
        <v>0</v>
      </c>
      <c r="CK105" s="21">
        <v>0.32942594215600352</v>
      </c>
      <c r="CL105" s="21">
        <v>0</v>
      </c>
      <c r="CM105" s="21">
        <v>0</v>
      </c>
      <c r="CN105" s="21">
        <v>0.7321964693166807</v>
      </c>
      <c r="CO105" s="21">
        <v>0</v>
      </c>
      <c r="CP105" s="21">
        <v>0</v>
      </c>
      <c r="CQ105" s="21">
        <v>0</v>
      </c>
      <c r="CR105" s="21">
        <v>0</v>
      </c>
      <c r="CS105" s="21">
        <v>0</v>
      </c>
      <c r="CT105" s="21">
        <v>6.8600492071040173E-2</v>
      </c>
      <c r="CU105" s="21">
        <v>0</v>
      </c>
      <c r="CV105" s="21">
        <v>0</v>
      </c>
      <c r="CW105" s="21">
        <v>0</v>
      </c>
      <c r="CX105" s="21">
        <v>0</v>
      </c>
      <c r="CY105" s="21">
        <v>0</v>
      </c>
      <c r="CZ105" s="21">
        <v>0</v>
      </c>
      <c r="DA105" s="21">
        <v>8.4657974638328276E-2</v>
      </c>
      <c r="DB105" s="21">
        <v>12.28148995262212</v>
      </c>
      <c r="DC105" s="21">
        <v>3.400819930621255</v>
      </c>
      <c r="DD105" s="21">
        <v>0</v>
      </c>
      <c r="DE105" s="21">
        <v>0</v>
      </c>
      <c r="DF105" s="21">
        <v>0.24258749383285852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1">
        <v>0</v>
      </c>
      <c r="DN105" s="21">
        <v>0</v>
      </c>
      <c r="DO105" s="21">
        <v>0</v>
      </c>
      <c r="DP105" s="21">
        <v>0</v>
      </c>
      <c r="DQ105" s="21">
        <v>0</v>
      </c>
      <c r="DR105" s="21">
        <v>0</v>
      </c>
      <c r="DS105" s="21">
        <v>0.92935487675433426</v>
      </c>
      <c r="DT105" s="21">
        <v>0</v>
      </c>
      <c r="DU105" s="21">
        <v>0</v>
      </c>
      <c r="DV105" s="21">
        <v>0</v>
      </c>
      <c r="DW105" s="21"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v>0</v>
      </c>
      <c r="ED105" s="21">
        <v>0</v>
      </c>
      <c r="EE105" s="21">
        <v>0</v>
      </c>
      <c r="EF105" s="21">
        <v>0</v>
      </c>
      <c r="EG105" s="21">
        <v>0</v>
      </c>
      <c r="EH105" s="21">
        <v>0</v>
      </c>
      <c r="EI105" s="21"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v>5.6733863024492744E-2</v>
      </c>
      <c r="EP105" s="21">
        <v>0</v>
      </c>
      <c r="EQ105" s="21">
        <v>0.30637119113573408</v>
      </c>
      <c r="ER105" s="21">
        <v>0</v>
      </c>
      <c r="ES105" s="21">
        <v>0</v>
      </c>
      <c r="ET105" s="21">
        <v>0</v>
      </c>
      <c r="EU105" s="21">
        <v>0</v>
      </c>
      <c r="EV105" s="21">
        <v>0</v>
      </c>
      <c r="EW105" s="21">
        <v>0</v>
      </c>
      <c r="EX105" s="21">
        <v>0</v>
      </c>
      <c r="EY105" s="21">
        <v>0</v>
      </c>
      <c r="EZ105" s="21">
        <v>0</v>
      </c>
      <c r="FA105" s="21">
        <v>0.57787009828756708</v>
      </c>
      <c r="FB105" s="21">
        <v>0</v>
      </c>
      <c r="FC105" s="21">
        <v>0</v>
      </c>
      <c r="FD105" s="21">
        <v>0</v>
      </c>
      <c r="FE105" s="21">
        <v>1.1491353778542084</v>
      </c>
      <c r="FF105" s="21">
        <v>0.27915544849086016</v>
      </c>
      <c r="FG105" s="21">
        <v>0</v>
      </c>
      <c r="FH105" s="21">
        <v>0</v>
      </c>
      <c r="FI105" s="21">
        <v>0</v>
      </c>
      <c r="FJ105" s="21">
        <v>0</v>
      </c>
      <c r="FK105" s="21">
        <v>0</v>
      </c>
      <c r="FL105" s="21">
        <v>0</v>
      </c>
      <c r="FM105" s="21">
        <v>0</v>
      </c>
      <c r="FN105" s="21">
        <v>0</v>
      </c>
      <c r="FO105" s="21">
        <v>0</v>
      </c>
      <c r="FP105" s="21">
        <v>0</v>
      </c>
      <c r="FQ105" s="21">
        <v>0</v>
      </c>
      <c r="FR105" s="21">
        <v>0</v>
      </c>
      <c r="FS105" s="21">
        <v>0</v>
      </c>
      <c r="FT105" s="21">
        <v>0</v>
      </c>
      <c r="FU105" s="21">
        <v>0</v>
      </c>
      <c r="FV105" s="21">
        <v>0</v>
      </c>
      <c r="FW105" s="21">
        <v>0</v>
      </c>
      <c r="FX105" s="21">
        <v>0</v>
      </c>
      <c r="FY105" s="21">
        <v>0</v>
      </c>
      <c r="FZ105" s="21">
        <v>0</v>
      </c>
      <c r="GA105" s="21">
        <v>0</v>
      </c>
      <c r="GB105" s="21">
        <v>0</v>
      </c>
      <c r="GC105" s="21">
        <v>0.77261613691931541</v>
      </c>
      <c r="GD105" s="21">
        <v>0</v>
      </c>
      <c r="GE105" s="21">
        <v>9.5236003269309357</v>
      </c>
      <c r="GF105" s="21">
        <v>0</v>
      </c>
      <c r="GG105" s="21">
        <v>0</v>
      </c>
      <c r="GH105" s="21">
        <v>0</v>
      </c>
      <c r="GI105" s="21">
        <v>0</v>
      </c>
      <c r="GJ105" s="21">
        <v>0</v>
      </c>
      <c r="GK105" s="21">
        <v>0.55140747854270455</v>
      </c>
      <c r="GL105" s="21">
        <v>0</v>
      </c>
      <c r="GM105" s="21">
        <v>0</v>
      </c>
      <c r="GN105" s="21">
        <v>9.6819550930996723</v>
      </c>
      <c r="GO105" s="21">
        <v>0</v>
      </c>
      <c r="GP105" s="21">
        <v>0</v>
      </c>
      <c r="GQ105" s="21">
        <v>1.1496801705756929</v>
      </c>
      <c r="GR105" s="21">
        <v>0</v>
      </c>
      <c r="GS105" s="21">
        <v>0</v>
      </c>
      <c r="GT105" s="21">
        <v>0</v>
      </c>
      <c r="GU105" s="21">
        <v>0</v>
      </c>
      <c r="GV105" s="21">
        <v>0</v>
      </c>
      <c r="GW105" s="21">
        <v>0</v>
      </c>
      <c r="GX105" s="21">
        <v>0</v>
      </c>
      <c r="GY105" s="21">
        <v>0</v>
      </c>
      <c r="GZ105" s="21">
        <v>0.83574617778379112</v>
      </c>
      <c r="HA105" s="21">
        <v>0</v>
      </c>
      <c r="HB105" s="21">
        <v>0</v>
      </c>
      <c r="HC105" s="21">
        <v>0</v>
      </c>
      <c r="HD105" s="21">
        <v>0</v>
      </c>
      <c r="HE105" s="21">
        <v>1.8630671320057482E-2</v>
      </c>
      <c r="HF105" s="21">
        <v>0</v>
      </c>
      <c r="HG105" s="21">
        <v>0</v>
      </c>
      <c r="HH105" s="21">
        <v>0</v>
      </c>
      <c r="HI105" s="21">
        <v>0</v>
      </c>
      <c r="HJ105" s="21">
        <v>0</v>
      </c>
      <c r="HK105" s="21">
        <v>0</v>
      </c>
      <c r="HL105" s="21">
        <v>0</v>
      </c>
      <c r="HM105" s="21">
        <v>0</v>
      </c>
      <c r="HN105" s="21">
        <v>0</v>
      </c>
      <c r="HO105" s="21">
        <v>0</v>
      </c>
      <c r="HP105" s="21">
        <v>0</v>
      </c>
      <c r="HQ105" s="21">
        <v>1.3193149874241752</v>
      </c>
      <c r="HR105" s="21">
        <v>0.71404380221268915</v>
      </c>
      <c r="HS105" s="21">
        <v>0</v>
      </c>
      <c r="HT105" s="21">
        <v>0.75826616866522512</v>
      </c>
      <c r="HU105" s="21">
        <v>0</v>
      </c>
      <c r="HV105" s="21">
        <v>0</v>
      </c>
      <c r="HW105" s="21">
        <v>0</v>
      </c>
      <c r="HX105" s="21">
        <v>0</v>
      </c>
      <c r="HY105" s="21">
        <v>0.36893305910435215</v>
      </c>
      <c r="HZ105" s="21">
        <v>0</v>
      </c>
      <c r="IA105" s="21">
        <v>0</v>
      </c>
      <c r="IB105" s="21">
        <v>0</v>
      </c>
      <c r="IC105" s="21">
        <v>4.8756406036955191E-2</v>
      </c>
      <c r="ID105" s="21">
        <v>0</v>
      </c>
      <c r="IE105" s="21">
        <v>1.3173573994567598</v>
      </c>
      <c r="IF105" s="21">
        <v>0</v>
      </c>
      <c r="IG105" s="21">
        <v>0</v>
      </c>
      <c r="IH105" s="21">
        <v>0</v>
      </c>
      <c r="II105" s="21">
        <v>0</v>
      </c>
      <c r="IJ105" s="21">
        <v>0</v>
      </c>
      <c r="IK105" s="21">
        <v>0</v>
      </c>
      <c r="IL105" s="21">
        <v>0</v>
      </c>
      <c r="IM105" s="21">
        <v>5.0828360329639102</v>
      </c>
      <c r="IN105" s="21">
        <v>0</v>
      </c>
      <c r="IO105" s="21">
        <v>0</v>
      </c>
      <c r="IP105" s="21">
        <v>0</v>
      </c>
      <c r="IQ105" s="21">
        <v>0.44207671445176289</v>
      </c>
      <c r="IR105" s="21">
        <v>0.84844868735083534</v>
      </c>
      <c r="IS105" s="21">
        <v>0</v>
      </c>
      <c r="IT105" s="21">
        <v>0</v>
      </c>
      <c r="IU105" s="21">
        <v>0</v>
      </c>
      <c r="IV105" s="21">
        <v>0</v>
      </c>
      <c r="IW105" s="21">
        <v>0</v>
      </c>
      <c r="IX105" s="21">
        <v>0.11278345760627258</v>
      </c>
      <c r="IY105" s="21">
        <v>0</v>
      </c>
      <c r="IZ105" s="21">
        <v>0</v>
      </c>
      <c r="JA105" s="21">
        <v>0</v>
      </c>
      <c r="JB105" s="21">
        <v>0</v>
      </c>
      <c r="JC105" s="21">
        <v>0</v>
      </c>
      <c r="JD105" s="21">
        <v>0</v>
      </c>
      <c r="JE105" s="21">
        <v>2.1470967126294194</v>
      </c>
      <c r="JF105" s="21">
        <v>0.41109218577882595</v>
      </c>
      <c r="JG105" s="21">
        <v>0</v>
      </c>
      <c r="JH105" s="21">
        <v>0</v>
      </c>
      <c r="JI105" s="21">
        <v>0</v>
      </c>
      <c r="JJ105" s="21">
        <v>0</v>
      </c>
      <c r="JK105" s="21">
        <v>0</v>
      </c>
      <c r="JL105" s="21">
        <v>0</v>
      </c>
      <c r="JM105" s="21">
        <v>0</v>
      </c>
      <c r="JN105" s="21">
        <v>0</v>
      </c>
      <c r="JO105" s="21">
        <v>0</v>
      </c>
      <c r="JP105" s="21">
        <v>0</v>
      </c>
      <c r="JQ105" s="21">
        <v>0</v>
      </c>
      <c r="JR105" s="21">
        <v>0.51579710350904617</v>
      </c>
      <c r="JS105" s="21">
        <v>1.8851153643210055</v>
      </c>
      <c r="JT105" s="21">
        <v>0.7591133255376481</v>
      </c>
      <c r="JU105" s="21">
        <v>0</v>
      </c>
      <c r="JV105" s="21">
        <v>0</v>
      </c>
      <c r="JW105" s="21">
        <v>0</v>
      </c>
      <c r="JX105" s="21">
        <v>0</v>
      </c>
      <c r="JY105" s="21">
        <v>0</v>
      </c>
      <c r="JZ105" s="21">
        <v>0</v>
      </c>
      <c r="KA105" s="21">
        <v>0</v>
      </c>
      <c r="KB105" s="21">
        <v>0</v>
      </c>
      <c r="KC105" s="21">
        <v>0</v>
      </c>
      <c r="KD105" s="21">
        <v>0</v>
      </c>
      <c r="KE105" s="21">
        <v>0</v>
      </c>
      <c r="KF105" s="21">
        <v>11.007256113947863</v>
      </c>
      <c r="KG105" s="21">
        <v>0</v>
      </c>
      <c r="KH105" s="21">
        <v>0</v>
      </c>
      <c r="KI105" s="21">
        <v>0</v>
      </c>
      <c r="KJ105" s="21">
        <v>0</v>
      </c>
      <c r="KK105" s="21">
        <v>0</v>
      </c>
    </row>
    <row r="106" spans="1:297" ht="16.5">
      <c r="A106" s="629"/>
      <c r="B106" s="634"/>
      <c r="C106" s="156"/>
      <c r="D106" s="415">
        <f t="shared" si="2"/>
        <v>0</v>
      </c>
      <c r="E106" s="415">
        <f t="shared" si="3"/>
        <v>0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</row>
    <row r="107" spans="1:297" ht="18.75">
      <c r="A107" s="667" t="s">
        <v>649</v>
      </c>
      <c r="B107" s="634" t="s">
        <v>681</v>
      </c>
      <c r="C107" s="156">
        <v>1.4646807664936702E-4</v>
      </c>
      <c r="D107" s="415">
        <f t="shared" si="2"/>
        <v>0</v>
      </c>
      <c r="E107" s="415">
        <f t="shared" si="3"/>
        <v>6.3533598492777899E-2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21">
        <v>0</v>
      </c>
      <c r="CM107" s="21">
        <v>0</v>
      </c>
      <c r="CN107" s="21">
        <v>0</v>
      </c>
      <c r="CO107" s="21">
        <v>0</v>
      </c>
      <c r="CP107" s="21">
        <v>0</v>
      </c>
      <c r="CQ107" s="21">
        <v>0</v>
      </c>
      <c r="CR107" s="21">
        <v>0</v>
      </c>
      <c r="CS107" s="21">
        <v>0</v>
      </c>
      <c r="CT107" s="21">
        <v>0</v>
      </c>
      <c r="CU107" s="21">
        <v>0</v>
      </c>
      <c r="CV107" s="21">
        <v>0</v>
      </c>
      <c r="CW107" s="21">
        <v>0</v>
      </c>
      <c r="CX107" s="21">
        <v>0</v>
      </c>
      <c r="CY107" s="21">
        <v>0</v>
      </c>
      <c r="CZ107" s="21">
        <v>0</v>
      </c>
      <c r="DA107" s="21">
        <v>0</v>
      </c>
      <c r="DB107" s="21">
        <v>3.4961607580460706E-2</v>
      </c>
      <c r="DC107" s="21">
        <v>0</v>
      </c>
      <c r="DD107" s="21">
        <v>0</v>
      </c>
      <c r="DE107" s="21">
        <v>0</v>
      </c>
      <c r="DF107" s="21">
        <v>0</v>
      </c>
      <c r="DG107" s="21">
        <v>0</v>
      </c>
      <c r="DH107" s="21">
        <v>0</v>
      </c>
      <c r="DI107" s="21">
        <v>0</v>
      </c>
      <c r="DJ107" s="21">
        <v>0</v>
      </c>
      <c r="DK107" s="21">
        <v>0</v>
      </c>
      <c r="DL107" s="21">
        <v>0</v>
      </c>
      <c r="DM107" s="21">
        <v>0</v>
      </c>
      <c r="DN107" s="21">
        <v>0</v>
      </c>
      <c r="DO107" s="21">
        <v>0</v>
      </c>
      <c r="DP107" s="21">
        <v>0</v>
      </c>
      <c r="DQ107" s="21">
        <v>0</v>
      </c>
      <c r="DR107" s="21">
        <v>0</v>
      </c>
      <c r="DS107" s="21">
        <v>0</v>
      </c>
      <c r="DT107" s="21">
        <v>0</v>
      </c>
      <c r="DU107" s="21">
        <v>0</v>
      </c>
      <c r="DV107" s="21">
        <v>0</v>
      </c>
      <c r="DW107" s="21">
        <v>0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v>0</v>
      </c>
      <c r="ED107" s="21">
        <v>0</v>
      </c>
      <c r="EE107" s="21">
        <v>0</v>
      </c>
      <c r="EF107" s="21">
        <v>0</v>
      </c>
      <c r="EG107" s="21">
        <v>0</v>
      </c>
      <c r="EH107" s="21">
        <v>0</v>
      </c>
      <c r="EI107" s="21"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v>0</v>
      </c>
      <c r="EP107" s="21">
        <v>0</v>
      </c>
      <c r="EQ107" s="21">
        <v>0</v>
      </c>
      <c r="ER107" s="21">
        <v>0</v>
      </c>
      <c r="ES107" s="21">
        <v>0</v>
      </c>
      <c r="ET107" s="21">
        <v>0</v>
      </c>
      <c r="EU107" s="21">
        <v>0</v>
      </c>
      <c r="EV107" s="21">
        <v>0</v>
      </c>
      <c r="EW107" s="21">
        <v>0</v>
      </c>
      <c r="EX107" s="21">
        <v>0</v>
      </c>
      <c r="EY107" s="21">
        <v>0</v>
      </c>
      <c r="EZ107" s="21">
        <v>0</v>
      </c>
      <c r="FA107" s="21">
        <v>0</v>
      </c>
      <c r="FB107" s="21">
        <v>0</v>
      </c>
      <c r="FC107" s="21">
        <v>0</v>
      </c>
      <c r="FD107" s="21">
        <v>0</v>
      </c>
      <c r="FE107" s="21">
        <v>0</v>
      </c>
      <c r="FF107" s="21">
        <v>0</v>
      </c>
      <c r="FG107" s="21">
        <v>0</v>
      </c>
      <c r="FH107" s="21">
        <v>0</v>
      </c>
      <c r="FI107" s="21">
        <v>0</v>
      </c>
      <c r="FJ107" s="21">
        <v>0</v>
      </c>
      <c r="FK107" s="21">
        <v>0</v>
      </c>
      <c r="FL107" s="21">
        <v>0</v>
      </c>
      <c r="FM107" s="21">
        <v>0</v>
      </c>
      <c r="FN107" s="21">
        <v>0</v>
      </c>
      <c r="FO107" s="21">
        <v>6.3533598492777899E-2</v>
      </c>
      <c r="FP107" s="21">
        <v>0</v>
      </c>
      <c r="FQ107" s="21">
        <v>0</v>
      </c>
      <c r="FR107" s="21">
        <v>0</v>
      </c>
      <c r="FS107" s="21">
        <v>0</v>
      </c>
      <c r="FT107" s="21">
        <v>0</v>
      </c>
      <c r="FU107" s="21">
        <v>0</v>
      </c>
      <c r="FV107" s="21">
        <v>0</v>
      </c>
      <c r="FW107" s="21">
        <v>0</v>
      </c>
      <c r="FX107" s="21">
        <v>0</v>
      </c>
      <c r="FY107" s="21">
        <v>0</v>
      </c>
      <c r="FZ107" s="21">
        <v>0</v>
      </c>
      <c r="GA107" s="21">
        <v>0</v>
      </c>
      <c r="GB107" s="21">
        <v>0</v>
      </c>
      <c r="GC107" s="21">
        <v>0</v>
      </c>
      <c r="GD107" s="21">
        <v>0</v>
      </c>
      <c r="GE107" s="21">
        <v>0</v>
      </c>
      <c r="GF107" s="21">
        <v>0</v>
      </c>
      <c r="GG107" s="21">
        <v>0</v>
      </c>
      <c r="GH107" s="21">
        <v>0</v>
      </c>
      <c r="GI107" s="21">
        <v>0</v>
      </c>
      <c r="GJ107" s="21">
        <v>0</v>
      </c>
      <c r="GK107" s="21">
        <v>0</v>
      </c>
      <c r="GL107" s="21">
        <v>0</v>
      </c>
      <c r="GM107" s="21">
        <v>0</v>
      </c>
      <c r="GN107" s="21">
        <v>0</v>
      </c>
      <c r="GO107" s="21">
        <v>0</v>
      </c>
      <c r="GP107" s="21">
        <v>0</v>
      </c>
      <c r="GQ107" s="21">
        <v>0</v>
      </c>
      <c r="GR107" s="21">
        <v>0</v>
      </c>
      <c r="GS107" s="21">
        <v>0</v>
      </c>
      <c r="GT107" s="21">
        <v>0</v>
      </c>
      <c r="GU107" s="21">
        <v>0</v>
      </c>
      <c r="GV107" s="21">
        <v>0</v>
      </c>
      <c r="GW107" s="21">
        <v>0</v>
      </c>
      <c r="GX107" s="21">
        <v>0</v>
      </c>
      <c r="GY107" s="21">
        <v>0</v>
      </c>
      <c r="GZ107" s="21">
        <v>0</v>
      </c>
      <c r="HA107" s="21">
        <v>0</v>
      </c>
      <c r="HB107" s="21">
        <v>0</v>
      </c>
      <c r="HC107" s="21">
        <v>0</v>
      </c>
      <c r="HD107" s="21">
        <v>0</v>
      </c>
      <c r="HE107" s="21">
        <v>0</v>
      </c>
      <c r="HF107" s="21">
        <v>0</v>
      </c>
      <c r="HG107" s="21">
        <v>0</v>
      </c>
      <c r="HH107" s="21">
        <v>0</v>
      </c>
      <c r="HI107" s="21">
        <v>0</v>
      </c>
      <c r="HJ107" s="21">
        <v>0</v>
      </c>
      <c r="HK107" s="21">
        <v>0</v>
      </c>
      <c r="HL107" s="21">
        <v>0</v>
      </c>
      <c r="HM107" s="21">
        <v>0</v>
      </c>
      <c r="HN107" s="21">
        <v>0</v>
      </c>
      <c r="HO107" s="21">
        <v>0</v>
      </c>
      <c r="HP107" s="21">
        <v>0</v>
      </c>
      <c r="HQ107" s="21">
        <v>0</v>
      </c>
      <c r="HR107" s="21">
        <v>0</v>
      </c>
      <c r="HS107" s="21">
        <v>0</v>
      </c>
      <c r="HT107" s="21">
        <v>0</v>
      </c>
      <c r="HU107" s="21">
        <v>0</v>
      </c>
      <c r="HV107" s="21">
        <v>0</v>
      </c>
      <c r="HW107" s="21">
        <v>0</v>
      </c>
      <c r="HX107" s="21">
        <v>0</v>
      </c>
      <c r="HY107" s="21">
        <v>0</v>
      </c>
      <c r="HZ107" s="21">
        <v>0</v>
      </c>
      <c r="IA107" s="21">
        <v>0</v>
      </c>
      <c r="IB107" s="21">
        <v>0</v>
      </c>
      <c r="IC107" s="21">
        <v>0</v>
      </c>
      <c r="ID107" s="21">
        <v>0</v>
      </c>
      <c r="IE107" s="21">
        <v>0</v>
      </c>
      <c r="IF107" s="21">
        <v>0</v>
      </c>
      <c r="IG107" s="21">
        <v>0</v>
      </c>
      <c r="IH107" s="21">
        <v>0</v>
      </c>
      <c r="II107" s="21">
        <v>0</v>
      </c>
      <c r="IJ107" s="21">
        <v>0</v>
      </c>
      <c r="IK107" s="21">
        <v>0</v>
      </c>
      <c r="IL107" s="21">
        <v>0</v>
      </c>
      <c r="IM107" s="21">
        <v>0</v>
      </c>
      <c r="IN107" s="21">
        <v>0</v>
      </c>
      <c r="IO107" s="21">
        <v>0</v>
      </c>
      <c r="IP107" s="21">
        <v>0</v>
      </c>
      <c r="IQ107" s="21">
        <v>0</v>
      </c>
      <c r="IR107" s="21">
        <v>0</v>
      </c>
      <c r="IS107" s="21">
        <v>0</v>
      </c>
      <c r="IT107" s="21">
        <v>0</v>
      </c>
      <c r="IU107" s="21">
        <v>0</v>
      </c>
      <c r="IV107" s="21">
        <v>0</v>
      </c>
      <c r="IW107" s="21">
        <v>0</v>
      </c>
      <c r="IX107" s="21">
        <v>0</v>
      </c>
      <c r="IY107" s="21">
        <v>0</v>
      </c>
      <c r="IZ107" s="21">
        <v>0</v>
      </c>
      <c r="JA107" s="21">
        <v>0</v>
      </c>
      <c r="JB107" s="21">
        <v>0</v>
      </c>
      <c r="JC107" s="21">
        <v>0</v>
      </c>
      <c r="JD107" s="21">
        <v>0</v>
      </c>
      <c r="JE107" s="21">
        <v>0</v>
      </c>
      <c r="JF107" s="21">
        <v>0</v>
      </c>
      <c r="JG107" s="21">
        <v>0</v>
      </c>
      <c r="JH107" s="21">
        <v>0</v>
      </c>
      <c r="JI107" s="21">
        <v>0</v>
      </c>
      <c r="JJ107" s="21">
        <v>0</v>
      </c>
      <c r="JK107" s="21">
        <v>0</v>
      </c>
      <c r="JL107" s="21">
        <v>0</v>
      </c>
      <c r="JM107" s="21">
        <v>0</v>
      </c>
      <c r="JN107" s="21">
        <v>0</v>
      </c>
      <c r="JO107" s="21">
        <v>0</v>
      </c>
      <c r="JP107" s="21">
        <v>0</v>
      </c>
      <c r="JQ107" s="21">
        <v>0</v>
      </c>
      <c r="JR107" s="21">
        <v>0</v>
      </c>
      <c r="JS107" s="21">
        <v>0</v>
      </c>
      <c r="JT107" s="21">
        <v>0</v>
      </c>
      <c r="JU107" s="21">
        <v>0</v>
      </c>
      <c r="JV107" s="21">
        <v>0</v>
      </c>
      <c r="JW107" s="21">
        <v>0</v>
      </c>
      <c r="JX107" s="21">
        <v>0</v>
      </c>
      <c r="JY107" s="21">
        <v>0</v>
      </c>
      <c r="JZ107" s="21">
        <v>0</v>
      </c>
      <c r="KA107" s="21">
        <v>0</v>
      </c>
      <c r="KB107" s="21">
        <v>0</v>
      </c>
      <c r="KC107" s="21">
        <v>0</v>
      </c>
      <c r="KD107" s="21">
        <v>0</v>
      </c>
      <c r="KE107" s="21">
        <v>0</v>
      </c>
      <c r="KF107" s="21">
        <v>0</v>
      </c>
      <c r="KG107" s="21">
        <v>0</v>
      </c>
      <c r="KH107" s="21">
        <v>0</v>
      </c>
      <c r="KI107" s="21">
        <v>0</v>
      </c>
      <c r="KJ107" s="21">
        <v>0</v>
      </c>
      <c r="KK107" s="21">
        <v>0</v>
      </c>
    </row>
    <row r="108" spans="1:297" ht="18.75">
      <c r="A108" s="667"/>
      <c r="B108" s="634" t="s">
        <v>682</v>
      </c>
      <c r="C108" s="156">
        <v>3.3656080467884333E-2</v>
      </c>
      <c r="D108" s="415">
        <f t="shared" si="2"/>
        <v>0</v>
      </c>
      <c r="E108" s="415">
        <f t="shared" si="3"/>
        <v>19.74597027423069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21">
        <v>0</v>
      </c>
      <c r="CM108" s="21">
        <v>0</v>
      </c>
      <c r="CN108" s="21">
        <v>0</v>
      </c>
      <c r="CO108" s="21">
        <v>0</v>
      </c>
      <c r="CP108" s="21">
        <v>0</v>
      </c>
      <c r="CQ108" s="21">
        <v>0</v>
      </c>
      <c r="CR108" s="21">
        <v>0</v>
      </c>
      <c r="CS108" s="21">
        <v>0</v>
      </c>
      <c r="CT108" s="21">
        <v>0</v>
      </c>
      <c r="CU108" s="21">
        <v>0</v>
      </c>
      <c r="CV108" s="21">
        <v>0</v>
      </c>
      <c r="CW108" s="21">
        <v>0</v>
      </c>
      <c r="CX108" s="21">
        <v>0</v>
      </c>
      <c r="CY108" s="21">
        <v>0</v>
      </c>
      <c r="CZ108" s="21">
        <v>0</v>
      </c>
      <c r="DA108" s="21">
        <v>0</v>
      </c>
      <c r="DB108" s="21">
        <v>0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0</v>
      </c>
      <c r="DM108" s="21">
        <v>0</v>
      </c>
      <c r="DN108" s="21">
        <v>0</v>
      </c>
      <c r="DO108" s="21">
        <v>0</v>
      </c>
      <c r="DP108" s="21">
        <v>0</v>
      </c>
      <c r="DQ108" s="21">
        <v>0</v>
      </c>
      <c r="DR108" s="21">
        <v>0</v>
      </c>
      <c r="DS108" s="21">
        <v>0</v>
      </c>
      <c r="DT108" s="21">
        <v>0</v>
      </c>
      <c r="DU108" s="21">
        <v>0</v>
      </c>
      <c r="DV108" s="21">
        <v>0</v>
      </c>
      <c r="DW108" s="21">
        <v>0</v>
      </c>
      <c r="DX108" s="21">
        <v>0</v>
      </c>
      <c r="DY108" s="21">
        <v>0</v>
      </c>
      <c r="DZ108" s="21">
        <v>0</v>
      </c>
      <c r="EA108" s="21">
        <v>0</v>
      </c>
      <c r="EB108" s="21">
        <v>0</v>
      </c>
      <c r="EC108" s="21">
        <v>0</v>
      </c>
      <c r="ED108" s="21">
        <v>0</v>
      </c>
      <c r="EE108" s="21">
        <v>0</v>
      </c>
      <c r="EF108" s="21">
        <v>0</v>
      </c>
      <c r="EG108" s="21">
        <v>0</v>
      </c>
      <c r="EH108" s="21">
        <v>0</v>
      </c>
      <c r="EI108" s="21">
        <v>0</v>
      </c>
      <c r="EJ108" s="21">
        <v>0</v>
      </c>
      <c r="EK108" s="21">
        <v>0</v>
      </c>
      <c r="EL108" s="21">
        <v>0</v>
      </c>
      <c r="EM108" s="21">
        <v>0</v>
      </c>
      <c r="EN108" s="21">
        <v>0</v>
      </c>
      <c r="EO108" s="21">
        <v>0</v>
      </c>
      <c r="EP108" s="21">
        <v>0</v>
      </c>
      <c r="EQ108" s="21">
        <v>0</v>
      </c>
      <c r="ER108" s="21">
        <v>0</v>
      </c>
      <c r="ES108" s="21">
        <v>0</v>
      </c>
      <c r="ET108" s="21">
        <v>0</v>
      </c>
      <c r="EU108" s="21">
        <v>0</v>
      </c>
      <c r="EV108" s="21">
        <v>0</v>
      </c>
      <c r="EW108" s="21">
        <v>0</v>
      </c>
      <c r="EX108" s="21">
        <v>0</v>
      </c>
      <c r="EY108" s="21">
        <v>0</v>
      </c>
      <c r="EZ108" s="21">
        <v>0</v>
      </c>
      <c r="FA108" s="21">
        <v>0</v>
      </c>
      <c r="FB108" s="21">
        <v>0</v>
      </c>
      <c r="FC108" s="21">
        <v>0</v>
      </c>
      <c r="FD108" s="21">
        <v>0</v>
      </c>
      <c r="FE108" s="21">
        <v>0</v>
      </c>
      <c r="FF108" s="21">
        <v>0</v>
      </c>
      <c r="FG108" s="21">
        <v>0</v>
      </c>
      <c r="FH108" s="21">
        <v>0</v>
      </c>
      <c r="FI108" s="21">
        <v>0</v>
      </c>
      <c r="FJ108" s="21">
        <v>0</v>
      </c>
      <c r="FK108" s="21">
        <v>0</v>
      </c>
      <c r="FL108" s="21">
        <v>0</v>
      </c>
      <c r="FM108" s="21">
        <v>0</v>
      </c>
      <c r="FN108" s="21">
        <v>0</v>
      </c>
      <c r="FO108" s="21">
        <v>19.74597027423069</v>
      </c>
      <c r="FP108" s="21">
        <v>0</v>
      </c>
      <c r="FQ108" s="21">
        <v>0</v>
      </c>
      <c r="FR108" s="21">
        <v>0</v>
      </c>
      <c r="FS108" s="21">
        <v>0</v>
      </c>
      <c r="FT108" s="21">
        <v>0</v>
      </c>
      <c r="FU108" s="21">
        <v>0</v>
      </c>
      <c r="FV108" s="21">
        <v>0</v>
      </c>
      <c r="FW108" s="21">
        <v>0</v>
      </c>
      <c r="FX108" s="21">
        <v>0</v>
      </c>
      <c r="FY108" s="21">
        <v>0</v>
      </c>
      <c r="FZ108" s="21">
        <v>0</v>
      </c>
      <c r="GA108" s="21">
        <v>0</v>
      </c>
      <c r="GB108" s="21">
        <v>0</v>
      </c>
      <c r="GC108" s="21">
        <v>0</v>
      </c>
      <c r="GD108" s="21">
        <v>0</v>
      </c>
      <c r="GE108" s="21">
        <v>0</v>
      </c>
      <c r="GF108" s="21">
        <v>0</v>
      </c>
      <c r="GG108" s="21">
        <v>0</v>
      </c>
      <c r="GH108" s="21">
        <v>0</v>
      </c>
      <c r="GI108" s="21">
        <v>0</v>
      </c>
      <c r="GJ108" s="21">
        <v>0</v>
      </c>
      <c r="GK108" s="21">
        <v>0</v>
      </c>
      <c r="GL108" s="21">
        <v>0</v>
      </c>
      <c r="GM108" s="21">
        <v>0</v>
      </c>
      <c r="GN108" s="21">
        <v>0</v>
      </c>
      <c r="GO108" s="21">
        <v>0</v>
      </c>
      <c r="GP108" s="21">
        <v>0</v>
      </c>
      <c r="GQ108" s="21">
        <v>0</v>
      </c>
      <c r="GR108" s="21">
        <v>0</v>
      </c>
      <c r="GS108" s="21">
        <v>0</v>
      </c>
      <c r="GT108" s="21">
        <v>0</v>
      </c>
      <c r="GU108" s="21">
        <v>0</v>
      </c>
      <c r="GV108" s="21">
        <v>0</v>
      </c>
      <c r="GW108" s="21">
        <v>0</v>
      </c>
      <c r="GX108" s="21">
        <v>0</v>
      </c>
      <c r="GY108" s="21">
        <v>0</v>
      </c>
      <c r="GZ108" s="21">
        <v>0</v>
      </c>
      <c r="HA108" s="21">
        <v>0</v>
      </c>
      <c r="HB108" s="21">
        <v>0</v>
      </c>
      <c r="HC108" s="21">
        <v>0</v>
      </c>
      <c r="HD108" s="21">
        <v>0</v>
      </c>
      <c r="HE108" s="21">
        <v>0</v>
      </c>
      <c r="HF108" s="21">
        <v>0</v>
      </c>
      <c r="HG108" s="21">
        <v>0</v>
      </c>
      <c r="HH108" s="21">
        <v>0</v>
      </c>
      <c r="HI108" s="21">
        <v>0</v>
      </c>
      <c r="HJ108" s="21">
        <v>0</v>
      </c>
      <c r="HK108" s="21">
        <v>0</v>
      </c>
      <c r="HL108" s="21">
        <v>0</v>
      </c>
      <c r="HM108" s="21">
        <v>0</v>
      </c>
      <c r="HN108" s="21">
        <v>0</v>
      </c>
      <c r="HO108" s="21">
        <v>0</v>
      </c>
      <c r="HP108" s="21">
        <v>0</v>
      </c>
      <c r="HQ108" s="21">
        <v>0</v>
      </c>
      <c r="HR108" s="21">
        <v>0</v>
      </c>
      <c r="HS108" s="21">
        <v>0</v>
      </c>
      <c r="HT108" s="21">
        <v>0</v>
      </c>
      <c r="HU108" s="21">
        <v>0</v>
      </c>
      <c r="HV108" s="21">
        <v>0</v>
      </c>
      <c r="HW108" s="21">
        <v>0</v>
      </c>
      <c r="HX108" s="21">
        <v>0</v>
      </c>
      <c r="HY108" s="21">
        <v>0</v>
      </c>
      <c r="HZ108" s="21">
        <v>0</v>
      </c>
      <c r="IA108" s="21">
        <v>0</v>
      </c>
      <c r="IB108" s="21">
        <v>0</v>
      </c>
      <c r="IC108" s="21">
        <v>0</v>
      </c>
      <c r="ID108" s="21">
        <v>0</v>
      </c>
      <c r="IE108" s="21">
        <v>0</v>
      </c>
      <c r="IF108" s="21">
        <v>0</v>
      </c>
      <c r="IG108" s="21">
        <v>0</v>
      </c>
      <c r="IH108" s="21">
        <v>0</v>
      </c>
      <c r="II108" s="21">
        <v>0</v>
      </c>
      <c r="IJ108" s="21">
        <v>0</v>
      </c>
      <c r="IK108" s="21">
        <v>0</v>
      </c>
      <c r="IL108" s="21">
        <v>0</v>
      </c>
      <c r="IM108" s="21">
        <v>0</v>
      </c>
      <c r="IN108" s="21">
        <v>0</v>
      </c>
      <c r="IO108" s="21">
        <v>0</v>
      </c>
      <c r="IP108" s="21">
        <v>0</v>
      </c>
      <c r="IQ108" s="21">
        <v>0</v>
      </c>
      <c r="IR108" s="21">
        <v>0</v>
      </c>
      <c r="IS108" s="21">
        <v>0</v>
      </c>
      <c r="IT108" s="21">
        <v>0</v>
      </c>
      <c r="IU108" s="21">
        <v>0</v>
      </c>
      <c r="IV108" s="21">
        <v>0</v>
      </c>
      <c r="IW108" s="21">
        <v>0</v>
      </c>
      <c r="IX108" s="21">
        <v>0</v>
      </c>
      <c r="IY108" s="21">
        <v>0</v>
      </c>
      <c r="IZ108" s="21">
        <v>0</v>
      </c>
      <c r="JA108" s="21">
        <v>0</v>
      </c>
      <c r="JB108" s="21">
        <v>0</v>
      </c>
      <c r="JC108" s="21">
        <v>0</v>
      </c>
      <c r="JD108" s="21">
        <v>0</v>
      </c>
      <c r="JE108" s="21">
        <v>0</v>
      </c>
      <c r="JF108" s="21">
        <v>0</v>
      </c>
      <c r="JG108" s="21">
        <v>0</v>
      </c>
      <c r="JH108" s="21">
        <v>0</v>
      </c>
      <c r="JI108" s="21">
        <v>0</v>
      </c>
      <c r="JJ108" s="21">
        <v>0</v>
      </c>
      <c r="JK108" s="21">
        <v>0</v>
      </c>
      <c r="JL108" s="21">
        <v>0</v>
      </c>
      <c r="JM108" s="21">
        <v>0</v>
      </c>
      <c r="JN108" s="21">
        <v>0</v>
      </c>
      <c r="JO108" s="21">
        <v>0</v>
      </c>
      <c r="JP108" s="21">
        <v>0</v>
      </c>
      <c r="JQ108" s="21">
        <v>0</v>
      </c>
      <c r="JR108" s="21">
        <v>0</v>
      </c>
      <c r="JS108" s="21">
        <v>0</v>
      </c>
      <c r="JT108" s="21">
        <v>0</v>
      </c>
      <c r="JU108" s="21">
        <v>0</v>
      </c>
      <c r="JV108" s="21">
        <v>0</v>
      </c>
      <c r="JW108" s="21">
        <v>0</v>
      </c>
      <c r="JX108" s="21">
        <v>0</v>
      </c>
      <c r="JY108" s="21">
        <v>0</v>
      </c>
      <c r="JZ108" s="21">
        <v>0</v>
      </c>
      <c r="KA108" s="21">
        <v>0</v>
      </c>
      <c r="KB108" s="21">
        <v>0</v>
      </c>
      <c r="KC108" s="21">
        <v>0</v>
      </c>
      <c r="KD108" s="21">
        <v>0</v>
      </c>
      <c r="KE108" s="21">
        <v>0</v>
      </c>
      <c r="KF108" s="21">
        <v>0</v>
      </c>
      <c r="KG108" s="21">
        <v>0</v>
      </c>
      <c r="KH108" s="21">
        <v>0</v>
      </c>
      <c r="KI108" s="21">
        <v>0</v>
      </c>
      <c r="KJ108" s="21">
        <v>0</v>
      </c>
      <c r="KK108" s="21">
        <v>0</v>
      </c>
    </row>
    <row r="109" spans="1:297" ht="18.75">
      <c r="A109" s="667"/>
      <c r="B109" s="634" t="s">
        <v>683</v>
      </c>
      <c r="C109" s="156">
        <v>6.1516592192734148E-3</v>
      </c>
      <c r="D109" s="415">
        <f t="shared" si="2"/>
        <v>0</v>
      </c>
      <c r="E109" s="415">
        <f t="shared" si="3"/>
        <v>2.5591375340171654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0</v>
      </c>
      <c r="CM109" s="21">
        <v>0</v>
      </c>
      <c r="CN109" s="21">
        <v>0</v>
      </c>
      <c r="CO109" s="21">
        <v>0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1">
        <v>0</v>
      </c>
      <c r="CW109" s="21">
        <v>0</v>
      </c>
      <c r="CX109" s="21">
        <v>0</v>
      </c>
      <c r="CY109" s="21">
        <v>0</v>
      </c>
      <c r="CZ109" s="21">
        <v>0</v>
      </c>
      <c r="DA109" s="21">
        <v>0</v>
      </c>
      <c r="DB109" s="21">
        <v>1.6389478843326253</v>
      </c>
      <c r="DC109" s="21">
        <v>0</v>
      </c>
      <c r="DD109" s="21">
        <v>0</v>
      </c>
      <c r="DE109" s="21">
        <v>0</v>
      </c>
      <c r="DF109" s="21">
        <v>0</v>
      </c>
      <c r="DG109" s="21">
        <v>0</v>
      </c>
      <c r="DH109" s="21">
        <v>0</v>
      </c>
      <c r="DI109" s="21">
        <v>0</v>
      </c>
      <c r="DJ109" s="21">
        <v>0</v>
      </c>
      <c r="DK109" s="21">
        <v>0</v>
      </c>
      <c r="DL109" s="21">
        <v>0</v>
      </c>
      <c r="DM109" s="21">
        <v>0</v>
      </c>
      <c r="DN109" s="21">
        <v>0</v>
      </c>
      <c r="DO109" s="21">
        <v>0</v>
      </c>
      <c r="DP109" s="21">
        <v>0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0</v>
      </c>
      <c r="DZ109" s="21">
        <v>0</v>
      </c>
      <c r="EA109" s="21">
        <v>0</v>
      </c>
      <c r="EB109" s="21">
        <v>0</v>
      </c>
      <c r="EC109" s="21">
        <v>0</v>
      </c>
      <c r="ED109" s="21">
        <v>0</v>
      </c>
      <c r="EE109" s="21">
        <v>0</v>
      </c>
      <c r="EF109" s="21">
        <v>0</v>
      </c>
      <c r="EG109" s="21">
        <v>0</v>
      </c>
      <c r="EH109" s="21">
        <v>0</v>
      </c>
      <c r="EI109" s="21">
        <v>0</v>
      </c>
      <c r="EJ109" s="21">
        <v>0</v>
      </c>
      <c r="EK109" s="21">
        <v>0</v>
      </c>
      <c r="EL109" s="21">
        <v>0</v>
      </c>
      <c r="EM109" s="21">
        <v>0</v>
      </c>
      <c r="EN109" s="21">
        <v>0</v>
      </c>
      <c r="EO109" s="21">
        <v>0</v>
      </c>
      <c r="EP109" s="21">
        <v>0</v>
      </c>
      <c r="EQ109" s="21">
        <v>0</v>
      </c>
      <c r="ER109" s="21">
        <v>0</v>
      </c>
      <c r="ES109" s="21">
        <v>0</v>
      </c>
      <c r="ET109" s="21">
        <v>0</v>
      </c>
      <c r="EU109" s="21">
        <v>0</v>
      </c>
      <c r="EV109" s="21">
        <v>0</v>
      </c>
      <c r="EW109" s="21">
        <v>0</v>
      </c>
      <c r="EX109" s="21">
        <v>0</v>
      </c>
      <c r="EY109" s="21">
        <v>0</v>
      </c>
      <c r="EZ109" s="21">
        <v>0</v>
      </c>
      <c r="FA109" s="21">
        <v>0</v>
      </c>
      <c r="FB109" s="21">
        <v>0</v>
      </c>
      <c r="FC109" s="21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1">
        <v>0</v>
      </c>
      <c r="FJ109" s="21">
        <v>0</v>
      </c>
      <c r="FK109" s="21">
        <v>0</v>
      </c>
      <c r="FL109" s="21">
        <v>0</v>
      </c>
      <c r="FM109" s="21">
        <v>0</v>
      </c>
      <c r="FN109" s="21">
        <v>0</v>
      </c>
      <c r="FO109" s="21">
        <v>2.5591375340171654</v>
      </c>
      <c r="FP109" s="21">
        <v>0</v>
      </c>
      <c r="FQ109" s="21">
        <v>0</v>
      </c>
      <c r="FR109" s="21">
        <v>0</v>
      </c>
      <c r="FS109" s="21">
        <v>0</v>
      </c>
      <c r="FT109" s="21">
        <v>0</v>
      </c>
      <c r="FU109" s="21">
        <v>0</v>
      </c>
      <c r="FV109" s="21">
        <v>0</v>
      </c>
      <c r="FW109" s="21">
        <v>0</v>
      </c>
      <c r="FX109" s="21">
        <v>0</v>
      </c>
      <c r="FY109" s="21">
        <v>0</v>
      </c>
      <c r="FZ109" s="21">
        <v>0</v>
      </c>
      <c r="GA109" s="21">
        <v>0</v>
      </c>
      <c r="GB109" s="21">
        <v>0</v>
      </c>
      <c r="GC109" s="21">
        <v>0</v>
      </c>
      <c r="GD109" s="21">
        <v>0</v>
      </c>
      <c r="GE109" s="21">
        <v>0</v>
      </c>
      <c r="GF109" s="21">
        <v>0</v>
      </c>
      <c r="GG109" s="21">
        <v>0</v>
      </c>
      <c r="GH109" s="21">
        <v>0</v>
      </c>
      <c r="GI109" s="21">
        <v>0</v>
      </c>
      <c r="GJ109" s="21">
        <v>0</v>
      </c>
      <c r="GK109" s="21">
        <v>0</v>
      </c>
      <c r="GL109" s="21">
        <v>0</v>
      </c>
      <c r="GM109" s="21">
        <v>0</v>
      </c>
      <c r="GN109" s="21">
        <v>0</v>
      </c>
      <c r="GO109" s="21">
        <v>0</v>
      </c>
      <c r="GP109" s="21">
        <v>0</v>
      </c>
      <c r="GQ109" s="21">
        <v>0</v>
      </c>
      <c r="GR109" s="21">
        <v>0</v>
      </c>
      <c r="GS109" s="21">
        <v>0</v>
      </c>
      <c r="GT109" s="21">
        <v>0</v>
      </c>
      <c r="GU109" s="21">
        <v>0</v>
      </c>
      <c r="GV109" s="21">
        <v>0</v>
      </c>
      <c r="GW109" s="21">
        <v>0</v>
      </c>
      <c r="GX109" s="21">
        <v>0</v>
      </c>
      <c r="GY109" s="21">
        <v>0</v>
      </c>
      <c r="GZ109" s="21">
        <v>0</v>
      </c>
      <c r="HA109" s="21">
        <v>0</v>
      </c>
      <c r="HB109" s="21">
        <v>0</v>
      </c>
      <c r="HC109" s="21">
        <v>0</v>
      </c>
      <c r="HD109" s="21">
        <v>0</v>
      </c>
      <c r="HE109" s="21">
        <v>0</v>
      </c>
      <c r="HF109" s="21">
        <v>0</v>
      </c>
      <c r="HG109" s="21">
        <v>0</v>
      </c>
      <c r="HH109" s="21">
        <v>0</v>
      </c>
      <c r="HI109" s="21">
        <v>0</v>
      </c>
      <c r="HJ109" s="21">
        <v>0</v>
      </c>
      <c r="HK109" s="21">
        <v>0</v>
      </c>
      <c r="HL109" s="21">
        <v>0</v>
      </c>
      <c r="HM109" s="21">
        <v>0</v>
      </c>
      <c r="HN109" s="21">
        <v>0</v>
      </c>
      <c r="HO109" s="21">
        <v>0</v>
      </c>
      <c r="HP109" s="21">
        <v>0</v>
      </c>
      <c r="HQ109" s="21">
        <v>0</v>
      </c>
      <c r="HR109" s="21">
        <v>0</v>
      </c>
      <c r="HS109" s="21">
        <v>0</v>
      </c>
      <c r="HT109" s="21">
        <v>0</v>
      </c>
      <c r="HU109" s="21">
        <v>0</v>
      </c>
      <c r="HV109" s="21">
        <v>0</v>
      </c>
      <c r="HW109" s="21">
        <v>0</v>
      </c>
      <c r="HX109" s="21">
        <v>0</v>
      </c>
      <c r="HY109" s="21">
        <v>0</v>
      </c>
      <c r="HZ109" s="21">
        <v>0</v>
      </c>
      <c r="IA109" s="21">
        <v>0</v>
      </c>
      <c r="IB109" s="21">
        <v>0</v>
      </c>
      <c r="IC109" s="21">
        <v>0</v>
      </c>
      <c r="ID109" s="21">
        <v>0</v>
      </c>
      <c r="IE109" s="21">
        <v>0</v>
      </c>
      <c r="IF109" s="21">
        <v>0</v>
      </c>
      <c r="IG109" s="21">
        <v>0</v>
      </c>
      <c r="IH109" s="21">
        <v>0</v>
      </c>
      <c r="II109" s="21">
        <v>0</v>
      </c>
      <c r="IJ109" s="21">
        <v>0</v>
      </c>
      <c r="IK109" s="21">
        <v>0</v>
      </c>
      <c r="IL109" s="21">
        <v>0</v>
      </c>
      <c r="IM109" s="21">
        <v>0</v>
      </c>
      <c r="IN109" s="21">
        <v>0</v>
      </c>
      <c r="IO109" s="21">
        <v>0</v>
      </c>
      <c r="IP109" s="21">
        <v>0</v>
      </c>
      <c r="IQ109" s="21">
        <v>0</v>
      </c>
      <c r="IR109" s="21">
        <v>0</v>
      </c>
      <c r="IS109" s="21">
        <v>0</v>
      </c>
      <c r="IT109" s="21">
        <v>0</v>
      </c>
      <c r="IU109" s="21">
        <v>0</v>
      </c>
      <c r="IV109" s="21">
        <v>0</v>
      </c>
      <c r="IW109" s="21">
        <v>0</v>
      </c>
      <c r="IX109" s="21">
        <v>0</v>
      </c>
      <c r="IY109" s="21">
        <v>0</v>
      </c>
      <c r="IZ109" s="21">
        <v>0</v>
      </c>
      <c r="JA109" s="21">
        <v>0</v>
      </c>
      <c r="JB109" s="21">
        <v>0</v>
      </c>
      <c r="JC109" s="21">
        <v>0</v>
      </c>
      <c r="JD109" s="21">
        <v>0</v>
      </c>
      <c r="JE109" s="21">
        <v>0</v>
      </c>
      <c r="JF109" s="21">
        <v>0</v>
      </c>
      <c r="JG109" s="21">
        <v>0</v>
      </c>
      <c r="JH109" s="21">
        <v>0</v>
      </c>
      <c r="JI109" s="21">
        <v>0</v>
      </c>
      <c r="JJ109" s="21">
        <v>0</v>
      </c>
      <c r="JK109" s="21">
        <v>0</v>
      </c>
      <c r="JL109" s="21">
        <v>0</v>
      </c>
      <c r="JM109" s="21">
        <v>0</v>
      </c>
      <c r="JN109" s="21">
        <v>0</v>
      </c>
      <c r="JO109" s="21">
        <v>0</v>
      </c>
      <c r="JP109" s="21">
        <v>0</v>
      </c>
      <c r="JQ109" s="21">
        <v>0</v>
      </c>
      <c r="JR109" s="21">
        <v>0</v>
      </c>
      <c r="JS109" s="21">
        <v>0</v>
      </c>
      <c r="JT109" s="21">
        <v>0</v>
      </c>
      <c r="JU109" s="21">
        <v>0</v>
      </c>
      <c r="JV109" s="21">
        <v>0</v>
      </c>
      <c r="JW109" s="21">
        <v>0</v>
      </c>
      <c r="JX109" s="21">
        <v>0</v>
      </c>
      <c r="JY109" s="21">
        <v>0</v>
      </c>
      <c r="JZ109" s="21">
        <v>0</v>
      </c>
      <c r="KA109" s="21">
        <v>0</v>
      </c>
      <c r="KB109" s="21">
        <v>0</v>
      </c>
      <c r="KC109" s="21">
        <v>0</v>
      </c>
      <c r="KD109" s="21">
        <v>0</v>
      </c>
      <c r="KE109" s="21">
        <v>0</v>
      </c>
      <c r="KF109" s="21">
        <v>0</v>
      </c>
      <c r="KG109" s="21">
        <v>0</v>
      </c>
      <c r="KH109" s="21">
        <v>0</v>
      </c>
      <c r="KI109" s="21">
        <v>0</v>
      </c>
      <c r="KJ109" s="21">
        <v>0</v>
      </c>
      <c r="KK109" s="21">
        <v>0</v>
      </c>
    </row>
    <row r="110" spans="1:297" ht="18.75">
      <c r="A110" s="667"/>
      <c r="B110" s="634" t="s">
        <v>684</v>
      </c>
      <c r="C110" s="156">
        <v>0.1115685339473218</v>
      </c>
      <c r="D110" s="415">
        <f t="shared" si="2"/>
        <v>0</v>
      </c>
      <c r="E110" s="415">
        <f t="shared" si="3"/>
        <v>35.710178075477863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0</v>
      </c>
      <c r="CO110" s="21">
        <v>0</v>
      </c>
      <c r="CP110" s="21">
        <v>0</v>
      </c>
      <c r="CQ110" s="21">
        <v>0</v>
      </c>
      <c r="CR110" s="21">
        <v>0</v>
      </c>
      <c r="CS110" s="21">
        <v>0</v>
      </c>
      <c r="CT110" s="21">
        <v>0</v>
      </c>
      <c r="CU110" s="21">
        <v>0</v>
      </c>
      <c r="CV110" s="21">
        <v>0</v>
      </c>
      <c r="CW110" s="21">
        <v>0</v>
      </c>
      <c r="CX110" s="21">
        <v>0</v>
      </c>
      <c r="CY110" s="21">
        <v>0</v>
      </c>
      <c r="CZ110" s="21">
        <v>0</v>
      </c>
      <c r="DA110" s="21">
        <v>0</v>
      </c>
      <c r="DB110" s="21">
        <v>35.710178075477863</v>
      </c>
      <c r="DC110" s="21">
        <v>0</v>
      </c>
      <c r="DD110" s="21">
        <v>0</v>
      </c>
      <c r="DE110" s="21">
        <v>0</v>
      </c>
      <c r="DF110" s="21">
        <v>0</v>
      </c>
      <c r="DG110" s="21">
        <v>0</v>
      </c>
      <c r="DH110" s="21">
        <v>0</v>
      </c>
      <c r="DI110" s="21">
        <v>0</v>
      </c>
      <c r="DJ110" s="21">
        <v>0</v>
      </c>
      <c r="DK110" s="21">
        <v>0</v>
      </c>
      <c r="DL110" s="21">
        <v>0</v>
      </c>
      <c r="DM110" s="21">
        <v>0</v>
      </c>
      <c r="DN110" s="21">
        <v>0</v>
      </c>
      <c r="DO110" s="21">
        <v>0</v>
      </c>
      <c r="DP110" s="21">
        <v>0</v>
      </c>
      <c r="DQ110" s="21">
        <v>0</v>
      </c>
      <c r="DR110" s="21">
        <v>0</v>
      </c>
      <c r="DS110" s="21">
        <v>0</v>
      </c>
      <c r="DT110" s="21">
        <v>0</v>
      </c>
      <c r="DU110" s="21">
        <v>0</v>
      </c>
      <c r="DV110" s="21">
        <v>0</v>
      </c>
      <c r="DW110" s="21">
        <v>0</v>
      </c>
      <c r="DX110" s="21">
        <v>0</v>
      </c>
      <c r="DY110" s="21">
        <v>0</v>
      </c>
      <c r="DZ110" s="21">
        <v>0</v>
      </c>
      <c r="EA110" s="21">
        <v>0</v>
      </c>
      <c r="EB110" s="21">
        <v>0</v>
      </c>
      <c r="EC110" s="21">
        <v>0</v>
      </c>
      <c r="ED110" s="21">
        <v>0</v>
      </c>
      <c r="EE110" s="21">
        <v>0</v>
      </c>
      <c r="EF110" s="21">
        <v>0</v>
      </c>
      <c r="EG110" s="21">
        <v>0</v>
      </c>
      <c r="EH110" s="21">
        <v>0</v>
      </c>
      <c r="EI110" s="21">
        <v>0</v>
      </c>
      <c r="EJ110" s="21">
        <v>0</v>
      </c>
      <c r="EK110" s="21">
        <v>0</v>
      </c>
      <c r="EL110" s="21">
        <v>0</v>
      </c>
      <c r="EM110" s="21">
        <v>0</v>
      </c>
      <c r="EN110" s="21">
        <v>0</v>
      </c>
      <c r="EO110" s="21">
        <v>0</v>
      </c>
      <c r="EP110" s="21">
        <v>0</v>
      </c>
      <c r="EQ110" s="21">
        <v>0</v>
      </c>
      <c r="ER110" s="21">
        <v>0</v>
      </c>
      <c r="ES110" s="21">
        <v>0</v>
      </c>
      <c r="ET110" s="21">
        <v>0</v>
      </c>
      <c r="EU110" s="21">
        <v>0</v>
      </c>
      <c r="EV110" s="21">
        <v>0</v>
      </c>
      <c r="EW110" s="21">
        <v>4.4060512622856045</v>
      </c>
      <c r="EX110" s="21">
        <v>0</v>
      </c>
      <c r="EY110" s="21">
        <v>0</v>
      </c>
      <c r="EZ110" s="21">
        <v>0</v>
      </c>
      <c r="FA110" s="21">
        <v>0</v>
      </c>
      <c r="FB110" s="21">
        <v>0</v>
      </c>
      <c r="FC110" s="21">
        <v>0</v>
      </c>
      <c r="FD110" s="21">
        <v>0</v>
      </c>
      <c r="FE110" s="21">
        <v>0</v>
      </c>
      <c r="FF110" s="21">
        <v>0</v>
      </c>
      <c r="FG110" s="21">
        <v>0</v>
      </c>
      <c r="FH110" s="21">
        <v>0</v>
      </c>
      <c r="FI110" s="21">
        <v>0</v>
      </c>
      <c r="FJ110" s="21">
        <v>0</v>
      </c>
      <c r="FK110" s="21">
        <v>0</v>
      </c>
      <c r="FL110" s="21">
        <v>0</v>
      </c>
      <c r="FM110" s="21">
        <v>0</v>
      </c>
      <c r="FN110" s="21">
        <v>0</v>
      </c>
      <c r="FO110" s="21">
        <v>18.648210173749217</v>
      </c>
      <c r="FP110" s="21">
        <v>0</v>
      </c>
      <c r="FQ110" s="21">
        <v>0</v>
      </c>
      <c r="FR110" s="21">
        <v>0</v>
      </c>
      <c r="FS110" s="21">
        <v>0</v>
      </c>
      <c r="FT110" s="21">
        <v>0</v>
      </c>
      <c r="FU110" s="21">
        <v>0</v>
      </c>
      <c r="FV110" s="21">
        <v>0</v>
      </c>
      <c r="FW110" s="21">
        <v>0</v>
      </c>
      <c r="FX110" s="21">
        <v>0</v>
      </c>
      <c r="FY110" s="21">
        <v>0</v>
      </c>
      <c r="FZ110" s="21">
        <v>0</v>
      </c>
      <c r="GA110" s="21">
        <v>0</v>
      </c>
      <c r="GB110" s="21">
        <v>0</v>
      </c>
      <c r="GC110" s="21">
        <v>0</v>
      </c>
      <c r="GD110" s="21">
        <v>0</v>
      </c>
      <c r="GE110" s="21">
        <v>0</v>
      </c>
      <c r="GF110" s="21">
        <v>0</v>
      </c>
      <c r="GG110" s="21">
        <v>0</v>
      </c>
      <c r="GH110" s="21">
        <v>0</v>
      </c>
      <c r="GI110" s="21">
        <v>0</v>
      </c>
      <c r="GJ110" s="21">
        <v>0</v>
      </c>
      <c r="GK110" s="21">
        <v>0</v>
      </c>
      <c r="GL110" s="21">
        <v>0</v>
      </c>
      <c r="GM110" s="21">
        <v>0</v>
      </c>
      <c r="GN110" s="21">
        <v>0</v>
      </c>
      <c r="GO110" s="21">
        <v>0</v>
      </c>
      <c r="GP110" s="21">
        <v>0</v>
      </c>
      <c r="GQ110" s="21">
        <v>0</v>
      </c>
      <c r="GR110" s="21">
        <v>0</v>
      </c>
      <c r="GS110" s="21">
        <v>0</v>
      </c>
      <c r="GT110" s="21">
        <v>0</v>
      </c>
      <c r="GU110" s="21">
        <v>0</v>
      </c>
      <c r="GV110" s="21">
        <v>0</v>
      </c>
      <c r="GW110" s="21">
        <v>0</v>
      </c>
      <c r="GX110" s="21">
        <v>0</v>
      </c>
      <c r="GY110" s="21">
        <v>0</v>
      </c>
      <c r="GZ110" s="21">
        <v>0</v>
      </c>
      <c r="HA110" s="21">
        <v>0</v>
      </c>
      <c r="HB110" s="21">
        <v>0</v>
      </c>
      <c r="HC110" s="21">
        <v>0</v>
      </c>
      <c r="HD110" s="21">
        <v>0</v>
      </c>
      <c r="HE110" s="21">
        <v>0</v>
      </c>
      <c r="HF110" s="21">
        <v>0</v>
      </c>
      <c r="HG110" s="21">
        <v>0</v>
      </c>
      <c r="HH110" s="21">
        <v>0</v>
      </c>
      <c r="HI110" s="21">
        <v>0</v>
      </c>
      <c r="HJ110" s="21">
        <v>0</v>
      </c>
      <c r="HK110" s="21">
        <v>0</v>
      </c>
      <c r="HL110" s="21">
        <v>0</v>
      </c>
      <c r="HM110" s="21">
        <v>0</v>
      </c>
      <c r="HN110" s="21">
        <v>0</v>
      </c>
      <c r="HO110" s="21">
        <v>0</v>
      </c>
      <c r="HP110" s="21">
        <v>0</v>
      </c>
      <c r="HQ110" s="21">
        <v>0</v>
      </c>
      <c r="HR110" s="21">
        <v>0</v>
      </c>
      <c r="HS110" s="21">
        <v>0</v>
      </c>
      <c r="HT110" s="21">
        <v>0</v>
      </c>
      <c r="HU110" s="21">
        <v>0</v>
      </c>
      <c r="HV110" s="21">
        <v>0</v>
      </c>
      <c r="HW110" s="21">
        <v>0</v>
      </c>
      <c r="HX110" s="21">
        <v>0</v>
      </c>
      <c r="HY110" s="21">
        <v>0</v>
      </c>
      <c r="HZ110" s="21">
        <v>0</v>
      </c>
      <c r="IA110" s="21">
        <v>0</v>
      </c>
      <c r="IB110" s="21">
        <v>0</v>
      </c>
      <c r="IC110" s="21">
        <v>0</v>
      </c>
      <c r="ID110" s="21">
        <v>0</v>
      </c>
      <c r="IE110" s="21">
        <v>0</v>
      </c>
      <c r="IF110" s="21">
        <v>0</v>
      </c>
      <c r="IG110" s="21">
        <v>0</v>
      </c>
      <c r="IH110" s="21">
        <v>0</v>
      </c>
      <c r="II110" s="21">
        <v>0</v>
      </c>
      <c r="IJ110" s="21">
        <v>0</v>
      </c>
      <c r="IK110" s="21">
        <v>0</v>
      </c>
      <c r="IL110" s="21">
        <v>0</v>
      </c>
      <c r="IM110" s="21">
        <v>0</v>
      </c>
      <c r="IN110" s="21">
        <v>0</v>
      </c>
      <c r="IO110" s="21">
        <v>0</v>
      </c>
      <c r="IP110" s="21">
        <v>0</v>
      </c>
      <c r="IQ110" s="21">
        <v>0</v>
      </c>
      <c r="IR110" s="21">
        <v>0</v>
      </c>
      <c r="IS110" s="21">
        <v>0</v>
      </c>
      <c r="IT110" s="21">
        <v>0</v>
      </c>
      <c r="IU110" s="21">
        <v>0</v>
      </c>
      <c r="IV110" s="21">
        <v>0</v>
      </c>
      <c r="IW110" s="21">
        <v>0</v>
      </c>
      <c r="IX110" s="21">
        <v>0</v>
      </c>
      <c r="IY110" s="21">
        <v>0</v>
      </c>
      <c r="IZ110" s="21">
        <v>0</v>
      </c>
      <c r="JA110" s="21">
        <v>0</v>
      </c>
      <c r="JB110" s="21">
        <v>0</v>
      </c>
      <c r="JC110" s="21">
        <v>0</v>
      </c>
      <c r="JD110" s="21">
        <v>0</v>
      </c>
      <c r="JE110" s="21">
        <v>0</v>
      </c>
      <c r="JF110" s="21">
        <v>0</v>
      </c>
      <c r="JG110" s="21">
        <v>0</v>
      </c>
      <c r="JH110" s="21">
        <v>0</v>
      </c>
      <c r="JI110" s="21">
        <v>0</v>
      </c>
      <c r="JJ110" s="21">
        <v>0</v>
      </c>
      <c r="JK110" s="21">
        <v>0</v>
      </c>
      <c r="JL110" s="21">
        <v>0</v>
      </c>
      <c r="JM110" s="21">
        <v>0</v>
      </c>
      <c r="JN110" s="21">
        <v>0</v>
      </c>
      <c r="JO110" s="21">
        <v>0</v>
      </c>
      <c r="JP110" s="21">
        <v>0</v>
      </c>
      <c r="JQ110" s="21">
        <v>0</v>
      </c>
      <c r="JR110" s="21">
        <v>0</v>
      </c>
      <c r="JS110" s="21">
        <v>0</v>
      </c>
      <c r="JT110" s="21">
        <v>0</v>
      </c>
      <c r="JU110" s="21">
        <v>0</v>
      </c>
      <c r="JV110" s="21">
        <v>0</v>
      </c>
      <c r="JW110" s="21">
        <v>0</v>
      </c>
      <c r="JX110" s="21">
        <v>0</v>
      </c>
      <c r="JY110" s="21">
        <v>0</v>
      </c>
      <c r="JZ110" s="21">
        <v>0</v>
      </c>
      <c r="KA110" s="21">
        <v>0</v>
      </c>
      <c r="KB110" s="21">
        <v>0</v>
      </c>
      <c r="KC110" s="21">
        <v>0</v>
      </c>
      <c r="KD110" s="21">
        <v>0</v>
      </c>
      <c r="KE110" s="21">
        <v>0</v>
      </c>
      <c r="KF110" s="21">
        <v>0</v>
      </c>
      <c r="KG110" s="21">
        <v>0</v>
      </c>
      <c r="KH110" s="21">
        <v>0</v>
      </c>
      <c r="KI110" s="21">
        <v>0</v>
      </c>
      <c r="KJ110" s="21">
        <v>0</v>
      </c>
      <c r="KK110" s="21">
        <v>0</v>
      </c>
    </row>
    <row r="111" spans="1:297" ht="18.75">
      <c r="A111" s="668"/>
      <c r="B111" s="634"/>
      <c r="C111" s="156"/>
      <c r="D111" s="415"/>
      <c r="E111" s="415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</row>
    <row r="112" spans="1:297" ht="18.75">
      <c r="A112" s="669" t="s">
        <v>650</v>
      </c>
      <c r="B112" s="634" t="s">
        <v>650</v>
      </c>
      <c r="C112" s="156">
        <v>5.4659261911502952</v>
      </c>
      <c r="D112" s="415">
        <f t="shared" si="2"/>
        <v>0</v>
      </c>
      <c r="E112" s="415">
        <f t="shared" si="3"/>
        <v>39.731351525091277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3.9394542752180377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4.3237780292331491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19.901957612036888</v>
      </c>
      <c r="BB112" s="21">
        <v>0</v>
      </c>
      <c r="BC112" s="21">
        <v>11.182103351494138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19.205249540866255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34.976477369417836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10.472631687454902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</v>
      </c>
      <c r="DC112" s="21">
        <v>0</v>
      </c>
      <c r="DD112" s="21">
        <v>0</v>
      </c>
      <c r="DE112" s="21">
        <v>0</v>
      </c>
      <c r="DF112" s="21">
        <v>25.723075453981188</v>
      </c>
      <c r="DG112" s="21">
        <v>0</v>
      </c>
      <c r="DH112" s="21">
        <v>0</v>
      </c>
      <c r="DI112" s="21">
        <v>0</v>
      </c>
      <c r="DJ112" s="21">
        <v>0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39.731351525091277</v>
      </c>
      <c r="DR112" s="21">
        <v>0</v>
      </c>
      <c r="DS112" s="21">
        <v>0</v>
      </c>
      <c r="DT112" s="21">
        <v>0</v>
      </c>
      <c r="DU112" s="21">
        <v>0</v>
      </c>
      <c r="DV112" s="21">
        <v>25.736563612311972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21">
        <v>0</v>
      </c>
      <c r="EC112" s="21">
        <v>0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21">
        <v>0</v>
      </c>
      <c r="EN112" s="21">
        <v>0</v>
      </c>
      <c r="EO112" s="21">
        <v>14.824786044170114</v>
      </c>
      <c r="EP112" s="21">
        <v>0</v>
      </c>
      <c r="EQ112" s="21">
        <v>0</v>
      </c>
      <c r="ER112" s="21">
        <v>0</v>
      </c>
      <c r="ES112" s="21">
        <v>0</v>
      </c>
      <c r="ET112" s="21">
        <v>0</v>
      </c>
      <c r="EU112" s="21">
        <v>0</v>
      </c>
      <c r="EV112" s="21">
        <v>0</v>
      </c>
      <c r="EW112" s="21">
        <v>6.5263056465600311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0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21">
        <v>0</v>
      </c>
      <c r="FS112" s="21">
        <v>0</v>
      </c>
      <c r="FT112" s="21">
        <v>7.6247085384359155</v>
      </c>
      <c r="FU112" s="21">
        <v>0</v>
      </c>
      <c r="FV112" s="21">
        <v>0</v>
      </c>
      <c r="FW112" s="21">
        <v>0</v>
      </c>
      <c r="FX112" s="21">
        <v>0</v>
      </c>
      <c r="FY112" s="21">
        <v>0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0</v>
      </c>
      <c r="GI112" s="21">
        <v>0</v>
      </c>
      <c r="GJ112" s="21">
        <v>0</v>
      </c>
      <c r="GK112" s="21">
        <v>10.027441330052218</v>
      </c>
      <c r="GL112" s="21">
        <v>0</v>
      </c>
      <c r="GM112" s="21">
        <v>0</v>
      </c>
      <c r="GN112" s="21">
        <v>0</v>
      </c>
      <c r="GO112" s="21">
        <v>0</v>
      </c>
      <c r="GP112" s="21">
        <v>0</v>
      </c>
      <c r="GQ112" s="21">
        <v>0</v>
      </c>
      <c r="GR112" s="21">
        <v>0</v>
      </c>
      <c r="GS112" s="21">
        <v>0</v>
      </c>
      <c r="GT112" s="21">
        <v>0</v>
      </c>
      <c r="GU112" s="21">
        <v>0</v>
      </c>
      <c r="GV112" s="21">
        <v>0</v>
      </c>
      <c r="GW112" s="21">
        <v>0</v>
      </c>
      <c r="GX112" s="21">
        <v>0</v>
      </c>
      <c r="GY112" s="21">
        <v>0</v>
      </c>
      <c r="GZ112" s="21">
        <v>0</v>
      </c>
      <c r="HA112" s="21">
        <v>0</v>
      </c>
      <c r="HB112" s="21">
        <v>0</v>
      </c>
      <c r="HC112" s="21">
        <v>0</v>
      </c>
      <c r="HD112" s="21">
        <v>0</v>
      </c>
      <c r="HE112" s="21">
        <v>0</v>
      </c>
      <c r="HF112" s="21">
        <v>0</v>
      </c>
      <c r="HG112" s="21">
        <v>0</v>
      </c>
      <c r="HH112" s="21">
        <v>0</v>
      </c>
      <c r="HI112" s="21">
        <v>0</v>
      </c>
      <c r="HJ112" s="21">
        <v>0</v>
      </c>
      <c r="HK112" s="21">
        <v>0</v>
      </c>
      <c r="HL112" s="21">
        <v>5.83979489364292</v>
      </c>
      <c r="HM112" s="21">
        <v>0</v>
      </c>
      <c r="HN112" s="21">
        <v>0</v>
      </c>
      <c r="HO112" s="21">
        <v>0</v>
      </c>
      <c r="HP112" s="21">
        <v>0</v>
      </c>
      <c r="HQ112" s="21">
        <v>0</v>
      </c>
      <c r="HR112" s="21">
        <v>0</v>
      </c>
      <c r="HS112" s="21">
        <v>0</v>
      </c>
      <c r="HT112" s="21">
        <v>0</v>
      </c>
      <c r="HU112" s="21">
        <v>0</v>
      </c>
      <c r="HV112" s="21">
        <v>0</v>
      </c>
      <c r="HW112" s="21">
        <v>0</v>
      </c>
      <c r="HX112" s="21">
        <v>0</v>
      </c>
      <c r="HY112" s="21">
        <v>0</v>
      </c>
      <c r="HZ112" s="21">
        <v>0</v>
      </c>
      <c r="IA112" s="21">
        <v>0</v>
      </c>
      <c r="IB112" s="21">
        <v>0</v>
      </c>
      <c r="IC112" s="21">
        <v>0</v>
      </c>
      <c r="ID112" s="21">
        <v>0</v>
      </c>
      <c r="IE112" s="21">
        <v>0</v>
      </c>
      <c r="IF112" s="21">
        <v>0</v>
      </c>
      <c r="IG112" s="21">
        <v>0</v>
      </c>
      <c r="IH112" s="21">
        <v>0</v>
      </c>
      <c r="II112" s="21">
        <v>0</v>
      </c>
      <c r="IJ112" s="21">
        <v>0</v>
      </c>
      <c r="IK112" s="21">
        <v>0</v>
      </c>
      <c r="IL112" s="21">
        <v>0</v>
      </c>
      <c r="IM112" s="21">
        <v>0</v>
      </c>
      <c r="IN112" s="21">
        <v>0</v>
      </c>
      <c r="IO112" s="21">
        <v>0</v>
      </c>
      <c r="IP112" s="21">
        <v>0</v>
      </c>
      <c r="IQ112" s="21">
        <v>0</v>
      </c>
      <c r="IR112" s="21">
        <v>0</v>
      </c>
      <c r="IS112" s="21">
        <v>0</v>
      </c>
      <c r="IT112" s="21">
        <v>0</v>
      </c>
      <c r="IU112" s="21">
        <v>0</v>
      </c>
      <c r="IV112" s="21">
        <v>0</v>
      </c>
      <c r="IW112" s="21">
        <v>0</v>
      </c>
      <c r="IX112" s="21">
        <v>9.4582827273426098</v>
      </c>
      <c r="IY112" s="21">
        <v>0</v>
      </c>
      <c r="IZ112" s="21">
        <v>0</v>
      </c>
      <c r="JA112" s="21">
        <v>0</v>
      </c>
      <c r="JB112" s="21">
        <v>0</v>
      </c>
      <c r="JC112" s="21">
        <v>0</v>
      </c>
      <c r="JD112" s="21">
        <v>0</v>
      </c>
      <c r="JE112" s="21">
        <v>0</v>
      </c>
      <c r="JF112" s="21">
        <v>9.8600932679196216</v>
      </c>
      <c r="JG112" s="21">
        <v>0</v>
      </c>
      <c r="JH112" s="21">
        <v>0</v>
      </c>
      <c r="JI112" s="21">
        <v>0</v>
      </c>
      <c r="JJ112" s="21">
        <v>0</v>
      </c>
      <c r="JK112" s="21">
        <v>0</v>
      </c>
      <c r="JL112" s="21">
        <v>0</v>
      </c>
      <c r="JM112" s="21">
        <v>0</v>
      </c>
      <c r="JN112" s="21">
        <v>0</v>
      </c>
      <c r="JO112" s="21">
        <v>0</v>
      </c>
      <c r="JP112" s="21">
        <v>0</v>
      </c>
      <c r="JQ112" s="21">
        <v>0</v>
      </c>
      <c r="JR112" s="21">
        <v>33.890194852261907</v>
      </c>
      <c r="JS112" s="21">
        <v>0</v>
      </c>
      <c r="JT112" s="21">
        <v>0</v>
      </c>
      <c r="JU112" s="21">
        <v>0</v>
      </c>
      <c r="JV112" s="21">
        <v>0</v>
      </c>
      <c r="JW112" s="21">
        <v>0</v>
      </c>
      <c r="JX112" s="21">
        <v>0</v>
      </c>
      <c r="JY112" s="21">
        <v>0</v>
      </c>
      <c r="JZ112" s="21">
        <v>0</v>
      </c>
      <c r="KA112" s="21">
        <v>0</v>
      </c>
      <c r="KB112" s="21">
        <v>0</v>
      </c>
      <c r="KC112" s="21">
        <v>0</v>
      </c>
      <c r="KD112" s="21">
        <v>0</v>
      </c>
      <c r="KE112" s="21">
        <v>0</v>
      </c>
      <c r="KF112" s="21">
        <v>0</v>
      </c>
      <c r="KG112" s="21">
        <v>0</v>
      </c>
      <c r="KH112" s="21">
        <v>0</v>
      </c>
      <c r="KI112" s="21">
        <v>0</v>
      </c>
      <c r="KJ112" s="21">
        <v>0</v>
      </c>
      <c r="KK112" s="21">
        <v>0</v>
      </c>
    </row>
    <row r="113" spans="1:297" ht="18.75">
      <c r="A113" s="669"/>
      <c r="B113" s="634" t="s">
        <v>685</v>
      </c>
      <c r="C113" s="156">
        <v>0.12409967179376295</v>
      </c>
      <c r="D113" s="415">
        <f t="shared" si="2"/>
        <v>0</v>
      </c>
      <c r="E113" s="415">
        <f t="shared" si="3"/>
        <v>9.5467021656190809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0.46495472498444268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9.5467021656190809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1.8869704154210907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0</v>
      </c>
      <c r="DS113" s="21">
        <v>0</v>
      </c>
      <c r="DT113" s="21">
        <v>0</v>
      </c>
      <c r="DU113" s="21">
        <v>0</v>
      </c>
      <c r="DV113" s="21">
        <v>0.24963519576690715</v>
      </c>
      <c r="DW113" s="21">
        <v>0</v>
      </c>
      <c r="DX113" s="21">
        <v>0</v>
      </c>
      <c r="DY113" s="21">
        <v>0</v>
      </c>
      <c r="DZ113" s="21">
        <v>0</v>
      </c>
      <c r="EA113" s="21">
        <v>0</v>
      </c>
      <c r="EB113" s="21">
        <v>0</v>
      </c>
      <c r="EC113" s="21">
        <v>0</v>
      </c>
      <c r="ED113" s="21">
        <v>0</v>
      </c>
      <c r="EE113" s="21">
        <v>0</v>
      </c>
      <c r="EF113" s="21">
        <v>0</v>
      </c>
      <c r="EG113" s="21">
        <v>0</v>
      </c>
      <c r="EH113" s="21">
        <v>0</v>
      </c>
      <c r="EI113" s="21">
        <v>0</v>
      </c>
      <c r="EJ113" s="21">
        <v>0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0</v>
      </c>
      <c r="ES113" s="21">
        <v>0</v>
      </c>
      <c r="ET113" s="21">
        <v>0</v>
      </c>
      <c r="EU113" s="21">
        <v>0</v>
      </c>
      <c r="EV113" s="21">
        <v>0</v>
      </c>
      <c r="EW113" s="21">
        <v>0.70555020235112742</v>
      </c>
      <c r="EX113" s="21">
        <v>0</v>
      </c>
      <c r="EY113" s="21">
        <v>0</v>
      </c>
      <c r="EZ113" s="21">
        <v>0</v>
      </c>
      <c r="FA113" s="21">
        <v>0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1">
        <v>0</v>
      </c>
      <c r="FJ113" s="21">
        <v>0</v>
      </c>
      <c r="FK113" s="21">
        <v>0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0</v>
      </c>
      <c r="FS113" s="21">
        <v>0</v>
      </c>
      <c r="FT113" s="21">
        <v>0</v>
      </c>
      <c r="FU113" s="21">
        <v>0</v>
      </c>
      <c r="FV113" s="21">
        <v>0</v>
      </c>
      <c r="FW113" s="21">
        <v>0</v>
      </c>
      <c r="FX113" s="21">
        <v>0</v>
      </c>
      <c r="FY113" s="21">
        <v>0</v>
      </c>
      <c r="FZ113" s="21">
        <v>0</v>
      </c>
      <c r="GA113" s="21">
        <v>0</v>
      </c>
      <c r="GB113" s="21">
        <v>0</v>
      </c>
      <c r="GC113" s="21">
        <v>0</v>
      </c>
      <c r="GD113" s="21">
        <v>0</v>
      </c>
      <c r="GE113" s="21">
        <v>0</v>
      </c>
      <c r="GF113" s="21">
        <v>0</v>
      </c>
      <c r="GG113" s="21">
        <v>0</v>
      </c>
      <c r="GH113" s="21">
        <v>0</v>
      </c>
      <c r="GI113" s="21">
        <v>0</v>
      </c>
      <c r="GJ113" s="21">
        <v>0</v>
      </c>
      <c r="GK113" s="21">
        <v>0.43948142368405257</v>
      </c>
      <c r="GL113" s="21">
        <v>0</v>
      </c>
      <c r="GM113" s="21">
        <v>0</v>
      </c>
      <c r="GN113" s="21">
        <v>0</v>
      </c>
      <c r="GO113" s="21">
        <v>0</v>
      </c>
      <c r="GP113" s="21">
        <v>0</v>
      </c>
      <c r="GQ113" s="21">
        <v>0</v>
      </c>
      <c r="GR113" s="21">
        <v>0</v>
      </c>
      <c r="GS113" s="21">
        <v>0</v>
      </c>
      <c r="GT113" s="21">
        <v>0</v>
      </c>
      <c r="GU113" s="21">
        <v>0</v>
      </c>
      <c r="GV113" s="21">
        <v>0</v>
      </c>
      <c r="GW113" s="21">
        <v>0</v>
      </c>
      <c r="GX113" s="21">
        <v>0</v>
      </c>
      <c r="GY113" s="21">
        <v>0</v>
      </c>
      <c r="GZ113" s="21">
        <v>0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0</v>
      </c>
      <c r="HG113" s="21">
        <v>0</v>
      </c>
      <c r="HH113" s="21">
        <v>0</v>
      </c>
      <c r="HI113" s="21">
        <v>0</v>
      </c>
      <c r="HJ113" s="21">
        <v>0</v>
      </c>
      <c r="HK113" s="21">
        <v>0</v>
      </c>
      <c r="HL113" s="21">
        <v>2.2282188612641125</v>
      </c>
      <c r="HM113" s="21">
        <v>0</v>
      </c>
      <c r="HN113" s="21">
        <v>0</v>
      </c>
      <c r="HO113" s="21">
        <v>0</v>
      </c>
      <c r="HP113" s="21">
        <v>0</v>
      </c>
      <c r="HQ113" s="21">
        <v>0</v>
      </c>
      <c r="HR113" s="21">
        <v>0</v>
      </c>
      <c r="HS113" s="21">
        <v>0</v>
      </c>
      <c r="HT113" s="21">
        <v>0</v>
      </c>
      <c r="HU113" s="21">
        <v>0</v>
      </c>
      <c r="HV113" s="21">
        <v>0</v>
      </c>
      <c r="HW113" s="21">
        <v>0</v>
      </c>
      <c r="HX113" s="21">
        <v>0</v>
      </c>
      <c r="HY113" s="21">
        <v>0</v>
      </c>
      <c r="HZ113" s="21">
        <v>0</v>
      </c>
      <c r="IA113" s="21">
        <v>0</v>
      </c>
      <c r="IB113" s="21">
        <v>0</v>
      </c>
      <c r="IC113" s="21">
        <v>0</v>
      </c>
      <c r="ID113" s="21">
        <v>0</v>
      </c>
      <c r="IE113" s="21">
        <v>0</v>
      </c>
      <c r="IF113" s="21">
        <v>0</v>
      </c>
      <c r="IG113" s="21">
        <v>0</v>
      </c>
      <c r="IH113" s="21">
        <v>0</v>
      </c>
      <c r="II113" s="21">
        <v>0</v>
      </c>
      <c r="IJ113" s="21">
        <v>0</v>
      </c>
      <c r="IK113" s="21">
        <v>0</v>
      </c>
      <c r="IL113" s="21">
        <v>0</v>
      </c>
      <c r="IM113" s="21">
        <v>0</v>
      </c>
      <c r="IN113" s="21">
        <v>0</v>
      </c>
      <c r="IO113" s="21">
        <v>0</v>
      </c>
      <c r="IP113" s="21">
        <v>0</v>
      </c>
      <c r="IQ113" s="21">
        <v>0</v>
      </c>
      <c r="IR113" s="21">
        <v>0</v>
      </c>
      <c r="IS113" s="21">
        <v>0</v>
      </c>
      <c r="IT113" s="21">
        <v>0</v>
      </c>
      <c r="IU113" s="21">
        <v>0</v>
      </c>
      <c r="IV113" s="21">
        <v>0</v>
      </c>
      <c r="IW113" s="21">
        <v>0</v>
      </c>
      <c r="IX113" s="21">
        <v>0</v>
      </c>
      <c r="IY113" s="21">
        <v>0</v>
      </c>
      <c r="IZ113" s="21">
        <v>0</v>
      </c>
      <c r="JA113" s="21">
        <v>0</v>
      </c>
      <c r="JB113" s="21">
        <v>0</v>
      </c>
      <c r="JC113" s="21">
        <v>0</v>
      </c>
      <c r="JD113" s="21">
        <v>0</v>
      </c>
      <c r="JE113" s="21">
        <v>0</v>
      </c>
      <c r="JF113" s="21">
        <v>0.17766034366462369</v>
      </c>
      <c r="JG113" s="21">
        <v>0</v>
      </c>
      <c r="JH113" s="21">
        <v>0</v>
      </c>
      <c r="JI113" s="21">
        <v>0</v>
      </c>
      <c r="JJ113" s="21">
        <v>0</v>
      </c>
      <c r="JK113" s="21">
        <v>0</v>
      </c>
      <c r="JL113" s="21">
        <v>0</v>
      </c>
      <c r="JM113" s="21">
        <v>0</v>
      </c>
      <c r="JN113" s="21">
        <v>0</v>
      </c>
      <c r="JO113" s="21">
        <v>0</v>
      </c>
      <c r="JP113" s="21">
        <v>0</v>
      </c>
      <c r="JQ113" s="21">
        <v>0</v>
      </c>
      <c r="JR113" s="21">
        <v>0</v>
      </c>
      <c r="JS113" s="21">
        <v>0</v>
      </c>
      <c r="JT113" s="21">
        <v>0</v>
      </c>
      <c r="JU113" s="21">
        <v>0</v>
      </c>
      <c r="JV113" s="21">
        <v>0</v>
      </c>
      <c r="JW113" s="21">
        <v>0</v>
      </c>
      <c r="JX113" s="21">
        <v>0</v>
      </c>
      <c r="JY113" s="21">
        <v>0</v>
      </c>
      <c r="JZ113" s="21">
        <v>0</v>
      </c>
      <c r="KA113" s="21">
        <v>0</v>
      </c>
      <c r="KB113" s="21">
        <v>0</v>
      </c>
      <c r="KC113" s="21">
        <v>0</v>
      </c>
      <c r="KD113" s="21">
        <v>0</v>
      </c>
      <c r="KE113" s="21">
        <v>0</v>
      </c>
      <c r="KF113" s="21">
        <v>0</v>
      </c>
      <c r="KG113" s="21">
        <v>0</v>
      </c>
      <c r="KH113" s="21">
        <v>0</v>
      </c>
      <c r="KI113" s="21">
        <v>0</v>
      </c>
      <c r="KJ113" s="21">
        <v>0</v>
      </c>
      <c r="KK113" s="21">
        <v>0</v>
      </c>
    </row>
    <row r="114" spans="1:297" ht="18.75">
      <c r="A114" s="668"/>
      <c r="B114" s="629"/>
      <c r="C114" s="156"/>
      <c r="D114" s="415"/>
      <c r="E114" s="415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</row>
    <row r="115" spans="1:297" ht="18.75">
      <c r="A115" s="670" t="s">
        <v>651</v>
      </c>
      <c r="B115" s="634" t="s">
        <v>686</v>
      </c>
      <c r="C115" s="156">
        <v>3.5639991458110218</v>
      </c>
      <c r="D115" s="415">
        <f t="shared" si="2"/>
        <v>3.5636363636363635</v>
      </c>
      <c r="E115" s="415">
        <f t="shared" si="3"/>
        <v>3.5644670050761422</v>
      </c>
      <c r="F115" s="21">
        <v>3.5640008812513768</v>
      </c>
      <c r="G115" s="21">
        <v>3.5639004149377596</v>
      </c>
      <c r="H115" s="21">
        <v>3.5640074211502784</v>
      </c>
      <c r="I115" s="21">
        <v>3.5639498035238941</v>
      </c>
      <c r="J115" s="21">
        <v>3.5639647387658568</v>
      </c>
      <c r="K115" s="21">
        <v>3.5640443772062533</v>
      </c>
      <c r="L115" s="21">
        <v>3.5639836455727099</v>
      </c>
      <c r="M115" s="21">
        <v>3.5636645962732918</v>
      </c>
      <c r="N115" s="21">
        <v>3.5641316685584563</v>
      </c>
      <c r="O115" s="21">
        <v>3.5639997382614954</v>
      </c>
      <c r="P115" s="21">
        <v>3.5639660772284372</v>
      </c>
      <c r="Q115" s="21">
        <v>3.5639637649138312</v>
      </c>
      <c r="R115" s="21">
        <v>3.5638204225352115</v>
      </c>
      <c r="S115" s="21">
        <v>3.5640247602864426</v>
      </c>
      <c r="T115" s="21">
        <v>3.5639248305606901</v>
      </c>
      <c r="U115" s="21">
        <v>3.5640219952867245</v>
      </c>
      <c r="V115" s="21">
        <v>3.564185544768069</v>
      </c>
      <c r="W115" s="21">
        <v>3.5644670050761422</v>
      </c>
      <c r="X115" s="21">
        <v>3.5639790792812387</v>
      </c>
      <c r="Y115" s="21">
        <v>3.5639831448214681</v>
      </c>
      <c r="Z115" s="21">
        <v>3.5640093482212412</v>
      </c>
      <c r="AA115" s="21">
        <v>3.5640138408304498</v>
      </c>
      <c r="AB115" s="21">
        <v>3.5640612409347301</v>
      </c>
      <c r="AC115" s="21">
        <v>3.5640423031727377</v>
      </c>
      <c r="AD115" s="21">
        <v>3.5639792431337805</v>
      </c>
      <c r="AE115" s="21">
        <v>3.5640150221918745</v>
      </c>
      <c r="AF115" s="21">
        <v>3.5639997777836254</v>
      </c>
      <c r="AG115" s="21">
        <v>3.5640011302627861</v>
      </c>
      <c r="AH115" s="21">
        <v>3.5638659543467703</v>
      </c>
      <c r="AI115" s="21">
        <v>3.5640071775570048</v>
      </c>
      <c r="AJ115" s="21">
        <v>3.5639979068550498</v>
      </c>
      <c r="AK115" s="21">
        <v>3.5639923591212987</v>
      </c>
      <c r="AL115" s="21">
        <v>3.563936063936064</v>
      </c>
      <c r="AM115" s="21">
        <v>3.563989708915396</v>
      </c>
      <c r="AN115" s="21">
        <v>3.5639737147274837</v>
      </c>
      <c r="AO115" s="21">
        <v>3.5639969020794062</v>
      </c>
      <c r="AP115" s="21">
        <v>3.564024903247518</v>
      </c>
      <c r="AQ115" s="21">
        <v>3.5640424230063226</v>
      </c>
      <c r="AR115" s="21">
        <v>3.5639935493329422</v>
      </c>
      <c r="AS115" s="21">
        <v>3.5639743790032807</v>
      </c>
      <c r="AT115" s="21">
        <v>3.5640722107132286</v>
      </c>
      <c r="AU115" s="21">
        <v>3.5640035401078123</v>
      </c>
      <c r="AV115" s="21">
        <v>3.5638977635782747</v>
      </c>
      <c r="AW115" s="21">
        <v>3.5639534883720931</v>
      </c>
      <c r="AX115" s="21">
        <v>3.5640503517215847</v>
      </c>
      <c r="AY115" s="21">
        <v>3.5641025641025643</v>
      </c>
      <c r="AZ115" s="21">
        <v>3.5640194489465156</v>
      </c>
      <c r="BA115" s="21">
        <v>3.563986409966025</v>
      </c>
      <c r="BB115" s="21">
        <v>3.5639712769278802</v>
      </c>
      <c r="BC115" s="21">
        <v>3.5640009651896727</v>
      </c>
      <c r="BD115" s="21">
        <v>3.563943894389439</v>
      </c>
      <c r="BE115" s="21">
        <v>3.5639279437609841</v>
      </c>
      <c r="BF115" s="21">
        <v>3.5640400097584775</v>
      </c>
      <c r="BG115" s="21">
        <v>3.5639423076923076</v>
      </c>
      <c r="BH115" s="21">
        <v>3.5641486810551557</v>
      </c>
      <c r="BI115" s="21">
        <v>3.5639760310186817</v>
      </c>
      <c r="BJ115" s="21">
        <v>3.5639972116841161</v>
      </c>
      <c r="BK115" s="21">
        <v>3.5639324487334139</v>
      </c>
      <c r="BL115" s="21">
        <v>3.5639778196275373</v>
      </c>
      <c r="BM115" s="21">
        <v>3.5639947942224404</v>
      </c>
      <c r="BN115" s="21">
        <v>3.5640064567316898</v>
      </c>
      <c r="BO115" s="21">
        <v>3.563924295094631</v>
      </c>
      <c r="BP115" s="21">
        <v>3.5639941810995528</v>
      </c>
      <c r="BQ115" s="21">
        <v>3.5640127129003343</v>
      </c>
      <c r="BR115" s="21">
        <v>3.5639892786663134</v>
      </c>
      <c r="BS115" s="21">
        <v>3.5640063216120113</v>
      </c>
      <c r="BT115" s="21">
        <v>3.5640326975476837</v>
      </c>
      <c r="BU115" s="21">
        <v>3.5640809443507591</v>
      </c>
      <c r="BV115" s="21">
        <v>3.5640197568389058</v>
      </c>
      <c r="BW115" s="21">
        <v>3.5642795513373597</v>
      </c>
      <c r="BX115" s="21">
        <v>3.5639810426540284</v>
      </c>
      <c r="BY115" s="21">
        <v>3.5639518611810805</v>
      </c>
      <c r="BZ115" s="21">
        <v>3.5640552995391706</v>
      </c>
      <c r="CA115" s="21">
        <v>3.5640612409347301</v>
      </c>
      <c r="CB115" s="21">
        <v>3.5639878574852211</v>
      </c>
      <c r="CC115" s="21">
        <v>3.5639867109634551</v>
      </c>
      <c r="CD115" s="21">
        <v>3.564030039988296</v>
      </c>
      <c r="CE115" s="21">
        <v>3.564108790675085</v>
      </c>
      <c r="CF115" s="21">
        <v>3.5642317380352644</v>
      </c>
      <c r="CG115" s="21">
        <v>3.564014019173281</v>
      </c>
      <c r="CH115" s="21">
        <v>3.5640452393477116</v>
      </c>
      <c r="CI115" s="21">
        <v>3.5640229943531567</v>
      </c>
      <c r="CJ115" s="21">
        <v>3.5639998959985442</v>
      </c>
      <c r="CK115" s="21">
        <v>3.5639789658194565</v>
      </c>
      <c r="CL115" s="21">
        <v>3.5637110980622433</v>
      </c>
      <c r="CM115" s="21">
        <v>3.5636729222520107</v>
      </c>
      <c r="CN115" s="21">
        <v>3.5639966374444576</v>
      </c>
      <c r="CO115" s="21">
        <v>3.5639765837340582</v>
      </c>
      <c r="CP115" s="21">
        <v>3.5639900541173031</v>
      </c>
      <c r="CQ115" s="21">
        <v>3.5640467772640738</v>
      </c>
      <c r="CR115" s="21">
        <v>3.5637982195845699</v>
      </c>
      <c r="CS115" s="21">
        <v>3.5640371925614875</v>
      </c>
      <c r="CT115" s="21">
        <v>3.5640002481030453</v>
      </c>
      <c r="CU115" s="21">
        <v>3.564083270629546</v>
      </c>
      <c r="CV115" s="21">
        <v>3.5641130684145841</v>
      </c>
      <c r="CW115" s="21">
        <v>3.5639970804857009</v>
      </c>
      <c r="CX115" s="21">
        <v>3.5639476334340383</v>
      </c>
      <c r="CY115" s="21">
        <v>3.5640439158279964</v>
      </c>
      <c r="CZ115" s="21">
        <v>3.5639912368054172</v>
      </c>
      <c r="DA115" s="21">
        <v>3.5640037761845229</v>
      </c>
      <c r="DB115" s="21">
        <v>3.5639601372324785</v>
      </c>
      <c r="DC115" s="21">
        <v>3.5640176600441502</v>
      </c>
      <c r="DD115" s="21">
        <v>3.5639449418682347</v>
      </c>
      <c r="DE115" s="21">
        <v>3.5637880274779197</v>
      </c>
      <c r="DF115" s="21">
        <v>3.5640029920583132</v>
      </c>
      <c r="DG115" s="21">
        <v>3.5640179910044978</v>
      </c>
      <c r="DH115" s="21">
        <v>3.5639961043620891</v>
      </c>
      <c r="DI115" s="21">
        <v>3.5639175257731961</v>
      </c>
      <c r="DJ115" s="21">
        <v>3.5639956977682172</v>
      </c>
      <c r="DK115" s="21">
        <v>3.5639354438237119</v>
      </c>
      <c r="DL115" s="21">
        <v>3.5636363636363635</v>
      </c>
      <c r="DM115" s="21">
        <v>3.5638895675543609</v>
      </c>
      <c r="DN115" s="21">
        <v>3.5638432364096082</v>
      </c>
      <c r="DO115" s="21">
        <v>3.563991947080817</v>
      </c>
      <c r="DP115" s="21">
        <v>3.5639617014597396</v>
      </c>
      <c r="DQ115" s="21">
        <v>3.5639994395773753</v>
      </c>
      <c r="DR115" s="21">
        <v>3.5640020898641587</v>
      </c>
      <c r="DS115" s="21">
        <v>3.5639816016039627</v>
      </c>
      <c r="DT115" s="21">
        <v>3.5640157924421882</v>
      </c>
      <c r="DU115" s="21">
        <v>3.5641769398114578</v>
      </c>
      <c r="DV115" s="21">
        <v>3.5639941631322705</v>
      </c>
      <c r="DW115" s="21">
        <v>3.5640181144503913</v>
      </c>
      <c r="DX115" s="21">
        <v>3.5640148274878816</v>
      </c>
      <c r="DY115" s="21">
        <v>3.5639898294310837</v>
      </c>
      <c r="DZ115" s="21">
        <v>3.5640575640575642</v>
      </c>
      <c r="EA115" s="21">
        <v>3.5640138408304498</v>
      </c>
      <c r="EB115" s="21">
        <v>3.5640396834243675</v>
      </c>
      <c r="EC115" s="21">
        <v>3.5639097744360901</v>
      </c>
      <c r="ED115" s="21">
        <v>3.5640362225097024</v>
      </c>
      <c r="EE115" s="21">
        <v>3.5640181941352949</v>
      </c>
      <c r="EF115" s="21">
        <v>3.5639842983316976</v>
      </c>
      <c r="EG115" s="21">
        <v>3.5640057080500296</v>
      </c>
      <c r="EH115" s="21">
        <v>3.5639751552795031</v>
      </c>
      <c r="EI115" s="21">
        <v>3.5640590309520701</v>
      </c>
      <c r="EJ115" s="21">
        <v>3.5640328874024525</v>
      </c>
      <c r="EK115" s="21">
        <v>3.5639943741209565</v>
      </c>
      <c r="EL115" s="21">
        <v>3.564243027888446</v>
      </c>
      <c r="EM115" s="21">
        <v>3.5640720598232494</v>
      </c>
      <c r="EN115" s="21">
        <v>3.5640201927489672</v>
      </c>
      <c r="EO115" s="21">
        <v>3.5639897563858427</v>
      </c>
      <c r="EP115" s="21">
        <v>3.5640301318267418</v>
      </c>
      <c r="EQ115" s="21">
        <v>3.5639889196675902</v>
      </c>
      <c r="ER115" s="21">
        <v>3.5638743455497384</v>
      </c>
      <c r="ES115" s="21">
        <v>3.5640116763969973</v>
      </c>
      <c r="ET115" s="21">
        <v>3.5637393767705383</v>
      </c>
      <c r="EU115" s="21">
        <v>3.5640495867768593</v>
      </c>
      <c r="EV115" s="21">
        <v>3.5637110980622433</v>
      </c>
      <c r="EW115" s="21">
        <v>3.5640007708614379</v>
      </c>
      <c r="EX115" s="21">
        <v>3.5639501657332269</v>
      </c>
      <c r="EY115" s="21">
        <v>3.5642498205312276</v>
      </c>
      <c r="EZ115" s="21">
        <v>3.5642023346303504</v>
      </c>
      <c r="FA115" s="21">
        <v>3.5639882460229</v>
      </c>
      <c r="FB115" s="21">
        <v>3.5639721123045036</v>
      </c>
      <c r="FC115" s="21">
        <v>3.5639962551825599</v>
      </c>
      <c r="FD115" s="21">
        <v>3.5641025641025643</v>
      </c>
      <c r="FE115" s="21">
        <v>3.5640107002961687</v>
      </c>
      <c r="FF115" s="21">
        <v>3.5639790279155448</v>
      </c>
      <c r="FG115" s="21">
        <v>3.5639697950377562</v>
      </c>
      <c r="FH115" s="21">
        <v>3.5640121218142977</v>
      </c>
      <c r="FI115" s="21">
        <v>3.5640817979348047</v>
      </c>
      <c r="FJ115" s="21">
        <v>3.5639814993254961</v>
      </c>
      <c r="FK115" s="21">
        <v>3.5639927023440956</v>
      </c>
      <c r="FL115" s="21">
        <v>3.5640695428203477</v>
      </c>
      <c r="FM115" s="21">
        <v>3.5640311804008911</v>
      </c>
      <c r="FN115" s="21">
        <v>3.5639984017048483</v>
      </c>
      <c r="FO115" s="21">
        <v>3.5639522712999789</v>
      </c>
      <c r="FP115" s="21">
        <v>3.56398952143633</v>
      </c>
      <c r="FQ115" s="21">
        <v>3.5636503067484662</v>
      </c>
      <c r="FR115" s="21">
        <v>3.5639869207351449</v>
      </c>
      <c r="FS115" s="21">
        <v>3.5639467592592591</v>
      </c>
      <c r="FT115" s="21">
        <v>3.5640012583737368</v>
      </c>
      <c r="FU115" s="21">
        <v>3.5639013452914798</v>
      </c>
      <c r="FV115" s="21">
        <v>3.5640317262276091</v>
      </c>
      <c r="FW115" s="21">
        <v>3.5638795986622074</v>
      </c>
      <c r="FX115" s="21">
        <v>3.5639534883720931</v>
      </c>
      <c r="FY115" s="21">
        <v>3.5640138408304498</v>
      </c>
      <c r="FZ115" s="21">
        <v>3.563736263736264</v>
      </c>
      <c r="GA115" s="21">
        <v>3.5639938319198148</v>
      </c>
      <c r="GB115" s="21">
        <v>3.5639076576576576</v>
      </c>
      <c r="GC115" s="21">
        <v>3.5639771801140996</v>
      </c>
      <c r="GD115" s="21">
        <v>3.5640703517587942</v>
      </c>
      <c r="GE115" s="21">
        <v>3.5640069472823868</v>
      </c>
      <c r="GF115" s="21">
        <v>3.563958667379298</v>
      </c>
      <c r="GG115" s="21">
        <v>3.5639219934994584</v>
      </c>
      <c r="GH115" s="21">
        <v>3.5640148274878816</v>
      </c>
      <c r="GI115" s="21">
        <v>3.5638909727431858</v>
      </c>
      <c r="GJ115" s="21">
        <v>3.5639564992232002</v>
      </c>
      <c r="GK115" s="21">
        <v>3.5639997599183721</v>
      </c>
      <c r="GL115" s="21">
        <v>3.5639991937109454</v>
      </c>
      <c r="GM115" s="21">
        <v>3.5639332870048643</v>
      </c>
      <c r="GN115" s="21">
        <v>3.5639375684556409</v>
      </c>
      <c r="GO115" s="21">
        <v>3.5639701663798049</v>
      </c>
      <c r="GP115" s="21">
        <v>3.5638665132336018</v>
      </c>
      <c r="GQ115" s="21">
        <v>3.5641791044776121</v>
      </c>
      <c r="GR115" s="21">
        <v>3.5640171346977629</v>
      </c>
      <c r="GS115" s="21">
        <v>3.5640871825634872</v>
      </c>
      <c r="GT115" s="21">
        <v>3.5638440860215055</v>
      </c>
      <c r="GU115" s="21">
        <v>3.5640153126329222</v>
      </c>
      <c r="GV115" s="21">
        <v>3.5642900670322972</v>
      </c>
      <c r="GW115" s="21">
        <v>3.5638353309015112</v>
      </c>
      <c r="GX115" s="21">
        <v>3.5639628085924975</v>
      </c>
      <c r="GY115" s="21">
        <v>3.5639745350143555</v>
      </c>
      <c r="GZ115" s="21">
        <v>3.5640064170709551</v>
      </c>
      <c r="HA115" s="21">
        <v>3.5639981332993935</v>
      </c>
      <c r="HB115" s="21">
        <v>3.5639909860906052</v>
      </c>
      <c r="HC115" s="21">
        <v>3.5640788662969811</v>
      </c>
      <c r="HD115" s="21">
        <v>3.5638655462184876</v>
      </c>
      <c r="HE115" s="21">
        <v>3.5640012317799221</v>
      </c>
      <c r="HF115" s="21">
        <v>3.5638841567291313</v>
      </c>
      <c r="HG115" s="21">
        <v>3.5640481245576785</v>
      </c>
      <c r="HH115" s="21">
        <v>3.5641622340425534</v>
      </c>
      <c r="HI115" s="21">
        <v>3.5641627543035992</v>
      </c>
      <c r="HJ115" s="21">
        <v>3.5640121495653387</v>
      </c>
      <c r="HK115" s="21">
        <v>3.5640584694754942</v>
      </c>
      <c r="HL115" s="21">
        <v>3.5639968351541342</v>
      </c>
      <c r="HM115" s="21">
        <v>3.5639129516163108</v>
      </c>
      <c r="HN115" s="21">
        <v>3.5640009903441445</v>
      </c>
      <c r="HO115" s="21">
        <v>3.5640386413212837</v>
      </c>
      <c r="HP115" s="21">
        <v>3.5640616693248273</v>
      </c>
      <c r="HQ115" s="21">
        <v>3.5639887557330967</v>
      </c>
      <c r="HR115" s="21">
        <v>3.5640099345224656</v>
      </c>
      <c r="HS115" s="21">
        <v>3.5640791476407916</v>
      </c>
      <c r="HT115" s="21">
        <v>3.5640062905445253</v>
      </c>
      <c r="HU115" s="21">
        <v>3.5639123102866779</v>
      </c>
      <c r="HV115" s="21">
        <v>3.5639899623588458</v>
      </c>
      <c r="HW115" s="21">
        <v>3.563986013986014</v>
      </c>
      <c r="HX115" s="21">
        <v>3.5643153526970957</v>
      </c>
      <c r="HY115" s="21">
        <v>3.5640059449640451</v>
      </c>
      <c r="HZ115" s="21">
        <v>3.563980013034977</v>
      </c>
      <c r="IA115" s="21">
        <v>3.5640822784810124</v>
      </c>
      <c r="IB115" s="21">
        <v>3.5639050791007492</v>
      </c>
      <c r="IC115" s="21">
        <v>3.564013352766938</v>
      </c>
      <c r="ID115" s="21">
        <v>3.5640748740100792</v>
      </c>
      <c r="IE115" s="21">
        <v>3.5640059581179355</v>
      </c>
      <c r="IF115" s="21">
        <v>3.5640569395017794</v>
      </c>
      <c r="IG115" s="21">
        <v>3.564045773348099</v>
      </c>
      <c r="IH115" s="21">
        <v>3.5638888888888891</v>
      </c>
      <c r="II115" s="21">
        <v>3.5640052200735557</v>
      </c>
      <c r="IJ115" s="21">
        <v>3.5638655462184876</v>
      </c>
      <c r="IK115" s="21">
        <v>3.5639666175748652</v>
      </c>
      <c r="IL115" s="21">
        <v>3.5641677255400253</v>
      </c>
      <c r="IM115" s="21">
        <v>3.5639386189258313</v>
      </c>
      <c r="IN115" s="21">
        <v>3.5639324487334139</v>
      </c>
      <c r="IO115" s="21">
        <v>3.5638856476079348</v>
      </c>
      <c r="IP115" s="21">
        <v>3.5639386189258313</v>
      </c>
      <c r="IQ115" s="21">
        <v>3.5641224331654398</v>
      </c>
      <c r="IR115" s="21">
        <v>3.5640129560177294</v>
      </c>
      <c r="IS115" s="21">
        <v>3.5639935196435806</v>
      </c>
      <c r="IT115" s="21">
        <v>3.5639686684073109</v>
      </c>
      <c r="IU115" s="21">
        <v>3.5641235985780693</v>
      </c>
      <c r="IV115" s="21">
        <v>3.5638297872340425</v>
      </c>
      <c r="IW115" s="21">
        <v>3.563957475994513</v>
      </c>
      <c r="IX115" s="21">
        <v>3.564001844876624</v>
      </c>
      <c r="IY115" s="21">
        <v>3.5641210374639769</v>
      </c>
      <c r="IZ115" s="21">
        <v>3.5640481245576785</v>
      </c>
      <c r="JA115" s="21">
        <v>3.5639210639210641</v>
      </c>
      <c r="JB115" s="21">
        <v>3.5638832997987926</v>
      </c>
      <c r="JC115" s="21">
        <v>3.5641300464451589</v>
      </c>
      <c r="JD115" s="21">
        <v>3.56406981694338</v>
      </c>
      <c r="JE115" s="21">
        <v>3.5640059163128011</v>
      </c>
      <c r="JF115" s="21">
        <v>3.5639991653443199</v>
      </c>
      <c r="JG115" s="21">
        <v>3.5640864932623004</v>
      </c>
      <c r="JH115" s="21">
        <v>3.5638251839030723</v>
      </c>
      <c r="JI115" s="21">
        <v>3.5640023682652457</v>
      </c>
      <c r="JJ115" s="21">
        <v>3.5640670666051375</v>
      </c>
      <c r="JK115" s="21">
        <v>3.5639638184461315</v>
      </c>
      <c r="JL115" s="21">
        <v>3.5639884264411306</v>
      </c>
      <c r="JM115" s="21">
        <v>3.5640713706407139</v>
      </c>
      <c r="JN115" s="21">
        <v>3.563764291996482</v>
      </c>
      <c r="JO115" s="21">
        <v>3.5641235985780693</v>
      </c>
      <c r="JP115" s="21">
        <v>3.5640543083747818</v>
      </c>
      <c r="JQ115" s="21">
        <v>3.5639935196435806</v>
      </c>
      <c r="JR115" s="21">
        <v>3.5640056281178492</v>
      </c>
      <c r="JS115" s="21">
        <v>3.5640140068115316</v>
      </c>
      <c r="JT115" s="21">
        <v>3.5639839341095123</v>
      </c>
      <c r="JU115" s="21">
        <v>3.5641139804096169</v>
      </c>
      <c r="JV115" s="21">
        <v>3.5640194489465156</v>
      </c>
      <c r="JW115" s="21">
        <v>3.5639547772112614</v>
      </c>
      <c r="JX115" s="21">
        <v>3.5639713408393039</v>
      </c>
      <c r="JY115" s="21">
        <v>3.564140811455847</v>
      </c>
      <c r="JZ115" s="21">
        <v>3.5640126393277543</v>
      </c>
      <c r="KA115" s="21">
        <v>3.5640180430256767</v>
      </c>
      <c r="KB115" s="21">
        <v>3.5638665132336018</v>
      </c>
      <c r="KC115" s="21">
        <v>3.5641116213352171</v>
      </c>
      <c r="KD115" s="21">
        <v>3.5639741518578352</v>
      </c>
      <c r="KE115" s="21">
        <v>3.5639291465378422</v>
      </c>
      <c r="KF115" s="21">
        <v>3.5640956732061273</v>
      </c>
      <c r="KG115" s="21">
        <v>3.5640010385564067</v>
      </c>
      <c r="KH115" s="21">
        <v>3.5639983384761451</v>
      </c>
      <c r="KI115" s="21">
        <v>3.5640674874601004</v>
      </c>
      <c r="KJ115" s="21">
        <v>3.5639846743295021</v>
      </c>
      <c r="KK115" s="21">
        <v>3.563979706877114</v>
      </c>
    </row>
    <row r="116" spans="1:297" ht="18.75">
      <c r="A116" s="668"/>
      <c r="B116" s="634"/>
      <c r="C116" s="156"/>
      <c r="D116" s="415"/>
      <c r="E116" s="415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</row>
    <row r="117" spans="1:297" ht="18.75">
      <c r="A117" s="671" t="s">
        <v>652</v>
      </c>
      <c r="B117" s="634" t="s">
        <v>652</v>
      </c>
      <c r="C117" s="156">
        <v>3.8400679212255078</v>
      </c>
      <c r="D117" s="415">
        <f t="shared" si="2"/>
        <v>0</v>
      </c>
      <c r="E117" s="415">
        <f t="shared" si="3"/>
        <v>18.195426508199187</v>
      </c>
      <c r="F117" s="21">
        <v>10.658294778585592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2.4226547139416259</v>
      </c>
      <c r="P117" s="21">
        <v>0</v>
      </c>
      <c r="Q117" s="21">
        <v>0</v>
      </c>
      <c r="R117" s="21">
        <v>0</v>
      </c>
      <c r="S117" s="21">
        <v>5.4524214103653357</v>
      </c>
      <c r="T117" s="21">
        <v>0</v>
      </c>
      <c r="U117" s="21">
        <v>0</v>
      </c>
      <c r="V117" s="21">
        <v>0</v>
      </c>
      <c r="W117" s="21">
        <v>0</v>
      </c>
      <c r="X117" s="21">
        <v>5.3682875045310965</v>
      </c>
      <c r="Y117" s="21">
        <v>0</v>
      </c>
      <c r="Z117" s="21">
        <v>8.9732537003375743</v>
      </c>
      <c r="AA117" s="21">
        <v>18.195426508199187</v>
      </c>
      <c r="AB117" s="21">
        <v>0</v>
      </c>
      <c r="AC117" s="21">
        <v>0</v>
      </c>
      <c r="AD117" s="21">
        <v>0</v>
      </c>
      <c r="AE117" s="21">
        <v>0</v>
      </c>
      <c r="AF117" s="21">
        <v>1.6317582285846279</v>
      </c>
      <c r="AG117" s="21">
        <v>2.1591402043228571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5.0697412345049013</v>
      </c>
      <c r="AN117" s="21">
        <v>0</v>
      </c>
      <c r="AO117" s="21">
        <v>9.2407318106761362</v>
      </c>
      <c r="AP117" s="21">
        <v>6.2021425767008802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3.2146092865232161</v>
      </c>
      <c r="BB117" s="21">
        <v>0</v>
      </c>
      <c r="BC117" s="21">
        <v>4.6518459252486002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6.022025014410767</v>
      </c>
      <c r="BK117" s="21">
        <v>0</v>
      </c>
      <c r="BL117" s="21">
        <v>0</v>
      </c>
      <c r="BM117" s="21">
        <v>2.2117514027863709</v>
      </c>
      <c r="BN117" s="21">
        <v>0</v>
      </c>
      <c r="BO117" s="21">
        <v>0</v>
      </c>
      <c r="BP117" s="21">
        <v>8.5362720610435598</v>
      </c>
      <c r="BQ117" s="21">
        <v>0</v>
      </c>
      <c r="BR117" s="21">
        <v>0</v>
      </c>
      <c r="BS117" s="21">
        <v>0</v>
      </c>
      <c r="BT117" s="21">
        <v>5.5387081263022919</v>
      </c>
      <c r="BU117" s="21">
        <v>0</v>
      </c>
      <c r="BV117" s="21">
        <v>0</v>
      </c>
      <c r="BW117" s="21">
        <v>0</v>
      </c>
      <c r="BX117" s="21">
        <v>10.645142180094787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9.7957427069374283</v>
      </c>
      <c r="CH117" s="21">
        <v>0</v>
      </c>
      <c r="CI117" s="21">
        <v>0</v>
      </c>
      <c r="CJ117" s="21">
        <v>4.8516939237149321</v>
      </c>
      <c r="CK117" s="21">
        <v>7.5714285714285712</v>
      </c>
      <c r="CL117" s="21">
        <v>0</v>
      </c>
      <c r="CM117" s="21">
        <v>0</v>
      </c>
      <c r="CN117" s="21">
        <v>0</v>
      </c>
      <c r="CO117" s="21">
        <v>0</v>
      </c>
      <c r="CP117" s="21">
        <v>0</v>
      </c>
      <c r="CQ117" s="21">
        <v>0</v>
      </c>
      <c r="CR117" s="21">
        <v>0</v>
      </c>
      <c r="CS117" s="21">
        <v>0</v>
      </c>
      <c r="CT117" s="21">
        <v>3.8580230322327207</v>
      </c>
      <c r="CU117" s="21">
        <v>0</v>
      </c>
      <c r="CV117" s="21">
        <v>0</v>
      </c>
      <c r="CW117" s="21">
        <v>0</v>
      </c>
      <c r="CX117" s="21">
        <v>0</v>
      </c>
      <c r="CY117" s="21">
        <v>0</v>
      </c>
      <c r="CZ117" s="21">
        <v>8.8092810197171882</v>
      </c>
      <c r="DA117" s="21">
        <v>3.0418059347332433</v>
      </c>
      <c r="DB117" s="21">
        <v>11.290965528508414</v>
      </c>
      <c r="DC117" s="21">
        <v>0</v>
      </c>
      <c r="DD117" s="21">
        <v>0</v>
      </c>
      <c r="DE117" s="21">
        <v>0</v>
      </c>
      <c r="DF117" s="21">
        <v>6.599549599732625</v>
      </c>
      <c r="DG117" s="21">
        <v>0</v>
      </c>
      <c r="DH117" s="21">
        <v>0</v>
      </c>
      <c r="DI117" s="21">
        <v>0</v>
      </c>
      <c r="DJ117" s="21">
        <v>0</v>
      </c>
      <c r="DK117" s="21">
        <v>10.725015518311608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7.4900236531313613</v>
      </c>
      <c r="DR117" s="21">
        <v>0</v>
      </c>
      <c r="DS117" s="21">
        <v>0</v>
      </c>
      <c r="DT117" s="21">
        <v>0</v>
      </c>
      <c r="DU117" s="21">
        <v>0</v>
      </c>
      <c r="DV117" s="21">
        <v>4.8068105881871617</v>
      </c>
      <c r="DW117" s="21">
        <v>0</v>
      </c>
      <c r="DX117" s="21">
        <v>7.8826632449386942</v>
      </c>
      <c r="DY117" s="21">
        <v>0</v>
      </c>
      <c r="DZ117" s="21">
        <v>0</v>
      </c>
      <c r="EA117" s="21">
        <v>0</v>
      </c>
      <c r="EB117" s="21">
        <v>0</v>
      </c>
      <c r="EC117" s="21">
        <v>0</v>
      </c>
      <c r="ED117" s="21">
        <v>13.411085680167181</v>
      </c>
      <c r="EE117" s="21">
        <v>0</v>
      </c>
      <c r="EF117" s="21">
        <v>0</v>
      </c>
      <c r="EG117" s="21">
        <v>0</v>
      </c>
      <c r="EH117" s="21">
        <v>0</v>
      </c>
      <c r="EI117" s="21">
        <v>0</v>
      </c>
      <c r="EJ117" s="21">
        <v>4.8154960981047941</v>
      </c>
      <c r="EK117" s="21">
        <v>0</v>
      </c>
      <c r="EL117" s="21">
        <v>0</v>
      </c>
      <c r="EM117" s="21">
        <v>0</v>
      </c>
      <c r="EN117" s="21">
        <v>0</v>
      </c>
      <c r="EO117" s="21">
        <v>4.159979862980717</v>
      </c>
      <c r="EP117" s="21">
        <v>0</v>
      </c>
      <c r="EQ117" s="21">
        <v>0</v>
      </c>
      <c r="ER117" s="21">
        <v>0</v>
      </c>
      <c r="ES117" s="21">
        <v>0</v>
      </c>
      <c r="ET117" s="21">
        <v>0</v>
      </c>
      <c r="EU117" s="21">
        <v>0</v>
      </c>
      <c r="EV117" s="21">
        <v>0</v>
      </c>
      <c r="EW117" s="21">
        <v>5.8603006359606864</v>
      </c>
      <c r="EX117" s="21">
        <v>0</v>
      </c>
      <c r="EY117" s="21">
        <v>0</v>
      </c>
      <c r="EZ117" s="21">
        <v>0</v>
      </c>
      <c r="FA117" s="21">
        <v>0</v>
      </c>
      <c r="FB117" s="21">
        <v>0</v>
      </c>
      <c r="FC117" s="21">
        <v>0</v>
      </c>
      <c r="FD117" s="21">
        <v>0</v>
      </c>
      <c r="FE117" s="21">
        <v>0</v>
      </c>
      <c r="FF117" s="21">
        <v>0</v>
      </c>
      <c r="FG117" s="21">
        <v>0</v>
      </c>
      <c r="FH117" s="21">
        <v>4.4634606786228828</v>
      </c>
      <c r="FI117" s="21">
        <v>0</v>
      </c>
      <c r="FJ117" s="21">
        <v>0</v>
      </c>
      <c r="FK117" s="21">
        <v>0</v>
      </c>
      <c r="FL117" s="21">
        <v>0</v>
      </c>
      <c r="FM117" s="21">
        <v>7.6962138084632521</v>
      </c>
      <c r="FN117" s="21">
        <v>2.1478423015450185</v>
      </c>
      <c r="FO117" s="21">
        <v>0</v>
      </c>
      <c r="FP117" s="21">
        <v>0</v>
      </c>
      <c r="FQ117" s="21">
        <v>0</v>
      </c>
      <c r="FR117" s="21">
        <v>0</v>
      </c>
      <c r="FS117" s="21">
        <v>0</v>
      </c>
      <c r="FT117" s="21">
        <v>4.1405816277434395</v>
      </c>
      <c r="FU117" s="21">
        <v>0</v>
      </c>
      <c r="FV117" s="21">
        <v>0</v>
      </c>
      <c r="FW117" s="21">
        <v>0</v>
      </c>
      <c r="FX117" s="21">
        <v>0</v>
      </c>
      <c r="FY117" s="21">
        <v>0</v>
      </c>
      <c r="FZ117" s="21">
        <v>0</v>
      </c>
      <c r="GA117" s="21">
        <v>0</v>
      </c>
      <c r="GB117" s="21">
        <v>0</v>
      </c>
      <c r="GC117" s="21">
        <v>0</v>
      </c>
      <c r="GD117" s="21">
        <v>0</v>
      </c>
      <c r="GE117" s="21">
        <v>14.651256640784634</v>
      </c>
      <c r="GF117" s="21">
        <v>0</v>
      </c>
      <c r="GG117" s="21">
        <v>0</v>
      </c>
      <c r="GH117" s="21">
        <v>0</v>
      </c>
      <c r="GI117" s="21">
        <v>0</v>
      </c>
      <c r="GJ117" s="21">
        <v>0</v>
      </c>
      <c r="GK117" s="21">
        <v>9.499153712262169</v>
      </c>
      <c r="GL117" s="21">
        <v>0</v>
      </c>
      <c r="GM117" s="21">
        <v>0</v>
      </c>
      <c r="GN117" s="21">
        <v>0</v>
      </c>
      <c r="GO117" s="21">
        <v>0</v>
      </c>
      <c r="GP117" s="21">
        <v>0</v>
      </c>
      <c r="GQ117" s="21">
        <v>0</v>
      </c>
      <c r="GR117" s="21">
        <v>0</v>
      </c>
      <c r="GS117" s="21">
        <v>0</v>
      </c>
      <c r="GT117" s="21">
        <v>0</v>
      </c>
      <c r="GU117" s="21">
        <v>0</v>
      </c>
      <c r="GV117" s="21">
        <v>0</v>
      </c>
      <c r="GW117" s="21">
        <v>0</v>
      </c>
      <c r="GX117" s="21">
        <v>0</v>
      </c>
      <c r="GY117" s="21">
        <v>0</v>
      </c>
      <c r="GZ117" s="21">
        <v>0</v>
      </c>
      <c r="HA117" s="21">
        <v>4.6912731746637819</v>
      </c>
      <c r="HB117" s="21">
        <v>2.685212526225814</v>
      </c>
      <c r="HC117" s="21">
        <v>0</v>
      </c>
      <c r="HD117" s="21">
        <v>0</v>
      </c>
      <c r="HE117" s="21">
        <v>9.8431790186819956</v>
      </c>
      <c r="HF117" s="21">
        <v>0</v>
      </c>
      <c r="HG117" s="21">
        <v>0</v>
      </c>
      <c r="HH117" s="21">
        <v>0</v>
      </c>
      <c r="HI117" s="21">
        <v>0</v>
      </c>
      <c r="HJ117" s="21">
        <v>17.855182767168245</v>
      </c>
      <c r="HK117" s="21">
        <v>0</v>
      </c>
      <c r="HL117" s="21">
        <v>5.0475639816195494</v>
      </c>
      <c r="HM117" s="21">
        <v>0</v>
      </c>
      <c r="HN117" s="21">
        <v>0</v>
      </c>
      <c r="HO117" s="21">
        <v>0</v>
      </c>
      <c r="HP117" s="21">
        <v>0</v>
      </c>
      <c r="HQ117" s="21">
        <v>5.8794570202692702</v>
      </c>
      <c r="HR117" s="21">
        <v>15.604312485888462</v>
      </c>
      <c r="HS117" s="21">
        <v>0</v>
      </c>
      <c r="HT117" s="21">
        <v>5.0267937880872813</v>
      </c>
      <c r="HU117" s="21">
        <v>0</v>
      </c>
      <c r="HV117" s="21">
        <v>0</v>
      </c>
      <c r="HW117" s="21">
        <v>6.5904322949777496</v>
      </c>
      <c r="HX117" s="21">
        <v>0</v>
      </c>
      <c r="HY117" s="21">
        <v>3.3720106288751106</v>
      </c>
      <c r="HZ117" s="21">
        <v>0</v>
      </c>
      <c r="IA117" s="21">
        <v>0</v>
      </c>
      <c r="IB117" s="21">
        <v>0</v>
      </c>
      <c r="IC117" s="21">
        <v>0</v>
      </c>
      <c r="ID117" s="21">
        <v>0</v>
      </c>
      <c r="IE117" s="21">
        <v>0</v>
      </c>
      <c r="IF117" s="21">
        <v>0</v>
      </c>
      <c r="IG117" s="21">
        <v>0</v>
      </c>
      <c r="IH117" s="21">
        <v>0</v>
      </c>
      <c r="II117" s="21">
        <v>0</v>
      </c>
      <c r="IJ117" s="21">
        <v>0</v>
      </c>
      <c r="IK117" s="21">
        <v>0</v>
      </c>
      <c r="IL117" s="21">
        <v>0</v>
      </c>
      <c r="IM117" s="21">
        <v>0</v>
      </c>
      <c r="IN117" s="21">
        <v>0</v>
      </c>
      <c r="IO117" s="21">
        <v>0</v>
      </c>
      <c r="IP117" s="21">
        <v>0</v>
      </c>
      <c r="IQ117" s="21">
        <v>0</v>
      </c>
      <c r="IR117" s="21">
        <v>0</v>
      </c>
      <c r="IS117" s="21">
        <v>0</v>
      </c>
      <c r="IT117" s="21">
        <v>0</v>
      </c>
      <c r="IU117" s="21">
        <v>0</v>
      </c>
      <c r="IV117" s="21">
        <v>0</v>
      </c>
      <c r="IW117" s="21">
        <v>0</v>
      </c>
      <c r="IX117" s="21">
        <v>8.5001537397186571</v>
      </c>
      <c r="IY117" s="21">
        <v>0</v>
      </c>
      <c r="IZ117" s="21">
        <v>0</v>
      </c>
      <c r="JA117" s="21">
        <v>0</v>
      </c>
      <c r="JB117" s="21">
        <v>0</v>
      </c>
      <c r="JC117" s="21">
        <v>0</v>
      </c>
      <c r="JD117" s="21">
        <v>0</v>
      </c>
      <c r="JE117" s="21">
        <v>15.662913306932582</v>
      </c>
      <c r="JF117" s="21">
        <v>12.710680195852927</v>
      </c>
      <c r="JG117" s="21">
        <v>0</v>
      </c>
      <c r="JH117" s="21">
        <v>0</v>
      </c>
      <c r="JI117" s="21">
        <v>8.674742451154529</v>
      </c>
      <c r="JJ117" s="21">
        <v>0</v>
      </c>
      <c r="JK117" s="21">
        <v>0</v>
      </c>
      <c r="JL117" s="21">
        <v>0</v>
      </c>
      <c r="JM117" s="21">
        <v>0</v>
      </c>
      <c r="JN117" s="21">
        <v>0</v>
      </c>
      <c r="JO117" s="21">
        <v>0</v>
      </c>
      <c r="JP117" s="21">
        <v>0</v>
      </c>
      <c r="JQ117" s="21">
        <v>6.5313892264074527</v>
      </c>
      <c r="JR117" s="21">
        <v>11.344906979718878</v>
      </c>
      <c r="JS117" s="21">
        <v>0</v>
      </c>
      <c r="JT117" s="21">
        <v>9.1356957649092472</v>
      </c>
      <c r="JU117" s="21">
        <v>0</v>
      </c>
      <c r="JV117" s="21">
        <v>0</v>
      </c>
      <c r="JW117" s="21">
        <v>0</v>
      </c>
      <c r="JX117" s="21">
        <v>0</v>
      </c>
      <c r="JY117" s="21">
        <v>0</v>
      </c>
      <c r="JZ117" s="21">
        <v>2.3998055488037777</v>
      </c>
      <c r="KA117" s="21">
        <v>0</v>
      </c>
      <c r="KB117" s="21">
        <v>0</v>
      </c>
      <c r="KC117" s="21">
        <v>0</v>
      </c>
      <c r="KD117" s="21">
        <v>0</v>
      </c>
      <c r="KE117" s="21">
        <v>0</v>
      </c>
      <c r="KF117" s="21">
        <v>0</v>
      </c>
      <c r="KG117" s="21">
        <v>0</v>
      </c>
      <c r="KH117" s="21">
        <v>0</v>
      </c>
      <c r="KI117" s="21">
        <v>0</v>
      </c>
      <c r="KJ117" s="21">
        <v>0</v>
      </c>
      <c r="KK117" s="21">
        <v>3.8958286358511836</v>
      </c>
    </row>
    <row r="118" spans="1:297" ht="18.75">
      <c r="A118" s="671"/>
      <c r="B118" s="634" t="s">
        <v>687</v>
      </c>
      <c r="C118" s="156">
        <v>2.0365570760761611</v>
      </c>
      <c r="D118" s="415">
        <f t="shared" si="2"/>
        <v>0</v>
      </c>
      <c r="E118" s="415">
        <f t="shared" si="3"/>
        <v>15.150531991030107</v>
      </c>
      <c r="F118" s="21">
        <v>8.7447675699493281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1.369469809274025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6.8442272003273272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5.7466123112482697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5.5869606016327733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6.9725798040238249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5.3190392743016188</v>
      </c>
      <c r="CH118" s="21">
        <v>0</v>
      </c>
      <c r="CI118" s="21">
        <v>0</v>
      </c>
      <c r="CJ118" s="21">
        <v>0</v>
      </c>
      <c r="CK118" s="21">
        <v>0</v>
      </c>
      <c r="CL118" s="21">
        <v>0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0</v>
      </c>
      <c r="CT118" s="21">
        <v>7.3858622614592591</v>
      </c>
      <c r="CU118" s="21">
        <v>0</v>
      </c>
      <c r="CV118" s="21">
        <v>0</v>
      </c>
      <c r="CW118" s="21">
        <v>0</v>
      </c>
      <c r="CX118" s="21">
        <v>0</v>
      </c>
      <c r="CY118" s="21">
        <v>0</v>
      </c>
      <c r="CZ118" s="21">
        <v>7.1147580163314084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5.6854200818041472</v>
      </c>
      <c r="DG118" s="21">
        <v>0</v>
      </c>
      <c r="DH118" s="21">
        <v>0</v>
      </c>
      <c r="DI118" s="21">
        <v>0</v>
      </c>
      <c r="DJ118" s="21">
        <v>0</v>
      </c>
      <c r="DK118" s="21">
        <v>0</v>
      </c>
      <c r="DL118" s="21">
        <v>0</v>
      </c>
      <c r="DM118" s="21">
        <v>0</v>
      </c>
      <c r="DN118" s="21">
        <v>0</v>
      </c>
      <c r="DO118" s="21">
        <v>0</v>
      </c>
      <c r="DP118" s="21">
        <v>0</v>
      </c>
      <c r="DQ118" s="21">
        <v>5.3648598531363065</v>
      </c>
      <c r="DR118" s="21">
        <v>0</v>
      </c>
      <c r="DS118" s="21">
        <v>0</v>
      </c>
      <c r="DT118" s="21">
        <v>0</v>
      </c>
      <c r="DU118" s="21">
        <v>0</v>
      </c>
      <c r="DV118" s="21">
        <v>6.3874289143153273</v>
      </c>
      <c r="DW118" s="21">
        <v>0</v>
      </c>
      <c r="DX118" s="21">
        <v>0</v>
      </c>
      <c r="DY118" s="21">
        <v>0</v>
      </c>
      <c r="DZ118" s="21">
        <v>0</v>
      </c>
      <c r="EA118" s="21">
        <v>0</v>
      </c>
      <c r="EB118" s="21">
        <v>0</v>
      </c>
      <c r="EC118" s="21">
        <v>0</v>
      </c>
      <c r="ED118" s="21">
        <v>0</v>
      </c>
      <c r="EE118" s="21">
        <v>0</v>
      </c>
      <c r="EF118" s="21">
        <v>0</v>
      </c>
      <c r="EG118" s="21">
        <v>0</v>
      </c>
      <c r="EH118" s="21">
        <v>0</v>
      </c>
      <c r="EI118" s="21">
        <v>0</v>
      </c>
      <c r="EJ118" s="21">
        <v>0</v>
      </c>
      <c r="EK118" s="21">
        <v>0</v>
      </c>
      <c r="EL118" s="21">
        <v>0</v>
      </c>
      <c r="EM118" s="21">
        <v>0</v>
      </c>
      <c r="EN118" s="21">
        <v>0</v>
      </c>
      <c r="EO118" s="21">
        <v>0</v>
      </c>
      <c r="EP118" s="21">
        <v>0</v>
      </c>
      <c r="EQ118" s="21">
        <v>0</v>
      </c>
      <c r="ER118" s="21">
        <v>0</v>
      </c>
      <c r="ES118" s="21">
        <v>0</v>
      </c>
      <c r="ET118" s="21">
        <v>0</v>
      </c>
      <c r="EU118" s="21">
        <v>0</v>
      </c>
      <c r="EV118" s="21">
        <v>0</v>
      </c>
      <c r="EW118" s="21">
        <v>1.8358450568510309</v>
      </c>
      <c r="EX118" s="21">
        <v>0</v>
      </c>
      <c r="EY118" s="21">
        <v>0</v>
      </c>
      <c r="EZ118" s="21">
        <v>0</v>
      </c>
      <c r="FA118" s="21">
        <v>0</v>
      </c>
      <c r="FB118" s="21">
        <v>0</v>
      </c>
      <c r="FC118" s="21">
        <v>0</v>
      </c>
      <c r="FD118" s="21">
        <v>0</v>
      </c>
      <c r="FE118" s="21">
        <v>0</v>
      </c>
      <c r="FF118" s="21">
        <v>0</v>
      </c>
      <c r="FG118" s="21">
        <v>0</v>
      </c>
      <c r="FH118" s="21">
        <v>0</v>
      </c>
      <c r="FI118" s="21">
        <v>0</v>
      </c>
      <c r="FJ118" s="21">
        <v>0</v>
      </c>
      <c r="FK118" s="21">
        <v>0</v>
      </c>
      <c r="FL118" s="21">
        <v>0</v>
      </c>
      <c r="FM118" s="21">
        <v>0</v>
      </c>
      <c r="FN118" s="21">
        <v>0</v>
      </c>
      <c r="FO118" s="21">
        <v>0</v>
      </c>
      <c r="FP118" s="21">
        <v>0</v>
      </c>
      <c r="FQ118" s="21">
        <v>0</v>
      </c>
      <c r="FR118" s="21">
        <v>0</v>
      </c>
      <c r="FS118" s="21">
        <v>0</v>
      </c>
      <c r="FT118" s="21">
        <v>3.7093665568673897</v>
      </c>
      <c r="FU118" s="21">
        <v>0</v>
      </c>
      <c r="FV118" s="21">
        <v>0</v>
      </c>
      <c r="FW118" s="21">
        <v>0</v>
      </c>
      <c r="FX118" s="21">
        <v>0</v>
      </c>
      <c r="FY118" s="21">
        <v>0</v>
      </c>
      <c r="FZ118" s="21">
        <v>0</v>
      </c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>
        <v>0</v>
      </c>
      <c r="GI118" s="21">
        <v>0</v>
      </c>
      <c r="GJ118" s="21">
        <v>0</v>
      </c>
      <c r="GK118" s="21">
        <v>8.100018006122081</v>
      </c>
      <c r="GL118" s="21">
        <v>0</v>
      </c>
      <c r="GM118" s="21">
        <v>0</v>
      </c>
      <c r="GN118" s="21">
        <v>0</v>
      </c>
      <c r="GO118" s="21">
        <v>0</v>
      </c>
      <c r="GP118" s="21">
        <v>0</v>
      </c>
      <c r="GQ118" s="21">
        <v>0</v>
      </c>
      <c r="GR118" s="21">
        <v>0</v>
      </c>
      <c r="GS118" s="21">
        <v>0</v>
      </c>
      <c r="GT118" s="21">
        <v>0</v>
      </c>
      <c r="GU118" s="21">
        <v>0</v>
      </c>
      <c r="GV118" s="21">
        <v>0</v>
      </c>
      <c r="GW118" s="21">
        <v>0</v>
      </c>
      <c r="GX118" s="21">
        <v>0</v>
      </c>
      <c r="GY118" s="21">
        <v>0</v>
      </c>
      <c r="GZ118" s="21">
        <v>0</v>
      </c>
      <c r="HA118" s="21">
        <v>0</v>
      </c>
      <c r="HB118" s="21">
        <v>0</v>
      </c>
      <c r="HC118" s="21">
        <v>0</v>
      </c>
      <c r="HD118" s="21">
        <v>0</v>
      </c>
      <c r="HE118" s="21">
        <v>0</v>
      </c>
      <c r="HF118" s="21">
        <v>0</v>
      </c>
      <c r="HG118" s="21">
        <v>0</v>
      </c>
      <c r="HH118" s="21">
        <v>0</v>
      </c>
      <c r="HI118" s="21">
        <v>0</v>
      </c>
      <c r="HJ118" s="21">
        <v>0</v>
      </c>
      <c r="HK118" s="21">
        <v>0</v>
      </c>
      <c r="HL118" s="21">
        <v>8.3344390006390547</v>
      </c>
      <c r="HM118" s="21">
        <v>0</v>
      </c>
      <c r="HN118" s="21">
        <v>0</v>
      </c>
      <c r="HO118" s="21">
        <v>0</v>
      </c>
      <c r="HP118" s="21">
        <v>0</v>
      </c>
      <c r="HQ118" s="21">
        <v>12.332334664891256</v>
      </c>
      <c r="HR118" s="21">
        <v>0</v>
      </c>
      <c r="HS118" s="21">
        <v>0</v>
      </c>
      <c r="HT118" s="21">
        <v>0</v>
      </c>
      <c r="HU118" s="21">
        <v>0</v>
      </c>
      <c r="HV118" s="21">
        <v>0</v>
      </c>
      <c r="HW118" s="21">
        <v>7.8224094087730451</v>
      </c>
      <c r="HX118" s="21">
        <v>0</v>
      </c>
      <c r="HY118" s="21">
        <v>3.9328339163201274</v>
      </c>
      <c r="HZ118" s="21">
        <v>0</v>
      </c>
      <c r="IA118" s="21">
        <v>0</v>
      </c>
      <c r="IB118" s="21">
        <v>0</v>
      </c>
      <c r="IC118" s="21">
        <v>0</v>
      </c>
      <c r="ID118" s="21">
        <v>0</v>
      </c>
      <c r="IE118" s="21">
        <v>0</v>
      </c>
      <c r="IF118" s="21">
        <v>0</v>
      </c>
      <c r="IG118" s="21">
        <v>0</v>
      </c>
      <c r="IH118" s="21">
        <v>0</v>
      </c>
      <c r="II118" s="21">
        <v>0</v>
      </c>
      <c r="IJ118" s="21">
        <v>0</v>
      </c>
      <c r="IK118" s="21">
        <v>0</v>
      </c>
      <c r="IL118" s="21">
        <v>0</v>
      </c>
      <c r="IM118" s="21">
        <v>0</v>
      </c>
      <c r="IN118" s="21">
        <v>0</v>
      </c>
      <c r="IO118" s="21">
        <v>0</v>
      </c>
      <c r="IP118" s="21">
        <v>0</v>
      </c>
      <c r="IQ118" s="21">
        <v>0</v>
      </c>
      <c r="IR118" s="21">
        <v>0</v>
      </c>
      <c r="IS118" s="21">
        <v>0</v>
      </c>
      <c r="IT118" s="21">
        <v>0</v>
      </c>
      <c r="IU118" s="21">
        <v>0</v>
      </c>
      <c r="IV118" s="21">
        <v>0</v>
      </c>
      <c r="IW118" s="21">
        <v>0</v>
      </c>
      <c r="IX118" s="21">
        <v>4.1190560381274501</v>
      </c>
      <c r="IY118" s="21">
        <v>0</v>
      </c>
      <c r="IZ118" s="21">
        <v>0</v>
      </c>
      <c r="JA118" s="21">
        <v>0</v>
      </c>
      <c r="JB118" s="21">
        <v>0</v>
      </c>
      <c r="JC118" s="21">
        <v>0</v>
      </c>
      <c r="JD118" s="21">
        <v>0</v>
      </c>
      <c r="JE118" s="21">
        <v>15.150531991030107</v>
      </c>
      <c r="JF118" s="21">
        <v>4.6227210745706619</v>
      </c>
      <c r="JG118" s="21">
        <v>0</v>
      </c>
      <c r="JH118" s="21">
        <v>0</v>
      </c>
      <c r="JI118" s="21">
        <v>0</v>
      </c>
      <c r="JJ118" s="21">
        <v>0</v>
      </c>
      <c r="JK118" s="21">
        <v>0</v>
      </c>
      <c r="JL118" s="21">
        <v>0</v>
      </c>
      <c r="JM118" s="21">
        <v>0</v>
      </c>
      <c r="JN118" s="21">
        <v>0</v>
      </c>
      <c r="JO118" s="21">
        <v>0</v>
      </c>
      <c r="JP118" s="21">
        <v>0</v>
      </c>
      <c r="JQ118" s="21">
        <v>0</v>
      </c>
      <c r="JR118" s="21">
        <v>6.2053836642458178</v>
      </c>
      <c r="JS118" s="21">
        <v>0</v>
      </c>
      <c r="JT118" s="21">
        <v>0</v>
      </c>
      <c r="JU118" s="21">
        <v>0</v>
      </c>
      <c r="JV118" s="21">
        <v>0</v>
      </c>
      <c r="JW118" s="21">
        <v>0</v>
      </c>
      <c r="JX118" s="21">
        <v>0</v>
      </c>
      <c r="JY118" s="21">
        <v>0</v>
      </c>
      <c r="JZ118" s="21">
        <v>0</v>
      </c>
      <c r="KA118" s="21">
        <v>0</v>
      </c>
      <c r="KB118" s="21">
        <v>0</v>
      </c>
      <c r="KC118" s="21">
        <v>0</v>
      </c>
      <c r="KD118" s="21">
        <v>0</v>
      </c>
      <c r="KE118" s="21">
        <v>0</v>
      </c>
      <c r="KF118" s="21">
        <v>0</v>
      </c>
      <c r="KG118" s="21">
        <v>0</v>
      </c>
      <c r="KH118" s="21">
        <v>0</v>
      </c>
      <c r="KI118" s="21">
        <v>0</v>
      </c>
      <c r="KJ118" s="21">
        <v>0</v>
      </c>
      <c r="KK118" s="21">
        <v>0</v>
      </c>
    </row>
    <row r="119" spans="1:297" ht="18.75">
      <c r="A119" s="671"/>
      <c r="B119" s="634" t="s">
        <v>688</v>
      </c>
      <c r="C119" s="156">
        <v>8.4562568004628469E-2</v>
      </c>
      <c r="D119" s="415">
        <f t="shared" si="2"/>
        <v>0</v>
      </c>
      <c r="E119" s="415">
        <f t="shared" si="3"/>
        <v>6.9825088154173791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1.836534981299516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0</v>
      </c>
      <c r="CT119" s="21">
        <v>0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0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21">
        <v>0</v>
      </c>
      <c r="EC119" s="21">
        <v>0</v>
      </c>
      <c r="ED119" s="21">
        <v>0</v>
      </c>
      <c r="EE119" s="21">
        <v>0</v>
      </c>
      <c r="EF119" s="21">
        <v>0</v>
      </c>
      <c r="EG119" s="21">
        <v>0</v>
      </c>
      <c r="EH119" s="21">
        <v>0</v>
      </c>
      <c r="EI119" s="21">
        <v>0</v>
      </c>
      <c r="EJ119" s="21">
        <v>0</v>
      </c>
      <c r="EK119" s="21">
        <v>0</v>
      </c>
      <c r="EL119" s="21">
        <v>0</v>
      </c>
      <c r="EM119" s="21">
        <v>0</v>
      </c>
      <c r="EN119" s="21">
        <v>0</v>
      </c>
      <c r="EO119" s="21">
        <v>0</v>
      </c>
      <c r="EP119" s="21">
        <v>0</v>
      </c>
      <c r="EQ119" s="21">
        <v>0</v>
      </c>
      <c r="ER119" s="21">
        <v>0</v>
      </c>
      <c r="ES119" s="21">
        <v>0</v>
      </c>
      <c r="ET119" s="21">
        <v>0</v>
      </c>
      <c r="EU119" s="21">
        <v>0</v>
      </c>
      <c r="EV119" s="21">
        <v>0</v>
      </c>
      <c r="EW119" s="21">
        <v>0</v>
      </c>
      <c r="EX119" s="21">
        <v>0</v>
      </c>
      <c r="EY119" s="21">
        <v>0</v>
      </c>
      <c r="EZ119" s="21">
        <v>0</v>
      </c>
      <c r="FA119" s="21">
        <v>0</v>
      </c>
      <c r="FB119" s="21">
        <v>0</v>
      </c>
      <c r="FC119" s="21">
        <v>0</v>
      </c>
      <c r="FD119" s="21">
        <v>0</v>
      </c>
      <c r="FE119" s="21">
        <v>0</v>
      </c>
      <c r="FF119" s="21">
        <v>0</v>
      </c>
      <c r="FG119" s="21">
        <v>0</v>
      </c>
      <c r="FH119" s="21">
        <v>0</v>
      </c>
      <c r="FI119" s="21">
        <v>0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0</v>
      </c>
      <c r="FQ119" s="21">
        <v>0</v>
      </c>
      <c r="FR119" s="21">
        <v>0</v>
      </c>
      <c r="FS119" s="21">
        <v>0</v>
      </c>
      <c r="FT119" s="21">
        <v>0</v>
      </c>
      <c r="FU119" s="21">
        <v>0</v>
      </c>
      <c r="FV119" s="21">
        <v>0</v>
      </c>
      <c r="FW119" s="21">
        <v>0</v>
      </c>
      <c r="FX119" s="21">
        <v>0</v>
      </c>
      <c r="FY119" s="21">
        <v>0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1">
        <v>0</v>
      </c>
      <c r="GI119" s="21">
        <v>0</v>
      </c>
      <c r="GJ119" s="21">
        <v>0</v>
      </c>
      <c r="GK119" s="21">
        <v>0</v>
      </c>
      <c r="GL119" s="21">
        <v>0</v>
      </c>
      <c r="GM119" s="21">
        <v>0</v>
      </c>
      <c r="GN119" s="21">
        <v>0</v>
      </c>
      <c r="GO119" s="21">
        <v>0</v>
      </c>
      <c r="GP119" s="21">
        <v>0</v>
      </c>
      <c r="GQ119" s="21">
        <v>0</v>
      </c>
      <c r="GR119" s="21">
        <v>0</v>
      </c>
      <c r="GS119" s="21">
        <v>0</v>
      </c>
      <c r="GT119" s="21">
        <v>0</v>
      </c>
      <c r="GU119" s="21">
        <v>0</v>
      </c>
      <c r="GV119" s="21">
        <v>0</v>
      </c>
      <c r="GW119" s="21">
        <v>0</v>
      </c>
      <c r="GX119" s="21">
        <v>0</v>
      </c>
      <c r="GY119" s="21">
        <v>0</v>
      </c>
      <c r="GZ119" s="21">
        <v>0</v>
      </c>
      <c r="HA119" s="21">
        <v>0</v>
      </c>
      <c r="HB119" s="21">
        <v>0</v>
      </c>
      <c r="HC119" s="21">
        <v>0</v>
      </c>
      <c r="HD119" s="21">
        <v>0</v>
      </c>
      <c r="HE119" s="21">
        <v>0</v>
      </c>
      <c r="HF119" s="21">
        <v>0</v>
      </c>
      <c r="HG119" s="21">
        <v>0</v>
      </c>
      <c r="HH119" s="21">
        <v>0</v>
      </c>
      <c r="HI119" s="21">
        <v>0</v>
      </c>
      <c r="HJ119" s="21">
        <v>6.9825088154173791</v>
      </c>
      <c r="HK119" s="21">
        <v>0</v>
      </c>
      <c r="HL119" s="21">
        <v>0</v>
      </c>
      <c r="HM119" s="21">
        <v>0</v>
      </c>
      <c r="HN119" s="21">
        <v>0</v>
      </c>
      <c r="HO119" s="21">
        <v>0</v>
      </c>
      <c r="HP119" s="21">
        <v>0</v>
      </c>
      <c r="HQ119" s="21">
        <v>0</v>
      </c>
      <c r="HR119" s="21">
        <v>0</v>
      </c>
      <c r="HS119" s="21">
        <v>0</v>
      </c>
      <c r="HT119" s="21">
        <v>0</v>
      </c>
      <c r="HU119" s="21">
        <v>0</v>
      </c>
      <c r="HV119" s="21">
        <v>0</v>
      </c>
      <c r="HW119" s="21">
        <v>0</v>
      </c>
      <c r="HX119" s="21">
        <v>0</v>
      </c>
      <c r="HY119" s="21">
        <v>0</v>
      </c>
      <c r="HZ119" s="21">
        <v>0</v>
      </c>
      <c r="IA119" s="21">
        <v>0</v>
      </c>
      <c r="IB119" s="21">
        <v>0</v>
      </c>
      <c r="IC119" s="21">
        <v>0</v>
      </c>
      <c r="ID119" s="21">
        <v>0</v>
      </c>
      <c r="IE119" s="21">
        <v>0</v>
      </c>
      <c r="IF119" s="21">
        <v>0</v>
      </c>
      <c r="IG119" s="21">
        <v>0</v>
      </c>
      <c r="IH119" s="21">
        <v>0</v>
      </c>
      <c r="II119" s="21">
        <v>0</v>
      </c>
      <c r="IJ119" s="21">
        <v>0</v>
      </c>
      <c r="IK119" s="21">
        <v>0</v>
      </c>
      <c r="IL119" s="21">
        <v>0</v>
      </c>
      <c r="IM119" s="21">
        <v>0</v>
      </c>
      <c r="IN119" s="21">
        <v>0</v>
      </c>
      <c r="IO119" s="21">
        <v>0</v>
      </c>
      <c r="IP119" s="21">
        <v>0</v>
      </c>
      <c r="IQ119" s="21">
        <v>0</v>
      </c>
      <c r="IR119" s="21">
        <v>0</v>
      </c>
      <c r="IS119" s="21">
        <v>0</v>
      </c>
      <c r="IT119" s="21">
        <v>0</v>
      </c>
      <c r="IU119" s="21">
        <v>0</v>
      </c>
      <c r="IV119" s="21">
        <v>0</v>
      </c>
      <c r="IW119" s="21">
        <v>0</v>
      </c>
      <c r="IX119" s="21">
        <v>0</v>
      </c>
      <c r="IY119" s="21">
        <v>0</v>
      </c>
      <c r="IZ119" s="21">
        <v>0</v>
      </c>
      <c r="JA119" s="21">
        <v>0</v>
      </c>
      <c r="JB119" s="21">
        <v>0</v>
      </c>
      <c r="JC119" s="21">
        <v>0</v>
      </c>
      <c r="JD119" s="21">
        <v>0</v>
      </c>
      <c r="JE119" s="21">
        <v>0</v>
      </c>
      <c r="JF119" s="21">
        <v>0</v>
      </c>
      <c r="JG119" s="21">
        <v>0</v>
      </c>
      <c r="JH119" s="21">
        <v>0</v>
      </c>
      <c r="JI119" s="21">
        <v>0</v>
      </c>
      <c r="JJ119" s="21">
        <v>0</v>
      </c>
      <c r="JK119" s="21">
        <v>0</v>
      </c>
      <c r="JL119" s="21">
        <v>0</v>
      </c>
      <c r="JM119" s="21">
        <v>0</v>
      </c>
      <c r="JN119" s="21">
        <v>0</v>
      </c>
      <c r="JO119" s="21">
        <v>0</v>
      </c>
      <c r="JP119" s="21">
        <v>0</v>
      </c>
      <c r="JQ119" s="21">
        <v>0</v>
      </c>
      <c r="JR119" s="21">
        <v>0</v>
      </c>
      <c r="JS119" s="21">
        <v>0</v>
      </c>
      <c r="JT119" s="21">
        <v>0</v>
      </c>
      <c r="JU119" s="21">
        <v>0</v>
      </c>
      <c r="JV119" s="21">
        <v>0</v>
      </c>
      <c r="JW119" s="21">
        <v>0</v>
      </c>
      <c r="JX119" s="21">
        <v>0</v>
      </c>
      <c r="JY119" s="21">
        <v>0</v>
      </c>
      <c r="JZ119" s="21">
        <v>0</v>
      </c>
      <c r="KA119" s="21">
        <v>0</v>
      </c>
      <c r="KB119" s="21">
        <v>0</v>
      </c>
      <c r="KC119" s="21">
        <v>0</v>
      </c>
      <c r="KD119" s="21">
        <v>0</v>
      </c>
      <c r="KE119" s="21">
        <v>0</v>
      </c>
      <c r="KF119" s="21">
        <v>0</v>
      </c>
      <c r="KG119" s="21">
        <v>0</v>
      </c>
      <c r="KH119" s="21">
        <v>0</v>
      </c>
      <c r="KI119" s="21">
        <v>0</v>
      </c>
      <c r="KJ119" s="21">
        <v>0</v>
      </c>
      <c r="KK119" s="21">
        <v>0</v>
      </c>
    </row>
    <row r="120" spans="1:297" ht="18.75">
      <c r="A120" s="668"/>
      <c r="B120" s="634"/>
      <c r="C120" s="156"/>
      <c r="D120" s="415"/>
      <c r="E120" s="415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</row>
    <row r="121" spans="1:297" ht="18.75">
      <c r="A121" s="672" t="s">
        <v>653</v>
      </c>
      <c r="B121" s="634" t="s">
        <v>689</v>
      </c>
      <c r="C121" s="156">
        <v>1.3605255510080876</v>
      </c>
      <c r="D121" s="415">
        <f t="shared" si="2"/>
        <v>0.5401382243487507</v>
      </c>
      <c r="E121" s="415">
        <f t="shared" si="3"/>
        <v>2.1555064581917063</v>
      </c>
      <c r="F121" s="21">
        <v>1.2862965410883453</v>
      </c>
      <c r="G121" s="21">
        <v>1.4398340248962656</v>
      </c>
      <c r="H121" s="21">
        <v>1.2600185528756958</v>
      </c>
      <c r="I121" s="21">
        <v>1.0086195969070859</v>
      </c>
      <c r="J121" s="21">
        <v>1.2758546549129219</v>
      </c>
      <c r="K121" s="21">
        <v>1.3489662128088755</v>
      </c>
      <c r="L121" s="21">
        <v>1.2238969915176665</v>
      </c>
      <c r="M121" s="21">
        <v>0.84704968944099379</v>
      </c>
      <c r="N121" s="21">
        <v>0.92792281498297391</v>
      </c>
      <c r="O121" s="21">
        <v>1.5639436514390943</v>
      </c>
      <c r="P121" s="21">
        <v>1.1615842656080837</v>
      </c>
      <c r="Q121" s="21">
        <v>1.2023862129916041</v>
      </c>
      <c r="R121" s="21">
        <v>1.1294014084507042</v>
      </c>
      <c r="S121" s="21">
        <v>1.123862119189222</v>
      </c>
      <c r="T121" s="21">
        <v>1.3601355514479359</v>
      </c>
      <c r="U121" s="21">
        <v>1.4425765907305577</v>
      </c>
      <c r="V121" s="21">
        <v>0.83171521035598706</v>
      </c>
      <c r="W121" s="21">
        <v>1.0131979695431472</v>
      </c>
      <c r="X121" s="21">
        <v>1.0312257262700015</v>
      </c>
      <c r="Y121" s="21">
        <v>0.9722776668884453</v>
      </c>
      <c r="Z121" s="21">
        <v>0.92430537522721368</v>
      </c>
      <c r="AA121" s="21">
        <v>1.0830449826989619</v>
      </c>
      <c r="AB121" s="21">
        <v>0.70346494762288481</v>
      </c>
      <c r="AC121" s="21">
        <v>1.240679414592458</v>
      </c>
      <c r="AD121" s="21">
        <v>1.1789646880141753</v>
      </c>
      <c r="AE121" s="21">
        <v>0.696483441447593</v>
      </c>
      <c r="AF121" s="21">
        <v>1.4182682327073264</v>
      </c>
      <c r="AG121" s="21">
        <v>1.4892127560502888</v>
      </c>
      <c r="AH121" s="21">
        <v>0.81155900922778046</v>
      </c>
      <c r="AI121" s="21">
        <v>1.1997023939778546</v>
      </c>
      <c r="AJ121" s="21">
        <v>1.14421768707483</v>
      </c>
      <c r="AK121" s="21">
        <v>1.0744985673352436</v>
      </c>
      <c r="AL121" s="21">
        <v>0.67182817182817178</v>
      </c>
      <c r="AM121" s="21">
        <v>1.2696944568476112</v>
      </c>
      <c r="AN121" s="21">
        <v>1.2308658678005411</v>
      </c>
      <c r="AO121" s="21">
        <v>1.264243858956936</v>
      </c>
      <c r="AP121" s="21">
        <v>0.90728588255090026</v>
      </c>
      <c r="AQ121" s="21">
        <v>1.5433408117479095</v>
      </c>
      <c r="AR121" s="21">
        <v>1.2289498118555442</v>
      </c>
      <c r="AS121" s="21">
        <v>1.0467114513357287</v>
      </c>
      <c r="AT121" s="21">
        <v>1.1068363421130512</v>
      </c>
      <c r="AU121" s="21">
        <v>1.4721216509775525</v>
      </c>
      <c r="AV121" s="21">
        <v>0.64262893655864906</v>
      </c>
      <c r="AW121" s="21">
        <v>0.98421926910299007</v>
      </c>
      <c r="AX121" s="21">
        <v>1.0886708626434654</v>
      </c>
      <c r="AY121" s="21">
        <v>0.96599777034559642</v>
      </c>
      <c r="AZ121" s="21">
        <v>1.2419541560546423</v>
      </c>
      <c r="BA121" s="21">
        <v>0.98636951949522733</v>
      </c>
      <c r="BB121" s="21">
        <v>1.1875117077739619</v>
      </c>
      <c r="BC121" s="21">
        <v>1.5143063969215529</v>
      </c>
      <c r="BD121" s="21">
        <v>1.1505775577557755</v>
      </c>
      <c r="BE121" s="21">
        <v>0.98659929701230231</v>
      </c>
      <c r="BF121" s="21">
        <v>0.7792144425469627</v>
      </c>
      <c r="BG121" s="21">
        <v>0.75721153846153844</v>
      </c>
      <c r="BH121" s="21">
        <v>0.97242206235011985</v>
      </c>
      <c r="BI121" s="21">
        <v>0.91240747268241096</v>
      </c>
      <c r="BJ121" s="21">
        <v>1.6094481011300723</v>
      </c>
      <c r="BK121" s="21">
        <v>1.1338962605548855</v>
      </c>
      <c r="BL121" s="21">
        <v>0.99534421427076791</v>
      </c>
      <c r="BM121" s="21">
        <v>1.4039598045699899</v>
      </c>
      <c r="BN121" s="21">
        <v>1.3369538453120298</v>
      </c>
      <c r="BO121" s="21">
        <v>0.81575898030127458</v>
      </c>
      <c r="BP121" s="21">
        <v>1.3884939477945819</v>
      </c>
      <c r="BQ121" s="21">
        <v>1.3302094368837096</v>
      </c>
      <c r="BR121" s="21">
        <v>1.4011369326382139</v>
      </c>
      <c r="BS121" s="21">
        <v>0.8642828921374951</v>
      </c>
      <c r="BT121" s="21">
        <v>1.1506651707004327</v>
      </c>
      <c r="BU121" s="21">
        <v>0.93170320404721751</v>
      </c>
      <c r="BV121" s="21">
        <v>1.4031155015197569</v>
      </c>
      <c r="BW121" s="21">
        <v>0.90681622088006908</v>
      </c>
      <c r="BX121" s="21">
        <v>1.1268957345971564</v>
      </c>
      <c r="BY121" s="21">
        <v>0.91407780576546316</v>
      </c>
      <c r="BZ121" s="21">
        <v>0.94838709677419353</v>
      </c>
      <c r="CA121" s="21">
        <v>0.88315874294923447</v>
      </c>
      <c r="CB121" s="21">
        <v>1.1843745007189648</v>
      </c>
      <c r="CC121" s="21">
        <v>1.1724916943521595</v>
      </c>
      <c r="CD121" s="21">
        <v>1.4026138691114796</v>
      </c>
      <c r="CE121" s="21">
        <v>1.3448275862068966</v>
      </c>
      <c r="CF121" s="21">
        <v>0.82166246851385394</v>
      </c>
      <c r="CG121" s="21">
        <v>1.1804453149159881</v>
      </c>
      <c r="CH121" s="21">
        <v>1.2244871120462915</v>
      </c>
      <c r="CI121" s="21">
        <v>1.6771124790151091</v>
      </c>
      <c r="CJ121" s="21">
        <v>1.3643691011674164</v>
      </c>
      <c r="CK121" s="21">
        <v>0.99561787905346188</v>
      </c>
      <c r="CL121" s="21">
        <v>0.86846741045214326</v>
      </c>
      <c r="CM121" s="21">
        <v>1.2359249329758712</v>
      </c>
      <c r="CN121" s="21">
        <v>1.3997838357151435</v>
      </c>
      <c r="CO121" s="21">
        <v>0.85176667363579339</v>
      </c>
      <c r="CP121" s="21">
        <v>1.2464531227146409</v>
      </c>
      <c r="CQ121" s="21">
        <v>1.1032091378841447</v>
      </c>
      <c r="CR121" s="21">
        <v>0.9258160237388724</v>
      </c>
      <c r="CS121" s="21">
        <v>1.0488902219556089</v>
      </c>
      <c r="CT121" s="21">
        <v>1.5015403064072612</v>
      </c>
      <c r="CU121" s="21">
        <v>1.1341861048407325</v>
      </c>
      <c r="CV121" s="21">
        <v>0.99631298648095046</v>
      </c>
      <c r="CW121" s="21">
        <v>1.4422400636984938</v>
      </c>
      <c r="CX121" s="21">
        <v>1.1465256797583081</v>
      </c>
      <c r="CY121" s="21">
        <v>1.0677035681610247</v>
      </c>
      <c r="CZ121" s="21">
        <v>1.1509659430392352</v>
      </c>
      <c r="DA121" s="21">
        <v>1.1089480264332916</v>
      </c>
      <c r="DB121" s="21">
        <v>0.96291455644502533</v>
      </c>
      <c r="DC121" s="21">
        <v>1.3353831598864712</v>
      </c>
      <c r="DD121" s="21">
        <v>0.8126419885072832</v>
      </c>
      <c r="DE121" s="21">
        <v>0.65799803729146222</v>
      </c>
      <c r="DF121" s="21">
        <v>1.4622491366001942</v>
      </c>
      <c r="DG121" s="21">
        <v>1.0953523238380809</v>
      </c>
      <c r="DH121" s="21">
        <v>1.1356297093649086</v>
      </c>
      <c r="DI121" s="21">
        <v>0.59278350515463918</v>
      </c>
      <c r="DJ121" s="21">
        <v>1.1155552567894595</v>
      </c>
      <c r="DK121" s="21">
        <v>1.0723153320918684</v>
      </c>
      <c r="DL121" s="21">
        <v>0.97575757575757571</v>
      </c>
      <c r="DM121" s="21">
        <v>0.98509650623014899</v>
      </c>
      <c r="DN121" s="21">
        <v>1.3008849557522124</v>
      </c>
      <c r="DO121" s="21">
        <v>0.78415300546448086</v>
      </c>
      <c r="DP121" s="21">
        <v>0.93140794223826717</v>
      </c>
      <c r="DQ121" s="21">
        <v>1.3130702094167483</v>
      </c>
      <c r="DR121" s="21">
        <v>1.3278474399164055</v>
      </c>
      <c r="DS121" s="21">
        <v>1.2342257341667648</v>
      </c>
      <c r="DT121" s="21">
        <v>1.1076142131979696</v>
      </c>
      <c r="DU121" s="21">
        <v>1.0322697606961566</v>
      </c>
      <c r="DV121" s="21">
        <v>1.3870470631554543</v>
      </c>
      <c r="DW121" s="21">
        <v>1.0107039934129272</v>
      </c>
      <c r="DX121" s="21">
        <v>1.3271314513829484</v>
      </c>
      <c r="DY121" s="21">
        <v>1.4629198008263586</v>
      </c>
      <c r="DZ121" s="21">
        <v>1.1572481572481572</v>
      </c>
      <c r="EA121" s="21">
        <v>1.5449424639896998</v>
      </c>
      <c r="EB121" s="21">
        <v>0.97726006019395828</v>
      </c>
      <c r="EC121" s="21">
        <v>1.1593984962406014</v>
      </c>
      <c r="ED121" s="21">
        <v>0.77092247984874118</v>
      </c>
      <c r="EE121" s="21">
        <v>1.3507693796574083</v>
      </c>
      <c r="EF121" s="21">
        <v>2.0198233562315995</v>
      </c>
      <c r="EG121" s="21">
        <v>1.263577604297826</v>
      </c>
      <c r="EH121" s="21">
        <v>1.1048054919908468</v>
      </c>
      <c r="EI121" s="21">
        <v>1.1589395324539637</v>
      </c>
      <c r="EJ121" s="21">
        <v>1.0308667781493868</v>
      </c>
      <c r="EK121" s="21">
        <v>0.6891701828410689</v>
      </c>
      <c r="EL121" s="21">
        <v>1.8172310756972112</v>
      </c>
      <c r="EM121" s="21">
        <v>2.1555064581917063</v>
      </c>
      <c r="EN121" s="21">
        <v>0.93850390087195956</v>
      </c>
      <c r="EO121" s="21">
        <v>1.2077833957143169</v>
      </c>
      <c r="EP121" s="21">
        <v>1.126311541565779</v>
      </c>
      <c r="EQ121" s="21">
        <v>1.1872576177285319</v>
      </c>
      <c r="ER121" s="21">
        <v>1.1287958115183245</v>
      </c>
      <c r="ES121" s="21">
        <v>1.317139282735613</v>
      </c>
      <c r="ET121" s="21">
        <v>1.6864966949952787</v>
      </c>
      <c r="EU121" s="21">
        <v>1.0430440771349863</v>
      </c>
      <c r="EV121" s="21">
        <v>0.81855549031121555</v>
      </c>
      <c r="EW121" s="21">
        <v>1.216226633262671</v>
      </c>
      <c r="EX121" s="21">
        <v>1.5856669333638129</v>
      </c>
      <c r="EY121" s="21">
        <v>0.87293610911701369</v>
      </c>
      <c r="EZ121" s="21">
        <v>1.1556420233463034</v>
      </c>
      <c r="FA121" s="21">
        <v>1.3650825818218664</v>
      </c>
      <c r="FB121" s="21">
        <v>1.4262295081967213</v>
      </c>
      <c r="FC121" s="21">
        <v>1.1297311756051893</v>
      </c>
      <c r="FD121" s="21">
        <v>1.0017889087656529</v>
      </c>
      <c r="FE121" s="21">
        <v>1.3866915066399159</v>
      </c>
      <c r="FF121" s="21">
        <v>0.86481507722828399</v>
      </c>
      <c r="FG121" s="21">
        <v>0.9572815533980582</v>
      </c>
      <c r="FH121" s="21">
        <v>1.1103879974166626</v>
      </c>
      <c r="FI121" s="21">
        <v>1.1301882972261592</v>
      </c>
      <c r="FJ121" s="21">
        <v>1.6441510888417807</v>
      </c>
      <c r="FK121" s="21">
        <v>1.3968653250773995</v>
      </c>
      <c r="FL121" s="21">
        <v>1.3290405666452028</v>
      </c>
      <c r="FM121" s="21">
        <v>0.94409799554565699</v>
      </c>
      <c r="FN121" s="21">
        <v>1.4617519090747646</v>
      </c>
      <c r="FO121" s="21">
        <v>1.232468076198451</v>
      </c>
      <c r="FP121" s="21">
        <v>1.1915532553830426</v>
      </c>
      <c r="FQ121" s="21">
        <v>1.3259202453987731</v>
      </c>
      <c r="FR121" s="21">
        <v>1.0885105423384824</v>
      </c>
      <c r="FS121" s="21">
        <v>1.3084490740740742</v>
      </c>
      <c r="FT121" s="21">
        <v>1.6659063992005625</v>
      </c>
      <c r="FU121" s="21">
        <v>0.74402092675635279</v>
      </c>
      <c r="FV121" s="21">
        <v>1.3356207111665628</v>
      </c>
      <c r="FW121" s="21">
        <v>0.9</v>
      </c>
      <c r="FX121" s="21">
        <v>0.71488372093023256</v>
      </c>
      <c r="FY121" s="21">
        <v>1.0724995880705224</v>
      </c>
      <c r="FZ121" s="21">
        <v>0.65164835164835166</v>
      </c>
      <c r="GA121" s="21">
        <v>1.7690824980724749</v>
      </c>
      <c r="GB121" s="21">
        <v>1.2378941441441442</v>
      </c>
      <c r="GC121" s="21">
        <v>0.99068576085690996</v>
      </c>
      <c r="GD121" s="21">
        <v>0.95703517587939702</v>
      </c>
      <c r="GE121" s="21">
        <v>1.3306089088680015</v>
      </c>
      <c r="GF121" s="21">
        <v>1.7822020309994655</v>
      </c>
      <c r="GG121" s="21">
        <v>1.073943661971831</v>
      </c>
      <c r="GH121" s="21">
        <v>1.4721034122231726</v>
      </c>
      <c r="GI121" s="21">
        <v>0.95023755938984744</v>
      </c>
      <c r="GJ121" s="21">
        <v>1.1025375453133093</v>
      </c>
      <c r="GK121" s="21">
        <v>1.2873296920953123</v>
      </c>
      <c r="GL121" s="21">
        <v>1.3515420278169723</v>
      </c>
      <c r="GM121" s="21">
        <v>0.64697706740792216</v>
      </c>
      <c r="GN121" s="21">
        <v>1.0996714129244249</v>
      </c>
      <c r="GO121" s="21">
        <v>1.1503155479059093</v>
      </c>
      <c r="GP121" s="21">
        <v>0.95358649789029537</v>
      </c>
      <c r="GQ121" s="21">
        <v>0.71812366737739874</v>
      </c>
      <c r="GR121" s="21">
        <v>0.58733936220847216</v>
      </c>
      <c r="GS121" s="21">
        <v>1.1107778444311138</v>
      </c>
      <c r="GT121" s="21">
        <v>1.2291666666666667</v>
      </c>
      <c r="GU121" s="21">
        <v>1.0299872394725649</v>
      </c>
      <c r="GV121" s="21">
        <v>1.5965874466788543</v>
      </c>
      <c r="GW121" s="21">
        <v>1.0468994267847838</v>
      </c>
      <c r="GX121" s="21">
        <v>1.0548252645078551</v>
      </c>
      <c r="GY121" s="21">
        <v>1.2556484833354138</v>
      </c>
      <c r="GZ121" s="21">
        <v>1.3109959989949167</v>
      </c>
      <c r="HA121" s="21">
        <v>1.3475881379661447</v>
      </c>
      <c r="HB121" s="21">
        <v>1.2344782034346102</v>
      </c>
      <c r="HC121" s="21">
        <v>0.88662969808995684</v>
      </c>
      <c r="HD121" s="21">
        <v>1.2778711484593837</v>
      </c>
      <c r="HE121" s="21">
        <v>1.2475107780743173</v>
      </c>
      <c r="HF121" s="21">
        <v>0.95468483816013627</v>
      </c>
      <c r="HG121" s="21">
        <v>0.72186836518046704</v>
      </c>
      <c r="HH121" s="21">
        <v>0.78656914893617025</v>
      </c>
      <c r="HI121" s="21">
        <v>1.3736306729264476</v>
      </c>
      <c r="HJ121" s="21">
        <v>1.3071256502461335</v>
      </c>
      <c r="HK121" s="21">
        <v>0.74290627687016342</v>
      </c>
      <c r="HL121" s="21">
        <v>1.5006999178357323</v>
      </c>
      <c r="HM121" s="21">
        <v>0.85189097823790405</v>
      </c>
      <c r="HN121" s="21">
        <v>0.85268630849220106</v>
      </c>
      <c r="HO121" s="21">
        <v>1.3306325958242442</v>
      </c>
      <c r="HP121" s="21">
        <v>0.5401382243487507</v>
      </c>
      <c r="HQ121" s="21">
        <v>1.1302337623908862</v>
      </c>
      <c r="HR121" s="21">
        <v>1.0028223075186273</v>
      </c>
      <c r="HS121" s="21">
        <v>0.76621004566210049</v>
      </c>
      <c r="HT121" s="21">
        <v>1.1235109101631611</v>
      </c>
      <c r="HU121" s="21">
        <v>1.1193929173693087</v>
      </c>
      <c r="HV121" s="21">
        <v>0.82873274780426598</v>
      </c>
      <c r="HW121" s="21">
        <v>1.0197075651621106</v>
      </c>
      <c r="HX121" s="21">
        <v>0.8454356846473029</v>
      </c>
      <c r="HY121" s="21">
        <v>1.5501043371214964</v>
      </c>
      <c r="HZ121" s="21">
        <v>1.7110580056484901</v>
      </c>
      <c r="IA121" s="21">
        <v>0.83544303797468356</v>
      </c>
      <c r="IB121" s="21">
        <v>1.4429641965029143</v>
      </c>
      <c r="IC121" s="21">
        <v>1.35793878414594</v>
      </c>
      <c r="ID121" s="21">
        <v>0.97516198704103674</v>
      </c>
      <c r="IE121" s="21">
        <v>1.3802681153071059</v>
      </c>
      <c r="IF121" s="21">
        <v>1.217890650274992</v>
      </c>
      <c r="IG121" s="21">
        <v>1.0398671096345515</v>
      </c>
      <c r="IH121" s="21">
        <v>1.0966666666666667</v>
      </c>
      <c r="II121" s="21">
        <v>1.0185075335152449</v>
      </c>
      <c r="IJ121" s="21">
        <v>0.89467787114845942</v>
      </c>
      <c r="IK121" s="21">
        <v>1.1700540009818361</v>
      </c>
      <c r="IL121" s="21">
        <v>0.79796696315120708</v>
      </c>
      <c r="IM121" s="21">
        <v>0.75902244955953391</v>
      </c>
      <c r="IN121" s="21">
        <v>1.0028648974668275</v>
      </c>
      <c r="IO121" s="21">
        <v>0.67182030338389731</v>
      </c>
      <c r="IP121" s="21">
        <v>0.99840153452685421</v>
      </c>
      <c r="IQ121" s="21">
        <v>0.86981790003874471</v>
      </c>
      <c r="IR121" s="21">
        <v>1.1025400613706102</v>
      </c>
      <c r="IS121" s="21">
        <v>1.116848926690968</v>
      </c>
      <c r="IT121" s="21">
        <v>1.0644038294168843</v>
      </c>
      <c r="IU121" s="21">
        <v>1.0902378999179656</v>
      </c>
      <c r="IV121" s="21">
        <v>0.90307328605200943</v>
      </c>
      <c r="IW121" s="21">
        <v>1.1359739368998629</v>
      </c>
      <c r="IX121" s="21">
        <v>1.5764586055807517</v>
      </c>
      <c r="IY121" s="21">
        <v>0.67074927953890495</v>
      </c>
      <c r="IZ121" s="21">
        <v>1.2137296532200992</v>
      </c>
      <c r="JA121" s="21">
        <v>1.0941655941655941</v>
      </c>
      <c r="JB121" s="21">
        <v>0.91876257545271633</v>
      </c>
      <c r="JC121" s="21">
        <v>1.2829581993569132</v>
      </c>
      <c r="JD121" s="21">
        <v>1.2043422733077906</v>
      </c>
      <c r="JE121" s="21">
        <v>1.3503983968700797</v>
      </c>
      <c r="JF121" s="21">
        <v>1.5658092035346698</v>
      </c>
      <c r="JG121" s="21">
        <v>0.78878094641178309</v>
      </c>
      <c r="JH121" s="21">
        <v>0.72868887927304193</v>
      </c>
      <c r="JI121" s="21">
        <v>1.3926820603907637</v>
      </c>
      <c r="JJ121" s="21">
        <v>1.9187817258883249</v>
      </c>
      <c r="JK121" s="21">
        <v>1.2236310773703765</v>
      </c>
      <c r="JL121" s="21">
        <v>0.96884041842866686</v>
      </c>
      <c r="JM121" s="21">
        <v>1.1362530413625305</v>
      </c>
      <c r="JN121" s="21">
        <v>1.0228671943711523</v>
      </c>
      <c r="JO121" s="21">
        <v>1.5654908394859175</v>
      </c>
      <c r="JP121" s="21">
        <v>1.3648339830622396</v>
      </c>
      <c r="JQ121" s="21">
        <v>1.0555555555555556</v>
      </c>
      <c r="JR121" s="21">
        <v>1.6180554568582026</v>
      </c>
      <c r="JS121" s="21">
        <v>1.222813834124814</v>
      </c>
      <c r="JT121" s="21">
        <v>1.0117443693121155</v>
      </c>
      <c r="JU121" s="21">
        <v>1.0752448797862868</v>
      </c>
      <c r="JV121" s="21">
        <v>0.78930307941653155</v>
      </c>
      <c r="JW121" s="21">
        <v>1.3717579250720462</v>
      </c>
      <c r="JX121" s="21">
        <v>1.1368133742749915</v>
      </c>
      <c r="JY121" s="21">
        <v>1.1244033412887828</v>
      </c>
      <c r="JZ121" s="21">
        <v>1.306677315184555</v>
      </c>
      <c r="KA121" s="21">
        <v>0.92210270645385151</v>
      </c>
      <c r="KB121" s="21">
        <v>1.0441120061373226</v>
      </c>
      <c r="KC121" s="21">
        <v>0.8481102084069233</v>
      </c>
      <c r="KD121" s="21">
        <v>0.94571890145395798</v>
      </c>
      <c r="KE121" s="21">
        <v>1.2761674718196456</v>
      </c>
      <c r="KF121" s="21">
        <v>0.87772104273044882</v>
      </c>
      <c r="KG121" s="21">
        <v>1.5725042191354017</v>
      </c>
      <c r="KH121" s="21">
        <v>1.4394433895086636</v>
      </c>
      <c r="KI121" s="21">
        <v>1.0054719562243501</v>
      </c>
      <c r="KJ121" s="21">
        <v>1.028352490421456</v>
      </c>
      <c r="KK121" s="21">
        <v>1.1893461104847802</v>
      </c>
    </row>
    <row r="122" spans="1:297" ht="18.75">
      <c r="A122" s="668"/>
      <c r="B122" s="629"/>
      <c r="C122" s="156"/>
      <c r="D122" s="415"/>
      <c r="E122" s="415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</row>
    <row r="123" spans="1:297" ht="18.75">
      <c r="A123" s="673" t="s">
        <v>654</v>
      </c>
      <c r="B123" s="634" t="s">
        <v>690</v>
      </c>
      <c r="C123" s="156">
        <v>7.1531749230239789</v>
      </c>
      <c r="D123" s="415">
        <f t="shared" si="2"/>
        <v>0</v>
      </c>
      <c r="E123" s="415">
        <f t="shared" si="3"/>
        <v>244.62424547283703</v>
      </c>
      <c r="F123" s="21">
        <v>43.318902842035691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42.927782497875953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9.1836279047554612</v>
      </c>
      <c r="AH123" s="21">
        <v>0</v>
      </c>
      <c r="AI123" s="21">
        <v>0</v>
      </c>
      <c r="AJ123" s="21">
        <v>83.64699110413396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28.020864883055697</v>
      </c>
      <c r="AQ123" s="21">
        <v>0</v>
      </c>
      <c r="AR123" s="21">
        <v>28.877339588525633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25.429744377932373</v>
      </c>
      <c r="BB123" s="21">
        <v>0</v>
      </c>
      <c r="BC123" s="21">
        <v>18.414904560521201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28.741734672525634</v>
      </c>
      <c r="BM123" s="21">
        <v>24.06797380043097</v>
      </c>
      <c r="BN123" s="21">
        <v>0</v>
      </c>
      <c r="BO123" s="21">
        <v>0</v>
      </c>
      <c r="BP123" s="21">
        <v>36.251667444349906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30.018613196996327</v>
      </c>
      <c r="CC123" s="21">
        <v>41.355880398671097</v>
      </c>
      <c r="CD123" s="21">
        <v>0</v>
      </c>
      <c r="CE123" s="21">
        <v>0</v>
      </c>
      <c r="CF123" s="21">
        <v>0</v>
      </c>
      <c r="CG123" s="21">
        <v>49.458921760643236</v>
      </c>
      <c r="CH123" s="21">
        <v>0</v>
      </c>
      <c r="CI123" s="21">
        <v>0</v>
      </c>
      <c r="CJ123" s="21">
        <v>0</v>
      </c>
      <c r="CK123" s="21">
        <v>29.97524101665206</v>
      </c>
      <c r="CL123" s="21">
        <v>0</v>
      </c>
      <c r="CM123" s="21">
        <v>0</v>
      </c>
      <c r="CN123" s="21">
        <v>14.933253272487089</v>
      </c>
      <c r="CO123" s="21">
        <v>0</v>
      </c>
      <c r="CP123" s="21">
        <v>0</v>
      </c>
      <c r="CQ123" s="21">
        <v>0</v>
      </c>
      <c r="CR123" s="21">
        <v>0</v>
      </c>
      <c r="CS123" s="21">
        <v>0</v>
      </c>
      <c r="CT123" s="21">
        <v>0</v>
      </c>
      <c r="CU123" s="21">
        <v>0</v>
      </c>
      <c r="CV123" s="21">
        <v>0</v>
      </c>
      <c r="CW123" s="21">
        <v>0</v>
      </c>
      <c r="CX123" s="21">
        <v>0</v>
      </c>
      <c r="CY123" s="21">
        <v>0</v>
      </c>
      <c r="CZ123" s="21">
        <v>0</v>
      </c>
      <c r="DA123" s="21">
        <v>0</v>
      </c>
      <c r="DB123" s="21">
        <v>0</v>
      </c>
      <c r="DC123" s="21">
        <v>0</v>
      </c>
      <c r="DD123" s="21">
        <v>77.763597487638648</v>
      </c>
      <c r="DE123" s="21">
        <v>0</v>
      </c>
      <c r="DF123" s="21">
        <v>0</v>
      </c>
      <c r="DG123" s="21">
        <v>0</v>
      </c>
      <c r="DH123" s="21">
        <v>23.407914295965963</v>
      </c>
      <c r="DI123" s="21">
        <v>0</v>
      </c>
      <c r="DJ123" s="21">
        <v>32.024334498521107</v>
      </c>
      <c r="DK123" s="21">
        <v>0</v>
      </c>
      <c r="DL123" s="21">
        <v>0</v>
      </c>
      <c r="DM123" s="21">
        <v>0</v>
      </c>
      <c r="DN123" s="21">
        <v>0</v>
      </c>
      <c r="DO123" s="21">
        <v>62.950963474259417</v>
      </c>
      <c r="DP123" s="21">
        <v>0</v>
      </c>
      <c r="DQ123" s="21">
        <v>0</v>
      </c>
      <c r="DR123" s="21">
        <v>0</v>
      </c>
      <c r="DS123" s="21">
        <v>78.045995990093175</v>
      </c>
      <c r="DT123" s="21">
        <v>0</v>
      </c>
      <c r="DU123" s="21">
        <v>0</v>
      </c>
      <c r="DV123" s="21">
        <v>0</v>
      </c>
      <c r="DW123" s="21">
        <v>0</v>
      </c>
      <c r="DX123" s="21">
        <v>43.706729398346162</v>
      </c>
      <c r="DY123" s="21">
        <v>0</v>
      </c>
      <c r="DZ123" s="21">
        <v>0</v>
      </c>
      <c r="EA123" s="21">
        <v>0</v>
      </c>
      <c r="EB123" s="21">
        <v>0</v>
      </c>
      <c r="EC123" s="21">
        <v>0</v>
      </c>
      <c r="ED123" s="21">
        <v>70.457060404020297</v>
      </c>
      <c r="EE123" s="21">
        <v>0</v>
      </c>
      <c r="EF123" s="21">
        <v>36.704121687929344</v>
      </c>
      <c r="EG123" s="21">
        <v>0</v>
      </c>
      <c r="EH123" s="21">
        <v>28.8152337365152</v>
      </c>
      <c r="EI123" s="21">
        <v>0</v>
      </c>
      <c r="EJ123" s="21">
        <v>0</v>
      </c>
      <c r="EK123" s="21">
        <v>0</v>
      </c>
      <c r="EL123" s="21">
        <v>0</v>
      </c>
      <c r="EM123" s="21">
        <v>0</v>
      </c>
      <c r="EN123" s="21">
        <v>0</v>
      </c>
      <c r="EO123" s="21">
        <v>27.372797513515881</v>
      </c>
      <c r="EP123" s="21">
        <v>0</v>
      </c>
      <c r="EQ123" s="21">
        <v>0</v>
      </c>
      <c r="ER123" s="21">
        <v>0</v>
      </c>
      <c r="ES123" s="21">
        <v>0</v>
      </c>
      <c r="ET123" s="21">
        <v>0</v>
      </c>
      <c r="EU123" s="21">
        <v>0</v>
      </c>
      <c r="EV123" s="21">
        <v>0</v>
      </c>
      <c r="EW123" s="21">
        <v>0</v>
      </c>
      <c r="EX123" s="21">
        <v>0</v>
      </c>
      <c r="EY123" s="21">
        <v>0</v>
      </c>
      <c r="EZ123" s="21">
        <v>0</v>
      </c>
      <c r="FA123" s="21">
        <v>19.736903434998482</v>
      </c>
      <c r="FB123" s="21">
        <v>0</v>
      </c>
      <c r="FC123" s="21">
        <v>0</v>
      </c>
      <c r="FD123" s="21">
        <v>0</v>
      </c>
      <c r="FE123" s="21">
        <v>0</v>
      </c>
      <c r="FF123" s="21">
        <v>0</v>
      </c>
      <c r="FG123" s="21">
        <v>0</v>
      </c>
      <c r="FH123" s="21">
        <v>17.439713845695266</v>
      </c>
      <c r="FI123" s="21">
        <v>0</v>
      </c>
      <c r="FJ123" s="21">
        <v>0</v>
      </c>
      <c r="FK123" s="21">
        <v>0</v>
      </c>
      <c r="FL123" s="21">
        <v>0</v>
      </c>
      <c r="FM123" s="21">
        <v>0</v>
      </c>
      <c r="FN123" s="21">
        <v>0</v>
      </c>
      <c r="FO123" s="21">
        <v>39.417835461586769</v>
      </c>
      <c r="FP123" s="21">
        <v>0</v>
      </c>
      <c r="FQ123" s="21">
        <v>0</v>
      </c>
      <c r="FR123" s="21">
        <v>0</v>
      </c>
      <c r="FS123" s="21">
        <v>0</v>
      </c>
      <c r="FT123" s="21">
        <v>8.2891206188237909</v>
      </c>
      <c r="FU123" s="21">
        <v>0</v>
      </c>
      <c r="FV123" s="21">
        <v>21.622047945815879</v>
      </c>
      <c r="FW123" s="21">
        <v>0</v>
      </c>
      <c r="FX123" s="21">
        <v>0</v>
      </c>
      <c r="FY123" s="21">
        <v>0</v>
      </c>
      <c r="FZ123" s="21">
        <v>0</v>
      </c>
      <c r="GA123" s="21">
        <v>0</v>
      </c>
      <c r="GB123" s="21">
        <v>0</v>
      </c>
      <c r="GC123" s="21">
        <v>0</v>
      </c>
      <c r="GD123" s="21">
        <v>0</v>
      </c>
      <c r="GE123" s="21">
        <v>37.049397221087048</v>
      </c>
      <c r="GF123" s="21">
        <v>0</v>
      </c>
      <c r="GG123" s="21">
        <v>0</v>
      </c>
      <c r="GH123" s="21">
        <v>0</v>
      </c>
      <c r="GI123" s="21">
        <v>0</v>
      </c>
      <c r="GJ123" s="21">
        <v>0</v>
      </c>
      <c r="GK123" s="21">
        <v>14.882780145249384</v>
      </c>
      <c r="GL123" s="21">
        <v>0</v>
      </c>
      <c r="GM123" s="21">
        <v>0</v>
      </c>
      <c r="GN123" s="21">
        <v>0</v>
      </c>
      <c r="GO123" s="21">
        <v>0</v>
      </c>
      <c r="GP123" s="21">
        <v>0</v>
      </c>
      <c r="GQ123" s="21">
        <v>0</v>
      </c>
      <c r="GR123" s="21">
        <v>0</v>
      </c>
      <c r="GS123" s="21">
        <v>0</v>
      </c>
      <c r="GT123" s="21">
        <v>0</v>
      </c>
      <c r="GU123" s="21">
        <v>0</v>
      </c>
      <c r="GV123" s="21">
        <v>0</v>
      </c>
      <c r="GW123" s="21">
        <v>0</v>
      </c>
      <c r="GX123" s="21">
        <v>0</v>
      </c>
      <c r="GY123" s="21">
        <v>0</v>
      </c>
      <c r="GZ123" s="21">
        <v>49.485629240195607</v>
      </c>
      <c r="HA123" s="21">
        <v>39.89979211743244</v>
      </c>
      <c r="HB123" s="21">
        <v>0</v>
      </c>
      <c r="HC123" s="21">
        <v>0</v>
      </c>
      <c r="HD123" s="21">
        <v>0</v>
      </c>
      <c r="HE123" s="21">
        <v>24.678967357832068</v>
      </c>
      <c r="HF123" s="21">
        <v>0</v>
      </c>
      <c r="HG123" s="21">
        <v>0</v>
      </c>
      <c r="HH123" s="21">
        <v>0</v>
      </c>
      <c r="HI123" s="21">
        <v>0</v>
      </c>
      <c r="HJ123" s="21">
        <v>33.152951855601721</v>
      </c>
      <c r="HK123" s="21">
        <v>0</v>
      </c>
      <c r="HL123" s="21">
        <v>18.667965064970634</v>
      </c>
      <c r="HM123" s="21">
        <v>0</v>
      </c>
      <c r="HN123" s="21">
        <v>0</v>
      </c>
      <c r="HO123" s="21">
        <v>0</v>
      </c>
      <c r="HP123" s="21">
        <v>0</v>
      </c>
      <c r="HQ123" s="21">
        <v>34.16008285249297</v>
      </c>
      <c r="HR123" s="21">
        <v>32.055317227365094</v>
      </c>
      <c r="HS123" s="21">
        <v>0</v>
      </c>
      <c r="HT123" s="21">
        <v>13.334932180066836</v>
      </c>
      <c r="HU123" s="21">
        <v>0</v>
      </c>
      <c r="HV123" s="21">
        <v>0</v>
      </c>
      <c r="HW123" s="21">
        <v>0</v>
      </c>
      <c r="HX123" s="21">
        <v>0</v>
      </c>
      <c r="HY123" s="21">
        <v>0</v>
      </c>
      <c r="HZ123" s="21">
        <v>0</v>
      </c>
      <c r="IA123" s="21">
        <v>0</v>
      </c>
      <c r="IB123" s="21">
        <v>0</v>
      </c>
      <c r="IC123" s="21">
        <v>0</v>
      </c>
      <c r="ID123" s="21">
        <v>0</v>
      </c>
      <c r="IE123" s="21">
        <v>0</v>
      </c>
      <c r="IF123" s="21">
        <v>0</v>
      </c>
      <c r="IG123" s="21">
        <v>0</v>
      </c>
      <c r="IH123" s="21">
        <v>0</v>
      </c>
      <c r="II123" s="21">
        <v>0</v>
      </c>
      <c r="IJ123" s="21">
        <v>0</v>
      </c>
      <c r="IK123" s="21">
        <v>0</v>
      </c>
      <c r="IL123" s="21">
        <v>0</v>
      </c>
      <c r="IM123" s="21">
        <v>0</v>
      </c>
      <c r="IN123" s="21">
        <v>0</v>
      </c>
      <c r="IO123" s="21">
        <v>0</v>
      </c>
      <c r="IP123" s="21">
        <v>0</v>
      </c>
      <c r="IQ123" s="21">
        <v>0</v>
      </c>
      <c r="IR123" s="21">
        <v>19.277361063757244</v>
      </c>
      <c r="IS123" s="21">
        <v>0</v>
      </c>
      <c r="IT123" s="21">
        <v>0</v>
      </c>
      <c r="IU123" s="21">
        <v>0</v>
      </c>
      <c r="IV123" s="21">
        <v>0</v>
      </c>
      <c r="IW123" s="21">
        <v>0</v>
      </c>
      <c r="IX123" s="21">
        <v>0</v>
      </c>
      <c r="IY123" s="21">
        <v>0</v>
      </c>
      <c r="IZ123" s="21">
        <v>0</v>
      </c>
      <c r="JA123" s="21">
        <v>0</v>
      </c>
      <c r="JB123" s="21">
        <v>244.62424547283703</v>
      </c>
      <c r="JC123" s="21">
        <v>0</v>
      </c>
      <c r="JD123" s="21">
        <v>0</v>
      </c>
      <c r="JE123" s="21">
        <v>0</v>
      </c>
      <c r="JF123" s="21">
        <v>0</v>
      </c>
      <c r="JG123" s="21">
        <v>0</v>
      </c>
      <c r="JH123" s="21">
        <v>0</v>
      </c>
      <c r="JI123" s="21">
        <v>0</v>
      </c>
      <c r="JJ123" s="21">
        <v>0</v>
      </c>
      <c r="JK123" s="21">
        <v>0</v>
      </c>
      <c r="JL123" s="21">
        <v>0</v>
      </c>
      <c r="JM123" s="21">
        <v>0</v>
      </c>
      <c r="JN123" s="21">
        <v>0</v>
      </c>
      <c r="JO123" s="21">
        <v>0</v>
      </c>
      <c r="JP123" s="21">
        <v>0</v>
      </c>
      <c r="JQ123" s="21">
        <v>0</v>
      </c>
      <c r="JR123" s="21">
        <v>19.416281746990521</v>
      </c>
      <c r="JS123" s="21">
        <v>45.880414448122032</v>
      </c>
      <c r="JT123" s="21">
        <v>31.850729574457269</v>
      </c>
      <c r="JU123" s="21">
        <v>0</v>
      </c>
      <c r="JV123" s="21">
        <v>0</v>
      </c>
      <c r="JW123" s="21">
        <v>0</v>
      </c>
      <c r="JX123" s="21">
        <v>0</v>
      </c>
      <c r="JY123" s="21">
        <v>0</v>
      </c>
      <c r="JZ123" s="21">
        <v>0</v>
      </c>
      <c r="KA123" s="21">
        <v>50.730222068008331</v>
      </c>
      <c r="KB123" s="21">
        <v>0</v>
      </c>
      <c r="KC123" s="21">
        <v>0</v>
      </c>
      <c r="KD123" s="21">
        <v>160.64410339256867</v>
      </c>
      <c r="KE123" s="21">
        <v>0</v>
      </c>
      <c r="KF123" s="21">
        <v>0</v>
      </c>
      <c r="KG123" s="21">
        <v>56.152213423341557</v>
      </c>
      <c r="KH123" s="21">
        <v>0</v>
      </c>
      <c r="KI123" s="21">
        <v>0</v>
      </c>
      <c r="KJ123" s="21">
        <v>0</v>
      </c>
      <c r="KK123" s="21">
        <v>39.43100338218715</v>
      </c>
    </row>
    <row r="124" spans="1:297" ht="16.5">
      <c r="A124" s="674"/>
      <c r="B124" s="634" t="s">
        <v>695</v>
      </c>
      <c r="C124" s="156">
        <v>0.39418341549639385</v>
      </c>
      <c r="D124" s="415">
        <f t="shared" si="2"/>
        <v>0</v>
      </c>
      <c r="E124" s="415">
        <f t="shared" si="3"/>
        <v>17.028498511271799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6.1663430027916011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1.4436679415287998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3.7600944058174397</v>
      </c>
      <c r="AN124" s="21">
        <v>0</v>
      </c>
      <c r="AO124" s="21">
        <v>2.7375242938348459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1.0847554191187314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21">
        <v>0</v>
      </c>
      <c r="CM124" s="21">
        <v>0</v>
      </c>
      <c r="CN124" s="21">
        <v>0</v>
      </c>
      <c r="CO124" s="21">
        <v>0</v>
      </c>
      <c r="CP124" s="21">
        <v>0</v>
      </c>
      <c r="CQ124" s="21">
        <v>0</v>
      </c>
      <c r="CR124" s="21">
        <v>0</v>
      </c>
      <c r="CS124" s="21">
        <v>0</v>
      </c>
      <c r="CT124" s="21">
        <v>0</v>
      </c>
      <c r="CU124" s="21">
        <v>0</v>
      </c>
      <c r="CV124" s="21">
        <v>0</v>
      </c>
      <c r="CW124" s="21">
        <v>0</v>
      </c>
      <c r="CX124" s="21">
        <v>0</v>
      </c>
      <c r="CY124" s="21">
        <v>0</v>
      </c>
      <c r="CZ124" s="21">
        <v>0</v>
      </c>
      <c r="DA124" s="21">
        <v>0</v>
      </c>
      <c r="DB124" s="21">
        <v>0</v>
      </c>
      <c r="DC124" s="21">
        <v>0</v>
      </c>
      <c r="DD124" s="21">
        <v>0</v>
      </c>
      <c r="DE124" s="21">
        <v>0</v>
      </c>
      <c r="DF124" s="21">
        <v>0</v>
      </c>
      <c r="DG124" s="21">
        <v>0</v>
      </c>
      <c r="DH124" s="21">
        <v>0</v>
      </c>
      <c r="DI124" s="21">
        <v>0</v>
      </c>
      <c r="DJ124" s="21">
        <v>0</v>
      </c>
      <c r="DK124" s="21">
        <v>0</v>
      </c>
      <c r="DL124" s="21">
        <v>0</v>
      </c>
      <c r="DM124" s="21">
        <v>0</v>
      </c>
      <c r="DN124" s="21">
        <v>0</v>
      </c>
      <c r="DO124" s="21">
        <v>0</v>
      </c>
      <c r="DP124" s="21">
        <v>0</v>
      </c>
      <c r="DQ124" s="21">
        <v>0.96196543511047738</v>
      </c>
      <c r="DR124" s="21">
        <v>0</v>
      </c>
      <c r="DS124" s="21">
        <v>0</v>
      </c>
      <c r="DT124" s="21">
        <v>0</v>
      </c>
      <c r="DU124" s="21">
        <v>0</v>
      </c>
      <c r="DV124" s="21">
        <v>0</v>
      </c>
      <c r="DW124" s="21">
        <v>0</v>
      </c>
      <c r="DX124" s="21">
        <v>0</v>
      </c>
      <c r="DY124" s="21">
        <v>0</v>
      </c>
      <c r="DZ124" s="21">
        <v>0</v>
      </c>
      <c r="EA124" s="21">
        <v>0</v>
      </c>
      <c r="EB124" s="21">
        <v>0</v>
      </c>
      <c r="EC124" s="21">
        <v>0</v>
      </c>
      <c r="ED124" s="21">
        <v>0</v>
      </c>
      <c r="EE124" s="21">
        <v>0</v>
      </c>
      <c r="EF124" s="21">
        <v>0</v>
      </c>
      <c r="EG124" s="21">
        <v>0</v>
      </c>
      <c r="EH124" s="21">
        <v>0</v>
      </c>
      <c r="EI124" s="21">
        <v>0</v>
      </c>
      <c r="EJ124" s="21">
        <v>0</v>
      </c>
      <c r="EK124" s="21">
        <v>0</v>
      </c>
      <c r="EL124" s="21">
        <v>0</v>
      </c>
      <c r="EM124" s="21">
        <v>0</v>
      </c>
      <c r="EN124" s="21">
        <v>0</v>
      </c>
      <c r="EO124" s="21">
        <v>0</v>
      </c>
      <c r="EP124" s="21">
        <v>0</v>
      </c>
      <c r="EQ124" s="21">
        <v>0</v>
      </c>
      <c r="ER124" s="21">
        <v>0</v>
      </c>
      <c r="ES124" s="21">
        <v>0</v>
      </c>
      <c r="ET124" s="21">
        <v>0</v>
      </c>
      <c r="EU124" s="21">
        <v>0</v>
      </c>
      <c r="EV124" s="21">
        <v>0</v>
      </c>
      <c r="EW124" s="21">
        <v>0</v>
      </c>
      <c r="EX124" s="21">
        <v>0</v>
      </c>
      <c r="EY124" s="21">
        <v>0</v>
      </c>
      <c r="EZ124" s="21">
        <v>0</v>
      </c>
      <c r="FA124" s="21">
        <v>0</v>
      </c>
      <c r="FB124" s="21">
        <v>0</v>
      </c>
      <c r="FC124" s="21">
        <v>0</v>
      </c>
      <c r="FD124" s="21">
        <v>0</v>
      </c>
      <c r="FE124" s="21">
        <v>0</v>
      </c>
      <c r="FF124" s="21">
        <v>0</v>
      </c>
      <c r="FG124" s="21">
        <v>0</v>
      </c>
      <c r="FH124" s="21">
        <v>0</v>
      </c>
      <c r="FI124" s="21">
        <v>0</v>
      </c>
      <c r="FJ124" s="21">
        <v>0</v>
      </c>
      <c r="FK124" s="21">
        <v>0</v>
      </c>
      <c r="FL124" s="21">
        <v>0</v>
      </c>
      <c r="FM124" s="21">
        <v>0</v>
      </c>
      <c r="FN124" s="21">
        <v>0</v>
      </c>
      <c r="FO124" s="21">
        <v>0</v>
      </c>
      <c r="FP124" s="21">
        <v>0</v>
      </c>
      <c r="FQ124" s="21">
        <v>0</v>
      </c>
      <c r="FR124" s="21">
        <v>0</v>
      </c>
      <c r="FS124" s="21">
        <v>0</v>
      </c>
      <c r="FT124" s="21">
        <v>1.0301639586957327</v>
      </c>
      <c r="FU124" s="21">
        <v>0</v>
      </c>
      <c r="FV124" s="21">
        <v>0</v>
      </c>
      <c r="FW124" s="21">
        <v>0</v>
      </c>
      <c r="FX124" s="21">
        <v>0</v>
      </c>
      <c r="FY124" s="21">
        <v>0</v>
      </c>
      <c r="FZ124" s="21">
        <v>0</v>
      </c>
      <c r="GA124" s="21">
        <v>0</v>
      </c>
      <c r="GB124" s="21">
        <v>0</v>
      </c>
      <c r="GC124" s="21">
        <v>0</v>
      </c>
      <c r="GD124" s="21">
        <v>0</v>
      </c>
      <c r="GE124" s="21">
        <v>0</v>
      </c>
      <c r="GF124" s="21">
        <v>0</v>
      </c>
      <c r="GG124" s="21">
        <v>0</v>
      </c>
      <c r="GH124" s="21">
        <v>0</v>
      </c>
      <c r="GI124" s="21">
        <v>0</v>
      </c>
      <c r="GJ124" s="21">
        <v>0</v>
      </c>
      <c r="GK124" s="21">
        <v>1.8167216853730268</v>
      </c>
      <c r="GL124" s="21">
        <v>0</v>
      </c>
      <c r="GM124" s="21">
        <v>0</v>
      </c>
      <c r="GN124" s="21">
        <v>0</v>
      </c>
      <c r="GO124" s="21">
        <v>0</v>
      </c>
      <c r="GP124" s="21">
        <v>0</v>
      </c>
      <c r="GQ124" s="21">
        <v>0</v>
      </c>
      <c r="GR124" s="21">
        <v>0</v>
      </c>
      <c r="GS124" s="21">
        <v>0</v>
      </c>
      <c r="GT124" s="21">
        <v>0</v>
      </c>
      <c r="GU124" s="21">
        <v>17.028498511271799</v>
      </c>
      <c r="GV124" s="21">
        <v>0</v>
      </c>
      <c r="GW124" s="21">
        <v>0</v>
      </c>
      <c r="GX124" s="21">
        <v>0</v>
      </c>
      <c r="GY124" s="21">
        <v>0</v>
      </c>
      <c r="GZ124" s="21">
        <v>5.5233005392659029</v>
      </c>
      <c r="HA124" s="21">
        <v>0</v>
      </c>
      <c r="HB124" s="21">
        <v>0</v>
      </c>
      <c r="HC124" s="21">
        <v>0</v>
      </c>
      <c r="HD124" s="21">
        <v>0</v>
      </c>
      <c r="HE124" s="21">
        <v>0</v>
      </c>
      <c r="HF124" s="21">
        <v>0</v>
      </c>
      <c r="HG124" s="21">
        <v>0</v>
      </c>
      <c r="HH124" s="21">
        <v>0</v>
      </c>
      <c r="HI124" s="21">
        <v>0</v>
      </c>
      <c r="HJ124" s="21">
        <v>0</v>
      </c>
      <c r="HK124" s="21">
        <v>0</v>
      </c>
      <c r="HL124" s="21">
        <v>3.3596664739356683</v>
      </c>
      <c r="HM124" s="21">
        <v>0</v>
      </c>
      <c r="HN124" s="21">
        <v>0</v>
      </c>
      <c r="HO124" s="21">
        <v>0</v>
      </c>
      <c r="HP124" s="21">
        <v>0</v>
      </c>
      <c r="HQ124" s="21">
        <v>0</v>
      </c>
      <c r="HR124" s="21">
        <v>0</v>
      </c>
      <c r="HS124" s="21">
        <v>0</v>
      </c>
      <c r="HT124" s="21">
        <v>0</v>
      </c>
      <c r="HU124" s="21">
        <v>0</v>
      </c>
      <c r="HV124" s="21">
        <v>0</v>
      </c>
      <c r="HW124" s="21">
        <v>0</v>
      </c>
      <c r="HX124" s="21">
        <v>0</v>
      </c>
      <c r="HY124" s="21">
        <v>0</v>
      </c>
      <c r="HZ124" s="21">
        <v>0</v>
      </c>
      <c r="IA124" s="21">
        <v>0</v>
      </c>
      <c r="IB124" s="21">
        <v>0</v>
      </c>
      <c r="IC124" s="21">
        <v>0</v>
      </c>
      <c r="ID124" s="21">
        <v>0</v>
      </c>
      <c r="IE124" s="21">
        <v>0</v>
      </c>
      <c r="IF124" s="21">
        <v>0</v>
      </c>
      <c r="IG124" s="21">
        <v>0</v>
      </c>
      <c r="IH124" s="21">
        <v>0</v>
      </c>
      <c r="II124" s="21">
        <v>0</v>
      </c>
      <c r="IJ124" s="21">
        <v>0</v>
      </c>
      <c r="IK124" s="21">
        <v>0</v>
      </c>
      <c r="IL124" s="21">
        <v>0</v>
      </c>
      <c r="IM124" s="21">
        <v>0</v>
      </c>
      <c r="IN124" s="21">
        <v>0</v>
      </c>
      <c r="IO124" s="21">
        <v>0</v>
      </c>
      <c r="IP124" s="21">
        <v>0</v>
      </c>
      <c r="IQ124" s="21">
        <v>0</v>
      </c>
      <c r="IR124" s="21">
        <v>0</v>
      </c>
      <c r="IS124" s="21">
        <v>0</v>
      </c>
      <c r="IT124" s="21">
        <v>0</v>
      </c>
      <c r="IU124" s="21">
        <v>0</v>
      </c>
      <c r="IV124" s="21">
        <v>0</v>
      </c>
      <c r="IW124" s="21">
        <v>0</v>
      </c>
      <c r="IX124" s="21">
        <v>0</v>
      </c>
      <c r="IY124" s="21">
        <v>0</v>
      </c>
      <c r="IZ124" s="21">
        <v>0</v>
      </c>
      <c r="JA124" s="21">
        <v>0</v>
      </c>
      <c r="JB124" s="21">
        <v>0</v>
      </c>
      <c r="JC124" s="21">
        <v>0</v>
      </c>
      <c r="JD124" s="21">
        <v>0</v>
      </c>
      <c r="JE124" s="21">
        <v>0</v>
      </c>
      <c r="JF124" s="21">
        <v>0</v>
      </c>
      <c r="JG124" s="21">
        <v>0</v>
      </c>
      <c r="JH124" s="21">
        <v>0</v>
      </c>
      <c r="JI124" s="21">
        <v>0</v>
      </c>
      <c r="JJ124" s="21">
        <v>0</v>
      </c>
      <c r="JK124" s="21">
        <v>0</v>
      </c>
      <c r="JL124" s="21">
        <v>0</v>
      </c>
      <c r="JM124" s="21">
        <v>0</v>
      </c>
      <c r="JN124" s="21">
        <v>0</v>
      </c>
      <c r="JO124" s="21">
        <v>0</v>
      </c>
      <c r="JP124" s="21">
        <v>0</v>
      </c>
      <c r="JQ124" s="21">
        <v>0</v>
      </c>
      <c r="JR124" s="21">
        <v>0</v>
      </c>
      <c r="JS124" s="21">
        <v>6.8010265265985517</v>
      </c>
      <c r="JT124" s="21">
        <v>0</v>
      </c>
      <c r="JU124" s="21">
        <v>0</v>
      </c>
      <c r="JV124" s="21">
        <v>0</v>
      </c>
      <c r="JW124" s="21">
        <v>0</v>
      </c>
      <c r="JX124" s="21">
        <v>0</v>
      </c>
      <c r="JY124" s="21">
        <v>0</v>
      </c>
      <c r="JZ124" s="21">
        <v>0</v>
      </c>
      <c r="KA124" s="21">
        <v>0</v>
      </c>
      <c r="KB124" s="21">
        <v>0</v>
      </c>
      <c r="KC124" s="21">
        <v>0</v>
      </c>
      <c r="KD124" s="21">
        <v>0</v>
      </c>
      <c r="KE124" s="21">
        <v>0</v>
      </c>
      <c r="KF124" s="21">
        <v>0</v>
      </c>
      <c r="KG124" s="21">
        <v>0</v>
      </c>
      <c r="KH124" s="21">
        <v>0</v>
      </c>
      <c r="KI124" s="21">
        <v>0</v>
      </c>
      <c r="KJ124" s="21">
        <v>0</v>
      </c>
      <c r="KK124" s="21">
        <v>0</v>
      </c>
    </row>
  </sheetData>
  <conditionalFormatting sqref="F11:KJ11">
    <cfRule type="cellIs" dxfId="3" priority="2" operator="lessThan">
      <formula>0</formula>
    </cfRule>
  </conditionalFormatting>
  <hyperlinks>
    <hyperlink ref="A7" r:id="rId1" display="https://www.finlex.fi/fi/laki/ajantasa/2009/20091705" xr:uid="{DF5701FB-7A94-41FD-82E5-DCB6F310079B}"/>
    <hyperlink ref="A6" r:id="rId2" display="https://www.oph.fi/fi/tilastot-ja-julkaisut/julkaisut/opetus-ja-kulttuuritoimen-rahoitus-yksikkohintojen-ja-rahoituksen-9" xr:uid="{41FC096D-1DA8-47AB-A1BF-DE479248B406}"/>
    <hyperlink ref="A8" r:id="rId3" display="https://vos.oph.fi/rap/vos/v26/vop6os26.html" xr:uid="{74592E3E-4198-41E4-A811-60A2C01AD9F7}"/>
  </hyperlinks>
  <pageMargins left="0.7" right="0.7" top="0.75" bottom="0.75" header="0.3" footer="0.3"/>
  <ignoredErrors>
    <ignoredError sqref="E19 E13:E18 E21:E32 E36:E37 E34 E39:E47 E49:E52 E54:E55 E57 E59:E61 E63 E65:E66 E71:E74 E76:E77 E79:E90 E92 E94:E110 E112:E113 E115 E117:E119 E121 E123:E124 E11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E47E-9B94-4919-B707-1CDA07EB5998}">
  <sheetPr>
    <tabColor rgb="FFFFFF00"/>
  </sheetPr>
  <dimension ref="A1:DM307"/>
  <sheetViews>
    <sheetView workbookViewId="0">
      <pane xSplit="9" ySplit="10" topLeftCell="J11" activePane="bottomRight" state="frozen"/>
      <selection pane="topRight"/>
      <selection pane="bottomLeft"/>
      <selection pane="bottomRight"/>
    </sheetView>
  </sheetViews>
  <sheetFormatPr defaultColWidth="9.140625" defaultRowHeight="16.5"/>
  <cols>
    <col min="1" max="1" width="5.42578125" style="9" customWidth="1"/>
    <col min="2" max="2" width="4.140625" style="19" bestFit="1" customWidth="1"/>
    <col min="3" max="3" width="14" style="637" customWidth="1"/>
    <col min="4" max="4" width="13.42578125" style="637" bestFit="1" customWidth="1"/>
    <col min="5" max="5" width="18.5703125" style="640" bestFit="1" customWidth="1"/>
    <col min="6" max="6" width="16.140625" style="637" bestFit="1" customWidth="1"/>
    <col min="7" max="7" width="21" style="637" bestFit="1" customWidth="1"/>
    <col min="8" max="8" width="20.85546875" style="640" bestFit="1" customWidth="1"/>
    <col min="9" max="9" width="3.28515625" style="640" customWidth="1"/>
    <col min="10" max="10" width="19.28515625" style="637" customWidth="1"/>
    <col min="11" max="11" width="18.28515625" style="637" customWidth="1"/>
    <col min="12" max="12" width="3.140625" style="637" customWidth="1"/>
    <col min="13" max="13" width="21.140625" style="637" bestFit="1" customWidth="1"/>
    <col min="14" max="14" width="15.28515625" style="637" customWidth="1"/>
    <col min="15" max="15" width="15" style="637" customWidth="1"/>
    <col min="16" max="16" width="20.28515625" style="637" customWidth="1"/>
    <col min="17" max="17" width="18.85546875" style="637" customWidth="1"/>
    <col min="18" max="18" width="15" style="637" bestFit="1" customWidth="1"/>
    <col min="19" max="19" width="15.140625" style="637" customWidth="1"/>
    <col min="20" max="20" width="19" style="637" customWidth="1"/>
    <col min="21" max="21" width="17.85546875" style="637" customWidth="1"/>
    <col min="22" max="22" width="18.140625" style="637" customWidth="1"/>
    <col min="23" max="23" width="18.5703125" style="637" customWidth="1"/>
    <col min="24" max="24" width="19.85546875" style="637" customWidth="1"/>
    <col min="25" max="25" width="1.85546875" style="637" customWidth="1"/>
    <col min="26" max="26" width="18.7109375" style="637" bestFit="1" customWidth="1"/>
    <col min="27" max="27" width="3.7109375" style="637" customWidth="1"/>
    <col min="28" max="28" width="17.28515625" style="637" customWidth="1"/>
    <col min="29" max="29" width="21.42578125" style="637" customWidth="1"/>
    <col min="30" max="30" width="3.28515625" style="637" customWidth="1"/>
    <col min="31" max="31" width="17.140625" style="637" customWidth="1"/>
    <col min="32" max="36" width="13.28515625" style="637" customWidth="1"/>
    <col min="37" max="37" width="3.140625" style="637" customWidth="1"/>
    <col min="38" max="38" width="18.85546875" style="637" customWidth="1"/>
    <col min="39" max="39" width="19" style="637" customWidth="1"/>
    <col min="40" max="40" width="3.42578125" style="637" customWidth="1"/>
    <col min="41" max="44" width="16.7109375" style="637" customWidth="1"/>
    <col min="45" max="45" width="3.42578125" style="637" customWidth="1"/>
    <col min="46" max="46" width="21" style="637" customWidth="1"/>
    <col min="47" max="47" width="19.85546875" style="637" customWidth="1"/>
    <col min="48" max="48" width="3" style="637" customWidth="1"/>
    <col min="49" max="49" width="18.5703125" style="637" customWidth="1"/>
    <col min="50" max="50" width="3" style="637" customWidth="1"/>
    <col min="51" max="51" width="10.28515625" style="637" bestFit="1" customWidth="1"/>
    <col min="52" max="53" width="15.28515625" style="637" bestFit="1" customWidth="1"/>
    <col min="54" max="54" width="3.42578125" style="637" customWidth="1"/>
    <col min="55" max="55" width="13.28515625" style="637" customWidth="1"/>
    <col min="56" max="56" width="3.140625" style="637" customWidth="1"/>
    <col min="57" max="57" width="15.42578125" style="637" customWidth="1"/>
    <col min="58" max="58" width="15.5703125" style="637" customWidth="1"/>
    <col min="59" max="59" width="9.140625" style="646"/>
    <col min="60" max="62" width="9.140625" style="637"/>
    <col min="63" max="63" width="10.28515625" style="637" customWidth="1"/>
    <col min="64" max="64" width="16.140625" style="637" customWidth="1"/>
    <col min="65" max="66" width="9.140625" style="637"/>
    <col min="67" max="67" width="18.7109375" style="637" customWidth="1"/>
    <col min="68" max="68" width="4.140625" style="637" customWidth="1"/>
    <col min="69" max="70" width="12" style="637" customWidth="1"/>
    <col min="71" max="71" width="4.28515625" style="637" customWidth="1"/>
    <col min="72" max="83" width="9.140625" style="637"/>
    <col min="84" max="84" width="4" style="637" customWidth="1"/>
    <col min="85" max="85" width="15.42578125" style="637" customWidth="1"/>
    <col min="86" max="86" width="3.140625" style="637" customWidth="1"/>
    <col min="87" max="87" width="14.140625" style="637" customWidth="1"/>
    <col min="88" max="88" width="17.5703125" style="637" bestFit="1" customWidth="1"/>
    <col min="89" max="89" width="3.85546875" style="637" customWidth="1"/>
    <col min="90" max="95" width="9.140625" style="637"/>
    <col min="96" max="96" width="2.85546875" style="637" customWidth="1"/>
    <col min="97" max="97" width="9.140625" style="637"/>
    <col min="98" max="98" width="10" style="637" customWidth="1"/>
    <col min="99" max="99" width="2.7109375" style="637" customWidth="1"/>
    <col min="100" max="103" width="9.140625" style="637"/>
    <col min="104" max="104" width="3.5703125" style="637" customWidth="1"/>
    <col min="105" max="106" width="11.140625" style="637" customWidth="1"/>
    <col min="107" max="107" width="3.28515625" style="637" customWidth="1"/>
    <col min="108" max="108" width="12.42578125" style="637" customWidth="1"/>
    <col min="109" max="109" width="3.7109375" style="637" customWidth="1"/>
    <col min="110" max="112" width="9.140625" style="637"/>
    <col min="113" max="113" width="3" style="637" customWidth="1"/>
    <col min="114" max="114" width="11.85546875" style="637" customWidth="1"/>
    <col min="115" max="115" width="3.140625" style="637" customWidth="1"/>
    <col min="116" max="117" width="13.42578125" style="637" customWidth="1"/>
    <col min="118" max="16384" width="9.140625" style="637"/>
  </cols>
  <sheetData>
    <row r="1" spans="1:117" s="632" customFormat="1" ht="44.25" customHeight="1">
      <c r="A1" s="754" t="str">
        <f>'11.a. OKM-laskelma'!A1</f>
        <v>Opetus- ja kulttuuritoimen valtionosuudet 2026</v>
      </c>
      <c r="B1" s="648"/>
      <c r="E1" s="631"/>
      <c r="H1" s="631"/>
      <c r="I1" s="631"/>
      <c r="T1" s="649"/>
      <c r="BG1" s="644"/>
      <c r="BH1" s="650" t="s">
        <v>703</v>
      </c>
    </row>
    <row r="2" spans="1:117" s="717" customFormat="1" ht="15">
      <c r="A2" s="740" t="s">
        <v>704</v>
      </c>
      <c r="C2" s="741"/>
      <c r="D2" s="742"/>
      <c r="E2" s="742"/>
      <c r="F2" s="743"/>
      <c r="G2" s="743"/>
      <c r="I2" s="744"/>
      <c r="J2" s="744"/>
      <c r="V2" s="745"/>
      <c r="AA2" s="744"/>
    </row>
    <row r="3" spans="1:117" s="717" customFormat="1" ht="15">
      <c r="A3" s="746" t="s">
        <v>641</v>
      </c>
      <c r="B3" s="562"/>
      <c r="D3" s="747"/>
      <c r="E3" s="747"/>
      <c r="F3" s="748"/>
      <c r="G3" s="743"/>
      <c r="J3" s="743"/>
      <c r="K3" s="743"/>
      <c r="M3" s="744"/>
      <c r="N3" s="744"/>
      <c r="V3" s="745"/>
      <c r="AA3" s="744"/>
      <c r="AE3" s="749"/>
    </row>
    <row r="4" spans="1:117" s="717" customFormat="1" ht="15">
      <c r="A4" s="717" t="s">
        <v>642</v>
      </c>
      <c r="B4" s="562"/>
      <c r="D4" s="747"/>
      <c r="E4" s="747"/>
      <c r="F4" s="750"/>
      <c r="G4" s="743"/>
      <c r="J4" s="743"/>
      <c r="K4" s="743"/>
      <c r="V4" s="749"/>
    </row>
    <row r="5" spans="1:117" s="717" customFormat="1" ht="15">
      <c r="A5" s="717" t="s">
        <v>707</v>
      </c>
      <c r="B5" s="562"/>
      <c r="D5" s="747"/>
      <c r="E5" s="747"/>
      <c r="G5" s="743"/>
      <c r="J5" s="743"/>
      <c r="K5" s="743"/>
      <c r="V5" s="745"/>
    </row>
    <row r="6" spans="1:117" s="717" customFormat="1" ht="15">
      <c r="A6" s="751" t="s">
        <v>643</v>
      </c>
      <c r="B6" s="562"/>
      <c r="D6" s="747"/>
      <c r="E6" s="747"/>
      <c r="G6" s="743"/>
      <c r="J6" s="743"/>
      <c r="K6" s="743"/>
    </row>
    <row r="7" spans="1:117" s="717" customFormat="1" ht="15">
      <c r="A7" s="751" t="s">
        <v>644</v>
      </c>
      <c r="B7" s="562"/>
      <c r="D7" s="747"/>
      <c r="E7" s="747"/>
      <c r="G7" s="743"/>
      <c r="J7" s="743"/>
      <c r="K7" s="743"/>
      <c r="V7" s="745"/>
    </row>
    <row r="8" spans="1:117" s="752" customFormat="1" ht="15">
      <c r="A8" s="741" t="s">
        <v>705</v>
      </c>
      <c r="D8" s="753"/>
      <c r="E8" s="753"/>
    </row>
    <row r="9" spans="1:117" s="717" customFormat="1" ht="114.75">
      <c r="A9" s="711" t="s">
        <v>437</v>
      </c>
      <c r="B9" s="711" t="s">
        <v>30</v>
      </c>
      <c r="C9" s="712"/>
      <c r="D9" s="713" t="s">
        <v>19</v>
      </c>
      <c r="E9" s="714" t="s">
        <v>655</v>
      </c>
      <c r="F9" s="715" t="s">
        <v>656</v>
      </c>
      <c r="G9" s="715" t="s">
        <v>657</v>
      </c>
      <c r="H9" s="716" t="s">
        <v>658</v>
      </c>
      <c r="I9" s="714"/>
      <c r="J9" s="715" t="s">
        <v>659</v>
      </c>
      <c r="K9" s="715" t="s">
        <v>660</v>
      </c>
      <c r="L9" s="715"/>
      <c r="M9" s="715" t="s">
        <v>661</v>
      </c>
      <c r="N9" s="715" t="s">
        <v>662</v>
      </c>
      <c r="O9" s="715" t="s">
        <v>663</v>
      </c>
      <c r="P9" s="715" t="s">
        <v>664</v>
      </c>
      <c r="Q9" s="715" t="s">
        <v>665</v>
      </c>
      <c r="R9" s="715" t="s">
        <v>666</v>
      </c>
      <c r="S9" s="715" t="s">
        <v>667</v>
      </c>
      <c r="T9" s="715" t="s">
        <v>696</v>
      </c>
      <c r="U9" s="715" t="s">
        <v>668</v>
      </c>
      <c r="V9" s="715" t="s">
        <v>669</v>
      </c>
      <c r="W9" s="715" t="s">
        <v>670</v>
      </c>
      <c r="X9" s="715" t="s">
        <v>671</v>
      </c>
      <c r="Y9" s="715"/>
      <c r="Z9" s="715" t="s">
        <v>672</v>
      </c>
      <c r="AA9" s="715"/>
      <c r="AB9" s="715" t="s">
        <v>673</v>
      </c>
      <c r="AC9" s="715" t="s">
        <v>674</v>
      </c>
      <c r="AE9" s="715" t="s">
        <v>575</v>
      </c>
      <c r="AF9" s="715" t="s">
        <v>675</v>
      </c>
      <c r="AG9" s="715" t="s">
        <v>676</v>
      </c>
      <c r="AH9" s="715" t="s">
        <v>677</v>
      </c>
      <c r="AI9" s="715" t="s">
        <v>678</v>
      </c>
      <c r="AJ9" s="715" t="s">
        <v>679</v>
      </c>
      <c r="AL9" s="715" t="s">
        <v>648</v>
      </c>
      <c r="AM9" s="715" t="s">
        <v>680</v>
      </c>
      <c r="AN9" s="715"/>
      <c r="AO9" s="715" t="s">
        <v>681</v>
      </c>
      <c r="AP9" s="715" t="s">
        <v>682</v>
      </c>
      <c r="AQ9" s="715" t="s">
        <v>683</v>
      </c>
      <c r="AR9" s="715" t="s">
        <v>684</v>
      </c>
      <c r="AS9" s="715"/>
      <c r="AT9" s="715" t="s">
        <v>650</v>
      </c>
      <c r="AU9" s="715" t="s">
        <v>685</v>
      </c>
      <c r="AW9" s="715" t="s">
        <v>686</v>
      </c>
      <c r="AX9" s="715"/>
      <c r="AY9" s="715" t="s">
        <v>652</v>
      </c>
      <c r="AZ9" s="715" t="s">
        <v>687</v>
      </c>
      <c r="BA9" s="715" t="s">
        <v>688</v>
      </c>
      <c r="BB9" s="715"/>
      <c r="BC9" s="715" t="s">
        <v>689</v>
      </c>
      <c r="BE9" s="715" t="s">
        <v>690</v>
      </c>
      <c r="BF9" s="715" t="s">
        <v>695</v>
      </c>
      <c r="BG9" s="718"/>
      <c r="BH9" s="711" t="s">
        <v>437</v>
      </c>
      <c r="BI9" s="711" t="s">
        <v>30</v>
      </c>
      <c r="BJ9" s="712"/>
      <c r="BK9" s="713" t="s">
        <v>19</v>
      </c>
      <c r="BL9" s="714" t="s">
        <v>655</v>
      </c>
      <c r="BM9" s="715" t="s">
        <v>656</v>
      </c>
      <c r="BN9" s="715" t="s">
        <v>657</v>
      </c>
      <c r="BO9" s="719" t="s">
        <v>658</v>
      </c>
      <c r="BP9" s="714"/>
      <c r="BQ9" s="715" t="s">
        <v>659</v>
      </c>
      <c r="BR9" s="715" t="s">
        <v>660</v>
      </c>
      <c r="BS9" s="715"/>
      <c r="BT9" s="715" t="s">
        <v>661</v>
      </c>
      <c r="BU9" s="715" t="s">
        <v>662</v>
      </c>
      <c r="BV9" s="715" t="s">
        <v>663</v>
      </c>
      <c r="BW9" s="715" t="s">
        <v>664</v>
      </c>
      <c r="BX9" s="715" t="s">
        <v>665</v>
      </c>
      <c r="BY9" s="715" t="s">
        <v>666</v>
      </c>
      <c r="BZ9" s="715" t="s">
        <v>667</v>
      </c>
      <c r="CA9" s="715" t="s">
        <v>696</v>
      </c>
      <c r="CB9" s="715" t="s">
        <v>668</v>
      </c>
      <c r="CC9" s="715" t="s">
        <v>669</v>
      </c>
      <c r="CD9" s="715" t="s">
        <v>670</v>
      </c>
      <c r="CE9" s="715" t="s">
        <v>671</v>
      </c>
      <c r="CF9" s="715"/>
      <c r="CG9" s="715" t="s">
        <v>672</v>
      </c>
      <c r="CH9" s="715"/>
      <c r="CI9" s="715" t="s">
        <v>673</v>
      </c>
      <c r="CJ9" s="715" t="s">
        <v>674</v>
      </c>
      <c r="CL9" s="715" t="s">
        <v>575</v>
      </c>
      <c r="CM9" s="715" t="s">
        <v>675</v>
      </c>
      <c r="CN9" s="715" t="s">
        <v>676</v>
      </c>
      <c r="CO9" s="715" t="s">
        <v>677</v>
      </c>
      <c r="CP9" s="715" t="s">
        <v>678</v>
      </c>
      <c r="CQ9" s="715" t="s">
        <v>679</v>
      </c>
      <c r="CS9" s="715" t="s">
        <v>648</v>
      </c>
      <c r="CT9" s="715" t="s">
        <v>680</v>
      </c>
      <c r="CU9" s="715"/>
      <c r="CV9" s="715" t="s">
        <v>681</v>
      </c>
      <c r="CW9" s="715" t="s">
        <v>682</v>
      </c>
      <c r="CX9" s="715" t="s">
        <v>683</v>
      </c>
      <c r="CY9" s="715" t="s">
        <v>684</v>
      </c>
      <c r="CZ9" s="715"/>
      <c r="DA9" s="715" t="s">
        <v>650</v>
      </c>
      <c r="DB9" s="715" t="s">
        <v>685</v>
      </c>
      <c r="DD9" s="715" t="s">
        <v>686</v>
      </c>
      <c r="DE9" s="715"/>
      <c r="DF9" s="715" t="s">
        <v>652</v>
      </c>
      <c r="DG9" s="715" t="s">
        <v>687</v>
      </c>
      <c r="DH9" s="715" t="s">
        <v>688</v>
      </c>
      <c r="DI9" s="715"/>
      <c r="DJ9" s="715" t="s">
        <v>689</v>
      </c>
      <c r="DL9" s="715" t="s">
        <v>690</v>
      </c>
      <c r="DM9" s="715" t="s">
        <v>695</v>
      </c>
    </row>
    <row r="10" spans="1:117" s="729" customFormat="1" ht="34.5" customHeight="1">
      <c r="A10" s="720"/>
      <c r="B10" s="721"/>
      <c r="C10" s="722" t="s">
        <v>41</v>
      </c>
      <c r="D10" s="721">
        <v>5605317</v>
      </c>
      <c r="E10" s="723">
        <v>1870762780</v>
      </c>
      <c r="F10" s="723">
        <v>-1125547652</v>
      </c>
      <c r="G10" s="723">
        <v>-604477392</v>
      </c>
      <c r="H10" s="724">
        <v>140737736</v>
      </c>
      <c r="I10" s="723"/>
      <c r="J10" s="723">
        <v>2527705</v>
      </c>
      <c r="K10" s="723">
        <v>1805491</v>
      </c>
      <c r="L10" s="723"/>
      <c r="M10" s="723">
        <v>135378651</v>
      </c>
      <c r="N10" s="723">
        <v>96699052</v>
      </c>
      <c r="O10" s="723">
        <v>95721889</v>
      </c>
      <c r="P10" s="723">
        <v>45337125</v>
      </c>
      <c r="Q10" s="723">
        <v>32383638</v>
      </c>
      <c r="R10" s="723">
        <v>18895875</v>
      </c>
      <c r="S10" s="723">
        <v>9749055</v>
      </c>
      <c r="T10" s="723">
        <v>5880003</v>
      </c>
      <c r="U10" s="723">
        <v>2530910</v>
      </c>
      <c r="V10" s="723">
        <v>1149775</v>
      </c>
      <c r="W10" s="723">
        <v>145402</v>
      </c>
      <c r="X10" s="723">
        <v>66571</v>
      </c>
      <c r="Y10" s="723"/>
      <c r="Z10" s="723">
        <v>43034296</v>
      </c>
      <c r="AA10" s="723"/>
      <c r="AB10" s="723">
        <v>352984764</v>
      </c>
      <c r="AC10" s="723">
        <v>418940</v>
      </c>
      <c r="AD10" s="725"/>
      <c r="AE10" s="723">
        <v>781923370</v>
      </c>
      <c r="AF10" s="723">
        <v>21924345</v>
      </c>
      <c r="AG10" s="723">
        <v>10101084</v>
      </c>
      <c r="AH10" s="723">
        <v>3999044</v>
      </c>
      <c r="AI10" s="723">
        <v>1300000</v>
      </c>
      <c r="AJ10" s="723">
        <v>105741</v>
      </c>
      <c r="AK10" s="725"/>
      <c r="AL10" s="723">
        <v>69374511</v>
      </c>
      <c r="AM10" s="723">
        <v>1819139</v>
      </c>
      <c r="AN10" s="723"/>
      <c r="AO10" s="723">
        <v>821</v>
      </c>
      <c r="AP10" s="723">
        <v>188653</v>
      </c>
      <c r="AQ10" s="723">
        <v>34482</v>
      </c>
      <c r="AR10" s="723">
        <v>625377</v>
      </c>
      <c r="AS10" s="723"/>
      <c r="AT10" s="723">
        <v>30638249</v>
      </c>
      <c r="AU10" s="723">
        <v>695618</v>
      </c>
      <c r="AV10" s="725"/>
      <c r="AW10" s="723">
        <v>19977345</v>
      </c>
      <c r="AX10" s="723"/>
      <c r="AY10" s="723">
        <v>21524798</v>
      </c>
      <c r="AZ10" s="723">
        <v>11415548</v>
      </c>
      <c r="BA10" s="723">
        <v>474000</v>
      </c>
      <c r="BB10" s="723"/>
      <c r="BC10" s="723">
        <v>7626177</v>
      </c>
      <c r="BD10" s="725"/>
      <c r="BE10" s="723">
        <v>40095813</v>
      </c>
      <c r="BF10" s="723">
        <v>2209523</v>
      </c>
      <c r="BG10" s="726"/>
      <c r="BH10" s="720"/>
      <c r="BI10" s="721"/>
      <c r="BJ10" s="722" t="s">
        <v>41</v>
      </c>
      <c r="BK10" s="721">
        <v>5605317</v>
      </c>
      <c r="BL10" s="723">
        <v>333.74790043096579</v>
      </c>
      <c r="BM10" s="727">
        <v>-200.79999971455672</v>
      </c>
      <c r="BN10" s="727">
        <v>-107.84000119886173</v>
      </c>
      <c r="BO10" s="728">
        <v>25.107899517547356</v>
      </c>
      <c r="BP10" s="723"/>
      <c r="BQ10" s="723">
        <v>0.45094773408890165</v>
      </c>
      <c r="BR10" s="723">
        <v>0.32210328158068491</v>
      </c>
      <c r="BS10" s="723"/>
      <c r="BT10" s="723">
        <v>24.151827809203297</v>
      </c>
      <c r="BU10" s="723">
        <v>17.251308355977013</v>
      </c>
      <c r="BV10" s="723">
        <v>17.076980481210963</v>
      </c>
      <c r="BW10" s="723">
        <v>8.0882356876515633</v>
      </c>
      <c r="BX10" s="723">
        <v>5.7773071531904439</v>
      </c>
      <c r="BY10" s="723">
        <v>3.371062689228816</v>
      </c>
      <c r="BZ10" s="723">
        <v>1.7392513215577281</v>
      </c>
      <c r="CA10" s="723">
        <v>1.0490045433648088</v>
      </c>
      <c r="CB10" s="723">
        <v>0.45151951263416501</v>
      </c>
      <c r="CC10" s="723">
        <v>0.20512220807494028</v>
      </c>
      <c r="CD10" s="723">
        <v>2.5940013740525292E-2</v>
      </c>
      <c r="CE10" s="723">
        <v>1.1876402351552998E-2</v>
      </c>
      <c r="CF10" s="723"/>
      <c r="CG10" s="723">
        <v>7.6774062912052967</v>
      </c>
      <c r="CH10" s="723"/>
      <c r="CI10" s="723">
        <v>62.973202764446683</v>
      </c>
      <c r="CJ10" s="723">
        <v>7.4739751560884068E-2</v>
      </c>
      <c r="CK10" s="723"/>
      <c r="CL10" s="723">
        <v>139.4967260549225</v>
      </c>
      <c r="CM10" s="723">
        <v>3.9113479219819327</v>
      </c>
      <c r="CN10" s="723">
        <v>1.8020540140727099</v>
      </c>
      <c r="CO10" s="723">
        <v>0.71343761646308312</v>
      </c>
      <c r="CP10" s="723">
        <v>0.23192265486501476</v>
      </c>
      <c r="CQ10" s="723">
        <v>1.8864410344678097E-2</v>
      </c>
      <c r="CR10" s="723"/>
      <c r="CS10" s="723">
        <v>12.376554439293978</v>
      </c>
      <c r="CT10" s="723">
        <v>0.32453811265268317</v>
      </c>
      <c r="CU10" s="723"/>
      <c r="CV10" s="723">
        <v>1.4646807664936702E-4</v>
      </c>
      <c r="CW10" s="723">
        <v>3.3656080467884333E-2</v>
      </c>
      <c r="CX10" s="723">
        <v>6.1516592192734148E-3</v>
      </c>
      <c r="CY10" s="723">
        <v>0.1115685339473218</v>
      </c>
      <c r="CZ10" s="723"/>
      <c r="DA10" s="723">
        <v>5.4659261911502952</v>
      </c>
      <c r="DB10" s="723">
        <v>0.12409967179376295</v>
      </c>
      <c r="DC10" s="723"/>
      <c r="DD10" s="723">
        <v>3.5639991458110218</v>
      </c>
      <c r="DE10" s="723"/>
      <c r="DF10" s="723">
        <v>3.8400679212255078</v>
      </c>
      <c r="DG10" s="723">
        <v>2.0365570760761611</v>
      </c>
      <c r="DH10" s="723">
        <v>8.4562568004628469E-2</v>
      </c>
      <c r="DI10" s="723"/>
      <c r="DJ10" s="723">
        <v>1.3605255510080876</v>
      </c>
      <c r="DK10" s="723"/>
      <c r="DL10" s="723">
        <v>7.1531749230239789</v>
      </c>
      <c r="DM10" s="723">
        <v>0.39418341549639385</v>
      </c>
    </row>
    <row r="11" spans="1:117" s="731" customFormat="1" ht="12.75">
      <c r="A11" s="577">
        <v>5</v>
      </c>
      <c r="B11" s="730">
        <v>14</v>
      </c>
      <c r="C11" s="731" t="s">
        <v>42</v>
      </c>
      <c r="D11" s="563">
        <v>9078</v>
      </c>
      <c r="E11" s="732">
        <v>3313256</v>
      </c>
      <c r="F11" s="733">
        <v>-1822862</v>
      </c>
      <c r="G11" s="733">
        <v>-978972</v>
      </c>
      <c r="H11" s="734">
        <v>511422</v>
      </c>
      <c r="I11" s="732"/>
      <c r="J11" s="733">
        <v>0</v>
      </c>
      <c r="K11" s="733">
        <v>0</v>
      </c>
      <c r="L11" s="733"/>
      <c r="M11" s="733">
        <v>221231</v>
      </c>
      <c r="N11" s="733">
        <v>158022</v>
      </c>
      <c r="O11" s="733">
        <v>229594</v>
      </c>
      <c r="P11" s="733">
        <v>94551</v>
      </c>
      <c r="Q11" s="733">
        <v>67536</v>
      </c>
      <c r="R11" s="733">
        <v>0</v>
      </c>
      <c r="S11" s="733">
        <v>14251</v>
      </c>
      <c r="T11" s="733">
        <v>17414</v>
      </c>
      <c r="U11" s="733">
        <v>0</v>
      </c>
      <c r="V11" s="733">
        <v>0</v>
      </c>
      <c r="W11" s="733">
        <v>0</v>
      </c>
      <c r="X11" s="733">
        <v>0</v>
      </c>
      <c r="Y11" s="733"/>
      <c r="Z11" s="733">
        <v>87522</v>
      </c>
      <c r="AA11" s="733"/>
      <c r="AB11" s="733">
        <v>0</v>
      </c>
      <c r="AC11" s="733">
        <v>0</v>
      </c>
      <c r="AD11" s="733"/>
      <c r="AE11" s="733">
        <v>1475485</v>
      </c>
      <c r="AF11" s="733">
        <v>0</v>
      </c>
      <c r="AG11" s="733">
        <v>0</v>
      </c>
      <c r="AH11" s="733">
        <v>0</v>
      </c>
      <c r="AI11" s="733">
        <v>0</v>
      </c>
      <c r="AJ11" s="733">
        <v>0</v>
      </c>
      <c r="AK11" s="733"/>
      <c r="AL11" s="733">
        <v>334229</v>
      </c>
      <c r="AM11" s="733">
        <v>0</v>
      </c>
      <c r="AN11" s="733"/>
      <c r="AO11" s="733">
        <v>0</v>
      </c>
      <c r="AP11" s="733">
        <v>0</v>
      </c>
      <c r="AQ11" s="733">
        <v>0</v>
      </c>
      <c r="AR11" s="733">
        <v>0</v>
      </c>
      <c r="AS11" s="733"/>
      <c r="AT11" s="733">
        <v>0</v>
      </c>
      <c r="AU11" s="733">
        <v>0</v>
      </c>
      <c r="AV11" s="733"/>
      <c r="AW11" s="733">
        <v>32354</v>
      </c>
      <c r="AX11" s="733"/>
      <c r="AY11" s="733">
        <v>96756</v>
      </c>
      <c r="AZ11" s="733">
        <v>79385</v>
      </c>
      <c r="BA11" s="733">
        <v>0</v>
      </c>
      <c r="BB11" s="733"/>
      <c r="BC11" s="733">
        <v>11677</v>
      </c>
      <c r="BD11" s="733"/>
      <c r="BE11" s="733">
        <v>393249</v>
      </c>
      <c r="BF11" s="733">
        <v>0</v>
      </c>
      <c r="BG11" s="735"/>
      <c r="BH11" s="577">
        <v>5</v>
      </c>
      <c r="BI11" s="730">
        <v>14</v>
      </c>
      <c r="BJ11" s="731" t="s">
        <v>42</v>
      </c>
      <c r="BK11" s="563">
        <v>9078</v>
      </c>
      <c r="BL11" s="736">
        <v>364.97642652566645</v>
      </c>
      <c r="BM11" s="737">
        <v>-200.79995593743115</v>
      </c>
      <c r="BN11" s="737">
        <v>-107.84005287508262</v>
      </c>
      <c r="BO11" s="738">
        <v>56.336417713152677</v>
      </c>
      <c r="BP11" s="736"/>
      <c r="BQ11" s="739">
        <v>0</v>
      </c>
      <c r="BR11" s="739">
        <v>0</v>
      </c>
      <c r="BS11" s="739"/>
      <c r="BT11" s="739">
        <v>24.370015421899097</v>
      </c>
      <c r="BU11" s="739">
        <v>17.407138136153339</v>
      </c>
      <c r="BV11" s="739">
        <v>25.291253580083719</v>
      </c>
      <c r="BW11" s="739">
        <v>10.415399867812294</v>
      </c>
      <c r="BX11" s="739">
        <v>7.4395241242564438</v>
      </c>
      <c r="BY11" s="739">
        <v>0</v>
      </c>
      <c r="BZ11" s="739">
        <v>1.5698391716237057</v>
      </c>
      <c r="CA11" s="739">
        <v>1.9182639347873982</v>
      </c>
      <c r="CB11" s="739">
        <v>0</v>
      </c>
      <c r="CC11" s="739">
        <v>0</v>
      </c>
      <c r="CD11" s="739">
        <v>0</v>
      </c>
      <c r="CE11" s="739">
        <v>0</v>
      </c>
      <c r="CF11" s="739"/>
      <c r="CG11" s="739">
        <v>9.6411103767349644</v>
      </c>
      <c r="CH11" s="739"/>
      <c r="CI11" s="739">
        <v>0</v>
      </c>
      <c r="CJ11" s="739">
        <v>0</v>
      </c>
      <c r="CK11" s="739"/>
      <c r="CL11" s="739">
        <v>162.53414849085701</v>
      </c>
      <c r="CM11" s="739">
        <v>0</v>
      </c>
      <c r="CN11" s="739">
        <v>0</v>
      </c>
      <c r="CO11" s="739">
        <v>0</v>
      </c>
      <c r="CP11" s="739">
        <v>0</v>
      </c>
      <c r="CQ11" s="739">
        <v>0</v>
      </c>
      <c r="CR11" s="739"/>
      <c r="CS11" s="739">
        <v>36.817470808548137</v>
      </c>
      <c r="CT11" s="739">
        <v>0</v>
      </c>
      <c r="CU11" s="739"/>
      <c r="CV11" s="739">
        <v>0</v>
      </c>
      <c r="CW11" s="739">
        <v>0</v>
      </c>
      <c r="CX11" s="739">
        <v>0</v>
      </c>
      <c r="CY11" s="739">
        <v>0</v>
      </c>
      <c r="CZ11" s="739"/>
      <c r="DA11" s="739">
        <v>0</v>
      </c>
      <c r="DB11" s="739">
        <v>0</v>
      </c>
      <c r="DC11" s="739"/>
      <c r="DD11" s="739">
        <v>3.5640008812513768</v>
      </c>
      <c r="DE11" s="739"/>
      <c r="DF11" s="739">
        <v>10.658294778585592</v>
      </c>
      <c r="DG11" s="739">
        <v>8.7447675699493281</v>
      </c>
      <c r="DH11" s="739">
        <v>0</v>
      </c>
      <c r="DI11" s="739"/>
      <c r="DJ11" s="739">
        <v>1.2862965410883453</v>
      </c>
      <c r="DK11" s="739"/>
      <c r="DL11" s="739">
        <v>43.318902842035691</v>
      </c>
      <c r="DM11" s="739">
        <v>0</v>
      </c>
    </row>
    <row r="12" spans="1:117" s="731" customFormat="1" ht="12.75">
      <c r="A12" s="577">
        <v>9</v>
      </c>
      <c r="B12" s="730">
        <v>17</v>
      </c>
      <c r="C12" s="731" t="s">
        <v>43</v>
      </c>
      <c r="D12" s="563">
        <v>2410</v>
      </c>
      <c r="E12" s="732">
        <v>205617</v>
      </c>
      <c r="F12" s="733">
        <v>-483928</v>
      </c>
      <c r="G12" s="733">
        <v>-259894</v>
      </c>
      <c r="H12" s="734">
        <v>-538205</v>
      </c>
      <c r="I12" s="732"/>
      <c r="J12" s="733">
        <v>0</v>
      </c>
      <c r="K12" s="733">
        <v>0</v>
      </c>
      <c r="L12" s="733"/>
      <c r="M12" s="733">
        <v>88492</v>
      </c>
      <c r="N12" s="733">
        <v>63209</v>
      </c>
      <c r="O12" s="733">
        <v>4750</v>
      </c>
      <c r="P12" s="733">
        <v>0</v>
      </c>
      <c r="Q12" s="733">
        <v>0</v>
      </c>
      <c r="R12" s="733">
        <v>0</v>
      </c>
      <c r="S12" s="733">
        <v>0</v>
      </c>
      <c r="T12" s="733">
        <v>29023</v>
      </c>
      <c r="U12" s="733">
        <v>0</v>
      </c>
      <c r="V12" s="733">
        <v>0</v>
      </c>
      <c r="W12" s="733">
        <v>0</v>
      </c>
      <c r="X12" s="733">
        <v>0</v>
      </c>
      <c r="Y12" s="733"/>
      <c r="Z12" s="733">
        <v>8084</v>
      </c>
      <c r="AA12" s="733"/>
      <c r="AB12" s="733">
        <v>0</v>
      </c>
      <c r="AC12" s="733">
        <v>0</v>
      </c>
      <c r="AD12" s="733"/>
      <c r="AE12" s="733">
        <v>0</v>
      </c>
      <c r="AF12" s="733">
        <v>0</v>
      </c>
      <c r="AG12" s="733">
        <v>0</v>
      </c>
      <c r="AH12" s="733">
        <v>0</v>
      </c>
      <c r="AI12" s="733">
        <v>0</v>
      </c>
      <c r="AJ12" s="733">
        <v>0</v>
      </c>
      <c r="AK12" s="733"/>
      <c r="AL12" s="733">
        <v>0</v>
      </c>
      <c r="AM12" s="733">
        <v>0</v>
      </c>
      <c r="AN12" s="733"/>
      <c r="AO12" s="733">
        <v>0</v>
      </c>
      <c r="AP12" s="733">
        <v>0</v>
      </c>
      <c r="AQ12" s="733">
        <v>0</v>
      </c>
      <c r="AR12" s="733">
        <v>0</v>
      </c>
      <c r="AS12" s="733"/>
      <c r="AT12" s="733">
        <v>0</v>
      </c>
      <c r="AU12" s="733">
        <v>0</v>
      </c>
      <c r="AV12" s="733"/>
      <c r="AW12" s="733">
        <v>8589</v>
      </c>
      <c r="AX12" s="733"/>
      <c r="AY12" s="733">
        <v>0</v>
      </c>
      <c r="AZ12" s="733">
        <v>0</v>
      </c>
      <c r="BA12" s="733">
        <v>0</v>
      </c>
      <c r="BB12" s="733"/>
      <c r="BC12" s="733">
        <v>3470</v>
      </c>
      <c r="BD12" s="733"/>
      <c r="BE12" s="733">
        <v>0</v>
      </c>
      <c r="BF12" s="733">
        <v>0</v>
      </c>
      <c r="BG12" s="735"/>
      <c r="BH12" s="577">
        <v>9</v>
      </c>
      <c r="BI12" s="730">
        <v>17</v>
      </c>
      <c r="BJ12" s="731" t="s">
        <v>43</v>
      </c>
      <c r="BK12" s="563">
        <v>2410</v>
      </c>
      <c r="BL12" s="736">
        <v>85.318257261410793</v>
      </c>
      <c r="BM12" s="737">
        <v>-200.8</v>
      </c>
      <c r="BN12" s="737">
        <v>-107.83983402489626</v>
      </c>
      <c r="BO12" s="738">
        <v>-223.32157676348547</v>
      </c>
      <c r="BP12" s="736"/>
      <c r="BQ12" s="739">
        <v>0</v>
      </c>
      <c r="BR12" s="739">
        <v>0</v>
      </c>
      <c r="BS12" s="739"/>
      <c r="BT12" s="739">
        <v>36.718672199170122</v>
      </c>
      <c r="BU12" s="739">
        <v>26.22780082987552</v>
      </c>
      <c r="BV12" s="739">
        <v>1.9709543568464731</v>
      </c>
      <c r="BW12" s="739">
        <v>0</v>
      </c>
      <c r="BX12" s="739">
        <v>0</v>
      </c>
      <c r="BY12" s="739">
        <v>0</v>
      </c>
      <c r="BZ12" s="739">
        <v>0</v>
      </c>
      <c r="CA12" s="739">
        <v>12.042738589211618</v>
      </c>
      <c r="CB12" s="739">
        <v>0</v>
      </c>
      <c r="CC12" s="739">
        <v>0</v>
      </c>
      <c r="CD12" s="739">
        <v>0</v>
      </c>
      <c r="CE12" s="739">
        <v>0</v>
      </c>
      <c r="CF12" s="739"/>
      <c r="CG12" s="739">
        <v>3.3543568464730291</v>
      </c>
      <c r="CH12" s="739"/>
      <c r="CI12" s="739">
        <v>0</v>
      </c>
      <c r="CJ12" s="739">
        <v>0</v>
      </c>
      <c r="CK12" s="739"/>
      <c r="CL12" s="739">
        <v>0</v>
      </c>
      <c r="CM12" s="739">
        <v>0</v>
      </c>
      <c r="CN12" s="739">
        <v>0</v>
      </c>
      <c r="CO12" s="739">
        <v>0</v>
      </c>
      <c r="CP12" s="739">
        <v>0</v>
      </c>
      <c r="CQ12" s="739">
        <v>0</v>
      </c>
      <c r="CR12" s="739"/>
      <c r="CS12" s="739">
        <v>0</v>
      </c>
      <c r="CT12" s="739">
        <v>0</v>
      </c>
      <c r="CU12" s="739"/>
      <c r="CV12" s="739">
        <v>0</v>
      </c>
      <c r="CW12" s="739">
        <v>0</v>
      </c>
      <c r="CX12" s="739">
        <v>0</v>
      </c>
      <c r="CY12" s="739">
        <v>0</v>
      </c>
      <c r="CZ12" s="739"/>
      <c r="DA12" s="739">
        <v>0</v>
      </c>
      <c r="DB12" s="739">
        <v>0</v>
      </c>
      <c r="DC12" s="739"/>
      <c r="DD12" s="739">
        <v>3.5639004149377596</v>
      </c>
      <c r="DE12" s="739"/>
      <c r="DF12" s="739">
        <v>0</v>
      </c>
      <c r="DG12" s="739">
        <v>0</v>
      </c>
      <c r="DH12" s="739">
        <v>0</v>
      </c>
      <c r="DI12" s="739"/>
      <c r="DJ12" s="739">
        <v>1.4398340248962656</v>
      </c>
      <c r="DK12" s="739"/>
      <c r="DL12" s="739">
        <v>0</v>
      </c>
      <c r="DM12" s="739">
        <v>0</v>
      </c>
    </row>
    <row r="13" spans="1:117" s="731" customFormat="1" ht="12.75">
      <c r="A13" s="577">
        <v>10</v>
      </c>
      <c r="B13" s="730">
        <v>14</v>
      </c>
      <c r="C13" s="731" t="s">
        <v>44</v>
      </c>
      <c r="D13" s="563">
        <v>10780</v>
      </c>
      <c r="E13" s="732">
        <v>2553603</v>
      </c>
      <c r="F13" s="733">
        <v>-2164624</v>
      </c>
      <c r="G13" s="733">
        <v>-1162515</v>
      </c>
      <c r="H13" s="734">
        <v>-773536</v>
      </c>
      <c r="I13" s="732"/>
      <c r="J13" s="733">
        <v>0</v>
      </c>
      <c r="K13" s="733">
        <v>0</v>
      </c>
      <c r="L13" s="733"/>
      <c r="M13" s="733">
        <v>235980</v>
      </c>
      <c r="N13" s="733">
        <v>168557</v>
      </c>
      <c r="O13" s="733">
        <v>71253</v>
      </c>
      <c r="P13" s="733">
        <v>0</v>
      </c>
      <c r="Q13" s="733">
        <v>0</v>
      </c>
      <c r="R13" s="733">
        <v>0</v>
      </c>
      <c r="S13" s="733">
        <v>-215344</v>
      </c>
      <c r="T13" s="733">
        <v>29023</v>
      </c>
      <c r="U13" s="733">
        <v>0</v>
      </c>
      <c r="V13" s="733">
        <v>0</v>
      </c>
      <c r="W13" s="733">
        <v>0</v>
      </c>
      <c r="X13" s="733">
        <v>0</v>
      </c>
      <c r="Y13" s="733"/>
      <c r="Z13" s="733">
        <v>41772</v>
      </c>
      <c r="AA13" s="733"/>
      <c r="AB13" s="733">
        <v>0</v>
      </c>
      <c r="AC13" s="733">
        <v>0</v>
      </c>
      <c r="AD13" s="733"/>
      <c r="AE13" s="733">
        <v>1677969</v>
      </c>
      <c r="AF13" s="733">
        <v>0</v>
      </c>
      <c r="AG13" s="733">
        <v>0</v>
      </c>
      <c r="AH13" s="733">
        <v>0</v>
      </c>
      <c r="AI13" s="733">
        <v>0</v>
      </c>
      <c r="AJ13" s="733">
        <v>0</v>
      </c>
      <c r="AK13" s="733"/>
      <c r="AL13" s="733">
        <v>492390</v>
      </c>
      <c r="AM13" s="733">
        <v>0</v>
      </c>
      <c r="AN13" s="733"/>
      <c r="AO13" s="733">
        <v>0</v>
      </c>
      <c r="AP13" s="733">
        <v>0</v>
      </c>
      <c r="AQ13" s="733">
        <v>0</v>
      </c>
      <c r="AR13" s="733">
        <v>0</v>
      </c>
      <c r="AS13" s="733"/>
      <c r="AT13" s="733">
        <v>0</v>
      </c>
      <c r="AU13" s="733">
        <v>0</v>
      </c>
      <c r="AV13" s="733"/>
      <c r="AW13" s="733">
        <v>38420</v>
      </c>
      <c r="AX13" s="733"/>
      <c r="AY13" s="733">
        <v>0</v>
      </c>
      <c r="AZ13" s="733">
        <v>0</v>
      </c>
      <c r="BA13" s="733">
        <v>0</v>
      </c>
      <c r="BB13" s="733"/>
      <c r="BC13" s="733">
        <v>13583</v>
      </c>
      <c r="BD13" s="733"/>
      <c r="BE13" s="733">
        <v>0</v>
      </c>
      <c r="BF13" s="733">
        <v>0</v>
      </c>
      <c r="BG13" s="735"/>
      <c r="BH13" s="577">
        <v>10</v>
      </c>
      <c r="BI13" s="730">
        <v>14</v>
      </c>
      <c r="BJ13" s="731" t="s">
        <v>44</v>
      </c>
      <c r="BK13" s="563">
        <v>10780</v>
      </c>
      <c r="BL13" s="736">
        <v>236.88339517625232</v>
      </c>
      <c r="BM13" s="737">
        <v>-200.8</v>
      </c>
      <c r="BN13" s="737">
        <v>-107.8399814471243</v>
      </c>
      <c r="BO13" s="738">
        <v>-71.756586270871992</v>
      </c>
      <c r="BP13" s="736"/>
      <c r="BQ13" s="739">
        <v>0</v>
      </c>
      <c r="BR13" s="739">
        <v>0</v>
      </c>
      <c r="BS13" s="739"/>
      <c r="BT13" s="739">
        <v>21.890538033395178</v>
      </c>
      <c r="BU13" s="739">
        <v>15.636085343228201</v>
      </c>
      <c r="BV13" s="739">
        <v>6.6097402597402599</v>
      </c>
      <c r="BW13" s="739">
        <v>0</v>
      </c>
      <c r="BX13" s="739">
        <v>0</v>
      </c>
      <c r="BY13" s="739">
        <v>0</v>
      </c>
      <c r="BZ13" s="739">
        <v>-19.976252319109463</v>
      </c>
      <c r="CA13" s="739">
        <v>2.6923005565862708</v>
      </c>
      <c r="CB13" s="739">
        <v>0</v>
      </c>
      <c r="CC13" s="739">
        <v>0</v>
      </c>
      <c r="CD13" s="739">
        <v>0</v>
      </c>
      <c r="CE13" s="739">
        <v>0</v>
      </c>
      <c r="CF13" s="739"/>
      <c r="CG13" s="739">
        <v>3.8749536178107609</v>
      </c>
      <c r="CH13" s="739"/>
      <c r="CI13" s="739">
        <v>0</v>
      </c>
      <c r="CJ13" s="739">
        <v>0</v>
      </c>
      <c r="CK13" s="739"/>
      <c r="CL13" s="739">
        <v>155.65575139146569</v>
      </c>
      <c r="CM13" s="739">
        <v>0</v>
      </c>
      <c r="CN13" s="739">
        <v>0</v>
      </c>
      <c r="CO13" s="739">
        <v>0</v>
      </c>
      <c r="CP13" s="739">
        <v>0</v>
      </c>
      <c r="CQ13" s="739">
        <v>0</v>
      </c>
      <c r="CR13" s="739"/>
      <c r="CS13" s="739">
        <v>45.676252319109459</v>
      </c>
      <c r="CT13" s="739">
        <v>0</v>
      </c>
      <c r="CU13" s="739"/>
      <c r="CV13" s="739">
        <v>0</v>
      </c>
      <c r="CW13" s="739">
        <v>0</v>
      </c>
      <c r="CX13" s="739">
        <v>0</v>
      </c>
      <c r="CY13" s="739">
        <v>0</v>
      </c>
      <c r="CZ13" s="739"/>
      <c r="DA13" s="739">
        <v>0</v>
      </c>
      <c r="DB13" s="739">
        <v>0</v>
      </c>
      <c r="DC13" s="739"/>
      <c r="DD13" s="739">
        <v>3.5640074211502784</v>
      </c>
      <c r="DE13" s="739"/>
      <c r="DF13" s="739">
        <v>0</v>
      </c>
      <c r="DG13" s="739">
        <v>0</v>
      </c>
      <c r="DH13" s="739">
        <v>0</v>
      </c>
      <c r="DI13" s="739"/>
      <c r="DJ13" s="739">
        <v>1.2600185528756958</v>
      </c>
      <c r="DK13" s="739"/>
      <c r="DL13" s="739">
        <v>0</v>
      </c>
      <c r="DM13" s="739">
        <v>0</v>
      </c>
    </row>
    <row r="14" spans="1:117" s="731" customFormat="1" ht="12.75">
      <c r="A14" s="577">
        <v>16</v>
      </c>
      <c r="B14" s="730">
        <v>7</v>
      </c>
      <c r="C14" s="731" t="s">
        <v>45</v>
      </c>
      <c r="D14" s="563">
        <v>7889</v>
      </c>
      <c r="E14" s="732">
        <v>1782850</v>
      </c>
      <c r="F14" s="733">
        <v>-1584111</v>
      </c>
      <c r="G14" s="733">
        <v>-850750</v>
      </c>
      <c r="H14" s="734">
        <v>-652011</v>
      </c>
      <c r="I14" s="732"/>
      <c r="J14" s="733">
        <v>0</v>
      </c>
      <c r="K14" s="733">
        <v>0</v>
      </c>
      <c r="L14" s="733"/>
      <c r="M14" s="733">
        <v>58995</v>
      </c>
      <c r="N14" s="733">
        <v>42139</v>
      </c>
      <c r="O14" s="733">
        <v>0</v>
      </c>
      <c r="P14" s="733">
        <v>0</v>
      </c>
      <c r="Q14" s="733">
        <v>0</v>
      </c>
      <c r="R14" s="733">
        <v>0</v>
      </c>
      <c r="S14" s="733">
        <v>-76004</v>
      </c>
      <c r="T14" s="733">
        <v>20316</v>
      </c>
      <c r="U14" s="733">
        <v>0</v>
      </c>
      <c r="V14" s="733">
        <v>0</v>
      </c>
      <c r="W14" s="733">
        <v>0</v>
      </c>
      <c r="X14" s="733">
        <v>0</v>
      </c>
      <c r="Y14" s="733"/>
      <c r="Z14" s="733">
        <v>58527</v>
      </c>
      <c r="AA14" s="733"/>
      <c r="AB14" s="733">
        <v>0</v>
      </c>
      <c r="AC14" s="733">
        <v>0</v>
      </c>
      <c r="AD14" s="733"/>
      <c r="AE14" s="733">
        <v>1642804</v>
      </c>
      <c r="AF14" s="733">
        <v>0</v>
      </c>
      <c r="AG14" s="733">
        <v>0</v>
      </c>
      <c r="AH14" s="733">
        <v>0</v>
      </c>
      <c r="AI14" s="733">
        <v>0</v>
      </c>
      <c r="AJ14" s="733">
        <v>0</v>
      </c>
      <c r="AK14" s="733"/>
      <c r="AL14" s="733">
        <v>0</v>
      </c>
      <c r="AM14" s="733">
        <v>0</v>
      </c>
      <c r="AN14" s="733"/>
      <c r="AO14" s="733">
        <v>0</v>
      </c>
      <c r="AP14" s="733">
        <v>0</v>
      </c>
      <c r="AQ14" s="733">
        <v>0</v>
      </c>
      <c r="AR14" s="733">
        <v>0</v>
      </c>
      <c r="AS14" s="733"/>
      <c r="AT14" s="733">
        <v>0</v>
      </c>
      <c r="AU14" s="733">
        <v>0</v>
      </c>
      <c r="AV14" s="733"/>
      <c r="AW14" s="733">
        <v>28116</v>
      </c>
      <c r="AX14" s="733"/>
      <c r="AY14" s="733">
        <v>0</v>
      </c>
      <c r="AZ14" s="733">
        <v>0</v>
      </c>
      <c r="BA14" s="733">
        <v>0</v>
      </c>
      <c r="BB14" s="733"/>
      <c r="BC14" s="733">
        <v>7957</v>
      </c>
      <c r="BD14" s="733"/>
      <c r="BE14" s="733">
        <v>0</v>
      </c>
      <c r="BF14" s="733">
        <v>0</v>
      </c>
      <c r="BG14" s="735"/>
      <c r="BH14" s="577">
        <v>16</v>
      </c>
      <c r="BI14" s="730">
        <v>7</v>
      </c>
      <c r="BJ14" s="731" t="s">
        <v>45</v>
      </c>
      <c r="BK14" s="563">
        <v>7889</v>
      </c>
      <c r="BL14" s="736">
        <v>225.99188743820508</v>
      </c>
      <c r="BM14" s="737">
        <v>-200.79997464824439</v>
      </c>
      <c r="BN14" s="737">
        <v>-107.84003042210674</v>
      </c>
      <c r="BO14" s="738">
        <v>-82.648117632146025</v>
      </c>
      <c r="BP14" s="736"/>
      <c r="BQ14" s="739">
        <v>0</v>
      </c>
      <c r="BR14" s="739">
        <v>0</v>
      </c>
      <c r="BS14" s="739"/>
      <c r="BT14" s="739">
        <v>7.4781341107871722</v>
      </c>
      <c r="BU14" s="739">
        <v>5.3414881480542524</v>
      </c>
      <c r="BV14" s="739">
        <v>0</v>
      </c>
      <c r="BW14" s="739">
        <v>0</v>
      </c>
      <c r="BX14" s="739">
        <v>0</v>
      </c>
      <c r="BY14" s="739">
        <v>0</v>
      </c>
      <c r="BZ14" s="739">
        <v>-9.634174166561035</v>
      </c>
      <c r="CA14" s="739">
        <v>2.5752313347699327</v>
      </c>
      <c r="CB14" s="739">
        <v>0</v>
      </c>
      <c r="CC14" s="739">
        <v>0</v>
      </c>
      <c r="CD14" s="739">
        <v>0</v>
      </c>
      <c r="CE14" s="739">
        <v>0</v>
      </c>
      <c r="CF14" s="739"/>
      <c r="CG14" s="739">
        <v>7.4188110026619345</v>
      </c>
      <c r="CH14" s="739"/>
      <c r="CI14" s="739">
        <v>0</v>
      </c>
      <c r="CJ14" s="739">
        <v>0</v>
      </c>
      <c r="CK14" s="739"/>
      <c r="CL14" s="739">
        <v>208.23982760806186</v>
      </c>
      <c r="CM14" s="739">
        <v>0</v>
      </c>
      <c r="CN14" s="739">
        <v>0</v>
      </c>
      <c r="CO14" s="739">
        <v>0</v>
      </c>
      <c r="CP14" s="739">
        <v>0</v>
      </c>
      <c r="CQ14" s="739">
        <v>0</v>
      </c>
      <c r="CR14" s="739"/>
      <c r="CS14" s="739">
        <v>0</v>
      </c>
      <c r="CT14" s="739">
        <v>0</v>
      </c>
      <c r="CU14" s="739"/>
      <c r="CV14" s="739">
        <v>0</v>
      </c>
      <c r="CW14" s="739">
        <v>0</v>
      </c>
      <c r="CX14" s="739">
        <v>0</v>
      </c>
      <c r="CY14" s="739">
        <v>0</v>
      </c>
      <c r="CZ14" s="739"/>
      <c r="DA14" s="739">
        <v>0</v>
      </c>
      <c r="DB14" s="739">
        <v>0</v>
      </c>
      <c r="DC14" s="739"/>
      <c r="DD14" s="739">
        <v>3.5639498035238941</v>
      </c>
      <c r="DE14" s="739"/>
      <c r="DF14" s="739">
        <v>0</v>
      </c>
      <c r="DG14" s="739">
        <v>0</v>
      </c>
      <c r="DH14" s="739">
        <v>0</v>
      </c>
      <c r="DI14" s="739"/>
      <c r="DJ14" s="739">
        <v>1.0086195969070859</v>
      </c>
      <c r="DK14" s="739"/>
      <c r="DL14" s="739">
        <v>0</v>
      </c>
      <c r="DM14" s="739">
        <v>0</v>
      </c>
    </row>
    <row r="15" spans="1:117" s="731" customFormat="1" ht="12.75">
      <c r="A15" s="577">
        <v>18</v>
      </c>
      <c r="B15" s="730">
        <v>1</v>
      </c>
      <c r="C15" s="731" t="s">
        <v>46</v>
      </c>
      <c r="D15" s="563">
        <v>4651</v>
      </c>
      <c r="E15" s="732">
        <v>1313852</v>
      </c>
      <c r="F15" s="733">
        <v>-933921</v>
      </c>
      <c r="G15" s="733">
        <v>-501564</v>
      </c>
      <c r="H15" s="734">
        <v>-121633</v>
      </c>
      <c r="I15" s="732"/>
      <c r="J15" s="733">
        <v>7002</v>
      </c>
      <c r="K15" s="733">
        <v>5001</v>
      </c>
      <c r="L15" s="733"/>
      <c r="M15" s="733">
        <v>14749</v>
      </c>
      <c r="N15" s="733">
        <v>10535</v>
      </c>
      <c r="O15" s="733">
        <v>0</v>
      </c>
      <c r="P15" s="733">
        <v>0</v>
      </c>
      <c r="Q15" s="733">
        <v>0</v>
      </c>
      <c r="R15" s="733">
        <v>0</v>
      </c>
      <c r="S15" s="733">
        <v>0</v>
      </c>
      <c r="T15" s="733">
        <v>0</v>
      </c>
      <c r="U15" s="733">
        <v>0</v>
      </c>
      <c r="V15" s="733">
        <v>0</v>
      </c>
      <c r="W15" s="733">
        <v>0</v>
      </c>
      <c r="X15" s="733">
        <v>0</v>
      </c>
      <c r="Y15" s="733"/>
      <c r="Z15" s="733">
        <v>23870</v>
      </c>
      <c r="AA15" s="733"/>
      <c r="AB15" s="733">
        <v>0</v>
      </c>
      <c r="AC15" s="733">
        <v>0</v>
      </c>
      <c r="AD15" s="733"/>
      <c r="AE15" s="733">
        <v>1230185</v>
      </c>
      <c r="AF15" s="733">
        <v>0</v>
      </c>
      <c r="AG15" s="733">
        <v>0</v>
      </c>
      <c r="AH15" s="733">
        <v>0</v>
      </c>
      <c r="AI15" s="733">
        <v>0</v>
      </c>
      <c r="AJ15" s="733">
        <v>0</v>
      </c>
      <c r="AK15" s="733"/>
      <c r="AL15" s="733">
        <v>0</v>
      </c>
      <c r="AM15" s="733">
        <v>0</v>
      </c>
      <c r="AN15" s="733"/>
      <c r="AO15" s="733">
        <v>0</v>
      </c>
      <c r="AP15" s="733">
        <v>0</v>
      </c>
      <c r="AQ15" s="733">
        <v>0</v>
      </c>
      <c r="AR15" s="733">
        <v>0</v>
      </c>
      <c r="AS15" s="733"/>
      <c r="AT15" s="733">
        <v>0</v>
      </c>
      <c r="AU15" s="733">
        <v>0</v>
      </c>
      <c r="AV15" s="733"/>
      <c r="AW15" s="733">
        <v>16576</v>
      </c>
      <c r="AX15" s="733"/>
      <c r="AY15" s="733">
        <v>0</v>
      </c>
      <c r="AZ15" s="733">
        <v>0</v>
      </c>
      <c r="BA15" s="733">
        <v>0</v>
      </c>
      <c r="BB15" s="733"/>
      <c r="BC15" s="733">
        <v>5934</v>
      </c>
      <c r="BD15" s="733"/>
      <c r="BE15" s="733">
        <v>0</v>
      </c>
      <c r="BF15" s="733">
        <v>0</v>
      </c>
      <c r="BG15" s="735"/>
      <c r="BH15" s="577">
        <v>18</v>
      </c>
      <c r="BI15" s="730">
        <v>1</v>
      </c>
      <c r="BJ15" s="731" t="s">
        <v>46</v>
      </c>
      <c r="BK15" s="563">
        <v>4651</v>
      </c>
      <c r="BL15" s="736">
        <v>282.48806708234787</v>
      </c>
      <c r="BM15" s="737">
        <v>-200.80004300150506</v>
      </c>
      <c r="BN15" s="737">
        <v>-107.84003440120404</v>
      </c>
      <c r="BO15" s="738">
        <v>-26.152010320361214</v>
      </c>
      <c r="BP15" s="736"/>
      <c r="BQ15" s="739">
        <v>1.5054826918942164</v>
      </c>
      <c r="BR15" s="739">
        <v>1.0752526338421844</v>
      </c>
      <c r="BS15" s="739"/>
      <c r="BT15" s="739">
        <v>3.1711459901096539</v>
      </c>
      <c r="BU15" s="739">
        <v>2.2651042786497526</v>
      </c>
      <c r="BV15" s="739">
        <v>0</v>
      </c>
      <c r="BW15" s="739">
        <v>0</v>
      </c>
      <c r="BX15" s="739">
        <v>0</v>
      </c>
      <c r="BY15" s="739">
        <v>0</v>
      </c>
      <c r="BZ15" s="739">
        <v>0</v>
      </c>
      <c r="CA15" s="739">
        <v>0</v>
      </c>
      <c r="CB15" s="739">
        <v>0</v>
      </c>
      <c r="CC15" s="739">
        <v>0</v>
      </c>
      <c r="CD15" s="739">
        <v>0</v>
      </c>
      <c r="CE15" s="739">
        <v>0</v>
      </c>
      <c r="CF15" s="739"/>
      <c r="CG15" s="739">
        <v>5.1322296280369812</v>
      </c>
      <c r="CH15" s="739"/>
      <c r="CI15" s="739">
        <v>0</v>
      </c>
      <c r="CJ15" s="739">
        <v>0</v>
      </c>
      <c r="CK15" s="739"/>
      <c r="CL15" s="739">
        <v>264.49903246613633</v>
      </c>
      <c r="CM15" s="739">
        <v>0</v>
      </c>
      <c r="CN15" s="739">
        <v>0</v>
      </c>
      <c r="CO15" s="739">
        <v>0</v>
      </c>
      <c r="CP15" s="739">
        <v>0</v>
      </c>
      <c r="CQ15" s="739">
        <v>0</v>
      </c>
      <c r="CR15" s="739"/>
      <c r="CS15" s="739">
        <v>0</v>
      </c>
      <c r="CT15" s="739">
        <v>0</v>
      </c>
      <c r="CU15" s="739"/>
      <c r="CV15" s="739">
        <v>0</v>
      </c>
      <c r="CW15" s="739">
        <v>0</v>
      </c>
      <c r="CX15" s="739">
        <v>0</v>
      </c>
      <c r="CY15" s="739">
        <v>0</v>
      </c>
      <c r="CZ15" s="739"/>
      <c r="DA15" s="739">
        <v>0</v>
      </c>
      <c r="DB15" s="739">
        <v>0</v>
      </c>
      <c r="DC15" s="739"/>
      <c r="DD15" s="739">
        <v>3.5639647387658568</v>
      </c>
      <c r="DE15" s="739"/>
      <c r="DF15" s="739">
        <v>0</v>
      </c>
      <c r="DG15" s="739">
        <v>0</v>
      </c>
      <c r="DH15" s="739">
        <v>0</v>
      </c>
      <c r="DI15" s="739"/>
      <c r="DJ15" s="739">
        <v>1.2758546549129219</v>
      </c>
      <c r="DK15" s="739"/>
      <c r="DL15" s="739">
        <v>0</v>
      </c>
      <c r="DM15" s="739">
        <v>0</v>
      </c>
    </row>
    <row r="16" spans="1:117" s="731" customFormat="1" ht="12.75">
      <c r="A16" s="577">
        <v>19</v>
      </c>
      <c r="B16" s="730">
        <v>2</v>
      </c>
      <c r="C16" s="731" t="s">
        <v>47</v>
      </c>
      <c r="D16" s="563">
        <v>3966</v>
      </c>
      <c r="E16" s="732">
        <v>222048</v>
      </c>
      <c r="F16" s="733">
        <v>-796373</v>
      </c>
      <c r="G16" s="733">
        <v>-427693</v>
      </c>
      <c r="H16" s="734">
        <v>-1002018</v>
      </c>
      <c r="I16" s="732"/>
      <c r="J16" s="733">
        <v>0</v>
      </c>
      <c r="K16" s="733">
        <v>0</v>
      </c>
      <c r="L16" s="733"/>
      <c r="M16" s="733">
        <v>103241</v>
      </c>
      <c r="N16" s="733">
        <v>73744</v>
      </c>
      <c r="O16" s="733">
        <v>0</v>
      </c>
      <c r="P16" s="733">
        <v>0</v>
      </c>
      <c r="Q16" s="733">
        <v>0</v>
      </c>
      <c r="R16" s="733">
        <v>0</v>
      </c>
      <c r="S16" s="733">
        <v>0</v>
      </c>
      <c r="T16" s="733">
        <v>0</v>
      </c>
      <c r="U16" s="733">
        <v>0</v>
      </c>
      <c r="V16" s="733">
        <v>0</v>
      </c>
      <c r="W16" s="733">
        <v>0</v>
      </c>
      <c r="X16" s="733">
        <v>0</v>
      </c>
      <c r="Y16" s="733"/>
      <c r="Z16" s="733">
        <v>25578</v>
      </c>
      <c r="AA16" s="733"/>
      <c r="AB16" s="733">
        <v>0</v>
      </c>
      <c r="AC16" s="733">
        <v>0</v>
      </c>
      <c r="AD16" s="733"/>
      <c r="AE16" s="733">
        <v>0</v>
      </c>
      <c r="AF16" s="733">
        <v>0</v>
      </c>
      <c r="AG16" s="733">
        <v>0</v>
      </c>
      <c r="AH16" s="733">
        <v>0</v>
      </c>
      <c r="AI16" s="733">
        <v>0</v>
      </c>
      <c r="AJ16" s="733">
        <v>0</v>
      </c>
      <c r="AK16" s="733"/>
      <c r="AL16" s="733">
        <v>0</v>
      </c>
      <c r="AM16" s="733">
        <v>0</v>
      </c>
      <c r="AN16" s="733"/>
      <c r="AO16" s="733">
        <v>0</v>
      </c>
      <c r="AP16" s="733">
        <v>0</v>
      </c>
      <c r="AQ16" s="733">
        <v>0</v>
      </c>
      <c r="AR16" s="733">
        <v>0</v>
      </c>
      <c r="AS16" s="733"/>
      <c r="AT16" s="733">
        <v>0</v>
      </c>
      <c r="AU16" s="733">
        <v>0</v>
      </c>
      <c r="AV16" s="733"/>
      <c r="AW16" s="733">
        <v>14135</v>
      </c>
      <c r="AX16" s="733"/>
      <c r="AY16" s="733">
        <v>0</v>
      </c>
      <c r="AZ16" s="733">
        <v>0</v>
      </c>
      <c r="BA16" s="733">
        <v>0</v>
      </c>
      <c r="BB16" s="733"/>
      <c r="BC16" s="733">
        <v>5350</v>
      </c>
      <c r="BD16" s="733"/>
      <c r="BE16" s="733">
        <v>0</v>
      </c>
      <c r="BF16" s="733">
        <v>0</v>
      </c>
      <c r="BG16" s="735"/>
      <c r="BH16" s="577">
        <v>19</v>
      </c>
      <c r="BI16" s="730">
        <v>2</v>
      </c>
      <c r="BJ16" s="731" t="s">
        <v>47</v>
      </c>
      <c r="BK16" s="563">
        <v>3966</v>
      </c>
      <c r="BL16" s="736">
        <v>55.987897125567322</v>
      </c>
      <c r="BM16" s="737">
        <v>-200.80005042864346</v>
      </c>
      <c r="BN16" s="737">
        <v>-107.83988905698436</v>
      </c>
      <c r="BO16" s="738">
        <v>-252.65204236006051</v>
      </c>
      <c r="BP16" s="736"/>
      <c r="BQ16" s="739">
        <v>0</v>
      </c>
      <c r="BR16" s="739">
        <v>0</v>
      </c>
      <c r="BS16" s="739"/>
      <c r="BT16" s="739">
        <v>26.031517902168432</v>
      </c>
      <c r="BU16" s="739">
        <v>18.594049420070601</v>
      </c>
      <c r="BV16" s="739">
        <v>0</v>
      </c>
      <c r="BW16" s="739">
        <v>0</v>
      </c>
      <c r="BX16" s="739">
        <v>0</v>
      </c>
      <c r="BY16" s="739">
        <v>0</v>
      </c>
      <c r="BZ16" s="739">
        <v>0</v>
      </c>
      <c r="CA16" s="739">
        <v>0</v>
      </c>
      <c r="CB16" s="739">
        <v>0</v>
      </c>
      <c r="CC16" s="739">
        <v>0</v>
      </c>
      <c r="CD16" s="739">
        <v>0</v>
      </c>
      <c r="CE16" s="739">
        <v>0</v>
      </c>
      <c r="CF16" s="739"/>
      <c r="CG16" s="739">
        <v>6.4493192133131618</v>
      </c>
      <c r="CH16" s="739"/>
      <c r="CI16" s="739">
        <v>0</v>
      </c>
      <c r="CJ16" s="739">
        <v>0</v>
      </c>
      <c r="CK16" s="739"/>
      <c r="CL16" s="739">
        <v>0</v>
      </c>
      <c r="CM16" s="739">
        <v>0</v>
      </c>
      <c r="CN16" s="739">
        <v>0</v>
      </c>
      <c r="CO16" s="739">
        <v>0</v>
      </c>
      <c r="CP16" s="739">
        <v>0</v>
      </c>
      <c r="CQ16" s="739">
        <v>0</v>
      </c>
      <c r="CR16" s="739"/>
      <c r="CS16" s="739">
        <v>0</v>
      </c>
      <c r="CT16" s="739">
        <v>0</v>
      </c>
      <c r="CU16" s="739"/>
      <c r="CV16" s="739">
        <v>0</v>
      </c>
      <c r="CW16" s="739">
        <v>0</v>
      </c>
      <c r="CX16" s="739">
        <v>0</v>
      </c>
      <c r="CY16" s="739">
        <v>0</v>
      </c>
      <c r="CZ16" s="739"/>
      <c r="DA16" s="739">
        <v>0</v>
      </c>
      <c r="DB16" s="739">
        <v>0</v>
      </c>
      <c r="DC16" s="739"/>
      <c r="DD16" s="739">
        <v>3.5640443772062533</v>
      </c>
      <c r="DE16" s="739"/>
      <c r="DF16" s="739">
        <v>0</v>
      </c>
      <c r="DG16" s="739">
        <v>0</v>
      </c>
      <c r="DH16" s="739">
        <v>0</v>
      </c>
      <c r="DI16" s="739"/>
      <c r="DJ16" s="739">
        <v>1.3489662128088755</v>
      </c>
      <c r="DK16" s="739"/>
      <c r="DL16" s="739">
        <v>0</v>
      </c>
      <c r="DM16" s="739">
        <v>0</v>
      </c>
    </row>
    <row r="17" spans="1:117" s="731" customFormat="1" ht="12.75">
      <c r="A17" s="577">
        <v>20</v>
      </c>
      <c r="B17" s="730">
        <v>6</v>
      </c>
      <c r="C17" s="731" t="s">
        <v>48</v>
      </c>
      <c r="D17" s="563">
        <v>16387</v>
      </c>
      <c r="E17" s="732">
        <v>2294231</v>
      </c>
      <c r="F17" s="733">
        <v>-3290510</v>
      </c>
      <c r="G17" s="733">
        <v>-1767174</v>
      </c>
      <c r="H17" s="734">
        <v>-2763453</v>
      </c>
      <c r="I17" s="732"/>
      <c r="J17" s="733">
        <v>0</v>
      </c>
      <c r="K17" s="733">
        <v>0</v>
      </c>
      <c r="L17" s="733"/>
      <c r="M17" s="733">
        <v>339221</v>
      </c>
      <c r="N17" s="733">
        <v>242301</v>
      </c>
      <c r="O17" s="733">
        <v>0</v>
      </c>
      <c r="P17" s="733">
        <v>94551</v>
      </c>
      <c r="Q17" s="733">
        <v>67536</v>
      </c>
      <c r="R17" s="733">
        <v>0</v>
      </c>
      <c r="S17" s="733">
        <v>-123506</v>
      </c>
      <c r="T17" s="733">
        <v>58045</v>
      </c>
      <c r="U17" s="733">
        <v>0</v>
      </c>
      <c r="V17" s="733">
        <v>0</v>
      </c>
      <c r="W17" s="733">
        <v>0</v>
      </c>
      <c r="X17" s="733">
        <v>0</v>
      </c>
      <c r="Y17" s="733"/>
      <c r="Z17" s="733">
        <v>87522</v>
      </c>
      <c r="AA17" s="733"/>
      <c r="AB17" s="733">
        <v>0</v>
      </c>
      <c r="AC17" s="733">
        <v>0</v>
      </c>
      <c r="AD17" s="733"/>
      <c r="AE17" s="733">
        <v>1440639</v>
      </c>
      <c r="AF17" s="733">
        <v>9463</v>
      </c>
      <c r="AG17" s="733">
        <v>0</v>
      </c>
      <c r="AH17" s="733">
        <v>0</v>
      </c>
      <c r="AI17" s="733">
        <v>0</v>
      </c>
      <c r="AJ17" s="733">
        <v>0</v>
      </c>
      <c r="AK17" s="733"/>
      <c r="AL17" s="733">
        <v>0</v>
      </c>
      <c r="AM17" s="733">
        <v>0</v>
      </c>
      <c r="AN17" s="733"/>
      <c r="AO17" s="733">
        <v>0</v>
      </c>
      <c r="AP17" s="733">
        <v>0</v>
      </c>
      <c r="AQ17" s="733">
        <v>0</v>
      </c>
      <c r="AR17" s="733">
        <v>0</v>
      </c>
      <c r="AS17" s="733"/>
      <c r="AT17" s="733">
        <v>0</v>
      </c>
      <c r="AU17" s="733">
        <v>0</v>
      </c>
      <c r="AV17" s="733"/>
      <c r="AW17" s="733">
        <v>58403</v>
      </c>
      <c r="AX17" s="733"/>
      <c r="AY17" s="733">
        <v>0</v>
      </c>
      <c r="AZ17" s="733">
        <v>0</v>
      </c>
      <c r="BA17" s="733">
        <v>0</v>
      </c>
      <c r="BB17" s="733"/>
      <c r="BC17" s="733">
        <v>20056</v>
      </c>
      <c r="BD17" s="733"/>
      <c r="BE17" s="733">
        <v>0</v>
      </c>
      <c r="BF17" s="733">
        <v>0</v>
      </c>
      <c r="BG17" s="735"/>
      <c r="BH17" s="577">
        <v>20</v>
      </c>
      <c r="BI17" s="730">
        <v>6</v>
      </c>
      <c r="BJ17" s="731" t="s">
        <v>48</v>
      </c>
      <c r="BK17" s="563">
        <v>16387</v>
      </c>
      <c r="BL17" s="736">
        <v>140.00311222310367</v>
      </c>
      <c r="BM17" s="737">
        <v>-200.80002440959296</v>
      </c>
      <c r="BN17" s="737">
        <v>-107.8399951180814</v>
      </c>
      <c r="BO17" s="738">
        <v>-168.63690730457068</v>
      </c>
      <c r="BP17" s="736"/>
      <c r="BQ17" s="739">
        <v>0</v>
      </c>
      <c r="BR17" s="739">
        <v>0</v>
      </c>
      <c r="BS17" s="739"/>
      <c r="BT17" s="739">
        <v>20.700616342222492</v>
      </c>
      <c r="BU17" s="739">
        <v>14.786171965582474</v>
      </c>
      <c r="BV17" s="739">
        <v>0</v>
      </c>
      <c r="BW17" s="739">
        <v>5.7698785622749744</v>
      </c>
      <c r="BX17" s="739">
        <v>4.1213156770610846</v>
      </c>
      <c r="BY17" s="739">
        <v>0</v>
      </c>
      <c r="BZ17" s="739">
        <v>-7.5368279733935433</v>
      </c>
      <c r="CA17" s="739">
        <v>3.5421370598645265</v>
      </c>
      <c r="CB17" s="739">
        <v>0</v>
      </c>
      <c r="CC17" s="739">
        <v>0</v>
      </c>
      <c r="CD17" s="739">
        <v>0</v>
      </c>
      <c r="CE17" s="739">
        <v>0</v>
      </c>
      <c r="CF17" s="739"/>
      <c r="CG17" s="739">
        <v>5.3409409898089946</v>
      </c>
      <c r="CH17" s="739"/>
      <c r="CI17" s="739">
        <v>0</v>
      </c>
      <c r="CJ17" s="739">
        <v>0</v>
      </c>
      <c r="CK17" s="739"/>
      <c r="CL17" s="739">
        <v>87.913529016903638</v>
      </c>
      <c r="CM17" s="739">
        <v>0.57746994568865562</v>
      </c>
      <c r="CN17" s="739">
        <v>0</v>
      </c>
      <c r="CO17" s="739">
        <v>0</v>
      </c>
      <c r="CP17" s="739">
        <v>0</v>
      </c>
      <c r="CQ17" s="739">
        <v>0</v>
      </c>
      <c r="CR17" s="739"/>
      <c r="CS17" s="739">
        <v>0</v>
      </c>
      <c r="CT17" s="739">
        <v>0</v>
      </c>
      <c r="CU17" s="739"/>
      <c r="CV17" s="739">
        <v>0</v>
      </c>
      <c r="CW17" s="739">
        <v>0</v>
      </c>
      <c r="CX17" s="739">
        <v>0</v>
      </c>
      <c r="CY17" s="739">
        <v>0</v>
      </c>
      <c r="CZ17" s="739"/>
      <c r="DA17" s="739">
        <v>0</v>
      </c>
      <c r="DB17" s="739">
        <v>0</v>
      </c>
      <c r="DC17" s="739"/>
      <c r="DD17" s="739">
        <v>3.5639836455727099</v>
      </c>
      <c r="DE17" s="739"/>
      <c r="DF17" s="739">
        <v>0</v>
      </c>
      <c r="DG17" s="739">
        <v>0</v>
      </c>
      <c r="DH17" s="739">
        <v>0</v>
      </c>
      <c r="DI17" s="739"/>
      <c r="DJ17" s="739">
        <v>1.2238969915176665</v>
      </c>
      <c r="DK17" s="739"/>
      <c r="DL17" s="739">
        <v>0</v>
      </c>
      <c r="DM17" s="739">
        <v>0</v>
      </c>
    </row>
    <row r="18" spans="1:117" s="731" customFormat="1" ht="12.75">
      <c r="A18" s="577">
        <v>46</v>
      </c>
      <c r="B18" s="730">
        <v>10</v>
      </c>
      <c r="C18" s="731" t="s">
        <v>49</v>
      </c>
      <c r="D18" s="563">
        <v>1288</v>
      </c>
      <c r="E18" s="732">
        <v>15842</v>
      </c>
      <c r="F18" s="733">
        <v>-258630</v>
      </c>
      <c r="G18" s="733">
        <v>-138898</v>
      </c>
      <c r="H18" s="734">
        <v>-381686</v>
      </c>
      <c r="I18" s="732"/>
      <c r="J18" s="733">
        <v>0</v>
      </c>
      <c r="K18" s="733">
        <v>0</v>
      </c>
      <c r="L18" s="733"/>
      <c r="M18" s="733">
        <v>0</v>
      </c>
      <c r="N18" s="733">
        <v>0</v>
      </c>
      <c r="O18" s="733">
        <v>0</v>
      </c>
      <c r="P18" s="733">
        <v>0</v>
      </c>
      <c r="Q18" s="733">
        <v>0</v>
      </c>
      <c r="R18" s="733">
        <v>0</v>
      </c>
      <c r="S18" s="733">
        <v>-1583</v>
      </c>
      <c r="T18" s="733">
        <v>0</v>
      </c>
      <c r="U18" s="733">
        <v>0</v>
      </c>
      <c r="V18" s="733">
        <v>0</v>
      </c>
      <c r="W18" s="733">
        <v>0</v>
      </c>
      <c r="X18" s="733">
        <v>0</v>
      </c>
      <c r="Y18" s="733"/>
      <c r="Z18" s="733">
        <v>11744</v>
      </c>
      <c r="AA18" s="733"/>
      <c r="AB18" s="733">
        <v>0</v>
      </c>
      <c r="AC18" s="733">
        <v>0</v>
      </c>
      <c r="AD18" s="733"/>
      <c r="AE18" s="733">
        <v>0</v>
      </c>
      <c r="AF18" s="733">
        <v>0</v>
      </c>
      <c r="AG18" s="733">
        <v>0</v>
      </c>
      <c r="AH18" s="733">
        <v>0</v>
      </c>
      <c r="AI18" s="733">
        <v>0</v>
      </c>
      <c r="AJ18" s="733">
        <v>0</v>
      </c>
      <c r="AK18" s="733"/>
      <c r="AL18" s="733">
        <v>0</v>
      </c>
      <c r="AM18" s="733">
        <v>0</v>
      </c>
      <c r="AN18" s="733"/>
      <c r="AO18" s="733">
        <v>0</v>
      </c>
      <c r="AP18" s="733">
        <v>0</v>
      </c>
      <c r="AQ18" s="733">
        <v>0</v>
      </c>
      <c r="AR18" s="733">
        <v>0</v>
      </c>
      <c r="AS18" s="733"/>
      <c r="AT18" s="733">
        <v>0</v>
      </c>
      <c r="AU18" s="733">
        <v>0</v>
      </c>
      <c r="AV18" s="733"/>
      <c r="AW18" s="733">
        <v>4590</v>
      </c>
      <c r="AX18" s="733"/>
      <c r="AY18" s="733">
        <v>0</v>
      </c>
      <c r="AZ18" s="733">
        <v>0</v>
      </c>
      <c r="BA18" s="733">
        <v>0</v>
      </c>
      <c r="BB18" s="733"/>
      <c r="BC18" s="733">
        <v>1091</v>
      </c>
      <c r="BD18" s="733"/>
      <c r="BE18" s="733">
        <v>0</v>
      </c>
      <c r="BF18" s="733">
        <v>0</v>
      </c>
      <c r="BG18" s="735"/>
      <c r="BH18" s="577">
        <v>46</v>
      </c>
      <c r="BI18" s="730">
        <v>10</v>
      </c>
      <c r="BJ18" s="731" t="s">
        <v>49</v>
      </c>
      <c r="BK18" s="563">
        <v>1288</v>
      </c>
      <c r="BL18" s="736">
        <v>12.299689440993788</v>
      </c>
      <c r="BM18" s="737">
        <v>-200.7996894409938</v>
      </c>
      <c r="BN18" s="737">
        <v>-107.84006211180125</v>
      </c>
      <c r="BO18" s="738">
        <v>-296.34006211180122</v>
      </c>
      <c r="BP18" s="736"/>
      <c r="BQ18" s="739">
        <v>0</v>
      </c>
      <c r="BR18" s="739">
        <v>0</v>
      </c>
      <c r="BS18" s="739"/>
      <c r="BT18" s="739">
        <v>0</v>
      </c>
      <c r="BU18" s="739">
        <v>0</v>
      </c>
      <c r="BV18" s="739">
        <v>0</v>
      </c>
      <c r="BW18" s="739">
        <v>0</v>
      </c>
      <c r="BX18" s="739">
        <v>0</v>
      </c>
      <c r="BY18" s="739">
        <v>0</v>
      </c>
      <c r="BZ18" s="739">
        <v>-1.2290372670807452</v>
      </c>
      <c r="CA18" s="739">
        <v>0</v>
      </c>
      <c r="CB18" s="739">
        <v>0</v>
      </c>
      <c r="CC18" s="739">
        <v>0</v>
      </c>
      <c r="CD18" s="739">
        <v>0</v>
      </c>
      <c r="CE18" s="739">
        <v>0</v>
      </c>
      <c r="CF18" s="739"/>
      <c r="CG18" s="739">
        <v>9.1180124223602483</v>
      </c>
      <c r="CH18" s="739"/>
      <c r="CI18" s="739">
        <v>0</v>
      </c>
      <c r="CJ18" s="739">
        <v>0</v>
      </c>
      <c r="CK18" s="739"/>
      <c r="CL18" s="739">
        <v>0</v>
      </c>
      <c r="CM18" s="739">
        <v>0</v>
      </c>
      <c r="CN18" s="739">
        <v>0</v>
      </c>
      <c r="CO18" s="739">
        <v>0</v>
      </c>
      <c r="CP18" s="739">
        <v>0</v>
      </c>
      <c r="CQ18" s="739">
        <v>0</v>
      </c>
      <c r="CR18" s="739"/>
      <c r="CS18" s="739">
        <v>0</v>
      </c>
      <c r="CT18" s="739">
        <v>0</v>
      </c>
      <c r="CU18" s="739"/>
      <c r="CV18" s="739">
        <v>0</v>
      </c>
      <c r="CW18" s="739">
        <v>0</v>
      </c>
      <c r="CX18" s="739">
        <v>0</v>
      </c>
      <c r="CY18" s="739">
        <v>0</v>
      </c>
      <c r="CZ18" s="739"/>
      <c r="DA18" s="739">
        <v>0</v>
      </c>
      <c r="DB18" s="739">
        <v>0</v>
      </c>
      <c r="DC18" s="739"/>
      <c r="DD18" s="739">
        <v>3.5636645962732918</v>
      </c>
      <c r="DE18" s="739"/>
      <c r="DF18" s="739">
        <v>0</v>
      </c>
      <c r="DG18" s="739">
        <v>0</v>
      </c>
      <c r="DH18" s="739">
        <v>0</v>
      </c>
      <c r="DI18" s="739"/>
      <c r="DJ18" s="739">
        <v>0.84704968944099379</v>
      </c>
      <c r="DK18" s="739"/>
      <c r="DL18" s="739">
        <v>0</v>
      </c>
      <c r="DM18" s="739">
        <v>0</v>
      </c>
    </row>
    <row r="19" spans="1:117" s="731" customFormat="1" ht="12.75">
      <c r="A19" s="577">
        <v>47</v>
      </c>
      <c r="B19" s="730">
        <v>19</v>
      </c>
      <c r="C19" s="731" t="s">
        <v>50</v>
      </c>
      <c r="D19" s="563">
        <v>1762</v>
      </c>
      <c r="E19" s="732">
        <v>497516</v>
      </c>
      <c r="F19" s="733">
        <v>-353810</v>
      </c>
      <c r="G19" s="733">
        <v>-190014</v>
      </c>
      <c r="H19" s="734">
        <v>-46308</v>
      </c>
      <c r="I19" s="732"/>
      <c r="J19" s="733">
        <v>0</v>
      </c>
      <c r="K19" s="733">
        <v>0</v>
      </c>
      <c r="L19" s="733"/>
      <c r="M19" s="733">
        <v>0</v>
      </c>
      <c r="N19" s="733">
        <v>0</v>
      </c>
      <c r="O19" s="733">
        <v>0</v>
      </c>
      <c r="P19" s="733">
        <v>0</v>
      </c>
      <c r="Q19" s="733">
        <v>0</v>
      </c>
      <c r="R19" s="733">
        <v>0</v>
      </c>
      <c r="S19" s="733">
        <v>0</v>
      </c>
      <c r="T19" s="733">
        <v>0</v>
      </c>
      <c r="U19" s="733">
        <v>0</v>
      </c>
      <c r="V19" s="733">
        <v>0</v>
      </c>
      <c r="W19" s="733">
        <v>0</v>
      </c>
      <c r="X19" s="733">
        <v>0</v>
      </c>
      <c r="Y19" s="733"/>
      <c r="Z19" s="733">
        <v>8671</v>
      </c>
      <c r="AA19" s="733"/>
      <c r="AB19" s="733">
        <v>0</v>
      </c>
      <c r="AC19" s="733">
        <v>0</v>
      </c>
      <c r="AD19" s="733"/>
      <c r="AE19" s="733">
        <v>480930</v>
      </c>
      <c r="AF19" s="733">
        <v>0</v>
      </c>
      <c r="AG19" s="733">
        <v>0</v>
      </c>
      <c r="AH19" s="733">
        <v>0</v>
      </c>
      <c r="AI19" s="733">
        <v>0</v>
      </c>
      <c r="AJ19" s="733">
        <v>0</v>
      </c>
      <c r="AK19" s="733"/>
      <c r="AL19" s="733">
        <v>0</v>
      </c>
      <c r="AM19" s="733">
        <v>0</v>
      </c>
      <c r="AN19" s="733"/>
      <c r="AO19" s="733">
        <v>0</v>
      </c>
      <c r="AP19" s="733">
        <v>0</v>
      </c>
      <c r="AQ19" s="733">
        <v>0</v>
      </c>
      <c r="AR19" s="733">
        <v>0</v>
      </c>
      <c r="AS19" s="733"/>
      <c r="AT19" s="733">
        <v>0</v>
      </c>
      <c r="AU19" s="733">
        <v>0</v>
      </c>
      <c r="AV19" s="733"/>
      <c r="AW19" s="733">
        <v>6280</v>
      </c>
      <c r="AX19" s="733"/>
      <c r="AY19" s="733">
        <v>0</v>
      </c>
      <c r="AZ19" s="733">
        <v>0</v>
      </c>
      <c r="BA19" s="733">
        <v>0</v>
      </c>
      <c r="BB19" s="733"/>
      <c r="BC19" s="733">
        <v>1635</v>
      </c>
      <c r="BD19" s="733"/>
      <c r="BE19" s="733">
        <v>0</v>
      </c>
      <c r="BF19" s="733">
        <v>0</v>
      </c>
      <c r="BG19" s="735"/>
      <c r="BH19" s="577">
        <v>47</v>
      </c>
      <c r="BI19" s="730">
        <v>19</v>
      </c>
      <c r="BJ19" s="731" t="s">
        <v>50</v>
      </c>
      <c r="BK19" s="563">
        <v>1762</v>
      </c>
      <c r="BL19" s="736">
        <v>282.35868331441543</v>
      </c>
      <c r="BM19" s="737">
        <v>-200.80022701475596</v>
      </c>
      <c r="BN19" s="737">
        <v>-107.8399545970488</v>
      </c>
      <c r="BO19" s="738">
        <v>-26.28149829738933</v>
      </c>
      <c r="BP19" s="736"/>
      <c r="BQ19" s="739">
        <v>0</v>
      </c>
      <c r="BR19" s="739">
        <v>0</v>
      </c>
      <c r="BS19" s="739"/>
      <c r="BT19" s="739">
        <v>0</v>
      </c>
      <c r="BU19" s="739">
        <v>0</v>
      </c>
      <c r="BV19" s="739">
        <v>0</v>
      </c>
      <c r="BW19" s="739">
        <v>0</v>
      </c>
      <c r="BX19" s="739">
        <v>0</v>
      </c>
      <c r="BY19" s="739">
        <v>0</v>
      </c>
      <c r="BZ19" s="739">
        <v>0</v>
      </c>
      <c r="CA19" s="739">
        <v>0</v>
      </c>
      <c r="CB19" s="739">
        <v>0</v>
      </c>
      <c r="CC19" s="739">
        <v>0</v>
      </c>
      <c r="CD19" s="739">
        <v>0</v>
      </c>
      <c r="CE19" s="739">
        <v>0</v>
      </c>
      <c r="CF19" s="739"/>
      <c r="CG19" s="739">
        <v>4.9211123723041998</v>
      </c>
      <c r="CH19" s="739"/>
      <c r="CI19" s="739">
        <v>0</v>
      </c>
      <c r="CJ19" s="739">
        <v>0</v>
      </c>
      <c r="CK19" s="739"/>
      <c r="CL19" s="739">
        <v>272.94551645856978</v>
      </c>
      <c r="CM19" s="739">
        <v>0</v>
      </c>
      <c r="CN19" s="739">
        <v>0</v>
      </c>
      <c r="CO19" s="739">
        <v>0</v>
      </c>
      <c r="CP19" s="739">
        <v>0</v>
      </c>
      <c r="CQ19" s="739">
        <v>0</v>
      </c>
      <c r="CR19" s="739"/>
      <c r="CS19" s="739">
        <v>0</v>
      </c>
      <c r="CT19" s="739">
        <v>0</v>
      </c>
      <c r="CU19" s="739"/>
      <c r="CV19" s="739">
        <v>0</v>
      </c>
      <c r="CW19" s="739">
        <v>0</v>
      </c>
      <c r="CX19" s="739">
        <v>0</v>
      </c>
      <c r="CY19" s="739">
        <v>0</v>
      </c>
      <c r="CZ19" s="739"/>
      <c r="DA19" s="739">
        <v>0</v>
      </c>
      <c r="DB19" s="739">
        <v>0</v>
      </c>
      <c r="DC19" s="739"/>
      <c r="DD19" s="739">
        <v>3.5641316685584563</v>
      </c>
      <c r="DE19" s="739"/>
      <c r="DF19" s="739">
        <v>0</v>
      </c>
      <c r="DG19" s="739">
        <v>0</v>
      </c>
      <c r="DH19" s="739">
        <v>0</v>
      </c>
      <c r="DI19" s="739"/>
      <c r="DJ19" s="739">
        <v>0.92792281498297391</v>
      </c>
      <c r="DK19" s="739"/>
      <c r="DL19" s="739">
        <v>0</v>
      </c>
      <c r="DM19" s="739">
        <v>0</v>
      </c>
    </row>
    <row r="20" spans="1:117" s="731" customFormat="1" ht="12.75">
      <c r="A20" s="577">
        <v>49</v>
      </c>
      <c r="B20" s="730">
        <v>1</v>
      </c>
      <c r="C20" s="731" t="s">
        <v>51</v>
      </c>
      <c r="D20" s="563">
        <v>320931</v>
      </c>
      <c r="E20" s="732">
        <v>105982320</v>
      </c>
      <c r="F20" s="733">
        <v>-64442945</v>
      </c>
      <c r="G20" s="733">
        <v>-34609199</v>
      </c>
      <c r="H20" s="734">
        <v>6930176</v>
      </c>
      <c r="I20" s="732"/>
      <c r="J20" s="733">
        <v>168046</v>
      </c>
      <c r="K20" s="733">
        <v>120033</v>
      </c>
      <c r="L20" s="733"/>
      <c r="M20" s="733">
        <v>6681178</v>
      </c>
      <c r="N20" s="733">
        <v>4772270</v>
      </c>
      <c r="O20" s="733">
        <v>16491215</v>
      </c>
      <c r="P20" s="733">
        <v>4183874</v>
      </c>
      <c r="Q20" s="733">
        <v>2988481</v>
      </c>
      <c r="R20" s="733">
        <v>0</v>
      </c>
      <c r="S20" s="733">
        <v>1212892</v>
      </c>
      <c r="T20" s="733">
        <v>58045</v>
      </c>
      <c r="U20" s="733">
        <v>0</v>
      </c>
      <c r="V20" s="733">
        <v>0</v>
      </c>
      <c r="W20" s="733">
        <v>0</v>
      </c>
      <c r="X20" s="733">
        <v>0</v>
      </c>
      <c r="Y20" s="733"/>
      <c r="Z20" s="733">
        <v>2363736</v>
      </c>
      <c r="AA20" s="733"/>
      <c r="AB20" s="733">
        <v>0</v>
      </c>
      <c r="AC20" s="733">
        <v>0</v>
      </c>
      <c r="AD20" s="733"/>
      <c r="AE20" s="733">
        <v>62073827</v>
      </c>
      <c r="AF20" s="733">
        <v>0</v>
      </c>
      <c r="AG20" s="733">
        <v>613695</v>
      </c>
      <c r="AH20" s="733">
        <v>0</v>
      </c>
      <c r="AI20" s="733">
        <v>260000</v>
      </c>
      <c r="AJ20" s="733">
        <v>0</v>
      </c>
      <c r="AK20" s="733"/>
      <c r="AL20" s="733">
        <v>307514</v>
      </c>
      <c r="AM20" s="733">
        <v>0</v>
      </c>
      <c r="AN20" s="733"/>
      <c r="AO20" s="733">
        <v>0</v>
      </c>
      <c r="AP20" s="733">
        <v>0</v>
      </c>
      <c r="AQ20" s="733">
        <v>0</v>
      </c>
      <c r="AR20" s="733">
        <v>0</v>
      </c>
      <c r="AS20" s="733"/>
      <c r="AT20" s="733">
        <v>1264293</v>
      </c>
      <c r="AU20" s="733">
        <v>0</v>
      </c>
      <c r="AV20" s="733"/>
      <c r="AW20" s="733">
        <v>1143798</v>
      </c>
      <c r="AX20" s="733"/>
      <c r="AY20" s="733">
        <v>777505</v>
      </c>
      <c r="AZ20" s="733">
        <v>0</v>
      </c>
      <c r="BA20" s="733">
        <v>0</v>
      </c>
      <c r="BB20" s="733"/>
      <c r="BC20" s="733">
        <v>501918</v>
      </c>
      <c r="BD20" s="733"/>
      <c r="BE20" s="733">
        <v>0</v>
      </c>
      <c r="BF20" s="733">
        <v>0</v>
      </c>
      <c r="BG20" s="735"/>
      <c r="BH20" s="577">
        <v>49</v>
      </c>
      <c r="BI20" s="730">
        <v>1</v>
      </c>
      <c r="BJ20" s="731" t="s">
        <v>51</v>
      </c>
      <c r="BK20" s="563">
        <v>320931</v>
      </c>
      <c r="BL20" s="736">
        <v>330.23397552744984</v>
      </c>
      <c r="BM20" s="737">
        <v>-200.80000062318692</v>
      </c>
      <c r="BN20" s="737">
        <v>-107.83999987536262</v>
      </c>
      <c r="BO20" s="738">
        <v>21.593975028900292</v>
      </c>
      <c r="BP20" s="736"/>
      <c r="BQ20" s="739">
        <v>0.52362034206729791</v>
      </c>
      <c r="BR20" s="739">
        <v>0.37401497518158111</v>
      </c>
      <c r="BS20" s="739"/>
      <c r="BT20" s="739">
        <v>20.818113550887887</v>
      </c>
      <c r="BU20" s="739">
        <v>14.870081107777061</v>
      </c>
      <c r="BV20" s="739">
        <v>51.385547049054161</v>
      </c>
      <c r="BW20" s="739">
        <v>13.036677665915727</v>
      </c>
      <c r="BX20" s="739">
        <v>9.3119112831106996</v>
      </c>
      <c r="BY20" s="739">
        <v>0</v>
      </c>
      <c r="BZ20" s="739">
        <v>3.779292121982607</v>
      </c>
      <c r="CA20" s="739">
        <v>0.18086442257058372</v>
      </c>
      <c r="CB20" s="739">
        <v>0</v>
      </c>
      <c r="CC20" s="739">
        <v>0</v>
      </c>
      <c r="CD20" s="739">
        <v>0</v>
      </c>
      <c r="CE20" s="739">
        <v>0</v>
      </c>
      <c r="CF20" s="739"/>
      <c r="CG20" s="739">
        <v>7.3652467352795457</v>
      </c>
      <c r="CH20" s="739"/>
      <c r="CI20" s="739">
        <v>0</v>
      </c>
      <c r="CJ20" s="739">
        <v>0</v>
      </c>
      <c r="CK20" s="739"/>
      <c r="CL20" s="739">
        <v>193.41798392800945</v>
      </c>
      <c r="CM20" s="739">
        <v>0</v>
      </c>
      <c r="CN20" s="739">
        <v>1.9122334707460482</v>
      </c>
      <c r="CO20" s="739">
        <v>0</v>
      </c>
      <c r="CP20" s="739">
        <v>0.81014299023777692</v>
      </c>
      <c r="CQ20" s="739">
        <v>0</v>
      </c>
      <c r="CR20" s="739"/>
      <c r="CS20" s="739">
        <v>0.95819350576915285</v>
      </c>
      <c r="CT20" s="739">
        <v>0</v>
      </c>
      <c r="CU20" s="739"/>
      <c r="CV20" s="739">
        <v>0</v>
      </c>
      <c r="CW20" s="739">
        <v>0</v>
      </c>
      <c r="CX20" s="739">
        <v>0</v>
      </c>
      <c r="CY20" s="739">
        <v>0</v>
      </c>
      <c r="CZ20" s="739"/>
      <c r="DA20" s="739">
        <v>3.9394542752180377</v>
      </c>
      <c r="DB20" s="739">
        <v>0</v>
      </c>
      <c r="DC20" s="739"/>
      <c r="DD20" s="739">
        <v>3.5639997382614954</v>
      </c>
      <c r="DE20" s="739"/>
      <c r="DF20" s="739">
        <v>2.4226547139416259</v>
      </c>
      <c r="DG20" s="739">
        <v>0</v>
      </c>
      <c r="DH20" s="739">
        <v>0</v>
      </c>
      <c r="DI20" s="739"/>
      <c r="DJ20" s="739">
        <v>1.5639436514390943</v>
      </c>
      <c r="DK20" s="739"/>
      <c r="DL20" s="739">
        <v>0</v>
      </c>
      <c r="DM20" s="739">
        <v>0</v>
      </c>
    </row>
    <row r="21" spans="1:117" s="731" customFormat="1" ht="12.75">
      <c r="A21" s="577">
        <v>50</v>
      </c>
      <c r="B21" s="730">
        <v>4</v>
      </c>
      <c r="C21" s="731" t="s">
        <v>52</v>
      </c>
      <c r="D21" s="563">
        <v>11084</v>
      </c>
      <c r="E21" s="732">
        <v>2132656</v>
      </c>
      <c r="F21" s="733">
        <v>-2225667</v>
      </c>
      <c r="G21" s="733">
        <v>-1195299</v>
      </c>
      <c r="H21" s="734">
        <v>-1288310</v>
      </c>
      <c r="I21" s="732"/>
      <c r="J21" s="733">
        <v>7002</v>
      </c>
      <c r="K21" s="733">
        <v>5001</v>
      </c>
      <c r="L21" s="733"/>
      <c r="M21" s="733">
        <v>250729</v>
      </c>
      <c r="N21" s="733">
        <v>179092</v>
      </c>
      <c r="O21" s="733">
        <v>109255</v>
      </c>
      <c r="P21" s="733">
        <v>47275</v>
      </c>
      <c r="Q21" s="733">
        <v>33768</v>
      </c>
      <c r="R21" s="733">
        <v>0</v>
      </c>
      <c r="S21" s="733">
        <v>-118756</v>
      </c>
      <c r="T21" s="733">
        <v>0</v>
      </c>
      <c r="U21" s="733">
        <v>0</v>
      </c>
      <c r="V21" s="733">
        <v>0</v>
      </c>
      <c r="W21" s="733">
        <v>0</v>
      </c>
      <c r="X21" s="733">
        <v>0</v>
      </c>
      <c r="Y21" s="733"/>
      <c r="Z21" s="733">
        <v>31826</v>
      </c>
      <c r="AA21" s="733"/>
      <c r="AB21" s="733">
        <v>0</v>
      </c>
      <c r="AC21" s="733">
        <v>0</v>
      </c>
      <c r="AD21" s="733"/>
      <c r="AE21" s="733">
        <v>1535086</v>
      </c>
      <c r="AF21" s="733">
        <v>0</v>
      </c>
      <c r="AG21" s="733">
        <v>0</v>
      </c>
      <c r="AH21" s="733">
        <v>0</v>
      </c>
      <c r="AI21" s="733">
        <v>0</v>
      </c>
      <c r="AJ21" s="733">
        <v>0</v>
      </c>
      <c r="AK21" s="733"/>
      <c r="AL21" s="733">
        <v>0</v>
      </c>
      <c r="AM21" s="733">
        <v>0</v>
      </c>
      <c r="AN21" s="733"/>
      <c r="AO21" s="733">
        <v>0</v>
      </c>
      <c r="AP21" s="733">
        <v>0</v>
      </c>
      <c r="AQ21" s="733">
        <v>0</v>
      </c>
      <c r="AR21" s="733">
        <v>0</v>
      </c>
      <c r="AS21" s="733"/>
      <c r="AT21" s="733">
        <v>0</v>
      </c>
      <c r="AU21" s="733">
        <v>0</v>
      </c>
      <c r="AV21" s="733"/>
      <c r="AW21" s="733">
        <v>39503</v>
      </c>
      <c r="AX21" s="733"/>
      <c r="AY21" s="733">
        <v>0</v>
      </c>
      <c r="AZ21" s="733">
        <v>0</v>
      </c>
      <c r="BA21" s="733">
        <v>0</v>
      </c>
      <c r="BB21" s="733"/>
      <c r="BC21" s="733">
        <v>12875</v>
      </c>
      <c r="BD21" s="733"/>
      <c r="BE21" s="733">
        <v>0</v>
      </c>
      <c r="BF21" s="733">
        <v>0</v>
      </c>
      <c r="BG21" s="735"/>
      <c r="BH21" s="577">
        <v>50</v>
      </c>
      <c r="BI21" s="730">
        <v>4</v>
      </c>
      <c r="BJ21" s="731" t="s">
        <v>52</v>
      </c>
      <c r="BK21" s="563">
        <v>11084</v>
      </c>
      <c r="BL21" s="736">
        <v>192.40851678094552</v>
      </c>
      <c r="BM21" s="737">
        <v>-200.79998195597258</v>
      </c>
      <c r="BN21" s="737">
        <v>-107.84003969686034</v>
      </c>
      <c r="BO21" s="738">
        <v>-116.23150487188741</v>
      </c>
      <c r="BP21" s="736"/>
      <c r="BQ21" s="739">
        <v>0.63172140021652834</v>
      </c>
      <c r="BR21" s="739">
        <v>0.45119090581017685</v>
      </c>
      <c r="BS21" s="739"/>
      <c r="BT21" s="739">
        <v>22.620804763623241</v>
      </c>
      <c r="BU21" s="739">
        <v>16.157704799711297</v>
      </c>
      <c r="BV21" s="739">
        <v>9.857001082641645</v>
      </c>
      <c r="BW21" s="739">
        <v>4.2651569830386142</v>
      </c>
      <c r="BX21" s="739">
        <v>3.0465535907614578</v>
      </c>
      <c r="BY21" s="739">
        <v>0</v>
      </c>
      <c r="BZ21" s="739">
        <v>-10.714182605557561</v>
      </c>
      <c r="CA21" s="739">
        <v>0</v>
      </c>
      <c r="CB21" s="739">
        <v>0</v>
      </c>
      <c r="CC21" s="739">
        <v>0</v>
      </c>
      <c r="CD21" s="739">
        <v>0</v>
      </c>
      <c r="CE21" s="739">
        <v>0</v>
      </c>
      <c r="CF21" s="739"/>
      <c r="CG21" s="739">
        <v>2.8713460844460483</v>
      </c>
      <c r="CH21" s="739"/>
      <c r="CI21" s="739">
        <v>0</v>
      </c>
      <c r="CJ21" s="739">
        <v>0</v>
      </c>
      <c r="CK21" s="739"/>
      <c r="CL21" s="739">
        <v>138.49566943341753</v>
      </c>
      <c r="CM21" s="739">
        <v>0</v>
      </c>
      <c r="CN21" s="739">
        <v>0</v>
      </c>
      <c r="CO21" s="739">
        <v>0</v>
      </c>
      <c r="CP21" s="739">
        <v>0</v>
      </c>
      <c r="CQ21" s="739">
        <v>0</v>
      </c>
      <c r="CR21" s="739"/>
      <c r="CS21" s="739">
        <v>0</v>
      </c>
      <c r="CT21" s="739">
        <v>0</v>
      </c>
      <c r="CU21" s="739"/>
      <c r="CV21" s="739">
        <v>0</v>
      </c>
      <c r="CW21" s="739">
        <v>0</v>
      </c>
      <c r="CX21" s="739">
        <v>0</v>
      </c>
      <c r="CY21" s="739">
        <v>0</v>
      </c>
      <c r="CZ21" s="739"/>
      <c r="DA21" s="739">
        <v>0</v>
      </c>
      <c r="DB21" s="739">
        <v>0</v>
      </c>
      <c r="DC21" s="739"/>
      <c r="DD21" s="739">
        <v>3.5639660772284372</v>
      </c>
      <c r="DE21" s="739"/>
      <c r="DF21" s="739">
        <v>0</v>
      </c>
      <c r="DG21" s="739">
        <v>0</v>
      </c>
      <c r="DH21" s="739">
        <v>0</v>
      </c>
      <c r="DI21" s="739"/>
      <c r="DJ21" s="739">
        <v>1.1615842656080837</v>
      </c>
      <c r="DK21" s="739"/>
      <c r="DL21" s="739">
        <v>0</v>
      </c>
      <c r="DM21" s="739">
        <v>0</v>
      </c>
    </row>
    <row r="22" spans="1:117" s="731" customFormat="1" ht="12.75">
      <c r="A22" s="577">
        <v>51</v>
      </c>
      <c r="B22" s="730">
        <v>4</v>
      </c>
      <c r="C22" s="731" t="s">
        <v>53</v>
      </c>
      <c r="D22" s="563">
        <v>9052</v>
      </c>
      <c r="E22" s="732">
        <v>1984474</v>
      </c>
      <c r="F22" s="733">
        <v>-1817642</v>
      </c>
      <c r="G22" s="733">
        <v>-976168</v>
      </c>
      <c r="H22" s="734">
        <v>-809336</v>
      </c>
      <c r="I22" s="732"/>
      <c r="J22" s="733">
        <v>0</v>
      </c>
      <c r="K22" s="733">
        <v>0</v>
      </c>
      <c r="L22" s="733"/>
      <c r="M22" s="733">
        <v>103241</v>
      </c>
      <c r="N22" s="733">
        <v>73744</v>
      </c>
      <c r="O22" s="733">
        <v>0</v>
      </c>
      <c r="P22" s="733">
        <v>70913</v>
      </c>
      <c r="Q22" s="733">
        <v>50652</v>
      </c>
      <c r="R22" s="733">
        <v>0</v>
      </c>
      <c r="S22" s="733">
        <v>-91838</v>
      </c>
      <c r="T22" s="733">
        <v>29023</v>
      </c>
      <c r="U22" s="733">
        <v>0</v>
      </c>
      <c r="V22" s="733">
        <v>0</v>
      </c>
      <c r="W22" s="733">
        <v>0</v>
      </c>
      <c r="X22" s="733">
        <v>0</v>
      </c>
      <c r="Y22" s="733"/>
      <c r="Z22" s="733">
        <v>87522</v>
      </c>
      <c r="AA22" s="733"/>
      <c r="AB22" s="733">
        <v>0</v>
      </c>
      <c r="AC22" s="733">
        <v>0</v>
      </c>
      <c r="AD22" s="733"/>
      <c r="AE22" s="733">
        <v>1618072</v>
      </c>
      <c r="AF22" s="733">
        <v>0</v>
      </c>
      <c r="AG22" s="733">
        <v>0</v>
      </c>
      <c r="AH22" s="733">
        <v>0</v>
      </c>
      <c r="AI22" s="733">
        <v>0</v>
      </c>
      <c r="AJ22" s="733">
        <v>0</v>
      </c>
      <c r="AK22" s="733"/>
      <c r="AL22" s="733">
        <v>0</v>
      </c>
      <c r="AM22" s="733">
        <v>0</v>
      </c>
      <c r="AN22" s="733"/>
      <c r="AO22" s="733">
        <v>0</v>
      </c>
      <c r="AP22" s="733">
        <v>0</v>
      </c>
      <c r="AQ22" s="733">
        <v>0</v>
      </c>
      <c r="AR22" s="733">
        <v>0</v>
      </c>
      <c r="AS22" s="733"/>
      <c r="AT22" s="733">
        <v>0</v>
      </c>
      <c r="AU22" s="733">
        <v>0</v>
      </c>
      <c r="AV22" s="733"/>
      <c r="AW22" s="733">
        <v>32261</v>
      </c>
      <c r="AX22" s="733"/>
      <c r="AY22" s="733">
        <v>0</v>
      </c>
      <c r="AZ22" s="733">
        <v>0</v>
      </c>
      <c r="BA22" s="733">
        <v>0</v>
      </c>
      <c r="BB22" s="733"/>
      <c r="BC22" s="733">
        <v>10884</v>
      </c>
      <c r="BD22" s="733"/>
      <c r="BE22" s="733">
        <v>0</v>
      </c>
      <c r="BF22" s="733">
        <v>0</v>
      </c>
      <c r="BG22" s="735"/>
      <c r="BH22" s="577">
        <v>51</v>
      </c>
      <c r="BI22" s="730">
        <v>4</v>
      </c>
      <c r="BJ22" s="731" t="s">
        <v>53</v>
      </c>
      <c r="BK22" s="563">
        <v>9052</v>
      </c>
      <c r="BL22" s="736">
        <v>219.2304463102077</v>
      </c>
      <c r="BM22" s="737">
        <v>-200.80004418912947</v>
      </c>
      <c r="BN22" s="737">
        <v>-107.84003535130358</v>
      </c>
      <c r="BO22" s="738">
        <v>-89.409633230225367</v>
      </c>
      <c r="BP22" s="736"/>
      <c r="BQ22" s="739">
        <v>0</v>
      </c>
      <c r="BR22" s="739">
        <v>0</v>
      </c>
      <c r="BS22" s="739"/>
      <c r="BT22" s="739">
        <v>11.405324790101634</v>
      </c>
      <c r="BU22" s="739">
        <v>8.1467079098541753</v>
      </c>
      <c r="BV22" s="739">
        <v>0</v>
      </c>
      <c r="BW22" s="739">
        <v>7.8339593460008841</v>
      </c>
      <c r="BX22" s="739">
        <v>5.5956694653115333</v>
      </c>
      <c r="BY22" s="739">
        <v>0</v>
      </c>
      <c r="BZ22" s="739">
        <v>-10.145603181617322</v>
      </c>
      <c r="CA22" s="739">
        <v>3.206252761820592</v>
      </c>
      <c r="CB22" s="739">
        <v>0</v>
      </c>
      <c r="CC22" s="739">
        <v>0</v>
      </c>
      <c r="CD22" s="739">
        <v>0</v>
      </c>
      <c r="CE22" s="739">
        <v>0</v>
      </c>
      <c r="CF22" s="739"/>
      <c r="CG22" s="739">
        <v>9.6688024745912511</v>
      </c>
      <c r="CH22" s="739"/>
      <c r="CI22" s="739">
        <v>0</v>
      </c>
      <c r="CJ22" s="739">
        <v>0</v>
      </c>
      <c r="CK22" s="739"/>
      <c r="CL22" s="739">
        <v>178.75298276623951</v>
      </c>
      <c r="CM22" s="739">
        <v>0</v>
      </c>
      <c r="CN22" s="739">
        <v>0</v>
      </c>
      <c r="CO22" s="739">
        <v>0</v>
      </c>
      <c r="CP22" s="739">
        <v>0</v>
      </c>
      <c r="CQ22" s="739">
        <v>0</v>
      </c>
      <c r="CR22" s="739"/>
      <c r="CS22" s="739">
        <v>0</v>
      </c>
      <c r="CT22" s="739">
        <v>0</v>
      </c>
      <c r="CU22" s="739"/>
      <c r="CV22" s="739">
        <v>0</v>
      </c>
      <c r="CW22" s="739">
        <v>0</v>
      </c>
      <c r="CX22" s="739">
        <v>0</v>
      </c>
      <c r="CY22" s="739">
        <v>0</v>
      </c>
      <c r="CZ22" s="739"/>
      <c r="DA22" s="739">
        <v>0</v>
      </c>
      <c r="DB22" s="739">
        <v>0</v>
      </c>
      <c r="DC22" s="739"/>
      <c r="DD22" s="739">
        <v>3.5639637649138312</v>
      </c>
      <c r="DE22" s="739"/>
      <c r="DF22" s="739">
        <v>0</v>
      </c>
      <c r="DG22" s="739">
        <v>0</v>
      </c>
      <c r="DH22" s="739">
        <v>0</v>
      </c>
      <c r="DI22" s="739"/>
      <c r="DJ22" s="739">
        <v>1.2023862129916041</v>
      </c>
      <c r="DK22" s="739"/>
      <c r="DL22" s="739">
        <v>0</v>
      </c>
      <c r="DM22" s="739">
        <v>0</v>
      </c>
    </row>
    <row r="23" spans="1:117" s="731" customFormat="1" ht="12.75">
      <c r="A23" s="577">
        <v>52</v>
      </c>
      <c r="B23" s="730">
        <v>14</v>
      </c>
      <c r="C23" s="731" t="s">
        <v>54</v>
      </c>
      <c r="D23" s="563">
        <v>2272</v>
      </c>
      <c r="E23" s="732">
        <v>819652</v>
      </c>
      <c r="F23" s="733">
        <v>-456218</v>
      </c>
      <c r="G23" s="733">
        <v>-245012</v>
      </c>
      <c r="H23" s="734">
        <v>118422</v>
      </c>
      <c r="I23" s="732"/>
      <c r="J23" s="733">
        <v>0</v>
      </c>
      <c r="K23" s="733">
        <v>0</v>
      </c>
      <c r="L23" s="733"/>
      <c r="M23" s="733">
        <v>88492</v>
      </c>
      <c r="N23" s="733">
        <v>63209</v>
      </c>
      <c r="O23" s="733">
        <v>1583</v>
      </c>
      <c r="P23" s="733">
        <v>0</v>
      </c>
      <c r="Q23" s="733">
        <v>0</v>
      </c>
      <c r="R23" s="733">
        <v>0</v>
      </c>
      <c r="S23" s="733">
        <v>-79171</v>
      </c>
      <c r="T23" s="733">
        <v>0</v>
      </c>
      <c r="U23" s="733">
        <v>0</v>
      </c>
      <c r="V23" s="733">
        <v>0</v>
      </c>
      <c r="W23" s="733">
        <v>0</v>
      </c>
      <c r="X23" s="733">
        <v>0</v>
      </c>
      <c r="Y23" s="733"/>
      <c r="Z23" s="733">
        <v>15913</v>
      </c>
      <c r="AA23" s="733"/>
      <c r="AB23" s="733">
        <v>0</v>
      </c>
      <c r="AC23" s="733">
        <v>0</v>
      </c>
      <c r="AD23" s="733"/>
      <c r="AE23" s="733">
        <v>718963</v>
      </c>
      <c r="AF23" s="733">
        <v>0</v>
      </c>
      <c r="AG23" s="733">
        <v>0</v>
      </c>
      <c r="AH23" s="733">
        <v>0</v>
      </c>
      <c r="AI23" s="733">
        <v>0</v>
      </c>
      <c r="AJ23" s="733">
        <v>0</v>
      </c>
      <c r="AK23" s="733"/>
      <c r="AL23" s="733">
        <v>0</v>
      </c>
      <c r="AM23" s="733">
        <v>0</v>
      </c>
      <c r="AN23" s="733"/>
      <c r="AO23" s="733">
        <v>0</v>
      </c>
      <c r="AP23" s="733">
        <v>0</v>
      </c>
      <c r="AQ23" s="733">
        <v>0</v>
      </c>
      <c r="AR23" s="733">
        <v>0</v>
      </c>
      <c r="AS23" s="733"/>
      <c r="AT23" s="733">
        <v>0</v>
      </c>
      <c r="AU23" s="733">
        <v>0</v>
      </c>
      <c r="AV23" s="733"/>
      <c r="AW23" s="733">
        <v>8097</v>
      </c>
      <c r="AX23" s="733"/>
      <c r="AY23" s="733">
        <v>0</v>
      </c>
      <c r="AZ23" s="733">
        <v>0</v>
      </c>
      <c r="BA23" s="733">
        <v>0</v>
      </c>
      <c r="BB23" s="733"/>
      <c r="BC23" s="733">
        <v>2566</v>
      </c>
      <c r="BD23" s="733"/>
      <c r="BE23" s="733">
        <v>0</v>
      </c>
      <c r="BF23" s="733">
        <v>0</v>
      </c>
      <c r="BG23" s="735"/>
      <c r="BH23" s="577">
        <v>52</v>
      </c>
      <c r="BI23" s="730">
        <v>14</v>
      </c>
      <c r="BJ23" s="731" t="s">
        <v>54</v>
      </c>
      <c r="BK23" s="563">
        <v>2272</v>
      </c>
      <c r="BL23" s="736">
        <v>360.76232394366195</v>
      </c>
      <c r="BM23" s="737">
        <v>-200.80017605633802</v>
      </c>
      <c r="BN23" s="737">
        <v>-107.83978873239437</v>
      </c>
      <c r="BO23" s="738">
        <v>52.122359154929576</v>
      </c>
      <c r="BP23" s="736"/>
      <c r="BQ23" s="739">
        <v>0</v>
      </c>
      <c r="BR23" s="739">
        <v>0</v>
      </c>
      <c r="BS23" s="739"/>
      <c r="BT23" s="739">
        <v>38.948943661971832</v>
      </c>
      <c r="BU23" s="739">
        <v>27.82086267605634</v>
      </c>
      <c r="BV23" s="739">
        <v>0.69674295774647887</v>
      </c>
      <c r="BW23" s="739">
        <v>0</v>
      </c>
      <c r="BX23" s="739">
        <v>0</v>
      </c>
      <c r="BY23" s="739">
        <v>0</v>
      </c>
      <c r="BZ23" s="739">
        <v>-34.846390845070424</v>
      </c>
      <c r="CA23" s="739">
        <v>0</v>
      </c>
      <c r="CB23" s="739">
        <v>0</v>
      </c>
      <c r="CC23" s="739">
        <v>0</v>
      </c>
      <c r="CD23" s="739">
        <v>0</v>
      </c>
      <c r="CE23" s="739">
        <v>0</v>
      </c>
      <c r="CF23" s="739"/>
      <c r="CG23" s="739">
        <v>7.003961267605634</v>
      </c>
      <c r="CH23" s="739"/>
      <c r="CI23" s="739">
        <v>0</v>
      </c>
      <c r="CJ23" s="739">
        <v>0</v>
      </c>
      <c r="CK23" s="739"/>
      <c r="CL23" s="739">
        <v>316.44498239436621</v>
      </c>
      <c r="CM23" s="739">
        <v>0</v>
      </c>
      <c r="CN23" s="739">
        <v>0</v>
      </c>
      <c r="CO23" s="739">
        <v>0</v>
      </c>
      <c r="CP23" s="739">
        <v>0</v>
      </c>
      <c r="CQ23" s="739">
        <v>0</v>
      </c>
      <c r="CR23" s="739"/>
      <c r="CS23" s="739">
        <v>0</v>
      </c>
      <c r="CT23" s="739">
        <v>0</v>
      </c>
      <c r="CU23" s="739"/>
      <c r="CV23" s="739">
        <v>0</v>
      </c>
      <c r="CW23" s="739">
        <v>0</v>
      </c>
      <c r="CX23" s="739">
        <v>0</v>
      </c>
      <c r="CY23" s="739">
        <v>0</v>
      </c>
      <c r="CZ23" s="739"/>
      <c r="DA23" s="739">
        <v>0</v>
      </c>
      <c r="DB23" s="739">
        <v>0</v>
      </c>
      <c r="DC23" s="739"/>
      <c r="DD23" s="739">
        <v>3.5638204225352115</v>
      </c>
      <c r="DE23" s="739"/>
      <c r="DF23" s="739">
        <v>0</v>
      </c>
      <c r="DG23" s="739">
        <v>0</v>
      </c>
      <c r="DH23" s="739">
        <v>0</v>
      </c>
      <c r="DI23" s="739"/>
      <c r="DJ23" s="739">
        <v>1.1294014084507042</v>
      </c>
      <c r="DK23" s="739"/>
      <c r="DL23" s="739">
        <v>0</v>
      </c>
      <c r="DM23" s="739">
        <v>0</v>
      </c>
    </row>
    <row r="24" spans="1:117" s="731" customFormat="1" ht="12.75">
      <c r="A24" s="577">
        <v>61</v>
      </c>
      <c r="B24" s="730">
        <v>5</v>
      </c>
      <c r="C24" s="731" t="s">
        <v>55</v>
      </c>
      <c r="D24" s="563">
        <v>16478</v>
      </c>
      <c r="E24" s="732">
        <v>7379404</v>
      </c>
      <c r="F24" s="733">
        <v>-3308782</v>
      </c>
      <c r="G24" s="733">
        <v>-1776988</v>
      </c>
      <c r="H24" s="734">
        <v>2293634</v>
      </c>
      <c r="I24" s="732"/>
      <c r="J24" s="733">
        <v>14004</v>
      </c>
      <c r="K24" s="733">
        <v>10003</v>
      </c>
      <c r="L24" s="733"/>
      <c r="M24" s="733">
        <v>840678</v>
      </c>
      <c r="N24" s="733">
        <v>600484</v>
      </c>
      <c r="O24" s="733">
        <v>270763</v>
      </c>
      <c r="P24" s="733">
        <v>70913</v>
      </c>
      <c r="Q24" s="733">
        <v>50652</v>
      </c>
      <c r="R24" s="733">
        <v>0</v>
      </c>
      <c r="S24" s="733">
        <v>456022</v>
      </c>
      <c r="T24" s="733">
        <v>0</v>
      </c>
      <c r="U24" s="733">
        <v>0</v>
      </c>
      <c r="V24" s="733">
        <v>0</v>
      </c>
      <c r="W24" s="733">
        <v>0</v>
      </c>
      <c r="X24" s="733">
        <v>0</v>
      </c>
      <c r="Y24" s="733"/>
      <c r="Z24" s="733">
        <v>92380</v>
      </c>
      <c r="AA24" s="733"/>
      <c r="AB24" s="733">
        <v>0</v>
      </c>
      <c r="AC24" s="733">
        <v>0</v>
      </c>
      <c r="AD24" s="733"/>
      <c r="AE24" s="733">
        <v>3743039</v>
      </c>
      <c r="AF24" s="733">
        <v>41806</v>
      </c>
      <c r="AG24" s="733">
        <v>0</v>
      </c>
      <c r="AH24" s="733">
        <v>0</v>
      </c>
      <c r="AI24" s="733">
        <v>0</v>
      </c>
      <c r="AJ24" s="733">
        <v>0</v>
      </c>
      <c r="AK24" s="733"/>
      <c r="AL24" s="733">
        <v>212595</v>
      </c>
      <c r="AM24" s="733">
        <v>0</v>
      </c>
      <c r="AN24" s="733"/>
      <c r="AO24" s="733">
        <v>0</v>
      </c>
      <c r="AP24" s="733">
        <v>0</v>
      </c>
      <c r="AQ24" s="733">
        <v>0</v>
      </c>
      <c r="AR24" s="733">
        <v>0</v>
      </c>
      <c r="AS24" s="733"/>
      <c r="AT24" s="733">
        <v>0</v>
      </c>
      <c r="AU24" s="733">
        <v>0</v>
      </c>
      <c r="AV24" s="733"/>
      <c r="AW24" s="733">
        <v>58728</v>
      </c>
      <c r="AX24" s="733"/>
      <c r="AY24" s="733">
        <v>89845</v>
      </c>
      <c r="AZ24" s="733">
        <v>0</v>
      </c>
      <c r="BA24" s="733">
        <v>0</v>
      </c>
      <c r="BB24" s="733"/>
      <c r="BC24" s="733">
        <v>18519</v>
      </c>
      <c r="BD24" s="733"/>
      <c r="BE24" s="733">
        <v>707364</v>
      </c>
      <c r="BF24" s="733">
        <v>101609</v>
      </c>
      <c r="BG24" s="735"/>
      <c r="BH24" s="577">
        <v>61</v>
      </c>
      <c r="BI24" s="730">
        <v>5</v>
      </c>
      <c r="BJ24" s="731" t="s">
        <v>55</v>
      </c>
      <c r="BK24" s="563">
        <v>16478</v>
      </c>
      <c r="BL24" s="736">
        <v>447.83371768418499</v>
      </c>
      <c r="BM24" s="737">
        <v>-200.79997572520938</v>
      </c>
      <c r="BN24" s="737">
        <v>-107.84002912974876</v>
      </c>
      <c r="BO24" s="738">
        <v>139.19371282922685</v>
      </c>
      <c r="BP24" s="736"/>
      <c r="BQ24" s="739">
        <v>0.84986041995387784</v>
      </c>
      <c r="BR24" s="739">
        <v>0.60705182667799495</v>
      </c>
      <c r="BS24" s="739"/>
      <c r="BT24" s="739">
        <v>51.018206092972449</v>
      </c>
      <c r="BU24" s="739">
        <v>36.441558441558442</v>
      </c>
      <c r="BV24" s="739">
        <v>16.431787838329896</v>
      </c>
      <c r="BW24" s="739">
        <v>4.3034955698507105</v>
      </c>
      <c r="BX24" s="739">
        <v>3.0739167374681395</v>
      </c>
      <c r="BY24" s="739">
        <v>0</v>
      </c>
      <c r="BZ24" s="739">
        <v>27.674596431605778</v>
      </c>
      <c r="CA24" s="739">
        <v>0</v>
      </c>
      <c r="CB24" s="739">
        <v>0</v>
      </c>
      <c r="CC24" s="739">
        <v>0</v>
      </c>
      <c r="CD24" s="739">
        <v>0</v>
      </c>
      <c r="CE24" s="739">
        <v>0</v>
      </c>
      <c r="CF24" s="739"/>
      <c r="CG24" s="739">
        <v>5.606262895982522</v>
      </c>
      <c r="CH24" s="739"/>
      <c r="CI24" s="739">
        <v>0</v>
      </c>
      <c r="CJ24" s="739">
        <v>0</v>
      </c>
      <c r="CK24" s="739"/>
      <c r="CL24" s="739">
        <v>227.15372011166403</v>
      </c>
      <c r="CM24" s="739">
        <v>2.5370797426872191</v>
      </c>
      <c r="CN24" s="739">
        <v>0</v>
      </c>
      <c r="CO24" s="739">
        <v>0</v>
      </c>
      <c r="CP24" s="739">
        <v>0</v>
      </c>
      <c r="CQ24" s="739">
        <v>0</v>
      </c>
      <c r="CR24" s="739"/>
      <c r="CS24" s="739">
        <v>12.901747784925355</v>
      </c>
      <c r="CT24" s="739">
        <v>0</v>
      </c>
      <c r="CU24" s="739"/>
      <c r="CV24" s="739">
        <v>0</v>
      </c>
      <c r="CW24" s="739">
        <v>0</v>
      </c>
      <c r="CX24" s="739">
        <v>0</v>
      </c>
      <c r="CY24" s="739">
        <v>0</v>
      </c>
      <c r="CZ24" s="739"/>
      <c r="DA24" s="739">
        <v>0</v>
      </c>
      <c r="DB24" s="739">
        <v>0</v>
      </c>
      <c r="DC24" s="739"/>
      <c r="DD24" s="739">
        <v>3.5640247602864426</v>
      </c>
      <c r="DE24" s="739"/>
      <c r="DF24" s="739">
        <v>5.4524214103653357</v>
      </c>
      <c r="DG24" s="739">
        <v>0</v>
      </c>
      <c r="DH24" s="739">
        <v>0</v>
      </c>
      <c r="DI24" s="739"/>
      <c r="DJ24" s="739">
        <v>1.123862119189222</v>
      </c>
      <c r="DK24" s="739"/>
      <c r="DL24" s="739">
        <v>42.927782497875953</v>
      </c>
      <c r="DM24" s="739">
        <v>6.1663430027916011</v>
      </c>
    </row>
    <row r="25" spans="1:117" s="731" customFormat="1" ht="12.75">
      <c r="A25" s="577">
        <v>69</v>
      </c>
      <c r="B25" s="730">
        <v>17</v>
      </c>
      <c r="C25" s="731" t="s">
        <v>56</v>
      </c>
      <c r="D25" s="563">
        <v>6492</v>
      </c>
      <c r="E25" s="732">
        <v>2574954</v>
      </c>
      <c r="F25" s="733">
        <v>-1303594</v>
      </c>
      <c r="G25" s="733">
        <v>-700097</v>
      </c>
      <c r="H25" s="734">
        <v>571263</v>
      </c>
      <c r="I25" s="732"/>
      <c r="J25" s="733">
        <v>0</v>
      </c>
      <c r="K25" s="733">
        <v>0</v>
      </c>
      <c r="L25" s="733"/>
      <c r="M25" s="733">
        <v>324472</v>
      </c>
      <c r="N25" s="733">
        <v>231766</v>
      </c>
      <c r="O25" s="733">
        <v>0</v>
      </c>
      <c r="P25" s="733">
        <v>0</v>
      </c>
      <c r="Q25" s="733">
        <v>0</v>
      </c>
      <c r="R25" s="733">
        <v>0</v>
      </c>
      <c r="S25" s="733">
        <v>-28501</v>
      </c>
      <c r="T25" s="733">
        <v>0</v>
      </c>
      <c r="U25" s="733">
        <v>0</v>
      </c>
      <c r="V25" s="733">
        <v>0</v>
      </c>
      <c r="W25" s="733">
        <v>0</v>
      </c>
      <c r="X25" s="733">
        <v>0</v>
      </c>
      <c r="Y25" s="733"/>
      <c r="Z25" s="733">
        <v>47994</v>
      </c>
      <c r="AA25" s="733"/>
      <c r="AB25" s="733">
        <v>0</v>
      </c>
      <c r="AC25" s="733">
        <v>0</v>
      </c>
      <c r="AD25" s="733"/>
      <c r="AE25" s="733">
        <v>1195002</v>
      </c>
      <c r="AF25" s="733">
        <v>0</v>
      </c>
      <c r="AG25" s="733">
        <v>0</v>
      </c>
      <c r="AH25" s="733">
        <v>0</v>
      </c>
      <c r="AI25" s="733">
        <v>0</v>
      </c>
      <c r="AJ25" s="733">
        <v>0</v>
      </c>
      <c r="AK25" s="733"/>
      <c r="AL25" s="733">
        <v>762196</v>
      </c>
      <c r="AM25" s="733">
        <v>10058</v>
      </c>
      <c r="AN25" s="733"/>
      <c r="AO25" s="733">
        <v>0</v>
      </c>
      <c r="AP25" s="733">
        <v>0</v>
      </c>
      <c r="AQ25" s="733">
        <v>0</v>
      </c>
      <c r="AR25" s="733">
        <v>0</v>
      </c>
      <c r="AS25" s="733"/>
      <c r="AT25" s="733">
        <v>0</v>
      </c>
      <c r="AU25" s="733">
        <v>0</v>
      </c>
      <c r="AV25" s="733"/>
      <c r="AW25" s="733">
        <v>23137</v>
      </c>
      <c r="AX25" s="733"/>
      <c r="AY25" s="733">
        <v>0</v>
      </c>
      <c r="AZ25" s="733">
        <v>0</v>
      </c>
      <c r="BA25" s="733">
        <v>0</v>
      </c>
      <c r="BB25" s="733"/>
      <c r="BC25" s="733">
        <v>8830</v>
      </c>
      <c r="BD25" s="733"/>
      <c r="BE25" s="733">
        <v>0</v>
      </c>
      <c r="BF25" s="733">
        <v>0</v>
      </c>
      <c r="BG25" s="735"/>
      <c r="BH25" s="577">
        <v>69</v>
      </c>
      <c r="BI25" s="730">
        <v>17</v>
      </c>
      <c r="BJ25" s="731" t="s">
        <v>56</v>
      </c>
      <c r="BK25" s="563">
        <v>6492</v>
      </c>
      <c r="BL25" s="736">
        <v>396.63493530499073</v>
      </c>
      <c r="BM25" s="737">
        <v>-200.80006161429452</v>
      </c>
      <c r="BN25" s="737">
        <v>-107.83995686999384</v>
      </c>
      <c r="BO25" s="738">
        <v>87.9949168207024</v>
      </c>
      <c r="BP25" s="736"/>
      <c r="BQ25" s="739">
        <v>0</v>
      </c>
      <c r="BR25" s="739">
        <v>0</v>
      </c>
      <c r="BS25" s="739"/>
      <c r="BT25" s="739">
        <v>49.980283425754777</v>
      </c>
      <c r="BU25" s="739">
        <v>35.700246457178068</v>
      </c>
      <c r="BV25" s="739">
        <v>0</v>
      </c>
      <c r="BW25" s="739">
        <v>0</v>
      </c>
      <c r="BX25" s="739">
        <v>0</v>
      </c>
      <c r="BY25" s="739">
        <v>0</v>
      </c>
      <c r="BZ25" s="739">
        <v>-4.3901725200246453</v>
      </c>
      <c r="CA25" s="739">
        <v>0</v>
      </c>
      <c r="CB25" s="739">
        <v>0</v>
      </c>
      <c r="CC25" s="739">
        <v>0</v>
      </c>
      <c r="CD25" s="739">
        <v>0</v>
      </c>
      <c r="CE25" s="739">
        <v>0</v>
      </c>
      <c r="CF25" s="739"/>
      <c r="CG25" s="739">
        <v>7.3927911275415896</v>
      </c>
      <c r="CH25" s="739"/>
      <c r="CI25" s="739">
        <v>0</v>
      </c>
      <c r="CJ25" s="739">
        <v>0</v>
      </c>
      <c r="CK25" s="739"/>
      <c r="CL25" s="739">
        <v>184.07301293900184</v>
      </c>
      <c r="CM25" s="739">
        <v>0</v>
      </c>
      <c r="CN25" s="739">
        <v>0</v>
      </c>
      <c r="CO25" s="739">
        <v>0</v>
      </c>
      <c r="CP25" s="739">
        <v>0</v>
      </c>
      <c r="CQ25" s="739">
        <v>0</v>
      </c>
      <c r="CR25" s="739"/>
      <c r="CS25" s="739">
        <v>117.40542205791743</v>
      </c>
      <c r="CT25" s="739">
        <v>1.5492914356130623</v>
      </c>
      <c r="CU25" s="739"/>
      <c r="CV25" s="739">
        <v>0</v>
      </c>
      <c r="CW25" s="739">
        <v>0</v>
      </c>
      <c r="CX25" s="739">
        <v>0</v>
      </c>
      <c r="CY25" s="739">
        <v>0</v>
      </c>
      <c r="CZ25" s="739"/>
      <c r="DA25" s="739">
        <v>0</v>
      </c>
      <c r="DB25" s="739">
        <v>0</v>
      </c>
      <c r="DC25" s="739"/>
      <c r="DD25" s="739">
        <v>3.5639248305606901</v>
      </c>
      <c r="DE25" s="739"/>
      <c r="DF25" s="739">
        <v>0</v>
      </c>
      <c r="DG25" s="739">
        <v>0</v>
      </c>
      <c r="DH25" s="739">
        <v>0</v>
      </c>
      <c r="DI25" s="739"/>
      <c r="DJ25" s="739">
        <v>1.3601355514479359</v>
      </c>
      <c r="DK25" s="739"/>
      <c r="DL25" s="739">
        <v>0</v>
      </c>
      <c r="DM25" s="739">
        <v>0</v>
      </c>
    </row>
    <row r="26" spans="1:117" s="731" customFormat="1" ht="12.75">
      <c r="A26" s="577">
        <v>71</v>
      </c>
      <c r="B26" s="730">
        <v>17</v>
      </c>
      <c r="C26" s="731" t="s">
        <v>57</v>
      </c>
      <c r="D26" s="563">
        <v>6365</v>
      </c>
      <c r="E26" s="732">
        <v>2951772</v>
      </c>
      <c r="F26" s="733">
        <v>-1278092</v>
      </c>
      <c r="G26" s="733">
        <v>-686402</v>
      </c>
      <c r="H26" s="734">
        <v>987278</v>
      </c>
      <c r="I26" s="732"/>
      <c r="J26" s="733">
        <v>7002</v>
      </c>
      <c r="K26" s="733">
        <v>5001</v>
      </c>
      <c r="L26" s="733"/>
      <c r="M26" s="733">
        <v>353970</v>
      </c>
      <c r="N26" s="733">
        <v>252836</v>
      </c>
      <c r="O26" s="733">
        <v>53836</v>
      </c>
      <c r="P26" s="733">
        <v>70913</v>
      </c>
      <c r="Q26" s="733">
        <v>50652</v>
      </c>
      <c r="R26" s="733">
        <v>0</v>
      </c>
      <c r="S26" s="733">
        <v>6334</v>
      </c>
      <c r="T26" s="733">
        <v>0</v>
      </c>
      <c r="U26" s="733">
        <v>0</v>
      </c>
      <c r="V26" s="733">
        <v>0</v>
      </c>
      <c r="W26" s="733">
        <v>0</v>
      </c>
      <c r="X26" s="733">
        <v>0</v>
      </c>
      <c r="Y26" s="733"/>
      <c r="Z26" s="733">
        <v>27708</v>
      </c>
      <c r="AA26" s="733"/>
      <c r="AB26" s="733">
        <v>0</v>
      </c>
      <c r="AC26" s="733">
        <v>0</v>
      </c>
      <c r="AD26" s="733"/>
      <c r="AE26" s="733">
        <v>1393911</v>
      </c>
      <c r="AF26" s="733">
        <v>8243</v>
      </c>
      <c r="AG26" s="733">
        <v>0</v>
      </c>
      <c r="AH26" s="733">
        <v>0</v>
      </c>
      <c r="AI26" s="733">
        <v>0</v>
      </c>
      <c r="AJ26" s="733">
        <v>0</v>
      </c>
      <c r="AK26" s="733"/>
      <c r="AL26" s="733">
        <v>689499</v>
      </c>
      <c r="AM26" s="733">
        <v>0</v>
      </c>
      <c r="AN26" s="733"/>
      <c r="AO26" s="733">
        <v>0</v>
      </c>
      <c r="AP26" s="733">
        <v>0</v>
      </c>
      <c r="AQ26" s="733">
        <v>0</v>
      </c>
      <c r="AR26" s="733">
        <v>0</v>
      </c>
      <c r="AS26" s="733"/>
      <c r="AT26" s="733">
        <v>0</v>
      </c>
      <c r="AU26" s="733">
        <v>0</v>
      </c>
      <c r="AV26" s="733"/>
      <c r="AW26" s="733">
        <v>22685</v>
      </c>
      <c r="AX26" s="733"/>
      <c r="AY26" s="733">
        <v>0</v>
      </c>
      <c r="AZ26" s="733">
        <v>0</v>
      </c>
      <c r="BA26" s="733">
        <v>0</v>
      </c>
      <c r="BB26" s="733"/>
      <c r="BC26" s="733">
        <v>9182</v>
      </c>
      <c r="BD26" s="733"/>
      <c r="BE26" s="733">
        <v>0</v>
      </c>
      <c r="BF26" s="733">
        <v>0</v>
      </c>
      <c r="BG26" s="735"/>
      <c r="BH26" s="577">
        <v>71</v>
      </c>
      <c r="BI26" s="730">
        <v>17</v>
      </c>
      <c r="BJ26" s="731" t="s">
        <v>57</v>
      </c>
      <c r="BK26" s="563">
        <v>6365</v>
      </c>
      <c r="BL26" s="736">
        <v>463.75051060487039</v>
      </c>
      <c r="BM26" s="737">
        <v>-200.8</v>
      </c>
      <c r="BN26" s="737">
        <v>-107.84006284367635</v>
      </c>
      <c r="BO26" s="738">
        <v>155.11044776119402</v>
      </c>
      <c r="BP26" s="736"/>
      <c r="BQ26" s="739">
        <v>1.1000785545954439</v>
      </c>
      <c r="BR26" s="739">
        <v>0.78570306362922226</v>
      </c>
      <c r="BS26" s="739"/>
      <c r="BT26" s="739">
        <v>55.611940298507463</v>
      </c>
      <c r="BU26" s="739">
        <v>39.722859387274156</v>
      </c>
      <c r="BV26" s="739">
        <v>8.4581304006284359</v>
      </c>
      <c r="BW26" s="739">
        <v>11.141084053417124</v>
      </c>
      <c r="BX26" s="739">
        <v>7.9578947368421051</v>
      </c>
      <c r="BY26" s="739">
        <v>0</v>
      </c>
      <c r="BZ26" s="739">
        <v>0.99512961508248232</v>
      </c>
      <c r="CA26" s="739">
        <v>0</v>
      </c>
      <c r="CB26" s="739">
        <v>0</v>
      </c>
      <c r="CC26" s="739">
        <v>0</v>
      </c>
      <c r="CD26" s="739">
        <v>0</v>
      </c>
      <c r="CE26" s="739">
        <v>0</v>
      </c>
      <c r="CF26" s="739"/>
      <c r="CG26" s="739">
        <v>4.3531814611154749</v>
      </c>
      <c r="CH26" s="739"/>
      <c r="CI26" s="739">
        <v>0</v>
      </c>
      <c r="CJ26" s="739">
        <v>0</v>
      </c>
      <c r="CK26" s="739"/>
      <c r="CL26" s="739">
        <v>218.99622937941871</v>
      </c>
      <c r="CM26" s="739">
        <v>1.2950510604870384</v>
      </c>
      <c r="CN26" s="739">
        <v>0</v>
      </c>
      <c r="CO26" s="739">
        <v>0</v>
      </c>
      <c r="CP26" s="739">
        <v>0</v>
      </c>
      <c r="CQ26" s="739">
        <v>0</v>
      </c>
      <c r="CR26" s="739"/>
      <c r="CS26" s="739">
        <v>108.32663000785546</v>
      </c>
      <c r="CT26" s="739">
        <v>0</v>
      </c>
      <c r="CU26" s="739"/>
      <c r="CV26" s="739">
        <v>0</v>
      </c>
      <c r="CW26" s="739">
        <v>0</v>
      </c>
      <c r="CX26" s="739">
        <v>0</v>
      </c>
      <c r="CY26" s="739">
        <v>0</v>
      </c>
      <c r="CZ26" s="739"/>
      <c r="DA26" s="739">
        <v>0</v>
      </c>
      <c r="DB26" s="739">
        <v>0</v>
      </c>
      <c r="DC26" s="739"/>
      <c r="DD26" s="739">
        <v>3.5640219952867245</v>
      </c>
      <c r="DE26" s="739"/>
      <c r="DF26" s="739">
        <v>0</v>
      </c>
      <c r="DG26" s="739">
        <v>0</v>
      </c>
      <c r="DH26" s="739">
        <v>0</v>
      </c>
      <c r="DI26" s="739"/>
      <c r="DJ26" s="739">
        <v>1.4425765907305577</v>
      </c>
      <c r="DK26" s="739"/>
      <c r="DL26" s="739">
        <v>0</v>
      </c>
      <c r="DM26" s="739">
        <v>0</v>
      </c>
    </row>
    <row r="27" spans="1:117" s="731" customFormat="1" ht="12.75">
      <c r="A27" s="577">
        <v>72</v>
      </c>
      <c r="B27" s="730">
        <v>17</v>
      </c>
      <c r="C27" s="731" t="s">
        <v>691</v>
      </c>
      <c r="D27" s="563">
        <v>927</v>
      </c>
      <c r="E27" s="732">
        <v>37316</v>
      </c>
      <c r="F27" s="733">
        <v>-186142</v>
      </c>
      <c r="G27" s="733">
        <v>-99968</v>
      </c>
      <c r="H27" s="734">
        <v>-248794</v>
      </c>
      <c r="I27" s="732"/>
      <c r="J27" s="733">
        <v>0</v>
      </c>
      <c r="K27" s="733">
        <v>0</v>
      </c>
      <c r="L27" s="733"/>
      <c r="M27" s="733">
        <v>14749</v>
      </c>
      <c r="N27" s="733">
        <v>10535</v>
      </c>
      <c r="O27" s="733">
        <v>0</v>
      </c>
      <c r="P27" s="733">
        <v>0</v>
      </c>
      <c r="Q27" s="733">
        <v>0</v>
      </c>
      <c r="R27" s="733">
        <v>0</v>
      </c>
      <c r="S27" s="733">
        <v>0</v>
      </c>
      <c r="T27" s="733">
        <v>0</v>
      </c>
      <c r="U27" s="733">
        <v>0</v>
      </c>
      <c r="V27" s="733">
        <v>0</v>
      </c>
      <c r="W27" s="733">
        <v>0</v>
      </c>
      <c r="X27" s="733">
        <v>0</v>
      </c>
      <c r="Y27" s="733"/>
      <c r="Z27" s="733">
        <v>7957</v>
      </c>
      <c r="AA27" s="733"/>
      <c r="AB27" s="733">
        <v>0</v>
      </c>
      <c r="AC27" s="733">
        <v>0</v>
      </c>
      <c r="AD27" s="733"/>
      <c r="AE27" s="733">
        <v>0</v>
      </c>
      <c r="AF27" s="733">
        <v>0</v>
      </c>
      <c r="AG27" s="733">
        <v>0</v>
      </c>
      <c r="AH27" s="733">
        <v>0</v>
      </c>
      <c r="AI27" s="733">
        <v>0</v>
      </c>
      <c r="AJ27" s="733">
        <v>0</v>
      </c>
      <c r="AK27" s="733"/>
      <c r="AL27" s="733">
        <v>0</v>
      </c>
      <c r="AM27" s="733">
        <v>0</v>
      </c>
      <c r="AN27" s="733"/>
      <c r="AO27" s="733">
        <v>0</v>
      </c>
      <c r="AP27" s="733">
        <v>0</v>
      </c>
      <c r="AQ27" s="733">
        <v>0</v>
      </c>
      <c r="AR27" s="733">
        <v>0</v>
      </c>
      <c r="AS27" s="733"/>
      <c r="AT27" s="733">
        <v>0</v>
      </c>
      <c r="AU27" s="733">
        <v>0</v>
      </c>
      <c r="AV27" s="733"/>
      <c r="AW27" s="733">
        <v>3304</v>
      </c>
      <c r="AX27" s="733"/>
      <c r="AY27" s="733">
        <v>0</v>
      </c>
      <c r="AZ27" s="733">
        <v>0</v>
      </c>
      <c r="BA27" s="733">
        <v>0</v>
      </c>
      <c r="BB27" s="733"/>
      <c r="BC27" s="733">
        <v>771</v>
      </c>
      <c r="BD27" s="733"/>
      <c r="BE27" s="733">
        <v>0</v>
      </c>
      <c r="BF27" s="733">
        <v>0</v>
      </c>
      <c r="BG27" s="735"/>
      <c r="BH27" s="577">
        <v>72</v>
      </c>
      <c r="BI27" s="730">
        <v>17</v>
      </c>
      <c r="BJ27" s="731" t="s">
        <v>691</v>
      </c>
      <c r="BK27" s="563">
        <v>927</v>
      </c>
      <c r="BL27" s="736">
        <v>40.254584681769146</v>
      </c>
      <c r="BM27" s="737">
        <v>-200.80043149946061</v>
      </c>
      <c r="BN27" s="737">
        <v>-107.8403451995685</v>
      </c>
      <c r="BO27" s="738">
        <v>-268.38619201725999</v>
      </c>
      <c r="BP27" s="736"/>
      <c r="BQ27" s="739">
        <v>0</v>
      </c>
      <c r="BR27" s="739">
        <v>0</v>
      </c>
      <c r="BS27" s="739"/>
      <c r="BT27" s="739">
        <v>15.910463861920173</v>
      </c>
      <c r="BU27" s="739">
        <v>11.364617044228694</v>
      </c>
      <c r="BV27" s="739">
        <v>0</v>
      </c>
      <c r="BW27" s="739">
        <v>0</v>
      </c>
      <c r="BX27" s="739">
        <v>0</v>
      </c>
      <c r="BY27" s="739">
        <v>0</v>
      </c>
      <c r="BZ27" s="739">
        <v>0</v>
      </c>
      <c r="CA27" s="739">
        <v>0</v>
      </c>
      <c r="CB27" s="739">
        <v>0</v>
      </c>
      <c r="CC27" s="739">
        <v>0</v>
      </c>
      <c r="CD27" s="739">
        <v>0</v>
      </c>
      <c r="CE27" s="739">
        <v>0</v>
      </c>
      <c r="CF27" s="739"/>
      <c r="CG27" s="739">
        <v>8.5836030204962253</v>
      </c>
      <c r="CH27" s="739"/>
      <c r="CI27" s="739">
        <v>0</v>
      </c>
      <c r="CJ27" s="739">
        <v>0</v>
      </c>
      <c r="CK27" s="739"/>
      <c r="CL27" s="739">
        <v>0</v>
      </c>
      <c r="CM27" s="739">
        <v>0</v>
      </c>
      <c r="CN27" s="739">
        <v>0</v>
      </c>
      <c r="CO27" s="739">
        <v>0</v>
      </c>
      <c r="CP27" s="739">
        <v>0</v>
      </c>
      <c r="CQ27" s="739">
        <v>0</v>
      </c>
      <c r="CR27" s="739"/>
      <c r="CS27" s="739">
        <v>0</v>
      </c>
      <c r="CT27" s="739">
        <v>0</v>
      </c>
      <c r="CU27" s="739"/>
      <c r="CV27" s="739">
        <v>0</v>
      </c>
      <c r="CW27" s="739">
        <v>0</v>
      </c>
      <c r="CX27" s="739">
        <v>0</v>
      </c>
      <c r="CY27" s="739">
        <v>0</v>
      </c>
      <c r="CZ27" s="739"/>
      <c r="DA27" s="739">
        <v>0</v>
      </c>
      <c r="DB27" s="739">
        <v>0</v>
      </c>
      <c r="DC27" s="739"/>
      <c r="DD27" s="739">
        <v>3.564185544768069</v>
      </c>
      <c r="DE27" s="739"/>
      <c r="DF27" s="739">
        <v>0</v>
      </c>
      <c r="DG27" s="739">
        <v>0</v>
      </c>
      <c r="DH27" s="739">
        <v>0</v>
      </c>
      <c r="DI27" s="739"/>
      <c r="DJ27" s="739">
        <v>0.83171521035598706</v>
      </c>
      <c r="DK27" s="739"/>
      <c r="DL27" s="739">
        <v>0</v>
      </c>
      <c r="DM27" s="739">
        <v>0</v>
      </c>
    </row>
    <row r="28" spans="1:117" s="731" customFormat="1" ht="12.75">
      <c r="A28" s="577">
        <v>74</v>
      </c>
      <c r="B28" s="730">
        <v>16</v>
      </c>
      <c r="C28" s="731" t="s">
        <v>59</v>
      </c>
      <c r="D28" s="563">
        <v>985</v>
      </c>
      <c r="E28" s="732">
        <v>9839</v>
      </c>
      <c r="F28" s="733">
        <v>-197788</v>
      </c>
      <c r="G28" s="733">
        <v>-106222</v>
      </c>
      <c r="H28" s="734">
        <v>-294171</v>
      </c>
      <c r="I28" s="732"/>
      <c r="J28" s="733">
        <v>0</v>
      </c>
      <c r="K28" s="733">
        <v>0</v>
      </c>
      <c r="L28" s="733"/>
      <c r="M28" s="733">
        <v>0</v>
      </c>
      <c r="N28" s="733">
        <v>0</v>
      </c>
      <c r="O28" s="733">
        <v>0</v>
      </c>
      <c r="P28" s="733">
        <v>0</v>
      </c>
      <c r="Q28" s="733">
        <v>0</v>
      </c>
      <c r="R28" s="733">
        <v>0</v>
      </c>
      <c r="S28" s="733">
        <v>0</v>
      </c>
      <c r="T28" s="733">
        <v>0</v>
      </c>
      <c r="U28" s="733">
        <v>0</v>
      </c>
      <c r="V28" s="733">
        <v>0</v>
      </c>
      <c r="W28" s="733">
        <v>0</v>
      </c>
      <c r="X28" s="733">
        <v>0</v>
      </c>
      <c r="Y28" s="733"/>
      <c r="Z28" s="733">
        <v>5330</v>
      </c>
      <c r="AA28" s="733"/>
      <c r="AB28" s="733">
        <v>0</v>
      </c>
      <c r="AC28" s="733">
        <v>0</v>
      </c>
      <c r="AD28" s="733"/>
      <c r="AE28" s="733">
        <v>0</v>
      </c>
      <c r="AF28" s="733">
        <v>0</v>
      </c>
      <c r="AG28" s="733">
        <v>0</v>
      </c>
      <c r="AH28" s="733">
        <v>0</v>
      </c>
      <c r="AI28" s="733">
        <v>0</v>
      </c>
      <c r="AJ28" s="733">
        <v>0</v>
      </c>
      <c r="AK28" s="733"/>
      <c r="AL28" s="733">
        <v>0</v>
      </c>
      <c r="AM28" s="733">
        <v>0</v>
      </c>
      <c r="AN28" s="733"/>
      <c r="AO28" s="733">
        <v>0</v>
      </c>
      <c r="AP28" s="733">
        <v>0</v>
      </c>
      <c r="AQ28" s="733">
        <v>0</v>
      </c>
      <c r="AR28" s="733">
        <v>0</v>
      </c>
      <c r="AS28" s="733"/>
      <c r="AT28" s="733">
        <v>0</v>
      </c>
      <c r="AU28" s="733">
        <v>0</v>
      </c>
      <c r="AV28" s="733"/>
      <c r="AW28" s="733">
        <v>3511</v>
      </c>
      <c r="AX28" s="733"/>
      <c r="AY28" s="733">
        <v>0</v>
      </c>
      <c r="AZ28" s="733">
        <v>0</v>
      </c>
      <c r="BA28" s="733">
        <v>0</v>
      </c>
      <c r="BB28" s="733"/>
      <c r="BC28" s="733">
        <v>998</v>
      </c>
      <c r="BD28" s="733"/>
      <c r="BE28" s="733">
        <v>0</v>
      </c>
      <c r="BF28" s="733">
        <v>0</v>
      </c>
      <c r="BG28" s="735"/>
      <c r="BH28" s="577">
        <v>74</v>
      </c>
      <c r="BI28" s="730">
        <v>16</v>
      </c>
      <c r="BJ28" s="731" t="s">
        <v>59</v>
      </c>
      <c r="BK28" s="563">
        <v>985</v>
      </c>
      <c r="BL28" s="736">
        <v>9.9888324873096455</v>
      </c>
      <c r="BM28" s="737">
        <v>-200.8</v>
      </c>
      <c r="BN28" s="737">
        <v>-107.83959390862944</v>
      </c>
      <c r="BO28" s="738">
        <v>-298.65076142131977</v>
      </c>
      <c r="BP28" s="736"/>
      <c r="BQ28" s="739">
        <v>0</v>
      </c>
      <c r="BR28" s="739">
        <v>0</v>
      </c>
      <c r="BS28" s="739"/>
      <c r="BT28" s="739">
        <v>0</v>
      </c>
      <c r="BU28" s="739">
        <v>0</v>
      </c>
      <c r="BV28" s="739">
        <v>0</v>
      </c>
      <c r="BW28" s="739">
        <v>0</v>
      </c>
      <c r="BX28" s="739">
        <v>0</v>
      </c>
      <c r="BY28" s="739">
        <v>0</v>
      </c>
      <c r="BZ28" s="739">
        <v>0</v>
      </c>
      <c r="CA28" s="739">
        <v>0</v>
      </c>
      <c r="CB28" s="739">
        <v>0</v>
      </c>
      <c r="CC28" s="739">
        <v>0</v>
      </c>
      <c r="CD28" s="739">
        <v>0</v>
      </c>
      <c r="CE28" s="739">
        <v>0</v>
      </c>
      <c r="CF28" s="739"/>
      <c r="CG28" s="739">
        <v>5.4111675126903549</v>
      </c>
      <c r="CH28" s="739"/>
      <c r="CI28" s="739">
        <v>0</v>
      </c>
      <c r="CJ28" s="739">
        <v>0</v>
      </c>
      <c r="CK28" s="739"/>
      <c r="CL28" s="739">
        <v>0</v>
      </c>
      <c r="CM28" s="739">
        <v>0</v>
      </c>
      <c r="CN28" s="739">
        <v>0</v>
      </c>
      <c r="CO28" s="739">
        <v>0</v>
      </c>
      <c r="CP28" s="739">
        <v>0</v>
      </c>
      <c r="CQ28" s="739">
        <v>0</v>
      </c>
      <c r="CR28" s="739"/>
      <c r="CS28" s="739">
        <v>0</v>
      </c>
      <c r="CT28" s="739">
        <v>0</v>
      </c>
      <c r="CU28" s="739"/>
      <c r="CV28" s="739">
        <v>0</v>
      </c>
      <c r="CW28" s="739">
        <v>0</v>
      </c>
      <c r="CX28" s="739">
        <v>0</v>
      </c>
      <c r="CY28" s="739">
        <v>0</v>
      </c>
      <c r="CZ28" s="739"/>
      <c r="DA28" s="739">
        <v>0</v>
      </c>
      <c r="DB28" s="739">
        <v>0</v>
      </c>
      <c r="DC28" s="739"/>
      <c r="DD28" s="739">
        <v>3.5644670050761422</v>
      </c>
      <c r="DE28" s="739"/>
      <c r="DF28" s="739">
        <v>0</v>
      </c>
      <c r="DG28" s="739">
        <v>0</v>
      </c>
      <c r="DH28" s="739">
        <v>0</v>
      </c>
      <c r="DI28" s="739"/>
      <c r="DJ28" s="739">
        <v>1.0131979695431472</v>
      </c>
      <c r="DK28" s="739"/>
      <c r="DL28" s="739">
        <v>0</v>
      </c>
      <c r="DM28" s="739">
        <v>0</v>
      </c>
    </row>
    <row r="29" spans="1:117" s="731" customFormat="1" ht="12.75">
      <c r="A29" s="577">
        <v>75</v>
      </c>
      <c r="B29" s="730">
        <v>8</v>
      </c>
      <c r="C29" s="731" t="s">
        <v>60</v>
      </c>
      <c r="D29" s="563">
        <v>19311</v>
      </c>
      <c r="E29" s="732">
        <v>4248792</v>
      </c>
      <c r="F29" s="733">
        <v>-3877649</v>
      </c>
      <c r="G29" s="733">
        <v>-2082498</v>
      </c>
      <c r="H29" s="734">
        <v>-1711355</v>
      </c>
      <c r="I29" s="732"/>
      <c r="J29" s="733">
        <v>0</v>
      </c>
      <c r="K29" s="733">
        <v>0</v>
      </c>
      <c r="L29" s="733"/>
      <c r="M29" s="733">
        <v>560452</v>
      </c>
      <c r="N29" s="733">
        <v>400323</v>
      </c>
      <c r="O29" s="733">
        <v>475023</v>
      </c>
      <c r="P29" s="733">
        <v>47275</v>
      </c>
      <c r="Q29" s="733">
        <v>33768</v>
      </c>
      <c r="R29" s="733">
        <v>0</v>
      </c>
      <c r="S29" s="733">
        <v>-66503</v>
      </c>
      <c r="T29" s="733">
        <v>0</v>
      </c>
      <c r="U29" s="733">
        <v>0</v>
      </c>
      <c r="V29" s="733">
        <v>0</v>
      </c>
      <c r="W29" s="733">
        <v>0</v>
      </c>
      <c r="X29" s="733">
        <v>0</v>
      </c>
      <c r="Y29" s="733"/>
      <c r="Z29" s="733">
        <v>58641</v>
      </c>
      <c r="AA29" s="733"/>
      <c r="AB29" s="733">
        <v>0</v>
      </c>
      <c r="AC29" s="733">
        <v>0</v>
      </c>
      <c r="AD29" s="733"/>
      <c r="AE29" s="733">
        <v>2139891</v>
      </c>
      <c r="AF29" s="733">
        <v>0</v>
      </c>
      <c r="AG29" s="733">
        <v>0</v>
      </c>
      <c r="AH29" s="733">
        <v>0</v>
      </c>
      <c r="AI29" s="733">
        <v>0</v>
      </c>
      <c r="AJ29" s="733">
        <v>0</v>
      </c>
      <c r="AK29" s="733"/>
      <c r="AL29" s="733">
        <v>407517</v>
      </c>
      <c r="AM29" s="733">
        <v>0</v>
      </c>
      <c r="AN29" s="733"/>
      <c r="AO29" s="733">
        <v>0</v>
      </c>
      <c r="AP29" s="733">
        <v>0</v>
      </c>
      <c r="AQ29" s="733">
        <v>0</v>
      </c>
      <c r="AR29" s="733">
        <v>0</v>
      </c>
      <c r="AS29" s="733"/>
      <c r="AT29" s="733">
        <v>0</v>
      </c>
      <c r="AU29" s="733">
        <v>0</v>
      </c>
      <c r="AV29" s="733"/>
      <c r="AW29" s="733">
        <v>68824</v>
      </c>
      <c r="AX29" s="733"/>
      <c r="AY29" s="733">
        <v>103667</v>
      </c>
      <c r="AZ29" s="733">
        <v>0</v>
      </c>
      <c r="BA29" s="733">
        <v>0</v>
      </c>
      <c r="BB29" s="733"/>
      <c r="BC29" s="733">
        <v>19914</v>
      </c>
      <c r="BD29" s="733"/>
      <c r="BE29" s="733">
        <v>0</v>
      </c>
      <c r="BF29" s="733">
        <v>0</v>
      </c>
      <c r="BG29" s="735"/>
      <c r="BH29" s="577">
        <v>75</v>
      </c>
      <c r="BI29" s="730">
        <v>8</v>
      </c>
      <c r="BJ29" s="731" t="s">
        <v>60</v>
      </c>
      <c r="BK29" s="563">
        <v>19311</v>
      </c>
      <c r="BL29" s="736">
        <v>220.01926363212678</v>
      </c>
      <c r="BM29" s="737">
        <v>-200.80001035679146</v>
      </c>
      <c r="BN29" s="737">
        <v>-107.83998757185024</v>
      </c>
      <c r="BO29" s="738">
        <v>-88.620734296514939</v>
      </c>
      <c r="BP29" s="736"/>
      <c r="BQ29" s="739">
        <v>0</v>
      </c>
      <c r="BR29" s="739">
        <v>0</v>
      </c>
      <c r="BS29" s="739"/>
      <c r="BT29" s="739">
        <v>29.022422453523898</v>
      </c>
      <c r="BU29" s="739">
        <v>20.73030915022526</v>
      </c>
      <c r="BV29" s="739">
        <v>24.59857076277769</v>
      </c>
      <c r="BW29" s="739">
        <v>2.4480865827766558</v>
      </c>
      <c r="BX29" s="739">
        <v>1.748640671120087</v>
      </c>
      <c r="BY29" s="739">
        <v>0</v>
      </c>
      <c r="BZ29" s="739">
        <v>-3.443788514318264</v>
      </c>
      <c r="CA29" s="739">
        <v>0</v>
      </c>
      <c r="CB29" s="739">
        <v>0</v>
      </c>
      <c r="CC29" s="739">
        <v>0</v>
      </c>
      <c r="CD29" s="739">
        <v>0</v>
      </c>
      <c r="CE29" s="739">
        <v>0</v>
      </c>
      <c r="CF29" s="739"/>
      <c r="CG29" s="739">
        <v>3.0366630417896534</v>
      </c>
      <c r="CH29" s="739"/>
      <c r="CI29" s="739">
        <v>0</v>
      </c>
      <c r="CJ29" s="739">
        <v>0</v>
      </c>
      <c r="CK29" s="739"/>
      <c r="CL29" s="739">
        <v>110.81202423489204</v>
      </c>
      <c r="CM29" s="739">
        <v>0</v>
      </c>
      <c r="CN29" s="739">
        <v>0</v>
      </c>
      <c r="CO29" s="739">
        <v>0</v>
      </c>
      <c r="CP29" s="739">
        <v>0</v>
      </c>
      <c r="CQ29" s="739">
        <v>0</v>
      </c>
      <c r="CR29" s="739"/>
      <c r="CS29" s="739">
        <v>21.102842939257417</v>
      </c>
      <c r="CT29" s="739">
        <v>0</v>
      </c>
      <c r="CU29" s="739"/>
      <c r="CV29" s="739">
        <v>0</v>
      </c>
      <c r="CW29" s="739">
        <v>0</v>
      </c>
      <c r="CX29" s="739">
        <v>0</v>
      </c>
      <c r="CY29" s="739">
        <v>0</v>
      </c>
      <c r="CZ29" s="739"/>
      <c r="DA29" s="739">
        <v>0</v>
      </c>
      <c r="DB29" s="739">
        <v>0</v>
      </c>
      <c r="DC29" s="739"/>
      <c r="DD29" s="739">
        <v>3.5639790792812387</v>
      </c>
      <c r="DE29" s="739"/>
      <c r="DF29" s="739">
        <v>5.3682875045310965</v>
      </c>
      <c r="DG29" s="739">
        <v>0</v>
      </c>
      <c r="DH29" s="739">
        <v>0</v>
      </c>
      <c r="DI29" s="739"/>
      <c r="DJ29" s="739">
        <v>1.0312257262700015</v>
      </c>
      <c r="DK29" s="739"/>
      <c r="DL29" s="739">
        <v>0</v>
      </c>
      <c r="DM29" s="739">
        <v>0</v>
      </c>
    </row>
    <row r="30" spans="1:117" s="731" customFormat="1" ht="12.75">
      <c r="A30" s="577">
        <v>77</v>
      </c>
      <c r="B30" s="730">
        <v>13</v>
      </c>
      <c r="C30" s="731" t="s">
        <v>61</v>
      </c>
      <c r="D30" s="563">
        <v>4509</v>
      </c>
      <c r="E30" s="732">
        <v>1607162</v>
      </c>
      <c r="F30" s="733">
        <v>-905407</v>
      </c>
      <c r="G30" s="733">
        <v>-486251</v>
      </c>
      <c r="H30" s="734">
        <v>215504</v>
      </c>
      <c r="I30" s="732"/>
      <c r="J30" s="733">
        <v>0</v>
      </c>
      <c r="K30" s="733">
        <v>0</v>
      </c>
      <c r="L30" s="733"/>
      <c r="M30" s="733">
        <v>162236</v>
      </c>
      <c r="N30" s="733">
        <v>115883</v>
      </c>
      <c r="O30" s="733">
        <v>23751</v>
      </c>
      <c r="P30" s="733">
        <v>0</v>
      </c>
      <c r="Q30" s="733">
        <v>0</v>
      </c>
      <c r="R30" s="733">
        <v>0</v>
      </c>
      <c r="S30" s="733">
        <v>-3167</v>
      </c>
      <c r="T30" s="733">
        <v>29023</v>
      </c>
      <c r="U30" s="733">
        <v>0</v>
      </c>
      <c r="V30" s="733">
        <v>0</v>
      </c>
      <c r="W30" s="733">
        <v>0</v>
      </c>
      <c r="X30" s="733">
        <v>0</v>
      </c>
      <c r="Y30" s="733"/>
      <c r="Z30" s="733">
        <v>24252</v>
      </c>
      <c r="AA30" s="733"/>
      <c r="AB30" s="733">
        <v>0</v>
      </c>
      <c r="AC30" s="733">
        <v>0</v>
      </c>
      <c r="AD30" s="733"/>
      <c r="AE30" s="733">
        <v>981472</v>
      </c>
      <c r="AF30" s="733">
        <v>0</v>
      </c>
      <c r="AG30" s="733">
        <v>0</v>
      </c>
      <c r="AH30" s="733">
        <v>0</v>
      </c>
      <c r="AI30" s="733">
        <v>0</v>
      </c>
      <c r="AJ30" s="733">
        <v>0</v>
      </c>
      <c r="AK30" s="733"/>
      <c r="AL30" s="733">
        <v>253258</v>
      </c>
      <c r="AM30" s="733">
        <v>0</v>
      </c>
      <c r="AN30" s="733"/>
      <c r="AO30" s="733">
        <v>0</v>
      </c>
      <c r="AP30" s="733">
        <v>0</v>
      </c>
      <c r="AQ30" s="733">
        <v>0</v>
      </c>
      <c r="AR30" s="733">
        <v>0</v>
      </c>
      <c r="AS30" s="733"/>
      <c r="AT30" s="733">
        <v>0</v>
      </c>
      <c r="AU30" s="733">
        <v>0</v>
      </c>
      <c r="AV30" s="733"/>
      <c r="AW30" s="733">
        <v>16070</v>
      </c>
      <c r="AX30" s="733"/>
      <c r="AY30" s="733">
        <v>0</v>
      </c>
      <c r="AZ30" s="733">
        <v>0</v>
      </c>
      <c r="BA30" s="733">
        <v>0</v>
      </c>
      <c r="BB30" s="733"/>
      <c r="BC30" s="733">
        <v>4384</v>
      </c>
      <c r="BD30" s="733"/>
      <c r="BE30" s="733">
        <v>0</v>
      </c>
      <c r="BF30" s="733">
        <v>0</v>
      </c>
      <c r="BG30" s="735"/>
      <c r="BH30" s="577">
        <v>77</v>
      </c>
      <c r="BI30" s="730">
        <v>13</v>
      </c>
      <c r="BJ30" s="731" t="s">
        <v>61</v>
      </c>
      <c r="BK30" s="563">
        <v>4509</v>
      </c>
      <c r="BL30" s="736">
        <v>356.43424262585938</v>
      </c>
      <c r="BM30" s="737">
        <v>-200.79995564426702</v>
      </c>
      <c r="BN30" s="737">
        <v>-107.84009758261256</v>
      </c>
      <c r="BO30" s="738">
        <v>47.794189398979817</v>
      </c>
      <c r="BP30" s="736"/>
      <c r="BQ30" s="739">
        <v>0</v>
      </c>
      <c r="BR30" s="739">
        <v>0</v>
      </c>
      <c r="BS30" s="739"/>
      <c r="BT30" s="739">
        <v>35.980483477489464</v>
      </c>
      <c r="BU30" s="739">
        <v>25.700377023730319</v>
      </c>
      <c r="BV30" s="739">
        <v>5.2674650698602798</v>
      </c>
      <c r="BW30" s="739">
        <v>0</v>
      </c>
      <c r="BX30" s="739">
        <v>0</v>
      </c>
      <c r="BY30" s="739">
        <v>0</v>
      </c>
      <c r="BZ30" s="739">
        <v>-0.70237303171434906</v>
      </c>
      <c r="CA30" s="739">
        <v>6.4366821911732091</v>
      </c>
      <c r="CB30" s="739">
        <v>0</v>
      </c>
      <c r="CC30" s="739">
        <v>0</v>
      </c>
      <c r="CD30" s="739">
        <v>0</v>
      </c>
      <c r="CE30" s="739">
        <v>0</v>
      </c>
      <c r="CF30" s="739"/>
      <c r="CG30" s="739">
        <v>5.3785761809713906</v>
      </c>
      <c r="CH30" s="739"/>
      <c r="CI30" s="739">
        <v>0</v>
      </c>
      <c r="CJ30" s="739">
        <v>0</v>
      </c>
      <c r="CK30" s="739"/>
      <c r="CL30" s="739">
        <v>217.66954978931028</v>
      </c>
      <c r="CM30" s="739">
        <v>0</v>
      </c>
      <c r="CN30" s="739">
        <v>0</v>
      </c>
      <c r="CO30" s="739">
        <v>0</v>
      </c>
      <c r="CP30" s="739">
        <v>0</v>
      </c>
      <c r="CQ30" s="739">
        <v>0</v>
      </c>
      <c r="CR30" s="739"/>
      <c r="CS30" s="739">
        <v>56.1672211133289</v>
      </c>
      <c r="CT30" s="739">
        <v>0</v>
      </c>
      <c r="CU30" s="739"/>
      <c r="CV30" s="739">
        <v>0</v>
      </c>
      <c r="CW30" s="739">
        <v>0</v>
      </c>
      <c r="CX30" s="739">
        <v>0</v>
      </c>
      <c r="CY30" s="739">
        <v>0</v>
      </c>
      <c r="CZ30" s="739"/>
      <c r="DA30" s="739">
        <v>0</v>
      </c>
      <c r="DB30" s="739">
        <v>0</v>
      </c>
      <c r="DC30" s="739"/>
      <c r="DD30" s="739">
        <v>3.5639831448214681</v>
      </c>
      <c r="DE30" s="739"/>
      <c r="DF30" s="739">
        <v>0</v>
      </c>
      <c r="DG30" s="739">
        <v>0</v>
      </c>
      <c r="DH30" s="739">
        <v>0</v>
      </c>
      <c r="DI30" s="739"/>
      <c r="DJ30" s="739">
        <v>0.9722776668884453</v>
      </c>
      <c r="DK30" s="739"/>
      <c r="DL30" s="739">
        <v>0</v>
      </c>
      <c r="DM30" s="739">
        <v>0</v>
      </c>
    </row>
    <row r="31" spans="1:117" s="731" customFormat="1" ht="12.75">
      <c r="A31" s="577">
        <v>78</v>
      </c>
      <c r="B31" s="730">
        <v>1</v>
      </c>
      <c r="C31" s="731" t="s">
        <v>62</v>
      </c>
      <c r="D31" s="563">
        <v>7702</v>
      </c>
      <c r="E31" s="732">
        <v>2254596</v>
      </c>
      <c r="F31" s="733">
        <v>-1546562</v>
      </c>
      <c r="G31" s="733">
        <v>-830584</v>
      </c>
      <c r="H31" s="734">
        <v>-122550</v>
      </c>
      <c r="I31" s="732"/>
      <c r="J31" s="733">
        <v>0</v>
      </c>
      <c r="K31" s="733">
        <v>0</v>
      </c>
      <c r="L31" s="733"/>
      <c r="M31" s="733">
        <v>117990</v>
      </c>
      <c r="N31" s="733">
        <v>84279</v>
      </c>
      <c r="O31" s="733">
        <v>142507</v>
      </c>
      <c r="P31" s="733">
        <v>0</v>
      </c>
      <c r="Q31" s="733">
        <v>0</v>
      </c>
      <c r="R31" s="733">
        <v>0</v>
      </c>
      <c r="S31" s="733">
        <v>112422</v>
      </c>
      <c r="T31" s="733">
        <v>0</v>
      </c>
      <c r="U31" s="733">
        <v>0</v>
      </c>
      <c r="V31" s="733">
        <v>0</v>
      </c>
      <c r="W31" s="733">
        <v>0</v>
      </c>
      <c r="X31" s="733">
        <v>0</v>
      </c>
      <c r="Y31" s="733"/>
      <c r="Z31" s="733">
        <v>39783</v>
      </c>
      <c r="AA31" s="733"/>
      <c r="AB31" s="733">
        <v>0</v>
      </c>
      <c r="AC31" s="733">
        <v>0</v>
      </c>
      <c r="AD31" s="733"/>
      <c r="AE31" s="733">
        <v>1549676</v>
      </c>
      <c r="AF31" s="733">
        <v>0</v>
      </c>
      <c r="AG31" s="733">
        <v>0</v>
      </c>
      <c r="AH31" s="733">
        <v>0</v>
      </c>
      <c r="AI31" s="733">
        <v>0</v>
      </c>
      <c r="AJ31" s="733">
        <v>0</v>
      </c>
      <c r="AK31" s="733"/>
      <c r="AL31" s="733">
        <v>104258</v>
      </c>
      <c r="AM31" s="733">
        <v>0</v>
      </c>
      <c r="AN31" s="733"/>
      <c r="AO31" s="733">
        <v>0</v>
      </c>
      <c r="AP31" s="733">
        <v>0</v>
      </c>
      <c r="AQ31" s="733">
        <v>0</v>
      </c>
      <c r="AR31" s="733">
        <v>0</v>
      </c>
      <c r="AS31" s="733"/>
      <c r="AT31" s="733">
        <v>0</v>
      </c>
      <c r="AU31" s="733">
        <v>0</v>
      </c>
      <c r="AV31" s="733"/>
      <c r="AW31" s="733">
        <v>27450</v>
      </c>
      <c r="AX31" s="733"/>
      <c r="AY31" s="733">
        <v>69112</v>
      </c>
      <c r="AZ31" s="733">
        <v>0</v>
      </c>
      <c r="BA31" s="733">
        <v>0</v>
      </c>
      <c r="BB31" s="733"/>
      <c r="BC31" s="733">
        <v>7119</v>
      </c>
      <c r="BD31" s="733"/>
      <c r="BE31" s="733">
        <v>0</v>
      </c>
      <c r="BF31" s="733">
        <v>0</v>
      </c>
      <c r="BG31" s="735"/>
      <c r="BH31" s="577">
        <v>78</v>
      </c>
      <c r="BI31" s="730">
        <v>1</v>
      </c>
      <c r="BJ31" s="731" t="s">
        <v>62</v>
      </c>
      <c r="BK31" s="563">
        <v>7702</v>
      </c>
      <c r="BL31" s="736">
        <v>292.72864191119191</v>
      </c>
      <c r="BM31" s="737">
        <v>-200.80005193456245</v>
      </c>
      <c r="BN31" s="737">
        <v>-107.84004154764996</v>
      </c>
      <c r="BO31" s="738">
        <v>-15.911451571020514</v>
      </c>
      <c r="BP31" s="736"/>
      <c r="BQ31" s="739">
        <v>0</v>
      </c>
      <c r="BR31" s="739">
        <v>0</v>
      </c>
      <c r="BS31" s="739"/>
      <c r="BT31" s="739">
        <v>15.319397559075565</v>
      </c>
      <c r="BU31" s="739">
        <v>10.942482472085173</v>
      </c>
      <c r="BV31" s="739">
        <v>18.502596728122565</v>
      </c>
      <c r="BW31" s="739">
        <v>0</v>
      </c>
      <c r="BX31" s="739">
        <v>0</v>
      </c>
      <c r="BY31" s="739">
        <v>0</v>
      </c>
      <c r="BZ31" s="739">
        <v>14.596468449753312</v>
      </c>
      <c r="CA31" s="739">
        <v>0</v>
      </c>
      <c r="CB31" s="739">
        <v>0</v>
      </c>
      <c r="CC31" s="739">
        <v>0</v>
      </c>
      <c r="CD31" s="739">
        <v>0</v>
      </c>
      <c r="CE31" s="739">
        <v>0</v>
      </c>
      <c r="CF31" s="739"/>
      <c r="CG31" s="739">
        <v>5.1652817450012982</v>
      </c>
      <c r="CH31" s="739"/>
      <c r="CI31" s="739">
        <v>0</v>
      </c>
      <c r="CJ31" s="739">
        <v>0</v>
      </c>
      <c r="CK31" s="739"/>
      <c r="CL31" s="739">
        <v>201.2043625032459</v>
      </c>
      <c r="CM31" s="739">
        <v>0</v>
      </c>
      <c r="CN31" s="739">
        <v>0</v>
      </c>
      <c r="CO31" s="739">
        <v>0</v>
      </c>
      <c r="CP31" s="739">
        <v>0</v>
      </c>
      <c r="CQ31" s="739">
        <v>0</v>
      </c>
      <c r="CR31" s="739"/>
      <c r="CS31" s="739">
        <v>13.536484030122047</v>
      </c>
      <c r="CT31" s="739">
        <v>0</v>
      </c>
      <c r="CU31" s="739"/>
      <c r="CV31" s="739">
        <v>0</v>
      </c>
      <c r="CW31" s="739">
        <v>0</v>
      </c>
      <c r="CX31" s="739">
        <v>0</v>
      </c>
      <c r="CY31" s="739">
        <v>0</v>
      </c>
      <c r="CZ31" s="739"/>
      <c r="DA31" s="739">
        <v>0</v>
      </c>
      <c r="DB31" s="739">
        <v>0</v>
      </c>
      <c r="DC31" s="739"/>
      <c r="DD31" s="739">
        <v>3.5640093482212412</v>
      </c>
      <c r="DE31" s="739"/>
      <c r="DF31" s="739">
        <v>8.9732537003375743</v>
      </c>
      <c r="DG31" s="739">
        <v>0</v>
      </c>
      <c r="DH31" s="739">
        <v>0</v>
      </c>
      <c r="DI31" s="739"/>
      <c r="DJ31" s="739">
        <v>0.92430537522721368</v>
      </c>
      <c r="DK31" s="739"/>
      <c r="DL31" s="739">
        <v>0</v>
      </c>
      <c r="DM31" s="739">
        <v>0</v>
      </c>
    </row>
    <row r="32" spans="1:117" s="731" customFormat="1" ht="12.75">
      <c r="A32" s="577">
        <v>79</v>
      </c>
      <c r="B32" s="730">
        <v>4</v>
      </c>
      <c r="C32" s="731" t="s">
        <v>63</v>
      </c>
      <c r="D32" s="563">
        <v>6647</v>
      </c>
      <c r="E32" s="732">
        <v>1974662</v>
      </c>
      <c r="F32" s="733">
        <v>-1334718</v>
      </c>
      <c r="G32" s="733">
        <v>-716812</v>
      </c>
      <c r="H32" s="734">
        <v>-76868</v>
      </c>
      <c r="I32" s="732"/>
      <c r="J32" s="733">
        <v>21006</v>
      </c>
      <c r="K32" s="733">
        <v>15004</v>
      </c>
      <c r="L32" s="733"/>
      <c r="M32" s="733">
        <v>353970</v>
      </c>
      <c r="N32" s="733">
        <v>252836</v>
      </c>
      <c r="O32" s="733">
        <v>25335</v>
      </c>
      <c r="P32" s="733">
        <v>165464</v>
      </c>
      <c r="Q32" s="733">
        <v>118189</v>
      </c>
      <c r="R32" s="733">
        <v>0</v>
      </c>
      <c r="S32" s="733">
        <v>4750</v>
      </c>
      <c r="T32" s="733">
        <v>20316</v>
      </c>
      <c r="U32" s="733">
        <v>0</v>
      </c>
      <c r="V32" s="733">
        <v>0</v>
      </c>
      <c r="W32" s="733">
        <v>0</v>
      </c>
      <c r="X32" s="733">
        <v>0</v>
      </c>
      <c r="Y32" s="733"/>
      <c r="Z32" s="733">
        <v>19789</v>
      </c>
      <c r="AA32" s="733"/>
      <c r="AB32" s="733">
        <v>0</v>
      </c>
      <c r="AC32" s="733">
        <v>0</v>
      </c>
      <c r="AD32" s="733"/>
      <c r="AE32" s="733">
        <v>826169</v>
      </c>
      <c r="AF32" s="733">
        <v>0</v>
      </c>
      <c r="AG32" s="733">
        <v>0</v>
      </c>
      <c r="AH32" s="733">
        <v>0</v>
      </c>
      <c r="AI32" s="733">
        <v>0</v>
      </c>
      <c r="AJ32" s="733">
        <v>0</v>
      </c>
      <c r="AK32" s="733"/>
      <c r="AL32" s="733">
        <v>0</v>
      </c>
      <c r="AM32" s="733">
        <v>0</v>
      </c>
      <c r="AN32" s="733"/>
      <c r="AO32" s="733">
        <v>0</v>
      </c>
      <c r="AP32" s="733">
        <v>0</v>
      </c>
      <c r="AQ32" s="733">
        <v>0</v>
      </c>
      <c r="AR32" s="733">
        <v>0</v>
      </c>
      <c r="AS32" s="733"/>
      <c r="AT32" s="733">
        <v>0</v>
      </c>
      <c r="AU32" s="733">
        <v>0</v>
      </c>
      <c r="AV32" s="733"/>
      <c r="AW32" s="733">
        <v>23690</v>
      </c>
      <c r="AX32" s="733"/>
      <c r="AY32" s="733">
        <v>120945</v>
      </c>
      <c r="AZ32" s="733">
        <v>0</v>
      </c>
      <c r="BA32" s="733">
        <v>0</v>
      </c>
      <c r="BB32" s="733"/>
      <c r="BC32" s="733">
        <v>7199</v>
      </c>
      <c r="BD32" s="733"/>
      <c r="BE32" s="733">
        <v>0</v>
      </c>
      <c r="BF32" s="733">
        <v>0</v>
      </c>
      <c r="BG32" s="735"/>
      <c r="BH32" s="577">
        <v>79</v>
      </c>
      <c r="BI32" s="730">
        <v>4</v>
      </c>
      <c r="BJ32" s="731" t="s">
        <v>63</v>
      </c>
      <c r="BK32" s="563">
        <v>6647</v>
      </c>
      <c r="BL32" s="736">
        <v>297.07567323604633</v>
      </c>
      <c r="BM32" s="737">
        <v>-200.8000601775237</v>
      </c>
      <c r="BN32" s="737">
        <v>-107.83992778697157</v>
      </c>
      <c r="BO32" s="738">
        <v>-11.564314728448924</v>
      </c>
      <c r="BP32" s="736"/>
      <c r="BQ32" s="739">
        <v>3.160222656837671</v>
      </c>
      <c r="BR32" s="739">
        <v>2.2572589137956971</v>
      </c>
      <c r="BS32" s="739"/>
      <c r="BT32" s="739">
        <v>53.252595155709344</v>
      </c>
      <c r="BU32" s="739">
        <v>38.037610952309315</v>
      </c>
      <c r="BV32" s="739">
        <v>3.8114939070257261</v>
      </c>
      <c r="BW32" s="739">
        <v>24.893034451632314</v>
      </c>
      <c r="BX32" s="739">
        <v>17.780803369941328</v>
      </c>
      <c r="BY32" s="739">
        <v>0</v>
      </c>
      <c r="BZ32" s="739">
        <v>0.71460809387693691</v>
      </c>
      <c r="CA32" s="739">
        <v>3.0564164284639688</v>
      </c>
      <c r="CB32" s="739">
        <v>0</v>
      </c>
      <c r="CC32" s="739">
        <v>0</v>
      </c>
      <c r="CD32" s="739">
        <v>0</v>
      </c>
      <c r="CE32" s="739">
        <v>0</v>
      </c>
      <c r="CF32" s="739"/>
      <c r="CG32" s="739">
        <v>2.9771325409959379</v>
      </c>
      <c r="CH32" s="739"/>
      <c r="CI32" s="739">
        <v>0</v>
      </c>
      <c r="CJ32" s="739">
        <v>0</v>
      </c>
      <c r="CK32" s="739"/>
      <c r="CL32" s="739">
        <v>124.2920114337295</v>
      </c>
      <c r="CM32" s="739">
        <v>0</v>
      </c>
      <c r="CN32" s="739">
        <v>0</v>
      </c>
      <c r="CO32" s="739">
        <v>0</v>
      </c>
      <c r="CP32" s="739">
        <v>0</v>
      </c>
      <c r="CQ32" s="739">
        <v>0</v>
      </c>
      <c r="CR32" s="739"/>
      <c r="CS32" s="739">
        <v>0</v>
      </c>
      <c r="CT32" s="739">
        <v>0</v>
      </c>
      <c r="CU32" s="739"/>
      <c r="CV32" s="739">
        <v>0</v>
      </c>
      <c r="CW32" s="739">
        <v>0</v>
      </c>
      <c r="CX32" s="739">
        <v>0</v>
      </c>
      <c r="CY32" s="739">
        <v>0</v>
      </c>
      <c r="CZ32" s="739"/>
      <c r="DA32" s="739">
        <v>0</v>
      </c>
      <c r="DB32" s="739">
        <v>0</v>
      </c>
      <c r="DC32" s="739"/>
      <c r="DD32" s="739">
        <v>3.5640138408304498</v>
      </c>
      <c r="DE32" s="739"/>
      <c r="DF32" s="739">
        <v>18.195426508199187</v>
      </c>
      <c r="DG32" s="739">
        <v>0</v>
      </c>
      <c r="DH32" s="739">
        <v>0</v>
      </c>
      <c r="DI32" s="739"/>
      <c r="DJ32" s="739">
        <v>1.0830449826989619</v>
      </c>
      <c r="DK32" s="739"/>
      <c r="DL32" s="739">
        <v>0</v>
      </c>
      <c r="DM32" s="739">
        <v>0</v>
      </c>
    </row>
    <row r="33" spans="1:117" s="731" customFormat="1" ht="12.75">
      <c r="A33" s="577">
        <v>81</v>
      </c>
      <c r="B33" s="730">
        <v>7</v>
      </c>
      <c r="C33" s="731" t="s">
        <v>64</v>
      </c>
      <c r="D33" s="563">
        <v>2482</v>
      </c>
      <c r="E33" s="732">
        <v>21437</v>
      </c>
      <c r="F33" s="733">
        <v>-498386</v>
      </c>
      <c r="G33" s="733">
        <v>-267659</v>
      </c>
      <c r="H33" s="734">
        <v>-744608</v>
      </c>
      <c r="I33" s="732"/>
      <c r="J33" s="733">
        <v>0</v>
      </c>
      <c r="K33" s="733">
        <v>0</v>
      </c>
      <c r="L33" s="733"/>
      <c r="M33" s="733">
        <v>0</v>
      </c>
      <c r="N33" s="733">
        <v>0</v>
      </c>
      <c r="O33" s="733">
        <v>0</v>
      </c>
      <c r="P33" s="733">
        <v>0</v>
      </c>
      <c r="Q33" s="733">
        <v>0</v>
      </c>
      <c r="R33" s="733">
        <v>0</v>
      </c>
      <c r="S33" s="733">
        <v>4750</v>
      </c>
      <c r="T33" s="733">
        <v>0</v>
      </c>
      <c r="U33" s="733">
        <v>0</v>
      </c>
      <c r="V33" s="733">
        <v>0</v>
      </c>
      <c r="W33" s="733">
        <v>0</v>
      </c>
      <c r="X33" s="733">
        <v>0</v>
      </c>
      <c r="Y33" s="733"/>
      <c r="Z33" s="733">
        <v>6095</v>
      </c>
      <c r="AA33" s="733"/>
      <c r="AB33" s="733">
        <v>0</v>
      </c>
      <c r="AC33" s="733">
        <v>0</v>
      </c>
      <c r="AD33" s="733"/>
      <c r="AE33" s="733">
        <v>0</v>
      </c>
      <c r="AF33" s="733">
        <v>0</v>
      </c>
      <c r="AG33" s="733">
        <v>0</v>
      </c>
      <c r="AH33" s="733">
        <v>0</v>
      </c>
      <c r="AI33" s="733">
        <v>0</v>
      </c>
      <c r="AJ33" s="733">
        <v>0</v>
      </c>
      <c r="AK33" s="733"/>
      <c r="AL33" s="733">
        <v>0</v>
      </c>
      <c r="AM33" s="733">
        <v>0</v>
      </c>
      <c r="AN33" s="733"/>
      <c r="AO33" s="733">
        <v>0</v>
      </c>
      <c r="AP33" s="733">
        <v>0</v>
      </c>
      <c r="AQ33" s="733">
        <v>0</v>
      </c>
      <c r="AR33" s="733">
        <v>0</v>
      </c>
      <c r="AS33" s="733"/>
      <c r="AT33" s="733">
        <v>0</v>
      </c>
      <c r="AU33" s="733">
        <v>0</v>
      </c>
      <c r="AV33" s="733"/>
      <c r="AW33" s="733">
        <v>8846</v>
      </c>
      <c r="AX33" s="733"/>
      <c r="AY33" s="733">
        <v>0</v>
      </c>
      <c r="AZ33" s="733">
        <v>0</v>
      </c>
      <c r="BA33" s="733">
        <v>0</v>
      </c>
      <c r="BB33" s="733"/>
      <c r="BC33" s="733">
        <v>1746</v>
      </c>
      <c r="BD33" s="733"/>
      <c r="BE33" s="733">
        <v>0</v>
      </c>
      <c r="BF33" s="733">
        <v>0</v>
      </c>
      <c r="BG33" s="735"/>
      <c r="BH33" s="577">
        <v>81</v>
      </c>
      <c r="BI33" s="730">
        <v>7</v>
      </c>
      <c r="BJ33" s="731" t="s">
        <v>64</v>
      </c>
      <c r="BK33" s="563">
        <v>2482</v>
      </c>
      <c r="BL33" s="736">
        <v>8.6369863013698627</v>
      </c>
      <c r="BM33" s="737">
        <v>-200.80016116035455</v>
      </c>
      <c r="BN33" s="737">
        <v>-107.84004834810636</v>
      </c>
      <c r="BO33" s="738">
        <v>-300.00322320709108</v>
      </c>
      <c r="BP33" s="736"/>
      <c r="BQ33" s="739">
        <v>0</v>
      </c>
      <c r="BR33" s="739">
        <v>0</v>
      </c>
      <c r="BS33" s="739"/>
      <c r="BT33" s="739">
        <v>0</v>
      </c>
      <c r="BU33" s="739">
        <v>0</v>
      </c>
      <c r="BV33" s="739">
        <v>0</v>
      </c>
      <c r="BW33" s="739">
        <v>0</v>
      </c>
      <c r="BX33" s="739">
        <v>0</v>
      </c>
      <c r="BY33" s="739">
        <v>0</v>
      </c>
      <c r="BZ33" s="739">
        <v>1.9137792103142628</v>
      </c>
      <c r="CA33" s="739">
        <v>0</v>
      </c>
      <c r="CB33" s="739">
        <v>0</v>
      </c>
      <c r="CC33" s="739">
        <v>0</v>
      </c>
      <c r="CD33" s="739">
        <v>0</v>
      </c>
      <c r="CE33" s="739">
        <v>0</v>
      </c>
      <c r="CF33" s="739"/>
      <c r="CG33" s="739">
        <v>2.4556809024979853</v>
      </c>
      <c r="CH33" s="739"/>
      <c r="CI33" s="739">
        <v>0</v>
      </c>
      <c r="CJ33" s="739">
        <v>0</v>
      </c>
      <c r="CK33" s="739"/>
      <c r="CL33" s="739">
        <v>0</v>
      </c>
      <c r="CM33" s="739">
        <v>0</v>
      </c>
      <c r="CN33" s="739">
        <v>0</v>
      </c>
      <c r="CO33" s="739">
        <v>0</v>
      </c>
      <c r="CP33" s="739">
        <v>0</v>
      </c>
      <c r="CQ33" s="739">
        <v>0</v>
      </c>
      <c r="CR33" s="739"/>
      <c r="CS33" s="739">
        <v>0</v>
      </c>
      <c r="CT33" s="739">
        <v>0</v>
      </c>
      <c r="CU33" s="739"/>
      <c r="CV33" s="739">
        <v>0</v>
      </c>
      <c r="CW33" s="739">
        <v>0</v>
      </c>
      <c r="CX33" s="739">
        <v>0</v>
      </c>
      <c r="CY33" s="739">
        <v>0</v>
      </c>
      <c r="CZ33" s="739"/>
      <c r="DA33" s="739">
        <v>0</v>
      </c>
      <c r="DB33" s="739">
        <v>0</v>
      </c>
      <c r="DC33" s="739"/>
      <c r="DD33" s="739">
        <v>3.5640612409347301</v>
      </c>
      <c r="DE33" s="739"/>
      <c r="DF33" s="739">
        <v>0</v>
      </c>
      <c r="DG33" s="739">
        <v>0</v>
      </c>
      <c r="DH33" s="739">
        <v>0</v>
      </c>
      <c r="DI33" s="739"/>
      <c r="DJ33" s="739">
        <v>0.70346494762288481</v>
      </c>
      <c r="DK33" s="739"/>
      <c r="DL33" s="739">
        <v>0</v>
      </c>
      <c r="DM33" s="739">
        <v>0</v>
      </c>
    </row>
    <row r="34" spans="1:117" s="731" customFormat="1" ht="12.75">
      <c r="A34" s="577">
        <v>82</v>
      </c>
      <c r="B34" s="730">
        <v>5</v>
      </c>
      <c r="C34" s="731" t="s">
        <v>65</v>
      </c>
      <c r="D34" s="563">
        <v>9361</v>
      </c>
      <c r="E34" s="732">
        <v>693052</v>
      </c>
      <c r="F34" s="733">
        <v>-1879689</v>
      </c>
      <c r="G34" s="733">
        <v>-1009490</v>
      </c>
      <c r="H34" s="734">
        <v>-2196127</v>
      </c>
      <c r="I34" s="732"/>
      <c r="J34" s="733">
        <v>0</v>
      </c>
      <c r="K34" s="733">
        <v>0</v>
      </c>
      <c r="L34" s="733"/>
      <c r="M34" s="733">
        <v>294975</v>
      </c>
      <c r="N34" s="733">
        <v>210696</v>
      </c>
      <c r="O34" s="733">
        <v>0</v>
      </c>
      <c r="P34" s="733">
        <v>0</v>
      </c>
      <c r="Q34" s="733">
        <v>0</v>
      </c>
      <c r="R34" s="733">
        <v>0</v>
      </c>
      <c r="S34" s="733">
        <v>0</v>
      </c>
      <c r="T34" s="733">
        <v>29023</v>
      </c>
      <c r="U34" s="733">
        <v>0</v>
      </c>
      <c r="V34" s="733">
        <v>0</v>
      </c>
      <c r="W34" s="733">
        <v>0</v>
      </c>
      <c r="X34" s="733">
        <v>0</v>
      </c>
      <c r="Y34" s="733"/>
      <c r="Z34" s="733">
        <v>113381</v>
      </c>
      <c r="AA34" s="733"/>
      <c r="AB34" s="733">
        <v>0</v>
      </c>
      <c r="AC34" s="733">
        <v>0</v>
      </c>
      <c r="AD34" s="733"/>
      <c r="AE34" s="733">
        <v>0</v>
      </c>
      <c r="AF34" s="733">
        <v>0</v>
      </c>
      <c r="AG34" s="733">
        <v>0</v>
      </c>
      <c r="AH34" s="733">
        <v>0</v>
      </c>
      <c r="AI34" s="733">
        <v>0</v>
      </c>
      <c r="AJ34" s="733">
        <v>0</v>
      </c>
      <c r="AK34" s="733"/>
      <c r="AL34" s="733">
        <v>0</v>
      </c>
      <c r="AM34" s="733">
        <v>0</v>
      </c>
      <c r="AN34" s="733"/>
      <c r="AO34" s="733">
        <v>0</v>
      </c>
      <c r="AP34" s="733">
        <v>0</v>
      </c>
      <c r="AQ34" s="733">
        <v>0</v>
      </c>
      <c r="AR34" s="733">
        <v>0</v>
      </c>
      <c r="AS34" s="733"/>
      <c r="AT34" s="733">
        <v>0</v>
      </c>
      <c r="AU34" s="733">
        <v>0</v>
      </c>
      <c r="AV34" s="733"/>
      <c r="AW34" s="733">
        <v>33363</v>
      </c>
      <c r="AX34" s="733"/>
      <c r="AY34" s="733">
        <v>0</v>
      </c>
      <c r="AZ34" s="733">
        <v>0</v>
      </c>
      <c r="BA34" s="733">
        <v>0</v>
      </c>
      <c r="BB34" s="733"/>
      <c r="BC34" s="733">
        <v>11614</v>
      </c>
      <c r="BD34" s="733"/>
      <c r="BE34" s="733">
        <v>0</v>
      </c>
      <c r="BF34" s="733">
        <v>0</v>
      </c>
      <c r="BG34" s="735"/>
      <c r="BH34" s="577">
        <v>82</v>
      </c>
      <c r="BI34" s="730">
        <v>5</v>
      </c>
      <c r="BJ34" s="731" t="s">
        <v>65</v>
      </c>
      <c r="BK34" s="563">
        <v>9361</v>
      </c>
      <c r="BL34" s="736">
        <v>74.036107253498557</v>
      </c>
      <c r="BM34" s="737">
        <v>-200.80002136523876</v>
      </c>
      <c r="BN34" s="737">
        <v>-107.83997436171349</v>
      </c>
      <c r="BO34" s="738">
        <v>-234.60388847345368</v>
      </c>
      <c r="BP34" s="736"/>
      <c r="BQ34" s="739">
        <v>0</v>
      </c>
      <c r="BR34" s="739">
        <v>0</v>
      </c>
      <c r="BS34" s="739"/>
      <c r="BT34" s="739">
        <v>31.511056511056513</v>
      </c>
      <c r="BU34" s="739">
        <v>22.507851725243029</v>
      </c>
      <c r="BV34" s="739">
        <v>0</v>
      </c>
      <c r="BW34" s="739">
        <v>0</v>
      </c>
      <c r="BX34" s="739">
        <v>0</v>
      </c>
      <c r="BY34" s="739">
        <v>0</v>
      </c>
      <c r="BZ34" s="739">
        <v>0</v>
      </c>
      <c r="CA34" s="739">
        <v>3.1004166221557528</v>
      </c>
      <c r="CB34" s="739">
        <v>0</v>
      </c>
      <c r="CC34" s="739">
        <v>0</v>
      </c>
      <c r="CD34" s="739">
        <v>0</v>
      </c>
      <c r="CE34" s="739">
        <v>0</v>
      </c>
      <c r="CF34" s="739"/>
      <c r="CG34" s="739">
        <v>12.112060677278068</v>
      </c>
      <c r="CH34" s="739"/>
      <c r="CI34" s="739">
        <v>0</v>
      </c>
      <c r="CJ34" s="739">
        <v>0</v>
      </c>
      <c r="CK34" s="739"/>
      <c r="CL34" s="739">
        <v>0</v>
      </c>
      <c r="CM34" s="739">
        <v>0</v>
      </c>
      <c r="CN34" s="739">
        <v>0</v>
      </c>
      <c r="CO34" s="739">
        <v>0</v>
      </c>
      <c r="CP34" s="739">
        <v>0</v>
      </c>
      <c r="CQ34" s="739">
        <v>0</v>
      </c>
      <c r="CR34" s="739"/>
      <c r="CS34" s="739">
        <v>0</v>
      </c>
      <c r="CT34" s="739">
        <v>0</v>
      </c>
      <c r="CU34" s="739"/>
      <c r="CV34" s="739">
        <v>0</v>
      </c>
      <c r="CW34" s="739">
        <v>0</v>
      </c>
      <c r="CX34" s="739">
        <v>0</v>
      </c>
      <c r="CY34" s="739">
        <v>0</v>
      </c>
      <c r="CZ34" s="739"/>
      <c r="DA34" s="739">
        <v>0</v>
      </c>
      <c r="DB34" s="739">
        <v>0</v>
      </c>
      <c r="DC34" s="739"/>
      <c r="DD34" s="739">
        <v>3.5640423031727377</v>
      </c>
      <c r="DE34" s="739"/>
      <c r="DF34" s="739">
        <v>0</v>
      </c>
      <c r="DG34" s="739">
        <v>0</v>
      </c>
      <c r="DH34" s="739">
        <v>0</v>
      </c>
      <c r="DI34" s="739"/>
      <c r="DJ34" s="739">
        <v>1.240679414592458</v>
      </c>
      <c r="DK34" s="739"/>
      <c r="DL34" s="739">
        <v>0</v>
      </c>
      <c r="DM34" s="739">
        <v>0</v>
      </c>
    </row>
    <row r="35" spans="1:117" s="731" customFormat="1" ht="12.75">
      <c r="A35" s="577">
        <v>86</v>
      </c>
      <c r="B35" s="730">
        <v>5</v>
      </c>
      <c r="C35" s="731" t="s">
        <v>66</v>
      </c>
      <c r="D35" s="563">
        <v>7901</v>
      </c>
      <c r="E35" s="732">
        <v>1251661</v>
      </c>
      <c r="F35" s="733">
        <v>-1586521</v>
      </c>
      <c r="G35" s="733">
        <v>-852044</v>
      </c>
      <c r="H35" s="734">
        <v>-1186904</v>
      </c>
      <c r="I35" s="732"/>
      <c r="J35" s="733">
        <v>0</v>
      </c>
      <c r="K35" s="733">
        <v>0</v>
      </c>
      <c r="L35" s="733"/>
      <c r="M35" s="733">
        <v>132739</v>
      </c>
      <c r="N35" s="733">
        <v>94813</v>
      </c>
      <c r="O35" s="733">
        <v>45919</v>
      </c>
      <c r="P35" s="733">
        <v>23638</v>
      </c>
      <c r="Q35" s="733">
        <v>16884</v>
      </c>
      <c r="R35" s="733">
        <v>0</v>
      </c>
      <c r="S35" s="733">
        <v>15834</v>
      </c>
      <c r="T35" s="733">
        <v>0</v>
      </c>
      <c r="U35" s="733">
        <v>0</v>
      </c>
      <c r="V35" s="733">
        <v>0</v>
      </c>
      <c r="W35" s="733">
        <v>0</v>
      </c>
      <c r="X35" s="733">
        <v>0</v>
      </c>
      <c r="Y35" s="733"/>
      <c r="Z35" s="733">
        <v>30628</v>
      </c>
      <c r="AA35" s="733"/>
      <c r="AB35" s="733">
        <v>0</v>
      </c>
      <c r="AC35" s="733">
        <v>0</v>
      </c>
      <c r="AD35" s="733"/>
      <c r="AE35" s="733">
        <v>737594</v>
      </c>
      <c r="AF35" s="733">
        <v>0</v>
      </c>
      <c r="AG35" s="733">
        <v>0</v>
      </c>
      <c r="AH35" s="733">
        <v>0</v>
      </c>
      <c r="AI35" s="733">
        <v>0</v>
      </c>
      <c r="AJ35" s="733">
        <v>0</v>
      </c>
      <c r="AK35" s="733"/>
      <c r="AL35" s="733">
        <v>116138</v>
      </c>
      <c r="AM35" s="733">
        <v>0</v>
      </c>
      <c r="AN35" s="733"/>
      <c r="AO35" s="733">
        <v>0</v>
      </c>
      <c r="AP35" s="733">
        <v>0</v>
      </c>
      <c r="AQ35" s="733">
        <v>0</v>
      </c>
      <c r="AR35" s="733">
        <v>0</v>
      </c>
      <c r="AS35" s="733"/>
      <c r="AT35" s="733">
        <v>0</v>
      </c>
      <c r="AU35" s="733">
        <v>0</v>
      </c>
      <c r="AV35" s="733"/>
      <c r="AW35" s="733">
        <v>28159</v>
      </c>
      <c r="AX35" s="733"/>
      <c r="AY35" s="733">
        <v>0</v>
      </c>
      <c r="AZ35" s="733">
        <v>0</v>
      </c>
      <c r="BA35" s="733">
        <v>0</v>
      </c>
      <c r="BB35" s="733"/>
      <c r="BC35" s="733">
        <v>9315</v>
      </c>
      <c r="BD35" s="733"/>
      <c r="BE35" s="733">
        <v>0</v>
      </c>
      <c r="BF35" s="733">
        <v>0</v>
      </c>
      <c r="BG35" s="735"/>
      <c r="BH35" s="577">
        <v>86</v>
      </c>
      <c r="BI35" s="730">
        <v>5</v>
      </c>
      <c r="BJ35" s="731" t="s">
        <v>66</v>
      </c>
      <c r="BK35" s="563">
        <v>7901</v>
      </c>
      <c r="BL35" s="736">
        <v>158.41804834831035</v>
      </c>
      <c r="BM35" s="737">
        <v>-200.8000253132515</v>
      </c>
      <c r="BN35" s="737">
        <v>-107.84002025060119</v>
      </c>
      <c r="BO35" s="738">
        <v>-150.22199721554233</v>
      </c>
      <c r="BP35" s="736"/>
      <c r="BQ35" s="739">
        <v>0</v>
      </c>
      <c r="BR35" s="739">
        <v>0</v>
      </c>
      <c r="BS35" s="739"/>
      <c r="BT35" s="739">
        <v>16.800278445766359</v>
      </c>
      <c r="BU35" s="739">
        <v>12.000126566257435</v>
      </c>
      <c r="BV35" s="739">
        <v>5.8117959751930135</v>
      </c>
      <c r="BW35" s="739">
        <v>2.9917731932666749</v>
      </c>
      <c r="BX35" s="739">
        <v>2.1369446905455005</v>
      </c>
      <c r="BY35" s="739">
        <v>0</v>
      </c>
      <c r="BZ35" s="739">
        <v>2.0040501202379444</v>
      </c>
      <c r="CA35" s="739">
        <v>0</v>
      </c>
      <c r="CB35" s="739">
        <v>0</v>
      </c>
      <c r="CC35" s="739">
        <v>0</v>
      </c>
      <c r="CD35" s="739">
        <v>0</v>
      </c>
      <c r="CE35" s="739">
        <v>0</v>
      </c>
      <c r="CF35" s="739"/>
      <c r="CG35" s="739">
        <v>3.8764713327426907</v>
      </c>
      <c r="CH35" s="739"/>
      <c r="CI35" s="739">
        <v>0</v>
      </c>
      <c r="CJ35" s="739">
        <v>0</v>
      </c>
      <c r="CK35" s="739"/>
      <c r="CL35" s="739">
        <v>93.35451208707758</v>
      </c>
      <c r="CM35" s="739">
        <v>0</v>
      </c>
      <c r="CN35" s="739">
        <v>0</v>
      </c>
      <c r="CO35" s="739">
        <v>0</v>
      </c>
      <c r="CP35" s="739">
        <v>0</v>
      </c>
      <c r="CQ35" s="739">
        <v>0</v>
      </c>
      <c r="CR35" s="739"/>
      <c r="CS35" s="739">
        <v>14.699152006075181</v>
      </c>
      <c r="CT35" s="739">
        <v>0</v>
      </c>
      <c r="CU35" s="739"/>
      <c r="CV35" s="739">
        <v>0</v>
      </c>
      <c r="CW35" s="739">
        <v>0</v>
      </c>
      <c r="CX35" s="739">
        <v>0</v>
      </c>
      <c r="CY35" s="739">
        <v>0</v>
      </c>
      <c r="CZ35" s="739"/>
      <c r="DA35" s="739">
        <v>0</v>
      </c>
      <c r="DB35" s="739">
        <v>0</v>
      </c>
      <c r="DC35" s="739"/>
      <c r="DD35" s="739">
        <v>3.5639792431337805</v>
      </c>
      <c r="DE35" s="739"/>
      <c r="DF35" s="739">
        <v>0</v>
      </c>
      <c r="DG35" s="739">
        <v>0</v>
      </c>
      <c r="DH35" s="739">
        <v>0</v>
      </c>
      <c r="DI35" s="739"/>
      <c r="DJ35" s="739">
        <v>1.1789646880141753</v>
      </c>
      <c r="DK35" s="739"/>
      <c r="DL35" s="739">
        <v>0</v>
      </c>
      <c r="DM35" s="739">
        <v>0</v>
      </c>
    </row>
    <row r="36" spans="1:117" s="731" customFormat="1" ht="12.75">
      <c r="A36" s="577">
        <v>90</v>
      </c>
      <c r="B36" s="730">
        <v>12</v>
      </c>
      <c r="C36" s="731" t="s">
        <v>67</v>
      </c>
      <c r="D36" s="563">
        <v>2929</v>
      </c>
      <c r="E36" s="732">
        <v>445220</v>
      </c>
      <c r="F36" s="733">
        <v>-588143</v>
      </c>
      <c r="G36" s="733">
        <v>-315863</v>
      </c>
      <c r="H36" s="734">
        <v>-458786</v>
      </c>
      <c r="I36" s="732"/>
      <c r="J36" s="733">
        <v>0</v>
      </c>
      <c r="K36" s="733">
        <v>0</v>
      </c>
      <c r="L36" s="733"/>
      <c r="M36" s="733">
        <v>29497</v>
      </c>
      <c r="N36" s="733">
        <v>21070</v>
      </c>
      <c r="O36" s="733">
        <v>9500</v>
      </c>
      <c r="P36" s="733">
        <v>0</v>
      </c>
      <c r="Q36" s="733">
        <v>0</v>
      </c>
      <c r="R36" s="733">
        <v>72838</v>
      </c>
      <c r="S36" s="733">
        <v>-47502</v>
      </c>
      <c r="T36" s="733">
        <v>0</v>
      </c>
      <c r="U36" s="733">
        <v>30545</v>
      </c>
      <c r="V36" s="733">
        <v>0</v>
      </c>
      <c r="W36" s="733">
        <v>0</v>
      </c>
      <c r="X36" s="733">
        <v>0</v>
      </c>
      <c r="Y36" s="733"/>
      <c r="Z36" s="733">
        <v>15849</v>
      </c>
      <c r="AA36" s="733"/>
      <c r="AB36" s="733">
        <v>0</v>
      </c>
      <c r="AC36" s="733">
        <v>0</v>
      </c>
      <c r="AD36" s="733"/>
      <c r="AE36" s="733">
        <v>294136</v>
      </c>
      <c r="AF36" s="733">
        <v>6808</v>
      </c>
      <c r="AG36" s="733">
        <v>0</v>
      </c>
      <c r="AH36" s="733">
        <v>0</v>
      </c>
      <c r="AI36" s="733">
        <v>0</v>
      </c>
      <c r="AJ36" s="733">
        <v>0</v>
      </c>
      <c r="AK36" s="733"/>
      <c r="AL36" s="733">
        <v>0</v>
      </c>
      <c r="AM36" s="733">
        <v>0</v>
      </c>
      <c r="AN36" s="733"/>
      <c r="AO36" s="733">
        <v>0</v>
      </c>
      <c r="AP36" s="733">
        <v>0</v>
      </c>
      <c r="AQ36" s="733">
        <v>0</v>
      </c>
      <c r="AR36" s="733">
        <v>0</v>
      </c>
      <c r="AS36" s="733"/>
      <c r="AT36" s="733">
        <v>0</v>
      </c>
      <c r="AU36" s="733">
        <v>0</v>
      </c>
      <c r="AV36" s="733"/>
      <c r="AW36" s="733">
        <v>10439</v>
      </c>
      <c r="AX36" s="733"/>
      <c r="AY36" s="733">
        <v>0</v>
      </c>
      <c r="AZ36" s="733">
        <v>0</v>
      </c>
      <c r="BA36" s="733">
        <v>0</v>
      </c>
      <c r="BB36" s="733"/>
      <c r="BC36" s="733">
        <v>2040</v>
      </c>
      <c r="BD36" s="733"/>
      <c r="BE36" s="733">
        <v>0</v>
      </c>
      <c r="BF36" s="733">
        <v>0</v>
      </c>
      <c r="BG36" s="735"/>
      <c r="BH36" s="577">
        <v>90</v>
      </c>
      <c r="BI36" s="730">
        <v>12</v>
      </c>
      <c r="BJ36" s="731" t="s">
        <v>67</v>
      </c>
      <c r="BK36" s="563">
        <v>2929</v>
      </c>
      <c r="BL36" s="736">
        <v>152.00409696142029</v>
      </c>
      <c r="BM36" s="737">
        <v>-200.79993171730968</v>
      </c>
      <c r="BN36" s="737">
        <v>-107.83987709115739</v>
      </c>
      <c r="BO36" s="738">
        <v>-156.63571184704676</v>
      </c>
      <c r="BP36" s="736"/>
      <c r="BQ36" s="739">
        <v>0</v>
      </c>
      <c r="BR36" s="739">
        <v>0</v>
      </c>
      <c r="BS36" s="739"/>
      <c r="BT36" s="739">
        <v>10.07067258449983</v>
      </c>
      <c r="BU36" s="739">
        <v>7.1935814271082279</v>
      </c>
      <c r="BV36" s="739">
        <v>3.2434277910549674</v>
      </c>
      <c r="BW36" s="739">
        <v>0</v>
      </c>
      <c r="BX36" s="739">
        <v>0</v>
      </c>
      <c r="BY36" s="739">
        <v>24.86787299419597</v>
      </c>
      <c r="BZ36" s="739">
        <v>-16.217821782178216</v>
      </c>
      <c r="CA36" s="739">
        <v>0</v>
      </c>
      <c r="CB36" s="739">
        <v>10.428473881870946</v>
      </c>
      <c r="CC36" s="739">
        <v>0</v>
      </c>
      <c r="CD36" s="739">
        <v>0</v>
      </c>
      <c r="CE36" s="739">
        <v>0</v>
      </c>
      <c r="CF36" s="739"/>
      <c r="CG36" s="739">
        <v>5.4110617958347556</v>
      </c>
      <c r="CH36" s="739"/>
      <c r="CI36" s="739">
        <v>0</v>
      </c>
      <c r="CJ36" s="739">
        <v>0</v>
      </c>
      <c r="CK36" s="739"/>
      <c r="CL36" s="739">
        <v>100.42198702628883</v>
      </c>
      <c r="CM36" s="739">
        <v>2.3243427791054967</v>
      </c>
      <c r="CN36" s="739">
        <v>0</v>
      </c>
      <c r="CO36" s="739">
        <v>0</v>
      </c>
      <c r="CP36" s="739">
        <v>0</v>
      </c>
      <c r="CQ36" s="739">
        <v>0</v>
      </c>
      <c r="CR36" s="739"/>
      <c r="CS36" s="739">
        <v>0</v>
      </c>
      <c r="CT36" s="739">
        <v>0</v>
      </c>
      <c r="CU36" s="739"/>
      <c r="CV36" s="739">
        <v>0</v>
      </c>
      <c r="CW36" s="739">
        <v>0</v>
      </c>
      <c r="CX36" s="739">
        <v>0</v>
      </c>
      <c r="CY36" s="739">
        <v>0</v>
      </c>
      <c r="CZ36" s="739"/>
      <c r="DA36" s="739">
        <v>0</v>
      </c>
      <c r="DB36" s="739">
        <v>0</v>
      </c>
      <c r="DC36" s="739"/>
      <c r="DD36" s="739">
        <v>3.5640150221918745</v>
      </c>
      <c r="DE36" s="739"/>
      <c r="DF36" s="739">
        <v>0</v>
      </c>
      <c r="DG36" s="739">
        <v>0</v>
      </c>
      <c r="DH36" s="739">
        <v>0</v>
      </c>
      <c r="DI36" s="739"/>
      <c r="DJ36" s="739">
        <v>0.696483441447593</v>
      </c>
      <c r="DK36" s="739"/>
      <c r="DL36" s="739">
        <v>0</v>
      </c>
      <c r="DM36" s="739">
        <v>0</v>
      </c>
    </row>
    <row r="37" spans="1:117" s="731" customFormat="1" ht="12.75">
      <c r="A37" s="577">
        <v>91</v>
      </c>
      <c r="B37" s="730">
        <v>1</v>
      </c>
      <c r="C37" s="731" t="s">
        <v>68</v>
      </c>
      <c r="D37" s="563">
        <v>684018</v>
      </c>
      <c r="E37" s="732">
        <v>266716603</v>
      </c>
      <c r="F37" s="733">
        <v>-137350814</v>
      </c>
      <c r="G37" s="733">
        <v>-73764501</v>
      </c>
      <c r="H37" s="734">
        <v>55601288</v>
      </c>
      <c r="I37" s="732"/>
      <c r="J37" s="733">
        <v>294081</v>
      </c>
      <c r="K37" s="733">
        <v>210058</v>
      </c>
      <c r="L37" s="733"/>
      <c r="M37" s="733">
        <v>16253109</v>
      </c>
      <c r="N37" s="733">
        <v>11609363</v>
      </c>
      <c r="O37" s="733">
        <v>13071050</v>
      </c>
      <c r="P37" s="733">
        <v>2647423</v>
      </c>
      <c r="Q37" s="733">
        <v>1891016</v>
      </c>
      <c r="R37" s="733">
        <v>2491751</v>
      </c>
      <c r="S37" s="733">
        <v>2744050</v>
      </c>
      <c r="T37" s="733">
        <v>188648</v>
      </c>
      <c r="U37" s="733">
        <v>630476</v>
      </c>
      <c r="V37" s="733">
        <v>847519</v>
      </c>
      <c r="W37" s="733">
        <v>0</v>
      </c>
      <c r="X37" s="733">
        <v>0</v>
      </c>
      <c r="Y37" s="733"/>
      <c r="Z37" s="733">
        <v>8091109</v>
      </c>
      <c r="AA37" s="733"/>
      <c r="AB37" s="733">
        <v>99498904</v>
      </c>
      <c r="AC37" s="733">
        <v>41000</v>
      </c>
      <c r="AD37" s="733"/>
      <c r="AE37" s="733">
        <v>87719944</v>
      </c>
      <c r="AF37" s="733">
        <v>1577585</v>
      </c>
      <c r="AG37" s="733">
        <v>2344711</v>
      </c>
      <c r="AH37" s="733">
        <v>0</v>
      </c>
      <c r="AI37" s="733">
        <v>520000</v>
      </c>
      <c r="AJ37" s="733">
        <v>0</v>
      </c>
      <c r="AK37" s="733"/>
      <c r="AL37" s="733">
        <v>5468592</v>
      </c>
      <c r="AM37" s="733">
        <v>157817</v>
      </c>
      <c r="AN37" s="733"/>
      <c r="AO37" s="733">
        <v>0</v>
      </c>
      <c r="AP37" s="733">
        <v>0</v>
      </c>
      <c r="AQ37" s="733">
        <v>0</v>
      </c>
      <c r="AR37" s="733">
        <v>0</v>
      </c>
      <c r="AS37" s="733"/>
      <c r="AT37" s="733">
        <v>2957542</v>
      </c>
      <c r="AU37" s="733">
        <v>0</v>
      </c>
      <c r="AV37" s="733"/>
      <c r="AW37" s="733">
        <v>2437840</v>
      </c>
      <c r="AX37" s="733"/>
      <c r="AY37" s="733">
        <v>1116152</v>
      </c>
      <c r="AZ37" s="733">
        <v>936742</v>
      </c>
      <c r="BA37" s="733">
        <v>0</v>
      </c>
      <c r="BB37" s="733"/>
      <c r="BC37" s="733">
        <v>970121</v>
      </c>
      <c r="BD37" s="733"/>
      <c r="BE37" s="733">
        <v>0</v>
      </c>
      <c r="BF37" s="733">
        <v>0</v>
      </c>
      <c r="BG37" s="735"/>
      <c r="BH37" s="577">
        <v>91</v>
      </c>
      <c r="BI37" s="730">
        <v>1</v>
      </c>
      <c r="BJ37" s="731" t="s">
        <v>68</v>
      </c>
      <c r="BK37" s="563">
        <v>684018</v>
      </c>
      <c r="BL37" s="736">
        <v>389.92629287533367</v>
      </c>
      <c r="BM37" s="737">
        <v>-200.79999941522007</v>
      </c>
      <c r="BN37" s="737">
        <v>-107.83999982456602</v>
      </c>
      <c r="BO37" s="738">
        <v>81.286293635547608</v>
      </c>
      <c r="BP37" s="736"/>
      <c r="BQ37" s="739">
        <v>0.42993166846486497</v>
      </c>
      <c r="BR37" s="739">
        <v>0.30709425775345095</v>
      </c>
      <c r="BS37" s="739"/>
      <c r="BT37" s="739">
        <v>23.761229967632431</v>
      </c>
      <c r="BU37" s="739">
        <v>16.972306284337545</v>
      </c>
      <c r="BV37" s="739">
        <v>19.109219348028851</v>
      </c>
      <c r="BW37" s="739">
        <v>3.8703996093670048</v>
      </c>
      <c r="BX37" s="739">
        <v>2.7645705229979329</v>
      </c>
      <c r="BY37" s="739">
        <v>3.6428149551619988</v>
      </c>
      <c r="BZ37" s="739">
        <v>4.0116634357575389</v>
      </c>
      <c r="CA37" s="739">
        <v>0.27579391185612073</v>
      </c>
      <c r="CB37" s="739">
        <v>0.92172428210953516</v>
      </c>
      <c r="CC37" s="739">
        <v>1.2390302594376172</v>
      </c>
      <c r="CD37" s="739">
        <v>0</v>
      </c>
      <c r="CE37" s="739">
        <v>0</v>
      </c>
      <c r="CF37" s="739"/>
      <c r="CG37" s="739">
        <v>11.828795441055645</v>
      </c>
      <c r="CH37" s="739"/>
      <c r="CI37" s="739">
        <v>145.46240596007706</v>
      </c>
      <c r="CJ37" s="739">
        <v>5.9939943100912552E-2</v>
      </c>
      <c r="CK37" s="739"/>
      <c r="CL37" s="739">
        <v>128.2421573701277</v>
      </c>
      <c r="CM37" s="739">
        <v>2.3063501252891005</v>
      </c>
      <c r="CN37" s="739">
        <v>3.4278498519044822</v>
      </c>
      <c r="CO37" s="739">
        <v>0</v>
      </c>
      <c r="CP37" s="739">
        <v>0.76021391249937864</v>
      </c>
      <c r="CQ37" s="739">
        <v>0</v>
      </c>
      <c r="CR37" s="739"/>
      <c r="CS37" s="739">
        <v>7.9948071541976962</v>
      </c>
      <c r="CT37" s="739">
        <v>0.23072053659406624</v>
      </c>
      <c r="CU37" s="739"/>
      <c r="CV37" s="739">
        <v>0</v>
      </c>
      <c r="CW37" s="739">
        <v>0</v>
      </c>
      <c r="CX37" s="739">
        <v>0</v>
      </c>
      <c r="CY37" s="739">
        <v>0</v>
      </c>
      <c r="CZ37" s="739"/>
      <c r="DA37" s="739">
        <v>4.3237780292331491</v>
      </c>
      <c r="DB37" s="739">
        <v>0</v>
      </c>
      <c r="DC37" s="739"/>
      <c r="DD37" s="739">
        <v>3.5639997777836254</v>
      </c>
      <c r="DE37" s="739"/>
      <c r="DF37" s="739">
        <v>1.6317582285846279</v>
      </c>
      <c r="DG37" s="739">
        <v>1.369469809274025</v>
      </c>
      <c r="DH37" s="739">
        <v>0</v>
      </c>
      <c r="DI37" s="739"/>
      <c r="DJ37" s="739">
        <v>1.4182682327073264</v>
      </c>
      <c r="DK37" s="739"/>
      <c r="DL37" s="739">
        <v>0</v>
      </c>
      <c r="DM37" s="739">
        <v>0</v>
      </c>
    </row>
    <row r="38" spans="1:117" s="731" customFormat="1" ht="12.75">
      <c r="A38" s="577">
        <v>92</v>
      </c>
      <c r="B38" s="730">
        <v>1</v>
      </c>
      <c r="C38" s="731" t="s">
        <v>69</v>
      </c>
      <c r="D38" s="563">
        <v>251269</v>
      </c>
      <c r="E38" s="732">
        <v>120296077</v>
      </c>
      <c r="F38" s="733">
        <v>-50454815</v>
      </c>
      <c r="G38" s="733">
        <v>-27096849</v>
      </c>
      <c r="H38" s="734">
        <v>42744413</v>
      </c>
      <c r="I38" s="732"/>
      <c r="J38" s="733">
        <v>343094</v>
      </c>
      <c r="K38" s="733">
        <v>245067</v>
      </c>
      <c r="L38" s="733"/>
      <c r="M38" s="733">
        <v>5162058</v>
      </c>
      <c r="N38" s="733">
        <v>3687184</v>
      </c>
      <c r="O38" s="733">
        <v>9296200</v>
      </c>
      <c r="P38" s="733">
        <v>3663844</v>
      </c>
      <c r="Q38" s="733">
        <v>2617032</v>
      </c>
      <c r="R38" s="733">
        <v>2093102</v>
      </c>
      <c r="S38" s="733">
        <v>3713096</v>
      </c>
      <c r="T38" s="733">
        <v>98677</v>
      </c>
      <c r="U38" s="733">
        <v>804738</v>
      </c>
      <c r="V38" s="733">
        <v>0</v>
      </c>
      <c r="W38" s="733">
        <v>0</v>
      </c>
      <c r="X38" s="733">
        <v>0</v>
      </c>
      <c r="Y38" s="733"/>
      <c r="Z38" s="733">
        <v>1750367</v>
      </c>
      <c r="AA38" s="733"/>
      <c r="AB38" s="733">
        <v>43456886</v>
      </c>
      <c r="AC38" s="733">
        <v>0</v>
      </c>
      <c r="AD38" s="733"/>
      <c r="AE38" s="733">
        <v>35262744</v>
      </c>
      <c r="AF38" s="733">
        <v>1091350</v>
      </c>
      <c r="AG38" s="733">
        <v>409090</v>
      </c>
      <c r="AH38" s="733">
        <v>0</v>
      </c>
      <c r="AI38" s="733">
        <v>0</v>
      </c>
      <c r="AJ38" s="733">
        <v>0</v>
      </c>
      <c r="AK38" s="733"/>
      <c r="AL38" s="733">
        <v>1925408</v>
      </c>
      <c r="AM38" s="733">
        <v>193589</v>
      </c>
      <c r="AN38" s="733"/>
      <c r="AO38" s="733">
        <v>0</v>
      </c>
      <c r="AP38" s="733">
        <v>0</v>
      </c>
      <c r="AQ38" s="733">
        <v>0</v>
      </c>
      <c r="AR38" s="733">
        <v>0</v>
      </c>
      <c r="AS38" s="733"/>
      <c r="AT38" s="733">
        <v>0</v>
      </c>
      <c r="AU38" s="733">
        <v>0</v>
      </c>
      <c r="AV38" s="733"/>
      <c r="AW38" s="733">
        <v>895523</v>
      </c>
      <c r="AX38" s="733"/>
      <c r="AY38" s="733">
        <v>542525</v>
      </c>
      <c r="AZ38" s="733">
        <v>0</v>
      </c>
      <c r="BA38" s="733">
        <v>0</v>
      </c>
      <c r="BB38" s="733"/>
      <c r="BC38" s="733">
        <v>374193</v>
      </c>
      <c r="BD38" s="733"/>
      <c r="BE38" s="733">
        <v>2307561</v>
      </c>
      <c r="BF38" s="733">
        <v>362749</v>
      </c>
      <c r="BG38" s="735"/>
      <c r="BH38" s="577">
        <v>92</v>
      </c>
      <c r="BI38" s="730">
        <v>1</v>
      </c>
      <c r="BJ38" s="731" t="s">
        <v>69</v>
      </c>
      <c r="BK38" s="563">
        <v>251269</v>
      </c>
      <c r="BL38" s="736">
        <v>478.75415192482956</v>
      </c>
      <c r="BM38" s="737">
        <v>-200.79999920404029</v>
      </c>
      <c r="BN38" s="737">
        <v>-107.84000015919194</v>
      </c>
      <c r="BO38" s="738">
        <v>170.11415256159734</v>
      </c>
      <c r="BP38" s="736"/>
      <c r="BQ38" s="739">
        <v>1.3654450011740407</v>
      </c>
      <c r="BR38" s="739">
        <v>0.97531728943880858</v>
      </c>
      <c r="BS38" s="739"/>
      <c r="BT38" s="739">
        <v>20.543950905205179</v>
      </c>
      <c r="BU38" s="739">
        <v>14.67424950948983</v>
      </c>
      <c r="BV38" s="739">
        <v>36.997003211697425</v>
      </c>
      <c r="BW38" s="739">
        <v>14.581361011505598</v>
      </c>
      <c r="BX38" s="739">
        <v>10.415260139531737</v>
      </c>
      <c r="BY38" s="739">
        <v>8.3301242891084861</v>
      </c>
      <c r="BZ38" s="739">
        <v>14.777374049325623</v>
      </c>
      <c r="CA38" s="739">
        <v>0.39271458078792054</v>
      </c>
      <c r="CB38" s="739">
        <v>3.2026951195730473</v>
      </c>
      <c r="CC38" s="739">
        <v>0</v>
      </c>
      <c r="CD38" s="739">
        <v>0</v>
      </c>
      <c r="CE38" s="739">
        <v>0</v>
      </c>
      <c r="CF38" s="739"/>
      <c r="CG38" s="739">
        <v>6.9661080356112377</v>
      </c>
      <c r="CH38" s="739"/>
      <c r="CI38" s="739">
        <v>172.94965156863759</v>
      </c>
      <c r="CJ38" s="739">
        <v>0</v>
      </c>
      <c r="CK38" s="739"/>
      <c r="CL38" s="739">
        <v>140.33861717919839</v>
      </c>
      <c r="CM38" s="739">
        <v>4.3433531394640807</v>
      </c>
      <c r="CN38" s="739">
        <v>1.6280957857913232</v>
      </c>
      <c r="CO38" s="739">
        <v>0</v>
      </c>
      <c r="CP38" s="739">
        <v>0</v>
      </c>
      <c r="CQ38" s="739">
        <v>0</v>
      </c>
      <c r="CR38" s="739"/>
      <c r="CS38" s="739">
        <v>7.6627359523060941</v>
      </c>
      <c r="CT38" s="739">
        <v>0.77044522006296046</v>
      </c>
      <c r="CU38" s="739"/>
      <c r="CV38" s="739">
        <v>0</v>
      </c>
      <c r="CW38" s="739">
        <v>0</v>
      </c>
      <c r="CX38" s="739">
        <v>0</v>
      </c>
      <c r="CY38" s="739">
        <v>0</v>
      </c>
      <c r="CZ38" s="739"/>
      <c r="DA38" s="739">
        <v>0</v>
      </c>
      <c r="DB38" s="739">
        <v>0</v>
      </c>
      <c r="DC38" s="739"/>
      <c r="DD38" s="739">
        <v>3.5640011302627861</v>
      </c>
      <c r="DE38" s="739"/>
      <c r="DF38" s="739">
        <v>2.1591402043228571</v>
      </c>
      <c r="DG38" s="739">
        <v>0</v>
      </c>
      <c r="DH38" s="739">
        <v>0</v>
      </c>
      <c r="DI38" s="739"/>
      <c r="DJ38" s="739">
        <v>1.4892127560502888</v>
      </c>
      <c r="DK38" s="739"/>
      <c r="DL38" s="739">
        <v>9.1836279047554612</v>
      </c>
      <c r="DM38" s="739">
        <v>1.4436679415287998</v>
      </c>
    </row>
    <row r="39" spans="1:117" s="731" customFormat="1" ht="12.75">
      <c r="A39" s="577">
        <v>97</v>
      </c>
      <c r="B39" s="730">
        <v>10</v>
      </c>
      <c r="C39" s="731" t="s">
        <v>70</v>
      </c>
      <c r="D39" s="563">
        <v>2059</v>
      </c>
      <c r="E39" s="732">
        <v>118002</v>
      </c>
      <c r="F39" s="733">
        <v>-413447</v>
      </c>
      <c r="G39" s="733">
        <v>-222043</v>
      </c>
      <c r="H39" s="734">
        <v>-517488</v>
      </c>
      <c r="I39" s="732"/>
      <c r="J39" s="733">
        <v>0</v>
      </c>
      <c r="K39" s="733">
        <v>0</v>
      </c>
      <c r="L39" s="733"/>
      <c r="M39" s="733">
        <v>0</v>
      </c>
      <c r="N39" s="733">
        <v>0</v>
      </c>
      <c r="O39" s="733">
        <v>57003</v>
      </c>
      <c r="P39" s="733">
        <v>0</v>
      </c>
      <c r="Q39" s="733">
        <v>0</v>
      </c>
      <c r="R39" s="733">
        <v>0</v>
      </c>
      <c r="S39" s="733">
        <v>38002</v>
      </c>
      <c r="T39" s="733">
        <v>0</v>
      </c>
      <c r="U39" s="733">
        <v>0</v>
      </c>
      <c r="V39" s="733">
        <v>0</v>
      </c>
      <c r="W39" s="733">
        <v>0</v>
      </c>
      <c r="X39" s="733">
        <v>0</v>
      </c>
      <c r="Y39" s="733"/>
      <c r="Z39" s="733">
        <v>13988</v>
      </c>
      <c r="AA39" s="733"/>
      <c r="AB39" s="733">
        <v>0</v>
      </c>
      <c r="AC39" s="733">
        <v>0</v>
      </c>
      <c r="AD39" s="733"/>
      <c r="AE39" s="733">
        <v>0</v>
      </c>
      <c r="AF39" s="733">
        <v>0</v>
      </c>
      <c r="AG39" s="733">
        <v>0</v>
      </c>
      <c r="AH39" s="733">
        <v>0</v>
      </c>
      <c r="AI39" s="733">
        <v>0</v>
      </c>
      <c r="AJ39" s="733">
        <v>0</v>
      </c>
      <c r="AK39" s="733"/>
      <c r="AL39" s="733">
        <v>0</v>
      </c>
      <c r="AM39" s="733">
        <v>0</v>
      </c>
      <c r="AN39" s="733"/>
      <c r="AO39" s="733">
        <v>0</v>
      </c>
      <c r="AP39" s="733">
        <v>0</v>
      </c>
      <c r="AQ39" s="733">
        <v>0</v>
      </c>
      <c r="AR39" s="733">
        <v>0</v>
      </c>
      <c r="AS39" s="733"/>
      <c r="AT39" s="733">
        <v>0</v>
      </c>
      <c r="AU39" s="733">
        <v>0</v>
      </c>
      <c r="AV39" s="733"/>
      <c r="AW39" s="733">
        <v>7338</v>
      </c>
      <c r="AX39" s="733"/>
      <c r="AY39" s="733">
        <v>0</v>
      </c>
      <c r="AZ39" s="733">
        <v>0</v>
      </c>
      <c r="BA39" s="733">
        <v>0</v>
      </c>
      <c r="BB39" s="733"/>
      <c r="BC39" s="733">
        <v>1671</v>
      </c>
      <c r="BD39" s="733"/>
      <c r="BE39" s="733">
        <v>0</v>
      </c>
      <c r="BF39" s="733">
        <v>0</v>
      </c>
      <c r="BG39" s="735"/>
      <c r="BH39" s="577">
        <v>97</v>
      </c>
      <c r="BI39" s="730">
        <v>10</v>
      </c>
      <c r="BJ39" s="731" t="s">
        <v>70</v>
      </c>
      <c r="BK39" s="563">
        <v>2059</v>
      </c>
      <c r="BL39" s="736">
        <v>57.310344827586206</v>
      </c>
      <c r="BM39" s="737">
        <v>-200.79990286546868</v>
      </c>
      <c r="BN39" s="737">
        <v>-107.84021369596891</v>
      </c>
      <c r="BO39" s="738">
        <v>-251.32977173385137</v>
      </c>
      <c r="BP39" s="736"/>
      <c r="BQ39" s="739">
        <v>0</v>
      </c>
      <c r="BR39" s="739">
        <v>0</v>
      </c>
      <c r="BS39" s="739"/>
      <c r="BT39" s="739">
        <v>0</v>
      </c>
      <c r="BU39" s="739">
        <v>0</v>
      </c>
      <c r="BV39" s="739">
        <v>27.684798445847498</v>
      </c>
      <c r="BW39" s="739">
        <v>0</v>
      </c>
      <c r="BX39" s="739">
        <v>0</v>
      </c>
      <c r="BY39" s="739">
        <v>0</v>
      </c>
      <c r="BZ39" s="739">
        <v>18.456532297231664</v>
      </c>
      <c r="CA39" s="739">
        <v>0</v>
      </c>
      <c r="CB39" s="739">
        <v>0</v>
      </c>
      <c r="CC39" s="739">
        <v>0</v>
      </c>
      <c r="CD39" s="739">
        <v>0</v>
      </c>
      <c r="CE39" s="739">
        <v>0</v>
      </c>
      <c r="CF39" s="739"/>
      <c r="CG39" s="739">
        <v>6.7935891209324915</v>
      </c>
      <c r="CH39" s="739"/>
      <c r="CI39" s="739">
        <v>0</v>
      </c>
      <c r="CJ39" s="739">
        <v>0</v>
      </c>
      <c r="CK39" s="739"/>
      <c r="CL39" s="739">
        <v>0</v>
      </c>
      <c r="CM39" s="739">
        <v>0</v>
      </c>
      <c r="CN39" s="739">
        <v>0</v>
      </c>
      <c r="CO39" s="739">
        <v>0</v>
      </c>
      <c r="CP39" s="739">
        <v>0</v>
      </c>
      <c r="CQ39" s="739">
        <v>0</v>
      </c>
      <c r="CR39" s="739"/>
      <c r="CS39" s="739">
        <v>0</v>
      </c>
      <c r="CT39" s="739">
        <v>0</v>
      </c>
      <c r="CU39" s="739"/>
      <c r="CV39" s="739">
        <v>0</v>
      </c>
      <c r="CW39" s="739">
        <v>0</v>
      </c>
      <c r="CX39" s="739">
        <v>0</v>
      </c>
      <c r="CY39" s="739">
        <v>0</v>
      </c>
      <c r="CZ39" s="739"/>
      <c r="DA39" s="739">
        <v>0</v>
      </c>
      <c r="DB39" s="739">
        <v>0</v>
      </c>
      <c r="DC39" s="739"/>
      <c r="DD39" s="739">
        <v>3.5638659543467703</v>
      </c>
      <c r="DE39" s="739"/>
      <c r="DF39" s="739">
        <v>0</v>
      </c>
      <c r="DG39" s="739">
        <v>0</v>
      </c>
      <c r="DH39" s="739">
        <v>0</v>
      </c>
      <c r="DI39" s="739"/>
      <c r="DJ39" s="739">
        <v>0.81155900922778046</v>
      </c>
      <c r="DK39" s="739"/>
      <c r="DL39" s="739">
        <v>0</v>
      </c>
      <c r="DM39" s="739">
        <v>0</v>
      </c>
    </row>
    <row r="40" spans="1:117" s="731" customFormat="1" ht="12.75">
      <c r="A40" s="577">
        <v>98</v>
      </c>
      <c r="B40" s="730">
        <v>7</v>
      </c>
      <c r="C40" s="731" t="s">
        <v>71</v>
      </c>
      <c r="D40" s="563">
        <v>22849</v>
      </c>
      <c r="E40" s="732">
        <v>1516311</v>
      </c>
      <c r="F40" s="733">
        <v>-4588079</v>
      </c>
      <c r="G40" s="733">
        <v>-2464036</v>
      </c>
      <c r="H40" s="734">
        <v>-5535804</v>
      </c>
      <c r="I40" s="732"/>
      <c r="J40" s="733">
        <v>7002</v>
      </c>
      <c r="K40" s="733">
        <v>5001</v>
      </c>
      <c r="L40" s="733"/>
      <c r="M40" s="733">
        <v>486708</v>
      </c>
      <c r="N40" s="733">
        <v>347649</v>
      </c>
      <c r="O40" s="733">
        <v>140923</v>
      </c>
      <c r="P40" s="733">
        <v>94551</v>
      </c>
      <c r="Q40" s="733">
        <v>67536</v>
      </c>
      <c r="R40" s="733">
        <v>0</v>
      </c>
      <c r="S40" s="733">
        <v>63336</v>
      </c>
      <c r="T40" s="733">
        <v>29023</v>
      </c>
      <c r="U40" s="733">
        <v>0</v>
      </c>
      <c r="V40" s="733">
        <v>0</v>
      </c>
      <c r="W40" s="733">
        <v>0</v>
      </c>
      <c r="X40" s="733">
        <v>0</v>
      </c>
      <c r="Y40" s="733"/>
      <c r="Z40" s="733">
        <v>165736</v>
      </c>
      <c r="AA40" s="733"/>
      <c r="AB40" s="733">
        <v>0</v>
      </c>
      <c r="AC40" s="733">
        <v>0</v>
      </c>
      <c r="AD40" s="733"/>
      <c r="AE40" s="733">
        <v>0</v>
      </c>
      <c r="AF40" s="733">
        <v>0</v>
      </c>
      <c r="AG40" s="733">
        <v>0</v>
      </c>
      <c r="AH40" s="733">
        <v>0</v>
      </c>
      <c r="AI40" s="733">
        <v>0</v>
      </c>
      <c r="AJ40" s="733">
        <v>0</v>
      </c>
      <c r="AK40" s="733"/>
      <c r="AL40" s="733">
        <v>0</v>
      </c>
      <c r="AM40" s="733">
        <v>0</v>
      </c>
      <c r="AN40" s="733"/>
      <c r="AO40" s="733">
        <v>0</v>
      </c>
      <c r="AP40" s="733">
        <v>0</v>
      </c>
      <c r="AQ40" s="733">
        <v>0</v>
      </c>
      <c r="AR40" s="733">
        <v>0</v>
      </c>
      <c r="AS40" s="733"/>
      <c r="AT40" s="733">
        <v>0</v>
      </c>
      <c r="AU40" s="733">
        <v>0</v>
      </c>
      <c r="AV40" s="733"/>
      <c r="AW40" s="733">
        <v>81434</v>
      </c>
      <c r="AX40" s="733"/>
      <c r="AY40" s="733">
        <v>0</v>
      </c>
      <c r="AZ40" s="733">
        <v>0</v>
      </c>
      <c r="BA40" s="733">
        <v>0</v>
      </c>
      <c r="BB40" s="733"/>
      <c r="BC40" s="733">
        <v>27412</v>
      </c>
      <c r="BD40" s="733"/>
      <c r="BE40" s="733">
        <v>0</v>
      </c>
      <c r="BF40" s="733">
        <v>0</v>
      </c>
      <c r="BG40" s="735"/>
      <c r="BH40" s="577">
        <v>98</v>
      </c>
      <c r="BI40" s="730">
        <v>7</v>
      </c>
      <c r="BJ40" s="731" t="s">
        <v>71</v>
      </c>
      <c r="BK40" s="563">
        <v>22849</v>
      </c>
      <c r="BL40" s="736">
        <v>66.362247800779031</v>
      </c>
      <c r="BM40" s="737">
        <v>-200.79999124688169</v>
      </c>
      <c r="BN40" s="737">
        <v>-107.83999299750536</v>
      </c>
      <c r="BO40" s="738">
        <v>-242.27773644360803</v>
      </c>
      <c r="BP40" s="736"/>
      <c r="BQ40" s="739">
        <v>0.30644667162676703</v>
      </c>
      <c r="BR40" s="739">
        <v>0.21887172305133704</v>
      </c>
      <c r="BS40" s="739"/>
      <c r="BT40" s="739">
        <v>21.301063503873255</v>
      </c>
      <c r="BU40" s="739">
        <v>15.215064116591536</v>
      </c>
      <c r="BV40" s="739">
        <v>6.1675784498227495</v>
      </c>
      <c r="BW40" s="739">
        <v>4.1380804411571619</v>
      </c>
      <c r="BX40" s="739">
        <v>2.9557529870016195</v>
      </c>
      <c r="BY40" s="739">
        <v>0</v>
      </c>
      <c r="BZ40" s="739">
        <v>2.7719375027353497</v>
      </c>
      <c r="CA40" s="739">
        <v>1.2702087618714166</v>
      </c>
      <c r="CB40" s="739">
        <v>0</v>
      </c>
      <c r="CC40" s="739">
        <v>0</v>
      </c>
      <c r="CD40" s="739">
        <v>0</v>
      </c>
      <c r="CE40" s="739">
        <v>0</v>
      </c>
      <c r="CF40" s="739"/>
      <c r="CG40" s="739">
        <v>7.2535340715129761</v>
      </c>
      <c r="CH40" s="739"/>
      <c r="CI40" s="739">
        <v>0</v>
      </c>
      <c r="CJ40" s="739">
        <v>0</v>
      </c>
      <c r="CK40" s="739"/>
      <c r="CL40" s="739">
        <v>0</v>
      </c>
      <c r="CM40" s="739">
        <v>0</v>
      </c>
      <c r="CN40" s="739">
        <v>0</v>
      </c>
      <c r="CO40" s="739">
        <v>0</v>
      </c>
      <c r="CP40" s="739">
        <v>0</v>
      </c>
      <c r="CQ40" s="739">
        <v>0</v>
      </c>
      <c r="CR40" s="739"/>
      <c r="CS40" s="739">
        <v>0</v>
      </c>
      <c r="CT40" s="739">
        <v>0</v>
      </c>
      <c r="CU40" s="739"/>
      <c r="CV40" s="739">
        <v>0</v>
      </c>
      <c r="CW40" s="739">
        <v>0</v>
      </c>
      <c r="CX40" s="739">
        <v>0</v>
      </c>
      <c r="CY40" s="739">
        <v>0</v>
      </c>
      <c r="CZ40" s="739"/>
      <c r="DA40" s="739">
        <v>0</v>
      </c>
      <c r="DB40" s="739">
        <v>0</v>
      </c>
      <c r="DC40" s="739"/>
      <c r="DD40" s="739">
        <v>3.5640071775570048</v>
      </c>
      <c r="DE40" s="739"/>
      <c r="DF40" s="739">
        <v>0</v>
      </c>
      <c r="DG40" s="739">
        <v>0</v>
      </c>
      <c r="DH40" s="739">
        <v>0</v>
      </c>
      <c r="DI40" s="739"/>
      <c r="DJ40" s="739">
        <v>1.1997023939778546</v>
      </c>
      <c r="DK40" s="739"/>
      <c r="DL40" s="739">
        <v>0</v>
      </c>
      <c r="DM40" s="739">
        <v>0</v>
      </c>
    </row>
    <row r="41" spans="1:117" s="731" customFormat="1" ht="12.75">
      <c r="A41" s="577">
        <v>102</v>
      </c>
      <c r="B41" s="730">
        <v>4</v>
      </c>
      <c r="C41" s="731" t="s">
        <v>72</v>
      </c>
      <c r="D41" s="563">
        <v>9555</v>
      </c>
      <c r="E41" s="732">
        <v>3700249</v>
      </c>
      <c r="F41" s="733">
        <v>-1918644</v>
      </c>
      <c r="G41" s="733">
        <v>-1030411</v>
      </c>
      <c r="H41" s="734">
        <v>751194</v>
      </c>
      <c r="I41" s="732"/>
      <c r="J41" s="733">
        <v>7002</v>
      </c>
      <c r="K41" s="733">
        <v>5001</v>
      </c>
      <c r="L41" s="733"/>
      <c r="M41" s="733">
        <v>309723</v>
      </c>
      <c r="N41" s="733">
        <v>221231</v>
      </c>
      <c r="O41" s="733">
        <v>58586</v>
      </c>
      <c r="P41" s="733">
        <v>94551</v>
      </c>
      <c r="Q41" s="733">
        <v>67536</v>
      </c>
      <c r="R41" s="733">
        <v>0</v>
      </c>
      <c r="S41" s="733">
        <v>-243845</v>
      </c>
      <c r="T41" s="733">
        <v>0</v>
      </c>
      <c r="U41" s="733">
        <v>0</v>
      </c>
      <c r="V41" s="733">
        <v>0</v>
      </c>
      <c r="W41" s="733">
        <v>0</v>
      </c>
      <c r="X41" s="733">
        <v>0</v>
      </c>
      <c r="Y41" s="733"/>
      <c r="Z41" s="733">
        <v>51718</v>
      </c>
      <c r="AA41" s="733"/>
      <c r="AB41" s="733">
        <v>0</v>
      </c>
      <c r="AC41" s="733">
        <v>0</v>
      </c>
      <c r="AD41" s="733"/>
      <c r="AE41" s="733">
        <v>1715736</v>
      </c>
      <c r="AF41" s="733">
        <v>5226</v>
      </c>
      <c r="AG41" s="733">
        <v>0</v>
      </c>
      <c r="AH41" s="733">
        <v>0</v>
      </c>
      <c r="AI41" s="733">
        <v>0</v>
      </c>
      <c r="AJ41" s="733">
        <v>0</v>
      </c>
      <c r="AK41" s="733"/>
      <c r="AL41" s="733">
        <v>563550</v>
      </c>
      <c r="AM41" s="733">
        <v>0</v>
      </c>
      <c r="AN41" s="733"/>
      <c r="AO41" s="733">
        <v>0</v>
      </c>
      <c r="AP41" s="733">
        <v>0</v>
      </c>
      <c r="AQ41" s="733">
        <v>0</v>
      </c>
      <c r="AR41" s="733">
        <v>0</v>
      </c>
      <c r="AS41" s="733"/>
      <c r="AT41" s="733">
        <v>0</v>
      </c>
      <c r="AU41" s="733">
        <v>0</v>
      </c>
      <c r="AV41" s="733"/>
      <c r="AW41" s="733">
        <v>34054</v>
      </c>
      <c r="AX41" s="733"/>
      <c r="AY41" s="733">
        <v>0</v>
      </c>
      <c r="AZ41" s="733">
        <v>0</v>
      </c>
      <c r="BA41" s="733">
        <v>0</v>
      </c>
      <c r="BB41" s="733"/>
      <c r="BC41" s="733">
        <v>10933</v>
      </c>
      <c r="BD41" s="733"/>
      <c r="BE41" s="733">
        <v>799247</v>
      </c>
      <c r="BF41" s="733">
        <v>0</v>
      </c>
      <c r="BG41" s="735"/>
      <c r="BH41" s="577">
        <v>102</v>
      </c>
      <c r="BI41" s="730">
        <v>4</v>
      </c>
      <c r="BJ41" s="731" t="s">
        <v>72</v>
      </c>
      <c r="BK41" s="563">
        <v>9555</v>
      </c>
      <c r="BL41" s="736">
        <v>387.25787545787546</v>
      </c>
      <c r="BM41" s="737">
        <v>-200.8</v>
      </c>
      <c r="BN41" s="737">
        <v>-107.83997906855049</v>
      </c>
      <c r="BO41" s="738">
        <v>78.617896389324954</v>
      </c>
      <c r="BP41" s="736"/>
      <c r="BQ41" s="739">
        <v>0.73281004709576136</v>
      </c>
      <c r="BR41" s="739">
        <v>0.52339089481946621</v>
      </c>
      <c r="BS41" s="739"/>
      <c r="BT41" s="739">
        <v>32.414756671899532</v>
      </c>
      <c r="BU41" s="739">
        <v>23.153427524856095</v>
      </c>
      <c r="BV41" s="739">
        <v>6.1314495028780742</v>
      </c>
      <c r="BW41" s="739">
        <v>9.8954474097331246</v>
      </c>
      <c r="BX41" s="739">
        <v>7.0681318681318679</v>
      </c>
      <c r="BY41" s="739">
        <v>0</v>
      </c>
      <c r="BZ41" s="739">
        <v>-25.520146520146522</v>
      </c>
      <c r="CA41" s="739">
        <v>0</v>
      </c>
      <c r="CB41" s="739">
        <v>0</v>
      </c>
      <c r="CC41" s="739">
        <v>0</v>
      </c>
      <c r="CD41" s="739">
        <v>0</v>
      </c>
      <c r="CE41" s="739">
        <v>0</v>
      </c>
      <c r="CF41" s="739"/>
      <c r="CG41" s="739">
        <v>5.4126635269492409</v>
      </c>
      <c r="CH41" s="739"/>
      <c r="CI41" s="739">
        <v>0</v>
      </c>
      <c r="CJ41" s="739">
        <v>0</v>
      </c>
      <c r="CK41" s="739"/>
      <c r="CL41" s="739">
        <v>179.56420722135007</v>
      </c>
      <c r="CM41" s="739">
        <v>0.54693877551020409</v>
      </c>
      <c r="CN41" s="739">
        <v>0</v>
      </c>
      <c r="CO41" s="739">
        <v>0</v>
      </c>
      <c r="CP41" s="739">
        <v>0</v>
      </c>
      <c r="CQ41" s="739">
        <v>0</v>
      </c>
      <c r="CR41" s="739"/>
      <c r="CS41" s="739">
        <v>58.979591836734691</v>
      </c>
      <c r="CT41" s="739">
        <v>0</v>
      </c>
      <c r="CU41" s="739"/>
      <c r="CV41" s="739">
        <v>0</v>
      </c>
      <c r="CW41" s="739">
        <v>0</v>
      </c>
      <c r="CX41" s="739">
        <v>0</v>
      </c>
      <c r="CY41" s="739">
        <v>0</v>
      </c>
      <c r="CZ41" s="739"/>
      <c r="DA41" s="739">
        <v>0</v>
      </c>
      <c r="DB41" s="739">
        <v>0</v>
      </c>
      <c r="DC41" s="739"/>
      <c r="DD41" s="739">
        <v>3.5639979068550498</v>
      </c>
      <c r="DE41" s="739"/>
      <c r="DF41" s="739">
        <v>0</v>
      </c>
      <c r="DG41" s="739">
        <v>0</v>
      </c>
      <c r="DH41" s="739">
        <v>0</v>
      </c>
      <c r="DI41" s="739"/>
      <c r="DJ41" s="739">
        <v>1.14421768707483</v>
      </c>
      <c r="DK41" s="739"/>
      <c r="DL41" s="739">
        <v>83.64699110413396</v>
      </c>
      <c r="DM41" s="739">
        <v>0</v>
      </c>
    </row>
    <row r="42" spans="1:117" s="731" customFormat="1" ht="12.75">
      <c r="A42" s="577">
        <v>103</v>
      </c>
      <c r="B42" s="730">
        <v>5</v>
      </c>
      <c r="C42" s="731" t="s">
        <v>73</v>
      </c>
      <c r="D42" s="563">
        <v>2094</v>
      </c>
      <c r="E42" s="732">
        <v>99330</v>
      </c>
      <c r="F42" s="733">
        <v>-420475</v>
      </c>
      <c r="G42" s="733">
        <v>-225817</v>
      </c>
      <c r="H42" s="734">
        <v>-546962</v>
      </c>
      <c r="I42" s="732"/>
      <c r="J42" s="733">
        <v>0</v>
      </c>
      <c r="K42" s="733">
        <v>0</v>
      </c>
      <c r="L42" s="733"/>
      <c r="M42" s="733">
        <v>29497</v>
      </c>
      <c r="N42" s="733">
        <v>21070</v>
      </c>
      <c r="O42" s="733">
        <v>0</v>
      </c>
      <c r="P42" s="733">
        <v>0</v>
      </c>
      <c r="Q42" s="733">
        <v>0</v>
      </c>
      <c r="R42" s="733">
        <v>0</v>
      </c>
      <c r="S42" s="733">
        <v>0</v>
      </c>
      <c r="T42" s="733">
        <v>0</v>
      </c>
      <c r="U42" s="733">
        <v>0</v>
      </c>
      <c r="V42" s="733">
        <v>0</v>
      </c>
      <c r="W42" s="733">
        <v>0</v>
      </c>
      <c r="X42" s="733">
        <v>0</v>
      </c>
      <c r="Y42" s="733"/>
      <c r="Z42" s="733">
        <v>6898</v>
      </c>
      <c r="AA42" s="733"/>
      <c r="AB42" s="733">
        <v>0</v>
      </c>
      <c r="AC42" s="733">
        <v>0</v>
      </c>
      <c r="AD42" s="733"/>
      <c r="AE42" s="733">
        <v>0</v>
      </c>
      <c r="AF42" s="733">
        <v>0</v>
      </c>
      <c r="AG42" s="733">
        <v>0</v>
      </c>
      <c r="AH42" s="733">
        <v>0</v>
      </c>
      <c r="AI42" s="733">
        <v>0</v>
      </c>
      <c r="AJ42" s="733">
        <v>0</v>
      </c>
      <c r="AK42" s="733"/>
      <c r="AL42" s="733">
        <v>32152</v>
      </c>
      <c r="AM42" s="733">
        <v>0</v>
      </c>
      <c r="AN42" s="733"/>
      <c r="AO42" s="733">
        <v>0</v>
      </c>
      <c r="AP42" s="733">
        <v>0</v>
      </c>
      <c r="AQ42" s="733">
        <v>0</v>
      </c>
      <c r="AR42" s="733">
        <v>0</v>
      </c>
      <c r="AS42" s="733"/>
      <c r="AT42" s="733">
        <v>0</v>
      </c>
      <c r="AU42" s="733">
        <v>0</v>
      </c>
      <c r="AV42" s="733"/>
      <c r="AW42" s="733">
        <v>7463</v>
      </c>
      <c r="AX42" s="733"/>
      <c r="AY42" s="733">
        <v>0</v>
      </c>
      <c r="AZ42" s="733">
        <v>0</v>
      </c>
      <c r="BA42" s="733">
        <v>0</v>
      </c>
      <c r="BB42" s="733"/>
      <c r="BC42" s="733">
        <v>2250</v>
      </c>
      <c r="BD42" s="733"/>
      <c r="BE42" s="733">
        <v>0</v>
      </c>
      <c r="BF42" s="733">
        <v>0</v>
      </c>
      <c r="BG42" s="735"/>
      <c r="BH42" s="577">
        <v>103</v>
      </c>
      <c r="BI42" s="730">
        <v>5</v>
      </c>
      <c r="BJ42" s="731" t="s">
        <v>73</v>
      </c>
      <c r="BK42" s="563">
        <v>2094</v>
      </c>
      <c r="BL42" s="736">
        <v>47.435530085959883</v>
      </c>
      <c r="BM42" s="737">
        <v>-200.79990448901623</v>
      </c>
      <c r="BN42" s="737">
        <v>-107.84001910219675</v>
      </c>
      <c r="BO42" s="738">
        <v>-261.20439350525311</v>
      </c>
      <c r="BP42" s="736"/>
      <c r="BQ42" s="739">
        <v>0</v>
      </c>
      <c r="BR42" s="739">
        <v>0</v>
      </c>
      <c r="BS42" s="739"/>
      <c r="BT42" s="739">
        <v>14.086437440305636</v>
      </c>
      <c r="BU42" s="739">
        <v>10.062082139446037</v>
      </c>
      <c r="BV42" s="739">
        <v>0</v>
      </c>
      <c r="BW42" s="739">
        <v>0</v>
      </c>
      <c r="BX42" s="739">
        <v>0</v>
      </c>
      <c r="BY42" s="739">
        <v>0</v>
      </c>
      <c r="BZ42" s="739">
        <v>0</v>
      </c>
      <c r="CA42" s="739">
        <v>0</v>
      </c>
      <c r="CB42" s="739">
        <v>0</v>
      </c>
      <c r="CC42" s="739">
        <v>0</v>
      </c>
      <c r="CD42" s="739">
        <v>0</v>
      </c>
      <c r="CE42" s="739">
        <v>0</v>
      </c>
      <c r="CF42" s="739"/>
      <c r="CG42" s="739">
        <v>3.2941738299904491</v>
      </c>
      <c r="CH42" s="739"/>
      <c r="CI42" s="739">
        <v>0</v>
      </c>
      <c r="CJ42" s="739">
        <v>0</v>
      </c>
      <c r="CK42" s="739"/>
      <c r="CL42" s="739">
        <v>0</v>
      </c>
      <c r="CM42" s="739">
        <v>0</v>
      </c>
      <c r="CN42" s="739">
        <v>0</v>
      </c>
      <c r="CO42" s="739">
        <v>0</v>
      </c>
      <c r="CP42" s="739">
        <v>0</v>
      </c>
      <c r="CQ42" s="739">
        <v>0</v>
      </c>
      <c r="CR42" s="739"/>
      <c r="CS42" s="739">
        <v>15.354345749761222</v>
      </c>
      <c r="CT42" s="739">
        <v>0</v>
      </c>
      <c r="CU42" s="739"/>
      <c r="CV42" s="739">
        <v>0</v>
      </c>
      <c r="CW42" s="739">
        <v>0</v>
      </c>
      <c r="CX42" s="739">
        <v>0</v>
      </c>
      <c r="CY42" s="739">
        <v>0</v>
      </c>
      <c r="CZ42" s="739"/>
      <c r="DA42" s="739">
        <v>0</v>
      </c>
      <c r="DB42" s="739">
        <v>0</v>
      </c>
      <c r="DC42" s="739"/>
      <c r="DD42" s="739">
        <v>3.5639923591212987</v>
      </c>
      <c r="DE42" s="739"/>
      <c r="DF42" s="739">
        <v>0</v>
      </c>
      <c r="DG42" s="739">
        <v>0</v>
      </c>
      <c r="DH42" s="739">
        <v>0</v>
      </c>
      <c r="DI42" s="739"/>
      <c r="DJ42" s="739">
        <v>1.0744985673352436</v>
      </c>
      <c r="DK42" s="739"/>
      <c r="DL42" s="739">
        <v>0</v>
      </c>
      <c r="DM42" s="739">
        <v>0</v>
      </c>
    </row>
    <row r="43" spans="1:117" s="731" customFormat="1" ht="12.75">
      <c r="A43" s="577">
        <v>105</v>
      </c>
      <c r="B43" s="730">
        <v>18</v>
      </c>
      <c r="C43" s="731" t="s">
        <v>74</v>
      </c>
      <c r="D43" s="563">
        <v>2002</v>
      </c>
      <c r="E43" s="732">
        <v>131180</v>
      </c>
      <c r="F43" s="733">
        <v>-402002</v>
      </c>
      <c r="G43" s="733">
        <v>-215896</v>
      </c>
      <c r="H43" s="734">
        <v>-486718</v>
      </c>
      <c r="I43" s="732"/>
      <c r="J43" s="733">
        <v>0</v>
      </c>
      <c r="K43" s="733">
        <v>0</v>
      </c>
      <c r="L43" s="733"/>
      <c r="M43" s="733">
        <v>29497</v>
      </c>
      <c r="N43" s="733">
        <v>21070</v>
      </c>
      <c r="O43" s="733">
        <v>0</v>
      </c>
      <c r="P43" s="733">
        <v>0</v>
      </c>
      <c r="Q43" s="733">
        <v>0</v>
      </c>
      <c r="R43" s="733">
        <v>0</v>
      </c>
      <c r="S43" s="733">
        <v>-6334</v>
      </c>
      <c r="T43" s="733">
        <v>0</v>
      </c>
      <c r="U43" s="733">
        <v>0</v>
      </c>
      <c r="V43" s="733">
        <v>0</v>
      </c>
      <c r="W43" s="733">
        <v>0</v>
      </c>
      <c r="X43" s="733">
        <v>0</v>
      </c>
      <c r="Y43" s="733"/>
      <c r="Z43" s="733">
        <v>7957</v>
      </c>
      <c r="AA43" s="733"/>
      <c r="AB43" s="733">
        <v>0</v>
      </c>
      <c r="AC43" s="733">
        <v>0</v>
      </c>
      <c r="AD43" s="733"/>
      <c r="AE43" s="733">
        <v>0</v>
      </c>
      <c r="AF43" s="733">
        <v>0</v>
      </c>
      <c r="AG43" s="733">
        <v>0</v>
      </c>
      <c r="AH43" s="733">
        <v>0</v>
      </c>
      <c r="AI43" s="733">
        <v>0</v>
      </c>
      <c r="AJ43" s="733">
        <v>0</v>
      </c>
      <c r="AK43" s="733"/>
      <c r="AL43" s="733">
        <v>70510</v>
      </c>
      <c r="AM43" s="733">
        <v>0</v>
      </c>
      <c r="AN43" s="733"/>
      <c r="AO43" s="733">
        <v>0</v>
      </c>
      <c r="AP43" s="733">
        <v>0</v>
      </c>
      <c r="AQ43" s="733">
        <v>0</v>
      </c>
      <c r="AR43" s="733">
        <v>0</v>
      </c>
      <c r="AS43" s="733"/>
      <c r="AT43" s="733">
        <v>0</v>
      </c>
      <c r="AU43" s="733">
        <v>0</v>
      </c>
      <c r="AV43" s="733"/>
      <c r="AW43" s="733">
        <v>7135</v>
      </c>
      <c r="AX43" s="733"/>
      <c r="AY43" s="733">
        <v>0</v>
      </c>
      <c r="AZ43" s="733">
        <v>0</v>
      </c>
      <c r="BA43" s="733">
        <v>0</v>
      </c>
      <c r="BB43" s="733"/>
      <c r="BC43" s="733">
        <v>1345</v>
      </c>
      <c r="BD43" s="733"/>
      <c r="BE43" s="733">
        <v>0</v>
      </c>
      <c r="BF43" s="733">
        <v>0</v>
      </c>
      <c r="BG43" s="735"/>
      <c r="BH43" s="577">
        <v>105</v>
      </c>
      <c r="BI43" s="730">
        <v>18</v>
      </c>
      <c r="BJ43" s="731" t="s">
        <v>74</v>
      </c>
      <c r="BK43" s="563">
        <v>2002</v>
      </c>
      <c r="BL43" s="736">
        <v>65.52447552447552</v>
      </c>
      <c r="BM43" s="737">
        <v>-200.80019980019981</v>
      </c>
      <c r="BN43" s="737">
        <v>-107.84015984015984</v>
      </c>
      <c r="BO43" s="738">
        <v>-243.11588411588411</v>
      </c>
      <c r="BP43" s="736"/>
      <c r="BQ43" s="739">
        <v>0</v>
      </c>
      <c r="BR43" s="739">
        <v>0</v>
      </c>
      <c r="BS43" s="739"/>
      <c r="BT43" s="739">
        <v>14.733766233766234</v>
      </c>
      <c r="BU43" s="739">
        <v>10.524475524475525</v>
      </c>
      <c r="BV43" s="739">
        <v>0</v>
      </c>
      <c r="BW43" s="739">
        <v>0</v>
      </c>
      <c r="BX43" s="739">
        <v>0</v>
      </c>
      <c r="BY43" s="739">
        <v>0</v>
      </c>
      <c r="BZ43" s="739">
        <v>-3.1638361638361636</v>
      </c>
      <c r="CA43" s="739">
        <v>0</v>
      </c>
      <c r="CB43" s="739">
        <v>0</v>
      </c>
      <c r="CC43" s="739">
        <v>0</v>
      </c>
      <c r="CD43" s="739">
        <v>0</v>
      </c>
      <c r="CE43" s="739">
        <v>0</v>
      </c>
      <c r="CF43" s="739"/>
      <c r="CG43" s="739">
        <v>3.9745254745254743</v>
      </c>
      <c r="CH43" s="739"/>
      <c r="CI43" s="739">
        <v>0</v>
      </c>
      <c r="CJ43" s="739">
        <v>0</v>
      </c>
      <c r="CK43" s="739"/>
      <c r="CL43" s="739">
        <v>0</v>
      </c>
      <c r="CM43" s="739">
        <v>0</v>
      </c>
      <c r="CN43" s="739">
        <v>0</v>
      </c>
      <c r="CO43" s="739">
        <v>0</v>
      </c>
      <c r="CP43" s="739">
        <v>0</v>
      </c>
      <c r="CQ43" s="739">
        <v>0</v>
      </c>
      <c r="CR43" s="739"/>
      <c r="CS43" s="739">
        <v>35.219780219780219</v>
      </c>
      <c r="CT43" s="739">
        <v>0</v>
      </c>
      <c r="CU43" s="739"/>
      <c r="CV43" s="739">
        <v>0</v>
      </c>
      <c r="CW43" s="739">
        <v>0</v>
      </c>
      <c r="CX43" s="739">
        <v>0</v>
      </c>
      <c r="CY43" s="739">
        <v>0</v>
      </c>
      <c r="CZ43" s="739"/>
      <c r="DA43" s="739">
        <v>0</v>
      </c>
      <c r="DB43" s="739">
        <v>0</v>
      </c>
      <c r="DC43" s="739"/>
      <c r="DD43" s="739">
        <v>3.563936063936064</v>
      </c>
      <c r="DE43" s="739"/>
      <c r="DF43" s="739">
        <v>0</v>
      </c>
      <c r="DG43" s="739">
        <v>0</v>
      </c>
      <c r="DH43" s="739">
        <v>0</v>
      </c>
      <c r="DI43" s="739"/>
      <c r="DJ43" s="739">
        <v>0.67182817182817178</v>
      </c>
      <c r="DK43" s="739"/>
      <c r="DL43" s="739">
        <v>0</v>
      </c>
      <c r="DM43" s="739">
        <v>0</v>
      </c>
    </row>
    <row r="44" spans="1:117" s="731" customFormat="1" ht="12.75">
      <c r="A44" s="577">
        <v>106</v>
      </c>
      <c r="B44" s="730">
        <v>1</v>
      </c>
      <c r="C44" s="731" t="s">
        <v>75</v>
      </c>
      <c r="D44" s="563">
        <v>47031</v>
      </c>
      <c r="E44" s="732">
        <v>13481062</v>
      </c>
      <c r="F44" s="733">
        <v>-9443825</v>
      </c>
      <c r="G44" s="733">
        <v>-5071823</v>
      </c>
      <c r="H44" s="734">
        <v>-1034586</v>
      </c>
      <c r="I44" s="732"/>
      <c r="J44" s="733">
        <v>28008</v>
      </c>
      <c r="K44" s="733">
        <v>20006</v>
      </c>
      <c r="L44" s="733"/>
      <c r="M44" s="733">
        <v>663693</v>
      </c>
      <c r="N44" s="733">
        <v>474067</v>
      </c>
      <c r="O44" s="733">
        <v>805956</v>
      </c>
      <c r="P44" s="733">
        <v>283652</v>
      </c>
      <c r="Q44" s="733">
        <v>202609</v>
      </c>
      <c r="R44" s="733">
        <v>537667</v>
      </c>
      <c r="S44" s="733">
        <v>201093</v>
      </c>
      <c r="T44" s="733">
        <v>58045</v>
      </c>
      <c r="U44" s="733">
        <v>-61481</v>
      </c>
      <c r="V44" s="733">
        <v>0</v>
      </c>
      <c r="W44" s="733">
        <v>0</v>
      </c>
      <c r="X44" s="733">
        <v>0</v>
      </c>
      <c r="Y44" s="733"/>
      <c r="Z44" s="733">
        <v>519178</v>
      </c>
      <c r="AA44" s="733"/>
      <c r="AB44" s="733">
        <v>0</v>
      </c>
      <c r="AC44" s="733">
        <v>0</v>
      </c>
      <c r="AD44" s="733"/>
      <c r="AE44" s="733">
        <v>7898194</v>
      </c>
      <c r="AF44" s="733">
        <v>345165</v>
      </c>
      <c r="AG44" s="733">
        <v>263524</v>
      </c>
      <c r="AH44" s="733">
        <v>0</v>
      </c>
      <c r="AI44" s="733">
        <v>0</v>
      </c>
      <c r="AJ44" s="733">
        <v>0</v>
      </c>
      <c r="AK44" s="733"/>
      <c r="AL44" s="733">
        <v>537485</v>
      </c>
      <c r="AM44" s="733">
        <v>61592</v>
      </c>
      <c r="AN44" s="733"/>
      <c r="AO44" s="733">
        <v>0</v>
      </c>
      <c r="AP44" s="733">
        <v>0</v>
      </c>
      <c r="AQ44" s="733">
        <v>0</v>
      </c>
      <c r="AR44" s="733">
        <v>0</v>
      </c>
      <c r="AS44" s="733"/>
      <c r="AT44" s="733">
        <v>0</v>
      </c>
      <c r="AU44" s="733">
        <v>0</v>
      </c>
      <c r="AV44" s="733"/>
      <c r="AW44" s="733">
        <v>167618</v>
      </c>
      <c r="AX44" s="733"/>
      <c r="AY44" s="733">
        <v>238435</v>
      </c>
      <c r="AZ44" s="733">
        <v>0</v>
      </c>
      <c r="BA44" s="733">
        <v>0</v>
      </c>
      <c r="BB44" s="733"/>
      <c r="BC44" s="733">
        <v>59715</v>
      </c>
      <c r="BD44" s="733"/>
      <c r="BE44" s="733">
        <v>0</v>
      </c>
      <c r="BF44" s="733">
        <v>176841</v>
      </c>
      <c r="BG44" s="735"/>
      <c r="BH44" s="577">
        <v>106</v>
      </c>
      <c r="BI44" s="730">
        <v>1</v>
      </c>
      <c r="BJ44" s="731" t="s">
        <v>75</v>
      </c>
      <c r="BK44" s="563">
        <v>47031</v>
      </c>
      <c r="BL44" s="736">
        <v>286.64204460887498</v>
      </c>
      <c r="BM44" s="737">
        <v>-200.8000042525143</v>
      </c>
      <c r="BN44" s="737">
        <v>-107.83999914949715</v>
      </c>
      <c r="BO44" s="738">
        <v>-21.997958793136441</v>
      </c>
      <c r="BP44" s="736"/>
      <c r="BQ44" s="739">
        <v>0.59552210244306947</v>
      </c>
      <c r="BR44" s="739">
        <v>0.42537900533690542</v>
      </c>
      <c r="BS44" s="739"/>
      <c r="BT44" s="739">
        <v>14.111819863494292</v>
      </c>
      <c r="BU44" s="739">
        <v>10.079883481108205</v>
      </c>
      <c r="BV44" s="739">
        <v>17.136697072143907</v>
      </c>
      <c r="BW44" s="739">
        <v>6.0311709298122516</v>
      </c>
      <c r="BX44" s="739">
        <v>4.3079883481108201</v>
      </c>
      <c r="BY44" s="739">
        <v>11.432183028215432</v>
      </c>
      <c r="BZ44" s="739">
        <v>4.2757542897237988</v>
      </c>
      <c r="CA44" s="739">
        <v>1.2341859624502987</v>
      </c>
      <c r="CB44" s="739">
        <v>-1.3072441581084817</v>
      </c>
      <c r="CC44" s="739">
        <v>0</v>
      </c>
      <c r="CD44" s="739">
        <v>0</v>
      </c>
      <c r="CE44" s="739">
        <v>0</v>
      </c>
      <c r="CF44" s="739"/>
      <c r="CG44" s="739">
        <v>11.039059343837044</v>
      </c>
      <c r="CH44" s="739"/>
      <c r="CI44" s="739">
        <v>0</v>
      </c>
      <c r="CJ44" s="739">
        <v>0</v>
      </c>
      <c r="CK44" s="739"/>
      <c r="CL44" s="739">
        <v>167.93591460951288</v>
      </c>
      <c r="CM44" s="739">
        <v>7.3390954902085861</v>
      </c>
      <c r="CN44" s="739">
        <v>5.6031978907529076</v>
      </c>
      <c r="CO44" s="739">
        <v>0</v>
      </c>
      <c r="CP44" s="739">
        <v>0</v>
      </c>
      <c r="CQ44" s="739">
        <v>0</v>
      </c>
      <c r="CR44" s="739"/>
      <c r="CS44" s="739">
        <v>11.42831324020327</v>
      </c>
      <c r="CT44" s="739">
        <v>1.3096043035444707</v>
      </c>
      <c r="CU44" s="739"/>
      <c r="CV44" s="739">
        <v>0</v>
      </c>
      <c r="CW44" s="739">
        <v>0</v>
      </c>
      <c r="CX44" s="739">
        <v>0</v>
      </c>
      <c r="CY44" s="739">
        <v>0</v>
      </c>
      <c r="CZ44" s="739"/>
      <c r="DA44" s="739">
        <v>0</v>
      </c>
      <c r="DB44" s="739">
        <v>0</v>
      </c>
      <c r="DC44" s="739"/>
      <c r="DD44" s="739">
        <v>3.563989708915396</v>
      </c>
      <c r="DE44" s="739"/>
      <c r="DF44" s="739">
        <v>5.0697412345049013</v>
      </c>
      <c r="DG44" s="739">
        <v>0</v>
      </c>
      <c r="DH44" s="739">
        <v>0</v>
      </c>
      <c r="DI44" s="739"/>
      <c r="DJ44" s="739">
        <v>1.2696944568476112</v>
      </c>
      <c r="DK44" s="739"/>
      <c r="DL44" s="739">
        <v>0</v>
      </c>
      <c r="DM44" s="739">
        <v>3.7600944058174397</v>
      </c>
    </row>
    <row r="45" spans="1:117" s="731" customFormat="1" ht="12.75">
      <c r="A45" s="577">
        <v>108</v>
      </c>
      <c r="B45" s="730">
        <v>6</v>
      </c>
      <c r="C45" s="731" t="s">
        <v>76</v>
      </c>
      <c r="D45" s="563">
        <v>10348</v>
      </c>
      <c r="E45" s="732">
        <v>1739607</v>
      </c>
      <c r="F45" s="733">
        <v>-2077878</v>
      </c>
      <c r="G45" s="733">
        <v>-1115928</v>
      </c>
      <c r="H45" s="734">
        <v>-1454199</v>
      </c>
      <c r="I45" s="732"/>
      <c r="J45" s="733">
        <v>0</v>
      </c>
      <c r="K45" s="733">
        <v>0</v>
      </c>
      <c r="L45" s="733"/>
      <c r="M45" s="733">
        <v>176985</v>
      </c>
      <c r="N45" s="733">
        <v>126418</v>
      </c>
      <c r="O45" s="733">
        <v>0</v>
      </c>
      <c r="P45" s="733">
        <v>118189</v>
      </c>
      <c r="Q45" s="733">
        <v>84420</v>
      </c>
      <c r="R45" s="733">
        <v>0</v>
      </c>
      <c r="S45" s="733">
        <v>-60170</v>
      </c>
      <c r="T45" s="733">
        <v>26120</v>
      </c>
      <c r="U45" s="733">
        <v>0</v>
      </c>
      <c r="V45" s="733">
        <v>0</v>
      </c>
      <c r="W45" s="733">
        <v>0</v>
      </c>
      <c r="X45" s="733">
        <v>0</v>
      </c>
      <c r="Y45" s="733"/>
      <c r="Z45" s="733">
        <v>71609</v>
      </c>
      <c r="AA45" s="733"/>
      <c r="AB45" s="733">
        <v>0</v>
      </c>
      <c r="AC45" s="733">
        <v>0</v>
      </c>
      <c r="AD45" s="733"/>
      <c r="AE45" s="733">
        <v>1146419</v>
      </c>
      <c r="AF45" s="733">
        <v>0</v>
      </c>
      <c r="AG45" s="733">
        <v>0</v>
      </c>
      <c r="AH45" s="733">
        <v>0</v>
      </c>
      <c r="AI45" s="733">
        <v>0</v>
      </c>
      <c r="AJ45" s="733">
        <v>0</v>
      </c>
      <c r="AK45" s="733"/>
      <c r="AL45" s="733">
        <v>0</v>
      </c>
      <c r="AM45" s="733">
        <v>0</v>
      </c>
      <c r="AN45" s="733"/>
      <c r="AO45" s="733">
        <v>0</v>
      </c>
      <c r="AP45" s="733">
        <v>0</v>
      </c>
      <c r="AQ45" s="733">
        <v>0</v>
      </c>
      <c r="AR45" s="733">
        <v>0</v>
      </c>
      <c r="AS45" s="733"/>
      <c r="AT45" s="733">
        <v>0</v>
      </c>
      <c r="AU45" s="733">
        <v>0</v>
      </c>
      <c r="AV45" s="733"/>
      <c r="AW45" s="733">
        <v>36880</v>
      </c>
      <c r="AX45" s="733"/>
      <c r="AY45" s="733">
        <v>0</v>
      </c>
      <c r="AZ45" s="733">
        <v>0</v>
      </c>
      <c r="BA45" s="733">
        <v>0</v>
      </c>
      <c r="BB45" s="733"/>
      <c r="BC45" s="733">
        <v>12737</v>
      </c>
      <c r="BD45" s="733"/>
      <c r="BE45" s="733">
        <v>0</v>
      </c>
      <c r="BF45" s="733">
        <v>0</v>
      </c>
      <c r="BG45" s="735"/>
      <c r="BH45" s="577">
        <v>108</v>
      </c>
      <c r="BI45" s="730">
        <v>6</v>
      </c>
      <c r="BJ45" s="731" t="s">
        <v>76</v>
      </c>
      <c r="BK45" s="563">
        <v>10348</v>
      </c>
      <c r="BL45" s="736">
        <v>168.1104561267878</v>
      </c>
      <c r="BM45" s="737">
        <v>-200.79996134518748</v>
      </c>
      <c r="BN45" s="737">
        <v>-107.83996907614998</v>
      </c>
      <c r="BO45" s="738">
        <v>-140.52947429454966</v>
      </c>
      <c r="BP45" s="736"/>
      <c r="BQ45" s="739">
        <v>0</v>
      </c>
      <c r="BR45" s="739">
        <v>0</v>
      </c>
      <c r="BS45" s="739"/>
      <c r="BT45" s="739">
        <v>17.103304986470814</v>
      </c>
      <c r="BU45" s="739">
        <v>12.216660224197913</v>
      </c>
      <c r="BV45" s="739">
        <v>0</v>
      </c>
      <c r="BW45" s="739">
        <v>11.421434093544645</v>
      </c>
      <c r="BX45" s="739">
        <v>8.158098183223812</v>
      </c>
      <c r="BY45" s="739">
        <v>0</v>
      </c>
      <c r="BZ45" s="739">
        <v>-5.8146501739466565</v>
      </c>
      <c r="CA45" s="739">
        <v>2.5241592578275998</v>
      </c>
      <c r="CB45" s="739">
        <v>0</v>
      </c>
      <c r="CC45" s="739">
        <v>0</v>
      </c>
      <c r="CD45" s="739">
        <v>0</v>
      </c>
      <c r="CE45" s="739">
        <v>0</v>
      </c>
      <c r="CF45" s="739"/>
      <c r="CG45" s="739">
        <v>6.9200811751063007</v>
      </c>
      <c r="CH45" s="739"/>
      <c r="CI45" s="739">
        <v>0</v>
      </c>
      <c r="CJ45" s="739">
        <v>0</v>
      </c>
      <c r="CK45" s="739"/>
      <c r="CL45" s="739">
        <v>110.78652879783533</v>
      </c>
      <c r="CM45" s="739">
        <v>0</v>
      </c>
      <c r="CN45" s="739">
        <v>0</v>
      </c>
      <c r="CO45" s="739">
        <v>0</v>
      </c>
      <c r="CP45" s="739">
        <v>0</v>
      </c>
      <c r="CQ45" s="739">
        <v>0</v>
      </c>
      <c r="CR45" s="739"/>
      <c r="CS45" s="739">
        <v>0</v>
      </c>
      <c r="CT45" s="739">
        <v>0</v>
      </c>
      <c r="CU45" s="739"/>
      <c r="CV45" s="739">
        <v>0</v>
      </c>
      <c r="CW45" s="739">
        <v>0</v>
      </c>
      <c r="CX45" s="739">
        <v>0</v>
      </c>
      <c r="CY45" s="739">
        <v>0</v>
      </c>
      <c r="CZ45" s="739"/>
      <c r="DA45" s="739">
        <v>0</v>
      </c>
      <c r="DB45" s="739">
        <v>0</v>
      </c>
      <c r="DC45" s="739"/>
      <c r="DD45" s="739">
        <v>3.5639737147274837</v>
      </c>
      <c r="DE45" s="739"/>
      <c r="DF45" s="739">
        <v>0</v>
      </c>
      <c r="DG45" s="739">
        <v>0</v>
      </c>
      <c r="DH45" s="739">
        <v>0</v>
      </c>
      <c r="DI45" s="739"/>
      <c r="DJ45" s="739">
        <v>1.2308658678005411</v>
      </c>
      <c r="DK45" s="739"/>
      <c r="DL45" s="739">
        <v>0</v>
      </c>
      <c r="DM45" s="739">
        <v>0</v>
      </c>
    </row>
    <row r="46" spans="1:117" s="731" customFormat="1" ht="12.75">
      <c r="A46" s="577">
        <v>109</v>
      </c>
      <c r="B46" s="730">
        <v>5</v>
      </c>
      <c r="C46" s="731" t="s">
        <v>77</v>
      </c>
      <c r="D46" s="563">
        <v>68433</v>
      </c>
      <c r="E46" s="732">
        <v>7896389</v>
      </c>
      <c r="F46" s="733">
        <v>-13741346</v>
      </c>
      <c r="G46" s="733">
        <v>-7379815</v>
      </c>
      <c r="H46" s="734">
        <v>-13224772</v>
      </c>
      <c r="I46" s="732"/>
      <c r="J46" s="733">
        <v>0</v>
      </c>
      <c r="K46" s="733">
        <v>0</v>
      </c>
      <c r="L46" s="733"/>
      <c r="M46" s="733">
        <v>1607612</v>
      </c>
      <c r="N46" s="733">
        <v>1148295</v>
      </c>
      <c r="O46" s="733">
        <v>1634079</v>
      </c>
      <c r="P46" s="733">
        <v>472754</v>
      </c>
      <c r="Q46" s="733">
        <v>337682</v>
      </c>
      <c r="R46" s="733">
        <v>0</v>
      </c>
      <c r="S46" s="733">
        <v>494024</v>
      </c>
      <c r="T46" s="733">
        <v>46436</v>
      </c>
      <c r="U46" s="733">
        <v>0</v>
      </c>
      <c r="V46" s="733">
        <v>0</v>
      </c>
      <c r="W46" s="733">
        <v>0</v>
      </c>
      <c r="X46" s="733">
        <v>0</v>
      </c>
      <c r="Y46" s="733"/>
      <c r="Z46" s="733">
        <v>537017</v>
      </c>
      <c r="AA46" s="733"/>
      <c r="AB46" s="733">
        <v>0</v>
      </c>
      <c r="AC46" s="733">
        <v>0</v>
      </c>
      <c r="AD46" s="733"/>
      <c r="AE46" s="733">
        <v>0</v>
      </c>
      <c r="AF46" s="733">
        <v>0</v>
      </c>
      <c r="AG46" s="733">
        <v>0</v>
      </c>
      <c r="AH46" s="733">
        <v>0</v>
      </c>
      <c r="AI46" s="733">
        <v>0</v>
      </c>
      <c r="AJ46" s="733">
        <v>0</v>
      </c>
      <c r="AK46" s="733"/>
      <c r="AL46" s="733">
        <v>0</v>
      </c>
      <c r="AM46" s="733">
        <v>0</v>
      </c>
      <c r="AN46" s="733"/>
      <c r="AO46" s="733">
        <v>0</v>
      </c>
      <c r="AP46" s="733">
        <v>0</v>
      </c>
      <c r="AQ46" s="733">
        <v>0</v>
      </c>
      <c r="AR46" s="733">
        <v>0</v>
      </c>
      <c r="AS46" s="733"/>
      <c r="AT46" s="733">
        <v>0</v>
      </c>
      <c r="AU46" s="733">
        <v>0</v>
      </c>
      <c r="AV46" s="733"/>
      <c r="AW46" s="733">
        <v>243895</v>
      </c>
      <c r="AX46" s="733"/>
      <c r="AY46" s="733">
        <v>632371</v>
      </c>
      <c r="AZ46" s="733">
        <v>468371</v>
      </c>
      <c r="BA46" s="733">
        <v>0</v>
      </c>
      <c r="BB46" s="733"/>
      <c r="BC46" s="733">
        <v>86516</v>
      </c>
      <c r="BD46" s="733"/>
      <c r="BE46" s="733">
        <v>0</v>
      </c>
      <c r="BF46" s="733">
        <v>187337</v>
      </c>
      <c r="BG46" s="735"/>
      <c r="BH46" s="577">
        <v>109</v>
      </c>
      <c r="BI46" s="730">
        <v>5</v>
      </c>
      <c r="BJ46" s="731" t="s">
        <v>77</v>
      </c>
      <c r="BK46" s="563">
        <v>68433</v>
      </c>
      <c r="BL46" s="736">
        <v>115.38861368053425</v>
      </c>
      <c r="BM46" s="737">
        <v>-200.79999415486679</v>
      </c>
      <c r="BN46" s="737">
        <v>-107.84000409159324</v>
      </c>
      <c r="BO46" s="738">
        <v>-193.2513845659258</v>
      </c>
      <c r="BP46" s="736"/>
      <c r="BQ46" s="739">
        <v>0</v>
      </c>
      <c r="BR46" s="739">
        <v>0</v>
      </c>
      <c r="BS46" s="739"/>
      <c r="BT46" s="739">
        <v>23.491765668610174</v>
      </c>
      <c r="BU46" s="739">
        <v>16.779843058173689</v>
      </c>
      <c r="BV46" s="739">
        <v>23.878523519354697</v>
      </c>
      <c r="BW46" s="739">
        <v>6.908275247322198</v>
      </c>
      <c r="BX46" s="739">
        <v>4.9344906697061361</v>
      </c>
      <c r="BY46" s="739">
        <v>0</v>
      </c>
      <c r="BZ46" s="739">
        <v>7.2190902050180465</v>
      </c>
      <c r="CA46" s="739">
        <v>0.67856151272047116</v>
      </c>
      <c r="CB46" s="739">
        <v>0</v>
      </c>
      <c r="CC46" s="739">
        <v>0</v>
      </c>
      <c r="CD46" s="739">
        <v>0</v>
      </c>
      <c r="CE46" s="739">
        <v>0</v>
      </c>
      <c r="CF46" s="739"/>
      <c r="CG46" s="739">
        <v>7.8473397337541826</v>
      </c>
      <c r="CH46" s="739"/>
      <c r="CI46" s="739">
        <v>0</v>
      </c>
      <c r="CJ46" s="739">
        <v>0</v>
      </c>
      <c r="CK46" s="739"/>
      <c r="CL46" s="739">
        <v>0</v>
      </c>
      <c r="CM46" s="739">
        <v>0</v>
      </c>
      <c r="CN46" s="739">
        <v>0</v>
      </c>
      <c r="CO46" s="739">
        <v>0</v>
      </c>
      <c r="CP46" s="739">
        <v>0</v>
      </c>
      <c r="CQ46" s="739">
        <v>0</v>
      </c>
      <c r="CR46" s="739"/>
      <c r="CS46" s="739">
        <v>0</v>
      </c>
      <c r="CT46" s="739">
        <v>0</v>
      </c>
      <c r="CU46" s="739"/>
      <c r="CV46" s="739">
        <v>0</v>
      </c>
      <c r="CW46" s="739">
        <v>0</v>
      </c>
      <c r="CX46" s="739">
        <v>0</v>
      </c>
      <c r="CY46" s="739">
        <v>0</v>
      </c>
      <c r="CZ46" s="739"/>
      <c r="DA46" s="739">
        <v>0</v>
      </c>
      <c r="DB46" s="739">
        <v>0</v>
      </c>
      <c r="DC46" s="739"/>
      <c r="DD46" s="739">
        <v>3.5639969020794062</v>
      </c>
      <c r="DE46" s="739"/>
      <c r="DF46" s="739">
        <v>9.2407318106761362</v>
      </c>
      <c r="DG46" s="739">
        <v>6.8442272003273272</v>
      </c>
      <c r="DH46" s="739">
        <v>0</v>
      </c>
      <c r="DI46" s="739"/>
      <c r="DJ46" s="739">
        <v>1.264243858956936</v>
      </c>
      <c r="DK46" s="739"/>
      <c r="DL46" s="739">
        <v>0</v>
      </c>
      <c r="DM46" s="739">
        <v>2.7375242938348459</v>
      </c>
    </row>
    <row r="47" spans="1:117" s="731" customFormat="1" ht="12.75">
      <c r="A47" s="577">
        <v>111</v>
      </c>
      <c r="B47" s="730">
        <v>7</v>
      </c>
      <c r="C47" s="731" t="s">
        <v>78</v>
      </c>
      <c r="D47" s="563">
        <v>17829</v>
      </c>
      <c r="E47" s="732">
        <v>3006245</v>
      </c>
      <c r="F47" s="733">
        <v>-3580063</v>
      </c>
      <c r="G47" s="733">
        <v>-1922679</v>
      </c>
      <c r="H47" s="734">
        <v>-2496497</v>
      </c>
      <c r="I47" s="732"/>
      <c r="J47" s="733">
        <v>0</v>
      </c>
      <c r="K47" s="733">
        <v>0</v>
      </c>
      <c r="L47" s="733"/>
      <c r="M47" s="733">
        <v>250729</v>
      </c>
      <c r="N47" s="733">
        <v>179092</v>
      </c>
      <c r="O47" s="733">
        <v>152007</v>
      </c>
      <c r="P47" s="733">
        <v>0</v>
      </c>
      <c r="Q47" s="733">
        <v>0</v>
      </c>
      <c r="R47" s="733">
        <v>0</v>
      </c>
      <c r="S47" s="733">
        <v>30085</v>
      </c>
      <c r="T47" s="733">
        <v>31925</v>
      </c>
      <c r="U47" s="733">
        <v>-9398</v>
      </c>
      <c r="V47" s="733">
        <v>0</v>
      </c>
      <c r="W47" s="733">
        <v>0</v>
      </c>
      <c r="X47" s="733">
        <v>0</v>
      </c>
      <c r="Y47" s="733"/>
      <c r="Z47" s="733">
        <v>24252</v>
      </c>
      <c r="AA47" s="733"/>
      <c r="AB47" s="733">
        <v>0</v>
      </c>
      <c r="AC47" s="733">
        <v>0</v>
      </c>
      <c r="AD47" s="733"/>
      <c r="AE47" s="733">
        <v>1657672</v>
      </c>
      <c r="AF47" s="733">
        <v>0</v>
      </c>
      <c r="AG47" s="733">
        <v>0</v>
      </c>
      <c r="AH47" s="733">
        <v>0</v>
      </c>
      <c r="AI47" s="733">
        <v>0</v>
      </c>
      <c r="AJ47" s="733">
        <v>0</v>
      </c>
      <c r="AK47" s="733"/>
      <c r="AL47" s="733">
        <v>0</v>
      </c>
      <c r="AM47" s="733">
        <v>0</v>
      </c>
      <c r="AN47" s="733"/>
      <c r="AO47" s="733">
        <v>0</v>
      </c>
      <c r="AP47" s="733">
        <v>0</v>
      </c>
      <c r="AQ47" s="733">
        <v>0</v>
      </c>
      <c r="AR47" s="733">
        <v>0</v>
      </c>
      <c r="AS47" s="733"/>
      <c r="AT47" s="733">
        <v>0</v>
      </c>
      <c r="AU47" s="733">
        <v>0</v>
      </c>
      <c r="AV47" s="733"/>
      <c r="AW47" s="733">
        <v>63543</v>
      </c>
      <c r="AX47" s="733"/>
      <c r="AY47" s="733">
        <v>110578</v>
      </c>
      <c r="AZ47" s="733">
        <v>0</v>
      </c>
      <c r="BA47" s="733">
        <v>0</v>
      </c>
      <c r="BB47" s="733"/>
      <c r="BC47" s="733">
        <v>16176</v>
      </c>
      <c r="BD47" s="733"/>
      <c r="BE47" s="733">
        <v>499584</v>
      </c>
      <c r="BF47" s="733">
        <v>0</v>
      </c>
      <c r="BG47" s="735"/>
      <c r="BH47" s="577">
        <v>111</v>
      </c>
      <c r="BI47" s="730">
        <v>7</v>
      </c>
      <c r="BJ47" s="731" t="s">
        <v>78</v>
      </c>
      <c r="BK47" s="563">
        <v>17829</v>
      </c>
      <c r="BL47" s="736">
        <v>168.61545796174772</v>
      </c>
      <c r="BM47" s="737">
        <v>-200.79998878232095</v>
      </c>
      <c r="BN47" s="737">
        <v>-107.83997980817769</v>
      </c>
      <c r="BO47" s="738">
        <v>-140.0245106287509</v>
      </c>
      <c r="BP47" s="736"/>
      <c r="BQ47" s="739">
        <v>0</v>
      </c>
      <c r="BR47" s="739">
        <v>0</v>
      </c>
      <c r="BS47" s="739"/>
      <c r="BT47" s="739">
        <v>14.062987267934265</v>
      </c>
      <c r="BU47" s="739">
        <v>10.04498289303943</v>
      </c>
      <c r="BV47" s="739">
        <v>8.5258287060407199</v>
      </c>
      <c r="BW47" s="739">
        <v>0</v>
      </c>
      <c r="BX47" s="739">
        <v>0</v>
      </c>
      <c r="BY47" s="739">
        <v>0</v>
      </c>
      <c r="BZ47" s="739">
        <v>1.6874193729317404</v>
      </c>
      <c r="CA47" s="739">
        <v>1.7906220203039991</v>
      </c>
      <c r="CB47" s="739">
        <v>-0.52711873913287344</v>
      </c>
      <c r="CC47" s="739">
        <v>0</v>
      </c>
      <c r="CD47" s="739">
        <v>0</v>
      </c>
      <c r="CE47" s="739">
        <v>0</v>
      </c>
      <c r="CF47" s="739"/>
      <c r="CG47" s="739">
        <v>1.3602557630826182</v>
      </c>
      <c r="CH47" s="739"/>
      <c r="CI47" s="739">
        <v>0</v>
      </c>
      <c r="CJ47" s="739">
        <v>0</v>
      </c>
      <c r="CK47" s="739"/>
      <c r="CL47" s="739">
        <v>92.976162431992819</v>
      </c>
      <c r="CM47" s="739">
        <v>0</v>
      </c>
      <c r="CN47" s="739">
        <v>0</v>
      </c>
      <c r="CO47" s="739">
        <v>0</v>
      </c>
      <c r="CP47" s="739">
        <v>0</v>
      </c>
      <c r="CQ47" s="739">
        <v>0</v>
      </c>
      <c r="CR47" s="739"/>
      <c r="CS47" s="739">
        <v>0</v>
      </c>
      <c r="CT47" s="739">
        <v>0</v>
      </c>
      <c r="CU47" s="739"/>
      <c r="CV47" s="739">
        <v>0</v>
      </c>
      <c r="CW47" s="739">
        <v>0</v>
      </c>
      <c r="CX47" s="739">
        <v>0</v>
      </c>
      <c r="CY47" s="739">
        <v>0</v>
      </c>
      <c r="CZ47" s="739"/>
      <c r="DA47" s="739">
        <v>0</v>
      </c>
      <c r="DB47" s="739">
        <v>0</v>
      </c>
      <c r="DC47" s="739"/>
      <c r="DD47" s="739">
        <v>3.564024903247518</v>
      </c>
      <c r="DE47" s="739"/>
      <c r="DF47" s="739">
        <v>6.2021425767008802</v>
      </c>
      <c r="DG47" s="739">
        <v>0</v>
      </c>
      <c r="DH47" s="739">
        <v>0</v>
      </c>
      <c r="DI47" s="739"/>
      <c r="DJ47" s="739">
        <v>0.90728588255090026</v>
      </c>
      <c r="DK47" s="739"/>
      <c r="DL47" s="739">
        <v>28.020864883055697</v>
      </c>
      <c r="DM47" s="739">
        <v>0</v>
      </c>
    </row>
    <row r="48" spans="1:117" s="731" customFormat="1" ht="12.75">
      <c r="A48" s="577">
        <v>139</v>
      </c>
      <c r="B48" s="730">
        <v>17</v>
      </c>
      <c r="C48" s="731" t="s">
        <v>79</v>
      </c>
      <c r="D48" s="563">
        <v>9806</v>
      </c>
      <c r="E48" s="732">
        <v>2857684</v>
      </c>
      <c r="F48" s="733">
        <v>-1969045</v>
      </c>
      <c r="G48" s="733">
        <v>-1057479</v>
      </c>
      <c r="H48" s="734">
        <v>-168840</v>
      </c>
      <c r="I48" s="732"/>
      <c r="J48" s="733">
        <v>0</v>
      </c>
      <c r="K48" s="733">
        <v>0</v>
      </c>
      <c r="L48" s="733"/>
      <c r="M48" s="733">
        <v>162236</v>
      </c>
      <c r="N48" s="733">
        <v>115883</v>
      </c>
      <c r="O48" s="733">
        <v>0</v>
      </c>
      <c r="P48" s="733">
        <v>496392</v>
      </c>
      <c r="Q48" s="733">
        <v>354566</v>
      </c>
      <c r="R48" s="733">
        <v>0</v>
      </c>
      <c r="S48" s="733">
        <v>-12667</v>
      </c>
      <c r="T48" s="733">
        <v>29023</v>
      </c>
      <c r="U48" s="733">
        <v>0</v>
      </c>
      <c r="V48" s="733">
        <v>0</v>
      </c>
      <c r="W48" s="733">
        <v>0</v>
      </c>
      <c r="X48" s="733">
        <v>0</v>
      </c>
      <c r="Y48" s="733"/>
      <c r="Z48" s="733">
        <v>23870</v>
      </c>
      <c r="AA48" s="733"/>
      <c r="AB48" s="733">
        <v>0</v>
      </c>
      <c r="AC48" s="733">
        <v>0</v>
      </c>
      <c r="AD48" s="733"/>
      <c r="AE48" s="733">
        <v>1313160</v>
      </c>
      <c r="AF48" s="733">
        <v>10236</v>
      </c>
      <c r="AG48" s="733">
        <v>0</v>
      </c>
      <c r="AH48" s="733">
        <v>0</v>
      </c>
      <c r="AI48" s="733">
        <v>0</v>
      </c>
      <c r="AJ48" s="733">
        <v>0</v>
      </c>
      <c r="AK48" s="733"/>
      <c r="AL48" s="733">
        <v>314902</v>
      </c>
      <c r="AM48" s="733">
        <v>0</v>
      </c>
      <c r="AN48" s="733"/>
      <c r="AO48" s="733">
        <v>0</v>
      </c>
      <c r="AP48" s="733">
        <v>0</v>
      </c>
      <c r="AQ48" s="733">
        <v>0</v>
      </c>
      <c r="AR48" s="733">
        <v>0</v>
      </c>
      <c r="AS48" s="733"/>
      <c r="AT48" s="733">
        <v>0</v>
      </c>
      <c r="AU48" s="733">
        <v>0</v>
      </c>
      <c r="AV48" s="733"/>
      <c r="AW48" s="733">
        <v>34949</v>
      </c>
      <c r="AX48" s="733"/>
      <c r="AY48" s="733">
        <v>0</v>
      </c>
      <c r="AZ48" s="733">
        <v>0</v>
      </c>
      <c r="BA48" s="733">
        <v>0</v>
      </c>
      <c r="BB48" s="733"/>
      <c r="BC48" s="733">
        <v>15134</v>
      </c>
      <c r="BD48" s="733"/>
      <c r="BE48" s="733">
        <v>0</v>
      </c>
      <c r="BF48" s="733">
        <v>0</v>
      </c>
      <c r="BG48" s="735"/>
      <c r="BH48" s="577">
        <v>139</v>
      </c>
      <c r="BI48" s="730">
        <v>17</v>
      </c>
      <c r="BJ48" s="731" t="s">
        <v>79</v>
      </c>
      <c r="BK48" s="563">
        <v>9806</v>
      </c>
      <c r="BL48" s="736">
        <v>291.42198653885379</v>
      </c>
      <c r="BM48" s="737">
        <v>-200.80002039567611</v>
      </c>
      <c r="BN48" s="737">
        <v>-107.83999592086478</v>
      </c>
      <c r="BO48" s="738">
        <v>-17.218029777687132</v>
      </c>
      <c r="BP48" s="736"/>
      <c r="BQ48" s="739">
        <v>0</v>
      </c>
      <c r="BR48" s="739">
        <v>0</v>
      </c>
      <c r="BS48" s="739"/>
      <c r="BT48" s="739">
        <v>16.54456455231491</v>
      </c>
      <c r="BU48" s="739">
        <v>11.817560677136447</v>
      </c>
      <c r="BV48" s="739">
        <v>0</v>
      </c>
      <c r="BW48" s="739">
        <v>50.62125229451356</v>
      </c>
      <c r="BX48" s="739">
        <v>36.158066489904144</v>
      </c>
      <c r="BY48" s="739">
        <v>0</v>
      </c>
      <c r="BZ48" s="739">
        <v>-1.291760146848868</v>
      </c>
      <c r="CA48" s="739">
        <v>2.95971853966959</v>
      </c>
      <c r="CB48" s="739">
        <v>0</v>
      </c>
      <c r="CC48" s="739">
        <v>0</v>
      </c>
      <c r="CD48" s="739">
        <v>0</v>
      </c>
      <c r="CE48" s="739">
        <v>0</v>
      </c>
      <c r="CF48" s="739"/>
      <c r="CG48" s="739">
        <v>2.4342239445237608</v>
      </c>
      <c r="CH48" s="739"/>
      <c r="CI48" s="739">
        <v>0</v>
      </c>
      <c r="CJ48" s="739">
        <v>0</v>
      </c>
      <c r="CK48" s="739"/>
      <c r="CL48" s="739">
        <v>133.91393024678769</v>
      </c>
      <c r="CM48" s="739">
        <v>1.043850703650826</v>
      </c>
      <c r="CN48" s="739">
        <v>0</v>
      </c>
      <c r="CO48" s="739">
        <v>0</v>
      </c>
      <c r="CP48" s="739">
        <v>0</v>
      </c>
      <c r="CQ48" s="739">
        <v>0</v>
      </c>
      <c r="CR48" s="739"/>
      <c r="CS48" s="739">
        <v>32.113196002447481</v>
      </c>
      <c r="CT48" s="739">
        <v>0</v>
      </c>
      <c r="CU48" s="739"/>
      <c r="CV48" s="739">
        <v>0</v>
      </c>
      <c r="CW48" s="739">
        <v>0</v>
      </c>
      <c r="CX48" s="739">
        <v>0</v>
      </c>
      <c r="CY48" s="739">
        <v>0</v>
      </c>
      <c r="CZ48" s="739"/>
      <c r="DA48" s="739">
        <v>0</v>
      </c>
      <c r="DB48" s="739">
        <v>0</v>
      </c>
      <c r="DC48" s="739"/>
      <c r="DD48" s="739">
        <v>3.5640424230063226</v>
      </c>
      <c r="DE48" s="739"/>
      <c r="DF48" s="739">
        <v>0</v>
      </c>
      <c r="DG48" s="739">
        <v>0</v>
      </c>
      <c r="DH48" s="739">
        <v>0</v>
      </c>
      <c r="DI48" s="739"/>
      <c r="DJ48" s="739">
        <v>1.5433408117479095</v>
      </c>
      <c r="DK48" s="739"/>
      <c r="DL48" s="739">
        <v>0</v>
      </c>
      <c r="DM48" s="739">
        <v>0</v>
      </c>
    </row>
    <row r="49" spans="1:117" s="731" customFormat="1" ht="12.75">
      <c r="A49" s="577">
        <v>140</v>
      </c>
      <c r="B49" s="730">
        <v>11</v>
      </c>
      <c r="C49" s="731" t="s">
        <v>80</v>
      </c>
      <c r="D49" s="563">
        <v>20463</v>
      </c>
      <c r="E49" s="732">
        <v>4589399</v>
      </c>
      <c r="F49" s="733">
        <v>-4108970</v>
      </c>
      <c r="G49" s="733">
        <v>-2206730</v>
      </c>
      <c r="H49" s="734">
        <v>-1726301</v>
      </c>
      <c r="I49" s="732"/>
      <c r="J49" s="733">
        <v>0</v>
      </c>
      <c r="K49" s="733">
        <v>0</v>
      </c>
      <c r="L49" s="733"/>
      <c r="M49" s="733">
        <v>309723</v>
      </c>
      <c r="N49" s="733">
        <v>221231</v>
      </c>
      <c r="O49" s="733">
        <v>196343</v>
      </c>
      <c r="P49" s="733">
        <v>94551</v>
      </c>
      <c r="Q49" s="733">
        <v>67536</v>
      </c>
      <c r="R49" s="733">
        <v>0</v>
      </c>
      <c r="S49" s="733">
        <v>-28501</v>
      </c>
      <c r="T49" s="733">
        <v>0</v>
      </c>
      <c r="U49" s="733">
        <v>0</v>
      </c>
      <c r="V49" s="733">
        <v>0</v>
      </c>
      <c r="W49" s="733">
        <v>0</v>
      </c>
      <c r="X49" s="733">
        <v>0</v>
      </c>
      <c r="Y49" s="733"/>
      <c r="Z49" s="733">
        <v>140834</v>
      </c>
      <c r="AA49" s="733"/>
      <c r="AB49" s="733">
        <v>0</v>
      </c>
      <c r="AC49" s="733">
        <v>0</v>
      </c>
      <c r="AD49" s="733"/>
      <c r="AE49" s="733">
        <v>2428089</v>
      </c>
      <c r="AF49" s="733">
        <v>14371</v>
      </c>
      <c r="AG49" s="733">
        <v>0</v>
      </c>
      <c r="AH49" s="733">
        <v>0</v>
      </c>
      <c r="AI49" s="733">
        <v>0</v>
      </c>
      <c r="AJ49" s="733">
        <v>0</v>
      </c>
      <c r="AK49" s="733"/>
      <c r="AL49" s="733">
        <v>381985</v>
      </c>
      <c r="AM49" s="733">
        <v>74242</v>
      </c>
      <c r="AN49" s="733"/>
      <c r="AO49" s="733">
        <v>0</v>
      </c>
      <c r="AP49" s="733">
        <v>0</v>
      </c>
      <c r="AQ49" s="733">
        <v>0</v>
      </c>
      <c r="AR49" s="733">
        <v>0</v>
      </c>
      <c r="AS49" s="733"/>
      <c r="AT49" s="733">
        <v>0</v>
      </c>
      <c r="AU49" s="733">
        <v>0</v>
      </c>
      <c r="AV49" s="733"/>
      <c r="AW49" s="733">
        <v>72930</v>
      </c>
      <c r="AX49" s="733"/>
      <c r="AY49" s="733">
        <v>0</v>
      </c>
      <c r="AZ49" s="733">
        <v>0</v>
      </c>
      <c r="BA49" s="733">
        <v>0</v>
      </c>
      <c r="BB49" s="733"/>
      <c r="BC49" s="733">
        <v>25148</v>
      </c>
      <c r="BD49" s="733"/>
      <c r="BE49" s="733">
        <v>590917</v>
      </c>
      <c r="BF49" s="733">
        <v>0</v>
      </c>
      <c r="BG49" s="735"/>
      <c r="BH49" s="577">
        <v>140</v>
      </c>
      <c r="BI49" s="730">
        <v>11</v>
      </c>
      <c r="BJ49" s="731" t="s">
        <v>80</v>
      </c>
      <c r="BK49" s="563">
        <v>20463</v>
      </c>
      <c r="BL49" s="736">
        <v>224.27791623906563</v>
      </c>
      <c r="BM49" s="737">
        <v>-200.79998045252407</v>
      </c>
      <c r="BN49" s="737">
        <v>-107.84000390949518</v>
      </c>
      <c r="BO49" s="738">
        <v>-84.36206812295363</v>
      </c>
      <c r="BP49" s="736"/>
      <c r="BQ49" s="739">
        <v>0</v>
      </c>
      <c r="BR49" s="739">
        <v>0</v>
      </c>
      <c r="BS49" s="739"/>
      <c r="BT49" s="739">
        <v>15.135757220348923</v>
      </c>
      <c r="BU49" s="739">
        <v>10.811269119874897</v>
      </c>
      <c r="BV49" s="739">
        <v>9.5950251673752618</v>
      </c>
      <c r="BW49" s="739">
        <v>4.6205834921565749</v>
      </c>
      <c r="BX49" s="739">
        <v>3.3003958363876262</v>
      </c>
      <c r="BY49" s="739">
        <v>0</v>
      </c>
      <c r="BZ49" s="739">
        <v>-1.3928065288569613</v>
      </c>
      <c r="CA49" s="739">
        <v>0</v>
      </c>
      <c r="CB49" s="739">
        <v>0</v>
      </c>
      <c r="CC49" s="739">
        <v>0</v>
      </c>
      <c r="CD49" s="739">
        <v>0</v>
      </c>
      <c r="CE49" s="739">
        <v>0</v>
      </c>
      <c r="CF49" s="739"/>
      <c r="CG49" s="739">
        <v>6.8823730635781653</v>
      </c>
      <c r="CH49" s="739"/>
      <c r="CI49" s="739">
        <v>0</v>
      </c>
      <c r="CJ49" s="739">
        <v>0</v>
      </c>
      <c r="CK49" s="739"/>
      <c r="CL49" s="739">
        <v>118.65752822166837</v>
      </c>
      <c r="CM49" s="739">
        <v>0.70229194155304697</v>
      </c>
      <c r="CN49" s="739">
        <v>0</v>
      </c>
      <c r="CO49" s="739">
        <v>0</v>
      </c>
      <c r="CP49" s="739">
        <v>0</v>
      </c>
      <c r="CQ49" s="739">
        <v>0</v>
      </c>
      <c r="CR49" s="739"/>
      <c r="CS49" s="739">
        <v>18.667106484875141</v>
      </c>
      <c r="CT49" s="739">
        <v>3.6281092703904609</v>
      </c>
      <c r="CU49" s="739"/>
      <c r="CV49" s="739">
        <v>0</v>
      </c>
      <c r="CW49" s="739">
        <v>0</v>
      </c>
      <c r="CX49" s="739">
        <v>0</v>
      </c>
      <c r="CY49" s="739">
        <v>0</v>
      </c>
      <c r="CZ49" s="739"/>
      <c r="DA49" s="739">
        <v>0</v>
      </c>
      <c r="DB49" s="739">
        <v>0</v>
      </c>
      <c r="DC49" s="739"/>
      <c r="DD49" s="739">
        <v>3.5639935493329422</v>
      </c>
      <c r="DE49" s="739"/>
      <c r="DF49" s="739">
        <v>0</v>
      </c>
      <c r="DG49" s="739">
        <v>0</v>
      </c>
      <c r="DH49" s="739">
        <v>0</v>
      </c>
      <c r="DI49" s="739"/>
      <c r="DJ49" s="739">
        <v>1.2289498118555442</v>
      </c>
      <c r="DK49" s="739"/>
      <c r="DL49" s="739">
        <v>28.877339588525633</v>
      </c>
      <c r="DM49" s="739">
        <v>0</v>
      </c>
    </row>
    <row r="50" spans="1:117" s="731" customFormat="1" ht="12.75">
      <c r="A50" s="577">
        <v>142</v>
      </c>
      <c r="B50" s="730">
        <v>7</v>
      </c>
      <c r="C50" s="731" t="s">
        <v>81</v>
      </c>
      <c r="D50" s="563">
        <v>6401</v>
      </c>
      <c r="E50" s="732">
        <v>1279977</v>
      </c>
      <c r="F50" s="733">
        <v>-1285321</v>
      </c>
      <c r="G50" s="733">
        <v>-690284</v>
      </c>
      <c r="H50" s="734">
        <v>-695628</v>
      </c>
      <c r="I50" s="732"/>
      <c r="J50" s="733">
        <v>0</v>
      </c>
      <c r="K50" s="733">
        <v>0</v>
      </c>
      <c r="L50" s="733"/>
      <c r="M50" s="733">
        <v>14749</v>
      </c>
      <c r="N50" s="733">
        <v>10535</v>
      </c>
      <c r="O50" s="733">
        <v>20584</v>
      </c>
      <c r="P50" s="733">
        <v>0</v>
      </c>
      <c r="Q50" s="733">
        <v>0</v>
      </c>
      <c r="R50" s="733">
        <v>0</v>
      </c>
      <c r="S50" s="733">
        <v>20584</v>
      </c>
      <c r="T50" s="733">
        <v>20316</v>
      </c>
      <c r="U50" s="733">
        <v>0</v>
      </c>
      <c r="V50" s="733">
        <v>0</v>
      </c>
      <c r="W50" s="733">
        <v>0</v>
      </c>
      <c r="X50" s="733">
        <v>0</v>
      </c>
      <c r="Y50" s="733"/>
      <c r="Z50" s="733">
        <v>35677</v>
      </c>
      <c r="AA50" s="733"/>
      <c r="AB50" s="733">
        <v>0</v>
      </c>
      <c r="AC50" s="733">
        <v>0</v>
      </c>
      <c r="AD50" s="733"/>
      <c r="AE50" s="733">
        <v>1005380</v>
      </c>
      <c r="AF50" s="733">
        <v>0</v>
      </c>
      <c r="AG50" s="733">
        <v>0</v>
      </c>
      <c r="AH50" s="733">
        <v>0</v>
      </c>
      <c r="AI50" s="733">
        <v>0</v>
      </c>
      <c r="AJ50" s="733">
        <v>0</v>
      </c>
      <c r="AK50" s="733"/>
      <c r="AL50" s="733">
        <v>122639</v>
      </c>
      <c r="AM50" s="733">
        <v>0</v>
      </c>
      <c r="AN50" s="733"/>
      <c r="AO50" s="733">
        <v>0</v>
      </c>
      <c r="AP50" s="733">
        <v>0</v>
      </c>
      <c r="AQ50" s="733">
        <v>0</v>
      </c>
      <c r="AR50" s="733">
        <v>0</v>
      </c>
      <c r="AS50" s="733"/>
      <c r="AT50" s="733">
        <v>0</v>
      </c>
      <c r="AU50" s="733">
        <v>0</v>
      </c>
      <c r="AV50" s="733"/>
      <c r="AW50" s="733">
        <v>22813</v>
      </c>
      <c r="AX50" s="733"/>
      <c r="AY50" s="733">
        <v>0</v>
      </c>
      <c r="AZ50" s="733">
        <v>0</v>
      </c>
      <c r="BA50" s="733">
        <v>0</v>
      </c>
      <c r="BB50" s="733"/>
      <c r="BC50" s="733">
        <v>6700</v>
      </c>
      <c r="BD50" s="733"/>
      <c r="BE50" s="733">
        <v>0</v>
      </c>
      <c r="BF50" s="733">
        <v>0</v>
      </c>
      <c r="BG50" s="735"/>
      <c r="BH50" s="577">
        <v>142</v>
      </c>
      <c r="BI50" s="730">
        <v>7</v>
      </c>
      <c r="BJ50" s="731" t="s">
        <v>81</v>
      </c>
      <c r="BK50" s="563">
        <v>6401</v>
      </c>
      <c r="BL50" s="736">
        <v>199.96516169348538</v>
      </c>
      <c r="BM50" s="737">
        <v>-200.80003124511796</v>
      </c>
      <c r="BN50" s="737">
        <v>-107.84002499609436</v>
      </c>
      <c r="BO50" s="738">
        <v>-108.67489454772692</v>
      </c>
      <c r="BP50" s="736"/>
      <c r="BQ50" s="739">
        <v>0</v>
      </c>
      <c r="BR50" s="739">
        <v>0</v>
      </c>
      <c r="BS50" s="739"/>
      <c r="BT50" s="739">
        <v>2.3041712232463678</v>
      </c>
      <c r="BU50" s="739">
        <v>1.6458365880331198</v>
      </c>
      <c r="BV50" s="739">
        <v>3.2157475394469612</v>
      </c>
      <c r="BW50" s="739">
        <v>0</v>
      </c>
      <c r="BX50" s="739">
        <v>0</v>
      </c>
      <c r="BY50" s="739">
        <v>0</v>
      </c>
      <c r="BZ50" s="739">
        <v>3.2157475394469612</v>
      </c>
      <c r="CA50" s="739">
        <v>3.1738790813935323</v>
      </c>
      <c r="CB50" s="739">
        <v>0</v>
      </c>
      <c r="CC50" s="739">
        <v>0</v>
      </c>
      <c r="CD50" s="739">
        <v>0</v>
      </c>
      <c r="CE50" s="739">
        <v>0</v>
      </c>
      <c r="CF50" s="739"/>
      <c r="CG50" s="739">
        <v>5.5736603655678802</v>
      </c>
      <c r="CH50" s="739"/>
      <c r="CI50" s="739">
        <v>0</v>
      </c>
      <c r="CJ50" s="739">
        <v>0</v>
      </c>
      <c r="CK50" s="739"/>
      <c r="CL50" s="739">
        <v>157.06608342446492</v>
      </c>
      <c r="CM50" s="739">
        <v>0</v>
      </c>
      <c r="CN50" s="739">
        <v>0</v>
      </c>
      <c r="CO50" s="739">
        <v>0</v>
      </c>
      <c r="CP50" s="739">
        <v>0</v>
      </c>
      <c r="CQ50" s="739">
        <v>0</v>
      </c>
      <c r="CR50" s="739"/>
      <c r="CS50" s="739">
        <v>19.159350101546632</v>
      </c>
      <c r="CT50" s="739">
        <v>0</v>
      </c>
      <c r="CU50" s="739"/>
      <c r="CV50" s="739">
        <v>0</v>
      </c>
      <c r="CW50" s="739">
        <v>0</v>
      </c>
      <c r="CX50" s="739">
        <v>0</v>
      </c>
      <c r="CY50" s="739">
        <v>0</v>
      </c>
      <c r="CZ50" s="739"/>
      <c r="DA50" s="739">
        <v>0</v>
      </c>
      <c r="DB50" s="739">
        <v>0</v>
      </c>
      <c r="DC50" s="739"/>
      <c r="DD50" s="739">
        <v>3.5639743790032807</v>
      </c>
      <c r="DE50" s="739"/>
      <c r="DF50" s="739">
        <v>0</v>
      </c>
      <c r="DG50" s="739">
        <v>0</v>
      </c>
      <c r="DH50" s="739">
        <v>0</v>
      </c>
      <c r="DI50" s="739"/>
      <c r="DJ50" s="739">
        <v>1.0467114513357287</v>
      </c>
      <c r="DK50" s="739"/>
      <c r="DL50" s="739">
        <v>0</v>
      </c>
      <c r="DM50" s="739">
        <v>0</v>
      </c>
    </row>
    <row r="51" spans="1:117" s="731" customFormat="1" ht="12.75">
      <c r="A51" s="577">
        <v>143</v>
      </c>
      <c r="B51" s="730">
        <v>6</v>
      </c>
      <c r="C51" s="731" t="s">
        <v>82</v>
      </c>
      <c r="D51" s="563">
        <v>6758</v>
      </c>
      <c r="E51" s="732">
        <v>1099675</v>
      </c>
      <c r="F51" s="733">
        <v>-1357006</v>
      </c>
      <c r="G51" s="733">
        <v>-728783</v>
      </c>
      <c r="H51" s="734">
        <v>-986114</v>
      </c>
      <c r="I51" s="732"/>
      <c r="J51" s="733">
        <v>7002</v>
      </c>
      <c r="K51" s="733">
        <v>5001</v>
      </c>
      <c r="L51" s="733"/>
      <c r="M51" s="733">
        <v>206482</v>
      </c>
      <c r="N51" s="733">
        <v>147487</v>
      </c>
      <c r="O51" s="733">
        <v>63336</v>
      </c>
      <c r="P51" s="733">
        <v>307290</v>
      </c>
      <c r="Q51" s="733">
        <v>219493</v>
      </c>
      <c r="R51" s="733">
        <v>0</v>
      </c>
      <c r="S51" s="733">
        <v>-115589</v>
      </c>
      <c r="T51" s="733">
        <v>0</v>
      </c>
      <c r="U51" s="733">
        <v>0</v>
      </c>
      <c r="V51" s="733">
        <v>0</v>
      </c>
      <c r="W51" s="733">
        <v>0</v>
      </c>
      <c r="X51" s="733">
        <v>0</v>
      </c>
      <c r="Y51" s="733"/>
      <c r="Z51" s="733">
        <v>35817</v>
      </c>
      <c r="AA51" s="733"/>
      <c r="AB51" s="733">
        <v>0</v>
      </c>
      <c r="AC51" s="733">
        <v>0</v>
      </c>
      <c r="AD51" s="733"/>
      <c r="AE51" s="733">
        <v>0</v>
      </c>
      <c r="AF51" s="733">
        <v>0</v>
      </c>
      <c r="AG51" s="733">
        <v>0</v>
      </c>
      <c r="AH51" s="733">
        <v>0</v>
      </c>
      <c r="AI51" s="733">
        <v>0</v>
      </c>
      <c r="AJ51" s="733">
        <v>0</v>
      </c>
      <c r="AK51" s="733"/>
      <c r="AL51" s="733">
        <v>191790</v>
      </c>
      <c r="AM51" s="733">
        <v>0</v>
      </c>
      <c r="AN51" s="733"/>
      <c r="AO51" s="733">
        <v>0</v>
      </c>
      <c r="AP51" s="733">
        <v>0</v>
      </c>
      <c r="AQ51" s="733">
        <v>0</v>
      </c>
      <c r="AR51" s="733">
        <v>0</v>
      </c>
      <c r="AS51" s="733"/>
      <c r="AT51" s="733">
        <v>0</v>
      </c>
      <c r="AU51" s="733">
        <v>0</v>
      </c>
      <c r="AV51" s="733"/>
      <c r="AW51" s="733">
        <v>24086</v>
      </c>
      <c r="AX51" s="733"/>
      <c r="AY51" s="733">
        <v>0</v>
      </c>
      <c r="AZ51" s="733">
        <v>0</v>
      </c>
      <c r="BA51" s="733">
        <v>0</v>
      </c>
      <c r="BB51" s="733"/>
      <c r="BC51" s="733">
        <v>7480</v>
      </c>
      <c r="BD51" s="733"/>
      <c r="BE51" s="733">
        <v>0</v>
      </c>
      <c r="BF51" s="733">
        <v>0</v>
      </c>
      <c r="BG51" s="735"/>
      <c r="BH51" s="577">
        <v>143</v>
      </c>
      <c r="BI51" s="730">
        <v>6</v>
      </c>
      <c r="BJ51" s="731" t="s">
        <v>82</v>
      </c>
      <c r="BK51" s="563">
        <v>6758</v>
      </c>
      <c r="BL51" s="736">
        <v>162.72195915951465</v>
      </c>
      <c r="BM51" s="737">
        <v>-200.7999408108908</v>
      </c>
      <c r="BN51" s="737">
        <v>-107.84004143237644</v>
      </c>
      <c r="BO51" s="738">
        <v>-145.91802308375259</v>
      </c>
      <c r="BP51" s="736"/>
      <c r="BQ51" s="739">
        <v>1.036105356614383</v>
      </c>
      <c r="BR51" s="739">
        <v>0.74001183782184077</v>
      </c>
      <c r="BS51" s="739"/>
      <c r="BT51" s="739">
        <v>30.553714116602546</v>
      </c>
      <c r="BU51" s="739">
        <v>21.824060372891388</v>
      </c>
      <c r="BV51" s="739">
        <v>9.3720035513465518</v>
      </c>
      <c r="BW51" s="739">
        <v>45.470553418171058</v>
      </c>
      <c r="BX51" s="739">
        <v>32.478987866232615</v>
      </c>
      <c r="BY51" s="739">
        <v>0</v>
      </c>
      <c r="BZ51" s="739">
        <v>-17.104024859425866</v>
      </c>
      <c r="CA51" s="739">
        <v>0</v>
      </c>
      <c r="CB51" s="739">
        <v>0</v>
      </c>
      <c r="CC51" s="739">
        <v>0</v>
      </c>
      <c r="CD51" s="739">
        <v>0</v>
      </c>
      <c r="CE51" s="739">
        <v>0</v>
      </c>
      <c r="CF51" s="739"/>
      <c r="CG51" s="739">
        <v>5.2999408108907957</v>
      </c>
      <c r="CH51" s="739"/>
      <c r="CI51" s="739">
        <v>0</v>
      </c>
      <c r="CJ51" s="739">
        <v>0</v>
      </c>
      <c r="CK51" s="739"/>
      <c r="CL51" s="739">
        <v>0</v>
      </c>
      <c r="CM51" s="739">
        <v>0</v>
      </c>
      <c r="CN51" s="739">
        <v>0</v>
      </c>
      <c r="CO51" s="739">
        <v>0</v>
      </c>
      <c r="CP51" s="739">
        <v>0</v>
      </c>
      <c r="CQ51" s="739">
        <v>0</v>
      </c>
      <c r="CR51" s="739"/>
      <c r="CS51" s="739">
        <v>28.379698135543059</v>
      </c>
      <c r="CT51" s="739">
        <v>0</v>
      </c>
      <c r="CU51" s="739"/>
      <c r="CV51" s="739">
        <v>0</v>
      </c>
      <c r="CW51" s="739">
        <v>0</v>
      </c>
      <c r="CX51" s="739">
        <v>0</v>
      </c>
      <c r="CY51" s="739">
        <v>0</v>
      </c>
      <c r="CZ51" s="739"/>
      <c r="DA51" s="739">
        <v>0</v>
      </c>
      <c r="DB51" s="739">
        <v>0</v>
      </c>
      <c r="DC51" s="739"/>
      <c r="DD51" s="739">
        <v>3.5640722107132286</v>
      </c>
      <c r="DE51" s="739"/>
      <c r="DF51" s="739">
        <v>0</v>
      </c>
      <c r="DG51" s="739">
        <v>0</v>
      </c>
      <c r="DH51" s="739">
        <v>0</v>
      </c>
      <c r="DI51" s="739"/>
      <c r="DJ51" s="739">
        <v>1.1068363421130512</v>
      </c>
      <c r="DK51" s="739"/>
      <c r="DL51" s="739">
        <v>0</v>
      </c>
      <c r="DM51" s="739">
        <v>0</v>
      </c>
    </row>
    <row r="52" spans="1:117" s="731" customFormat="1" ht="12.75">
      <c r="A52" s="577">
        <v>145</v>
      </c>
      <c r="B52" s="730">
        <v>14</v>
      </c>
      <c r="C52" s="731" t="s">
        <v>83</v>
      </c>
      <c r="D52" s="563">
        <v>12429</v>
      </c>
      <c r="E52" s="732">
        <v>3500429</v>
      </c>
      <c r="F52" s="733">
        <v>-2495743</v>
      </c>
      <c r="G52" s="733">
        <v>-1340343</v>
      </c>
      <c r="H52" s="734">
        <v>-335657</v>
      </c>
      <c r="I52" s="732"/>
      <c r="J52" s="733">
        <v>14004</v>
      </c>
      <c r="K52" s="733">
        <v>10003</v>
      </c>
      <c r="L52" s="733"/>
      <c r="M52" s="733">
        <v>560452</v>
      </c>
      <c r="N52" s="733">
        <v>400323</v>
      </c>
      <c r="O52" s="733">
        <v>201093</v>
      </c>
      <c r="P52" s="733">
        <v>23638</v>
      </c>
      <c r="Q52" s="733">
        <v>16884</v>
      </c>
      <c r="R52" s="733">
        <v>0</v>
      </c>
      <c r="S52" s="733">
        <v>69670</v>
      </c>
      <c r="T52" s="733">
        <v>29023</v>
      </c>
      <c r="U52" s="733">
        <v>0</v>
      </c>
      <c r="V52" s="733">
        <v>0</v>
      </c>
      <c r="W52" s="733">
        <v>0</v>
      </c>
      <c r="X52" s="733">
        <v>0</v>
      </c>
      <c r="Y52" s="733"/>
      <c r="Z52" s="733">
        <v>71609</v>
      </c>
      <c r="AA52" s="733"/>
      <c r="AB52" s="733">
        <v>0</v>
      </c>
      <c r="AC52" s="733">
        <v>0</v>
      </c>
      <c r="AD52" s="733"/>
      <c r="AE52" s="733">
        <v>1510211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/>
      <c r="AL52" s="733">
        <v>530925</v>
      </c>
      <c r="AM52" s="733">
        <v>0</v>
      </c>
      <c r="AN52" s="733"/>
      <c r="AO52" s="733">
        <v>0</v>
      </c>
      <c r="AP52" s="733">
        <v>0</v>
      </c>
      <c r="AQ52" s="733">
        <v>0</v>
      </c>
      <c r="AR52" s="733">
        <v>0</v>
      </c>
      <c r="AS52" s="733"/>
      <c r="AT52" s="733">
        <v>0</v>
      </c>
      <c r="AU52" s="733">
        <v>0</v>
      </c>
      <c r="AV52" s="733"/>
      <c r="AW52" s="733">
        <v>44297</v>
      </c>
      <c r="AX52" s="733"/>
      <c r="AY52" s="733">
        <v>0</v>
      </c>
      <c r="AZ52" s="733">
        <v>0</v>
      </c>
      <c r="BA52" s="733">
        <v>0</v>
      </c>
      <c r="BB52" s="733"/>
      <c r="BC52" s="733">
        <v>18297</v>
      </c>
      <c r="BD52" s="733"/>
      <c r="BE52" s="733">
        <v>0</v>
      </c>
      <c r="BF52" s="733">
        <v>0</v>
      </c>
      <c r="BG52" s="735"/>
      <c r="BH52" s="577">
        <v>145</v>
      </c>
      <c r="BI52" s="730">
        <v>14</v>
      </c>
      <c r="BJ52" s="731" t="s">
        <v>83</v>
      </c>
      <c r="BK52" s="563">
        <v>12429</v>
      </c>
      <c r="BL52" s="736">
        <v>281.63400112639795</v>
      </c>
      <c r="BM52" s="737">
        <v>-200.79998390860086</v>
      </c>
      <c r="BN52" s="737">
        <v>-107.83997103548154</v>
      </c>
      <c r="BO52" s="738">
        <v>-27.005953817684446</v>
      </c>
      <c r="BP52" s="736"/>
      <c r="BQ52" s="739">
        <v>1.1267197682838523</v>
      </c>
      <c r="BR52" s="739">
        <v>0.80481132834499958</v>
      </c>
      <c r="BS52" s="739"/>
      <c r="BT52" s="739">
        <v>45.09228417410894</v>
      </c>
      <c r="BU52" s="739">
        <v>32.208785903934348</v>
      </c>
      <c r="BV52" s="739">
        <v>16.179338643495051</v>
      </c>
      <c r="BW52" s="739">
        <v>1.9018424652023493</v>
      </c>
      <c r="BX52" s="739">
        <v>1.3584359160028965</v>
      </c>
      <c r="BY52" s="739">
        <v>0</v>
      </c>
      <c r="BZ52" s="739">
        <v>5.6054388929117387</v>
      </c>
      <c r="CA52" s="739">
        <v>2.3351033872395206</v>
      </c>
      <c r="CB52" s="739">
        <v>0</v>
      </c>
      <c r="CC52" s="739">
        <v>0</v>
      </c>
      <c r="CD52" s="739">
        <v>0</v>
      </c>
      <c r="CE52" s="739">
        <v>0</v>
      </c>
      <c r="CF52" s="739"/>
      <c r="CG52" s="739">
        <v>5.7614450076434149</v>
      </c>
      <c r="CH52" s="739"/>
      <c r="CI52" s="739">
        <v>0</v>
      </c>
      <c r="CJ52" s="739">
        <v>0</v>
      </c>
      <c r="CK52" s="739"/>
      <c r="CL52" s="739">
        <v>121.50703998712689</v>
      </c>
      <c r="CM52" s="739">
        <v>0</v>
      </c>
      <c r="CN52" s="739">
        <v>0</v>
      </c>
      <c r="CO52" s="739">
        <v>0</v>
      </c>
      <c r="CP52" s="739">
        <v>0</v>
      </c>
      <c r="CQ52" s="739">
        <v>0</v>
      </c>
      <c r="CR52" s="739"/>
      <c r="CS52" s="739">
        <v>42.716630461018589</v>
      </c>
      <c r="CT52" s="739">
        <v>0</v>
      </c>
      <c r="CU52" s="739"/>
      <c r="CV52" s="739">
        <v>0</v>
      </c>
      <c r="CW52" s="739">
        <v>0</v>
      </c>
      <c r="CX52" s="739">
        <v>0</v>
      </c>
      <c r="CY52" s="739">
        <v>0</v>
      </c>
      <c r="CZ52" s="739"/>
      <c r="DA52" s="739">
        <v>0</v>
      </c>
      <c r="DB52" s="739">
        <v>0</v>
      </c>
      <c r="DC52" s="739"/>
      <c r="DD52" s="739">
        <v>3.5640035401078123</v>
      </c>
      <c r="DE52" s="739"/>
      <c r="DF52" s="739">
        <v>0</v>
      </c>
      <c r="DG52" s="739">
        <v>0</v>
      </c>
      <c r="DH52" s="739">
        <v>0</v>
      </c>
      <c r="DI52" s="739"/>
      <c r="DJ52" s="739">
        <v>1.4721216509775525</v>
      </c>
      <c r="DK52" s="739"/>
      <c r="DL52" s="739">
        <v>0</v>
      </c>
      <c r="DM52" s="739">
        <v>0</v>
      </c>
    </row>
    <row r="53" spans="1:117" s="731" customFormat="1" ht="12.75">
      <c r="A53" s="577">
        <v>146</v>
      </c>
      <c r="B53" s="730">
        <v>12</v>
      </c>
      <c r="C53" s="731" t="s">
        <v>84</v>
      </c>
      <c r="D53" s="563">
        <v>4382</v>
      </c>
      <c r="E53" s="732">
        <v>1002869</v>
      </c>
      <c r="F53" s="733">
        <v>-879906</v>
      </c>
      <c r="G53" s="733">
        <v>-472555</v>
      </c>
      <c r="H53" s="734">
        <v>-349592</v>
      </c>
      <c r="I53" s="732"/>
      <c r="J53" s="733">
        <v>0</v>
      </c>
      <c r="K53" s="733">
        <v>0</v>
      </c>
      <c r="L53" s="733"/>
      <c r="M53" s="733">
        <v>44246</v>
      </c>
      <c r="N53" s="733">
        <v>31604</v>
      </c>
      <c r="O53" s="733">
        <v>3167</v>
      </c>
      <c r="P53" s="733">
        <v>23638</v>
      </c>
      <c r="Q53" s="733">
        <v>16884</v>
      </c>
      <c r="R53" s="733">
        <v>0</v>
      </c>
      <c r="S53" s="733">
        <v>3167</v>
      </c>
      <c r="T53" s="733">
        <v>0</v>
      </c>
      <c r="U53" s="733">
        <v>0</v>
      </c>
      <c r="V53" s="733">
        <v>0</v>
      </c>
      <c r="W53" s="733">
        <v>0</v>
      </c>
      <c r="X53" s="733">
        <v>0</v>
      </c>
      <c r="Y53" s="733"/>
      <c r="Z53" s="733">
        <v>15913</v>
      </c>
      <c r="AA53" s="733"/>
      <c r="AB53" s="733">
        <v>0</v>
      </c>
      <c r="AC53" s="733">
        <v>0</v>
      </c>
      <c r="AD53" s="733"/>
      <c r="AE53" s="733">
        <v>644235</v>
      </c>
      <c r="AF53" s="733">
        <v>26695</v>
      </c>
      <c r="AG53" s="733">
        <v>0</v>
      </c>
      <c r="AH53" s="733">
        <v>0</v>
      </c>
      <c r="AI53" s="733">
        <v>0</v>
      </c>
      <c r="AJ53" s="733">
        <v>0</v>
      </c>
      <c r="AK53" s="733"/>
      <c r="AL53" s="733">
        <v>174887</v>
      </c>
      <c r="AM53" s="733">
        <v>0</v>
      </c>
      <c r="AN53" s="733"/>
      <c r="AO53" s="733">
        <v>0</v>
      </c>
      <c r="AP53" s="733">
        <v>0</v>
      </c>
      <c r="AQ53" s="733">
        <v>0</v>
      </c>
      <c r="AR53" s="733">
        <v>0</v>
      </c>
      <c r="AS53" s="733"/>
      <c r="AT53" s="733">
        <v>0</v>
      </c>
      <c r="AU53" s="733">
        <v>0</v>
      </c>
      <c r="AV53" s="733"/>
      <c r="AW53" s="733">
        <v>15617</v>
      </c>
      <c r="AX53" s="733"/>
      <c r="AY53" s="733">
        <v>0</v>
      </c>
      <c r="AZ53" s="733">
        <v>0</v>
      </c>
      <c r="BA53" s="733">
        <v>0</v>
      </c>
      <c r="BB53" s="733"/>
      <c r="BC53" s="733">
        <v>2816</v>
      </c>
      <c r="BD53" s="733"/>
      <c r="BE53" s="733">
        <v>0</v>
      </c>
      <c r="BF53" s="733">
        <v>0</v>
      </c>
      <c r="BG53" s="735"/>
      <c r="BH53" s="577">
        <v>146</v>
      </c>
      <c r="BI53" s="730">
        <v>12</v>
      </c>
      <c r="BJ53" s="731" t="s">
        <v>84</v>
      </c>
      <c r="BK53" s="563">
        <v>4382</v>
      </c>
      <c r="BL53" s="736">
        <v>228.86102236421726</v>
      </c>
      <c r="BM53" s="737">
        <v>-200.80009128251939</v>
      </c>
      <c r="BN53" s="737">
        <v>-107.84002738475581</v>
      </c>
      <c r="BO53" s="738">
        <v>-79.779096303057969</v>
      </c>
      <c r="BP53" s="736"/>
      <c r="BQ53" s="739">
        <v>0</v>
      </c>
      <c r="BR53" s="739">
        <v>0</v>
      </c>
      <c r="BS53" s="739"/>
      <c r="BT53" s="739">
        <v>10.097215883158375</v>
      </c>
      <c r="BU53" s="739">
        <v>7.2122318575992699</v>
      </c>
      <c r="BV53" s="739">
        <v>0.72272934732998628</v>
      </c>
      <c r="BW53" s="739">
        <v>5.394340483797353</v>
      </c>
      <c r="BX53" s="739">
        <v>3.8530351437699681</v>
      </c>
      <c r="BY53" s="739">
        <v>0</v>
      </c>
      <c r="BZ53" s="739">
        <v>0.72272934732998628</v>
      </c>
      <c r="CA53" s="739">
        <v>0</v>
      </c>
      <c r="CB53" s="739">
        <v>0</v>
      </c>
      <c r="CC53" s="739">
        <v>0</v>
      </c>
      <c r="CD53" s="739">
        <v>0</v>
      </c>
      <c r="CE53" s="739">
        <v>0</v>
      </c>
      <c r="CF53" s="739"/>
      <c r="CG53" s="739">
        <v>3.631446827932451</v>
      </c>
      <c r="CH53" s="739"/>
      <c r="CI53" s="739">
        <v>0</v>
      </c>
      <c r="CJ53" s="739">
        <v>0</v>
      </c>
      <c r="CK53" s="739"/>
      <c r="CL53" s="739">
        <v>147.018484710178</v>
      </c>
      <c r="CM53" s="739">
        <v>6.0919671382930165</v>
      </c>
      <c r="CN53" s="739">
        <v>0</v>
      </c>
      <c r="CO53" s="739">
        <v>0</v>
      </c>
      <c r="CP53" s="739">
        <v>0</v>
      </c>
      <c r="CQ53" s="739">
        <v>0</v>
      </c>
      <c r="CR53" s="739"/>
      <c r="CS53" s="739">
        <v>39.910314924691924</v>
      </c>
      <c r="CT53" s="739">
        <v>0</v>
      </c>
      <c r="CU53" s="739"/>
      <c r="CV53" s="739">
        <v>0</v>
      </c>
      <c r="CW53" s="739">
        <v>0</v>
      </c>
      <c r="CX53" s="739">
        <v>0</v>
      </c>
      <c r="CY53" s="739">
        <v>0</v>
      </c>
      <c r="CZ53" s="739"/>
      <c r="DA53" s="739">
        <v>0</v>
      </c>
      <c r="DB53" s="739">
        <v>0</v>
      </c>
      <c r="DC53" s="739"/>
      <c r="DD53" s="739">
        <v>3.5638977635782747</v>
      </c>
      <c r="DE53" s="739"/>
      <c r="DF53" s="739">
        <v>0</v>
      </c>
      <c r="DG53" s="739">
        <v>0</v>
      </c>
      <c r="DH53" s="739">
        <v>0</v>
      </c>
      <c r="DI53" s="739"/>
      <c r="DJ53" s="739">
        <v>0.64262893655864906</v>
      </c>
      <c r="DK53" s="739"/>
      <c r="DL53" s="739">
        <v>0</v>
      </c>
      <c r="DM53" s="739">
        <v>0</v>
      </c>
    </row>
    <row r="54" spans="1:117" s="731" customFormat="1" ht="12.75">
      <c r="A54" s="577">
        <v>148</v>
      </c>
      <c r="B54" s="730">
        <v>19</v>
      </c>
      <c r="C54" s="731" t="s">
        <v>85</v>
      </c>
      <c r="D54" s="563">
        <v>7224</v>
      </c>
      <c r="E54" s="732">
        <v>1586012</v>
      </c>
      <c r="F54" s="733">
        <v>-1450579</v>
      </c>
      <c r="G54" s="733">
        <v>-779036</v>
      </c>
      <c r="H54" s="734">
        <v>-643603</v>
      </c>
      <c r="I54" s="732"/>
      <c r="J54" s="733">
        <v>0</v>
      </c>
      <c r="K54" s="733">
        <v>0</v>
      </c>
      <c r="L54" s="733"/>
      <c r="M54" s="733">
        <v>73744</v>
      </c>
      <c r="N54" s="733">
        <v>52674</v>
      </c>
      <c r="O54" s="733">
        <v>63336</v>
      </c>
      <c r="P54" s="733">
        <v>0</v>
      </c>
      <c r="Q54" s="733">
        <v>0</v>
      </c>
      <c r="R54" s="733">
        <v>0</v>
      </c>
      <c r="S54" s="733">
        <v>44335</v>
      </c>
      <c r="T54" s="733">
        <v>0</v>
      </c>
      <c r="U54" s="733">
        <v>0</v>
      </c>
      <c r="V54" s="733">
        <v>0</v>
      </c>
      <c r="W54" s="733">
        <v>0</v>
      </c>
      <c r="X54" s="733">
        <v>0</v>
      </c>
      <c r="Y54" s="733"/>
      <c r="Z54" s="733">
        <v>44896</v>
      </c>
      <c r="AA54" s="733"/>
      <c r="AB54" s="733">
        <v>0</v>
      </c>
      <c r="AC54" s="733">
        <v>0</v>
      </c>
      <c r="AD54" s="733"/>
      <c r="AE54" s="733">
        <v>1022095</v>
      </c>
      <c r="AF54" s="733">
        <v>0</v>
      </c>
      <c r="AG54" s="733">
        <v>0</v>
      </c>
      <c r="AH54" s="733">
        <v>0</v>
      </c>
      <c r="AI54" s="733">
        <v>0</v>
      </c>
      <c r="AJ54" s="733">
        <v>0</v>
      </c>
      <c r="AK54" s="733"/>
      <c r="AL54" s="733">
        <v>252076</v>
      </c>
      <c r="AM54" s="733">
        <v>0</v>
      </c>
      <c r="AN54" s="733"/>
      <c r="AO54" s="733">
        <v>0</v>
      </c>
      <c r="AP54" s="733">
        <v>0</v>
      </c>
      <c r="AQ54" s="733">
        <v>0</v>
      </c>
      <c r="AR54" s="733">
        <v>0</v>
      </c>
      <c r="AS54" s="733"/>
      <c r="AT54" s="733">
        <v>0</v>
      </c>
      <c r="AU54" s="733">
        <v>0</v>
      </c>
      <c r="AV54" s="733"/>
      <c r="AW54" s="733">
        <v>25746</v>
      </c>
      <c r="AX54" s="733"/>
      <c r="AY54" s="733">
        <v>0</v>
      </c>
      <c r="AZ54" s="733">
        <v>0</v>
      </c>
      <c r="BA54" s="733">
        <v>0</v>
      </c>
      <c r="BB54" s="733"/>
      <c r="BC54" s="733">
        <v>7110</v>
      </c>
      <c r="BD54" s="733"/>
      <c r="BE54" s="733">
        <v>0</v>
      </c>
      <c r="BF54" s="733">
        <v>0</v>
      </c>
      <c r="BG54" s="735"/>
      <c r="BH54" s="577">
        <v>148</v>
      </c>
      <c r="BI54" s="730">
        <v>19</v>
      </c>
      <c r="BJ54" s="731" t="s">
        <v>85</v>
      </c>
      <c r="BK54" s="563">
        <v>7224</v>
      </c>
      <c r="BL54" s="736">
        <v>219.54761904761904</v>
      </c>
      <c r="BM54" s="737">
        <v>-200.79997231450719</v>
      </c>
      <c r="BN54" s="737">
        <v>-107.83997785160575</v>
      </c>
      <c r="BO54" s="738">
        <v>-89.092331118493902</v>
      </c>
      <c r="BP54" s="736"/>
      <c r="BQ54" s="739">
        <v>0</v>
      </c>
      <c r="BR54" s="739">
        <v>0</v>
      </c>
      <c r="BS54" s="739"/>
      <c r="BT54" s="739">
        <v>10.208194905869325</v>
      </c>
      <c r="BU54" s="739">
        <v>7.2915282392026581</v>
      </c>
      <c r="BV54" s="739">
        <v>8.7674418604651159</v>
      </c>
      <c r="BW54" s="739">
        <v>0</v>
      </c>
      <c r="BX54" s="739">
        <v>0</v>
      </c>
      <c r="BY54" s="739">
        <v>0</v>
      </c>
      <c r="BZ54" s="739">
        <v>6.1371816168327795</v>
      </c>
      <c r="CA54" s="739">
        <v>0</v>
      </c>
      <c r="CB54" s="739">
        <v>0</v>
      </c>
      <c r="CC54" s="739">
        <v>0</v>
      </c>
      <c r="CD54" s="739">
        <v>0</v>
      </c>
      <c r="CE54" s="739">
        <v>0</v>
      </c>
      <c r="CF54" s="739"/>
      <c r="CG54" s="739">
        <v>6.2148394241417497</v>
      </c>
      <c r="CH54" s="739"/>
      <c r="CI54" s="739">
        <v>0</v>
      </c>
      <c r="CJ54" s="739">
        <v>0</v>
      </c>
      <c r="CK54" s="739"/>
      <c r="CL54" s="739">
        <v>141.48601882613511</v>
      </c>
      <c r="CM54" s="739">
        <v>0</v>
      </c>
      <c r="CN54" s="739">
        <v>0</v>
      </c>
      <c r="CO54" s="739">
        <v>0</v>
      </c>
      <c r="CP54" s="739">
        <v>0</v>
      </c>
      <c r="CQ54" s="739">
        <v>0</v>
      </c>
      <c r="CR54" s="739"/>
      <c r="CS54" s="739">
        <v>34.894241417497234</v>
      </c>
      <c r="CT54" s="739">
        <v>0</v>
      </c>
      <c r="CU54" s="739"/>
      <c r="CV54" s="739">
        <v>0</v>
      </c>
      <c r="CW54" s="739">
        <v>0</v>
      </c>
      <c r="CX54" s="739">
        <v>0</v>
      </c>
      <c r="CY54" s="739">
        <v>0</v>
      </c>
      <c r="CZ54" s="739"/>
      <c r="DA54" s="739">
        <v>0</v>
      </c>
      <c r="DB54" s="739">
        <v>0</v>
      </c>
      <c r="DC54" s="739"/>
      <c r="DD54" s="739">
        <v>3.5639534883720931</v>
      </c>
      <c r="DE54" s="739"/>
      <c r="DF54" s="739">
        <v>0</v>
      </c>
      <c r="DG54" s="739">
        <v>0</v>
      </c>
      <c r="DH54" s="739">
        <v>0</v>
      </c>
      <c r="DI54" s="739"/>
      <c r="DJ54" s="739">
        <v>0.98421926910299007</v>
      </c>
      <c r="DK54" s="739"/>
      <c r="DL54" s="739">
        <v>0</v>
      </c>
      <c r="DM54" s="739">
        <v>0</v>
      </c>
    </row>
    <row r="55" spans="1:117" s="731" customFormat="1" ht="12.75">
      <c r="A55" s="577">
        <v>149</v>
      </c>
      <c r="B55" s="730">
        <v>1</v>
      </c>
      <c r="C55" s="731" t="s">
        <v>86</v>
      </c>
      <c r="D55" s="563">
        <v>5402</v>
      </c>
      <c r="E55" s="732">
        <v>202770</v>
      </c>
      <c r="F55" s="733">
        <v>-1084722</v>
      </c>
      <c r="G55" s="733">
        <v>-582552</v>
      </c>
      <c r="H55" s="734">
        <v>-1464504</v>
      </c>
      <c r="I55" s="732"/>
      <c r="J55" s="733">
        <v>0</v>
      </c>
      <c r="K55" s="733">
        <v>0</v>
      </c>
      <c r="L55" s="733"/>
      <c r="M55" s="733">
        <v>0</v>
      </c>
      <c r="N55" s="733">
        <v>0</v>
      </c>
      <c r="O55" s="733">
        <v>19001</v>
      </c>
      <c r="P55" s="733">
        <v>23638</v>
      </c>
      <c r="Q55" s="733">
        <v>16884</v>
      </c>
      <c r="R55" s="733">
        <v>0</v>
      </c>
      <c r="S55" s="733">
        <v>-45919</v>
      </c>
      <c r="T55" s="733">
        <v>0</v>
      </c>
      <c r="U55" s="733">
        <v>0</v>
      </c>
      <c r="V55" s="733">
        <v>0</v>
      </c>
      <c r="W55" s="733">
        <v>0</v>
      </c>
      <c r="X55" s="733">
        <v>0</v>
      </c>
      <c r="Y55" s="733"/>
      <c r="Z55" s="733">
        <v>55696</v>
      </c>
      <c r="AA55" s="733"/>
      <c r="AB55" s="733">
        <v>0</v>
      </c>
      <c r="AC55" s="733">
        <v>0</v>
      </c>
      <c r="AD55" s="733"/>
      <c r="AE55" s="733">
        <v>0</v>
      </c>
      <c r="AF55" s="733">
        <v>0</v>
      </c>
      <c r="AG55" s="733">
        <v>0</v>
      </c>
      <c r="AH55" s="733">
        <v>0</v>
      </c>
      <c r="AI55" s="733">
        <v>0</v>
      </c>
      <c r="AJ55" s="733">
        <v>0</v>
      </c>
      <c r="AK55" s="733"/>
      <c r="AL55" s="733">
        <v>108336</v>
      </c>
      <c r="AM55" s="733">
        <v>0</v>
      </c>
      <c r="AN55" s="733"/>
      <c r="AO55" s="733">
        <v>0</v>
      </c>
      <c r="AP55" s="733">
        <v>0</v>
      </c>
      <c r="AQ55" s="733">
        <v>0</v>
      </c>
      <c r="AR55" s="733">
        <v>0</v>
      </c>
      <c r="AS55" s="733"/>
      <c r="AT55" s="733">
        <v>0</v>
      </c>
      <c r="AU55" s="733">
        <v>0</v>
      </c>
      <c r="AV55" s="733"/>
      <c r="AW55" s="733">
        <v>19253</v>
      </c>
      <c r="AX55" s="733"/>
      <c r="AY55" s="733">
        <v>0</v>
      </c>
      <c r="AZ55" s="733">
        <v>0</v>
      </c>
      <c r="BA55" s="733">
        <v>0</v>
      </c>
      <c r="BB55" s="733"/>
      <c r="BC55" s="733">
        <v>5881</v>
      </c>
      <c r="BD55" s="733"/>
      <c r="BE55" s="733">
        <v>0</v>
      </c>
      <c r="BF55" s="733">
        <v>0</v>
      </c>
      <c r="BG55" s="735"/>
      <c r="BH55" s="577">
        <v>149</v>
      </c>
      <c r="BI55" s="730">
        <v>1</v>
      </c>
      <c r="BJ55" s="731" t="s">
        <v>86</v>
      </c>
      <c r="BK55" s="563">
        <v>5402</v>
      </c>
      <c r="BL55" s="736">
        <v>37.536097741577194</v>
      </c>
      <c r="BM55" s="737">
        <v>-200.8000740466494</v>
      </c>
      <c r="BN55" s="737">
        <v>-107.84005923731951</v>
      </c>
      <c r="BO55" s="738">
        <v>-271.10403554239173</v>
      </c>
      <c r="BP55" s="736"/>
      <c r="BQ55" s="739">
        <v>0</v>
      </c>
      <c r="BR55" s="739">
        <v>0</v>
      </c>
      <c r="BS55" s="739"/>
      <c r="BT55" s="739">
        <v>0</v>
      </c>
      <c r="BU55" s="739">
        <v>0</v>
      </c>
      <c r="BV55" s="739">
        <v>3.517400962606442</v>
      </c>
      <c r="BW55" s="739">
        <v>4.3757867456497594</v>
      </c>
      <c r="BX55" s="739">
        <v>3.1255090707145503</v>
      </c>
      <c r="BY55" s="739">
        <v>0</v>
      </c>
      <c r="BZ55" s="739">
        <v>-8.5003702332469455</v>
      </c>
      <c r="CA55" s="739">
        <v>0</v>
      </c>
      <c r="CB55" s="739">
        <v>0</v>
      </c>
      <c r="CC55" s="739">
        <v>0</v>
      </c>
      <c r="CD55" s="739">
        <v>0</v>
      </c>
      <c r="CE55" s="739">
        <v>0</v>
      </c>
      <c r="CF55" s="739"/>
      <c r="CG55" s="739">
        <v>10.310255460940393</v>
      </c>
      <c r="CH55" s="739"/>
      <c r="CI55" s="739">
        <v>0</v>
      </c>
      <c r="CJ55" s="739">
        <v>0</v>
      </c>
      <c r="CK55" s="739"/>
      <c r="CL55" s="739">
        <v>0</v>
      </c>
      <c r="CM55" s="739">
        <v>0</v>
      </c>
      <c r="CN55" s="739">
        <v>0</v>
      </c>
      <c r="CO55" s="739">
        <v>0</v>
      </c>
      <c r="CP55" s="739">
        <v>0</v>
      </c>
      <c r="CQ55" s="739">
        <v>0</v>
      </c>
      <c r="CR55" s="739"/>
      <c r="CS55" s="739">
        <v>20.054794520547944</v>
      </c>
      <c r="CT55" s="739">
        <v>0</v>
      </c>
      <c r="CU55" s="739"/>
      <c r="CV55" s="739">
        <v>0</v>
      </c>
      <c r="CW55" s="739">
        <v>0</v>
      </c>
      <c r="CX55" s="739">
        <v>0</v>
      </c>
      <c r="CY55" s="739">
        <v>0</v>
      </c>
      <c r="CZ55" s="739"/>
      <c r="DA55" s="739">
        <v>0</v>
      </c>
      <c r="DB55" s="739">
        <v>0</v>
      </c>
      <c r="DC55" s="739"/>
      <c r="DD55" s="739">
        <v>3.5640503517215847</v>
      </c>
      <c r="DE55" s="739"/>
      <c r="DF55" s="739">
        <v>0</v>
      </c>
      <c r="DG55" s="739">
        <v>0</v>
      </c>
      <c r="DH55" s="739">
        <v>0</v>
      </c>
      <c r="DI55" s="739"/>
      <c r="DJ55" s="739">
        <v>1.0886708626434654</v>
      </c>
      <c r="DK55" s="739"/>
      <c r="DL55" s="739">
        <v>0</v>
      </c>
      <c r="DM55" s="739">
        <v>0</v>
      </c>
    </row>
    <row r="56" spans="1:117" s="731" customFormat="1" ht="12.75">
      <c r="A56" s="577">
        <v>151</v>
      </c>
      <c r="B56" s="730">
        <v>14</v>
      </c>
      <c r="C56" s="731" t="s">
        <v>87</v>
      </c>
      <c r="D56" s="563">
        <v>1794</v>
      </c>
      <c r="E56" s="732">
        <v>46456</v>
      </c>
      <c r="F56" s="733">
        <v>-360235</v>
      </c>
      <c r="G56" s="733">
        <v>-193465</v>
      </c>
      <c r="H56" s="734">
        <v>-507244</v>
      </c>
      <c r="I56" s="732"/>
      <c r="J56" s="733">
        <v>7002</v>
      </c>
      <c r="K56" s="733">
        <v>5001</v>
      </c>
      <c r="L56" s="733"/>
      <c r="M56" s="733">
        <v>14749</v>
      </c>
      <c r="N56" s="733">
        <v>10535</v>
      </c>
      <c r="O56" s="733">
        <v>6334</v>
      </c>
      <c r="P56" s="733">
        <v>0</v>
      </c>
      <c r="Q56" s="733">
        <v>0</v>
      </c>
      <c r="R56" s="733">
        <v>0</v>
      </c>
      <c r="S56" s="733">
        <v>-17418</v>
      </c>
      <c r="T56" s="733">
        <v>0</v>
      </c>
      <c r="U56" s="733">
        <v>0</v>
      </c>
      <c r="V56" s="733">
        <v>0</v>
      </c>
      <c r="W56" s="733">
        <v>0</v>
      </c>
      <c r="X56" s="733">
        <v>0</v>
      </c>
      <c r="Y56" s="733"/>
      <c r="Z56" s="733">
        <v>12126</v>
      </c>
      <c r="AA56" s="733"/>
      <c r="AB56" s="733">
        <v>0</v>
      </c>
      <c r="AC56" s="733">
        <v>0</v>
      </c>
      <c r="AD56" s="733"/>
      <c r="AE56" s="733">
        <v>0</v>
      </c>
      <c r="AF56" s="733">
        <v>0</v>
      </c>
      <c r="AG56" s="733">
        <v>0</v>
      </c>
      <c r="AH56" s="733">
        <v>0</v>
      </c>
      <c r="AI56" s="733">
        <v>0</v>
      </c>
      <c r="AJ56" s="733">
        <v>0</v>
      </c>
      <c r="AK56" s="733"/>
      <c r="AL56" s="733">
        <v>0</v>
      </c>
      <c r="AM56" s="733">
        <v>0</v>
      </c>
      <c r="AN56" s="733"/>
      <c r="AO56" s="733">
        <v>0</v>
      </c>
      <c r="AP56" s="733">
        <v>0</v>
      </c>
      <c r="AQ56" s="733">
        <v>0</v>
      </c>
      <c r="AR56" s="733">
        <v>0</v>
      </c>
      <c r="AS56" s="733"/>
      <c r="AT56" s="733">
        <v>0</v>
      </c>
      <c r="AU56" s="733">
        <v>0</v>
      </c>
      <c r="AV56" s="733"/>
      <c r="AW56" s="733">
        <v>6394</v>
      </c>
      <c r="AX56" s="733"/>
      <c r="AY56" s="733">
        <v>0</v>
      </c>
      <c r="AZ56" s="733">
        <v>0</v>
      </c>
      <c r="BA56" s="733">
        <v>0</v>
      </c>
      <c r="BB56" s="733"/>
      <c r="BC56" s="733">
        <v>1733</v>
      </c>
      <c r="BD56" s="733"/>
      <c r="BE56" s="733">
        <v>0</v>
      </c>
      <c r="BF56" s="733">
        <v>0</v>
      </c>
      <c r="BG56" s="735"/>
      <c r="BH56" s="577">
        <v>151</v>
      </c>
      <c r="BI56" s="730">
        <v>14</v>
      </c>
      <c r="BJ56" s="731" t="s">
        <v>87</v>
      </c>
      <c r="BK56" s="563">
        <v>1794</v>
      </c>
      <c r="BL56" s="736">
        <v>25.89520624303233</v>
      </c>
      <c r="BM56" s="737">
        <v>-200.79988851727981</v>
      </c>
      <c r="BN56" s="737">
        <v>-107.84002229654403</v>
      </c>
      <c r="BO56" s="738">
        <v>-282.74470457079155</v>
      </c>
      <c r="BP56" s="736"/>
      <c r="BQ56" s="739">
        <v>3.9030100334448159</v>
      </c>
      <c r="BR56" s="739">
        <v>2.7876254180602005</v>
      </c>
      <c r="BS56" s="739"/>
      <c r="BT56" s="739">
        <v>8.2212931995540686</v>
      </c>
      <c r="BU56" s="739">
        <v>5.8723522853957633</v>
      </c>
      <c r="BV56" s="739">
        <v>3.5306577480490522</v>
      </c>
      <c r="BW56" s="739">
        <v>0</v>
      </c>
      <c r="BX56" s="739">
        <v>0</v>
      </c>
      <c r="BY56" s="739">
        <v>0</v>
      </c>
      <c r="BZ56" s="739">
        <v>-9.7090301003344486</v>
      </c>
      <c r="CA56" s="739">
        <v>0</v>
      </c>
      <c r="CB56" s="739">
        <v>0</v>
      </c>
      <c r="CC56" s="739">
        <v>0</v>
      </c>
      <c r="CD56" s="739">
        <v>0</v>
      </c>
      <c r="CE56" s="739">
        <v>0</v>
      </c>
      <c r="CF56" s="739"/>
      <c r="CG56" s="739">
        <v>6.7591973244147159</v>
      </c>
      <c r="CH56" s="739"/>
      <c r="CI56" s="739">
        <v>0</v>
      </c>
      <c r="CJ56" s="739">
        <v>0</v>
      </c>
      <c r="CK56" s="739"/>
      <c r="CL56" s="739">
        <v>0</v>
      </c>
      <c r="CM56" s="739">
        <v>0</v>
      </c>
      <c r="CN56" s="739">
        <v>0</v>
      </c>
      <c r="CO56" s="739">
        <v>0</v>
      </c>
      <c r="CP56" s="739">
        <v>0</v>
      </c>
      <c r="CQ56" s="739">
        <v>0</v>
      </c>
      <c r="CR56" s="739"/>
      <c r="CS56" s="739">
        <v>0</v>
      </c>
      <c r="CT56" s="739">
        <v>0</v>
      </c>
      <c r="CU56" s="739"/>
      <c r="CV56" s="739">
        <v>0</v>
      </c>
      <c r="CW56" s="739">
        <v>0</v>
      </c>
      <c r="CX56" s="739">
        <v>0</v>
      </c>
      <c r="CY56" s="739">
        <v>0</v>
      </c>
      <c r="CZ56" s="739"/>
      <c r="DA56" s="739">
        <v>0</v>
      </c>
      <c r="DB56" s="739">
        <v>0</v>
      </c>
      <c r="DC56" s="739"/>
      <c r="DD56" s="739">
        <v>3.5641025641025643</v>
      </c>
      <c r="DE56" s="739"/>
      <c r="DF56" s="739">
        <v>0</v>
      </c>
      <c r="DG56" s="739">
        <v>0</v>
      </c>
      <c r="DH56" s="739">
        <v>0</v>
      </c>
      <c r="DI56" s="739"/>
      <c r="DJ56" s="739">
        <v>0.96599777034559642</v>
      </c>
      <c r="DK56" s="739"/>
      <c r="DL56" s="739">
        <v>0</v>
      </c>
      <c r="DM56" s="739">
        <v>0</v>
      </c>
    </row>
    <row r="57" spans="1:117" s="731" customFormat="1" ht="12.75">
      <c r="A57" s="577">
        <v>152</v>
      </c>
      <c r="B57" s="730">
        <v>14</v>
      </c>
      <c r="C57" s="731" t="s">
        <v>88</v>
      </c>
      <c r="D57" s="563">
        <v>4319</v>
      </c>
      <c r="E57" s="732">
        <v>1617450</v>
      </c>
      <c r="F57" s="733">
        <v>-867255</v>
      </c>
      <c r="G57" s="733">
        <v>-465761</v>
      </c>
      <c r="H57" s="734">
        <v>284434</v>
      </c>
      <c r="I57" s="732"/>
      <c r="J57" s="733">
        <v>0</v>
      </c>
      <c r="K57" s="733">
        <v>0</v>
      </c>
      <c r="L57" s="733"/>
      <c r="M57" s="733">
        <v>88492</v>
      </c>
      <c r="N57" s="733">
        <v>63209</v>
      </c>
      <c r="O57" s="733">
        <v>7917</v>
      </c>
      <c r="P57" s="733">
        <v>94551</v>
      </c>
      <c r="Q57" s="733">
        <v>67536</v>
      </c>
      <c r="R57" s="733">
        <v>0</v>
      </c>
      <c r="S57" s="733">
        <v>-3167</v>
      </c>
      <c r="T57" s="733">
        <v>0</v>
      </c>
      <c r="U57" s="733">
        <v>0</v>
      </c>
      <c r="V57" s="733">
        <v>0</v>
      </c>
      <c r="W57" s="733">
        <v>0</v>
      </c>
      <c r="X57" s="733">
        <v>0</v>
      </c>
      <c r="Y57" s="733"/>
      <c r="Z57" s="733">
        <v>55403</v>
      </c>
      <c r="AA57" s="733"/>
      <c r="AB57" s="733">
        <v>0</v>
      </c>
      <c r="AC57" s="733">
        <v>0</v>
      </c>
      <c r="AD57" s="733"/>
      <c r="AE57" s="733">
        <v>1222752</v>
      </c>
      <c r="AF57" s="733">
        <v>0</v>
      </c>
      <c r="AG57" s="733">
        <v>0</v>
      </c>
      <c r="AH57" s="733">
        <v>0</v>
      </c>
      <c r="AI57" s="733">
        <v>0</v>
      </c>
      <c r="AJ57" s="733">
        <v>0</v>
      </c>
      <c r="AK57" s="733"/>
      <c r="AL57" s="733">
        <v>0</v>
      </c>
      <c r="AM57" s="733">
        <v>0</v>
      </c>
      <c r="AN57" s="733"/>
      <c r="AO57" s="733">
        <v>0</v>
      </c>
      <c r="AP57" s="733">
        <v>0</v>
      </c>
      <c r="AQ57" s="733">
        <v>0</v>
      </c>
      <c r="AR57" s="733">
        <v>0</v>
      </c>
      <c r="AS57" s="733"/>
      <c r="AT57" s="733">
        <v>0</v>
      </c>
      <c r="AU57" s="733">
        <v>0</v>
      </c>
      <c r="AV57" s="733"/>
      <c r="AW57" s="733">
        <v>15393</v>
      </c>
      <c r="AX57" s="733"/>
      <c r="AY57" s="733">
        <v>0</v>
      </c>
      <c r="AZ57" s="733">
        <v>0</v>
      </c>
      <c r="BA57" s="733">
        <v>0</v>
      </c>
      <c r="BB57" s="733"/>
      <c r="BC57" s="733">
        <v>5364</v>
      </c>
      <c r="BD57" s="733"/>
      <c r="BE57" s="733">
        <v>0</v>
      </c>
      <c r="BF57" s="733">
        <v>0</v>
      </c>
      <c r="BG57" s="735"/>
      <c r="BH57" s="577">
        <v>152</v>
      </c>
      <c r="BI57" s="730">
        <v>14</v>
      </c>
      <c r="BJ57" s="731" t="s">
        <v>88</v>
      </c>
      <c r="BK57" s="563">
        <v>4319</v>
      </c>
      <c r="BL57" s="736">
        <v>374.49641120629775</v>
      </c>
      <c r="BM57" s="737">
        <v>-200.79995369298447</v>
      </c>
      <c r="BN57" s="737">
        <v>-107.8400092614031</v>
      </c>
      <c r="BO57" s="738">
        <v>65.856448251910166</v>
      </c>
      <c r="BP57" s="736"/>
      <c r="BQ57" s="739">
        <v>0</v>
      </c>
      <c r="BR57" s="739">
        <v>0</v>
      </c>
      <c r="BS57" s="739"/>
      <c r="BT57" s="739">
        <v>20.489002083815699</v>
      </c>
      <c r="BU57" s="739">
        <v>14.635100717758741</v>
      </c>
      <c r="BV57" s="739">
        <v>1.8330632090761751</v>
      </c>
      <c r="BW57" s="739">
        <v>21.891873118777493</v>
      </c>
      <c r="BX57" s="739">
        <v>15.636952998379254</v>
      </c>
      <c r="BY57" s="739">
        <v>0</v>
      </c>
      <c r="BZ57" s="739">
        <v>-0.73327159064598291</v>
      </c>
      <c r="CA57" s="739">
        <v>0</v>
      </c>
      <c r="CB57" s="739">
        <v>0</v>
      </c>
      <c r="CC57" s="739">
        <v>0</v>
      </c>
      <c r="CD57" s="739">
        <v>0</v>
      </c>
      <c r="CE57" s="739">
        <v>0</v>
      </c>
      <c r="CF57" s="739"/>
      <c r="CG57" s="739">
        <v>12.827737902292197</v>
      </c>
      <c r="CH57" s="739"/>
      <c r="CI57" s="739">
        <v>0</v>
      </c>
      <c r="CJ57" s="739">
        <v>0</v>
      </c>
      <c r="CK57" s="739"/>
      <c r="CL57" s="739">
        <v>283.109979161843</v>
      </c>
      <c r="CM57" s="739">
        <v>0</v>
      </c>
      <c r="CN57" s="739">
        <v>0</v>
      </c>
      <c r="CO57" s="739">
        <v>0</v>
      </c>
      <c r="CP57" s="739">
        <v>0</v>
      </c>
      <c r="CQ57" s="739">
        <v>0</v>
      </c>
      <c r="CR57" s="739"/>
      <c r="CS57" s="739">
        <v>0</v>
      </c>
      <c r="CT57" s="739">
        <v>0</v>
      </c>
      <c r="CU57" s="739"/>
      <c r="CV57" s="739">
        <v>0</v>
      </c>
      <c r="CW57" s="739">
        <v>0</v>
      </c>
      <c r="CX57" s="739">
        <v>0</v>
      </c>
      <c r="CY57" s="739">
        <v>0</v>
      </c>
      <c r="CZ57" s="739"/>
      <c r="DA57" s="739">
        <v>0</v>
      </c>
      <c r="DB57" s="739">
        <v>0</v>
      </c>
      <c r="DC57" s="739"/>
      <c r="DD57" s="739">
        <v>3.5640194489465156</v>
      </c>
      <c r="DE57" s="739"/>
      <c r="DF57" s="739">
        <v>0</v>
      </c>
      <c r="DG57" s="739">
        <v>0</v>
      </c>
      <c r="DH57" s="739">
        <v>0</v>
      </c>
      <c r="DI57" s="739"/>
      <c r="DJ57" s="739">
        <v>1.2419541560546423</v>
      </c>
      <c r="DK57" s="739"/>
      <c r="DL57" s="739">
        <v>0</v>
      </c>
      <c r="DM57" s="739">
        <v>0</v>
      </c>
    </row>
    <row r="58" spans="1:117" s="731" customFormat="1" ht="12.75">
      <c r="A58" s="577">
        <v>153</v>
      </c>
      <c r="B58" s="730">
        <v>9</v>
      </c>
      <c r="C58" s="731" t="s">
        <v>89</v>
      </c>
      <c r="D58" s="563">
        <v>24724</v>
      </c>
      <c r="E58" s="732">
        <v>7307552</v>
      </c>
      <c r="F58" s="733">
        <v>-4964579</v>
      </c>
      <c r="G58" s="733">
        <v>-2666236</v>
      </c>
      <c r="H58" s="734">
        <v>-323263</v>
      </c>
      <c r="I58" s="732"/>
      <c r="J58" s="733">
        <v>7002</v>
      </c>
      <c r="K58" s="733">
        <v>5001</v>
      </c>
      <c r="L58" s="733"/>
      <c r="M58" s="733">
        <v>693191</v>
      </c>
      <c r="N58" s="733">
        <v>495136</v>
      </c>
      <c r="O58" s="733">
        <v>250179</v>
      </c>
      <c r="P58" s="733">
        <v>236377</v>
      </c>
      <c r="Q58" s="733">
        <v>168841</v>
      </c>
      <c r="R58" s="733">
        <v>0</v>
      </c>
      <c r="S58" s="733">
        <v>-71253</v>
      </c>
      <c r="T58" s="733">
        <v>116091</v>
      </c>
      <c r="U58" s="733">
        <v>0</v>
      </c>
      <c r="V58" s="733">
        <v>0</v>
      </c>
      <c r="W58" s="733">
        <v>0</v>
      </c>
      <c r="X58" s="733">
        <v>0</v>
      </c>
      <c r="Y58" s="733"/>
      <c r="Z58" s="733">
        <v>135262</v>
      </c>
      <c r="AA58" s="733"/>
      <c r="AB58" s="733">
        <v>0</v>
      </c>
      <c r="AC58" s="733">
        <v>0</v>
      </c>
      <c r="AD58" s="733"/>
      <c r="AE58" s="733">
        <v>3469002</v>
      </c>
      <c r="AF58" s="733">
        <v>0</v>
      </c>
      <c r="AG58" s="733">
        <v>128308</v>
      </c>
      <c r="AH58" s="733">
        <v>0</v>
      </c>
      <c r="AI58" s="733">
        <v>0</v>
      </c>
      <c r="AJ58" s="733">
        <v>0</v>
      </c>
      <c r="AK58" s="733"/>
      <c r="AL58" s="733">
        <v>361653</v>
      </c>
      <c r="AM58" s="733">
        <v>0</v>
      </c>
      <c r="AN58" s="733"/>
      <c r="AO58" s="733">
        <v>0</v>
      </c>
      <c r="AP58" s="733">
        <v>0</v>
      </c>
      <c r="AQ58" s="733">
        <v>0</v>
      </c>
      <c r="AR58" s="733">
        <v>0</v>
      </c>
      <c r="AS58" s="733"/>
      <c r="AT58" s="733">
        <v>492056</v>
      </c>
      <c r="AU58" s="733">
        <v>0</v>
      </c>
      <c r="AV58" s="733"/>
      <c r="AW58" s="733">
        <v>88116</v>
      </c>
      <c r="AX58" s="733"/>
      <c r="AY58" s="733">
        <v>79478</v>
      </c>
      <c r="AZ58" s="733">
        <v>0</v>
      </c>
      <c r="BA58" s="733">
        <v>0</v>
      </c>
      <c r="BB58" s="733"/>
      <c r="BC58" s="733">
        <v>24387</v>
      </c>
      <c r="BD58" s="733"/>
      <c r="BE58" s="733">
        <v>628725</v>
      </c>
      <c r="BF58" s="733">
        <v>0</v>
      </c>
      <c r="BG58" s="735"/>
      <c r="BH58" s="577">
        <v>153</v>
      </c>
      <c r="BI58" s="730">
        <v>9</v>
      </c>
      <c r="BJ58" s="731" t="s">
        <v>89</v>
      </c>
      <c r="BK58" s="563">
        <v>24724</v>
      </c>
      <c r="BL58" s="736">
        <v>295.56511891279729</v>
      </c>
      <c r="BM58" s="737">
        <v>-200.79999191069408</v>
      </c>
      <c r="BN58" s="737">
        <v>-107.83999352855525</v>
      </c>
      <c r="BO58" s="738">
        <v>-13.074866526452031</v>
      </c>
      <c r="BP58" s="736"/>
      <c r="BQ58" s="739">
        <v>0.28320660087364502</v>
      </c>
      <c r="BR58" s="739">
        <v>0.20227309496845169</v>
      </c>
      <c r="BS58" s="739"/>
      <c r="BT58" s="739">
        <v>28.037170360783044</v>
      </c>
      <c r="BU58" s="739">
        <v>20.026532923475166</v>
      </c>
      <c r="BV58" s="739">
        <v>10.118872350752305</v>
      </c>
      <c r="BW58" s="739">
        <v>9.5606293480019406</v>
      </c>
      <c r="BX58" s="739">
        <v>6.8290325190098686</v>
      </c>
      <c r="BY58" s="739">
        <v>0</v>
      </c>
      <c r="BZ58" s="739">
        <v>-2.8819365798414496</v>
      </c>
      <c r="CA58" s="739">
        <v>4.6954780779809093</v>
      </c>
      <c r="CB58" s="739">
        <v>0</v>
      </c>
      <c r="CC58" s="739">
        <v>0</v>
      </c>
      <c r="CD58" s="739">
        <v>0</v>
      </c>
      <c r="CE58" s="739">
        <v>0</v>
      </c>
      <c r="CF58" s="739"/>
      <c r="CG58" s="739">
        <v>5.4708784986248178</v>
      </c>
      <c r="CH58" s="739"/>
      <c r="CI58" s="739">
        <v>0</v>
      </c>
      <c r="CJ58" s="739">
        <v>0</v>
      </c>
      <c r="CK58" s="739"/>
      <c r="CL58" s="739">
        <v>140.30909237987382</v>
      </c>
      <c r="CM58" s="739">
        <v>0</v>
      </c>
      <c r="CN58" s="739">
        <v>5.1896133311761847</v>
      </c>
      <c r="CO58" s="739">
        <v>0</v>
      </c>
      <c r="CP58" s="739">
        <v>0</v>
      </c>
      <c r="CQ58" s="739">
        <v>0</v>
      </c>
      <c r="CR58" s="739"/>
      <c r="CS58" s="739">
        <v>14.627608801164859</v>
      </c>
      <c r="CT58" s="739">
        <v>0</v>
      </c>
      <c r="CU58" s="739"/>
      <c r="CV58" s="739">
        <v>0</v>
      </c>
      <c r="CW58" s="739">
        <v>0</v>
      </c>
      <c r="CX58" s="739">
        <v>0</v>
      </c>
      <c r="CY58" s="739">
        <v>0</v>
      </c>
      <c r="CZ58" s="739"/>
      <c r="DA58" s="739">
        <v>19.901957612036888</v>
      </c>
      <c r="DB58" s="739">
        <v>0</v>
      </c>
      <c r="DC58" s="739"/>
      <c r="DD58" s="739">
        <v>3.563986409966025</v>
      </c>
      <c r="DE58" s="739"/>
      <c r="DF58" s="739">
        <v>3.2146092865232161</v>
      </c>
      <c r="DG58" s="739">
        <v>0</v>
      </c>
      <c r="DH58" s="739">
        <v>0</v>
      </c>
      <c r="DI58" s="739"/>
      <c r="DJ58" s="739">
        <v>0.98636951949522733</v>
      </c>
      <c r="DK58" s="739"/>
      <c r="DL58" s="739">
        <v>25.429744377932373</v>
      </c>
      <c r="DM58" s="739">
        <v>0</v>
      </c>
    </row>
    <row r="59" spans="1:117" s="731" customFormat="1" ht="12.75">
      <c r="A59" s="577">
        <v>165</v>
      </c>
      <c r="B59" s="730">
        <v>5</v>
      </c>
      <c r="C59" s="731" t="s">
        <v>90</v>
      </c>
      <c r="D59" s="563">
        <v>16015</v>
      </c>
      <c r="E59" s="732">
        <v>2808127</v>
      </c>
      <c r="F59" s="733">
        <v>-3215812</v>
      </c>
      <c r="G59" s="733">
        <v>-1727058</v>
      </c>
      <c r="H59" s="734">
        <v>-2134743</v>
      </c>
      <c r="I59" s="732"/>
      <c r="J59" s="733">
        <v>0</v>
      </c>
      <c r="K59" s="733">
        <v>0</v>
      </c>
      <c r="L59" s="733"/>
      <c r="M59" s="733">
        <v>309723</v>
      </c>
      <c r="N59" s="733">
        <v>221231</v>
      </c>
      <c r="O59" s="733">
        <v>72837</v>
      </c>
      <c r="P59" s="733">
        <v>0</v>
      </c>
      <c r="Q59" s="733">
        <v>0</v>
      </c>
      <c r="R59" s="733">
        <v>0</v>
      </c>
      <c r="S59" s="733">
        <v>-93421</v>
      </c>
      <c r="T59" s="733">
        <v>26120</v>
      </c>
      <c r="U59" s="733">
        <v>0</v>
      </c>
      <c r="V59" s="733">
        <v>0</v>
      </c>
      <c r="W59" s="733">
        <v>0</v>
      </c>
      <c r="X59" s="733">
        <v>0</v>
      </c>
      <c r="Y59" s="733"/>
      <c r="Z59" s="733">
        <v>77602</v>
      </c>
      <c r="AA59" s="733"/>
      <c r="AB59" s="733">
        <v>0</v>
      </c>
      <c r="AC59" s="733">
        <v>0</v>
      </c>
      <c r="AD59" s="733"/>
      <c r="AE59" s="733">
        <v>2117940</v>
      </c>
      <c r="AF59" s="733">
        <v>0</v>
      </c>
      <c r="AG59" s="733">
        <v>0</v>
      </c>
      <c r="AH59" s="733">
        <v>0</v>
      </c>
      <c r="AI59" s="733">
        <v>0</v>
      </c>
      <c r="AJ59" s="733">
        <v>0</v>
      </c>
      <c r="AK59" s="733"/>
      <c r="AL59" s="733">
        <v>0</v>
      </c>
      <c r="AM59" s="733">
        <v>0</v>
      </c>
      <c r="AN59" s="733"/>
      <c r="AO59" s="733">
        <v>0</v>
      </c>
      <c r="AP59" s="733">
        <v>0</v>
      </c>
      <c r="AQ59" s="733">
        <v>0</v>
      </c>
      <c r="AR59" s="733">
        <v>0</v>
      </c>
      <c r="AS59" s="733"/>
      <c r="AT59" s="733">
        <v>0</v>
      </c>
      <c r="AU59" s="733">
        <v>0</v>
      </c>
      <c r="AV59" s="733"/>
      <c r="AW59" s="733">
        <v>57077</v>
      </c>
      <c r="AX59" s="733"/>
      <c r="AY59" s="733">
        <v>0</v>
      </c>
      <c r="AZ59" s="733">
        <v>0</v>
      </c>
      <c r="BA59" s="733">
        <v>0</v>
      </c>
      <c r="BB59" s="733"/>
      <c r="BC59" s="733">
        <v>19018</v>
      </c>
      <c r="BD59" s="733"/>
      <c r="BE59" s="733">
        <v>0</v>
      </c>
      <c r="BF59" s="733">
        <v>0</v>
      </c>
      <c r="BG59" s="735"/>
      <c r="BH59" s="577">
        <v>165</v>
      </c>
      <c r="BI59" s="730">
        <v>5</v>
      </c>
      <c r="BJ59" s="731" t="s">
        <v>90</v>
      </c>
      <c r="BK59" s="563">
        <v>16015</v>
      </c>
      <c r="BL59" s="736">
        <v>175.34355291913832</v>
      </c>
      <c r="BM59" s="737">
        <v>-200.8</v>
      </c>
      <c r="BN59" s="737">
        <v>-107.84002497658446</v>
      </c>
      <c r="BO59" s="738">
        <v>-133.29647205744615</v>
      </c>
      <c r="BP59" s="736"/>
      <c r="BQ59" s="739">
        <v>0</v>
      </c>
      <c r="BR59" s="739">
        <v>0</v>
      </c>
      <c r="BS59" s="739"/>
      <c r="BT59" s="739">
        <v>19.339556665625977</v>
      </c>
      <c r="BU59" s="739">
        <v>13.813986887293163</v>
      </c>
      <c r="BV59" s="739">
        <v>4.5480487043396813</v>
      </c>
      <c r="BW59" s="739">
        <v>0</v>
      </c>
      <c r="BX59" s="739">
        <v>0</v>
      </c>
      <c r="BY59" s="739">
        <v>0</v>
      </c>
      <c r="BZ59" s="739">
        <v>-5.8333437402435218</v>
      </c>
      <c r="CA59" s="739">
        <v>1.6309709647205746</v>
      </c>
      <c r="CB59" s="739">
        <v>0</v>
      </c>
      <c r="CC59" s="739">
        <v>0</v>
      </c>
      <c r="CD59" s="739">
        <v>0</v>
      </c>
      <c r="CE59" s="739">
        <v>0</v>
      </c>
      <c r="CF59" s="739"/>
      <c r="CG59" s="739">
        <v>4.8455822666250388</v>
      </c>
      <c r="CH59" s="739"/>
      <c r="CI59" s="739">
        <v>0</v>
      </c>
      <c r="CJ59" s="739">
        <v>0</v>
      </c>
      <c r="CK59" s="739"/>
      <c r="CL59" s="739">
        <v>132.24726818607556</v>
      </c>
      <c r="CM59" s="739">
        <v>0</v>
      </c>
      <c r="CN59" s="739">
        <v>0</v>
      </c>
      <c r="CO59" s="739">
        <v>0</v>
      </c>
      <c r="CP59" s="739">
        <v>0</v>
      </c>
      <c r="CQ59" s="739">
        <v>0</v>
      </c>
      <c r="CR59" s="739"/>
      <c r="CS59" s="739">
        <v>0</v>
      </c>
      <c r="CT59" s="739">
        <v>0</v>
      </c>
      <c r="CU59" s="739"/>
      <c r="CV59" s="739">
        <v>0</v>
      </c>
      <c r="CW59" s="739">
        <v>0</v>
      </c>
      <c r="CX59" s="739">
        <v>0</v>
      </c>
      <c r="CY59" s="739">
        <v>0</v>
      </c>
      <c r="CZ59" s="739"/>
      <c r="DA59" s="739">
        <v>0</v>
      </c>
      <c r="DB59" s="739">
        <v>0</v>
      </c>
      <c r="DC59" s="739"/>
      <c r="DD59" s="739">
        <v>3.5639712769278802</v>
      </c>
      <c r="DE59" s="739"/>
      <c r="DF59" s="739">
        <v>0</v>
      </c>
      <c r="DG59" s="739">
        <v>0</v>
      </c>
      <c r="DH59" s="739">
        <v>0</v>
      </c>
      <c r="DI59" s="739"/>
      <c r="DJ59" s="739">
        <v>1.1875117077739619</v>
      </c>
      <c r="DK59" s="739"/>
      <c r="DL59" s="739">
        <v>0</v>
      </c>
      <c r="DM59" s="739">
        <v>0</v>
      </c>
    </row>
    <row r="60" spans="1:117" s="731" customFormat="1" ht="12.75">
      <c r="A60" s="577">
        <v>167</v>
      </c>
      <c r="B60" s="730">
        <v>12</v>
      </c>
      <c r="C60" s="731" t="s">
        <v>91</v>
      </c>
      <c r="D60" s="563">
        <v>78741</v>
      </c>
      <c r="E60" s="732">
        <v>26958365</v>
      </c>
      <c r="F60" s="733">
        <v>-15811193</v>
      </c>
      <c r="G60" s="733">
        <v>-8491429</v>
      </c>
      <c r="H60" s="734">
        <v>2655743</v>
      </c>
      <c r="I60" s="732"/>
      <c r="J60" s="733">
        <v>0</v>
      </c>
      <c r="K60" s="733">
        <v>0</v>
      </c>
      <c r="L60" s="733"/>
      <c r="M60" s="733">
        <v>2064823</v>
      </c>
      <c r="N60" s="733">
        <v>1474874</v>
      </c>
      <c r="O60" s="733">
        <v>2485954</v>
      </c>
      <c r="P60" s="733">
        <v>756407</v>
      </c>
      <c r="Q60" s="733">
        <v>540290</v>
      </c>
      <c r="R60" s="733">
        <v>530226</v>
      </c>
      <c r="S60" s="733">
        <v>190009</v>
      </c>
      <c r="T60" s="733">
        <v>2902</v>
      </c>
      <c r="U60" s="733">
        <v>-18014</v>
      </c>
      <c r="V60" s="733">
        <v>10401</v>
      </c>
      <c r="W60" s="733">
        <v>0</v>
      </c>
      <c r="X60" s="733">
        <v>0</v>
      </c>
      <c r="Y60" s="733"/>
      <c r="Z60" s="733">
        <v>175044</v>
      </c>
      <c r="AA60" s="733"/>
      <c r="AB60" s="733">
        <v>761939</v>
      </c>
      <c r="AC60" s="733">
        <v>0</v>
      </c>
      <c r="AD60" s="733"/>
      <c r="AE60" s="733">
        <v>10452856</v>
      </c>
      <c r="AF60" s="733">
        <v>763380</v>
      </c>
      <c r="AG60" s="733">
        <v>266990</v>
      </c>
      <c r="AH60" s="733">
        <v>1179373</v>
      </c>
      <c r="AI60" s="733">
        <v>0</v>
      </c>
      <c r="AJ60" s="733">
        <v>0</v>
      </c>
      <c r="AK60" s="733"/>
      <c r="AL60" s="733">
        <v>1679361</v>
      </c>
      <c r="AM60" s="733">
        <v>55785</v>
      </c>
      <c r="AN60" s="733"/>
      <c r="AO60" s="733">
        <v>0</v>
      </c>
      <c r="AP60" s="733">
        <v>0</v>
      </c>
      <c r="AQ60" s="733">
        <v>0</v>
      </c>
      <c r="AR60" s="733">
        <v>0</v>
      </c>
      <c r="AS60" s="733"/>
      <c r="AT60" s="733">
        <v>880490</v>
      </c>
      <c r="AU60" s="733">
        <v>36611</v>
      </c>
      <c r="AV60" s="733"/>
      <c r="AW60" s="733">
        <v>280633</v>
      </c>
      <c r="AX60" s="733"/>
      <c r="AY60" s="733">
        <v>366291</v>
      </c>
      <c r="AZ60" s="733">
        <v>452494</v>
      </c>
      <c r="BA60" s="733">
        <v>0</v>
      </c>
      <c r="BB60" s="733"/>
      <c r="BC60" s="733">
        <v>119238</v>
      </c>
      <c r="BD60" s="733"/>
      <c r="BE60" s="733">
        <v>1450008</v>
      </c>
      <c r="BF60" s="733">
        <v>0</v>
      </c>
      <c r="BG60" s="735"/>
      <c r="BH60" s="577">
        <v>167</v>
      </c>
      <c r="BI60" s="730">
        <v>12</v>
      </c>
      <c r="BJ60" s="731" t="s">
        <v>91</v>
      </c>
      <c r="BK60" s="563">
        <v>78741</v>
      </c>
      <c r="BL60" s="736">
        <v>342.36757216697782</v>
      </c>
      <c r="BM60" s="737">
        <v>-200.80000253997281</v>
      </c>
      <c r="BN60" s="737">
        <v>-107.8399944120598</v>
      </c>
      <c r="BO60" s="738">
        <v>33.727575214945198</v>
      </c>
      <c r="BP60" s="736"/>
      <c r="BQ60" s="739">
        <v>0</v>
      </c>
      <c r="BR60" s="739">
        <v>0</v>
      </c>
      <c r="BS60" s="739"/>
      <c r="BT60" s="739">
        <v>26.222971514204797</v>
      </c>
      <c r="BU60" s="739">
        <v>18.730699381516619</v>
      </c>
      <c r="BV60" s="739">
        <v>31.571277987325537</v>
      </c>
      <c r="BW60" s="739">
        <v>9.606266112952591</v>
      </c>
      <c r="BX60" s="739">
        <v>6.8616095807774853</v>
      </c>
      <c r="BY60" s="739">
        <v>6.7337981483598126</v>
      </c>
      <c r="BZ60" s="739">
        <v>2.4130884799532644</v>
      </c>
      <c r="CA60" s="739">
        <v>3.6855005651439531E-2</v>
      </c>
      <c r="CB60" s="739">
        <v>-0.22877535210373248</v>
      </c>
      <c r="CC60" s="739">
        <v>0.13209128662323313</v>
      </c>
      <c r="CD60" s="739">
        <v>0</v>
      </c>
      <c r="CE60" s="739">
        <v>0</v>
      </c>
      <c r="CF60" s="739"/>
      <c r="CG60" s="739">
        <v>2.2230350135253554</v>
      </c>
      <c r="CH60" s="739"/>
      <c r="CI60" s="739">
        <v>9.6765217612171543</v>
      </c>
      <c r="CJ60" s="739">
        <v>0</v>
      </c>
      <c r="CK60" s="739"/>
      <c r="CL60" s="739">
        <v>132.7498507765967</v>
      </c>
      <c r="CM60" s="739">
        <v>9.6948222654017595</v>
      </c>
      <c r="CN60" s="739">
        <v>3.3907367191171054</v>
      </c>
      <c r="CO60" s="739">
        <v>14.977876836717847</v>
      </c>
      <c r="CP60" s="739">
        <v>0</v>
      </c>
      <c r="CQ60" s="739">
        <v>0</v>
      </c>
      <c r="CR60" s="739"/>
      <c r="CS60" s="739">
        <v>21.327656494075512</v>
      </c>
      <c r="CT60" s="739">
        <v>0.70846191945746184</v>
      </c>
      <c r="CU60" s="739"/>
      <c r="CV60" s="739">
        <v>0</v>
      </c>
      <c r="CW60" s="739">
        <v>0</v>
      </c>
      <c r="CX60" s="739">
        <v>0</v>
      </c>
      <c r="CY60" s="739">
        <v>0</v>
      </c>
      <c r="CZ60" s="739"/>
      <c r="DA60" s="739">
        <v>11.182103351494138</v>
      </c>
      <c r="DB60" s="739">
        <v>0.46495472498444268</v>
      </c>
      <c r="DC60" s="739"/>
      <c r="DD60" s="739">
        <v>3.5640009651896727</v>
      </c>
      <c r="DE60" s="739"/>
      <c r="DF60" s="739">
        <v>4.6518459252486002</v>
      </c>
      <c r="DG60" s="739">
        <v>5.7466123112482697</v>
      </c>
      <c r="DH60" s="739">
        <v>0</v>
      </c>
      <c r="DI60" s="739"/>
      <c r="DJ60" s="739">
        <v>1.5143063969215529</v>
      </c>
      <c r="DK60" s="739"/>
      <c r="DL60" s="739">
        <v>18.414904560521201</v>
      </c>
      <c r="DM60" s="739">
        <v>0</v>
      </c>
    </row>
    <row r="61" spans="1:117" s="731" customFormat="1" ht="12.75">
      <c r="A61" s="577">
        <v>169</v>
      </c>
      <c r="B61" s="730">
        <v>5</v>
      </c>
      <c r="C61" s="731" t="s">
        <v>92</v>
      </c>
      <c r="D61" s="563">
        <v>4848</v>
      </c>
      <c r="E61" s="732">
        <v>189807</v>
      </c>
      <c r="F61" s="733">
        <v>-973478</v>
      </c>
      <c r="G61" s="733">
        <v>-522808</v>
      </c>
      <c r="H61" s="734">
        <v>-1306479</v>
      </c>
      <c r="I61" s="732"/>
      <c r="J61" s="733">
        <v>0</v>
      </c>
      <c r="K61" s="733">
        <v>0</v>
      </c>
      <c r="L61" s="733"/>
      <c r="M61" s="733">
        <v>44246</v>
      </c>
      <c r="N61" s="733">
        <v>31604</v>
      </c>
      <c r="O61" s="733">
        <v>9500</v>
      </c>
      <c r="P61" s="733">
        <v>0</v>
      </c>
      <c r="Q61" s="733">
        <v>0</v>
      </c>
      <c r="R61" s="733">
        <v>0</v>
      </c>
      <c r="S61" s="733">
        <v>-4750</v>
      </c>
      <c r="T61" s="733">
        <v>0</v>
      </c>
      <c r="U61" s="733">
        <v>0</v>
      </c>
      <c r="V61" s="733">
        <v>0</v>
      </c>
      <c r="W61" s="733">
        <v>0</v>
      </c>
      <c r="X61" s="733">
        <v>0</v>
      </c>
      <c r="Y61" s="733"/>
      <c r="Z61" s="733">
        <v>11999</v>
      </c>
      <c r="AA61" s="733"/>
      <c r="AB61" s="733">
        <v>0</v>
      </c>
      <c r="AC61" s="733">
        <v>0</v>
      </c>
      <c r="AD61" s="733"/>
      <c r="AE61" s="733">
        <v>0</v>
      </c>
      <c r="AF61" s="733">
        <v>0</v>
      </c>
      <c r="AG61" s="733">
        <v>0</v>
      </c>
      <c r="AH61" s="733">
        <v>0</v>
      </c>
      <c r="AI61" s="733">
        <v>0</v>
      </c>
      <c r="AJ61" s="733">
        <v>0</v>
      </c>
      <c r="AK61" s="733"/>
      <c r="AL61" s="733">
        <v>74352</v>
      </c>
      <c r="AM61" s="733">
        <v>0</v>
      </c>
      <c r="AN61" s="733"/>
      <c r="AO61" s="733">
        <v>0</v>
      </c>
      <c r="AP61" s="733">
        <v>0</v>
      </c>
      <c r="AQ61" s="733">
        <v>0</v>
      </c>
      <c r="AR61" s="733">
        <v>0</v>
      </c>
      <c r="AS61" s="733"/>
      <c r="AT61" s="733">
        <v>0</v>
      </c>
      <c r="AU61" s="733">
        <v>0</v>
      </c>
      <c r="AV61" s="733"/>
      <c r="AW61" s="733">
        <v>17278</v>
      </c>
      <c r="AX61" s="733"/>
      <c r="AY61" s="733">
        <v>0</v>
      </c>
      <c r="AZ61" s="733">
        <v>0</v>
      </c>
      <c r="BA61" s="733">
        <v>0</v>
      </c>
      <c r="BB61" s="733"/>
      <c r="BC61" s="733">
        <v>5578</v>
      </c>
      <c r="BD61" s="733"/>
      <c r="BE61" s="733">
        <v>0</v>
      </c>
      <c r="BF61" s="733">
        <v>0</v>
      </c>
      <c r="BG61" s="735"/>
      <c r="BH61" s="577">
        <v>169</v>
      </c>
      <c r="BI61" s="730">
        <v>5</v>
      </c>
      <c r="BJ61" s="731" t="s">
        <v>92</v>
      </c>
      <c r="BK61" s="563">
        <v>4848</v>
      </c>
      <c r="BL61" s="736">
        <v>39.151608910891092</v>
      </c>
      <c r="BM61" s="737">
        <v>-200.79991749174917</v>
      </c>
      <c r="BN61" s="737">
        <v>-107.83993399339934</v>
      </c>
      <c r="BO61" s="738">
        <v>-269.48824257425741</v>
      </c>
      <c r="BP61" s="736"/>
      <c r="BQ61" s="739">
        <v>0</v>
      </c>
      <c r="BR61" s="739">
        <v>0</v>
      </c>
      <c r="BS61" s="739"/>
      <c r="BT61" s="739">
        <v>9.1266501650165015</v>
      </c>
      <c r="BU61" s="739">
        <v>6.5189768976897691</v>
      </c>
      <c r="BV61" s="739">
        <v>1.9595709570957096</v>
      </c>
      <c r="BW61" s="739">
        <v>0</v>
      </c>
      <c r="BX61" s="739">
        <v>0</v>
      </c>
      <c r="BY61" s="739">
        <v>0</v>
      </c>
      <c r="BZ61" s="739">
        <v>-0.9797854785478548</v>
      </c>
      <c r="CA61" s="739">
        <v>0</v>
      </c>
      <c r="CB61" s="739">
        <v>0</v>
      </c>
      <c r="CC61" s="739">
        <v>0</v>
      </c>
      <c r="CD61" s="739">
        <v>0</v>
      </c>
      <c r="CE61" s="739">
        <v>0</v>
      </c>
      <c r="CF61" s="739"/>
      <c r="CG61" s="739">
        <v>2.4750412541254128</v>
      </c>
      <c r="CH61" s="739"/>
      <c r="CI61" s="739">
        <v>0</v>
      </c>
      <c r="CJ61" s="739">
        <v>0</v>
      </c>
      <c r="CK61" s="739"/>
      <c r="CL61" s="739">
        <v>0</v>
      </c>
      <c r="CM61" s="739">
        <v>0</v>
      </c>
      <c r="CN61" s="739">
        <v>0</v>
      </c>
      <c r="CO61" s="739">
        <v>0</v>
      </c>
      <c r="CP61" s="739">
        <v>0</v>
      </c>
      <c r="CQ61" s="739">
        <v>0</v>
      </c>
      <c r="CR61" s="739"/>
      <c r="CS61" s="739">
        <v>15.336633663366337</v>
      </c>
      <c r="CT61" s="739">
        <v>0</v>
      </c>
      <c r="CU61" s="739"/>
      <c r="CV61" s="739">
        <v>0</v>
      </c>
      <c r="CW61" s="739">
        <v>0</v>
      </c>
      <c r="CX61" s="739">
        <v>0</v>
      </c>
      <c r="CY61" s="739">
        <v>0</v>
      </c>
      <c r="CZ61" s="739"/>
      <c r="DA61" s="739">
        <v>0</v>
      </c>
      <c r="DB61" s="739">
        <v>0</v>
      </c>
      <c r="DC61" s="739"/>
      <c r="DD61" s="739">
        <v>3.563943894389439</v>
      </c>
      <c r="DE61" s="739"/>
      <c r="DF61" s="739">
        <v>0</v>
      </c>
      <c r="DG61" s="739">
        <v>0</v>
      </c>
      <c r="DH61" s="739">
        <v>0</v>
      </c>
      <c r="DI61" s="739"/>
      <c r="DJ61" s="739">
        <v>1.1505775577557755</v>
      </c>
      <c r="DK61" s="739"/>
      <c r="DL61" s="739">
        <v>0</v>
      </c>
      <c r="DM61" s="739">
        <v>0</v>
      </c>
    </row>
    <row r="62" spans="1:117" s="731" customFormat="1" ht="12.75">
      <c r="A62" s="577">
        <v>171</v>
      </c>
      <c r="B62" s="730">
        <v>11</v>
      </c>
      <c r="C62" s="731" t="s">
        <v>93</v>
      </c>
      <c r="D62" s="563">
        <v>4552</v>
      </c>
      <c r="E62" s="732">
        <v>1441849</v>
      </c>
      <c r="F62" s="733">
        <v>-914042</v>
      </c>
      <c r="G62" s="733">
        <v>-490888</v>
      </c>
      <c r="H62" s="734">
        <v>36919</v>
      </c>
      <c r="I62" s="732"/>
      <c r="J62" s="733">
        <v>0</v>
      </c>
      <c r="K62" s="733">
        <v>0</v>
      </c>
      <c r="L62" s="733"/>
      <c r="M62" s="733">
        <v>191734</v>
      </c>
      <c r="N62" s="733">
        <v>136953</v>
      </c>
      <c r="O62" s="733">
        <v>57003</v>
      </c>
      <c r="P62" s="733">
        <v>0</v>
      </c>
      <c r="Q62" s="733">
        <v>0</v>
      </c>
      <c r="R62" s="733">
        <v>0</v>
      </c>
      <c r="S62" s="733">
        <v>-109255</v>
      </c>
      <c r="T62" s="733">
        <v>0</v>
      </c>
      <c r="U62" s="733">
        <v>0</v>
      </c>
      <c r="V62" s="733">
        <v>0</v>
      </c>
      <c r="W62" s="733">
        <v>0</v>
      </c>
      <c r="X62" s="733">
        <v>0</v>
      </c>
      <c r="Y62" s="733"/>
      <c r="Z62" s="733">
        <v>32336</v>
      </c>
      <c r="AA62" s="733"/>
      <c r="AB62" s="733">
        <v>0</v>
      </c>
      <c r="AC62" s="733">
        <v>0</v>
      </c>
      <c r="AD62" s="733"/>
      <c r="AE62" s="733">
        <v>1112364</v>
      </c>
      <c r="AF62" s="733">
        <v>0</v>
      </c>
      <c r="AG62" s="733">
        <v>0</v>
      </c>
      <c r="AH62" s="733">
        <v>0</v>
      </c>
      <c r="AI62" s="733">
        <v>0</v>
      </c>
      <c r="AJ62" s="733">
        <v>0</v>
      </c>
      <c r="AK62" s="733"/>
      <c r="AL62" s="733">
        <v>0</v>
      </c>
      <c r="AM62" s="733">
        <v>0</v>
      </c>
      <c r="AN62" s="733"/>
      <c r="AO62" s="733">
        <v>0</v>
      </c>
      <c r="AP62" s="733">
        <v>0</v>
      </c>
      <c r="AQ62" s="733">
        <v>0</v>
      </c>
      <c r="AR62" s="733">
        <v>0</v>
      </c>
      <c r="AS62" s="733"/>
      <c r="AT62" s="733">
        <v>0</v>
      </c>
      <c r="AU62" s="733">
        <v>0</v>
      </c>
      <c r="AV62" s="733"/>
      <c r="AW62" s="733">
        <v>16223</v>
      </c>
      <c r="AX62" s="733"/>
      <c r="AY62" s="733">
        <v>0</v>
      </c>
      <c r="AZ62" s="733">
        <v>0</v>
      </c>
      <c r="BA62" s="733">
        <v>0</v>
      </c>
      <c r="BB62" s="733"/>
      <c r="BC62" s="733">
        <v>4491</v>
      </c>
      <c r="BD62" s="733"/>
      <c r="BE62" s="733">
        <v>0</v>
      </c>
      <c r="BF62" s="733">
        <v>0</v>
      </c>
      <c r="BG62" s="735"/>
      <c r="BH62" s="577">
        <v>171</v>
      </c>
      <c r="BI62" s="730">
        <v>11</v>
      </c>
      <c r="BJ62" s="731" t="s">
        <v>93</v>
      </c>
      <c r="BK62" s="563">
        <v>4552</v>
      </c>
      <c r="BL62" s="736">
        <v>316.75065905096659</v>
      </c>
      <c r="BM62" s="737">
        <v>-200.80008787346222</v>
      </c>
      <c r="BN62" s="737">
        <v>-107.84007029876977</v>
      </c>
      <c r="BO62" s="738">
        <v>8.1105008787346229</v>
      </c>
      <c r="BP62" s="736"/>
      <c r="BQ62" s="739">
        <v>0</v>
      </c>
      <c r="BR62" s="739">
        <v>0</v>
      </c>
      <c r="BS62" s="739"/>
      <c r="BT62" s="739">
        <v>42.120826010544818</v>
      </c>
      <c r="BU62" s="739">
        <v>30.086335676625659</v>
      </c>
      <c r="BV62" s="739">
        <v>12.52262741652021</v>
      </c>
      <c r="BW62" s="739">
        <v>0</v>
      </c>
      <c r="BX62" s="739">
        <v>0</v>
      </c>
      <c r="BY62" s="739">
        <v>0</v>
      </c>
      <c r="BZ62" s="739">
        <v>-24.001537785588752</v>
      </c>
      <c r="CA62" s="739">
        <v>0</v>
      </c>
      <c r="CB62" s="739">
        <v>0</v>
      </c>
      <c r="CC62" s="739">
        <v>0</v>
      </c>
      <c r="CD62" s="739">
        <v>0</v>
      </c>
      <c r="CE62" s="739">
        <v>0</v>
      </c>
      <c r="CF62" s="739"/>
      <c r="CG62" s="739">
        <v>7.1036906854130049</v>
      </c>
      <c r="CH62" s="739"/>
      <c r="CI62" s="739">
        <v>0</v>
      </c>
      <c r="CJ62" s="739">
        <v>0</v>
      </c>
      <c r="CK62" s="739"/>
      <c r="CL62" s="739">
        <v>244.36818980667837</v>
      </c>
      <c r="CM62" s="739">
        <v>0</v>
      </c>
      <c r="CN62" s="739">
        <v>0</v>
      </c>
      <c r="CO62" s="739">
        <v>0</v>
      </c>
      <c r="CP62" s="739">
        <v>0</v>
      </c>
      <c r="CQ62" s="739">
        <v>0</v>
      </c>
      <c r="CR62" s="739"/>
      <c r="CS62" s="739">
        <v>0</v>
      </c>
      <c r="CT62" s="739">
        <v>0</v>
      </c>
      <c r="CU62" s="739"/>
      <c r="CV62" s="739">
        <v>0</v>
      </c>
      <c r="CW62" s="739">
        <v>0</v>
      </c>
      <c r="CX62" s="739">
        <v>0</v>
      </c>
      <c r="CY62" s="739">
        <v>0</v>
      </c>
      <c r="CZ62" s="739"/>
      <c r="DA62" s="739">
        <v>0</v>
      </c>
      <c r="DB62" s="739">
        <v>0</v>
      </c>
      <c r="DC62" s="739"/>
      <c r="DD62" s="739">
        <v>3.5639279437609841</v>
      </c>
      <c r="DE62" s="739"/>
      <c r="DF62" s="739">
        <v>0</v>
      </c>
      <c r="DG62" s="739">
        <v>0</v>
      </c>
      <c r="DH62" s="739">
        <v>0</v>
      </c>
      <c r="DI62" s="739"/>
      <c r="DJ62" s="739">
        <v>0.98659929701230231</v>
      </c>
      <c r="DK62" s="739"/>
      <c r="DL62" s="739">
        <v>0</v>
      </c>
      <c r="DM62" s="739">
        <v>0</v>
      </c>
    </row>
    <row r="63" spans="1:117" s="731" customFormat="1" ht="12.75">
      <c r="A63" s="577">
        <v>172</v>
      </c>
      <c r="B63" s="730">
        <v>13</v>
      </c>
      <c r="C63" s="731" t="s">
        <v>94</v>
      </c>
      <c r="D63" s="563">
        <v>4099</v>
      </c>
      <c r="E63" s="732">
        <v>1342941</v>
      </c>
      <c r="F63" s="733">
        <v>-823079</v>
      </c>
      <c r="G63" s="733">
        <v>-442036</v>
      </c>
      <c r="H63" s="734">
        <v>77826</v>
      </c>
      <c r="I63" s="732"/>
      <c r="J63" s="733">
        <v>7002</v>
      </c>
      <c r="K63" s="733">
        <v>5001</v>
      </c>
      <c r="L63" s="733"/>
      <c r="M63" s="733">
        <v>117990</v>
      </c>
      <c r="N63" s="733">
        <v>84279</v>
      </c>
      <c r="O63" s="733">
        <v>289764</v>
      </c>
      <c r="P63" s="733">
        <v>0</v>
      </c>
      <c r="Q63" s="733">
        <v>0</v>
      </c>
      <c r="R63" s="733">
        <v>0</v>
      </c>
      <c r="S63" s="733">
        <v>-351517</v>
      </c>
      <c r="T63" s="733">
        <v>0</v>
      </c>
      <c r="U63" s="733">
        <v>0</v>
      </c>
      <c r="V63" s="733">
        <v>0</v>
      </c>
      <c r="W63" s="733">
        <v>0</v>
      </c>
      <c r="X63" s="733">
        <v>0</v>
      </c>
      <c r="Y63" s="733"/>
      <c r="Z63" s="733">
        <v>18055</v>
      </c>
      <c r="AA63" s="733"/>
      <c r="AB63" s="733">
        <v>0</v>
      </c>
      <c r="AC63" s="733">
        <v>0</v>
      </c>
      <c r="AD63" s="733"/>
      <c r="AE63" s="733">
        <v>810524</v>
      </c>
      <c r="AF63" s="733">
        <v>0</v>
      </c>
      <c r="AG63" s="733">
        <v>0</v>
      </c>
      <c r="AH63" s="733">
        <v>0</v>
      </c>
      <c r="AI63" s="733">
        <v>0</v>
      </c>
      <c r="AJ63" s="733">
        <v>0</v>
      </c>
      <c r="AK63" s="733"/>
      <c r="AL63" s="733">
        <v>344040</v>
      </c>
      <c r="AM63" s="733">
        <v>0</v>
      </c>
      <c r="AN63" s="733"/>
      <c r="AO63" s="733">
        <v>0</v>
      </c>
      <c r="AP63" s="733">
        <v>0</v>
      </c>
      <c r="AQ63" s="733">
        <v>0</v>
      </c>
      <c r="AR63" s="733">
        <v>0</v>
      </c>
      <c r="AS63" s="733"/>
      <c r="AT63" s="733">
        <v>0</v>
      </c>
      <c r="AU63" s="733">
        <v>0</v>
      </c>
      <c r="AV63" s="733"/>
      <c r="AW63" s="733">
        <v>14609</v>
      </c>
      <c r="AX63" s="733"/>
      <c r="AY63" s="733">
        <v>0</v>
      </c>
      <c r="AZ63" s="733">
        <v>0</v>
      </c>
      <c r="BA63" s="733">
        <v>0</v>
      </c>
      <c r="BB63" s="733"/>
      <c r="BC63" s="733">
        <v>3194</v>
      </c>
      <c r="BD63" s="733"/>
      <c r="BE63" s="733">
        <v>0</v>
      </c>
      <c r="BF63" s="733">
        <v>0</v>
      </c>
      <c r="BG63" s="735"/>
      <c r="BH63" s="577">
        <v>172</v>
      </c>
      <c r="BI63" s="730">
        <v>13</v>
      </c>
      <c r="BJ63" s="731" t="s">
        <v>94</v>
      </c>
      <c r="BK63" s="563">
        <v>4099</v>
      </c>
      <c r="BL63" s="736">
        <v>327.62649426689438</v>
      </c>
      <c r="BM63" s="737">
        <v>-200.7999512076116</v>
      </c>
      <c r="BN63" s="737">
        <v>-107.83996096608929</v>
      </c>
      <c r="BO63" s="738">
        <v>18.986582093193462</v>
      </c>
      <c r="BP63" s="736"/>
      <c r="BQ63" s="739">
        <v>1.7082215174432789</v>
      </c>
      <c r="BR63" s="739">
        <v>1.2200536716272261</v>
      </c>
      <c r="BS63" s="739"/>
      <c r="BT63" s="739">
        <v>28.785069529153454</v>
      </c>
      <c r="BU63" s="739">
        <v>20.560868504513294</v>
      </c>
      <c r="BV63" s="739">
        <v>70.691388143449629</v>
      </c>
      <c r="BW63" s="739">
        <v>0</v>
      </c>
      <c r="BX63" s="739">
        <v>0</v>
      </c>
      <c r="BY63" s="739">
        <v>0</v>
      </c>
      <c r="BZ63" s="739">
        <v>-85.756769943888756</v>
      </c>
      <c r="CA63" s="739">
        <v>0</v>
      </c>
      <c r="CB63" s="739">
        <v>0</v>
      </c>
      <c r="CC63" s="739">
        <v>0</v>
      </c>
      <c r="CD63" s="739">
        <v>0</v>
      </c>
      <c r="CE63" s="739">
        <v>0</v>
      </c>
      <c r="CF63" s="739"/>
      <c r="CG63" s="739">
        <v>4.4047328616735788</v>
      </c>
      <c r="CH63" s="739"/>
      <c r="CI63" s="739">
        <v>0</v>
      </c>
      <c r="CJ63" s="739">
        <v>0</v>
      </c>
      <c r="CK63" s="739"/>
      <c r="CL63" s="739">
        <v>197.73700902659186</v>
      </c>
      <c r="CM63" s="739">
        <v>0</v>
      </c>
      <c r="CN63" s="739">
        <v>0</v>
      </c>
      <c r="CO63" s="739">
        <v>0</v>
      </c>
      <c r="CP63" s="739">
        <v>0</v>
      </c>
      <c r="CQ63" s="739">
        <v>0</v>
      </c>
      <c r="CR63" s="739"/>
      <c r="CS63" s="739">
        <v>83.932666504025377</v>
      </c>
      <c r="CT63" s="739">
        <v>0</v>
      </c>
      <c r="CU63" s="739"/>
      <c r="CV63" s="739">
        <v>0</v>
      </c>
      <c r="CW63" s="739">
        <v>0</v>
      </c>
      <c r="CX63" s="739">
        <v>0</v>
      </c>
      <c r="CY63" s="739">
        <v>0</v>
      </c>
      <c r="CZ63" s="739"/>
      <c r="DA63" s="739">
        <v>0</v>
      </c>
      <c r="DB63" s="739">
        <v>0</v>
      </c>
      <c r="DC63" s="739"/>
      <c r="DD63" s="739">
        <v>3.5640400097584775</v>
      </c>
      <c r="DE63" s="739"/>
      <c r="DF63" s="739">
        <v>0</v>
      </c>
      <c r="DG63" s="739">
        <v>0</v>
      </c>
      <c r="DH63" s="739">
        <v>0</v>
      </c>
      <c r="DI63" s="739"/>
      <c r="DJ63" s="739">
        <v>0.7792144425469627</v>
      </c>
      <c r="DK63" s="739"/>
      <c r="DL63" s="739">
        <v>0</v>
      </c>
      <c r="DM63" s="739">
        <v>0</v>
      </c>
    </row>
    <row r="64" spans="1:117" s="731" customFormat="1" ht="12.75">
      <c r="A64" s="577">
        <v>176</v>
      </c>
      <c r="B64" s="730">
        <v>12</v>
      </c>
      <c r="C64" s="731" t="s">
        <v>95</v>
      </c>
      <c r="D64" s="563">
        <v>4160</v>
      </c>
      <c r="E64" s="732">
        <v>1216110</v>
      </c>
      <c r="F64" s="733">
        <v>-835328</v>
      </c>
      <c r="G64" s="733">
        <v>-448614</v>
      </c>
      <c r="H64" s="734">
        <v>-67832</v>
      </c>
      <c r="I64" s="732"/>
      <c r="J64" s="733">
        <v>0</v>
      </c>
      <c r="K64" s="733">
        <v>0</v>
      </c>
      <c r="L64" s="733"/>
      <c r="M64" s="733">
        <v>191734</v>
      </c>
      <c r="N64" s="733">
        <v>136953</v>
      </c>
      <c r="O64" s="733">
        <v>9500</v>
      </c>
      <c r="P64" s="733">
        <v>23638</v>
      </c>
      <c r="Q64" s="733">
        <v>16884</v>
      </c>
      <c r="R64" s="733">
        <v>0</v>
      </c>
      <c r="S64" s="733">
        <v>-66503</v>
      </c>
      <c r="T64" s="733">
        <v>0</v>
      </c>
      <c r="U64" s="733">
        <v>0</v>
      </c>
      <c r="V64" s="733">
        <v>0</v>
      </c>
      <c r="W64" s="733">
        <v>0</v>
      </c>
      <c r="X64" s="733">
        <v>0</v>
      </c>
      <c r="Y64" s="733"/>
      <c r="Z64" s="733">
        <v>5929</v>
      </c>
      <c r="AA64" s="733"/>
      <c r="AB64" s="733">
        <v>0</v>
      </c>
      <c r="AC64" s="733">
        <v>0</v>
      </c>
      <c r="AD64" s="733"/>
      <c r="AE64" s="733">
        <v>716601</v>
      </c>
      <c r="AF64" s="733">
        <v>9197</v>
      </c>
      <c r="AG64" s="733">
        <v>0</v>
      </c>
      <c r="AH64" s="733">
        <v>0</v>
      </c>
      <c r="AI64" s="733">
        <v>0</v>
      </c>
      <c r="AJ64" s="733">
        <v>0</v>
      </c>
      <c r="AK64" s="733"/>
      <c r="AL64" s="733">
        <v>154201</v>
      </c>
      <c r="AM64" s="733">
        <v>0</v>
      </c>
      <c r="AN64" s="733"/>
      <c r="AO64" s="733">
        <v>0</v>
      </c>
      <c r="AP64" s="733">
        <v>0</v>
      </c>
      <c r="AQ64" s="733">
        <v>0</v>
      </c>
      <c r="AR64" s="733">
        <v>0</v>
      </c>
      <c r="AS64" s="733"/>
      <c r="AT64" s="733">
        <v>0</v>
      </c>
      <c r="AU64" s="733">
        <v>0</v>
      </c>
      <c r="AV64" s="733"/>
      <c r="AW64" s="733">
        <v>14826</v>
      </c>
      <c r="AX64" s="733"/>
      <c r="AY64" s="733">
        <v>0</v>
      </c>
      <c r="AZ64" s="733">
        <v>0</v>
      </c>
      <c r="BA64" s="733">
        <v>0</v>
      </c>
      <c r="BB64" s="733"/>
      <c r="BC64" s="733">
        <v>3150</v>
      </c>
      <c r="BD64" s="733"/>
      <c r="BE64" s="733">
        <v>0</v>
      </c>
      <c r="BF64" s="733">
        <v>0</v>
      </c>
      <c r="BG64" s="735"/>
      <c r="BH64" s="577">
        <v>176</v>
      </c>
      <c r="BI64" s="730">
        <v>12</v>
      </c>
      <c r="BJ64" s="731" t="s">
        <v>95</v>
      </c>
      <c r="BK64" s="563">
        <v>4160</v>
      </c>
      <c r="BL64" s="736">
        <v>292.33413461538464</v>
      </c>
      <c r="BM64" s="737">
        <v>-200.8</v>
      </c>
      <c r="BN64" s="737">
        <v>-107.83990384615385</v>
      </c>
      <c r="BO64" s="738">
        <v>-16.305769230769229</v>
      </c>
      <c r="BP64" s="736"/>
      <c r="BQ64" s="739">
        <v>0</v>
      </c>
      <c r="BR64" s="739">
        <v>0</v>
      </c>
      <c r="BS64" s="739"/>
      <c r="BT64" s="739">
        <v>46.089903846153845</v>
      </c>
      <c r="BU64" s="739">
        <v>32.921394230769231</v>
      </c>
      <c r="BV64" s="739">
        <v>2.2836538461538463</v>
      </c>
      <c r="BW64" s="739">
        <v>5.6822115384615381</v>
      </c>
      <c r="BX64" s="739">
        <v>4.0586538461538462</v>
      </c>
      <c r="BY64" s="739">
        <v>0</v>
      </c>
      <c r="BZ64" s="739">
        <v>-15.986298076923077</v>
      </c>
      <c r="CA64" s="739">
        <v>0</v>
      </c>
      <c r="CB64" s="739">
        <v>0</v>
      </c>
      <c r="CC64" s="739">
        <v>0</v>
      </c>
      <c r="CD64" s="739">
        <v>0</v>
      </c>
      <c r="CE64" s="739">
        <v>0</v>
      </c>
      <c r="CF64" s="739"/>
      <c r="CG64" s="739">
        <v>1.4252403846153847</v>
      </c>
      <c r="CH64" s="739"/>
      <c r="CI64" s="739">
        <v>0</v>
      </c>
      <c r="CJ64" s="739">
        <v>0</v>
      </c>
      <c r="CK64" s="739"/>
      <c r="CL64" s="739">
        <v>172.25985576923077</v>
      </c>
      <c r="CM64" s="739">
        <v>2.2108173076923077</v>
      </c>
      <c r="CN64" s="739">
        <v>0</v>
      </c>
      <c r="CO64" s="739">
        <v>0</v>
      </c>
      <c r="CP64" s="739">
        <v>0</v>
      </c>
      <c r="CQ64" s="739">
        <v>0</v>
      </c>
      <c r="CR64" s="739"/>
      <c r="CS64" s="739">
        <v>37.067548076923075</v>
      </c>
      <c r="CT64" s="739">
        <v>0</v>
      </c>
      <c r="CU64" s="739"/>
      <c r="CV64" s="739">
        <v>0</v>
      </c>
      <c r="CW64" s="739">
        <v>0</v>
      </c>
      <c r="CX64" s="739">
        <v>0</v>
      </c>
      <c r="CY64" s="739">
        <v>0</v>
      </c>
      <c r="CZ64" s="739"/>
      <c r="DA64" s="739">
        <v>0</v>
      </c>
      <c r="DB64" s="739">
        <v>0</v>
      </c>
      <c r="DC64" s="739"/>
      <c r="DD64" s="739">
        <v>3.5639423076923076</v>
      </c>
      <c r="DE64" s="739"/>
      <c r="DF64" s="739">
        <v>0</v>
      </c>
      <c r="DG64" s="739">
        <v>0</v>
      </c>
      <c r="DH64" s="739">
        <v>0</v>
      </c>
      <c r="DI64" s="739"/>
      <c r="DJ64" s="739">
        <v>0.75721153846153844</v>
      </c>
      <c r="DK64" s="739"/>
      <c r="DL64" s="739">
        <v>0</v>
      </c>
      <c r="DM64" s="739">
        <v>0</v>
      </c>
    </row>
    <row r="65" spans="1:117" s="731" customFormat="1" ht="12.75">
      <c r="A65" s="577">
        <v>177</v>
      </c>
      <c r="B65" s="730">
        <v>6</v>
      </c>
      <c r="C65" s="731" t="s">
        <v>96</v>
      </c>
      <c r="D65" s="563">
        <v>1668</v>
      </c>
      <c r="E65" s="732">
        <v>15434</v>
      </c>
      <c r="F65" s="733">
        <v>-334934</v>
      </c>
      <c r="G65" s="733">
        <v>-179877</v>
      </c>
      <c r="H65" s="734">
        <v>-499377</v>
      </c>
      <c r="I65" s="732"/>
      <c r="J65" s="733">
        <v>0</v>
      </c>
      <c r="K65" s="733">
        <v>0</v>
      </c>
      <c r="L65" s="733"/>
      <c r="M65" s="733">
        <v>0</v>
      </c>
      <c r="N65" s="733">
        <v>0</v>
      </c>
      <c r="O65" s="733">
        <v>0</v>
      </c>
      <c r="P65" s="733">
        <v>0</v>
      </c>
      <c r="Q65" s="733">
        <v>0</v>
      </c>
      <c r="R65" s="733">
        <v>0</v>
      </c>
      <c r="S65" s="733">
        <v>0</v>
      </c>
      <c r="T65" s="733">
        <v>0</v>
      </c>
      <c r="U65" s="733">
        <v>0</v>
      </c>
      <c r="V65" s="733">
        <v>0</v>
      </c>
      <c r="W65" s="733">
        <v>0</v>
      </c>
      <c r="X65" s="733">
        <v>0</v>
      </c>
      <c r="Y65" s="733"/>
      <c r="Z65" s="733">
        <v>7867</v>
      </c>
      <c r="AA65" s="733"/>
      <c r="AB65" s="733">
        <v>0</v>
      </c>
      <c r="AC65" s="733">
        <v>0</v>
      </c>
      <c r="AD65" s="733"/>
      <c r="AE65" s="733">
        <v>0</v>
      </c>
      <c r="AF65" s="733">
        <v>0</v>
      </c>
      <c r="AG65" s="733">
        <v>0</v>
      </c>
      <c r="AH65" s="733">
        <v>0</v>
      </c>
      <c r="AI65" s="733">
        <v>0</v>
      </c>
      <c r="AJ65" s="733">
        <v>0</v>
      </c>
      <c r="AK65" s="733"/>
      <c r="AL65" s="733">
        <v>0</v>
      </c>
      <c r="AM65" s="733">
        <v>0</v>
      </c>
      <c r="AN65" s="733"/>
      <c r="AO65" s="733">
        <v>0</v>
      </c>
      <c r="AP65" s="733">
        <v>0</v>
      </c>
      <c r="AQ65" s="733">
        <v>0</v>
      </c>
      <c r="AR65" s="733">
        <v>0</v>
      </c>
      <c r="AS65" s="733"/>
      <c r="AT65" s="733">
        <v>0</v>
      </c>
      <c r="AU65" s="733">
        <v>0</v>
      </c>
      <c r="AV65" s="733"/>
      <c r="AW65" s="733">
        <v>5945</v>
      </c>
      <c r="AX65" s="733"/>
      <c r="AY65" s="733">
        <v>0</v>
      </c>
      <c r="AZ65" s="733">
        <v>0</v>
      </c>
      <c r="BA65" s="733">
        <v>0</v>
      </c>
      <c r="BB65" s="733"/>
      <c r="BC65" s="733">
        <v>1622</v>
      </c>
      <c r="BD65" s="733"/>
      <c r="BE65" s="733">
        <v>0</v>
      </c>
      <c r="BF65" s="733">
        <v>0</v>
      </c>
      <c r="BG65" s="735"/>
      <c r="BH65" s="577">
        <v>177</v>
      </c>
      <c r="BI65" s="730">
        <v>6</v>
      </c>
      <c r="BJ65" s="731" t="s">
        <v>96</v>
      </c>
      <c r="BK65" s="563">
        <v>1668</v>
      </c>
      <c r="BL65" s="736">
        <v>9.2529976019184659</v>
      </c>
      <c r="BM65" s="737">
        <v>-200.79976019184653</v>
      </c>
      <c r="BN65" s="737">
        <v>-107.83992805755396</v>
      </c>
      <c r="BO65" s="738">
        <v>-299.386690647482</v>
      </c>
      <c r="BP65" s="736"/>
      <c r="BQ65" s="739">
        <v>0</v>
      </c>
      <c r="BR65" s="739">
        <v>0</v>
      </c>
      <c r="BS65" s="739"/>
      <c r="BT65" s="739">
        <v>0</v>
      </c>
      <c r="BU65" s="739">
        <v>0</v>
      </c>
      <c r="BV65" s="739">
        <v>0</v>
      </c>
      <c r="BW65" s="739">
        <v>0</v>
      </c>
      <c r="BX65" s="739">
        <v>0</v>
      </c>
      <c r="BY65" s="739">
        <v>0</v>
      </c>
      <c r="BZ65" s="739">
        <v>0</v>
      </c>
      <c r="CA65" s="739">
        <v>0</v>
      </c>
      <c r="CB65" s="739">
        <v>0</v>
      </c>
      <c r="CC65" s="739">
        <v>0</v>
      </c>
      <c r="CD65" s="739">
        <v>0</v>
      </c>
      <c r="CE65" s="739">
        <v>0</v>
      </c>
      <c r="CF65" s="739"/>
      <c r="CG65" s="739">
        <v>4.7164268585131897</v>
      </c>
      <c r="CH65" s="739"/>
      <c r="CI65" s="739">
        <v>0</v>
      </c>
      <c r="CJ65" s="739">
        <v>0</v>
      </c>
      <c r="CK65" s="739"/>
      <c r="CL65" s="739">
        <v>0</v>
      </c>
      <c r="CM65" s="739">
        <v>0</v>
      </c>
      <c r="CN65" s="739">
        <v>0</v>
      </c>
      <c r="CO65" s="739">
        <v>0</v>
      </c>
      <c r="CP65" s="739">
        <v>0</v>
      </c>
      <c r="CQ65" s="739">
        <v>0</v>
      </c>
      <c r="CR65" s="739"/>
      <c r="CS65" s="739">
        <v>0</v>
      </c>
      <c r="CT65" s="739">
        <v>0</v>
      </c>
      <c r="CU65" s="739"/>
      <c r="CV65" s="739">
        <v>0</v>
      </c>
      <c r="CW65" s="739">
        <v>0</v>
      </c>
      <c r="CX65" s="739">
        <v>0</v>
      </c>
      <c r="CY65" s="739">
        <v>0</v>
      </c>
      <c r="CZ65" s="739"/>
      <c r="DA65" s="739">
        <v>0</v>
      </c>
      <c r="DB65" s="739">
        <v>0</v>
      </c>
      <c r="DC65" s="739"/>
      <c r="DD65" s="739">
        <v>3.5641486810551557</v>
      </c>
      <c r="DE65" s="739"/>
      <c r="DF65" s="739">
        <v>0</v>
      </c>
      <c r="DG65" s="739">
        <v>0</v>
      </c>
      <c r="DH65" s="739">
        <v>0</v>
      </c>
      <c r="DI65" s="739"/>
      <c r="DJ65" s="739">
        <v>0.97242206235011985</v>
      </c>
      <c r="DK65" s="739"/>
      <c r="DL65" s="739">
        <v>0</v>
      </c>
      <c r="DM65" s="739">
        <v>0</v>
      </c>
    </row>
    <row r="66" spans="1:117" s="731" customFormat="1" ht="12.75">
      <c r="A66" s="577">
        <v>178</v>
      </c>
      <c r="B66" s="730">
        <v>10</v>
      </c>
      <c r="C66" s="731" t="s">
        <v>97</v>
      </c>
      <c r="D66" s="563">
        <v>5674</v>
      </c>
      <c r="E66" s="732">
        <v>800345</v>
      </c>
      <c r="F66" s="733">
        <v>-1139339</v>
      </c>
      <c r="G66" s="733">
        <v>-611884</v>
      </c>
      <c r="H66" s="734">
        <v>-950878</v>
      </c>
      <c r="I66" s="732"/>
      <c r="J66" s="733">
        <v>0</v>
      </c>
      <c r="K66" s="733">
        <v>0</v>
      </c>
      <c r="L66" s="733"/>
      <c r="M66" s="733">
        <v>88492</v>
      </c>
      <c r="N66" s="733">
        <v>63209</v>
      </c>
      <c r="O66" s="733">
        <v>0</v>
      </c>
      <c r="P66" s="733">
        <v>23638</v>
      </c>
      <c r="Q66" s="733">
        <v>16884</v>
      </c>
      <c r="R66" s="733">
        <v>0</v>
      </c>
      <c r="S66" s="733">
        <v>-308765</v>
      </c>
      <c r="T66" s="733">
        <v>0</v>
      </c>
      <c r="U66" s="733">
        <v>0</v>
      </c>
      <c r="V66" s="733">
        <v>0</v>
      </c>
      <c r="W66" s="733">
        <v>0</v>
      </c>
      <c r="X66" s="733">
        <v>0</v>
      </c>
      <c r="Y66" s="733"/>
      <c r="Z66" s="733">
        <v>39783</v>
      </c>
      <c r="AA66" s="733"/>
      <c r="AB66" s="733">
        <v>0</v>
      </c>
      <c r="AC66" s="733">
        <v>0</v>
      </c>
      <c r="AD66" s="733"/>
      <c r="AE66" s="733">
        <v>851705</v>
      </c>
      <c r="AF66" s="733">
        <v>0</v>
      </c>
      <c r="AG66" s="733">
        <v>0</v>
      </c>
      <c r="AH66" s="733">
        <v>0</v>
      </c>
      <c r="AI66" s="733">
        <v>0</v>
      </c>
      <c r="AJ66" s="733">
        <v>0</v>
      </c>
      <c r="AK66" s="733"/>
      <c r="AL66" s="733">
        <v>0</v>
      </c>
      <c r="AM66" s="733">
        <v>0</v>
      </c>
      <c r="AN66" s="733"/>
      <c r="AO66" s="733">
        <v>0</v>
      </c>
      <c r="AP66" s="733">
        <v>0</v>
      </c>
      <c r="AQ66" s="733">
        <v>0</v>
      </c>
      <c r="AR66" s="733">
        <v>0</v>
      </c>
      <c r="AS66" s="733"/>
      <c r="AT66" s="733">
        <v>0</v>
      </c>
      <c r="AU66" s="733">
        <v>0</v>
      </c>
      <c r="AV66" s="733"/>
      <c r="AW66" s="733">
        <v>20222</v>
      </c>
      <c r="AX66" s="733"/>
      <c r="AY66" s="733">
        <v>0</v>
      </c>
      <c r="AZ66" s="733">
        <v>0</v>
      </c>
      <c r="BA66" s="733">
        <v>0</v>
      </c>
      <c r="BB66" s="733"/>
      <c r="BC66" s="733">
        <v>5177</v>
      </c>
      <c r="BD66" s="733"/>
      <c r="BE66" s="733">
        <v>0</v>
      </c>
      <c r="BF66" s="733">
        <v>0</v>
      </c>
      <c r="BG66" s="735"/>
      <c r="BH66" s="577">
        <v>178</v>
      </c>
      <c r="BI66" s="730">
        <v>10</v>
      </c>
      <c r="BJ66" s="731" t="s">
        <v>97</v>
      </c>
      <c r="BK66" s="563">
        <v>5674</v>
      </c>
      <c r="BL66" s="736">
        <v>141.05481142051462</v>
      </c>
      <c r="BM66" s="737">
        <v>-200.79996475149807</v>
      </c>
      <c r="BN66" s="737">
        <v>-107.83997180119844</v>
      </c>
      <c r="BO66" s="738">
        <v>-167.58512513218187</v>
      </c>
      <c r="BP66" s="736"/>
      <c r="BQ66" s="739">
        <v>0</v>
      </c>
      <c r="BR66" s="739">
        <v>0</v>
      </c>
      <c r="BS66" s="739"/>
      <c r="BT66" s="739">
        <v>15.596052167782869</v>
      </c>
      <c r="BU66" s="739">
        <v>11.140112795206203</v>
      </c>
      <c r="BV66" s="739">
        <v>0</v>
      </c>
      <c r="BW66" s="739">
        <v>4.1660204441311244</v>
      </c>
      <c r="BX66" s="739">
        <v>2.9756785336623195</v>
      </c>
      <c r="BY66" s="739">
        <v>0</v>
      </c>
      <c r="BZ66" s="739">
        <v>-54.417518505463519</v>
      </c>
      <c r="CA66" s="739">
        <v>0</v>
      </c>
      <c r="CB66" s="739">
        <v>0</v>
      </c>
      <c r="CC66" s="739">
        <v>0</v>
      </c>
      <c r="CD66" s="739">
        <v>0</v>
      </c>
      <c r="CE66" s="739">
        <v>0</v>
      </c>
      <c r="CF66" s="739"/>
      <c r="CG66" s="739">
        <v>7.0114557631300674</v>
      </c>
      <c r="CH66" s="739"/>
      <c r="CI66" s="739">
        <v>0</v>
      </c>
      <c r="CJ66" s="739">
        <v>0</v>
      </c>
      <c r="CK66" s="739"/>
      <c r="CL66" s="739">
        <v>150.10662671836448</v>
      </c>
      <c r="CM66" s="739">
        <v>0</v>
      </c>
      <c r="CN66" s="739">
        <v>0</v>
      </c>
      <c r="CO66" s="739">
        <v>0</v>
      </c>
      <c r="CP66" s="739">
        <v>0</v>
      </c>
      <c r="CQ66" s="739">
        <v>0</v>
      </c>
      <c r="CR66" s="739"/>
      <c r="CS66" s="739">
        <v>0</v>
      </c>
      <c r="CT66" s="739">
        <v>0</v>
      </c>
      <c r="CU66" s="739"/>
      <c r="CV66" s="739">
        <v>0</v>
      </c>
      <c r="CW66" s="739">
        <v>0</v>
      </c>
      <c r="CX66" s="739">
        <v>0</v>
      </c>
      <c r="CY66" s="739">
        <v>0</v>
      </c>
      <c r="CZ66" s="739"/>
      <c r="DA66" s="739">
        <v>0</v>
      </c>
      <c r="DB66" s="739">
        <v>0</v>
      </c>
      <c r="DC66" s="739"/>
      <c r="DD66" s="739">
        <v>3.5639760310186817</v>
      </c>
      <c r="DE66" s="739"/>
      <c r="DF66" s="739">
        <v>0</v>
      </c>
      <c r="DG66" s="739">
        <v>0</v>
      </c>
      <c r="DH66" s="739">
        <v>0</v>
      </c>
      <c r="DI66" s="739"/>
      <c r="DJ66" s="739">
        <v>0.91240747268241096</v>
      </c>
      <c r="DK66" s="739"/>
      <c r="DL66" s="739">
        <v>0</v>
      </c>
      <c r="DM66" s="739">
        <v>0</v>
      </c>
    </row>
    <row r="67" spans="1:117" s="731" customFormat="1" ht="12.75">
      <c r="A67" s="577">
        <v>179</v>
      </c>
      <c r="B67" s="730">
        <v>13</v>
      </c>
      <c r="C67" s="731" t="s">
        <v>98</v>
      </c>
      <c r="D67" s="563">
        <v>149194</v>
      </c>
      <c r="E67" s="732">
        <v>20932342</v>
      </c>
      <c r="F67" s="733">
        <v>-29958155</v>
      </c>
      <c r="G67" s="733">
        <v>-16089081</v>
      </c>
      <c r="H67" s="734">
        <v>-25114894</v>
      </c>
      <c r="I67" s="732"/>
      <c r="J67" s="733">
        <v>70019</v>
      </c>
      <c r="K67" s="733">
        <v>50014</v>
      </c>
      <c r="L67" s="733"/>
      <c r="M67" s="733">
        <v>4380375</v>
      </c>
      <c r="N67" s="733">
        <v>3128839</v>
      </c>
      <c r="O67" s="733">
        <v>2156604</v>
      </c>
      <c r="P67" s="733">
        <v>1110972</v>
      </c>
      <c r="Q67" s="733">
        <v>793552</v>
      </c>
      <c r="R67" s="733">
        <v>0</v>
      </c>
      <c r="S67" s="733">
        <v>156758</v>
      </c>
      <c r="T67" s="733">
        <v>107384</v>
      </c>
      <c r="U67" s="733">
        <v>0</v>
      </c>
      <c r="V67" s="733">
        <v>0</v>
      </c>
      <c r="W67" s="733">
        <v>0</v>
      </c>
      <c r="X67" s="733">
        <v>0</v>
      </c>
      <c r="Y67" s="733"/>
      <c r="Z67" s="733">
        <v>1395867</v>
      </c>
      <c r="AA67" s="733"/>
      <c r="AB67" s="733">
        <v>0</v>
      </c>
      <c r="AC67" s="733">
        <v>0</v>
      </c>
      <c r="AD67" s="733"/>
      <c r="AE67" s="733">
        <v>0</v>
      </c>
      <c r="AF67" s="733">
        <v>0</v>
      </c>
      <c r="AG67" s="733">
        <v>0</v>
      </c>
      <c r="AH67" s="733">
        <v>0</v>
      </c>
      <c r="AI67" s="733">
        <v>0</v>
      </c>
      <c r="AJ67" s="733">
        <v>0</v>
      </c>
      <c r="AK67" s="733"/>
      <c r="AL67" s="733">
        <v>1728653</v>
      </c>
      <c r="AM67" s="733">
        <v>48320</v>
      </c>
      <c r="AN67" s="733"/>
      <c r="AO67" s="733">
        <v>0</v>
      </c>
      <c r="AP67" s="733">
        <v>0</v>
      </c>
      <c r="AQ67" s="733">
        <v>0</v>
      </c>
      <c r="AR67" s="733">
        <v>0</v>
      </c>
      <c r="AS67" s="733"/>
      <c r="AT67" s="733">
        <v>2865308</v>
      </c>
      <c r="AU67" s="733">
        <v>0</v>
      </c>
      <c r="AV67" s="733"/>
      <c r="AW67" s="733">
        <v>531727</v>
      </c>
      <c r="AX67" s="733"/>
      <c r="AY67" s="733">
        <v>898450</v>
      </c>
      <c r="AZ67" s="733">
        <v>833541</v>
      </c>
      <c r="BA67" s="733">
        <v>274000</v>
      </c>
      <c r="BB67" s="733"/>
      <c r="BC67" s="733">
        <v>240120</v>
      </c>
      <c r="BD67" s="733"/>
      <c r="BE67" s="733">
        <v>0</v>
      </c>
      <c r="BF67" s="733">
        <v>161839</v>
      </c>
      <c r="BG67" s="735"/>
      <c r="BH67" s="577">
        <v>179</v>
      </c>
      <c r="BI67" s="730">
        <v>13</v>
      </c>
      <c r="BJ67" s="731" t="s">
        <v>98</v>
      </c>
      <c r="BK67" s="563">
        <v>149194</v>
      </c>
      <c r="BL67" s="736">
        <v>140.30284059680685</v>
      </c>
      <c r="BM67" s="737">
        <v>-200.79999865946351</v>
      </c>
      <c r="BN67" s="737">
        <v>-107.8400002681073</v>
      </c>
      <c r="BO67" s="738">
        <v>-168.33715833076397</v>
      </c>
      <c r="BP67" s="736"/>
      <c r="BQ67" s="739">
        <v>0.4693151199109884</v>
      </c>
      <c r="BR67" s="739">
        <v>0.33522795822888318</v>
      </c>
      <c r="BS67" s="739"/>
      <c r="BT67" s="739">
        <v>29.360262477043314</v>
      </c>
      <c r="BU67" s="739">
        <v>20.971614139978819</v>
      </c>
      <c r="BV67" s="739">
        <v>14.455031703687816</v>
      </c>
      <c r="BW67" s="739">
        <v>7.4464924862930149</v>
      </c>
      <c r="BX67" s="739">
        <v>5.3189270345992465</v>
      </c>
      <c r="BY67" s="739">
        <v>0</v>
      </c>
      <c r="BZ67" s="739">
        <v>1.0506990897757282</v>
      </c>
      <c r="CA67" s="739">
        <v>0.71976084829148623</v>
      </c>
      <c r="CB67" s="739">
        <v>0</v>
      </c>
      <c r="CC67" s="739">
        <v>0</v>
      </c>
      <c r="CD67" s="739">
        <v>0</v>
      </c>
      <c r="CE67" s="739">
        <v>0</v>
      </c>
      <c r="CF67" s="739"/>
      <c r="CG67" s="739">
        <v>9.356053192487634</v>
      </c>
      <c r="CH67" s="739"/>
      <c r="CI67" s="739">
        <v>0</v>
      </c>
      <c r="CJ67" s="739">
        <v>0</v>
      </c>
      <c r="CK67" s="739"/>
      <c r="CL67" s="739">
        <v>0</v>
      </c>
      <c r="CM67" s="739">
        <v>0</v>
      </c>
      <c r="CN67" s="739">
        <v>0</v>
      </c>
      <c r="CO67" s="739">
        <v>0</v>
      </c>
      <c r="CP67" s="739">
        <v>0</v>
      </c>
      <c r="CQ67" s="739">
        <v>0</v>
      </c>
      <c r="CR67" s="739"/>
      <c r="CS67" s="739">
        <v>11.586612062147271</v>
      </c>
      <c r="CT67" s="739">
        <v>0.323873614220411</v>
      </c>
      <c r="CU67" s="739"/>
      <c r="CV67" s="739">
        <v>0</v>
      </c>
      <c r="CW67" s="739">
        <v>0</v>
      </c>
      <c r="CX67" s="739">
        <v>0</v>
      </c>
      <c r="CY67" s="739">
        <v>0</v>
      </c>
      <c r="CZ67" s="739"/>
      <c r="DA67" s="739">
        <v>19.205249540866255</v>
      </c>
      <c r="DB67" s="739">
        <v>0</v>
      </c>
      <c r="DC67" s="739"/>
      <c r="DD67" s="739">
        <v>3.5639972116841161</v>
      </c>
      <c r="DE67" s="739"/>
      <c r="DF67" s="739">
        <v>6.022025014410767</v>
      </c>
      <c r="DG67" s="739">
        <v>5.5869606016327733</v>
      </c>
      <c r="DH67" s="739">
        <v>1.836534981299516</v>
      </c>
      <c r="DI67" s="739"/>
      <c r="DJ67" s="739">
        <v>1.6094481011300723</v>
      </c>
      <c r="DK67" s="739"/>
      <c r="DL67" s="739">
        <v>0</v>
      </c>
      <c r="DM67" s="739">
        <v>1.0847554191187314</v>
      </c>
    </row>
    <row r="68" spans="1:117" s="731" customFormat="1" ht="12.75">
      <c r="A68" s="577">
        <v>181</v>
      </c>
      <c r="B68" s="730">
        <v>4</v>
      </c>
      <c r="C68" s="731" t="s">
        <v>99</v>
      </c>
      <c r="D68" s="563">
        <v>1658</v>
      </c>
      <c r="E68" s="732">
        <v>116880</v>
      </c>
      <c r="F68" s="733">
        <v>-332926</v>
      </c>
      <c r="G68" s="733">
        <v>-178799</v>
      </c>
      <c r="H68" s="734">
        <v>-394845</v>
      </c>
      <c r="I68" s="732"/>
      <c r="J68" s="733">
        <v>0</v>
      </c>
      <c r="K68" s="733">
        <v>0</v>
      </c>
      <c r="L68" s="733"/>
      <c r="M68" s="733">
        <v>58995</v>
      </c>
      <c r="N68" s="733">
        <v>42139</v>
      </c>
      <c r="O68" s="733">
        <v>0</v>
      </c>
      <c r="P68" s="733">
        <v>0</v>
      </c>
      <c r="Q68" s="733">
        <v>0</v>
      </c>
      <c r="R68" s="733">
        <v>0</v>
      </c>
      <c r="S68" s="733">
        <v>0</v>
      </c>
      <c r="T68" s="733">
        <v>0</v>
      </c>
      <c r="U68" s="733">
        <v>0</v>
      </c>
      <c r="V68" s="733">
        <v>0</v>
      </c>
      <c r="W68" s="733">
        <v>0</v>
      </c>
      <c r="X68" s="733">
        <v>0</v>
      </c>
      <c r="Y68" s="733"/>
      <c r="Z68" s="733">
        <v>7957</v>
      </c>
      <c r="AA68" s="733"/>
      <c r="AB68" s="733">
        <v>0</v>
      </c>
      <c r="AC68" s="733">
        <v>0</v>
      </c>
      <c r="AD68" s="733"/>
      <c r="AE68" s="733">
        <v>0</v>
      </c>
      <c r="AF68" s="733">
        <v>0</v>
      </c>
      <c r="AG68" s="733">
        <v>0</v>
      </c>
      <c r="AH68" s="733">
        <v>0</v>
      </c>
      <c r="AI68" s="733">
        <v>0</v>
      </c>
      <c r="AJ68" s="733">
        <v>0</v>
      </c>
      <c r="AK68" s="733"/>
      <c r="AL68" s="733">
        <v>0</v>
      </c>
      <c r="AM68" s="733">
        <v>0</v>
      </c>
      <c r="AN68" s="733"/>
      <c r="AO68" s="733">
        <v>0</v>
      </c>
      <c r="AP68" s="733">
        <v>0</v>
      </c>
      <c r="AQ68" s="733">
        <v>0</v>
      </c>
      <c r="AR68" s="733">
        <v>0</v>
      </c>
      <c r="AS68" s="733"/>
      <c r="AT68" s="733">
        <v>0</v>
      </c>
      <c r="AU68" s="733">
        <v>0</v>
      </c>
      <c r="AV68" s="733"/>
      <c r="AW68" s="733">
        <v>5909</v>
      </c>
      <c r="AX68" s="733"/>
      <c r="AY68" s="733">
        <v>0</v>
      </c>
      <c r="AZ68" s="733">
        <v>0</v>
      </c>
      <c r="BA68" s="733">
        <v>0</v>
      </c>
      <c r="BB68" s="733"/>
      <c r="BC68" s="733">
        <v>1880</v>
      </c>
      <c r="BD68" s="733"/>
      <c r="BE68" s="733">
        <v>0</v>
      </c>
      <c r="BF68" s="733">
        <v>0</v>
      </c>
      <c r="BG68" s="735"/>
      <c r="BH68" s="577">
        <v>181</v>
      </c>
      <c r="BI68" s="730">
        <v>4</v>
      </c>
      <c r="BJ68" s="731" t="s">
        <v>99</v>
      </c>
      <c r="BK68" s="563">
        <v>1658</v>
      </c>
      <c r="BL68" s="736">
        <v>70.494571773220741</v>
      </c>
      <c r="BM68" s="737">
        <v>-200.79975874547648</v>
      </c>
      <c r="BN68" s="737">
        <v>-107.84016887816647</v>
      </c>
      <c r="BO68" s="738">
        <v>-238.14535585042219</v>
      </c>
      <c r="BP68" s="736"/>
      <c r="BQ68" s="739">
        <v>0</v>
      </c>
      <c r="BR68" s="739">
        <v>0</v>
      </c>
      <c r="BS68" s="739"/>
      <c r="BT68" s="739">
        <v>35.582026537997585</v>
      </c>
      <c r="BU68" s="739">
        <v>25.415560916767188</v>
      </c>
      <c r="BV68" s="739">
        <v>0</v>
      </c>
      <c r="BW68" s="739">
        <v>0</v>
      </c>
      <c r="BX68" s="739">
        <v>0</v>
      </c>
      <c r="BY68" s="739">
        <v>0</v>
      </c>
      <c r="BZ68" s="739">
        <v>0</v>
      </c>
      <c r="CA68" s="739">
        <v>0</v>
      </c>
      <c r="CB68" s="739">
        <v>0</v>
      </c>
      <c r="CC68" s="739">
        <v>0</v>
      </c>
      <c r="CD68" s="739">
        <v>0</v>
      </c>
      <c r="CE68" s="739">
        <v>0</v>
      </c>
      <c r="CF68" s="739"/>
      <c r="CG68" s="739">
        <v>4.7991556091676717</v>
      </c>
      <c r="CH68" s="739"/>
      <c r="CI68" s="739">
        <v>0</v>
      </c>
      <c r="CJ68" s="739">
        <v>0</v>
      </c>
      <c r="CK68" s="739"/>
      <c r="CL68" s="739">
        <v>0</v>
      </c>
      <c r="CM68" s="739">
        <v>0</v>
      </c>
      <c r="CN68" s="739">
        <v>0</v>
      </c>
      <c r="CO68" s="739">
        <v>0</v>
      </c>
      <c r="CP68" s="739">
        <v>0</v>
      </c>
      <c r="CQ68" s="739">
        <v>0</v>
      </c>
      <c r="CR68" s="739"/>
      <c r="CS68" s="739">
        <v>0</v>
      </c>
      <c r="CT68" s="739">
        <v>0</v>
      </c>
      <c r="CU68" s="739"/>
      <c r="CV68" s="739">
        <v>0</v>
      </c>
      <c r="CW68" s="739">
        <v>0</v>
      </c>
      <c r="CX68" s="739">
        <v>0</v>
      </c>
      <c r="CY68" s="739">
        <v>0</v>
      </c>
      <c r="CZ68" s="739"/>
      <c r="DA68" s="739">
        <v>0</v>
      </c>
      <c r="DB68" s="739">
        <v>0</v>
      </c>
      <c r="DC68" s="739"/>
      <c r="DD68" s="739">
        <v>3.5639324487334139</v>
      </c>
      <c r="DE68" s="739"/>
      <c r="DF68" s="739">
        <v>0</v>
      </c>
      <c r="DG68" s="739">
        <v>0</v>
      </c>
      <c r="DH68" s="739">
        <v>0</v>
      </c>
      <c r="DI68" s="739"/>
      <c r="DJ68" s="739">
        <v>1.1338962605548855</v>
      </c>
      <c r="DK68" s="739"/>
      <c r="DL68" s="739">
        <v>0</v>
      </c>
      <c r="DM68" s="739">
        <v>0</v>
      </c>
    </row>
    <row r="69" spans="1:117" s="731" customFormat="1" ht="12.75">
      <c r="A69" s="577">
        <v>182</v>
      </c>
      <c r="B69" s="730">
        <v>13</v>
      </c>
      <c r="C69" s="731" t="s">
        <v>100</v>
      </c>
      <c r="D69" s="563">
        <v>19116</v>
      </c>
      <c r="E69" s="732">
        <v>3848254</v>
      </c>
      <c r="F69" s="733">
        <v>-3838493</v>
      </c>
      <c r="G69" s="733">
        <v>-2061469</v>
      </c>
      <c r="H69" s="734">
        <v>-2051708</v>
      </c>
      <c r="I69" s="732"/>
      <c r="J69" s="733">
        <v>7002</v>
      </c>
      <c r="K69" s="733">
        <v>5001</v>
      </c>
      <c r="L69" s="733"/>
      <c r="M69" s="733">
        <v>250729</v>
      </c>
      <c r="N69" s="733">
        <v>179092</v>
      </c>
      <c r="O69" s="733">
        <v>228011</v>
      </c>
      <c r="P69" s="733">
        <v>118189</v>
      </c>
      <c r="Q69" s="733">
        <v>84420</v>
      </c>
      <c r="R69" s="733">
        <v>0</v>
      </c>
      <c r="S69" s="733">
        <v>-259679</v>
      </c>
      <c r="T69" s="733">
        <v>0</v>
      </c>
      <c r="U69" s="733">
        <v>0</v>
      </c>
      <c r="V69" s="733">
        <v>0</v>
      </c>
      <c r="W69" s="733">
        <v>0</v>
      </c>
      <c r="X69" s="733">
        <v>0</v>
      </c>
      <c r="Y69" s="733"/>
      <c r="Z69" s="733">
        <v>31826</v>
      </c>
      <c r="AA69" s="733"/>
      <c r="AB69" s="733">
        <v>0</v>
      </c>
      <c r="AC69" s="733">
        <v>0</v>
      </c>
      <c r="AD69" s="733"/>
      <c r="AE69" s="733">
        <v>2236901</v>
      </c>
      <c r="AF69" s="733">
        <v>3048</v>
      </c>
      <c r="AG69" s="733">
        <v>0</v>
      </c>
      <c r="AH69" s="733">
        <v>0</v>
      </c>
      <c r="AI69" s="733">
        <v>0</v>
      </c>
      <c r="AJ69" s="733">
        <v>0</v>
      </c>
      <c r="AK69" s="733"/>
      <c r="AL69" s="733">
        <v>305978</v>
      </c>
      <c r="AM69" s="733">
        <v>21153</v>
      </c>
      <c r="AN69" s="733"/>
      <c r="AO69" s="733">
        <v>0</v>
      </c>
      <c r="AP69" s="733">
        <v>0</v>
      </c>
      <c r="AQ69" s="733">
        <v>0</v>
      </c>
      <c r="AR69" s="733">
        <v>0</v>
      </c>
      <c r="AS69" s="733"/>
      <c r="AT69" s="733">
        <v>0</v>
      </c>
      <c r="AU69" s="733">
        <v>0</v>
      </c>
      <c r="AV69" s="733"/>
      <c r="AW69" s="733">
        <v>68129</v>
      </c>
      <c r="AX69" s="733"/>
      <c r="AY69" s="733">
        <v>0</v>
      </c>
      <c r="AZ69" s="733">
        <v>0</v>
      </c>
      <c r="BA69" s="733">
        <v>0</v>
      </c>
      <c r="BB69" s="733"/>
      <c r="BC69" s="733">
        <v>19027</v>
      </c>
      <c r="BD69" s="733"/>
      <c r="BE69" s="733">
        <v>549427</v>
      </c>
      <c r="BF69" s="733">
        <v>0</v>
      </c>
      <c r="BG69" s="735"/>
      <c r="BH69" s="577">
        <v>182</v>
      </c>
      <c r="BI69" s="730">
        <v>13</v>
      </c>
      <c r="BJ69" s="731" t="s">
        <v>100</v>
      </c>
      <c r="BK69" s="563">
        <v>19116</v>
      </c>
      <c r="BL69" s="736">
        <v>201.31062983887841</v>
      </c>
      <c r="BM69" s="737">
        <v>-200.80001046243984</v>
      </c>
      <c r="BN69" s="737">
        <v>-107.83997698263235</v>
      </c>
      <c r="BO69" s="738">
        <v>-107.32935760619377</v>
      </c>
      <c r="BP69" s="736"/>
      <c r="BQ69" s="739">
        <v>0.36629001883239171</v>
      </c>
      <c r="BR69" s="739">
        <v>0.26161330822347773</v>
      </c>
      <c r="BS69" s="739"/>
      <c r="BT69" s="739">
        <v>13.116185394433982</v>
      </c>
      <c r="BU69" s="739">
        <v>9.3686963799958143</v>
      </c>
      <c r="BV69" s="739">
        <v>11.927756852898096</v>
      </c>
      <c r="BW69" s="739">
        <v>6.1827265118225574</v>
      </c>
      <c r="BX69" s="739">
        <v>4.4161958568738227</v>
      </c>
      <c r="BY69" s="739">
        <v>0</v>
      </c>
      <c r="BZ69" s="739">
        <v>-13.58437957731743</v>
      </c>
      <c r="CA69" s="739">
        <v>0</v>
      </c>
      <c r="CB69" s="739">
        <v>0</v>
      </c>
      <c r="CC69" s="739">
        <v>0</v>
      </c>
      <c r="CD69" s="739">
        <v>0</v>
      </c>
      <c r="CE69" s="739">
        <v>0</v>
      </c>
      <c r="CF69" s="739"/>
      <c r="CG69" s="739">
        <v>1.6648880518937017</v>
      </c>
      <c r="CH69" s="739"/>
      <c r="CI69" s="739">
        <v>0</v>
      </c>
      <c r="CJ69" s="739">
        <v>0</v>
      </c>
      <c r="CK69" s="739"/>
      <c r="CL69" s="739">
        <v>117.0172107135384</v>
      </c>
      <c r="CM69" s="739">
        <v>0.15944758317639673</v>
      </c>
      <c r="CN69" s="739">
        <v>0</v>
      </c>
      <c r="CO69" s="739">
        <v>0</v>
      </c>
      <c r="CP69" s="739">
        <v>0</v>
      </c>
      <c r="CQ69" s="739">
        <v>0</v>
      </c>
      <c r="CR69" s="739"/>
      <c r="CS69" s="739">
        <v>16.006382088302992</v>
      </c>
      <c r="CT69" s="739">
        <v>1.1065599497802887</v>
      </c>
      <c r="CU69" s="739"/>
      <c r="CV69" s="739">
        <v>0</v>
      </c>
      <c r="CW69" s="739">
        <v>0</v>
      </c>
      <c r="CX69" s="739">
        <v>0</v>
      </c>
      <c r="CY69" s="739">
        <v>0</v>
      </c>
      <c r="CZ69" s="739"/>
      <c r="DA69" s="739">
        <v>0</v>
      </c>
      <c r="DB69" s="739">
        <v>0</v>
      </c>
      <c r="DC69" s="739"/>
      <c r="DD69" s="739">
        <v>3.5639778196275373</v>
      </c>
      <c r="DE69" s="739"/>
      <c r="DF69" s="739">
        <v>0</v>
      </c>
      <c r="DG69" s="739">
        <v>0</v>
      </c>
      <c r="DH69" s="739">
        <v>0</v>
      </c>
      <c r="DI69" s="739"/>
      <c r="DJ69" s="739">
        <v>0.99534421427076791</v>
      </c>
      <c r="DK69" s="739"/>
      <c r="DL69" s="739">
        <v>28.741734672525634</v>
      </c>
      <c r="DM69" s="739">
        <v>0</v>
      </c>
    </row>
    <row r="70" spans="1:117" s="731" customFormat="1" ht="12.75">
      <c r="A70" s="577">
        <v>186</v>
      </c>
      <c r="B70" s="730">
        <v>1</v>
      </c>
      <c r="C70" s="731" t="s">
        <v>101</v>
      </c>
      <c r="D70" s="563">
        <v>46871</v>
      </c>
      <c r="E70" s="732">
        <v>15726180</v>
      </c>
      <c r="F70" s="733">
        <v>-9411697</v>
      </c>
      <c r="G70" s="733">
        <v>-5054569</v>
      </c>
      <c r="H70" s="734">
        <v>1259914</v>
      </c>
      <c r="I70" s="732"/>
      <c r="J70" s="733">
        <v>14004</v>
      </c>
      <c r="K70" s="733">
        <v>10003</v>
      </c>
      <c r="L70" s="733"/>
      <c r="M70" s="733">
        <v>1165150</v>
      </c>
      <c r="N70" s="733">
        <v>832250</v>
      </c>
      <c r="O70" s="733">
        <v>1105220</v>
      </c>
      <c r="P70" s="733">
        <v>520030</v>
      </c>
      <c r="Q70" s="733">
        <v>371450</v>
      </c>
      <c r="R70" s="733">
        <v>0</v>
      </c>
      <c r="S70" s="733">
        <v>364184</v>
      </c>
      <c r="T70" s="733">
        <v>0</v>
      </c>
      <c r="U70" s="733">
        <v>0</v>
      </c>
      <c r="V70" s="733">
        <v>0</v>
      </c>
      <c r="W70" s="733">
        <v>0</v>
      </c>
      <c r="X70" s="733">
        <v>0</v>
      </c>
      <c r="Y70" s="733"/>
      <c r="Z70" s="733">
        <v>446141</v>
      </c>
      <c r="AA70" s="733"/>
      <c r="AB70" s="733">
        <v>0</v>
      </c>
      <c r="AC70" s="733">
        <v>0</v>
      </c>
      <c r="AD70" s="733"/>
      <c r="AE70" s="733">
        <v>8286235</v>
      </c>
      <c r="AF70" s="733">
        <v>420155</v>
      </c>
      <c r="AG70" s="733">
        <v>87841</v>
      </c>
      <c r="AH70" s="733">
        <v>0</v>
      </c>
      <c r="AI70" s="733">
        <v>0</v>
      </c>
      <c r="AJ70" s="733">
        <v>0</v>
      </c>
      <c r="AK70" s="733"/>
      <c r="AL70" s="733">
        <v>638907</v>
      </c>
      <c r="AM70" s="733">
        <v>0</v>
      </c>
      <c r="AN70" s="733"/>
      <c r="AO70" s="733">
        <v>0</v>
      </c>
      <c r="AP70" s="733">
        <v>0</v>
      </c>
      <c r="AQ70" s="733">
        <v>0</v>
      </c>
      <c r="AR70" s="733">
        <v>0</v>
      </c>
      <c r="AS70" s="733"/>
      <c r="AT70" s="733">
        <v>0</v>
      </c>
      <c r="AU70" s="733">
        <v>0</v>
      </c>
      <c r="AV70" s="733"/>
      <c r="AW70" s="733">
        <v>167048</v>
      </c>
      <c r="AX70" s="733"/>
      <c r="AY70" s="733">
        <v>103667</v>
      </c>
      <c r="AZ70" s="733">
        <v>0</v>
      </c>
      <c r="BA70" s="733">
        <v>0</v>
      </c>
      <c r="BB70" s="733"/>
      <c r="BC70" s="733">
        <v>65805</v>
      </c>
      <c r="BD70" s="733"/>
      <c r="BE70" s="733">
        <v>1128090</v>
      </c>
      <c r="BF70" s="733">
        <v>0</v>
      </c>
      <c r="BG70" s="735"/>
      <c r="BH70" s="577">
        <v>186</v>
      </c>
      <c r="BI70" s="730">
        <v>1</v>
      </c>
      <c r="BJ70" s="731" t="s">
        <v>101</v>
      </c>
      <c r="BK70" s="563">
        <v>46871</v>
      </c>
      <c r="BL70" s="736">
        <v>335.52047108019883</v>
      </c>
      <c r="BM70" s="737">
        <v>-200.8000042670308</v>
      </c>
      <c r="BN70" s="737">
        <v>-107.84000768065542</v>
      </c>
      <c r="BO70" s="738">
        <v>26.880459132512641</v>
      </c>
      <c r="BP70" s="736"/>
      <c r="BQ70" s="739">
        <v>0.29877749567963136</v>
      </c>
      <c r="BR70" s="739">
        <v>0.21341554479315569</v>
      </c>
      <c r="BS70" s="739"/>
      <c r="BT70" s="739">
        <v>24.858654605192978</v>
      </c>
      <c r="BU70" s="739">
        <v>17.756181860852127</v>
      </c>
      <c r="BV70" s="739">
        <v>23.580038829980158</v>
      </c>
      <c r="BW70" s="739">
        <v>11.094920099848521</v>
      </c>
      <c r="BX70" s="739">
        <v>7.9249429284632287</v>
      </c>
      <c r="BY70" s="739">
        <v>0</v>
      </c>
      <c r="BZ70" s="739">
        <v>7.7699216999850655</v>
      </c>
      <c r="CA70" s="739">
        <v>0</v>
      </c>
      <c r="CB70" s="739">
        <v>0</v>
      </c>
      <c r="CC70" s="739">
        <v>0</v>
      </c>
      <c r="CD70" s="739">
        <v>0</v>
      </c>
      <c r="CE70" s="739">
        <v>0</v>
      </c>
      <c r="CF70" s="739"/>
      <c r="CG70" s="739">
        <v>9.5184869108830625</v>
      </c>
      <c r="CH70" s="739"/>
      <c r="CI70" s="739">
        <v>0</v>
      </c>
      <c r="CJ70" s="739">
        <v>0</v>
      </c>
      <c r="CK70" s="739"/>
      <c r="CL70" s="739">
        <v>176.78809925113609</v>
      </c>
      <c r="CM70" s="739">
        <v>8.9640716007765988</v>
      </c>
      <c r="CN70" s="739">
        <v>1.8741012566405666</v>
      </c>
      <c r="CO70" s="739">
        <v>0</v>
      </c>
      <c r="CP70" s="739">
        <v>0</v>
      </c>
      <c r="CQ70" s="739">
        <v>0</v>
      </c>
      <c r="CR70" s="739"/>
      <c r="CS70" s="739">
        <v>13.631179193957884</v>
      </c>
      <c r="CT70" s="739">
        <v>0</v>
      </c>
      <c r="CU70" s="739"/>
      <c r="CV70" s="739">
        <v>0</v>
      </c>
      <c r="CW70" s="739">
        <v>0</v>
      </c>
      <c r="CX70" s="739">
        <v>0</v>
      </c>
      <c r="CY70" s="739">
        <v>0</v>
      </c>
      <c r="CZ70" s="739"/>
      <c r="DA70" s="739">
        <v>0</v>
      </c>
      <c r="DB70" s="739">
        <v>0</v>
      </c>
      <c r="DC70" s="739"/>
      <c r="DD70" s="739">
        <v>3.5639947942224404</v>
      </c>
      <c r="DE70" s="739"/>
      <c r="DF70" s="739">
        <v>2.2117514027863709</v>
      </c>
      <c r="DG70" s="739">
        <v>0</v>
      </c>
      <c r="DH70" s="739">
        <v>0</v>
      </c>
      <c r="DI70" s="739"/>
      <c r="DJ70" s="739">
        <v>1.4039598045699899</v>
      </c>
      <c r="DK70" s="739"/>
      <c r="DL70" s="739">
        <v>24.06797380043097</v>
      </c>
      <c r="DM70" s="739">
        <v>0</v>
      </c>
    </row>
    <row r="71" spans="1:117" s="731" customFormat="1" ht="12.75">
      <c r="A71" s="577">
        <v>202</v>
      </c>
      <c r="B71" s="730">
        <v>2</v>
      </c>
      <c r="C71" s="731" t="s">
        <v>102</v>
      </c>
      <c r="D71" s="563">
        <v>36551</v>
      </c>
      <c r="E71" s="732">
        <v>7079602</v>
      </c>
      <c r="F71" s="733">
        <v>-7339441</v>
      </c>
      <c r="G71" s="733">
        <v>-3941660</v>
      </c>
      <c r="H71" s="734">
        <v>-4201499</v>
      </c>
      <c r="I71" s="732"/>
      <c r="J71" s="733">
        <v>28008</v>
      </c>
      <c r="K71" s="733">
        <v>20006</v>
      </c>
      <c r="L71" s="733"/>
      <c r="M71" s="733">
        <v>1002914</v>
      </c>
      <c r="N71" s="733">
        <v>716367</v>
      </c>
      <c r="O71" s="733">
        <v>55419</v>
      </c>
      <c r="P71" s="733">
        <v>23638</v>
      </c>
      <c r="Q71" s="733">
        <v>16884</v>
      </c>
      <c r="R71" s="733">
        <v>0</v>
      </c>
      <c r="S71" s="733">
        <v>-55419</v>
      </c>
      <c r="T71" s="733">
        <v>0</v>
      </c>
      <c r="U71" s="733">
        <v>0</v>
      </c>
      <c r="V71" s="733">
        <v>0</v>
      </c>
      <c r="W71" s="733">
        <v>0</v>
      </c>
      <c r="X71" s="733">
        <v>0</v>
      </c>
      <c r="Y71" s="733"/>
      <c r="Z71" s="733">
        <v>354080</v>
      </c>
      <c r="AA71" s="733"/>
      <c r="AB71" s="733">
        <v>0</v>
      </c>
      <c r="AC71" s="733">
        <v>0</v>
      </c>
      <c r="AD71" s="733"/>
      <c r="AE71" s="733">
        <v>3476083</v>
      </c>
      <c r="AF71" s="733">
        <v>688239</v>
      </c>
      <c r="AG71" s="733">
        <v>0</v>
      </c>
      <c r="AH71" s="733">
        <v>0</v>
      </c>
      <c r="AI71" s="733">
        <v>0</v>
      </c>
      <c r="AJ71" s="733">
        <v>0</v>
      </c>
      <c r="AK71" s="733"/>
      <c r="AL71" s="733">
        <v>574248</v>
      </c>
      <c r="AM71" s="733">
        <v>0</v>
      </c>
      <c r="AN71" s="733"/>
      <c r="AO71" s="733">
        <v>0</v>
      </c>
      <c r="AP71" s="733">
        <v>0</v>
      </c>
      <c r="AQ71" s="733">
        <v>0</v>
      </c>
      <c r="AR71" s="733">
        <v>0</v>
      </c>
      <c r="AS71" s="733"/>
      <c r="AT71" s="733">
        <v>0</v>
      </c>
      <c r="AU71" s="733">
        <v>0</v>
      </c>
      <c r="AV71" s="733"/>
      <c r="AW71" s="733">
        <v>130268</v>
      </c>
      <c r="AX71" s="733"/>
      <c r="AY71" s="733">
        <v>0</v>
      </c>
      <c r="AZ71" s="733">
        <v>0</v>
      </c>
      <c r="BA71" s="733">
        <v>0</v>
      </c>
      <c r="BB71" s="733"/>
      <c r="BC71" s="733">
        <v>48867</v>
      </c>
      <c r="BD71" s="733"/>
      <c r="BE71" s="733">
        <v>0</v>
      </c>
      <c r="BF71" s="733">
        <v>0</v>
      </c>
      <c r="BG71" s="735"/>
      <c r="BH71" s="577">
        <v>202</v>
      </c>
      <c r="BI71" s="730">
        <v>2</v>
      </c>
      <c r="BJ71" s="731" t="s">
        <v>102</v>
      </c>
      <c r="BK71" s="563">
        <v>36551</v>
      </c>
      <c r="BL71" s="736">
        <v>193.69106180405461</v>
      </c>
      <c r="BM71" s="737">
        <v>-200.80000547180651</v>
      </c>
      <c r="BN71" s="737">
        <v>-107.84000437744521</v>
      </c>
      <c r="BO71" s="738">
        <v>-114.94894804519713</v>
      </c>
      <c r="BP71" s="736"/>
      <c r="BQ71" s="739">
        <v>0.76627178462969547</v>
      </c>
      <c r="BR71" s="739">
        <v>0.54734480588766377</v>
      </c>
      <c r="BS71" s="739"/>
      <c r="BT71" s="739">
        <v>27.438756805559354</v>
      </c>
      <c r="BU71" s="739">
        <v>19.599108095537741</v>
      </c>
      <c r="BV71" s="739">
        <v>1.5162102268063802</v>
      </c>
      <c r="BW71" s="739">
        <v>0.64671281223495936</v>
      </c>
      <c r="BX71" s="739">
        <v>0.46192990615851826</v>
      </c>
      <c r="BY71" s="739">
        <v>0</v>
      </c>
      <c r="BZ71" s="739">
        <v>-1.5162102268063802</v>
      </c>
      <c r="CA71" s="739">
        <v>0</v>
      </c>
      <c r="CB71" s="739">
        <v>0</v>
      </c>
      <c r="CC71" s="739">
        <v>0</v>
      </c>
      <c r="CD71" s="739">
        <v>0</v>
      </c>
      <c r="CE71" s="739">
        <v>0</v>
      </c>
      <c r="CF71" s="739"/>
      <c r="CG71" s="739">
        <v>9.6872862575579326</v>
      </c>
      <c r="CH71" s="739"/>
      <c r="CI71" s="739">
        <v>0</v>
      </c>
      <c r="CJ71" s="739">
        <v>0</v>
      </c>
      <c r="CK71" s="739"/>
      <c r="CL71" s="739">
        <v>95.102268063801262</v>
      </c>
      <c r="CM71" s="739">
        <v>18.829553226997895</v>
      </c>
      <c r="CN71" s="739">
        <v>0</v>
      </c>
      <c r="CO71" s="739">
        <v>0</v>
      </c>
      <c r="CP71" s="739">
        <v>0</v>
      </c>
      <c r="CQ71" s="739">
        <v>0</v>
      </c>
      <c r="CR71" s="739"/>
      <c r="CS71" s="739">
        <v>15.710869743645866</v>
      </c>
      <c r="CT71" s="739">
        <v>0</v>
      </c>
      <c r="CU71" s="739"/>
      <c r="CV71" s="739">
        <v>0</v>
      </c>
      <c r="CW71" s="739">
        <v>0</v>
      </c>
      <c r="CX71" s="739">
        <v>0</v>
      </c>
      <c r="CY71" s="739">
        <v>0</v>
      </c>
      <c r="CZ71" s="739"/>
      <c r="DA71" s="739">
        <v>0</v>
      </c>
      <c r="DB71" s="739">
        <v>0</v>
      </c>
      <c r="DC71" s="739"/>
      <c r="DD71" s="739">
        <v>3.5640064567316898</v>
      </c>
      <c r="DE71" s="739"/>
      <c r="DF71" s="739">
        <v>0</v>
      </c>
      <c r="DG71" s="739">
        <v>0</v>
      </c>
      <c r="DH71" s="739">
        <v>0</v>
      </c>
      <c r="DI71" s="739"/>
      <c r="DJ71" s="739">
        <v>1.3369538453120298</v>
      </c>
      <c r="DK71" s="739"/>
      <c r="DL71" s="739">
        <v>0</v>
      </c>
      <c r="DM71" s="739">
        <v>0</v>
      </c>
    </row>
    <row r="72" spans="1:117" s="731" customFormat="1" ht="12.75">
      <c r="A72" s="577">
        <v>204</v>
      </c>
      <c r="B72" s="730">
        <v>11</v>
      </c>
      <c r="C72" s="731" t="s">
        <v>103</v>
      </c>
      <c r="D72" s="563">
        <v>2589</v>
      </c>
      <c r="E72" s="732">
        <v>163040</v>
      </c>
      <c r="F72" s="733">
        <v>-519871</v>
      </c>
      <c r="G72" s="733">
        <v>-279198</v>
      </c>
      <c r="H72" s="734">
        <v>-636029</v>
      </c>
      <c r="I72" s="732"/>
      <c r="J72" s="733">
        <v>0</v>
      </c>
      <c r="K72" s="733">
        <v>0</v>
      </c>
      <c r="L72" s="733"/>
      <c r="M72" s="733">
        <v>88492</v>
      </c>
      <c r="N72" s="733">
        <v>63209</v>
      </c>
      <c r="O72" s="733">
        <v>0</v>
      </c>
      <c r="P72" s="733">
        <v>0</v>
      </c>
      <c r="Q72" s="733">
        <v>0</v>
      </c>
      <c r="R72" s="733">
        <v>0</v>
      </c>
      <c r="S72" s="733">
        <v>0</v>
      </c>
      <c r="T72" s="733">
        <v>0</v>
      </c>
      <c r="U72" s="733">
        <v>0</v>
      </c>
      <c r="V72" s="733">
        <v>0</v>
      </c>
      <c r="W72" s="733">
        <v>0</v>
      </c>
      <c r="X72" s="733">
        <v>0</v>
      </c>
      <c r="Y72" s="733"/>
      <c r="Z72" s="733">
        <v>0</v>
      </c>
      <c r="AA72" s="733"/>
      <c r="AB72" s="733">
        <v>0</v>
      </c>
      <c r="AC72" s="733">
        <v>0</v>
      </c>
      <c r="AD72" s="733"/>
      <c r="AE72" s="733">
        <v>0</v>
      </c>
      <c r="AF72" s="733">
        <v>0</v>
      </c>
      <c r="AG72" s="733">
        <v>0</v>
      </c>
      <c r="AH72" s="733">
        <v>0</v>
      </c>
      <c r="AI72" s="733">
        <v>0</v>
      </c>
      <c r="AJ72" s="733">
        <v>0</v>
      </c>
      <c r="AK72" s="733"/>
      <c r="AL72" s="733">
        <v>0</v>
      </c>
      <c r="AM72" s="733">
        <v>0</v>
      </c>
      <c r="AN72" s="733"/>
      <c r="AO72" s="733">
        <v>0</v>
      </c>
      <c r="AP72" s="733">
        <v>0</v>
      </c>
      <c r="AQ72" s="733">
        <v>0</v>
      </c>
      <c r="AR72" s="733">
        <v>0</v>
      </c>
      <c r="AS72" s="733"/>
      <c r="AT72" s="733">
        <v>0</v>
      </c>
      <c r="AU72" s="733">
        <v>0</v>
      </c>
      <c r="AV72" s="733"/>
      <c r="AW72" s="733">
        <v>9227</v>
      </c>
      <c r="AX72" s="733"/>
      <c r="AY72" s="733">
        <v>0</v>
      </c>
      <c r="AZ72" s="733">
        <v>0</v>
      </c>
      <c r="BA72" s="733">
        <v>0</v>
      </c>
      <c r="BB72" s="733"/>
      <c r="BC72" s="733">
        <v>2112</v>
      </c>
      <c r="BD72" s="733"/>
      <c r="BE72" s="733">
        <v>0</v>
      </c>
      <c r="BF72" s="733">
        <v>0</v>
      </c>
      <c r="BG72" s="735"/>
      <c r="BH72" s="577">
        <v>204</v>
      </c>
      <c r="BI72" s="730">
        <v>11</v>
      </c>
      <c r="BJ72" s="731" t="s">
        <v>103</v>
      </c>
      <c r="BK72" s="563">
        <v>2589</v>
      </c>
      <c r="BL72" s="736">
        <v>62.974121282348399</v>
      </c>
      <c r="BM72" s="737">
        <v>-200.79992275009656</v>
      </c>
      <c r="BN72" s="737">
        <v>-107.84009269988412</v>
      </c>
      <c r="BO72" s="738">
        <v>-245.6658941676323</v>
      </c>
      <c r="BP72" s="736"/>
      <c r="BQ72" s="739">
        <v>0</v>
      </c>
      <c r="BR72" s="739">
        <v>0</v>
      </c>
      <c r="BS72" s="739"/>
      <c r="BT72" s="739">
        <v>34.179992275009653</v>
      </c>
      <c r="BU72" s="739">
        <v>24.414445731942834</v>
      </c>
      <c r="BV72" s="739">
        <v>0</v>
      </c>
      <c r="BW72" s="739">
        <v>0</v>
      </c>
      <c r="BX72" s="739">
        <v>0</v>
      </c>
      <c r="BY72" s="739">
        <v>0</v>
      </c>
      <c r="BZ72" s="739">
        <v>0</v>
      </c>
      <c r="CA72" s="739">
        <v>0</v>
      </c>
      <c r="CB72" s="739">
        <v>0</v>
      </c>
      <c r="CC72" s="739">
        <v>0</v>
      </c>
      <c r="CD72" s="739">
        <v>0</v>
      </c>
      <c r="CE72" s="739">
        <v>0</v>
      </c>
      <c r="CF72" s="739"/>
      <c r="CG72" s="739">
        <v>0</v>
      </c>
      <c r="CH72" s="739"/>
      <c r="CI72" s="739">
        <v>0</v>
      </c>
      <c r="CJ72" s="739">
        <v>0</v>
      </c>
      <c r="CK72" s="739"/>
      <c r="CL72" s="739">
        <v>0</v>
      </c>
      <c r="CM72" s="739">
        <v>0</v>
      </c>
      <c r="CN72" s="739">
        <v>0</v>
      </c>
      <c r="CO72" s="739">
        <v>0</v>
      </c>
      <c r="CP72" s="739">
        <v>0</v>
      </c>
      <c r="CQ72" s="739">
        <v>0</v>
      </c>
      <c r="CR72" s="739"/>
      <c r="CS72" s="739">
        <v>0</v>
      </c>
      <c r="CT72" s="739">
        <v>0</v>
      </c>
      <c r="CU72" s="739"/>
      <c r="CV72" s="739">
        <v>0</v>
      </c>
      <c r="CW72" s="739">
        <v>0</v>
      </c>
      <c r="CX72" s="739">
        <v>0</v>
      </c>
      <c r="CY72" s="739">
        <v>0</v>
      </c>
      <c r="CZ72" s="739"/>
      <c r="DA72" s="739">
        <v>0</v>
      </c>
      <c r="DB72" s="739">
        <v>0</v>
      </c>
      <c r="DC72" s="739"/>
      <c r="DD72" s="739">
        <v>3.563924295094631</v>
      </c>
      <c r="DE72" s="739"/>
      <c r="DF72" s="739">
        <v>0</v>
      </c>
      <c r="DG72" s="739">
        <v>0</v>
      </c>
      <c r="DH72" s="739">
        <v>0</v>
      </c>
      <c r="DI72" s="739"/>
      <c r="DJ72" s="739">
        <v>0.81575898030127458</v>
      </c>
      <c r="DK72" s="739"/>
      <c r="DL72" s="739">
        <v>0</v>
      </c>
      <c r="DM72" s="739">
        <v>0</v>
      </c>
    </row>
    <row r="73" spans="1:117" s="731" customFormat="1" ht="12.75">
      <c r="A73" s="577">
        <v>205</v>
      </c>
      <c r="B73" s="730">
        <v>18</v>
      </c>
      <c r="C73" s="731" t="s">
        <v>104</v>
      </c>
      <c r="D73" s="563">
        <v>36433</v>
      </c>
      <c r="E73" s="732">
        <v>43010101</v>
      </c>
      <c r="F73" s="733">
        <v>-7315746</v>
      </c>
      <c r="G73" s="733">
        <v>-3928935</v>
      </c>
      <c r="H73" s="734">
        <v>31765420</v>
      </c>
      <c r="I73" s="732"/>
      <c r="J73" s="733">
        <v>14004</v>
      </c>
      <c r="K73" s="733">
        <v>10003</v>
      </c>
      <c r="L73" s="733"/>
      <c r="M73" s="733">
        <v>855427</v>
      </c>
      <c r="N73" s="733">
        <v>611019</v>
      </c>
      <c r="O73" s="733">
        <v>1292063</v>
      </c>
      <c r="P73" s="733">
        <v>307290</v>
      </c>
      <c r="Q73" s="733">
        <v>219493</v>
      </c>
      <c r="R73" s="733">
        <v>0</v>
      </c>
      <c r="S73" s="733">
        <v>218511</v>
      </c>
      <c r="T73" s="733">
        <v>58045</v>
      </c>
      <c r="U73" s="733">
        <v>-80670</v>
      </c>
      <c r="V73" s="733">
        <v>0</v>
      </c>
      <c r="W73" s="733">
        <v>0</v>
      </c>
      <c r="X73" s="733">
        <v>0</v>
      </c>
      <c r="Y73" s="733"/>
      <c r="Z73" s="733">
        <v>71609</v>
      </c>
      <c r="AA73" s="733"/>
      <c r="AB73" s="733">
        <v>30032244</v>
      </c>
      <c r="AC73" s="733">
        <v>16182</v>
      </c>
      <c r="AD73" s="733"/>
      <c r="AE73" s="733">
        <v>4980097</v>
      </c>
      <c r="AF73" s="733">
        <v>26477</v>
      </c>
      <c r="AG73" s="733">
        <v>38483</v>
      </c>
      <c r="AH73" s="733">
        <v>0</v>
      </c>
      <c r="AI73" s="733">
        <v>0</v>
      </c>
      <c r="AJ73" s="733">
        <v>0</v>
      </c>
      <c r="AK73" s="733"/>
      <c r="AL73" s="733">
        <v>578799</v>
      </c>
      <c r="AM73" s="733">
        <v>72687</v>
      </c>
      <c r="AN73" s="733"/>
      <c r="AO73" s="733">
        <v>0</v>
      </c>
      <c r="AP73" s="733">
        <v>0</v>
      </c>
      <c r="AQ73" s="733">
        <v>0</v>
      </c>
      <c r="AR73" s="733">
        <v>0</v>
      </c>
      <c r="AS73" s="733"/>
      <c r="AT73" s="733">
        <v>1274298</v>
      </c>
      <c r="AU73" s="733">
        <v>347815</v>
      </c>
      <c r="AV73" s="733"/>
      <c r="AW73" s="733">
        <v>129847</v>
      </c>
      <c r="AX73" s="733"/>
      <c r="AY73" s="733">
        <v>311002</v>
      </c>
      <c r="AZ73" s="733">
        <v>254032</v>
      </c>
      <c r="BA73" s="733">
        <v>0</v>
      </c>
      <c r="BB73" s="733"/>
      <c r="BC73" s="733">
        <v>50587</v>
      </c>
      <c r="BD73" s="733"/>
      <c r="BE73" s="733">
        <v>1320757</v>
      </c>
      <c r="BF73" s="733">
        <v>0</v>
      </c>
      <c r="BG73" s="735"/>
      <c r="BH73" s="577">
        <v>205</v>
      </c>
      <c r="BI73" s="730">
        <v>18</v>
      </c>
      <c r="BJ73" s="731" t="s">
        <v>104</v>
      </c>
      <c r="BK73" s="563">
        <v>36433</v>
      </c>
      <c r="BL73" s="736">
        <v>1180.5259242993989</v>
      </c>
      <c r="BM73" s="737">
        <v>-200.79998902094255</v>
      </c>
      <c r="BN73" s="737">
        <v>-107.84000768534021</v>
      </c>
      <c r="BO73" s="738">
        <v>871.88592759311609</v>
      </c>
      <c r="BP73" s="736"/>
      <c r="BQ73" s="739">
        <v>0.38437680125161255</v>
      </c>
      <c r="BR73" s="739">
        <v>0.27455877912881177</v>
      </c>
      <c r="BS73" s="739"/>
      <c r="BT73" s="739">
        <v>23.479455438750584</v>
      </c>
      <c r="BU73" s="739">
        <v>16.771031756923669</v>
      </c>
      <c r="BV73" s="739">
        <v>35.464084758323494</v>
      </c>
      <c r="BW73" s="739">
        <v>8.4343864079268798</v>
      </c>
      <c r="BX73" s="739">
        <v>6.0245656410397164</v>
      </c>
      <c r="BY73" s="739">
        <v>0</v>
      </c>
      <c r="BZ73" s="739">
        <v>5.997612055005078</v>
      </c>
      <c r="CA73" s="739">
        <v>1.5931984739110148</v>
      </c>
      <c r="CB73" s="739">
        <v>-2.2142014108088821</v>
      </c>
      <c r="CC73" s="739">
        <v>0</v>
      </c>
      <c r="CD73" s="739">
        <v>0</v>
      </c>
      <c r="CE73" s="739">
        <v>0</v>
      </c>
      <c r="CF73" s="739"/>
      <c r="CG73" s="739">
        <v>1.9654983119699174</v>
      </c>
      <c r="CH73" s="739"/>
      <c r="CI73" s="739">
        <v>824.31433041473394</v>
      </c>
      <c r="CJ73" s="739">
        <v>0.44415776905552656</v>
      </c>
      <c r="CK73" s="739"/>
      <c r="CL73" s="739">
        <v>136.69192764801141</v>
      </c>
      <c r="CM73" s="739">
        <v>0.72673126012131861</v>
      </c>
      <c r="CN73" s="739">
        <v>1.0562676694205801</v>
      </c>
      <c r="CO73" s="739">
        <v>0</v>
      </c>
      <c r="CP73" s="739">
        <v>0</v>
      </c>
      <c r="CQ73" s="739">
        <v>0</v>
      </c>
      <c r="CR73" s="739"/>
      <c r="CS73" s="739">
        <v>15.886668679493866</v>
      </c>
      <c r="CT73" s="739">
        <v>1.9950868717920567</v>
      </c>
      <c r="CU73" s="739"/>
      <c r="CV73" s="739">
        <v>0</v>
      </c>
      <c r="CW73" s="739">
        <v>0</v>
      </c>
      <c r="CX73" s="739">
        <v>0</v>
      </c>
      <c r="CY73" s="739">
        <v>0</v>
      </c>
      <c r="CZ73" s="739"/>
      <c r="DA73" s="739">
        <v>34.976477369417836</v>
      </c>
      <c r="DB73" s="739">
        <v>9.5467021656190809</v>
      </c>
      <c r="DC73" s="739"/>
      <c r="DD73" s="739">
        <v>3.5639941810995528</v>
      </c>
      <c r="DE73" s="739"/>
      <c r="DF73" s="739">
        <v>8.5362720610435598</v>
      </c>
      <c r="DG73" s="739">
        <v>6.9725798040238249</v>
      </c>
      <c r="DH73" s="739">
        <v>0</v>
      </c>
      <c r="DI73" s="739"/>
      <c r="DJ73" s="739">
        <v>1.3884939477945819</v>
      </c>
      <c r="DK73" s="739"/>
      <c r="DL73" s="739">
        <v>36.251667444349906</v>
      </c>
      <c r="DM73" s="739">
        <v>0</v>
      </c>
    </row>
    <row r="74" spans="1:117" s="731" customFormat="1" ht="12.75">
      <c r="A74" s="577">
        <v>208</v>
      </c>
      <c r="B74" s="730">
        <v>17</v>
      </c>
      <c r="C74" s="731" t="s">
        <v>105</v>
      </c>
      <c r="D74" s="563">
        <v>12271</v>
      </c>
      <c r="E74" s="732">
        <v>3315264</v>
      </c>
      <c r="F74" s="733">
        <v>-2464017</v>
      </c>
      <c r="G74" s="733">
        <v>-1323305</v>
      </c>
      <c r="H74" s="734">
        <v>-472058</v>
      </c>
      <c r="I74" s="732"/>
      <c r="J74" s="733">
        <v>0</v>
      </c>
      <c r="K74" s="733">
        <v>0</v>
      </c>
      <c r="L74" s="733"/>
      <c r="M74" s="733">
        <v>442462</v>
      </c>
      <c r="N74" s="733">
        <v>316044</v>
      </c>
      <c r="O74" s="733">
        <v>49086</v>
      </c>
      <c r="P74" s="733">
        <v>0</v>
      </c>
      <c r="Q74" s="733">
        <v>0</v>
      </c>
      <c r="R74" s="733">
        <v>0</v>
      </c>
      <c r="S74" s="733">
        <v>-144090</v>
      </c>
      <c r="T74" s="733">
        <v>23218</v>
      </c>
      <c r="U74" s="733">
        <v>0</v>
      </c>
      <c r="V74" s="733">
        <v>0</v>
      </c>
      <c r="W74" s="733">
        <v>0</v>
      </c>
      <c r="X74" s="733">
        <v>0</v>
      </c>
      <c r="Y74" s="733"/>
      <c r="Z74" s="733">
        <v>75192</v>
      </c>
      <c r="AA74" s="733"/>
      <c r="AB74" s="733">
        <v>0</v>
      </c>
      <c r="AC74" s="733">
        <v>0</v>
      </c>
      <c r="AD74" s="733"/>
      <c r="AE74" s="733">
        <v>2161134</v>
      </c>
      <c r="AF74" s="733">
        <v>0</v>
      </c>
      <c r="AG74" s="733">
        <v>0</v>
      </c>
      <c r="AH74" s="733">
        <v>0</v>
      </c>
      <c r="AI74" s="733">
        <v>0</v>
      </c>
      <c r="AJ74" s="733">
        <v>0</v>
      </c>
      <c r="AK74" s="733"/>
      <c r="AL74" s="733">
        <v>332161</v>
      </c>
      <c r="AM74" s="733">
        <v>0</v>
      </c>
      <c r="AN74" s="733"/>
      <c r="AO74" s="733">
        <v>0</v>
      </c>
      <c r="AP74" s="733">
        <v>0</v>
      </c>
      <c r="AQ74" s="733">
        <v>0</v>
      </c>
      <c r="AR74" s="733">
        <v>0</v>
      </c>
      <c r="AS74" s="733"/>
      <c r="AT74" s="733">
        <v>0</v>
      </c>
      <c r="AU74" s="733">
        <v>0</v>
      </c>
      <c r="AV74" s="733"/>
      <c r="AW74" s="733">
        <v>43734</v>
      </c>
      <c r="AX74" s="733"/>
      <c r="AY74" s="733">
        <v>0</v>
      </c>
      <c r="AZ74" s="733">
        <v>0</v>
      </c>
      <c r="BA74" s="733">
        <v>0</v>
      </c>
      <c r="BB74" s="733"/>
      <c r="BC74" s="733">
        <v>16323</v>
      </c>
      <c r="BD74" s="733"/>
      <c r="BE74" s="733">
        <v>0</v>
      </c>
      <c r="BF74" s="733">
        <v>0</v>
      </c>
      <c r="BG74" s="735"/>
      <c r="BH74" s="577">
        <v>208</v>
      </c>
      <c r="BI74" s="730">
        <v>17</v>
      </c>
      <c r="BJ74" s="731" t="s">
        <v>105</v>
      </c>
      <c r="BK74" s="563">
        <v>12271</v>
      </c>
      <c r="BL74" s="736">
        <v>270.17064623910034</v>
      </c>
      <c r="BM74" s="737">
        <v>-200.80001629859018</v>
      </c>
      <c r="BN74" s="737">
        <v>-107.84002933746231</v>
      </c>
      <c r="BO74" s="738">
        <v>-38.469399396952163</v>
      </c>
      <c r="BP74" s="736"/>
      <c r="BQ74" s="739">
        <v>0</v>
      </c>
      <c r="BR74" s="739">
        <v>0</v>
      </c>
      <c r="BS74" s="739"/>
      <c r="BT74" s="739">
        <v>36.057534023306985</v>
      </c>
      <c r="BU74" s="739">
        <v>25.75535816151903</v>
      </c>
      <c r="BV74" s="739">
        <v>4.0001629859017198</v>
      </c>
      <c r="BW74" s="739">
        <v>0</v>
      </c>
      <c r="BX74" s="739">
        <v>0</v>
      </c>
      <c r="BY74" s="739">
        <v>0</v>
      </c>
      <c r="BZ74" s="739">
        <v>-11.742319289381468</v>
      </c>
      <c r="CA74" s="739">
        <v>1.8921033330616901</v>
      </c>
      <c r="CB74" s="739">
        <v>0</v>
      </c>
      <c r="CC74" s="739">
        <v>0</v>
      </c>
      <c r="CD74" s="739">
        <v>0</v>
      </c>
      <c r="CE74" s="739">
        <v>0</v>
      </c>
      <c r="CF74" s="739"/>
      <c r="CG74" s="739">
        <v>6.1276179610463695</v>
      </c>
      <c r="CH74" s="739"/>
      <c r="CI74" s="739">
        <v>0</v>
      </c>
      <c r="CJ74" s="739">
        <v>0</v>
      </c>
      <c r="CK74" s="739"/>
      <c r="CL74" s="739">
        <v>176.11718686333631</v>
      </c>
      <c r="CM74" s="739">
        <v>0</v>
      </c>
      <c r="CN74" s="739">
        <v>0</v>
      </c>
      <c r="CO74" s="739">
        <v>0</v>
      </c>
      <c r="CP74" s="739">
        <v>0</v>
      </c>
      <c r="CQ74" s="739">
        <v>0</v>
      </c>
      <c r="CR74" s="739"/>
      <c r="CS74" s="739">
        <v>27.068780050525628</v>
      </c>
      <c r="CT74" s="739">
        <v>0</v>
      </c>
      <c r="CU74" s="739"/>
      <c r="CV74" s="739">
        <v>0</v>
      </c>
      <c r="CW74" s="739">
        <v>0</v>
      </c>
      <c r="CX74" s="739">
        <v>0</v>
      </c>
      <c r="CY74" s="739">
        <v>0</v>
      </c>
      <c r="CZ74" s="739"/>
      <c r="DA74" s="739">
        <v>0</v>
      </c>
      <c r="DB74" s="739">
        <v>0</v>
      </c>
      <c r="DC74" s="739"/>
      <c r="DD74" s="739">
        <v>3.5640127129003343</v>
      </c>
      <c r="DE74" s="739"/>
      <c r="DF74" s="739">
        <v>0</v>
      </c>
      <c r="DG74" s="739">
        <v>0</v>
      </c>
      <c r="DH74" s="739">
        <v>0</v>
      </c>
      <c r="DI74" s="739"/>
      <c r="DJ74" s="739">
        <v>1.3302094368837096</v>
      </c>
      <c r="DK74" s="739"/>
      <c r="DL74" s="739">
        <v>0</v>
      </c>
      <c r="DM74" s="739">
        <v>0</v>
      </c>
    </row>
    <row r="75" spans="1:117" s="731" customFormat="1" ht="12.75">
      <c r="A75" s="577">
        <v>211</v>
      </c>
      <c r="B75" s="730">
        <v>6</v>
      </c>
      <c r="C75" s="731" t="s">
        <v>106</v>
      </c>
      <c r="D75" s="563">
        <v>33951</v>
      </c>
      <c r="E75" s="732">
        <v>5765841</v>
      </c>
      <c r="F75" s="733">
        <v>-6817361</v>
      </c>
      <c r="G75" s="733">
        <v>-3661276</v>
      </c>
      <c r="H75" s="734">
        <v>-4712796</v>
      </c>
      <c r="I75" s="732"/>
      <c r="J75" s="733">
        <v>0</v>
      </c>
      <c r="K75" s="733">
        <v>0</v>
      </c>
      <c r="L75" s="733"/>
      <c r="M75" s="733">
        <v>693191</v>
      </c>
      <c r="N75" s="733">
        <v>495136</v>
      </c>
      <c r="O75" s="733">
        <v>77587</v>
      </c>
      <c r="P75" s="733">
        <v>189102</v>
      </c>
      <c r="Q75" s="733">
        <v>135073</v>
      </c>
      <c r="R75" s="733">
        <v>0</v>
      </c>
      <c r="S75" s="733">
        <v>-49086</v>
      </c>
      <c r="T75" s="733">
        <v>34827</v>
      </c>
      <c r="U75" s="733">
        <v>0</v>
      </c>
      <c r="V75" s="733">
        <v>0</v>
      </c>
      <c r="W75" s="733">
        <v>0</v>
      </c>
      <c r="X75" s="733">
        <v>0</v>
      </c>
      <c r="Y75" s="733"/>
      <c r="Z75" s="733">
        <v>322304</v>
      </c>
      <c r="AA75" s="733"/>
      <c r="AB75" s="733">
        <v>0</v>
      </c>
      <c r="AC75" s="733">
        <v>0</v>
      </c>
      <c r="AD75" s="733"/>
      <c r="AE75" s="733">
        <v>3699136</v>
      </c>
      <c r="AF75" s="733">
        <v>0</v>
      </c>
      <c r="AG75" s="733">
        <v>0</v>
      </c>
      <c r="AH75" s="733">
        <v>0</v>
      </c>
      <c r="AI75" s="733">
        <v>0</v>
      </c>
      <c r="AJ75" s="733">
        <v>0</v>
      </c>
      <c r="AK75" s="733"/>
      <c r="AL75" s="733">
        <v>0</v>
      </c>
      <c r="AM75" s="733">
        <v>0</v>
      </c>
      <c r="AN75" s="733"/>
      <c r="AO75" s="733">
        <v>0</v>
      </c>
      <c r="AP75" s="733">
        <v>0</v>
      </c>
      <c r="AQ75" s="733">
        <v>0</v>
      </c>
      <c r="AR75" s="733">
        <v>0</v>
      </c>
      <c r="AS75" s="733"/>
      <c r="AT75" s="733">
        <v>0</v>
      </c>
      <c r="AU75" s="733">
        <v>0</v>
      </c>
      <c r="AV75" s="733"/>
      <c r="AW75" s="733">
        <v>121001</v>
      </c>
      <c r="AX75" s="733"/>
      <c r="AY75" s="733">
        <v>0</v>
      </c>
      <c r="AZ75" s="733">
        <v>0</v>
      </c>
      <c r="BA75" s="733">
        <v>0</v>
      </c>
      <c r="BB75" s="733"/>
      <c r="BC75" s="733">
        <v>47570</v>
      </c>
      <c r="BD75" s="733"/>
      <c r="BE75" s="733">
        <v>0</v>
      </c>
      <c r="BF75" s="733">
        <v>0</v>
      </c>
      <c r="BG75" s="735"/>
      <c r="BH75" s="577">
        <v>211</v>
      </c>
      <c r="BI75" s="730">
        <v>6</v>
      </c>
      <c r="BJ75" s="731" t="s">
        <v>106</v>
      </c>
      <c r="BK75" s="563">
        <v>33951</v>
      </c>
      <c r="BL75" s="736">
        <v>169.82831138994433</v>
      </c>
      <c r="BM75" s="737">
        <v>-200.8000058908427</v>
      </c>
      <c r="BN75" s="737">
        <v>-107.84000471267414</v>
      </c>
      <c r="BO75" s="738">
        <v>-138.8116992135725</v>
      </c>
      <c r="BP75" s="736"/>
      <c r="BQ75" s="739">
        <v>0</v>
      </c>
      <c r="BR75" s="739">
        <v>0</v>
      </c>
      <c r="BS75" s="739"/>
      <c r="BT75" s="739">
        <v>20.417395658448942</v>
      </c>
      <c r="BU75" s="739">
        <v>14.583841418514918</v>
      </c>
      <c r="BV75" s="739">
        <v>2.2852640570233573</v>
      </c>
      <c r="BW75" s="739">
        <v>5.569850667137934</v>
      </c>
      <c r="BX75" s="739">
        <v>3.9784689699861566</v>
      </c>
      <c r="BY75" s="739">
        <v>0</v>
      </c>
      <c r="BZ75" s="739">
        <v>-1.4457895201908633</v>
      </c>
      <c r="CA75" s="739">
        <v>1.025801890960502</v>
      </c>
      <c r="CB75" s="739">
        <v>0</v>
      </c>
      <c r="CC75" s="739">
        <v>0</v>
      </c>
      <c r="CD75" s="739">
        <v>0</v>
      </c>
      <c r="CE75" s="739">
        <v>0</v>
      </c>
      <c r="CF75" s="739"/>
      <c r="CG75" s="739">
        <v>9.4932108038054839</v>
      </c>
      <c r="CH75" s="739"/>
      <c r="CI75" s="739">
        <v>0</v>
      </c>
      <c r="CJ75" s="739">
        <v>0</v>
      </c>
      <c r="CK75" s="739"/>
      <c r="CL75" s="739">
        <v>108.95514123295338</v>
      </c>
      <c r="CM75" s="739">
        <v>0</v>
      </c>
      <c r="CN75" s="739">
        <v>0</v>
      </c>
      <c r="CO75" s="739">
        <v>0</v>
      </c>
      <c r="CP75" s="739">
        <v>0</v>
      </c>
      <c r="CQ75" s="739">
        <v>0</v>
      </c>
      <c r="CR75" s="739"/>
      <c r="CS75" s="739">
        <v>0</v>
      </c>
      <c r="CT75" s="739">
        <v>0</v>
      </c>
      <c r="CU75" s="739"/>
      <c r="CV75" s="739">
        <v>0</v>
      </c>
      <c r="CW75" s="739">
        <v>0</v>
      </c>
      <c r="CX75" s="739">
        <v>0</v>
      </c>
      <c r="CY75" s="739">
        <v>0</v>
      </c>
      <c r="CZ75" s="739"/>
      <c r="DA75" s="739">
        <v>0</v>
      </c>
      <c r="DB75" s="739">
        <v>0</v>
      </c>
      <c r="DC75" s="739"/>
      <c r="DD75" s="739">
        <v>3.5639892786663134</v>
      </c>
      <c r="DE75" s="739"/>
      <c r="DF75" s="739">
        <v>0</v>
      </c>
      <c r="DG75" s="739">
        <v>0</v>
      </c>
      <c r="DH75" s="739">
        <v>0</v>
      </c>
      <c r="DI75" s="739"/>
      <c r="DJ75" s="739">
        <v>1.4011369326382139</v>
      </c>
      <c r="DK75" s="739"/>
      <c r="DL75" s="739">
        <v>0</v>
      </c>
      <c r="DM75" s="739">
        <v>0</v>
      </c>
    </row>
    <row r="76" spans="1:117" s="731" customFormat="1" ht="12.75">
      <c r="A76" s="577">
        <v>213</v>
      </c>
      <c r="B76" s="730">
        <v>10</v>
      </c>
      <c r="C76" s="731" t="s">
        <v>107</v>
      </c>
      <c r="D76" s="563">
        <v>5062</v>
      </c>
      <c r="E76" s="732">
        <v>1367464</v>
      </c>
      <c r="F76" s="733">
        <v>-1016450</v>
      </c>
      <c r="G76" s="733">
        <v>-545886</v>
      </c>
      <c r="H76" s="734">
        <v>-194872</v>
      </c>
      <c r="I76" s="732"/>
      <c r="J76" s="733">
        <v>0</v>
      </c>
      <c r="K76" s="733">
        <v>0</v>
      </c>
      <c r="L76" s="733"/>
      <c r="M76" s="733">
        <v>132739</v>
      </c>
      <c r="N76" s="733">
        <v>94813</v>
      </c>
      <c r="O76" s="733">
        <v>44335</v>
      </c>
      <c r="P76" s="733">
        <v>0</v>
      </c>
      <c r="Q76" s="733">
        <v>0</v>
      </c>
      <c r="R76" s="733">
        <v>0</v>
      </c>
      <c r="S76" s="733">
        <v>-15834</v>
      </c>
      <c r="T76" s="733">
        <v>0</v>
      </c>
      <c r="U76" s="733">
        <v>0</v>
      </c>
      <c r="V76" s="733">
        <v>0</v>
      </c>
      <c r="W76" s="733">
        <v>0</v>
      </c>
      <c r="X76" s="733">
        <v>0</v>
      </c>
      <c r="Y76" s="733"/>
      <c r="Z76" s="733">
        <v>31826</v>
      </c>
      <c r="AA76" s="733"/>
      <c r="AB76" s="733">
        <v>0</v>
      </c>
      <c r="AC76" s="733">
        <v>0</v>
      </c>
      <c r="AD76" s="733"/>
      <c r="AE76" s="733">
        <v>1057169</v>
      </c>
      <c r="AF76" s="733">
        <v>0</v>
      </c>
      <c r="AG76" s="733">
        <v>0</v>
      </c>
      <c r="AH76" s="733">
        <v>0</v>
      </c>
      <c r="AI76" s="733">
        <v>0</v>
      </c>
      <c r="AJ76" s="733">
        <v>0</v>
      </c>
      <c r="AK76" s="733"/>
      <c r="AL76" s="733">
        <v>0</v>
      </c>
      <c r="AM76" s="733">
        <v>0</v>
      </c>
      <c r="AN76" s="733"/>
      <c r="AO76" s="733">
        <v>0</v>
      </c>
      <c r="AP76" s="733">
        <v>0</v>
      </c>
      <c r="AQ76" s="733">
        <v>0</v>
      </c>
      <c r="AR76" s="733">
        <v>0</v>
      </c>
      <c r="AS76" s="733"/>
      <c r="AT76" s="733">
        <v>0</v>
      </c>
      <c r="AU76" s="733">
        <v>0</v>
      </c>
      <c r="AV76" s="733"/>
      <c r="AW76" s="733">
        <v>18041</v>
      </c>
      <c r="AX76" s="733"/>
      <c r="AY76" s="733">
        <v>0</v>
      </c>
      <c r="AZ76" s="733">
        <v>0</v>
      </c>
      <c r="BA76" s="733">
        <v>0</v>
      </c>
      <c r="BB76" s="733"/>
      <c r="BC76" s="733">
        <v>4375</v>
      </c>
      <c r="BD76" s="733"/>
      <c r="BE76" s="733">
        <v>0</v>
      </c>
      <c r="BF76" s="733">
        <v>0</v>
      </c>
      <c r="BG76" s="735"/>
      <c r="BH76" s="577">
        <v>213</v>
      </c>
      <c r="BI76" s="730">
        <v>10</v>
      </c>
      <c r="BJ76" s="731" t="s">
        <v>107</v>
      </c>
      <c r="BK76" s="563">
        <v>5062</v>
      </c>
      <c r="BL76" s="736">
        <v>270.14302647175032</v>
      </c>
      <c r="BM76" s="737">
        <v>-200.80007902015015</v>
      </c>
      <c r="BN76" s="737">
        <v>-107.83998419596998</v>
      </c>
      <c r="BO76" s="738">
        <v>-38.497036744369815</v>
      </c>
      <c r="BP76" s="736"/>
      <c r="BQ76" s="739">
        <v>0</v>
      </c>
      <c r="BR76" s="739">
        <v>0</v>
      </c>
      <c r="BS76" s="739"/>
      <c r="BT76" s="739">
        <v>26.222639273014618</v>
      </c>
      <c r="BU76" s="739">
        <v>18.730343737653101</v>
      </c>
      <c r="BV76" s="739">
        <v>8.7583958909521922</v>
      </c>
      <c r="BW76" s="739">
        <v>0</v>
      </c>
      <c r="BX76" s="739">
        <v>0</v>
      </c>
      <c r="BY76" s="739">
        <v>0</v>
      </c>
      <c r="BZ76" s="739">
        <v>-3.1280126432240221</v>
      </c>
      <c r="CA76" s="739">
        <v>0</v>
      </c>
      <c r="CB76" s="739">
        <v>0</v>
      </c>
      <c r="CC76" s="739">
        <v>0</v>
      </c>
      <c r="CD76" s="739">
        <v>0</v>
      </c>
      <c r="CE76" s="739">
        <v>0</v>
      </c>
      <c r="CF76" s="739"/>
      <c r="CG76" s="739">
        <v>6.2872382457526665</v>
      </c>
      <c r="CH76" s="739"/>
      <c r="CI76" s="739">
        <v>0</v>
      </c>
      <c r="CJ76" s="739">
        <v>0</v>
      </c>
      <c r="CK76" s="739"/>
      <c r="CL76" s="739">
        <v>208.84413275385222</v>
      </c>
      <c r="CM76" s="739">
        <v>0</v>
      </c>
      <c r="CN76" s="739">
        <v>0</v>
      </c>
      <c r="CO76" s="739">
        <v>0</v>
      </c>
      <c r="CP76" s="739">
        <v>0</v>
      </c>
      <c r="CQ76" s="739">
        <v>0</v>
      </c>
      <c r="CR76" s="739"/>
      <c r="CS76" s="739">
        <v>0</v>
      </c>
      <c r="CT76" s="739">
        <v>0</v>
      </c>
      <c r="CU76" s="739"/>
      <c r="CV76" s="739">
        <v>0</v>
      </c>
      <c r="CW76" s="739">
        <v>0</v>
      </c>
      <c r="CX76" s="739">
        <v>0</v>
      </c>
      <c r="CY76" s="739">
        <v>0</v>
      </c>
      <c r="CZ76" s="739"/>
      <c r="DA76" s="739">
        <v>0</v>
      </c>
      <c r="DB76" s="739">
        <v>0</v>
      </c>
      <c r="DC76" s="739"/>
      <c r="DD76" s="739">
        <v>3.5640063216120113</v>
      </c>
      <c r="DE76" s="739"/>
      <c r="DF76" s="739">
        <v>0</v>
      </c>
      <c r="DG76" s="739">
        <v>0</v>
      </c>
      <c r="DH76" s="739">
        <v>0</v>
      </c>
      <c r="DI76" s="739"/>
      <c r="DJ76" s="739">
        <v>0.8642828921374951</v>
      </c>
      <c r="DK76" s="739"/>
      <c r="DL76" s="739">
        <v>0</v>
      </c>
      <c r="DM76" s="739">
        <v>0</v>
      </c>
    </row>
    <row r="77" spans="1:117" s="731" customFormat="1" ht="12.75">
      <c r="A77" s="577">
        <v>214</v>
      </c>
      <c r="B77" s="730">
        <v>4</v>
      </c>
      <c r="C77" s="731" t="s">
        <v>108</v>
      </c>
      <c r="D77" s="563">
        <v>12478</v>
      </c>
      <c r="E77" s="732">
        <v>3720424</v>
      </c>
      <c r="F77" s="733">
        <v>-2505582</v>
      </c>
      <c r="G77" s="733">
        <v>-1345628</v>
      </c>
      <c r="H77" s="734">
        <v>-130786</v>
      </c>
      <c r="I77" s="732"/>
      <c r="J77" s="733">
        <v>0</v>
      </c>
      <c r="K77" s="733">
        <v>0</v>
      </c>
      <c r="L77" s="733"/>
      <c r="M77" s="733">
        <v>412965</v>
      </c>
      <c r="N77" s="733">
        <v>294975</v>
      </c>
      <c r="O77" s="733">
        <v>389519</v>
      </c>
      <c r="P77" s="733">
        <v>94551</v>
      </c>
      <c r="Q77" s="733">
        <v>67536</v>
      </c>
      <c r="R77" s="733">
        <v>0</v>
      </c>
      <c r="S77" s="733">
        <v>115589</v>
      </c>
      <c r="T77" s="733">
        <v>29023</v>
      </c>
      <c r="U77" s="733">
        <v>0</v>
      </c>
      <c r="V77" s="733">
        <v>0</v>
      </c>
      <c r="W77" s="733">
        <v>0</v>
      </c>
      <c r="X77" s="733">
        <v>0</v>
      </c>
      <c r="Y77" s="733"/>
      <c r="Z77" s="733">
        <v>41772</v>
      </c>
      <c r="AA77" s="733"/>
      <c r="AB77" s="733">
        <v>0</v>
      </c>
      <c r="AC77" s="733">
        <v>0</v>
      </c>
      <c r="AD77" s="733"/>
      <c r="AE77" s="733">
        <v>2140244</v>
      </c>
      <c r="AF77" s="733">
        <v>6308</v>
      </c>
      <c r="AG77" s="733">
        <v>0</v>
      </c>
      <c r="AH77" s="733">
        <v>0</v>
      </c>
      <c r="AI77" s="733">
        <v>0</v>
      </c>
      <c r="AJ77" s="733">
        <v>0</v>
      </c>
      <c r="AK77" s="733"/>
      <c r="AL77" s="733">
        <v>0</v>
      </c>
      <c r="AM77" s="733">
        <v>0</v>
      </c>
      <c r="AN77" s="733"/>
      <c r="AO77" s="733">
        <v>0</v>
      </c>
      <c r="AP77" s="733">
        <v>0</v>
      </c>
      <c r="AQ77" s="733">
        <v>0</v>
      </c>
      <c r="AR77" s="733">
        <v>0</v>
      </c>
      <c r="AS77" s="733"/>
      <c r="AT77" s="733">
        <v>0</v>
      </c>
      <c r="AU77" s="733">
        <v>0</v>
      </c>
      <c r="AV77" s="733"/>
      <c r="AW77" s="733">
        <v>44472</v>
      </c>
      <c r="AX77" s="733"/>
      <c r="AY77" s="733">
        <v>69112</v>
      </c>
      <c r="AZ77" s="733">
        <v>0</v>
      </c>
      <c r="BA77" s="733">
        <v>0</v>
      </c>
      <c r="BB77" s="733"/>
      <c r="BC77" s="733">
        <v>14358</v>
      </c>
      <c r="BD77" s="733"/>
      <c r="BE77" s="733">
        <v>0</v>
      </c>
      <c r="BF77" s="733">
        <v>0</v>
      </c>
      <c r="BG77" s="735"/>
      <c r="BH77" s="577">
        <v>214</v>
      </c>
      <c r="BI77" s="730">
        <v>4</v>
      </c>
      <c r="BJ77" s="731" t="s">
        <v>108</v>
      </c>
      <c r="BK77" s="563">
        <v>12478</v>
      </c>
      <c r="BL77" s="736">
        <v>298.15867927552495</v>
      </c>
      <c r="BM77" s="737">
        <v>-200.7999679435807</v>
      </c>
      <c r="BN77" s="737">
        <v>-107.84003846770315</v>
      </c>
      <c r="BO77" s="738">
        <v>-10.481327135758935</v>
      </c>
      <c r="BP77" s="736"/>
      <c r="BQ77" s="739">
        <v>0</v>
      </c>
      <c r="BR77" s="739">
        <v>0</v>
      </c>
      <c r="BS77" s="739"/>
      <c r="BT77" s="739">
        <v>33.095447988459689</v>
      </c>
      <c r="BU77" s="739">
        <v>23.639605706042634</v>
      </c>
      <c r="BV77" s="739">
        <v>31.216460971309505</v>
      </c>
      <c r="BW77" s="739">
        <v>7.5774162526045838</v>
      </c>
      <c r="BX77" s="739">
        <v>5.4124058342683119</v>
      </c>
      <c r="BY77" s="739">
        <v>0</v>
      </c>
      <c r="BZ77" s="739">
        <v>9.2634236255810229</v>
      </c>
      <c r="CA77" s="739">
        <v>2.3259336432120534</v>
      </c>
      <c r="CB77" s="739">
        <v>0</v>
      </c>
      <c r="CC77" s="739">
        <v>0</v>
      </c>
      <c r="CD77" s="739">
        <v>0</v>
      </c>
      <c r="CE77" s="739">
        <v>0</v>
      </c>
      <c r="CF77" s="739"/>
      <c r="CG77" s="739">
        <v>3.3476518672864239</v>
      </c>
      <c r="CH77" s="739"/>
      <c r="CI77" s="739">
        <v>0</v>
      </c>
      <c r="CJ77" s="739">
        <v>0</v>
      </c>
      <c r="CK77" s="739"/>
      <c r="CL77" s="739">
        <v>171.52139765988139</v>
      </c>
      <c r="CM77" s="739">
        <v>0.50552973232889886</v>
      </c>
      <c r="CN77" s="739">
        <v>0</v>
      </c>
      <c r="CO77" s="739">
        <v>0</v>
      </c>
      <c r="CP77" s="739">
        <v>0</v>
      </c>
      <c r="CQ77" s="739">
        <v>0</v>
      </c>
      <c r="CR77" s="739"/>
      <c r="CS77" s="739">
        <v>0</v>
      </c>
      <c r="CT77" s="739">
        <v>0</v>
      </c>
      <c r="CU77" s="739"/>
      <c r="CV77" s="739">
        <v>0</v>
      </c>
      <c r="CW77" s="739">
        <v>0</v>
      </c>
      <c r="CX77" s="739">
        <v>0</v>
      </c>
      <c r="CY77" s="739">
        <v>0</v>
      </c>
      <c r="CZ77" s="739"/>
      <c r="DA77" s="739">
        <v>0</v>
      </c>
      <c r="DB77" s="739">
        <v>0</v>
      </c>
      <c r="DC77" s="739"/>
      <c r="DD77" s="739">
        <v>3.5640326975476837</v>
      </c>
      <c r="DE77" s="739"/>
      <c r="DF77" s="739">
        <v>5.5387081263022919</v>
      </c>
      <c r="DG77" s="739">
        <v>0</v>
      </c>
      <c r="DH77" s="739">
        <v>0</v>
      </c>
      <c r="DI77" s="739"/>
      <c r="DJ77" s="739">
        <v>1.1506651707004327</v>
      </c>
      <c r="DK77" s="739"/>
      <c r="DL77" s="739">
        <v>0</v>
      </c>
      <c r="DM77" s="739">
        <v>0</v>
      </c>
    </row>
    <row r="78" spans="1:117" s="731" customFormat="1" ht="12.75">
      <c r="A78" s="577">
        <v>216</v>
      </c>
      <c r="B78" s="730">
        <v>13</v>
      </c>
      <c r="C78" s="731" t="s">
        <v>109</v>
      </c>
      <c r="D78" s="563">
        <v>1186</v>
      </c>
      <c r="E78" s="732">
        <v>159031</v>
      </c>
      <c r="F78" s="733">
        <v>-238149</v>
      </c>
      <c r="G78" s="733">
        <v>-127898</v>
      </c>
      <c r="H78" s="734">
        <v>-207016</v>
      </c>
      <c r="I78" s="732"/>
      <c r="J78" s="733">
        <v>7002</v>
      </c>
      <c r="K78" s="733">
        <v>5001</v>
      </c>
      <c r="L78" s="733"/>
      <c r="M78" s="733">
        <v>58995</v>
      </c>
      <c r="N78" s="733">
        <v>42139</v>
      </c>
      <c r="O78" s="733">
        <v>0</v>
      </c>
      <c r="P78" s="733">
        <v>23638</v>
      </c>
      <c r="Q78" s="733">
        <v>16884</v>
      </c>
      <c r="R78" s="733">
        <v>0</v>
      </c>
      <c r="S78" s="733">
        <v>-7917</v>
      </c>
      <c r="T78" s="733">
        <v>0</v>
      </c>
      <c r="U78" s="733">
        <v>0</v>
      </c>
      <c r="V78" s="733">
        <v>0</v>
      </c>
      <c r="W78" s="733">
        <v>0</v>
      </c>
      <c r="X78" s="733">
        <v>0</v>
      </c>
      <c r="Y78" s="733"/>
      <c r="Z78" s="733">
        <v>7957</v>
      </c>
      <c r="AA78" s="733"/>
      <c r="AB78" s="733">
        <v>0</v>
      </c>
      <c r="AC78" s="733">
        <v>0</v>
      </c>
      <c r="AD78" s="733"/>
      <c r="AE78" s="733">
        <v>0</v>
      </c>
      <c r="AF78" s="733">
        <v>0</v>
      </c>
      <c r="AG78" s="733">
        <v>0</v>
      </c>
      <c r="AH78" s="733">
        <v>0</v>
      </c>
      <c r="AI78" s="733">
        <v>0</v>
      </c>
      <c r="AJ78" s="733">
        <v>0</v>
      </c>
      <c r="AK78" s="733"/>
      <c r="AL78" s="733">
        <v>0</v>
      </c>
      <c r="AM78" s="733">
        <v>0</v>
      </c>
      <c r="AN78" s="733"/>
      <c r="AO78" s="733">
        <v>0</v>
      </c>
      <c r="AP78" s="733">
        <v>0</v>
      </c>
      <c r="AQ78" s="733">
        <v>0</v>
      </c>
      <c r="AR78" s="733">
        <v>0</v>
      </c>
      <c r="AS78" s="733"/>
      <c r="AT78" s="733">
        <v>0</v>
      </c>
      <c r="AU78" s="733">
        <v>0</v>
      </c>
      <c r="AV78" s="733"/>
      <c r="AW78" s="733">
        <v>4227</v>
      </c>
      <c r="AX78" s="733"/>
      <c r="AY78" s="733">
        <v>0</v>
      </c>
      <c r="AZ78" s="733">
        <v>0</v>
      </c>
      <c r="BA78" s="733">
        <v>0</v>
      </c>
      <c r="BB78" s="733"/>
      <c r="BC78" s="733">
        <v>1105</v>
      </c>
      <c r="BD78" s="733"/>
      <c r="BE78" s="733">
        <v>0</v>
      </c>
      <c r="BF78" s="733">
        <v>0</v>
      </c>
      <c r="BG78" s="735"/>
      <c r="BH78" s="577">
        <v>216</v>
      </c>
      <c r="BI78" s="730">
        <v>13</v>
      </c>
      <c r="BJ78" s="731" t="s">
        <v>109</v>
      </c>
      <c r="BK78" s="563">
        <v>1186</v>
      </c>
      <c r="BL78" s="736">
        <v>134.09021922428332</v>
      </c>
      <c r="BM78" s="737">
        <v>-200.80016863406408</v>
      </c>
      <c r="BN78" s="737">
        <v>-107.83979763912311</v>
      </c>
      <c r="BO78" s="738">
        <v>-174.54974704890387</v>
      </c>
      <c r="BP78" s="736"/>
      <c r="BQ78" s="739">
        <v>5.9038785834738619</v>
      </c>
      <c r="BR78" s="739">
        <v>4.2166947723440131</v>
      </c>
      <c r="BS78" s="739"/>
      <c r="BT78" s="739">
        <v>49.742833052276559</v>
      </c>
      <c r="BU78" s="739">
        <v>35.530354131534573</v>
      </c>
      <c r="BV78" s="739">
        <v>0</v>
      </c>
      <c r="BW78" s="739">
        <v>19.930860033726812</v>
      </c>
      <c r="BX78" s="739">
        <v>14.236087689713322</v>
      </c>
      <c r="BY78" s="739">
        <v>0</v>
      </c>
      <c r="BZ78" s="739">
        <v>-6.6753794266441817</v>
      </c>
      <c r="CA78" s="739">
        <v>0</v>
      </c>
      <c r="CB78" s="739">
        <v>0</v>
      </c>
      <c r="CC78" s="739">
        <v>0</v>
      </c>
      <c r="CD78" s="739">
        <v>0</v>
      </c>
      <c r="CE78" s="739">
        <v>0</v>
      </c>
      <c r="CF78" s="739"/>
      <c r="CG78" s="739">
        <v>6.7091062394603709</v>
      </c>
      <c r="CH78" s="739"/>
      <c r="CI78" s="739">
        <v>0</v>
      </c>
      <c r="CJ78" s="739">
        <v>0</v>
      </c>
      <c r="CK78" s="739"/>
      <c r="CL78" s="739">
        <v>0</v>
      </c>
      <c r="CM78" s="739">
        <v>0</v>
      </c>
      <c r="CN78" s="739">
        <v>0</v>
      </c>
      <c r="CO78" s="739">
        <v>0</v>
      </c>
      <c r="CP78" s="739">
        <v>0</v>
      </c>
      <c r="CQ78" s="739">
        <v>0</v>
      </c>
      <c r="CR78" s="739"/>
      <c r="CS78" s="739">
        <v>0</v>
      </c>
      <c r="CT78" s="739">
        <v>0</v>
      </c>
      <c r="CU78" s="739"/>
      <c r="CV78" s="739">
        <v>0</v>
      </c>
      <c r="CW78" s="739">
        <v>0</v>
      </c>
      <c r="CX78" s="739">
        <v>0</v>
      </c>
      <c r="CY78" s="739">
        <v>0</v>
      </c>
      <c r="CZ78" s="739"/>
      <c r="DA78" s="739">
        <v>0</v>
      </c>
      <c r="DB78" s="739">
        <v>0</v>
      </c>
      <c r="DC78" s="739"/>
      <c r="DD78" s="739">
        <v>3.5640809443507591</v>
      </c>
      <c r="DE78" s="739"/>
      <c r="DF78" s="739">
        <v>0</v>
      </c>
      <c r="DG78" s="739">
        <v>0</v>
      </c>
      <c r="DH78" s="739">
        <v>0</v>
      </c>
      <c r="DI78" s="739"/>
      <c r="DJ78" s="739">
        <v>0.93170320404721751</v>
      </c>
      <c r="DK78" s="739"/>
      <c r="DL78" s="739">
        <v>0</v>
      </c>
      <c r="DM78" s="739">
        <v>0</v>
      </c>
    </row>
    <row r="79" spans="1:117" s="731" customFormat="1" ht="12.75">
      <c r="A79" s="577">
        <v>217</v>
      </c>
      <c r="B79" s="730">
        <v>16</v>
      </c>
      <c r="C79" s="731" t="s">
        <v>110</v>
      </c>
      <c r="D79" s="563">
        <v>5264</v>
      </c>
      <c r="E79" s="732">
        <v>1651054</v>
      </c>
      <c r="F79" s="733">
        <v>-1057011</v>
      </c>
      <c r="G79" s="733">
        <v>-567670</v>
      </c>
      <c r="H79" s="734">
        <v>26373</v>
      </c>
      <c r="I79" s="732"/>
      <c r="J79" s="733">
        <v>7002</v>
      </c>
      <c r="K79" s="733">
        <v>5001</v>
      </c>
      <c r="L79" s="733"/>
      <c r="M79" s="733">
        <v>117990</v>
      </c>
      <c r="N79" s="733">
        <v>84279</v>
      </c>
      <c r="O79" s="733">
        <v>33252</v>
      </c>
      <c r="P79" s="733">
        <v>47275</v>
      </c>
      <c r="Q79" s="733">
        <v>33768</v>
      </c>
      <c r="R79" s="733">
        <v>0</v>
      </c>
      <c r="S79" s="733">
        <v>-30085</v>
      </c>
      <c r="T79" s="733">
        <v>0</v>
      </c>
      <c r="U79" s="733">
        <v>0</v>
      </c>
      <c r="V79" s="733">
        <v>0</v>
      </c>
      <c r="W79" s="733">
        <v>0</v>
      </c>
      <c r="X79" s="733">
        <v>0</v>
      </c>
      <c r="Y79" s="733"/>
      <c r="Z79" s="733">
        <v>31660</v>
      </c>
      <c r="AA79" s="733"/>
      <c r="AB79" s="733">
        <v>0</v>
      </c>
      <c r="AC79" s="733">
        <v>0</v>
      </c>
      <c r="AD79" s="733"/>
      <c r="AE79" s="733">
        <v>1072832</v>
      </c>
      <c r="AF79" s="733">
        <v>0</v>
      </c>
      <c r="AG79" s="733">
        <v>0</v>
      </c>
      <c r="AH79" s="733">
        <v>0</v>
      </c>
      <c r="AI79" s="733">
        <v>0</v>
      </c>
      <c r="AJ79" s="733">
        <v>0</v>
      </c>
      <c r="AK79" s="733"/>
      <c r="AL79" s="733">
        <v>221933</v>
      </c>
      <c r="AM79" s="733">
        <v>0</v>
      </c>
      <c r="AN79" s="733"/>
      <c r="AO79" s="733">
        <v>0</v>
      </c>
      <c r="AP79" s="733">
        <v>0</v>
      </c>
      <c r="AQ79" s="733">
        <v>0</v>
      </c>
      <c r="AR79" s="733">
        <v>0</v>
      </c>
      <c r="AS79" s="733"/>
      <c r="AT79" s="733">
        <v>0</v>
      </c>
      <c r="AU79" s="733">
        <v>0</v>
      </c>
      <c r="AV79" s="733"/>
      <c r="AW79" s="733">
        <v>18761</v>
      </c>
      <c r="AX79" s="733"/>
      <c r="AY79" s="733">
        <v>0</v>
      </c>
      <c r="AZ79" s="733">
        <v>0</v>
      </c>
      <c r="BA79" s="733">
        <v>0</v>
      </c>
      <c r="BB79" s="733"/>
      <c r="BC79" s="733">
        <v>7386</v>
      </c>
      <c r="BD79" s="733"/>
      <c r="BE79" s="733">
        <v>0</v>
      </c>
      <c r="BF79" s="733">
        <v>0</v>
      </c>
      <c r="BG79" s="735"/>
      <c r="BH79" s="577">
        <v>217</v>
      </c>
      <c r="BI79" s="730">
        <v>16</v>
      </c>
      <c r="BJ79" s="731" t="s">
        <v>110</v>
      </c>
      <c r="BK79" s="563">
        <v>5264</v>
      </c>
      <c r="BL79" s="736">
        <v>313.65007598784194</v>
      </c>
      <c r="BM79" s="737">
        <v>-200.79996200607903</v>
      </c>
      <c r="BN79" s="737">
        <v>-107.84004559270517</v>
      </c>
      <c r="BO79" s="738">
        <v>5.0100683890577509</v>
      </c>
      <c r="BP79" s="736"/>
      <c r="BQ79" s="739">
        <v>1.3301671732522797</v>
      </c>
      <c r="BR79" s="739">
        <v>0.95003799392097266</v>
      </c>
      <c r="BS79" s="739"/>
      <c r="BT79" s="739">
        <v>22.414513677811549</v>
      </c>
      <c r="BU79" s="739">
        <v>16.010448328267476</v>
      </c>
      <c r="BV79" s="739">
        <v>6.3168693009118542</v>
      </c>
      <c r="BW79" s="739">
        <v>8.9808130699088142</v>
      </c>
      <c r="BX79" s="739">
        <v>6.4148936170212769</v>
      </c>
      <c r="BY79" s="739">
        <v>0</v>
      </c>
      <c r="BZ79" s="739">
        <v>-5.7152355623100304</v>
      </c>
      <c r="CA79" s="739">
        <v>0</v>
      </c>
      <c r="CB79" s="739">
        <v>0</v>
      </c>
      <c r="CC79" s="739">
        <v>0</v>
      </c>
      <c r="CD79" s="739">
        <v>0</v>
      </c>
      <c r="CE79" s="739">
        <v>0</v>
      </c>
      <c r="CF79" s="739"/>
      <c r="CG79" s="739">
        <v>6.014437689969605</v>
      </c>
      <c r="CH79" s="739"/>
      <c r="CI79" s="739">
        <v>0</v>
      </c>
      <c r="CJ79" s="739">
        <v>0</v>
      </c>
      <c r="CK79" s="739"/>
      <c r="CL79" s="739">
        <v>203.80547112462006</v>
      </c>
      <c r="CM79" s="739">
        <v>0</v>
      </c>
      <c r="CN79" s="739">
        <v>0</v>
      </c>
      <c r="CO79" s="739">
        <v>0</v>
      </c>
      <c r="CP79" s="739">
        <v>0</v>
      </c>
      <c r="CQ79" s="739">
        <v>0</v>
      </c>
      <c r="CR79" s="739"/>
      <c r="CS79" s="739">
        <v>42.160524316109424</v>
      </c>
      <c r="CT79" s="739">
        <v>0</v>
      </c>
      <c r="CU79" s="739"/>
      <c r="CV79" s="739">
        <v>0</v>
      </c>
      <c r="CW79" s="739">
        <v>0</v>
      </c>
      <c r="CX79" s="739">
        <v>0</v>
      </c>
      <c r="CY79" s="739">
        <v>0</v>
      </c>
      <c r="CZ79" s="739"/>
      <c r="DA79" s="739">
        <v>0</v>
      </c>
      <c r="DB79" s="739">
        <v>0</v>
      </c>
      <c r="DC79" s="739"/>
      <c r="DD79" s="739">
        <v>3.5640197568389058</v>
      </c>
      <c r="DE79" s="739"/>
      <c r="DF79" s="739">
        <v>0</v>
      </c>
      <c r="DG79" s="739">
        <v>0</v>
      </c>
      <c r="DH79" s="739">
        <v>0</v>
      </c>
      <c r="DI79" s="739"/>
      <c r="DJ79" s="739">
        <v>1.4031155015197569</v>
      </c>
      <c r="DK79" s="739"/>
      <c r="DL79" s="739">
        <v>0</v>
      </c>
      <c r="DM79" s="739">
        <v>0</v>
      </c>
    </row>
    <row r="80" spans="1:117" s="731" customFormat="1" ht="12.75">
      <c r="A80" s="577">
        <v>218</v>
      </c>
      <c r="B80" s="730">
        <v>14</v>
      </c>
      <c r="C80" s="731" t="s">
        <v>111</v>
      </c>
      <c r="D80" s="563">
        <v>1159</v>
      </c>
      <c r="E80" s="732">
        <v>38371</v>
      </c>
      <c r="F80" s="733">
        <v>-232727</v>
      </c>
      <c r="G80" s="733">
        <v>-124987</v>
      </c>
      <c r="H80" s="734">
        <v>-319343</v>
      </c>
      <c r="I80" s="732"/>
      <c r="J80" s="733">
        <v>0</v>
      </c>
      <c r="K80" s="733">
        <v>0</v>
      </c>
      <c r="L80" s="733"/>
      <c r="M80" s="733">
        <v>29497</v>
      </c>
      <c r="N80" s="733">
        <v>21070</v>
      </c>
      <c r="O80" s="733">
        <v>0</v>
      </c>
      <c r="P80" s="733">
        <v>0</v>
      </c>
      <c r="Q80" s="733">
        <v>0</v>
      </c>
      <c r="R80" s="733">
        <v>0</v>
      </c>
      <c r="S80" s="733">
        <v>-25335</v>
      </c>
      <c r="T80" s="733">
        <v>0</v>
      </c>
      <c r="U80" s="733">
        <v>0</v>
      </c>
      <c r="V80" s="733">
        <v>0</v>
      </c>
      <c r="W80" s="733">
        <v>0</v>
      </c>
      <c r="X80" s="733">
        <v>0</v>
      </c>
      <c r="Y80" s="733"/>
      <c r="Z80" s="733">
        <v>7957</v>
      </c>
      <c r="AA80" s="733"/>
      <c r="AB80" s="733">
        <v>0</v>
      </c>
      <c r="AC80" s="733">
        <v>0</v>
      </c>
      <c r="AD80" s="733"/>
      <c r="AE80" s="733">
        <v>0</v>
      </c>
      <c r="AF80" s="733">
        <v>0</v>
      </c>
      <c r="AG80" s="733">
        <v>0</v>
      </c>
      <c r="AH80" s="733">
        <v>0</v>
      </c>
      <c r="AI80" s="733">
        <v>0</v>
      </c>
      <c r="AJ80" s="733">
        <v>0</v>
      </c>
      <c r="AK80" s="733"/>
      <c r="AL80" s="733">
        <v>0</v>
      </c>
      <c r="AM80" s="733">
        <v>0</v>
      </c>
      <c r="AN80" s="733"/>
      <c r="AO80" s="733">
        <v>0</v>
      </c>
      <c r="AP80" s="733">
        <v>0</v>
      </c>
      <c r="AQ80" s="733">
        <v>0</v>
      </c>
      <c r="AR80" s="733">
        <v>0</v>
      </c>
      <c r="AS80" s="733"/>
      <c r="AT80" s="733">
        <v>0</v>
      </c>
      <c r="AU80" s="733">
        <v>0</v>
      </c>
      <c r="AV80" s="733"/>
      <c r="AW80" s="733">
        <v>4131</v>
      </c>
      <c r="AX80" s="733"/>
      <c r="AY80" s="733">
        <v>0</v>
      </c>
      <c r="AZ80" s="733">
        <v>0</v>
      </c>
      <c r="BA80" s="733">
        <v>0</v>
      </c>
      <c r="BB80" s="733"/>
      <c r="BC80" s="733">
        <v>1051</v>
      </c>
      <c r="BD80" s="733"/>
      <c r="BE80" s="733">
        <v>0</v>
      </c>
      <c r="BF80" s="733">
        <v>0</v>
      </c>
      <c r="BG80" s="735"/>
      <c r="BH80" s="577">
        <v>218</v>
      </c>
      <c r="BI80" s="730">
        <v>14</v>
      </c>
      <c r="BJ80" s="731" t="s">
        <v>111</v>
      </c>
      <c r="BK80" s="563">
        <v>1159</v>
      </c>
      <c r="BL80" s="736">
        <v>33.106988783433998</v>
      </c>
      <c r="BM80" s="737">
        <v>-200.79982743744608</v>
      </c>
      <c r="BN80" s="737">
        <v>-107.84037963761864</v>
      </c>
      <c r="BO80" s="738">
        <v>-275.5332182916307</v>
      </c>
      <c r="BP80" s="736"/>
      <c r="BQ80" s="739">
        <v>0</v>
      </c>
      <c r="BR80" s="739">
        <v>0</v>
      </c>
      <c r="BS80" s="739"/>
      <c r="BT80" s="739">
        <v>25.450388265746334</v>
      </c>
      <c r="BU80" s="739">
        <v>18.179465056082829</v>
      </c>
      <c r="BV80" s="739">
        <v>0</v>
      </c>
      <c r="BW80" s="739">
        <v>0</v>
      </c>
      <c r="BX80" s="739">
        <v>0</v>
      </c>
      <c r="BY80" s="739">
        <v>0</v>
      </c>
      <c r="BZ80" s="739">
        <v>-21.859361518550475</v>
      </c>
      <c r="CA80" s="739">
        <v>0</v>
      </c>
      <c r="CB80" s="739">
        <v>0</v>
      </c>
      <c r="CC80" s="739">
        <v>0</v>
      </c>
      <c r="CD80" s="739">
        <v>0</v>
      </c>
      <c r="CE80" s="739">
        <v>0</v>
      </c>
      <c r="CF80" s="739"/>
      <c r="CG80" s="739">
        <v>6.8654012079378779</v>
      </c>
      <c r="CH80" s="739"/>
      <c r="CI80" s="739">
        <v>0</v>
      </c>
      <c r="CJ80" s="739">
        <v>0</v>
      </c>
      <c r="CK80" s="739"/>
      <c r="CL80" s="739">
        <v>0</v>
      </c>
      <c r="CM80" s="739">
        <v>0</v>
      </c>
      <c r="CN80" s="739">
        <v>0</v>
      </c>
      <c r="CO80" s="739">
        <v>0</v>
      </c>
      <c r="CP80" s="739">
        <v>0</v>
      </c>
      <c r="CQ80" s="739">
        <v>0</v>
      </c>
      <c r="CR80" s="739"/>
      <c r="CS80" s="739">
        <v>0</v>
      </c>
      <c r="CT80" s="739">
        <v>0</v>
      </c>
      <c r="CU80" s="739"/>
      <c r="CV80" s="739">
        <v>0</v>
      </c>
      <c r="CW80" s="739">
        <v>0</v>
      </c>
      <c r="CX80" s="739">
        <v>0</v>
      </c>
      <c r="CY80" s="739">
        <v>0</v>
      </c>
      <c r="CZ80" s="739"/>
      <c r="DA80" s="739">
        <v>0</v>
      </c>
      <c r="DB80" s="739">
        <v>0</v>
      </c>
      <c r="DC80" s="739"/>
      <c r="DD80" s="739">
        <v>3.5642795513373597</v>
      </c>
      <c r="DE80" s="739"/>
      <c r="DF80" s="739">
        <v>0</v>
      </c>
      <c r="DG80" s="739">
        <v>0</v>
      </c>
      <c r="DH80" s="739">
        <v>0</v>
      </c>
      <c r="DI80" s="739"/>
      <c r="DJ80" s="739">
        <v>0.90681622088006908</v>
      </c>
      <c r="DK80" s="739"/>
      <c r="DL80" s="739">
        <v>0</v>
      </c>
      <c r="DM80" s="739">
        <v>0</v>
      </c>
    </row>
    <row r="81" spans="1:117" s="731" customFormat="1" ht="12.75">
      <c r="A81" s="577">
        <v>224</v>
      </c>
      <c r="B81" s="730">
        <v>1</v>
      </c>
      <c r="C81" s="731" t="s">
        <v>112</v>
      </c>
      <c r="D81" s="563">
        <v>8440</v>
      </c>
      <c r="E81" s="732">
        <v>2181639</v>
      </c>
      <c r="F81" s="733">
        <v>-1694752</v>
      </c>
      <c r="G81" s="733">
        <v>-910170</v>
      </c>
      <c r="H81" s="734">
        <v>-423283</v>
      </c>
      <c r="I81" s="732"/>
      <c r="J81" s="733">
        <v>0</v>
      </c>
      <c r="K81" s="733">
        <v>0</v>
      </c>
      <c r="L81" s="733"/>
      <c r="M81" s="733">
        <v>103241</v>
      </c>
      <c r="N81" s="733">
        <v>73744</v>
      </c>
      <c r="O81" s="733">
        <v>91838</v>
      </c>
      <c r="P81" s="733">
        <v>0</v>
      </c>
      <c r="Q81" s="733">
        <v>0</v>
      </c>
      <c r="R81" s="733">
        <v>0</v>
      </c>
      <c r="S81" s="733">
        <v>-98171</v>
      </c>
      <c r="T81" s="733">
        <v>26120</v>
      </c>
      <c r="U81" s="733">
        <v>0</v>
      </c>
      <c r="V81" s="733">
        <v>0</v>
      </c>
      <c r="W81" s="733">
        <v>0</v>
      </c>
      <c r="X81" s="733">
        <v>0</v>
      </c>
      <c r="Y81" s="733"/>
      <c r="Z81" s="733">
        <v>29837</v>
      </c>
      <c r="AA81" s="733"/>
      <c r="AB81" s="733">
        <v>0</v>
      </c>
      <c r="AC81" s="733">
        <v>0</v>
      </c>
      <c r="AD81" s="733"/>
      <c r="AE81" s="733">
        <v>1616555</v>
      </c>
      <c r="AF81" s="733">
        <v>0</v>
      </c>
      <c r="AG81" s="733">
        <v>0</v>
      </c>
      <c r="AH81" s="733">
        <v>0</v>
      </c>
      <c r="AI81" s="733">
        <v>0</v>
      </c>
      <c r="AJ81" s="733">
        <v>0</v>
      </c>
      <c r="AK81" s="733"/>
      <c r="AL81" s="733">
        <v>206862</v>
      </c>
      <c r="AM81" s="733">
        <v>2177</v>
      </c>
      <c r="AN81" s="733"/>
      <c r="AO81" s="733">
        <v>0</v>
      </c>
      <c r="AP81" s="733">
        <v>0</v>
      </c>
      <c r="AQ81" s="733">
        <v>0</v>
      </c>
      <c r="AR81" s="733">
        <v>0</v>
      </c>
      <c r="AS81" s="733"/>
      <c r="AT81" s="733">
        <v>0</v>
      </c>
      <c r="AU81" s="733">
        <v>0</v>
      </c>
      <c r="AV81" s="733"/>
      <c r="AW81" s="733">
        <v>30080</v>
      </c>
      <c r="AX81" s="733"/>
      <c r="AY81" s="733">
        <v>89845</v>
      </c>
      <c r="AZ81" s="733">
        <v>0</v>
      </c>
      <c r="BA81" s="733">
        <v>0</v>
      </c>
      <c r="BB81" s="733"/>
      <c r="BC81" s="733">
        <v>9511</v>
      </c>
      <c r="BD81" s="733"/>
      <c r="BE81" s="733">
        <v>0</v>
      </c>
      <c r="BF81" s="733">
        <v>0</v>
      </c>
      <c r="BG81" s="735"/>
      <c r="BH81" s="577">
        <v>224</v>
      </c>
      <c r="BI81" s="730">
        <v>1</v>
      </c>
      <c r="BJ81" s="731" t="s">
        <v>112</v>
      </c>
      <c r="BK81" s="563">
        <v>8440</v>
      </c>
      <c r="BL81" s="736">
        <v>258.48803317535544</v>
      </c>
      <c r="BM81" s="737">
        <v>-200.8</v>
      </c>
      <c r="BN81" s="737">
        <v>-107.84004739336493</v>
      </c>
      <c r="BO81" s="738">
        <v>-50.152014218009477</v>
      </c>
      <c r="BP81" s="736"/>
      <c r="BQ81" s="739">
        <v>0</v>
      </c>
      <c r="BR81" s="739">
        <v>0</v>
      </c>
      <c r="BS81" s="739"/>
      <c r="BT81" s="739">
        <v>12.232345971563982</v>
      </c>
      <c r="BU81" s="739">
        <v>8.7374407582938396</v>
      </c>
      <c r="BV81" s="739">
        <v>10.88127962085308</v>
      </c>
      <c r="BW81" s="739">
        <v>0</v>
      </c>
      <c r="BX81" s="739">
        <v>0</v>
      </c>
      <c r="BY81" s="739">
        <v>0</v>
      </c>
      <c r="BZ81" s="739">
        <v>-11.631635071090047</v>
      </c>
      <c r="CA81" s="739">
        <v>3.09478672985782</v>
      </c>
      <c r="CB81" s="739">
        <v>0</v>
      </c>
      <c r="CC81" s="739">
        <v>0</v>
      </c>
      <c r="CD81" s="739">
        <v>0</v>
      </c>
      <c r="CE81" s="739">
        <v>0</v>
      </c>
      <c r="CF81" s="739"/>
      <c r="CG81" s="739">
        <v>3.5351895734597156</v>
      </c>
      <c r="CH81" s="739"/>
      <c r="CI81" s="739">
        <v>0</v>
      </c>
      <c r="CJ81" s="739">
        <v>0</v>
      </c>
      <c r="CK81" s="739"/>
      <c r="CL81" s="739">
        <v>191.53495260663507</v>
      </c>
      <c r="CM81" s="739">
        <v>0</v>
      </c>
      <c r="CN81" s="739">
        <v>0</v>
      </c>
      <c r="CO81" s="739">
        <v>0</v>
      </c>
      <c r="CP81" s="739">
        <v>0</v>
      </c>
      <c r="CQ81" s="739">
        <v>0</v>
      </c>
      <c r="CR81" s="739"/>
      <c r="CS81" s="739">
        <v>24.509715639810427</v>
      </c>
      <c r="CT81" s="739">
        <v>0.25793838862559243</v>
      </c>
      <c r="CU81" s="739"/>
      <c r="CV81" s="739">
        <v>0</v>
      </c>
      <c r="CW81" s="739">
        <v>0</v>
      </c>
      <c r="CX81" s="739">
        <v>0</v>
      </c>
      <c r="CY81" s="739">
        <v>0</v>
      </c>
      <c r="CZ81" s="739"/>
      <c r="DA81" s="739">
        <v>0</v>
      </c>
      <c r="DB81" s="739">
        <v>0</v>
      </c>
      <c r="DC81" s="739"/>
      <c r="DD81" s="739">
        <v>3.5639810426540284</v>
      </c>
      <c r="DE81" s="739"/>
      <c r="DF81" s="739">
        <v>10.645142180094787</v>
      </c>
      <c r="DG81" s="739">
        <v>0</v>
      </c>
      <c r="DH81" s="739">
        <v>0</v>
      </c>
      <c r="DI81" s="739"/>
      <c r="DJ81" s="739">
        <v>1.1268957345971564</v>
      </c>
      <c r="DK81" s="739"/>
      <c r="DL81" s="739">
        <v>0</v>
      </c>
      <c r="DM81" s="739">
        <v>0</v>
      </c>
    </row>
    <row r="82" spans="1:117" s="731" customFormat="1" ht="12.75">
      <c r="A82" s="577">
        <v>226</v>
      </c>
      <c r="B82" s="730">
        <v>13</v>
      </c>
      <c r="C82" s="731" t="s">
        <v>113</v>
      </c>
      <c r="D82" s="563">
        <v>3573</v>
      </c>
      <c r="E82" s="732">
        <v>1079513</v>
      </c>
      <c r="F82" s="733">
        <v>-717458</v>
      </c>
      <c r="G82" s="733">
        <v>-385312</v>
      </c>
      <c r="H82" s="734">
        <v>-23257</v>
      </c>
      <c r="I82" s="732"/>
      <c r="J82" s="733">
        <v>0</v>
      </c>
      <c r="K82" s="733">
        <v>0</v>
      </c>
      <c r="L82" s="733"/>
      <c r="M82" s="733">
        <v>73744</v>
      </c>
      <c r="N82" s="733">
        <v>52674</v>
      </c>
      <c r="O82" s="733">
        <v>22168</v>
      </c>
      <c r="P82" s="733">
        <v>0</v>
      </c>
      <c r="Q82" s="733">
        <v>0</v>
      </c>
      <c r="R82" s="733">
        <v>0</v>
      </c>
      <c r="S82" s="733">
        <v>-33252</v>
      </c>
      <c r="T82" s="733">
        <v>20316</v>
      </c>
      <c r="U82" s="733">
        <v>0</v>
      </c>
      <c r="V82" s="733">
        <v>0</v>
      </c>
      <c r="W82" s="733">
        <v>0</v>
      </c>
      <c r="X82" s="733">
        <v>0</v>
      </c>
      <c r="Y82" s="733"/>
      <c r="Z82" s="733">
        <v>11960</v>
      </c>
      <c r="AA82" s="733"/>
      <c r="AB82" s="733">
        <v>0</v>
      </c>
      <c r="AC82" s="733">
        <v>0</v>
      </c>
      <c r="AD82" s="733"/>
      <c r="AE82" s="733">
        <v>748404</v>
      </c>
      <c r="AF82" s="733">
        <v>0</v>
      </c>
      <c r="AG82" s="733">
        <v>0</v>
      </c>
      <c r="AH82" s="733">
        <v>0</v>
      </c>
      <c r="AI82" s="733">
        <v>0</v>
      </c>
      <c r="AJ82" s="733">
        <v>0</v>
      </c>
      <c r="AK82" s="733"/>
      <c r="AL82" s="733">
        <v>167499</v>
      </c>
      <c r="AM82" s="733">
        <v>0</v>
      </c>
      <c r="AN82" s="733"/>
      <c r="AO82" s="733">
        <v>0</v>
      </c>
      <c r="AP82" s="733">
        <v>0</v>
      </c>
      <c r="AQ82" s="733">
        <v>0</v>
      </c>
      <c r="AR82" s="733">
        <v>0</v>
      </c>
      <c r="AS82" s="733"/>
      <c r="AT82" s="733">
        <v>0</v>
      </c>
      <c r="AU82" s="733">
        <v>0</v>
      </c>
      <c r="AV82" s="733"/>
      <c r="AW82" s="733">
        <v>12734</v>
      </c>
      <c r="AX82" s="733"/>
      <c r="AY82" s="733">
        <v>0</v>
      </c>
      <c r="AZ82" s="733">
        <v>0</v>
      </c>
      <c r="BA82" s="733">
        <v>0</v>
      </c>
      <c r="BB82" s="733"/>
      <c r="BC82" s="733">
        <v>3266</v>
      </c>
      <c r="BD82" s="733"/>
      <c r="BE82" s="733">
        <v>0</v>
      </c>
      <c r="BF82" s="733">
        <v>0</v>
      </c>
      <c r="BG82" s="735"/>
      <c r="BH82" s="577">
        <v>226</v>
      </c>
      <c r="BI82" s="730">
        <v>13</v>
      </c>
      <c r="BJ82" s="731" t="s">
        <v>113</v>
      </c>
      <c r="BK82" s="563">
        <v>3573</v>
      </c>
      <c r="BL82" s="736">
        <v>302.13070249090401</v>
      </c>
      <c r="BM82" s="737">
        <v>-200.79988804925833</v>
      </c>
      <c r="BN82" s="737">
        <v>-107.83991043940667</v>
      </c>
      <c r="BO82" s="738">
        <v>-6.5090959977609852</v>
      </c>
      <c r="BP82" s="736"/>
      <c r="BQ82" s="739">
        <v>0</v>
      </c>
      <c r="BR82" s="739">
        <v>0</v>
      </c>
      <c r="BS82" s="739"/>
      <c r="BT82" s="739">
        <v>20.639238734956621</v>
      </c>
      <c r="BU82" s="739">
        <v>14.74223341729639</v>
      </c>
      <c r="BV82" s="739">
        <v>6.2043101035544357</v>
      </c>
      <c r="BW82" s="739">
        <v>0</v>
      </c>
      <c r="BX82" s="739">
        <v>0</v>
      </c>
      <c r="BY82" s="739">
        <v>0</v>
      </c>
      <c r="BZ82" s="739">
        <v>-9.3064651553316544</v>
      </c>
      <c r="CA82" s="739">
        <v>5.6859781696053737</v>
      </c>
      <c r="CB82" s="739">
        <v>0</v>
      </c>
      <c r="CC82" s="739">
        <v>0</v>
      </c>
      <c r="CD82" s="739">
        <v>0</v>
      </c>
      <c r="CE82" s="739">
        <v>0</v>
      </c>
      <c r="CF82" s="739"/>
      <c r="CG82" s="739">
        <v>3.3473271760425414</v>
      </c>
      <c r="CH82" s="739"/>
      <c r="CI82" s="739">
        <v>0</v>
      </c>
      <c r="CJ82" s="739">
        <v>0</v>
      </c>
      <c r="CK82" s="739"/>
      <c r="CL82" s="739">
        <v>209.46095717884131</v>
      </c>
      <c r="CM82" s="739">
        <v>0</v>
      </c>
      <c r="CN82" s="739">
        <v>0</v>
      </c>
      <c r="CO82" s="739">
        <v>0</v>
      </c>
      <c r="CP82" s="739">
        <v>0</v>
      </c>
      <c r="CQ82" s="739">
        <v>0</v>
      </c>
      <c r="CR82" s="739"/>
      <c r="CS82" s="739">
        <v>46.879093198992443</v>
      </c>
      <c r="CT82" s="739">
        <v>0</v>
      </c>
      <c r="CU82" s="739"/>
      <c r="CV82" s="739">
        <v>0</v>
      </c>
      <c r="CW82" s="739">
        <v>0</v>
      </c>
      <c r="CX82" s="739">
        <v>0</v>
      </c>
      <c r="CY82" s="739">
        <v>0</v>
      </c>
      <c r="CZ82" s="739"/>
      <c r="DA82" s="739">
        <v>0</v>
      </c>
      <c r="DB82" s="739">
        <v>0</v>
      </c>
      <c r="DC82" s="739"/>
      <c r="DD82" s="739">
        <v>3.5639518611810805</v>
      </c>
      <c r="DE82" s="739"/>
      <c r="DF82" s="739">
        <v>0</v>
      </c>
      <c r="DG82" s="739">
        <v>0</v>
      </c>
      <c r="DH82" s="739">
        <v>0</v>
      </c>
      <c r="DI82" s="739"/>
      <c r="DJ82" s="739">
        <v>0.91407780576546316</v>
      </c>
      <c r="DK82" s="739"/>
      <c r="DL82" s="739">
        <v>0</v>
      </c>
      <c r="DM82" s="739">
        <v>0</v>
      </c>
    </row>
    <row r="83" spans="1:117" s="731" customFormat="1" ht="12.75">
      <c r="A83" s="577">
        <v>230</v>
      </c>
      <c r="B83" s="730">
        <v>4</v>
      </c>
      <c r="C83" s="731" t="s">
        <v>114</v>
      </c>
      <c r="D83" s="563">
        <v>2170</v>
      </c>
      <c r="E83" s="732">
        <v>88623</v>
      </c>
      <c r="F83" s="733">
        <v>-435736</v>
      </c>
      <c r="G83" s="733">
        <v>-234013</v>
      </c>
      <c r="H83" s="734">
        <v>-581126</v>
      </c>
      <c r="I83" s="732"/>
      <c r="J83" s="733">
        <v>7002</v>
      </c>
      <c r="K83" s="733">
        <v>5001</v>
      </c>
      <c r="L83" s="733"/>
      <c r="M83" s="733">
        <v>58995</v>
      </c>
      <c r="N83" s="733">
        <v>42139</v>
      </c>
      <c r="O83" s="733">
        <v>7917</v>
      </c>
      <c r="P83" s="733">
        <v>23638</v>
      </c>
      <c r="Q83" s="733">
        <v>16884</v>
      </c>
      <c r="R83" s="733">
        <v>0</v>
      </c>
      <c r="S83" s="733">
        <v>-110839</v>
      </c>
      <c r="T83" s="733">
        <v>20316</v>
      </c>
      <c r="U83" s="733">
        <v>0</v>
      </c>
      <c r="V83" s="733">
        <v>0</v>
      </c>
      <c r="W83" s="733">
        <v>0</v>
      </c>
      <c r="X83" s="733">
        <v>0</v>
      </c>
      <c r="Y83" s="733"/>
      <c r="Z83" s="733">
        <v>7778</v>
      </c>
      <c r="AA83" s="733"/>
      <c r="AB83" s="733">
        <v>0</v>
      </c>
      <c r="AC83" s="733">
        <v>0</v>
      </c>
      <c r="AD83" s="733"/>
      <c r="AE83" s="733">
        <v>0</v>
      </c>
      <c r="AF83" s="733">
        <v>0</v>
      </c>
      <c r="AG83" s="733">
        <v>0</v>
      </c>
      <c r="AH83" s="733">
        <v>0</v>
      </c>
      <c r="AI83" s="733">
        <v>0</v>
      </c>
      <c r="AJ83" s="733">
        <v>0</v>
      </c>
      <c r="AK83" s="733"/>
      <c r="AL83" s="733">
        <v>0</v>
      </c>
      <c r="AM83" s="733">
        <v>0</v>
      </c>
      <c r="AN83" s="733"/>
      <c r="AO83" s="733">
        <v>0</v>
      </c>
      <c r="AP83" s="733">
        <v>0</v>
      </c>
      <c r="AQ83" s="733">
        <v>0</v>
      </c>
      <c r="AR83" s="733">
        <v>0</v>
      </c>
      <c r="AS83" s="733"/>
      <c r="AT83" s="733">
        <v>0</v>
      </c>
      <c r="AU83" s="733">
        <v>0</v>
      </c>
      <c r="AV83" s="733"/>
      <c r="AW83" s="733">
        <v>7734</v>
      </c>
      <c r="AX83" s="733"/>
      <c r="AY83" s="733">
        <v>0</v>
      </c>
      <c r="AZ83" s="733">
        <v>0</v>
      </c>
      <c r="BA83" s="733">
        <v>0</v>
      </c>
      <c r="BB83" s="733"/>
      <c r="BC83" s="733">
        <v>2058</v>
      </c>
      <c r="BD83" s="733"/>
      <c r="BE83" s="733">
        <v>0</v>
      </c>
      <c r="BF83" s="733">
        <v>0</v>
      </c>
      <c r="BG83" s="735"/>
      <c r="BH83" s="577">
        <v>230</v>
      </c>
      <c r="BI83" s="730">
        <v>4</v>
      </c>
      <c r="BJ83" s="731" t="s">
        <v>114</v>
      </c>
      <c r="BK83" s="563">
        <v>2170</v>
      </c>
      <c r="BL83" s="736">
        <v>40.840092165898618</v>
      </c>
      <c r="BM83" s="737">
        <v>-200.8</v>
      </c>
      <c r="BN83" s="737">
        <v>-107.84009216589861</v>
      </c>
      <c r="BO83" s="738">
        <v>-267.8</v>
      </c>
      <c r="BP83" s="736"/>
      <c r="BQ83" s="739">
        <v>3.2267281105990784</v>
      </c>
      <c r="BR83" s="739">
        <v>2.3046082949308757</v>
      </c>
      <c r="BS83" s="739"/>
      <c r="BT83" s="739">
        <v>27.186635944700459</v>
      </c>
      <c r="BU83" s="739">
        <v>19.41889400921659</v>
      </c>
      <c r="BV83" s="739">
        <v>3.6483870967741936</v>
      </c>
      <c r="BW83" s="739">
        <v>10.893087557603687</v>
      </c>
      <c r="BX83" s="739">
        <v>7.7806451612903222</v>
      </c>
      <c r="BY83" s="739">
        <v>0</v>
      </c>
      <c r="BZ83" s="739">
        <v>-51.077880184331796</v>
      </c>
      <c r="CA83" s="739">
        <v>9.362211981566821</v>
      </c>
      <c r="CB83" s="739">
        <v>0</v>
      </c>
      <c r="CC83" s="739">
        <v>0</v>
      </c>
      <c r="CD83" s="739">
        <v>0</v>
      </c>
      <c r="CE83" s="739">
        <v>0</v>
      </c>
      <c r="CF83" s="739"/>
      <c r="CG83" s="739">
        <v>3.584331797235023</v>
      </c>
      <c r="CH83" s="739"/>
      <c r="CI83" s="739">
        <v>0</v>
      </c>
      <c r="CJ83" s="739">
        <v>0</v>
      </c>
      <c r="CK83" s="739"/>
      <c r="CL83" s="739">
        <v>0</v>
      </c>
      <c r="CM83" s="739">
        <v>0</v>
      </c>
      <c r="CN83" s="739">
        <v>0</v>
      </c>
      <c r="CO83" s="739">
        <v>0</v>
      </c>
      <c r="CP83" s="739">
        <v>0</v>
      </c>
      <c r="CQ83" s="739">
        <v>0</v>
      </c>
      <c r="CR83" s="739"/>
      <c r="CS83" s="739">
        <v>0</v>
      </c>
      <c r="CT83" s="739">
        <v>0</v>
      </c>
      <c r="CU83" s="739"/>
      <c r="CV83" s="739">
        <v>0</v>
      </c>
      <c r="CW83" s="739">
        <v>0</v>
      </c>
      <c r="CX83" s="739">
        <v>0</v>
      </c>
      <c r="CY83" s="739">
        <v>0</v>
      </c>
      <c r="CZ83" s="739"/>
      <c r="DA83" s="739">
        <v>0</v>
      </c>
      <c r="DB83" s="739">
        <v>0</v>
      </c>
      <c r="DC83" s="739"/>
      <c r="DD83" s="739">
        <v>3.5640552995391706</v>
      </c>
      <c r="DE83" s="739"/>
      <c r="DF83" s="739">
        <v>0</v>
      </c>
      <c r="DG83" s="739">
        <v>0</v>
      </c>
      <c r="DH83" s="739">
        <v>0</v>
      </c>
      <c r="DI83" s="739"/>
      <c r="DJ83" s="739">
        <v>0.94838709677419353</v>
      </c>
      <c r="DK83" s="739"/>
      <c r="DL83" s="739">
        <v>0</v>
      </c>
      <c r="DM83" s="739">
        <v>0</v>
      </c>
    </row>
    <row r="84" spans="1:117" s="731" customFormat="1" ht="12.75">
      <c r="A84" s="577">
        <v>231</v>
      </c>
      <c r="B84" s="730">
        <v>15</v>
      </c>
      <c r="C84" s="731" t="s">
        <v>115</v>
      </c>
      <c r="D84" s="563">
        <v>1241</v>
      </c>
      <c r="E84" s="732">
        <v>266800</v>
      </c>
      <c r="F84" s="733">
        <v>-249193</v>
      </c>
      <c r="G84" s="733">
        <v>-133829</v>
      </c>
      <c r="H84" s="734">
        <v>-116222</v>
      </c>
      <c r="I84" s="732"/>
      <c r="J84" s="733">
        <v>0</v>
      </c>
      <c r="K84" s="733">
        <v>0</v>
      </c>
      <c r="L84" s="733"/>
      <c r="M84" s="733">
        <v>14749</v>
      </c>
      <c r="N84" s="733">
        <v>10535</v>
      </c>
      <c r="O84" s="733">
        <v>115589</v>
      </c>
      <c r="P84" s="733">
        <v>23638</v>
      </c>
      <c r="Q84" s="733">
        <v>16884</v>
      </c>
      <c r="R84" s="733">
        <v>0</v>
      </c>
      <c r="S84" s="733">
        <v>-7917</v>
      </c>
      <c r="T84" s="733">
        <v>0</v>
      </c>
      <c r="U84" s="733">
        <v>0</v>
      </c>
      <c r="V84" s="733">
        <v>0</v>
      </c>
      <c r="W84" s="733">
        <v>0</v>
      </c>
      <c r="X84" s="733">
        <v>0</v>
      </c>
      <c r="Y84" s="733"/>
      <c r="Z84" s="733">
        <v>13924</v>
      </c>
      <c r="AA84" s="733"/>
      <c r="AB84" s="733">
        <v>0</v>
      </c>
      <c r="AC84" s="733">
        <v>0</v>
      </c>
      <c r="AD84" s="733"/>
      <c r="AE84" s="733">
        <v>0</v>
      </c>
      <c r="AF84" s="733">
        <v>0</v>
      </c>
      <c r="AG84" s="733">
        <v>0</v>
      </c>
      <c r="AH84" s="733">
        <v>0</v>
      </c>
      <c r="AI84" s="733">
        <v>0</v>
      </c>
      <c r="AJ84" s="733">
        <v>0</v>
      </c>
      <c r="AK84" s="733"/>
      <c r="AL84" s="733">
        <v>73879</v>
      </c>
      <c r="AM84" s="733">
        <v>0</v>
      </c>
      <c r="AN84" s="733"/>
      <c r="AO84" s="733">
        <v>0</v>
      </c>
      <c r="AP84" s="733">
        <v>0</v>
      </c>
      <c r="AQ84" s="733">
        <v>0</v>
      </c>
      <c r="AR84" s="733">
        <v>0</v>
      </c>
      <c r="AS84" s="733"/>
      <c r="AT84" s="733">
        <v>0</v>
      </c>
      <c r="AU84" s="733">
        <v>0</v>
      </c>
      <c r="AV84" s="733"/>
      <c r="AW84" s="733">
        <v>4423</v>
      </c>
      <c r="AX84" s="733"/>
      <c r="AY84" s="733">
        <v>0</v>
      </c>
      <c r="AZ84" s="733">
        <v>0</v>
      </c>
      <c r="BA84" s="733">
        <v>0</v>
      </c>
      <c r="BB84" s="733"/>
      <c r="BC84" s="733">
        <v>1096</v>
      </c>
      <c r="BD84" s="733"/>
      <c r="BE84" s="733">
        <v>0</v>
      </c>
      <c r="BF84" s="733">
        <v>0</v>
      </c>
      <c r="BG84" s="735"/>
      <c r="BH84" s="577">
        <v>231</v>
      </c>
      <c r="BI84" s="730">
        <v>15</v>
      </c>
      <c r="BJ84" s="731" t="s">
        <v>115</v>
      </c>
      <c r="BK84" s="563">
        <v>1241</v>
      </c>
      <c r="BL84" s="736">
        <v>214.98791297340856</v>
      </c>
      <c r="BM84" s="737">
        <v>-200.80016116035455</v>
      </c>
      <c r="BN84" s="737">
        <v>-107.83964544721998</v>
      </c>
      <c r="BO84" s="738">
        <v>-93.651893634166001</v>
      </c>
      <c r="BP84" s="736"/>
      <c r="BQ84" s="739">
        <v>0</v>
      </c>
      <c r="BR84" s="739">
        <v>0</v>
      </c>
      <c r="BS84" s="739"/>
      <c r="BT84" s="739">
        <v>11.884770346494763</v>
      </c>
      <c r="BU84" s="739">
        <v>8.489121676067688</v>
      </c>
      <c r="BV84" s="739">
        <v>93.14182111200644</v>
      </c>
      <c r="BW84" s="739">
        <v>19.047542304593069</v>
      </c>
      <c r="BX84" s="739">
        <v>13.605157131345688</v>
      </c>
      <c r="BY84" s="739">
        <v>0</v>
      </c>
      <c r="BZ84" s="739">
        <v>-6.3795326349717971</v>
      </c>
      <c r="CA84" s="739">
        <v>0</v>
      </c>
      <c r="CB84" s="739">
        <v>0</v>
      </c>
      <c r="CC84" s="739">
        <v>0</v>
      </c>
      <c r="CD84" s="739">
        <v>0</v>
      </c>
      <c r="CE84" s="739">
        <v>0</v>
      </c>
      <c r="CF84" s="739"/>
      <c r="CG84" s="739">
        <v>11.219983883964545</v>
      </c>
      <c r="CH84" s="739"/>
      <c r="CI84" s="739">
        <v>0</v>
      </c>
      <c r="CJ84" s="739">
        <v>0</v>
      </c>
      <c r="CK84" s="739"/>
      <c r="CL84" s="739">
        <v>0</v>
      </c>
      <c r="CM84" s="739">
        <v>0</v>
      </c>
      <c r="CN84" s="739">
        <v>0</v>
      </c>
      <c r="CO84" s="739">
        <v>0</v>
      </c>
      <c r="CP84" s="739">
        <v>0</v>
      </c>
      <c r="CQ84" s="739">
        <v>0</v>
      </c>
      <c r="CR84" s="739"/>
      <c r="CS84" s="739">
        <v>59.531829170024174</v>
      </c>
      <c r="CT84" s="739">
        <v>0</v>
      </c>
      <c r="CU84" s="739"/>
      <c r="CV84" s="739">
        <v>0</v>
      </c>
      <c r="CW84" s="739">
        <v>0</v>
      </c>
      <c r="CX84" s="739">
        <v>0</v>
      </c>
      <c r="CY84" s="739">
        <v>0</v>
      </c>
      <c r="CZ84" s="739"/>
      <c r="DA84" s="739">
        <v>0</v>
      </c>
      <c r="DB84" s="739">
        <v>0</v>
      </c>
      <c r="DC84" s="739"/>
      <c r="DD84" s="739">
        <v>3.5640612409347301</v>
      </c>
      <c r="DE84" s="739"/>
      <c r="DF84" s="739">
        <v>0</v>
      </c>
      <c r="DG84" s="739">
        <v>0</v>
      </c>
      <c r="DH84" s="739">
        <v>0</v>
      </c>
      <c r="DI84" s="739"/>
      <c r="DJ84" s="739">
        <v>0.88315874294923447</v>
      </c>
      <c r="DK84" s="739"/>
      <c r="DL84" s="739">
        <v>0</v>
      </c>
      <c r="DM84" s="739">
        <v>0</v>
      </c>
    </row>
    <row r="85" spans="1:117" s="731" customFormat="1" ht="12.75">
      <c r="A85" s="577">
        <v>232</v>
      </c>
      <c r="B85" s="730">
        <v>14</v>
      </c>
      <c r="C85" s="731" t="s">
        <v>116</v>
      </c>
      <c r="D85" s="563">
        <v>12518</v>
      </c>
      <c r="E85" s="732">
        <v>3249334</v>
      </c>
      <c r="F85" s="733">
        <v>-2513614</v>
      </c>
      <c r="G85" s="733">
        <v>-1349941</v>
      </c>
      <c r="H85" s="734">
        <v>-614221</v>
      </c>
      <c r="I85" s="732"/>
      <c r="J85" s="733">
        <v>7002</v>
      </c>
      <c r="K85" s="733">
        <v>5001</v>
      </c>
      <c r="L85" s="733"/>
      <c r="M85" s="733">
        <v>368718</v>
      </c>
      <c r="N85" s="733">
        <v>263370</v>
      </c>
      <c r="O85" s="733">
        <v>50669</v>
      </c>
      <c r="P85" s="733">
        <v>141826</v>
      </c>
      <c r="Q85" s="733">
        <v>101304</v>
      </c>
      <c r="R85" s="733">
        <v>0</v>
      </c>
      <c r="S85" s="733">
        <v>-52253</v>
      </c>
      <c r="T85" s="733">
        <v>29023</v>
      </c>
      <c r="U85" s="733">
        <v>0</v>
      </c>
      <c r="V85" s="733">
        <v>0</v>
      </c>
      <c r="W85" s="733">
        <v>0</v>
      </c>
      <c r="X85" s="733">
        <v>0</v>
      </c>
      <c r="Y85" s="733"/>
      <c r="Z85" s="733">
        <v>55696</v>
      </c>
      <c r="AA85" s="733"/>
      <c r="AB85" s="733">
        <v>0</v>
      </c>
      <c r="AC85" s="733">
        <v>0</v>
      </c>
      <c r="AD85" s="733"/>
      <c r="AE85" s="733">
        <v>1464026</v>
      </c>
      <c r="AF85" s="733">
        <v>0</v>
      </c>
      <c r="AG85" s="733">
        <v>0</v>
      </c>
      <c r="AH85" s="733">
        <v>0</v>
      </c>
      <c r="AI85" s="733">
        <v>0</v>
      </c>
      <c r="AJ85" s="733">
        <v>0</v>
      </c>
      <c r="AK85" s="733"/>
      <c r="AL85" s="733">
        <v>379739</v>
      </c>
      <c r="AM85" s="733">
        <v>0</v>
      </c>
      <c r="AN85" s="733"/>
      <c r="AO85" s="733">
        <v>0</v>
      </c>
      <c r="AP85" s="733">
        <v>0</v>
      </c>
      <c r="AQ85" s="733">
        <v>0</v>
      </c>
      <c r="AR85" s="733">
        <v>0</v>
      </c>
      <c r="AS85" s="733"/>
      <c r="AT85" s="733">
        <v>0</v>
      </c>
      <c r="AU85" s="733">
        <v>0</v>
      </c>
      <c r="AV85" s="733"/>
      <c r="AW85" s="733">
        <v>44614</v>
      </c>
      <c r="AX85" s="733"/>
      <c r="AY85" s="733">
        <v>0</v>
      </c>
      <c r="AZ85" s="733">
        <v>0</v>
      </c>
      <c r="BA85" s="733">
        <v>0</v>
      </c>
      <c r="BB85" s="733"/>
      <c r="BC85" s="733">
        <v>14826</v>
      </c>
      <c r="BD85" s="733"/>
      <c r="BE85" s="733">
        <v>375773</v>
      </c>
      <c r="BF85" s="733">
        <v>0</v>
      </c>
      <c r="BG85" s="735"/>
      <c r="BH85" s="577">
        <v>232</v>
      </c>
      <c r="BI85" s="730">
        <v>14</v>
      </c>
      <c r="BJ85" s="731" t="s">
        <v>116</v>
      </c>
      <c r="BK85" s="563">
        <v>12518</v>
      </c>
      <c r="BL85" s="736">
        <v>259.57293497363798</v>
      </c>
      <c r="BM85" s="737">
        <v>-200.79996804601373</v>
      </c>
      <c r="BN85" s="737">
        <v>-107.83999041380412</v>
      </c>
      <c r="BO85" s="738">
        <v>-49.067023486179899</v>
      </c>
      <c r="BP85" s="736"/>
      <c r="BQ85" s="739">
        <v>0.55935452947755238</v>
      </c>
      <c r="BR85" s="739">
        <v>0.39950471321297332</v>
      </c>
      <c r="BS85" s="739"/>
      <c r="BT85" s="739">
        <v>29.455024764339353</v>
      </c>
      <c r="BU85" s="739">
        <v>21.039303403099538</v>
      </c>
      <c r="BV85" s="739">
        <v>4.0476913244927308</v>
      </c>
      <c r="BW85" s="739">
        <v>11.32976513820099</v>
      </c>
      <c r="BX85" s="739">
        <v>8.0926665601533792</v>
      </c>
      <c r="BY85" s="739">
        <v>0</v>
      </c>
      <c r="BZ85" s="739">
        <v>-4.174229110081483</v>
      </c>
      <c r="CA85" s="739">
        <v>2.3185013580444163</v>
      </c>
      <c r="CB85" s="739">
        <v>0</v>
      </c>
      <c r="CC85" s="739">
        <v>0</v>
      </c>
      <c r="CD85" s="739">
        <v>0</v>
      </c>
      <c r="CE85" s="739">
        <v>0</v>
      </c>
      <c r="CF85" s="739"/>
      <c r="CG85" s="739">
        <v>4.4492730468125901</v>
      </c>
      <c r="CH85" s="739"/>
      <c r="CI85" s="739">
        <v>0</v>
      </c>
      <c r="CJ85" s="739">
        <v>0</v>
      </c>
      <c r="CK85" s="739"/>
      <c r="CL85" s="739">
        <v>116.95366671992331</v>
      </c>
      <c r="CM85" s="739">
        <v>0</v>
      </c>
      <c r="CN85" s="739">
        <v>0</v>
      </c>
      <c r="CO85" s="739">
        <v>0</v>
      </c>
      <c r="CP85" s="739">
        <v>0</v>
      </c>
      <c r="CQ85" s="739">
        <v>0</v>
      </c>
      <c r="CR85" s="739"/>
      <c r="CS85" s="739">
        <v>30.335436970762103</v>
      </c>
      <c r="CT85" s="739">
        <v>0</v>
      </c>
      <c r="CU85" s="739"/>
      <c r="CV85" s="739">
        <v>0</v>
      </c>
      <c r="CW85" s="739">
        <v>0</v>
      </c>
      <c r="CX85" s="739">
        <v>0</v>
      </c>
      <c r="CY85" s="739">
        <v>0</v>
      </c>
      <c r="CZ85" s="739"/>
      <c r="DA85" s="739">
        <v>0</v>
      </c>
      <c r="DB85" s="739">
        <v>0</v>
      </c>
      <c r="DC85" s="739"/>
      <c r="DD85" s="739">
        <v>3.5639878574852211</v>
      </c>
      <c r="DE85" s="739"/>
      <c r="DF85" s="739">
        <v>0</v>
      </c>
      <c r="DG85" s="739">
        <v>0</v>
      </c>
      <c r="DH85" s="739">
        <v>0</v>
      </c>
      <c r="DI85" s="739"/>
      <c r="DJ85" s="739">
        <v>1.1843745007189648</v>
      </c>
      <c r="DK85" s="739"/>
      <c r="DL85" s="739">
        <v>30.018613196996327</v>
      </c>
      <c r="DM85" s="739">
        <v>0</v>
      </c>
    </row>
    <row r="86" spans="1:117" s="731" customFormat="1" ht="12.75">
      <c r="A86" s="577">
        <v>233</v>
      </c>
      <c r="B86" s="730">
        <v>14</v>
      </c>
      <c r="C86" s="731" t="s">
        <v>117</v>
      </c>
      <c r="D86" s="563">
        <v>15050</v>
      </c>
      <c r="E86" s="732">
        <v>4473900</v>
      </c>
      <c r="F86" s="733">
        <v>-3022040</v>
      </c>
      <c r="G86" s="733">
        <v>-1622992</v>
      </c>
      <c r="H86" s="734">
        <v>-171132</v>
      </c>
      <c r="I86" s="732"/>
      <c r="J86" s="733">
        <v>0</v>
      </c>
      <c r="K86" s="733">
        <v>0</v>
      </c>
      <c r="L86" s="733"/>
      <c r="M86" s="733">
        <v>383467</v>
      </c>
      <c r="N86" s="733">
        <v>273905</v>
      </c>
      <c r="O86" s="733">
        <v>593779</v>
      </c>
      <c r="P86" s="733">
        <v>70913</v>
      </c>
      <c r="Q86" s="733">
        <v>50652</v>
      </c>
      <c r="R86" s="733">
        <v>0</v>
      </c>
      <c r="S86" s="733">
        <v>50669</v>
      </c>
      <c r="T86" s="733">
        <v>23218</v>
      </c>
      <c r="U86" s="733">
        <v>0</v>
      </c>
      <c r="V86" s="733">
        <v>0</v>
      </c>
      <c r="W86" s="733">
        <v>0</v>
      </c>
      <c r="X86" s="733">
        <v>0</v>
      </c>
      <c r="Y86" s="733"/>
      <c r="Z86" s="733">
        <v>71609</v>
      </c>
      <c r="AA86" s="733"/>
      <c r="AB86" s="733">
        <v>0</v>
      </c>
      <c r="AC86" s="733">
        <v>0</v>
      </c>
      <c r="AD86" s="733"/>
      <c r="AE86" s="733">
        <v>2261998</v>
      </c>
      <c r="AF86" s="733">
        <v>0</v>
      </c>
      <c r="AG86" s="733">
        <v>0</v>
      </c>
      <c r="AH86" s="733">
        <v>0</v>
      </c>
      <c r="AI86" s="733">
        <v>0</v>
      </c>
      <c r="AJ86" s="733">
        <v>0</v>
      </c>
      <c r="AK86" s="733"/>
      <c r="AL86" s="733">
        <v>0</v>
      </c>
      <c r="AM86" s="733">
        <v>0</v>
      </c>
      <c r="AN86" s="733"/>
      <c r="AO86" s="733">
        <v>0</v>
      </c>
      <c r="AP86" s="733">
        <v>0</v>
      </c>
      <c r="AQ86" s="733">
        <v>0</v>
      </c>
      <c r="AR86" s="733">
        <v>0</v>
      </c>
      <c r="AS86" s="733"/>
      <c r="AT86" s="733">
        <v>0</v>
      </c>
      <c r="AU86" s="733">
        <v>0</v>
      </c>
      <c r="AV86" s="733"/>
      <c r="AW86" s="733">
        <v>53638</v>
      </c>
      <c r="AX86" s="733"/>
      <c r="AY86" s="733">
        <v>0</v>
      </c>
      <c r="AZ86" s="733">
        <v>0</v>
      </c>
      <c r="BA86" s="733">
        <v>0</v>
      </c>
      <c r="BB86" s="733"/>
      <c r="BC86" s="733">
        <v>17646</v>
      </c>
      <c r="BD86" s="733"/>
      <c r="BE86" s="733">
        <v>622406</v>
      </c>
      <c r="BF86" s="733">
        <v>0</v>
      </c>
      <c r="BG86" s="735"/>
      <c r="BH86" s="577">
        <v>233</v>
      </c>
      <c r="BI86" s="730">
        <v>14</v>
      </c>
      <c r="BJ86" s="731" t="s">
        <v>117</v>
      </c>
      <c r="BK86" s="563">
        <v>15050</v>
      </c>
      <c r="BL86" s="736">
        <v>297.26910299003322</v>
      </c>
      <c r="BM86" s="737">
        <v>-200.8</v>
      </c>
      <c r="BN86" s="737">
        <v>-107.84</v>
      </c>
      <c r="BO86" s="738">
        <v>-11.370897009966777</v>
      </c>
      <c r="BP86" s="736"/>
      <c r="BQ86" s="739">
        <v>0</v>
      </c>
      <c r="BR86" s="739">
        <v>0</v>
      </c>
      <c r="BS86" s="739"/>
      <c r="BT86" s="739">
        <v>25.47953488372093</v>
      </c>
      <c r="BU86" s="739">
        <v>18.199667774086379</v>
      </c>
      <c r="BV86" s="739">
        <v>39.453754152823919</v>
      </c>
      <c r="BW86" s="739">
        <v>4.711827242524917</v>
      </c>
      <c r="BX86" s="739">
        <v>3.3655813953488374</v>
      </c>
      <c r="BY86" s="739">
        <v>0</v>
      </c>
      <c r="BZ86" s="739">
        <v>3.3667109634551493</v>
      </c>
      <c r="CA86" s="739">
        <v>1.5427242524916944</v>
      </c>
      <c r="CB86" s="739">
        <v>0</v>
      </c>
      <c r="CC86" s="739">
        <v>0</v>
      </c>
      <c r="CD86" s="739">
        <v>0</v>
      </c>
      <c r="CE86" s="739">
        <v>0</v>
      </c>
      <c r="CF86" s="739"/>
      <c r="CG86" s="739">
        <v>4.7580730897009964</v>
      </c>
      <c r="CH86" s="739"/>
      <c r="CI86" s="739">
        <v>0</v>
      </c>
      <c r="CJ86" s="739">
        <v>0</v>
      </c>
      <c r="CK86" s="739"/>
      <c r="CL86" s="739">
        <v>150.29887043189368</v>
      </c>
      <c r="CM86" s="739">
        <v>0</v>
      </c>
      <c r="CN86" s="739">
        <v>0</v>
      </c>
      <c r="CO86" s="739">
        <v>0</v>
      </c>
      <c r="CP86" s="739">
        <v>0</v>
      </c>
      <c r="CQ86" s="739">
        <v>0</v>
      </c>
      <c r="CR86" s="739"/>
      <c r="CS86" s="739">
        <v>0</v>
      </c>
      <c r="CT86" s="739">
        <v>0</v>
      </c>
      <c r="CU86" s="739"/>
      <c r="CV86" s="739">
        <v>0</v>
      </c>
      <c r="CW86" s="739">
        <v>0</v>
      </c>
      <c r="CX86" s="739">
        <v>0</v>
      </c>
      <c r="CY86" s="739">
        <v>0</v>
      </c>
      <c r="CZ86" s="739"/>
      <c r="DA86" s="739">
        <v>0</v>
      </c>
      <c r="DB86" s="739">
        <v>0</v>
      </c>
      <c r="DC86" s="739"/>
      <c r="DD86" s="739">
        <v>3.5639867109634551</v>
      </c>
      <c r="DE86" s="739"/>
      <c r="DF86" s="739">
        <v>0</v>
      </c>
      <c r="DG86" s="739">
        <v>0</v>
      </c>
      <c r="DH86" s="739">
        <v>0</v>
      </c>
      <c r="DI86" s="739"/>
      <c r="DJ86" s="739">
        <v>1.1724916943521595</v>
      </c>
      <c r="DK86" s="739"/>
      <c r="DL86" s="739">
        <v>41.355880398671097</v>
      </c>
      <c r="DM86" s="739">
        <v>0</v>
      </c>
    </row>
    <row r="87" spans="1:117" s="731" customFormat="1" ht="12.75">
      <c r="A87" s="577">
        <v>235</v>
      </c>
      <c r="B87" s="730">
        <v>1</v>
      </c>
      <c r="C87" s="731" t="s">
        <v>118</v>
      </c>
      <c r="D87" s="563">
        <v>10253</v>
      </c>
      <c r="E87" s="732">
        <v>6739298</v>
      </c>
      <c r="F87" s="733">
        <v>-2058802</v>
      </c>
      <c r="G87" s="733">
        <v>-1105684</v>
      </c>
      <c r="H87" s="734">
        <v>3574812</v>
      </c>
      <c r="I87" s="732"/>
      <c r="J87" s="733">
        <v>21006</v>
      </c>
      <c r="K87" s="733">
        <v>15004</v>
      </c>
      <c r="L87" s="733"/>
      <c r="M87" s="733">
        <v>117990</v>
      </c>
      <c r="N87" s="733">
        <v>84279</v>
      </c>
      <c r="O87" s="733">
        <v>83921</v>
      </c>
      <c r="P87" s="733">
        <v>0</v>
      </c>
      <c r="Q87" s="733">
        <v>0</v>
      </c>
      <c r="R87" s="733">
        <v>0</v>
      </c>
      <c r="S87" s="733">
        <v>-7917</v>
      </c>
      <c r="T87" s="733">
        <v>0</v>
      </c>
      <c r="U87" s="733">
        <v>0</v>
      </c>
      <c r="V87" s="733">
        <v>0</v>
      </c>
      <c r="W87" s="733">
        <v>0</v>
      </c>
      <c r="X87" s="733">
        <v>0</v>
      </c>
      <c r="Y87" s="733"/>
      <c r="Z87" s="733">
        <v>145513</v>
      </c>
      <c r="AA87" s="733"/>
      <c r="AB87" s="733">
        <v>0</v>
      </c>
      <c r="AC87" s="733">
        <v>0</v>
      </c>
      <c r="AD87" s="733"/>
      <c r="AE87" s="733">
        <v>5984896</v>
      </c>
      <c r="AF87" s="733">
        <v>0</v>
      </c>
      <c r="AG87" s="733">
        <v>0</v>
      </c>
      <c r="AH87" s="733">
        <v>0</v>
      </c>
      <c r="AI87" s="733">
        <v>0</v>
      </c>
      <c r="AJ87" s="733">
        <v>0</v>
      </c>
      <c r="AK87" s="733"/>
      <c r="AL87" s="733">
        <v>243683</v>
      </c>
      <c r="AM87" s="733">
        <v>0</v>
      </c>
      <c r="AN87" s="733"/>
      <c r="AO87" s="733">
        <v>0</v>
      </c>
      <c r="AP87" s="733">
        <v>0</v>
      </c>
      <c r="AQ87" s="733">
        <v>0</v>
      </c>
      <c r="AR87" s="733">
        <v>0</v>
      </c>
      <c r="AS87" s="733"/>
      <c r="AT87" s="733">
        <v>0</v>
      </c>
      <c r="AU87" s="733">
        <v>0</v>
      </c>
      <c r="AV87" s="733"/>
      <c r="AW87" s="733">
        <v>36542</v>
      </c>
      <c r="AX87" s="733"/>
      <c r="AY87" s="733">
        <v>0</v>
      </c>
      <c r="AZ87" s="733">
        <v>0</v>
      </c>
      <c r="BA87" s="733">
        <v>0</v>
      </c>
      <c r="BB87" s="733"/>
      <c r="BC87" s="733">
        <v>14381</v>
      </c>
      <c r="BD87" s="733"/>
      <c r="BE87" s="733">
        <v>0</v>
      </c>
      <c r="BF87" s="733">
        <v>0</v>
      </c>
      <c r="BG87" s="735"/>
      <c r="BH87" s="577">
        <v>235</v>
      </c>
      <c r="BI87" s="730">
        <v>1</v>
      </c>
      <c r="BJ87" s="731" t="s">
        <v>118</v>
      </c>
      <c r="BK87" s="563">
        <v>10253</v>
      </c>
      <c r="BL87" s="736">
        <v>657.30010728567254</v>
      </c>
      <c r="BM87" s="737">
        <v>-200.79996098702819</v>
      </c>
      <c r="BN87" s="737">
        <v>-107.84004681556618</v>
      </c>
      <c r="BO87" s="738">
        <v>348.66009948307811</v>
      </c>
      <c r="BP87" s="736"/>
      <c r="BQ87" s="739">
        <v>2.0487662147664096</v>
      </c>
      <c r="BR87" s="739">
        <v>1.4633765727104262</v>
      </c>
      <c r="BS87" s="739"/>
      <c r="BT87" s="739">
        <v>11.507851360577392</v>
      </c>
      <c r="BU87" s="739">
        <v>8.2199356285965077</v>
      </c>
      <c r="BV87" s="739">
        <v>8.185019018823759</v>
      </c>
      <c r="BW87" s="739">
        <v>0</v>
      </c>
      <c r="BX87" s="739">
        <v>0</v>
      </c>
      <c r="BY87" s="739">
        <v>0</v>
      </c>
      <c r="BZ87" s="739">
        <v>-0.77216424461133326</v>
      </c>
      <c r="CA87" s="739">
        <v>0</v>
      </c>
      <c r="CB87" s="739">
        <v>0</v>
      </c>
      <c r="CC87" s="739">
        <v>0</v>
      </c>
      <c r="CD87" s="739">
        <v>0</v>
      </c>
      <c r="CE87" s="739">
        <v>0</v>
      </c>
      <c r="CF87" s="739"/>
      <c r="CG87" s="739">
        <v>14.192236418609188</v>
      </c>
      <c r="CH87" s="739"/>
      <c r="CI87" s="739">
        <v>0</v>
      </c>
      <c r="CJ87" s="739">
        <v>0</v>
      </c>
      <c r="CK87" s="739"/>
      <c r="CL87" s="739">
        <v>583.72144738125428</v>
      </c>
      <c r="CM87" s="739">
        <v>0</v>
      </c>
      <c r="CN87" s="739">
        <v>0</v>
      </c>
      <c r="CO87" s="739">
        <v>0</v>
      </c>
      <c r="CP87" s="739">
        <v>0</v>
      </c>
      <c r="CQ87" s="739">
        <v>0</v>
      </c>
      <c r="CR87" s="739"/>
      <c r="CS87" s="739">
        <v>23.766995025846093</v>
      </c>
      <c r="CT87" s="739">
        <v>0</v>
      </c>
      <c r="CU87" s="739"/>
      <c r="CV87" s="739">
        <v>0</v>
      </c>
      <c r="CW87" s="739">
        <v>0</v>
      </c>
      <c r="CX87" s="739">
        <v>0</v>
      </c>
      <c r="CY87" s="739">
        <v>0</v>
      </c>
      <c r="CZ87" s="739"/>
      <c r="DA87" s="739">
        <v>0</v>
      </c>
      <c r="DB87" s="739">
        <v>0</v>
      </c>
      <c r="DC87" s="739"/>
      <c r="DD87" s="739">
        <v>3.564030039988296</v>
      </c>
      <c r="DE87" s="739"/>
      <c r="DF87" s="739">
        <v>0</v>
      </c>
      <c r="DG87" s="739">
        <v>0</v>
      </c>
      <c r="DH87" s="739">
        <v>0</v>
      </c>
      <c r="DI87" s="739"/>
      <c r="DJ87" s="739">
        <v>1.4026138691114796</v>
      </c>
      <c r="DK87" s="739"/>
      <c r="DL87" s="739">
        <v>0</v>
      </c>
      <c r="DM87" s="739">
        <v>0</v>
      </c>
    </row>
    <row r="88" spans="1:117" s="731" customFormat="1" ht="12.75">
      <c r="A88" s="577">
        <v>236</v>
      </c>
      <c r="B88" s="730">
        <v>16</v>
      </c>
      <c r="C88" s="731" t="s">
        <v>119</v>
      </c>
      <c r="D88" s="563">
        <v>4118</v>
      </c>
      <c r="E88" s="732">
        <v>2267919</v>
      </c>
      <c r="F88" s="733">
        <v>-826894</v>
      </c>
      <c r="G88" s="733">
        <v>-444085</v>
      </c>
      <c r="H88" s="734">
        <v>996940</v>
      </c>
      <c r="I88" s="732"/>
      <c r="J88" s="733">
        <v>0</v>
      </c>
      <c r="K88" s="733">
        <v>0</v>
      </c>
      <c r="L88" s="733"/>
      <c r="M88" s="733">
        <v>73744</v>
      </c>
      <c r="N88" s="733">
        <v>52674</v>
      </c>
      <c r="O88" s="733">
        <v>0</v>
      </c>
      <c r="P88" s="733">
        <v>94551</v>
      </c>
      <c r="Q88" s="733">
        <v>67536</v>
      </c>
      <c r="R88" s="733">
        <v>0</v>
      </c>
      <c r="S88" s="733">
        <v>53836</v>
      </c>
      <c r="T88" s="733">
        <v>31925</v>
      </c>
      <c r="U88" s="733">
        <v>0</v>
      </c>
      <c r="V88" s="733">
        <v>0</v>
      </c>
      <c r="W88" s="733">
        <v>0</v>
      </c>
      <c r="X88" s="733">
        <v>0</v>
      </c>
      <c r="Y88" s="733"/>
      <c r="Z88" s="733">
        <v>43646</v>
      </c>
      <c r="AA88" s="733"/>
      <c r="AB88" s="733">
        <v>0</v>
      </c>
      <c r="AC88" s="733">
        <v>0</v>
      </c>
      <c r="AD88" s="733"/>
      <c r="AE88" s="733">
        <v>1599454</v>
      </c>
      <c r="AF88" s="733">
        <v>46170</v>
      </c>
      <c r="AG88" s="733">
        <v>184168</v>
      </c>
      <c r="AH88" s="733">
        <v>0</v>
      </c>
      <c r="AI88" s="733">
        <v>0</v>
      </c>
      <c r="AJ88" s="733">
        <v>0</v>
      </c>
      <c r="AK88" s="733"/>
      <c r="AL88" s="733">
        <v>0</v>
      </c>
      <c r="AM88" s="733">
        <v>0</v>
      </c>
      <c r="AN88" s="733"/>
      <c r="AO88" s="733">
        <v>0</v>
      </c>
      <c r="AP88" s="733">
        <v>0</v>
      </c>
      <c r="AQ88" s="733">
        <v>0</v>
      </c>
      <c r="AR88" s="733">
        <v>0</v>
      </c>
      <c r="AS88" s="733"/>
      <c r="AT88" s="733">
        <v>0</v>
      </c>
      <c r="AU88" s="733">
        <v>0</v>
      </c>
      <c r="AV88" s="733"/>
      <c r="AW88" s="733">
        <v>14677</v>
      </c>
      <c r="AX88" s="733"/>
      <c r="AY88" s="733">
        <v>0</v>
      </c>
      <c r="AZ88" s="733">
        <v>0</v>
      </c>
      <c r="BA88" s="733">
        <v>0</v>
      </c>
      <c r="BB88" s="733"/>
      <c r="BC88" s="733">
        <v>5538</v>
      </c>
      <c r="BD88" s="733"/>
      <c r="BE88" s="733">
        <v>0</v>
      </c>
      <c r="BF88" s="733">
        <v>0</v>
      </c>
      <c r="BG88" s="735"/>
      <c r="BH88" s="577">
        <v>236</v>
      </c>
      <c r="BI88" s="730">
        <v>16</v>
      </c>
      <c r="BJ88" s="731" t="s">
        <v>119</v>
      </c>
      <c r="BK88" s="563">
        <v>4118</v>
      </c>
      <c r="BL88" s="736">
        <v>550.73312287518218</v>
      </c>
      <c r="BM88" s="737">
        <v>-200.79990286546868</v>
      </c>
      <c r="BN88" s="737">
        <v>-107.8399708596406</v>
      </c>
      <c r="BO88" s="738">
        <v>242.09324915007286</v>
      </c>
      <c r="BP88" s="736"/>
      <c r="BQ88" s="739">
        <v>0</v>
      </c>
      <c r="BR88" s="739">
        <v>0</v>
      </c>
      <c r="BS88" s="739"/>
      <c r="BT88" s="739">
        <v>17.907722195240407</v>
      </c>
      <c r="BU88" s="739">
        <v>12.791160757649344</v>
      </c>
      <c r="BV88" s="739">
        <v>0</v>
      </c>
      <c r="BW88" s="739">
        <v>22.960417678484703</v>
      </c>
      <c r="BX88" s="739">
        <v>16.400194269062652</v>
      </c>
      <c r="BY88" s="739">
        <v>0</v>
      </c>
      <c r="BZ88" s="739">
        <v>13.073336571151044</v>
      </c>
      <c r="CA88" s="739">
        <v>7.7525497814473043</v>
      </c>
      <c r="CB88" s="739">
        <v>0</v>
      </c>
      <c r="CC88" s="739">
        <v>0</v>
      </c>
      <c r="CD88" s="739">
        <v>0</v>
      </c>
      <c r="CE88" s="739">
        <v>0</v>
      </c>
      <c r="CF88" s="739"/>
      <c r="CG88" s="739">
        <v>10.598834385624089</v>
      </c>
      <c r="CH88" s="739"/>
      <c r="CI88" s="739">
        <v>0</v>
      </c>
      <c r="CJ88" s="739">
        <v>0</v>
      </c>
      <c r="CK88" s="739"/>
      <c r="CL88" s="739">
        <v>388.40553666828555</v>
      </c>
      <c r="CM88" s="739">
        <v>11.211753278290432</v>
      </c>
      <c r="CN88" s="739">
        <v>44.722680913064593</v>
      </c>
      <c r="CO88" s="739">
        <v>0</v>
      </c>
      <c r="CP88" s="739">
        <v>0</v>
      </c>
      <c r="CQ88" s="739">
        <v>0</v>
      </c>
      <c r="CR88" s="739"/>
      <c r="CS88" s="739">
        <v>0</v>
      </c>
      <c r="CT88" s="739">
        <v>0</v>
      </c>
      <c r="CU88" s="739"/>
      <c r="CV88" s="739">
        <v>0</v>
      </c>
      <c r="CW88" s="739">
        <v>0</v>
      </c>
      <c r="CX88" s="739">
        <v>0</v>
      </c>
      <c r="CY88" s="739">
        <v>0</v>
      </c>
      <c r="CZ88" s="739"/>
      <c r="DA88" s="739">
        <v>0</v>
      </c>
      <c r="DB88" s="739">
        <v>0</v>
      </c>
      <c r="DC88" s="739"/>
      <c r="DD88" s="739">
        <v>3.564108790675085</v>
      </c>
      <c r="DE88" s="739"/>
      <c r="DF88" s="739">
        <v>0</v>
      </c>
      <c r="DG88" s="739">
        <v>0</v>
      </c>
      <c r="DH88" s="739">
        <v>0</v>
      </c>
      <c r="DI88" s="739"/>
      <c r="DJ88" s="739">
        <v>1.3448275862068966</v>
      </c>
      <c r="DK88" s="739"/>
      <c r="DL88" s="739">
        <v>0</v>
      </c>
      <c r="DM88" s="739">
        <v>0</v>
      </c>
    </row>
    <row r="89" spans="1:117" s="731" customFormat="1" ht="12.75">
      <c r="A89" s="577">
        <v>239</v>
      </c>
      <c r="B89" s="730">
        <v>11</v>
      </c>
      <c r="C89" s="731" t="s">
        <v>120</v>
      </c>
      <c r="D89" s="563">
        <v>1985</v>
      </c>
      <c r="E89" s="732">
        <v>14421</v>
      </c>
      <c r="F89" s="733">
        <v>-398588</v>
      </c>
      <c r="G89" s="733">
        <v>-214062</v>
      </c>
      <c r="H89" s="734">
        <v>-598229</v>
      </c>
      <c r="I89" s="732"/>
      <c r="J89" s="733">
        <v>0</v>
      </c>
      <c r="K89" s="733">
        <v>0</v>
      </c>
      <c r="L89" s="733"/>
      <c r="M89" s="733">
        <v>14749</v>
      </c>
      <c r="N89" s="733">
        <v>10535</v>
      </c>
      <c r="O89" s="733">
        <v>0</v>
      </c>
      <c r="P89" s="733">
        <v>23638</v>
      </c>
      <c r="Q89" s="733">
        <v>16884</v>
      </c>
      <c r="R89" s="733">
        <v>0</v>
      </c>
      <c r="S89" s="733">
        <v>-76004</v>
      </c>
      <c r="T89" s="733">
        <v>0</v>
      </c>
      <c r="U89" s="733">
        <v>0</v>
      </c>
      <c r="V89" s="733">
        <v>0</v>
      </c>
      <c r="W89" s="733">
        <v>0</v>
      </c>
      <c r="X89" s="733">
        <v>0</v>
      </c>
      <c r="Y89" s="733"/>
      <c r="Z89" s="733">
        <v>15913</v>
      </c>
      <c r="AA89" s="733"/>
      <c r="AB89" s="733">
        <v>0</v>
      </c>
      <c r="AC89" s="733">
        <v>0</v>
      </c>
      <c r="AD89" s="733"/>
      <c r="AE89" s="733">
        <v>0</v>
      </c>
      <c r="AF89" s="733">
        <v>0</v>
      </c>
      <c r="AG89" s="733">
        <v>0</v>
      </c>
      <c r="AH89" s="733">
        <v>0</v>
      </c>
      <c r="AI89" s="733">
        <v>0</v>
      </c>
      <c r="AJ89" s="733">
        <v>0</v>
      </c>
      <c r="AK89" s="733"/>
      <c r="AL89" s="733">
        <v>0</v>
      </c>
      <c r="AM89" s="733">
        <v>0</v>
      </c>
      <c r="AN89" s="733"/>
      <c r="AO89" s="733">
        <v>0</v>
      </c>
      <c r="AP89" s="733">
        <v>0</v>
      </c>
      <c r="AQ89" s="733">
        <v>0</v>
      </c>
      <c r="AR89" s="733">
        <v>0</v>
      </c>
      <c r="AS89" s="733"/>
      <c r="AT89" s="733">
        <v>0</v>
      </c>
      <c r="AU89" s="733">
        <v>0</v>
      </c>
      <c r="AV89" s="733"/>
      <c r="AW89" s="733">
        <v>7075</v>
      </c>
      <c r="AX89" s="733"/>
      <c r="AY89" s="733">
        <v>0</v>
      </c>
      <c r="AZ89" s="733">
        <v>0</v>
      </c>
      <c r="BA89" s="733">
        <v>0</v>
      </c>
      <c r="BB89" s="733"/>
      <c r="BC89" s="733">
        <v>1631</v>
      </c>
      <c r="BD89" s="733"/>
      <c r="BE89" s="733">
        <v>0</v>
      </c>
      <c r="BF89" s="733">
        <v>0</v>
      </c>
      <c r="BG89" s="735"/>
      <c r="BH89" s="577">
        <v>239</v>
      </c>
      <c r="BI89" s="730">
        <v>11</v>
      </c>
      <c r="BJ89" s="731" t="s">
        <v>120</v>
      </c>
      <c r="BK89" s="563">
        <v>1985</v>
      </c>
      <c r="BL89" s="736">
        <v>7.2649874055415617</v>
      </c>
      <c r="BM89" s="737">
        <v>-200.8</v>
      </c>
      <c r="BN89" s="737">
        <v>-107.83979848866498</v>
      </c>
      <c r="BO89" s="738">
        <v>-301.3748110831234</v>
      </c>
      <c r="BP89" s="736"/>
      <c r="BQ89" s="739">
        <v>0</v>
      </c>
      <c r="BR89" s="739">
        <v>0</v>
      </c>
      <c r="BS89" s="739"/>
      <c r="BT89" s="739">
        <v>7.4302267002518896</v>
      </c>
      <c r="BU89" s="739">
        <v>5.3073047858942068</v>
      </c>
      <c r="BV89" s="739">
        <v>0</v>
      </c>
      <c r="BW89" s="739">
        <v>11.908312342569269</v>
      </c>
      <c r="BX89" s="739">
        <v>8.5057934508816118</v>
      </c>
      <c r="BY89" s="739">
        <v>0</v>
      </c>
      <c r="BZ89" s="739">
        <v>-38.289168765743071</v>
      </c>
      <c r="CA89" s="739">
        <v>0</v>
      </c>
      <c r="CB89" s="739">
        <v>0</v>
      </c>
      <c r="CC89" s="739">
        <v>0</v>
      </c>
      <c r="CD89" s="739">
        <v>0</v>
      </c>
      <c r="CE89" s="739">
        <v>0</v>
      </c>
      <c r="CF89" s="739"/>
      <c r="CG89" s="739">
        <v>8.0166246851385399</v>
      </c>
      <c r="CH89" s="739"/>
      <c r="CI89" s="739">
        <v>0</v>
      </c>
      <c r="CJ89" s="739">
        <v>0</v>
      </c>
      <c r="CK89" s="739"/>
      <c r="CL89" s="739">
        <v>0</v>
      </c>
      <c r="CM89" s="739">
        <v>0</v>
      </c>
      <c r="CN89" s="739">
        <v>0</v>
      </c>
      <c r="CO89" s="739">
        <v>0</v>
      </c>
      <c r="CP89" s="739">
        <v>0</v>
      </c>
      <c r="CQ89" s="739">
        <v>0</v>
      </c>
      <c r="CR89" s="739"/>
      <c r="CS89" s="739">
        <v>0</v>
      </c>
      <c r="CT89" s="739">
        <v>0</v>
      </c>
      <c r="CU89" s="739"/>
      <c r="CV89" s="739">
        <v>0</v>
      </c>
      <c r="CW89" s="739">
        <v>0</v>
      </c>
      <c r="CX89" s="739">
        <v>0</v>
      </c>
      <c r="CY89" s="739">
        <v>0</v>
      </c>
      <c r="CZ89" s="739"/>
      <c r="DA89" s="739">
        <v>0</v>
      </c>
      <c r="DB89" s="739">
        <v>0</v>
      </c>
      <c r="DC89" s="739"/>
      <c r="DD89" s="739">
        <v>3.5642317380352644</v>
      </c>
      <c r="DE89" s="739"/>
      <c r="DF89" s="739">
        <v>0</v>
      </c>
      <c r="DG89" s="739">
        <v>0</v>
      </c>
      <c r="DH89" s="739">
        <v>0</v>
      </c>
      <c r="DI89" s="739"/>
      <c r="DJ89" s="739">
        <v>0.82166246851385394</v>
      </c>
      <c r="DK89" s="739"/>
      <c r="DL89" s="739">
        <v>0</v>
      </c>
      <c r="DM89" s="739">
        <v>0</v>
      </c>
    </row>
    <row r="90" spans="1:117" s="731" customFormat="1" ht="12.75">
      <c r="A90" s="577">
        <v>240</v>
      </c>
      <c r="B90" s="730">
        <v>19</v>
      </c>
      <c r="C90" s="731" t="s">
        <v>121</v>
      </c>
      <c r="D90" s="563">
        <v>19402</v>
      </c>
      <c r="E90" s="732">
        <v>7635477</v>
      </c>
      <c r="F90" s="733">
        <v>-3895922</v>
      </c>
      <c r="G90" s="733">
        <v>-2092312</v>
      </c>
      <c r="H90" s="734">
        <v>1647243</v>
      </c>
      <c r="I90" s="732"/>
      <c r="J90" s="733">
        <v>28008</v>
      </c>
      <c r="K90" s="733">
        <v>20006</v>
      </c>
      <c r="L90" s="733"/>
      <c r="M90" s="733">
        <v>781683</v>
      </c>
      <c r="N90" s="733">
        <v>558345</v>
      </c>
      <c r="O90" s="733">
        <v>498774</v>
      </c>
      <c r="P90" s="733">
        <v>236377</v>
      </c>
      <c r="Q90" s="733">
        <v>168841</v>
      </c>
      <c r="R90" s="733">
        <v>0</v>
      </c>
      <c r="S90" s="733">
        <v>129840</v>
      </c>
      <c r="T90" s="733">
        <v>0</v>
      </c>
      <c r="U90" s="733">
        <v>0</v>
      </c>
      <c r="V90" s="733">
        <v>0</v>
      </c>
      <c r="W90" s="733">
        <v>0</v>
      </c>
      <c r="X90" s="733">
        <v>0</v>
      </c>
      <c r="Y90" s="733"/>
      <c r="Z90" s="733">
        <v>106049</v>
      </c>
      <c r="AA90" s="733"/>
      <c r="AB90" s="733">
        <v>0</v>
      </c>
      <c r="AC90" s="733">
        <v>0</v>
      </c>
      <c r="AD90" s="733"/>
      <c r="AE90" s="733">
        <v>2331079</v>
      </c>
      <c r="AF90" s="733">
        <v>0</v>
      </c>
      <c r="AG90" s="733">
        <v>0</v>
      </c>
      <c r="AH90" s="733">
        <v>0</v>
      </c>
      <c r="AI90" s="733">
        <v>0</v>
      </c>
      <c r="AJ90" s="733">
        <v>0</v>
      </c>
      <c r="AK90" s="733"/>
      <c r="AL90" s="733">
        <v>1136911</v>
      </c>
      <c r="AM90" s="733">
        <v>54852</v>
      </c>
      <c r="AN90" s="733"/>
      <c r="AO90" s="733">
        <v>0</v>
      </c>
      <c r="AP90" s="733">
        <v>0</v>
      </c>
      <c r="AQ90" s="733">
        <v>0</v>
      </c>
      <c r="AR90" s="733">
        <v>0</v>
      </c>
      <c r="AS90" s="733"/>
      <c r="AT90" s="733">
        <v>203190</v>
      </c>
      <c r="AU90" s="733">
        <v>36611</v>
      </c>
      <c r="AV90" s="733"/>
      <c r="AW90" s="733">
        <v>69149</v>
      </c>
      <c r="AX90" s="733"/>
      <c r="AY90" s="733">
        <v>190057</v>
      </c>
      <c r="AZ90" s="733">
        <v>103200</v>
      </c>
      <c r="BA90" s="733">
        <v>0</v>
      </c>
      <c r="BB90" s="733"/>
      <c r="BC90" s="733">
        <v>22903</v>
      </c>
      <c r="BD90" s="733"/>
      <c r="BE90" s="733">
        <v>959602</v>
      </c>
      <c r="BF90" s="733">
        <v>0</v>
      </c>
      <c r="BG90" s="735"/>
      <c r="BH90" s="577">
        <v>240</v>
      </c>
      <c r="BI90" s="730">
        <v>19</v>
      </c>
      <c r="BJ90" s="731" t="s">
        <v>121</v>
      </c>
      <c r="BK90" s="563">
        <v>19402</v>
      </c>
      <c r="BL90" s="736">
        <v>393.54071745180909</v>
      </c>
      <c r="BM90" s="737">
        <v>-200.80002061643128</v>
      </c>
      <c r="BN90" s="737">
        <v>-107.84001649314504</v>
      </c>
      <c r="BO90" s="738">
        <v>84.900680342232761</v>
      </c>
      <c r="BP90" s="736"/>
      <c r="BQ90" s="739">
        <v>1.4435625193279042</v>
      </c>
      <c r="BR90" s="739">
        <v>1.0311308112565716</v>
      </c>
      <c r="BS90" s="739"/>
      <c r="BT90" s="739">
        <v>40.288784661375118</v>
      </c>
      <c r="BU90" s="739">
        <v>28.777703329553653</v>
      </c>
      <c r="BV90" s="739">
        <v>25.707349757756933</v>
      </c>
      <c r="BW90" s="739">
        <v>12.183125450984434</v>
      </c>
      <c r="BX90" s="739">
        <v>8.7022471910112351</v>
      </c>
      <c r="BY90" s="739">
        <v>0</v>
      </c>
      <c r="BZ90" s="739">
        <v>6.6920935985980829</v>
      </c>
      <c r="CA90" s="739">
        <v>0</v>
      </c>
      <c r="CB90" s="739">
        <v>0</v>
      </c>
      <c r="CC90" s="739">
        <v>0</v>
      </c>
      <c r="CD90" s="739">
        <v>0</v>
      </c>
      <c r="CE90" s="739">
        <v>0</v>
      </c>
      <c r="CF90" s="739"/>
      <c r="CG90" s="739">
        <v>5.465879806205546</v>
      </c>
      <c r="CH90" s="739"/>
      <c r="CI90" s="739">
        <v>0</v>
      </c>
      <c r="CJ90" s="739">
        <v>0</v>
      </c>
      <c r="CK90" s="739"/>
      <c r="CL90" s="739">
        <v>120.14632512112154</v>
      </c>
      <c r="CM90" s="739">
        <v>0</v>
      </c>
      <c r="CN90" s="739">
        <v>0</v>
      </c>
      <c r="CO90" s="739">
        <v>0</v>
      </c>
      <c r="CP90" s="739">
        <v>0</v>
      </c>
      <c r="CQ90" s="739">
        <v>0</v>
      </c>
      <c r="CR90" s="739"/>
      <c r="CS90" s="739">
        <v>58.597618802185345</v>
      </c>
      <c r="CT90" s="739">
        <v>2.8271312235851975</v>
      </c>
      <c r="CU90" s="739"/>
      <c r="CV90" s="739">
        <v>0</v>
      </c>
      <c r="CW90" s="739">
        <v>0</v>
      </c>
      <c r="CX90" s="739">
        <v>0</v>
      </c>
      <c r="CY90" s="739">
        <v>0</v>
      </c>
      <c r="CZ90" s="739"/>
      <c r="DA90" s="739">
        <v>10.472631687454902</v>
      </c>
      <c r="DB90" s="739">
        <v>1.8869704154210907</v>
      </c>
      <c r="DC90" s="739"/>
      <c r="DD90" s="739">
        <v>3.564014019173281</v>
      </c>
      <c r="DE90" s="739"/>
      <c r="DF90" s="739">
        <v>9.7957427069374283</v>
      </c>
      <c r="DG90" s="739">
        <v>5.3190392743016188</v>
      </c>
      <c r="DH90" s="739">
        <v>0</v>
      </c>
      <c r="DI90" s="739"/>
      <c r="DJ90" s="739">
        <v>1.1804453149159881</v>
      </c>
      <c r="DK90" s="739"/>
      <c r="DL90" s="739">
        <v>49.458921760643236</v>
      </c>
      <c r="DM90" s="739">
        <v>0</v>
      </c>
    </row>
    <row r="91" spans="1:117" s="731" customFormat="1" ht="12.75">
      <c r="A91" s="577">
        <v>241</v>
      </c>
      <c r="B91" s="730">
        <v>19</v>
      </c>
      <c r="C91" s="731" t="s">
        <v>122</v>
      </c>
      <c r="D91" s="563">
        <v>7604</v>
      </c>
      <c r="E91" s="732">
        <v>1954872</v>
      </c>
      <c r="F91" s="733">
        <v>-1526883</v>
      </c>
      <c r="G91" s="733">
        <v>-820015</v>
      </c>
      <c r="H91" s="734">
        <v>-392026</v>
      </c>
      <c r="I91" s="732"/>
      <c r="J91" s="733">
        <v>0</v>
      </c>
      <c r="K91" s="733">
        <v>0</v>
      </c>
      <c r="L91" s="733"/>
      <c r="M91" s="733">
        <v>176985</v>
      </c>
      <c r="N91" s="733">
        <v>126418</v>
      </c>
      <c r="O91" s="733">
        <v>3167</v>
      </c>
      <c r="P91" s="733">
        <v>94551</v>
      </c>
      <c r="Q91" s="733">
        <v>67536</v>
      </c>
      <c r="R91" s="733">
        <v>0</v>
      </c>
      <c r="S91" s="733">
        <v>3167</v>
      </c>
      <c r="T91" s="733">
        <v>0</v>
      </c>
      <c r="U91" s="733">
        <v>0</v>
      </c>
      <c r="V91" s="733">
        <v>0</v>
      </c>
      <c r="W91" s="733">
        <v>0</v>
      </c>
      <c r="X91" s="733">
        <v>0</v>
      </c>
      <c r="Y91" s="733"/>
      <c r="Z91" s="733">
        <v>63652</v>
      </c>
      <c r="AA91" s="733"/>
      <c r="AB91" s="733">
        <v>0</v>
      </c>
      <c r="AC91" s="733">
        <v>0</v>
      </c>
      <c r="AD91" s="733"/>
      <c r="AE91" s="733">
        <v>1382984</v>
      </c>
      <c r="AF91" s="733">
        <v>0</v>
      </c>
      <c r="AG91" s="733">
        <v>0</v>
      </c>
      <c r="AH91" s="733">
        <v>0</v>
      </c>
      <c r="AI91" s="733">
        <v>0</v>
      </c>
      <c r="AJ91" s="733">
        <v>0</v>
      </c>
      <c r="AK91" s="733"/>
      <c r="AL91" s="733">
        <v>0</v>
      </c>
      <c r="AM91" s="733">
        <v>0</v>
      </c>
      <c r="AN91" s="733"/>
      <c r="AO91" s="733">
        <v>0</v>
      </c>
      <c r="AP91" s="733">
        <v>0</v>
      </c>
      <c r="AQ91" s="733">
        <v>0</v>
      </c>
      <c r="AR91" s="733">
        <v>0</v>
      </c>
      <c r="AS91" s="733"/>
      <c r="AT91" s="733">
        <v>0</v>
      </c>
      <c r="AU91" s="733">
        <v>0</v>
      </c>
      <c r="AV91" s="733"/>
      <c r="AW91" s="733">
        <v>27101</v>
      </c>
      <c r="AX91" s="733"/>
      <c r="AY91" s="733">
        <v>0</v>
      </c>
      <c r="AZ91" s="733">
        <v>0</v>
      </c>
      <c r="BA91" s="733">
        <v>0</v>
      </c>
      <c r="BB91" s="733"/>
      <c r="BC91" s="733">
        <v>9311</v>
      </c>
      <c r="BD91" s="733"/>
      <c r="BE91" s="733">
        <v>0</v>
      </c>
      <c r="BF91" s="733">
        <v>0</v>
      </c>
      <c r="BG91" s="735"/>
      <c r="BH91" s="577">
        <v>241</v>
      </c>
      <c r="BI91" s="730">
        <v>19</v>
      </c>
      <c r="BJ91" s="731" t="s">
        <v>122</v>
      </c>
      <c r="BK91" s="563">
        <v>7604</v>
      </c>
      <c r="BL91" s="736">
        <v>257.08469226722775</v>
      </c>
      <c r="BM91" s="737">
        <v>-200.79997369805366</v>
      </c>
      <c r="BN91" s="737">
        <v>-107.83995265649658</v>
      </c>
      <c r="BO91" s="738">
        <v>-51.555234087322461</v>
      </c>
      <c r="BP91" s="736"/>
      <c r="BQ91" s="739">
        <v>0</v>
      </c>
      <c r="BR91" s="739">
        <v>0</v>
      </c>
      <c r="BS91" s="739"/>
      <c r="BT91" s="739">
        <v>23.275249868490267</v>
      </c>
      <c r="BU91" s="739">
        <v>16.625197264597581</v>
      </c>
      <c r="BV91" s="739">
        <v>0.41649132035770647</v>
      </c>
      <c r="BW91" s="739">
        <v>12.434376643871646</v>
      </c>
      <c r="BX91" s="739">
        <v>8.8816412414518666</v>
      </c>
      <c r="BY91" s="739">
        <v>0</v>
      </c>
      <c r="BZ91" s="739">
        <v>0.41649132035770647</v>
      </c>
      <c r="CA91" s="739">
        <v>0</v>
      </c>
      <c r="CB91" s="739">
        <v>0</v>
      </c>
      <c r="CC91" s="739">
        <v>0</v>
      </c>
      <c r="CD91" s="739">
        <v>0</v>
      </c>
      <c r="CE91" s="739">
        <v>0</v>
      </c>
      <c r="CF91" s="739"/>
      <c r="CG91" s="739">
        <v>8.3708574434508147</v>
      </c>
      <c r="CH91" s="739"/>
      <c r="CI91" s="739">
        <v>0</v>
      </c>
      <c r="CJ91" s="739">
        <v>0</v>
      </c>
      <c r="CK91" s="739"/>
      <c r="CL91" s="739">
        <v>181.87585481325618</v>
      </c>
      <c r="CM91" s="739">
        <v>0</v>
      </c>
      <c r="CN91" s="739">
        <v>0</v>
      </c>
      <c r="CO91" s="739">
        <v>0</v>
      </c>
      <c r="CP91" s="739">
        <v>0</v>
      </c>
      <c r="CQ91" s="739">
        <v>0</v>
      </c>
      <c r="CR91" s="739"/>
      <c r="CS91" s="739">
        <v>0</v>
      </c>
      <c r="CT91" s="739">
        <v>0</v>
      </c>
      <c r="CU91" s="739"/>
      <c r="CV91" s="739">
        <v>0</v>
      </c>
      <c r="CW91" s="739">
        <v>0</v>
      </c>
      <c r="CX91" s="739">
        <v>0</v>
      </c>
      <c r="CY91" s="739">
        <v>0</v>
      </c>
      <c r="CZ91" s="739"/>
      <c r="DA91" s="739">
        <v>0</v>
      </c>
      <c r="DB91" s="739">
        <v>0</v>
      </c>
      <c r="DC91" s="739"/>
      <c r="DD91" s="739">
        <v>3.5640452393477116</v>
      </c>
      <c r="DE91" s="739"/>
      <c r="DF91" s="739">
        <v>0</v>
      </c>
      <c r="DG91" s="739">
        <v>0</v>
      </c>
      <c r="DH91" s="739">
        <v>0</v>
      </c>
      <c r="DI91" s="739"/>
      <c r="DJ91" s="739">
        <v>1.2244871120462915</v>
      </c>
      <c r="DK91" s="739"/>
      <c r="DL91" s="739">
        <v>0</v>
      </c>
      <c r="DM91" s="739">
        <v>0</v>
      </c>
    </row>
    <row r="92" spans="1:117" s="731" customFormat="1" ht="12.75">
      <c r="A92" s="577">
        <v>244</v>
      </c>
      <c r="B92" s="730">
        <v>17</v>
      </c>
      <c r="C92" s="731" t="s">
        <v>123</v>
      </c>
      <c r="D92" s="563">
        <v>19657</v>
      </c>
      <c r="E92" s="732">
        <v>6640806</v>
      </c>
      <c r="F92" s="733">
        <v>-3947126</v>
      </c>
      <c r="G92" s="733">
        <v>-2119811</v>
      </c>
      <c r="H92" s="734">
        <v>573869</v>
      </c>
      <c r="I92" s="732"/>
      <c r="J92" s="733">
        <v>0</v>
      </c>
      <c r="K92" s="733">
        <v>0</v>
      </c>
      <c r="L92" s="733"/>
      <c r="M92" s="733">
        <v>589950</v>
      </c>
      <c r="N92" s="733">
        <v>421393</v>
      </c>
      <c r="O92" s="733">
        <v>36418</v>
      </c>
      <c r="P92" s="733">
        <v>378203</v>
      </c>
      <c r="Q92" s="733">
        <v>270145</v>
      </c>
      <c r="R92" s="733">
        <v>0</v>
      </c>
      <c r="S92" s="733">
        <v>20584</v>
      </c>
      <c r="T92" s="733">
        <v>49339</v>
      </c>
      <c r="U92" s="733">
        <v>0</v>
      </c>
      <c r="V92" s="733">
        <v>0</v>
      </c>
      <c r="W92" s="733">
        <v>0</v>
      </c>
      <c r="X92" s="733">
        <v>0</v>
      </c>
      <c r="Y92" s="733"/>
      <c r="Z92" s="733">
        <v>351185</v>
      </c>
      <c r="AA92" s="733"/>
      <c r="AB92" s="733">
        <v>0</v>
      </c>
      <c r="AC92" s="733">
        <v>0</v>
      </c>
      <c r="AD92" s="733"/>
      <c r="AE92" s="733">
        <v>4059561</v>
      </c>
      <c r="AF92" s="733">
        <v>0</v>
      </c>
      <c r="AG92" s="733">
        <v>0</v>
      </c>
      <c r="AH92" s="733">
        <v>0</v>
      </c>
      <c r="AI92" s="733">
        <v>0</v>
      </c>
      <c r="AJ92" s="733">
        <v>0</v>
      </c>
      <c r="AK92" s="733"/>
      <c r="AL92" s="733">
        <v>361003</v>
      </c>
      <c r="AM92" s="733">
        <v>0</v>
      </c>
      <c r="AN92" s="733"/>
      <c r="AO92" s="733">
        <v>0</v>
      </c>
      <c r="AP92" s="733">
        <v>0</v>
      </c>
      <c r="AQ92" s="733">
        <v>0</v>
      </c>
      <c r="AR92" s="733">
        <v>0</v>
      </c>
      <c r="AS92" s="733"/>
      <c r="AT92" s="733">
        <v>0</v>
      </c>
      <c r="AU92" s="733">
        <v>0</v>
      </c>
      <c r="AV92" s="733"/>
      <c r="AW92" s="733">
        <v>70058</v>
      </c>
      <c r="AX92" s="733"/>
      <c r="AY92" s="733">
        <v>0</v>
      </c>
      <c r="AZ92" s="733">
        <v>0</v>
      </c>
      <c r="BA92" s="733">
        <v>0</v>
      </c>
      <c r="BB92" s="733"/>
      <c r="BC92" s="733">
        <v>32967</v>
      </c>
      <c r="BD92" s="733"/>
      <c r="BE92" s="733">
        <v>0</v>
      </c>
      <c r="BF92" s="733">
        <v>0</v>
      </c>
      <c r="BG92" s="735"/>
      <c r="BH92" s="577">
        <v>244</v>
      </c>
      <c r="BI92" s="730">
        <v>17</v>
      </c>
      <c r="BJ92" s="731" t="s">
        <v>123</v>
      </c>
      <c r="BK92" s="563">
        <v>19657</v>
      </c>
      <c r="BL92" s="736">
        <v>337.83415577148088</v>
      </c>
      <c r="BM92" s="737">
        <v>-200.8000203489851</v>
      </c>
      <c r="BN92" s="737">
        <v>-107.84000610469553</v>
      </c>
      <c r="BO92" s="738">
        <v>29.194129317800275</v>
      </c>
      <c r="BP92" s="736"/>
      <c r="BQ92" s="739">
        <v>0</v>
      </c>
      <c r="BR92" s="739">
        <v>0</v>
      </c>
      <c r="BS92" s="739"/>
      <c r="BT92" s="739">
        <v>30.012209391056622</v>
      </c>
      <c r="BU92" s="739">
        <v>21.437299689677978</v>
      </c>
      <c r="BV92" s="739">
        <v>1.8526733479167727</v>
      </c>
      <c r="BW92" s="739">
        <v>19.240118024113546</v>
      </c>
      <c r="BX92" s="739">
        <v>13.742941445795392</v>
      </c>
      <c r="BY92" s="739">
        <v>0</v>
      </c>
      <c r="BZ92" s="739">
        <v>1.0471587729561989</v>
      </c>
      <c r="CA92" s="739">
        <v>2.5099964389276086</v>
      </c>
      <c r="CB92" s="739">
        <v>0</v>
      </c>
      <c r="CC92" s="739">
        <v>0</v>
      </c>
      <c r="CD92" s="739">
        <v>0</v>
      </c>
      <c r="CE92" s="739">
        <v>0</v>
      </c>
      <c r="CF92" s="739"/>
      <c r="CG92" s="739">
        <v>17.865645825914431</v>
      </c>
      <c r="CH92" s="739"/>
      <c r="CI92" s="739">
        <v>0</v>
      </c>
      <c r="CJ92" s="739">
        <v>0</v>
      </c>
      <c r="CK92" s="739"/>
      <c r="CL92" s="739">
        <v>206.51986569669839</v>
      </c>
      <c r="CM92" s="739">
        <v>0</v>
      </c>
      <c r="CN92" s="739">
        <v>0</v>
      </c>
      <c r="CO92" s="739">
        <v>0</v>
      </c>
      <c r="CP92" s="739">
        <v>0</v>
      </c>
      <c r="CQ92" s="739">
        <v>0</v>
      </c>
      <c r="CR92" s="739"/>
      <c r="CS92" s="739">
        <v>18.365111665055704</v>
      </c>
      <c r="CT92" s="739">
        <v>0</v>
      </c>
      <c r="CU92" s="739"/>
      <c r="CV92" s="739">
        <v>0</v>
      </c>
      <c r="CW92" s="739">
        <v>0</v>
      </c>
      <c r="CX92" s="739">
        <v>0</v>
      </c>
      <c r="CY92" s="739">
        <v>0</v>
      </c>
      <c r="CZ92" s="739"/>
      <c r="DA92" s="739">
        <v>0</v>
      </c>
      <c r="DB92" s="739">
        <v>0</v>
      </c>
      <c r="DC92" s="739"/>
      <c r="DD92" s="739">
        <v>3.5640229943531567</v>
      </c>
      <c r="DE92" s="739"/>
      <c r="DF92" s="739">
        <v>0</v>
      </c>
      <c r="DG92" s="739">
        <v>0</v>
      </c>
      <c r="DH92" s="739">
        <v>0</v>
      </c>
      <c r="DI92" s="739"/>
      <c r="DJ92" s="739">
        <v>1.6771124790151091</v>
      </c>
      <c r="DK92" s="739"/>
      <c r="DL92" s="739">
        <v>0</v>
      </c>
      <c r="DM92" s="739">
        <v>0</v>
      </c>
    </row>
    <row r="93" spans="1:117" s="731" customFormat="1" ht="12.75">
      <c r="A93" s="577">
        <v>245</v>
      </c>
      <c r="B93" s="730">
        <v>1</v>
      </c>
      <c r="C93" s="731" t="s">
        <v>124</v>
      </c>
      <c r="D93" s="563">
        <v>38461</v>
      </c>
      <c r="E93" s="732">
        <v>8118438</v>
      </c>
      <c r="F93" s="733">
        <v>-7722969</v>
      </c>
      <c r="G93" s="733">
        <v>-4147634</v>
      </c>
      <c r="H93" s="734">
        <v>-3752165</v>
      </c>
      <c r="I93" s="732"/>
      <c r="J93" s="733">
        <v>63017</v>
      </c>
      <c r="K93" s="733">
        <v>45012</v>
      </c>
      <c r="L93" s="733"/>
      <c r="M93" s="733">
        <v>560452</v>
      </c>
      <c r="N93" s="733">
        <v>400323</v>
      </c>
      <c r="O93" s="733">
        <v>690367</v>
      </c>
      <c r="P93" s="733">
        <v>401841</v>
      </c>
      <c r="Q93" s="733">
        <v>287029</v>
      </c>
      <c r="R93" s="733">
        <v>0</v>
      </c>
      <c r="S93" s="733">
        <v>6334</v>
      </c>
      <c r="T93" s="733">
        <v>69654</v>
      </c>
      <c r="U93" s="733">
        <v>0</v>
      </c>
      <c r="V93" s="733">
        <v>0</v>
      </c>
      <c r="W93" s="733">
        <v>0</v>
      </c>
      <c r="X93" s="733">
        <v>0</v>
      </c>
      <c r="Y93" s="733"/>
      <c r="Z93" s="733">
        <v>212532</v>
      </c>
      <c r="AA93" s="733"/>
      <c r="AB93" s="733">
        <v>0</v>
      </c>
      <c r="AC93" s="733">
        <v>0</v>
      </c>
      <c r="AD93" s="733"/>
      <c r="AE93" s="733">
        <v>4550985</v>
      </c>
      <c r="AF93" s="733">
        <v>0</v>
      </c>
      <c r="AG93" s="733">
        <v>0</v>
      </c>
      <c r="AH93" s="733">
        <v>0</v>
      </c>
      <c r="AI93" s="733">
        <v>0</v>
      </c>
      <c r="AJ93" s="733">
        <v>0</v>
      </c>
      <c r="AK93" s="733"/>
      <c r="AL93" s="733">
        <v>454741</v>
      </c>
      <c r="AM93" s="733">
        <v>0</v>
      </c>
      <c r="AN93" s="733"/>
      <c r="AO93" s="733">
        <v>0</v>
      </c>
      <c r="AP93" s="733">
        <v>0</v>
      </c>
      <c r="AQ93" s="733">
        <v>0</v>
      </c>
      <c r="AR93" s="733">
        <v>0</v>
      </c>
      <c r="AS93" s="733"/>
      <c r="AT93" s="733">
        <v>0</v>
      </c>
      <c r="AU93" s="733">
        <v>0</v>
      </c>
      <c r="AV93" s="733"/>
      <c r="AW93" s="733">
        <v>137075</v>
      </c>
      <c r="AX93" s="733"/>
      <c r="AY93" s="733">
        <v>186601</v>
      </c>
      <c r="AZ93" s="733">
        <v>0</v>
      </c>
      <c r="BA93" s="733">
        <v>0</v>
      </c>
      <c r="BB93" s="733"/>
      <c r="BC93" s="733">
        <v>52475</v>
      </c>
      <c r="BD93" s="733"/>
      <c r="BE93" s="733">
        <v>0</v>
      </c>
      <c r="BF93" s="733">
        <v>0</v>
      </c>
      <c r="BG93" s="735"/>
      <c r="BH93" s="577">
        <v>245</v>
      </c>
      <c r="BI93" s="730">
        <v>1</v>
      </c>
      <c r="BJ93" s="731" t="s">
        <v>124</v>
      </c>
      <c r="BK93" s="563">
        <v>38461</v>
      </c>
      <c r="BL93" s="736">
        <v>211.08234315280413</v>
      </c>
      <c r="BM93" s="737">
        <v>-200.8000052000728</v>
      </c>
      <c r="BN93" s="737">
        <v>-107.83999375991264</v>
      </c>
      <c r="BO93" s="738">
        <v>-97.557655807181305</v>
      </c>
      <c r="BP93" s="736"/>
      <c r="BQ93" s="739">
        <v>1.6384649385091392</v>
      </c>
      <c r="BR93" s="739">
        <v>1.1703283845973844</v>
      </c>
      <c r="BS93" s="739"/>
      <c r="BT93" s="739">
        <v>14.571956007384104</v>
      </c>
      <c r="BU93" s="739">
        <v>10.408543719612075</v>
      </c>
      <c r="BV93" s="739">
        <v>17.949793297106158</v>
      </c>
      <c r="BW93" s="739">
        <v>10.448012272171811</v>
      </c>
      <c r="BX93" s="739">
        <v>7.4628584800187205</v>
      </c>
      <c r="BY93" s="739">
        <v>0</v>
      </c>
      <c r="BZ93" s="739">
        <v>0.16468630560827852</v>
      </c>
      <c r="CA93" s="739">
        <v>1.8110293544109617</v>
      </c>
      <c r="CB93" s="739">
        <v>0</v>
      </c>
      <c r="CC93" s="739">
        <v>0</v>
      </c>
      <c r="CD93" s="739">
        <v>0</v>
      </c>
      <c r="CE93" s="739">
        <v>0</v>
      </c>
      <c r="CF93" s="739"/>
      <c r="CG93" s="739">
        <v>5.5259093627310785</v>
      </c>
      <c r="CH93" s="739"/>
      <c r="CI93" s="739">
        <v>0</v>
      </c>
      <c r="CJ93" s="739">
        <v>0</v>
      </c>
      <c r="CK93" s="739"/>
      <c r="CL93" s="739">
        <v>118.32726658173215</v>
      </c>
      <c r="CM93" s="739">
        <v>0</v>
      </c>
      <c r="CN93" s="739">
        <v>0</v>
      </c>
      <c r="CO93" s="739">
        <v>0</v>
      </c>
      <c r="CP93" s="739">
        <v>0</v>
      </c>
      <c r="CQ93" s="739">
        <v>0</v>
      </c>
      <c r="CR93" s="739"/>
      <c r="CS93" s="739">
        <v>11.823431528041393</v>
      </c>
      <c r="CT93" s="739">
        <v>0</v>
      </c>
      <c r="CU93" s="739"/>
      <c r="CV93" s="739">
        <v>0</v>
      </c>
      <c r="CW93" s="739">
        <v>0</v>
      </c>
      <c r="CX93" s="739">
        <v>0</v>
      </c>
      <c r="CY93" s="739">
        <v>0</v>
      </c>
      <c r="CZ93" s="739"/>
      <c r="DA93" s="739">
        <v>0</v>
      </c>
      <c r="DB93" s="739">
        <v>0</v>
      </c>
      <c r="DC93" s="739"/>
      <c r="DD93" s="739">
        <v>3.5639998959985442</v>
      </c>
      <c r="DE93" s="739"/>
      <c r="DF93" s="739">
        <v>4.8516939237149321</v>
      </c>
      <c r="DG93" s="739">
        <v>0</v>
      </c>
      <c r="DH93" s="739">
        <v>0</v>
      </c>
      <c r="DI93" s="739"/>
      <c r="DJ93" s="739">
        <v>1.3643691011674164</v>
      </c>
      <c r="DK93" s="739"/>
      <c r="DL93" s="739">
        <v>0</v>
      </c>
      <c r="DM93" s="739">
        <v>0</v>
      </c>
    </row>
    <row r="94" spans="1:117" s="731" customFormat="1" ht="12.75">
      <c r="A94" s="577">
        <v>249</v>
      </c>
      <c r="B94" s="730">
        <v>13</v>
      </c>
      <c r="C94" s="731" t="s">
        <v>125</v>
      </c>
      <c r="D94" s="563">
        <v>9128</v>
      </c>
      <c r="E94" s="732">
        <v>2748464</v>
      </c>
      <c r="F94" s="733">
        <v>-1832902</v>
      </c>
      <c r="G94" s="733">
        <v>-984364</v>
      </c>
      <c r="H94" s="734">
        <v>-68802</v>
      </c>
      <c r="I94" s="732"/>
      <c r="J94" s="733">
        <v>21006</v>
      </c>
      <c r="K94" s="733">
        <v>15004</v>
      </c>
      <c r="L94" s="733"/>
      <c r="M94" s="733">
        <v>368718</v>
      </c>
      <c r="N94" s="733">
        <v>263370</v>
      </c>
      <c r="O94" s="733">
        <v>11084</v>
      </c>
      <c r="P94" s="733">
        <v>47275</v>
      </c>
      <c r="Q94" s="733">
        <v>33768</v>
      </c>
      <c r="R94" s="733">
        <v>0</v>
      </c>
      <c r="S94" s="733">
        <v>-240678</v>
      </c>
      <c r="T94" s="733">
        <v>23218</v>
      </c>
      <c r="U94" s="733">
        <v>0</v>
      </c>
      <c r="V94" s="733">
        <v>0</v>
      </c>
      <c r="W94" s="733">
        <v>0</v>
      </c>
      <c r="X94" s="733">
        <v>0</v>
      </c>
      <c r="Y94" s="733"/>
      <c r="Z94" s="733">
        <v>43774</v>
      </c>
      <c r="AA94" s="733"/>
      <c r="AB94" s="733">
        <v>0</v>
      </c>
      <c r="AC94" s="733">
        <v>0</v>
      </c>
      <c r="AD94" s="733"/>
      <c r="AE94" s="733">
        <v>1426454</v>
      </c>
      <c r="AF94" s="733">
        <v>0</v>
      </c>
      <c r="AG94" s="733">
        <v>0</v>
      </c>
      <c r="AH94" s="733">
        <v>0</v>
      </c>
      <c r="AI94" s="733">
        <v>0</v>
      </c>
      <c r="AJ94" s="733">
        <v>0</v>
      </c>
      <c r="AK94" s="733"/>
      <c r="AL94" s="733">
        <v>348118</v>
      </c>
      <c r="AM94" s="733">
        <v>3007</v>
      </c>
      <c r="AN94" s="733"/>
      <c r="AO94" s="733">
        <v>0</v>
      </c>
      <c r="AP94" s="733">
        <v>0</v>
      </c>
      <c r="AQ94" s="733">
        <v>0</v>
      </c>
      <c r="AR94" s="733">
        <v>0</v>
      </c>
      <c r="AS94" s="733"/>
      <c r="AT94" s="733">
        <v>0</v>
      </c>
      <c r="AU94" s="733">
        <v>0</v>
      </c>
      <c r="AV94" s="733"/>
      <c r="AW94" s="733">
        <v>32532</v>
      </c>
      <c r="AX94" s="733"/>
      <c r="AY94" s="733">
        <v>69112</v>
      </c>
      <c r="AZ94" s="733">
        <v>0</v>
      </c>
      <c r="BA94" s="733">
        <v>0</v>
      </c>
      <c r="BB94" s="733"/>
      <c r="BC94" s="733">
        <v>9088</v>
      </c>
      <c r="BD94" s="733"/>
      <c r="BE94" s="733">
        <v>273614</v>
      </c>
      <c r="BF94" s="733">
        <v>0</v>
      </c>
      <c r="BG94" s="735"/>
      <c r="BH94" s="577">
        <v>249</v>
      </c>
      <c r="BI94" s="730">
        <v>13</v>
      </c>
      <c r="BJ94" s="731" t="s">
        <v>125</v>
      </c>
      <c r="BK94" s="563">
        <v>9128</v>
      </c>
      <c r="BL94" s="736">
        <v>301.10254163014901</v>
      </c>
      <c r="BM94" s="737">
        <v>-200.79995617879052</v>
      </c>
      <c r="BN94" s="737">
        <v>-107.84005258545136</v>
      </c>
      <c r="BO94" s="738">
        <v>-7.5374671340929007</v>
      </c>
      <c r="BP94" s="736"/>
      <c r="BQ94" s="739">
        <v>2.301270815074496</v>
      </c>
      <c r="BR94" s="739">
        <v>1.6437335670464506</v>
      </c>
      <c r="BS94" s="739"/>
      <c r="BT94" s="739">
        <v>40.394171779141104</v>
      </c>
      <c r="BU94" s="739">
        <v>28.852979842243645</v>
      </c>
      <c r="BV94" s="739">
        <v>1.2142857142857142</v>
      </c>
      <c r="BW94" s="739">
        <v>5.179119193689746</v>
      </c>
      <c r="BX94" s="739">
        <v>3.6993865030674846</v>
      </c>
      <c r="BY94" s="739">
        <v>0</v>
      </c>
      <c r="BZ94" s="739">
        <v>-26.367002629272569</v>
      </c>
      <c r="CA94" s="739">
        <v>2.5436021034180545</v>
      </c>
      <c r="CB94" s="739">
        <v>0</v>
      </c>
      <c r="CC94" s="739">
        <v>0</v>
      </c>
      <c r="CD94" s="739">
        <v>0</v>
      </c>
      <c r="CE94" s="739">
        <v>0</v>
      </c>
      <c r="CF94" s="739"/>
      <c r="CG94" s="739">
        <v>4.7955740578439965</v>
      </c>
      <c r="CH94" s="739"/>
      <c r="CI94" s="739">
        <v>0</v>
      </c>
      <c r="CJ94" s="739">
        <v>0</v>
      </c>
      <c r="CK94" s="739"/>
      <c r="CL94" s="739">
        <v>156.27234881682733</v>
      </c>
      <c r="CM94" s="739">
        <v>0</v>
      </c>
      <c r="CN94" s="739">
        <v>0</v>
      </c>
      <c r="CO94" s="739">
        <v>0</v>
      </c>
      <c r="CP94" s="739">
        <v>0</v>
      </c>
      <c r="CQ94" s="739">
        <v>0</v>
      </c>
      <c r="CR94" s="739"/>
      <c r="CS94" s="739">
        <v>38.137379491673968</v>
      </c>
      <c r="CT94" s="739">
        <v>0.32942594215600352</v>
      </c>
      <c r="CU94" s="739"/>
      <c r="CV94" s="739">
        <v>0</v>
      </c>
      <c r="CW94" s="739">
        <v>0</v>
      </c>
      <c r="CX94" s="739">
        <v>0</v>
      </c>
      <c r="CY94" s="739">
        <v>0</v>
      </c>
      <c r="CZ94" s="739"/>
      <c r="DA94" s="739">
        <v>0</v>
      </c>
      <c r="DB94" s="739">
        <v>0</v>
      </c>
      <c r="DC94" s="739"/>
      <c r="DD94" s="739">
        <v>3.5639789658194565</v>
      </c>
      <c r="DE94" s="739"/>
      <c r="DF94" s="739">
        <v>7.5714285714285712</v>
      </c>
      <c r="DG94" s="739">
        <v>0</v>
      </c>
      <c r="DH94" s="739">
        <v>0</v>
      </c>
      <c r="DI94" s="739"/>
      <c r="DJ94" s="739">
        <v>0.99561787905346188</v>
      </c>
      <c r="DK94" s="739"/>
      <c r="DL94" s="739">
        <v>29.97524101665206</v>
      </c>
      <c r="DM94" s="739">
        <v>0</v>
      </c>
    </row>
    <row r="95" spans="1:117" s="731" customFormat="1" ht="12.75">
      <c r="A95" s="577">
        <v>250</v>
      </c>
      <c r="B95" s="730">
        <v>6</v>
      </c>
      <c r="C95" s="731" t="s">
        <v>126</v>
      </c>
      <c r="D95" s="563">
        <v>1703</v>
      </c>
      <c r="E95" s="732">
        <v>147672</v>
      </c>
      <c r="F95" s="733">
        <v>-341962</v>
      </c>
      <c r="G95" s="733">
        <v>-183652</v>
      </c>
      <c r="H95" s="734">
        <v>-377942</v>
      </c>
      <c r="I95" s="732"/>
      <c r="J95" s="733">
        <v>0</v>
      </c>
      <c r="K95" s="733">
        <v>0</v>
      </c>
      <c r="L95" s="733"/>
      <c r="M95" s="733">
        <v>44246</v>
      </c>
      <c r="N95" s="733">
        <v>31604</v>
      </c>
      <c r="O95" s="733">
        <v>22168</v>
      </c>
      <c r="P95" s="733">
        <v>23638</v>
      </c>
      <c r="Q95" s="733">
        <v>16884</v>
      </c>
      <c r="R95" s="733">
        <v>0</v>
      </c>
      <c r="S95" s="733">
        <v>-6334</v>
      </c>
      <c r="T95" s="733">
        <v>0</v>
      </c>
      <c r="U95" s="733">
        <v>0</v>
      </c>
      <c r="V95" s="733">
        <v>0</v>
      </c>
      <c r="W95" s="733">
        <v>0</v>
      </c>
      <c r="X95" s="733">
        <v>0</v>
      </c>
      <c r="Y95" s="733"/>
      <c r="Z95" s="733">
        <v>7918</v>
      </c>
      <c r="AA95" s="733"/>
      <c r="AB95" s="733">
        <v>0</v>
      </c>
      <c r="AC95" s="733">
        <v>0</v>
      </c>
      <c r="AD95" s="733"/>
      <c r="AE95" s="733">
        <v>0</v>
      </c>
      <c r="AF95" s="733">
        <v>0</v>
      </c>
      <c r="AG95" s="733">
        <v>0</v>
      </c>
      <c r="AH95" s="733">
        <v>0</v>
      </c>
      <c r="AI95" s="733">
        <v>0</v>
      </c>
      <c r="AJ95" s="733">
        <v>0</v>
      </c>
      <c r="AK95" s="733"/>
      <c r="AL95" s="733">
        <v>0</v>
      </c>
      <c r="AM95" s="733">
        <v>0</v>
      </c>
      <c r="AN95" s="733"/>
      <c r="AO95" s="733">
        <v>0</v>
      </c>
      <c r="AP95" s="733">
        <v>0</v>
      </c>
      <c r="AQ95" s="733">
        <v>0</v>
      </c>
      <c r="AR95" s="733">
        <v>0</v>
      </c>
      <c r="AS95" s="733"/>
      <c r="AT95" s="733">
        <v>0</v>
      </c>
      <c r="AU95" s="733">
        <v>0</v>
      </c>
      <c r="AV95" s="733"/>
      <c r="AW95" s="733">
        <v>6069</v>
      </c>
      <c r="AX95" s="733"/>
      <c r="AY95" s="733">
        <v>0</v>
      </c>
      <c r="AZ95" s="733">
        <v>0</v>
      </c>
      <c r="BA95" s="733">
        <v>0</v>
      </c>
      <c r="BB95" s="733"/>
      <c r="BC95" s="733">
        <v>1479</v>
      </c>
      <c r="BD95" s="733"/>
      <c r="BE95" s="733">
        <v>0</v>
      </c>
      <c r="BF95" s="733">
        <v>0</v>
      </c>
      <c r="BG95" s="735"/>
      <c r="BH95" s="577">
        <v>250</v>
      </c>
      <c r="BI95" s="730">
        <v>6</v>
      </c>
      <c r="BJ95" s="731" t="s">
        <v>126</v>
      </c>
      <c r="BK95" s="563">
        <v>1703</v>
      </c>
      <c r="BL95" s="736">
        <v>86.712859659424538</v>
      </c>
      <c r="BM95" s="737">
        <v>-200.79976512037581</v>
      </c>
      <c r="BN95" s="737">
        <v>-107.84028185554904</v>
      </c>
      <c r="BO95" s="738">
        <v>-221.92718731650029</v>
      </c>
      <c r="BP95" s="736"/>
      <c r="BQ95" s="739">
        <v>0</v>
      </c>
      <c r="BR95" s="739">
        <v>0</v>
      </c>
      <c r="BS95" s="739"/>
      <c r="BT95" s="739">
        <v>25.98120963006459</v>
      </c>
      <c r="BU95" s="739">
        <v>18.557839107457429</v>
      </c>
      <c r="BV95" s="739">
        <v>13.017028772753964</v>
      </c>
      <c r="BW95" s="739">
        <v>13.880211391661774</v>
      </c>
      <c r="BX95" s="739">
        <v>9.9142689371696999</v>
      </c>
      <c r="BY95" s="739">
        <v>0</v>
      </c>
      <c r="BZ95" s="739">
        <v>-3.7193188490898414</v>
      </c>
      <c r="CA95" s="739">
        <v>0</v>
      </c>
      <c r="CB95" s="739">
        <v>0</v>
      </c>
      <c r="CC95" s="739">
        <v>0</v>
      </c>
      <c r="CD95" s="739">
        <v>0</v>
      </c>
      <c r="CE95" s="739">
        <v>0</v>
      </c>
      <c r="CF95" s="739"/>
      <c r="CG95" s="739">
        <v>4.6494421608925425</v>
      </c>
      <c r="CH95" s="739"/>
      <c r="CI95" s="739">
        <v>0</v>
      </c>
      <c r="CJ95" s="739">
        <v>0</v>
      </c>
      <c r="CK95" s="739"/>
      <c r="CL95" s="739">
        <v>0</v>
      </c>
      <c r="CM95" s="739">
        <v>0</v>
      </c>
      <c r="CN95" s="739">
        <v>0</v>
      </c>
      <c r="CO95" s="739">
        <v>0</v>
      </c>
      <c r="CP95" s="739">
        <v>0</v>
      </c>
      <c r="CQ95" s="739">
        <v>0</v>
      </c>
      <c r="CR95" s="739"/>
      <c r="CS95" s="739">
        <v>0</v>
      </c>
      <c r="CT95" s="739">
        <v>0</v>
      </c>
      <c r="CU95" s="739"/>
      <c r="CV95" s="739">
        <v>0</v>
      </c>
      <c r="CW95" s="739">
        <v>0</v>
      </c>
      <c r="CX95" s="739">
        <v>0</v>
      </c>
      <c r="CY95" s="739">
        <v>0</v>
      </c>
      <c r="CZ95" s="739"/>
      <c r="DA95" s="739">
        <v>0</v>
      </c>
      <c r="DB95" s="739">
        <v>0</v>
      </c>
      <c r="DC95" s="739"/>
      <c r="DD95" s="739">
        <v>3.5637110980622433</v>
      </c>
      <c r="DE95" s="739"/>
      <c r="DF95" s="739">
        <v>0</v>
      </c>
      <c r="DG95" s="739">
        <v>0</v>
      </c>
      <c r="DH95" s="739">
        <v>0</v>
      </c>
      <c r="DI95" s="739"/>
      <c r="DJ95" s="739">
        <v>0.86846741045214326</v>
      </c>
      <c r="DK95" s="739"/>
      <c r="DL95" s="739">
        <v>0</v>
      </c>
      <c r="DM95" s="739">
        <v>0</v>
      </c>
    </row>
    <row r="96" spans="1:117" s="731" customFormat="1" ht="12.75">
      <c r="A96" s="577">
        <v>256</v>
      </c>
      <c r="B96" s="730">
        <v>13</v>
      </c>
      <c r="C96" s="731" t="s">
        <v>127</v>
      </c>
      <c r="D96" s="563">
        <v>1492</v>
      </c>
      <c r="E96" s="732">
        <v>1034975</v>
      </c>
      <c r="F96" s="733">
        <v>-299594</v>
      </c>
      <c r="G96" s="733">
        <v>-160897</v>
      </c>
      <c r="H96" s="734">
        <v>574484</v>
      </c>
      <c r="I96" s="732"/>
      <c r="J96" s="733">
        <v>0</v>
      </c>
      <c r="K96" s="733">
        <v>0</v>
      </c>
      <c r="L96" s="733"/>
      <c r="M96" s="733">
        <v>44246</v>
      </c>
      <c r="N96" s="733">
        <v>31604</v>
      </c>
      <c r="O96" s="733">
        <v>0</v>
      </c>
      <c r="P96" s="733">
        <v>0</v>
      </c>
      <c r="Q96" s="733">
        <v>0</v>
      </c>
      <c r="R96" s="733">
        <v>0</v>
      </c>
      <c r="S96" s="733">
        <v>0</v>
      </c>
      <c r="T96" s="733">
        <v>0</v>
      </c>
      <c r="U96" s="733">
        <v>0</v>
      </c>
      <c r="V96" s="733">
        <v>0</v>
      </c>
      <c r="W96" s="733">
        <v>0</v>
      </c>
      <c r="X96" s="733">
        <v>0</v>
      </c>
      <c r="Y96" s="733"/>
      <c r="Z96" s="733">
        <v>7459</v>
      </c>
      <c r="AA96" s="733"/>
      <c r="AB96" s="733">
        <v>0</v>
      </c>
      <c r="AC96" s="733">
        <v>0</v>
      </c>
      <c r="AD96" s="733"/>
      <c r="AE96" s="733">
        <v>856973</v>
      </c>
      <c r="AF96" s="733">
        <v>0</v>
      </c>
      <c r="AG96" s="733">
        <v>0</v>
      </c>
      <c r="AH96" s="733">
        <v>0</v>
      </c>
      <c r="AI96" s="733">
        <v>0</v>
      </c>
      <c r="AJ96" s="733">
        <v>0</v>
      </c>
      <c r="AK96" s="733"/>
      <c r="AL96" s="733">
        <v>87532</v>
      </c>
      <c r="AM96" s="733">
        <v>0</v>
      </c>
      <c r="AN96" s="733"/>
      <c r="AO96" s="733">
        <v>0</v>
      </c>
      <c r="AP96" s="733">
        <v>0</v>
      </c>
      <c r="AQ96" s="733">
        <v>0</v>
      </c>
      <c r="AR96" s="733">
        <v>0</v>
      </c>
      <c r="AS96" s="733"/>
      <c r="AT96" s="733">
        <v>0</v>
      </c>
      <c r="AU96" s="733">
        <v>0</v>
      </c>
      <c r="AV96" s="733"/>
      <c r="AW96" s="733">
        <v>5317</v>
      </c>
      <c r="AX96" s="733"/>
      <c r="AY96" s="733">
        <v>0</v>
      </c>
      <c r="AZ96" s="733">
        <v>0</v>
      </c>
      <c r="BA96" s="733">
        <v>0</v>
      </c>
      <c r="BB96" s="733"/>
      <c r="BC96" s="733">
        <v>1844</v>
      </c>
      <c r="BD96" s="733"/>
      <c r="BE96" s="733">
        <v>0</v>
      </c>
      <c r="BF96" s="733">
        <v>0</v>
      </c>
      <c r="BG96" s="735"/>
      <c r="BH96" s="577">
        <v>256</v>
      </c>
      <c r="BI96" s="730">
        <v>13</v>
      </c>
      <c r="BJ96" s="731" t="s">
        <v>127</v>
      </c>
      <c r="BK96" s="563">
        <v>1492</v>
      </c>
      <c r="BL96" s="736">
        <v>693.68297587131372</v>
      </c>
      <c r="BM96" s="737">
        <v>-200.80026809651474</v>
      </c>
      <c r="BN96" s="737">
        <v>-107.83981233243968</v>
      </c>
      <c r="BO96" s="738">
        <v>385.04289544235922</v>
      </c>
      <c r="BP96" s="736"/>
      <c r="BQ96" s="739">
        <v>0</v>
      </c>
      <c r="BR96" s="739">
        <v>0</v>
      </c>
      <c r="BS96" s="739"/>
      <c r="BT96" s="739">
        <v>29.655495978552278</v>
      </c>
      <c r="BU96" s="739">
        <v>21.182305630026811</v>
      </c>
      <c r="BV96" s="739">
        <v>0</v>
      </c>
      <c r="BW96" s="739">
        <v>0</v>
      </c>
      <c r="BX96" s="739">
        <v>0</v>
      </c>
      <c r="BY96" s="739">
        <v>0</v>
      </c>
      <c r="BZ96" s="739">
        <v>0</v>
      </c>
      <c r="CA96" s="739">
        <v>0</v>
      </c>
      <c r="CB96" s="739">
        <v>0</v>
      </c>
      <c r="CC96" s="739">
        <v>0</v>
      </c>
      <c r="CD96" s="739">
        <v>0</v>
      </c>
      <c r="CE96" s="739">
        <v>0</v>
      </c>
      <c r="CF96" s="739"/>
      <c r="CG96" s="739">
        <v>4.9993297587131371</v>
      </c>
      <c r="CH96" s="739"/>
      <c r="CI96" s="739">
        <v>0</v>
      </c>
      <c r="CJ96" s="739">
        <v>0</v>
      </c>
      <c r="CK96" s="739"/>
      <c r="CL96" s="739">
        <v>574.37868632707773</v>
      </c>
      <c r="CM96" s="739">
        <v>0</v>
      </c>
      <c r="CN96" s="739">
        <v>0</v>
      </c>
      <c r="CO96" s="739">
        <v>0</v>
      </c>
      <c r="CP96" s="739">
        <v>0</v>
      </c>
      <c r="CQ96" s="739">
        <v>0</v>
      </c>
      <c r="CR96" s="739"/>
      <c r="CS96" s="739">
        <v>58.667560321715818</v>
      </c>
      <c r="CT96" s="739">
        <v>0</v>
      </c>
      <c r="CU96" s="739"/>
      <c r="CV96" s="739">
        <v>0</v>
      </c>
      <c r="CW96" s="739">
        <v>0</v>
      </c>
      <c r="CX96" s="739">
        <v>0</v>
      </c>
      <c r="CY96" s="739">
        <v>0</v>
      </c>
      <c r="CZ96" s="739"/>
      <c r="DA96" s="739">
        <v>0</v>
      </c>
      <c r="DB96" s="739">
        <v>0</v>
      </c>
      <c r="DC96" s="739"/>
      <c r="DD96" s="739">
        <v>3.5636729222520107</v>
      </c>
      <c r="DE96" s="739"/>
      <c r="DF96" s="739">
        <v>0</v>
      </c>
      <c r="DG96" s="739">
        <v>0</v>
      </c>
      <c r="DH96" s="739">
        <v>0</v>
      </c>
      <c r="DI96" s="739"/>
      <c r="DJ96" s="739">
        <v>1.2359249329758712</v>
      </c>
      <c r="DK96" s="739"/>
      <c r="DL96" s="739">
        <v>0</v>
      </c>
      <c r="DM96" s="739">
        <v>0</v>
      </c>
    </row>
    <row r="97" spans="1:117" s="731" customFormat="1" ht="12.75">
      <c r="A97" s="577">
        <v>257</v>
      </c>
      <c r="B97" s="730">
        <v>1</v>
      </c>
      <c r="C97" s="731" t="s">
        <v>128</v>
      </c>
      <c r="D97" s="563">
        <v>41635</v>
      </c>
      <c r="E97" s="732">
        <v>10888469</v>
      </c>
      <c r="F97" s="733">
        <v>-8360308</v>
      </c>
      <c r="G97" s="733">
        <v>-4489918</v>
      </c>
      <c r="H97" s="734">
        <v>-1961757</v>
      </c>
      <c r="I97" s="732"/>
      <c r="J97" s="733">
        <v>14004</v>
      </c>
      <c r="K97" s="733">
        <v>10003</v>
      </c>
      <c r="L97" s="733"/>
      <c r="M97" s="733">
        <v>884924</v>
      </c>
      <c r="N97" s="733">
        <v>632089</v>
      </c>
      <c r="O97" s="733">
        <v>818623</v>
      </c>
      <c r="P97" s="733">
        <v>212739</v>
      </c>
      <c r="Q97" s="733">
        <v>151957</v>
      </c>
      <c r="R97" s="733">
        <v>0</v>
      </c>
      <c r="S97" s="733">
        <v>126673</v>
      </c>
      <c r="T97" s="733">
        <v>0</v>
      </c>
      <c r="U97" s="733">
        <v>0</v>
      </c>
      <c r="V97" s="733">
        <v>0</v>
      </c>
      <c r="W97" s="733">
        <v>0</v>
      </c>
      <c r="X97" s="733">
        <v>0</v>
      </c>
      <c r="Y97" s="733"/>
      <c r="Z97" s="733">
        <v>363758</v>
      </c>
      <c r="AA97" s="733"/>
      <c r="AB97" s="733">
        <v>0</v>
      </c>
      <c r="AC97" s="733">
        <v>0</v>
      </c>
      <c r="AD97" s="733"/>
      <c r="AE97" s="733">
        <v>6220695</v>
      </c>
      <c r="AF97" s="733">
        <v>0</v>
      </c>
      <c r="AG97" s="733">
        <v>0</v>
      </c>
      <c r="AH97" s="733">
        <v>0</v>
      </c>
      <c r="AI97" s="733">
        <v>0</v>
      </c>
      <c r="AJ97" s="733">
        <v>0</v>
      </c>
      <c r="AK97" s="733"/>
      <c r="AL97" s="733">
        <v>594106</v>
      </c>
      <c r="AM97" s="733">
        <v>30485</v>
      </c>
      <c r="AN97" s="733"/>
      <c r="AO97" s="733">
        <v>0</v>
      </c>
      <c r="AP97" s="733">
        <v>0</v>
      </c>
      <c r="AQ97" s="733">
        <v>0</v>
      </c>
      <c r="AR97" s="733">
        <v>0</v>
      </c>
      <c r="AS97" s="733"/>
      <c r="AT97" s="733">
        <v>0</v>
      </c>
      <c r="AU97" s="733">
        <v>0</v>
      </c>
      <c r="AV97" s="733"/>
      <c r="AW97" s="733">
        <v>148387</v>
      </c>
      <c r="AX97" s="733"/>
      <c r="AY97" s="733">
        <v>0</v>
      </c>
      <c r="AZ97" s="733">
        <v>0</v>
      </c>
      <c r="BA97" s="733">
        <v>0</v>
      </c>
      <c r="BB97" s="733"/>
      <c r="BC97" s="733">
        <v>58280</v>
      </c>
      <c r="BD97" s="733"/>
      <c r="BE97" s="733">
        <v>621746</v>
      </c>
      <c r="BF97" s="733">
        <v>0</v>
      </c>
      <c r="BG97" s="735"/>
      <c r="BH97" s="577">
        <v>257</v>
      </c>
      <c r="BI97" s="730">
        <v>1</v>
      </c>
      <c r="BJ97" s="731" t="s">
        <v>128</v>
      </c>
      <c r="BK97" s="563">
        <v>41635</v>
      </c>
      <c r="BL97" s="736">
        <v>261.52201272967454</v>
      </c>
      <c r="BM97" s="737">
        <v>-200.8</v>
      </c>
      <c r="BN97" s="737">
        <v>-107.83999039269845</v>
      </c>
      <c r="BO97" s="738">
        <v>-47.1179776630239</v>
      </c>
      <c r="BP97" s="736"/>
      <c r="BQ97" s="739">
        <v>0.33635162723669987</v>
      </c>
      <c r="BR97" s="739">
        <v>0.24025459349105319</v>
      </c>
      <c r="BS97" s="739"/>
      <c r="BT97" s="739">
        <v>21.2543292902606</v>
      </c>
      <c r="BU97" s="739">
        <v>15.181674072294944</v>
      </c>
      <c r="BV97" s="739">
        <v>19.661895040230576</v>
      </c>
      <c r="BW97" s="739">
        <v>5.1096193106761136</v>
      </c>
      <c r="BX97" s="739">
        <v>3.649741803770866</v>
      </c>
      <c r="BY97" s="739">
        <v>0</v>
      </c>
      <c r="BZ97" s="739">
        <v>3.0424642728473641</v>
      </c>
      <c r="CA97" s="739">
        <v>0</v>
      </c>
      <c r="CB97" s="739">
        <v>0</v>
      </c>
      <c r="CC97" s="739">
        <v>0</v>
      </c>
      <c r="CD97" s="739">
        <v>0</v>
      </c>
      <c r="CE97" s="739">
        <v>0</v>
      </c>
      <c r="CF97" s="739"/>
      <c r="CG97" s="739">
        <v>8.7368319923141584</v>
      </c>
      <c r="CH97" s="739"/>
      <c r="CI97" s="739">
        <v>0</v>
      </c>
      <c r="CJ97" s="739">
        <v>0</v>
      </c>
      <c r="CK97" s="739"/>
      <c r="CL97" s="739">
        <v>149.41023177614989</v>
      </c>
      <c r="CM97" s="739">
        <v>0</v>
      </c>
      <c r="CN97" s="739">
        <v>0</v>
      </c>
      <c r="CO97" s="739">
        <v>0</v>
      </c>
      <c r="CP97" s="739">
        <v>0</v>
      </c>
      <c r="CQ97" s="739">
        <v>0</v>
      </c>
      <c r="CR97" s="739"/>
      <c r="CS97" s="739">
        <v>14.269388735438934</v>
      </c>
      <c r="CT97" s="739">
        <v>0.7321964693166807</v>
      </c>
      <c r="CU97" s="739"/>
      <c r="CV97" s="739">
        <v>0</v>
      </c>
      <c r="CW97" s="739">
        <v>0</v>
      </c>
      <c r="CX97" s="739">
        <v>0</v>
      </c>
      <c r="CY97" s="739">
        <v>0</v>
      </c>
      <c r="CZ97" s="739"/>
      <c r="DA97" s="739">
        <v>0</v>
      </c>
      <c r="DB97" s="739">
        <v>0</v>
      </c>
      <c r="DC97" s="739"/>
      <c r="DD97" s="739">
        <v>3.5639966374444576</v>
      </c>
      <c r="DE97" s="739"/>
      <c r="DF97" s="739">
        <v>0</v>
      </c>
      <c r="DG97" s="739">
        <v>0</v>
      </c>
      <c r="DH97" s="739">
        <v>0</v>
      </c>
      <c r="DI97" s="739"/>
      <c r="DJ97" s="739">
        <v>1.3997838357151435</v>
      </c>
      <c r="DK97" s="739"/>
      <c r="DL97" s="739">
        <v>14.933253272487089</v>
      </c>
      <c r="DM97" s="739">
        <v>0</v>
      </c>
    </row>
    <row r="98" spans="1:117" s="731" customFormat="1" ht="12.75">
      <c r="A98" s="577">
        <v>260</v>
      </c>
      <c r="B98" s="730">
        <v>12</v>
      </c>
      <c r="C98" s="731" t="s">
        <v>129</v>
      </c>
      <c r="D98" s="563">
        <v>9566</v>
      </c>
      <c r="E98" s="732">
        <v>2035668</v>
      </c>
      <c r="F98" s="733">
        <v>-1920853</v>
      </c>
      <c r="G98" s="733">
        <v>-1031597</v>
      </c>
      <c r="H98" s="734">
        <v>-916782</v>
      </c>
      <c r="I98" s="732"/>
      <c r="J98" s="733">
        <v>0</v>
      </c>
      <c r="K98" s="733">
        <v>0</v>
      </c>
      <c r="L98" s="733"/>
      <c r="M98" s="733">
        <v>147487</v>
      </c>
      <c r="N98" s="733">
        <v>105348</v>
      </c>
      <c r="O98" s="733">
        <v>235928</v>
      </c>
      <c r="P98" s="733">
        <v>0</v>
      </c>
      <c r="Q98" s="733">
        <v>0</v>
      </c>
      <c r="R98" s="733">
        <v>0</v>
      </c>
      <c r="S98" s="733">
        <v>-296098</v>
      </c>
      <c r="T98" s="733">
        <v>23218</v>
      </c>
      <c r="U98" s="733">
        <v>0</v>
      </c>
      <c r="V98" s="733">
        <v>0</v>
      </c>
      <c r="W98" s="733">
        <v>0</v>
      </c>
      <c r="X98" s="733">
        <v>0</v>
      </c>
      <c r="Y98" s="733"/>
      <c r="Z98" s="733">
        <v>47484</v>
      </c>
      <c r="AA98" s="733"/>
      <c r="AB98" s="733">
        <v>0</v>
      </c>
      <c r="AC98" s="733">
        <v>0</v>
      </c>
      <c r="AD98" s="733"/>
      <c r="AE98" s="733">
        <v>1505396</v>
      </c>
      <c r="AF98" s="733">
        <v>5686</v>
      </c>
      <c r="AG98" s="733">
        <v>0</v>
      </c>
      <c r="AH98" s="733">
        <v>0</v>
      </c>
      <c r="AI98" s="733">
        <v>0</v>
      </c>
      <c r="AJ98" s="733">
        <v>0</v>
      </c>
      <c r="AK98" s="733"/>
      <c r="AL98" s="733">
        <v>218978</v>
      </c>
      <c r="AM98" s="733">
        <v>0</v>
      </c>
      <c r="AN98" s="733"/>
      <c r="AO98" s="733">
        <v>0</v>
      </c>
      <c r="AP98" s="733">
        <v>0</v>
      </c>
      <c r="AQ98" s="733">
        <v>0</v>
      </c>
      <c r="AR98" s="733">
        <v>0</v>
      </c>
      <c r="AS98" s="733"/>
      <c r="AT98" s="733">
        <v>0</v>
      </c>
      <c r="AU98" s="733">
        <v>0</v>
      </c>
      <c r="AV98" s="733"/>
      <c r="AW98" s="733">
        <v>34093</v>
      </c>
      <c r="AX98" s="733"/>
      <c r="AY98" s="733">
        <v>0</v>
      </c>
      <c r="AZ98" s="733">
        <v>0</v>
      </c>
      <c r="BA98" s="733">
        <v>0</v>
      </c>
      <c r="BB98" s="733"/>
      <c r="BC98" s="733">
        <v>8148</v>
      </c>
      <c r="BD98" s="733"/>
      <c r="BE98" s="733">
        <v>0</v>
      </c>
      <c r="BF98" s="733">
        <v>0</v>
      </c>
      <c r="BG98" s="735"/>
      <c r="BH98" s="577">
        <v>260</v>
      </c>
      <c r="BI98" s="730">
        <v>12</v>
      </c>
      <c r="BJ98" s="731" t="s">
        <v>129</v>
      </c>
      <c r="BK98" s="563">
        <v>9566</v>
      </c>
      <c r="BL98" s="736">
        <v>212.80242525611541</v>
      </c>
      <c r="BM98" s="737">
        <v>-200.80002090738031</v>
      </c>
      <c r="BN98" s="737">
        <v>-107.83995400376332</v>
      </c>
      <c r="BO98" s="738">
        <v>-95.837549655028226</v>
      </c>
      <c r="BP98" s="736"/>
      <c r="BQ98" s="739">
        <v>0</v>
      </c>
      <c r="BR98" s="739">
        <v>0</v>
      </c>
      <c r="BS98" s="739"/>
      <c r="BT98" s="739">
        <v>15.417833995400377</v>
      </c>
      <c r="BU98" s="739">
        <v>11.012753501986202</v>
      </c>
      <c r="BV98" s="739">
        <v>24.663182103282459</v>
      </c>
      <c r="BW98" s="739">
        <v>0</v>
      </c>
      <c r="BX98" s="739">
        <v>0</v>
      </c>
      <c r="BY98" s="739">
        <v>0</v>
      </c>
      <c r="BZ98" s="739">
        <v>-30.953167468116245</v>
      </c>
      <c r="CA98" s="739">
        <v>2.4271377796362117</v>
      </c>
      <c r="CB98" s="739">
        <v>0</v>
      </c>
      <c r="CC98" s="739">
        <v>0</v>
      </c>
      <c r="CD98" s="739">
        <v>0</v>
      </c>
      <c r="CE98" s="739">
        <v>0</v>
      </c>
      <c r="CF98" s="739"/>
      <c r="CG98" s="739">
        <v>4.9638302320719214</v>
      </c>
      <c r="CH98" s="739"/>
      <c r="CI98" s="739">
        <v>0</v>
      </c>
      <c r="CJ98" s="739">
        <v>0</v>
      </c>
      <c r="CK98" s="739"/>
      <c r="CL98" s="739">
        <v>157.36943340999372</v>
      </c>
      <c r="CM98" s="739">
        <v>0.59439682207819355</v>
      </c>
      <c r="CN98" s="739">
        <v>0</v>
      </c>
      <c r="CO98" s="739">
        <v>0</v>
      </c>
      <c r="CP98" s="739">
        <v>0</v>
      </c>
      <c r="CQ98" s="739">
        <v>0</v>
      </c>
      <c r="CR98" s="739"/>
      <c r="CS98" s="739">
        <v>22.891281622412713</v>
      </c>
      <c r="CT98" s="739">
        <v>0</v>
      </c>
      <c r="CU98" s="739"/>
      <c r="CV98" s="739">
        <v>0</v>
      </c>
      <c r="CW98" s="739">
        <v>0</v>
      </c>
      <c r="CX98" s="739">
        <v>0</v>
      </c>
      <c r="CY98" s="739">
        <v>0</v>
      </c>
      <c r="CZ98" s="739"/>
      <c r="DA98" s="739">
        <v>0</v>
      </c>
      <c r="DB98" s="739">
        <v>0</v>
      </c>
      <c r="DC98" s="739"/>
      <c r="DD98" s="739">
        <v>3.5639765837340582</v>
      </c>
      <c r="DE98" s="739"/>
      <c r="DF98" s="739">
        <v>0</v>
      </c>
      <c r="DG98" s="739">
        <v>0</v>
      </c>
      <c r="DH98" s="739">
        <v>0</v>
      </c>
      <c r="DI98" s="739"/>
      <c r="DJ98" s="739">
        <v>0.85176667363579339</v>
      </c>
      <c r="DK98" s="739"/>
      <c r="DL98" s="739">
        <v>0</v>
      </c>
      <c r="DM98" s="739">
        <v>0</v>
      </c>
    </row>
    <row r="99" spans="1:117" s="731" customFormat="1" ht="12.75">
      <c r="A99" s="577">
        <v>261</v>
      </c>
      <c r="B99" s="730">
        <v>19</v>
      </c>
      <c r="C99" s="731" t="s">
        <v>130</v>
      </c>
      <c r="D99" s="563">
        <v>6837</v>
      </c>
      <c r="E99" s="732">
        <v>2568261</v>
      </c>
      <c r="F99" s="733">
        <v>-1372870</v>
      </c>
      <c r="G99" s="733">
        <v>-737302</v>
      </c>
      <c r="H99" s="734">
        <v>458089</v>
      </c>
      <c r="I99" s="732"/>
      <c r="J99" s="733">
        <v>0</v>
      </c>
      <c r="K99" s="733">
        <v>0</v>
      </c>
      <c r="L99" s="733"/>
      <c r="M99" s="733">
        <v>206482</v>
      </c>
      <c r="N99" s="733">
        <v>147487</v>
      </c>
      <c r="O99" s="733">
        <v>41169</v>
      </c>
      <c r="P99" s="733">
        <v>47275</v>
      </c>
      <c r="Q99" s="733">
        <v>33768</v>
      </c>
      <c r="R99" s="733">
        <v>0</v>
      </c>
      <c r="S99" s="733">
        <v>26918</v>
      </c>
      <c r="T99" s="733">
        <v>29023</v>
      </c>
      <c r="U99" s="733">
        <v>0</v>
      </c>
      <c r="V99" s="733">
        <v>0</v>
      </c>
      <c r="W99" s="733">
        <v>0</v>
      </c>
      <c r="X99" s="733">
        <v>0</v>
      </c>
      <c r="Y99" s="733"/>
      <c r="Z99" s="733">
        <v>64354</v>
      </c>
      <c r="AA99" s="733"/>
      <c r="AB99" s="733">
        <v>0</v>
      </c>
      <c r="AC99" s="733">
        <v>0</v>
      </c>
      <c r="AD99" s="733"/>
      <c r="AE99" s="733">
        <v>1330664</v>
      </c>
      <c r="AF99" s="733">
        <v>0</v>
      </c>
      <c r="AG99" s="733">
        <v>0</v>
      </c>
      <c r="AH99" s="733">
        <v>0</v>
      </c>
      <c r="AI99" s="733">
        <v>0</v>
      </c>
      <c r="AJ99" s="733">
        <v>0</v>
      </c>
      <c r="AK99" s="733"/>
      <c r="AL99" s="733">
        <v>608232</v>
      </c>
      <c r="AM99" s="733">
        <v>0</v>
      </c>
      <c r="AN99" s="733"/>
      <c r="AO99" s="733">
        <v>0</v>
      </c>
      <c r="AP99" s="733">
        <v>0</v>
      </c>
      <c r="AQ99" s="733">
        <v>0</v>
      </c>
      <c r="AR99" s="733">
        <v>0</v>
      </c>
      <c r="AS99" s="733"/>
      <c r="AT99" s="733">
        <v>0</v>
      </c>
      <c r="AU99" s="733">
        <v>0</v>
      </c>
      <c r="AV99" s="733"/>
      <c r="AW99" s="733">
        <v>24367</v>
      </c>
      <c r="AX99" s="733"/>
      <c r="AY99" s="733">
        <v>0</v>
      </c>
      <c r="AZ99" s="733">
        <v>0</v>
      </c>
      <c r="BA99" s="733">
        <v>0</v>
      </c>
      <c r="BB99" s="733"/>
      <c r="BC99" s="733">
        <v>8522</v>
      </c>
      <c r="BD99" s="733"/>
      <c r="BE99" s="733">
        <v>0</v>
      </c>
      <c r="BF99" s="733">
        <v>0</v>
      </c>
      <c r="BG99" s="735"/>
      <c r="BH99" s="577">
        <v>261</v>
      </c>
      <c r="BI99" s="730">
        <v>19</v>
      </c>
      <c r="BJ99" s="731" t="s">
        <v>130</v>
      </c>
      <c r="BK99" s="563">
        <v>6837</v>
      </c>
      <c r="BL99" s="736">
        <v>375.64150943396226</v>
      </c>
      <c r="BM99" s="737">
        <v>-200.80005850519234</v>
      </c>
      <c r="BN99" s="737">
        <v>-107.83998829896153</v>
      </c>
      <c r="BO99" s="738">
        <v>67.001462629808401</v>
      </c>
      <c r="BP99" s="736"/>
      <c r="BQ99" s="739">
        <v>0</v>
      </c>
      <c r="BR99" s="739">
        <v>0</v>
      </c>
      <c r="BS99" s="739"/>
      <c r="BT99" s="739">
        <v>30.200672809711861</v>
      </c>
      <c r="BU99" s="739">
        <v>21.571888255082637</v>
      </c>
      <c r="BV99" s="739">
        <v>6.0215006581834141</v>
      </c>
      <c r="BW99" s="739">
        <v>6.9145824191897027</v>
      </c>
      <c r="BX99" s="739">
        <v>4.9390083369899083</v>
      </c>
      <c r="BY99" s="739">
        <v>0</v>
      </c>
      <c r="BZ99" s="739">
        <v>3.9371069182389937</v>
      </c>
      <c r="CA99" s="739">
        <v>4.2449904929062452</v>
      </c>
      <c r="CB99" s="739">
        <v>0</v>
      </c>
      <c r="CC99" s="739">
        <v>0</v>
      </c>
      <c r="CD99" s="739">
        <v>0</v>
      </c>
      <c r="CE99" s="739">
        <v>0</v>
      </c>
      <c r="CF99" s="739"/>
      <c r="CG99" s="739">
        <v>9.4126078689483688</v>
      </c>
      <c r="CH99" s="739"/>
      <c r="CI99" s="739">
        <v>0</v>
      </c>
      <c r="CJ99" s="739">
        <v>0</v>
      </c>
      <c r="CK99" s="739"/>
      <c r="CL99" s="739">
        <v>194.6268831358783</v>
      </c>
      <c r="CM99" s="739">
        <v>0</v>
      </c>
      <c r="CN99" s="739">
        <v>0</v>
      </c>
      <c r="CO99" s="739">
        <v>0</v>
      </c>
      <c r="CP99" s="739">
        <v>0</v>
      </c>
      <c r="CQ99" s="739">
        <v>0</v>
      </c>
      <c r="CR99" s="739"/>
      <c r="CS99" s="739">
        <v>88.96182536200088</v>
      </c>
      <c r="CT99" s="739">
        <v>0</v>
      </c>
      <c r="CU99" s="739"/>
      <c r="CV99" s="739">
        <v>0</v>
      </c>
      <c r="CW99" s="739">
        <v>0</v>
      </c>
      <c r="CX99" s="739">
        <v>0</v>
      </c>
      <c r="CY99" s="739">
        <v>0</v>
      </c>
      <c r="CZ99" s="739"/>
      <c r="DA99" s="739">
        <v>0</v>
      </c>
      <c r="DB99" s="739">
        <v>0</v>
      </c>
      <c r="DC99" s="739"/>
      <c r="DD99" s="739">
        <v>3.5639900541173031</v>
      </c>
      <c r="DE99" s="739"/>
      <c r="DF99" s="739">
        <v>0</v>
      </c>
      <c r="DG99" s="739">
        <v>0</v>
      </c>
      <c r="DH99" s="739">
        <v>0</v>
      </c>
      <c r="DI99" s="739"/>
      <c r="DJ99" s="739">
        <v>1.2464531227146409</v>
      </c>
      <c r="DK99" s="739"/>
      <c r="DL99" s="739">
        <v>0</v>
      </c>
      <c r="DM99" s="739">
        <v>0</v>
      </c>
    </row>
    <row r="100" spans="1:117" s="731" customFormat="1" ht="12.75">
      <c r="A100" s="577">
        <v>263</v>
      </c>
      <c r="B100" s="730">
        <v>11</v>
      </c>
      <c r="C100" s="731" t="s">
        <v>131</v>
      </c>
      <c r="D100" s="563">
        <v>7354</v>
      </c>
      <c r="E100" s="732">
        <v>1858446</v>
      </c>
      <c r="F100" s="733">
        <v>-1476683</v>
      </c>
      <c r="G100" s="733">
        <v>-793055</v>
      </c>
      <c r="H100" s="734">
        <v>-411292</v>
      </c>
      <c r="I100" s="732"/>
      <c r="J100" s="733">
        <v>0</v>
      </c>
      <c r="K100" s="733">
        <v>0</v>
      </c>
      <c r="L100" s="733"/>
      <c r="M100" s="733">
        <v>162236</v>
      </c>
      <c r="N100" s="733">
        <v>115883</v>
      </c>
      <c r="O100" s="733">
        <v>22168</v>
      </c>
      <c r="P100" s="733">
        <v>47275</v>
      </c>
      <c r="Q100" s="733">
        <v>33768</v>
      </c>
      <c r="R100" s="733">
        <v>0</v>
      </c>
      <c r="S100" s="733">
        <v>-1583</v>
      </c>
      <c r="T100" s="733">
        <v>0</v>
      </c>
      <c r="U100" s="733">
        <v>0</v>
      </c>
      <c r="V100" s="733">
        <v>0</v>
      </c>
      <c r="W100" s="733">
        <v>0</v>
      </c>
      <c r="X100" s="733">
        <v>0</v>
      </c>
      <c r="Y100" s="733"/>
      <c r="Z100" s="733">
        <v>22225</v>
      </c>
      <c r="AA100" s="733"/>
      <c r="AB100" s="733">
        <v>0</v>
      </c>
      <c r="AC100" s="733">
        <v>0</v>
      </c>
      <c r="AD100" s="733"/>
      <c r="AE100" s="733">
        <v>1181364</v>
      </c>
      <c r="AF100" s="733">
        <v>0</v>
      </c>
      <c r="AG100" s="733">
        <v>0</v>
      </c>
      <c r="AH100" s="733">
        <v>0</v>
      </c>
      <c r="AI100" s="733">
        <v>0</v>
      </c>
      <c r="AJ100" s="733">
        <v>0</v>
      </c>
      <c r="AK100" s="733"/>
      <c r="AL100" s="733">
        <v>240787</v>
      </c>
      <c r="AM100" s="733">
        <v>0</v>
      </c>
      <c r="AN100" s="733"/>
      <c r="AO100" s="733">
        <v>0</v>
      </c>
      <c r="AP100" s="733">
        <v>0</v>
      </c>
      <c r="AQ100" s="733">
        <v>0</v>
      </c>
      <c r="AR100" s="733">
        <v>0</v>
      </c>
      <c r="AS100" s="733"/>
      <c r="AT100" s="733">
        <v>0</v>
      </c>
      <c r="AU100" s="733">
        <v>0</v>
      </c>
      <c r="AV100" s="733"/>
      <c r="AW100" s="733">
        <v>26210</v>
      </c>
      <c r="AX100" s="733"/>
      <c r="AY100" s="733">
        <v>0</v>
      </c>
      <c r="AZ100" s="733">
        <v>0</v>
      </c>
      <c r="BA100" s="733">
        <v>0</v>
      </c>
      <c r="BB100" s="733"/>
      <c r="BC100" s="733">
        <v>8113</v>
      </c>
      <c r="BD100" s="733"/>
      <c r="BE100" s="733">
        <v>0</v>
      </c>
      <c r="BF100" s="733">
        <v>0</v>
      </c>
      <c r="BG100" s="735"/>
      <c r="BH100" s="577">
        <v>263</v>
      </c>
      <c r="BI100" s="730">
        <v>11</v>
      </c>
      <c r="BJ100" s="731" t="s">
        <v>131</v>
      </c>
      <c r="BK100" s="563">
        <v>7354</v>
      </c>
      <c r="BL100" s="736">
        <v>252.71226543377753</v>
      </c>
      <c r="BM100" s="737">
        <v>-200.79997280391623</v>
      </c>
      <c r="BN100" s="737">
        <v>-107.83995104704923</v>
      </c>
      <c r="BO100" s="738">
        <v>-55.927658417187928</v>
      </c>
      <c r="BP100" s="736"/>
      <c r="BQ100" s="739">
        <v>0</v>
      </c>
      <c r="BR100" s="739">
        <v>0</v>
      </c>
      <c r="BS100" s="739"/>
      <c r="BT100" s="739">
        <v>22.060919227631221</v>
      </c>
      <c r="BU100" s="739">
        <v>15.757818874082131</v>
      </c>
      <c r="BV100" s="739">
        <v>3.0144139243948871</v>
      </c>
      <c r="BW100" s="739">
        <v>6.4284742997008433</v>
      </c>
      <c r="BX100" s="739">
        <v>4.5917867827032905</v>
      </c>
      <c r="BY100" s="739">
        <v>0</v>
      </c>
      <c r="BZ100" s="739">
        <v>-0.21525700299156922</v>
      </c>
      <c r="CA100" s="739">
        <v>0</v>
      </c>
      <c r="CB100" s="739">
        <v>0</v>
      </c>
      <c r="CC100" s="739">
        <v>0</v>
      </c>
      <c r="CD100" s="739">
        <v>0</v>
      </c>
      <c r="CE100" s="739">
        <v>0</v>
      </c>
      <c r="CF100" s="739"/>
      <c r="CG100" s="739">
        <v>3.0221648082676094</v>
      </c>
      <c r="CH100" s="739"/>
      <c r="CI100" s="739">
        <v>0</v>
      </c>
      <c r="CJ100" s="739">
        <v>0</v>
      </c>
      <c r="CK100" s="739"/>
      <c r="CL100" s="739">
        <v>160.64237149850422</v>
      </c>
      <c r="CM100" s="739">
        <v>0</v>
      </c>
      <c r="CN100" s="739">
        <v>0</v>
      </c>
      <c r="CO100" s="739">
        <v>0</v>
      </c>
      <c r="CP100" s="739">
        <v>0</v>
      </c>
      <c r="CQ100" s="739">
        <v>0</v>
      </c>
      <c r="CR100" s="739"/>
      <c r="CS100" s="739">
        <v>32.742317106336685</v>
      </c>
      <c r="CT100" s="739">
        <v>0</v>
      </c>
      <c r="CU100" s="739"/>
      <c r="CV100" s="739">
        <v>0</v>
      </c>
      <c r="CW100" s="739">
        <v>0</v>
      </c>
      <c r="CX100" s="739">
        <v>0</v>
      </c>
      <c r="CY100" s="739">
        <v>0</v>
      </c>
      <c r="CZ100" s="739"/>
      <c r="DA100" s="739">
        <v>0</v>
      </c>
      <c r="DB100" s="739">
        <v>0</v>
      </c>
      <c r="DC100" s="739"/>
      <c r="DD100" s="739">
        <v>3.5640467772640738</v>
      </c>
      <c r="DE100" s="739"/>
      <c r="DF100" s="739">
        <v>0</v>
      </c>
      <c r="DG100" s="739">
        <v>0</v>
      </c>
      <c r="DH100" s="739">
        <v>0</v>
      </c>
      <c r="DI100" s="739"/>
      <c r="DJ100" s="739">
        <v>1.1032091378841447</v>
      </c>
      <c r="DK100" s="739"/>
      <c r="DL100" s="739">
        <v>0</v>
      </c>
      <c r="DM100" s="739">
        <v>0</v>
      </c>
    </row>
    <row r="101" spans="1:117" s="731" customFormat="1" ht="12.75">
      <c r="A101" s="577">
        <v>265</v>
      </c>
      <c r="B101" s="730">
        <v>13</v>
      </c>
      <c r="C101" s="731" t="s">
        <v>132</v>
      </c>
      <c r="D101" s="563">
        <v>1011</v>
      </c>
      <c r="E101" s="732">
        <v>35752</v>
      </c>
      <c r="F101" s="733">
        <v>-203009</v>
      </c>
      <c r="G101" s="733">
        <v>-109026</v>
      </c>
      <c r="H101" s="734">
        <v>-276283</v>
      </c>
      <c r="I101" s="732"/>
      <c r="J101" s="733">
        <v>0</v>
      </c>
      <c r="K101" s="733">
        <v>0</v>
      </c>
      <c r="L101" s="733"/>
      <c r="M101" s="733">
        <v>14749</v>
      </c>
      <c r="N101" s="733">
        <v>10535</v>
      </c>
      <c r="O101" s="733">
        <v>0</v>
      </c>
      <c r="P101" s="733">
        <v>0</v>
      </c>
      <c r="Q101" s="733">
        <v>0</v>
      </c>
      <c r="R101" s="733">
        <v>0</v>
      </c>
      <c r="S101" s="733">
        <v>0</v>
      </c>
      <c r="T101" s="733">
        <v>0</v>
      </c>
      <c r="U101" s="733">
        <v>0</v>
      </c>
      <c r="V101" s="733">
        <v>0</v>
      </c>
      <c r="W101" s="733">
        <v>0</v>
      </c>
      <c r="X101" s="733">
        <v>0</v>
      </c>
      <c r="Y101" s="733"/>
      <c r="Z101" s="733">
        <v>5929</v>
      </c>
      <c r="AA101" s="733"/>
      <c r="AB101" s="733">
        <v>0</v>
      </c>
      <c r="AC101" s="733">
        <v>0</v>
      </c>
      <c r="AD101" s="733"/>
      <c r="AE101" s="733">
        <v>0</v>
      </c>
      <c r="AF101" s="733">
        <v>0</v>
      </c>
      <c r="AG101" s="733">
        <v>0</v>
      </c>
      <c r="AH101" s="733">
        <v>0</v>
      </c>
      <c r="AI101" s="733">
        <v>0</v>
      </c>
      <c r="AJ101" s="733">
        <v>0</v>
      </c>
      <c r="AK101" s="733"/>
      <c r="AL101" s="733">
        <v>0</v>
      </c>
      <c r="AM101" s="733">
        <v>0</v>
      </c>
      <c r="AN101" s="733"/>
      <c r="AO101" s="733">
        <v>0</v>
      </c>
      <c r="AP101" s="733">
        <v>0</v>
      </c>
      <c r="AQ101" s="733">
        <v>0</v>
      </c>
      <c r="AR101" s="733">
        <v>0</v>
      </c>
      <c r="AS101" s="733"/>
      <c r="AT101" s="733">
        <v>0</v>
      </c>
      <c r="AU101" s="733">
        <v>0</v>
      </c>
      <c r="AV101" s="733"/>
      <c r="AW101" s="733">
        <v>3603</v>
      </c>
      <c r="AX101" s="733"/>
      <c r="AY101" s="733">
        <v>0</v>
      </c>
      <c r="AZ101" s="733">
        <v>0</v>
      </c>
      <c r="BA101" s="733">
        <v>0</v>
      </c>
      <c r="BB101" s="733"/>
      <c r="BC101" s="733">
        <v>936</v>
      </c>
      <c r="BD101" s="733"/>
      <c r="BE101" s="733">
        <v>0</v>
      </c>
      <c r="BF101" s="733">
        <v>0</v>
      </c>
      <c r="BG101" s="735"/>
      <c r="BH101" s="577">
        <v>265</v>
      </c>
      <c r="BI101" s="730">
        <v>13</v>
      </c>
      <c r="BJ101" s="731" t="s">
        <v>132</v>
      </c>
      <c r="BK101" s="563">
        <v>1011</v>
      </c>
      <c r="BL101" s="736">
        <v>35.363006923837787</v>
      </c>
      <c r="BM101" s="737">
        <v>-200.80019782393668</v>
      </c>
      <c r="BN101" s="737">
        <v>-107.83976261127596</v>
      </c>
      <c r="BO101" s="738">
        <v>-273.27695351137487</v>
      </c>
      <c r="BP101" s="736"/>
      <c r="BQ101" s="739">
        <v>0</v>
      </c>
      <c r="BR101" s="739">
        <v>0</v>
      </c>
      <c r="BS101" s="739"/>
      <c r="BT101" s="739">
        <v>14.588526211671612</v>
      </c>
      <c r="BU101" s="739">
        <v>10.420375865479723</v>
      </c>
      <c r="BV101" s="739">
        <v>0</v>
      </c>
      <c r="BW101" s="739">
        <v>0</v>
      </c>
      <c r="BX101" s="739">
        <v>0</v>
      </c>
      <c r="BY101" s="739">
        <v>0</v>
      </c>
      <c r="BZ101" s="739">
        <v>0</v>
      </c>
      <c r="CA101" s="739">
        <v>0</v>
      </c>
      <c r="CB101" s="739">
        <v>0</v>
      </c>
      <c r="CC101" s="739">
        <v>0</v>
      </c>
      <c r="CD101" s="739">
        <v>0</v>
      </c>
      <c r="CE101" s="739">
        <v>0</v>
      </c>
      <c r="CF101" s="739"/>
      <c r="CG101" s="739">
        <v>5.8644906033630066</v>
      </c>
      <c r="CH101" s="739"/>
      <c r="CI101" s="739">
        <v>0</v>
      </c>
      <c r="CJ101" s="739">
        <v>0</v>
      </c>
      <c r="CK101" s="739"/>
      <c r="CL101" s="739">
        <v>0</v>
      </c>
      <c r="CM101" s="739">
        <v>0</v>
      </c>
      <c r="CN101" s="739">
        <v>0</v>
      </c>
      <c r="CO101" s="739">
        <v>0</v>
      </c>
      <c r="CP101" s="739">
        <v>0</v>
      </c>
      <c r="CQ101" s="739">
        <v>0</v>
      </c>
      <c r="CR101" s="739"/>
      <c r="CS101" s="739">
        <v>0</v>
      </c>
      <c r="CT101" s="739">
        <v>0</v>
      </c>
      <c r="CU101" s="739"/>
      <c r="CV101" s="739">
        <v>0</v>
      </c>
      <c r="CW101" s="739">
        <v>0</v>
      </c>
      <c r="CX101" s="739">
        <v>0</v>
      </c>
      <c r="CY101" s="739">
        <v>0</v>
      </c>
      <c r="CZ101" s="739"/>
      <c r="DA101" s="739">
        <v>0</v>
      </c>
      <c r="DB101" s="739">
        <v>0</v>
      </c>
      <c r="DC101" s="739"/>
      <c r="DD101" s="739">
        <v>3.5637982195845699</v>
      </c>
      <c r="DE101" s="739"/>
      <c r="DF101" s="739">
        <v>0</v>
      </c>
      <c r="DG101" s="739">
        <v>0</v>
      </c>
      <c r="DH101" s="739">
        <v>0</v>
      </c>
      <c r="DI101" s="739"/>
      <c r="DJ101" s="739">
        <v>0.9258160237388724</v>
      </c>
      <c r="DK101" s="739"/>
      <c r="DL101" s="739">
        <v>0</v>
      </c>
      <c r="DM101" s="739">
        <v>0</v>
      </c>
    </row>
    <row r="102" spans="1:117" s="731" customFormat="1" ht="12.75">
      <c r="A102" s="577">
        <v>271</v>
      </c>
      <c r="B102" s="730">
        <v>4</v>
      </c>
      <c r="C102" s="731" t="s">
        <v>133</v>
      </c>
      <c r="D102" s="563">
        <v>6668</v>
      </c>
      <c r="E102" s="732">
        <v>1731001</v>
      </c>
      <c r="F102" s="733">
        <v>-1338934</v>
      </c>
      <c r="G102" s="733">
        <v>-719077</v>
      </c>
      <c r="H102" s="734">
        <v>-327010</v>
      </c>
      <c r="I102" s="732"/>
      <c r="J102" s="733">
        <v>7002</v>
      </c>
      <c r="K102" s="733">
        <v>5001</v>
      </c>
      <c r="L102" s="733"/>
      <c r="M102" s="733">
        <v>206482</v>
      </c>
      <c r="N102" s="733">
        <v>147487</v>
      </c>
      <c r="O102" s="733">
        <v>22168</v>
      </c>
      <c r="P102" s="733">
        <v>0</v>
      </c>
      <c r="Q102" s="733">
        <v>0</v>
      </c>
      <c r="R102" s="733">
        <v>0</v>
      </c>
      <c r="S102" s="733">
        <v>-4750</v>
      </c>
      <c r="T102" s="733">
        <v>23218</v>
      </c>
      <c r="U102" s="733">
        <v>0</v>
      </c>
      <c r="V102" s="733">
        <v>0</v>
      </c>
      <c r="W102" s="733">
        <v>0</v>
      </c>
      <c r="X102" s="733">
        <v>0</v>
      </c>
      <c r="Y102" s="733"/>
      <c r="Z102" s="733">
        <v>31826</v>
      </c>
      <c r="AA102" s="733"/>
      <c r="AB102" s="733">
        <v>0</v>
      </c>
      <c r="AC102" s="733">
        <v>0</v>
      </c>
      <c r="AD102" s="733"/>
      <c r="AE102" s="733">
        <v>1151524</v>
      </c>
      <c r="AF102" s="733">
        <v>8153</v>
      </c>
      <c r="AG102" s="733">
        <v>0</v>
      </c>
      <c r="AH102" s="733">
        <v>0</v>
      </c>
      <c r="AI102" s="733">
        <v>0</v>
      </c>
      <c r="AJ102" s="733">
        <v>0</v>
      </c>
      <c r="AK102" s="733"/>
      <c r="AL102" s="733">
        <v>102131</v>
      </c>
      <c r="AM102" s="733">
        <v>0</v>
      </c>
      <c r="AN102" s="733"/>
      <c r="AO102" s="733">
        <v>0</v>
      </c>
      <c r="AP102" s="733">
        <v>0</v>
      </c>
      <c r="AQ102" s="733">
        <v>0</v>
      </c>
      <c r="AR102" s="733">
        <v>0</v>
      </c>
      <c r="AS102" s="733"/>
      <c r="AT102" s="733">
        <v>0</v>
      </c>
      <c r="AU102" s="733">
        <v>0</v>
      </c>
      <c r="AV102" s="733"/>
      <c r="AW102" s="733">
        <v>23765</v>
      </c>
      <c r="AX102" s="733"/>
      <c r="AY102" s="733">
        <v>0</v>
      </c>
      <c r="AZ102" s="733">
        <v>0</v>
      </c>
      <c r="BA102" s="733">
        <v>0</v>
      </c>
      <c r="BB102" s="733"/>
      <c r="BC102" s="733">
        <v>6994</v>
      </c>
      <c r="BD102" s="733"/>
      <c r="BE102" s="733">
        <v>0</v>
      </c>
      <c r="BF102" s="733">
        <v>0</v>
      </c>
      <c r="BG102" s="735"/>
      <c r="BH102" s="577">
        <v>271</v>
      </c>
      <c r="BI102" s="730">
        <v>4</v>
      </c>
      <c r="BJ102" s="731" t="s">
        <v>133</v>
      </c>
      <c r="BK102" s="563">
        <v>6668</v>
      </c>
      <c r="BL102" s="736">
        <v>259.59823035392924</v>
      </c>
      <c r="BM102" s="737">
        <v>-200.79994001199759</v>
      </c>
      <c r="BN102" s="737">
        <v>-107.83998200359927</v>
      </c>
      <c r="BO102" s="738">
        <v>-49.041691661667663</v>
      </c>
      <c r="BP102" s="736"/>
      <c r="BQ102" s="739">
        <v>1.0500899820035994</v>
      </c>
      <c r="BR102" s="739">
        <v>0.75</v>
      </c>
      <c r="BS102" s="739"/>
      <c r="BT102" s="739">
        <v>30.966106778644271</v>
      </c>
      <c r="BU102" s="739">
        <v>22.118626274745051</v>
      </c>
      <c r="BV102" s="739">
        <v>3.3245350929814039</v>
      </c>
      <c r="BW102" s="739">
        <v>0</v>
      </c>
      <c r="BX102" s="739">
        <v>0</v>
      </c>
      <c r="BY102" s="739">
        <v>0</v>
      </c>
      <c r="BZ102" s="739">
        <v>-0.71235752849430112</v>
      </c>
      <c r="CA102" s="739">
        <v>3.4820035992801439</v>
      </c>
      <c r="CB102" s="739">
        <v>0</v>
      </c>
      <c r="CC102" s="739">
        <v>0</v>
      </c>
      <c r="CD102" s="739">
        <v>0</v>
      </c>
      <c r="CE102" s="739">
        <v>0</v>
      </c>
      <c r="CF102" s="739"/>
      <c r="CG102" s="739">
        <v>4.7729454109178162</v>
      </c>
      <c r="CH102" s="739"/>
      <c r="CI102" s="739">
        <v>0</v>
      </c>
      <c r="CJ102" s="739">
        <v>0</v>
      </c>
      <c r="CK102" s="739"/>
      <c r="CL102" s="739">
        <v>172.69406118776246</v>
      </c>
      <c r="CM102" s="739">
        <v>1.2227054589082182</v>
      </c>
      <c r="CN102" s="739">
        <v>0</v>
      </c>
      <c r="CO102" s="739">
        <v>0</v>
      </c>
      <c r="CP102" s="739">
        <v>0</v>
      </c>
      <c r="CQ102" s="739">
        <v>0</v>
      </c>
      <c r="CR102" s="739"/>
      <c r="CS102" s="739">
        <v>15.316586682663468</v>
      </c>
      <c r="CT102" s="739">
        <v>0</v>
      </c>
      <c r="CU102" s="739"/>
      <c r="CV102" s="739">
        <v>0</v>
      </c>
      <c r="CW102" s="739">
        <v>0</v>
      </c>
      <c r="CX102" s="739">
        <v>0</v>
      </c>
      <c r="CY102" s="739">
        <v>0</v>
      </c>
      <c r="CZ102" s="739"/>
      <c r="DA102" s="739">
        <v>0</v>
      </c>
      <c r="DB102" s="739">
        <v>0</v>
      </c>
      <c r="DC102" s="739"/>
      <c r="DD102" s="739">
        <v>3.5640371925614875</v>
      </c>
      <c r="DE102" s="739"/>
      <c r="DF102" s="739">
        <v>0</v>
      </c>
      <c r="DG102" s="739">
        <v>0</v>
      </c>
      <c r="DH102" s="739">
        <v>0</v>
      </c>
      <c r="DI102" s="739"/>
      <c r="DJ102" s="739">
        <v>1.0488902219556089</v>
      </c>
      <c r="DK102" s="739"/>
      <c r="DL102" s="739">
        <v>0</v>
      </c>
      <c r="DM102" s="739">
        <v>0</v>
      </c>
    </row>
    <row r="103" spans="1:117" s="731" customFormat="1" ht="12.75">
      <c r="A103" s="577">
        <v>272</v>
      </c>
      <c r="B103" s="730">
        <v>16</v>
      </c>
      <c r="C103" s="731" t="s">
        <v>134</v>
      </c>
      <c r="D103" s="563">
        <v>48367</v>
      </c>
      <c r="E103" s="732">
        <v>15893596</v>
      </c>
      <c r="F103" s="733">
        <v>-9712094</v>
      </c>
      <c r="G103" s="733">
        <v>-5215897</v>
      </c>
      <c r="H103" s="734">
        <v>965605</v>
      </c>
      <c r="I103" s="732"/>
      <c r="J103" s="733">
        <v>14004</v>
      </c>
      <c r="K103" s="733">
        <v>10003</v>
      </c>
      <c r="L103" s="733"/>
      <c r="M103" s="733">
        <v>1297889</v>
      </c>
      <c r="N103" s="733">
        <v>927064</v>
      </c>
      <c r="O103" s="733">
        <v>1032383</v>
      </c>
      <c r="P103" s="733">
        <v>921870</v>
      </c>
      <c r="Q103" s="733">
        <v>658479</v>
      </c>
      <c r="R103" s="733">
        <v>86544</v>
      </c>
      <c r="S103" s="733">
        <v>357851</v>
      </c>
      <c r="T103" s="733">
        <v>145114</v>
      </c>
      <c r="U103" s="733">
        <v>41901</v>
      </c>
      <c r="V103" s="733">
        <v>0</v>
      </c>
      <c r="W103" s="733">
        <v>0</v>
      </c>
      <c r="X103" s="733">
        <v>0</v>
      </c>
      <c r="Y103" s="733"/>
      <c r="Z103" s="733">
        <v>653343</v>
      </c>
      <c r="AA103" s="733"/>
      <c r="AB103" s="733">
        <v>0</v>
      </c>
      <c r="AC103" s="733">
        <v>0</v>
      </c>
      <c r="AD103" s="733"/>
      <c r="AE103" s="733">
        <v>7606886</v>
      </c>
      <c r="AF103" s="733">
        <v>380940</v>
      </c>
      <c r="AG103" s="733">
        <v>222113</v>
      </c>
      <c r="AH103" s="733">
        <v>0</v>
      </c>
      <c r="AI103" s="733">
        <v>0</v>
      </c>
      <c r="AJ103" s="733">
        <v>0</v>
      </c>
      <c r="AK103" s="733"/>
      <c r="AL103" s="733">
        <v>745056</v>
      </c>
      <c r="AM103" s="733">
        <v>3318</v>
      </c>
      <c r="AN103" s="733"/>
      <c r="AO103" s="733">
        <v>0</v>
      </c>
      <c r="AP103" s="733">
        <v>0</v>
      </c>
      <c r="AQ103" s="733">
        <v>0</v>
      </c>
      <c r="AR103" s="733">
        <v>0</v>
      </c>
      <c r="AS103" s="733"/>
      <c r="AT103" s="733">
        <v>0</v>
      </c>
      <c r="AU103" s="733">
        <v>0</v>
      </c>
      <c r="AV103" s="733"/>
      <c r="AW103" s="733">
        <v>172380</v>
      </c>
      <c r="AX103" s="733"/>
      <c r="AY103" s="733">
        <v>186601</v>
      </c>
      <c r="AZ103" s="733">
        <v>357232</v>
      </c>
      <c r="BA103" s="733">
        <v>0</v>
      </c>
      <c r="BB103" s="733"/>
      <c r="BC103" s="733">
        <v>72625</v>
      </c>
      <c r="BD103" s="733"/>
      <c r="BE103" s="733">
        <v>0</v>
      </c>
      <c r="BF103" s="733">
        <v>0</v>
      </c>
      <c r="BG103" s="735"/>
      <c r="BH103" s="577">
        <v>272</v>
      </c>
      <c r="BI103" s="730">
        <v>16</v>
      </c>
      <c r="BJ103" s="731" t="s">
        <v>134</v>
      </c>
      <c r="BK103" s="563">
        <v>48367</v>
      </c>
      <c r="BL103" s="736">
        <v>328.604130915707</v>
      </c>
      <c r="BM103" s="737">
        <v>-200.80000827010153</v>
      </c>
      <c r="BN103" s="737">
        <v>-107.83999421092894</v>
      </c>
      <c r="BO103" s="738">
        <v>19.964128434676535</v>
      </c>
      <c r="BP103" s="736"/>
      <c r="BQ103" s="739">
        <v>0.28953625405751854</v>
      </c>
      <c r="BR103" s="739">
        <v>0.2068145636487688</v>
      </c>
      <c r="BS103" s="739"/>
      <c r="BT103" s="739">
        <v>26.834184464614303</v>
      </c>
      <c r="BU103" s="739">
        <v>19.167283478404698</v>
      </c>
      <c r="BV103" s="739">
        <v>21.344780532181034</v>
      </c>
      <c r="BW103" s="739">
        <v>19.059896210225979</v>
      </c>
      <c r="BX103" s="739">
        <v>13.614220439555895</v>
      </c>
      <c r="BY103" s="739">
        <v>1.7893191638927368</v>
      </c>
      <c r="BZ103" s="739">
        <v>7.3986602435544899</v>
      </c>
      <c r="CA103" s="739">
        <v>3.0002687782992536</v>
      </c>
      <c r="CB103" s="739">
        <v>0.8663138090020055</v>
      </c>
      <c r="CC103" s="739">
        <v>0</v>
      </c>
      <c r="CD103" s="739">
        <v>0</v>
      </c>
      <c r="CE103" s="739">
        <v>0</v>
      </c>
      <c r="CF103" s="739"/>
      <c r="CG103" s="739">
        <v>13.508032336096926</v>
      </c>
      <c r="CH103" s="739"/>
      <c r="CI103" s="739">
        <v>0</v>
      </c>
      <c r="CJ103" s="739">
        <v>0</v>
      </c>
      <c r="CK103" s="739"/>
      <c r="CL103" s="739">
        <v>157.27429859201521</v>
      </c>
      <c r="CM103" s="739">
        <v>7.8760311782827133</v>
      </c>
      <c r="CN103" s="739">
        <v>4.592242644778465</v>
      </c>
      <c r="CO103" s="739">
        <v>0</v>
      </c>
      <c r="CP103" s="739">
        <v>0</v>
      </c>
      <c r="CQ103" s="739">
        <v>0</v>
      </c>
      <c r="CR103" s="739"/>
      <c r="CS103" s="739">
        <v>15.404221886823661</v>
      </c>
      <c r="CT103" s="739">
        <v>6.8600492071040173E-2</v>
      </c>
      <c r="CU103" s="739"/>
      <c r="CV103" s="739">
        <v>0</v>
      </c>
      <c r="CW103" s="739">
        <v>0</v>
      </c>
      <c r="CX103" s="739">
        <v>0</v>
      </c>
      <c r="CY103" s="739">
        <v>0</v>
      </c>
      <c r="CZ103" s="739"/>
      <c r="DA103" s="739">
        <v>0</v>
      </c>
      <c r="DB103" s="739">
        <v>0</v>
      </c>
      <c r="DC103" s="739"/>
      <c r="DD103" s="739">
        <v>3.5640002481030453</v>
      </c>
      <c r="DE103" s="739"/>
      <c r="DF103" s="739">
        <v>3.8580230322327207</v>
      </c>
      <c r="DG103" s="739">
        <v>7.3858622614592591</v>
      </c>
      <c r="DH103" s="739">
        <v>0</v>
      </c>
      <c r="DI103" s="739"/>
      <c r="DJ103" s="739">
        <v>1.5015403064072612</v>
      </c>
      <c r="DK103" s="739"/>
      <c r="DL103" s="739">
        <v>0</v>
      </c>
      <c r="DM103" s="739">
        <v>0</v>
      </c>
    </row>
    <row r="104" spans="1:117" s="731" customFormat="1" ht="12.75">
      <c r="A104" s="577">
        <v>273</v>
      </c>
      <c r="B104" s="730">
        <v>19</v>
      </c>
      <c r="C104" s="731" t="s">
        <v>135</v>
      </c>
      <c r="D104" s="563">
        <v>3987</v>
      </c>
      <c r="E104" s="732">
        <v>988423</v>
      </c>
      <c r="F104" s="733">
        <v>-800590</v>
      </c>
      <c r="G104" s="733">
        <v>-429958</v>
      </c>
      <c r="H104" s="734">
        <v>-242125</v>
      </c>
      <c r="I104" s="732"/>
      <c r="J104" s="733">
        <v>0</v>
      </c>
      <c r="K104" s="733">
        <v>0</v>
      </c>
      <c r="L104" s="733"/>
      <c r="M104" s="733">
        <v>88492</v>
      </c>
      <c r="N104" s="733">
        <v>63209</v>
      </c>
      <c r="O104" s="733">
        <v>0</v>
      </c>
      <c r="P104" s="733">
        <v>0</v>
      </c>
      <c r="Q104" s="733">
        <v>0</v>
      </c>
      <c r="R104" s="733">
        <v>0</v>
      </c>
      <c r="S104" s="733">
        <v>-11084</v>
      </c>
      <c r="T104" s="733">
        <v>0</v>
      </c>
      <c r="U104" s="733">
        <v>0</v>
      </c>
      <c r="V104" s="733">
        <v>0</v>
      </c>
      <c r="W104" s="733">
        <v>0</v>
      </c>
      <c r="X104" s="733">
        <v>0</v>
      </c>
      <c r="Y104" s="733"/>
      <c r="Z104" s="733">
        <v>36302</v>
      </c>
      <c r="AA104" s="733"/>
      <c r="AB104" s="733">
        <v>0</v>
      </c>
      <c r="AC104" s="733">
        <v>0</v>
      </c>
      <c r="AD104" s="733"/>
      <c r="AE104" s="733">
        <v>654648</v>
      </c>
      <c r="AF104" s="733">
        <v>0</v>
      </c>
      <c r="AG104" s="733">
        <v>0</v>
      </c>
      <c r="AH104" s="733">
        <v>0</v>
      </c>
      <c r="AI104" s="733">
        <v>0</v>
      </c>
      <c r="AJ104" s="733">
        <v>0</v>
      </c>
      <c r="AK104" s="733"/>
      <c r="AL104" s="733">
        <v>138124</v>
      </c>
      <c r="AM104" s="733">
        <v>0</v>
      </c>
      <c r="AN104" s="733"/>
      <c r="AO104" s="733">
        <v>0</v>
      </c>
      <c r="AP104" s="733">
        <v>0</v>
      </c>
      <c r="AQ104" s="733">
        <v>0</v>
      </c>
      <c r="AR104" s="733">
        <v>0</v>
      </c>
      <c r="AS104" s="733"/>
      <c r="AT104" s="733">
        <v>0</v>
      </c>
      <c r="AU104" s="733">
        <v>0</v>
      </c>
      <c r="AV104" s="733"/>
      <c r="AW104" s="733">
        <v>14210</v>
      </c>
      <c r="AX104" s="733"/>
      <c r="AY104" s="733">
        <v>0</v>
      </c>
      <c r="AZ104" s="733">
        <v>0</v>
      </c>
      <c r="BA104" s="733">
        <v>0</v>
      </c>
      <c r="BB104" s="733"/>
      <c r="BC104" s="733">
        <v>4522</v>
      </c>
      <c r="BD104" s="733"/>
      <c r="BE104" s="733">
        <v>0</v>
      </c>
      <c r="BF104" s="733">
        <v>0</v>
      </c>
      <c r="BG104" s="735"/>
      <c r="BH104" s="577">
        <v>273</v>
      </c>
      <c r="BI104" s="730">
        <v>19</v>
      </c>
      <c r="BJ104" s="731" t="s">
        <v>135</v>
      </c>
      <c r="BK104" s="563">
        <v>3987</v>
      </c>
      <c r="BL104" s="736">
        <v>247.91146225232004</v>
      </c>
      <c r="BM104" s="737">
        <v>-200.80010032605969</v>
      </c>
      <c r="BN104" s="737">
        <v>-107.83997993478806</v>
      </c>
      <c r="BO104" s="738">
        <v>-60.728618008527718</v>
      </c>
      <c r="BP104" s="736"/>
      <c r="BQ104" s="739">
        <v>0</v>
      </c>
      <c r="BR104" s="739">
        <v>0</v>
      </c>
      <c r="BS104" s="739"/>
      <c r="BT104" s="739">
        <v>22.195134186104841</v>
      </c>
      <c r="BU104" s="739">
        <v>15.853774767995986</v>
      </c>
      <c r="BV104" s="739">
        <v>0</v>
      </c>
      <c r="BW104" s="739">
        <v>0</v>
      </c>
      <c r="BX104" s="739">
        <v>0</v>
      </c>
      <c r="BY104" s="739">
        <v>0</v>
      </c>
      <c r="BZ104" s="739">
        <v>-2.780035114120893</v>
      </c>
      <c r="CA104" s="739">
        <v>0</v>
      </c>
      <c r="CB104" s="739">
        <v>0</v>
      </c>
      <c r="CC104" s="739">
        <v>0</v>
      </c>
      <c r="CD104" s="739">
        <v>0</v>
      </c>
      <c r="CE104" s="739">
        <v>0</v>
      </c>
      <c r="CF104" s="739"/>
      <c r="CG104" s="739">
        <v>9.1050915475294705</v>
      </c>
      <c r="CH104" s="739"/>
      <c r="CI104" s="739">
        <v>0</v>
      </c>
      <c r="CJ104" s="739">
        <v>0</v>
      </c>
      <c r="CK104" s="739"/>
      <c r="CL104" s="739">
        <v>164.19563581640332</v>
      </c>
      <c r="CM104" s="739">
        <v>0</v>
      </c>
      <c r="CN104" s="739">
        <v>0</v>
      </c>
      <c r="CO104" s="739">
        <v>0</v>
      </c>
      <c r="CP104" s="739">
        <v>0</v>
      </c>
      <c r="CQ104" s="739">
        <v>0</v>
      </c>
      <c r="CR104" s="739"/>
      <c r="CS104" s="739">
        <v>34.643591672937042</v>
      </c>
      <c r="CT104" s="739">
        <v>0</v>
      </c>
      <c r="CU104" s="739"/>
      <c r="CV104" s="739">
        <v>0</v>
      </c>
      <c r="CW104" s="739">
        <v>0</v>
      </c>
      <c r="CX104" s="739">
        <v>0</v>
      </c>
      <c r="CY104" s="739">
        <v>0</v>
      </c>
      <c r="CZ104" s="739"/>
      <c r="DA104" s="739">
        <v>0</v>
      </c>
      <c r="DB104" s="739">
        <v>0</v>
      </c>
      <c r="DC104" s="739"/>
      <c r="DD104" s="739">
        <v>3.564083270629546</v>
      </c>
      <c r="DE104" s="739"/>
      <c r="DF104" s="739">
        <v>0</v>
      </c>
      <c r="DG104" s="739">
        <v>0</v>
      </c>
      <c r="DH104" s="739">
        <v>0</v>
      </c>
      <c r="DI104" s="739"/>
      <c r="DJ104" s="739">
        <v>1.1341861048407325</v>
      </c>
      <c r="DK104" s="739"/>
      <c r="DL104" s="739">
        <v>0</v>
      </c>
      <c r="DM104" s="739">
        <v>0</v>
      </c>
    </row>
    <row r="105" spans="1:117" s="731" customFormat="1" ht="12.75">
      <c r="A105" s="577">
        <v>275</v>
      </c>
      <c r="B105" s="730">
        <v>13</v>
      </c>
      <c r="C105" s="731" t="s">
        <v>136</v>
      </c>
      <c r="D105" s="563">
        <v>2441</v>
      </c>
      <c r="E105" s="732">
        <v>924808</v>
      </c>
      <c r="F105" s="733">
        <v>-490153</v>
      </c>
      <c r="G105" s="733">
        <v>-263237</v>
      </c>
      <c r="H105" s="734">
        <v>171418</v>
      </c>
      <c r="I105" s="732"/>
      <c r="J105" s="733">
        <v>0</v>
      </c>
      <c r="K105" s="733">
        <v>0</v>
      </c>
      <c r="L105" s="733"/>
      <c r="M105" s="733">
        <v>88492</v>
      </c>
      <c r="N105" s="733">
        <v>63209</v>
      </c>
      <c r="O105" s="733">
        <v>22168</v>
      </c>
      <c r="P105" s="733">
        <v>0</v>
      </c>
      <c r="Q105" s="733">
        <v>0</v>
      </c>
      <c r="R105" s="733">
        <v>0</v>
      </c>
      <c r="S105" s="733">
        <v>12667</v>
      </c>
      <c r="T105" s="733">
        <v>0</v>
      </c>
      <c r="U105" s="733">
        <v>0</v>
      </c>
      <c r="V105" s="733">
        <v>0</v>
      </c>
      <c r="W105" s="733">
        <v>0</v>
      </c>
      <c r="X105" s="733">
        <v>0</v>
      </c>
      <c r="Y105" s="733"/>
      <c r="Z105" s="733">
        <v>5904</v>
      </c>
      <c r="AA105" s="733"/>
      <c r="AB105" s="733">
        <v>0</v>
      </c>
      <c r="AC105" s="733">
        <v>0</v>
      </c>
      <c r="AD105" s="733"/>
      <c r="AE105" s="733">
        <v>711124</v>
      </c>
      <c r="AF105" s="733">
        <v>10112</v>
      </c>
      <c r="AG105" s="733">
        <v>0</v>
      </c>
      <c r="AH105" s="733">
        <v>0</v>
      </c>
      <c r="AI105" s="733">
        <v>0</v>
      </c>
      <c r="AJ105" s="733">
        <v>0</v>
      </c>
      <c r="AK105" s="733"/>
      <c r="AL105" s="733">
        <v>0</v>
      </c>
      <c r="AM105" s="733">
        <v>0</v>
      </c>
      <c r="AN105" s="733"/>
      <c r="AO105" s="733">
        <v>0</v>
      </c>
      <c r="AP105" s="733">
        <v>0</v>
      </c>
      <c r="AQ105" s="733">
        <v>0</v>
      </c>
      <c r="AR105" s="733">
        <v>0</v>
      </c>
      <c r="AS105" s="733"/>
      <c r="AT105" s="733">
        <v>0</v>
      </c>
      <c r="AU105" s="733">
        <v>0</v>
      </c>
      <c r="AV105" s="733"/>
      <c r="AW105" s="733">
        <v>8700</v>
      </c>
      <c r="AX105" s="733"/>
      <c r="AY105" s="733">
        <v>0</v>
      </c>
      <c r="AZ105" s="733">
        <v>0</v>
      </c>
      <c r="BA105" s="733">
        <v>0</v>
      </c>
      <c r="BB105" s="733"/>
      <c r="BC105" s="733">
        <v>2432</v>
      </c>
      <c r="BD105" s="733"/>
      <c r="BE105" s="733">
        <v>0</v>
      </c>
      <c r="BF105" s="733">
        <v>0</v>
      </c>
      <c r="BG105" s="735"/>
      <c r="BH105" s="577">
        <v>275</v>
      </c>
      <c r="BI105" s="730">
        <v>13</v>
      </c>
      <c r="BJ105" s="731" t="s">
        <v>136</v>
      </c>
      <c r="BK105" s="563">
        <v>2441</v>
      </c>
      <c r="BL105" s="736">
        <v>378.86439983613275</v>
      </c>
      <c r="BM105" s="737">
        <v>-200.80008193363375</v>
      </c>
      <c r="BN105" s="737">
        <v>-107.83981974600573</v>
      </c>
      <c r="BO105" s="738">
        <v>70.22449815649324</v>
      </c>
      <c r="BP105" s="736"/>
      <c r="BQ105" s="739">
        <v>0</v>
      </c>
      <c r="BR105" s="739">
        <v>0</v>
      </c>
      <c r="BS105" s="739"/>
      <c r="BT105" s="739">
        <v>36.252355591970506</v>
      </c>
      <c r="BU105" s="739">
        <v>25.894715280622695</v>
      </c>
      <c r="BV105" s="739">
        <v>9.0815239655878734</v>
      </c>
      <c r="BW105" s="739">
        <v>0</v>
      </c>
      <c r="BX105" s="739">
        <v>0</v>
      </c>
      <c r="BY105" s="739">
        <v>0</v>
      </c>
      <c r="BZ105" s="739">
        <v>5.1892666939778778</v>
      </c>
      <c r="CA105" s="739">
        <v>0</v>
      </c>
      <c r="CB105" s="739">
        <v>0</v>
      </c>
      <c r="CC105" s="739">
        <v>0</v>
      </c>
      <c r="CD105" s="739">
        <v>0</v>
      </c>
      <c r="CE105" s="739">
        <v>0</v>
      </c>
      <c r="CF105" s="739"/>
      <c r="CG105" s="739">
        <v>2.418680868496518</v>
      </c>
      <c r="CH105" s="739"/>
      <c r="CI105" s="739">
        <v>0</v>
      </c>
      <c r="CJ105" s="739">
        <v>0</v>
      </c>
      <c r="CK105" s="739"/>
      <c r="CL105" s="739">
        <v>291.32486685784517</v>
      </c>
      <c r="CM105" s="739">
        <v>4.142564522736583</v>
      </c>
      <c r="CN105" s="739">
        <v>0</v>
      </c>
      <c r="CO105" s="739">
        <v>0</v>
      </c>
      <c r="CP105" s="739">
        <v>0</v>
      </c>
      <c r="CQ105" s="739">
        <v>0</v>
      </c>
      <c r="CR105" s="739"/>
      <c r="CS105" s="739">
        <v>0</v>
      </c>
      <c r="CT105" s="739">
        <v>0</v>
      </c>
      <c r="CU105" s="739"/>
      <c r="CV105" s="739">
        <v>0</v>
      </c>
      <c r="CW105" s="739">
        <v>0</v>
      </c>
      <c r="CX105" s="739">
        <v>0</v>
      </c>
      <c r="CY105" s="739">
        <v>0</v>
      </c>
      <c r="CZ105" s="739"/>
      <c r="DA105" s="739">
        <v>0</v>
      </c>
      <c r="DB105" s="739">
        <v>0</v>
      </c>
      <c r="DC105" s="739"/>
      <c r="DD105" s="739">
        <v>3.5641130684145841</v>
      </c>
      <c r="DE105" s="739"/>
      <c r="DF105" s="739">
        <v>0</v>
      </c>
      <c r="DG105" s="739">
        <v>0</v>
      </c>
      <c r="DH105" s="739">
        <v>0</v>
      </c>
      <c r="DI105" s="739"/>
      <c r="DJ105" s="739">
        <v>0.99631298648095046</v>
      </c>
      <c r="DK105" s="739"/>
      <c r="DL105" s="739">
        <v>0</v>
      </c>
      <c r="DM105" s="739">
        <v>0</v>
      </c>
    </row>
    <row r="106" spans="1:117" s="731" customFormat="1" ht="12.75">
      <c r="A106" s="577">
        <v>276</v>
      </c>
      <c r="B106" s="730">
        <v>12</v>
      </c>
      <c r="C106" s="731" t="s">
        <v>137</v>
      </c>
      <c r="D106" s="563">
        <v>15071</v>
      </c>
      <c r="E106" s="732">
        <v>2682648</v>
      </c>
      <c r="F106" s="733">
        <v>-3026257</v>
      </c>
      <c r="G106" s="733">
        <v>-1625257</v>
      </c>
      <c r="H106" s="734">
        <v>-1968866</v>
      </c>
      <c r="I106" s="732"/>
      <c r="J106" s="733">
        <v>0</v>
      </c>
      <c r="K106" s="733">
        <v>0</v>
      </c>
      <c r="L106" s="733"/>
      <c r="M106" s="733">
        <v>486708</v>
      </c>
      <c r="N106" s="733">
        <v>347649</v>
      </c>
      <c r="O106" s="733">
        <v>0</v>
      </c>
      <c r="P106" s="733">
        <v>47275</v>
      </c>
      <c r="Q106" s="733">
        <v>33768</v>
      </c>
      <c r="R106" s="733">
        <v>0</v>
      </c>
      <c r="S106" s="733">
        <v>-50669</v>
      </c>
      <c r="T106" s="733">
        <v>29023</v>
      </c>
      <c r="U106" s="733">
        <v>0</v>
      </c>
      <c r="V106" s="733">
        <v>0</v>
      </c>
      <c r="W106" s="733">
        <v>0</v>
      </c>
      <c r="X106" s="733">
        <v>0</v>
      </c>
      <c r="Y106" s="733"/>
      <c r="Z106" s="733">
        <v>174420</v>
      </c>
      <c r="AA106" s="733"/>
      <c r="AB106" s="733">
        <v>0</v>
      </c>
      <c r="AC106" s="733">
        <v>0</v>
      </c>
      <c r="AD106" s="733"/>
      <c r="AE106" s="733">
        <v>1539025</v>
      </c>
      <c r="AF106" s="733">
        <v>0</v>
      </c>
      <c r="AG106" s="733">
        <v>0</v>
      </c>
      <c r="AH106" s="733">
        <v>0</v>
      </c>
      <c r="AI106" s="733">
        <v>0</v>
      </c>
      <c r="AJ106" s="733">
        <v>0</v>
      </c>
      <c r="AK106" s="733"/>
      <c r="AL106" s="733">
        <v>0</v>
      </c>
      <c r="AM106" s="733">
        <v>0</v>
      </c>
      <c r="AN106" s="733"/>
      <c r="AO106" s="733">
        <v>0</v>
      </c>
      <c r="AP106" s="733">
        <v>0</v>
      </c>
      <c r="AQ106" s="733">
        <v>0</v>
      </c>
      <c r="AR106" s="733">
        <v>0</v>
      </c>
      <c r="AS106" s="733"/>
      <c r="AT106" s="733">
        <v>0</v>
      </c>
      <c r="AU106" s="733">
        <v>0</v>
      </c>
      <c r="AV106" s="733"/>
      <c r="AW106" s="733">
        <v>53713</v>
      </c>
      <c r="AX106" s="733"/>
      <c r="AY106" s="733">
        <v>0</v>
      </c>
      <c r="AZ106" s="733">
        <v>0</v>
      </c>
      <c r="BA106" s="733">
        <v>0</v>
      </c>
      <c r="BB106" s="733"/>
      <c r="BC106" s="733">
        <v>21736</v>
      </c>
      <c r="BD106" s="733"/>
      <c r="BE106" s="733">
        <v>0</v>
      </c>
      <c r="BF106" s="733">
        <v>0</v>
      </c>
      <c r="BG106" s="735"/>
      <c r="BH106" s="577">
        <v>276</v>
      </c>
      <c r="BI106" s="730">
        <v>12</v>
      </c>
      <c r="BJ106" s="731" t="s">
        <v>137</v>
      </c>
      <c r="BK106" s="563">
        <v>15071</v>
      </c>
      <c r="BL106" s="736">
        <v>178.00066352597705</v>
      </c>
      <c r="BM106" s="737">
        <v>-200.80001327051954</v>
      </c>
      <c r="BN106" s="737">
        <v>-107.84002388693517</v>
      </c>
      <c r="BO106" s="738">
        <v>-130.63937363147767</v>
      </c>
      <c r="BP106" s="736"/>
      <c r="BQ106" s="739">
        <v>0</v>
      </c>
      <c r="BR106" s="739">
        <v>0</v>
      </c>
      <c r="BS106" s="739"/>
      <c r="BT106" s="739">
        <v>32.294340123415829</v>
      </c>
      <c r="BU106" s="739">
        <v>23.067414239267467</v>
      </c>
      <c r="BV106" s="739">
        <v>0</v>
      </c>
      <c r="BW106" s="739">
        <v>3.1368190564660607</v>
      </c>
      <c r="BX106" s="739">
        <v>2.2405945192754295</v>
      </c>
      <c r="BY106" s="739">
        <v>0</v>
      </c>
      <c r="BZ106" s="739">
        <v>-3.3620197730741159</v>
      </c>
      <c r="CA106" s="739">
        <v>1.9257514431690002</v>
      </c>
      <c r="CB106" s="739">
        <v>0</v>
      </c>
      <c r="CC106" s="739">
        <v>0</v>
      </c>
      <c r="CD106" s="739">
        <v>0</v>
      </c>
      <c r="CE106" s="739">
        <v>0</v>
      </c>
      <c r="CF106" s="739"/>
      <c r="CG106" s="739">
        <v>11.573220091566585</v>
      </c>
      <c r="CH106" s="739"/>
      <c r="CI106" s="739">
        <v>0</v>
      </c>
      <c r="CJ106" s="739">
        <v>0</v>
      </c>
      <c r="CK106" s="739"/>
      <c r="CL106" s="739">
        <v>102.11830668170658</v>
      </c>
      <c r="CM106" s="739">
        <v>0</v>
      </c>
      <c r="CN106" s="739">
        <v>0</v>
      </c>
      <c r="CO106" s="739">
        <v>0</v>
      </c>
      <c r="CP106" s="739">
        <v>0</v>
      </c>
      <c r="CQ106" s="739">
        <v>0</v>
      </c>
      <c r="CR106" s="739"/>
      <c r="CS106" s="739">
        <v>0</v>
      </c>
      <c r="CT106" s="739">
        <v>0</v>
      </c>
      <c r="CU106" s="739"/>
      <c r="CV106" s="739">
        <v>0</v>
      </c>
      <c r="CW106" s="739">
        <v>0</v>
      </c>
      <c r="CX106" s="739">
        <v>0</v>
      </c>
      <c r="CY106" s="739">
        <v>0</v>
      </c>
      <c r="CZ106" s="739"/>
      <c r="DA106" s="739">
        <v>0</v>
      </c>
      <c r="DB106" s="739">
        <v>0</v>
      </c>
      <c r="DC106" s="739"/>
      <c r="DD106" s="739">
        <v>3.5639970804857009</v>
      </c>
      <c r="DE106" s="739"/>
      <c r="DF106" s="739">
        <v>0</v>
      </c>
      <c r="DG106" s="739">
        <v>0</v>
      </c>
      <c r="DH106" s="739">
        <v>0</v>
      </c>
      <c r="DI106" s="739"/>
      <c r="DJ106" s="739">
        <v>1.4422400636984938</v>
      </c>
      <c r="DK106" s="739"/>
      <c r="DL106" s="739">
        <v>0</v>
      </c>
      <c r="DM106" s="739">
        <v>0</v>
      </c>
    </row>
    <row r="107" spans="1:117" s="731" customFormat="1" ht="12.75">
      <c r="A107" s="577">
        <v>280</v>
      </c>
      <c r="B107" s="730">
        <v>15</v>
      </c>
      <c r="C107" s="731" t="s">
        <v>138</v>
      </c>
      <c r="D107" s="563">
        <v>1986</v>
      </c>
      <c r="E107" s="732">
        <v>172208</v>
      </c>
      <c r="F107" s="733">
        <v>-398789</v>
      </c>
      <c r="G107" s="733">
        <v>-214170</v>
      </c>
      <c r="H107" s="734">
        <v>-440751</v>
      </c>
      <c r="I107" s="732"/>
      <c r="J107" s="733">
        <v>0</v>
      </c>
      <c r="K107" s="733">
        <v>0</v>
      </c>
      <c r="L107" s="733"/>
      <c r="M107" s="733">
        <v>103241</v>
      </c>
      <c r="N107" s="733">
        <v>73744</v>
      </c>
      <c r="O107" s="733">
        <v>0</v>
      </c>
      <c r="P107" s="733">
        <v>0</v>
      </c>
      <c r="Q107" s="733">
        <v>0</v>
      </c>
      <c r="R107" s="733">
        <v>0</v>
      </c>
      <c r="S107" s="733">
        <v>-38002</v>
      </c>
      <c r="T107" s="733">
        <v>0</v>
      </c>
      <c r="U107" s="733">
        <v>0</v>
      </c>
      <c r="V107" s="733">
        <v>0</v>
      </c>
      <c r="W107" s="733">
        <v>0</v>
      </c>
      <c r="X107" s="733">
        <v>0</v>
      </c>
      <c r="Y107" s="733"/>
      <c r="Z107" s="733">
        <v>23870</v>
      </c>
      <c r="AA107" s="733"/>
      <c r="AB107" s="733">
        <v>0</v>
      </c>
      <c r="AC107" s="733">
        <v>0</v>
      </c>
      <c r="AD107" s="733"/>
      <c r="AE107" s="733">
        <v>0</v>
      </c>
      <c r="AF107" s="733">
        <v>0</v>
      </c>
      <c r="AG107" s="733">
        <v>0</v>
      </c>
      <c r="AH107" s="733">
        <v>0</v>
      </c>
      <c r="AI107" s="733">
        <v>0</v>
      </c>
      <c r="AJ107" s="733">
        <v>0</v>
      </c>
      <c r="AK107" s="733"/>
      <c r="AL107" s="733">
        <v>0</v>
      </c>
      <c r="AM107" s="733">
        <v>0</v>
      </c>
      <c r="AN107" s="733"/>
      <c r="AO107" s="733">
        <v>0</v>
      </c>
      <c r="AP107" s="733">
        <v>0</v>
      </c>
      <c r="AQ107" s="733">
        <v>0</v>
      </c>
      <c r="AR107" s="733">
        <v>0</v>
      </c>
      <c r="AS107" s="733"/>
      <c r="AT107" s="733">
        <v>0</v>
      </c>
      <c r="AU107" s="733">
        <v>0</v>
      </c>
      <c r="AV107" s="733"/>
      <c r="AW107" s="733">
        <v>7078</v>
      </c>
      <c r="AX107" s="733"/>
      <c r="AY107" s="733">
        <v>0</v>
      </c>
      <c r="AZ107" s="733">
        <v>0</v>
      </c>
      <c r="BA107" s="733">
        <v>0</v>
      </c>
      <c r="BB107" s="733"/>
      <c r="BC107" s="733">
        <v>2277</v>
      </c>
      <c r="BD107" s="733"/>
      <c r="BE107" s="733">
        <v>0</v>
      </c>
      <c r="BF107" s="733">
        <v>0</v>
      </c>
      <c r="BG107" s="735"/>
      <c r="BH107" s="577">
        <v>280</v>
      </c>
      <c r="BI107" s="730">
        <v>15</v>
      </c>
      <c r="BJ107" s="731" t="s">
        <v>138</v>
      </c>
      <c r="BK107" s="563">
        <v>1986</v>
      </c>
      <c r="BL107" s="736">
        <v>86.710976837865061</v>
      </c>
      <c r="BM107" s="737">
        <v>-200.80010070493455</v>
      </c>
      <c r="BN107" s="737">
        <v>-107.83987915407855</v>
      </c>
      <c r="BO107" s="738">
        <v>-221.92900302114805</v>
      </c>
      <c r="BP107" s="736"/>
      <c r="BQ107" s="739">
        <v>0</v>
      </c>
      <c r="BR107" s="739">
        <v>0</v>
      </c>
      <c r="BS107" s="739"/>
      <c r="BT107" s="739">
        <v>51.984390735146022</v>
      </c>
      <c r="BU107" s="739">
        <v>37.131923464249745</v>
      </c>
      <c r="BV107" s="739">
        <v>0</v>
      </c>
      <c r="BW107" s="739">
        <v>0</v>
      </c>
      <c r="BX107" s="739">
        <v>0</v>
      </c>
      <c r="BY107" s="739">
        <v>0</v>
      </c>
      <c r="BZ107" s="739">
        <v>-19.134944612286002</v>
      </c>
      <c r="CA107" s="739">
        <v>0</v>
      </c>
      <c r="CB107" s="739">
        <v>0</v>
      </c>
      <c r="CC107" s="739">
        <v>0</v>
      </c>
      <c r="CD107" s="739">
        <v>0</v>
      </c>
      <c r="CE107" s="739">
        <v>0</v>
      </c>
      <c r="CF107" s="739"/>
      <c r="CG107" s="739">
        <v>12.019133937562941</v>
      </c>
      <c r="CH107" s="739"/>
      <c r="CI107" s="739">
        <v>0</v>
      </c>
      <c r="CJ107" s="739">
        <v>0</v>
      </c>
      <c r="CK107" s="739"/>
      <c r="CL107" s="739">
        <v>0</v>
      </c>
      <c r="CM107" s="739">
        <v>0</v>
      </c>
      <c r="CN107" s="739">
        <v>0</v>
      </c>
      <c r="CO107" s="739">
        <v>0</v>
      </c>
      <c r="CP107" s="739">
        <v>0</v>
      </c>
      <c r="CQ107" s="739">
        <v>0</v>
      </c>
      <c r="CR107" s="739"/>
      <c r="CS107" s="739">
        <v>0</v>
      </c>
      <c r="CT107" s="739">
        <v>0</v>
      </c>
      <c r="CU107" s="739"/>
      <c r="CV107" s="739">
        <v>0</v>
      </c>
      <c r="CW107" s="739">
        <v>0</v>
      </c>
      <c r="CX107" s="739">
        <v>0</v>
      </c>
      <c r="CY107" s="739">
        <v>0</v>
      </c>
      <c r="CZ107" s="739"/>
      <c r="DA107" s="739">
        <v>0</v>
      </c>
      <c r="DB107" s="739">
        <v>0</v>
      </c>
      <c r="DC107" s="739"/>
      <c r="DD107" s="739">
        <v>3.5639476334340383</v>
      </c>
      <c r="DE107" s="739"/>
      <c r="DF107" s="739">
        <v>0</v>
      </c>
      <c r="DG107" s="739">
        <v>0</v>
      </c>
      <c r="DH107" s="739">
        <v>0</v>
      </c>
      <c r="DI107" s="739"/>
      <c r="DJ107" s="739">
        <v>1.1465256797583081</v>
      </c>
      <c r="DK107" s="739"/>
      <c r="DL107" s="739">
        <v>0</v>
      </c>
      <c r="DM107" s="739">
        <v>0</v>
      </c>
    </row>
    <row r="108" spans="1:117" s="731" customFormat="1" ht="12.75">
      <c r="A108" s="577">
        <v>284</v>
      </c>
      <c r="B108" s="730">
        <v>2</v>
      </c>
      <c r="C108" s="731" t="s">
        <v>139</v>
      </c>
      <c r="D108" s="563">
        <v>2186</v>
      </c>
      <c r="E108" s="732">
        <v>1557919</v>
      </c>
      <c r="F108" s="733">
        <v>-438949</v>
      </c>
      <c r="G108" s="733">
        <v>-235738</v>
      </c>
      <c r="H108" s="734">
        <v>883232</v>
      </c>
      <c r="I108" s="732"/>
      <c r="J108" s="733">
        <v>0</v>
      </c>
      <c r="K108" s="733">
        <v>0</v>
      </c>
      <c r="L108" s="733"/>
      <c r="M108" s="733">
        <v>117990</v>
      </c>
      <c r="N108" s="733">
        <v>84279</v>
      </c>
      <c r="O108" s="733">
        <v>0</v>
      </c>
      <c r="P108" s="733">
        <v>23638</v>
      </c>
      <c r="Q108" s="733">
        <v>16884</v>
      </c>
      <c r="R108" s="733">
        <v>0</v>
      </c>
      <c r="S108" s="733">
        <v>-57003</v>
      </c>
      <c r="T108" s="733">
        <v>0</v>
      </c>
      <c r="U108" s="733">
        <v>0</v>
      </c>
      <c r="V108" s="733">
        <v>0</v>
      </c>
      <c r="W108" s="733">
        <v>0</v>
      </c>
      <c r="X108" s="733">
        <v>0</v>
      </c>
      <c r="Y108" s="733"/>
      <c r="Z108" s="733">
        <v>23870</v>
      </c>
      <c r="AA108" s="733"/>
      <c r="AB108" s="733">
        <v>0</v>
      </c>
      <c r="AC108" s="733">
        <v>0</v>
      </c>
      <c r="AD108" s="733"/>
      <c r="AE108" s="733">
        <v>1338136</v>
      </c>
      <c r="AF108" s="733">
        <v>0</v>
      </c>
      <c r="AG108" s="733">
        <v>0</v>
      </c>
      <c r="AH108" s="733">
        <v>0</v>
      </c>
      <c r="AI108" s="733">
        <v>0</v>
      </c>
      <c r="AJ108" s="733">
        <v>0</v>
      </c>
      <c r="AK108" s="733"/>
      <c r="AL108" s="733">
        <v>0</v>
      </c>
      <c r="AM108" s="733">
        <v>0</v>
      </c>
      <c r="AN108" s="733"/>
      <c r="AO108" s="733">
        <v>0</v>
      </c>
      <c r="AP108" s="733">
        <v>0</v>
      </c>
      <c r="AQ108" s="733">
        <v>0</v>
      </c>
      <c r="AR108" s="733">
        <v>0</v>
      </c>
      <c r="AS108" s="733"/>
      <c r="AT108" s="733">
        <v>0</v>
      </c>
      <c r="AU108" s="733">
        <v>0</v>
      </c>
      <c r="AV108" s="733"/>
      <c r="AW108" s="733">
        <v>7791</v>
      </c>
      <c r="AX108" s="733"/>
      <c r="AY108" s="733">
        <v>0</v>
      </c>
      <c r="AZ108" s="733">
        <v>0</v>
      </c>
      <c r="BA108" s="733">
        <v>0</v>
      </c>
      <c r="BB108" s="733"/>
      <c r="BC108" s="733">
        <v>2334</v>
      </c>
      <c r="BD108" s="733"/>
      <c r="BE108" s="733">
        <v>0</v>
      </c>
      <c r="BF108" s="733">
        <v>0</v>
      </c>
      <c r="BG108" s="735"/>
      <c r="BH108" s="577">
        <v>284</v>
      </c>
      <c r="BI108" s="730">
        <v>2</v>
      </c>
      <c r="BJ108" s="731" t="s">
        <v>139</v>
      </c>
      <c r="BK108" s="563">
        <v>2186</v>
      </c>
      <c r="BL108" s="736">
        <v>712.68023787740162</v>
      </c>
      <c r="BM108" s="737">
        <v>-200.80009149130834</v>
      </c>
      <c r="BN108" s="737">
        <v>-107.83989021043001</v>
      </c>
      <c r="BO108" s="738">
        <v>404.04025617566333</v>
      </c>
      <c r="BP108" s="736"/>
      <c r="BQ108" s="739">
        <v>0</v>
      </c>
      <c r="BR108" s="739">
        <v>0</v>
      </c>
      <c r="BS108" s="739"/>
      <c r="BT108" s="739">
        <v>53.975297346752058</v>
      </c>
      <c r="BU108" s="739">
        <v>38.553979871912169</v>
      </c>
      <c r="BV108" s="739">
        <v>0</v>
      </c>
      <c r="BW108" s="739">
        <v>10.813357731015554</v>
      </c>
      <c r="BX108" s="739">
        <v>7.723696248856359</v>
      </c>
      <c r="BY108" s="739">
        <v>0</v>
      </c>
      <c r="BZ108" s="739">
        <v>-26.076395242451966</v>
      </c>
      <c r="CA108" s="739">
        <v>0</v>
      </c>
      <c r="CB108" s="739">
        <v>0</v>
      </c>
      <c r="CC108" s="739">
        <v>0</v>
      </c>
      <c r="CD108" s="739">
        <v>0</v>
      </c>
      <c r="CE108" s="739">
        <v>0</v>
      </c>
      <c r="CF108" s="739"/>
      <c r="CG108" s="739">
        <v>10.919487648673377</v>
      </c>
      <c r="CH108" s="739"/>
      <c r="CI108" s="739">
        <v>0</v>
      </c>
      <c r="CJ108" s="739">
        <v>0</v>
      </c>
      <c r="CK108" s="739"/>
      <c r="CL108" s="739">
        <v>612.1390667886551</v>
      </c>
      <c r="CM108" s="739">
        <v>0</v>
      </c>
      <c r="CN108" s="739">
        <v>0</v>
      </c>
      <c r="CO108" s="739">
        <v>0</v>
      </c>
      <c r="CP108" s="739">
        <v>0</v>
      </c>
      <c r="CQ108" s="739">
        <v>0</v>
      </c>
      <c r="CR108" s="739"/>
      <c r="CS108" s="739">
        <v>0</v>
      </c>
      <c r="CT108" s="739">
        <v>0</v>
      </c>
      <c r="CU108" s="739"/>
      <c r="CV108" s="739">
        <v>0</v>
      </c>
      <c r="CW108" s="739">
        <v>0</v>
      </c>
      <c r="CX108" s="739">
        <v>0</v>
      </c>
      <c r="CY108" s="739">
        <v>0</v>
      </c>
      <c r="CZ108" s="739"/>
      <c r="DA108" s="739">
        <v>0</v>
      </c>
      <c r="DB108" s="739">
        <v>0</v>
      </c>
      <c r="DC108" s="739"/>
      <c r="DD108" s="739">
        <v>3.5640439158279964</v>
      </c>
      <c r="DE108" s="739"/>
      <c r="DF108" s="739">
        <v>0</v>
      </c>
      <c r="DG108" s="739">
        <v>0</v>
      </c>
      <c r="DH108" s="739">
        <v>0</v>
      </c>
      <c r="DI108" s="739"/>
      <c r="DJ108" s="739">
        <v>1.0677035681610247</v>
      </c>
      <c r="DK108" s="739"/>
      <c r="DL108" s="739">
        <v>0</v>
      </c>
      <c r="DM108" s="739">
        <v>0</v>
      </c>
    </row>
    <row r="109" spans="1:117" s="731" customFormat="1" ht="12.75">
      <c r="A109" s="577">
        <v>285</v>
      </c>
      <c r="B109" s="730">
        <v>8</v>
      </c>
      <c r="C109" s="731" t="s">
        <v>140</v>
      </c>
      <c r="D109" s="563">
        <v>50210</v>
      </c>
      <c r="E109" s="732">
        <v>14435144</v>
      </c>
      <c r="F109" s="733">
        <v>-10082168</v>
      </c>
      <c r="G109" s="733">
        <v>-5414646</v>
      </c>
      <c r="H109" s="734">
        <v>-1061670</v>
      </c>
      <c r="I109" s="732"/>
      <c r="J109" s="733">
        <v>0</v>
      </c>
      <c r="K109" s="733">
        <v>0</v>
      </c>
      <c r="L109" s="733"/>
      <c r="M109" s="733">
        <v>1563366</v>
      </c>
      <c r="N109" s="733">
        <v>1116690</v>
      </c>
      <c r="O109" s="733">
        <v>701451</v>
      </c>
      <c r="P109" s="733">
        <v>661856</v>
      </c>
      <c r="Q109" s="733">
        <v>472754</v>
      </c>
      <c r="R109" s="733">
        <v>679034</v>
      </c>
      <c r="S109" s="733">
        <v>-281847</v>
      </c>
      <c r="T109" s="733">
        <v>107384</v>
      </c>
      <c r="U109" s="733">
        <v>135102</v>
      </c>
      <c r="V109" s="733">
        <v>0</v>
      </c>
      <c r="W109" s="733">
        <v>0</v>
      </c>
      <c r="X109" s="733">
        <v>0</v>
      </c>
      <c r="Y109" s="733"/>
      <c r="Z109" s="733">
        <v>217773</v>
      </c>
      <c r="AA109" s="733"/>
      <c r="AB109" s="733">
        <v>0</v>
      </c>
      <c r="AC109" s="733">
        <v>0</v>
      </c>
      <c r="AD109" s="733"/>
      <c r="AE109" s="733">
        <v>7076085</v>
      </c>
      <c r="AF109" s="733">
        <v>197536</v>
      </c>
      <c r="AG109" s="733">
        <v>0</v>
      </c>
      <c r="AH109" s="733">
        <v>0</v>
      </c>
      <c r="AI109" s="733">
        <v>0</v>
      </c>
      <c r="AJ109" s="733">
        <v>0</v>
      </c>
      <c r="AK109" s="733"/>
      <c r="AL109" s="733">
        <v>751676</v>
      </c>
      <c r="AM109" s="733">
        <v>0</v>
      </c>
      <c r="AN109" s="733"/>
      <c r="AO109" s="733">
        <v>0</v>
      </c>
      <c r="AP109" s="733">
        <v>0</v>
      </c>
      <c r="AQ109" s="733">
        <v>0</v>
      </c>
      <c r="AR109" s="733">
        <v>0</v>
      </c>
      <c r="AS109" s="733"/>
      <c r="AT109" s="733">
        <v>0</v>
      </c>
      <c r="AU109" s="733">
        <v>0</v>
      </c>
      <c r="AV109" s="733"/>
      <c r="AW109" s="733">
        <v>178948</v>
      </c>
      <c r="AX109" s="733"/>
      <c r="AY109" s="733">
        <v>442314</v>
      </c>
      <c r="AZ109" s="733">
        <v>357232</v>
      </c>
      <c r="BA109" s="733">
        <v>0</v>
      </c>
      <c r="BB109" s="733"/>
      <c r="BC109" s="733">
        <v>57790</v>
      </c>
      <c r="BD109" s="733"/>
      <c r="BE109" s="733">
        <v>0</v>
      </c>
      <c r="BF109" s="733">
        <v>0</v>
      </c>
      <c r="BG109" s="735"/>
      <c r="BH109" s="577">
        <v>285</v>
      </c>
      <c r="BI109" s="730">
        <v>8</v>
      </c>
      <c r="BJ109" s="731" t="s">
        <v>140</v>
      </c>
      <c r="BK109" s="563">
        <v>50210</v>
      </c>
      <c r="BL109" s="736">
        <v>287.49539932284404</v>
      </c>
      <c r="BM109" s="737">
        <v>-200.8</v>
      </c>
      <c r="BN109" s="737">
        <v>-107.83999203345947</v>
      </c>
      <c r="BO109" s="738">
        <v>-21.144592710615417</v>
      </c>
      <c r="BP109" s="736"/>
      <c r="BQ109" s="739">
        <v>0</v>
      </c>
      <c r="BR109" s="739">
        <v>0</v>
      </c>
      <c r="BS109" s="739"/>
      <c r="BT109" s="739">
        <v>31.136546504680343</v>
      </c>
      <c r="BU109" s="739">
        <v>22.240390360485961</v>
      </c>
      <c r="BV109" s="739">
        <v>13.970344552877913</v>
      </c>
      <c r="BW109" s="739">
        <v>13.181756622186816</v>
      </c>
      <c r="BX109" s="739">
        <v>9.4155347540330609</v>
      </c>
      <c r="BY109" s="739">
        <v>13.523879705238</v>
      </c>
      <c r="BZ109" s="739">
        <v>-5.6133638717386978</v>
      </c>
      <c r="CA109" s="739">
        <v>2.1386974706233817</v>
      </c>
      <c r="CB109" s="739">
        <v>2.6907388966341368</v>
      </c>
      <c r="CC109" s="739">
        <v>0</v>
      </c>
      <c r="CD109" s="739">
        <v>0</v>
      </c>
      <c r="CE109" s="739">
        <v>0</v>
      </c>
      <c r="CF109" s="739"/>
      <c r="CG109" s="739">
        <v>4.3372435769766975</v>
      </c>
      <c r="CH109" s="739"/>
      <c r="CI109" s="739">
        <v>0</v>
      </c>
      <c r="CJ109" s="739">
        <v>0</v>
      </c>
      <c r="CK109" s="739"/>
      <c r="CL109" s="739">
        <v>140.92979486158137</v>
      </c>
      <c r="CM109" s="739">
        <v>3.934196375224059</v>
      </c>
      <c r="CN109" s="739">
        <v>0</v>
      </c>
      <c r="CO109" s="739">
        <v>0</v>
      </c>
      <c r="CP109" s="739">
        <v>0</v>
      </c>
      <c r="CQ109" s="739">
        <v>0</v>
      </c>
      <c r="CR109" s="739"/>
      <c r="CS109" s="739">
        <v>14.970643298147779</v>
      </c>
      <c r="CT109" s="739">
        <v>0</v>
      </c>
      <c r="CU109" s="739"/>
      <c r="CV109" s="739">
        <v>0</v>
      </c>
      <c r="CW109" s="739">
        <v>0</v>
      </c>
      <c r="CX109" s="739">
        <v>0</v>
      </c>
      <c r="CY109" s="739">
        <v>0</v>
      </c>
      <c r="CZ109" s="739"/>
      <c r="DA109" s="739">
        <v>0</v>
      </c>
      <c r="DB109" s="739">
        <v>0</v>
      </c>
      <c r="DC109" s="739"/>
      <c r="DD109" s="739">
        <v>3.5639912368054172</v>
      </c>
      <c r="DE109" s="739"/>
      <c r="DF109" s="739">
        <v>8.8092810197171882</v>
      </c>
      <c r="DG109" s="739">
        <v>7.1147580163314084</v>
      </c>
      <c r="DH109" s="739">
        <v>0</v>
      </c>
      <c r="DI109" s="739"/>
      <c r="DJ109" s="739">
        <v>1.1509659430392352</v>
      </c>
      <c r="DK109" s="739"/>
      <c r="DL109" s="739">
        <v>0</v>
      </c>
      <c r="DM109" s="739">
        <v>0</v>
      </c>
    </row>
    <row r="110" spans="1:117" s="731" customFormat="1" ht="12.75">
      <c r="A110" s="577">
        <v>286</v>
      </c>
      <c r="B110" s="730">
        <v>8</v>
      </c>
      <c r="C110" s="731" t="s">
        <v>141</v>
      </c>
      <c r="D110" s="563">
        <v>78386</v>
      </c>
      <c r="E110" s="732">
        <v>18554433</v>
      </c>
      <c r="F110" s="733">
        <v>-15739909</v>
      </c>
      <c r="G110" s="733">
        <v>-8453146</v>
      </c>
      <c r="H110" s="734">
        <v>-5638622</v>
      </c>
      <c r="I110" s="732"/>
      <c r="J110" s="733">
        <v>77021</v>
      </c>
      <c r="K110" s="733">
        <v>55015</v>
      </c>
      <c r="L110" s="733"/>
      <c r="M110" s="733">
        <v>2507285</v>
      </c>
      <c r="N110" s="733">
        <v>1790918</v>
      </c>
      <c r="O110" s="733">
        <v>653948</v>
      </c>
      <c r="P110" s="733">
        <v>685493</v>
      </c>
      <c r="Q110" s="733">
        <v>489638</v>
      </c>
      <c r="R110" s="733">
        <v>439767</v>
      </c>
      <c r="S110" s="733">
        <v>174175</v>
      </c>
      <c r="T110" s="733">
        <v>110286</v>
      </c>
      <c r="U110" s="733">
        <v>87327</v>
      </c>
      <c r="V110" s="733">
        <v>0</v>
      </c>
      <c r="W110" s="733">
        <v>0</v>
      </c>
      <c r="X110" s="733">
        <v>0</v>
      </c>
      <c r="Y110" s="733"/>
      <c r="Z110" s="733">
        <v>291039</v>
      </c>
      <c r="AA110" s="733"/>
      <c r="AB110" s="733">
        <v>0</v>
      </c>
      <c r="AC110" s="733">
        <v>0</v>
      </c>
      <c r="AD110" s="733"/>
      <c r="AE110" s="733">
        <v>9076479</v>
      </c>
      <c r="AF110" s="733">
        <v>485913</v>
      </c>
      <c r="AG110" s="733">
        <v>0</v>
      </c>
      <c r="AH110" s="733">
        <v>0</v>
      </c>
      <c r="AI110" s="733">
        <v>0</v>
      </c>
      <c r="AJ110" s="733">
        <v>0</v>
      </c>
      <c r="AK110" s="733"/>
      <c r="AL110" s="733">
        <v>1018764</v>
      </c>
      <c r="AM110" s="733">
        <v>6636</v>
      </c>
      <c r="AN110" s="733"/>
      <c r="AO110" s="733">
        <v>0</v>
      </c>
      <c r="AP110" s="733">
        <v>0</v>
      </c>
      <c r="AQ110" s="733">
        <v>0</v>
      </c>
      <c r="AR110" s="733">
        <v>0</v>
      </c>
      <c r="AS110" s="733"/>
      <c r="AT110" s="733">
        <v>0</v>
      </c>
      <c r="AU110" s="733">
        <v>0</v>
      </c>
      <c r="AV110" s="733"/>
      <c r="AW110" s="733">
        <v>279368</v>
      </c>
      <c r="AX110" s="733"/>
      <c r="AY110" s="733">
        <v>238435</v>
      </c>
      <c r="AZ110" s="733">
        <v>0</v>
      </c>
      <c r="BA110" s="733">
        <v>0</v>
      </c>
      <c r="BB110" s="733"/>
      <c r="BC110" s="733">
        <v>86926</v>
      </c>
      <c r="BD110" s="733"/>
      <c r="BE110" s="733">
        <v>0</v>
      </c>
      <c r="BF110" s="733">
        <v>0</v>
      </c>
      <c r="BG110" s="735"/>
      <c r="BH110" s="577">
        <v>286</v>
      </c>
      <c r="BI110" s="730">
        <v>8</v>
      </c>
      <c r="BJ110" s="731" t="s">
        <v>141</v>
      </c>
      <c r="BK110" s="563">
        <v>78386</v>
      </c>
      <c r="BL110" s="736">
        <v>236.7059551450514</v>
      </c>
      <c r="BM110" s="737">
        <v>-200.80000255147604</v>
      </c>
      <c r="BN110" s="737">
        <v>-107.83999693822877</v>
      </c>
      <c r="BO110" s="738">
        <v>-71.934044344653387</v>
      </c>
      <c r="BP110" s="736"/>
      <c r="BQ110" s="739">
        <v>0.98258617610287546</v>
      </c>
      <c r="BR110" s="739">
        <v>0.70184726864491109</v>
      </c>
      <c r="BS110" s="739"/>
      <c r="BT110" s="739">
        <v>31.986387875385912</v>
      </c>
      <c r="BU110" s="739">
        <v>22.847421733472814</v>
      </c>
      <c r="BV110" s="739">
        <v>8.3426632306789479</v>
      </c>
      <c r="BW110" s="739">
        <v>8.7450947873344731</v>
      </c>
      <c r="BX110" s="739">
        <v>6.2464980991503589</v>
      </c>
      <c r="BY110" s="739">
        <v>5.6102747939683111</v>
      </c>
      <c r="BZ110" s="739">
        <v>2.2220166866532289</v>
      </c>
      <c r="CA110" s="739">
        <v>1.4069604266067921</v>
      </c>
      <c r="CB110" s="739">
        <v>1.1140637358712016</v>
      </c>
      <c r="CC110" s="739">
        <v>0</v>
      </c>
      <c r="CD110" s="739">
        <v>0</v>
      </c>
      <c r="CE110" s="739">
        <v>0</v>
      </c>
      <c r="CF110" s="739"/>
      <c r="CG110" s="739">
        <v>3.7128951598499733</v>
      </c>
      <c r="CH110" s="739"/>
      <c r="CI110" s="739">
        <v>0</v>
      </c>
      <c r="CJ110" s="739">
        <v>0</v>
      </c>
      <c r="CK110" s="739"/>
      <c r="CL110" s="739">
        <v>115.79209297578649</v>
      </c>
      <c r="CM110" s="739">
        <v>6.1989768581124176</v>
      </c>
      <c r="CN110" s="739">
        <v>0</v>
      </c>
      <c r="CO110" s="739">
        <v>0</v>
      </c>
      <c r="CP110" s="739">
        <v>0</v>
      </c>
      <c r="CQ110" s="739">
        <v>0</v>
      </c>
      <c r="CR110" s="739"/>
      <c r="CS110" s="739">
        <v>12.996759625443319</v>
      </c>
      <c r="CT110" s="739">
        <v>8.4657974638328276E-2</v>
      </c>
      <c r="CU110" s="739"/>
      <c r="CV110" s="739">
        <v>0</v>
      </c>
      <c r="CW110" s="739">
        <v>0</v>
      </c>
      <c r="CX110" s="739">
        <v>0</v>
      </c>
      <c r="CY110" s="739">
        <v>0</v>
      </c>
      <c r="CZ110" s="739"/>
      <c r="DA110" s="739">
        <v>0</v>
      </c>
      <c r="DB110" s="739">
        <v>0</v>
      </c>
      <c r="DC110" s="739"/>
      <c r="DD110" s="739">
        <v>3.5640037761845229</v>
      </c>
      <c r="DE110" s="739"/>
      <c r="DF110" s="739">
        <v>3.0418059347332433</v>
      </c>
      <c r="DG110" s="739">
        <v>0</v>
      </c>
      <c r="DH110" s="739">
        <v>0</v>
      </c>
      <c r="DI110" s="739"/>
      <c r="DJ110" s="739">
        <v>1.1089480264332916</v>
      </c>
      <c r="DK110" s="739"/>
      <c r="DL110" s="739">
        <v>0</v>
      </c>
      <c r="DM110" s="739">
        <v>0</v>
      </c>
    </row>
    <row r="111" spans="1:117" s="731" customFormat="1" ht="12.75">
      <c r="A111" s="577">
        <v>287</v>
      </c>
      <c r="B111" s="730">
        <v>15</v>
      </c>
      <c r="C111" s="731" t="s">
        <v>142</v>
      </c>
      <c r="D111" s="563">
        <v>6121</v>
      </c>
      <c r="E111" s="732">
        <v>2708200</v>
      </c>
      <c r="F111" s="733">
        <v>-1229097</v>
      </c>
      <c r="G111" s="733">
        <v>-660089</v>
      </c>
      <c r="H111" s="734">
        <v>819014</v>
      </c>
      <c r="I111" s="732"/>
      <c r="J111" s="733">
        <v>7002</v>
      </c>
      <c r="K111" s="733">
        <v>5001</v>
      </c>
      <c r="L111" s="733"/>
      <c r="M111" s="733">
        <v>191734</v>
      </c>
      <c r="N111" s="733">
        <v>136953</v>
      </c>
      <c r="O111" s="733">
        <v>175759</v>
      </c>
      <c r="P111" s="733">
        <v>23638</v>
      </c>
      <c r="Q111" s="733">
        <v>16884</v>
      </c>
      <c r="R111" s="733">
        <v>174654</v>
      </c>
      <c r="S111" s="733">
        <v>45919</v>
      </c>
      <c r="T111" s="733">
        <v>0</v>
      </c>
      <c r="U111" s="733">
        <v>19972</v>
      </c>
      <c r="V111" s="733">
        <v>0</v>
      </c>
      <c r="W111" s="733">
        <v>0</v>
      </c>
      <c r="X111" s="733">
        <v>0</v>
      </c>
      <c r="Y111" s="733"/>
      <c r="Z111" s="733">
        <v>31826</v>
      </c>
      <c r="AA111" s="733"/>
      <c r="AB111" s="733">
        <v>0</v>
      </c>
      <c r="AC111" s="733">
        <v>0</v>
      </c>
      <c r="AD111" s="733"/>
      <c r="AE111" s="733">
        <v>1309176</v>
      </c>
      <c r="AF111" s="733">
        <v>0</v>
      </c>
      <c r="AG111" s="733">
        <v>0</v>
      </c>
      <c r="AH111" s="733">
        <v>0</v>
      </c>
      <c r="AI111" s="733">
        <v>0</v>
      </c>
      <c r="AJ111" s="733">
        <v>0</v>
      </c>
      <c r="AK111" s="733"/>
      <c r="AL111" s="733">
        <v>168858</v>
      </c>
      <c r="AM111" s="733">
        <v>75175</v>
      </c>
      <c r="AN111" s="733"/>
      <c r="AO111" s="733">
        <v>214</v>
      </c>
      <c r="AP111" s="733">
        <v>0</v>
      </c>
      <c r="AQ111" s="733">
        <v>10032</v>
      </c>
      <c r="AR111" s="733">
        <v>218582</v>
      </c>
      <c r="AS111" s="733"/>
      <c r="AT111" s="733">
        <v>0</v>
      </c>
      <c r="AU111" s="733">
        <v>0</v>
      </c>
      <c r="AV111" s="733"/>
      <c r="AW111" s="733">
        <v>21815</v>
      </c>
      <c r="AX111" s="733"/>
      <c r="AY111" s="733">
        <v>69112</v>
      </c>
      <c r="AZ111" s="733">
        <v>0</v>
      </c>
      <c r="BA111" s="733">
        <v>0</v>
      </c>
      <c r="BB111" s="733"/>
      <c r="BC111" s="733">
        <v>5894</v>
      </c>
      <c r="BD111" s="733"/>
      <c r="BE111" s="733">
        <v>0</v>
      </c>
      <c r="BF111" s="733">
        <v>0</v>
      </c>
      <c r="BG111" s="735"/>
      <c r="BH111" s="577">
        <v>287</v>
      </c>
      <c r="BI111" s="730">
        <v>15</v>
      </c>
      <c r="BJ111" s="731" t="s">
        <v>142</v>
      </c>
      <c r="BK111" s="563">
        <v>6121</v>
      </c>
      <c r="BL111" s="736">
        <v>442.44404509067147</v>
      </c>
      <c r="BM111" s="737">
        <v>-200.8000326743996</v>
      </c>
      <c r="BN111" s="737">
        <v>-107.8400588139193</v>
      </c>
      <c r="BO111" s="738">
        <v>133.80395360235255</v>
      </c>
      <c r="BP111" s="736"/>
      <c r="BQ111" s="739">
        <v>1.1439307302728312</v>
      </c>
      <c r="BR111" s="739">
        <v>0.81702336219571969</v>
      </c>
      <c r="BS111" s="739"/>
      <c r="BT111" s="739">
        <v>31.323966672112402</v>
      </c>
      <c r="BU111" s="739">
        <v>22.374285247508578</v>
      </c>
      <c r="BV111" s="739">
        <v>28.71409900343081</v>
      </c>
      <c r="BW111" s="739">
        <v>3.8617872896585523</v>
      </c>
      <c r="BX111" s="739">
        <v>2.7583728148995261</v>
      </c>
      <c r="BY111" s="739">
        <v>28.533572945597125</v>
      </c>
      <c r="BZ111" s="739">
        <v>7.5018787779774545</v>
      </c>
      <c r="CA111" s="739">
        <v>0</v>
      </c>
      <c r="CB111" s="739">
        <v>3.2628655448456136</v>
      </c>
      <c r="CC111" s="739">
        <v>0</v>
      </c>
      <c r="CD111" s="739">
        <v>0</v>
      </c>
      <c r="CE111" s="739">
        <v>0</v>
      </c>
      <c r="CF111" s="739"/>
      <c r="CG111" s="739">
        <v>5.1994772096062736</v>
      </c>
      <c r="CH111" s="739"/>
      <c r="CI111" s="739">
        <v>0</v>
      </c>
      <c r="CJ111" s="739">
        <v>0</v>
      </c>
      <c r="CK111" s="739"/>
      <c r="CL111" s="739">
        <v>213.88269890540761</v>
      </c>
      <c r="CM111" s="739">
        <v>0</v>
      </c>
      <c r="CN111" s="739">
        <v>0</v>
      </c>
      <c r="CO111" s="739">
        <v>0</v>
      </c>
      <c r="CP111" s="739">
        <v>0</v>
      </c>
      <c r="CQ111" s="739">
        <v>0</v>
      </c>
      <c r="CR111" s="739"/>
      <c r="CS111" s="739">
        <v>27.586668844959974</v>
      </c>
      <c r="CT111" s="739">
        <v>12.28148995262212</v>
      </c>
      <c r="CU111" s="739"/>
      <c r="CV111" s="739">
        <v>3.4961607580460706E-2</v>
      </c>
      <c r="CW111" s="739">
        <v>0</v>
      </c>
      <c r="CX111" s="739">
        <v>1.6389478843326253</v>
      </c>
      <c r="CY111" s="739">
        <v>35.710178075477863</v>
      </c>
      <c r="CZ111" s="739"/>
      <c r="DA111" s="739">
        <v>0</v>
      </c>
      <c r="DB111" s="739">
        <v>0</v>
      </c>
      <c r="DC111" s="739"/>
      <c r="DD111" s="739">
        <v>3.5639601372324785</v>
      </c>
      <c r="DE111" s="739"/>
      <c r="DF111" s="739">
        <v>11.290965528508414</v>
      </c>
      <c r="DG111" s="739">
        <v>0</v>
      </c>
      <c r="DH111" s="739">
        <v>0</v>
      </c>
      <c r="DI111" s="739"/>
      <c r="DJ111" s="739">
        <v>0.96291455644502533</v>
      </c>
      <c r="DK111" s="739"/>
      <c r="DL111" s="739">
        <v>0</v>
      </c>
      <c r="DM111" s="739">
        <v>0</v>
      </c>
    </row>
    <row r="112" spans="1:117" s="731" customFormat="1" ht="12.75">
      <c r="A112" s="577">
        <v>288</v>
      </c>
      <c r="B112" s="730">
        <v>15</v>
      </c>
      <c r="C112" s="731" t="s">
        <v>143</v>
      </c>
      <c r="D112" s="563">
        <v>6342</v>
      </c>
      <c r="E112" s="732">
        <v>2287902</v>
      </c>
      <c r="F112" s="733">
        <v>-1273474</v>
      </c>
      <c r="G112" s="733">
        <v>-683921</v>
      </c>
      <c r="H112" s="734">
        <v>330507</v>
      </c>
      <c r="I112" s="732"/>
      <c r="J112" s="733">
        <v>7002</v>
      </c>
      <c r="K112" s="733">
        <v>5001</v>
      </c>
      <c r="L112" s="733"/>
      <c r="M112" s="733">
        <v>117990</v>
      </c>
      <c r="N112" s="733">
        <v>84279</v>
      </c>
      <c r="O112" s="733">
        <v>28501</v>
      </c>
      <c r="P112" s="733">
        <v>189102</v>
      </c>
      <c r="Q112" s="733">
        <v>135073</v>
      </c>
      <c r="R112" s="733">
        <v>0</v>
      </c>
      <c r="S112" s="733">
        <v>-38002</v>
      </c>
      <c r="T112" s="733">
        <v>26120</v>
      </c>
      <c r="U112" s="733">
        <v>0</v>
      </c>
      <c r="V112" s="733">
        <v>0</v>
      </c>
      <c r="W112" s="733">
        <v>0</v>
      </c>
      <c r="X112" s="733">
        <v>0</v>
      </c>
      <c r="Y112" s="733"/>
      <c r="Z112" s="733">
        <v>94969</v>
      </c>
      <c r="AA112" s="733"/>
      <c r="AB112" s="733">
        <v>0</v>
      </c>
      <c r="AC112" s="733">
        <v>0</v>
      </c>
      <c r="AD112" s="733"/>
      <c r="AE112" s="733">
        <v>1343081</v>
      </c>
      <c r="AF112" s="733">
        <v>0</v>
      </c>
      <c r="AG112" s="733">
        <v>0</v>
      </c>
      <c r="AH112" s="733">
        <v>0</v>
      </c>
      <c r="AI112" s="733">
        <v>0</v>
      </c>
      <c r="AJ112" s="733">
        <v>0</v>
      </c>
      <c r="AK112" s="733"/>
      <c r="AL112" s="733">
        <v>242146</v>
      </c>
      <c r="AM112" s="733">
        <v>21568</v>
      </c>
      <c r="AN112" s="733"/>
      <c r="AO112" s="733">
        <v>0</v>
      </c>
      <c r="AP112" s="733">
        <v>0</v>
      </c>
      <c r="AQ112" s="733">
        <v>0</v>
      </c>
      <c r="AR112" s="733">
        <v>0</v>
      </c>
      <c r="AS112" s="733"/>
      <c r="AT112" s="733">
        <v>0</v>
      </c>
      <c r="AU112" s="733">
        <v>0</v>
      </c>
      <c r="AV112" s="733"/>
      <c r="AW112" s="733">
        <v>22603</v>
      </c>
      <c r="AX112" s="733"/>
      <c r="AY112" s="733">
        <v>0</v>
      </c>
      <c r="AZ112" s="733">
        <v>0</v>
      </c>
      <c r="BA112" s="733">
        <v>0</v>
      </c>
      <c r="BB112" s="733"/>
      <c r="BC112" s="733">
        <v>8469</v>
      </c>
      <c r="BD112" s="733"/>
      <c r="BE112" s="733">
        <v>0</v>
      </c>
      <c r="BF112" s="733">
        <v>0</v>
      </c>
      <c r="BG112" s="735"/>
      <c r="BH112" s="577">
        <v>288</v>
      </c>
      <c r="BI112" s="730">
        <v>15</v>
      </c>
      <c r="BJ112" s="731" t="s">
        <v>143</v>
      </c>
      <c r="BK112" s="563">
        <v>6342</v>
      </c>
      <c r="BL112" s="736">
        <v>360.75402081362347</v>
      </c>
      <c r="BM112" s="737">
        <v>-200.80006307158624</v>
      </c>
      <c r="BN112" s="737">
        <v>-107.83995584988962</v>
      </c>
      <c r="BO112" s="738">
        <v>52.114001892147584</v>
      </c>
      <c r="BP112" s="736"/>
      <c r="BQ112" s="739">
        <v>1.1040681173131504</v>
      </c>
      <c r="BR112" s="739">
        <v>0.78855250709555347</v>
      </c>
      <c r="BS112" s="739"/>
      <c r="BT112" s="739">
        <v>18.604541154210029</v>
      </c>
      <c r="BU112" s="739">
        <v>13.289025543992432</v>
      </c>
      <c r="BV112" s="739">
        <v>4.4940081993062124</v>
      </c>
      <c r="BW112" s="739">
        <v>29.81740775780511</v>
      </c>
      <c r="BX112" s="739">
        <v>21.29817092399874</v>
      </c>
      <c r="BY112" s="739">
        <v>0</v>
      </c>
      <c r="BZ112" s="739">
        <v>-5.9921160517187007</v>
      </c>
      <c r="CA112" s="739">
        <v>4.1185745821507407</v>
      </c>
      <c r="CB112" s="739">
        <v>0</v>
      </c>
      <c r="CC112" s="739">
        <v>0</v>
      </c>
      <c r="CD112" s="739">
        <v>0</v>
      </c>
      <c r="CE112" s="739">
        <v>0</v>
      </c>
      <c r="CF112" s="739"/>
      <c r="CG112" s="739">
        <v>14.974613686534216</v>
      </c>
      <c r="CH112" s="739"/>
      <c r="CI112" s="739">
        <v>0</v>
      </c>
      <c r="CJ112" s="739">
        <v>0</v>
      </c>
      <c r="CK112" s="739"/>
      <c r="CL112" s="739">
        <v>211.77562283191423</v>
      </c>
      <c r="CM112" s="739">
        <v>0</v>
      </c>
      <c r="CN112" s="739">
        <v>0</v>
      </c>
      <c r="CO112" s="739">
        <v>0</v>
      </c>
      <c r="CP112" s="739">
        <v>0</v>
      </c>
      <c r="CQ112" s="739">
        <v>0</v>
      </c>
      <c r="CR112" s="739"/>
      <c r="CS112" s="739">
        <v>38.181330810469881</v>
      </c>
      <c r="CT112" s="739">
        <v>3.400819930621255</v>
      </c>
      <c r="CU112" s="739"/>
      <c r="CV112" s="739">
        <v>0</v>
      </c>
      <c r="CW112" s="739">
        <v>0</v>
      </c>
      <c r="CX112" s="739">
        <v>0</v>
      </c>
      <c r="CY112" s="739">
        <v>0</v>
      </c>
      <c r="CZ112" s="739"/>
      <c r="DA112" s="739">
        <v>0</v>
      </c>
      <c r="DB112" s="739">
        <v>0</v>
      </c>
      <c r="DC112" s="739"/>
      <c r="DD112" s="739">
        <v>3.5640176600441502</v>
      </c>
      <c r="DE112" s="739"/>
      <c r="DF112" s="739">
        <v>0</v>
      </c>
      <c r="DG112" s="739">
        <v>0</v>
      </c>
      <c r="DH112" s="739">
        <v>0</v>
      </c>
      <c r="DI112" s="739"/>
      <c r="DJ112" s="739">
        <v>1.3353831598864712</v>
      </c>
      <c r="DK112" s="739"/>
      <c r="DL112" s="739">
        <v>0</v>
      </c>
      <c r="DM112" s="739">
        <v>0</v>
      </c>
    </row>
    <row r="113" spans="1:117" s="731" customFormat="1" ht="12.75">
      <c r="A113" s="577">
        <v>290</v>
      </c>
      <c r="B113" s="730">
        <v>18</v>
      </c>
      <c r="C113" s="731" t="s">
        <v>144</v>
      </c>
      <c r="D113" s="563">
        <v>7483</v>
      </c>
      <c r="E113" s="732">
        <v>1934765</v>
      </c>
      <c r="F113" s="733">
        <v>-1502586</v>
      </c>
      <c r="G113" s="733">
        <v>-806967</v>
      </c>
      <c r="H113" s="734">
        <v>-374788</v>
      </c>
      <c r="I113" s="732"/>
      <c r="J113" s="733">
        <v>0</v>
      </c>
      <c r="K113" s="733">
        <v>0</v>
      </c>
      <c r="L113" s="733"/>
      <c r="M113" s="733">
        <v>132739</v>
      </c>
      <c r="N113" s="733">
        <v>94813</v>
      </c>
      <c r="O113" s="733">
        <v>22168</v>
      </c>
      <c r="P113" s="733">
        <v>23638</v>
      </c>
      <c r="Q113" s="733">
        <v>16884</v>
      </c>
      <c r="R113" s="733">
        <v>0</v>
      </c>
      <c r="S113" s="733">
        <v>19001</v>
      </c>
      <c r="T113" s="733">
        <v>20316</v>
      </c>
      <c r="U113" s="733">
        <v>0</v>
      </c>
      <c r="V113" s="733">
        <v>0</v>
      </c>
      <c r="W113" s="733">
        <v>0</v>
      </c>
      <c r="X113" s="733">
        <v>0</v>
      </c>
      <c r="Y113" s="733"/>
      <c r="Z113" s="733">
        <v>39783</v>
      </c>
      <c r="AA113" s="733"/>
      <c r="AB113" s="733">
        <v>0</v>
      </c>
      <c r="AC113" s="733">
        <v>0</v>
      </c>
      <c r="AD113" s="733"/>
      <c r="AE113" s="733">
        <v>942887</v>
      </c>
      <c r="AF113" s="733">
        <v>7881</v>
      </c>
      <c r="AG113" s="733">
        <v>0</v>
      </c>
      <c r="AH113" s="733">
        <v>0</v>
      </c>
      <c r="AI113" s="733">
        <v>0</v>
      </c>
      <c r="AJ113" s="733">
        <v>0</v>
      </c>
      <c r="AK113" s="733"/>
      <c r="AL113" s="733">
        <v>0</v>
      </c>
      <c r="AM113" s="733">
        <v>0</v>
      </c>
      <c r="AN113" s="733"/>
      <c r="AO113" s="733">
        <v>0</v>
      </c>
      <c r="AP113" s="733">
        <v>0</v>
      </c>
      <c r="AQ113" s="733">
        <v>0</v>
      </c>
      <c r="AR113" s="733">
        <v>0</v>
      </c>
      <c r="AS113" s="733"/>
      <c r="AT113" s="733">
        <v>0</v>
      </c>
      <c r="AU113" s="733">
        <v>0</v>
      </c>
      <c r="AV113" s="733"/>
      <c r="AW113" s="733">
        <v>26669</v>
      </c>
      <c r="AX113" s="733"/>
      <c r="AY113" s="733">
        <v>0</v>
      </c>
      <c r="AZ113" s="733">
        <v>0</v>
      </c>
      <c r="BA113" s="733">
        <v>0</v>
      </c>
      <c r="BB113" s="733"/>
      <c r="BC113" s="733">
        <v>6081</v>
      </c>
      <c r="BD113" s="733"/>
      <c r="BE113" s="733">
        <v>581905</v>
      </c>
      <c r="BF113" s="733">
        <v>0</v>
      </c>
      <c r="BG113" s="735"/>
      <c r="BH113" s="577">
        <v>290</v>
      </c>
      <c r="BI113" s="730">
        <v>18</v>
      </c>
      <c r="BJ113" s="731" t="s">
        <v>144</v>
      </c>
      <c r="BK113" s="563">
        <v>7483</v>
      </c>
      <c r="BL113" s="736">
        <v>258.55472404115994</v>
      </c>
      <c r="BM113" s="737">
        <v>-200.79994654550313</v>
      </c>
      <c r="BN113" s="737">
        <v>-107.8400374181478</v>
      </c>
      <c r="BO113" s="738">
        <v>-50.085259922490977</v>
      </c>
      <c r="BP113" s="736"/>
      <c r="BQ113" s="739">
        <v>0</v>
      </c>
      <c r="BR113" s="739">
        <v>0</v>
      </c>
      <c r="BS113" s="739"/>
      <c r="BT113" s="739">
        <v>17.738741146598958</v>
      </c>
      <c r="BU113" s="739">
        <v>12.670453026860885</v>
      </c>
      <c r="BV113" s="739">
        <v>2.9624482159561674</v>
      </c>
      <c r="BW113" s="739">
        <v>3.1588934919150073</v>
      </c>
      <c r="BX113" s="739">
        <v>2.2563143124415341</v>
      </c>
      <c r="BY113" s="739">
        <v>0</v>
      </c>
      <c r="BZ113" s="739">
        <v>2.5392222370706934</v>
      </c>
      <c r="CA113" s="739">
        <v>2.7149538954964587</v>
      </c>
      <c r="CB113" s="739">
        <v>0</v>
      </c>
      <c r="CC113" s="739">
        <v>0</v>
      </c>
      <c r="CD113" s="739">
        <v>0</v>
      </c>
      <c r="CE113" s="739">
        <v>0</v>
      </c>
      <c r="CF113" s="739"/>
      <c r="CG113" s="739">
        <v>5.3164506214085261</v>
      </c>
      <c r="CH113" s="739"/>
      <c r="CI113" s="739">
        <v>0</v>
      </c>
      <c r="CJ113" s="739">
        <v>0</v>
      </c>
      <c r="CK113" s="739"/>
      <c r="CL113" s="739">
        <v>126.00387545102232</v>
      </c>
      <c r="CM113" s="739">
        <v>1.0531872243752505</v>
      </c>
      <c r="CN113" s="739">
        <v>0</v>
      </c>
      <c r="CO113" s="739">
        <v>0</v>
      </c>
      <c r="CP113" s="739">
        <v>0</v>
      </c>
      <c r="CQ113" s="739">
        <v>0</v>
      </c>
      <c r="CR113" s="739"/>
      <c r="CS113" s="739">
        <v>0</v>
      </c>
      <c r="CT113" s="739">
        <v>0</v>
      </c>
      <c r="CU113" s="739"/>
      <c r="CV113" s="739">
        <v>0</v>
      </c>
      <c r="CW113" s="739">
        <v>0</v>
      </c>
      <c r="CX113" s="739">
        <v>0</v>
      </c>
      <c r="CY113" s="739">
        <v>0</v>
      </c>
      <c r="CZ113" s="739"/>
      <c r="DA113" s="739">
        <v>0</v>
      </c>
      <c r="DB113" s="739">
        <v>0</v>
      </c>
      <c r="DC113" s="739"/>
      <c r="DD113" s="739">
        <v>3.5639449418682347</v>
      </c>
      <c r="DE113" s="739"/>
      <c r="DF113" s="739">
        <v>0</v>
      </c>
      <c r="DG113" s="739">
        <v>0</v>
      </c>
      <c r="DH113" s="739">
        <v>0</v>
      </c>
      <c r="DI113" s="739"/>
      <c r="DJ113" s="739">
        <v>0.8126419885072832</v>
      </c>
      <c r="DK113" s="739"/>
      <c r="DL113" s="739">
        <v>77.763597487638648</v>
      </c>
      <c r="DM113" s="739">
        <v>0</v>
      </c>
    </row>
    <row r="114" spans="1:117" s="731" customFormat="1" ht="12.75">
      <c r="A114" s="577">
        <v>291</v>
      </c>
      <c r="B114" s="730">
        <v>6</v>
      </c>
      <c r="C114" s="731" t="s">
        <v>145</v>
      </c>
      <c r="D114" s="563">
        <v>2038</v>
      </c>
      <c r="E114" s="732">
        <v>661256</v>
      </c>
      <c r="F114" s="733">
        <v>-409230</v>
      </c>
      <c r="G114" s="733">
        <v>-219778</v>
      </c>
      <c r="H114" s="734">
        <v>32248</v>
      </c>
      <c r="I114" s="732"/>
      <c r="J114" s="733">
        <v>0</v>
      </c>
      <c r="K114" s="733">
        <v>0</v>
      </c>
      <c r="L114" s="733"/>
      <c r="M114" s="733">
        <v>0</v>
      </c>
      <c r="N114" s="733">
        <v>0</v>
      </c>
      <c r="O114" s="733">
        <v>0</v>
      </c>
      <c r="P114" s="733">
        <v>0</v>
      </c>
      <c r="Q114" s="733">
        <v>0</v>
      </c>
      <c r="R114" s="733">
        <v>0</v>
      </c>
      <c r="S114" s="733">
        <v>-57003</v>
      </c>
      <c r="T114" s="733">
        <v>0</v>
      </c>
      <c r="U114" s="733">
        <v>0</v>
      </c>
      <c r="V114" s="733">
        <v>0</v>
      </c>
      <c r="W114" s="733">
        <v>0</v>
      </c>
      <c r="X114" s="733">
        <v>0</v>
      </c>
      <c r="Y114" s="733"/>
      <c r="Z114" s="733">
        <v>8122</v>
      </c>
      <c r="AA114" s="733"/>
      <c r="AB114" s="733">
        <v>0</v>
      </c>
      <c r="AC114" s="733">
        <v>0</v>
      </c>
      <c r="AD114" s="733"/>
      <c r="AE114" s="733">
        <v>701533</v>
      </c>
      <c r="AF114" s="733">
        <v>0</v>
      </c>
      <c r="AG114" s="733">
        <v>0</v>
      </c>
      <c r="AH114" s="733">
        <v>0</v>
      </c>
      <c r="AI114" s="733">
        <v>0</v>
      </c>
      <c r="AJ114" s="733">
        <v>0</v>
      </c>
      <c r="AK114" s="733"/>
      <c r="AL114" s="733">
        <v>0</v>
      </c>
      <c r="AM114" s="733">
        <v>0</v>
      </c>
      <c r="AN114" s="733"/>
      <c r="AO114" s="733">
        <v>0</v>
      </c>
      <c r="AP114" s="733">
        <v>0</v>
      </c>
      <c r="AQ114" s="733">
        <v>0</v>
      </c>
      <c r="AR114" s="733">
        <v>0</v>
      </c>
      <c r="AS114" s="733"/>
      <c r="AT114" s="733">
        <v>0</v>
      </c>
      <c r="AU114" s="733">
        <v>0</v>
      </c>
      <c r="AV114" s="733"/>
      <c r="AW114" s="733">
        <v>7263</v>
      </c>
      <c r="AX114" s="733"/>
      <c r="AY114" s="733">
        <v>0</v>
      </c>
      <c r="AZ114" s="733">
        <v>0</v>
      </c>
      <c r="BA114" s="733">
        <v>0</v>
      </c>
      <c r="BB114" s="733"/>
      <c r="BC114" s="733">
        <v>1341</v>
      </c>
      <c r="BD114" s="733"/>
      <c r="BE114" s="733">
        <v>0</v>
      </c>
      <c r="BF114" s="733">
        <v>0</v>
      </c>
      <c r="BG114" s="735"/>
      <c r="BH114" s="577">
        <v>291</v>
      </c>
      <c r="BI114" s="730">
        <v>6</v>
      </c>
      <c r="BJ114" s="731" t="s">
        <v>145</v>
      </c>
      <c r="BK114" s="563">
        <v>2038</v>
      </c>
      <c r="BL114" s="736">
        <v>324.46319921491659</v>
      </c>
      <c r="BM114" s="737">
        <v>-200.79980372914622</v>
      </c>
      <c r="BN114" s="737">
        <v>-107.84003925417076</v>
      </c>
      <c r="BO114" s="738">
        <v>15.823356231599607</v>
      </c>
      <c r="BP114" s="736"/>
      <c r="BQ114" s="739">
        <v>0</v>
      </c>
      <c r="BR114" s="739">
        <v>0</v>
      </c>
      <c r="BS114" s="739"/>
      <c r="BT114" s="739">
        <v>0</v>
      </c>
      <c r="BU114" s="739">
        <v>0</v>
      </c>
      <c r="BV114" s="739">
        <v>0</v>
      </c>
      <c r="BW114" s="739">
        <v>0</v>
      </c>
      <c r="BX114" s="739">
        <v>0</v>
      </c>
      <c r="BY114" s="739">
        <v>0</v>
      </c>
      <c r="BZ114" s="739">
        <v>-27.970068694798822</v>
      </c>
      <c r="CA114" s="739">
        <v>0</v>
      </c>
      <c r="CB114" s="739">
        <v>0</v>
      </c>
      <c r="CC114" s="739">
        <v>0</v>
      </c>
      <c r="CD114" s="739">
        <v>0</v>
      </c>
      <c r="CE114" s="739">
        <v>0</v>
      </c>
      <c r="CF114" s="739"/>
      <c r="CG114" s="739">
        <v>3.985279685966634</v>
      </c>
      <c r="CH114" s="739"/>
      <c r="CI114" s="739">
        <v>0</v>
      </c>
      <c r="CJ114" s="739">
        <v>0</v>
      </c>
      <c r="CK114" s="739"/>
      <c r="CL114" s="739">
        <v>344.22620215897939</v>
      </c>
      <c r="CM114" s="739">
        <v>0</v>
      </c>
      <c r="CN114" s="739">
        <v>0</v>
      </c>
      <c r="CO114" s="739">
        <v>0</v>
      </c>
      <c r="CP114" s="739">
        <v>0</v>
      </c>
      <c r="CQ114" s="739">
        <v>0</v>
      </c>
      <c r="CR114" s="739"/>
      <c r="CS114" s="739">
        <v>0</v>
      </c>
      <c r="CT114" s="739">
        <v>0</v>
      </c>
      <c r="CU114" s="739"/>
      <c r="CV114" s="739">
        <v>0</v>
      </c>
      <c r="CW114" s="739">
        <v>0</v>
      </c>
      <c r="CX114" s="739">
        <v>0</v>
      </c>
      <c r="CY114" s="739">
        <v>0</v>
      </c>
      <c r="CZ114" s="739"/>
      <c r="DA114" s="739">
        <v>0</v>
      </c>
      <c r="DB114" s="739">
        <v>0</v>
      </c>
      <c r="DC114" s="739"/>
      <c r="DD114" s="739">
        <v>3.5637880274779197</v>
      </c>
      <c r="DE114" s="739"/>
      <c r="DF114" s="739">
        <v>0</v>
      </c>
      <c r="DG114" s="739">
        <v>0</v>
      </c>
      <c r="DH114" s="739">
        <v>0</v>
      </c>
      <c r="DI114" s="739"/>
      <c r="DJ114" s="739">
        <v>0.65799803729146222</v>
      </c>
      <c r="DK114" s="739"/>
      <c r="DL114" s="739">
        <v>0</v>
      </c>
      <c r="DM114" s="739">
        <v>0</v>
      </c>
    </row>
    <row r="115" spans="1:117" s="731" customFormat="1" ht="12.75">
      <c r="A115" s="577">
        <v>297</v>
      </c>
      <c r="B115" s="730">
        <v>11</v>
      </c>
      <c r="C115" s="731" t="s">
        <v>146</v>
      </c>
      <c r="D115" s="563">
        <v>125666</v>
      </c>
      <c r="E115" s="732">
        <v>41845354</v>
      </c>
      <c r="F115" s="733">
        <v>-25233733</v>
      </c>
      <c r="G115" s="733">
        <v>-13551821</v>
      </c>
      <c r="H115" s="734">
        <v>3059800</v>
      </c>
      <c r="I115" s="732"/>
      <c r="J115" s="733">
        <v>0</v>
      </c>
      <c r="K115" s="733">
        <v>0</v>
      </c>
      <c r="L115" s="733"/>
      <c r="M115" s="733">
        <v>2920250</v>
      </c>
      <c r="N115" s="733">
        <v>2085893</v>
      </c>
      <c r="O115" s="733">
        <v>2690214</v>
      </c>
      <c r="P115" s="733">
        <v>1134610</v>
      </c>
      <c r="Q115" s="733">
        <v>810436</v>
      </c>
      <c r="R115" s="733">
        <v>630084</v>
      </c>
      <c r="S115" s="733">
        <v>1078302</v>
      </c>
      <c r="T115" s="733">
        <v>29023</v>
      </c>
      <c r="U115" s="733">
        <v>180136</v>
      </c>
      <c r="V115" s="733">
        <v>0</v>
      </c>
      <c r="W115" s="733">
        <v>0</v>
      </c>
      <c r="X115" s="733">
        <v>0</v>
      </c>
      <c r="Y115" s="733"/>
      <c r="Z115" s="733">
        <v>791895</v>
      </c>
      <c r="AA115" s="733"/>
      <c r="AB115" s="733">
        <v>0</v>
      </c>
      <c r="AC115" s="733">
        <v>0</v>
      </c>
      <c r="AD115" s="733"/>
      <c r="AE115" s="733">
        <v>20307719</v>
      </c>
      <c r="AF115" s="733">
        <v>804513</v>
      </c>
      <c r="AG115" s="733">
        <v>496262</v>
      </c>
      <c r="AH115" s="733">
        <v>790032</v>
      </c>
      <c r="AI115" s="733">
        <v>0</v>
      </c>
      <c r="AJ115" s="733">
        <v>0</v>
      </c>
      <c r="AK115" s="733"/>
      <c r="AL115" s="733">
        <v>1657552</v>
      </c>
      <c r="AM115" s="733">
        <v>30485</v>
      </c>
      <c r="AN115" s="733"/>
      <c r="AO115" s="733">
        <v>0</v>
      </c>
      <c r="AP115" s="733">
        <v>0</v>
      </c>
      <c r="AQ115" s="733">
        <v>0</v>
      </c>
      <c r="AR115" s="733">
        <v>0</v>
      </c>
      <c r="AS115" s="733"/>
      <c r="AT115" s="733">
        <v>3232516</v>
      </c>
      <c r="AU115" s="733">
        <v>0</v>
      </c>
      <c r="AV115" s="733"/>
      <c r="AW115" s="733">
        <v>447874</v>
      </c>
      <c r="AX115" s="733"/>
      <c r="AY115" s="733">
        <v>829339</v>
      </c>
      <c r="AZ115" s="733">
        <v>714464</v>
      </c>
      <c r="BA115" s="733">
        <v>0</v>
      </c>
      <c r="BB115" s="733"/>
      <c r="BC115" s="733">
        <v>183755</v>
      </c>
      <c r="BD115" s="733"/>
      <c r="BE115" s="733">
        <v>0</v>
      </c>
      <c r="BF115" s="733">
        <v>0</v>
      </c>
      <c r="BG115" s="735"/>
      <c r="BH115" s="577">
        <v>297</v>
      </c>
      <c r="BI115" s="730">
        <v>11</v>
      </c>
      <c r="BJ115" s="731" t="s">
        <v>146</v>
      </c>
      <c r="BK115" s="563">
        <v>125666</v>
      </c>
      <c r="BL115" s="736">
        <v>332.98866837489857</v>
      </c>
      <c r="BM115" s="737">
        <v>-200.80000159152038</v>
      </c>
      <c r="BN115" s="737">
        <v>-107.83999649865517</v>
      </c>
      <c r="BO115" s="738">
        <v>24.348670284722996</v>
      </c>
      <c r="BP115" s="736"/>
      <c r="BQ115" s="739">
        <v>0</v>
      </c>
      <c r="BR115" s="739">
        <v>0</v>
      </c>
      <c r="BS115" s="739"/>
      <c r="BT115" s="739">
        <v>23.238186939983766</v>
      </c>
      <c r="BU115" s="739">
        <v>16.598706093931533</v>
      </c>
      <c r="BV115" s="739">
        <v>21.407652029984245</v>
      </c>
      <c r="BW115" s="739">
        <v>9.028774688459885</v>
      </c>
      <c r="BX115" s="739">
        <v>6.4491270510718888</v>
      </c>
      <c r="BY115" s="739">
        <v>5.0139576337275003</v>
      </c>
      <c r="BZ115" s="739">
        <v>8.5806980408384135</v>
      </c>
      <c r="CA115" s="739">
        <v>0.23095347985930959</v>
      </c>
      <c r="CB115" s="739">
        <v>1.4334505753346172</v>
      </c>
      <c r="CC115" s="739">
        <v>0</v>
      </c>
      <c r="CD115" s="739">
        <v>0</v>
      </c>
      <c r="CE115" s="739">
        <v>0</v>
      </c>
      <c r="CF115" s="739"/>
      <c r="CG115" s="739">
        <v>6.3015851542979009</v>
      </c>
      <c r="CH115" s="739"/>
      <c r="CI115" s="739">
        <v>0</v>
      </c>
      <c r="CJ115" s="739">
        <v>0</v>
      </c>
      <c r="CK115" s="739"/>
      <c r="CL115" s="739">
        <v>161.60074324001718</v>
      </c>
      <c r="CM115" s="739">
        <v>6.4019941750354112</v>
      </c>
      <c r="CN115" s="739">
        <v>3.9490554326548151</v>
      </c>
      <c r="CO115" s="739">
        <v>6.2867601419636179</v>
      </c>
      <c r="CP115" s="739">
        <v>0</v>
      </c>
      <c r="CQ115" s="739">
        <v>0</v>
      </c>
      <c r="CR115" s="739"/>
      <c r="CS115" s="739">
        <v>13.190138939729124</v>
      </c>
      <c r="CT115" s="739">
        <v>0.24258749383285852</v>
      </c>
      <c r="CU115" s="739"/>
      <c r="CV115" s="739">
        <v>0</v>
      </c>
      <c r="CW115" s="739">
        <v>0</v>
      </c>
      <c r="CX115" s="739">
        <v>0</v>
      </c>
      <c r="CY115" s="739">
        <v>0</v>
      </c>
      <c r="CZ115" s="739"/>
      <c r="DA115" s="739">
        <v>25.723075453981188</v>
      </c>
      <c r="DB115" s="739">
        <v>0</v>
      </c>
      <c r="DC115" s="739"/>
      <c r="DD115" s="739">
        <v>3.5640029920583132</v>
      </c>
      <c r="DE115" s="739"/>
      <c r="DF115" s="739">
        <v>6.599549599732625</v>
      </c>
      <c r="DG115" s="739">
        <v>5.6854200818041472</v>
      </c>
      <c r="DH115" s="739">
        <v>0</v>
      </c>
      <c r="DI115" s="739"/>
      <c r="DJ115" s="739">
        <v>1.4622491366001942</v>
      </c>
      <c r="DK115" s="739"/>
      <c r="DL115" s="739">
        <v>0</v>
      </c>
      <c r="DM115" s="739">
        <v>0</v>
      </c>
    </row>
    <row r="116" spans="1:117" s="731" customFormat="1" ht="12.75">
      <c r="A116" s="577">
        <v>300</v>
      </c>
      <c r="B116" s="730">
        <v>14</v>
      </c>
      <c r="C116" s="731" t="s">
        <v>147</v>
      </c>
      <c r="D116" s="563">
        <v>3335</v>
      </c>
      <c r="E116" s="732">
        <v>2732292</v>
      </c>
      <c r="F116" s="733">
        <v>-669668</v>
      </c>
      <c r="G116" s="733">
        <v>-359646</v>
      </c>
      <c r="H116" s="734">
        <v>1702978</v>
      </c>
      <c r="I116" s="732"/>
      <c r="J116" s="733">
        <v>0</v>
      </c>
      <c r="K116" s="733">
        <v>0</v>
      </c>
      <c r="L116" s="733"/>
      <c r="M116" s="733">
        <v>58995</v>
      </c>
      <c r="N116" s="733">
        <v>42139</v>
      </c>
      <c r="O116" s="733">
        <v>4750</v>
      </c>
      <c r="P116" s="733">
        <v>70913</v>
      </c>
      <c r="Q116" s="733">
        <v>50652</v>
      </c>
      <c r="R116" s="733">
        <v>0</v>
      </c>
      <c r="S116" s="733">
        <v>-96588</v>
      </c>
      <c r="T116" s="733">
        <v>0</v>
      </c>
      <c r="U116" s="733">
        <v>0</v>
      </c>
      <c r="V116" s="733">
        <v>0</v>
      </c>
      <c r="W116" s="733">
        <v>0</v>
      </c>
      <c r="X116" s="733">
        <v>0</v>
      </c>
      <c r="Y116" s="733"/>
      <c r="Z116" s="733">
        <v>31660</v>
      </c>
      <c r="AA116" s="733"/>
      <c r="AB116" s="733">
        <v>0</v>
      </c>
      <c r="AC116" s="733">
        <v>0</v>
      </c>
      <c r="AD116" s="733"/>
      <c r="AE116" s="733">
        <v>2348073</v>
      </c>
      <c r="AF116" s="733">
        <v>0</v>
      </c>
      <c r="AG116" s="733">
        <v>206159</v>
      </c>
      <c r="AH116" s="733">
        <v>0</v>
      </c>
      <c r="AI116" s="733">
        <v>0</v>
      </c>
      <c r="AJ116" s="733">
        <v>0</v>
      </c>
      <c r="AK116" s="733"/>
      <c r="AL116" s="733">
        <v>0</v>
      </c>
      <c r="AM116" s="733">
        <v>0</v>
      </c>
      <c r="AN116" s="733"/>
      <c r="AO116" s="733">
        <v>0</v>
      </c>
      <c r="AP116" s="733">
        <v>0</v>
      </c>
      <c r="AQ116" s="733">
        <v>0</v>
      </c>
      <c r="AR116" s="733">
        <v>0</v>
      </c>
      <c r="AS116" s="733"/>
      <c r="AT116" s="733">
        <v>0</v>
      </c>
      <c r="AU116" s="733">
        <v>0</v>
      </c>
      <c r="AV116" s="733"/>
      <c r="AW116" s="733">
        <v>11886</v>
      </c>
      <c r="AX116" s="733"/>
      <c r="AY116" s="733">
        <v>0</v>
      </c>
      <c r="AZ116" s="733">
        <v>0</v>
      </c>
      <c r="BA116" s="733">
        <v>0</v>
      </c>
      <c r="BB116" s="733"/>
      <c r="BC116" s="733">
        <v>3653</v>
      </c>
      <c r="BD116" s="733"/>
      <c r="BE116" s="733">
        <v>0</v>
      </c>
      <c r="BF116" s="733">
        <v>0</v>
      </c>
      <c r="BG116" s="735"/>
      <c r="BH116" s="577">
        <v>300</v>
      </c>
      <c r="BI116" s="730">
        <v>14</v>
      </c>
      <c r="BJ116" s="731" t="s">
        <v>147</v>
      </c>
      <c r="BK116" s="563">
        <v>3335</v>
      </c>
      <c r="BL116" s="736">
        <v>819.27796101949025</v>
      </c>
      <c r="BM116" s="737">
        <v>-200.8</v>
      </c>
      <c r="BN116" s="737">
        <v>-107.83988005997001</v>
      </c>
      <c r="BO116" s="738">
        <v>510.63808095952027</v>
      </c>
      <c r="BP116" s="736"/>
      <c r="BQ116" s="739">
        <v>0</v>
      </c>
      <c r="BR116" s="739">
        <v>0</v>
      </c>
      <c r="BS116" s="739"/>
      <c r="BT116" s="739">
        <v>17.689655172413794</v>
      </c>
      <c r="BU116" s="739">
        <v>12.635382308845577</v>
      </c>
      <c r="BV116" s="739">
        <v>1.4242878560719641</v>
      </c>
      <c r="BW116" s="739">
        <v>21.26326836581709</v>
      </c>
      <c r="BX116" s="739">
        <v>15.188005997001499</v>
      </c>
      <c r="BY116" s="739">
        <v>0</v>
      </c>
      <c r="BZ116" s="739">
        <v>-28.96191904047976</v>
      </c>
      <c r="CA116" s="739">
        <v>0</v>
      </c>
      <c r="CB116" s="739">
        <v>0</v>
      </c>
      <c r="CC116" s="739">
        <v>0</v>
      </c>
      <c r="CD116" s="739">
        <v>0</v>
      </c>
      <c r="CE116" s="739">
        <v>0</v>
      </c>
      <c r="CF116" s="739"/>
      <c r="CG116" s="739">
        <v>9.493253373313344</v>
      </c>
      <c r="CH116" s="739"/>
      <c r="CI116" s="739">
        <v>0</v>
      </c>
      <c r="CJ116" s="739">
        <v>0</v>
      </c>
      <c r="CK116" s="739"/>
      <c r="CL116" s="739">
        <v>704.06986506746625</v>
      </c>
      <c r="CM116" s="739">
        <v>0</v>
      </c>
      <c r="CN116" s="739">
        <v>61.816791604197903</v>
      </c>
      <c r="CO116" s="739">
        <v>0</v>
      </c>
      <c r="CP116" s="739">
        <v>0</v>
      </c>
      <c r="CQ116" s="739">
        <v>0</v>
      </c>
      <c r="CR116" s="739"/>
      <c r="CS116" s="739">
        <v>0</v>
      </c>
      <c r="CT116" s="739">
        <v>0</v>
      </c>
      <c r="CU116" s="739"/>
      <c r="CV116" s="739">
        <v>0</v>
      </c>
      <c r="CW116" s="739">
        <v>0</v>
      </c>
      <c r="CX116" s="739">
        <v>0</v>
      </c>
      <c r="CY116" s="739">
        <v>0</v>
      </c>
      <c r="CZ116" s="739"/>
      <c r="DA116" s="739">
        <v>0</v>
      </c>
      <c r="DB116" s="739">
        <v>0</v>
      </c>
      <c r="DC116" s="739"/>
      <c r="DD116" s="739">
        <v>3.5640179910044978</v>
      </c>
      <c r="DE116" s="739"/>
      <c r="DF116" s="739">
        <v>0</v>
      </c>
      <c r="DG116" s="739">
        <v>0</v>
      </c>
      <c r="DH116" s="739">
        <v>0</v>
      </c>
      <c r="DI116" s="739"/>
      <c r="DJ116" s="739">
        <v>1.0953523238380809</v>
      </c>
      <c r="DK116" s="739"/>
      <c r="DL116" s="739">
        <v>0</v>
      </c>
      <c r="DM116" s="739">
        <v>0</v>
      </c>
    </row>
    <row r="117" spans="1:117" s="731" customFormat="1" ht="12.75">
      <c r="A117" s="577">
        <v>301</v>
      </c>
      <c r="B117" s="730">
        <v>14</v>
      </c>
      <c r="C117" s="731" t="s">
        <v>148</v>
      </c>
      <c r="D117" s="563">
        <v>19509</v>
      </c>
      <c r="E117" s="732">
        <v>4108818</v>
      </c>
      <c r="F117" s="733">
        <v>-3917407</v>
      </c>
      <c r="G117" s="733">
        <v>-2103851</v>
      </c>
      <c r="H117" s="734">
        <v>-1912440</v>
      </c>
      <c r="I117" s="732"/>
      <c r="J117" s="733">
        <v>14004</v>
      </c>
      <c r="K117" s="733">
        <v>10003</v>
      </c>
      <c r="L117" s="733"/>
      <c r="M117" s="733">
        <v>309723</v>
      </c>
      <c r="N117" s="733">
        <v>221231</v>
      </c>
      <c r="O117" s="733">
        <v>91838</v>
      </c>
      <c r="P117" s="733">
        <v>70913</v>
      </c>
      <c r="Q117" s="733">
        <v>50652</v>
      </c>
      <c r="R117" s="733">
        <v>0</v>
      </c>
      <c r="S117" s="733">
        <v>-237512</v>
      </c>
      <c r="T117" s="733">
        <v>0</v>
      </c>
      <c r="U117" s="733">
        <v>0</v>
      </c>
      <c r="V117" s="733">
        <v>0</v>
      </c>
      <c r="W117" s="733">
        <v>0</v>
      </c>
      <c r="X117" s="733">
        <v>0</v>
      </c>
      <c r="Y117" s="733"/>
      <c r="Z117" s="733">
        <v>101446</v>
      </c>
      <c r="AA117" s="733"/>
      <c r="AB117" s="733">
        <v>0</v>
      </c>
      <c r="AC117" s="733">
        <v>0</v>
      </c>
      <c r="AD117" s="733"/>
      <c r="AE117" s="733">
        <v>2928170</v>
      </c>
      <c r="AF117" s="733">
        <v>0</v>
      </c>
      <c r="AG117" s="733">
        <v>0</v>
      </c>
      <c r="AH117" s="733">
        <v>0</v>
      </c>
      <c r="AI117" s="733">
        <v>0</v>
      </c>
      <c r="AJ117" s="733">
        <v>0</v>
      </c>
      <c r="AK117" s="733"/>
      <c r="AL117" s="733">
        <v>0</v>
      </c>
      <c r="AM117" s="733">
        <v>0</v>
      </c>
      <c r="AN117" s="733"/>
      <c r="AO117" s="733">
        <v>0</v>
      </c>
      <c r="AP117" s="733">
        <v>0</v>
      </c>
      <c r="AQ117" s="733">
        <v>0</v>
      </c>
      <c r="AR117" s="733">
        <v>0</v>
      </c>
      <c r="AS117" s="733"/>
      <c r="AT117" s="733">
        <v>0</v>
      </c>
      <c r="AU117" s="733">
        <v>0</v>
      </c>
      <c r="AV117" s="733"/>
      <c r="AW117" s="733">
        <v>69530</v>
      </c>
      <c r="AX117" s="733"/>
      <c r="AY117" s="733">
        <v>0</v>
      </c>
      <c r="AZ117" s="733">
        <v>0</v>
      </c>
      <c r="BA117" s="733">
        <v>0</v>
      </c>
      <c r="BB117" s="733"/>
      <c r="BC117" s="733">
        <v>22155</v>
      </c>
      <c r="BD117" s="733"/>
      <c r="BE117" s="733">
        <v>456665</v>
      </c>
      <c r="BF117" s="733">
        <v>0</v>
      </c>
      <c r="BG117" s="735"/>
      <c r="BH117" s="577">
        <v>301</v>
      </c>
      <c r="BI117" s="730">
        <v>14</v>
      </c>
      <c r="BJ117" s="731" t="s">
        <v>148</v>
      </c>
      <c r="BK117" s="563">
        <v>19509</v>
      </c>
      <c r="BL117" s="736">
        <v>210.61141011840689</v>
      </c>
      <c r="BM117" s="737">
        <v>-200.79998974832128</v>
      </c>
      <c r="BN117" s="737">
        <v>-107.84002255369317</v>
      </c>
      <c r="BO117" s="738">
        <v>-98.028602183607561</v>
      </c>
      <c r="BP117" s="736"/>
      <c r="BQ117" s="739">
        <v>0.71782254344148855</v>
      </c>
      <c r="BR117" s="739">
        <v>0.51273771080014352</v>
      </c>
      <c r="BS117" s="739"/>
      <c r="BT117" s="739">
        <v>15.875903429186529</v>
      </c>
      <c r="BU117" s="739">
        <v>11.339945666102825</v>
      </c>
      <c r="BV117" s="739">
        <v>4.7074683479419752</v>
      </c>
      <c r="BW117" s="739">
        <v>3.6348864626582604</v>
      </c>
      <c r="BX117" s="739">
        <v>2.5963401506996773</v>
      </c>
      <c r="BY117" s="739">
        <v>0</v>
      </c>
      <c r="BZ117" s="739">
        <v>-12.174483571684863</v>
      </c>
      <c r="CA117" s="739">
        <v>0</v>
      </c>
      <c r="CB117" s="739">
        <v>0</v>
      </c>
      <c r="CC117" s="739">
        <v>0</v>
      </c>
      <c r="CD117" s="739">
        <v>0</v>
      </c>
      <c r="CE117" s="739">
        <v>0</v>
      </c>
      <c r="CF117" s="739"/>
      <c r="CG117" s="739">
        <v>5.1999589932851507</v>
      </c>
      <c r="CH117" s="739"/>
      <c r="CI117" s="739">
        <v>0</v>
      </c>
      <c r="CJ117" s="739">
        <v>0</v>
      </c>
      <c r="CK117" s="739"/>
      <c r="CL117" s="739">
        <v>150.09329027628274</v>
      </c>
      <c r="CM117" s="739">
        <v>0</v>
      </c>
      <c r="CN117" s="739">
        <v>0</v>
      </c>
      <c r="CO117" s="739">
        <v>0</v>
      </c>
      <c r="CP117" s="739">
        <v>0</v>
      </c>
      <c r="CQ117" s="739">
        <v>0</v>
      </c>
      <c r="CR117" s="739"/>
      <c r="CS117" s="739">
        <v>0</v>
      </c>
      <c r="CT117" s="739">
        <v>0</v>
      </c>
      <c r="CU117" s="739"/>
      <c r="CV117" s="739">
        <v>0</v>
      </c>
      <c r="CW117" s="739">
        <v>0</v>
      </c>
      <c r="CX117" s="739">
        <v>0</v>
      </c>
      <c r="CY117" s="739">
        <v>0</v>
      </c>
      <c r="CZ117" s="739"/>
      <c r="DA117" s="739">
        <v>0</v>
      </c>
      <c r="DB117" s="739">
        <v>0</v>
      </c>
      <c r="DC117" s="739"/>
      <c r="DD117" s="739">
        <v>3.5639961043620891</v>
      </c>
      <c r="DE117" s="739"/>
      <c r="DF117" s="739">
        <v>0</v>
      </c>
      <c r="DG117" s="739">
        <v>0</v>
      </c>
      <c r="DH117" s="739">
        <v>0</v>
      </c>
      <c r="DI117" s="739"/>
      <c r="DJ117" s="739">
        <v>1.1356297093649086</v>
      </c>
      <c r="DK117" s="739"/>
      <c r="DL117" s="739">
        <v>23.407914295965963</v>
      </c>
      <c r="DM117" s="739">
        <v>0</v>
      </c>
    </row>
    <row r="118" spans="1:117" s="731" customFormat="1" ht="12.75">
      <c r="A118" s="577">
        <v>304</v>
      </c>
      <c r="B118" s="730">
        <v>2</v>
      </c>
      <c r="C118" s="731" t="s">
        <v>149</v>
      </c>
      <c r="D118" s="563">
        <v>970</v>
      </c>
      <c r="E118" s="732">
        <v>27899</v>
      </c>
      <c r="F118" s="733">
        <v>-194776</v>
      </c>
      <c r="G118" s="733">
        <v>-104605</v>
      </c>
      <c r="H118" s="734">
        <v>-271482</v>
      </c>
      <c r="I118" s="732"/>
      <c r="J118" s="733">
        <v>0</v>
      </c>
      <c r="K118" s="733">
        <v>0</v>
      </c>
      <c r="L118" s="733"/>
      <c r="M118" s="733">
        <v>14749</v>
      </c>
      <c r="N118" s="733">
        <v>10535</v>
      </c>
      <c r="O118" s="733">
        <v>1583</v>
      </c>
      <c r="P118" s="733">
        <v>0</v>
      </c>
      <c r="Q118" s="733">
        <v>0</v>
      </c>
      <c r="R118" s="733">
        <v>0</v>
      </c>
      <c r="S118" s="733">
        <v>-11084</v>
      </c>
      <c r="T118" s="733">
        <v>0</v>
      </c>
      <c r="U118" s="733">
        <v>0</v>
      </c>
      <c r="V118" s="733">
        <v>0</v>
      </c>
      <c r="W118" s="733">
        <v>0</v>
      </c>
      <c r="X118" s="733">
        <v>0</v>
      </c>
      <c r="Y118" s="733"/>
      <c r="Z118" s="733">
        <v>8084</v>
      </c>
      <c r="AA118" s="733"/>
      <c r="AB118" s="733">
        <v>0</v>
      </c>
      <c r="AC118" s="733">
        <v>0</v>
      </c>
      <c r="AD118" s="733"/>
      <c r="AE118" s="733">
        <v>0</v>
      </c>
      <c r="AF118" s="733">
        <v>0</v>
      </c>
      <c r="AG118" s="733">
        <v>0</v>
      </c>
      <c r="AH118" s="733">
        <v>0</v>
      </c>
      <c r="AI118" s="733">
        <v>0</v>
      </c>
      <c r="AJ118" s="733">
        <v>0</v>
      </c>
      <c r="AK118" s="733"/>
      <c r="AL118" s="733">
        <v>0</v>
      </c>
      <c r="AM118" s="733">
        <v>0</v>
      </c>
      <c r="AN118" s="733"/>
      <c r="AO118" s="733">
        <v>0</v>
      </c>
      <c r="AP118" s="733">
        <v>0</v>
      </c>
      <c r="AQ118" s="733">
        <v>0</v>
      </c>
      <c r="AR118" s="733">
        <v>0</v>
      </c>
      <c r="AS118" s="733"/>
      <c r="AT118" s="733">
        <v>0</v>
      </c>
      <c r="AU118" s="733">
        <v>0</v>
      </c>
      <c r="AV118" s="733"/>
      <c r="AW118" s="733">
        <v>3457</v>
      </c>
      <c r="AX118" s="733"/>
      <c r="AY118" s="733">
        <v>0</v>
      </c>
      <c r="AZ118" s="733">
        <v>0</v>
      </c>
      <c r="BA118" s="733">
        <v>0</v>
      </c>
      <c r="BB118" s="733"/>
      <c r="BC118" s="733">
        <v>575</v>
      </c>
      <c r="BD118" s="733"/>
      <c r="BE118" s="733">
        <v>0</v>
      </c>
      <c r="BF118" s="733">
        <v>0</v>
      </c>
      <c r="BG118" s="735"/>
      <c r="BH118" s="577">
        <v>304</v>
      </c>
      <c r="BI118" s="730">
        <v>2</v>
      </c>
      <c r="BJ118" s="731" t="s">
        <v>149</v>
      </c>
      <c r="BK118" s="563">
        <v>970</v>
      </c>
      <c r="BL118" s="736">
        <v>28.761855670103092</v>
      </c>
      <c r="BM118" s="737">
        <v>-200.8</v>
      </c>
      <c r="BN118" s="737">
        <v>-107.84020618556701</v>
      </c>
      <c r="BO118" s="738">
        <v>-279.87835051546392</v>
      </c>
      <c r="BP118" s="736"/>
      <c r="BQ118" s="739">
        <v>0</v>
      </c>
      <c r="BR118" s="739">
        <v>0</v>
      </c>
      <c r="BS118" s="739"/>
      <c r="BT118" s="739">
        <v>15.205154639175257</v>
      </c>
      <c r="BU118" s="739">
        <v>10.860824742268042</v>
      </c>
      <c r="BV118" s="739">
        <v>1.6319587628865979</v>
      </c>
      <c r="BW118" s="739">
        <v>0</v>
      </c>
      <c r="BX118" s="739">
        <v>0</v>
      </c>
      <c r="BY118" s="739">
        <v>0</v>
      </c>
      <c r="BZ118" s="739">
        <v>-11.42680412371134</v>
      </c>
      <c r="CA118" s="739">
        <v>0</v>
      </c>
      <c r="CB118" s="739">
        <v>0</v>
      </c>
      <c r="CC118" s="739">
        <v>0</v>
      </c>
      <c r="CD118" s="739">
        <v>0</v>
      </c>
      <c r="CE118" s="739">
        <v>0</v>
      </c>
      <c r="CF118" s="739"/>
      <c r="CG118" s="739">
        <v>8.3340206185567016</v>
      </c>
      <c r="CH118" s="739"/>
      <c r="CI118" s="739">
        <v>0</v>
      </c>
      <c r="CJ118" s="739">
        <v>0</v>
      </c>
      <c r="CK118" s="739"/>
      <c r="CL118" s="739">
        <v>0</v>
      </c>
      <c r="CM118" s="739">
        <v>0</v>
      </c>
      <c r="CN118" s="739">
        <v>0</v>
      </c>
      <c r="CO118" s="739">
        <v>0</v>
      </c>
      <c r="CP118" s="739">
        <v>0</v>
      </c>
      <c r="CQ118" s="739">
        <v>0</v>
      </c>
      <c r="CR118" s="739"/>
      <c r="CS118" s="739">
        <v>0</v>
      </c>
      <c r="CT118" s="739">
        <v>0</v>
      </c>
      <c r="CU118" s="739"/>
      <c r="CV118" s="739">
        <v>0</v>
      </c>
      <c r="CW118" s="739">
        <v>0</v>
      </c>
      <c r="CX118" s="739">
        <v>0</v>
      </c>
      <c r="CY118" s="739">
        <v>0</v>
      </c>
      <c r="CZ118" s="739"/>
      <c r="DA118" s="739">
        <v>0</v>
      </c>
      <c r="DB118" s="739">
        <v>0</v>
      </c>
      <c r="DC118" s="739"/>
      <c r="DD118" s="739">
        <v>3.5639175257731961</v>
      </c>
      <c r="DE118" s="739"/>
      <c r="DF118" s="739">
        <v>0</v>
      </c>
      <c r="DG118" s="739">
        <v>0</v>
      </c>
      <c r="DH118" s="739">
        <v>0</v>
      </c>
      <c r="DI118" s="739"/>
      <c r="DJ118" s="739">
        <v>0.59278350515463918</v>
      </c>
      <c r="DK118" s="739"/>
      <c r="DL118" s="739">
        <v>0</v>
      </c>
      <c r="DM118" s="739">
        <v>0</v>
      </c>
    </row>
    <row r="119" spans="1:117" s="731" customFormat="1" ht="12.75">
      <c r="A119" s="577">
        <v>305</v>
      </c>
      <c r="B119" s="730">
        <v>17</v>
      </c>
      <c r="C119" s="731" t="s">
        <v>150</v>
      </c>
      <c r="D119" s="563">
        <v>14876</v>
      </c>
      <c r="E119" s="732">
        <v>3805539</v>
      </c>
      <c r="F119" s="733">
        <v>-2987101</v>
      </c>
      <c r="G119" s="733">
        <v>-1604228</v>
      </c>
      <c r="H119" s="734">
        <v>-785790</v>
      </c>
      <c r="I119" s="732"/>
      <c r="J119" s="733">
        <v>0</v>
      </c>
      <c r="K119" s="733">
        <v>0</v>
      </c>
      <c r="L119" s="733"/>
      <c r="M119" s="733">
        <v>383467</v>
      </c>
      <c r="N119" s="733">
        <v>273905</v>
      </c>
      <c r="O119" s="733">
        <v>186842</v>
      </c>
      <c r="P119" s="733">
        <v>118189</v>
      </c>
      <c r="Q119" s="733">
        <v>84420</v>
      </c>
      <c r="R119" s="733">
        <v>0</v>
      </c>
      <c r="S119" s="733">
        <v>87088</v>
      </c>
      <c r="T119" s="733">
        <v>26120</v>
      </c>
      <c r="U119" s="733">
        <v>-8224</v>
      </c>
      <c r="V119" s="733">
        <v>0</v>
      </c>
      <c r="W119" s="733">
        <v>0</v>
      </c>
      <c r="X119" s="733">
        <v>0</v>
      </c>
      <c r="Y119" s="733"/>
      <c r="Z119" s="733">
        <v>63652</v>
      </c>
      <c r="AA119" s="733"/>
      <c r="AB119" s="733">
        <v>0</v>
      </c>
      <c r="AC119" s="733">
        <v>0</v>
      </c>
      <c r="AD119" s="733"/>
      <c r="AE119" s="733">
        <v>2035799</v>
      </c>
      <c r="AF119" s="733">
        <v>8274</v>
      </c>
      <c r="AG119" s="733">
        <v>0</v>
      </c>
      <c r="AH119" s="733">
        <v>0</v>
      </c>
      <c r="AI119" s="733">
        <v>0</v>
      </c>
      <c r="AJ119" s="733">
        <v>0</v>
      </c>
      <c r="AK119" s="733"/>
      <c r="AL119" s="733">
        <v>0</v>
      </c>
      <c r="AM119" s="733">
        <v>0</v>
      </c>
      <c r="AN119" s="733"/>
      <c r="AO119" s="733">
        <v>0</v>
      </c>
      <c r="AP119" s="733">
        <v>0</v>
      </c>
      <c r="AQ119" s="733">
        <v>0</v>
      </c>
      <c r="AR119" s="733">
        <v>0</v>
      </c>
      <c r="AS119" s="733"/>
      <c r="AT119" s="733">
        <v>0</v>
      </c>
      <c r="AU119" s="733">
        <v>0</v>
      </c>
      <c r="AV119" s="733"/>
      <c r="AW119" s="733">
        <v>53018</v>
      </c>
      <c r="AX119" s="733"/>
      <c r="AY119" s="733">
        <v>0</v>
      </c>
      <c r="AZ119" s="733">
        <v>0</v>
      </c>
      <c r="BA119" s="733">
        <v>0</v>
      </c>
      <c r="BB119" s="733"/>
      <c r="BC119" s="733">
        <v>16595</v>
      </c>
      <c r="BD119" s="733"/>
      <c r="BE119" s="733">
        <v>476394</v>
      </c>
      <c r="BF119" s="733">
        <v>0</v>
      </c>
      <c r="BG119" s="735"/>
      <c r="BH119" s="577">
        <v>305</v>
      </c>
      <c r="BI119" s="730">
        <v>17</v>
      </c>
      <c r="BJ119" s="731" t="s">
        <v>150</v>
      </c>
      <c r="BK119" s="563">
        <v>14876</v>
      </c>
      <c r="BL119" s="736">
        <v>255.81735681634848</v>
      </c>
      <c r="BM119" s="737">
        <v>-200.80001344447433</v>
      </c>
      <c r="BN119" s="737">
        <v>-107.84001075557946</v>
      </c>
      <c r="BO119" s="738">
        <v>-52.822667383705294</v>
      </c>
      <c r="BP119" s="736"/>
      <c r="BQ119" s="739">
        <v>0</v>
      </c>
      <c r="BR119" s="739">
        <v>0</v>
      </c>
      <c r="BS119" s="739"/>
      <c r="BT119" s="739">
        <v>25.777561172358162</v>
      </c>
      <c r="BU119" s="739">
        <v>18.412543694541544</v>
      </c>
      <c r="BV119" s="739">
        <v>12.559962355471901</v>
      </c>
      <c r="BW119" s="739">
        <v>7.944944877655284</v>
      </c>
      <c r="BX119" s="739">
        <v>5.6749126109169135</v>
      </c>
      <c r="BY119" s="739">
        <v>0</v>
      </c>
      <c r="BZ119" s="739">
        <v>5.8542618983597743</v>
      </c>
      <c r="CA119" s="739">
        <v>1.7558483463296586</v>
      </c>
      <c r="CB119" s="739">
        <v>-0.55283678408174242</v>
      </c>
      <c r="CC119" s="739">
        <v>0</v>
      </c>
      <c r="CD119" s="739">
        <v>0</v>
      </c>
      <c r="CE119" s="739">
        <v>0</v>
      </c>
      <c r="CF119" s="739"/>
      <c r="CG119" s="739">
        <v>4.278838397418661</v>
      </c>
      <c r="CH119" s="739"/>
      <c r="CI119" s="739">
        <v>0</v>
      </c>
      <c r="CJ119" s="739">
        <v>0</v>
      </c>
      <c r="CK119" s="739"/>
      <c r="CL119" s="739">
        <v>136.85123689163754</v>
      </c>
      <c r="CM119" s="739">
        <v>0.55619790266200586</v>
      </c>
      <c r="CN119" s="739">
        <v>0</v>
      </c>
      <c r="CO119" s="739">
        <v>0</v>
      </c>
      <c r="CP119" s="739">
        <v>0</v>
      </c>
      <c r="CQ119" s="739">
        <v>0</v>
      </c>
      <c r="CR119" s="739"/>
      <c r="CS119" s="739">
        <v>0</v>
      </c>
      <c r="CT119" s="739">
        <v>0</v>
      </c>
      <c r="CU119" s="739"/>
      <c r="CV119" s="739">
        <v>0</v>
      </c>
      <c r="CW119" s="739">
        <v>0</v>
      </c>
      <c r="CX119" s="739">
        <v>0</v>
      </c>
      <c r="CY119" s="739">
        <v>0</v>
      </c>
      <c r="CZ119" s="739"/>
      <c r="DA119" s="739">
        <v>0</v>
      </c>
      <c r="DB119" s="739">
        <v>0</v>
      </c>
      <c r="DC119" s="739"/>
      <c r="DD119" s="739">
        <v>3.5639956977682172</v>
      </c>
      <c r="DE119" s="739"/>
      <c r="DF119" s="739">
        <v>0</v>
      </c>
      <c r="DG119" s="739">
        <v>0</v>
      </c>
      <c r="DH119" s="739">
        <v>0</v>
      </c>
      <c r="DI119" s="739"/>
      <c r="DJ119" s="739">
        <v>1.1155552567894595</v>
      </c>
      <c r="DK119" s="739"/>
      <c r="DL119" s="739">
        <v>32.024334498521107</v>
      </c>
      <c r="DM119" s="739">
        <v>0</v>
      </c>
    </row>
    <row r="120" spans="1:117" s="731" customFormat="1" ht="12.75">
      <c r="A120" s="577">
        <v>309</v>
      </c>
      <c r="B120" s="730">
        <v>12</v>
      </c>
      <c r="C120" s="731" t="s">
        <v>693</v>
      </c>
      <c r="D120" s="563">
        <v>6444</v>
      </c>
      <c r="E120" s="732">
        <v>1717443</v>
      </c>
      <c r="F120" s="733">
        <v>-1293955</v>
      </c>
      <c r="G120" s="733">
        <v>-694921</v>
      </c>
      <c r="H120" s="734">
        <v>-271433</v>
      </c>
      <c r="I120" s="732"/>
      <c r="J120" s="733">
        <v>0</v>
      </c>
      <c r="K120" s="733">
        <v>0</v>
      </c>
      <c r="L120" s="733"/>
      <c r="M120" s="733">
        <v>191734</v>
      </c>
      <c r="N120" s="733">
        <v>136953</v>
      </c>
      <c r="O120" s="733">
        <v>79171</v>
      </c>
      <c r="P120" s="733">
        <v>0</v>
      </c>
      <c r="Q120" s="733">
        <v>0</v>
      </c>
      <c r="R120" s="733">
        <v>0</v>
      </c>
      <c r="S120" s="733">
        <v>161508</v>
      </c>
      <c r="T120" s="733">
        <v>29023</v>
      </c>
      <c r="U120" s="733">
        <v>0</v>
      </c>
      <c r="V120" s="733">
        <v>0</v>
      </c>
      <c r="W120" s="733">
        <v>0</v>
      </c>
      <c r="X120" s="733">
        <v>0</v>
      </c>
      <c r="Y120" s="733"/>
      <c r="Z120" s="733">
        <v>13924</v>
      </c>
      <c r="AA120" s="733"/>
      <c r="AB120" s="733">
        <v>0</v>
      </c>
      <c r="AC120" s="733">
        <v>0</v>
      </c>
      <c r="AD120" s="733"/>
      <c r="AE120" s="733">
        <v>1006142</v>
      </c>
      <c r="AF120" s="733">
        <v>0</v>
      </c>
      <c r="AG120" s="733">
        <v>0</v>
      </c>
      <c r="AH120" s="733">
        <v>0</v>
      </c>
      <c r="AI120" s="733">
        <v>0</v>
      </c>
      <c r="AJ120" s="733">
        <v>0</v>
      </c>
      <c r="AK120" s="733"/>
      <c r="AL120" s="733">
        <v>0</v>
      </c>
      <c r="AM120" s="733">
        <v>0</v>
      </c>
      <c r="AN120" s="733"/>
      <c r="AO120" s="733">
        <v>0</v>
      </c>
      <c r="AP120" s="733">
        <v>0</v>
      </c>
      <c r="AQ120" s="733">
        <v>0</v>
      </c>
      <c r="AR120" s="733">
        <v>0</v>
      </c>
      <c r="AS120" s="733"/>
      <c r="AT120" s="733">
        <v>0</v>
      </c>
      <c r="AU120" s="733">
        <v>0</v>
      </c>
      <c r="AV120" s="733"/>
      <c r="AW120" s="733">
        <v>22966</v>
      </c>
      <c r="AX120" s="733"/>
      <c r="AY120" s="733">
        <v>69112</v>
      </c>
      <c r="AZ120" s="733">
        <v>0</v>
      </c>
      <c r="BA120" s="733">
        <v>0</v>
      </c>
      <c r="BB120" s="733"/>
      <c r="BC120" s="733">
        <v>6910</v>
      </c>
      <c r="BD120" s="733"/>
      <c r="BE120" s="733">
        <v>0</v>
      </c>
      <c r="BF120" s="733">
        <v>0</v>
      </c>
      <c r="BG120" s="735"/>
      <c r="BH120" s="577">
        <v>309</v>
      </c>
      <c r="BI120" s="730">
        <v>12</v>
      </c>
      <c r="BJ120" s="731" t="s">
        <v>693</v>
      </c>
      <c r="BK120" s="563">
        <v>6444</v>
      </c>
      <c r="BL120" s="736">
        <v>266.51815642458098</v>
      </c>
      <c r="BM120" s="737">
        <v>-200.79996896337678</v>
      </c>
      <c r="BN120" s="737">
        <v>-107.84000620732465</v>
      </c>
      <c r="BO120" s="738">
        <v>-42.121818746120425</v>
      </c>
      <c r="BP120" s="736"/>
      <c r="BQ120" s="739">
        <v>0</v>
      </c>
      <c r="BR120" s="739">
        <v>0</v>
      </c>
      <c r="BS120" s="739"/>
      <c r="BT120" s="739">
        <v>29.753879577901923</v>
      </c>
      <c r="BU120" s="739">
        <v>21.252793296089386</v>
      </c>
      <c r="BV120" s="739">
        <v>12.286002482929858</v>
      </c>
      <c r="BW120" s="739">
        <v>0</v>
      </c>
      <c r="BX120" s="739">
        <v>0</v>
      </c>
      <c r="BY120" s="739">
        <v>0</v>
      </c>
      <c r="BZ120" s="739">
        <v>25.063314711359403</v>
      </c>
      <c r="CA120" s="739">
        <v>4.5038795779019241</v>
      </c>
      <c r="CB120" s="739">
        <v>0</v>
      </c>
      <c r="CC120" s="739">
        <v>0</v>
      </c>
      <c r="CD120" s="739">
        <v>0</v>
      </c>
      <c r="CE120" s="739">
        <v>0</v>
      </c>
      <c r="CF120" s="739"/>
      <c r="CG120" s="739">
        <v>2.1607697082557418</v>
      </c>
      <c r="CH120" s="739"/>
      <c r="CI120" s="739">
        <v>0</v>
      </c>
      <c r="CJ120" s="739">
        <v>0</v>
      </c>
      <c r="CK120" s="739"/>
      <c r="CL120" s="739">
        <v>156.13625077591558</v>
      </c>
      <c r="CM120" s="739">
        <v>0</v>
      </c>
      <c r="CN120" s="739">
        <v>0</v>
      </c>
      <c r="CO120" s="739">
        <v>0</v>
      </c>
      <c r="CP120" s="739">
        <v>0</v>
      </c>
      <c r="CQ120" s="739">
        <v>0</v>
      </c>
      <c r="CR120" s="739"/>
      <c r="CS120" s="739">
        <v>0</v>
      </c>
      <c r="CT120" s="739">
        <v>0</v>
      </c>
      <c r="CU120" s="739"/>
      <c r="CV120" s="739">
        <v>0</v>
      </c>
      <c r="CW120" s="739">
        <v>0</v>
      </c>
      <c r="CX120" s="739">
        <v>0</v>
      </c>
      <c r="CY120" s="739">
        <v>0</v>
      </c>
      <c r="CZ120" s="739"/>
      <c r="DA120" s="739">
        <v>0</v>
      </c>
      <c r="DB120" s="739">
        <v>0</v>
      </c>
      <c r="DC120" s="739"/>
      <c r="DD120" s="739">
        <v>3.5639354438237119</v>
      </c>
      <c r="DE120" s="739"/>
      <c r="DF120" s="739">
        <v>10.725015518311608</v>
      </c>
      <c r="DG120" s="739">
        <v>0</v>
      </c>
      <c r="DH120" s="739">
        <v>0</v>
      </c>
      <c r="DI120" s="739"/>
      <c r="DJ120" s="739">
        <v>1.0723153320918684</v>
      </c>
      <c r="DK120" s="739"/>
      <c r="DL120" s="739">
        <v>0</v>
      </c>
      <c r="DM120" s="739">
        <v>0</v>
      </c>
    </row>
    <row r="121" spans="1:117" s="731" customFormat="1" ht="12.75">
      <c r="A121" s="577">
        <v>312</v>
      </c>
      <c r="B121" s="730">
        <v>13</v>
      </c>
      <c r="C121" s="731" t="s">
        <v>152</v>
      </c>
      <c r="D121" s="563">
        <v>1155</v>
      </c>
      <c r="E121" s="732">
        <v>-39053</v>
      </c>
      <c r="F121" s="733">
        <v>-231924</v>
      </c>
      <c r="G121" s="733">
        <v>-124555</v>
      </c>
      <c r="H121" s="734">
        <v>-395532</v>
      </c>
      <c r="I121" s="732"/>
      <c r="J121" s="733">
        <v>0</v>
      </c>
      <c r="K121" s="733">
        <v>0</v>
      </c>
      <c r="L121" s="733"/>
      <c r="M121" s="733">
        <v>0</v>
      </c>
      <c r="N121" s="733">
        <v>0</v>
      </c>
      <c r="O121" s="733">
        <v>0</v>
      </c>
      <c r="P121" s="733">
        <v>0</v>
      </c>
      <c r="Q121" s="733">
        <v>0</v>
      </c>
      <c r="R121" s="733">
        <v>0</v>
      </c>
      <c r="S121" s="733">
        <v>-52253</v>
      </c>
      <c r="T121" s="733">
        <v>0</v>
      </c>
      <c r="U121" s="733">
        <v>0</v>
      </c>
      <c r="V121" s="733">
        <v>0</v>
      </c>
      <c r="W121" s="733">
        <v>0</v>
      </c>
      <c r="X121" s="733">
        <v>0</v>
      </c>
      <c r="Y121" s="733"/>
      <c r="Z121" s="733">
        <v>7957</v>
      </c>
      <c r="AA121" s="733"/>
      <c r="AB121" s="733">
        <v>0</v>
      </c>
      <c r="AC121" s="733">
        <v>0</v>
      </c>
      <c r="AD121" s="733"/>
      <c r="AE121" s="733">
        <v>0</v>
      </c>
      <c r="AF121" s="733">
        <v>0</v>
      </c>
      <c r="AG121" s="733">
        <v>0</v>
      </c>
      <c r="AH121" s="733">
        <v>0</v>
      </c>
      <c r="AI121" s="733">
        <v>0</v>
      </c>
      <c r="AJ121" s="733">
        <v>0</v>
      </c>
      <c r="AK121" s="733"/>
      <c r="AL121" s="733">
        <v>0</v>
      </c>
      <c r="AM121" s="733">
        <v>0</v>
      </c>
      <c r="AN121" s="733"/>
      <c r="AO121" s="733">
        <v>0</v>
      </c>
      <c r="AP121" s="733">
        <v>0</v>
      </c>
      <c r="AQ121" s="733">
        <v>0</v>
      </c>
      <c r="AR121" s="733">
        <v>0</v>
      </c>
      <c r="AS121" s="733"/>
      <c r="AT121" s="733">
        <v>0</v>
      </c>
      <c r="AU121" s="733">
        <v>0</v>
      </c>
      <c r="AV121" s="733"/>
      <c r="AW121" s="733">
        <v>4116</v>
      </c>
      <c r="AX121" s="733"/>
      <c r="AY121" s="733">
        <v>0</v>
      </c>
      <c r="AZ121" s="733">
        <v>0</v>
      </c>
      <c r="BA121" s="733">
        <v>0</v>
      </c>
      <c r="BB121" s="733"/>
      <c r="BC121" s="733">
        <v>1127</v>
      </c>
      <c r="BD121" s="733"/>
      <c r="BE121" s="733">
        <v>0</v>
      </c>
      <c r="BF121" s="733">
        <v>0</v>
      </c>
      <c r="BG121" s="735"/>
      <c r="BH121" s="577">
        <v>312</v>
      </c>
      <c r="BI121" s="730">
        <v>13</v>
      </c>
      <c r="BJ121" s="731" t="s">
        <v>152</v>
      </c>
      <c r="BK121" s="563">
        <v>1155</v>
      </c>
      <c r="BL121" s="736">
        <v>-33.812121212121212</v>
      </c>
      <c r="BM121" s="737">
        <v>-200.8</v>
      </c>
      <c r="BN121" s="737">
        <v>-107.83982683982684</v>
      </c>
      <c r="BO121" s="738">
        <v>-342.45194805194808</v>
      </c>
      <c r="BP121" s="736"/>
      <c r="BQ121" s="739">
        <v>0</v>
      </c>
      <c r="BR121" s="739">
        <v>0</v>
      </c>
      <c r="BS121" s="739"/>
      <c r="BT121" s="739">
        <v>0</v>
      </c>
      <c r="BU121" s="739">
        <v>0</v>
      </c>
      <c r="BV121" s="739">
        <v>0</v>
      </c>
      <c r="BW121" s="739">
        <v>0</v>
      </c>
      <c r="BX121" s="739">
        <v>0</v>
      </c>
      <c r="BY121" s="739">
        <v>0</v>
      </c>
      <c r="BZ121" s="739">
        <v>-45.240692640692643</v>
      </c>
      <c r="CA121" s="739">
        <v>0</v>
      </c>
      <c r="CB121" s="739">
        <v>0</v>
      </c>
      <c r="CC121" s="739">
        <v>0</v>
      </c>
      <c r="CD121" s="739">
        <v>0</v>
      </c>
      <c r="CE121" s="739">
        <v>0</v>
      </c>
      <c r="CF121" s="739"/>
      <c r="CG121" s="739">
        <v>6.8891774891774888</v>
      </c>
      <c r="CH121" s="739"/>
      <c r="CI121" s="739">
        <v>0</v>
      </c>
      <c r="CJ121" s="739">
        <v>0</v>
      </c>
      <c r="CK121" s="739"/>
      <c r="CL121" s="739">
        <v>0</v>
      </c>
      <c r="CM121" s="739">
        <v>0</v>
      </c>
      <c r="CN121" s="739">
        <v>0</v>
      </c>
      <c r="CO121" s="739">
        <v>0</v>
      </c>
      <c r="CP121" s="739">
        <v>0</v>
      </c>
      <c r="CQ121" s="739">
        <v>0</v>
      </c>
      <c r="CR121" s="739"/>
      <c r="CS121" s="739">
        <v>0</v>
      </c>
      <c r="CT121" s="739">
        <v>0</v>
      </c>
      <c r="CU121" s="739"/>
      <c r="CV121" s="739">
        <v>0</v>
      </c>
      <c r="CW121" s="739">
        <v>0</v>
      </c>
      <c r="CX121" s="739">
        <v>0</v>
      </c>
      <c r="CY121" s="739">
        <v>0</v>
      </c>
      <c r="CZ121" s="739"/>
      <c r="DA121" s="739">
        <v>0</v>
      </c>
      <c r="DB121" s="739">
        <v>0</v>
      </c>
      <c r="DC121" s="739"/>
      <c r="DD121" s="739">
        <v>3.5636363636363635</v>
      </c>
      <c r="DE121" s="739"/>
      <c r="DF121" s="739">
        <v>0</v>
      </c>
      <c r="DG121" s="739">
        <v>0</v>
      </c>
      <c r="DH121" s="739">
        <v>0</v>
      </c>
      <c r="DI121" s="739"/>
      <c r="DJ121" s="739">
        <v>0.97575757575757571</v>
      </c>
      <c r="DK121" s="739"/>
      <c r="DL121" s="739">
        <v>0</v>
      </c>
      <c r="DM121" s="739">
        <v>0</v>
      </c>
    </row>
    <row r="122" spans="1:117" s="731" customFormat="1" ht="12.75">
      <c r="A122" s="577">
        <v>316</v>
      </c>
      <c r="B122" s="730">
        <v>7</v>
      </c>
      <c r="C122" s="731" t="s">
        <v>153</v>
      </c>
      <c r="D122" s="563">
        <v>4093</v>
      </c>
      <c r="E122" s="732">
        <v>232189</v>
      </c>
      <c r="F122" s="733">
        <v>-821874</v>
      </c>
      <c r="G122" s="733">
        <v>-441389</v>
      </c>
      <c r="H122" s="734">
        <v>-1031074</v>
      </c>
      <c r="I122" s="732"/>
      <c r="J122" s="733">
        <v>0</v>
      </c>
      <c r="K122" s="733">
        <v>0</v>
      </c>
      <c r="L122" s="733"/>
      <c r="M122" s="733">
        <v>103241</v>
      </c>
      <c r="N122" s="733">
        <v>73744</v>
      </c>
      <c r="O122" s="733">
        <v>61753</v>
      </c>
      <c r="P122" s="733">
        <v>0</v>
      </c>
      <c r="Q122" s="733">
        <v>0</v>
      </c>
      <c r="R122" s="733">
        <v>0</v>
      </c>
      <c r="S122" s="733">
        <v>-33252</v>
      </c>
      <c r="T122" s="733">
        <v>0</v>
      </c>
      <c r="U122" s="733">
        <v>0</v>
      </c>
      <c r="V122" s="733">
        <v>0</v>
      </c>
      <c r="W122" s="733">
        <v>0</v>
      </c>
      <c r="X122" s="733">
        <v>0</v>
      </c>
      <c r="Y122" s="733"/>
      <c r="Z122" s="733">
        <v>8084</v>
      </c>
      <c r="AA122" s="733"/>
      <c r="AB122" s="733">
        <v>0</v>
      </c>
      <c r="AC122" s="733">
        <v>0</v>
      </c>
      <c r="AD122" s="733"/>
      <c r="AE122" s="733">
        <v>0</v>
      </c>
      <c r="AF122" s="733">
        <v>0</v>
      </c>
      <c r="AG122" s="733">
        <v>0</v>
      </c>
      <c r="AH122" s="733">
        <v>0</v>
      </c>
      <c r="AI122" s="733">
        <v>0</v>
      </c>
      <c r="AJ122" s="733">
        <v>0</v>
      </c>
      <c r="AK122" s="733"/>
      <c r="AL122" s="733">
        <v>0</v>
      </c>
      <c r="AM122" s="733">
        <v>0</v>
      </c>
      <c r="AN122" s="733"/>
      <c r="AO122" s="733">
        <v>0</v>
      </c>
      <c r="AP122" s="733">
        <v>0</v>
      </c>
      <c r="AQ122" s="733">
        <v>0</v>
      </c>
      <c r="AR122" s="733">
        <v>0</v>
      </c>
      <c r="AS122" s="733"/>
      <c r="AT122" s="733">
        <v>0</v>
      </c>
      <c r="AU122" s="733">
        <v>0</v>
      </c>
      <c r="AV122" s="733"/>
      <c r="AW122" s="733">
        <v>14587</v>
      </c>
      <c r="AX122" s="733"/>
      <c r="AY122" s="733">
        <v>0</v>
      </c>
      <c r="AZ122" s="733">
        <v>0</v>
      </c>
      <c r="BA122" s="733">
        <v>0</v>
      </c>
      <c r="BB122" s="733"/>
      <c r="BC122" s="733">
        <v>4032</v>
      </c>
      <c r="BD122" s="733"/>
      <c r="BE122" s="733">
        <v>0</v>
      </c>
      <c r="BF122" s="733">
        <v>0</v>
      </c>
      <c r="BG122" s="735"/>
      <c r="BH122" s="577">
        <v>316</v>
      </c>
      <c r="BI122" s="730">
        <v>7</v>
      </c>
      <c r="BJ122" s="731" t="s">
        <v>153</v>
      </c>
      <c r="BK122" s="563">
        <v>4093</v>
      </c>
      <c r="BL122" s="736">
        <v>56.728316638162717</v>
      </c>
      <c r="BM122" s="737">
        <v>-200.79990227217201</v>
      </c>
      <c r="BN122" s="737">
        <v>-107.83997068165161</v>
      </c>
      <c r="BO122" s="738">
        <v>-251.91155631566087</v>
      </c>
      <c r="BP122" s="736"/>
      <c r="BQ122" s="739">
        <v>0</v>
      </c>
      <c r="BR122" s="739">
        <v>0</v>
      </c>
      <c r="BS122" s="739"/>
      <c r="BT122" s="739">
        <v>25.223796726117762</v>
      </c>
      <c r="BU122" s="739">
        <v>18.017102369899828</v>
      </c>
      <c r="BV122" s="739">
        <v>15.087466406059125</v>
      </c>
      <c r="BW122" s="739">
        <v>0</v>
      </c>
      <c r="BX122" s="739">
        <v>0</v>
      </c>
      <c r="BY122" s="739">
        <v>0</v>
      </c>
      <c r="BZ122" s="739">
        <v>-8.1241143415587587</v>
      </c>
      <c r="CA122" s="739">
        <v>0</v>
      </c>
      <c r="CB122" s="739">
        <v>0</v>
      </c>
      <c r="CC122" s="739">
        <v>0</v>
      </c>
      <c r="CD122" s="739">
        <v>0</v>
      </c>
      <c r="CE122" s="739">
        <v>0</v>
      </c>
      <c r="CF122" s="739"/>
      <c r="CG122" s="739">
        <v>1.9750794038602493</v>
      </c>
      <c r="CH122" s="739"/>
      <c r="CI122" s="739">
        <v>0</v>
      </c>
      <c r="CJ122" s="739">
        <v>0</v>
      </c>
      <c r="CK122" s="739"/>
      <c r="CL122" s="739">
        <v>0</v>
      </c>
      <c r="CM122" s="739">
        <v>0</v>
      </c>
      <c r="CN122" s="739">
        <v>0</v>
      </c>
      <c r="CO122" s="739">
        <v>0</v>
      </c>
      <c r="CP122" s="739">
        <v>0</v>
      </c>
      <c r="CQ122" s="739">
        <v>0</v>
      </c>
      <c r="CR122" s="739"/>
      <c r="CS122" s="739">
        <v>0</v>
      </c>
      <c r="CT122" s="739">
        <v>0</v>
      </c>
      <c r="CU122" s="739"/>
      <c r="CV122" s="739">
        <v>0</v>
      </c>
      <c r="CW122" s="739">
        <v>0</v>
      </c>
      <c r="CX122" s="739">
        <v>0</v>
      </c>
      <c r="CY122" s="739">
        <v>0</v>
      </c>
      <c r="CZ122" s="739"/>
      <c r="DA122" s="739">
        <v>0</v>
      </c>
      <c r="DB122" s="739">
        <v>0</v>
      </c>
      <c r="DC122" s="739"/>
      <c r="DD122" s="739">
        <v>3.5638895675543609</v>
      </c>
      <c r="DE122" s="739"/>
      <c r="DF122" s="739">
        <v>0</v>
      </c>
      <c r="DG122" s="739">
        <v>0</v>
      </c>
      <c r="DH122" s="739">
        <v>0</v>
      </c>
      <c r="DI122" s="739"/>
      <c r="DJ122" s="739">
        <v>0.98509650623014899</v>
      </c>
      <c r="DK122" s="739"/>
      <c r="DL122" s="739">
        <v>0</v>
      </c>
      <c r="DM122" s="739">
        <v>0</v>
      </c>
    </row>
    <row r="123" spans="1:117" s="731" customFormat="1" ht="12.75">
      <c r="A123" s="577">
        <v>317</v>
      </c>
      <c r="B123" s="730">
        <v>17</v>
      </c>
      <c r="C123" s="731" t="s">
        <v>154</v>
      </c>
      <c r="D123" s="563">
        <v>2373</v>
      </c>
      <c r="E123" s="732">
        <v>827726</v>
      </c>
      <c r="F123" s="733">
        <v>-476498</v>
      </c>
      <c r="G123" s="733">
        <v>-255904</v>
      </c>
      <c r="H123" s="734">
        <v>95324</v>
      </c>
      <c r="I123" s="732"/>
      <c r="J123" s="733">
        <v>0</v>
      </c>
      <c r="K123" s="733">
        <v>0</v>
      </c>
      <c r="L123" s="733"/>
      <c r="M123" s="733">
        <v>44246</v>
      </c>
      <c r="N123" s="733">
        <v>31604</v>
      </c>
      <c r="O123" s="733">
        <v>0</v>
      </c>
      <c r="P123" s="733">
        <v>0</v>
      </c>
      <c r="Q123" s="733">
        <v>0</v>
      </c>
      <c r="R123" s="733">
        <v>0</v>
      </c>
      <c r="S123" s="733">
        <v>0</v>
      </c>
      <c r="T123" s="733">
        <v>0</v>
      </c>
      <c r="U123" s="733">
        <v>0</v>
      </c>
      <c r="V123" s="733">
        <v>0</v>
      </c>
      <c r="W123" s="733">
        <v>0</v>
      </c>
      <c r="X123" s="733">
        <v>0</v>
      </c>
      <c r="Y123" s="733"/>
      <c r="Z123" s="733">
        <v>8084</v>
      </c>
      <c r="AA123" s="733"/>
      <c r="AB123" s="733">
        <v>0</v>
      </c>
      <c r="AC123" s="733">
        <v>0</v>
      </c>
      <c r="AD123" s="733"/>
      <c r="AE123" s="733">
        <v>732248</v>
      </c>
      <c r="AF123" s="733">
        <v>0</v>
      </c>
      <c r="AG123" s="733">
        <v>0</v>
      </c>
      <c r="AH123" s="733">
        <v>0</v>
      </c>
      <c r="AI123" s="733">
        <v>0</v>
      </c>
      <c r="AJ123" s="733">
        <v>0</v>
      </c>
      <c r="AK123" s="733"/>
      <c r="AL123" s="733">
        <v>0</v>
      </c>
      <c r="AM123" s="733">
        <v>0</v>
      </c>
      <c r="AN123" s="733"/>
      <c r="AO123" s="733">
        <v>0</v>
      </c>
      <c r="AP123" s="733">
        <v>0</v>
      </c>
      <c r="AQ123" s="733">
        <v>0</v>
      </c>
      <c r="AR123" s="733">
        <v>0</v>
      </c>
      <c r="AS123" s="733"/>
      <c r="AT123" s="733">
        <v>0</v>
      </c>
      <c r="AU123" s="733">
        <v>0</v>
      </c>
      <c r="AV123" s="733"/>
      <c r="AW123" s="733">
        <v>8457</v>
      </c>
      <c r="AX123" s="733"/>
      <c r="AY123" s="733">
        <v>0</v>
      </c>
      <c r="AZ123" s="733">
        <v>0</v>
      </c>
      <c r="BA123" s="733">
        <v>0</v>
      </c>
      <c r="BB123" s="733"/>
      <c r="BC123" s="733">
        <v>3087</v>
      </c>
      <c r="BD123" s="733"/>
      <c r="BE123" s="733">
        <v>0</v>
      </c>
      <c r="BF123" s="733">
        <v>0</v>
      </c>
      <c r="BG123" s="735"/>
      <c r="BH123" s="577">
        <v>317</v>
      </c>
      <c r="BI123" s="730">
        <v>17</v>
      </c>
      <c r="BJ123" s="731" t="s">
        <v>154</v>
      </c>
      <c r="BK123" s="563">
        <v>2373</v>
      </c>
      <c r="BL123" s="736">
        <v>348.80994521702485</v>
      </c>
      <c r="BM123" s="737">
        <v>-200.79983143699957</v>
      </c>
      <c r="BN123" s="737">
        <v>-107.83986514959966</v>
      </c>
      <c r="BO123" s="738">
        <v>40.170248630425618</v>
      </c>
      <c r="BP123" s="736"/>
      <c r="BQ123" s="739">
        <v>0</v>
      </c>
      <c r="BR123" s="739">
        <v>0</v>
      </c>
      <c r="BS123" s="739"/>
      <c r="BT123" s="739">
        <v>18.645596291613991</v>
      </c>
      <c r="BU123" s="739">
        <v>13.318162663295407</v>
      </c>
      <c r="BV123" s="739">
        <v>0</v>
      </c>
      <c r="BW123" s="739">
        <v>0</v>
      </c>
      <c r="BX123" s="739">
        <v>0</v>
      </c>
      <c r="BY123" s="739">
        <v>0</v>
      </c>
      <c r="BZ123" s="739">
        <v>0</v>
      </c>
      <c r="CA123" s="739">
        <v>0</v>
      </c>
      <c r="CB123" s="739">
        <v>0</v>
      </c>
      <c r="CC123" s="739">
        <v>0</v>
      </c>
      <c r="CD123" s="739">
        <v>0</v>
      </c>
      <c r="CE123" s="739">
        <v>0</v>
      </c>
      <c r="CF123" s="739"/>
      <c r="CG123" s="739">
        <v>3.4066582385166457</v>
      </c>
      <c r="CH123" s="739"/>
      <c r="CI123" s="739">
        <v>0</v>
      </c>
      <c r="CJ123" s="739">
        <v>0</v>
      </c>
      <c r="CK123" s="739"/>
      <c r="CL123" s="739">
        <v>308.57479983143702</v>
      </c>
      <c r="CM123" s="739">
        <v>0</v>
      </c>
      <c r="CN123" s="739">
        <v>0</v>
      </c>
      <c r="CO123" s="739">
        <v>0</v>
      </c>
      <c r="CP123" s="739">
        <v>0</v>
      </c>
      <c r="CQ123" s="739">
        <v>0</v>
      </c>
      <c r="CR123" s="739"/>
      <c r="CS123" s="739">
        <v>0</v>
      </c>
      <c r="CT123" s="739">
        <v>0</v>
      </c>
      <c r="CU123" s="739"/>
      <c r="CV123" s="739">
        <v>0</v>
      </c>
      <c r="CW123" s="739">
        <v>0</v>
      </c>
      <c r="CX123" s="739">
        <v>0</v>
      </c>
      <c r="CY123" s="739">
        <v>0</v>
      </c>
      <c r="CZ123" s="739"/>
      <c r="DA123" s="739">
        <v>0</v>
      </c>
      <c r="DB123" s="739">
        <v>0</v>
      </c>
      <c r="DC123" s="739"/>
      <c r="DD123" s="739">
        <v>3.5638432364096082</v>
      </c>
      <c r="DE123" s="739"/>
      <c r="DF123" s="739">
        <v>0</v>
      </c>
      <c r="DG123" s="739">
        <v>0</v>
      </c>
      <c r="DH123" s="739">
        <v>0</v>
      </c>
      <c r="DI123" s="739"/>
      <c r="DJ123" s="739">
        <v>1.3008849557522124</v>
      </c>
      <c r="DK123" s="739"/>
      <c r="DL123" s="739">
        <v>0</v>
      </c>
      <c r="DM123" s="739">
        <v>0</v>
      </c>
    </row>
    <row r="124" spans="1:117" s="731" customFormat="1" ht="12.75">
      <c r="A124" s="577">
        <v>320</v>
      </c>
      <c r="B124" s="730">
        <v>19</v>
      </c>
      <c r="C124" s="731" t="s">
        <v>155</v>
      </c>
      <c r="D124" s="563">
        <v>6954</v>
      </c>
      <c r="E124" s="732">
        <v>1632409</v>
      </c>
      <c r="F124" s="733">
        <v>-1396363</v>
      </c>
      <c r="G124" s="733">
        <v>-749919</v>
      </c>
      <c r="H124" s="734">
        <v>-513873</v>
      </c>
      <c r="I124" s="732"/>
      <c r="J124" s="733">
        <v>0</v>
      </c>
      <c r="K124" s="733">
        <v>0</v>
      </c>
      <c r="L124" s="733"/>
      <c r="M124" s="733">
        <v>29497</v>
      </c>
      <c r="N124" s="733">
        <v>21070</v>
      </c>
      <c r="O124" s="733">
        <v>68087</v>
      </c>
      <c r="P124" s="733">
        <v>47275</v>
      </c>
      <c r="Q124" s="733">
        <v>33768</v>
      </c>
      <c r="R124" s="733">
        <v>0</v>
      </c>
      <c r="S124" s="733">
        <v>-147257</v>
      </c>
      <c r="T124" s="733">
        <v>0</v>
      </c>
      <c r="U124" s="733">
        <v>0</v>
      </c>
      <c r="V124" s="733">
        <v>0</v>
      </c>
      <c r="W124" s="733">
        <v>0</v>
      </c>
      <c r="X124" s="733">
        <v>0</v>
      </c>
      <c r="Y124" s="733"/>
      <c r="Z124" s="733">
        <v>15913</v>
      </c>
      <c r="AA124" s="733"/>
      <c r="AB124" s="733">
        <v>0</v>
      </c>
      <c r="AC124" s="733">
        <v>0</v>
      </c>
      <c r="AD124" s="733"/>
      <c r="AE124" s="733">
        <v>793745</v>
      </c>
      <c r="AF124" s="733">
        <v>0</v>
      </c>
      <c r="AG124" s="733">
        <v>0</v>
      </c>
      <c r="AH124" s="733">
        <v>0</v>
      </c>
      <c r="AI124" s="733">
        <v>0</v>
      </c>
      <c r="AJ124" s="733">
        <v>0</v>
      </c>
      <c r="AK124" s="733"/>
      <c r="AL124" s="733">
        <v>302313</v>
      </c>
      <c r="AM124" s="733">
        <v>0</v>
      </c>
      <c r="AN124" s="733"/>
      <c r="AO124" s="733">
        <v>0</v>
      </c>
      <c r="AP124" s="733">
        <v>0</v>
      </c>
      <c r="AQ124" s="733">
        <v>0</v>
      </c>
      <c r="AR124" s="733">
        <v>0</v>
      </c>
      <c r="AS124" s="733"/>
      <c r="AT124" s="733">
        <v>0</v>
      </c>
      <c r="AU124" s="733">
        <v>0</v>
      </c>
      <c r="AV124" s="733"/>
      <c r="AW124" s="733">
        <v>24784</v>
      </c>
      <c r="AX124" s="733"/>
      <c r="AY124" s="733">
        <v>0</v>
      </c>
      <c r="AZ124" s="733">
        <v>0</v>
      </c>
      <c r="BA124" s="733">
        <v>0</v>
      </c>
      <c r="BB124" s="733"/>
      <c r="BC124" s="733">
        <v>5453</v>
      </c>
      <c r="BD124" s="733"/>
      <c r="BE124" s="733">
        <v>437761</v>
      </c>
      <c r="BF124" s="733">
        <v>0</v>
      </c>
      <c r="BG124" s="735"/>
      <c r="BH124" s="577">
        <v>320</v>
      </c>
      <c r="BI124" s="730">
        <v>19</v>
      </c>
      <c r="BJ124" s="731" t="s">
        <v>155</v>
      </c>
      <c r="BK124" s="563">
        <v>6954</v>
      </c>
      <c r="BL124" s="736">
        <v>234.74388840954848</v>
      </c>
      <c r="BM124" s="737">
        <v>-200.79997123957435</v>
      </c>
      <c r="BN124" s="737">
        <v>-107.83994823123382</v>
      </c>
      <c r="BO124" s="738">
        <v>-73.896031061259706</v>
      </c>
      <c r="BP124" s="736"/>
      <c r="BQ124" s="739">
        <v>0</v>
      </c>
      <c r="BR124" s="739">
        <v>0</v>
      </c>
      <c r="BS124" s="739"/>
      <c r="BT124" s="739">
        <v>4.2417313776243892</v>
      </c>
      <c r="BU124" s="739">
        <v>3.0299108426804717</v>
      </c>
      <c r="BV124" s="739">
        <v>9.7910555076215129</v>
      </c>
      <c r="BW124" s="739">
        <v>6.7982456140350873</v>
      </c>
      <c r="BX124" s="739">
        <v>4.855910267471959</v>
      </c>
      <c r="BY124" s="739">
        <v>0</v>
      </c>
      <c r="BZ124" s="739">
        <v>-21.175870002876042</v>
      </c>
      <c r="CA124" s="739">
        <v>0</v>
      </c>
      <c r="CB124" s="739">
        <v>0</v>
      </c>
      <c r="CC124" s="739">
        <v>0</v>
      </c>
      <c r="CD124" s="739">
        <v>0</v>
      </c>
      <c r="CE124" s="739">
        <v>0</v>
      </c>
      <c r="CF124" s="739"/>
      <c r="CG124" s="739">
        <v>2.2883232671843543</v>
      </c>
      <c r="CH124" s="739"/>
      <c r="CI124" s="739">
        <v>0</v>
      </c>
      <c r="CJ124" s="739">
        <v>0</v>
      </c>
      <c r="CK124" s="739"/>
      <c r="CL124" s="739">
        <v>114.14222030486052</v>
      </c>
      <c r="CM124" s="739">
        <v>0</v>
      </c>
      <c r="CN124" s="739">
        <v>0</v>
      </c>
      <c r="CO124" s="739">
        <v>0</v>
      </c>
      <c r="CP124" s="739">
        <v>0</v>
      </c>
      <c r="CQ124" s="739">
        <v>0</v>
      </c>
      <c r="CR124" s="739"/>
      <c r="CS124" s="739">
        <v>43.473252804141502</v>
      </c>
      <c r="CT124" s="739">
        <v>0</v>
      </c>
      <c r="CU124" s="739"/>
      <c r="CV124" s="739">
        <v>0</v>
      </c>
      <c r="CW124" s="739">
        <v>0</v>
      </c>
      <c r="CX124" s="739">
        <v>0</v>
      </c>
      <c r="CY124" s="739">
        <v>0</v>
      </c>
      <c r="CZ124" s="739"/>
      <c r="DA124" s="739">
        <v>0</v>
      </c>
      <c r="DB124" s="739">
        <v>0</v>
      </c>
      <c r="DC124" s="739"/>
      <c r="DD124" s="739">
        <v>3.563991947080817</v>
      </c>
      <c r="DE124" s="739"/>
      <c r="DF124" s="739">
        <v>0</v>
      </c>
      <c r="DG124" s="739">
        <v>0</v>
      </c>
      <c r="DH124" s="739">
        <v>0</v>
      </c>
      <c r="DI124" s="739"/>
      <c r="DJ124" s="739">
        <v>0.78415300546448086</v>
      </c>
      <c r="DK124" s="739"/>
      <c r="DL124" s="739">
        <v>62.950963474259417</v>
      </c>
      <c r="DM124" s="739">
        <v>0</v>
      </c>
    </row>
    <row r="125" spans="1:117" s="731" customFormat="1" ht="12.75">
      <c r="A125" s="577">
        <v>322</v>
      </c>
      <c r="B125" s="730">
        <v>2</v>
      </c>
      <c r="C125" s="731" t="s">
        <v>156</v>
      </c>
      <c r="D125" s="563">
        <v>6371</v>
      </c>
      <c r="E125" s="732">
        <v>1472588</v>
      </c>
      <c r="F125" s="733">
        <v>-1279297</v>
      </c>
      <c r="G125" s="733">
        <v>-687049</v>
      </c>
      <c r="H125" s="734">
        <v>-493758</v>
      </c>
      <c r="I125" s="732"/>
      <c r="J125" s="733">
        <v>0</v>
      </c>
      <c r="K125" s="733">
        <v>0</v>
      </c>
      <c r="L125" s="733"/>
      <c r="M125" s="733">
        <v>162236</v>
      </c>
      <c r="N125" s="733">
        <v>115883</v>
      </c>
      <c r="O125" s="733">
        <v>49086</v>
      </c>
      <c r="P125" s="733">
        <v>23638</v>
      </c>
      <c r="Q125" s="733">
        <v>16884</v>
      </c>
      <c r="R125" s="733">
        <v>0</v>
      </c>
      <c r="S125" s="733">
        <v>-77587</v>
      </c>
      <c r="T125" s="733">
        <v>0</v>
      </c>
      <c r="U125" s="733">
        <v>0</v>
      </c>
      <c r="V125" s="733">
        <v>0</v>
      </c>
      <c r="W125" s="733">
        <v>0</v>
      </c>
      <c r="X125" s="733">
        <v>0</v>
      </c>
      <c r="Y125" s="733"/>
      <c r="Z125" s="733">
        <v>24252</v>
      </c>
      <c r="AA125" s="733"/>
      <c r="AB125" s="733">
        <v>0</v>
      </c>
      <c r="AC125" s="733">
        <v>0</v>
      </c>
      <c r="AD125" s="733"/>
      <c r="AE125" s="733">
        <v>969769</v>
      </c>
      <c r="AF125" s="733">
        <v>8069</v>
      </c>
      <c r="AG125" s="733">
        <v>0</v>
      </c>
      <c r="AH125" s="733">
        <v>0</v>
      </c>
      <c r="AI125" s="733">
        <v>0</v>
      </c>
      <c r="AJ125" s="733">
        <v>0</v>
      </c>
      <c r="AK125" s="733"/>
      <c r="AL125" s="733">
        <v>151718</v>
      </c>
      <c r="AM125" s="733">
        <v>0</v>
      </c>
      <c r="AN125" s="733"/>
      <c r="AO125" s="733">
        <v>0</v>
      </c>
      <c r="AP125" s="733">
        <v>0</v>
      </c>
      <c r="AQ125" s="733">
        <v>0</v>
      </c>
      <c r="AR125" s="733">
        <v>0</v>
      </c>
      <c r="AS125" s="733"/>
      <c r="AT125" s="733">
        <v>0</v>
      </c>
      <c r="AU125" s="733">
        <v>0</v>
      </c>
      <c r="AV125" s="733"/>
      <c r="AW125" s="733">
        <v>22706</v>
      </c>
      <c r="AX125" s="733"/>
      <c r="AY125" s="733">
        <v>0</v>
      </c>
      <c r="AZ125" s="733">
        <v>0</v>
      </c>
      <c r="BA125" s="733">
        <v>0</v>
      </c>
      <c r="BB125" s="733"/>
      <c r="BC125" s="733">
        <v>5934</v>
      </c>
      <c r="BD125" s="733"/>
      <c r="BE125" s="733">
        <v>0</v>
      </c>
      <c r="BF125" s="733">
        <v>0</v>
      </c>
      <c r="BG125" s="735"/>
      <c r="BH125" s="577">
        <v>322</v>
      </c>
      <c r="BI125" s="730">
        <v>2</v>
      </c>
      <c r="BJ125" s="731" t="s">
        <v>156</v>
      </c>
      <c r="BK125" s="563">
        <v>6371</v>
      </c>
      <c r="BL125" s="736">
        <v>231.13922461152094</v>
      </c>
      <c r="BM125" s="737">
        <v>-200.80003139224613</v>
      </c>
      <c r="BN125" s="737">
        <v>-107.84005650604301</v>
      </c>
      <c r="BO125" s="738">
        <v>-77.500863286768165</v>
      </c>
      <c r="BP125" s="736"/>
      <c r="BQ125" s="739">
        <v>0</v>
      </c>
      <c r="BR125" s="739">
        <v>0</v>
      </c>
      <c r="BS125" s="739"/>
      <c r="BT125" s="739">
        <v>25.464762203735678</v>
      </c>
      <c r="BU125" s="739">
        <v>18.189138282844137</v>
      </c>
      <c r="BV125" s="739">
        <v>7.7045989640558785</v>
      </c>
      <c r="BW125" s="739">
        <v>3.7102495683566161</v>
      </c>
      <c r="BX125" s="739">
        <v>2.6501334170459896</v>
      </c>
      <c r="BY125" s="739">
        <v>0</v>
      </c>
      <c r="BZ125" s="739">
        <v>-12.178150996703813</v>
      </c>
      <c r="CA125" s="739">
        <v>0</v>
      </c>
      <c r="CB125" s="739">
        <v>0</v>
      </c>
      <c r="CC125" s="739">
        <v>0</v>
      </c>
      <c r="CD125" s="739">
        <v>0</v>
      </c>
      <c r="CE125" s="739">
        <v>0</v>
      </c>
      <c r="CF125" s="739"/>
      <c r="CG125" s="739">
        <v>3.8066237639303093</v>
      </c>
      <c r="CH125" s="739"/>
      <c r="CI125" s="739">
        <v>0</v>
      </c>
      <c r="CJ125" s="739">
        <v>0</v>
      </c>
      <c r="CK125" s="739"/>
      <c r="CL125" s="739">
        <v>152.21613561450323</v>
      </c>
      <c r="CM125" s="739">
        <v>1.266520169518129</v>
      </c>
      <c r="CN125" s="739">
        <v>0</v>
      </c>
      <c r="CO125" s="739">
        <v>0</v>
      </c>
      <c r="CP125" s="739">
        <v>0</v>
      </c>
      <c r="CQ125" s="739">
        <v>0</v>
      </c>
      <c r="CR125" s="739"/>
      <c r="CS125" s="739">
        <v>23.813843980536806</v>
      </c>
      <c r="CT125" s="739">
        <v>0</v>
      </c>
      <c r="CU125" s="739"/>
      <c r="CV125" s="739">
        <v>0</v>
      </c>
      <c r="CW125" s="739">
        <v>0</v>
      </c>
      <c r="CX125" s="739">
        <v>0</v>
      </c>
      <c r="CY125" s="739">
        <v>0</v>
      </c>
      <c r="CZ125" s="739"/>
      <c r="DA125" s="739">
        <v>0</v>
      </c>
      <c r="DB125" s="739">
        <v>0</v>
      </c>
      <c r="DC125" s="739"/>
      <c r="DD125" s="739">
        <v>3.5639617014597396</v>
      </c>
      <c r="DE125" s="739"/>
      <c r="DF125" s="739">
        <v>0</v>
      </c>
      <c r="DG125" s="739">
        <v>0</v>
      </c>
      <c r="DH125" s="739">
        <v>0</v>
      </c>
      <c r="DI125" s="739"/>
      <c r="DJ125" s="739">
        <v>0.93140794223826717</v>
      </c>
      <c r="DK125" s="739"/>
      <c r="DL125" s="739">
        <v>0</v>
      </c>
      <c r="DM125" s="739">
        <v>0</v>
      </c>
    </row>
    <row r="126" spans="1:117" s="731" customFormat="1" ht="12.75">
      <c r="A126" s="577">
        <v>398</v>
      </c>
      <c r="B126" s="730">
        <v>7</v>
      </c>
      <c r="C126" s="731" t="s">
        <v>157</v>
      </c>
      <c r="D126" s="563">
        <v>121337</v>
      </c>
      <c r="E126" s="732">
        <v>37510059</v>
      </c>
      <c r="F126" s="733">
        <v>-24364470</v>
      </c>
      <c r="G126" s="733">
        <v>-13084982</v>
      </c>
      <c r="H126" s="734">
        <v>60607</v>
      </c>
      <c r="I126" s="732"/>
      <c r="J126" s="733">
        <v>196054</v>
      </c>
      <c r="K126" s="733">
        <v>140039</v>
      </c>
      <c r="L126" s="733"/>
      <c r="M126" s="733">
        <v>2477788</v>
      </c>
      <c r="N126" s="733">
        <v>1769849</v>
      </c>
      <c r="O126" s="733">
        <v>1896925</v>
      </c>
      <c r="P126" s="733">
        <v>685493</v>
      </c>
      <c r="Q126" s="733">
        <v>489638</v>
      </c>
      <c r="R126" s="733">
        <v>0</v>
      </c>
      <c r="S126" s="733">
        <v>50669</v>
      </c>
      <c r="T126" s="733">
        <v>174136</v>
      </c>
      <c r="U126" s="733">
        <v>0</v>
      </c>
      <c r="V126" s="733">
        <v>0</v>
      </c>
      <c r="W126" s="733">
        <v>135016</v>
      </c>
      <c r="X126" s="733">
        <v>0</v>
      </c>
      <c r="Y126" s="733"/>
      <c r="Z126" s="733">
        <v>784180</v>
      </c>
      <c r="AA126" s="733"/>
      <c r="AB126" s="733">
        <v>0</v>
      </c>
      <c r="AC126" s="733">
        <v>0</v>
      </c>
      <c r="AD126" s="733"/>
      <c r="AE126" s="733">
        <v>18823533</v>
      </c>
      <c r="AF126" s="733">
        <v>0</v>
      </c>
      <c r="AG126" s="733">
        <v>624009</v>
      </c>
      <c r="AH126" s="733">
        <v>0</v>
      </c>
      <c r="AI126" s="733">
        <v>0</v>
      </c>
      <c r="AJ126" s="733">
        <v>0</v>
      </c>
      <c r="AK126" s="733"/>
      <c r="AL126" s="733">
        <v>2173583</v>
      </c>
      <c r="AM126" s="733">
        <v>0</v>
      </c>
      <c r="AN126" s="733"/>
      <c r="AO126" s="733">
        <v>0</v>
      </c>
      <c r="AP126" s="733">
        <v>0</v>
      </c>
      <c r="AQ126" s="733">
        <v>0</v>
      </c>
      <c r="AR126" s="733">
        <v>0</v>
      </c>
      <c r="AS126" s="733"/>
      <c r="AT126" s="733">
        <v>4820883</v>
      </c>
      <c r="AU126" s="733">
        <v>0</v>
      </c>
      <c r="AV126" s="733"/>
      <c r="AW126" s="733">
        <v>432445</v>
      </c>
      <c r="AX126" s="733"/>
      <c r="AY126" s="733">
        <v>908817</v>
      </c>
      <c r="AZ126" s="733">
        <v>650956</v>
      </c>
      <c r="BA126" s="733">
        <v>0</v>
      </c>
      <c r="BB126" s="733"/>
      <c r="BC126" s="733">
        <v>159324</v>
      </c>
      <c r="BD126" s="733"/>
      <c r="BE126" s="733">
        <v>0</v>
      </c>
      <c r="BF126" s="733">
        <v>116722</v>
      </c>
      <c r="BG126" s="735"/>
      <c r="BH126" s="577">
        <v>398</v>
      </c>
      <c r="BI126" s="730">
        <v>7</v>
      </c>
      <c r="BJ126" s="731" t="s">
        <v>157</v>
      </c>
      <c r="BK126" s="563">
        <v>121337</v>
      </c>
      <c r="BL126" s="736">
        <v>309.13949578446807</v>
      </c>
      <c r="BM126" s="737">
        <v>-200.80000329660368</v>
      </c>
      <c r="BN126" s="737">
        <v>-107.83999934067927</v>
      </c>
      <c r="BO126" s="738">
        <v>0.49949314718511256</v>
      </c>
      <c r="BP126" s="736"/>
      <c r="BQ126" s="739">
        <v>1.6157808417877482</v>
      </c>
      <c r="BR126" s="739">
        <v>1.1541327047808996</v>
      </c>
      <c r="BS126" s="739"/>
      <c r="BT126" s="739">
        <v>20.420712560884148</v>
      </c>
      <c r="BU126" s="739">
        <v>14.586226789849757</v>
      </c>
      <c r="BV126" s="739">
        <v>15.633524811063403</v>
      </c>
      <c r="BW126" s="739">
        <v>5.6494968558642462</v>
      </c>
      <c r="BX126" s="739">
        <v>4.0353560744043451</v>
      </c>
      <c r="BY126" s="739">
        <v>0</v>
      </c>
      <c r="BZ126" s="739">
        <v>0.41758902890297273</v>
      </c>
      <c r="CA126" s="739">
        <v>1.4351434434673678</v>
      </c>
      <c r="CB126" s="739">
        <v>0</v>
      </c>
      <c r="CC126" s="739">
        <v>0</v>
      </c>
      <c r="CD126" s="739">
        <v>1.1127356041438308</v>
      </c>
      <c r="CE126" s="739">
        <v>0</v>
      </c>
      <c r="CF126" s="739"/>
      <c r="CG126" s="739">
        <v>6.4628266728203272</v>
      </c>
      <c r="CH126" s="739"/>
      <c r="CI126" s="739">
        <v>0</v>
      </c>
      <c r="CJ126" s="739">
        <v>0</v>
      </c>
      <c r="CK126" s="739"/>
      <c r="CL126" s="739">
        <v>155.13432011669977</v>
      </c>
      <c r="CM126" s="739">
        <v>0</v>
      </c>
      <c r="CN126" s="739">
        <v>5.142775905123746</v>
      </c>
      <c r="CO126" s="739">
        <v>0</v>
      </c>
      <c r="CP126" s="739">
        <v>0</v>
      </c>
      <c r="CQ126" s="739">
        <v>0</v>
      </c>
      <c r="CR126" s="739"/>
      <c r="CS126" s="739">
        <v>17.913604259211947</v>
      </c>
      <c r="CT126" s="739">
        <v>0</v>
      </c>
      <c r="CU126" s="739"/>
      <c r="CV126" s="739">
        <v>0</v>
      </c>
      <c r="CW126" s="739">
        <v>0</v>
      </c>
      <c r="CX126" s="739">
        <v>0</v>
      </c>
      <c r="CY126" s="739">
        <v>0</v>
      </c>
      <c r="CZ126" s="739"/>
      <c r="DA126" s="739">
        <v>39.731351525091277</v>
      </c>
      <c r="DB126" s="739">
        <v>0</v>
      </c>
      <c r="DC126" s="739"/>
      <c r="DD126" s="739">
        <v>3.5639994395773753</v>
      </c>
      <c r="DE126" s="739"/>
      <c r="DF126" s="739">
        <v>7.4900236531313613</v>
      </c>
      <c r="DG126" s="739">
        <v>5.3648598531363065</v>
      </c>
      <c r="DH126" s="739">
        <v>0</v>
      </c>
      <c r="DI126" s="739"/>
      <c r="DJ126" s="739">
        <v>1.3130702094167483</v>
      </c>
      <c r="DK126" s="739"/>
      <c r="DL126" s="739">
        <v>0</v>
      </c>
      <c r="DM126" s="739">
        <v>0.96196543511047738</v>
      </c>
    </row>
    <row r="127" spans="1:117" s="731" customFormat="1" ht="12.75">
      <c r="A127" s="577">
        <v>399</v>
      </c>
      <c r="B127" s="730">
        <v>15</v>
      </c>
      <c r="C127" s="731" t="s">
        <v>158</v>
      </c>
      <c r="D127" s="563">
        <v>7656</v>
      </c>
      <c r="E127" s="732">
        <v>2036249</v>
      </c>
      <c r="F127" s="733">
        <v>-1537325</v>
      </c>
      <c r="G127" s="733">
        <v>-825623</v>
      </c>
      <c r="H127" s="734">
        <v>-326699</v>
      </c>
      <c r="I127" s="732"/>
      <c r="J127" s="733">
        <v>7002</v>
      </c>
      <c r="K127" s="733">
        <v>5001</v>
      </c>
      <c r="L127" s="733"/>
      <c r="M127" s="733">
        <v>280226</v>
      </c>
      <c r="N127" s="733">
        <v>200161</v>
      </c>
      <c r="O127" s="733">
        <v>0</v>
      </c>
      <c r="P127" s="733">
        <v>0</v>
      </c>
      <c r="Q127" s="733">
        <v>0</v>
      </c>
      <c r="R127" s="733">
        <v>0</v>
      </c>
      <c r="S127" s="733">
        <v>-6334</v>
      </c>
      <c r="T127" s="733">
        <v>31925</v>
      </c>
      <c r="U127" s="733">
        <v>0</v>
      </c>
      <c r="V127" s="733">
        <v>0</v>
      </c>
      <c r="W127" s="733">
        <v>0</v>
      </c>
      <c r="X127" s="733">
        <v>0</v>
      </c>
      <c r="Y127" s="733"/>
      <c r="Z127" s="733">
        <v>47739</v>
      </c>
      <c r="AA127" s="733"/>
      <c r="AB127" s="733">
        <v>0</v>
      </c>
      <c r="AC127" s="733">
        <v>0</v>
      </c>
      <c r="AD127" s="733"/>
      <c r="AE127" s="733">
        <v>1433077</v>
      </c>
      <c r="AF127" s="733">
        <v>0</v>
      </c>
      <c r="AG127" s="733">
        <v>0</v>
      </c>
      <c r="AH127" s="733">
        <v>0</v>
      </c>
      <c r="AI127" s="733">
        <v>0</v>
      </c>
      <c r="AJ127" s="733">
        <v>0</v>
      </c>
      <c r="AK127" s="733"/>
      <c r="AL127" s="733">
        <v>0</v>
      </c>
      <c r="AM127" s="733">
        <v>0</v>
      </c>
      <c r="AN127" s="733"/>
      <c r="AO127" s="733">
        <v>0</v>
      </c>
      <c r="AP127" s="733">
        <v>0</v>
      </c>
      <c r="AQ127" s="733">
        <v>0</v>
      </c>
      <c r="AR127" s="733">
        <v>0</v>
      </c>
      <c r="AS127" s="733"/>
      <c r="AT127" s="733">
        <v>0</v>
      </c>
      <c r="AU127" s="733">
        <v>0</v>
      </c>
      <c r="AV127" s="733"/>
      <c r="AW127" s="733">
        <v>27286</v>
      </c>
      <c r="AX127" s="733"/>
      <c r="AY127" s="733">
        <v>0</v>
      </c>
      <c r="AZ127" s="733">
        <v>0</v>
      </c>
      <c r="BA127" s="733">
        <v>0</v>
      </c>
      <c r="BB127" s="733"/>
      <c r="BC127" s="733">
        <v>10166</v>
      </c>
      <c r="BD127" s="733"/>
      <c r="BE127" s="733">
        <v>0</v>
      </c>
      <c r="BF127" s="733">
        <v>0</v>
      </c>
      <c r="BG127" s="735"/>
      <c r="BH127" s="577">
        <v>399</v>
      </c>
      <c r="BI127" s="730">
        <v>15</v>
      </c>
      <c r="BJ127" s="731" t="s">
        <v>158</v>
      </c>
      <c r="BK127" s="563">
        <v>7656</v>
      </c>
      <c r="BL127" s="736">
        <v>265.96773772204807</v>
      </c>
      <c r="BM127" s="737">
        <v>-200.80002612330199</v>
      </c>
      <c r="BN127" s="737">
        <v>-107.8399947753396</v>
      </c>
      <c r="BO127" s="738">
        <v>-42.672283176593524</v>
      </c>
      <c r="BP127" s="736"/>
      <c r="BQ127" s="739">
        <v>0.91457680250783702</v>
      </c>
      <c r="BR127" s="739">
        <v>0.65321316614420066</v>
      </c>
      <c r="BS127" s="739"/>
      <c r="BT127" s="739">
        <v>36.602142110762799</v>
      </c>
      <c r="BU127" s="739">
        <v>26.144331243469175</v>
      </c>
      <c r="BV127" s="739">
        <v>0</v>
      </c>
      <c r="BW127" s="739">
        <v>0</v>
      </c>
      <c r="BX127" s="739">
        <v>0</v>
      </c>
      <c r="BY127" s="739">
        <v>0</v>
      </c>
      <c r="BZ127" s="739">
        <v>-0.82732497387669801</v>
      </c>
      <c r="CA127" s="739">
        <v>4.1699320794148385</v>
      </c>
      <c r="CB127" s="739">
        <v>0</v>
      </c>
      <c r="CC127" s="739">
        <v>0</v>
      </c>
      <c r="CD127" s="739">
        <v>0</v>
      </c>
      <c r="CE127" s="739">
        <v>0</v>
      </c>
      <c r="CF127" s="739"/>
      <c r="CG127" s="739">
        <v>6.2355015673981189</v>
      </c>
      <c r="CH127" s="739"/>
      <c r="CI127" s="739">
        <v>0</v>
      </c>
      <c r="CJ127" s="739">
        <v>0</v>
      </c>
      <c r="CK127" s="739"/>
      <c r="CL127" s="739">
        <v>187.18351619644724</v>
      </c>
      <c r="CM127" s="739">
        <v>0</v>
      </c>
      <c r="CN127" s="739">
        <v>0</v>
      </c>
      <c r="CO127" s="739">
        <v>0</v>
      </c>
      <c r="CP127" s="739">
        <v>0</v>
      </c>
      <c r="CQ127" s="739">
        <v>0</v>
      </c>
      <c r="CR127" s="739"/>
      <c r="CS127" s="739">
        <v>0</v>
      </c>
      <c r="CT127" s="739">
        <v>0</v>
      </c>
      <c r="CU127" s="739"/>
      <c r="CV127" s="739">
        <v>0</v>
      </c>
      <c r="CW127" s="739">
        <v>0</v>
      </c>
      <c r="CX127" s="739">
        <v>0</v>
      </c>
      <c r="CY127" s="739">
        <v>0</v>
      </c>
      <c r="CZ127" s="739"/>
      <c r="DA127" s="739">
        <v>0</v>
      </c>
      <c r="DB127" s="739">
        <v>0</v>
      </c>
      <c r="DC127" s="739"/>
      <c r="DD127" s="739">
        <v>3.5640020898641587</v>
      </c>
      <c r="DE127" s="739"/>
      <c r="DF127" s="739">
        <v>0</v>
      </c>
      <c r="DG127" s="739">
        <v>0</v>
      </c>
      <c r="DH127" s="739">
        <v>0</v>
      </c>
      <c r="DI127" s="739"/>
      <c r="DJ127" s="739">
        <v>1.3278474399164055</v>
      </c>
      <c r="DK127" s="739"/>
      <c r="DL127" s="739">
        <v>0</v>
      </c>
      <c r="DM127" s="739">
        <v>0</v>
      </c>
    </row>
    <row r="128" spans="1:117" s="731" customFormat="1" ht="12.75">
      <c r="A128" s="577">
        <v>400</v>
      </c>
      <c r="B128" s="730">
        <v>2</v>
      </c>
      <c r="C128" s="731" t="s">
        <v>159</v>
      </c>
      <c r="D128" s="563">
        <v>8479</v>
      </c>
      <c r="E128" s="732">
        <v>2931258</v>
      </c>
      <c r="F128" s="733">
        <v>-1702583</v>
      </c>
      <c r="G128" s="733">
        <v>-914375</v>
      </c>
      <c r="H128" s="734">
        <v>314300</v>
      </c>
      <c r="I128" s="732"/>
      <c r="J128" s="733">
        <v>0</v>
      </c>
      <c r="K128" s="733">
        <v>0</v>
      </c>
      <c r="L128" s="733"/>
      <c r="M128" s="733">
        <v>265477</v>
      </c>
      <c r="N128" s="733">
        <v>189627</v>
      </c>
      <c r="O128" s="733">
        <v>185259</v>
      </c>
      <c r="P128" s="733">
        <v>141826</v>
      </c>
      <c r="Q128" s="733">
        <v>101304</v>
      </c>
      <c r="R128" s="733">
        <v>0</v>
      </c>
      <c r="S128" s="733">
        <v>-562111</v>
      </c>
      <c r="T128" s="733">
        <v>8707</v>
      </c>
      <c r="U128" s="733">
        <v>0</v>
      </c>
      <c r="V128" s="733">
        <v>0</v>
      </c>
      <c r="W128" s="733">
        <v>0</v>
      </c>
      <c r="X128" s="733">
        <v>0</v>
      </c>
      <c r="Y128" s="733"/>
      <c r="Z128" s="733">
        <v>47739</v>
      </c>
      <c r="AA128" s="733"/>
      <c r="AB128" s="733">
        <v>0</v>
      </c>
      <c r="AC128" s="733">
        <v>0</v>
      </c>
      <c r="AD128" s="733"/>
      <c r="AE128" s="733">
        <v>1268571</v>
      </c>
      <c r="AF128" s="733">
        <v>0</v>
      </c>
      <c r="AG128" s="733">
        <v>0</v>
      </c>
      <c r="AH128" s="733">
        <v>0</v>
      </c>
      <c r="AI128" s="733">
        <v>0</v>
      </c>
      <c r="AJ128" s="733">
        <v>0</v>
      </c>
      <c r="AK128" s="733"/>
      <c r="AL128" s="733">
        <v>574543</v>
      </c>
      <c r="AM128" s="733">
        <v>7880</v>
      </c>
      <c r="AN128" s="733"/>
      <c r="AO128" s="733">
        <v>0</v>
      </c>
      <c r="AP128" s="733">
        <v>0</v>
      </c>
      <c r="AQ128" s="733">
        <v>0</v>
      </c>
      <c r="AR128" s="733">
        <v>0</v>
      </c>
      <c r="AS128" s="733"/>
      <c r="AT128" s="733">
        <v>0</v>
      </c>
      <c r="AU128" s="733">
        <v>0</v>
      </c>
      <c r="AV128" s="733"/>
      <c r="AW128" s="733">
        <v>30219</v>
      </c>
      <c r="AX128" s="733"/>
      <c r="AY128" s="733">
        <v>0</v>
      </c>
      <c r="AZ128" s="733">
        <v>0</v>
      </c>
      <c r="BA128" s="733">
        <v>0</v>
      </c>
      <c r="BB128" s="733"/>
      <c r="BC128" s="733">
        <v>10465</v>
      </c>
      <c r="BD128" s="733"/>
      <c r="BE128" s="733">
        <v>661752</v>
      </c>
      <c r="BF128" s="733">
        <v>0</v>
      </c>
      <c r="BG128" s="735"/>
      <c r="BH128" s="577">
        <v>400</v>
      </c>
      <c r="BI128" s="730">
        <v>2</v>
      </c>
      <c r="BJ128" s="731" t="s">
        <v>159</v>
      </c>
      <c r="BK128" s="563">
        <v>8479</v>
      </c>
      <c r="BL128" s="736">
        <v>345.70798443212641</v>
      </c>
      <c r="BM128" s="737">
        <v>-200.79997641231276</v>
      </c>
      <c r="BN128" s="737">
        <v>-107.83995754216299</v>
      </c>
      <c r="BO128" s="738">
        <v>37.068050477650665</v>
      </c>
      <c r="BP128" s="736"/>
      <c r="BQ128" s="739">
        <v>0</v>
      </c>
      <c r="BR128" s="739">
        <v>0</v>
      </c>
      <c r="BS128" s="739"/>
      <c r="BT128" s="739">
        <v>31.309942210166295</v>
      </c>
      <c r="BU128" s="739">
        <v>22.364311829225144</v>
      </c>
      <c r="BV128" s="739">
        <v>21.849156740181627</v>
      </c>
      <c r="BW128" s="739">
        <v>16.726736643472108</v>
      </c>
      <c r="BX128" s="739">
        <v>11.947635334355466</v>
      </c>
      <c r="BY128" s="739">
        <v>0</v>
      </c>
      <c r="BZ128" s="739">
        <v>-66.294492275032439</v>
      </c>
      <c r="CA128" s="739">
        <v>1.0268899634390849</v>
      </c>
      <c r="CB128" s="739">
        <v>0</v>
      </c>
      <c r="CC128" s="739">
        <v>0</v>
      </c>
      <c r="CD128" s="739">
        <v>0</v>
      </c>
      <c r="CE128" s="739">
        <v>0</v>
      </c>
      <c r="CF128" s="739"/>
      <c r="CG128" s="739">
        <v>5.6302630027125842</v>
      </c>
      <c r="CH128" s="739"/>
      <c r="CI128" s="739">
        <v>0</v>
      </c>
      <c r="CJ128" s="739">
        <v>0</v>
      </c>
      <c r="CK128" s="739"/>
      <c r="CL128" s="739">
        <v>149.61327986790894</v>
      </c>
      <c r="CM128" s="739">
        <v>0</v>
      </c>
      <c r="CN128" s="739">
        <v>0</v>
      </c>
      <c r="CO128" s="739">
        <v>0</v>
      </c>
      <c r="CP128" s="739">
        <v>0</v>
      </c>
      <c r="CQ128" s="739">
        <v>0</v>
      </c>
      <c r="CR128" s="739"/>
      <c r="CS128" s="739">
        <v>67.760702913079371</v>
      </c>
      <c r="CT128" s="739">
        <v>0.92935487675433426</v>
      </c>
      <c r="CU128" s="739"/>
      <c r="CV128" s="739">
        <v>0</v>
      </c>
      <c r="CW128" s="739">
        <v>0</v>
      </c>
      <c r="CX128" s="739">
        <v>0</v>
      </c>
      <c r="CY128" s="739">
        <v>0</v>
      </c>
      <c r="CZ128" s="739"/>
      <c r="DA128" s="739">
        <v>0</v>
      </c>
      <c r="DB128" s="739">
        <v>0</v>
      </c>
      <c r="DC128" s="739"/>
      <c r="DD128" s="739">
        <v>3.5639816016039627</v>
      </c>
      <c r="DE128" s="739"/>
      <c r="DF128" s="739">
        <v>0</v>
      </c>
      <c r="DG128" s="739">
        <v>0</v>
      </c>
      <c r="DH128" s="739">
        <v>0</v>
      </c>
      <c r="DI128" s="739"/>
      <c r="DJ128" s="739">
        <v>1.2342257341667648</v>
      </c>
      <c r="DK128" s="739"/>
      <c r="DL128" s="739">
        <v>78.045995990093175</v>
      </c>
      <c r="DM128" s="739">
        <v>0</v>
      </c>
    </row>
    <row r="129" spans="1:117" s="731" customFormat="1" ht="12.75">
      <c r="A129" s="577">
        <v>402</v>
      </c>
      <c r="B129" s="730">
        <v>11</v>
      </c>
      <c r="C129" s="731" t="s">
        <v>160</v>
      </c>
      <c r="D129" s="563">
        <v>8865</v>
      </c>
      <c r="E129" s="732">
        <v>2539008</v>
      </c>
      <c r="F129" s="733">
        <v>-1780092</v>
      </c>
      <c r="G129" s="733">
        <v>-956002</v>
      </c>
      <c r="H129" s="734">
        <v>-197086</v>
      </c>
      <c r="I129" s="732"/>
      <c r="J129" s="733">
        <v>0</v>
      </c>
      <c r="K129" s="733">
        <v>0</v>
      </c>
      <c r="L129" s="733"/>
      <c r="M129" s="733">
        <v>368718</v>
      </c>
      <c r="N129" s="733">
        <v>263370</v>
      </c>
      <c r="O129" s="733">
        <v>41169</v>
      </c>
      <c r="P129" s="733">
        <v>0</v>
      </c>
      <c r="Q129" s="733">
        <v>0</v>
      </c>
      <c r="R129" s="733">
        <v>0</v>
      </c>
      <c r="S129" s="733">
        <v>9500</v>
      </c>
      <c r="T129" s="733">
        <v>0</v>
      </c>
      <c r="U129" s="733">
        <v>0</v>
      </c>
      <c r="V129" s="733">
        <v>0</v>
      </c>
      <c r="W129" s="733">
        <v>0</v>
      </c>
      <c r="X129" s="733">
        <v>0</v>
      </c>
      <c r="Y129" s="733"/>
      <c r="Z129" s="733">
        <v>18833</v>
      </c>
      <c r="AA129" s="733"/>
      <c r="AB129" s="733">
        <v>0</v>
      </c>
      <c r="AC129" s="733">
        <v>0</v>
      </c>
      <c r="AD129" s="733"/>
      <c r="AE129" s="733">
        <v>1364395</v>
      </c>
      <c r="AF129" s="733">
        <v>14176</v>
      </c>
      <c r="AG129" s="733">
        <v>96207</v>
      </c>
      <c r="AH129" s="733">
        <v>0</v>
      </c>
      <c r="AI129" s="733">
        <v>0</v>
      </c>
      <c r="AJ129" s="733">
        <v>0</v>
      </c>
      <c r="AK129" s="733"/>
      <c r="AL129" s="733">
        <v>321226</v>
      </c>
      <c r="AM129" s="733">
        <v>0</v>
      </c>
      <c r="AN129" s="733"/>
      <c r="AO129" s="733">
        <v>0</v>
      </c>
      <c r="AP129" s="733">
        <v>0</v>
      </c>
      <c r="AQ129" s="733">
        <v>0</v>
      </c>
      <c r="AR129" s="733">
        <v>0</v>
      </c>
      <c r="AS129" s="733"/>
      <c r="AT129" s="733">
        <v>0</v>
      </c>
      <c r="AU129" s="733">
        <v>0</v>
      </c>
      <c r="AV129" s="733"/>
      <c r="AW129" s="733">
        <v>31595</v>
      </c>
      <c r="AX129" s="733"/>
      <c r="AY129" s="733">
        <v>0</v>
      </c>
      <c r="AZ129" s="733">
        <v>0</v>
      </c>
      <c r="BA129" s="733">
        <v>0</v>
      </c>
      <c r="BB129" s="733"/>
      <c r="BC129" s="733">
        <v>9819</v>
      </c>
      <c r="BD129" s="733"/>
      <c r="BE129" s="733">
        <v>0</v>
      </c>
      <c r="BF129" s="733">
        <v>0</v>
      </c>
      <c r="BG129" s="735"/>
      <c r="BH129" s="577">
        <v>402</v>
      </c>
      <c r="BI129" s="730">
        <v>11</v>
      </c>
      <c r="BJ129" s="731" t="s">
        <v>160</v>
      </c>
      <c r="BK129" s="563">
        <v>8865</v>
      </c>
      <c r="BL129" s="736">
        <v>286.40812182741115</v>
      </c>
      <c r="BM129" s="737">
        <v>-200.8</v>
      </c>
      <c r="BN129" s="737">
        <v>-107.8400451212634</v>
      </c>
      <c r="BO129" s="738">
        <v>-22.231923293852226</v>
      </c>
      <c r="BP129" s="736"/>
      <c r="BQ129" s="739">
        <v>0</v>
      </c>
      <c r="BR129" s="739">
        <v>0</v>
      </c>
      <c r="BS129" s="739"/>
      <c r="BT129" s="739">
        <v>41.592554991539764</v>
      </c>
      <c r="BU129" s="739">
        <v>29.708967851099832</v>
      </c>
      <c r="BV129" s="739">
        <v>4.6439932318104908</v>
      </c>
      <c r="BW129" s="739">
        <v>0</v>
      </c>
      <c r="BX129" s="739">
        <v>0</v>
      </c>
      <c r="BY129" s="739">
        <v>0</v>
      </c>
      <c r="BZ129" s="739">
        <v>1.071630005640158</v>
      </c>
      <c r="CA129" s="739">
        <v>0</v>
      </c>
      <c r="CB129" s="739">
        <v>0</v>
      </c>
      <c r="CC129" s="739">
        <v>0</v>
      </c>
      <c r="CD129" s="739">
        <v>0</v>
      </c>
      <c r="CE129" s="739">
        <v>0</v>
      </c>
      <c r="CF129" s="739"/>
      <c r="CG129" s="739">
        <v>2.1244218838127469</v>
      </c>
      <c r="CH129" s="739"/>
      <c r="CI129" s="739">
        <v>0</v>
      </c>
      <c r="CJ129" s="739">
        <v>0</v>
      </c>
      <c r="CK129" s="739"/>
      <c r="CL129" s="739">
        <v>153.90806542583192</v>
      </c>
      <c r="CM129" s="739">
        <v>1.5990975747320926</v>
      </c>
      <c r="CN129" s="739">
        <v>10.852453468697124</v>
      </c>
      <c r="CO129" s="739">
        <v>0</v>
      </c>
      <c r="CP129" s="739">
        <v>0</v>
      </c>
      <c r="CQ129" s="739">
        <v>0</v>
      </c>
      <c r="CR129" s="739"/>
      <c r="CS129" s="739">
        <v>36.235307388606884</v>
      </c>
      <c r="CT129" s="739">
        <v>0</v>
      </c>
      <c r="CU129" s="739"/>
      <c r="CV129" s="739">
        <v>0</v>
      </c>
      <c r="CW129" s="739">
        <v>0</v>
      </c>
      <c r="CX129" s="739">
        <v>0</v>
      </c>
      <c r="CY129" s="739">
        <v>0</v>
      </c>
      <c r="CZ129" s="739"/>
      <c r="DA129" s="739">
        <v>0</v>
      </c>
      <c r="DB129" s="739">
        <v>0</v>
      </c>
      <c r="DC129" s="739"/>
      <c r="DD129" s="739">
        <v>3.5640157924421882</v>
      </c>
      <c r="DE129" s="739"/>
      <c r="DF129" s="739">
        <v>0</v>
      </c>
      <c r="DG129" s="739">
        <v>0</v>
      </c>
      <c r="DH129" s="739">
        <v>0</v>
      </c>
      <c r="DI129" s="739"/>
      <c r="DJ129" s="739">
        <v>1.1076142131979696</v>
      </c>
      <c r="DK129" s="739"/>
      <c r="DL129" s="739">
        <v>0</v>
      </c>
      <c r="DM129" s="739">
        <v>0</v>
      </c>
    </row>
    <row r="130" spans="1:117" s="731" customFormat="1" ht="12.75">
      <c r="A130" s="577">
        <v>403</v>
      </c>
      <c r="B130" s="730">
        <v>14</v>
      </c>
      <c r="C130" s="731" t="s">
        <v>161</v>
      </c>
      <c r="D130" s="563">
        <v>2758</v>
      </c>
      <c r="E130" s="732">
        <v>845944</v>
      </c>
      <c r="F130" s="733">
        <v>-553806</v>
      </c>
      <c r="G130" s="733">
        <v>-297423</v>
      </c>
      <c r="H130" s="734">
        <v>-5285</v>
      </c>
      <c r="I130" s="732"/>
      <c r="J130" s="733">
        <v>0</v>
      </c>
      <c r="K130" s="733">
        <v>0</v>
      </c>
      <c r="L130" s="733"/>
      <c r="M130" s="733">
        <v>14749</v>
      </c>
      <c r="N130" s="733">
        <v>10535</v>
      </c>
      <c r="O130" s="733">
        <v>80754</v>
      </c>
      <c r="P130" s="733">
        <v>0</v>
      </c>
      <c r="Q130" s="733">
        <v>0</v>
      </c>
      <c r="R130" s="733">
        <v>0</v>
      </c>
      <c r="S130" s="733">
        <v>-12667</v>
      </c>
      <c r="T130" s="733">
        <v>0</v>
      </c>
      <c r="U130" s="733">
        <v>0</v>
      </c>
      <c r="V130" s="733">
        <v>0</v>
      </c>
      <c r="W130" s="733">
        <v>0</v>
      </c>
      <c r="X130" s="733">
        <v>0</v>
      </c>
      <c r="Y130" s="733"/>
      <c r="Z130" s="733">
        <v>14153</v>
      </c>
      <c r="AA130" s="733"/>
      <c r="AB130" s="733">
        <v>0</v>
      </c>
      <c r="AC130" s="733">
        <v>0</v>
      </c>
      <c r="AD130" s="733"/>
      <c r="AE130" s="733">
        <v>717633</v>
      </c>
      <c r="AF130" s="733">
        <v>8110</v>
      </c>
      <c r="AG130" s="733">
        <v>0</v>
      </c>
      <c r="AH130" s="733">
        <v>0</v>
      </c>
      <c r="AI130" s="733">
        <v>0</v>
      </c>
      <c r="AJ130" s="733">
        <v>0</v>
      </c>
      <c r="AK130" s="733"/>
      <c r="AL130" s="733">
        <v>0</v>
      </c>
      <c r="AM130" s="733">
        <v>0</v>
      </c>
      <c r="AN130" s="733"/>
      <c r="AO130" s="733">
        <v>0</v>
      </c>
      <c r="AP130" s="733">
        <v>0</v>
      </c>
      <c r="AQ130" s="733">
        <v>0</v>
      </c>
      <c r="AR130" s="733">
        <v>0</v>
      </c>
      <c r="AS130" s="733"/>
      <c r="AT130" s="733">
        <v>0</v>
      </c>
      <c r="AU130" s="733">
        <v>0</v>
      </c>
      <c r="AV130" s="733"/>
      <c r="AW130" s="733">
        <v>9830</v>
      </c>
      <c r="AX130" s="733"/>
      <c r="AY130" s="733">
        <v>0</v>
      </c>
      <c r="AZ130" s="733">
        <v>0</v>
      </c>
      <c r="BA130" s="733">
        <v>0</v>
      </c>
      <c r="BB130" s="733"/>
      <c r="BC130" s="733">
        <v>2847</v>
      </c>
      <c r="BD130" s="733"/>
      <c r="BE130" s="733">
        <v>0</v>
      </c>
      <c r="BF130" s="733">
        <v>0</v>
      </c>
      <c r="BG130" s="735"/>
      <c r="BH130" s="577">
        <v>403</v>
      </c>
      <c r="BI130" s="730">
        <v>14</v>
      </c>
      <c r="BJ130" s="731" t="s">
        <v>161</v>
      </c>
      <c r="BK130" s="563">
        <v>2758</v>
      </c>
      <c r="BL130" s="736">
        <v>306.72371283538797</v>
      </c>
      <c r="BM130" s="737">
        <v>-200.79985496736765</v>
      </c>
      <c r="BN130" s="737">
        <v>-107.84010152284264</v>
      </c>
      <c r="BO130" s="738">
        <v>-1.9162436548223349</v>
      </c>
      <c r="BP130" s="736"/>
      <c r="BQ130" s="739">
        <v>0</v>
      </c>
      <c r="BR130" s="739">
        <v>0</v>
      </c>
      <c r="BS130" s="739"/>
      <c r="BT130" s="739">
        <v>5.3477157360406089</v>
      </c>
      <c r="BU130" s="739">
        <v>3.8197969543147208</v>
      </c>
      <c r="BV130" s="739">
        <v>29.279912980420594</v>
      </c>
      <c r="BW130" s="739">
        <v>0</v>
      </c>
      <c r="BX130" s="739">
        <v>0</v>
      </c>
      <c r="BY130" s="739">
        <v>0</v>
      </c>
      <c r="BZ130" s="739">
        <v>-4.5928208846990577</v>
      </c>
      <c r="CA130" s="739">
        <v>0</v>
      </c>
      <c r="CB130" s="739">
        <v>0</v>
      </c>
      <c r="CC130" s="739">
        <v>0</v>
      </c>
      <c r="CD130" s="739">
        <v>0</v>
      </c>
      <c r="CE130" s="739">
        <v>0</v>
      </c>
      <c r="CF130" s="739"/>
      <c r="CG130" s="739">
        <v>5.1316171138506164</v>
      </c>
      <c r="CH130" s="739"/>
      <c r="CI130" s="739">
        <v>0</v>
      </c>
      <c r="CJ130" s="739">
        <v>0</v>
      </c>
      <c r="CK130" s="739"/>
      <c r="CL130" s="739">
        <v>260.20050761421322</v>
      </c>
      <c r="CM130" s="739">
        <v>2.9405366207396666</v>
      </c>
      <c r="CN130" s="739">
        <v>0</v>
      </c>
      <c r="CO130" s="739">
        <v>0</v>
      </c>
      <c r="CP130" s="739">
        <v>0</v>
      </c>
      <c r="CQ130" s="739">
        <v>0</v>
      </c>
      <c r="CR130" s="739"/>
      <c r="CS130" s="739">
        <v>0</v>
      </c>
      <c r="CT130" s="739">
        <v>0</v>
      </c>
      <c r="CU130" s="739"/>
      <c r="CV130" s="739">
        <v>0</v>
      </c>
      <c r="CW130" s="739">
        <v>0</v>
      </c>
      <c r="CX130" s="739">
        <v>0</v>
      </c>
      <c r="CY130" s="739">
        <v>0</v>
      </c>
      <c r="CZ130" s="739"/>
      <c r="DA130" s="739">
        <v>0</v>
      </c>
      <c r="DB130" s="739">
        <v>0</v>
      </c>
      <c r="DC130" s="739"/>
      <c r="DD130" s="739">
        <v>3.5641769398114578</v>
      </c>
      <c r="DE130" s="739"/>
      <c r="DF130" s="739">
        <v>0</v>
      </c>
      <c r="DG130" s="739">
        <v>0</v>
      </c>
      <c r="DH130" s="739">
        <v>0</v>
      </c>
      <c r="DI130" s="739"/>
      <c r="DJ130" s="739">
        <v>1.0322697606961566</v>
      </c>
      <c r="DK130" s="739"/>
      <c r="DL130" s="739">
        <v>0</v>
      </c>
      <c r="DM130" s="739">
        <v>0</v>
      </c>
    </row>
    <row r="131" spans="1:117" s="731" customFormat="1" ht="12.75">
      <c r="A131" s="577">
        <v>405</v>
      </c>
      <c r="B131" s="730">
        <v>9</v>
      </c>
      <c r="C131" s="731" t="s">
        <v>162</v>
      </c>
      <c r="D131" s="563">
        <v>73327</v>
      </c>
      <c r="E131" s="732">
        <v>19900614</v>
      </c>
      <c r="F131" s="733">
        <v>-14724062</v>
      </c>
      <c r="G131" s="733">
        <v>-7907584</v>
      </c>
      <c r="H131" s="734">
        <v>-2731032</v>
      </c>
      <c r="I131" s="732"/>
      <c r="J131" s="733">
        <v>14004</v>
      </c>
      <c r="K131" s="733">
        <v>10003</v>
      </c>
      <c r="L131" s="733"/>
      <c r="M131" s="733">
        <v>1637110</v>
      </c>
      <c r="N131" s="733">
        <v>1169364</v>
      </c>
      <c r="O131" s="733">
        <v>1925427</v>
      </c>
      <c r="P131" s="733">
        <v>307290</v>
      </c>
      <c r="Q131" s="733">
        <v>219493</v>
      </c>
      <c r="R131" s="733">
        <v>0</v>
      </c>
      <c r="S131" s="733">
        <v>1037134</v>
      </c>
      <c r="T131" s="733">
        <v>145114</v>
      </c>
      <c r="U131" s="733">
        <v>0</v>
      </c>
      <c r="V131" s="733">
        <v>0</v>
      </c>
      <c r="W131" s="733">
        <v>0</v>
      </c>
      <c r="X131" s="733">
        <v>0</v>
      </c>
      <c r="Y131" s="733"/>
      <c r="Z131" s="733">
        <v>622614</v>
      </c>
      <c r="AA131" s="733"/>
      <c r="AB131" s="733">
        <v>0</v>
      </c>
      <c r="AC131" s="733">
        <v>0</v>
      </c>
      <c r="AD131" s="733"/>
      <c r="AE131" s="733">
        <v>9723686</v>
      </c>
      <c r="AF131" s="733">
        <v>0</v>
      </c>
      <c r="AG131" s="733">
        <v>0</v>
      </c>
      <c r="AH131" s="733">
        <v>0</v>
      </c>
      <c r="AI131" s="733">
        <v>0</v>
      </c>
      <c r="AJ131" s="733">
        <v>0</v>
      </c>
      <c r="AK131" s="733"/>
      <c r="AL131" s="733">
        <v>0</v>
      </c>
      <c r="AM131" s="733">
        <v>0</v>
      </c>
      <c r="AN131" s="733"/>
      <c r="AO131" s="733">
        <v>0</v>
      </c>
      <c r="AP131" s="733">
        <v>0</v>
      </c>
      <c r="AQ131" s="733">
        <v>0</v>
      </c>
      <c r="AR131" s="733">
        <v>0</v>
      </c>
      <c r="AS131" s="733"/>
      <c r="AT131" s="733">
        <v>1887185</v>
      </c>
      <c r="AU131" s="733">
        <v>18305</v>
      </c>
      <c r="AV131" s="733"/>
      <c r="AW131" s="733">
        <v>261337</v>
      </c>
      <c r="AX131" s="733"/>
      <c r="AY131" s="733">
        <v>352469</v>
      </c>
      <c r="AZ131" s="733">
        <v>468371</v>
      </c>
      <c r="BA131" s="733">
        <v>0</v>
      </c>
      <c r="BB131" s="733"/>
      <c r="BC131" s="733">
        <v>101708</v>
      </c>
      <c r="BD131" s="733"/>
      <c r="BE131" s="733">
        <v>0</v>
      </c>
      <c r="BF131" s="733">
        <v>0</v>
      </c>
      <c r="BG131" s="735"/>
      <c r="BH131" s="577">
        <v>405</v>
      </c>
      <c r="BI131" s="730">
        <v>9</v>
      </c>
      <c r="BJ131" s="731" t="s">
        <v>162</v>
      </c>
      <c r="BK131" s="563">
        <v>73327</v>
      </c>
      <c r="BL131" s="736">
        <v>271.39544778867264</v>
      </c>
      <c r="BM131" s="737">
        <v>-200.80000545501656</v>
      </c>
      <c r="BN131" s="737">
        <v>-107.84000436401325</v>
      </c>
      <c r="BO131" s="738">
        <v>-37.244562030357166</v>
      </c>
      <c r="BP131" s="736"/>
      <c r="BQ131" s="739">
        <v>0.19098013010214518</v>
      </c>
      <c r="BR131" s="739">
        <v>0.13641632686459285</v>
      </c>
      <c r="BS131" s="739"/>
      <c r="BT131" s="739">
        <v>22.32615544069715</v>
      </c>
      <c r="BU131" s="739">
        <v>15.947249989771844</v>
      </c>
      <c r="BV131" s="739">
        <v>26.258090471449808</v>
      </c>
      <c r="BW131" s="739">
        <v>4.1906801041908164</v>
      </c>
      <c r="BX131" s="739">
        <v>2.9933448797850724</v>
      </c>
      <c r="BY131" s="739">
        <v>0</v>
      </c>
      <c r="BZ131" s="739">
        <v>14.143957887272082</v>
      </c>
      <c r="CA131" s="739">
        <v>1.9789981862069905</v>
      </c>
      <c r="CB131" s="739">
        <v>0</v>
      </c>
      <c r="CC131" s="739">
        <v>0</v>
      </c>
      <c r="CD131" s="739">
        <v>0</v>
      </c>
      <c r="CE131" s="739">
        <v>0</v>
      </c>
      <c r="CF131" s="739"/>
      <c r="CG131" s="739">
        <v>8.4909242161823073</v>
      </c>
      <c r="CH131" s="739"/>
      <c r="CI131" s="739">
        <v>0</v>
      </c>
      <c r="CJ131" s="739">
        <v>0</v>
      </c>
      <c r="CK131" s="739"/>
      <c r="CL131" s="739">
        <v>132.60717061928077</v>
      </c>
      <c r="CM131" s="739">
        <v>0</v>
      </c>
      <c r="CN131" s="739">
        <v>0</v>
      </c>
      <c r="CO131" s="739">
        <v>0</v>
      </c>
      <c r="CP131" s="739">
        <v>0</v>
      </c>
      <c r="CQ131" s="739">
        <v>0</v>
      </c>
      <c r="CR131" s="739"/>
      <c r="CS131" s="739">
        <v>0</v>
      </c>
      <c r="CT131" s="739">
        <v>0</v>
      </c>
      <c r="CU131" s="739"/>
      <c r="CV131" s="739">
        <v>0</v>
      </c>
      <c r="CW131" s="739">
        <v>0</v>
      </c>
      <c r="CX131" s="739">
        <v>0</v>
      </c>
      <c r="CY131" s="739">
        <v>0</v>
      </c>
      <c r="CZ131" s="739"/>
      <c r="DA131" s="739">
        <v>25.736563612311972</v>
      </c>
      <c r="DB131" s="739">
        <v>0.24963519576690715</v>
      </c>
      <c r="DC131" s="739"/>
      <c r="DD131" s="739">
        <v>3.5639941631322705</v>
      </c>
      <c r="DE131" s="739"/>
      <c r="DF131" s="739">
        <v>4.8068105881871617</v>
      </c>
      <c r="DG131" s="739">
        <v>6.3874289143153273</v>
      </c>
      <c r="DH131" s="739">
        <v>0</v>
      </c>
      <c r="DI131" s="739"/>
      <c r="DJ131" s="739">
        <v>1.3870470631554543</v>
      </c>
      <c r="DK131" s="739"/>
      <c r="DL131" s="739">
        <v>0</v>
      </c>
      <c r="DM131" s="739">
        <v>0</v>
      </c>
    </row>
    <row r="132" spans="1:117" s="731" customFormat="1" ht="12.75">
      <c r="A132" s="577">
        <v>407</v>
      </c>
      <c r="B132" s="730">
        <v>1</v>
      </c>
      <c r="C132" s="731" t="s">
        <v>163</v>
      </c>
      <c r="D132" s="563">
        <v>2429</v>
      </c>
      <c r="E132" s="732">
        <v>72647</v>
      </c>
      <c r="F132" s="733">
        <v>-487743</v>
      </c>
      <c r="G132" s="733">
        <v>-261943</v>
      </c>
      <c r="H132" s="734">
        <v>-677039</v>
      </c>
      <c r="I132" s="732"/>
      <c r="J132" s="733">
        <v>0</v>
      </c>
      <c r="K132" s="733">
        <v>0</v>
      </c>
      <c r="L132" s="733"/>
      <c r="M132" s="733">
        <v>0</v>
      </c>
      <c r="N132" s="733">
        <v>0</v>
      </c>
      <c r="O132" s="733">
        <v>4750</v>
      </c>
      <c r="P132" s="733">
        <v>47275</v>
      </c>
      <c r="Q132" s="733">
        <v>33768</v>
      </c>
      <c r="R132" s="733">
        <v>0</v>
      </c>
      <c r="S132" s="733">
        <v>-39585</v>
      </c>
      <c r="T132" s="733">
        <v>0</v>
      </c>
      <c r="U132" s="733">
        <v>0</v>
      </c>
      <c r="V132" s="733">
        <v>0</v>
      </c>
      <c r="W132" s="733">
        <v>0</v>
      </c>
      <c r="X132" s="733">
        <v>0</v>
      </c>
      <c r="Y132" s="733"/>
      <c r="Z132" s="733">
        <v>15327</v>
      </c>
      <c r="AA132" s="733"/>
      <c r="AB132" s="733">
        <v>0</v>
      </c>
      <c r="AC132" s="733">
        <v>0</v>
      </c>
      <c r="AD132" s="733"/>
      <c r="AE132" s="733">
        <v>0</v>
      </c>
      <c r="AF132" s="733">
        <v>0</v>
      </c>
      <c r="AG132" s="733">
        <v>0</v>
      </c>
      <c r="AH132" s="733">
        <v>0</v>
      </c>
      <c r="AI132" s="733">
        <v>0</v>
      </c>
      <c r="AJ132" s="733">
        <v>0</v>
      </c>
      <c r="AK132" s="733"/>
      <c r="AL132" s="733">
        <v>0</v>
      </c>
      <c r="AM132" s="733">
        <v>0</v>
      </c>
      <c r="AN132" s="733"/>
      <c r="AO132" s="733">
        <v>0</v>
      </c>
      <c r="AP132" s="733">
        <v>0</v>
      </c>
      <c r="AQ132" s="733">
        <v>0</v>
      </c>
      <c r="AR132" s="733">
        <v>0</v>
      </c>
      <c r="AS132" s="733"/>
      <c r="AT132" s="733">
        <v>0</v>
      </c>
      <c r="AU132" s="733">
        <v>0</v>
      </c>
      <c r="AV132" s="733"/>
      <c r="AW132" s="733">
        <v>8657</v>
      </c>
      <c r="AX132" s="733"/>
      <c r="AY132" s="733">
        <v>0</v>
      </c>
      <c r="AZ132" s="733">
        <v>0</v>
      </c>
      <c r="BA132" s="733">
        <v>0</v>
      </c>
      <c r="BB132" s="733"/>
      <c r="BC132" s="733">
        <v>2455</v>
      </c>
      <c r="BD132" s="733"/>
      <c r="BE132" s="733">
        <v>0</v>
      </c>
      <c r="BF132" s="733">
        <v>0</v>
      </c>
      <c r="BG132" s="735"/>
      <c r="BH132" s="577">
        <v>407</v>
      </c>
      <c r="BI132" s="730">
        <v>1</v>
      </c>
      <c r="BJ132" s="731" t="s">
        <v>163</v>
      </c>
      <c r="BK132" s="563">
        <v>2429</v>
      </c>
      <c r="BL132" s="736">
        <v>29.908192671881434</v>
      </c>
      <c r="BM132" s="737">
        <v>-200.79991766158912</v>
      </c>
      <c r="BN132" s="737">
        <v>-107.83985179086044</v>
      </c>
      <c r="BO132" s="738">
        <v>-278.73157678056816</v>
      </c>
      <c r="BP132" s="736"/>
      <c r="BQ132" s="739">
        <v>0</v>
      </c>
      <c r="BR132" s="739">
        <v>0</v>
      </c>
      <c r="BS132" s="739"/>
      <c r="BT132" s="739">
        <v>0</v>
      </c>
      <c r="BU132" s="739">
        <v>0</v>
      </c>
      <c r="BV132" s="739">
        <v>1.9555372581309181</v>
      </c>
      <c r="BW132" s="739">
        <v>19.462741869081928</v>
      </c>
      <c r="BX132" s="739">
        <v>13.902017291066283</v>
      </c>
      <c r="BY132" s="739">
        <v>0</v>
      </c>
      <c r="BZ132" s="739">
        <v>-16.296829971181555</v>
      </c>
      <c r="CA132" s="739">
        <v>0</v>
      </c>
      <c r="CB132" s="739">
        <v>0</v>
      </c>
      <c r="CC132" s="739">
        <v>0</v>
      </c>
      <c r="CD132" s="739">
        <v>0</v>
      </c>
      <c r="CE132" s="739">
        <v>0</v>
      </c>
      <c r="CF132" s="739"/>
      <c r="CG132" s="739">
        <v>6.3100041169205436</v>
      </c>
      <c r="CH132" s="739"/>
      <c r="CI132" s="739">
        <v>0</v>
      </c>
      <c r="CJ132" s="739">
        <v>0</v>
      </c>
      <c r="CK132" s="739"/>
      <c r="CL132" s="739">
        <v>0</v>
      </c>
      <c r="CM132" s="739">
        <v>0</v>
      </c>
      <c r="CN132" s="739">
        <v>0</v>
      </c>
      <c r="CO132" s="739">
        <v>0</v>
      </c>
      <c r="CP132" s="739">
        <v>0</v>
      </c>
      <c r="CQ132" s="739">
        <v>0</v>
      </c>
      <c r="CR132" s="739"/>
      <c r="CS132" s="739">
        <v>0</v>
      </c>
      <c r="CT132" s="739">
        <v>0</v>
      </c>
      <c r="CU132" s="739"/>
      <c r="CV132" s="739">
        <v>0</v>
      </c>
      <c r="CW132" s="739">
        <v>0</v>
      </c>
      <c r="CX132" s="739">
        <v>0</v>
      </c>
      <c r="CY132" s="739">
        <v>0</v>
      </c>
      <c r="CZ132" s="739"/>
      <c r="DA132" s="739">
        <v>0</v>
      </c>
      <c r="DB132" s="739">
        <v>0</v>
      </c>
      <c r="DC132" s="739"/>
      <c r="DD132" s="739">
        <v>3.5640181144503913</v>
      </c>
      <c r="DE132" s="739"/>
      <c r="DF132" s="739">
        <v>0</v>
      </c>
      <c r="DG132" s="739">
        <v>0</v>
      </c>
      <c r="DH132" s="739">
        <v>0</v>
      </c>
      <c r="DI132" s="739"/>
      <c r="DJ132" s="739">
        <v>1.0107039934129272</v>
      </c>
      <c r="DK132" s="739"/>
      <c r="DL132" s="739">
        <v>0</v>
      </c>
      <c r="DM132" s="739">
        <v>0</v>
      </c>
    </row>
    <row r="133" spans="1:117" s="731" customFormat="1" ht="12.75">
      <c r="A133" s="577">
        <v>408</v>
      </c>
      <c r="B133" s="730">
        <v>14</v>
      </c>
      <c r="C133" s="731" t="s">
        <v>164</v>
      </c>
      <c r="D133" s="563">
        <v>14028</v>
      </c>
      <c r="E133" s="732">
        <v>4394216</v>
      </c>
      <c r="F133" s="733">
        <v>-2816822</v>
      </c>
      <c r="G133" s="733">
        <v>-1512780</v>
      </c>
      <c r="H133" s="734">
        <v>64614</v>
      </c>
      <c r="I133" s="732"/>
      <c r="J133" s="733">
        <v>14004</v>
      </c>
      <c r="K133" s="733">
        <v>10003</v>
      </c>
      <c r="L133" s="733"/>
      <c r="M133" s="733">
        <v>324472</v>
      </c>
      <c r="N133" s="733">
        <v>231766</v>
      </c>
      <c r="O133" s="733">
        <v>120339</v>
      </c>
      <c r="P133" s="733">
        <v>165464</v>
      </c>
      <c r="Q133" s="733">
        <v>118189</v>
      </c>
      <c r="R133" s="733">
        <v>0</v>
      </c>
      <c r="S133" s="733">
        <v>-77587</v>
      </c>
      <c r="T133" s="733">
        <v>23218</v>
      </c>
      <c r="U133" s="733">
        <v>0</v>
      </c>
      <c r="V133" s="733">
        <v>0</v>
      </c>
      <c r="W133" s="733">
        <v>0</v>
      </c>
      <c r="X133" s="733">
        <v>0</v>
      </c>
      <c r="Y133" s="733"/>
      <c r="Z133" s="733">
        <v>143218</v>
      </c>
      <c r="AA133" s="733"/>
      <c r="AB133" s="733">
        <v>0</v>
      </c>
      <c r="AC133" s="733">
        <v>0</v>
      </c>
      <c r="AD133" s="733"/>
      <c r="AE133" s="733">
        <v>2157593</v>
      </c>
      <c r="AF133" s="733">
        <v>0</v>
      </c>
      <c r="AG133" s="733">
        <v>0</v>
      </c>
      <c r="AH133" s="733">
        <v>0</v>
      </c>
      <c r="AI133" s="733">
        <v>0</v>
      </c>
      <c r="AJ133" s="733">
        <v>0</v>
      </c>
      <c r="AK133" s="733"/>
      <c r="AL133" s="733">
        <v>371228</v>
      </c>
      <c r="AM133" s="733">
        <v>0</v>
      </c>
      <c r="AN133" s="733"/>
      <c r="AO133" s="733">
        <v>0</v>
      </c>
      <c r="AP133" s="733">
        <v>0</v>
      </c>
      <c r="AQ133" s="733">
        <v>0</v>
      </c>
      <c r="AR133" s="733">
        <v>0</v>
      </c>
      <c r="AS133" s="733"/>
      <c r="AT133" s="733">
        <v>0</v>
      </c>
      <c r="AU133" s="733">
        <v>0</v>
      </c>
      <c r="AV133" s="733"/>
      <c r="AW133" s="733">
        <v>49996</v>
      </c>
      <c r="AX133" s="733"/>
      <c r="AY133" s="733">
        <v>110578</v>
      </c>
      <c r="AZ133" s="733">
        <v>0</v>
      </c>
      <c r="BA133" s="733">
        <v>0</v>
      </c>
      <c r="BB133" s="733"/>
      <c r="BC133" s="733">
        <v>18617</v>
      </c>
      <c r="BD133" s="733"/>
      <c r="BE133" s="733">
        <v>613118</v>
      </c>
      <c r="BF133" s="733">
        <v>0</v>
      </c>
      <c r="BG133" s="735"/>
      <c r="BH133" s="577">
        <v>408</v>
      </c>
      <c r="BI133" s="730">
        <v>14</v>
      </c>
      <c r="BJ133" s="731" t="s">
        <v>164</v>
      </c>
      <c r="BK133" s="563">
        <v>14028</v>
      </c>
      <c r="BL133" s="736">
        <v>313.24607927003137</v>
      </c>
      <c r="BM133" s="737">
        <v>-200.79997148560022</v>
      </c>
      <c r="BN133" s="737">
        <v>-107.84003421727972</v>
      </c>
      <c r="BO133" s="738">
        <v>4.6060735671514115</v>
      </c>
      <c r="BP133" s="736"/>
      <c r="BQ133" s="739">
        <v>0.99828913601368696</v>
      </c>
      <c r="BR133" s="739">
        <v>0.71307385229540921</v>
      </c>
      <c r="BS133" s="739"/>
      <c r="BT133" s="739">
        <v>23.130310806957514</v>
      </c>
      <c r="BU133" s="739">
        <v>16.521670943826631</v>
      </c>
      <c r="BV133" s="739">
        <v>8.5784858853721122</v>
      </c>
      <c r="BW133" s="739">
        <v>11.795266609637867</v>
      </c>
      <c r="BX133" s="739">
        <v>8.4252209865982319</v>
      </c>
      <c r="BY133" s="739">
        <v>0</v>
      </c>
      <c r="BZ133" s="739">
        <v>-5.5308668377530656</v>
      </c>
      <c r="CA133" s="739">
        <v>1.6551183347590532</v>
      </c>
      <c r="CB133" s="739">
        <v>0</v>
      </c>
      <c r="CC133" s="739">
        <v>0</v>
      </c>
      <c r="CD133" s="739">
        <v>0</v>
      </c>
      <c r="CE133" s="739">
        <v>0</v>
      </c>
      <c r="CF133" s="739"/>
      <c r="CG133" s="739">
        <v>10.209438266324494</v>
      </c>
      <c r="CH133" s="739"/>
      <c r="CI133" s="739">
        <v>0</v>
      </c>
      <c r="CJ133" s="739">
        <v>0</v>
      </c>
      <c r="CK133" s="739"/>
      <c r="CL133" s="739">
        <v>153.8061733675506</v>
      </c>
      <c r="CM133" s="739">
        <v>0</v>
      </c>
      <c r="CN133" s="739">
        <v>0</v>
      </c>
      <c r="CO133" s="739">
        <v>0</v>
      </c>
      <c r="CP133" s="739">
        <v>0</v>
      </c>
      <c r="CQ133" s="739">
        <v>0</v>
      </c>
      <c r="CR133" s="739"/>
      <c r="CS133" s="739">
        <v>26.463358996293127</v>
      </c>
      <c r="CT133" s="739">
        <v>0</v>
      </c>
      <c r="CU133" s="739"/>
      <c r="CV133" s="739">
        <v>0</v>
      </c>
      <c r="CW133" s="739">
        <v>0</v>
      </c>
      <c r="CX133" s="739">
        <v>0</v>
      </c>
      <c r="CY133" s="739">
        <v>0</v>
      </c>
      <c r="CZ133" s="739"/>
      <c r="DA133" s="739">
        <v>0</v>
      </c>
      <c r="DB133" s="739">
        <v>0</v>
      </c>
      <c r="DC133" s="739"/>
      <c r="DD133" s="739">
        <v>3.5640148274878816</v>
      </c>
      <c r="DE133" s="739"/>
      <c r="DF133" s="739">
        <v>7.8826632449386942</v>
      </c>
      <c r="DG133" s="739">
        <v>0</v>
      </c>
      <c r="DH133" s="739">
        <v>0</v>
      </c>
      <c r="DI133" s="739"/>
      <c r="DJ133" s="739">
        <v>1.3271314513829484</v>
      </c>
      <c r="DK133" s="739"/>
      <c r="DL133" s="739">
        <v>43.706729398346162</v>
      </c>
      <c r="DM133" s="739">
        <v>0</v>
      </c>
    </row>
    <row r="134" spans="1:117" s="731" customFormat="1" ht="12.75">
      <c r="A134" s="577">
        <v>410</v>
      </c>
      <c r="B134" s="730">
        <v>13</v>
      </c>
      <c r="C134" s="731" t="s">
        <v>165</v>
      </c>
      <c r="D134" s="563">
        <v>18878</v>
      </c>
      <c r="E134" s="732">
        <v>4589995</v>
      </c>
      <c r="F134" s="733">
        <v>-3790702</v>
      </c>
      <c r="G134" s="733">
        <v>-2035804</v>
      </c>
      <c r="H134" s="734">
        <v>-1236511</v>
      </c>
      <c r="I134" s="732"/>
      <c r="J134" s="733">
        <v>21006</v>
      </c>
      <c r="K134" s="733">
        <v>15004</v>
      </c>
      <c r="L134" s="733"/>
      <c r="M134" s="733">
        <v>752186</v>
      </c>
      <c r="N134" s="733">
        <v>537275</v>
      </c>
      <c r="O134" s="733">
        <v>0</v>
      </c>
      <c r="P134" s="733">
        <v>307290</v>
      </c>
      <c r="Q134" s="733">
        <v>219493</v>
      </c>
      <c r="R134" s="733">
        <v>0</v>
      </c>
      <c r="S134" s="733">
        <v>-87088</v>
      </c>
      <c r="T134" s="733">
        <v>78361</v>
      </c>
      <c r="U134" s="733">
        <v>0</v>
      </c>
      <c r="V134" s="733">
        <v>0</v>
      </c>
      <c r="W134" s="733">
        <v>0</v>
      </c>
      <c r="X134" s="733">
        <v>0</v>
      </c>
      <c r="Y134" s="733"/>
      <c r="Z134" s="733">
        <v>121236</v>
      </c>
      <c r="AA134" s="733"/>
      <c r="AB134" s="733">
        <v>0</v>
      </c>
      <c r="AC134" s="733">
        <v>0</v>
      </c>
      <c r="AD134" s="733"/>
      <c r="AE134" s="733">
        <v>2246106</v>
      </c>
      <c r="AF134" s="733">
        <v>0</v>
      </c>
      <c r="AG134" s="733">
        <v>0</v>
      </c>
      <c r="AH134" s="733">
        <v>0</v>
      </c>
      <c r="AI134" s="733">
        <v>0</v>
      </c>
      <c r="AJ134" s="733">
        <v>0</v>
      </c>
      <c r="AK134" s="733"/>
      <c r="AL134" s="733">
        <v>284228</v>
      </c>
      <c r="AM134" s="733">
        <v>0</v>
      </c>
      <c r="AN134" s="733"/>
      <c r="AO134" s="733">
        <v>0</v>
      </c>
      <c r="AP134" s="733">
        <v>0</v>
      </c>
      <c r="AQ134" s="733">
        <v>0</v>
      </c>
      <c r="AR134" s="733">
        <v>0</v>
      </c>
      <c r="AS134" s="733"/>
      <c r="AT134" s="733">
        <v>0</v>
      </c>
      <c r="AU134" s="733">
        <v>0</v>
      </c>
      <c r="AV134" s="733"/>
      <c r="AW134" s="733">
        <v>67281</v>
      </c>
      <c r="AX134" s="733"/>
      <c r="AY134" s="733">
        <v>0</v>
      </c>
      <c r="AZ134" s="733">
        <v>0</v>
      </c>
      <c r="BA134" s="733">
        <v>0</v>
      </c>
      <c r="BB134" s="733"/>
      <c r="BC134" s="733">
        <v>27617</v>
      </c>
      <c r="BD134" s="733"/>
      <c r="BE134" s="733">
        <v>0</v>
      </c>
      <c r="BF134" s="733">
        <v>0</v>
      </c>
      <c r="BG134" s="735"/>
      <c r="BH134" s="577">
        <v>410</v>
      </c>
      <c r="BI134" s="730">
        <v>13</v>
      </c>
      <c r="BJ134" s="731" t="s">
        <v>165</v>
      </c>
      <c r="BK134" s="563">
        <v>18878</v>
      </c>
      <c r="BL134" s="736">
        <v>243.13989829431083</v>
      </c>
      <c r="BM134" s="737">
        <v>-200.79997881131476</v>
      </c>
      <c r="BN134" s="737">
        <v>-107.84002542642229</v>
      </c>
      <c r="BO134" s="738">
        <v>-65.500105943426206</v>
      </c>
      <c r="BP134" s="736"/>
      <c r="BQ134" s="739">
        <v>1.1127238054878694</v>
      </c>
      <c r="BR134" s="739">
        <v>0.79478758343044809</v>
      </c>
      <c r="BS134" s="739"/>
      <c r="BT134" s="739">
        <v>39.844580993749339</v>
      </c>
      <c r="BU134" s="739">
        <v>28.460377158597311</v>
      </c>
      <c r="BV134" s="739">
        <v>0</v>
      </c>
      <c r="BW134" s="739">
        <v>16.277677720097468</v>
      </c>
      <c r="BX134" s="739">
        <v>11.626920224600063</v>
      </c>
      <c r="BY134" s="739">
        <v>0</v>
      </c>
      <c r="BZ134" s="739">
        <v>-4.613200550905816</v>
      </c>
      <c r="CA134" s="739">
        <v>4.1509164106367198</v>
      </c>
      <c r="CB134" s="739">
        <v>0</v>
      </c>
      <c r="CC134" s="739">
        <v>0</v>
      </c>
      <c r="CD134" s="739">
        <v>0</v>
      </c>
      <c r="CE134" s="739">
        <v>0</v>
      </c>
      <c r="CF134" s="739"/>
      <c r="CG134" s="739">
        <v>6.4220786100222478</v>
      </c>
      <c r="CH134" s="739"/>
      <c r="CI134" s="739">
        <v>0</v>
      </c>
      <c r="CJ134" s="739">
        <v>0</v>
      </c>
      <c r="CK134" s="739"/>
      <c r="CL134" s="739">
        <v>118.98008263587245</v>
      </c>
      <c r="CM134" s="739">
        <v>0</v>
      </c>
      <c r="CN134" s="739">
        <v>0</v>
      </c>
      <c r="CO134" s="739">
        <v>0</v>
      </c>
      <c r="CP134" s="739">
        <v>0</v>
      </c>
      <c r="CQ134" s="739">
        <v>0</v>
      </c>
      <c r="CR134" s="739"/>
      <c r="CS134" s="739">
        <v>15.056044072465303</v>
      </c>
      <c r="CT134" s="739">
        <v>0</v>
      </c>
      <c r="CU134" s="739"/>
      <c r="CV134" s="739">
        <v>0</v>
      </c>
      <c r="CW134" s="739">
        <v>0</v>
      </c>
      <c r="CX134" s="739">
        <v>0</v>
      </c>
      <c r="CY134" s="739">
        <v>0</v>
      </c>
      <c r="CZ134" s="739"/>
      <c r="DA134" s="739">
        <v>0</v>
      </c>
      <c r="DB134" s="739">
        <v>0</v>
      </c>
      <c r="DC134" s="739"/>
      <c r="DD134" s="739">
        <v>3.5639898294310837</v>
      </c>
      <c r="DE134" s="739"/>
      <c r="DF134" s="739">
        <v>0</v>
      </c>
      <c r="DG134" s="739">
        <v>0</v>
      </c>
      <c r="DH134" s="739">
        <v>0</v>
      </c>
      <c r="DI134" s="739"/>
      <c r="DJ134" s="739">
        <v>1.4629198008263586</v>
      </c>
      <c r="DK134" s="739"/>
      <c r="DL134" s="739">
        <v>0</v>
      </c>
      <c r="DM134" s="739">
        <v>0</v>
      </c>
    </row>
    <row r="135" spans="1:117" s="731" customFormat="1" ht="12.75">
      <c r="A135" s="577">
        <v>416</v>
      </c>
      <c r="B135" s="730">
        <v>9</v>
      </c>
      <c r="C135" s="731" t="s">
        <v>166</v>
      </c>
      <c r="D135" s="563">
        <v>2849</v>
      </c>
      <c r="E135" s="732">
        <v>178566</v>
      </c>
      <c r="F135" s="733">
        <v>-572079</v>
      </c>
      <c r="G135" s="733">
        <v>-307236</v>
      </c>
      <c r="H135" s="734">
        <v>-700749</v>
      </c>
      <c r="I135" s="732"/>
      <c r="J135" s="733">
        <v>0</v>
      </c>
      <c r="K135" s="733">
        <v>0</v>
      </c>
      <c r="L135" s="733"/>
      <c r="M135" s="733">
        <v>88492</v>
      </c>
      <c r="N135" s="733">
        <v>63209</v>
      </c>
      <c r="O135" s="733">
        <v>0</v>
      </c>
      <c r="P135" s="733">
        <v>0</v>
      </c>
      <c r="Q135" s="733">
        <v>0</v>
      </c>
      <c r="R135" s="733">
        <v>0</v>
      </c>
      <c r="S135" s="733">
        <v>0</v>
      </c>
      <c r="T135" s="733">
        <v>0</v>
      </c>
      <c r="U135" s="733">
        <v>0</v>
      </c>
      <c r="V135" s="733">
        <v>0</v>
      </c>
      <c r="W135" s="733">
        <v>0</v>
      </c>
      <c r="X135" s="733">
        <v>0</v>
      </c>
      <c r="Y135" s="733"/>
      <c r="Z135" s="733">
        <v>13414</v>
      </c>
      <c r="AA135" s="733"/>
      <c r="AB135" s="733">
        <v>0</v>
      </c>
      <c r="AC135" s="733">
        <v>0</v>
      </c>
      <c r="AD135" s="733"/>
      <c r="AE135" s="733">
        <v>0</v>
      </c>
      <c r="AF135" s="733">
        <v>0</v>
      </c>
      <c r="AG135" s="733">
        <v>0</v>
      </c>
      <c r="AH135" s="733">
        <v>0</v>
      </c>
      <c r="AI135" s="733">
        <v>0</v>
      </c>
      <c r="AJ135" s="733">
        <v>0</v>
      </c>
      <c r="AK135" s="733"/>
      <c r="AL135" s="733">
        <v>0</v>
      </c>
      <c r="AM135" s="733">
        <v>0</v>
      </c>
      <c r="AN135" s="733"/>
      <c r="AO135" s="733">
        <v>0</v>
      </c>
      <c r="AP135" s="733">
        <v>0</v>
      </c>
      <c r="AQ135" s="733">
        <v>0</v>
      </c>
      <c r="AR135" s="733">
        <v>0</v>
      </c>
      <c r="AS135" s="733"/>
      <c r="AT135" s="733">
        <v>0</v>
      </c>
      <c r="AU135" s="733">
        <v>0</v>
      </c>
      <c r="AV135" s="733"/>
      <c r="AW135" s="733">
        <v>10154</v>
      </c>
      <c r="AX135" s="733"/>
      <c r="AY135" s="733">
        <v>0</v>
      </c>
      <c r="AZ135" s="733">
        <v>0</v>
      </c>
      <c r="BA135" s="733">
        <v>0</v>
      </c>
      <c r="BB135" s="733"/>
      <c r="BC135" s="733">
        <v>3297</v>
      </c>
      <c r="BD135" s="733"/>
      <c r="BE135" s="733">
        <v>0</v>
      </c>
      <c r="BF135" s="733">
        <v>0</v>
      </c>
      <c r="BG135" s="735"/>
      <c r="BH135" s="577">
        <v>416</v>
      </c>
      <c r="BI135" s="730">
        <v>9</v>
      </c>
      <c r="BJ135" s="731" t="s">
        <v>166</v>
      </c>
      <c r="BK135" s="563">
        <v>2849</v>
      </c>
      <c r="BL135" s="736">
        <v>62.676728676728679</v>
      </c>
      <c r="BM135" s="737">
        <v>-200.7999297999298</v>
      </c>
      <c r="BN135" s="737">
        <v>-107.83994383994384</v>
      </c>
      <c r="BO135" s="738">
        <v>-245.96314496314497</v>
      </c>
      <c r="BP135" s="736"/>
      <c r="BQ135" s="739">
        <v>0</v>
      </c>
      <c r="BR135" s="739">
        <v>0</v>
      </c>
      <c r="BS135" s="739"/>
      <c r="BT135" s="739">
        <v>31.06072306072306</v>
      </c>
      <c r="BU135" s="739">
        <v>22.186381186381187</v>
      </c>
      <c r="BV135" s="739">
        <v>0</v>
      </c>
      <c r="BW135" s="739">
        <v>0</v>
      </c>
      <c r="BX135" s="739">
        <v>0</v>
      </c>
      <c r="BY135" s="739">
        <v>0</v>
      </c>
      <c r="BZ135" s="739">
        <v>0</v>
      </c>
      <c r="CA135" s="739">
        <v>0</v>
      </c>
      <c r="CB135" s="739">
        <v>0</v>
      </c>
      <c r="CC135" s="739">
        <v>0</v>
      </c>
      <c r="CD135" s="739">
        <v>0</v>
      </c>
      <c r="CE135" s="739">
        <v>0</v>
      </c>
      <c r="CF135" s="739"/>
      <c r="CG135" s="739">
        <v>4.7083187083187079</v>
      </c>
      <c r="CH135" s="739"/>
      <c r="CI135" s="739">
        <v>0</v>
      </c>
      <c r="CJ135" s="739">
        <v>0</v>
      </c>
      <c r="CK135" s="739"/>
      <c r="CL135" s="739">
        <v>0</v>
      </c>
      <c r="CM135" s="739">
        <v>0</v>
      </c>
      <c r="CN135" s="739">
        <v>0</v>
      </c>
      <c r="CO135" s="739">
        <v>0</v>
      </c>
      <c r="CP135" s="739">
        <v>0</v>
      </c>
      <c r="CQ135" s="739">
        <v>0</v>
      </c>
      <c r="CR135" s="739"/>
      <c r="CS135" s="739">
        <v>0</v>
      </c>
      <c r="CT135" s="739">
        <v>0</v>
      </c>
      <c r="CU135" s="739"/>
      <c r="CV135" s="739">
        <v>0</v>
      </c>
      <c r="CW135" s="739">
        <v>0</v>
      </c>
      <c r="CX135" s="739">
        <v>0</v>
      </c>
      <c r="CY135" s="739">
        <v>0</v>
      </c>
      <c r="CZ135" s="739"/>
      <c r="DA135" s="739">
        <v>0</v>
      </c>
      <c r="DB135" s="739">
        <v>0</v>
      </c>
      <c r="DC135" s="739"/>
      <c r="DD135" s="739">
        <v>3.5640575640575642</v>
      </c>
      <c r="DE135" s="739"/>
      <c r="DF135" s="739">
        <v>0</v>
      </c>
      <c r="DG135" s="739">
        <v>0</v>
      </c>
      <c r="DH135" s="739">
        <v>0</v>
      </c>
      <c r="DI135" s="739"/>
      <c r="DJ135" s="739">
        <v>1.1572481572481572</v>
      </c>
      <c r="DK135" s="739"/>
      <c r="DL135" s="739">
        <v>0</v>
      </c>
      <c r="DM135" s="739">
        <v>0</v>
      </c>
    </row>
    <row r="136" spans="1:117" s="731" customFormat="1" ht="12.75">
      <c r="A136" s="577">
        <v>418</v>
      </c>
      <c r="B136" s="730">
        <v>6</v>
      </c>
      <c r="C136" s="731" t="s">
        <v>167</v>
      </c>
      <c r="D136" s="563">
        <v>24854</v>
      </c>
      <c r="E136" s="732">
        <v>5238255</v>
      </c>
      <c r="F136" s="733">
        <v>-4990683</v>
      </c>
      <c r="G136" s="733">
        <v>-2680255</v>
      </c>
      <c r="H136" s="734">
        <v>-2432683</v>
      </c>
      <c r="I136" s="732"/>
      <c r="J136" s="733">
        <v>0</v>
      </c>
      <c r="K136" s="733">
        <v>0</v>
      </c>
      <c r="L136" s="733"/>
      <c r="M136" s="733">
        <v>575201</v>
      </c>
      <c r="N136" s="733">
        <v>410858</v>
      </c>
      <c r="O136" s="733">
        <v>0</v>
      </c>
      <c r="P136" s="733">
        <v>141826</v>
      </c>
      <c r="Q136" s="733">
        <v>101304</v>
      </c>
      <c r="R136" s="733">
        <v>0</v>
      </c>
      <c r="S136" s="733">
        <v>-80754</v>
      </c>
      <c r="T136" s="733">
        <v>37730</v>
      </c>
      <c r="U136" s="733">
        <v>0</v>
      </c>
      <c r="V136" s="733">
        <v>0</v>
      </c>
      <c r="W136" s="733">
        <v>0</v>
      </c>
      <c r="X136" s="733">
        <v>0</v>
      </c>
      <c r="Y136" s="733"/>
      <c r="Z136" s="733">
        <v>229516</v>
      </c>
      <c r="AA136" s="733"/>
      <c r="AB136" s="733">
        <v>0</v>
      </c>
      <c r="AC136" s="733">
        <v>0</v>
      </c>
      <c r="AD136" s="733"/>
      <c r="AE136" s="733">
        <v>3695596</v>
      </c>
      <c r="AF136" s="733">
        <v>0</v>
      </c>
      <c r="AG136" s="733">
        <v>0</v>
      </c>
      <c r="AH136" s="733">
        <v>0</v>
      </c>
      <c r="AI136" s="733">
        <v>0</v>
      </c>
      <c r="AJ136" s="733">
        <v>0</v>
      </c>
      <c r="AK136" s="733"/>
      <c r="AL136" s="733">
        <v>0</v>
      </c>
      <c r="AM136" s="733">
        <v>0</v>
      </c>
      <c r="AN136" s="733"/>
      <c r="AO136" s="733">
        <v>0</v>
      </c>
      <c r="AP136" s="733">
        <v>0</v>
      </c>
      <c r="AQ136" s="733">
        <v>0</v>
      </c>
      <c r="AR136" s="733">
        <v>0</v>
      </c>
      <c r="AS136" s="733"/>
      <c r="AT136" s="733">
        <v>0</v>
      </c>
      <c r="AU136" s="733">
        <v>0</v>
      </c>
      <c r="AV136" s="733"/>
      <c r="AW136" s="733">
        <v>88580</v>
      </c>
      <c r="AX136" s="733"/>
      <c r="AY136" s="733">
        <v>0</v>
      </c>
      <c r="AZ136" s="733">
        <v>0</v>
      </c>
      <c r="BA136" s="733">
        <v>0</v>
      </c>
      <c r="BB136" s="733"/>
      <c r="BC136" s="733">
        <v>38398</v>
      </c>
      <c r="BD136" s="733"/>
      <c r="BE136" s="733">
        <v>0</v>
      </c>
      <c r="BF136" s="733">
        <v>0</v>
      </c>
      <c r="BG136" s="735"/>
      <c r="BH136" s="577">
        <v>418</v>
      </c>
      <c r="BI136" s="730">
        <v>6</v>
      </c>
      <c r="BJ136" s="731" t="s">
        <v>167</v>
      </c>
      <c r="BK136" s="563">
        <v>24854</v>
      </c>
      <c r="BL136" s="736">
        <v>210.76104449987929</v>
      </c>
      <c r="BM136" s="737">
        <v>-200.79999195300556</v>
      </c>
      <c r="BN136" s="737">
        <v>-107.83998551540999</v>
      </c>
      <c r="BO136" s="738">
        <v>-97.878932968536247</v>
      </c>
      <c r="BP136" s="736"/>
      <c r="BQ136" s="739">
        <v>0</v>
      </c>
      <c r="BR136" s="739">
        <v>0</v>
      </c>
      <c r="BS136" s="739"/>
      <c r="BT136" s="739">
        <v>23.143196266194575</v>
      </c>
      <c r="BU136" s="739">
        <v>16.530860223706444</v>
      </c>
      <c r="BV136" s="739">
        <v>0</v>
      </c>
      <c r="BW136" s="739">
        <v>5.7063651726080309</v>
      </c>
      <c r="BX136" s="739">
        <v>4.0759636275850966</v>
      </c>
      <c r="BY136" s="739">
        <v>0</v>
      </c>
      <c r="BZ136" s="739">
        <v>-3.2491349480968856</v>
      </c>
      <c r="CA136" s="739">
        <v>1.5180655025348033</v>
      </c>
      <c r="CB136" s="739">
        <v>0</v>
      </c>
      <c r="CC136" s="739">
        <v>0</v>
      </c>
      <c r="CD136" s="739">
        <v>0</v>
      </c>
      <c r="CE136" s="739">
        <v>0</v>
      </c>
      <c r="CF136" s="739"/>
      <c r="CG136" s="739">
        <v>9.2345698881467779</v>
      </c>
      <c r="CH136" s="739"/>
      <c r="CI136" s="739">
        <v>0</v>
      </c>
      <c r="CJ136" s="739">
        <v>0</v>
      </c>
      <c r="CK136" s="739"/>
      <c r="CL136" s="739">
        <v>148.69220246238029</v>
      </c>
      <c r="CM136" s="739">
        <v>0</v>
      </c>
      <c r="CN136" s="739">
        <v>0</v>
      </c>
      <c r="CO136" s="739">
        <v>0</v>
      </c>
      <c r="CP136" s="739">
        <v>0</v>
      </c>
      <c r="CQ136" s="739">
        <v>0</v>
      </c>
      <c r="CR136" s="739"/>
      <c r="CS136" s="739">
        <v>0</v>
      </c>
      <c r="CT136" s="739">
        <v>0</v>
      </c>
      <c r="CU136" s="739"/>
      <c r="CV136" s="739">
        <v>0</v>
      </c>
      <c r="CW136" s="739">
        <v>0</v>
      </c>
      <c r="CX136" s="739">
        <v>0</v>
      </c>
      <c r="CY136" s="739">
        <v>0</v>
      </c>
      <c r="CZ136" s="739"/>
      <c r="DA136" s="739">
        <v>0</v>
      </c>
      <c r="DB136" s="739">
        <v>0</v>
      </c>
      <c r="DC136" s="739"/>
      <c r="DD136" s="739">
        <v>3.5640138408304498</v>
      </c>
      <c r="DE136" s="739"/>
      <c r="DF136" s="739">
        <v>0</v>
      </c>
      <c r="DG136" s="739">
        <v>0</v>
      </c>
      <c r="DH136" s="739">
        <v>0</v>
      </c>
      <c r="DI136" s="739"/>
      <c r="DJ136" s="739">
        <v>1.5449424639896998</v>
      </c>
      <c r="DK136" s="739"/>
      <c r="DL136" s="739">
        <v>0</v>
      </c>
      <c r="DM136" s="739">
        <v>0</v>
      </c>
    </row>
    <row r="137" spans="1:117" s="731" customFormat="1" ht="12.75">
      <c r="A137" s="577">
        <v>420</v>
      </c>
      <c r="B137" s="730">
        <v>11</v>
      </c>
      <c r="C137" s="731" t="s">
        <v>168</v>
      </c>
      <c r="D137" s="563">
        <v>8971</v>
      </c>
      <c r="E137" s="732">
        <v>1432113</v>
      </c>
      <c r="F137" s="733">
        <v>-1801377</v>
      </c>
      <c r="G137" s="733">
        <v>-967433</v>
      </c>
      <c r="H137" s="734">
        <v>-1336697</v>
      </c>
      <c r="I137" s="732"/>
      <c r="J137" s="733">
        <v>0</v>
      </c>
      <c r="K137" s="733">
        <v>0</v>
      </c>
      <c r="L137" s="733"/>
      <c r="M137" s="733">
        <v>206482</v>
      </c>
      <c r="N137" s="733">
        <v>147487</v>
      </c>
      <c r="O137" s="733">
        <v>7917</v>
      </c>
      <c r="P137" s="733">
        <v>47275</v>
      </c>
      <c r="Q137" s="733">
        <v>33768</v>
      </c>
      <c r="R137" s="733">
        <v>0</v>
      </c>
      <c r="S137" s="733">
        <v>-42752</v>
      </c>
      <c r="T137" s="733">
        <v>0</v>
      </c>
      <c r="U137" s="733">
        <v>0</v>
      </c>
      <c r="V137" s="733">
        <v>0</v>
      </c>
      <c r="W137" s="733">
        <v>0</v>
      </c>
      <c r="X137" s="733">
        <v>0</v>
      </c>
      <c r="Y137" s="733"/>
      <c r="Z137" s="733">
        <v>31826</v>
      </c>
      <c r="AA137" s="733"/>
      <c r="AB137" s="733">
        <v>0</v>
      </c>
      <c r="AC137" s="733">
        <v>0</v>
      </c>
      <c r="AD137" s="733"/>
      <c r="AE137" s="733">
        <v>959370</v>
      </c>
      <c r="AF137" s="733">
        <v>0</v>
      </c>
      <c r="AG137" s="733">
        <v>0</v>
      </c>
      <c r="AH137" s="733">
        <v>0</v>
      </c>
      <c r="AI137" s="733">
        <v>0</v>
      </c>
      <c r="AJ137" s="733">
        <v>0</v>
      </c>
      <c r="AK137" s="733"/>
      <c r="AL137" s="733">
        <v>0</v>
      </c>
      <c r="AM137" s="733">
        <v>0</v>
      </c>
      <c r="AN137" s="733"/>
      <c r="AO137" s="733">
        <v>0</v>
      </c>
      <c r="AP137" s="733">
        <v>0</v>
      </c>
      <c r="AQ137" s="733">
        <v>0</v>
      </c>
      <c r="AR137" s="733">
        <v>0</v>
      </c>
      <c r="AS137" s="733"/>
      <c r="AT137" s="733">
        <v>0</v>
      </c>
      <c r="AU137" s="733">
        <v>0</v>
      </c>
      <c r="AV137" s="733"/>
      <c r="AW137" s="733">
        <v>31973</v>
      </c>
      <c r="AX137" s="733"/>
      <c r="AY137" s="733">
        <v>0</v>
      </c>
      <c r="AZ137" s="733">
        <v>0</v>
      </c>
      <c r="BA137" s="733">
        <v>0</v>
      </c>
      <c r="BB137" s="733"/>
      <c r="BC137" s="733">
        <v>8767</v>
      </c>
      <c r="BD137" s="733"/>
      <c r="BE137" s="733">
        <v>0</v>
      </c>
      <c r="BF137" s="733">
        <v>0</v>
      </c>
      <c r="BG137" s="735"/>
      <c r="BH137" s="577">
        <v>420</v>
      </c>
      <c r="BI137" s="730">
        <v>11</v>
      </c>
      <c r="BJ137" s="731" t="s">
        <v>168</v>
      </c>
      <c r="BK137" s="563">
        <v>8971</v>
      </c>
      <c r="BL137" s="736">
        <v>159.63805595808716</v>
      </c>
      <c r="BM137" s="737">
        <v>-200.80002229405864</v>
      </c>
      <c r="BN137" s="737">
        <v>-107.84004012930554</v>
      </c>
      <c r="BO137" s="738">
        <v>-149.00200646527699</v>
      </c>
      <c r="BP137" s="736"/>
      <c r="BQ137" s="739">
        <v>0</v>
      </c>
      <c r="BR137" s="739">
        <v>0</v>
      </c>
      <c r="BS137" s="739"/>
      <c r="BT137" s="739">
        <v>23.016609073681863</v>
      </c>
      <c r="BU137" s="739">
        <v>16.440419128302306</v>
      </c>
      <c r="BV137" s="739">
        <v>0.88251031100211796</v>
      </c>
      <c r="BW137" s="739">
        <v>5.2697581094638277</v>
      </c>
      <c r="BX137" s="739">
        <v>3.7641288596589009</v>
      </c>
      <c r="BY137" s="739">
        <v>0</v>
      </c>
      <c r="BZ137" s="739">
        <v>-4.7655779734700703</v>
      </c>
      <c r="CA137" s="739">
        <v>0</v>
      </c>
      <c r="CB137" s="739">
        <v>0</v>
      </c>
      <c r="CC137" s="739">
        <v>0</v>
      </c>
      <c r="CD137" s="739">
        <v>0</v>
      </c>
      <c r="CE137" s="739">
        <v>0</v>
      </c>
      <c r="CF137" s="739"/>
      <c r="CG137" s="739">
        <v>3.5476535503288376</v>
      </c>
      <c r="CH137" s="739"/>
      <c r="CI137" s="739">
        <v>0</v>
      </c>
      <c r="CJ137" s="739">
        <v>0</v>
      </c>
      <c r="CK137" s="739"/>
      <c r="CL137" s="739">
        <v>106.94125515550105</v>
      </c>
      <c r="CM137" s="739">
        <v>0</v>
      </c>
      <c r="CN137" s="739">
        <v>0</v>
      </c>
      <c r="CO137" s="739">
        <v>0</v>
      </c>
      <c r="CP137" s="739">
        <v>0</v>
      </c>
      <c r="CQ137" s="739">
        <v>0</v>
      </c>
      <c r="CR137" s="739"/>
      <c r="CS137" s="739">
        <v>0</v>
      </c>
      <c r="CT137" s="739">
        <v>0</v>
      </c>
      <c r="CU137" s="739"/>
      <c r="CV137" s="739">
        <v>0</v>
      </c>
      <c r="CW137" s="739">
        <v>0</v>
      </c>
      <c r="CX137" s="739">
        <v>0</v>
      </c>
      <c r="CY137" s="739">
        <v>0</v>
      </c>
      <c r="CZ137" s="739"/>
      <c r="DA137" s="739">
        <v>0</v>
      </c>
      <c r="DB137" s="739">
        <v>0</v>
      </c>
      <c r="DC137" s="739"/>
      <c r="DD137" s="739">
        <v>3.5640396834243675</v>
      </c>
      <c r="DE137" s="739"/>
      <c r="DF137" s="739">
        <v>0</v>
      </c>
      <c r="DG137" s="739">
        <v>0</v>
      </c>
      <c r="DH137" s="739">
        <v>0</v>
      </c>
      <c r="DI137" s="739"/>
      <c r="DJ137" s="739">
        <v>0.97726006019395828</v>
      </c>
      <c r="DK137" s="739"/>
      <c r="DL137" s="739">
        <v>0</v>
      </c>
      <c r="DM137" s="739">
        <v>0</v>
      </c>
    </row>
    <row r="138" spans="1:117" s="731" customFormat="1" ht="12.75">
      <c r="A138" s="577">
        <v>421</v>
      </c>
      <c r="B138" s="730">
        <v>16</v>
      </c>
      <c r="C138" s="731" t="s">
        <v>169</v>
      </c>
      <c r="D138" s="563">
        <v>665</v>
      </c>
      <c r="E138" s="732">
        <v>34367</v>
      </c>
      <c r="F138" s="733">
        <v>-133532</v>
      </c>
      <c r="G138" s="733">
        <v>-71714</v>
      </c>
      <c r="H138" s="734">
        <v>-170879</v>
      </c>
      <c r="I138" s="732"/>
      <c r="J138" s="733">
        <v>0</v>
      </c>
      <c r="K138" s="733">
        <v>0</v>
      </c>
      <c r="L138" s="733"/>
      <c r="M138" s="733">
        <v>14749</v>
      </c>
      <c r="N138" s="733">
        <v>10535</v>
      </c>
      <c r="O138" s="733">
        <v>0</v>
      </c>
      <c r="P138" s="733">
        <v>0</v>
      </c>
      <c r="Q138" s="733">
        <v>0</v>
      </c>
      <c r="R138" s="733">
        <v>0</v>
      </c>
      <c r="S138" s="733">
        <v>0</v>
      </c>
      <c r="T138" s="733">
        <v>0</v>
      </c>
      <c r="U138" s="733">
        <v>0</v>
      </c>
      <c r="V138" s="733">
        <v>0</v>
      </c>
      <c r="W138" s="733">
        <v>0</v>
      </c>
      <c r="X138" s="733">
        <v>0</v>
      </c>
      <c r="Y138" s="733"/>
      <c r="Z138" s="733">
        <v>5942</v>
      </c>
      <c r="AA138" s="733"/>
      <c r="AB138" s="733">
        <v>0</v>
      </c>
      <c r="AC138" s="733">
        <v>0</v>
      </c>
      <c r="AD138" s="733"/>
      <c r="AE138" s="733">
        <v>0</v>
      </c>
      <c r="AF138" s="733">
        <v>0</v>
      </c>
      <c r="AG138" s="733">
        <v>0</v>
      </c>
      <c r="AH138" s="733">
        <v>0</v>
      </c>
      <c r="AI138" s="733">
        <v>0</v>
      </c>
      <c r="AJ138" s="733">
        <v>0</v>
      </c>
      <c r="AK138" s="733"/>
      <c r="AL138" s="733">
        <v>0</v>
      </c>
      <c r="AM138" s="733">
        <v>0</v>
      </c>
      <c r="AN138" s="733"/>
      <c r="AO138" s="733">
        <v>0</v>
      </c>
      <c r="AP138" s="733">
        <v>0</v>
      </c>
      <c r="AQ138" s="733">
        <v>0</v>
      </c>
      <c r="AR138" s="733">
        <v>0</v>
      </c>
      <c r="AS138" s="733"/>
      <c r="AT138" s="733">
        <v>0</v>
      </c>
      <c r="AU138" s="733">
        <v>0</v>
      </c>
      <c r="AV138" s="733"/>
      <c r="AW138" s="733">
        <v>2370</v>
      </c>
      <c r="AX138" s="733"/>
      <c r="AY138" s="733">
        <v>0</v>
      </c>
      <c r="AZ138" s="733">
        <v>0</v>
      </c>
      <c r="BA138" s="733">
        <v>0</v>
      </c>
      <c r="BB138" s="733"/>
      <c r="BC138" s="733">
        <v>771</v>
      </c>
      <c r="BD138" s="733"/>
      <c r="BE138" s="733">
        <v>0</v>
      </c>
      <c r="BF138" s="733">
        <v>0</v>
      </c>
      <c r="BG138" s="735"/>
      <c r="BH138" s="577">
        <v>421</v>
      </c>
      <c r="BI138" s="730">
        <v>16</v>
      </c>
      <c r="BJ138" s="731" t="s">
        <v>169</v>
      </c>
      <c r="BK138" s="563">
        <v>665</v>
      </c>
      <c r="BL138" s="736">
        <v>51.679699248120301</v>
      </c>
      <c r="BM138" s="737">
        <v>-200.8</v>
      </c>
      <c r="BN138" s="737">
        <v>-107.8406015037594</v>
      </c>
      <c r="BO138" s="738">
        <v>-256.9609022556391</v>
      </c>
      <c r="BP138" s="736"/>
      <c r="BQ138" s="739">
        <v>0</v>
      </c>
      <c r="BR138" s="739">
        <v>0</v>
      </c>
      <c r="BS138" s="739"/>
      <c r="BT138" s="739">
        <v>22.178947368421053</v>
      </c>
      <c r="BU138" s="739">
        <v>15.842105263157896</v>
      </c>
      <c r="BV138" s="739">
        <v>0</v>
      </c>
      <c r="BW138" s="739">
        <v>0</v>
      </c>
      <c r="BX138" s="739">
        <v>0</v>
      </c>
      <c r="BY138" s="739">
        <v>0</v>
      </c>
      <c r="BZ138" s="739">
        <v>0</v>
      </c>
      <c r="CA138" s="739">
        <v>0</v>
      </c>
      <c r="CB138" s="739">
        <v>0</v>
      </c>
      <c r="CC138" s="739">
        <v>0</v>
      </c>
      <c r="CD138" s="739">
        <v>0</v>
      </c>
      <c r="CE138" s="739">
        <v>0</v>
      </c>
      <c r="CF138" s="739"/>
      <c r="CG138" s="739">
        <v>8.9353383458646611</v>
      </c>
      <c r="CH138" s="739"/>
      <c r="CI138" s="739">
        <v>0</v>
      </c>
      <c r="CJ138" s="739">
        <v>0</v>
      </c>
      <c r="CK138" s="739"/>
      <c r="CL138" s="739">
        <v>0</v>
      </c>
      <c r="CM138" s="739">
        <v>0</v>
      </c>
      <c r="CN138" s="739">
        <v>0</v>
      </c>
      <c r="CO138" s="739">
        <v>0</v>
      </c>
      <c r="CP138" s="739">
        <v>0</v>
      </c>
      <c r="CQ138" s="739">
        <v>0</v>
      </c>
      <c r="CR138" s="739"/>
      <c r="CS138" s="739">
        <v>0</v>
      </c>
      <c r="CT138" s="739">
        <v>0</v>
      </c>
      <c r="CU138" s="739"/>
      <c r="CV138" s="739">
        <v>0</v>
      </c>
      <c r="CW138" s="739">
        <v>0</v>
      </c>
      <c r="CX138" s="739">
        <v>0</v>
      </c>
      <c r="CY138" s="739">
        <v>0</v>
      </c>
      <c r="CZ138" s="739"/>
      <c r="DA138" s="739">
        <v>0</v>
      </c>
      <c r="DB138" s="739">
        <v>0</v>
      </c>
      <c r="DC138" s="739"/>
      <c r="DD138" s="739">
        <v>3.5639097744360901</v>
      </c>
      <c r="DE138" s="739"/>
      <c r="DF138" s="739">
        <v>0</v>
      </c>
      <c r="DG138" s="739">
        <v>0</v>
      </c>
      <c r="DH138" s="739">
        <v>0</v>
      </c>
      <c r="DI138" s="739"/>
      <c r="DJ138" s="739">
        <v>1.1593984962406014</v>
      </c>
      <c r="DK138" s="739"/>
      <c r="DL138" s="739">
        <v>0</v>
      </c>
      <c r="DM138" s="739">
        <v>0</v>
      </c>
    </row>
    <row r="139" spans="1:117" s="731" customFormat="1" ht="12.75">
      <c r="A139" s="577">
        <v>422</v>
      </c>
      <c r="B139" s="730">
        <v>12</v>
      </c>
      <c r="C139" s="731" t="s">
        <v>170</v>
      </c>
      <c r="D139" s="563">
        <v>10049</v>
      </c>
      <c r="E139" s="732">
        <v>2867878</v>
      </c>
      <c r="F139" s="733">
        <v>-2017839</v>
      </c>
      <c r="G139" s="733">
        <v>-1083684</v>
      </c>
      <c r="H139" s="734">
        <v>-233645</v>
      </c>
      <c r="I139" s="732"/>
      <c r="J139" s="733">
        <v>0</v>
      </c>
      <c r="K139" s="733">
        <v>0</v>
      </c>
      <c r="L139" s="733"/>
      <c r="M139" s="733">
        <v>221231</v>
      </c>
      <c r="N139" s="733">
        <v>158022</v>
      </c>
      <c r="O139" s="733">
        <v>353100</v>
      </c>
      <c r="P139" s="733">
        <v>0</v>
      </c>
      <c r="Q139" s="733">
        <v>0</v>
      </c>
      <c r="R139" s="733">
        <v>0</v>
      </c>
      <c r="S139" s="733">
        <v>83921</v>
      </c>
      <c r="T139" s="733">
        <v>29023</v>
      </c>
      <c r="U139" s="733">
        <v>0</v>
      </c>
      <c r="V139" s="733">
        <v>0</v>
      </c>
      <c r="W139" s="733">
        <v>0</v>
      </c>
      <c r="X139" s="733">
        <v>0</v>
      </c>
      <c r="Y139" s="733"/>
      <c r="Z139" s="733">
        <v>23870</v>
      </c>
      <c r="AA139" s="733"/>
      <c r="AB139" s="733">
        <v>0</v>
      </c>
      <c r="AC139" s="733">
        <v>0</v>
      </c>
      <c r="AD139" s="733"/>
      <c r="AE139" s="733">
        <v>865089</v>
      </c>
      <c r="AF139" s="733">
        <v>12511</v>
      </c>
      <c r="AG139" s="733">
        <v>0</v>
      </c>
      <c r="AH139" s="733">
        <v>0</v>
      </c>
      <c r="AI139" s="733">
        <v>0</v>
      </c>
      <c r="AJ139" s="733">
        <v>0</v>
      </c>
      <c r="AK139" s="733"/>
      <c r="AL139" s="733">
        <v>234758</v>
      </c>
      <c r="AM139" s="733">
        <v>0</v>
      </c>
      <c r="AN139" s="733"/>
      <c r="AO139" s="733">
        <v>0</v>
      </c>
      <c r="AP139" s="733">
        <v>0</v>
      </c>
      <c r="AQ139" s="733">
        <v>0</v>
      </c>
      <c r="AR139" s="733">
        <v>0</v>
      </c>
      <c r="AS139" s="733"/>
      <c r="AT139" s="733">
        <v>0</v>
      </c>
      <c r="AU139" s="733">
        <v>0</v>
      </c>
      <c r="AV139" s="733"/>
      <c r="AW139" s="733">
        <v>35815</v>
      </c>
      <c r="AX139" s="733"/>
      <c r="AY139" s="733">
        <v>134768</v>
      </c>
      <c r="AZ139" s="733">
        <v>0</v>
      </c>
      <c r="BA139" s="733">
        <v>0</v>
      </c>
      <c r="BB139" s="733"/>
      <c r="BC139" s="733">
        <v>7747</v>
      </c>
      <c r="BD139" s="733"/>
      <c r="BE139" s="733">
        <v>708023</v>
      </c>
      <c r="BF139" s="733">
        <v>0</v>
      </c>
      <c r="BG139" s="735"/>
      <c r="BH139" s="577">
        <v>422</v>
      </c>
      <c r="BI139" s="730">
        <v>12</v>
      </c>
      <c r="BJ139" s="731" t="s">
        <v>170</v>
      </c>
      <c r="BK139" s="563">
        <v>10049</v>
      </c>
      <c r="BL139" s="736">
        <v>285.38939197930142</v>
      </c>
      <c r="BM139" s="737">
        <v>-200.79998009752214</v>
      </c>
      <c r="BN139" s="737">
        <v>-107.83998407801771</v>
      </c>
      <c r="BO139" s="738">
        <v>-23.25057219623843</v>
      </c>
      <c r="BP139" s="736"/>
      <c r="BQ139" s="739">
        <v>0</v>
      </c>
      <c r="BR139" s="739">
        <v>0</v>
      </c>
      <c r="BS139" s="739"/>
      <c r="BT139" s="739">
        <v>22.015225395561746</v>
      </c>
      <c r="BU139" s="739">
        <v>15.725146780774207</v>
      </c>
      <c r="BV139" s="739">
        <v>35.137824659170064</v>
      </c>
      <c r="BW139" s="739">
        <v>0</v>
      </c>
      <c r="BX139" s="739">
        <v>0</v>
      </c>
      <c r="BY139" s="739">
        <v>0</v>
      </c>
      <c r="BZ139" s="739">
        <v>8.3511792218131156</v>
      </c>
      <c r="CA139" s="739">
        <v>2.888148074435267</v>
      </c>
      <c r="CB139" s="739">
        <v>0</v>
      </c>
      <c r="CC139" s="739">
        <v>0</v>
      </c>
      <c r="CD139" s="739">
        <v>0</v>
      </c>
      <c r="CE139" s="739">
        <v>0</v>
      </c>
      <c r="CF139" s="739"/>
      <c r="CG139" s="739">
        <v>2.3753607324111852</v>
      </c>
      <c r="CH139" s="739"/>
      <c r="CI139" s="739">
        <v>0</v>
      </c>
      <c r="CJ139" s="739">
        <v>0</v>
      </c>
      <c r="CK139" s="739"/>
      <c r="CL139" s="739">
        <v>86.087073340630909</v>
      </c>
      <c r="CM139" s="739">
        <v>1.2449995024380536</v>
      </c>
      <c r="CN139" s="739">
        <v>0</v>
      </c>
      <c r="CO139" s="739">
        <v>0</v>
      </c>
      <c r="CP139" s="739">
        <v>0</v>
      </c>
      <c r="CQ139" s="739">
        <v>0</v>
      </c>
      <c r="CR139" s="739"/>
      <c r="CS139" s="739">
        <v>23.361329485520947</v>
      </c>
      <c r="CT139" s="739">
        <v>0</v>
      </c>
      <c r="CU139" s="739"/>
      <c r="CV139" s="739">
        <v>0</v>
      </c>
      <c r="CW139" s="739">
        <v>0</v>
      </c>
      <c r="CX139" s="739">
        <v>0</v>
      </c>
      <c r="CY139" s="739">
        <v>0</v>
      </c>
      <c r="CZ139" s="739"/>
      <c r="DA139" s="739">
        <v>0</v>
      </c>
      <c r="DB139" s="739">
        <v>0</v>
      </c>
      <c r="DC139" s="739"/>
      <c r="DD139" s="739">
        <v>3.5640362225097024</v>
      </c>
      <c r="DE139" s="739"/>
      <c r="DF139" s="739">
        <v>13.411085680167181</v>
      </c>
      <c r="DG139" s="739">
        <v>0</v>
      </c>
      <c r="DH139" s="739">
        <v>0</v>
      </c>
      <c r="DI139" s="739"/>
      <c r="DJ139" s="739">
        <v>0.77092247984874118</v>
      </c>
      <c r="DK139" s="739"/>
      <c r="DL139" s="739">
        <v>70.457060404020297</v>
      </c>
      <c r="DM139" s="739">
        <v>0</v>
      </c>
    </row>
    <row r="140" spans="1:117" s="731" customFormat="1" ht="12.75">
      <c r="A140" s="577">
        <v>423</v>
      </c>
      <c r="B140" s="730">
        <v>2</v>
      </c>
      <c r="C140" s="731" t="s">
        <v>171</v>
      </c>
      <c r="D140" s="563">
        <v>20666</v>
      </c>
      <c r="E140" s="732">
        <v>4147954</v>
      </c>
      <c r="F140" s="733">
        <v>-4149733</v>
      </c>
      <c r="G140" s="733">
        <v>-2228621</v>
      </c>
      <c r="H140" s="734">
        <v>-2230400</v>
      </c>
      <c r="I140" s="732"/>
      <c r="J140" s="733">
        <v>21006</v>
      </c>
      <c r="K140" s="733">
        <v>15004</v>
      </c>
      <c r="L140" s="733"/>
      <c r="M140" s="733">
        <v>604698</v>
      </c>
      <c r="N140" s="733">
        <v>431927</v>
      </c>
      <c r="O140" s="733">
        <v>87088</v>
      </c>
      <c r="P140" s="733">
        <v>118189</v>
      </c>
      <c r="Q140" s="733">
        <v>84420</v>
      </c>
      <c r="R140" s="733">
        <v>0</v>
      </c>
      <c r="S140" s="733">
        <v>-61753</v>
      </c>
      <c r="T140" s="733">
        <v>0</v>
      </c>
      <c r="U140" s="733">
        <v>0</v>
      </c>
      <c r="V140" s="733">
        <v>0</v>
      </c>
      <c r="W140" s="733">
        <v>0</v>
      </c>
      <c r="X140" s="733">
        <v>0</v>
      </c>
      <c r="Y140" s="733"/>
      <c r="Z140" s="733">
        <v>135593</v>
      </c>
      <c r="AA140" s="733"/>
      <c r="AB140" s="733">
        <v>0</v>
      </c>
      <c r="AC140" s="733">
        <v>0</v>
      </c>
      <c r="AD140" s="733"/>
      <c r="AE140" s="733">
        <v>2227696</v>
      </c>
      <c r="AF140" s="733">
        <v>0</v>
      </c>
      <c r="AG140" s="733">
        <v>0</v>
      </c>
      <c r="AH140" s="733">
        <v>0</v>
      </c>
      <c r="AI140" s="733">
        <v>0</v>
      </c>
      <c r="AJ140" s="733">
        <v>0</v>
      </c>
      <c r="AK140" s="733"/>
      <c r="AL140" s="733">
        <v>382517</v>
      </c>
      <c r="AM140" s="733">
        <v>0</v>
      </c>
      <c r="AN140" s="733"/>
      <c r="AO140" s="733">
        <v>0</v>
      </c>
      <c r="AP140" s="733">
        <v>0</v>
      </c>
      <c r="AQ140" s="733">
        <v>0</v>
      </c>
      <c r="AR140" s="733">
        <v>0</v>
      </c>
      <c r="AS140" s="733"/>
      <c r="AT140" s="733">
        <v>0</v>
      </c>
      <c r="AU140" s="733">
        <v>0</v>
      </c>
      <c r="AV140" s="733"/>
      <c r="AW140" s="733">
        <v>73654</v>
      </c>
      <c r="AX140" s="733"/>
      <c r="AY140" s="733">
        <v>0</v>
      </c>
      <c r="AZ140" s="733">
        <v>0</v>
      </c>
      <c r="BA140" s="733">
        <v>0</v>
      </c>
      <c r="BB140" s="733"/>
      <c r="BC140" s="733">
        <v>27915</v>
      </c>
      <c r="BD140" s="733"/>
      <c r="BE140" s="733">
        <v>0</v>
      </c>
      <c r="BF140" s="733">
        <v>0</v>
      </c>
      <c r="BG140" s="735"/>
      <c r="BH140" s="577">
        <v>423</v>
      </c>
      <c r="BI140" s="730">
        <v>2</v>
      </c>
      <c r="BJ140" s="731" t="s">
        <v>171</v>
      </c>
      <c r="BK140" s="563">
        <v>20666</v>
      </c>
      <c r="BL140" s="736">
        <v>200.71392625568566</v>
      </c>
      <c r="BM140" s="737">
        <v>-200.80000967773154</v>
      </c>
      <c r="BN140" s="737">
        <v>-107.83997870899061</v>
      </c>
      <c r="BO140" s="738">
        <v>-107.92606213103649</v>
      </c>
      <c r="BP140" s="736"/>
      <c r="BQ140" s="739">
        <v>1.016452143617536</v>
      </c>
      <c r="BR140" s="739">
        <v>0.72602342011032617</v>
      </c>
      <c r="BS140" s="739"/>
      <c r="BT140" s="739">
        <v>29.260524533049452</v>
      </c>
      <c r="BU140" s="739">
        <v>20.900367753798509</v>
      </c>
      <c r="BV140" s="739">
        <v>4.2140714216587636</v>
      </c>
      <c r="BW140" s="739">
        <v>5.7190070647440239</v>
      </c>
      <c r="BX140" s="739">
        <v>4.0849704829188038</v>
      </c>
      <c r="BY140" s="739">
        <v>0</v>
      </c>
      <c r="BZ140" s="739">
        <v>-2.9881447788638344</v>
      </c>
      <c r="CA140" s="739">
        <v>0</v>
      </c>
      <c r="CB140" s="739">
        <v>0</v>
      </c>
      <c r="CC140" s="739">
        <v>0</v>
      </c>
      <c r="CD140" s="739">
        <v>0</v>
      </c>
      <c r="CE140" s="739">
        <v>0</v>
      </c>
      <c r="CF140" s="739"/>
      <c r="CG140" s="739">
        <v>6.5611632633310748</v>
      </c>
      <c r="CH140" s="739"/>
      <c r="CI140" s="739">
        <v>0</v>
      </c>
      <c r="CJ140" s="739">
        <v>0</v>
      </c>
      <c r="CK140" s="739"/>
      <c r="CL140" s="739">
        <v>107.79521920061937</v>
      </c>
      <c r="CM140" s="739">
        <v>0</v>
      </c>
      <c r="CN140" s="739">
        <v>0</v>
      </c>
      <c r="CO140" s="739">
        <v>0</v>
      </c>
      <c r="CP140" s="739">
        <v>0</v>
      </c>
      <c r="CQ140" s="739">
        <v>0</v>
      </c>
      <c r="CR140" s="739"/>
      <c r="CS140" s="739">
        <v>18.509484176908934</v>
      </c>
      <c r="CT140" s="739">
        <v>0</v>
      </c>
      <c r="CU140" s="739"/>
      <c r="CV140" s="739">
        <v>0</v>
      </c>
      <c r="CW140" s="739">
        <v>0</v>
      </c>
      <c r="CX140" s="739">
        <v>0</v>
      </c>
      <c r="CY140" s="739">
        <v>0</v>
      </c>
      <c r="CZ140" s="739"/>
      <c r="DA140" s="739">
        <v>0</v>
      </c>
      <c r="DB140" s="739">
        <v>0</v>
      </c>
      <c r="DC140" s="739"/>
      <c r="DD140" s="739">
        <v>3.5640181941352949</v>
      </c>
      <c r="DE140" s="739"/>
      <c r="DF140" s="739">
        <v>0</v>
      </c>
      <c r="DG140" s="739">
        <v>0</v>
      </c>
      <c r="DH140" s="739">
        <v>0</v>
      </c>
      <c r="DI140" s="739"/>
      <c r="DJ140" s="739">
        <v>1.3507693796574083</v>
      </c>
      <c r="DK140" s="739"/>
      <c r="DL140" s="739">
        <v>0</v>
      </c>
      <c r="DM140" s="739">
        <v>0</v>
      </c>
    </row>
    <row r="141" spans="1:117" s="731" customFormat="1" ht="12.75">
      <c r="A141" s="577">
        <v>425</v>
      </c>
      <c r="B141" s="730">
        <v>17</v>
      </c>
      <c r="C141" s="731" t="s">
        <v>172</v>
      </c>
      <c r="D141" s="563">
        <v>10190</v>
      </c>
      <c r="E141" s="732">
        <v>4710197</v>
      </c>
      <c r="F141" s="733">
        <v>-2046152</v>
      </c>
      <c r="G141" s="733">
        <v>-1098890</v>
      </c>
      <c r="H141" s="734">
        <v>1565155</v>
      </c>
      <c r="I141" s="732"/>
      <c r="J141" s="733">
        <v>0</v>
      </c>
      <c r="K141" s="733">
        <v>0</v>
      </c>
      <c r="L141" s="733"/>
      <c r="M141" s="733">
        <v>471960</v>
      </c>
      <c r="N141" s="733">
        <v>337114</v>
      </c>
      <c r="O141" s="733">
        <v>0</v>
      </c>
      <c r="P141" s="733">
        <v>212739</v>
      </c>
      <c r="Q141" s="733">
        <v>151957</v>
      </c>
      <c r="R141" s="733">
        <v>0</v>
      </c>
      <c r="S141" s="733">
        <v>-38002</v>
      </c>
      <c r="T141" s="733">
        <v>0</v>
      </c>
      <c r="U141" s="733">
        <v>0</v>
      </c>
      <c r="V141" s="733">
        <v>0</v>
      </c>
      <c r="W141" s="733">
        <v>0</v>
      </c>
      <c r="X141" s="733">
        <v>0</v>
      </c>
      <c r="Y141" s="733"/>
      <c r="Z141" s="733">
        <v>96652</v>
      </c>
      <c r="AA141" s="733"/>
      <c r="AB141" s="733">
        <v>0</v>
      </c>
      <c r="AC141" s="733">
        <v>0</v>
      </c>
      <c r="AD141" s="733"/>
      <c r="AE141" s="733">
        <v>2894022</v>
      </c>
      <c r="AF141" s="733">
        <v>0</v>
      </c>
      <c r="AG141" s="733">
        <v>0</v>
      </c>
      <c r="AH141" s="733">
        <v>0</v>
      </c>
      <c r="AI141" s="733">
        <v>0</v>
      </c>
      <c r="AJ141" s="733">
        <v>0</v>
      </c>
      <c r="AK141" s="733"/>
      <c r="AL141" s="733">
        <v>152841</v>
      </c>
      <c r="AM141" s="733">
        <v>0</v>
      </c>
      <c r="AN141" s="733"/>
      <c r="AO141" s="733">
        <v>0</v>
      </c>
      <c r="AP141" s="733">
        <v>0</v>
      </c>
      <c r="AQ141" s="733">
        <v>0</v>
      </c>
      <c r="AR141" s="733">
        <v>0</v>
      </c>
      <c r="AS141" s="733"/>
      <c r="AT141" s="733">
        <v>0</v>
      </c>
      <c r="AU141" s="733">
        <v>0</v>
      </c>
      <c r="AV141" s="733"/>
      <c r="AW141" s="733">
        <v>36317</v>
      </c>
      <c r="AX141" s="733"/>
      <c r="AY141" s="733">
        <v>0</v>
      </c>
      <c r="AZ141" s="733">
        <v>0</v>
      </c>
      <c r="BA141" s="733">
        <v>0</v>
      </c>
      <c r="BB141" s="733"/>
      <c r="BC141" s="733">
        <v>20582</v>
      </c>
      <c r="BD141" s="733"/>
      <c r="BE141" s="733">
        <v>374015</v>
      </c>
      <c r="BF141" s="733">
        <v>0</v>
      </c>
      <c r="BG141" s="735"/>
      <c r="BH141" s="577">
        <v>425</v>
      </c>
      <c r="BI141" s="730">
        <v>17</v>
      </c>
      <c r="BJ141" s="731" t="s">
        <v>172</v>
      </c>
      <c r="BK141" s="563">
        <v>10190</v>
      </c>
      <c r="BL141" s="736">
        <v>462.23719332679099</v>
      </c>
      <c r="BM141" s="737">
        <v>-200.8</v>
      </c>
      <c r="BN141" s="737">
        <v>-107.84003925417076</v>
      </c>
      <c r="BO141" s="738">
        <v>153.59715407262021</v>
      </c>
      <c r="BP141" s="736"/>
      <c r="BQ141" s="739">
        <v>0</v>
      </c>
      <c r="BR141" s="739">
        <v>0</v>
      </c>
      <c r="BS141" s="739"/>
      <c r="BT141" s="739">
        <v>46.315996074582927</v>
      </c>
      <c r="BU141" s="739">
        <v>33.082826300294407</v>
      </c>
      <c r="BV141" s="739">
        <v>0</v>
      </c>
      <c r="BW141" s="739">
        <v>20.877232580961728</v>
      </c>
      <c r="BX141" s="739">
        <v>14.912365063788027</v>
      </c>
      <c r="BY141" s="739">
        <v>0</v>
      </c>
      <c r="BZ141" s="739">
        <v>-3.7293424926398431</v>
      </c>
      <c r="CA141" s="739">
        <v>0</v>
      </c>
      <c r="CB141" s="739">
        <v>0</v>
      </c>
      <c r="CC141" s="739">
        <v>0</v>
      </c>
      <c r="CD141" s="739">
        <v>0</v>
      </c>
      <c r="CE141" s="739">
        <v>0</v>
      </c>
      <c r="CF141" s="739"/>
      <c r="CG141" s="739">
        <v>9.4849852796859668</v>
      </c>
      <c r="CH141" s="739"/>
      <c r="CI141" s="739">
        <v>0</v>
      </c>
      <c r="CJ141" s="739">
        <v>0</v>
      </c>
      <c r="CK141" s="739"/>
      <c r="CL141" s="739">
        <v>284.00608439646714</v>
      </c>
      <c r="CM141" s="739">
        <v>0</v>
      </c>
      <c r="CN141" s="739">
        <v>0</v>
      </c>
      <c r="CO141" s="739">
        <v>0</v>
      </c>
      <c r="CP141" s="739">
        <v>0</v>
      </c>
      <c r="CQ141" s="739">
        <v>0</v>
      </c>
      <c r="CR141" s="739"/>
      <c r="CS141" s="739">
        <v>14.999116781157998</v>
      </c>
      <c r="CT141" s="739">
        <v>0</v>
      </c>
      <c r="CU141" s="739"/>
      <c r="CV141" s="739">
        <v>0</v>
      </c>
      <c r="CW141" s="739">
        <v>0</v>
      </c>
      <c r="CX141" s="739">
        <v>0</v>
      </c>
      <c r="CY141" s="739">
        <v>0</v>
      </c>
      <c r="CZ141" s="739"/>
      <c r="DA141" s="739">
        <v>0</v>
      </c>
      <c r="DB141" s="739">
        <v>0</v>
      </c>
      <c r="DC141" s="739"/>
      <c r="DD141" s="739">
        <v>3.5639842983316976</v>
      </c>
      <c r="DE141" s="739"/>
      <c r="DF141" s="739">
        <v>0</v>
      </c>
      <c r="DG141" s="739">
        <v>0</v>
      </c>
      <c r="DH141" s="739">
        <v>0</v>
      </c>
      <c r="DI141" s="739"/>
      <c r="DJ141" s="739">
        <v>2.0198233562315995</v>
      </c>
      <c r="DK141" s="739"/>
      <c r="DL141" s="739">
        <v>36.704121687929344</v>
      </c>
      <c r="DM141" s="739">
        <v>0</v>
      </c>
    </row>
    <row r="142" spans="1:117" s="731" customFormat="1" ht="12.75">
      <c r="A142" s="577">
        <v>426</v>
      </c>
      <c r="B142" s="730">
        <v>12</v>
      </c>
      <c r="C142" s="731" t="s">
        <v>173</v>
      </c>
      <c r="D142" s="563">
        <v>11913</v>
      </c>
      <c r="E142" s="732">
        <v>1834611</v>
      </c>
      <c r="F142" s="733">
        <v>-2392130</v>
      </c>
      <c r="G142" s="733">
        <v>-1284698</v>
      </c>
      <c r="H142" s="734">
        <v>-1842217</v>
      </c>
      <c r="I142" s="732"/>
      <c r="J142" s="733">
        <v>0</v>
      </c>
      <c r="K142" s="733">
        <v>0</v>
      </c>
      <c r="L142" s="733"/>
      <c r="M142" s="733">
        <v>206482</v>
      </c>
      <c r="N142" s="733">
        <v>147487</v>
      </c>
      <c r="O142" s="733">
        <v>131423</v>
      </c>
      <c r="P142" s="733">
        <v>661856</v>
      </c>
      <c r="Q142" s="733">
        <v>472754</v>
      </c>
      <c r="R142" s="733">
        <v>0</v>
      </c>
      <c r="S142" s="733">
        <v>71253</v>
      </c>
      <c r="T142" s="733">
        <v>26120</v>
      </c>
      <c r="U142" s="733">
        <v>0</v>
      </c>
      <c r="V142" s="733">
        <v>0</v>
      </c>
      <c r="W142" s="733">
        <v>0</v>
      </c>
      <c r="X142" s="733">
        <v>0</v>
      </c>
      <c r="Y142" s="733"/>
      <c r="Z142" s="733">
        <v>59725</v>
      </c>
      <c r="AA142" s="733"/>
      <c r="AB142" s="733">
        <v>0</v>
      </c>
      <c r="AC142" s="733">
        <v>0</v>
      </c>
      <c r="AD142" s="733"/>
      <c r="AE142" s="733">
        <v>0</v>
      </c>
      <c r="AF142" s="733">
        <v>0</v>
      </c>
      <c r="AG142" s="733">
        <v>0</v>
      </c>
      <c r="AH142" s="733">
        <v>0</v>
      </c>
      <c r="AI142" s="733">
        <v>0</v>
      </c>
      <c r="AJ142" s="733">
        <v>0</v>
      </c>
      <c r="AK142" s="733"/>
      <c r="AL142" s="733">
        <v>0</v>
      </c>
      <c r="AM142" s="733">
        <v>0</v>
      </c>
      <c r="AN142" s="733"/>
      <c r="AO142" s="733">
        <v>0</v>
      </c>
      <c r="AP142" s="733">
        <v>0</v>
      </c>
      <c r="AQ142" s="733">
        <v>0</v>
      </c>
      <c r="AR142" s="733">
        <v>0</v>
      </c>
      <c r="AS142" s="733"/>
      <c r="AT142" s="733">
        <v>0</v>
      </c>
      <c r="AU142" s="733">
        <v>0</v>
      </c>
      <c r="AV142" s="733"/>
      <c r="AW142" s="733">
        <v>42458</v>
      </c>
      <c r="AX142" s="733"/>
      <c r="AY142" s="733">
        <v>0</v>
      </c>
      <c r="AZ142" s="733">
        <v>0</v>
      </c>
      <c r="BA142" s="733">
        <v>0</v>
      </c>
      <c r="BB142" s="733"/>
      <c r="BC142" s="733">
        <v>15053</v>
      </c>
      <c r="BD142" s="733"/>
      <c r="BE142" s="733">
        <v>0</v>
      </c>
      <c r="BF142" s="733">
        <v>0</v>
      </c>
      <c r="BG142" s="735"/>
      <c r="BH142" s="577">
        <v>426</v>
      </c>
      <c r="BI142" s="730">
        <v>12</v>
      </c>
      <c r="BJ142" s="731" t="s">
        <v>173</v>
      </c>
      <c r="BK142" s="563">
        <v>11913</v>
      </c>
      <c r="BL142" s="736">
        <v>154.00075547720976</v>
      </c>
      <c r="BM142" s="737">
        <v>-200.79996642323513</v>
      </c>
      <c r="BN142" s="737">
        <v>-107.84000671535297</v>
      </c>
      <c r="BO142" s="738">
        <v>-154.63921766137832</v>
      </c>
      <c r="BP142" s="736"/>
      <c r="BQ142" s="739">
        <v>0</v>
      </c>
      <c r="BR142" s="739">
        <v>0</v>
      </c>
      <c r="BS142" s="739"/>
      <c r="BT142" s="739">
        <v>17.332493914211366</v>
      </c>
      <c r="BU142" s="739">
        <v>12.380340804163518</v>
      </c>
      <c r="BV142" s="739">
        <v>11.031897926634768</v>
      </c>
      <c r="BW142" s="739">
        <v>55.557458238898683</v>
      </c>
      <c r="BX142" s="739">
        <v>39.683874758667002</v>
      </c>
      <c r="BY142" s="739">
        <v>0</v>
      </c>
      <c r="BZ142" s="739">
        <v>5.9811130697557289</v>
      </c>
      <c r="CA142" s="739">
        <v>2.1925627465793669</v>
      </c>
      <c r="CB142" s="739">
        <v>0</v>
      </c>
      <c r="CC142" s="739">
        <v>0</v>
      </c>
      <c r="CD142" s="739">
        <v>0</v>
      </c>
      <c r="CE142" s="739">
        <v>0</v>
      </c>
      <c r="CF142" s="739"/>
      <c r="CG142" s="739">
        <v>5.0134307059514818</v>
      </c>
      <c r="CH142" s="739"/>
      <c r="CI142" s="739">
        <v>0</v>
      </c>
      <c r="CJ142" s="739">
        <v>0</v>
      </c>
      <c r="CK142" s="739"/>
      <c r="CL142" s="739">
        <v>0</v>
      </c>
      <c r="CM142" s="739">
        <v>0</v>
      </c>
      <c r="CN142" s="739">
        <v>0</v>
      </c>
      <c r="CO142" s="739">
        <v>0</v>
      </c>
      <c r="CP142" s="739">
        <v>0</v>
      </c>
      <c r="CQ142" s="739">
        <v>0</v>
      </c>
      <c r="CR142" s="739"/>
      <c r="CS142" s="739">
        <v>0</v>
      </c>
      <c r="CT142" s="739">
        <v>0</v>
      </c>
      <c r="CU142" s="739"/>
      <c r="CV142" s="739">
        <v>0</v>
      </c>
      <c r="CW142" s="739">
        <v>0</v>
      </c>
      <c r="CX142" s="739">
        <v>0</v>
      </c>
      <c r="CY142" s="739">
        <v>0</v>
      </c>
      <c r="CZ142" s="739"/>
      <c r="DA142" s="739">
        <v>0</v>
      </c>
      <c r="DB142" s="739">
        <v>0</v>
      </c>
      <c r="DC142" s="739"/>
      <c r="DD142" s="739">
        <v>3.5640057080500296</v>
      </c>
      <c r="DE142" s="739"/>
      <c r="DF142" s="739">
        <v>0</v>
      </c>
      <c r="DG142" s="739">
        <v>0</v>
      </c>
      <c r="DH142" s="739">
        <v>0</v>
      </c>
      <c r="DI142" s="739"/>
      <c r="DJ142" s="739">
        <v>1.263577604297826</v>
      </c>
      <c r="DK142" s="739"/>
      <c r="DL142" s="739">
        <v>0</v>
      </c>
      <c r="DM142" s="739">
        <v>0</v>
      </c>
    </row>
    <row r="143" spans="1:117" s="731" customFormat="1" ht="12.75">
      <c r="A143" s="577">
        <v>430</v>
      </c>
      <c r="B143" s="730">
        <v>2</v>
      </c>
      <c r="C143" s="731" t="s">
        <v>174</v>
      </c>
      <c r="D143" s="563">
        <v>15295</v>
      </c>
      <c r="E143" s="732">
        <v>2249766</v>
      </c>
      <c r="F143" s="733">
        <v>-3071236</v>
      </c>
      <c r="G143" s="733">
        <v>-1649413</v>
      </c>
      <c r="H143" s="734">
        <v>-2470883</v>
      </c>
      <c r="I143" s="732"/>
      <c r="J143" s="733">
        <v>14004</v>
      </c>
      <c r="K143" s="733">
        <v>10003</v>
      </c>
      <c r="L143" s="733"/>
      <c r="M143" s="733">
        <v>471960</v>
      </c>
      <c r="N143" s="733">
        <v>337114</v>
      </c>
      <c r="O143" s="733">
        <v>277097</v>
      </c>
      <c r="P143" s="733">
        <v>260015</v>
      </c>
      <c r="Q143" s="733">
        <v>185725</v>
      </c>
      <c r="R143" s="733">
        <v>0</v>
      </c>
      <c r="S143" s="733">
        <v>-174175</v>
      </c>
      <c r="T143" s="733">
        <v>0</v>
      </c>
      <c r="U143" s="733">
        <v>0</v>
      </c>
      <c r="V143" s="733">
        <v>0</v>
      </c>
      <c r="W143" s="733">
        <v>0</v>
      </c>
      <c r="X143" s="733">
        <v>0</v>
      </c>
      <c r="Y143" s="733"/>
      <c r="Z143" s="733">
        <v>110193</v>
      </c>
      <c r="AA143" s="733"/>
      <c r="AB143" s="733">
        <v>0</v>
      </c>
      <c r="AC143" s="733">
        <v>0</v>
      </c>
      <c r="AD143" s="733"/>
      <c r="AE143" s="733">
        <v>0</v>
      </c>
      <c r="AF143" s="733">
        <v>0</v>
      </c>
      <c r="AG143" s="733">
        <v>0</v>
      </c>
      <c r="AH143" s="733">
        <v>0</v>
      </c>
      <c r="AI143" s="733">
        <v>0</v>
      </c>
      <c r="AJ143" s="733">
        <v>0</v>
      </c>
      <c r="AK143" s="733"/>
      <c r="AL143" s="733">
        <v>245692</v>
      </c>
      <c r="AM143" s="733">
        <v>0</v>
      </c>
      <c r="AN143" s="733"/>
      <c r="AO143" s="733">
        <v>0</v>
      </c>
      <c r="AP143" s="733">
        <v>0</v>
      </c>
      <c r="AQ143" s="733">
        <v>0</v>
      </c>
      <c r="AR143" s="733">
        <v>0</v>
      </c>
      <c r="AS143" s="733"/>
      <c r="AT143" s="733">
        <v>0</v>
      </c>
      <c r="AU143" s="733">
        <v>0</v>
      </c>
      <c r="AV143" s="733"/>
      <c r="AW143" s="733">
        <v>54511</v>
      </c>
      <c r="AX143" s="733"/>
      <c r="AY143" s="733">
        <v>0</v>
      </c>
      <c r="AZ143" s="733">
        <v>0</v>
      </c>
      <c r="BA143" s="733">
        <v>0</v>
      </c>
      <c r="BB143" s="733"/>
      <c r="BC143" s="733">
        <v>16898</v>
      </c>
      <c r="BD143" s="733"/>
      <c r="BE143" s="733">
        <v>440729</v>
      </c>
      <c r="BF143" s="733">
        <v>0</v>
      </c>
      <c r="BG143" s="735"/>
      <c r="BH143" s="577">
        <v>430</v>
      </c>
      <c r="BI143" s="730">
        <v>2</v>
      </c>
      <c r="BJ143" s="731" t="s">
        <v>174</v>
      </c>
      <c r="BK143" s="563">
        <v>15295</v>
      </c>
      <c r="BL143" s="736">
        <v>147.09159856162145</v>
      </c>
      <c r="BM143" s="737">
        <v>-200.8</v>
      </c>
      <c r="BN143" s="737">
        <v>-107.84001307616869</v>
      </c>
      <c r="BO143" s="738">
        <v>-161.54841451454723</v>
      </c>
      <c r="BP143" s="736"/>
      <c r="BQ143" s="739">
        <v>0.9155933311539719</v>
      </c>
      <c r="BR143" s="739">
        <v>0.65400457665903888</v>
      </c>
      <c r="BS143" s="739"/>
      <c r="BT143" s="739">
        <v>30.857142857142858</v>
      </c>
      <c r="BU143" s="739">
        <v>22.040797646289636</v>
      </c>
      <c r="BV143" s="739">
        <v>18.116835567178818</v>
      </c>
      <c r="BW143" s="739">
        <v>17</v>
      </c>
      <c r="BX143" s="739">
        <v>12.142857142857142</v>
      </c>
      <c r="BY143" s="739">
        <v>0</v>
      </c>
      <c r="BZ143" s="739">
        <v>-11.387708401438379</v>
      </c>
      <c r="CA143" s="739">
        <v>0</v>
      </c>
      <c r="CB143" s="739">
        <v>0</v>
      </c>
      <c r="CC143" s="739">
        <v>0</v>
      </c>
      <c r="CD143" s="739">
        <v>0</v>
      </c>
      <c r="CE143" s="739">
        <v>0</v>
      </c>
      <c r="CF143" s="739"/>
      <c r="CG143" s="739">
        <v>7.204511278195489</v>
      </c>
      <c r="CH143" s="739"/>
      <c r="CI143" s="739">
        <v>0</v>
      </c>
      <c r="CJ143" s="739">
        <v>0</v>
      </c>
      <c r="CK143" s="739"/>
      <c r="CL143" s="739">
        <v>0</v>
      </c>
      <c r="CM143" s="739">
        <v>0</v>
      </c>
      <c r="CN143" s="739">
        <v>0</v>
      </c>
      <c r="CO143" s="739">
        <v>0</v>
      </c>
      <c r="CP143" s="739">
        <v>0</v>
      </c>
      <c r="CQ143" s="739">
        <v>0</v>
      </c>
      <c r="CR143" s="739"/>
      <c r="CS143" s="739">
        <v>16.063550179797318</v>
      </c>
      <c r="CT143" s="739">
        <v>0</v>
      </c>
      <c r="CU143" s="739"/>
      <c r="CV143" s="739">
        <v>0</v>
      </c>
      <c r="CW143" s="739">
        <v>0</v>
      </c>
      <c r="CX143" s="739">
        <v>0</v>
      </c>
      <c r="CY143" s="739">
        <v>0</v>
      </c>
      <c r="CZ143" s="739"/>
      <c r="DA143" s="739">
        <v>0</v>
      </c>
      <c r="DB143" s="739">
        <v>0</v>
      </c>
      <c r="DC143" s="739"/>
      <c r="DD143" s="739">
        <v>3.5639751552795031</v>
      </c>
      <c r="DE143" s="739"/>
      <c r="DF143" s="739">
        <v>0</v>
      </c>
      <c r="DG143" s="739">
        <v>0</v>
      </c>
      <c r="DH143" s="739">
        <v>0</v>
      </c>
      <c r="DI143" s="739"/>
      <c r="DJ143" s="739">
        <v>1.1048054919908468</v>
      </c>
      <c r="DK143" s="739"/>
      <c r="DL143" s="739">
        <v>28.8152337365152</v>
      </c>
      <c r="DM143" s="739">
        <v>0</v>
      </c>
    </row>
    <row r="144" spans="1:117" s="731" customFormat="1" ht="12.75">
      <c r="A144" s="577">
        <v>433</v>
      </c>
      <c r="B144" s="730">
        <v>5</v>
      </c>
      <c r="C144" s="731" t="s">
        <v>175</v>
      </c>
      <c r="D144" s="563">
        <v>7657</v>
      </c>
      <c r="E144" s="732">
        <v>1158462</v>
      </c>
      <c r="F144" s="733">
        <v>-1537526</v>
      </c>
      <c r="G144" s="733">
        <v>-825731</v>
      </c>
      <c r="H144" s="734">
        <v>-1204795</v>
      </c>
      <c r="I144" s="732"/>
      <c r="J144" s="733">
        <v>0</v>
      </c>
      <c r="K144" s="733">
        <v>0</v>
      </c>
      <c r="L144" s="733"/>
      <c r="M144" s="733">
        <v>132739</v>
      </c>
      <c r="N144" s="733">
        <v>94813</v>
      </c>
      <c r="O144" s="733">
        <v>23751</v>
      </c>
      <c r="P144" s="733">
        <v>23638</v>
      </c>
      <c r="Q144" s="733">
        <v>16884</v>
      </c>
      <c r="R144" s="733">
        <v>0</v>
      </c>
      <c r="S144" s="733">
        <v>-57003</v>
      </c>
      <c r="T144" s="733">
        <v>31925</v>
      </c>
      <c r="U144" s="733">
        <v>0</v>
      </c>
      <c r="V144" s="733">
        <v>0</v>
      </c>
      <c r="W144" s="733">
        <v>0</v>
      </c>
      <c r="X144" s="733">
        <v>0</v>
      </c>
      <c r="Y144" s="733"/>
      <c r="Z144" s="733">
        <v>37424</v>
      </c>
      <c r="AA144" s="733"/>
      <c r="AB144" s="733">
        <v>0</v>
      </c>
      <c r="AC144" s="733">
        <v>0</v>
      </c>
      <c r="AD144" s="733"/>
      <c r="AE144" s="733">
        <v>697143</v>
      </c>
      <c r="AF144" s="733">
        <v>0</v>
      </c>
      <c r="AG144" s="733">
        <v>0</v>
      </c>
      <c r="AH144" s="733">
        <v>0</v>
      </c>
      <c r="AI144" s="733">
        <v>0</v>
      </c>
      <c r="AJ144" s="733">
        <v>0</v>
      </c>
      <c r="AK144" s="733"/>
      <c r="AL144" s="733">
        <v>120984</v>
      </c>
      <c r="AM144" s="733">
        <v>0</v>
      </c>
      <c r="AN144" s="733"/>
      <c r="AO144" s="733">
        <v>0</v>
      </c>
      <c r="AP144" s="733">
        <v>0</v>
      </c>
      <c r="AQ144" s="733">
        <v>0</v>
      </c>
      <c r="AR144" s="733">
        <v>0</v>
      </c>
      <c r="AS144" s="733"/>
      <c r="AT144" s="733">
        <v>0</v>
      </c>
      <c r="AU144" s="733">
        <v>0</v>
      </c>
      <c r="AV144" s="733"/>
      <c r="AW144" s="733">
        <v>27290</v>
      </c>
      <c r="AX144" s="733"/>
      <c r="AY144" s="733">
        <v>0</v>
      </c>
      <c r="AZ144" s="733">
        <v>0</v>
      </c>
      <c r="BA144" s="733">
        <v>0</v>
      </c>
      <c r="BB144" s="733"/>
      <c r="BC144" s="733">
        <v>8874</v>
      </c>
      <c r="BD144" s="733"/>
      <c r="BE144" s="733">
        <v>0</v>
      </c>
      <c r="BF144" s="733">
        <v>0</v>
      </c>
      <c r="BG144" s="735"/>
      <c r="BH144" s="577">
        <v>433</v>
      </c>
      <c r="BI144" s="730">
        <v>5</v>
      </c>
      <c r="BJ144" s="731" t="s">
        <v>175</v>
      </c>
      <c r="BK144" s="563">
        <v>7657</v>
      </c>
      <c r="BL144" s="736">
        <v>151.2945017630926</v>
      </c>
      <c r="BM144" s="737">
        <v>-200.8000522397806</v>
      </c>
      <c r="BN144" s="737">
        <v>-107.84001567193418</v>
      </c>
      <c r="BO144" s="738">
        <v>-157.34556614862217</v>
      </c>
      <c r="BP144" s="736"/>
      <c r="BQ144" s="739">
        <v>0</v>
      </c>
      <c r="BR144" s="739">
        <v>0</v>
      </c>
      <c r="BS144" s="739"/>
      <c r="BT144" s="739">
        <v>17.33564059030952</v>
      </c>
      <c r="BU144" s="739">
        <v>12.382525793391668</v>
      </c>
      <c r="BV144" s="739">
        <v>3.101867572156197</v>
      </c>
      <c r="BW144" s="739">
        <v>3.0871098341386967</v>
      </c>
      <c r="BX144" s="739">
        <v>2.2050411388272169</v>
      </c>
      <c r="BY144" s="739">
        <v>0</v>
      </c>
      <c r="BZ144" s="739">
        <v>-7.4445605328457622</v>
      </c>
      <c r="CA144" s="739">
        <v>4.1693874885725482</v>
      </c>
      <c r="CB144" s="739">
        <v>0</v>
      </c>
      <c r="CC144" s="739">
        <v>0</v>
      </c>
      <c r="CD144" s="739">
        <v>0</v>
      </c>
      <c r="CE144" s="739">
        <v>0</v>
      </c>
      <c r="CF144" s="739"/>
      <c r="CG144" s="739">
        <v>4.8875538722737364</v>
      </c>
      <c r="CH144" s="739"/>
      <c r="CI144" s="739">
        <v>0</v>
      </c>
      <c r="CJ144" s="739">
        <v>0</v>
      </c>
      <c r="CK144" s="739"/>
      <c r="CL144" s="739">
        <v>91.046493404727698</v>
      </c>
      <c r="CM144" s="739">
        <v>0</v>
      </c>
      <c r="CN144" s="739">
        <v>0</v>
      </c>
      <c r="CO144" s="739">
        <v>0</v>
      </c>
      <c r="CP144" s="739">
        <v>0</v>
      </c>
      <c r="CQ144" s="739">
        <v>0</v>
      </c>
      <c r="CR144" s="739"/>
      <c r="CS144" s="739">
        <v>15.800444038135041</v>
      </c>
      <c r="CT144" s="739">
        <v>0</v>
      </c>
      <c r="CU144" s="739"/>
      <c r="CV144" s="739">
        <v>0</v>
      </c>
      <c r="CW144" s="739">
        <v>0</v>
      </c>
      <c r="CX144" s="739">
        <v>0</v>
      </c>
      <c r="CY144" s="739">
        <v>0</v>
      </c>
      <c r="CZ144" s="739"/>
      <c r="DA144" s="739">
        <v>0</v>
      </c>
      <c r="DB144" s="739">
        <v>0</v>
      </c>
      <c r="DC144" s="739"/>
      <c r="DD144" s="739">
        <v>3.5640590309520701</v>
      </c>
      <c r="DE144" s="739"/>
      <c r="DF144" s="739">
        <v>0</v>
      </c>
      <c r="DG144" s="739">
        <v>0</v>
      </c>
      <c r="DH144" s="739">
        <v>0</v>
      </c>
      <c r="DI144" s="739"/>
      <c r="DJ144" s="739">
        <v>1.1589395324539637</v>
      </c>
      <c r="DK144" s="739"/>
      <c r="DL144" s="739">
        <v>0</v>
      </c>
      <c r="DM144" s="739">
        <v>0</v>
      </c>
    </row>
    <row r="145" spans="1:117" s="731" customFormat="1" ht="12.75">
      <c r="A145" s="577">
        <v>434</v>
      </c>
      <c r="B145" s="730">
        <v>1</v>
      </c>
      <c r="C145" s="731" t="s">
        <v>176</v>
      </c>
      <c r="D145" s="563">
        <v>14352</v>
      </c>
      <c r="E145" s="732">
        <v>3938207</v>
      </c>
      <c r="F145" s="733">
        <v>-2881882</v>
      </c>
      <c r="G145" s="733">
        <v>-1547720</v>
      </c>
      <c r="H145" s="734">
        <v>-491395</v>
      </c>
      <c r="I145" s="732"/>
      <c r="J145" s="733">
        <v>14004</v>
      </c>
      <c r="K145" s="733">
        <v>10003</v>
      </c>
      <c r="L145" s="733"/>
      <c r="M145" s="733">
        <v>294975</v>
      </c>
      <c r="N145" s="733">
        <v>210696</v>
      </c>
      <c r="O145" s="733">
        <v>213760</v>
      </c>
      <c r="P145" s="733">
        <v>94551</v>
      </c>
      <c r="Q145" s="733">
        <v>67536</v>
      </c>
      <c r="R145" s="733">
        <v>0</v>
      </c>
      <c r="S145" s="733">
        <v>4750</v>
      </c>
      <c r="T145" s="733">
        <v>72557</v>
      </c>
      <c r="U145" s="733">
        <v>0</v>
      </c>
      <c r="V145" s="733">
        <v>0</v>
      </c>
      <c r="W145" s="733">
        <v>0</v>
      </c>
      <c r="X145" s="733">
        <v>0</v>
      </c>
      <c r="Y145" s="733"/>
      <c r="Z145" s="733">
        <v>133986</v>
      </c>
      <c r="AA145" s="733"/>
      <c r="AB145" s="733">
        <v>0</v>
      </c>
      <c r="AC145" s="733">
        <v>0</v>
      </c>
      <c r="AD145" s="733"/>
      <c r="AE145" s="733">
        <v>2271367</v>
      </c>
      <c r="AF145" s="733">
        <v>0</v>
      </c>
      <c r="AG145" s="733">
        <v>0</v>
      </c>
      <c r="AH145" s="733">
        <v>0</v>
      </c>
      <c r="AI145" s="733">
        <v>0</v>
      </c>
      <c r="AJ145" s="733">
        <v>0</v>
      </c>
      <c r="AK145" s="733"/>
      <c r="AL145" s="733">
        <v>414964</v>
      </c>
      <c r="AM145" s="733">
        <v>0</v>
      </c>
      <c r="AN145" s="733"/>
      <c r="AO145" s="733">
        <v>0</v>
      </c>
      <c r="AP145" s="733">
        <v>0</v>
      </c>
      <c r="AQ145" s="733">
        <v>0</v>
      </c>
      <c r="AR145" s="733">
        <v>0</v>
      </c>
      <c r="AS145" s="733"/>
      <c r="AT145" s="733">
        <v>0</v>
      </c>
      <c r="AU145" s="733">
        <v>0</v>
      </c>
      <c r="AV145" s="733"/>
      <c r="AW145" s="733">
        <v>51151</v>
      </c>
      <c r="AX145" s="733"/>
      <c r="AY145" s="733">
        <v>69112</v>
      </c>
      <c r="AZ145" s="733">
        <v>0</v>
      </c>
      <c r="BA145" s="733">
        <v>0</v>
      </c>
      <c r="BB145" s="733"/>
      <c r="BC145" s="733">
        <v>14795</v>
      </c>
      <c r="BD145" s="733"/>
      <c r="BE145" s="733">
        <v>0</v>
      </c>
      <c r="BF145" s="733">
        <v>0</v>
      </c>
      <c r="BG145" s="735"/>
      <c r="BH145" s="577">
        <v>434</v>
      </c>
      <c r="BI145" s="730">
        <v>1</v>
      </c>
      <c r="BJ145" s="731" t="s">
        <v>176</v>
      </c>
      <c r="BK145" s="563">
        <v>14352</v>
      </c>
      <c r="BL145" s="736">
        <v>274.401268115942</v>
      </c>
      <c r="BM145" s="737">
        <v>-200.80002787068005</v>
      </c>
      <c r="BN145" s="737">
        <v>-107.84002229654403</v>
      </c>
      <c r="BO145" s="738">
        <v>-34.238782051282051</v>
      </c>
      <c r="BP145" s="736"/>
      <c r="BQ145" s="739">
        <v>0.97575250836120397</v>
      </c>
      <c r="BR145" s="739">
        <v>0.69697603121516161</v>
      </c>
      <c r="BS145" s="739"/>
      <c r="BT145" s="739">
        <v>20.552884615384617</v>
      </c>
      <c r="BU145" s="739">
        <v>14.680602006688963</v>
      </c>
      <c r="BV145" s="739">
        <v>14.894091415830546</v>
      </c>
      <c r="BW145" s="739">
        <v>6.5880016722408028</v>
      </c>
      <c r="BX145" s="739">
        <v>4.7056856187290972</v>
      </c>
      <c r="BY145" s="739">
        <v>0</v>
      </c>
      <c r="BZ145" s="739">
        <v>0.33096432552954291</v>
      </c>
      <c r="CA145" s="739">
        <v>5.0555323299888517</v>
      </c>
      <c r="CB145" s="739">
        <v>0</v>
      </c>
      <c r="CC145" s="739">
        <v>0</v>
      </c>
      <c r="CD145" s="739">
        <v>0</v>
      </c>
      <c r="CE145" s="739">
        <v>0</v>
      </c>
      <c r="CF145" s="739"/>
      <c r="CG145" s="739">
        <v>9.3357023411371234</v>
      </c>
      <c r="CH145" s="739"/>
      <c r="CI145" s="739">
        <v>0</v>
      </c>
      <c r="CJ145" s="739">
        <v>0</v>
      </c>
      <c r="CK145" s="739"/>
      <c r="CL145" s="739">
        <v>158.26135730211817</v>
      </c>
      <c r="CM145" s="739">
        <v>0</v>
      </c>
      <c r="CN145" s="739">
        <v>0</v>
      </c>
      <c r="CO145" s="739">
        <v>0</v>
      </c>
      <c r="CP145" s="739">
        <v>0</v>
      </c>
      <c r="CQ145" s="739">
        <v>0</v>
      </c>
      <c r="CR145" s="739"/>
      <c r="CS145" s="739">
        <v>28.913322185061315</v>
      </c>
      <c r="CT145" s="739">
        <v>0</v>
      </c>
      <c r="CU145" s="739"/>
      <c r="CV145" s="739">
        <v>0</v>
      </c>
      <c r="CW145" s="739">
        <v>0</v>
      </c>
      <c r="CX145" s="739">
        <v>0</v>
      </c>
      <c r="CY145" s="739">
        <v>0</v>
      </c>
      <c r="CZ145" s="739"/>
      <c r="DA145" s="739">
        <v>0</v>
      </c>
      <c r="DB145" s="739">
        <v>0</v>
      </c>
      <c r="DC145" s="739"/>
      <c r="DD145" s="739">
        <v>3.5640328874024525</v>
      </c>
      <c r="DE145" s="739"/>
      <c r="DF145" s="739">
        <v>4.8154960981047941</v>
      </c>
      <c r="DG145" s="739">
        <v>0</v>
      </c>
      <c r="DH145" s="739">
        <v>0</v>
      </c>
      <c r="DI145" s="739"/>
      <c r="DJ145" s="739">
        <v>1.0308667781493868</v>
      </c>
      <c r="DK145" s="739"/>
      <c r="DL145" s="739">
        <v>0</v>
      </c>
      <c r="DM145" s="739">
        <v>0</v>
      </c>
    </row>
    <row r="146" spans="1:117" s="731" customFormat="1" ht="12.75">
      <c r="A146" s="577">
        <v>435</v>
      </c>
      <c r="B146" s="730">
        <v>13</v>
      </c>
      <c r="C146" s="731" t="s">
        <v>177</v>
      </c>
      <c r="D146" s="563">
        <v>711</v>
      </c>
      <c r="E146" s="732">
        <v>10675</v>
      </c>
      <c r="F146" s="733">
        <v>-142769</v>
      </c>
      <c r="G146" s="733">
        <v>-76674</v>
      </c>
      <c r="H146" s="734">
        <v>-208768</v>
      </c>
      <c r="I146" s="732"/>
      <c r="J146" s="733">
        <v>0</v>
      </c>
      <c r="K146" s="733">
        <v>0</v>
      </c>
      <c r="L146" s="733"/>
      <c r="M146" s="733">
        <v>0</v>
      </c>
      <c r="N146" s="733">
        <v>0</v>
      </c>
      <c r="O146" s="733">
        <v>0</v>
      </c>
      <c r="P146" s="733">
        <v>0</v>
      </c>
      <c r="Q146" s="733">
        <v>0</v>
      </c>
      <c r="R146" s="733">
        <v>0</v>
      </c>
      <c r="S146" s="733">
        <v>0</v>
      </c>
      <c r="T146" s="733">
        <v>0</v>
      </c>
      <c r="U146" s="733">
        <v>0</v>
      </c>
      <c r="V146" s="733">
        <v>0</v>
      </c>
      <c r="W146" s="733">
        <v>0</v>
      </c>
      <c r="X146" s="733">
        <v>0</v>
      </c>
      <c r="Y146" s="733"/>
      <c r="Z146" s="733">
        <v>7651</v>
      </c>
      <c r="AA146" s="733"/>
      <c r="AB146" s="733">
        <v>0</v>
      </c>
      <c r="AC146" s="733">
        <v>0</v>
      </c>
      <c r="AD146" s="733"/>
      <c r="AE146" s="733">
        <v>0</v>
      </c>
      <c r="AF146" s="733">
        <v>0</v>
      </c>
      <c r="AG146" s="733">
        <v>0</v>
      </c>
      <c r="AH146" s="733">
        <v>0</v>
      </c>
      <c r="AI146" s="733">
        <v>0</v>
      </c>
      <c r="AJ146" s="733">
        <v>0</v>
      </c>
      <c r="AK146" s="733"/>
      <c r="AL146" s="733">
        <v>0</v>
      </c>
      <c r="AM146" s="733">
        <v>0</v>
      </c>
      <c r="AN146" s="733"/>
      <c r="AO146" s="733">
        <v>0</v>
      </c>
      <c r="AP146" s="733">
        <v>0</v>
      </c>
      <c r="AQ146" s="733">
        <v>0</v>
      </c>
      <c r="AR146" s="733">
        <v>0</v>
      </c>
      <c r="AS146" s="733"/>
      <c r="AT146" s="733">
        <v>0</v>
      </c>
      <c r="AU146" s="733">
        <v>0</v>
      </c>
      <c r="AV146" s="733"/>
      <c r="AW146" s="733">
        <v>2534</v>
      </c>
      <c r="AX146" s="733"/>
      <c r="AY146" s="733">
        <v>0</v>
      </c>
      <c r="AZ146" s="733">
        <v>0</v>
      </c>
      <c r="BA146" s="733">
        <v>0</v>
      </c>
      <c r="BB146" s="733"/>
      <c r="BC146" s="733">
        <v>490</v>
      </c>
      <c r="BD146" s="733"/>
      <c r="BE146" s="733">
        <v>0</v>
      </c>
      <c r="BF146" s="733">
        <v>0</v>
      </c>
      <c r="BG146" s="735"/>
      <c r="BH146" s="577">
        <v>435</v>
      </c>
      <c r="BI146" s="730">
        <v>13</v>
      </c>
      <c r="BJ146" s="731" t="s">
        <v>177</v>
      </c>
      <c r="BK146" s="563">
        <v>711</v>
      </c>
      <c r="BL146" s="736">
        <v>15.014064697609001</v>
      </c>
      <c r="BM146" s="737">
        <v>-200.80028129395217</v>
      </c>
      <c r="BN146" s="737">
        <v>-107.83966244725738</v>
      </c>
      <c r="BO146" s="738">
        <v>-293.62587904360055</v>
      </c>
      <c r="BP146" s="736"/>
      <c r="BQ146" s="739">
        <v>0</v>
      </c>
      <c r="BR146" s="739">
        <v>0</v>
      </c>
      <c r="BS146" s="739"/>
      <c r="BT146" s="739">
        <v>0</v>
      </c>
      <c r="BU146" s="739">
        <v>0</v>
      </c>
      <c r="BV146" s="739">
        <v>0</v>
      </c>
      <c r="BW146" s="739">
        <v>0</v>
      </c>
      <c r="BX146" s="739">
        <v>0</v>
      </c>
      <c r="BY146" s="739">
        <v>0</v>
      </c>
      <c r="BZ146" s="739">
        <v>0</v>
      </c>
      <c r="CA146" s="739">
        <v>0</v>
      </c>
      <c r="CB146" s="739">
        <v>0</v>
      </c>
      <c r="CC146" s="739">
        <v>0</v>
      </c>
      <c r="CD146" s="739">
        <v>0</v>
      </c>
      <c r="CE146" s="739">
        <v>0</v>
      </c>
      <c r="CF146" s="739"/>
      <c r="CG146" s="739">
        <v>10.760900140646976</v>
      </c>
      <c r="CH146" s="739"/>
      <c r="CI146" s="739">
        <v>0</v>
      </c>
      <c r="CJ146" s="739">
        <v>0</v>
      </c>
      <c r="CK146" s="739"/>
      <c r="CL146" s="739">
        <v>0</v>
      </c>
      <c r="CM146" s="739">
        <v>0</v>
      </c>
      <c r="CN146" s="739">
        <v>0</v>
      </c>
      <c r="CO146" s="739">
        <v>0</v>
      </c>
      <c r="CP146" s="739">
        <v>0</v>
      </c>
      <c r="CQ146" s="739">
        <v>0</v>
      </c>
      <c r="CR146" s="739"/>
      <c r="CS146" s="739">
        <v>0</v>
      </c>
      <c r="CT146" s="739">
        <v>0</v>
      </c>
      <c r="CU146" s="739"/>
      <c r="CV146" s="739">
        <v>0</v>
      </c>
      <c r="CW146" s="739">
        <v>0</v>
      </c>
      <c r="CX146" s="739">
        <v>0</v>
      </c>
      <c r="CY146" s="739">
        <v>0</v>
      </c>
      <c r="CZ146" s="739"/>
      <c r="DA146" s="739">
        <v>0</v>
      </c>
      <c r="DB146" s="739">
        <v>0</v>
      </c>
      <c r="DC146" s="739"/>
      <c r="DD146" s="739">
        <v>3.5639943741209565</v>
      </c>
      <c r="DE146" s="739"/>
      <c r="DF146" s="739">
        <v>0</v>
      </c>
      <c r="DG146" s="739">
        <v>0</v>
      </c>
      <c r="DH146" s="739">
        <v>0</v>
      </c>
      <c r="DI146" s="739"/>
      <c r="DJ146" s="739">
        <v>0.6891701828410689</v>
      </c>
      <c r="DK146" s="739"/>
      <c r="DL146" s="739">
        <v>0</v>
      </c>
      <c r="DM146" s="739">
        <v>0</v>
      </c>
    </row>
    <row r="147" spans="1:117" s="731" customFormat="1" ht="12.75">
      <c r="A147" s="577">
        <v>436</v>
      </c>
      <c r="B147" s="730">
        <v>17</v>
      </c>
      <c r="C147" s="731" t="s">
        <v>178</v>
      </c>
      <c r="D147" s="563">
        <v>2008</v>
      </c>
      <c r="E147" s="732">
        <v>210328</v>
      </c>
      <c r="F147" s="733">
        <v>-403206</v>
      </c>
      <c r="G147" s="733">
        <v>-216543</v>
      </c>
      <c r="H147" s="734">
        <v>-409421</v>
      </c>
      <c r="I147" s="732"/>
      <c r="J147" s="733">
        <v>0</v>
      </c>
      <c r="K147" s="733">
        <v>0</v>
      </c>
      <c r="L147" s="733"/>
      <c r="M147" s="733">
        <v>0</v>
      </c>
      <c r="N147" s="733">
        <v>0</v>
      </c>
      <c r="O147" s="733">
        <v>17418</v>
      </c>
      <c r="P147" s="733">
        <v>118189</v>
      </c>
      <c r="Q147" s="733">
        <v>84420</v>
      </c>
      <c r="R147" s="733">
        <v>0</v>
      </c>
      <c r="S147" s="733">
        <v>-36418</v>
      </c>
      <c r="T147" s="733">
        <v>0</v>
      </c>
      <c r="U147" s="733">
        <v>0</v>
      </c>
      <c r="V147" s="733">
        <v>0</v>
      </c>
      <c r="W147" s="733">
        <v>0</v>
      </c>
      <c r="X147" s="733">
        <v>0</v>
      </c>
      <c r="Y147" s="733"/>
      <c r="Z147" s="733">
        <v>15913</v>
      </c>
      <c r="AA147" s="733"/>
      <c r="AB147" s="733">
        <v>0</v>
      </c>
      <c r="AC147" s="733">
        <v>0</v>
      </c>
      <c r="AD147" s="733"/>
      <c r="AE147" s="733">
        <v>0</v>
      </c>
      <c r="AF147" s="733">
        <v>0</v>
      </c>
      <c r="AG147" s="733">
        <v>0</v>
      </c>
      <c r="AH147" s="733">
        <v>0</v>
      </c>
      <c r="AI147" s="733">
        <v>0</v>
      </c>
      <c r="AJ147" s="733">
        <v>0</v>
      </c>
      <c r="AK147" s="733"/>
      <c r="AL147" s="733">
        <v>0</v>
      </c>
      <c r="AM147" s="733">
        <v>0</v>
      </c>
      <c r="AN147" s="733"/>
      <c r="AO147" s="733">
        <v>0</v>
      </c>
      <c r="AP147" s="733">
        <v>0</v>
      </c>
      <c r="AQ147" s="733">
        <v>0</v>
      </c>
      <c r="AR147" s="733">
        <v>0</v>
      </c>
      <c r="AS147" s="733"/>
      <c r="AT147" s="733">
        <v>0</v>
      </c>
      <c r="AU147" s="733">
        <v>0</v>
      </c>
      <c r="AV147" s="733"/>
      <c r="AW147" s="733">
        <v>7157</v>
      </c>
      <c r="AX147" s="733"/>
      <c r="AY147" s="733">
        <v>0</v>
      </c>
      <c r="AZ147" s="733">
        <v>0</v>
      </c>
      <c r="BA147" s="733">
        <v>0</v>
      </c>
      <c r="BB147" s="733"/>
      <c r="BC147" s="733">
        <v>3649</v>
      </c>
      <c r="BD147" s="733"/>
      <c r="BE147" s="733">
        <v>0</v>
      </c>
      <c r="BF147" s="733">
        <v>0</v>
      </c>
      <c r="BG147" s="735"/>
      <c r="BH147" s="577">
        <v>436</v>
      </c>
      <c r="BI147" s="730">
        <v>17</v>
      </c>
      <c r="BJ147" s="731" t="s">
        <v>178</v>
      </c>
      <c r="BK147" s="563">
        <v>2008</v>
      </c>
      <c r="BL147" s="736">
        <v>104.74501992031873</v>
      </c>
      <c r="BM147" s="737">
        <v>-200.79980079681275</v>
      </c>
      <c r="BN147" s="737">
        <v>-107.84013944223108</v>
      </c>
      <c r="BO147" s="738">
        <v>-203.8949203187251</v>
      </c>
      <c r="BP147" s="736"/>
      <c r="BQ147" s="739">
        <v>0</v>
      </c>
      <c r="BR147" s="739">
        <v>0</v>
      </c>
      <c r="BS147" s="739"/>
      <c r="BT147" s="739">
        <v>0</v>
      </c>
      <c r="BU147" s="739">
        <v>0</v>
      </c>
      <c r="BV147" s="739">
        <v>8.6743027888446207</v>
      </c>
      <c r="BW147" s="739">
        <v>58.859063745019917</v>
      </c>
      <c r="BX147" s="739">
        <v>42.041832669322709</v>
      </c>
      <c r="BY147" s="739">
        <v>0</v>
      </c>
      <c r="BZ147" s="739">
        <v>-18.136454183266931</v>
      </c>
      <c r="CA147" s="739">
        <v>0</v>
      </c>
      <c r="CB147" s="739">
        <v>0</v>
      </c>
      <c r="CC147" s="739">
        <v>0</v>
      </c>
      <c r="CD147" s="739">
        <v>0</v>
      </c>
      <c r="CE147" s="739">
        <v>0</v>
      </c>
      <c r="CF147" s="739"/>
      <c r="CG147" s="739">
        <v>7.9248007968127494</v>
      </c>
      <c r="CH147" s="739"/>
      <c r="CI147" s="739">
        <v>0</v>
      </c>
      <c r="CJ147" s="739">
        <v>0</v>
      </c>
      <c r="CK147" s="739"/>
      <c r="CL147" s="739">
        <v>0</v>
      </c>
      <c r="CM147" s="739">
        <v>0</v>
      </c>
      <c r="CN147" s="739">
        <v>0</v>
      </c>
      <c r="CO147" s="739">
        <v>0</v>
      </c>
      <c r="CP147" s="739">
        <v>0</v>
      </c>
      <c r="CQ147" s="739">
        <v>0</v>
      </c>
      <c r="CR147" s="739"/>
      <c r="CS147" s="739">
        <v>0</v>
      </c>
      <c r="CT147" s="739">
        <v>0</v>
      </c>
      <c r="CU147" s="739"/>
      <c r="CV147" s="739">
        <v>0</v>
      </c>
      <c r="CW147" s="739">
        <v>0</v>
      </c>
      <c r="CX147" s="739">
        <v>0</v>
      </c>
      <c r="CY147" s="739">
        <v>0</v>
      </c>
      <c r="CZ147" s="739"/>
      <c r="DA147" s="739">
        <v>0</v>
      </c>
      <c r="DB147" s="739">
        <v>0</v>
      </c>
      <c r="DC147" s="739"/>
      <c r="DD147" s="739">
        <v>3.564243027888446</v>
      </c>
      <c r="DE147" s="739"/>
      <c r="DF147" s="739">
        <v>0</v>
      </c>
      <c r="DG147" s="739">
        <v>0</v>
      </c>
      <c r="DH147" s="739">
        <v>0</v>
      </c>
      <c r="DI147" s="739"/>
      <c r="DJ147" s="739">
        <v>1.8172310756972112</v>
      </c>
      <c r="DK147" s="739"/>
      <c r="DL147" s="739">
        <v>0</v>
      </c>
      <c r="DM147" s="739">
        <v>0</v>
      </c>
    </row>
    <row r="148" spans="1:117" s="731" customFormat="1" ht="12.75">
      <c r="A148" s="577">
        <v>440</v>
      </c>
      <c r="B148" s="730">
        <v>15</v>
      </c>
      <c r="C148" s="731" t="s">
        <v>179</v>
      </c>
      <c r="D148" s="563">
        <v>5884</v>
      </c>
      <c r="E148" s="732">
        <v>210336</v>
      </c>
      <c r="F148" s="733">
        <v>-1181507</v>
      </c>
      <c r="G148" s="733">
        <v>-634531</v>
      </c>
      <c r="H148" s="734">
        <v>-1605702</v>
      </c>
      <c r="I148" s="732"/>
      <c r="J148" s="733">
        <v>7002</v>
      </c>
      <c r="K148" s="733">
        <v>5001</v>
      </c>
      <c r="L148" s="733"/>
      <c r="M148" s="733">
        <v>44246</v>
      </c>
      <c r="N148" s="733">
        <v>31604</v>
      </c>
      <c r="O148" s="733">
        <v>49086</v>
      </c>
      <c r="P148" s="733">
        <v>0</v>
      </c>
      <c r="Q148" s="733">
        <v>0</v>
      </c>
      <c r="R148" s="733">
        <v>0</v>
      </c>
      <c r="S148" s="733">
        <v>7917</v>
      </c>
      <c r="T148" s="733">
        <v>0</v>
      </c>
      <c r="U148" s="733">
        <v>0</v>
      </c>
      <c r="V148" s="733">
        <v>0</v>
      </c>
      <c r="W148" s="733">
        <v>0</v>
      </c>
      <c r="X148" s="733">
        <v>0</v>
      </c>
      <c r="Y148" s="733"/>
      <c r="Z148" s="733">
        <v>31826</v>
      </c>
      <c r="AA148" s="733"/>
      <c r="AB148" s="733">
        <v>0</v>
      </c>
      <c r="AC148" s="733">
        <v>0</v>
      </c>
      <c r="AD148" s="733"/>
      <c r="AE148" s="733">
        <v>0</v>
      </c>
      <c r="AF148" s="733">
        <v>0</v>
      </c>
      <c r="AG148" s="733">
        <v>0</v>
      </c>
      <c r="AH148" s="733">
        <v>0</v>
      </c>
      <c r="AI148" s="733">
        <v>0</v>
      </c>
      <c r="AJ148" s="733">
        <v>0</v>
      </c>
      <c r="AK148" s="733"/>
      <c r="AL148" s="733">
        <v>0</v>
      </c>
      <c r="AM148" s="733">
        <v>0</v>
      </c>
      <c r="AN148" s="733"/>
      <c r="AO148" s="733">
        <v>0</v>
      </c>
      <c r="AP148" s="733">
        <v>0</v>
      </c>
      <c r="AQ148" s="733">
        <v>0</v>
      </c>
      <c r="AR148" s="733">
        <v>0</v>
      </c>
      <c r="AS148" s="733"/>
      <c r="AT148" s="733">
        <v>0</v>
      </c>
      <c r="AU148" s="733">
        <v>0</v>
      </c>
      <c r="AV148" s="733"/>
      <c r="AW148" s="733">
        <v>20971</v>
      </c>
      <c r="AX148" s="733"/>
      <c r="AY148" s="733">
        <v>0</v>
      </c>
      <c r="AZ148" s="733">
        <v>0</v>
      </c>
      <c r="BA148" s="733">
        <v>0</v>
      </c>
      <c r="BB148" s="733"/>
      <c r="BC148" s="733">
        <v>12683</v>
      </c>
      <c r="BD148" s="733"/>
      <c r="BE148" s="733">
        <v>0</v>
      </c>
      <c r="BF148" s="733">
        <v>0</v>
      </c>
      <c r="BG148" s="735"/>
      <c r="BH148" s="577">
        <v>440</v>
      </c>
      <c r="BI148" s="730">
        <v>15</v>
      </c>
      <c r="BJ148" s="731" t="s">
        <v>179</v>
      </c>
      <c r="BK148" s="563">
        <v>5884</v>
      </c>
      <c r="BL148" s="736">
        <v>35.747110808973488</v>
      </c>
      <c r="BM148" s="737">
        <v>-200.79996600951733</v>
      </c>
      <c r="BN148" s="737">
        <v>-107.84007477906187</v>
      </c>
      <c r="BO148" s="738">
        <v>-272.8929299796057</v>
      </c>
      <c r="BP148" s="736"/>
      <c r="BQ148" s="739">
        <v>1.190006798096533</v>
      </c>
      <c r="BR148" s="739">
        <v>0.84993201903467031</v>
      </c>
      <c r="BS148" s="739"/>
      <c r="BT148" s="739">
        <v>7.5197144799456153</v>
      </c>
      <c r="BU148" s="739">
        <v>5.3711760707002041</v>
      </c>
      <c r="BV148" s="739">
        <v>8.3422841604350779</v>
      </c>
      <c r="BW148" s="739">
        <v>0</v>
      </c>
      <c r="BX148" s="739">
        <v>0</v>
      </c>
      <c r="BY148" s="739">
        <v>0</v>
      </c>
      <c r="BZ148" s="739">
        <v>1.3455132562882393</v>
      </c>
      <c r="CA148" s="739">
        <v>0</v>
      </c>
      <c r="CB148" s="739">
        <v>0</v>
      </c>
      <c r="CC148" s="739">
        <v>0</v>
      </c>
      <c r="CD148" s="739">
        <v>0</v>
      </c>
      <c r="CE148" s="739">
        <v>0</v>
      </c>
      <c r="CF148" s="739"/>
      <c r="CG148" s="739">
        <v>5.4089055064581917</v>
      </c>
      <c r="CH148" s="739"/>
      <c r="CI148" s="739">
        <v>0</v>
      </c>
      <c r="CJ148" s="739">
        <v>0</v>
      </c>
      <c r="CK148" s="739"/>
      <c r="CL148" s="739">
        <v>0</v>
      </c>
      <c r="CM148" s="739">
        <v>0</v>
      </c>
      <c r="CN148" s="739">
        <v>0</v>
      </c>
      <c r="CO148" s="739">
        <v>0</v>
      </c>
      <c r="CP148" s="739">
        <v>0</v>
      </c>
      <c r="CQ148" s="739">
        <v>0</v>
      </c>
      <c r="CR148" s="739"/>
      <c r="CS148" s="739">
        <v>0</v>
      </c>
      <c r="CT148" s="739">
        <v>0</v>
      </c>
      <c r="CU148" s="739"/>
      <c r="CV148" s="739">
        <v>0</v>
      </c>
      <c r="CW148" s="739">
        <v>0</v>
      </c>
      <c r="CX148" s="739">
        <v>0</v>
      </c>
      <c r="CY148" s="739">
        <v>0</v>
      </c>
      <c r="CZ148" s="739"/>
      <c r="DA148" s="739">
        <v>0</v>
      </c>
      <c r="DB148" s="739">
        <v>0</v>
      </c>
      <c r="DC148" s="739"/>
      <c r="DD148" s="739">
        <v>3.5640720598232494</v>
      </c>
      <c r="DE148" s="739"/>
      <c r="DF148" s="739">
        <v>0</v>
      </c>
      <c r="DG148" s="739">
        <v>0</v>
      </c>
      <c r="DH148" s="739">
        <v>0</v>
      </c>
      <c r="DI148" s="739"/>
      <c r="DJ148" s="739">
        <v>2.1555064581917063</v>
      </c>
      <c r="DK148" s="739"/>
      <c r="DL148" s="739">
        <v>0</v>
      </c>
      <c r="DM148" s="739">
        <v>0</v>
      </c>
    </row>
    <row r="149" spans="1:117" s="731" customFormat="1" ht="12.75">
      <c r="A149" s="577">
        <v>441</v>
      </c>
      <c r="B149" s="730">
        <v>9</v>
      </c>
      <c r="C149" s="731" t="s">
        <v>180</v>
      </c>
      <c r="D149" s="563">
        <v>4358</v>
      </c>
      <c r="E149" s="732">
        <v>1023921</v>
      </c>
      <c r="F149" s="733">
        <v>-875086</v>
      </c>
      <c r="G149" s="733">
        <v>-469967</v>
      </c>
      <c r="H149" s="734">
        <v>-321132</v>
      </c>
      <c r="I149" s="732"/>
      <c r="J149" s="733">
        <v>0</v>
      </c>
      <c r="K149" s="733">
        <v>0</v>
      </c>
      <c r="L149" s="733"/>
      <c r="M149" s="733">
        <v>147487</v>
      </c>
      <c r="N149" s="733">
        <v>105348</v>
      </c>
      <c r="O149" s="733">
        <v>0</v>
      </c>
      <c r="P149" s="733">
        <v>0</v>
      </c>
      <c r="Q149" s="733">
        <v>0</v>
      </c>
      <c r="R149" s="733">
        <v>0</v>
      </c>
      <c r="S149" s="733">
        <v>-58586</v>
      </c>
      <c r="T149" s="733">
        <v>0</v>
      </c>
      <c r="U149" s="733">
        <v>0</v>
      </c>
      <c r="V149" s="733">
        <v>0</v>
      </c>
      <c r="W149" s="733">
        <v>0</v>
      </c>
      <c r="X149" s="733">
        <v>0</v>
      </c>
      <c r="Y149" s="733"/>
      <c r="Z149" s="733">
        <v>10519</v>
      </c>
      <c r="AA149" s="733"/>
      <c r="AB149" s="733">
        <v>0</v>
      </c>
      <c r="AC149" s="733">
        <v>0</v>
      </c>
      <c r="AD149" s="733"/>
      <c r="AE149" s="733">
        <v>799531</v>
      </c>
      <c r="AF149" s="733">
        <v>0</v>
      </c>
      <c r="AG149" s="733">
        <v>0</v>
      </c>
      <c r="AH149" s="733">
        <v>0</v>
      </c>
      <c r="AI149" s="733">
        <v>0</v>
      </c>
      <c r="AJ149" s="733">
        <v>0</v>
      </c>
      <c r="AK149" s="733"/>
      <c r="AL149" s="733">
        <v>0</v>
      </c>
      <c r="AM149" s="733">
        <v>0</v>
      </c>
      <c r="AN149" s="733"/>
      <c r="AO149" s="733">
        <v>0</v>
      </c>
      <c r="AP149" s="733">
        <v>0</v>
      </c>
      <c r="AQ149" s="733">
        <v>0</v>
      </c>
      <c r="AR149" s="733">
        <v>0</v>
      </c>
      <c r="AS149" s="733"/>
      <c r="AT149" s="733">
        <v>0</v>
      </c>
      <c r="AU149" s="733">
        <v>0</v>
      </c>
      <c r="AV149" s="733"/>
      <c r="AW149" s="733">
        <v>15532</v>
      </c>
      <c r="AX149" s="733"/>
      <c r="AY149" s="733">
        <v>0</v>
      </c>
      <c r="AZ149" s="733">
        <v>0</v>
      </c>
      <c r="BA149" s="733">
        <v>0</v>
      </c>
      <c r="BB149" s="733"/>
      <c r="BC149" s="733">
        <v>4090</v>
      </c>
      <c r="BD149" s="733"/>
      <c r="BE149" s="733">
        <v>0</v>
      </c>
      <c r="BF149" s="733">
        <v>0</v>
      </c>
      <c r="BG149" s="735"/>
      <c r="BH149" s="577">
        <v>441</v>
      </c>
      <c r="BI149" s="730">
        <v>9</v>
      </c>
      <c r="BJ149" s="731" t="s">
        <v>180</v>
      </c>
      <c r="BK149" s="563">
        <v>4358</v>
      </c>
      <c r="BL149" s="736">
        <v>234.95204222120239</v>
      </c>
      <c r="BM149" s="737">
        <v>-200.79990821477742</v>
      </c>
      <c r="BN149" s="737">
        <v>-107.84006424965581</v>
      </c>
      <c r="BO149" s="738">
        <v>-73.687930243230838</v>
      </c>
      <c r="BP149" s="736"/>
      <c r="BQ149" s="739">
        <v>0</v>
      </c>
      <c r="BR149" s="739">
        <v>0</v>
      </c>
      <c r="BS149" s="739"/>
      <c r="BT149" s="739">
        <v>33.84281780633318</v>
      </c>
      <c r="BU149" s="739">
        <v>24.173474070674622</v>
      </c>
      <c r="BV149" s="739">
        <v>0</v>
      </c>
      <c r="BW149" s="739">
        <v>0</v>
      </c>
      <c r="BX149" s="739">
        <v>0</v>
      </c>
      <c r="BY149" s="739">
        <v>0</v>
      </c>
      <c r="BZ149" s="739">
        <v>-13.443322625057366</v>
      </c>
      <c r="CA149" s="739">
        <v>0</v>
      </c>
      <c r="CB149" s="739">
        <v>0</v>
      </c>
      <c r="CC149" s="739">
        <v>0</v>
      </c>
      <c r="CD149" s="739">
        <v>0</v>
      </c>
      <c r="CE149" s="739">
        <v>0</v>
      </c>
      <c r="CF149" s="739"/>
      <c r="CG149" s="739">
        <v>2.4137218907755851</v>
      </c>
      <c r="CH149" s="739"/>
      <c r="CI149" s="739">
        <v>0</v>
      </c>
      <c r="CJ149" s="739">
        <v>0</v>
      </c>
      <c r="CK149" s="739"/>
      <c r="CL149" s="739">
        <v>183.46282698485544</v>
      </c>
      <c r="CM149" s="739">
        <v>0</v>
      </c>
      <c r="CN149" s="739">
        <v>0</v>
      </c>
      <c r="CO149" s="739">
        <v>0</v>
      </c>
      <c r="CP149" s="739">
        <v>0</v>
      </c>
      <c r="CQ149" s="739">
        <v>0</v>
      </c>
      <c r="CR149" s="739"/>
      <c r="CS149" s="739">
        <v>0</v>
      </c>
      <c r="CT149" s="739">
        <v>0</v>
      </c>
      <c r="CU149" s="739"/>
      <c r="CV149" s="739">
        <v>0</v>
      </c>
      <c r="CW149" s="739">
        <v>0</v>
      </c>
      <c r="CX149" s="739">
        <v>0</v>
      </c>
      <c r="CY149" s="739">
        <v>0</v>
      </c>
      <c r="CZ149" s="739"/>
      <c r="DA149" s="739">
        <v>0</v>
      </c>
      <c r="DB149" s="739">
        <v>0</v>
      </c>
      <c r="DC149" s="739"/>
      <c r="DD149" s="739">
        <v>3.5640201927489672</v>
      </c>
      <c r="DE149" s="739"/>
      <c r="DF149" s="739">
        <v>0</v>
      </c>
      <c r="DG149" s="739">
        <v>0</v>
      </c>
      <c r="DH149" s="739">
        <v>0</v>
      </c>
      <c r="DI149" s="739"/>
      <c r="DJ149" s="739">
        <v>0.93850390087195956</v>
      </c>
      <c r="DK149" s="739"/>
      <c r="DL149" s="739">
        <v>0</v>
      </c>
      <c r="DM149" s="739">
        <v>0</v>
      </c>
    </row>
    <row r="150" spans="1:117" s="731" customFormat="1" ht="12.75">
      <c r="A150" s="577">
        <v>444</v>
      </c>
      <c r="B150" s="730">
        <v>1</v>
      </c>
      <c r="C150" s="731" t="s">
        <v>181</v>
      </c>
      <c r="D150" s="563">
        <v>45687</v>
      </c>
      <c r="E150" s="732">
        <v>14004016</v>
      </c>
      <c r="F150" s="733">
        <v>-9173950</v>
      </c>
      <c r="G150" s="733">
        <v>-4926886</v>
      </c>
      <c r="H150" s="734">
        <v>-96820</v>
      </c>
      <c r="I150" s="732"/>
      <c r="J150" s="733">
        <v>28008</v>
      </c>
      <c r="K150" s="733">
        <v>20006</v>
      </c>
      <c r="L150" s="733"/>
      <c r="M150" s="733">
        <v>1725602</v>
      </c>
      <c r="N150" s="733">
        <v>1232573</v>
      </c>
      <c r="O150" s="733">
        <v>456022</v>
      </c>
      <c r="P150" s="733">
        <v>260015</v>
      </c>
      <c r="Q150" s="733">
        <v>185725</v>
      </c>
      <c r="R150" s="733">
        <v>0</v>
      </c>
      <c r="S150" s="733">
        <v>63336</v>
      </c>
      <c r="T150" s="733">
        <v>0</v>
      </c>
      <c r="U150" s="733">
        <v>0</v>
      </c>
      <c r="V150" s="733">
        <v>0</v>
      </c>
      <c r="W150" s="733">
        <v>0</v>
      </c>
      <c r="X150" s="733">
        <v>0</v>
      </c>
      <c r="Y150" s="733"/>
      <c r="Z150" s="733">
        <v>254189</v>
      </c>
      <c r="AA150" s="733"/>
      <c r="AB150" s="733">
        <v>0</v>
      </c>
      <c r="AC150" s="733">
        <v>0</v>
      </c>
      <c r="AD150" s="733"/>
      <c r="AE150" s="733">
        <v>6489654</v>
      </c>
      <c r="AF150" s="733">
        <v>236203</v>
      </c>
      <c r="AG150" s="733">
        <v>0</v>
      </c>
      <c r="AH150" s="733">
        <v>0</v>
      </c>
      <c r="AI150" s="733">
        <v>0</v>
      </c>
      <c r="AJ150" s="733">
        <v>0</v>
      </c>
      <c r="AK150" s="733"/>
      <c r="AL150" s="733">
        <v>714145</v>
      </c>
      <c r="AM150" s="733">
        <v>2592</v>
      </c>
      <c r="AN150" s="733"/>
      <c r="AO150" s="733">
        <v>0</v>
      </c>
      <c r="AP150" s="733">
        <v>0</v>
      </c>
      <c r="AQ150" s="733">
        <v>0</v>
      </c>
      <c r="AR150" s="733">
        <v>0</v>
      </c>
      <c r="AS150" s="733"/>
      <c r="AT150" s="733">
        <v>677300</v>
      </c>
      <c r="AU150" s="733">
        <v>0</v>
      </c>
      <c r="AV150" s="733"/>
      <c r="AW150" s="733">
        <v>162828</v>
      </c>
      <c r="AX150" s="733"/>
      <c r="AY150" s="733">
        <v>190057</v>
      </c>
      <c r="AZ150" s="733">
        <v>0</v>
      </c>
      <c r="BA150" s="733">
        <v>0</v>
      </c>
      <c r="BB150" s="733"/>
      <c r="BC150" s="733">
        <v>55180</v>
      </c>
      <c r="BD150" s="733"/>
      <c r="BE150" s="733">
        <v>1250581</v>
      </c>
      <c r="BF150" s="733">
        <v>0</v>
      </c>
      <c r="BG150" s="735"/>
      <c r="BH150" s="577">
        <v>444</v>
      </c>
      <c r="BI150" s="730">
        <v>1</v>
      </c>
      <c r="BJ150" s="731" t="s">
        <v>181</v>
      </c>
      <c r="BK150" s="563">
        <v>45687</v>
      </c>
      <c r="BL150" s="736">
        <v>306.52080460524877</v>
      </c>
      <c r="BM150" s="737">
        <v>-200.80000875522578</v>
      </c>
      <c r="BN150" s="737">
        <v>-107.83999824895484</v>
      </c>
      <c r="BO150" s="738">
        <v>-2.1192023989318622</v>
      </c>
      <c r="BP150" s="736"/>
      <c r="BQ150" s="739">
        <v>0.61304090879243545</v>
      </c>
      <c r="BR150" s="739">
        <v>0.43789261715586492</v>
      </c>
      <c r="BS150" s="739"/>
      <c r="BT150" s="739">
        <v>37.7700877711384</v>
      </c>
      <c r="BU150" s="739">
        <v>26.978637249108061</v>
      </c>
      <c r="BV150" s="739">
        <v>9.9814389213561849</v>
      </c>
      <c r="BW150" s="739">
        <v>5.6912250749666207</v>
      </c>
      <c r="BX150" s="739">
        <v>4.0651607678333006</v>
      </c>
      <c r="BY150" s="739">
        <v>0</v>
      </c>
      <c r="BZ150" s="739">
        <v>1.3863024492744107</v>
      </c>
      <c r="CA150" s="739">
        <v>0</v>
      </c>
      <c r="CB150" s="739">
        <v>0</v>
      </c>
      <c r="CC150" s="739">
        <v>0</v>
      </c>
      <c r="CD150" s="739">
        <v>0</v>
      </c>
      <c r="CE150" s="739">
        <v>0</v>
      </c>
      <c r="CF150" s="739"/>
      <c r="CG150" s="739">
        <v>5.5637052115481431</v>
      </c>
      <c r="CH150" s="739"/>
      <c r="CI150" s="739">
        <v>0</v>
      </c>
      <c r="CJ150" s="739">
        <v>0</v>
      </c>
      <c r="CK150" s="739"/>
      <c r="CL150" s="739">
        <v>142.04596493532077</v>
      </c>
      <c r="CM150" s="739">
        <v>5.1700264845579706</v>
      </c>
      <c r="CN150" s="739">
        <v>0</v>
      </c>
      <c r="CO150" s="739">
        <v>0</v>
      </c>
      <c r="CP150" s="739">
        <v>0</v>
      </c>
      <c r="CQ150" s="739">
        <v>0</v>
      </c>
      <c r="CR150" s="739"/>
      <c r="CS150" s="739">
        <v>15.631251778405236</v>
      </c>
      <c r="CT150" s="739">
        <v>5.6733863024492744E-2</v>
      </c>
      <c r="CU150" s="739"/>
      <c r="CV150" s="739">
        <v>0</v>
      </c>
      <c r="CW150" s="739">
        <v>0</v>
      </c>
      <c r="CX150" s="739">
        <v>0</v>
      </c>
      <c r="CY150" s="739">
        <v>0</v>
      </c>
      <c r="CZ150" s="739"/>
      <c r="DA150" s="739">
        <v>14.824786044170114</v>
      </c>
      <c r="DB150" s="739">
        <v>0</v>
      </c>
      <c r="DC150" s="739"/>
      <c r="DD150" s="739">
        <v>3.5639897563858427</v>
      </c>
      <c r="DE150" s="739"/>
      <c r="DF150" s="739">
        <v>4.159979862980717</v>
      </c>
      <c r="DG150" s="739">
        <v>0</v>
      </c>
      <c r="DH150" s="739">
        <v>0</v>
      </c>
      <c r="DI150" s="739"/>
      <c r="DJ150" s="739">
        <v>1.2077833957143169</v>
      </c>
      <c r="DK150" s="739"/>
      <c r="DL150" s="739">
        <v>27.372797513515881</v>
      </c>
      <c r="DM150" s="739">
        <v>0</v>
      </c>
    </row>
    <row r="151" spans="1:117" s="731" customFormat="1" ht="12.75">
      <c r="A151" s="577">
        <v>445</v>
      </c>
      <c r="B151" s="730">
        <v>2</v>
      </c>
      <c r="C151" s="731" t="s">
        <v>182</v>
      </c>
      <c r="D151" s="563">
        <v>14868</v>
      </c>
      <c r="E151" s="732">
        <v>3930141</v>
      </c>
      <c r="F151" s="733">
        <v>-2985494</v>
      </c>
      <c r="G151" s="733">
        <v>-1603365</v>
      </c>
      <c r="H151" s="734">
        <v>-658718</v>
      </c>
      <c r="I151" s="732"/>
      <c r="J151" s="733">
        <v>0</v>
      </c>
      <c r="K151" s="733">
        <v>0</v>
      </c>
      <c r="L151" s="733"/>
      <c r="M151" s="733">
        <v>412965</v>
      </c>
      <c r="N151" s="733">
        <v>294975</v>
      </c>
      <c r="O151" s="733">
        <v>96588</v>
      </c>
      <c r="P151" s="733">
        <v>165464</v>
      </c>
      <c r="Q151" s="733">
        <v>118189</v>
      </c>
      <c r="R151" s="733">
        <v>0</v>
      </c>
      <c r="S151" s="733">
        <v>-190009</v>
      </c>
      <c r="T151" s="733">
        <v>20316</v>
      </c>
      <c r="U151" s="733">
        <v>0</v>
      </c>
      <c r="V151" s="733">
        <v>0</v>
      </c>
      <c r="W151" s="733">
        <v>0</v>
      </c>
      <c r="X151" s="733">
        <v>0</v>
      </c>
      <c r="Y151" s="733"/>
      <c r="Z151" s="733">
        <v>95351</v>
      </c>
      <c r="AA151" s="733"/>
      <c r="AB151" s="733">
        <v>0</v>
      </c>
      <c r="AC151" s="733">
        <v>0</v>
      </c>
      <c r="AD151" s="733"/>
      <c r="AE151" s="733">
        <v>2489641</v>
      </c>
      <c r="AF151" s="733">
        <v>0</v>
      </c>
      <c r="AG151" s="733">
        <v>0</v>
      </c>
      <c r="AH151" s="733">
        <v>0</v>
      </c>
      <c r="AI151" s="733">
        <v>0</v>
      </c>
      <c r="AJ151" s="733">
        <v>0</v>
      </c>
      <c r="AK151" s="733"/>
      <c r="AL151" s="733">
        <v>356925</v>
      </c>
      <c r="AM151" s="733">
        <v>0</v>
      </c>
      <c r="AN151" s="733"/>
      <c r="AO151" s="733">
        <v>0</v>
      </c>
      <c r="AP151" s="733">
        <v>0</v>
      </c>
      <c r="AQ151" s="733">
        <v>0</v>
      </c>
      <c r="AR151" s="733">
        <v>0</v>
      </c>
      <c r="AS151" s="733"/>
      <c r="AT151" s="733">
        <v>0</v>
      </c>
      <c r="AU151" s="733">
        <v>0</v>
      </c>
      <c r="AV151" s="733"/>
      <c r="AW151" s="733">
        <v>52990</v>
      </c>
      <c r="AX151" s="733"/>
      <c r="AY151" s="733">
        <v>0</v>
      </c>
      <c r="AZ151" s="733">
        <v>0</v>
      </c>
      <c r="BA151" s="733">
        <v>0</v>
      </c>
      <c r="BB151" s="733"/>
      <c r="BC151" s="733">
        <v>16746</v>
      </c>
      <c r="BD151" s="733"/>
      <c r="BE151" s="733">
        <v>0</v>
      </c>
      <c r="BF151" s="733">
        <v>0</v>
      </c>
      <c r="BG151" s="735"/>
      <c r="BH151" s="577">
        <v>445</v>
      </c>
      <c r="BI151" s="730">
        <v>2</v>
      </c>
      <c r="BJ151" s="731" t="s">
        <v>182</v>
      </c>
      <c r="BK151" s="563">
        <v>14868</v>
      </c>
      <c r="BL151" s="736">
        <v>264.33555286521386</v>
      </c>
      <c r="BM151" s="737">
        <v>-200.79997309658327</v>
      </c>
      <c r="BN151" s="737">
        <v>-107.83999192897498</v>
      </c>
      <c r="BO151" s="738">
        <v>-44.304412160344363</v>
      </c>
      <c r="BP151" s="736"/>
      <c r="BQ151" s="739">
        <v>0</v>
      </c>
      <c r="BR151" s="739">
        <v>0</v>
      </c>
      <c r="BS151" s="739"/>
      <c r="BT151" s="739">
        <v>27.775423728813561</v>
      </c>
      <c r="BU151" s="739">
        <v>19.83958837772397</v>
      </c>
      <c r="BV151" s="739">
        <v>6.4963680387409202</v>
      </c>
      <c r="BW151" s="739">
        <v>11.128867366155502</v>
      </c>
      <c r="BX151" s="739">
        <v>7.9492198009147161</v>
      </c>
      <c r="BY151" s="739">
        <v>0</v>
      </c>
      <c r="BZ151" s="739">
        <v>-12.779728275490987</v>
      </c>
      <c r="CA151" s="739">
        <v>1.3664245359160614</v>
      </c>
      <c r="CB151" s="739">
        <v>0</v>
      </c>
      <c r="CC151" s="739">
        <v>0</v>
      </c>
      <c r="CD151" s="739">
        <v>0</v>
      </c>
      <c r="CE151" s="739">
        <v>0</v>
      </c>
      <c r="CF151" s="739"/>
      <c r="CG151" s="739">
        <v>6.4131692224912564</v>
      </c>
      <c r="CH151" s="739"/>
      <c r="CI151" s="739">
        <v>0</v>
      </c>
      <c r="CJ151" s="739">
        <v>0</v>
      </c>
      <c r="CK151" s="739"/>
      <c r="CL151" s="739">
        <v>167.44962335216573</v>
      </c>
      <c r="CM151" s="739">
        <v>0</v>
      </c>
      <c r="CN151" s="739">
        <v>0</v>
      </c>
      <c r="CO151" s="739">
        <v>0</v>
      </c>
      <c r="CP151" s="739">
        <v>0</v>
      </c>
      <c r="CQ151" s="739">
        <v>0</v>
      </c>
      <c r="CR151" s="739"/>
      <c r="CS151" s="739">
        <v>24.006255044390638</v>
      </c>
      <c r="CT151" s="739">
        <v>0</v>
      </c>
      <c r="CU151" s="739"/>
      <c r="CV151" s="739">
        <v>0</v>
      </c>
      <c r="CW151" s="739">
        <v>0</v>
      </c>
      <c r="CX151" s="739">
        <v>0</v>
      </c>
      <c r="CY151" s="739">
        <v>0</v>
      </c>
      <c r="CZ151" s="739"/>
      <c r="DA151" s="739">
        <v>0</v>
      </c>
      <c r="DB151" s="739">
        <v>0</v>
      </c>
      <c r="DC151" s="739"/>
      <c r="DD151" s="739">
        <v>3.5640301318267418</v>
      </c>
      <c r="DE151" s="739"/>
      <c r="DF151" s="739">
        <v>0</v>
      </c>
      <c r="DG151" s="739">
        <v>0</v>
      </c>
      <c r="DH151" s="739">
        <v>0</v>
      </c>
      <c r="DI151" s="739"/>
      <c r="DJ151" s="739">
        <v>1.126311541565779</v>
      </c>
      <c r="DK151" s="739"/>
      <c r="DL151" s="739">
        <v>0</v>
      </c>
      <c r="DM151" s="739">
        <v>0</v>
      </c>
    </row>
    <row r="152" spans="1:117" s="731" customFormat="1" ht="12.75">
      <c r="A152" s="577">
        <v>475</v>
      </c>
      <c r="B152" s="730">
        <v>15</v>
      </c>
      <c r="C152" s="731" t="s">
        <v>183</v>
      </c>
      <c r="D152" s="563">
        <v>5415</v>
      </c>
      <c r="E152" s="732">
        <v>1871324</v>
      </c>
      <c r="F152" s="733">
        <v>-1087332</v>
      </c>
      <c r="G152" s="733">
        <v>-583954</v>
      </c>
      <c r="H152" s="734">
        <v>200038</v>
      </c>
      <c r="I152" s="732"/>
      <c r="J152" s="733">
        <v>0</v>
      </c>
      <c r="K152" s="733">
        <v>0</v>
      </c>
      <c r="L152" s="733"/>
      <c r="M152" s="733">
        <v>132739</v>
      </c>
      <c r="N152" s="733">
        <v>94813</v>
      </c>
      <c r="O152" s="733">
        <v>57003</v>
      </c>
      <c r="P152" s="733">
        <v>70913</v>
      </c>
      <c r="Q152" s="733">
        <v>50652</v>
      </c>
      <c r="R152" s="733">
        <v>0</v>
      </c>
      <c r="S152" s="733">
        <v>57003</v>
      </c>
      <c r="T152" s="733">
        <v>0</v>
      </c>
      <c r="U152" s="733">
        <v>0</v>
      </c>
      <c r="V152" s="733">
        <v>0</v>
      </c>
      <c r="W152" s="733">
        <v>0</v>
      </c>
      <c r="X152" s="733">
        <v>0</v>
      </c>
      <c r="Y152" s="733"/>
      <c r="Z152" s="733">
        <v>47739</v>
      </c>
      <c r="AA152" s="733"/>
      <c r="AB152" s="733">
        <v>0</v>
      </c>
      <c r="AC152" s="733">
        <v>0</v>
      </c>
      <c r="AD152" s="733"/>
      <c r="AE152" s="733">
        <v>1142821</v>
      </c>
      <c r="AF152" s="733">
        <v>0</v>
      </c>
      <c r="AG152" s="733">
        <v>0</v>
      </c>
      <c r="AH152" s="733">
        <v>0</v>
      </c>
      <c r="AI152" s="733">
        <v>0</v>
      </c>
      <c r="AJ152" s="733">
        <v>0</v>
      </c>
      <c r="AK152" s="733"/>
      <c r="AL152" s="733">
        <v>190254</v>
      </c>
      <c r="AM152" s="733">
        <v>1659</v>
      </c>
      <c r="AN152" s="733"/>
      <c r="AO152" s="733">
        <v>0</v>
      </c>
      <c r="AP152" s="733">
        <v>0</v>
      </c>
      <c r="AQ152" s="733">
        <v>0</v>
      </c>
      <c r="AR152" s="733">
        <v>0</v>
      </c>
      <c r="AS152" s="733"/>
      <c r="AT152" s="733">
        <v>0</v>
      </c>
      <c r="AU152" s="733">
        <v>0</v>
      </c>
      <c r="AV152" s="733"/>
      <c r="AW152" s="733">
        <v>19299</v>
      </c>
      <c r="AX152" s="733"/>
      <c r="AY152" s="733">
        <v>0</v>
      </c>
      <c r="AZ152" s="733">
        <v>0</v>
      </c>
      <c r="BA152" s="733">
        <v>0</v>
      </c>
      <c r="BB152" s="733"/>
      <c r="BC152" s="733">
        <v>6429</v>
      </c>
      <c r="BD152" s="733"/>
      <c r="BE152" s="733">
        <v>0</v>
      </c>
      <c r="BF152" s="733">
        <v>0</v>
      </c>
      <c r="BG152" s="735"/>
      <c r="BH152" s="577">
        <v>475</v>
      </c>
      <c r="BI152" s="730">
        <v>15</v>
      </c>
      <c r="BJ152" s="731" t="s">
        <v>183</v>
      </c>
      <c r="BK152" s="563">
        <v>5415</v>
      </c>
      <c r="BL152" s="736">
        <v>345.58153277931672</v>
      </c>
      <c r="BM152" s="737">
        <v>-200.8</v>
      </c>
      <c r="BN152" s="737">
        <v>-107.84007386888273</v>
      </c>
      <c r="BO152" s="738">
        <v>36.94145891043398</v>
      </c>
      <c r="BP152" s="736"/>
      <c r="BQ152" s="739">
        <v>0</v>
      </c>
      <c r="BR152" s="739">
        <v>0</v>
      </c>
      <c r="BS152" s="739"/>
      <c r="BT152" s="739">
        <v>24.513204062788549</v>
      </c>
      <c r="BU152" s="739">
        <v>17.50932594644506</v>
      </c>
      <c r="BV152" s="739">
        <v>10.526869806094183</v>
      </c>
      <c r="BW152" s="739">
        <v>13.095660203139428</v>
      </c>
      <c r="BX152" s="739">
        <v>9.3540166204986157</v>
      </c>
      <c r="BY152" s="739">
        <v>0</v>
      </c>
      <c r="BZ152" s="739">
        <v>10.526869806094183</v>
      </c>
      <c r="CA152" s="739">
        <v>0</v>
      </c>
      <c r="CB152" s="739">
        <v>0</v>
      </c>
      <c r="CC152" s="739">
        <v>0</v>
      </c>
      <c r="CD152" s="739">
        <v>0</v>
      </c>
      <c r="CE152" s="739">
        <v>0</v>
      </c>
      <c r="CF152" s="739"/>
      <c r="CG152" s="739">
        <v>8.8160664819944596</v>
      </c>
      <c r="CH152" s="739"/>
      <c r="CI152" s="739">
        <v>0</v>
      </c>
      <c r="CJ152" s="739">
        <v>0</v>
      </c>
      <c r="CK152" s="739"/>
      <c r="CL152" s="739">
        <v>211.0472760849492</v>
      </c>
      <c r="CM152" s="739">
        <v>0</v>
      </c>
      <c r="CN152" s="739">
        <v>0</v>
      </c>
      <c r="CO152" s="739">
        <v>0</v>
      </c>
      <c r="CP152" s="739">
        <v>0</v>
      </c>
      <c r="CQ152" s="739">
        <v>0</v>
      </c>
      <c r="CR152" s="739"/>
      <c r="CS152" s="739">
        <v>35.134626038781164</v>
      </c>
      <c r="CT152" s="739">
        <v>0.30637119113573408</v>
      </c>
      <c r="CU152" s="739"/>
      <c r="CV152" s="739">
        <v>0</v>
      </c>
      <c r="CW152" s="739">
        <v>0</v>
      </c>
      <c r="CX152" s="739">
        <v>0</v>
      </c>
      <c r="CY152" s="739">
        <v>0</v>
      </c>
      <c r="CZ152" s="739"/>
      <c r="DA152" s="739">
        <v>0</v>
      </c>
      <c r="DB152" s="739">
        <v>0</v>
      </c>
      <c r="DC152" s="739"/>
      <c r="DD152" s="739">
        <v>3.5639889196675902</v>
      </c>
      <c r="DE152" s="739"/>
      <c r="DF152" s="739">
        <v>0</v>
      </c>
      <c r="DG152" s="739">
        <v>0</v>
      </c>
      <c r="DH152" s="739">
        <v>0</v>
      </c>
      <c r="DI152" s="739"/>
      <c r="DJ152" s="739">
        <v>1.1872576177285319</v>
      </c>
      <c r="DK152" s="739"/>
      <c r="DL152" s="739">
        <v>0</v>
      </c>
      <c r="DM152" s="739">
        <v>0</v>
      </c>
    </row>
    <row r="153" spans="1:117" s="731" customFormat="1" ht="12.75">
      <c r="A153" s="577">
        <v>480</v>
      </c>
      <c r="B153" s="730">
        <v>2</v>
      </c>
      <c r="C153" s="731" t="s">
        <v>184</v>
      </c>
      <c r="D153" s="563">
        <v>1910</v>
      </c>
      <c r="E153" s="732">
        <v>24420</v>
      </c>
      <c r="F153" s="733">
        <v>-383528</v>
      </c>
      <c r="G153" s="733">
        <v>-205974</v>
      </c>
      <c r="H153" s="734">
        <v>-565082</v>
      </c>
      <c r="I153" s="732"/>
      <c r="J153" s="733">
        <v>0</v>
      </c>
      <c r="K153" s="733">
        <v>0</v>
      </c>
      <c r="L153" s="733"/>
      <c r="M153" s="733">
        <v>14749</v>
      </c>
      <c r="N153" s="733">
        <v>10535</v>
      </c>
      <c r="O153" s="733">
        <v>0</v>
      </c>
      <c r="P153" s="733">
        <v>0</v>
      </c>
      <c r="Q153" s="733">
        <v>0</v>
      </c>
      <c r="R153" s="733">
        <v>0</v>
      </c>
      <c r="S153" s="733">
        <v>-23751</v>
      </c>
      <c r="T153" s="733">
        <v>0</v>
      </c>
      <c r="U153" s="733">
        <v>0</v>
      </c>
      <c r="V153" s="733">
        <v>0</v>
      </c>
      <c r="W153" s="733">
        <v>0</v>
      </c>
      <c r="X153" s="733">
        <v>0</v>
      </c>
      <c r="Y153" s="733"/>
      <c r="Z153" s="733">
        <v>13924</v>
      </c>
      <c r="AA153" s="733"/>
      <c r="AB153" s="733">
        <v>0</v>
      </c>
      <c r="AC153" s="733">
        <v>0</v>
      </c>
      <c r="AD153" s="733"/>
      <c r="AE153" s="733">
        <v>0</v>
      </c>
      <c r="AF153" s="733">
        <v>0</v>
      </c>
      <c r="AG153" s="733">
        <v>0</v>
      </c>
      <c r="AH153" s="733">
        <v>0</v>
      </c>
      <c r="AI153" s="733">
        <v>0</v>
      </c>
      <c r="AJ153" s="733">
        <v>0</v>
      </c>
      <c r="AK153" s="733"/>
      <c r="AL153" s="733">
        <v>0</v>
      </c>
      <c r="AM153" s="733">
        <v>0</v>
      </c>
      <c r="AN153" s="733"/>
      <c r="AO153" s="733">
        <v>0</v>
      </c>
      <c r="AP153" s="733">
        <v>0</v>
      </c>
      <c r="AQ153" s="733">
        <v>0</v>
      </c>
      <c r="AR153" s="733">
        <v>0</v>
      </c>
      <c r="AS153" s="733"/>
      <c r="AT153" s="733">
        <v>0</v>
      </c>
      <c r="AU153" s="733">
        <v>0</v>
      </c>
      <c r="AV153" s="733"/>
      <c r="AW153" s="733">
        <v>6807</v>
      </c>
      <c r="AX153" s="733"/>
      <c r="AY153" s="733">
        <v>0</v>
      </c>
      <c r="AZ153" s="733">
        <v>0</v>
      </c>
      <c r="BA153" s="733">
        <v>0</v>
      </c>
      <c r="BB153" s="733"/>
      <c r="BC153" s="733">
        <v>2156</v>
      </c>
      <c r="BD153" s="733"/>
      <c r="BE153" s="733">
        <v>0</v>
      </c>
      <c r="BF153" s="733">
        <v>0</v>
      </c>
      <c r="BG153" s="735"/>
      <c r="BH153" s="577">
        <v>480</v>
      </c>
      <c r="BI153" s="730">
        <v>2</v>
      </c>
      <c r="BJ153" s="731" t="s">
        <v>184</v>
      </c>
      <c r="BK153" s="563">
        <v>1910</v>
      </c>
      <c r="BL153" s="736">
        <v>12.785340314136125</v>
      </c>
      <c r="BM153" s="737">
        <v>-200.8</v>
      </c>
      <c r="BN153" s="737">
        <v>-107.83979057591623</v>
      </c>
      <c r="BO153" s="738">
        <v>-295.85445026178013</v>
      </c>
      <c r="BP153" s="736"/>
      <c r="BQ153" s="739">
        <v>0</v>
      </c>
      <c r="BR153" s="739">
        <v>0</v>
      </c>
      <c r="BS153" s="739"/>
      <c r="BT153" s="739">
        <v>7.7219895287958114</v>
      </c>
      <c r="BU153" s="739">
        <v>5.5157068062827221</v>
      </c>
      <c r="BV153" s="739">
        <v>0</v>
      </c>
      <c r="BW153" s="739">
        <v>0</v>
      </c>
      <c r="BX153" s="739">
        <v>0</v>
      </c>
      <c r="BY153" s="739">
        <v>0</v>
      </c>
      <c r="BZ153" s="739">
        <v>-12.435078534031414</v>
      </c>
      <c r="CA153" s="739">
        <v>0</v>
      </c>
      <c r="CB153" s="739">
        <v>0</v>
      </c>
      <c r="CC153" s="739">
        <v>0</v>
      </c>
      <c r="CD153" s="739">
        <v>0</v>
      </c>
      <c r="CE153" s="739">
        <v>0</v>
      </c>
      <c r="CF153" s="739"/>
      <c r="CG153" s="739">
        <v>7.2900523560209427</v>
      </c>
      <c r="CH153" s="739"/>
      <c r="CI153" s="739">
        <v>0</v>
      </c>
      <c r="CJ153" s="739">
        <v>0</v>
      </c>
      <c r="CK153" s="739"/>
      <c r="CL153" s="739">
        <v>0</v>
      </c>
      <c r="CM153" s="739">
        <v>0</v>
      </c>
      <c r="CN153" s="739">
        <v>0</v>
      </c>
      <c r="CO153" s="739">
        <v>0</v>
      </c>
      <c r="CP153" s="739">
        <v>0</v>
      </c>
      <c r="CQ153" s="739">
        <v>0</v>
      </c>
      <c r="CR153" s="739"/>
      <c r="CS153" s="739">
        <v>0</v>
      </c>
      <c r="CT153" s="739">
        <v>0</v>
      </c>
      <c r="CU153" s="739"/>
      <c r="CV153" s="739">
        <v>0</v>
      </c>
      <c r="CW153" s="739">
        <v>0</v>
      </c>
      <c r="CX153" s="739">
        <v>0</v>
      </c>
      <c r="CY153" s="739">
        <v>0</v>
      </c>
      <c r="CZ153" s="739"/>
      <c r="DA153" s="739">
        <v>0</v>
      </c>
      <c r="DB153" s="739">
        <v>0</v>
      </c>
      <c r="DC153" s="739"/>
      <c r="DD153" s="739">
        <v>3.5638743455497384</v>
      </c>
      <c r="DE153" s="739"/>
      <c r="DF153" s="739">
        <v>0</v>
      </c>
      <c r="DG153" s="739">
        <v>0</v>
      </c>
      <c r="DH153" s="739">
        <v>0</v>
      </c>
      <c r="DI153" s="739"/>
      <c r="DJ153" s="739">
        <v>1.1287958115183245</v>
      </c>
      <c r="DK153" s="739"/>
      <c r="DL153" s="739">
        <v>0</v>
      </c>
      <c r="DM153" s="739">
        <v>0</v>
      </c>
    </row>
    <row r="154" spans="1:117" s="731" customFormat="1" ht="12.75">
      <c r="A154" s="577">
        <v>481</v>
      </c>
      <c r="B154" s="730">
        <v>2</v>
      </c>
      <c r="C154" s="731" t="s">
        <v>185</v>
      </c>
      <c r="D154" s="563">
        <v>9592</v>
      </c>
      <c r="E154" s="732">
        <v>556838</v>
      </c>
      <c r="F154" s="733">
        <v>-1926074</v>
      </c>
      <c r="G154" s="733">
        <v>-1034401</v>
      </c>
      <c r="H154" s="734">
        <v>-2403637</v>
      </c>
      <c r="I154" s="732"/>
      <c r="J154" s="733">
        <v>0</v>
      </c>
      <c r="K154" s="733">
        <v>0</v>
      </c>
      <c r="L154" s="733"/>
      <c r="M154" s="733">
        <v>235980</v>
      </c>
      <c r="N154" s="733">
        <v>168557</v>
      </c>
      <c r="O154" s="733">
        <v>0</v>
      </c>
      <c r="P154" s="733">
        <v>0</v>
      </c>
      <c r="Q154" s="733">
        <v>0</v>
      </c>
      <c r="R154" s="733">
        <v>0</v>
      </c>
      <c r="S154" s="733">
        <v>-25335</v>
      </c>
      <c r="T154" s="733">
        <v>34827</v>
      </c>
      <c r="U154" s="733">
        <v>0</v>
      </c>
      <c r="V154" s="733">
        <v>0</v>
      </c>
      <c r="W154" s="733">
        <v>0</v>
      </c>
      <c r="X154" s="733">
        <v>0</v>
      </c>
      <c r="Y154" s="733"/>
      <c r="Z154" s="733">
        <v>95989</v>
      </c>
      <c r="AA154" s="733"/>
      <c r="AB154" s="733">
        <v>0</v>
      </c>
      <c r="AC154" s="733">
        <v>0</v>
      </c>
      <c r="AD154" s="733"/>
      <c r="AE154" s="733">
        <v>0</v>
      </c>
      <c r="AF154" s="733">
        <v>0</v>
      </c>
      <c r="AG154" s="733">
        <v>0</v>
      </c>
      <c r="AH154" s="733">
        <v>0</v>
      </c>
      <c r="AI154" s="733">
        <v>0</v>
      </c>
      <c r="AJ154" s="733">
        <v>0</v>
      </c>
      <c r="AK154" s="733"/>
      <c r="AL154" s="733">
        <v>0</v>
      </c>
      <c r="AM154" s="733">
        <v>0</v>
      </c>
      <c r="AN154" s="733"/>
      <c r="AO154" s="733">
        <v>0</v>
      </c>
      <c r="AP154" s="733">
        <v>0</v>
      </c>
      <c r="AQ154" s="733">
        <v>0</v>
      </c>
      <c r="AR154" s="733">
        <v>0</v>
      </c>
      <c r="AS154" s="733"/>
      <c r="AT154" s="733">
        <v>0</v>
      </c>
      <c r="AU154" s="733">
        <v>0</v>
      </c>
      <c r="AV154" s="733"/>
      <c r="AW154" s="733">
        <v>34186</v>
      </c>
      <c r="AX154" s="733"/>
      <c r="AY154" s="733">
        <v>0</v>
      </c>
      <c r="AZ154" s="733">
        <v>0</v>
      </c>
      <c r="BA154" s="733">
        <v>0</v>
      </c>
      <c r="BB154" s="733"/>
      <c r="BC154" s="733">
        <v>12634</v>
      </c>
      <c r="BD154" s="733"/>
      <c r="BE154" s="733">
        <v>0</v>
      </c>
      <c r="BF154" s="733">
        <v>0</v>
      </c>
      <c r="BG154" s="735"/>
      <c r="BH154" s="577">
        <v>481</v>
      </c>
      <c r="BI154" s="730">
        <v>2</v>
      </c>
      <c r="BJ154" s="731" t="s">
        <v>185</v>
      </c>
      <c r="BK154" s="563">
        <v>9592</v>
      </c>
      <c r="BL154" s="736">
        <v>58.0523352793995</v>
      </c>
      <c r="BM154" s="737">
        <v>-200.80004170141785</v>
      </c>
      <c r="BN154" s="737">
        <v>-107.83997080900751</v>
      </c>
      <c r="BO154" s="738">
        <v>-250.58767723102585</v>
      </c>
      <c r="BP154" s="736"/>
      <c r="BQ154" s="739">
        <v>0</v>
      </c>
      <c r="BR154" s="739">
        <v>0</v>
      </c>
      <c r="BS154" s="739"/>
      <c r="BT154" s="739">
        <v>24.601751459549625</v>
      </c>
      <c r="BU154" s="739">
        <v>17.5726647206005</v>
      </c>
      <c r="BV154" s="739">
        <v>0</v>
      </c>
      <c r="BW154" s="739">
        <v>0</v>
      </c>
      <c r="BX154" s="739">
        <v>0</v>
      </c>
      <c r="BY154" s="739">
        <v>0</v>
      </c>
      <c r="BZ154" s="739">
        <v>-2.6412635529608006</v>
      </c>
      <c r="CA154" s="739">
        <v>3.6308381984987488</v>
      </c>
      <c r="CB154" s="739">
        <v>0</v>
      </c>
      <c r="CC154" s="739">
        <v>0</v>
      </c>
      <c r="CD154" s="739">
        <v>0</v>
      </c>
      <c r="CE154" s="739">
        <v>0</v>
      </c>
      <c r="CF154" s="739"/>
      <c r="CG154" s="739">
        <v>10.007193494578816</v>
      </c>
      <c r="CH154" s="739"/>
      <c r="CI154" s="739">
        <v>0</v>
      </c>
      <c r="CJ154" s="739">
        <v>0</v>
      </c>
      <c r="CK154" s="739"/>
      <c r="CL154" s="739">
        <v>0</v>
      </c>
      <c r="CM154" s="739">
        <v>0</v>
      </c>
      <c r="CN154" s="739">
        <v>0</v>
      </c>
      <c r="CO154" s="739">
        <v>0</v>
      </c>
      <c r="CP154" s="739">
        <v>0</v>
      </c>
      <c r="CQ154" s="739">
        <v>0</v>
      </c>
      <c r="CR154" s="739"/>
      <c r="CS154" s="739">
        <v>0</v>
      </c>
      <c r="CT154" s="739">
        <v>0</v>
      </c>
      <c r="CU154" s="739"/>
      <c r="CV154" s="739">
        <v>0</v>
      </c>
      <c r="CW154" s="739">
        <v>0</v>
      </c>
      <c r="CX154" s="739">
        <v>0</v>
      </c>
      <c r="CY154" s="739">
        <v>0</v>
      </c>
      <c r="CZ154" s="739"/>
      <c r="DA154" s="739">
        <v>0</v>
      </c>
      <c r="DB154" s="739">
        <v>0</v>
      </c>
      <c r="DC154" s="739"/>
      <c r="DD154" s="739">
        <v>3.5640116763969973</v>
      </c>
      <c r="DE154" s="739"/>
      <c r="DF154" s="739">
        <v>0</v>
      </c>
      <c r="DG154" s="739">
        <v>0</v>
      </c>
      <c r="DH154" s="739">
        <v>0</v>
      </c>
      <c r="DI154" s="739"/>
      <c r="DJ154" s="739">
        <v>1.317139282735613</v>
      </c>
      <c r="DK154" s="739"/>
      <c r="DL154" s="739">
        <v>0</v>
      </c>
      <c r="DM154" s="739">
        <v>0</v>
      </c>
    </row>
    <row r="155" spans="1:117" s="731" customFormat="1" ht="12.75">
      <c r="A155" s="577">
        <v>483</v>
      </c>
      <c r="B155" s="730">
        <v>17</v>
      </c>
      <c r="C155" s="731" t="s">
        <v>186</v>
      </c>
      <c r="D155" s="563">
        <v>1059</v>
      </c>
      <c r="E155" s="732">
        <v>114574</v>
      </c>
      <c r="F155" s="733">
        <v>-212647</v>
      </c>
      <c r="G155" s="733">
        <v>-114203</v>
      </c>
      <c r="H155" s="734">
        <v>-212276</v>
      </c>
      <c r="I155" s="732"/>
      <c r="J155" s="733">
        <v>0</v>
      </c>
      <c r="K155" s="733">
        <v>0</v>
      </c>
      <c r="L155" s="733"/>
      <c r="M155" s="733">
        <v>58995</v>
      </c>
      <c r="N155" s="733">
        <v>42139</v>
      </c>
      <c r="O155" s="733">
        <v>0</v>
      </c>
      <c r="P155" s="733">
        <v>0</v>
      </c>
      <c r="Q155" s="733">
        <v>0</v>
      </c>
      <c r="R155" s="733">
        <v>0</v>
      </c>
      <c r="S155" s="733">
        <v>0</v>
      </c>
      <c r="T155" s="733">
        <v>0</v>
      </c>
      <c r="U155" s="733">
        <v>0</v>
      </c>
      <c r="V155" s="733">
        <v>0</v>
      </c>
      <c r="W155" s="733">
        <v>0</v>
      </c>
      <c r="X155" s="733">
        <v>0</v>
      </c>
      <c r="Y155" s="733"/>
      <c r="Z155" s="733">
        <v>7880</v>
      </c>
      <c r="AA155" s="733"/>
      <c r="AB155" s="733">
        <v>0</v>
      </c>
      <c r="AC155" s="733">
        <v>0</v>
      </c>
      <c r="AD155" s="733"/>
      <c r="AE155" s="733">
        <v>0</v>
      </c>
      <c r="AF155" s="733">
        <v>0</v>
      </c>
      <c r="AG155" s="733">
        <v>0</v>
      </c>
      <c r="AH155" s="733">
        <v>0</v>
      </c>
      <c r="AI155" s="733">
        <v>0</v>
      </c>
      <c r="AJ155" s="733">
        <v>0</v>
      </c>
      <c r="AK155" s="733"/>
      <c r="AL155" s="733">
        <v>0</v>
      </c>
      <c r="AM155" s="733">
        <v>0</v>
      </c>
      <c r="AN155" s="733"/>
      <c r="AO155" s="733">
        <v>0</v>
      </c>
      <c r="AP155" s="733">
        <v>0</v>
      </c>
      <c r="AQ155" s="733">
        <v>0</v>
      </c>
      <c r="AR155" s="733">
        <v>0</v>
      </c>
      <c r="AS155" s="733"/>
      <c r="AT155" s="733">
        <v>0</v>
      </c>
      <c r="AU155" s="733">
        <v>0</v>
      </c>
      <c r="AV155" s="733"/>
      <c r="AW155" s="733">
        <v>3774</v>
      </c>
      <c r="AX155" s="733"/>
      <c r="AY155" s="733">
        <v>0</v>
      </c>
      <c r="AZ155" s="733">
        <v>0</v>
      </c>
      <c r="BA155" s="733">
        <v>0</v>
      </c>
      <c r="BB155" s="733"/>
      <c r="BC155" s="733">
        <v>1786</v>
      </c>
      <c r="BD155" s="733"/>
      <c r="BE155" s="733">
        <v>0</v>
      </c>
      <c r="BF155" s="733">
        <v>0</v>
      </c>
      <c r="BG155" s="735"/>
      <c r="BH155" s="577">
        <v>483</v>
      </c>
      <c r="BI155" s="730">
        <v>17</v>
      </c>
      <c r="BJ155" s="731" t="s">
        <v>186</v>
      </c>
      <c r="BK155" s="563">
        <v>1059</v>
      </c>
      <c r="BL155" s="736">
        <v>108.19074598677999</v>
      </c>
      <c r="BM155" s="737">
        <v>-200.79981114258734</v>
      </c>
      <c r="BN155" s="737">
        <v>-107.84041548630783</v>
      </c>
      <c r="BO155" s="738">
        <v>-200.44948064211519</v>
      </c>
      <c r="BP155" s="736"/>
      <c r="BQ155" s="739">
        <v>0</v>
      </c>
      <c r="BR155" s="739">
        <v>0</v>
      </c>
      <c r="BS155" s="739"/>
      <c r="BT155" s="739">
        <v>55.708215297450423</v>
      </c>
      <c r="BU155" s="739">
        <v>39.791312559017939</v>
      </c>
      <c r="BV155" s="739">
        <v>0</v>
      </c>
      <c r="BW155" s="739">
        <v>0</v>
      </c>
      <c r="BX155" s="739">
        <v>0</v>
      </c>
      <c r="BY155" s="739">
        <v>0</v>
      </c>
      <c r="BZ155" s="739">
        <v>0</v>
      </c>
      <c r="CA155" s="739">
        <v>0</v>
      </c>
      <c r="CB155" s="739">
        <v>0</v>
      </c>
      <c r="CC155" s="739">
        <v>0</v>
      </c>
      <c r="CD155" s="739">
        <v>0</v>
      </c>
      <c r="CE155" s="739">
        <v>0</v>
      </c>
      <c r="CF155" s="739"/>
      <c r="CG155" s="739">
        <v>7.4409820585457975</v>
      </c>
      <c r="CH155" s="739"/>
      <c r="CI155" s="739">
        <v>0</v>
      </c>
      <c r="CJ155" s="739">
        <v>0</v>
      </c>
      <c r="CK155" s="739"/>
      <c r="CL155" s="739">
        <v>0</v>
      </c>
      <c r="CM155" s="739">
        <v>0</v>
      </c>
      <c r="CN155" s="739">
        <v>0</v>
      </c>
      <c r="CO155" s="739">
        <v>0</v>
      </c>
      <c r="CP155" s="739">
        <v>0</v>
      </c>
      <c r="CQ155" s="739">
        <v>0</v>
      </c>
      <c r="CR155" s="739"/>
      <c r="CS155" s="739">
        <v>0</v>
      </c>
      <c r="CT155" s="739">
        <v>0</v>
      </c>
      <c r="CU155" s="739"/>
      <c r="CV155" s="739">
        <v>0</v>
      </c>
      <c r="CW155" s="739">
        <v>0</v>
      </c>
      <c r="CX155" s="739">
        <v>0</v>
      </c>
      <c r="CY155" s="739">
        <v>0</v>
      </c>
      <c r="CZ155" s="739"/>
      <c r="DA155" s="739">
        <v>0</v>
      </c>
      <c r="DB155" s="739">
        <v>0</v>
      </c>
      <c r="DC155" s="739"/>
      <c r="DD155" s="739">
        <v>3.5637393767705383</v>
      </c>
      <c r="DE155" s="739"/>
      <c r="DF155" s="739">
        <v>0</v>
      </c>
      <c r="DG155" s="739">
        <v>0</v>
      </c>
      <c r="DH155" s="739">
        <v>0</v>
      </c>
      <c r="DI155" s="739"/>
      <c r="DJ155" s="739">
        <v>1.6864966949952787</v>
      </c>
      <c r="DK155" s="739"/>
      <c r="DL155" s="739">
        <v>0</v>
      </c>
      <c r="DM155" s="739">
        <v>0</v>
      </c>
    </row>
    <row r="156" spans="1:117" s="731" customFormat="1" ht="12.75">
      <c r="A156" s="577">
        <v>484</v>
      </c>
      <c r="B156" s="730">
        <v>4</v>
      </c>
      <c r="C156" s="731" t="s">
        <v>187</v>
      </c>
      <c r="D156" s="563">
        <v>2904</v>
      </c>
      <c r="E156" s="732">
        <v>1435451</v>
      </c>
      <c r="F156" s="733">
        <v>-583123</v>
      </c>
      <c r="G156" s="733">
        <v>-313167</v>
      </c>
      <c r="H156" s="734">
        <v>539161</v>
      </c>
      <c r="I156" s="732"/>
      <c r="J156" s="733">
        <v>0</v>
      </c>
      <c r="K156" s="733">
        <v>0</v>
      </c>
      <c r="L156" s="733"/>
      <c r="M156" s="733">
        <v>44246</v>
      </c>
      <c r="N156" s="733">
        <v>31604</v>
      </c>
      <c r="O156" s="733">
        <v>0</v>
      </c>
      <c r="P156" s="733">
        <v>47275</v>
      </c>
      <c r="Q156" s="733">
        <v>33768</v>
      </c>
      <c r="R156" s="733">
        <v>0</v>
      </c>
      <c r="S156" s="733">
        <v>-57003</v>
      </c>
      <c r="T156" s="733">
        <v>0</v>
      </c>
      <c r="U156" s="733">
        <v>0</v>
      </c>
      <c r="V156" s="733">
        <v>0</v>
      </c>
      <c r="W156" s="733">
        <v>0</v>
      </c>
      <c r="X156" s="733">
        <v>0</v>
      </c>
      <c r="Y156" s="733"/>
      <c r="Z156" s="733">
        <v>7957</v>
      </c>
      <c r="AA156" s="733"/>
      <c r="AB156" s="733">
        <v>0</v>
      </c>
      <c r="AC156" s="733">
        <v>0</v>
      </c>
      <c r="AD156" s="733"/>
      <c r="AE156" s="733">
        <v>1098616</v>
      </c>
      <c r="AF156" s="733">
        <v>0</v>
      </c>
      <c r="AG156" s="733">
        <v>0</v>
      </c>
      <c r="AH156" s="733">
        <v>0</v>
      </c>
      <c r="AI156" s="733">
        <v>0</v>
      </c>
      <c r="AJ156" s="733">
        <v>0</v>
      </c>
      <c r="AK156" s="733"/>
      <c r="AL156" s="733">
        <v>215609</v>
      </c>
      <c r="AM156" s="733">
        <v>0</v>
      </c>
      <c r="AN156" s="733"/>
      <c r="AO156" s="733">
        <v>0</v>
      </c>
      <c r="AP156" s="733">
        <v>0</v>
      </c>
      <c r="AQ156" s="733">
        <v>0</v>
      </c>
      <c r="AR156" s="733">
        <v>0</v>
      </c>
      <c r="AS156" s="733"/>
      <c r="AT156" s="733">
        <v>0</v>
      </c>
      <c r="AU156" s="733">
        <v>0</v>
      </c>
      <c r="AV156" s="733"/>
      <c r="AW156" s="733">
        <v>10350</v>
      </c>
      <c r="AX156" s="733"/>
      <c r="AY156" s="733">
        <v>0</v>
      </c>
      <c r="AZ156" s="733">
        <v>0</v>
      </c>
      <c r="BA156" s="733">
        <v>0</v>
      </c>
      <c r="BB156" s="733"/>
      <c r="BC156" s="733">
        <v>3029</v>
      </c>
      <c r="BD156" s="733"/>
      <c r="BE156" s="733">
        <v>0</v>
      </c>
      <c r="BF156" s="733">
        <v>0</v>
      </c>
      <c r="BG156" s="735"/>
      <c r="BH156" s="577">
        <v>484</v>
      </c>
      <c r="BI156" s="730">
        <v>4</v>
      </c>
      <c r="BJ156" s="731" t="s">
        <v>187</v>
      </c>
      <c r="BK156" s="563">
        <v>2904</v>
      </c>
      <c r="BL156" s="736">
        <v>494.3013085399449</v>
      </c>
      <c r="BM156" s="737">
        <v>-200.79993112947659</v>
      </c>
      <c r="BN156" s="737">
        <v>-107.83987603305785</v>
      </c>
      <c r="BO156" s="738">
        <v>185.66150137741047</v>
      </c>
      <c r="BP156" s="736"/>
      <c r="BQ156" s="739">
        <v>0</v>
      </c>
      <c r="BR156" s="739">
        <v>0</v>
      </c>
      <c r="BS156" s="739"/>
      <c r="BT156" s="739">
        <v>15.236225895316805</v>
      </c>
      <c r="BU156" s="739">
        <v>10.882920110192838</v>
      </c>
      <c r="BV156" s="739">
        <v>0</v>
      </c>
      <c r="BW156" s="739">
        <v>16.27926997245179</v>
      </c>
      <c r="BX156" s="739">
        <v>11.62809917355372</v>
      </c>
      <c r="BY156" s="739">
        <v>0</v>
      </c>
      <c r="BZ156" s="739">
        <v>-19.629132231404959</v>
      </c>
      <c r="CA156" s="739">
        <v>0</v>
      </c>
      <c r="CB156" s="739">
        <v>0</v>
      </c>
      <c r="CC156" s="739">
        <v>0</v>
      </c>
      <c r="CD156" s="739">
        <v>0</v>
      </c>
      <c r="CE156" s="739">
        <v>0</v>
      </c>
      <c r="CF156" s="739"/>
      <c r="CG156" s="739">
        <v>2.7400137741046833</v>
      </c>
      <c r="CH156" s="739"/>
      <c r="CI156" s="739">
        <v>0</v>
      </c>
      <c r="CJ156" s="739">
        <v>0</v>
      </c>
      <c r="CK156" s="739"/>
      <c r="CL156" s="739">
        <v>378.31129476584022</v>
      </c>
      <c r="CM156" s="739">
        <v>0</v>
      </c>
      <c r="CN156" s="739">
        <v>0</v>
      </c>
      <c r="CO156" s="739">
        <v>0</v>
      </c>
      <c r="CP156" s="739">
        <v>0</v>
      </c>
      <c r="CQ156" s="739">
        <v>0</v>
      </c>
      <c r="CR156" s="739"/>
      <c r="CS156" s="739">
        <v>74.245523415977956</v>
      </c>
      <c r="CT156" s="739">
        <v>0</v>
      </c>
      <c r="CU156" s="739"/>
      <c r="CV156" s="739">
        <v>0</v>
      </c>
      <c r="CW156" s="739">
        <v>0</v>
      </c>
      <c r="CX156" s="739">
        <v>0</v>
      </c>
      <c r="CY156" s="739">
        <v>0</v>
      </c>
      <c r="CZ156" s="739"/>
      <c r="DA156" s="739">
        <v>0</v>
      </c>
      <c r="DB156" s="739">
        <v>0</v>
      </c>
      <c r="DC156" s="739"/>
      <c r="DD156" s="739">
        <v>3.5640495867768593</v>
      </c>
      <c r="DE156" s="739"/>
      <c r="DF156" s="739">
        <v>0</v>
      </c>
      <c r="DG156" s="739">
        <v>0</v>
      </c>
      <c r="DH156" s="739">
        <v>0</v>
      </c>
      <c r="DI156" s="739"/>
      <c r="DJ156" s="739">
        <v>1.0430440771349863</v>
      </c>
      <c r="DK156" s="739"/>
      <c r="DL156" s="739">
        <v>0</v>
      </c>
      <c r="DM156" s="739">
        <v>0</v>
      </c>
    </row>
    <row r="157" spans="1:117" s="731" customFormat="1" ht="12.75">
      <c r="A157" s="577">
        <v>489</v>
      </c>
      <c r="B157" s="730">
        <v>8</v>
      </c>
      <c r="C157" s="731" t="s">
        <v>188</v>
      </c>
      <c r="D157" s="563">
        <v>1703</v>
      </c>
      <c r="E157" s="732">
        <v>38714</v>
      </c>
      <c r="F157" s="733">
        <v>-341962</v>
      </c>
      <c r="G157" s="733">
        <v>-183652</v>
      </c>
      <c r="H157" s="734">
        <v>-486900</v>
      </c>
      <c r="I157" s="732"/>
      <c r="J157" s="733">
        <v>0</v>
      </c>
      <c r="K157" s="733">
        <v>0</v>
      </c>
      <c r="L157" s="733"/>
      <c r="M157" s="733">
        <v>14749</v>
      </c>
      <c r="N157" s="733">
        <v>10535</v>
      </c>
      <c r="O157" s="733">
        <v>0</v>
      </c>
      <c r="P157" s="733">
        <v>0</v>
      </c>
      <c r="Q157" s="733">
        <v>0</v>
      </c>
      <c r="R157" s="733">
        <v>0</v>
      </c>
      <c r="S157" s="733">
        <v>0</v>
      </c>
      <c r="T157" s="733">
        <v>0</v>
      </c>
      <c r="U157" s="733">
        <v>0</v>
      </c>
      <c r="V157" s="733">
        <v>0</v>
      </c>
      <c r="W157" s="733">
        <v>0</v>
      </c>
      <c r="X157" s="733">
        <v>0</v>
      </c>
      <c r="Y157" s="733"/>
      <c r="Z157" s="733">
        <v>5967</v>
      </c>
      <c r="AA157" s="733"/>
      <c r="AB157" s="733">
        <v>0</v>
      </c>
      <c r="AC157" s="733">
        <v>0</v>
      </c>
      <c r="AD157" s="733"/>
      <c r="AE157" s="733">
        <v>0</v>
      </c>
      <c r="AF157" s="733">
        <v>0</v>
      </c>
      <c r="AG157" s="733">
        <v>0</v>
      </c>
      <c r="AH157" s="733">
        <v>0</v>
      </c>
      <c r="AI157" s="733">
        <v>0</v>
      </c>
      <c r="AJ157" s="733">
        <v>0</v>
      </c>
      <c r="AK157" s="733"/>
      <c r="AL157" s="733">
        <v>0</v>
      </c>
      <c r="AM157" s="733">
        <v>0</v>
      </c>
      <c r="AN157" s="733"/>
      <c r="AO157" s="733">
        <v>0</v>
      </c>
      <c r="AP157" s="733">
        <v>0</v>
      </c>
      <c r="AQ157" s="733">
        <v>0</v>
      </c>
      <c r="AR157" s="733">
        <v>0</v>
      </c>
      <c r="AS157" s="733"/>
      <c r="AT157" s="733">
        <v>0</v>
      </c>
      <c r="AU157" s="733">
        <v>0</v>
      </c>
      <c r="AV157" s="733"/>
      <c r="AW157" s="733">
        <v>6069</v>
      </c>
      <c r="AX157" s="733"/>
      <c r="AY157" s="733">
        <v>0</v>
      </c>
      <c r="AZ157" s="733">
        <v>0</v>
      </c>
      <c r="BA157" s="733">
        <v>0</v>
      </c>
      <c r="BB157" s="733"/>
      <c r="BC157" s="733">
        <v>1394</v>
      </c>
      <c r="BD157" s="733"/>
      <c r="BE157" s="733">
        <v>0</v>
      </c>
      <c r="BF157" s="733">
        <v>0</v>
      </c>
      <c r="BG157" s="735"/>
      <c r="BH157" s="577">
        <v>489</v>
      </c>
      <c r="BI157" s="730">
        <v>8</v>
      </c>
      <c r="BJ157" s="731" t="s">
        <v>188</v>
      </c>
      <c r="BK157" s="563">
        <v>1703</v>
      </c>
      <c r="BL157" s="736">
        <v>22.732824427480917</v>
      </c>
      <c r="BM157" s="737">
        <v>-200.79976512037581</v>
      </c>
      <c r="BN157" s="737">
        <v>-107.84028185554904</v>
      </c>
      <c r="BO157" s="738">
        <v>-285.90722254844394</v>
      </c>
      <c r="BP157" s="736"/>
      <c r="BQ157" s="739">
        <v>0</v>
      </c>
      <c r="BR157" s="739">
        <v>0</v>
      </c>
      <c r="BS157" s="739"/>
      <c r="BT157" s="739">
        <v>8.6605989430416912</v>
      </c>
      <c r="BU157" s="739">
        <v>6.1861421021726368</v>
      </c>
      <c r="BV157" s="739">
        <v>0</v>
      </c>
      <c r="BW157" s="739">
        <v>0</v>
      </c>
      <c r="BX157" s="739">
        <v>0</v>
      </c>
      <c r="BY157" s="739">
        <v>0</v>
      </c>
      <c r="BZ157" s="739">
        <v>0</v>
      </c>
      <c r="CA157" s="739">
        <v>0</v>
      </c>
      <c r="CB157" s="739">
        <v>0</v>
      </c>
      <c r="CC157" s="739">
        <v>0</v>
      </c>
      <c r="CD157" s="739">
        <v>0</v>
      </c>
      <c r="CE157" s="739">
        <v>0</v>
      </c>
      <c r="CF157" s="739"/>
      <c r="CG157" s="739">
        <v>3.5038167938931299</v>
      </c>
      <c r="CH157" s="739"/>
      <c r="CI157" s="739">
        <v>0</v>
      </c>
      <c r="CJ157" s="739">
        <v>0</v>
      </c>
      <c r="CK157" s="739"/>
      <c r="CL157" s="739">
        <v>0</v>
      </c>
      <c r="CM157" s="739">
        <v>0</v>
      </c>
      <c r="CN157" s="739">
        <v>0</v>
      </c>
      <c r="CO157" s="739">
        <v>0</v>
      </c>
      <c r="CP157" s="739">
        <v>0</v>
      </c>
      <c r="CQ157" s="739">
        <v>0</v>
      </c>
      <c r="CR157" s="739"/>
      <c r="CS157" s="739">
        <v>0</v>
      </c>
      <c r="CT157" s="739">
        <v>0</v>
      </c>
      <c r="CU157" s="739"/>
      <c r="CV157" s="739">
        <v>0</v>
      </c>
      <c r="CW157" s="739">
        <v>0</v>
      </c>
      <c r="CX157" s="739">
        <v>0</v>
      </c>
      <c r="CY157" s="739">
        <v>0</v>
      </c>
      <c r="CZ157" s="739"/>
      <c r="DA157" s="739">
        <v>0</v>
      </c>
      <c r="DB157" s="739">
        <v>0</v>
      </c>
      <c r="DC157" s="739"/>
      <c r="DD157" s="739">
        <v>3.5637110980622433</v>
      </c>
      <c r="DE157" s="739"/>
      <c r="DF157" s="739">
        <v>0</v>
      </c>
      <c r="DG157" s="739">
        <v>0</v>
      </c>
      <c r="DH157" s="739">
        <v>0</v>
      </c>
      <c r="DI157" s="739"/>
      <c r="DJ157" s="739">
        <v>0.81855549031121555</v>
      </c>
      <c r="DK157" s="739"/>
      <c r="DL157" s="739">
        <v>0</v>
      </c>
      <c r="DM157" s="739">
        <v>0</v>
      </c>
    </row>
    <row r="158" spans="1:117" s="731" customFormat="1" ht="12.75">
      <c r="A158" s="577">
        <v>491</v>
      </c>
      <c r="B158" s="730">
        <v>10</v>
      </c>
      <c r="C158" s="731" t="s">
        <v>189</v>
      </c>
      <c r="D158" s="563">
        <v>51890</v>
      </c>
      <c r="E158" s="732">
        <v>19452087</v>
      </c>
      <c r="F158" s="733">
        <v>-10419512</v>
      </c>
      <c r="G158" s="733">
        <v>-5595818</v>
      </c>
      <c r="H158" s="734">
        <v>3436757</v>
      </c>
      <c r="I158" s="732"/>
      <c r="J158" s="733">
        <v>0</v>
      </c>
      <c r="K158" s="733">
        <v>0</v>
      </c>
      <c r="L158" s="733"/>
      <c r="M158" s="733">
        <v>1283140</v>
      </c>
      <c r="N158" s="733">
        <v>916529</v>
      </c>
      <c r="O158" s="733">
        <v>790122</v>
      </c>
      <c r="P158" s="733">
        <v>118189</v>
      </c>
      <c r="Q158" s="733">
        <v>84420</v>
      </c>
      <c r="R158" s="733">
        <v>2015174</v>
      </c>
      <c r="S158" s="733">
        <v>-41169</v>
      </c>
      <c r="T158" s="733">
        <v>55143</v>
      </c>
      <c r="U158" s="733">
        <v>680209</v>
      </c>
      <c r="V158" s="733">
        <v>1733</v>
      </c>
      <c r="W158" s="733">
        <v>0</v>
      </c>
      <c r="X158" s="733">
        <v>66571</v>
      </c>
      <c r="Y158" s="733"/>
      <c r="Z158" s="733">
        <v>240699</v>
      </c>
      <c r="AA158" s="733"/>
      <c r="AB158" s="733">
        <v>0</v>
      </c>
      <c r="AC158" s="733">
        <v>0</v>
      </c>
      <c r="AD158" s="733"/>
      <c r="AE158" s="733">
        <v>6081900</v>
      </c>
      <c r="AF158" s="733">
        <v>4970458</v>
      </c>
      <c r="AG158" s="733">
        <v>0</v>
      </c>
      <c r="AH158" s="733">
        <v>0</v>
      </c>
      <c r="AI158" s="733">
        <v>0</v>
      </c>
      <c r="AJ158" s="733">
        <v>105741</v>
      </c>
      <c r="AK158" s="733"/>
      <c r="AL158" s="733">
        <v>831938</v>
      </c>
      <c r="AM158" s="733">
        <v>0</v>
      </c>
      <c r="AN158" s="733"/>
      <c r="AO158" s="733">
        <v>0</v>
      </c>
      <c r="AP158" s="733">
        <v>0</v>
      </c>
      <c r="AQ158" s="733">
        <v>0</v>
      </c>
      <c r="AR158" s="733">
        <v>228630</v>
      </c>
      <c r="AS158" s="733"/>
      <c r="AT158" s="733">
        <v>338650</v>
      </c>
      <c r="AU158" s="733">
        <v>36611</v>
      </c>
      <c r="AV158" s="733"/>
      <c r="AW158" s="733">
        <v>184936</v>
      </c>
      <c r="AX158" s="733"/>
      <c r="AY158" s="733">
        <v>304091</v>
      </c>
      <c r="AZ158" s="733">
        <v>95262</v>
      </c>
      <c r="BA158" s="733">
        <v>0</v>
      </c>
      <c r="BB158" s="733"/>
      <c r="BC158" s="733">
        <v>63110</v>
      </c>
      <c r="BD158" s="733"/>
      <c r="BE158" s="733">
        <v>0</v>
      </c>
      <c r="BF158" s="733">
        <v>0</v>
      </c>
      <c r="BG158" s="735"/>
      <c r="BH158" s="577">
        <v>491</v>
      </c>
      <c r="BI158" s="730">
        <v>10</v>
      </c>
      <c r="BJ158" s="731" t="s">
        <v>189</v>
      </c>
      <c r="BK158" s="563">
        <v>51890</v>
      </c>
      <c r="BL158" s="736">
        <v>374.87159375602238</v>
      </c>
      <c r="BM158" s="737">
        <v>-200.8</v>
      </c>
      <c r="BN158" s="737">
        <v>-107.84000770861438</v>
      </c>
      <c r="BO158" s="738">
        <v>66.231586047407973</v>
      </c>
      <c r="BP158" s="736"/>
      <c r="BQ158" s="739">
        <v>0</v>
      </c>
      <c r="BR158" s="739">
        <v>0</v>
      </c>
      <c r="BS158" s="739"/>
      <c r="BT158" s="739">
        <v>24.72807862786664</v>
      </c>
      <c r="BU158" s="739">
        <v>17.66292156484872</v>
      </c>
      <c r="BV158" s="739">
        <v>15.226864521102332</v>
      </c>
      <c r="BW158" s="739">
        <v>2.2776835613798418</v>
      </c>
      <c r="BX158" s="739">
        <v>1.6269030641742146</v>
      </c>
      <c r="BY158" s="739">
        <v>38.835498169204087</v>
      </c>
      <c r="BZ158" s="739">
        <v>-0.79338986317209481</v>
      </c>
      <c r="CA158" s="739">
        <v>1.0626903064174216</v>
      </c>
      <c r="CB158" s="739">
        <v>13.108672191173637</v>
      </c>
      <c r="CC158" s="739">
        <v>3.3397571786471382E-2</v>
      </c>
      <c r="CD158" s="739">
        <v>0</v>
      </c>
      <c r="CE158" s="739">
        <v>1.2829254191559067</v>
      </c>
      <c r="CF158" s="739"/>
      <c r="CG158" s="739">
        <v>4.6386394295625362</v>
      </c>
      <c r="CH158" s="739"/>
      <c r="CI158" s="739">
        <v>0</v>
      </c>
      <c r="CJ158" s="739">
        <v>0</v>
      </c>
      <c r="CK158" s="739"/>
      <c r="CL158" s="739">
        <v>117.20755444208903</v>
      </c>
      <c r="CM158" s="739">
        <v>95.78835999229139</v>
      </c>
      <c r="CN158" s="739">
        <v>0</v>
      </c>
      <c r="CO158" s="739">
        <v>0</v>
      </c>
      <c r="CP158" s="739">
        <v>0</v>
      </c>
      <c r="CQ158" s="739">
        <v>2.037791481981114</v>
      </c>
      <c r="CR158" s="739"/>
      <c r="CS158" s="739">
        <v>16.03272306802852</v>
      </c>
      <c r="CT158" s="739">
        <v>0</v>
      </c>
      <c r="CU158" s="739"/>
      <c r="CV158" s="739">
        <v>0</v>
      </c>
      <c r="CW158" s="739">
        <v>0</v>
      </c>
      <c r="CX158" s="739">
        <v>0</v>
      </c>
      <c r="CY158" s="739">
        <v>4.4060512622856045</v>
      </c>
      <c r="CZ158" s="739"/>
      <c r="DA158" s="739">
        <v>6.5263056465600311</v>
      </c>
      <c r="DB158" s="739">
        <v>0.70555020235112742</v>
      </c>
      <c r="DC158" s="739"/>
      <c r="DD158" s="739">
        <v>3.5640007708614379</v>
      </c>
      <c r="DE158" s="739"/>
      <c r="DF158" s="739">
        <v>5.8603006359606864</v>
      </c>
      <c r="DG158" s="739">
        <v>1.8358450568510309</v>
      </c>
      <c r="DH158" s="739">
        <v>0</v>
      </c>
      <c r="DI158" s="739"/>
      <c r="DJ158" s="739">
        <v>1.216226633262671</v>
      </c>
      <c r="DK158" s="739"/>
      <c r="DL158" s="739">
        <v>0</v>
      </c>
      <c r="DM158" s="739">
        <v>0</v>
      </c>
    </row>
    <row r="159" spans="1:117" s="731" customFormat="1" ht="12.75">
      <c r="A159" s="577">
        <v>494</v>
      </c>
      <c r="B159" s="730">
        <v>17</v>
      </c>
      <c r="C159" s="731" t="s">
        <v>190</v>
      </c>
      <c r="D159" s="563">
        <v>8749</v>
      </c>
      <c r="E159" s="732">
        <v>2518306</v>
      </c>
      <c r="F159" s="733">
        <v>-1756799</v>
      </c>
      <c r="G159" s="733">
        <v>-943492</v>
      </c>
      <c r="H159" s="734">
        <v>-181985</v>
      </c>
      <c r="I159" s="732"/>
      <c r="J159" s="733">
        <v>0</v>
      </c>
      <c r="K159" s="733">
        <v>0</v>
      </c>
      <c r="L159" s="733"/>
      <c r="M159" s="733">
        <v>309723</v>
      </c>
      <c r="N159" s="733">
        <v>221231</v>
      </c>
      <c r="O159" s="733">
        <v>6334</v>
      </c>
      <c r="P159" s="733">
        <v>0</v>
      </c>
      <c r="Q159" s="733">
        <v>0</v>
      </c>
      <c r="R159" s="733">
        <v>0</v>
      </c>
      <c r="S159" s="733">
        <v>-23751</v>
      </c>
      <c r="T159" s="733">
        <v>8707</v>
      </c>
      <c r="U159" s="733">
        <v>0</v>
      </c>
      <c r="V159" s="733">
        <v>0</v>
      </c>
      <c r="W159" s="733">
        <v>0</v>
      </c>
      <c r="X159" s="733">
        <v>0</v>
      </c>
      <c r="Y159" s="733"/>
      <c r="Z159" s="733">
        <v>23742</v>
      </c>
      <c r="AA159" s="733"/>
      <c r="AB159" s="733">
        <v>0</v>
      </c>
      <c r="AC159" s="733">
        <v>0</v>
      </c>
      <c r="AD159" s="733"/>
      <c r="AE159" s="733">
        <v>1679623</v>
      </c>
      <c r="AF159" s="733">
        <v>0</v>
      </c>
      <c r="AG159" s="733">
        <v>0</v>
      </c>
      <c r="AH159" s="733">
        <v>0</v>
      </c>
      <c r="AI159" s="733">
        <v>0</v>
      </c>
      <c r="AJ159" s="733">
        <v>0</v>
      </c>
      <c r="AK159" s="733"/>
      <c r="AL159" s="733">
        <v>247643</v>
      </c>
      <c r="AM159" s="733">
        <v>0</v>
      </c>
      <c r="AN159" s="733"/>
      <c r="AO159" s="733">
        <v>0</v>
      </c>
      <c r="AP159" s="733">
        <v>0</v>
      </c>
      <c r="AQ159" s="733">
        <v>0</v>
      </c>
      <c r="AR159" s="733">
        <v>0</v>
      </c>
      <c r="AS159" s="733"/>
      <c r="AT159" s="733">
        <v>0</v>
      </c>
      <c r="AU159" s="733">
        <v>0</v>
      </c>
      <c r="AV159" s="733"/>
      <c r="AW159" s="733">
        <v>31181</v>
      </c>
      <c r="AX159" s="733"/>
      <c r="AY159" s="733">
        <v>0</v>
      </c>
      <c r="AZ159" s="733">
        <v>0</v>
      </c>
      <c r="BA159" s="733">
        <v>0</v>
      </c>
      <c r="BB159" s="733"/>
      <c r="BC159" s="733">
        <v>13873</v>
      </c>
      <c r="BD159" s="733"/>
      <c r="BE159" s="733">
        <v>0</v>
      </c>
      <c r="BF159" s="733">
        <v>0</v>
      </c>
      <c r="BG159" s="735"/>
      <c r="BH159" s="577">
        <v>494</v>
      </c>
      <c r="BI159" s="730">
        <v>17</v>
      </c>
      <c r="BJ159" s="731" t="s">
        <v>190</v>
      </c>
      <c r="BK159" s="563">
        <v>8749</v>
      </c>
      <c r="BL159" s="736">
        <v>287.83929591953364</v>
      </c>
      <c r="BM159" s="737">
        <v>-200.79997714024461</v>
      </c>
      <c r="BN159" s="737">
        <v>-107.83998171219568</v>
      </c>
      <c r="BO159" s="738">
        <v>-20.800662932906619</v>
      </c>
      <c r="BP159" s="736"/>
      <c r="BQ159" s="739">
        <v>0</v>
      </c>
      <c r="BR159" s="739">
        <v>0</v>
      </c>
      <c r="BS159" s="739"/>
      <c r="BT159" s="739">
        <v>35.400960109726824</v>
      </c>
      <c r="BU159" s="739">
        <v>25.286432735169733</v>
      </c>
      <c r="BV159" s="739">
        <v>0.72396845353754713</v>
      </c>
      <c r="BW159" s="739">
        <v>0</v>
      </c>
      <c r="BX159" s="739">
        <v>0</v>
      </c>
      <c r="BY159" s="739">
        <v>0</v>
      </c>
      <c r="BZ159" s="739">
        <v>-2.7147102526002973</v>
      </c>
      <c r="CA159" s="739">
        <v>0.9951994513658704</v>
      </c>
      <c r="CB159" s="739">
        <v>0</v>
      </c>
      <c r="CC159" s="739">
        <v>0</v>
      </c>
      <c r="CD159" s="739">
        <v>0</v>
      </c>
      <c r="CE159" s="739">
        <v>0</v>
      </c>
      <c r="CF159" s="739"/>
      <c r="CG159" s="739">
        <v>2.7136815636072695</v>
      </c>
      <c r="CH159" s="739"/>
      <c r="CI159" s="739">
        <v>0</v>
      </c>
      <c r="CJ159" s="739">
        <v>0</v>
      </c>
      <c r="CK159" s="739"/>
      <c r="CL159" s="739">
        <v>191.97885472625444</v>
      </c>
      <c r="CM159" s="739">
        <v>0</v>
      </c>
      <c r="CN159" s="739">
        <v>0</v>
      </c>
      <c r="CO159" s="739">
        <v>0</v>
      </c>
      <c r="CP159" s="739">
        <v>0</v>
      </c>
      <c r="CQ159" s="739">
        <v>0</v>
      </c>
      <c r="CR159" s="739"/>
      <c r="CS159" s="739">
        <v>28.305292033375242</v>
      </c>
      <c r="CT159" s="739">
        <v>0</v>
      </c>
      <c r="CU159" s="739"/>
      <c r="CV159" s="739">
        <v>0</v>
      </c>
      <c r="CW159" s="739">
        <v>0</v>
      </c>
      <c r="CX159" s="739">
        <v>0</v>
      </c>
      <c r="CY159" s="739">
        <v>0</v>
      </c>
      <c r="CZ159" s="739"/>
      <c r="DA159" s="739">
        <v>0</v>
      </c>
      <c r="DB159" s="739">
        <v>0</v>
      </c>
      <c r="DC159" s="739"/>
      <c r="DD159" s="739">
        <v>3.5639501657332269</v>
      </c>
      <c r="DE159" s="739"/>
      <c r="DF159" s="739">
        <v>0</v>
      </c>
      <c r="DG159" s="739">
        <v>0</v>
      </c>
      <c r="DH159" s="739">
        <v>0</v>
      </c>
      <c r="DI159" s="739"/>
      <c r="DJ159" s="739">
        <v>1.5856669333638129</v>
      </c>
      <c r="DK159" s="739"/>
      <c r="DL159" s="739">
        <v>0</v>
      </c>
      <c r="DM159" s="739">
        <v>0</v>
      </c>
    </row>
    <row r="160" spans="1:117" s="731" customFormat="1" ht="12.75">
      <c r="A160" s="577">
        <v>495</v>
      </c>
      <c r="B160" s="730">
        <v>13</v>
      </c>
      <c r="C160" s="731" t="s">
        <v>191</v>
      </c>
      <c r="D160" s="563">
        <v>1393</v>
      </c>
      <c r="E160" s="732">
        <v>154757</v>
      </c>
      <c r="F160" s="733">
        <v>-279714</v>
      </c>
      <c r="G160" s="733">
        <v>-150221</v>
      </c>
      <c r="H160" s="734">
        <v>-275178</v>
      </c>
      <c r="I160" s="732"/>
      <c r="J160" s="733">
        <v>14004</v>
      </c>
      <c r="K160" s="733">
        <v>10003</v>
      </c>
      <c r="L160" s="733"/>
      <c r="M160" s="733">
        <v>73744</v>
      </c>
      <c r="N160" s="733">
        <v>52674</v>
      </c>
      <c r="O160" s="733">
        <v>0</v>
      </c>
      <c r="P160" s="733">
        <v>0</v>
      </c>
      <c r="Q160" s="733">
        <v>0</v>
      </c>
      <c r="R160" s="733">
        <v>0</v>
      </c>
      <c r="S160" s="733">
        <v>-9500</v>
      </c>
      <c r="T160" s="733">
        <v>0</v>
      </c>
      <c r="U160" s="733">
        <v>0</v>
      </c>
      <c r="V160" s="733">
        <v>0</v>
      </c>
      <c r="W160" s="733">
        <v>0</v>
      </c>
      <c r="X160" s="733">
        <v>0</v>
      </c>
      <c r="Y160" s="733"/>
      <c r="Z160" s="733">
        <v>7651</v>
      </c>
      <c r="AA160" s="733"/>
      <c r="AB160" s="733">
        <v>0</v>
      </c>
      <c r="AC160" s="733">
        <v>0</v>
      </c>
      <c r="AD160" s="733"/>
      <c r="AE160" s="733">
        <v>0</v>
      </c>
      <c r="AF160" s="733">
        <v>0</v>
      </c>
      <c r="AG160" s="733">
        <v>0</v>
      </c>
      <c r="AH160" s="733">
        <v>0</v>
      </c>
      <c r="AI160" s="733">
        <v>0</v>
      </c>
      <c r="AJ160" s="733">
        <v>0</v>
      </c>
      <c r="AK160" s="733"/>
      <c r="AL160" s="733">
        <v>0</v>
      </c>
      <c r="AM160" s="733">
        <v>0</v>
      </c>
      <c r="AN160" s="733"/>
      <c r="AO160" s="733">
        <v>0</v>
      </c>
      <c r="AP160" s="733">
        <v>0</v>
      </c>
      <c r="AQ160" s="733">
        <v>0</v>
      </c>
      <c r="AR160" s="733">
        <v>0</v>
      </c>
      <c r="AS160" s="733"/>
      <c r="AT160" s="733">
        <v>0</v>
      </c>
      <c r="AU160" s="733">
        <v>0</v>
      </c>
      <c r="AV160" s="733"/>
      <c r="AW160" s="733">
        <v>4965</v>
      </c>
      <c r="AX160" s="733"/>
      <c r="AY160" s="733">
        <v>0</v>
      </c>
      <c r="AZ160" s="733">
        <v>0</v>
      </c>
      <c r="BA160" s="733">
        <v>0</v>
      </c>
      <c r="BB160" s="733"/>
      <c r="BC160" s="733">
        <v>1216</v>
      </c>
      <c r="BD160" s="733"/>
      <c r="BE160" s="733">
        <v>0</v>
      </c>
      <c r="BF160" s="733">
        <v>0</v>
      </c>
      <c r="BG160" s="735"/>
      <c r="BH160" s="577">
        <v>495</v>
      </c>
      <c r="BI160" s="730">
        <v>13</v>
      </c>
      <c r="BJ160" s="731" t="s">
        <v>191</v>
      </c>
      <c r="BK160" s="563">
        <v>1393</v>
      </c>
      <c r="BL160" s="736">
        <v>111.09619526202441</v>
      </c>
      <c r="BM160" s="737">
        <v>-200.7997128499641</v>
      </c>
      <c r="BN160" s="737">
        <v>-107.83991385498923</v>
      </c>
      <c r="BO160" s="738">
        <v>-197.54343144292892</v>
      </c>
      <c r="BP160" s="736"/>
      <c r="BQ160" s="739">
        <v>10.053122756640345</v>
      </c>
      <c r="BR160" s="739">
        <v>7.1809045226130657</v>
      </c>
      <c r="BS160" s="739"/>
      <c r="BT160" s="739">
        <v>52.938980617372579</v>
      </c>
      <c r="BU160" s="739">
        <v>37.81335247666906</v>
      </c>
      <c r="BV160" s="739">
        <v>0</v>
      </c>
      <c r="BW160" s="739">
        <v>0</v>
      </c>
      <c r="BX160" s="739">
        <v>0</v>
      </c>
      <c r="BY160" s="739">
        <v>0</v>
      </c>
      <c r="BZ160" s="739">
        <v>-6.8198133524766691</v>
      </c>
      <c r="CA160" s="739">
        <v>0</v>
      </c>
      <c r="CB160" s="739">
        <v>0</v>
      </c>
      <c r="CC160" s="739">
        <v>0</v>
      </c>
      <c r="CD160" s="739">
        <v>0</v>
      </c>
      <c r="CE160" s="739">
        <v>0</v>
      </c>
      <c r="CF160" s="739"/>
      <c r="CG160" s="739">
        <v>5.4924623115577891</v>
      </c>
      <c r="CH160" s="739"/>
      <c r="CI160" s="739">
        <v>0</v>
      </c>
      <c r="CJ160" s="739">
        <v>0</v>
      </c>
      <c r="CK160" s="739"/>
      <c r="CL160" s="739">
        <v>0</v>
      </c>
      <c r="CM160" s="739">
        <v>0</v>
      </c>
      <c r="CN160" s="739">
        <v>0</v>
      </c>
      <c r="CO160" s="739">
        <v>0</v>
      </c>
      <c r="CP160" s="739">
        <v>0</v>
      </c>
      <c r="CQ160" s="739">
        <v>0</v>
      </c>
      <c r="CR160" s="739"/>
      <c r="CS160" s="739">
        <v>0</v>
      </c>
      <c r="CT160" s="739">
        <v>0</v>
      </c>
      <c r="CU160" s="739"/>
      <c r="CV160" s="739">
        <v>0</v>
      </c>
      <c r="CW160" s="739">
        <v>0</v>
      </c>
      <c r="CX160" s="739">
        <v>0</v>
      </c>
      <c r="CY160" s="739">
        <v>0</v>
      </c>
      <c r="CZ160" s="739"/>
      <c r="DA160" s="739">
        <v>0</v>
      </c>
      <c r="DB160" s="739">
        <v>0</v>
      </c>
      <c r="DC160" s="739"/>
      <c r="DD160" s="739">
        <v>3.5642498205312276</v>
      </c>
      <c r="DE160" s="739"/>
      <c r="DF160" s="739">
        <v>0</v>
      </c>
      <c r="DG160" s="739">
        <v>0</v>
      </c>
      <c r="DH160" s="739">
        <v>0</v>
      </c>
      <c r="DI160" s="739"/>
      <c r="DJ160" s="739">
        <v>0.87293610911701369</v>
      </c>
      <c r="DK160" s="739"/>
      <c r="DL160" s="739">
        <v>0</v>
      </c>
      <c r="DM160" s="739">
        <v>0</v>
      </c>
    </row>
    <row r="161" spans="1:117" s="731" customFormat="1" ht="12.75">
      <c r="A161" s="577">
        <v>498</v>
      </c>
      <c r="B161" s="730">
        <v>19</v>
      </c>
      <c r="C161" s="731" t="s">
        <v>192</v>
      </c>
      <c r="D161" s="563">
        <v>2313</v>
      </c>
      <c r="E161" s="732">
        <v>915780</v>
      </c>
      <c r="F161" s="733">
        <v>-464450</v>
      </c>
      <c r="G161" s="733">
        <v>-249434</v>
      </c>
      <c r="H161" s="734">
        <v>201896</v>
      </c>
      <c r="I161" s="732"/>
      <c r="J161" s="733">
        <v>0</v>
      </c>
      <c r="K161" s="733">
        <v>0</v>
      </c>
      <c r="L161" s="733"/>
      <c r="M161" s="733">
        <v>58995</v>
      </c>
      <c r="N161" s="733">
        <v>42139</v>
      </c>
      <c r="O161" s="733">
        <v>0</v>
      </c>
      <c r="P161" s="733">
        <v>0</v>
      </c>
      <c r="Q161" s="733">
        <v>0</v>
      </c>
      <c r="R161" s="733">
        <v>0</v>
      </c>
      <c r="S161" s="733">
        <v>0</v>
      </c>
      <c r="T161" s="733">
        <v>0</v>
      </c>
      <c r="U161" s="733">
        <v>0</v>
      </c>
      <c r="V161" s="733">
        <v>0</v>
      </c>
      <c r="W161" s="733">
        <v>0</v>
      </c>
      <c r="X161" s="733">
        <v>0</v>
      </c>
      <c r="Y161" s="733"/>
      <c r="Z161" s="733">
        <v>15824</v>
      </c>
      <c r="AA161" s="733"/>
      <c r="AB161" s="733">
        <v>0</v>
      </c>
      <c r="AC161" s="733">
        <v>0</v>
      </c>
      <c r="AD161" s="733"/>
      <c r="AE161" s="733">
        <v>729334</v>
      </c>
      <c r="AF161" s="733">
        <v>0</v>
      </c>
      <c r="AG161" s="733">
        <v>0</v>
      </c>
      <c r="AH161" s="733">
        <v>0</v>
      </c>
      <c r="AI161" s="733">
        <v>0</v>
      </c>
      <c r="AJ161" s="733">
        <v>0</v>
      </c>
      <c r="AK161" s="733"/>
      <c r="AL161" s="733">
        <v>58571</v>
      </c>
      <c r="AM161" s="733">
        <v>0</v>
      </c>
      <c r="AN161" s="733"/>
      <c r="AO161" s="733">
        <v>0</v>
      </c>
      <c r="AP161" s="733">
        <v>0</v>
      </c>
      <c r="AQ161" s="733">
        <v>0</v>
      </c>
      <c r="AR161" s="733">
        <v>0</v>
      </c>
      <c r="AS161" s="733"/>
      <c r="AT161" s="733">
        <v>0</v>
      </c>
      <c r="AU161" s="733">
        <v>0</v>
      </c>
      <c r="AV161" s="733"/>
      <c r="AW161" s="733">
        <v>8244</v>
      </c>
      <c r="AX161" s="733"/>
      <c r="AY161" s="733">
        <v>0</v>
      </c>
      <c r="AZ161" s="733">
        <v>0</v>
      </c>
      <c r="BA161" s="733">
        <v>0</v>
      </c>
      <c r="BB161" s="733"/>
      <c r="BC161" s="733">
        <v>2673</v>
      </c>
      <c r="BD161" s="733"/>
      <c r="BE161" s="733">
        <v>0</v>
      </c>
      <c r="BF161" s="733">
        <v>0</v>
      </c>
      <c r="BG161" s="735"/>
      <c r="BH161" s="577">
        <v>498</v>
      </c>
      <c r="BI161" s="730">
        <v>19</v>
      </c>
      <c r="BJ161" s="731" t="s">
        <v>192</v>
      </c>
      <c r="BK161" s="563">
        <v>2313</v>
      </c>
      <c r="BL161" s="736">
        <v>395.9273670557717</v>
      </c>
      <c r="BM161" s="737">
        <v>-200.79982706441851</v>
      </c>
      <c r="BN161" s="737">
        <v>-107.84003458711629</v>
      </c>
      <c r="BO161" s="738">
        <v>87.287505404236924</v>
      </c>
      <c r="BP161" s="736"/>
      <c r="BQ161" s="739">
        <v>0</v>
      </c>
      <c r="BR161" s="739">
        <v>0</v>
      </c>
      <c r="BS161" s="739"/>
      <c r="BT161" s="739">
        <v>25.505836575875488</v>
      </c>
      <c r="BU161" s="739">
        <v>18.218331171638564</v>
      </c>
      <c r="BV161" s="739">
        <v>0</v>
      </c>
      <c r="BW161" s="739">
        <v>0</v>
      </c>
      <c r="BX161" s="739">
        <v>0</v>
      </c>
      <c r="BY161" s="739">
        <v>0</v>
      </c>
      <c r="BZ161" s="739">
        <v>0</v>
      </c>
      <c r="CA161" s="739">
        <v>0</v>
      </c>
      <c r="CB161" s="739">
        <v>0</v>
      </c>
      <c r="CC161" s="739">
        <v>0</v>
      </c>
      <c r="CD161" s="739">
        <v>0</v>
      </c>
      <c r="CE161" s="739">
        <v>0</v>
      </c>
      <c r="CF161" s="739"/>
      <c r="CG161" s="739">
        <v>6.841331603977518</v>
      </c>
      <c r="CH161" s="739"/>
      <c r="CI161" s="739">
        <v>0</v>
      </c>
      <c r="CJ161" s="739">
        <v>0</v>
      </c>
      <c r="CK161" s="739"/>
      <c r="CL161" s="739">
        <v>315.31949848681364</v>
      </c>
      <c r="CM161" s="739">
        <v>0</v>
      </c>
      <c r="CN161" s="739">
        <v>0</v>
      </c>
      <c r="CO161" s="739">
        <v>0</v>
      </c>
      <c r="CP161" s="739">
        <v>0</v>
      </c>
      <c r="CQ161" s="739">
        <v>0</v>
      </c>
      <c r="CR161" s="739"/>
      <c r="CS161" s="739">
        <v>25.322524859489839</v>
      </c>
      <c r="CT161" s="739">
        <v>0</v>
      </c>
      <c r="CU161" s="739"/>
      <c r="CV161" s="739">
        <v>0</v>
      </c>
      <c r="CW161" s="739">
        <v>0</v>
      </c>
      <c r="CX161" s="739">
        <v>0</v>
      </c>
      <c r="CY161" s="739">
        <v>0</v>
      </c>
      <c r="CZ161" s="739"/>
      <c r="DA161" s="739">
        <v>0</v>
      </c>
      <c r="DB161" s="739">
        <v>0</v>
      </c>
      <c r="DC161" s="739"/>
      <c r="DD161" s="739">
        <v>3.5642023346303504</v>
      </c>
      <c r="DE161" s="739"/>
      <c r="DF161" s="739">
        <v>0</v>
      </c>
      <c r="DG161" s="739">
        <v>0</v>
      </c>
      <c r="DH161" s="739">
        <v>0</v>
      </c>
      <c r="DI161" s="739"/>
      <c r="DJ161" s="739">
        <v>1.1556420233463034</v>
      </c>
      <c r="DK161" s="739"/>
      <c r="DL161" s="739">
        <v>0</v>
      </c>
      <c r="DM161" s="739">
        <v>0</v>
      </c>
    </row>
    <row r="162" spans="1:117" s="731" customFormat="1" ht="12.75">
      <c r="A162" s="577">
        <v>499</v>
      </c>
      <c r="B162" s="730">
        <v>15</v>
      </c>
      <c r="C162" s="731" t="s">
        <v>193</v>
      </c>
      <c r="D162" s="563">
        <v>19738</v>
      </c>
      <c r="E162" s="732">
        <v>5312096</v>
      </c>
      <c r="F162" s="733">
        <v>-3963390</v>
      </c>
      <c r="G162" s="733">
        <v>-2128546</v>
      </c>
      <c r="H162" s="734">
        <v>-779840</v>
      </c>
      <c r="I162" s="732"/>
      <c r="J162" s="733">
        <v>21006</v>
      </c>
      <c r="K162" s="733">
        <v>15004</v>
      </c>
      <c r="L162" s="733"/>
      <c r="M162" s="733">
        <v>427713</v>
      </c>
      <c r="N162" s="733">
        <v>305510</v>
      </c>
      <c r="O162" s="733">
        <v>139340</v>
      </c>
      <c r="P162" s="733">
        <v>638218</v>
      </c>
      <c r="Q162" s="733">
        <v>455870</v>
      </c>
      <c r="R162" s="733">
        <v>0</v>
      </c>
      <c r="S162" s="733">
        <v>76004</v>
      </c>
      <c r="T162" s="733">
        <v>0</v>
      </c>
      <c r="U162" s="733">
        <v>0</v>
      </c>
      <c r="V162" s="733">
        <v>0</v>
      </c>
      <c r="W162" s="733">
        <v>0</v>
      </c>
      <c r="X162" s="733">
        <v>0</v>
      </c>
      <c r="Y162" s="733"/>
      <c r="Z162" s="733">
        <v>207942</v>
      </c>
      <c r="AA162" s="733"/>
      <c r="AB162" s="733">
        <v>0</v>
      </c>
      <c r="AC162" s="733">
        <v>0</v>
      </c>
      <c r="AD162" s="733"/>
      <c r="AE162" s="733">
        <v>2083951</v>
      </c>
      <c r="AF162" s="733">
        <v>0</v>
      </c>
      <c r="AG162" s="733">
        <v>0</v>
      </c>
      <c r="AH162" s="733">
        <v>0</v>
      </c>
      <c r="AI162" s="733">
        <v>0</v>
      </c>
      <c r="AJ162" s="733">
        <v>0</v>
      </c>
      <c r="AK162" s="733"/>
      <c r="AL162" s="733">
        <v>443275</v>
      </c>
      <c r="AM162" s="733">
        <v>11406</v>
      </c>
      <c r="AN162" s="733"/>
      <c r="AO162" s="733">
        <v>0</v>
      </c>
      <c r="AP162" s="733">
        <v>0</v>
      </c>
      <c r="AQ162" s="733">
        <v>0</v>
      </c>
      <c r="AR162" s="733">
        <v>0</v>
      </c>
      <c r="AS162" s="733"/>
      <c r="AT162" s="733">
        <v>0</v>
      </c>
      <c r="AU162" s="733">
        <v>0</v>
      </c>
      <c r="AV162" s="733"/>
      <c r="AW162" s="733">
        <v>70346</v>
      </c>
      <c r="AX162" s="733"/>
      <c r="AY162" s="733">
        <v>0</v>
      </c>
      <c r="AZ162" s="733">
        <v>0</v>
      </c>
      <c r="BA162" s="733">
        <v>0</v>
      </c>
      <c r="BB162" s="733"/>
      <c r="BC162" s="733">
        <v>26944</v>
      </c>
      <c r="BD162" s="733"/>
      <c r="BE162" s="733">
        <v>389567</v>
      </c>
      <c r="BF162" s="733">
        <v>0</v>
      </c>
      <c r="BG162" s="735"/>
      <c r="BH162" s="577">
        <v>499</v>
      </c>
      <c r="BI162" s="730">
        <v>15</v>
      </c>
      <c r="BJ162" s="731" t="s">
        <v>193</v>
      </c>
      <c r="BK162" s="563">
        <v>19738</v>
      </c>
      <c r="BL162" s="736">
        <v>269.13040834937686</v>
      </c>
      <c r="BM162" s="737">
        <v>-200.79997973452225</v>
      </c>
      <c r="BN162" s="737">
        <v>-107.84000405309556</v>
      </c>
      <c r="BO162" s="738">
        <v>-39.509575438240958</v>
      </c>
      <c r="BP162" s="736"/>
      <c r="BQ162" s="739">
        <v>1.0642415644948831</v>
      </c>
      <c r="BR162" s="739">
        <v>0.76015807072651742</v>
      </c>
      <c r="BS162" s="739"/>
      <c r="BT162" s="739">
        <v>21.669520721451008</v>
      </c>
      <c r="BU162" s="739">
        <v>15.47826527510386</v>
      </c>
      <c r="BV162" s="739">
        <v>7.0594791772216032</v>
      </c>
      <c r="BW162" s="739">
        <v>32.334481710406322</v>
      </c>
      <c r="BX162" s="739">
        <v>23.096058364575946</v>
      </c>
      <c r="BY162" s="739">
        <v>0</v>
      </c>
      <c r="BZ162" s="739">
        <v>3.8506434289188367</v>
      </c>
      <c r="CA162" s="739">
        <v>0</v>
      </c>
      <c r="CB162" s="739">
        <v>0</v>
      </c>
      <c r="CC162" s="739">
        <v>0</v>
      </c>
      <c r="CD162" s="739">
        <v>0</v>
      </c>
      <c r="CE162" s="739">
        <v>0</v>
      </c>
      <c r="CF162" s="739"/>
      <c r="CG162" s="739">
        <v>10.53510994021684</v>
      </c>
      <c r="CH162" s="739"/>
      <c r="CI162" s="739">
        <v>0</v>
      </c>
      <c r="CJ162" s="739">
        <v>0</v>
      </c>
      <c r="CK162" s="739"/>
      <c r="CL162" s="739">
        <v>105.58065660147938</v>
      </c>
      <c r="CM162" s="739">
        <v>0</v>
      </c>
      <c r="CN162" s="739">
        <v>0</v>
      </c>
      <c r="CO162" s="739">
        <v>0</v>
      </c>
      <c r="CP162" s="739">
        <v>0</v>
      </c>
      <c r="CQ162" s="739">
        <v>0</v>
      </c>
      <c r="CR162" s="739"/>
      <c r="CS162" s="739">
        <v>22.457949133650825</v>
      </c>
      <c r="CT162" s="739">
        <v>0.57787009828756708</v>
      </c>
      <c r="CU162" s="739"/>
      <c r="CV162" s="739">
        <v>0</v>
      </c>
      <c r="CW162" s="739">
        <v>0</v>
      </c>
      <c r="CX162" s="739">
        <v>0</v>
      </c>
      <c r="CY162" s="739">
        <v>0</v>
      </c>
      <c r="CZ162" s="739"/>
      <c r="DA162" s="739">
        <v>0</v>
      </c>
      <c r="DB162" s="739">
        <v>0</v>
      </c>
      <c r="DC162" s="739"/>
      <c r="DD162" s="739">
        <v>3.5639882460229</v>
      </c>
      <c r="DE162" s="739"/>
      <c r="DF162" s="739">
        <v>0</v>
      </c>
      <c r="DG162" s="739">
        <v>0</v>
      </c>
      <c r="DH162" s="739">
        <v>0</v>
      </c>
      <c r="DI162" s="739"/>
      <c r="DJ162" s="739">
        <v>1.3650825818218664</v>
      </c>
      <c r="DK162" s="739"/>
      <c r="DL162" s="739">
        <v>19.736903434998482</v>
      </c>
      <c r="DM162" s="739">
        <v>0</v>
      </c>
    </row>
    <row r="163" spans="1:117" s="731" customFormat="1" ht="12.75">
      <c r="A163" s="577">
        <v>500</v>
      </c>
      <c r="B163" s="730">
        <v>13</v>
      </c>
      <c r="C163" s="731" t="s">
        <v>692</v>
      </c>
      <c r="D163" s="563">
        <v>10614</v>
      </c>
      <c r="E163" s="732">
        <v>2666361</v>
      </c>
      <c r="F163" s="733">
        <v>-2131291</v>
      </c>
      <c r="G163" s="733">
        <v>-1144614</v>
      </c>
      <c r="H163" s="734">
        <v>-609544</v>
      </c>
      <c r="I163" s="732"/>
      <c r="J163" s="733">
        <v>0</v>
      </c>
      <c r="K163" s="733">
        <v>0</v>
      </c>
      <c r="L163" s="733"/>
      <c r="M163" s="733">
        <v>250729</v>
      </c>
      <c r="N163" s="733">
        <v>179092</v>
      </c>
      <c r="O163" s="733">
        <v>0</v>
      </c>
      <c r="P163" s="733">
        <v>23638</v>
      </c>
      <c r="Q163" s="733">
        <v>16884</v>
      </c>
      <c r="R163" s="733">
        <v>0</v>
      </c>
      <c r="S163" s="733">
        <v>0</v>
      </c>
      <c r="T163" s="733">
        <v>0</v>
      </c>
      <c r="U163" s="733">
        <v>0</v>
      </c>
      <c r="V163" s="733">
        <v>0</v>
      </c>
      <c r="W163" s="733">
        <v>0</v>
      </c>
      <c r="X163" s="733">
        <v>0</v>
      </c>
      <c r="Y163" s="733"/>
      <c r="Z163" s="733">
        <v>110793</v>
      </c>
      <c r="AA163" s="733"/>
      <c r="AB163" s="733">
        <v>0</v>
      </c>
      <c r="AC163" s="733">
        <v>0</v>
      </c>
      <c r="AD163" s="733"/>
      <c r="AE163" s="733">
        <v>2032259</v>
      </c>
      <c r="AF163" s="733">
        <v>0</v>
      </c>
      <c r="AG163" s="733">
        <v>0</v>
      </c>
      <c r="AH163" s="733">
        <v>0</v>
      </c>
      <c r="AI163" s="733">
        <v>0</v>
      </c>
      <c r="AJ163" s="733">
        <v>0</v>
      </c>
      <c r="AK163" s="733"/>
      <c r="AL163" s="733">
        <v>0</v>
      </c>
      <c r="AM163" s="733">
        <v>0</v>
      </c>
      <c r="AN163" s="733"/>
      <c r="AO163" s="733">
        <v>0</v>
      </c>
      <c r="AP163" s="733">
        <v>0</v>
      </c>
      <c r="AQ163" s="733">
        <v>0</v>
      </c>
      <c r="AR163" s="733">
        <v>0</v>
      </c>
      <c r="AS163" s="733"/>
      <c r="AT163" s="733">
        <v>0</v>
      </c>
      <c r="AU163" s="733">
        <v>0</v>
      </c>
      <c r="AV163" s="733"/>
      <c r="AW163" s="733">
        <v>37828</v>
      </c>
      <c r="AX163" s="733"/>
      <c r="AY163" s="733">
        <v>0</v>
      </c>
      <c r="AZ163" s="733">
        <v>0</v>
      </c>
      <c r="BA163" s="733">
        <v>0</v>
      </c>
      <c r="BB163" s="733"/>
      <c r="BC163" s="733">
        <v>15138</v>
      </c>
      <c r="BD163" s="733"/>
      <c r="BE163" s="733">
        <v>0</v>
      </c>
      <c r="BF163" s="733">
        <v>0</v>
      </c>
      <c r="BG163" s="735"/>
      <c r="BH163" s="577">
        <v>500</v>
      </c>
      <c r="BI163" s="730">
        <v>13</v>
      </c>
      <c r="BJ163" s="731" t="s">
        <v>692</v>
      </c>
      <c r="BK163" s="563">
        <v>10614</v>
      </c>
      <c r="BL163" s="736">
        <v>251.21170152628605</v>
      </c>
      <c r="BM163" s="737">
        <v>-200.7999811569625</v>
      </c>
      <c r="BN163" s="737">
        <v>-107.840022611645</v>
      </c>
      <c r="BO163" s="738">
        <v>-57.428302242321465</v>
      </c>
      <c r="BP163" s="736"/>
      <c r="BQ163" s="739">
        <v>0</v>
      </c>
      <c r="BR163" s="739">
        <v>0</v>
      </c>
      <c r="BS163" s="739"/>
      <c r="BT163" s="739">
        <v>23.62247974373469</v>
      </c>
      <c r="BU163" s="739">
        <v>16.873186357640851</v>
      </c>
      <c r="BV163" s="739">
        <v>0</v>
      </c>
      <c r="BW163" s="739">
        <v>2.2270586018466179</v>
      </c>
      <c r="BX163" s="739">
        <v>1.5907292255511589</v>
      </c>
      <c r="BY163" s="739">
        <v>0</v>
      </c>
      <c r="BZ163" s="739">
        <v>0</v>
      </c>
      <c r="CA163" s="739">
        <v>0</v>
      </c>
      <c r="CB163" s="739">
        <v>0</v>
      </c>
      <c r="CC163" s="739">
        <v>0</v>
      </c>
      <c r="CD163" s="739">
        <v>0</v>
      </c>
      <c r="CE163" s="739">
        <v>0</v>
      </c>
      <c r="CF163" s="739"/>
      <c r="CG163" s="739">
        <v>10.438383267382703</v>
      </c>
      <c r="CH163" s="739"/>
      <c r="CI163" s="739">
        <v>0</v>
      </c>
      <c r="CJ163" s="739">
        <v>0</v>
      </c>
      <c r="CK163" s="739"/>
      <c r="CL163" s="739">
        <v>191.46966270962878</v>
      </c>
      <c r="CM163" s="739">
        <v>0</v>
      </c>
      <c r="CN163" s="739">
        <v>0</v>
      </c>
      <c r="CO163" s="739">
        <v>0</v>
      </c>
      <c r="CP163" s="739">
        <v>0</v>
      </c>
      <c r="CQ163" s="739">
        <v>0</v>
      </c>
      <c r="CR163" s="739"/>
      <c r="CS163" s="739">
        <v>0</v>
      </c>
      <c r="CT163" s="739">
        <v>0</v>
      </c>
      <c r="CU163" s="739"/>
      <c r="CV163" s="739">
        <v>0</v>
      </c>
      <c r="CW163" s="739">
        <v>0</v>
      </c>
      <c r="CX163" s="739">
        <v>0</v>
      </c>
      <c r="CY163" s="739">
        <v>0</v>
      </c>
      <c r="CZ163" s="739"/>
      <c r="DA163" s="739">
        <v>0</v>
      </c>
      <c r="DB163" s="739">
        <v>0</v>
      </c>
      <c r="DC163" s="739"/>
      <c r="DD163" s="739">
        <v>3.5639721123045036</v>
      </c>
      <c r="DE163" s="739"/>
      <c r="DF163" s="739">
        <v>0</v>
      </c>
      <c r="DG163" s="739">
        <v>0</v>
      </c>
      <c r="DH163" s="739">
        <v>0</v>
      </c>
      <c r="DI163" s="739"/>
      <c r="DJ163" s="739">
        <v>1.4262295081967213</v>
      </c>
      <c r="DK163" s="739"/>
      <c r="DL163" s="739">
        <v>0</v>
      </c>
      <c r="DM163" s="739">
        <v>0</v>
      </c>
    </row>
    <row r="164" spans="1:117" s="731" customFormat="1" ht="12.75">
      <c r="A164" s="577">
        <v>503</v>
      </c>
      <c r="B164" s="730">
        <v>2</v>
      </c>
      <c r="C164" s="731" t="s">
        <v>195</v>
      </c>
      <c r="D164" s="563">
        <v>7477</v>
      </c>
      <c r="E164" s="732">
        <v>1995187</v>
      </c>
      <c r="F164" s="733">
        <v>-1501382</v>
      </c>
      <c r="G164" s="733">
        <v>-806320</v>
      </c>
      <c r="H164" s="734">
        <v>-312515</v>
      </c>
      <c r="I164" s="732"/>
      <c r="J164" s="733">
        <v>0</v>
      </c>
      <c r="K164" s="733">
        <v>0</v>
      </c>
      <c r="L164" s="733"/>
      <c r="M164" s="733">
        <v>265477</v>
      </c>
      <c r="N164" s="733">
        <v>189627</v>
      </c>
      <c r="O164" s="733">
        <v>3167</v>
      </c>
      <c r="P164" s="733">
        <v>47275</v>
      </c>
      <c r="Q164" s="733">
        <v>33768</v>
      </c>
      <c r="R164" s="733">
        <v>0</v>
      </c>
      <c r="S164" s="733">
        <v>-19001</v>
      </c>
      <c r="T164" s="733">
        <v>29023</v>
      </c>
      <c r="U164" s="733">
        <v>0</v>
      </c>
      <c r="V164" s="733">
        <v>0</v>
      </c>
      <c r="W164" s="733">
        <v>0</v>
      </c>
      <c r="X164" s="733">
        <v>0</v>
      </c>
      <c r="Y164" s="733"/>
      <c r="Z164" s="733">
        <v>55696</v>
      </c>
      <c r="AA164" s="733"/>
      <c r="AB164" s="733">
        <v>0</v>
      </c>
      <c r="AC164" s="733">
        <v>0</v>
      </c>
      <c r="AD164" s="733"/>
      <c r="AE164" s="733">
        <v>1355060</v>
      </c>
      <c r="AF164" s="733">
        <v>0</v>
      </c>
      <c r="AG164" s="733">
        <v>0</v>
      </c>
      <c r="AH164" s="733">
        <v>0</v>
      </c>
      <c r="AI164" s="733">
        <v>0</v>
      </c>
      <c r="AJ164" s="733">
        <v>0</v>
      </c>
      <c r="AK164" s="733"/>
      <c r="AL164" s="733">
        <v>0</v>
      </c>
      <c r="AM164" s="733">
        <v>0</v>
      </c>
      <c r="AN164" s="733"/>
      <c r="AO164" s="733">
        <v>0</v>
      </c>
      <c r="AP164" s="733">
        <v>0</v>
      </c>
      <c r="AQ164" s="733">
        <v>0</v>
      </c>
      <c r="AR164" s="733">
        <v>0</v>
      </c>
      <c r="AS164" s="733"/>
      <c r="AT164" s="733">
        <v>0</v>
      </c>
      <c r="AU164" s="733">
        <v>0</v>
      </c>
      <c r="AV164" s="733"/>
      <c r="AW164" s="733">
        <v>26648</v>
      </c>
      <c r="AX164" s="733"/>
      <c r="AY164" s="733">
        <v>0</v>
      </c>
      <c r="AZ164" s="733">
        <v>0</v>
      </c>
      <c r="BA164" s="733">
        <v>0</v>
      </c>
      <c r="BB164" s="733"/>
      <c r="BC164" s="733">
        <v>8447</v>
      </c>
      <c r="BD164" s="733"/>
      <c r="BE164" s="733">
        <v>0</v>
      </c>
      <c r="BF164" s="733">
        <v>0</v>
      </c>
      <c r="BG164" s="735"/>
      <c r="BH164" s="577">
        <v>503</v>
      </c>
      <c r="BI164" s="730">
        <v>2</v>
      </c>
      <c r="BJ164" s="731" t="s">
        <v>195</v>
      </c>
      <c r="BK164" s="563">
        <v>7477</v>
      </c>
      <c r="BL164" s="736">
        <v>266.84325264143371</v>
      </c>
      <c r="BM164" s="737">
        <v>-200.80005349739201</v>
      </c>
      <c r="BN164" s="737">
        <v>-107.8400427979136</v>
      </c>
      <c r="BO164" s="738">
        <v>-41.796843653871875</v>
      </c>
      <c r="BP164" s="736"/>
      <c r="BQ164" s="739">
        <v>0</v>
      </c>
      <c r="BR164" s="739">
        <v>0</v>
      </c>
      <c r="BS164" s="739"/>
      <c r="BT164" s="739">
        <v>35.505817841380235</v>
      </c>
      <c r="BU164" s="739">
        <v>25.361374882974456</v>
      </c>
      <c r="BV164" s="739">
        <v>0.42356560117694264</v>
      </c>
      <c r="BW164" s="739">
        <v>6.3227230172529092</v>
      </c>
      <c r="BX164" s="739">
        <v>4.51624983282065</v>
      </c>
      <c r="BY164" s="739">
        <v>0</v>
      </c>
      <c r="BZ164" s="739">
        <v>-2.5412598635816503</v>
      </c>
      <c r="CA164" s="739">
        <v>3.8816370201952655</v>
      </c>
      <c r="CB164" s="739">
        <v>0</v>
      </c>
      <c r="CC164" s="739">
        <v>0</v>
      </c>
      <c r="CD164" s="739">
        <v>0</v>
      </c>
      <c r="CE164" s="739">
        <v>0</v>
      </c>
      <c r="CF164" s="739"/>
      <c r="CG164" s="739">
        <v>7.4489768623779593</v>
      </c>
      <c r="CH164" s="739"/>
      <c r="CI164" s="739">
        <v>0</v>
      </c>
      <c r="CJ164" s="739">
        <v>0</v>
      </c>
      <c r="CK164" s="739"/>
      <c r="CL164" s="739">
        <v>181.23044001604922</v>
      </c>
      <c r="CM164" s="739">
        <v>0</v>
      </c>
      <c r="CN164" s="739">
        <v>0</v>
      </c>
      <c r="CO164" s="739">
        <v>0</v>
      </c>
      <c r="CP164" s="739">
        <v>0</v>
      </c>
      <c r="CQ164" s="739">
        <v>0</v>
      </c>
      <c r="CR164" s="739"/>
      <c r="CS164" s="739">
        <v>0</v>
      </c>
      <c r="CT164" s="739">
        <v>0</v>
      </c>
      <c r="CU164" s="739"/>
      <c r="CV164" s="739">
        <v>0</v>
      </c>
      <c r="CW164" s="739">
        <v>0</v>
      </c>
      <c r="CX164" s="739">
        <v>0</v>
      </c>
      <c r="CY164" s="739">
        <v>0</v>
      </c>
      <c r="CZ164" s="739"/>
      <c r="DA164" s="739">
        <v>0</v>
      </c>
      <c r="DB164" s="739">
        <v>0</v>
      </c>
      <c r="DC164" s="739"/>
      <c r="DD164" s="739">
        <v>3.5639962551825599</v>
      </c>
      <c r="DE164" s="739"/>
      <c r="DF164" s="739">
        <v>0</v>
      </c>
      <c r="DG164" s="739">
        <v>0</v>
      </c>
      <c r="DH164" s="739">
        <v>0</v>
      </c>
      <c r="DI164" s="739"/>
      <c r="DJ164" s="739">
        <v>1.1297311756051893</v>
      </c>
      <c r="DK164" s="739"/>
      <c r="DL164" s="739">
        <v>0</v>
      </c>
      <c r="DM164" s="739">
        <v>0</v>
      </c>
    </row>
    <row r="165" spans="1:117" s="731" customFormat="1" ht="12.75">
      <c r="A165" s="577">
        <v>504</v>
      </c>
      <c r="B165" s="730">
        <v>1</v>
      </c>
      <c r="C165" s="731" t="s">
        <v>196</v>
      </c>
      <c r="D165" s="563">
        <v>1677</v>
      </c>
      <c r="E165" s="732">
        <v>58750</v>
      </c>
      <c r="F165" s="733">
        <v>-336742</v>
      </c>
      <c r="G165" s="733">
        <v>-180848</v>
      </c>
      <c r="H165" s="734">
        <v>-458840</v>
      </c>
      <c r="I165" s="732"/>
      <c r="J165" s="733">
        <v>0</v>
      </c>
      <c r="K165" s="733">
        <v>0</v>
      </c>
      <c r="L165" s="733"/>
      <c r="M165" s="733">
        <v>44246</v>
      </c>
      <c r="N165" s="733">
        <v>31604</v>
      </c>
      <c r="O165" s="733">
        <v>0</v>
      </c>
      <c r="P165" s="733">
        <v>0</v>
      </c>
      <c r="Q165" s="733">
        <v>0</v>
      </c>
      <c r="R165" s="733">
        <v>0</v>
      </c>
      <c r="S165" s="733">
        <v>-31668</v>
      </c>
      <c r="T165" s="733">
        <v>0</v>
      </c>
      <c r="U165" s="733">
        <v>0</v>
      </c>
      <c r="V165" s="733">
        <v>0</v>
      </c>
      <c r="W165" s="733">
        <v>0</v>
      </c>
      <c r="X165" s="733">
        <v>0</v>
      </c>
      <c r="Y165" s="733"/>
      <c r="Z165" s="733">
        <v>6911</v>
      </c>
      <c r="AA165" s="733"/>
      <c r="AB165" s="733">
        <v>0</v>
      </c>
      <c r="AC165" s="733">
        <v>0</v>
      </c>
      <c r="AD165" s="733"/>
      <c r="AE165" s="733">
        <v>0</v>
      </c>
      <c r="AF165" s="733">
        <v>0</v>
      </c>
      <c r="AG165" s="733">
        <v>0</v>
      </c>
      <c r="AH165" s="733">
        <v>0</v>
      </c>
      <c r="AI165" s="733">
        <v>0</v>
      </c>
      <c r="AJ165" s="733">
        <v>0</v>
      </c>
      <c r="AK165" s="733"/>
      <c r="AL165" s="733">
        <v>0</v>
      </c>
      <c r="AM165" s="733">
        <v>0</v>
      </c>
      <c r="AN165" s="733"/>
      <c r="AO165" s="733">
        <v>0</v>
      </c>
      <c r="AP165" s="733">
        <v>0</v>
      </c>
      <c r="AQ165" s="733">
        <v>0</v>
      </c>
      <c r="AR165" s="733">
        <v>0</v>
      </c>
      <c r="AS165" s="733"/>
      <c r="AT165" s="733">
        <v>0</v>
      </c>
      <c r="AU165" s="733">
        <v>0</v>
      </c>
      <c r="AV165" s="733"/>
      <c r="AW165" s="733">
        <v>5977</v>
      </c>
      <c r="AX165" s="733"/>
      <c r="AY165" s="733">
        <v>0</v>
      </c>
      <c r="AZ165" s="733">
        <v>0</v>
      </c>
      <c r="BA165" s="733">
        <v>0</v>
      </c>
      <c r="BB165" s="733"/>
      <c r="BC165" s="733">
        <v>1680</v>
      </c>
      <c r="BD165" s="733"/>
      <c r="BE165" s="733">
        <v>0</v>
      </c>
      <c r="BF165" s="733">
        <v>0</v>
      </c>
      <c r="BG165" s="735"/>
      <c r="BH165" s="577">
        <v>504</v>
      </c>
      <c r="BI165" s="730">
        <v>1</v>
      </c>
      <c r="BJ165" s="731" t="s">
        <v>196</v>
      </c>
      <c r="BK165" s="563">
        <v>1677</v>
      </c>
      <c r="BL165" s="736">
        <v>35.032796660703639</v>
      </c>
      <c r="BM165" s="737">
        <v>-200.80023852116875</v>
      </c>
      <c r="BN165" s="737">
        <v>-107.84019081693501</v>
      </c>
      <c r="BO165" s="738">
        <v>-273.60763267740015</v>
      </c>
      <c r="BP165" s="736"/>
      <c r="BQ165" s="739">
        <v>0</v>
      </c>
      <c r="BR165" s="739">
        <v>0</v>
      </c>
      <c r="BS165" s="739"/>
      <c r="BT165" s="739">
        <v>26.384019081693502</v>
      </c>
      <c r="BU165" s="739">
        <v>18.845557543231962</v>
      </c>
      <c r="BV165" s="739">
        <v>0</v>
      </c>
      <c r="BW165" s="739">
        <v>0</v>
      </c>
      <c r="BX165" s="739">
        <v>0</v>
      </c>
      <c r="BY165" s="739">
        <v>0</v>
      </c>
      <c r="BZ165" s="739">
        <v>-18.88372093023256</v>
      </c>
      <c r="CA165" s="739">
        <v>0</v>
      </c>
      <c r="CB165" s="739">
        <v>0</v>
      </c>
      <c r="CC165" s="739">
        <v>0</v>
      </c>
      <c r="CD165" s="739">
        <v>0</v>
      </c>
      <c r="CE165" s="739">
        <v>0</v>
      </c>
      <c r="CF165" s="739"/>
      <c r="CG165" s="739">
        <v>4.1210494931425163</v>
      </c>
      <c r="CH165" s="739"/>
      <c r="CI165" s="739">
        <v>0</v>
      </c>
      <c r="CJ165" s="739">
        <v>0</v>
      </c>
      <c r="CK165" s="739"/>
      <c r="CL165" s="739">
        <v>0</v>
      </c>
      <c r="CM165" s="739">
        <v>0</v>
      </c>
      <c r="CN165" s="739">
        <v>0</v>
      </c>
      <c r="CO165" s="739">
        <v>0</v>
      </c>
      <c r="CP165" s="739">
        <v>0</v>
      </c>
      <c r="CQ165" s="739">
        <v>0</v>
      </c>
      <c r="CR165" s="739"/>
      <c r="CS165" s="739">
        <v>0</v>
      </c>
      <c r="CT165" s="739">
        <v>0</v>
      </c>
      <c r="CU165" s="739"/>
      <c r="CV165" s="739">
        <v>0</v>
      </c>
      <c r="CW165" s="739">
        <v>0</v>
      </c>
      <c r="CX165" s="739">
        <v>0</v>
      </c>
      <c r="CY165" s="739">
        <v>0</v>
      </c>
      <c r="CZ165" s="739"/>
      <c r="DA165" s="739">
        <v>0</v>
      </c>
      <c r="DB165" s="739">
        <v>0</v>
      </c>
      <c r="DC165" s="739"/>
      <c r="DD165" s="739">
        <v>3.5641025641025643</v>
      </c>
      <c r="DE165" s="739"/>
      <c r="DF165" s="739">
        <v>0</v>
      </c>
      <c r="DG165" s="739">
        <v>0</v>
      </c>
      <c r="DH165" s="739">
        <v>0</v>
      </c>
      <c r="DI165" s="739"/>
      <c r="DJ165" s="739">
        <v>1.0017889087656529</v>
      </c>
      <c r="DK165" s="739"/>
      <c r="DL165" s="739">
        <v>0</v>
      </c>
      <c r="DM165" s="739">
        <v>0</v>
      </c>
    </row>
    <row r="166" spans="1:117" s="731" customFormat="1" ht="12.75">
      <c r="A166" s="577">
        <v>505</v>
      </c>
      <c r="B166" s="730">
        <v>1</v>
      </c>
      <c r="C166" s="731" t="s">
        <v>197</v>
      </c>
      <c r="D166" s="563">
        <v>20934</v>
      </c>
      <c r="E166" s="732">
        <v>4706046</v>
      </c>
      <c r="F166" s="733">
        <v>-4203547</v>
      </c>
      <c r="G166" s="733">
        <v>-2257523</v>
      </c>
      <c r="H166" s="734">
        <v>-1755024</v>
      </c>
      <c r="I166" s="732"/>
      <c r="J166" s="733">
        <v>0</v>
      </c>
      <c r="K166" s="733">
        <v>0</v>
      </c>
      <c r="L166" s="733"/>
      <c r="M166" s="733">
        <v>589950</v>
      </c>
      <c r="N166" s="733">
        <v>421393</v>
      </c>
      <c r="O166" s="733">
        <v>231178</v>
      </c>
      <c r="P166" s="733">
        <v>94551</v>
      </c>
      <c r="Q166" s="733">
        <v>67536</v>
      </c>
      <c r="R166" s="733">
        <v>0</v>
      </c>
      <c r="S166" s="733">
        <v>61753</v>
      </c>
      <c r="T166" s="733">
        <v>55143</v>
      </c>
      <c r="U166" s="733">
        <v>0</v>
      </c>
      <c r="V166" s="733">
        <v>0</v>
      </c>
      <c r="W166" s="733">
        <v>0</v>
      </c>
      <c r="X166" s="733">
        <v>0</v>
      </c>
      <c r="Y166" s="733"/>
      <c r="Z166" s="733">
        <v>95479</v>
      </c>
      <c r="AA166" s="733"/>
      <c r="AB166" s="733">
        <v>0</v>
      </c>
      <c r="AC166" s="733">
        <v>0</v>
      </c>
      <c r="AD166" s="733"/>
      <c r="AE166" s="733">
        <v>2617861</v>
      </c>
      <c r="AF166" s="733">
        <v>0</v>
      </c>
      <c r="AG166" s="733">
        <v>0</v>
      </c>
      <c r="AH166" s="733">
        <v>0</v>
      </c>
      <c r="AI166" s="733">
        <v>0</v>
      </c>
      <c r="AJ166" s="733">
        <v>0</v>
      </c>
      <c r="AK166" s="733"/>
      <c r="AL166" s="733">
        <v>343508</v>
      </c>
      <c r="AM166" s="733">
        <v>24056</v>
      </c>
      <c r="AN166" s="733"/>
      <c r="AO166" s="733">
        <v>0</v>
      </c>
      <c r="AP166" s="733">
        <v>0</v>
      </c>
      <c r="AQ166" s="733">
        <v>0</v>
      </c>
      <c r="AR166" s="733">
        <v>0</v>
      </c>
      <c r="AS166" s="733"/>
      <c r="AT166" s="733">
        <v>0</v>
      </c>
      <c r="AU166" s="733">
        <v>0</v>
      </c>
      <c r="AV166" s="733"/>
      <c r="AW166" s="733">
        <v>74609</v>
      </c>
      <c r="AX166" s="733"/>
      <c r="AY166" s="733">
        <v>0</v>
      </c>
      <c r="AZ166" s="733">
        <v>0</v>
      </c>
      <c r="BA166" s="733">
        <v>0</v>
      </c>
      <c r="BB166" s="733"/>
      <c r="BC166" s="733">
        <v>29029</v>
      </c>
      <c r="BD166" s="733"/>
      <c r="BE166" s="733">
        <v>0</v>
      </c>
      <c r="BF166" s="733">
        <v>0</v>
      </c>
      <c r="BG166" s="735"/>
      <c r="BH166" s="577">
        <v>505</v>
      </c>
      <c r="BI166" s="730">
        <v>1</v>
      </c>
      <c r="BJ166" s="731" t="s">
        <v>197</v>
      </c>
      <c r="BK166" s="563">
        <v>20934</v>
      </c>
      <c r="BL166" s="736">
        <v>224.80395528804814</v>
      </c>
      <c r="BM166" s="737">
        <v>-200.79999044616414</v>
      </c>
      <c r="BN166" s="737">
        <v>-107.8400210184389</v>
      </c>
      <c r="BO166" s="738">
        <v>-83.836056176554891</v>
      </c>
      <c r="BP166" s="736"/>
      <c r="BQ166" s="739">
        <v>0</v>
      </c>
      <c r="BR166" s="739">
        <v>0</v>
      </c>
      <c r="BS166" s="739"/>
      <c r="BT166" s="739">
        <v>28.181427343078244</v>
      </c>
      <c r="BU166" s="739">
        <v>20.129597783510079</v>
      </c>
      <c r="BV166" s="739">
        <v>11.043183338110252</v>
      </c>
      <c r="BW166" s="739">
        <v>4.5166236744052739</v>
      </c>
      <c r="BX166" s="739">
        <v>3.226139294926913</v>
      </c>
      <c r="BY166" s="739">
        <v>0</v>
      </c>
      <c r="BZ166" s="739">
        <v>2.9498901308875514</v>
      </c>
      <c r="CA166" s="739">
        <v>2.6341358555460017</v>
      </c>
      <c r="CB166" s="739">
        <v>0</v>
      </c>
      <c r="CC166" s="739">
        <v>0</v>
      </c>
      <c r="CD166" s="739">
        <v>0</v>
      </c>
      <c r="CE166" s="739">
        <v>0</v>
      </c>
      <c r="CF166" s="739"/>
      <c r="CG166" s="739">
        <v>4.5609534728193371</v>
      </c>
      <c r="CH166" s="739"/>
      <c r="CI166" s="739">
        <v>0</v>
      </c>
      <c r="CJ166" s="739">
        <v>0</v>
      </c>
      <c r="CK166" s="739"/>
      <c r="CL166" s="739">
        <v>125.05307155823063</v>
      </c>
      <c r="CM166" s="739">
        <v>0</v>
      </c>
      <c r="CN166" s="739">
        <v>0</v>
      </c>
      <c r="CO166" s="739">
        <v>0</v>
      </c>
      <c r="CP166" s="739">
        <v>0</v>
      </c>
      <c r="CQ166" s="739">
        <v>0</v>
      </c>
      <c r="CR166" s="739"/>
      <c r="CS166" s="739">
        <v>16.409095251743576</v>
      </c>
      <c r="CT166" s="739">
        <v>1.1491353778542084</v>
      </c>
      <c r="CU166" s="739"/>
      <c r="CV166" s="739">
        <v>0</v>
      </c>
      <c r="CW166" s="739">
        <v>0</v>
      </c>
      <c r="CX166" s="739">
        <v>0</v>
      </c>
      <c r="CY166" s="739">
        <v>0</v>
      </c>
      <c r="CZ166" s="739"/>
      <c r="DA166" s="739">
        <v>0</v>
      </c>
      <c r="DB166" s="739">
        <v>0</v>
      </c>
      <c r="DC166" s="739"/>
      <c r="DD166" s="739">
        <v>3.5640107002961687</v>
      </c>
      <c r="DE166" s="739"/>
      <c r="DF166" s="739">
        <v>0</v>
      </c>
      <c r="DG166" s="739">
        <v>0</v>
      </c>
      <c r="DH166" s="739">
        <v>0</v>
      </c>
      <c r="DI166" s="739"/>
      <c r="DJ166" s="739">
        <v>1.3866915066399159</v>
      </c>
      <c r="DK166" s="739"/>
      <c r="DL166" s="739">
        <v>0</v>
      </c>
      <c r="DM166" s="739">
        <v>0</v>
      </c>
    </row>
    <row r="167" spans="1:117" s="731" customFormat="1" ht="12.75">
      <c r="A167" s="577">
        <v>507</v>
      </c>
      <c r="B167" s="730">
        <v>10</v>
      </c>
      <c r="C167" s="731" t="s">
        <v>336</v>
      </c>
      <c r="D167" s="563">
        <v>7057</v>
      </c>
      <c r="E167" s="732">
        <v>1943856</v>
      </c>
      <c r="F167" s="733">
        <v>-1417046</v>
      </c>
      <c r="G167" s="733">
        <v>-761027</v>
      </c>
      <c r="H167" s="734">
        <v>-234217</v>
      </c>
      <c r="I167" s="732"/>
      <c r="J167" s="733">
        <v>0</v>
      </c>
      <c r="K167" s="733">
        <v>0</v>
      </c>
      <c r="L167" s="733"/>
      <c r="M167" s="733">
        <v>88492</v>
      </c>
      <c r="N167" s="733">
        <v>63209</v>
      </c>
      <c r="O167" s="733">
        <v>76004</v>
      </c>
      <c r="P167" s="733">
        <v>47275</v>
      </c>
      <c r="Q167" s="733">
        <v>33768</v>
      </c>
      <c r="R167" s="733">
        <v>0</v>
      </c>
      <c r="S167" s="733">
        <v>-3167</v>
      </c>
      <c r="T167" s="733">
        <v>0</v>
      </c>
      <c r="U167" s="733">
        <v>0</v>
      </c>
      <c r="V167" s="733">
        <v>0</v>
      </c>
      <c r="W167" s="733">
        <v>0</v>
      </c>
      <c r="X167" s="733">
        <v>0</v>
      </c>
      <c r="Y167" s="733"/>
      <c r="Z167" s="733">
        <v>19891</v>
      </c>
      <c r="AA167" s="733"/>
      <c r="AB167" s="733">
        <v>0</v>
      </c>
      <c r="AC167" s="733">
        <v>0</v>
      </c>
      <c r="AD167" s="733"/>
      <c r="AE167" s="733">
        <v>1341654</v>
      </c>
      <c r="AF167" s="733">
        <v>0</v>
      </c>
      <c r="AG167" s="733">
        <v>0</v>
      </c>
      <c r="AH167" s="733">
        <v>0</v>
      </c>
      <c r="AI167" s="733">
        <v>0</v>
      </c>
      <c r="AJ167" s="733">
        <v>0</v>
      </c>
      <c r="AK167" s="733"/>
      <c r="AL167" s="733">
        <v>243506</v>
      </c>
      <c r="AM167" s="733">
        <v>1970</v>
      </c>
      <c r="AN167" s="733"/>
      <c r="AO167" s="733">
        <v>0</v>
      </c>
      <c r="AP167" s="733">
        <v>0</v>
      </c>
      <c r="AQ167" s="733">
        <v>0</v>
      </c>
      <c r="AR167" s="733">
        <v>0</v>
      </c>
      <c r="AS167" s="733"/>
      <c r="AT167" s="733">
        <v>0</v>
      </c>
      <c r="AU167" s="733">
        <v>0</v>
      </c>
      <c r="AV167" s="733"/>
      <c r="AW167" s="733">
        <v>25151</v>
      </c>
      <c r="AX167" s="733"/>
      <c r="AY167" s="733">
        <v>0</v>
      </c>
      <c r="AZ167" s="733">
        <v>0</v>
      </c>
      <c r="BA167" s="733">
        <v>0</v>
      </c>
      <c r="BB167" s="733"/>
      <c r="BC167" s="733">
        <v>6103</v>
      </c>
      <c r="BD167" s="733"/>
      <c r="BE167" s="733">
        <v>0</v>
      </c>
      <c r="BF167" s="733">
        <v>0</v>
      </c>
      <c r="BG167" s="735"/>
      <c r="BH167" s="577">
        <v>507</v>
      </c>
      <c r="BI167" s="730">
        <v>10</v>
      </c>
      <c r="BJ167" s="731" t="s">
        <v>336</v>
      </c>
      <c r="BK167" s="563">
        <v>7057</v>
      </c>
      <c r="BL167" s="736">
        <v>275.4507581125124</v>
      </c>
      <c r="BM167" s="737">
        <v>-200.80005668130934</v>
      </c>
      <c r="BN167" s="737">
        <v>-107.84001700439281</v>
      </c>
      <c r="BO167" s="738">
        <v>-33.189315573189738</v>
      </c>
      <c r="BP167" s="736"/>
      <c r="BQ167" s="739">
        <v>0</v>
      </c>
      <c r="BR167" s="739">
        <v>0</v>
      </c>
      <c r="BS167" s="739"/>
      <c r="BT167" s="739">
        <v>12.539606064900099</v>
      </c>
      <c r="BU167" s="739">
        <v>8.9569222049029324</v>
      </c>
      <c r="BV167" s="739">
        <v>10.770015587360067</v>
      </c>
      <c r="BW167" s="739">
        <v>6.6990222474139154</v>
      </c>
      <c r="BX167" s="739">
        <v>4.7850361343347032</v>
      </c>
      <c r="BY167" s="739">
        <v>0</v>
      </c>
      <c r="BZ167" s="739">
        <v>-0.44877426668556042</v>
      </c>
      <c r="CA167" s="739">
        <v>0</v>
      </c>
      <c r="CB167" s="739">
        <v>0</v>
      </c>
      <c r="CC167" s="739">
        <v>0</v>
      </c>
      <c r="CD167" s="739">
        <v>0</v>
      </c>
      <c r="CE167" s="739">
        <v>0</v>
      </c>
      <c r="CF167" s="739"/>
      <c r="CG167" s="739">
        <v>2.8186198101176139</v>
      </c>
      <c r="CH167" s="739"/>
      <c r="CI167" s="739">
        <v>0</v>
      </c>
      <c r="CJ167" s="739">
        <v>0</v>
      </c>
      <c r="CK167" s="739"/>
      <c r="CL167" s="739">
        <v>190.11676349723678</v>
      </c>
      <c r="CM167" s="739">
        <v>0</v>
      </c>
      <c r="CN167" s="739">
        <v>0</v>
      </c>
      <c r="CO167" s="739">
        <v>0</v>
      </c>
      <c r="CP167" s="739">
        <v>0</v>
      </c>
      <c r="CQ167" s="739">
        <v>0</v>
      </c>
      <c r="CR167" s="739"/>
      <c r="CS167" s="739">
        <v>34.505597279297149</v>
      </c>
      <c r="CT167" s="739">
        <v>0.27915544849086016</v>
      </c>
      <c r="CU167" s="739"/>
      <c r="CV167" s="739">
        <v>0</v>
      </c>
      <c r="CW167" s="739">
        <v>0</v>
      </c>
      <c r="CX167" s="739">
        <v>0</v>
      </c>
      <c r="CY167" s="739">
        <v>0</v>
      </c>
      <c r="CZ167" s="739"/>
      <c r="DA167" s="739">
        <v>0</v>
      </c>
      <c r="DB167" s="739">
        <v>0</v>
      </c>
      <c r="DC167" s="739"/>
      <c r="DD167" s="739">
        <v>3.5639790279155448</v>
      </c>
      <c r="DE167" s="739"/>
      <c r="DF167" s="739">
        <v>0</v>
      </c>
      <c r="DG167" s="739">
        <v>0</v>
      </c>
      <c r="DH167" s="739">
        <v>0</v>
      </c>
      <c r="DI167" s="739"/>
      <c r="DJ167" s="739">
        <v>0.86481507722828399</v>
      </c>
      <c r="DK167" s="739"/>
      <c r="DL167" s="739">
        <v>0</v>
      </c>
      <c r="DM167" s="739">
        <v>0</v>
      </c>
    </row>
    <row r="168" spans="1:117" s="731" customFormat="1" ht="12.75">
      <c r="A168" s="577">
        <v>508</v>
      </c>
      <c r="B168" s="730">
        <v>6</v>
      </c>
      <c r="C168" s="731" t="s">
        <v>199</v>
      </c>
      <c r="D168" s="563">
        <v>9270</v>
      </c>
      <c r="E168" s="732">
        <v>2118337</v>
      </c>
      <c r="F168" s="733">
        <v>-1861416</v>
      </c>
      <c r="G168" s="733">
        <v>-999677</v>
      </c>
      <c r="H168" s="734">
        <v>-742756</v>
      </c>
      <c r="I168" s="732"/>
      <c r="J168" s="733">
        <v>0</v>
      </c>
      <c r="K168" s="733">
        <v>0</v>
      </c>
      <c r="L168" s="733"/>
      <c r="M168" s="733">
        <v>206482</v>
      </c>
      <c r="N168" s="733">
        <v>147487</v>
      </c>
      <c r="O168" s="733">
        <v>0</v>
      </c>
      <c r="P168" s="733">
        <v>0</v>
      </c>
      <c r="Q168" s="733">
        <v>0</v>
      </c>
      <c r="R168" s="733">
        <v>0</v>
      </c>
      <c r="S168" s="733">
        <v>-72837</v>
      </c>
      <c r="T168" s="733">
        <v>0</v>
      </c>
      <c r="U168" s="733">
        <v>0</v>
      </c>
      <c r="V168" s="733">
        <v>0</v>
      </c>
      <c r="W168" s="733">
        <v>0</v>
      </c>
      <c r="X168" s="733">
        <v>0</v>
      </c>
      <c r="Y168" s="733"/>
      <c r="Z168" s="733">
        <v>23742</v>
      </c>
      <c r="AA168" s="733"/>
      <c r="AB168" s="733">
        <v>0</v>
      </c>
      <c r="AC168" s="733">
        <v>0</v>
      </c>
      <c r="AD168" s="733"/>
      <c r="AE168" s="733">
        <v>1585715</v>
      </c>
      <c r="AF168" s="733">
        <v>3621</v>
      </c>
      <c r="AG168" s="733">
        <v>0</v>
      </c>
      <c r="AH168" s="733">
        <v>0</v>
      </c>
      <c r="AI168" s="733">
        <v>0</v>
      </c>
      <c r="AJ168" s="733">
        <v>0</v>
      </c>
      <c r="AK168" s="733"/>
      <c r="AL168" s="733">
        <v>182215</v>
      </c>
      <c r="AM168" s="733">
        <v>0</v>
      </c>
      <c r="AN168" s="733"/>
      <c r="AO168" s="733">
        <v>0</v>
      </c>
      <c r="AP168" s="733">
        <v>0</v>
      </c>
      <c r="AQ168" s="733">
        <v>0</v>
      </c>
      <c r="AR168" s="733">
        <v>0</v>
      </c>
      <c r="AS168" s="733"/>
      <c r="AT168" s="733">
        <v>0</v>
      </c>
      <c r="AU168" s="733">
        <v>0</v>
      </c>
      <c r="AV168" s="733"/>
      <c r="AW168" s="733">
        <v>33038</v>
      </c>
      <c r="AX168" s="733"/>
      <c r="AY168" s="733">
        <v>0</v>
      </c>
      <c r="AZ168" s="733">
        <v>0</v>
      </c>
      <c r="BA168" s="733">
        <v>0</v>
      </c>
      <c r="BB168" s="733"/>
      <c r="BC168" s="733">
        <v>8874</v>
      </c>
      <c r="BD168" s="733"/>
      <c r="BE168" s="733">
        <v>0</v>
      </c>
      <c r="BF168" s="733">
        <v>0</v>
      </c>
      <c r="BG168" s="735"/>
      <c r="BH168" s="577">
        <v>508</v>
      </c>
      <c r="BI168" s="730">
        <v>6</v>
      </c>
      <c r="BJ168" s="731" t="s">
        <v>199</v>
      </c>
      <c r="BK168" s="563">
        <v>9270</v>
      </c>
      <c r="BL168" s="736">
        <v>228.51531823085222</v>
      </c>
      <c r="BM168" s="737">
        <v>-200.8</v>
      </c>
      <c r="BN168" s="737">
        <v>-107.84002157497304</v>
      </c>
      <c r="BO168" s="738">
        <v>-80.124703344120817</v>
      </c>
      <c r="BP168" s="736"/>
      <c r="BQ168" s="739">
        <v>0</v>
      </c>
      <c r="BR168" s="739">
        <v>0</v>
      </c>
      <c r="BS168" s="739"/>
      <c r="BT168" s="739">
        <v>22.274217907227616</v>
      </c>
      <c r="BU168" s="739">
        <v>15.910140237324704</v>
      </c>
      <c r="BV168" s="739">
        <v>0</v>
      </c>
      <c r="BW168" s="739">
        <v>0</v>
      </c>
      <c r="BX168" s="739">
        <v>0</v>
      </c>
      <c r="BY168" s="739">
        <v>0</v>
      </c>
      <c r="BZ168" s="739">
        <v>-7.8572815533980584</v>
      </c>
      <c r="CA168" s="739">
        <v>0</v>
      </c>
      <c r="CB168" s="739">
        <v>0</v>
      </c>
      <c r="CC168" s="739">
        <v>0</v>
      </c>
      <c r="CD168" s="739">
        <v>0</v>
      </c>
      <c r="CE168" s="739">
        <v>0</v>
      </c>
      <c r="CF168" s="739"/>
      <c r="CG168" s="739">
        <v>2.5611650485436894</v>
      </c>
      <c r="CH168" s="739"/>
      <c r="CI168" s="739">
        <v>0</v>
      </c>
      <c r="CJ168" s="739">
        <v>0</v>
      </c>
      <c r="CK168" s="739"/>
      <c r="CL168" s="739">
        <v>171.05879180151024</v>
      </c>
      <c r="CM168" s="739">
        <v>0.39061488673139161</v>
      </c>
      <c r="CN168" s="739">
        <v>0</v>
      </c>
      <c r="CO168" s="739">
        <v>0</v>
      </c>
      <c r="CP168" s="739">
        <v>0</v>
      </c>
      <c r="CQ168" s="739">
        <v>0</v>
      </c>
      <c r="CR168" s="739"/>
      <c r="CS168" s="739">
        <v>19.656418554476808</v>
      </c>
      <c r="CT168" s="739">
        <v>0</v>
      </c>
      <c r="CU168" s="739"/>
      <c r="CV168" s="739">
        <v>0</v>
      </c>
      <c r="CW168" s="739">
        <v>0</v>
      </c>
      <c r="CX168" s="739">
        <v>0</v>
      </c>
      <c r="CY168" s="739">
        <v>0</v>
      </c>
      <c r="CZ168" s="739"/>
      <c r="DA168" s="739">
        <v>0</v>
      </c>
      <c r="DB168" s="739">
        <v>0</v>
      </c>
      <c r="DC168" s="739"/>
      <c r="DD168" s="739">
        <v>3.5639697950377562</v>
      </c>
      <c r="DE168" s="739"/>
      <c r="DF168" s="739">
        <v>0</v>
      </c>
      <c r="DG168" s="739">
        <v>0</v>
      </c>
      <c r="DH168" s="739">
        <v>0</v>
      </c>
      <c r="DI168" s="739"/>
      <c r="DJ168" s="739">
        <v>0.9572815533980582</v>
      </c>
      <c r="DK168" s="739"/>
      <c r="DL168" s="739">
        <v>0</v>
      </c>
      <c r="DM168" s="739">
        <v>0</v>
      </c>
    </row>
    <row r="169" spans="1:117" s="731" customFormat="1" ht="12.75">
      <c r="A169" s="577">
        <v>529</v>
      </c>
      <c r="B169" s="730">
        <v>2</v>
      </c>
      <c r="C169" s="731" t="s">
        <v>200</v>
      </c>
      <c r="D169" s="563">
        <v>20129</v>
      </c>
      <c r="E169" s="732">
        <v>5121055</v>
      </c>
      <c r="F169" s="733">
        <v>-4041903</v>
      </c>
      <c r="G169" s="733">
        <v>-2170711</v>
      </c>
      <c r="H169" s="734">
        <v>-1091559</v>
      </c>
      <c r="I169" s="732"/>
      <c r="J169" s="733">
        <v>0</v>
      </c>
      <c r="K169" s="733">
        <v>0</v>
      </c>
      <c r="L169" s="733"/>
      <c r="M169" s="733">
        <v>427713</v>
      </c>
      <c r="N169" s="733">
        <v>305510</v>
      </c>
      <c r="O169" s="733">
        <v>210594</v>
      </c>
      <c r="P169" s="733">
        <v>94551</v>
      </c>
      <c r="Q169" s="733">
        <v>67536</v>
      </c>
      <c r="R169" s="733">
        <v>0</v>
      </c>
      <c r="S169" s="733">
        <v>-30085</v>
      </c>
      <c r="T169" s="733">
        <v>26120</v>
      </c>
      <c r="U169" s="733">
        <v>0</v>
      </c>
      <c r="V169" s="733">
        <v>0</v>
      </c>
      <c r="W169" s="733">
        <v>0</v>
      </c>
      <c r="X169" s="733">
        <v>0</v>
      </c>
      <c r="Y169" s="733"/>
      <c r="Z169" s="733">
        <v>254610</v>
      </c>
      <c r="AA169" s="733"/>
      <c r="AB169" s="733">
        <v>0</v>
      </c>
      <c r="AC169" s="733">
        <v>0</v>
      </c>
      <c r="AD169" s="733"/>
      <c r="AE169" s="733">
        <v>2909600</v>
      </c>
      <c r="AF169" s="733">
        <v>0</v>
      </c>
      <c r="AG169" s="733">
        <v>0</v>
      </c>
      <c r="AH169" s="733">
        <v>0</v>
      </c>
      <c r="AI169" s="733">
        <v>0</v>
      </c>
      <c r="AJ169" s="733">
        <v>0</v>
      </c>
      <c r="AK169" s="733"/>
      <c r="AL169" s="733">
        <v>319926</v>
      </c>
      <c r="AM169" s="733">
        <v>0</v>
      </c>
      <c r="AN169" s="733"/>
      <c r="AO169" s="733">
        <v>0</v>
      </c>
      <c r="AP169" s="733">
        <v>0</v>
      </c>
      <c r="AQ169" s="733">
        <v>0</v>
      </c>
      <c r="AR169" s="733">
        <v>0</v>
      </c>
      <c r="AS169" s="733"/>
      <c r="AT169" s="733">
        <v>0</v>
      </c>
      <c r="AU169" s="733">
        <v>0</v>
      </c>
      <c r="AV169" s="733"/>
      <c r="AW169" s="733">
        <v>71740</v>
      </c>
      <c r="AX169" s="733"/>
      <c r="AY169" s="733">
        <v>89845</v>
      </c>
      <c r="AZ169" s="733">
        <v>0</v>
      </c>
      <c r="BA169" s="733">
        <v>0</v>
      </c>
      <c r="BB169" s="733"/>
      <c r="BC169" s="733">
        <v>22351</v>
      </c>
      <c r="BD169" s="733"/>
      <c r="BE169" s="733">
        <v>351044</v>
      </c>
      <c r="BF169" s="733">
        <v>0</v>
      </c>
      <c r="BG169" s="735"/>
      <c r="BH169" s="577">
        <v>529</v>
      </c>
      <c r="BI169" s="730">
        <v>2</v>
      </c>
      <c r="BJ169" s="731" t="s">
        <v>200</v>
      </c>
      <c r="BK169" s="563">
        <v>20129</v>
      </c>
      <c r="BL169" s="736">
        <v>254.41179392915694</v>
      </c>
      <c r="BM169" s="737">
        <v>-200.79999006408664</v>
      </c>
      <c r="BN169" s="737">
        <v>-107.83998211535595</v>
      </c>
      <c r="BO169" s="738">
        <v>-54.228178250285659</v>
      </c>
      <c r="BP169" s="736"/>
      <c r="BQ169" s="739">
        <v>0</v>
      </c>
      <c r="BR169" s="739">
        <v>0</v>
      </c>
      <c r="BS169" s="739"/>
      <c r="BT169" s="739">
        <v>21.248596552238066</v>
      </c>
      <c r="BU169" s="739">
        <v>15.177604451289184</v>
      </c>
      <c r="BV169" s="739">
        <v>10.462218689453028</v>
      </c>
      <c r="BW169" s="739">
        <v>4.6972527199562819</v>
      </c>
      <c r="BX169" s="739">
        <v>3.3551592230115754</v>
      </c>
      <c r="BY169" s="739">
        <v>0</v>
      </c>
      <c r="BZ169" s="739">
        <v>-1.4946097670028318</v>
      </c>
      <c r="CA169" s="739">
        <v>1.2976302846639178</v>
      </c>
      <c r="CB169" s="739">
        <v>0</v>
      </c>
      <c r="CC169" s="739">
        <v>0</v>
      </c>
      <c r="CD169" s="739">
        <v>0</v>
      </c>
      <c r="CE169" s="739">
        <v>0</v>
      </c>
      <c r="CF169" s="739"/>
      <c r="CG169" s="739">
        <v>12.648914501465548</v>
      </c>
      <c r="CH169" s="739"/>
      <c r="CI169" s="739">
        <v>0</v>
      </c>
      <c r="CJ169" s="739">
        <v>0</v>
      </c>
      <c r="CK169" s="739"/>
      <c r="CL169" s="739">
        <v>144.54766754433902</v>
      </c>
      <c r="CM169" s="739">
        <v>0</v>
      </c>
      <c r="CN169" s="739">
        <v>0</v>
      </c>
      <c r="CO169" s="739">
        <v>0</v>
      </c>
      <c r="CP169" s="739">
        <v>0</v>
      </c>
      <c r="CQ169" s="739">
        <v>0</v>
      </c>
      <c r="CR169" s="739"/>
      <c r="CS169" s="739">
        <v>15.893785086194049</v>
      </c>
      <c r="CT169" s="739">
        <v>0</v>
      </c>
      <c r="CU169" s="739"/>
      <c r="CV169" s="739">
        <v>0</v>
      </c>
      <c r="CW169" s="739">
        <v>0</v>
      </c>
      <c r="CX169" s="739">
        <v>0</v>
      </c>
      <c r="CY169" s="739">
        <v>0</v>
      </c>
      <c r="CZ169" s="739"/>
      <c r="DA169" s="739">
        <v>0</v>
      </c>
      <c r="DB169" s="739">
        <v>0</v>
      </c>
      <c r="DC169" s="739"/>
      <c r="DD169" s="739">
        <v>3.5640121218142977</v>
      </c>
      <c r="DE169" s="739"/>
      <c r="DF169" s="739">
        <v>4.4634606786228828</v>
      </c>
      <c r="DG169" s="739">
        <v>0</v>
      </c>
      <c r="DH169" s="739">
        <v>0</v>
      </c>
      <c r="DI169" s="739"/>
      <c r="DJ169" s="739">
        <v>1.1103879974166626</v>
      </c>
      <c r="DK169" s="739"/>
      <c r="DL169" s="739">
        <v>17.439713845695266</v>
      </c>
      <c r="DM169" s="739">
        <v>0</v>
      </c>
    </row>
    <row r="170" spans="1:117" s="731" customFormat="1" ht="12.75">
      <c r="A170" s="577">
        <v>531</v>
      </c>
      <c r="B170" s="730">
        <v>4</v>
      </c>
      <c r="C170" s="731" t="s">
        <v>201</v>
      </c>
      <c r="D170" s="563">
        <v>4939</v>
      </c>
      <c r="E170" s="732">
        <v>1178124</v>
      </c>
      <c r="F170" s="733">
        <v>-991751</v>
      </c>
      <c r="G170" s="733">
        <v>-532622</v>
      </c>
      <c r="H170" s="734">
        <v>-346249</v>
      </c>
      <c r="I170" s="732"/>
      <c r="J170" s="733">
        <v>0</v>
      </c>
      <c r="K170" s="733">
        <v>0</v>
      </c>
      <c r="L170" s="733"/>
      <c r="M170" s="733">
        <v>58995</v>
      </c>
      <c r="N170" s="733">
        <v>42139</v>
      </c>
      <c r="O170" s="733">
        <v>7917</v>
      </c>
      <c r="P170" s="733">
        <v>23638</v>
      </c>
      <c r="Q170" s="733">
        <v>16884</v>
      </c>
      <c r="R170" s="733">
        <v>0</v>
      </c>
      <c r="S170" s="733">
        <v>7917</v>
      </c>
      <c r="T170" s="733">
        <v>31925</v>
      </c>
      <c r="U170" s="733">
        <v>0</v>
      </c>
      <c r="V170" s="733">
        <v>0</v>
      </c>
      <c r="W170" s="733">
        <v>0</v>
      </c>
      <c r="X170" s="733">
        <v>0</v>
      </c>
      <c r="Y170" s="733"/>
      <c r="Z170" s="733">
        <v>7957</v>
      </c>
      <c r="AA170" s="733"/>
      <c r="AB170" s="733">
        <v>0</v>
      </c>
      <c r="AC170" s="733">
        <v>0</v>
      </c>
      <c r="AD170" s="733"/>
      <c r="AE170" s="733">
        <v>957567</v>
      </c>
      <c r="AF170" s="733">
        <v>0</v>
      </c>
      <c r="AG170" s="733">
        <v>0</v>
      </c>
      <c r="AH170" s="733">
        <v>0</v>
      </c>
      <c r="AI170" s="733">
        <v>0</v>
      </c>
      <c r="AJ170" s="733">
        <v>0</v>
      </c>
      <c r="AK170" s="733"/>
      <c r="AL170" s="733">
        <v>0</v>
      </c>
      <c r="AM170" s="733">
        <v>0</v>
      </c>
      <c r="AN170" s="733"/>
      <c r="AO170" s="733">
        <v>0</v>
      </c>
      <c r="AP170" s="733">
        <v>0</v>
      </c>
      <c r="AQ170" s="733">
        <v>0</v>
      </c>
      <c r="AR170" s="733">
        <v>0</v>
      </c>
      <c r="AS170" s="733"/>
      <c r="AT170" s="733">
        <v>0</v>
      </c>
      <c r="AU170" s="733">
        <v>0</v>
      </c>
      <c r="AV170" s="733"/>
      <c r="AW170" s="733">
        <v>17603</v>
      </c>
      <c r="AX170" s="733"/>
      <c r="AY170" s="733">
        <v>0</v>
      </c>
      <c r="AZ170" s="733">
        <v>0</v>
      </c>
      <c r="BA170" s="733">
        <v>0</v>
      </c>
      <c r="BB170" s="733"/>
      <c r="BC170" s="733">
        <v>5582</v>
      </c>
      <c r="BD170" s="733"/>
      <c r="BE170" s="733">
        <v>0</v>
      </c>
      <c r="BF170" s="733">
        <v>0</v>
      </c>
      <c r="BG170" s="735"/>
      <c r="BH170" s="577">
        <v>531</v>
      </c>
      <c r="BI170" s="730">
        <v>4</v>
      </c>
      <c r="BJ170" s="731" t="s">
        <v>201</v>
      </c>
      <c r="BK170" s="563">
        <v>4939</v>
      </c>
      <c r="BL170" s="736">
        <v>238.53492609840049</v>
      </c>
      <c r="BM170" s="737">
        <v>-200.79995950597288</v>
      </c>
      <c r="BN170" s="737">
        <v>-107.84004859283256</v>
      </c>
      <c r="BO170" s="738">
        <v>-70.105082000404934</v>
      </c>
      <c r="BP170" s="736"/>
      <c r="BQ170" s="739">
        <v>0</v>
      </c>
      <c r="BR170" s="739">
        <v>0</v>
      </c>
      <c r="BS170" s="739"/>
      <c r="BT170" s="739">
        <v>11.944725652966188</v>
      </c>
      <c r="BU170" s="739">
        <v>8.5318890463656611</v>
      </c>
      <c r="BV170" s="739">
        <v>1.6029560639805629</v>
      </c>
      <c r="BW170" s="739">
        <v>4.7859890666126743</v>
      </c>
      <c r="BX170" s="739">
        <v>3.4185057703988662</v>
      </c>
      <c r="BY170" s="739">
        <v>0</v>
      </c>
      <c r="BZ170" s="739">
        <v>1.6029560639805629</v>
      </c>
      <c r="CA170" s="739">
        <v>6.4638590807855838</v>
      </c>
      <c r="CB170" s="739">
        <v>0</v>
      </c>
      <c r="CC170" s="739">
        <v>0</v>
      </c>
      <c r="CD170" s="739">
        <v>0</v>
      </c>
      <c r="CE170" s="739">
        <v>0</v>
      </c>
      <c r="CF170" s="739"/>
      <c r="CG170" s="739">
        <v>1.6110548694067626</v>
      </c>
      <c r="CH170" s="739"/>
      <c r="CI170" s="739">
        <v>0</v>
      </c>
      <c r="CJ170" s="739">
        <v>0</v>
      </c>
      <c r="CK170" s="739"/>
      <c r="CL170" s="739">
        <v>193.87872038874266</v>
      </c>
      <c r="CM170" s="739">
        <v>0</v>
      </c>
      <c r="CN170" s="739">
        <v>0</v>
      </c>
      <c r="CO170" s="739">
        <v>0</v>
      </c>
      <c r="CP170" s="739">
        <v>0</v>
      </c>
      <c r="CQ170" s="739">
        <v>0</v>
      </c>
      <c r="CR170" s="739"/>
      <c r="CS170" s="739">
        <v>0</v>
      </c>
      <c r="CT170" s="739">
        <v>0</v>
      </c>
      <c r="CU170" s="739"/>
      <c r="CV170" s="739">
        <v>0</v>
      </c>
      <c r="CW170" s="739">
        <v>0</v>
      </c>
      <c r="CX170" s="739">
        <v>0</v>
      </c>
      <c r="CY170" s="739">
        <v>0</v>
      </c>
      <c r="CZ170" s="739"/>
      <c r="DA170" s="739">
        <v>0</v>
      </c>
      <c r="DB170" s="739">
        <v>0</v>
      </c>
      <c r="DC170" s="739"/>
      <c r="DD170" s="739">
        <v>3.5640817979348047</v>
      </c>
      <c r="DE170" s="739"/>
      <c r="DF170" s="739">
        <v>0</v>
      </c>
      <c r="DG170" s="739">
        <v>0</v>
      </c>
      <c r="DH170" s="739">
        <v>0</v>
      </c>
      <c r="DI170" s="739"/>
      <c r="DJ170" s="739">
        <v>1.1301882972261592</v>
      </c>
      <c r="DK170" s="739"/>
      <c r="DL170" s="739">
        <v>0</v>
      </c>
      <c r="DM170" s="739">
        <v>0</v>
      </c>
    </row>
    <row r="171" spans="1:117" s="731" customFormat="1" ht="12.75">
      <c r="A171" s="577">
        <v>535</v>
      </c>
      <c r="B171" s="730">
        <v>17</v>
      </c>
      <c r="C171" s="731" t="s">
        <v>202</v>
      </c>
      <c r="D171" s="563">
        <v>10378</v>
      </c>
      <c r="E171" s="732">
        <v>2460592</v>
      </c>
      <c r="F171" s="733">
        <v>-2083902</v>
      </c>
      <c r="G171" s="733">
        <v>-1119164</v>
      </c>
      <c r="H171" s="734">
        <v>-742474</v>
      </c>
      <c r="I171" s="732"/>
      <c r="J171" s="733">
        <v>0</v>
      </c>
      <c r="K171" s="733">
        <v>0</v>
      </c>
      <c r="L171" s="733"/>
      <c r="M171" s="733">
        <v>427713</v>
      </c>
      <c r="N171" s="733">
        <v>305510</v>
      </c>
      <c r="O171" s="733">
        <v>14251</v>
      </c>
      <c r="P171" s="733">
        <v>23638</v>
      </c>
      <c r="Q171" s="733">
        <v>16884</v>
      </c>
      <c r="R171" s="733">
        <v>0</v>
      </c>
      <c r="S171" s="733">
        <v>-55419</v>
      </c>
      <c r="T171" s="733">
        <v>29023</v>
      </c>
      <c r="U171" s="733">
        <v>0</v>
      </c>
      <c r="V171" s="733">
        <v>0</v>
      </c>
      <c r="W171" s="733">
        <v>0</v>
      </c>
      <c r="X171" s="733">
        <v>0</v>
      </c>
      <c r="Y171" s="733"/>
      <c r="Z171" s="733">
        <v>28039</v>
      </c>
      <c r="AA171" s="733"/>
      <c r="AB171" s="733">
        <v>0</v>
      </c>
      <c r="AC171" s="733">
        <v>0</v>
      </c>
      <c r="AD171" s="733"/>
      <c r="AE171" s="733">
        <v>1616903</v>
      </c>
      <c r="AF171" s="733">
        <v>0</v>
      </c>
      <c r="AG171" s="733">
        <v>0</v>
      </c>
      <c r="AH171" s="733">
        <v>0</v>
      </c>
      <c r="AI171" s="733">
        <v>0</v>
      </c>
      <c r="AJ171" s="733">
        <v>0</v>
      </c>
      <c r="AK171" s="733"/>
      <c r="AL171" s="733">
        <v>0</v>
      </c>
      <c r="AM171" s="733">
        <v>0</v>
      </c>
      <c r="AN171" s="733"/>
      <c r="AO171" s="733">
        <v>0</v>
      </c>
      <c r="AP171" s="733">
        <v>0</v>
      </c>
      <c r="AQ171" s="733">
        <v>0</v>
      </c>
      <c r="AR171" s="733">
        <v>0</v>
      </c>
      <c r="AS171" s="733"/>
      <c r="AT171" s="733">
        <v>0</v>
      </c>
      <c r="AU171" s="733">
        <v>0</v>
      </c>
      <c r="AV171" s="733"/>
      <c r="AW171" s="733">
        <v>36987</v>
      </c>
      <c r="AX171" s="733"/>
      <c r="AY171" s="733">
        <v>0</v>
      </c>
      <c r="AZ171" s="733">
        <v>0</v>
      </c>
      <c r="BA171" s="733">
        <v>0</v>
      </c>
      <c r="BB171" s="733"/>
      <c r="BC171" s="733">
        <v>17063</v>
      </c>
      <c r="BD171" s="733"/>
      <c r="BE171" s="733">
        <v>0</v>
      </c>
      <c r="BF171" s="733">
        <v>0</v>
      </c>
      <c r="BG171" s="735"/>
      <c r="BH171" s="577">
        <v>535</v>
      </c>
      <c r="BI171" s="730">
        <v>17</v>
      </c>
      <c r="BJ171" s="731" t="s">
        <v>202</v>
      </c>
      <c r="BK171" s="563">
        <v>10378</v>
      </c>
      <c r="BL171" s="736">
        <v>237.09693582578532</v>
      </c>
      <c r="BM171" s="737">
        <v>-200.79996145692812</v>
      </c>
      <c r="BN171" s="737">
        <v>-107.84004625168626</v>
      </c>
      <c r="BO171" s="738">
        <v>-71.543071882829068</v>
      </c>
      <c r="BP171" s="736"/>
      <c r="BQ171" s="739">
        <v>0</v>
      </c>
      <c r="BR171" s="739">
        <v>0</v>
      </c>
      <c r="BS171" s="739"/>
      <c r="BT171" s="739">
        <v>41.213432260551166</v>
      </c>
      <c r="BU171" s="739">
        <v>29.438234727307766</v>
      </c>
      <c r="BV171" s="739">
        <v>1.3731932935054925</v>
      </c>
      <c r="BW171" s="739">
        <v>2.2777028329157836</v>
      </c>
      <c r="BX171" s="739">
        <v>1.6269030641742146</v>
      </c>
      <c r="BY171" s="739">
        <v>0</v>
      </c>
      <c r="BZ171" s="739">
        <v>-5.3400462516862595</v>
      </c>
      <c r="CA171" s="739">
        <v>2.7965889381383695</v>
      </c>
      <c r="CB171" s="739">
        <v>0</v>
      </c>
      <c r="CC171" s="739">
        <v>0</v>
      </c>
      <c r="CD171" s="739">
        <v>0</v>
      </c>
      <c r="CE171" s="739">
        <v>0</v>
      </c>
      <c r="CF171" s="739"/>
      <c r="CG171" s="739">
        <v>2.7017729813066103</v>
      </c>
      <c r="CH171" s="739"/>
      <c r="CI171" s="739">
        <v>0</v>
      </c>
      <c r="CJ171" s="739">
        <v>0</v>
      </c>
      <c r="CK171" s="739"/>
      <c r="CL171" s="739">
        <v>155.8010213914049</v>
      </c>
      <c r="CM171" s="739">
        <v>0</v>
      </c>
      <c r="CN171" s="739">
        <v>0</v>
      </c>
      <c r="CO171" s="739">
        <v>0</v>
      </c>
      <c r="CP171" s="739">
        <v>0</v>
      </c>
      <c r="CQ171" s="739">
        <v>0</v>
      </c>
      <c r="CR171" s="739"/>
      <c r="CS171" s="739">
        <v>0</v>
      </c>
      <c r="CT171" s="739">
        <v>0</v>
      </c>
      <c r="CU171" s="739"/>
      <c r="CV171" s="739">
        <v>0</v>
      </c>
      <c r="CW171" s="739">
        <v>0</v>
      </c>
      <c r="CX171" s="739">
        <v>0</v>
      </c>
      <c r="CY171" s="739">
        <v>0</v>
      </c>
      <c r="CZ171" s="739"/>
      <c r="DA171" s="739">
        <v>0</v>
      </c>
      <c r="DB171" s="739">
        <v>0</v>
      </c>
      <c r="DC171" s="739"/>
      <c r="DD171" s="739">
        <v>3.5639814993254961</v>
      </c>
      <c r="DE171" s="739"/>
      <c r="DF171" s="739">
        <v>0</v>
      </c>
      <c r="DG171" s="739">
        <v>0</v>
      </c>
      <c r="DH171" s="739">
        <v>0</v>
      </c>
      <c r="DI171" s="739"/>
      <c r="DJ171" s="739">
        <v>1.6441510888417807</v>
      </c>
      <c r="DK171" s="739"/>
      <c r="DL171" s="739">
        <v>0</v>
      </c>
      <c r="DM171" s="739">
        <v>0</v>
      </c>
    </row>
    <row r="172" spans="1:117" s="731" customFormat="1" ht="12.75">
      <c r="A172" s="577">
        <v>536</v>
      </c>
      <c r="B172" s="730">
        <v>6</v>
      </c>
      <c r="C172" s="731" t="s">
        <v>203</v>
      </c>
      <c r="D172" s="563">
        <v>36176</v>
      </c>
      <c r="E172" s="732">
        <v>9785301</v>
      </c>
      <c r="F172" s="733">
        <v>-7264141</v>
      </c>
      <c r="G172" s="733">
        <v>-3901220</v>
      </c>
      <c r="H172" s="734">
        <v>-1380060</v>
      </c>
      <c r="I172" s="732"/>
      <c r="J172" s="733">
        <v>0</v>
      </c>
      <c r="K172" s="733">
        <v>0</v>
      </c>
      <c r="L172" s="733"/>
      <c r="M172" s="733">
        <v>1061909</v>
      </c>
      <c r="N172" s="733">
        <v>758507</v>
      </c>
      <c r="O172" s="733">
        <v>281847</v>
      </c>
      <c r="P172" s="733">
        <v>401841</v>
      </c>
      <c r="Q172" s="733">
        <v>287029</v>
      </c>
      <c r="R172" s="733">
        <v>0</v>
      </c>
      <c r="S172" s="733">
        <v>66503</v>
      </c>
      <c r="T172" s="733">
        <v>72557</v>
      </c>
      <c r="U172" s="733">
        <v>0</v>
      </c>
      <c r="V172" s="733">
        <v>0</v>
      </c>
      <c r="W172" s="733">
        <v>0</v>
      </c>
      <c r="X172" s="733">
        <v>0</v>
      </c>
      <c r="Y172" s="733"/>
      <c r="Z172" s="733">
        <v>250695</v>
      </c>
      <c r="AA172" s="733"/>
      <c r="AB172" s="733">
        <v>0</v>
      </c>
      <c r="AC172" s="733">
        <v>0</v>
      </c>
      <c r="AD172" s="733"/>
      <c r="AE172" s="733">
        <v>4455391</v>
      </c>
      <c r="AF172" s="733">
        <v>0</v>
      </c>
      <c r="AG172" s="733">
        <v>0</v>
      </c>
      <c r="AH172" s="733">
        <v>0</v>
      </c>
      <c r="AI172" s="733">
        <v>0</v>
      </c>
      <c r="AJ172" s="733">
        <v>0</v>
      </c>
      <c r="AK172" s="733"/>
      <c r="AL172" s="733">
        <v>1969558</v>
      </c>
      <c r="AM172" s="733">
        <v>0</v>
      </c>
      <c r="AN172" s="733"/>
      <c r="AO172" s="733">
        <v>0</v>
      </c>
      <c r="AP172" s="733">
        <v>0</v>
      </c>
      <c r="AQ172" s="733">
        <v>0</v>
      </c>
      <c r="AR172" s="733">
        <v>0</v>
      </c>
      <c r="AS172" s="733"/>
      <c r="AT172" s="733">
        <v>0</v>
      </c>
      <c r="AU172" s="733">
        <v>0</v>
      </c>
      <c r="AV172" s="733"/>
      <c r="AW172" s="733">
        <v>128931</v>
      </c>
      <c r="AX172" s="733"/>
      <c r="AY172" s="733">
        <v>0</v>
      </c>
      <c r="AZ172" s="733">
        <v>0</v>
      </c>
      <c r="BA172" s="733">
        <v>0</v>
      </c>
      <c r="BB172" s="733"/>
      <c r="BC172" s="733">
        <v>50533</v>
      </c>
      <c r="BD172" s="733"/>
      <c r="BE172" s="733">
        <v>0</v>
      </c>
      <c r="BF172" s="733">
        <v>0</v>
      </c>
      <c r="BG172" s="735"/>
      <c r="BH172" s="577">
        <v>536</v>
      </c>
      <c r="BI172" s="730">
        <v>6</v>
      </c>
      <c r="BJ172" s="731" t="s">
        <v>203</v>
      </c>
      <c r="BK172" s="563">
        <v>36176</v>
      </c>
      <c r="BL172" s="736">
        <v>270.49151371074748</v>
      </c>
      <c r="BM172" s="737">
        <v>-200.80000552852721</v>
      </c>
      <c r="BN172" s="737">
        <v>-107.84000442282176</v>
      </c>
      <c r="BO172" s="738">
        <v>-38.148496240601503</v>
      </c>
      <c r="BP172" s="736"/>
      <c r="BQ172" s="739">
        <v>0</v>
      </c>
      <c r="BR172" s="739">
        <v>0</v>
      </c>
      <c r="BS172" s="739"/>
      <c r="BT172" s="739">
        <v>29.353963954002655</v>
      </c>
      <c r="BU172" s="739">
        <v>20.967132905793896</v>
      </c>
      <c r="BV172" s="739">
        <v>7.7909940291906237</v>
      </c>
      <c r="BW172" s="739">
        <v>11.107944493586908</v>
      </c>
      <c r="BX172" s="739">
        <v>7.9342381689517909</v>
      </c>
      <c r="BY172" s="739">
        <v>0</v>
      </c>
      <c r="BZ172" s="739">
        <v>1.8383182220256524</v>
      </c>
      <c r="CA172" s="739">
        <v>2.0056667403803625</v>
      </c>
      <c r="CB172" s="739">
        <v>0</v>
      </c>
      <c r="CC172" s="739">
        <v>0</v>
      </c>
      <c r="CD172" s="739">
        <v>0</v>
      </c>
      <c r="CE172" s="739">
        <v>0</v>
      </c>
      <c r="CF172" s="739"/>
      <c r="CG172" s="739">
        <v>6.929870632463512</v>
      </c>
      <c r="CH172" s="739"/>
      <c r="CI172" s="739">
        <v>0</v>
      </c>
      <c r="CJ172" s="739">
        <v>0</v>
      </c>
      <c r="CK172" s="739"/>
      <c r="CL172" s="739">
        <v>123.15875165855816</v>
      </c>
      <c r="CM172" s="739">
        <v>0</v>
      </c>
      <c r="CN172" s="739">
        <v>0</v>
      </c>
      <c r="CO172" s="739">
        <v>0</v>
      </c>
      <c r="CP172" s="739">
        <v>0</v>
      </c>
      <c r="CQ172" s="739">
        <v>0</v>
      </c>
      <c r="CR172" s="739"/>
      <c r="CS172" s="739">
        <v>54.443774878372402</v>
      </c>
      <c r="CT172" s="739">
        <v>0</v>
      </c>
      <c r="CU172" s="739"/>
      <c r="CV172" s="739">
        <v>0</v>
      </c>
      <c r="CW172" s="739">
        <v>0</v>
      </c>
      <c r="CX172" s="739">
        <v>0</v>
      </c>
      <c r="CY172" s="739">
        <v>0</v>
      </c>
      <c r="CZ172" s="739"/>
      <c r="DA172" s="739">
        <v>0</v>
      </c>
      <c r="DB172" s="739">
        <v>0</v>
      </c>
      <c r="DC172" s="739"/>
      <c r="DD172" s="739">
        <v>3.5639927023440956</v>
      </c>
      <c r="DE172" s="739"/>
      <c r="DF172" s="739">
        <v>0</v>
      </c>
      <c r="DG172" s="739">
        <v>0</v>
      </c>
      <c r="DH172" s="739">
        <v>0</v>
      </c>
      <c r="DI172" s="739"/>
      <c r="DJ172" s="739">
        <v>1.3968653250773995</v>
      </c>
      <c r="DK172" s="739"/>
      <c r="DL172" s="739">
        <v>0</v>
      </c>
      <c r="DM172" s="739">
        <v>0</v>
      </c>
    </row>
    <row r="173" spans="1:117" s="731" customFormat="1" ht="12.75">
      <c r="A173" s="577">
        <v>538</v>
      </c>
      <c r="B173" s="730">
        <v>2</v>
      </c>
      <c r="C173" s="731" t="s">
        <v>204</v>
      </c>
      <c r="D173" s="563">
        <v>4659</v>
      </c>
      <c r="E173" s="732">
        <v>2002741</v>
      </c>
      <c r="F173" s="733">
        <v>-935527</v>
      </c>
      <c r="G173" s="733">
        <v>-502427</v>
      </c>
      <c r="H173" s="734">
        <v>564787</v>
      </c>
      <c r="I173" s="732"/>
      <c r="J173" s="733">
        <v>0</v>
      </c>
      <c r="K173" s="733">
        <v>0</v>
      </c>
      <c r="L173" s="733"/>
      <c r="M173" s="733">
        <v>191734</v>
      </c>
      <c r="N173" s="733">
        <v>136953</v>
      </c>
      <c r="O173" s="733">
        <v>0</v>
      </c>
      <c r="P173" s="733">
        <v>0</v>
      </c>
      <c r="Q173" s="733">
        <v>0</v>
      </c>
      <c r="R173" s="733">
        <v>0</v>
      </c>
      <c r="S173" s="733">
        <v>-163091</v>
      </c>
      <c r="T173" s="733">
        <v>26120</v>
      </c>
      <c r="U173" s="733">
        <v>0</v>
      </c>
      <c r="V173" s="733">
        <v>0</v>
      </c>
      <c r="W173" s="733">
        <v>0</v>
      </c>
      <c r="X173" s="733">
        <v>0</v>
      </c>
      <c r="Y173" s="733"/>
      <c r="Z173" s="733">
        <v>37794</v>
      </c>
      <c r="AA173" s="733"/>
      <c r="AB173" s="733">
        <v>0</v>
      </c>
      <c r="AC173" s="733">
        <v>0</v>
      </c>
      <c r="AD173" s="733"/>
      <c r="AE173" s="733">
        <v>1750434</v>
      </c>
      <c r="AF173" s="733">
        <v>0</v>
      </c>
      <c r="AG173" s="733">
        <v>0</v>
      </c>
      <c r="AH173" s="733">
        <v>0</v>
      </c>
      <c r="AI173" s="733">
        <v>0</v>
      </c>
      <c r="AJ173" s="733">
        <v>0</v>
      </c>
      <c r="AK173" s="733"/>
      <c r="AL173" s="733">
        <v>0</v>
      </c>
      <c r="AM173" s="733">
        <v>0</v>
      </c>
      <c r="AN173" s="733"/>
      <c r="AO173" s="733">
        <v>0</v>
      </c>
      <c r="AP173" s="733">
        <v>0</v>
      </c>
      <c r="AQ173" s="733">
        <v>0</v>
      </c>
      <c r="AR173" s="733">
        <v>0</v>
      </c>
      <c r="AS173" s="733"/>
      <c r="AT173" s="733">
        <v>0</v>
      </c>
      <c r="AU173" s="733">
        <v>0</v>
      </c>
      <c r="AV173" s="733"/>
      <c r="AW173" s="733">
        <v>16605</v>
      </c>
      <c r="AX173" s="733"/>
      <c r="AY173" s="733">
        <v>0</v>
      </c>
      <c r="AZ173" s="733">
        <v>0</v>
      </c>
      <c r="BA173" s="733">
        <v>0</v>
      </c>
      <c r="BB173" s="733"/>
      <c r="BC173" s="733">
        <v>6192</v>
      </c>
      <c r="BD173" s="733"/>
      <c r="BE173" s="733">
        <v>0</v>
      </c>
      <c r="BF173" s="733">
        <v>0</v>
      </c>
      <c r="BG173" s="735"/>
      <c r="BH173" s="577">
        <v>538</v>
      </c>
      <c r="BI173" s="730">
        <v>2</v>
      </c>
      <c r="BJ173" s="731" t="s">
        <v>204</v>
      </c>
      <c r="BK173" s="563">
        <v>4659</v>
      </c>
      <c r="BL173" s="736">
        <v>429.8649924876583</v>
      </c>
      <c r="BM173" s="737">
        <v>-200.79995707233311</v>
      </c>
      <c r="BN173" s="737">
        <v>-107.84009444086713</v>
      </c>
      <c r="BO173" s="738">
        <v>121.22494097445804</v>
      </c>
      <c r="BP173" s="736"/>
      <c r="BQ173" s="739">
        <v>0</v>
      </c>
      <c r="BR173" s="739">
        <v>0</v>
      </c>
      <c r="BS173" s="739"/>
      <c r="BT173" s="739">
        <v>41.153466409100666</v>
      </c>
      <c r="BU173" s="739">
        <v>29.395363811976818</v>
      </c>
      <c r="BV173" s="739">
        <v>0</v>
      </c>
      <c r="BW173" s="739">
        <v>0</v>
      </c>
      <c r="BX173" s="739">
        <v>0</v>
      </c>
      <c r="BY173" s="739">
        <v>0</v>
      </c>
      <c r="BZ173" s="739">
        <v>-35.005580596694571</v>
      </c>
      <c r="CA173" s="739">
        <v>5.6063532946984331</v>
      </c>
      <c r="CB173" s="739">
        <v>0</v>
      </c>
      <c r="CC173" s="739">
        <v>0</v>
      </c>
      <c r="CD173" s="739">
        <v>0</v>
      </c>
      <c r="CE173" s="739">
        <v>0</v>
      </c>
      <c r="CF173" s="739"/>
      <c r="CG173" s="739">
        <v>8.1120412105602053</v>
      </c>
      <c r="CH173" s="739"/>
      <c r="CI173" s="739">
        <v>0</v>
      </c>
      <c r="CJ173" s="739">
        <v>0</v>
      </c>
      <c r="CK173" s="739"/>
      <c r="CL173" s="739">
        <v>375.71023824855121</v>
      </c>
      <c r="CM173" s="739">
        <v>0</v>
      </c>
      <c r="CN173" s="739">
        <v>0</v>
      </c>
      <c r="CO173" s="739">
        <v>0</v>
      </c>
      <c r="CP173" s="739">
        <v>0</v>
      </c>
      <c r="CQ173" s="739">
        <v>0</v>
      </c>
      <c r="CR173" s="739"/>
      <c r="CS173" s="739">
        <v>0</v>
      </c>
      <c r="CT173" s="739">
        <v>0</v>
      </c>
      <c r="CU173" s="739"/>
      <c r="CV173" s="739">
        <v>0</v>
      </c>
      <c r="CW173" s="739">
        <v>0</v>
      </c>
      <c r="CX173" s="739">
        <v>0</v>
      </c>
      <c r="CY173" s="739">
        <v>0</v>
      </c>
      <c r="CZ173" s="739"/>
      <c r="DA173" s="739">
        <v>0</v>
      </c>
      <c r="DB173" s="739">
        <v>0</v>
      </c>
      <c r="DC173" s="739"/>
      <c r="DD173" s="739">
        <v>3.5640695428203477</v>
      </c>
      <c r="DE173" s="739"/>
      <c r="DF173" s="739">
        <v>0</v>
      </c>
      <c r="DG173" s="739">
        <v>0</v>
      </c>
      <c r="DH173" s="739">
        <v>0</v>
      </c>
      <c r="DI173" s="739"/>
      <c r="DJ173" s="739">
        <v>1.3290405666452028</v>
      </c>
      <c r="DK173" s="739"/>
      <c r="DL173" s="739">
        <v>0</v>
      </c>
      <c r="DM173" s="739">
        <v>0</v>
      </c>
    </row>
    <row r="174" spans="1:117" s="731" customFormat="1" ht="12.75">
      <c r="A174" s="577">
        <v>541</v>
      </c>
      <c r="B174" s="730">
        <v>12</v>
      </c>
      <c r="C174" s="731" t="s">
        <v>205</v>
      </c>
      <c r="D174" s="563">
        <v>8980</v>
      </c>
      <c r="E174" s="732">
        <v>1877389</v>
      </c>
      <c r="F174" s="733">
        <v>-1803184</v>
      </c>
      <c r="G174" s="733">
        <v>-968403</v>
      </c>
      <c r="H174" s="734">
        <v>-894198</v>
      </c>
      <c r="I174" s="732"/>
      <c r="J174" s="733">
        <v>0</v>
      </c>
      <c r="K174" s="733">
        <v>0</v>
      </c>
      <c r="L174" s="733"/>
      <c r="M174" s="733">
        <v>206482</v>
      </c>
      <c r="N174" s="733">
        <v>147487</v>
      </c>
      <c r="O174" s="733">
        <v>79171</v>
      </c>
      <c r="P174" s="733">
        <v>23638</v>
      </c>
      <c r="Q174" s="733">
        <v>16884</v>
      </c>
      <c r="R174" s="733">
        <v>0</v>
      </c>
      <c r="S174" s="733">
        <v>-112422</v>
      </c>
      <c r="T174" s="733">
        <v>0</v>
      </c>
      <c r="U174" s="733">
        <v>0</v>
      </c>
      <c r="V174" s="733">
        <v>0</v>
      </c>
      <c r="W174" s="733">
        <v>0</v>
      </c>
      <c r="X174" s="733">
        <v>0</v>
      </c>
      <c r="Y174" s="733"/>
      <c r="Z174" s="733">
        <v>23870</v>
      </c>
      <c r="AA174" s="733"/>
      <c r="AB174" s="733">
        <v>0</v>
      </c>
      <c r="AC174" s="733">
        <v>0</v>
      </c>
      <c r="AD174" s="733"/>
      <c r="AE174" s="733">
        <v>1195549</v>
      </c>
      <c r="AF174" s="733">
        <v>11007</v>
      </c>
      <c r="AG174" s="733">
        <v>0</v>
      </c>
      <c r="AH174" s="733">
        <v>0</v>
      </c>
      <c r="AI174" s="733">
        <v>0</v>
      </c>
      <c r="AJ174" s="733">
        <v>0</v>
      </c>
      <c r="AK174" s="733"/>
      <c r="AL174" s="733">
        <v>176128</v>
      </c>
      <c r="AM174" s="733">
        <v>0</v>
      </c>
      <c r="AN174" s="733"/>
      <c r="AO174" s="733">
        <v>0</v>
      </c>
      <c r="AP174" s="733">
        <v>0</v>
      </c>
      <c r="AQ174" s="733">
        <v>0</v>
      </c>
      <c r="AR174" s="733">
        <v>0</v>
      </c>
      <c r="AS174" s="733"/>
      <c r="AT174" s="733">
        <v>0</v>
      </c>
      <c r="AU174" s="733">
        <v>0</v>
      </c>
      <c r="AV174" s="733"/>
      <c r="AW174" s="733">
        <v>32005</v>
      </c>
      <c r="AX174" s="733"/>
      <c r="AY174" s="733">
        <v>69112</v>
      </c>
      <c r="AZ174" s="733">
        <v>0</v>
      </c>
      <c r="BA174" s="733">
        <v>0</v>
      </c>
      <c r="BB174" s="733"/>
      <c r="BC174" s="733">
        <v>8478</v>
      </c>
      <c r="BD174" s="733"/>
      <c r="BE174" s="733">
        <v>0</v>
      </c>
      <c r="BF174" s="733">
        <v>0</v>
      </c>
      <c r="BG174" s="735"/>
      <c r="BH174" s="577">
        <v>541</v>
      </c>
      <c r="BI174" s="730">
        <v>12</v>
      </c>
      <c r="BJ174" s="731" t="s">
        <v>205</v>
      </c>
      <c r="BK174" s="563">
        <v>8980</v>
      </c>
      <c r="BL174" s="736">
        <v>209.06336302895323</v>
      </c>
      <c r="BM174" s="737">
        <v>-200.8</v>
      </c>
      <c r="BN174" s="737">
        <v>-107.83997772828508</v>
      </c>
      <c r="BO174" s="738">
        <v>-99.576614699331842</v>
      </c>
      <c r="BP174" s="736"/>
      <c r="BQ174" s="739">
        <v>0</v>
      </c>
      <c r="BR174" s="739">
        <v>0</v>
      </c>
      <c r="BS174" s="739"/>
      <c r="BT174" s="739">
        <v>22.993541202672606</v>
      </c>
      <c r="BU174" s="739">
        <v>16.423942093541203</v>
      </c>
      <c r="BV174" s="739">
        <v>8.8163697104677059</v>
      </c>
      <c r="BW174" s="739">
        <v>2.632293986636971</v>
      </c>
      <c r="BX174" s="739">
        <v>1.8801781737193763</v>
      </c>
      <c r="BY174" s="739">
        <v>0</v>
      </c>
      <c r="BZ174" s="739">
        <v>-12.519153674832962</v>
      </c>
      <c r="CA174" s="739">
        <v>0</v>
      </c>
      <c r="CB174" s="739">
        <v>0</v>
      </c>
      <c r="CC174" s="739">
        <v>0</v>
      </c>
      <c r="CD174" s="739">
        <v>0</v>
      </c>
      <c r="CE174" s="739">
        <v>0</v>
      </c>
      <c r="CF174" s="739"/>
      <c r="CG174" s="739">
        <v>2.6581291759465477</v>
      </c>
      <c r="CH174" s="739"/>
      <c r="CI174" s="739">
        <v>0</v>
      </c>
      <c r="CJ174" s="739">
        <v>0</v>
      </c>
      <c r="CK174" s="739"/>
      <c r="CL174" s="739">
        <v>133.13463251670379</v>
      </c>
      <c r="CM174" s="739">
        <v>1.2257238307349665</v>
      </c>
      <c r="CN174" s="739">
        <v>0</v>
      </c>
      <c r="CO174" s="739">
        <v>0</v>
      </c>
      <c r="CP174" s="739">
        <v>0</v>
      </c>
      <c r="CQ174" s="739">
        <v>0</v>
      </c>
      <c r="CR174" s="739"/>
      <c r="CS174" s="739">
        <v>19.613363028953231</v>
      </c>
      <c r="CT174" s="739">
        <v>0</v>
      </c>
      <c r="CU174" s="739"/>
      <c r="CV174" s="739">
        <v>0</v>
      </c>
      <c r="CW174" s="739">
        <v>0</v>
      </c>
      <c r="CX174" s="739">
        <v>0</v>
      </c>
      <c r="CY174" s="739">
        <v>0</v>
      </c>
      <c r="CZ174" s="739"/>
      <c r="DA174" s="739">
        <v>0</v>
      </c>
      <c r="DB174" s="739">
        <v>0</v>
      </c>
      <c r="DC174" s="739"/>
      <c r="DD174" s="739">
        <v>3.5640311804008911</v>
      </c>
      <c r="DE174" s="739"/>
      <c r="DF174" s="739">
        <v>7.6962138084632521</v>
      </c>
      <c r="DG174" s="739">
        <v>0</v>
      </c>
      <c r="DH174" s="739">
        <v>0</v>
      </c>
      <c r="DI174" s="739"/>
      <c r="DJ174" s="739">
        <v>0.94409799554565699</v>
      </c>
      <c r="DK174" s="739"/>
      <c r="DL174" s="739">
        <v>0</v>
      </c>
      <c r="DM174" s="739">
        <v>0</v>
      </c>
    </row>
    <row r="175" spans="1:117" s="731" customFormat="1" ht="12.75">
      <c r="A175" s="577">
        <v>543</v>
      </c>
      <c r="B175" s="730">
        <v>1</v>
      </c>
      <c r="C175" s="731" t="s">
        <v>206</v>
      </c>
      <c r="D175" s="563">
        <v>45048</v>
      </c>
      <c r="E175" s="732">
        <v>5532289</v>
      </c>
      <c r="F175" s="733">
        <v>-9045638</v>
      </c>
      <c r="G175" s="733">
        <v>-4857976</v>
      </c>
      <c r="H175" s="734">
        <v>-8371325</v>
      </c>
      <c r="I175" s="732"/>
      <c r="J175" s="733">
        <v>0</v>
      </c>
      <c r="K175" s="733">
        <v>0</v>
      </c>
      <c r="L175" s="733"/>
      <c r="M175" s="733">
        <v>840678</v>
      </c>
      <c r="N175" s="733">
        <v>600484</v>
      </c>
      <c r="O175" s="733">
        <v>286597</v>
      </c>
      <c r="P175" s="733">
        <v>330928</v>
      </c>
      <c r="Q175" s="733">
        <v>236377</v>
      </c>
      <c r="R175" s="733">
        <v>0</v>
      </c>
      <c r="S175" s="733">
        <v>96588</v>
      </c>
      <c r="T175" s="733">
        <v>58045</v>
      </c>
      <c r="U175" s="733">
        <v>0</v>
      </c>
      <c r="V175" s="733">
        <v>0</v>
      </c>
      <c r="W175" s="733">
        <v>0</v>
      </c>
      <c r="X175" s="733">
        <v>0</v>
      </c>
      <c r="Y175" s="733"/>
      <c r="Z175" s="733">
        <v>159986</v>
      </c>
      <c r="AA175" s="733"/>
      <c r="AB175" s="733">
        <v>0</v>
      </c>
      <c r="AC175" s="733">
        <v>0</v>
      </c>
      <c r="AD175" s="733"/>
      <c r="AE175" s="733">
        <v>2599450</v>
      </c>
      <c r="AF175" s="733">
        <v>0</v>
      </c>
      <c r="AG175" s="733">
        <v>0</v>
      </c>
      <c r="AH175" s="733">
        <v>0</v>
      </c>
      <c r="AI175" s="733">
        <v>0</v>
      </c>
      <c r="AJ175" s="733">
        <v>0</v>
      </c>
      <c r="AK175" s="733"/>
      <c r="AL175" s="733">
        <v>0</v>
      </c>
      <c r="AM175" s="733">
        <v>0</v>
      </c>
      <c r="AN175" s="733"/>
      <c r="AO175" s="733">
        <v>0</v>
      </c>
      <c r="AP175" s="733">
        <v>0</v>
      </c>
      <c r="AQ175" s="733">
        <v>0</v>
      </c>
      <c r="AR175" s="733">
        <v>0</v>
      </c>
      <c r="AS175" s="733"/>
      <c r="AT175" s="733">
        <v>0</v>
      </c>
      <c r="AU175" s="733">
        <v>0</v>
      </c>
      <c r="AV175" s="733"/>
      <c r="AW175" s="733">
        <v>160551</v>
      </c>
      <c r="AX175" s="733"/>
      <c r="AY175" s="733">
        <v>96756</v>
      </c>
      <c r="AZ175" s="733">
        <v>0</v>
      </c>
      <c r="BA175" s="733">
        <v>0</v>
      </c>
      <c r="BB175" s="733"/>
      <c r="BC175" s="733">
        <v>65849</v>
      </c>
      <c r="BD175" s="733"/>
      <c r="BE175" s="733">
        <v>0</v>
      </c>
      <c r="BF175" s="733">
        <v>0</v>
      </c>
      <c r="BG175" s="735"/>
      <c r="BH175" s="577">
        <v>543</v>
      </c>
      <c r="BI175" s="730">
        <v>1</v>
      </c>
      <c r="BJ175" s="731" t="s">
        <v>206</v>
      </c>
      <c r="BK175" s="563">
        <v>45048</v>
      </c>
      <c r="BL175" s="736">
        <v>122.80875954537382</v>
      </c>
      <c r="BM175" s="737">
        <v>-200.79999112058249</v>
      </c>
      <c r="BN175" s="737">
        <v>-107.83999289646599</v>
      </c>
      <c r="BO175" s="738">
        <v>-185.83122447167466</v>
      </c>
      <c r="BP175" s="736"/>
      <c r="BQ175" s="739">
        <v>0</v>
      </c>
      <c r="BR175" s="739">
        <v>0</v>
      </c>
      <c r="BS175" s="739"/>
      <c r="BT175" s="739">
        <v>18.661827384123601</v>
      </c>
      <c r="BU175" s="739">
        <v>13.329870360504351</v>
      </c>
      <c r="BV175" s="739">
        <v>6.3620360504350915</v>
      </c>
      <c r="BW175" s="739">
        <v>7.3461196945480376</v>
      </c>
      <c r="BX175" s="739">
        <v>5.2472251820280587</v>
      </c>
      <c r="BY175" s="739">
        <v>0</v>
      </c>
      <c r="BZ175" s="739">
        <v>2.14411294619073</v>
      </c>
      <c r="CA175" s="739">
        <v>1.2885144734505416</v>
      </c>
      <c r="CB175" s="739">
        <v>0</v>
      </c>
      <c r="CC175" s="739">
        <v>0</v>
      </c>
      <c r="CD175" s="739">
        <v>0</v>
      </c>
      <c r="CE175" s="739">
        <v>0</v>
      </c>
      <c r="CF175" s="739"/>
      <c r="CG175" s="739">
        <v>3.5514562244716745</v>
      </c>
      <c r="CH175" s="739"/>
      <c r="CI175" s="739">
        <v>0</v>
      </c>
      <c r="CJ175" s="739">
        <v>0</v>
      </c>
      <c r="CK175" s="739"/>
      <c r="CL175" s="739">
        <v>57.704004617297109</v>
      </c>
      <c r="CM175" s="739">
        <v>0</v>
      </c>
      <c r="CN175" s="739">
        <v>0</v>
      </c>
      <c r="CO175" s="739">
        <v>0</v>
      </c>
      <c r="CP175" s="739">
        <v>0</v>
      </c>
      <c r="CQ175" s="739">
        <v>0</v>
      </c>
      <c r="CR175" s="739"/>
      <c r="CS175" s="739">
        <v>0</v>
      </c>
      <c r="CT175" s="739">
        <v>0</v>
      </c>
      <c r="CU175" s="739"/>
      <c r="CV175" s="739">
        <v>0</v>
      </c>
      <c r="CW175" s="739">
        <v>0</v>
      </c>
      <c r="CX175" s="739">
        <v>0</v>
      </c>
      <c r="CY175" s="739">
        <v>0</v>
      </c>
      <c r="CZ175" s="739"/>
      <c r="DA175" s="739">
        <v>0</v>
      </c>
      <c r="DB175" s="739">
        <v>0</v>
      </c>
      <c r="DC175" s="739"/>
      <c r="DD175" s="739">
        <v>3.5639984017048483</v>
      </c>
      <c r="DE175" s="739"/>
      <c r="DF175" s="739">
        <v>2.1478423015450185</v>
      </c>
      <c r="DG175" s="739">
        <v>0</v>
      </c>
      <c r="DH175" s="739">
        <v>0</v>
      </c>
      <c r="DI175" s="739"/>
      <c r="DJ175" s="739">
        <v>1.4617519090747646</v>
      </c>
      <c r="DK175" s="739"/>
      <c r="DL175" s="739">
        <v>0</v>
      </c>
      <c r="DM175" s="739">
        <v>0</v>
      </c>
    </row>
    <row r="176" spans="1:117" s="731" customFormat="1" ht="12.75">
      <c r="A176" s="577">
        <v>545</v>
      </c>
      <c r="B176" s="730">
        <v>15</v>
      </c>
      <c r="C176" s="731" t="s">
        <v>207</v>
      </c>
      <c r="D176" s="563">
        <v>9554</v>
      </c>
      <c r="E176" s="732">
        <v>3447093</v>
      </c>
      <c r="F176" s="733">
        <v>-1918443</v>
      </c>
      <c r="G176" s="733">
        <v>-1030303</v>
      </c>
      <c r="H176" s="734">
        <v>498347</v>
      </c>
      <c r="I176" s="732"/>
      <c r="J176" s="733">
        <v>7002</v>
      </c>
      <c r="K176" s="733">
        <v>5001</v>
      </c>
      <c r="L176" s="733"/>
      <c r="M176" s="733">
        <v>206482</v>
      </c>
      <c r="N176" s="733">
        <v>147487</v>
      </c>
      <c r="O176" s="733">
        <v>418020</v>
      </c>
      <c r="P176" s="733">
        <v>141826</v>
      </c>
      <c r="Q176" s="733">
        <v>101304</v>
      </c>
      <c r="R176" s="733">
        <v>0</v>
      </c>
      <c r="S176" s="733">
        <v>-95005</v>
      </c>
      <c r="T176" s="733">
        <v>0</v>
      </c>
      <c r="U176" s="733">
        <v>0</v>
      </c>
      <c r="V176" s="733">
        <v>0</v>
      </c>
      <c r="W176" s="733">
        <v>0</v>
      </c>
      <c r="X176" s="733">
        <v>0</v>
      </c>
      <c r="Y176" s="733"/>
      <c r="Z176" s="733">
        <v>55696</v>
      </c>
      <c r="AA176" s="733"/>
      <c r="AB176" s="733">
        <v>0</v>
      </c>
      <c r="AC176" s="733">
        <v>0</v>
      </c>
      <c r="AD176" s="733"/>
      <c r="AE176" s="733">
        <v>1318377</v>
      </c>
      <c r="AF176" s="733">
        <v>0</v>
      </c>
      <c r="AG176" s="733">
        <v>0</v>
      </c>
      <c r="AH176" s="733">
        <v>0</v>
      </c>
      <c r="AI176" s="733">
        <v>0</v>
      </c>
      <c r="AJ176" s="733">
        <v>0</v>
      </c>
      <c r="AK176" s="733"/>
      <c r="AL176" s="733">
        <v>326605</v>
      </c>
      <c r="AM176" s="733">
        <v>0</v>
      </c>
      <c r="AN176" s="733"/>
      <c r="AO176" s="733">
        <v>607</v>
      </c>
      <c r="AP176" s="733">
        <v>188653</v>
      </c>
      <c r="AQ176" s="733">
        <v>24450</v>
      </c>
      <c r="AR176" s="733">
        <v>178165</v>
      </c>
      <c r="AS176" s="733"/>
      <c r="AT176" s="733">
        <v>0</v>
      </c>
      <c r="AU176" s="733">
        <v>0</v>
      </c>
      <c r="AV176" s="733"/>
      <c r="AW176" s="733">
        <v>34050</v>
      </c>
      <c r="AX176" s="733"/>
      <c r="AY176" s="733">
        <v>0</v>
      </c>
      <c r="AZ176" s="733">
        <v>0</v>
      </c>
      <c r="BA176" s="733">
        <v>0</v>
      </c>
      <c r="BB176" s="733"/>
      <c r="BC176" s="733">
        <v>11775</v>
      </c>
      <c r="BD176" s="733"/>
      <c r="BE176" s="733">
        <v>376598</v>
      </c>
      <c r="BF176" s="733">
        <v>0</v>
      </c>
      <c r="BG176" s="735"/>
      <c r="BH176" s="577">
        <v>545</v>
      </c>
      <c r="BI176" s="730">
        <v>15</v>
      </c>
      <c r="BJ176" s="731" t="s">
        <v>207</v>
      </c>
      <c r="BK176" s="563">
        <v>9554</v>
      </c>
      <c r="BL176" s="736">
        <v>360.80102574837764</v>
      </c>
      <c r="BM176" s="737">
        <v>-200.79997906635964</v>
      </c>
      <c r="BN176" s="737">
        <v>-107.83996231944735</v>
      </c>
      <c r="BO176" s="738">
        <v>52.161084362570648</v>
      </c>
      <c r="BP176" s="736"/>
      <c r="BQ176" s="739">
        <v>0.73288674900565209</v>
      </c>
      <c r="BR176" s="739">
        <v>0.52344567720326562</v>
      </c>
      <c r="BS176" s="739"/>
      <c r="BT176" s="739">
        <v>21.612099644128115</v>
      </c>
      <c r="BU176" s="739">
        <v>15.437199078919825</v>
      </c>
      <c r="BV176" s="739">
        <v>43.753401716558507</v>
      </c>
      <c r="BW176" s="739">
        <v>14.844672388528364</v>
      </c>
      <c r="BX176" s="739">
        <v>10.603307515176889</v>
      </c>
      <c r="BY176" s="739">
        <v>0</v>
      </c>
      <c r="BZ176" s="739">
        <v>-9.9440025120368425</v>
      </c>
      <c r="CA176" s="739">
        <v>0</v>
      </c>
      <c r="CB176" s="739">
        <v>0</v>
      </c>
      <c r="CC176" s="739">
        <v>0</v>
      </c>
      <c r="CD176" s="739">
        <v>0</v>
      </c>
      <c r="CE176" s="739">
        <v>0</v>
      </c>
      <c r="CF176" s="739"/>
      <c r="CG176" s="739">
        <v>5.8296001674691231</v>
      </c>
      <c r="CH176" s="739"/>
      <c r="CI176" s="739">
        <v>0</v>
      </c>
      <c r="CJ176" s="739">
        <v>0</v>
      </c>
      <c r="CK176" s="739"/>
      <c r="CL176" s="739">
        <v>137.99214988486497</v>
      </c>
      <c r="CM176" s="739">
        <v>0</v>
      </c>
      <c r="CN176" s="739">
        <v>0</v>
      </c>
      <c r="CO176" s="739">
        <v>0</v>
      </c>
      <c r="CP176" s="739">
        <v>0</v>
      </c>
      <c r="CQ176" s="739">
        <v>0</v>
      </c>
      <c r="CR176" s="739"/>
      <c r="CS176" s="739">
        <v>34.185158048984718</v>
      </c>
      <c r="CT176" s="739">
        <v>0</v>
      </c>
      <c r="CU176" s="739"/>
      <c r="CV176" s="739">
        <v>6.3533598492777899E-2</v>
      </c>
      <c r="CW176" s="739">
        <v>19.74597027423069</v>
      </c>
      <c r="CX176" s="739">
        <v>2.5591375340171654</v>
      </c>
      <c r="CY176" s="739">
        <v>18.648210173749217</v>
      </c>
      <c r="CZ176" s="739"/>
      <c r="DA176" s="739">
        <v>0</v>
      </c>
      <c r="DB176" s="739">
        <v>0</v>
      </c>
      <c r="DC176" s="739"/>
      <c r="DD176" s="739">
        <v>3.5639522712999789</v>
      </c>
      <c r="DE176" s="739"/>
      <c r="DF176" s="739">
        <v>0</v>
      </c>
      <c r="DG176" s="739">
        <v>0</v>
      </c>
      <c r="DH176" s="739">
        <v>0</v>
      </c>
      <c r="DI176" s="739"/>
      <c r="DJ176" s="739">
        <v>1.232468076198451</v>
      </c>
      <c r="DK176" s="739"/>
      <c r="DL176" s="739">
        <v>39.417835461586769</v>
      </c>
      <c r="DM176" s="739">
        <v>0</v>
      </c>
    </row>
    <row r="177" spans="1:117" s="731" customFormat="1" ht="12.75">
      <c r="A177" s="577">
        <v>560</v>
      </c>
      <c r="B177" s="730">
        <v>7</v>
      </c>
      <c r="C177" s="731" t="s">
        <v>208</v>
      </c>
      <c r="D177" s="563">
        <v>15651</v>
      </c>
      <c r="E177" s="732">
        <v>3171399</v>
      </c>
      <c r="F177" s="733">
        <v>-3142721</v>
      </c>
      <c r="G177" s="733">
        <v>-1687804</v>
      </c>
      <c r="H177" s="734">
        <v>-1659126</v>
      </c>
      <c r="I177" s="732"/>
      <c r="J177" s="733">
        <v>7002</v>
      </c>
      <c r="K177" s="733">
        <v>5001</v>
      </c>
      <c r="L177" s="733"/>
      <c r="M177" s="733">
        <v>516206</v>
      </c>
      <c r="N177" s="733">
        <v>368718</v>
      </c>
      <c r="O177" s="733">
        <v>519358</v>
      </c>
      <c r="P177" s="733">
        <v>23638</v>
      </c>
      <c r="Q177" s="733">
        <v>16884</v>
      </c>
      <c r="R177" s="733">
        <v>0</v>
      </c>
      <c r="S177" s="733">
        <v>-34835</v>
      </c>
      <c r="T177" s="733">
        <v>23218</v>
      </c>
      <c r="U177" s="733">
        <v>0</v>
      </c>
      <c r="V177" s="733">
        <v>0</v>
      </c>
      <c r="W177" s="733">
        <v>0</v>
      </c>
      <c r="X177" s="733">
        <v>0</v>
      </c>
      <c r="Y177" s="733"/>
      <c r="Z177" s="733">
        <v>71609</v>
      </c>
      <c r="AA177" s="733"/>
      <c r="AB177" s="733">
        <v>0</v>
      </c>
      <c r="AC177" s="733">
        <v>0</v>
      </c>
      <c r="AD177" s="733"/>
      <c r="AE177" s="733">
        <v>1576685</v>
      </c>
      <c r="AF177" s="733">
        <v>3486</v>
      </c>
      <c r="AG177" s="733">
        <v>0</v>
      </c>
      <c r="AH177" s="733">
        <v>0</v>
      </c>
      <c r="AI177" s="733">
        <v>0</v>
      </c>
      <c r="AJ177" s="733">
        <v>0</v>
      </c>
      <c r="AK177" s="733"/>
      <c r="AL177" s="733">
        <v>0</v>
      </c>
      <c r="AM177" s="733">
        <v>0</v>
      </c>
      <c r="AN177" s="733"/>
      <c r="AO177" s="733">
        <v>0</v>
      </c>
      <c r="AP177" s="733">
        <v>0</v>
      </c>
      <c r="AQ177" s="733">
        <v>0</v>
      </c>
      <c r="AR177" s="733">
        <v>0</v>
      </c>
      <c r="AS177" s="733"/>
      <c r="AT177" s="733">
        <v>0</v>
      </c>
      <c r="AU177" s="733">
        <v>0</v>
      </c>
      <c r="AV177" s="733"/>
      <c r="AW177" s="733">
        <v>55780</v>
      </c>
      <c r="AX177" s="733"/>
      <c r="AY177" s="733">
        <v>0</v>
      </c>
      <c r="AZ177" s="733">
        <v>0</v>
      </c>
      <c r="BA177" s="733">
        <v>0</v>
      </c>
      <c r="BB177" s="733"/>
      <c r="BC177" s="733">
        <v>18649</v>
      </c>
      <c r="BD177" s="733"/>
      <c r="BE177" s="733">
        <v>0</v>
      </c>
      <c r="BF177" s="733">
        <v>0</v>
      </c>
      <c r="BG177" s="735"/>
      <c r="BH177" s="577">
        <v>560</v>
      </c>
      <c r="BI177" s="730">
        <v>7</v>
      </c>
      <c r="BJ177" s="731" t="s">
        <v>208</v>
      </c>
      <c r="BK177" s="563">
        <v>15651</v>
      </c>
      <c r="BL177" s="736">
        <v>202.63235576001534</v>
      </c>
      <c r="BM177" s="737">
        <v>-200.80001277873617</v>
      </c>
      <c r="BN177" s="737">
        <v>-107.84001022298895</v>
      </c>
      <c r="BO177" s="738">
        <v>-106.0076672417098</v>
      </c>
      <c r="BP177" s="736"/>
      <c r="BQ177" s="739">
        <v>0.44738355376653249</v>
      </c>
      <c r="BR177" s="739">
        <v>0.31953229825570251</v>
      </c>
      <c r="BS177" s="739"/>
      <c r="BT177" s="739">
        <v>32.982301450386558</v>
      </c>
      <c r="BU177" s="739">
        <v>23.558750239601302</v>
      </c>
      <c r="BV177" s="739">
        <v>33.183694332630502</v>
      </c>
      <c r="BW177" s="739">
        <v>1.5103188294677656</v>
      </c>
      <c r="BX177" s="739">
        <v>1.0787809085681426</v>
      </c>
      <c r="BY177" s="739">
        <v>0</v>
      </c>
      <c r="BZ177" s="739">
        <v>-2.2257363746725449</v>
      </c>
      <c r="CA177" s="739">
        <v>1.4834834834834836</v>
      </c>
      <c r="CB177" s="739">
        <v>0</v>
      </c>
      <c r="CC177" s="739">
        <v>0</v>
      </c>
      <c r="CD177" s="739">
        <v>0</v>
      </c>
      <c r="CE177" s="739">
        <v>0</v>
      </c>
      <c r="CF177" s="739"/>
      <c r="CG177" s="739">
        <v>4.5753625966391924</v>
      </c>
      <c r="CH177" s="739"/>
      <c r="CI177" s="739">
        <v>0</v>
      </c>
      <c r="CJ177" s="739">
        <v>0</v>
      </c>
      <c r="CK177" s="739"/>
      <c r="CL177" s="739">
        <v>100.74020829339979</v>
      </c>
      <c r="CM177" s="739">
        <v>0.22273337166954188</v>
      </c>
      <c r="CN177" s="739">
        <v>0</v>
      </c>
      <c r="CO177" s="739">
        <v>0</v>
      </c>
      <c r="CP177" s="739">
        <v>0</v>
      </c>
      <c r="CQ177" s="739">
        <v>0</v>
      </c>
      <c r="CR177" s="739"/>
      <c r="CS177" s="739">
        <v>0</v>
      </c>
      <c r="CT177" s="739">
        <v>0</v>
      </c>
      <c r="CU177" s="739"/>
      <c r="CV177" s="739">
        <v>0</v>
      </c>
      <c r="CW177" s="739">
        <v>0</v>
      </c>
      <c r="CX177" s="739">
        <v>0</v>
      </c>
      <c r="CY177" s="739">
        <v>0</v>
      </c>
      <c r="CZ177" s="739"/>
      <c r="DA177" s="739">
        <v>0</v>
      </c>
      <c r="DB177" s="739">
        <v>0</v>
      </c>
      <c r="DC177" s="739"/>
      <c r="DD177" s="739">
        <v>3.56398952143633</v>
      </c>
      <c r="DE177" s="739"/>
      <c r="DF177" s="739">
        <v>0</v>
      </c>
      <c r="DG177" s="739">
        <v>0</v>
      </c>
      <c r="DH177" s="739">
        <v>0</v>
      </c>
      <c r="DI177" s="739"/>
      <c r="DJ177" s="739">
        <v>1.1915532553830426</v>
      </c>
      <c r="DK177" s="739"/>
      <c r="DL177" s="739">
        <v>0</v>
      </c>
      <c r="DM177" s="739">
        <v>0</v>
      </c>
    </row>
    <row r="178" spans="1:117" s="731" customFormat="1" ht="12.75">
      <c r="A178" s="577">
        <v>561</v>
      </c>
      <c r="B178" s="730">
        <v>2</v>
      </c>
      <c r="C178" s="731" t="s">
        <v>209</v>
      </c>
      <c r="D178" s="563">
        <v>1304</v>
      </c>
      <c r="E178" s="732">
        <v>129249</v>
      </c>
      <c r="F178" s="733">
        <v>-261843</v>
      </c>
      <c r="G178" s="733">
        <v>-140623</v>
      </c>
      <c r="H178" s="734">
        <v>-273217</v>
      </c>
      <c r="I178" s="732"/>
      <c r="J178" s="733">
        <v>0</v>
      </c>
      <c r="K178" s="733">
        <v>0</v>
      </c>
      <c r="L178" s="733"/>
      <c r="M178" s="733">
        <v>44246</v>
      </c>
      <c r="N178" s="733">
        <v>31604</v>
      </c>
      <c r="O178" s="733">
        <v>0</v>
      </c>
      <c r="P178" s="733">
        <v>23638</v>
      </c>
      <c r="Q178" s="733">
        <v>16884</v>
      </c>
      <c r="R178" s="733">
        <v>0</v>
      </c>
      <c r="S178" s="733">
        <v>-1583</v>
      </c>
      <c r="T178" s="733">
        <v>0</v>
      </c>
      <c r="U178" s="733">
        <v>0</v>
      </c>
      <c r="V178" s="733">
        <v>0</v>
      </c>
      <c r="W178" s="733">
        <v>0</v>
      </c>
      <c r="X178" s="733">
        <v>0</v>
      </c>
      <c r="Y178" s="733"/>
      <c r="Z178" s="733">
        <v>8084</v>
      </c>
      <c r="AA178" s="733"/>
      <c r="AB178" s="733">
        <v>0</v>
      </c>
      <c r="AC178" s="733">
        <v>0</v>
      </c>
      <c r="AD178" s="733"/>
      <c r="AE178" s="733">
        <v>0</v>
      </c>
      <c r="AF178" s="733">
        <v>0</v>
      </c>
      <c r="AG178" s="733">
        <v>0</v>
      </c>
      <c r="AH178" s="733">
        <v>0</v>
      </c>
      <c r="AI178" s="733">
        <v>0</v>
      </c>
      <c r="AJ178" s="733">
        <v>0</v>
      </c>
      <c r="AK178" s="733"/>
      <c r="AL178" s="733">
        <v>0</v>
      </c>
      <c r="AM178" s="733">
        <v>0</v>
      </c>
      <c r="AN178" s="733"/>
      <c r="AO178" s="733">
        <v>0</v>
      </c>
      <c r="AP178" s="733">
        <v>0</v>
      </c>
      <c r="AQ178" s="733">
        <v>0</v>
      </c>
      <c r="AR178" s="733">
        <v>0</v>
      </c>
      <c r="AS178" s="733"/>
      <c r="AT178" s="733">
        <v>0</v>
      </c>
      <c r="AU178" s="733">
        <v>0</v>
      </c>
      <c r="AV178" s="733"/>
      <c r="AW178" s="733">
        <v>4647</v>
      </c>
      <c r="AX178" s="733"/>
      <c r="AY178" s="733">
        <v>0</v>
      </c>
      <c r="AZ178" s="733">
        <v>0</v>
      </c>
      <c r="BA178" s="733">
        <v>0</v>
      </c>
      <c r="BB178" s="733"/>
      <c r="BC178" s="733">
        <v>1729</v>
      </c>
      <c r="BD178" s="733"/>
      <c r="BE178" s="733">
        <v>0</v>
      </c>
      <c r="BF178" s="733">
        <v>0</v>
      </c>
      <c r="BG178" s="735"/>
      <c r="BH178" s="577">
        <v>561</v>
      </c>
      <c r="BI178" s="730">
        <v>2</v>
      </c>
      <c r="BJ178" s="731" t="s">
        <v>209</v>
      </c>
      <c r="BK178" s="563">
        <v>1304</v>
      </c>
      <c r="BL178" s="736">
        <v>99.117331288343564</v>
      </c>
      <c r="BM178" s="737">
        <v>-200.79984662576686</v>
      </c>
      <c r="BN178" s="737">
        <v>-107.83972392638037</v>
      </c>
      <c r="BO178" s="738">
        <v>-209.52223926380367</v>
      </c>
      <c r="BP178" s="736"/>
      <c r="BQ178" s="739">
        <v>0</v>
      </c>
      <c r="BR178" s="739">
        <v>0</v>
      </c>
      <c r="BS178" s="739"/>
      <c r="BT178" s="739">
        <v>33.930981595092021</v>
      </c>
      <c r="BU178" s="739">
        <v>24.236196319018404</v>
      </c>
      <c r="BV178" s="739">
        <v>0</v>
      </c>
      <c r="BW178" s="739">
        <v>18.127300613496931</v>
      </c>
      <c r="BX178" s="739">
        <v>12.947852760736197</v>
      </c>
      <c r="BY178" s="739">
        <v>0</v>
      </c>
      <c r="BZ178" s="739">
        <v>-1.2139570552147239</v>
      </c>
      <c r="CA178" s="739">
        <v>0</v>
      </c>
      <c r="CB178" s="739">
        <v>0</v>
      </c>
      <c r="CC178" s="739">
        <v>0</v>
      </c>
      <c r="CD178" s="739">
        <v>0</v>
      </c>
      <c r="CE178" s="739">
        <v>0</v>
      </c>
      <c r="CF178" s="739"/>
      <c r="CG178" s="739">
        <v>6.1993865030674851</v>
      </c>
      <c r="CH178" s="739"/>
      <c r="CI178" s="739">
        <v>0</v>
      </c>
      <c r="CJ178" s="739">
        <v>0</v>
      </c>
      <c r="CK178" s="739"/>
      <c r="CL178" s="739">
        <v>0</v>
      </c>
      <c r="CM178" s="739">
        <v>0</v>
      </c>
      <c r="CN178" s="739">
        <v>0</v>
      </c>
      <c r="CO178" s="739">
        <v>0</v>
      </c>
      <c r="CP178" s="739">
        <v>0</v>
      </c>
      <c r="CQ178" s="739">
        <v>0</v>
      </c>
      <c r="CR178" s="739"/>
      <c r="CS178" s="739">
        <v>0</v>
      </c>
      <c r="CT178" s="739">
        <v>0</v>
      </c>
      <c r="CU178" s="739"/>
      <c r="CV178" s="739">
        <v>0</v>
      </c>
      <c r="CW178" s="739">
        <v>0</v>
      </c>
      <c r="CX178" s="739">
        <v>0</v>
      </c>
      <c r="CY178" s="739">
        <v>0</v>
      </c>
      <c r="CZ178" s="739"/>
      <c r="DA178" s="739">
        <v>0</v>
      </c>
      <c r="DB178" s="739">
        <v>0</v>
      </c>
      <c r="DC178" s="739"/>
      <c r="DD178" s="739">
        <v>3.5636503067484662</v>
      </c>
      <c r="DE178" s="739"/>
      <c r="DF178" s="739">
        <v>0</v>
      </c>
      <c r="DG178" s="739">
        <v>0</v>
      </c>
      <c r="DH178" s="739">
        <v>0</v>
      </c>
      <c r="DI178" s="739"/>
      <c r="DJ178" s="739">
        <v>1.3259202453987731</v>
      </c>
      <c r="DK178" s="739"/>
      <c r="DL178" s="739">
        <v>0</v>
      </c>
      <c r="DM178" s="739">
        <v>0</v>
      </c>
    </row>
    <row r="179" spans="1:117" s="731" customFormat="1" ht="12.75">
      <c r="A179" s="577">
        <v>562</v>
      </c>
      <c r="B179" s="730">
        <v>6</v>
      </c>
      <c r="C179" s="731" t="s">
        <v>210</v>
      </c>
      <c r="D179" s="563">
        <v>8869</v>
      </c>
      <c r="E179" s="732">
        <v>2354780</v>
      </c>
      <c r="F179" s="733">
        <v>-1780895</v>
      </c>
      <c r="G179" s="733">
        <v>-956433</v>
      </c>
      <c r="H179" s="734">
        <v>-382548</v>
      </c>
      <c r="I179" s="732"/>
      <c r="J179" s="733">
        <v>0</v>
      </c>
      <c r="K179" s="733">
        <v>0</v>
      </c>
      <c r="L179" s="733"/>
      <c r="M179" s="733">
        <v>162236</v>
      </c>
      <c r="N179" s="733">
        <v>115883</v>
      </c>
      <c r="O179" s="733">
        <v>11084</v>
      </c>
      <c r="P179" s="733">
        <v>94551</v>
      </c>
      <c r="Q179" s="733">
        <v>67536</v>
      </c>
      <c r="R179" s="733">
        <v>0</v>
      </c>
      <c r="S179" s="733">
        <v>-23751</v>
      </c>
      <c r="T179" s="733">
        <v>0</v>
      </c>
      <c r="U179" s="733">
        <v>0</v>
      </c>
      <c r="V179" s="733">
        <v>0</v>
      </c>
      <c r="W179" s="733">
        <v>0</v>
      </c>
      <c r="X179" s="733">
        <v>0</v>
      </c>
      <c r="Y179" s="733"/>
      <c r="Z179" s="733">
        <v>31826</v>
      </c>
      <c r="AA179" s="733"/>
      <c r="AB179" s="733">
        <v>0</v>
      </c>
      <c r="AC179" s="733">
        <v>0</v>
      </c>
      <c r="AD179" s="733"/>
      <c r="AE179" s="733">
        <v>1519391</v>
      </c>
      <c r="AF179" s="733">
        <v>0</v>
      </c>
      <c r="AG179" s="733">
        <v>0</v>
      </c>
      <c r="AH179" s="733">
        <v>0</v>
      </c>
      <c r="AI179" s="733">
        <v>0</v>
      </c>
      <c r="AJ179" s="733">
        <v>0</v>
      </c>
      <c r="AK179" s="733"/>
      <c r="AL179" s="733">
        <v>334761</v>
      </c>
      <c r="AM179" s="733">
        <v>0</v>
      </c>
      <c r="AN179" s="733"/>
      <c r="AO179" s="733">
        <v>0</v>
      </c>
      <c r="AP179" s="733">
        <v>0</v>
      </c>
      <c r="AQ179" s="733">
        <v>0</v>
      </c>
      <c r="AR179" s="733">
        <v>0</v>
      </c>
      <c r="AS179" s="733"/>
      <c r="AT179" s="733">
        <v>0</v>
      </c>
      <c r="AU179" s="733">
        <v>0</v>
      </c>
      <c r="AV179" s="733"/>
      <c r="AW179" s="733">
        <v>31609</v>
      </c>
      <c r="AX179" s="733"/>
      <c r="AY179" s="733">
        <v>0</v>
      </c>
      <c r="AZ179" s="733">
        <v>0</v>
      </c>
      <c r="BA179" s="733">
        <v>0</v>
      </c>
      <c r="BB179" s="733"/>
      <c r="BC179" s="733">
        <v>9654</v>
      </c>
      <c r="BD179" s="733"/>
      <c r="BE179" s="733">
        <v>0</v>
      </c>
      <c r="BF179" s="733">
        <v>0</v>
      </c>
      <c r="BG179" s="735"/>
      <c r="BH179" s="577">
        <v>562</v>
      </c>
      <c r="BI179" s="730">
        <v>6</v>
      </c>
      <c r="BJ179" s="731" t="s">
        <v>210</v>
      </c>
      <c r="BK179" s="563">
        <v>8869</v>
      </c>
      <c r="BL179" s="736">
        <v>265.50682151313566</v>
      </c>
      <c r="BM179" s="737">
        <v>-200.79997744954335</v>
      </c>
      <c r="BN179" s="737">
        <v>-107.84000451009133</v>
      </c>
      <c r="BO179" s="738">
        <v>-43.133160446499041</v>
      </c>
      <c r="BP179" s="736"/>
      <c r="BQ179" s="739">
        <v>0</v>
      </c>
      <c r="BR179" s="739">
        <v>0</v>
      </c>
      <c r="BS179" s="739"/>
      <c r="BT179" s="739">
        <v>18.292479422708311</v>
      </c>
      <c r="BU179" s="739">
        <v>13.06607283797497</v>
      </c>
      <c r="BV179" s="739">
        <v>1.2497463073627242</v>
      </c>
      <c r="BW179" s="739">
        <v>10.660841132032923</v>
      </c>
      <c r="BX179" s="739">
        <v>7.6148382004735593</v>
      </c>
      <c r="BY179" s="739">
        <v>0</v>
      </c>
      <c r="BZ179" s="739">
        <v>-2.6779794790844513</v>
      </c>
      <c r="CA179" s="739">
        <v>0</v>
      </c>
      <c r="CB179" s="739">
        <v>0</v>
      </c>
      <c r="CC179" s="739">
        <v>0</v>
      </c>
      <c r="CD179" s="739">
        <v>0</v>
      </c>
      <c r="CE179" s="739">
        <v>0</v>
      </c>
      <c r="CF179" s="739"/>
      <c r="CG179" s="739">
        <v>3.5884541661968656</v>
      </c>
      <c r="CH179" s="739"/>
      <c r="CI179" s="739">
        <v>0</v>
      </c>
      <c r="CJ179" s="739">
        <v>0</v>
      </c>
      <c r="CK179" s="739"/>
      <c r="CL179" s="739">
        <v>171.31480437478859</v>
      </c>
      <c r="CM179" s="739">
        <v>0</v>
      </c>
      <c r="CN179" s="739">
        <v>0</v>
      </c>
      <c r="CO179" s="739">
        <v>0</v>
      </c>
      <c r="CP179" s="739">
        <v>0</v>
      </c>
      <c r="CQ179" s="739">
        <v>0</v>
      </c>
      <c r="CR179" s="739"/>
      <c r="CS179" s="739">
        <v>37.745067087608525</v>
      </c>
      <c r="CT179" s="739">
        <v>0</v>
      </c>
      <c r="CU179" s="739"/>
      <c r="CV179" s="739">
        <v>0</v>
      </c>
      <c r="CW179" s="739">
        <v>0</v>
      </c>
      <c r="CX179" s="739">
        <v>0</v>
      </c>
      <c r="CY179" s="739">
        <v>0</v>
      </c>
      <c r="CZ179" s="739"/>
      <c r="DA179" s="739">
        <v>0</v>
      </c>
      <c r="DB179" s="739">
        <v>0</v>
      </c>
      <c r="DC179" s="739"/>
      <c r="DD179" s="739">
        <v>3.5639869207351449</v>
      </c>
      <c r="DE179" s="739"/>
      <c r="DF179" s="739">
        <v>0</v>
      </c>
      <c r="DG179" s="739">
        <v>0</v>
      </c>
      <c r="DH179" s="739">
        <v>0</v>
      </c>
      <c r="DI179" s="739"/>
      <c r="DJ179" s="739">
        <v>1.0885105423384824</v>
      </c>
      <c r="DK179" s="739"/>
      <c r="DL179" s="739">
        <v>0</v>
      </c>
      <c r="DM179" s="739">
        <v>0</v>
      </c>
    </row>
    <row r="180" spans="1:117" s="731" customFormat="1" ht="12.75">
      <c r="A180" s="577">
        <v>563</v>
      </c>
      <c r="B180" s="730">
        <v>17</v>
      </c>
      <c r="C180" s="731" t="s">
        <v>211</v>
      </c>
      <c r="D180" s="563">
        <v>6912</v>
      </c>
      <c r="E180" s="732">
        <v>1843180</v>
      </c>
      <c r="F180" s="733">
        <v>-1387930</v>
      </c>
      <c r="G180" s="733">
        <v>-745390</v>
      </c>
      <c r="H180" s="734">
        <v>-290140</v>
      </c>
      <c r="I180" s="732"/>
      <c r="J180" s="733">
        <v>0</v>
      </c>
      <c r="K180" s="733">
        <v>0</v>
      </c>
      <c r="L180" s="733"/>
      <c r="M180" s="733">
        <v>176985</v>
      </c>
      <c r="N180" s="733">
        <v>126418</v>
      </c>
      <c r="O180" s="733">
        <v>31668</v>
      </c>
      <c r="P180" s="733">
        <v>118189</v>
      </c>
      <c r="Q180" s="733">
        <v>84420</v>
      </c>
      <c r="R180" s="733">
        <v>0</v>
      </c>
      <c r="S180" s="733">
        <v>-3167</v>
      </c>
      <c r="T180" s="733">
        <v>20316</v>
      </c>
      <c r="U180" s="733">
        <v>0</v>
      </c>
      <c r="V180" s="733">
        <v>0</v>
      </c>
      <c r="W180" s="733">
        <v>0</v>
      </c>
      <c r="X180" s="733">
        <v>0</v>
      </c>
      <c r="Y180" s="733"/>
      <c r="Z180" s="733">
        <v>23615</v>
      </c>
      <c r="AA180" s="733"/>
      <c r="AB180" s="733">
        <v>0</v>
      </c>
      <c r="AC180" s="733">
        <v>0</v>
      </c>
      <c r="AD180" s="733"/>
      <c r="AE180" s="733">
        <v>1220486</v>
      </c>
      <c r="AF180" s="733">
        <v>10572</v>
      </c>
      <c r="AG180" s="733">
        <v>0</v>
      </c>
      <c r="AH180" s="733">
        <v>0</v>
      </c>
      <c r="AI180" s="733">
        <v>0</v>
      </c>
      <c r="AJ180" s="733">
        <v>0</v>
      </c>
      <c r="AK180" s="733"/>
      <c r="AL180" s="733">
        <v>0</v>
      </c>
      <c r="AM180" s="733">
        <v>0</v>
      </c>
      <c r="AN180" s="733"/>
      <c r="AO180" s="733">
        <v>0</v>
      </c>
      <c r="AP180" s="733">
        <v>0</v>
      </c>
      <c r="AQ180" s="733">
        <v>0</v>
      </c>
      <c r="AR180" s="733">
        <v>0</v>
      </c>
      <c r="AS180" s="733"/>
      <c r="AT180" s="733">
        <v>0</v>
      </c>
      <c r="AU180" s="733">
        <v>0</v>
      </c>
      <c r="AV180" s="733"/>
      <c r="AW180" s="733">
        <v>24634</v>
      </c>
      <c r="AX180" s="733"/>
      <c r="AY180" s="733">
        <v>0</v>
      </c>
      <c r="AZ180" s="733">
        <v>0</v>
      </c>
      <c r="BA180" s="733">
        <v>0</v>
      </c>
      <c r="BB180" s="733"/>
      <c r="BC180" s="733">
        <v>9044</v>
      </c>
      <c r="BD180" s="733"/>
      <c r="BE180" s="733">
        <v>0</v>
      </c>
      <c r="BF180" s="733">
        <v>0</v>
      </c>
      <c r="BG180" s="735"/>
      <c r="BH180" s="577">
        <v>563</v>
      </c>
      <c r="BI180" s="730">
        <v>17</v>
      </c>
      <c r="BJ180" s="731" t="s">
        <v>211</v>
      </c>
      <c r="BK180" s="563">
        <v>6912</v>
      </c>
      <c r="BL180" s="736">
        <v>266.66377314814815</v>
      </c>
      <c r="BM180" s="737">
        <v>-200.80005787037038</v>
      </c>
      <c r="BN180" s="737">
        <v>-107.83998842592592</v>
      </c>
      <c r="BO180" s="738">
        <v>-41.976273148148145</v>
      </c>
      <c r="BP180" s="736"/>
      <c r="BQ180" s="739">
        <v>0</v>
      </c>
      <c r="BR180" s="739">
        <v>0</v>
      </c>
      <c r="BS180" s="739"/>
      <c r="BT180" s="739">
        <v>25.60546875</v>
      </c>
      <c r="BU180" s="739">
        <v>18.289641203703702</v>
      </c>
      <c r="BV180" s="739">
        <v>4.5815972222222223</v>
      </c>
      <c r="BW180" s="739">
        <v>17.09910300925926</v>
      </c>
      <c r="BX180" s="739">
        <v>12.213541666666666</v>
      </c>
      <c r="BY180" s="739">
        <v>0</v>
      </c>
      <c r="BZ180" s="739">
        <v>-0.45818865740740738</v>
      </c>
      <c r="CA180" s="739">
        <v>2.9392361111111112</v>
      </c>
      <c r="CB180" s="739">
        <v>0</v>
      </c>
      <c r="CC180" s="739">
        <v>0</v>
      </c>
      <c r="CD180" s="739">
        <v>0</v>
      </c>
      <c r="CE180" s="739">
        <v>0</v>
      </c>
      <c r="CF180" s="739"/>
      <c r="CG180" s="739">
        <v>3.4165219907407409</v>
      </c>
      <c r="CH180" s="739"/>
      <c r="CI180" s="739">
        <v>0</v>
      </c>
      <c r="CJ180" s="739">
        <v>0</v>
      </c>
      <c r="CK180" s="739"/>
      <c r="CL180" s="739">
        <v>176.57494212962962</v>
      </c>
      <c r="CM180" s="739">
        <v>1.5295138888888888</v>
      </c>
      <c r="CN180" s="739">
        <v>0</v>
      </c>
      <c r="CO180" s="739">
        <v>0</v>
      </c>
      <c r="CP180" s="739">
        <v>0</v>
      </c>
      <c r="CQ180" s="739">
        <v>0</v>
      </c>
      <c r="CR180" s="739"/>
      <c r="CS180" s="739">
        <v>0</v>
      </c>
      <c r="CT180" s="739">
        <v>0</v>
      </c>
      <c r="CU180" s="739"/>
      <c r="CV180" s="739">
        <v>0</v>
      </c>
      <c r="CW180" s="739">
        <v>0</v>
      </c>
      <c r="CX180" s="739">
        <v>0</v>
      </c>
      <c r="CY180" s="739">
        <v>0</v>
      </c>
      <c r="CZ180" s="739"/>
      <c r="DA180" s="739">
        <v>0</v>
      </c>
      <c r="DB180" s="739">
        <v>0</v>
      </c>
      <c r="DC180" s="739"/>
      <c r="DD180" s="739">
        <v>3.5639467592592591</v>
      </c>
      <c r="DE180" s="739"/>
      <c r="DF180" s="739">
        <v>0</v>
      </c>
      <c r="DG180" s="739">
        <v>0</v>
      </c>
      <c r="DH180" s="739">
        <v>0</v>
      </c>
      <c r="DI180" s="739"/>
      <c r="DJ180" s="739">
        <v>1.3084490740740742</v>
      </c>
      <c r="DK180" s="739"/>
      <c r="DL180" s="739">
        <v>0</v>
      </c>
      <c r="DM180" s="739">
        <v>0</v>
      </c>
    </row>
    <row r="181" spans="1:117" s="731" customFormat="1" ht="12.75">
      <c r="A181" s="577">
        <v>564</v>
      </c>
      <c r="B181" s="730">
        <v>17</v>
      </c>
      <c r="C181" s="731" t="s">
        <v>212</v>
      </c>
      <c r="D181" s="563">
        <v>216152</v>
      </c>
      <c r="E181" s="732">
        <v>72446588</v>
      </c>
      <c r="F181" s="733">
        <v>-43403322</v>
      </c>
      <c r="G181" s="733">
        <v>-23309832</v>
      </c>
      <c r="H181" s="734">
        <v>5733434</v>
      </c>
      <c r="I181" s="732"/>
      <c r="J181" s="733">
        <v>28008</v>
      </c>
      <c r="K181" s="733">
        <v>20006</v>
      </c>
      <c r="L181" s="733"/>
      <c r="M181" s="733">
        <v>4867083</v>
      </c>
      <c r="N181" s="733">
        <v>3476488</v>
      </c>
      <c r="O181" s="733">
        <v>1706916</v>
      </c>
      <c r="P181" s="733">
        <v>2363771</v>
      </c>
      <c r="Q181" s="733">
        <v>1688408</v>
      </c>
      <c r="R181" s="733">
        <v>858387</v>
      </c>
      <c r="S181" s="733">
        <v>177342</v>
      </c>
      <c r="T181" s="733">
        <v>293129</v>
      </c>
      <c r="U181" s="733">
        <v>-408830</v>
      </c>
      <c r="V181" s="733">
        <v>17492</v>
      </c>
      <c r="W181" s="733">
        <v>0</v>
      </c>
      <c r="X181" s="733">
        <v>0</v>
      </c>
      <c r="Y181" s="733"/>
      <c r="Z181" s="733">
        <v>1464033</v>
      </c>
      <c r="AA181" s="733"/>
      <c r="AB181" s="733">
        <v>690522</v>
      </c>
      <c r="AC181" s="733">
        <v>0</v>
      </c>
      <c r="AD181" s="733"/>
      <c r="AE181" s="733">
        <v>41162803</v>
      </c>
      <c r="AF181" s="733">
        <v>2819934</v>
      </c>
      <c r="AG181" s="733">
        <v>747429</v>
      </c>
      <c r="AH181" s="733">
        <v>1615855</v>
      </c>
      <c r="AI181" s="733">
        <v>260000</v>
      </c>
      <c r="AJ181" s="733">
        <v>0</v>
      </c>
      <c r="AK181" s="733"/>
      <c r="AL181" s="733">
        <v>2108097</v>
      </c>
      <c r="AM181" s="733">
        <v>0</v>
      </c>
      <c r="AN181" s="733"/>
      <c r="AO181" s="733">
        <v>0</v>
      </c>
      <c r="AP181" s="733">
        <v>0</v>
      </c>
      <c r="AQ181" s="733">
        <v>0</v>
      </c>
      <c r="AR181" s="733">
        <v>0</v>
      </c>
      <c r="AS181" s="733"/>
      <c r="AT181" s="733">
        <v>1648096</v>
      </c>
      <c r="AU181" s="733">
        <v>0</v>
      </c>
      <c r="AV181" s="733"/>
      <c r="AW181" s="733">
        <v>770366</v>
      </c>
      <c r="AX181" s="733"/>
      <c r="AY181" s="733">
        <v>894995</v>
      </c>
      <c r="AZ181" s="733">
        <v>801787</v>
      </c>
      <c r="BA181" s="733">
        <v>0</v>
      </c>
      <c r="BB181" s="733"/>
      <c r="BC181" s="733">
        <v>360089</v>
      </c>
      <c r="BD181" s="733"/>
      <c r="BE181" s="733">
        <v>1791710</v>
      </c>
      <c r="BF181" s="733">
        <v>222672</v>
      </c>
      <c r="BG181" s="735"/>
      <c r="BH181" s="577">
        <v>564</v>
      </c>
      <c r="BI181" s="730">
        <v>17</v>
      </c>
      <c r="BJ181" s="731" t="s">
        <v>212</v>
      </c>
      <c r="BK181" s="563">
        <v>216152</v>
      </c>
      <c r="BL181" s="736">
        <v>335.16501350901217</v>
      </c>
      <c r="BM181" s="737">
        <v>-200.80000185054962</v>
      </c>
      <c r="BN181" s="737">
        <v>-107.8400014804397</v>
      </c>
      <c r="BO181" s="738">
        <v>26.525010178022871</v>
      </c>
      <c r="BP181" s="736"/>
      <c r="BQ181" s="739">
        <v>0.12957548391872387</v>
      </c>
      <c r="BR181" s="739">
        <v>9.2555238905955073E-2</v>
      </c>
      <c r="BS181" s="739"/>
      <c r="BT181" s="739">
        <v>22.5169464080832</v>
      </c>
      <c r="BU181" s="739">
        <v>16.083533809541432</v>
      </c>
      <c r="BV181" s="739">
        <v>7.8968318590621411</v>
      </c>
      <c r="BW181" s="739">
        <v>10.935688774566046</v>
      </c>
      <c r="BX181" s="739">
        <v>7.8112069284577519</v>
      </c>
      <c r="BY181" s="739">
        <v>3.9712193271401608</v>
      </c>
      <c r="BZ181" s="739">
        <v>0.82045042377586141</v>
      </c>
      <c r="CA181" s="739">
        <v>1.3561243939450016</v>
      </c>
      <c r="CB181" s="739">
        <v>-1.8914004959472963</v>
      </c>
      <c r="CC181" s="739">
        <v>8.0924534586772276E-2</v>
      </c>
      <c r="CD181" s="739">
        <v>0</v>
      </c>
      <c r="CE181" s="739">
        <v>0</v>
      </c>
      <c r="CF181" s="739"/>
      <c r="CG181" s="739">
        <v>6.773164254783671</v>
      </c>
      <c r="CH181" s="739"/>
      <c r="CI181" s="739">
        <v>3.1946130500758727</v>
      </c>
      <c r="CJ181" s="739">
        <v>0</v>
      </c>
      <c r="CK181" s="739"/>
      <c r="CL181" s="739">
        <v>190.43452292830972</v>
      </c>
      <c r="CM181" s="739">
        <v>13.046069432621488</v>
      </c>
      <c r="CN181" s="739">
        <v>3.4578861171768014</v>
      </c>
      <c r="CO181" s="739">
        <v>7.4755496132351311</v>
      </c>
      <c r="CP181" s="739">
        <v>1.202857248602835</v>
      </c>
      <c r="CQ181" s="739">
        <v>0</v>
      </c>
      <c r="CR181" s="739"/>
      <c r="CS181" s="739">
        <v>9.7528452200303484</v>
      </c>
      <c r="CT181" s="739">
        <v>0</v>
      </c>
      <c r="CU181" s="739"/>
      <c r="CV181" s="739">
        <v>0</v>
      </c>
      <c r="CW181" s="739">
        <v>0</v>
      </c>
      <c r="CX181" s="739">
        <v>0</v>
      </c>
      <c r="CY181" s="739">
        <v>0</v>
      </c>
      <c r="CZ181" s="739"/>
      <c r="DA181" s="739">
        <v>7.6247085384359155</v>
      </c>
      <c r="DB181" s="739">
        <v>0</v>
      </c>
      <c r="DC181" s="739"/>
      <c r="DD181" s="739">
        <v>3.5640012583737368</v>
      </c>
      <c r="DE181" s="739"/>
      <c r="DF181" s="739">
        <v>4.1405816277434395</v>
      </c>
      <c r="DG181" s="739">
        <v>3.7093665568673897</v>
      </c>
      <c r="DH181" s="739">
        <v>0</v>
      </c>
      <c r="DI181" s="739"/>
      <c r="DJ181" s="739">
        <v>1.6659063992005625</v>
      </c>
      <c r="DK181" s="739"/>
      <c r="DL181" s="739">
        <v>8.2891206188237909</v>
      </c>
      <c r="DM181" s="739">
        <v>1.0301639586957327</v>
      </c>
    </row>
    <row r="182" spans="1:117" s="731" customFormat="1" ht="12.75">
      <c r="A182" s="577">
        <v>576</v>
      </c>
      <c r="B182" s="730">
        <v>7</v>
      </c>
      <c r="C182" s="731" t="s">
        <v>213</v>
      </c>
      <c r="D182" s="563">
        <v>2676</v>
      </c>
      <c r="E182" s="732">
        <v>672517</v>
      </c>
      <c r="F182" s="733">
        <v>-537341</v>
      </c>
      <c r="G182" s="733">
        <v>-288580</v>
      </c>
      <c r="H182" s="734">
        <v>-153404</v>
      </c>
      <c r="I182" s="732"/>
      <c r="J182" s="733">
        <v>0</v>
      </c>
      <c r="K182" s="733">
        <v>0</v>
      </c>
      <c r="L182" s="733"/>
      <c r="M182" s="733">
        <v>0</v>
      </c>
      <c r="N182" s="733">
        <v>0</v>
      </c>
      <c r="O182" s="733">
        <v>0</v>
      </c>
      <c r="P182" s="733">
        <v>0</v>
      </c>
      <c r="Q182" s="733">
        <v>0</v>
      </c>
      <c r="R182" s="733">
        <v>0</v>
      </c>
      <c r="S182" s="733">
        <v>-39585</v>
      </c>
      <c r="T182" s="733">
        <v>0</v>
      </c>
      <c r="U182" s="733">
        <v>0</v>
      </c>
      <c r="V182" s="733">
        <v>0</v>
      </c>
      <c r="W182" s="733">
        <v>0</v>
      </c>
      <c r="X182" s="733">
        <v>0</v>
      </c>
      <c r="Y182" s="733"/>
      <c r="Z182" s="733">
        <v>8938</v>
      </c>
      <c r="AA182" s="733"/>
      <c r="AB182" s="733">
        <v>0</v>
      </c>
      <c r="AC182" s="733">
        <v>0</v>
      </c>
      <c r="AD182" s="733"/>
      <c r="AE182" s="733">
        <v>680785</v>
      </c>
      <c r="AF182" s="733">
        <v>10851</v>
      </c>
      <c r="AG182" s="733">
        <v>0</v>
      </c>
      <c r="AH182" s="733">
        <v>0</v>
      </c>
      <c r="AI182" s="733">
        <v>0</v>
      </c>
      <c r="AJ182" s="733">
        <v>0</v>
      </c>
      <c r="AK182" s="733"/>
      <c r="AL182" s="733">
        <v>0</v>
      </c>
      <c r="AM182" s="733">
        <v>0</v>
      </c>
      <c r="AN182" s="733"/>
      <c r="AO182" s="733">
        <v>0</v>
      </c>
      <c r="AP182" s="733">
        <v>0</v>
      </c>
      <c r="AQ182" s="733">
        <v>0</v>
      </c>
      <c r="AR182" s="733">
        <v>0</v>
      </c>
      <c r="AS182" s="733"/>
      <c r="AT182" s="733">
        <v>0</v>
      </c>
      <c r="AU182" s="733">
        <v>0</v>
      </c>
      <c r="AV182" s="733"/>
      <c r="AW182" s="733">
        <v>9537</v>
      </c>
      <c r="AX182" s="733"/>
      <c r="AY182" s="733">
        <v>0</v>
      </c>
      <c r="AZ182" s="733">
        <v>0</v>
      </c>
      <c r="BA182" s="733">
        <v>0</v>
      </c>
      <c r="BB182" s="733"/>
      <c r="BC182" s="733">
        <v>1991</v>
      </c>
      <c r="BD182" s="733"/>
      <c r="BE182" s="733">
        <v>0</v>
      </c>
      <c r="BF182" s="733">
        <v>0</v>
      </c>
      <c r="BG182" s="735"/>
      <c r="BH182" s="577">
        <v>576</v>
      </c>
      <c r="BI182" s="730">
        <v>7</v>
      </c>
      <c r="BJ182" s="731" t="s">
        <v>213</v>
      </c>
      <c r="BK182" s="563">
        <v>2676</v>
      </c>
      <c r="BL182" s="736">
        <v>251.31427503736921</v>
      </c>
      <c r="BM182" s="737">
        <v>-200.80007473841553</v>
      </c>
      <c r="BN182" s="737">
        <v>-107.84005979073244</v>
      </c>
      <c r="BO182" s="738">
        <v>-57.325859491778772</v>
      </c>
      <c r="BP182" s="736"/>
      <c r="BQ182" s="739">
        <v>0</v>
      </c>
      <c r="BR182" s="739">
        <v>0</v>
      </c>
      <c r="BS182" s="739"/>
      <c r="BT182" s="739">
        <v>0</v>
      </c>
      <c r="BU182" s="739">
        <v>0</v>
      </c>
      <c r="BV182" s="739">
        <v>0</v>
      </c>
      <c r="BW182" s="739">
        <v>0</v>
      </c>
      <c r="BX182" s="739">
        <v>0</v>
      </c>
      <c r="BY182" s="739">
        <v>0</v>
      </c>
      <c r="BZ182" s="739">
        <v>-14.792600896860986</v>
      </c>
      <c r="CA182" s="739">
        <v>0</v>
      </c>
      <c r="CB182" s="739">
        <v>0</v>
      </c>
      <c r="CC182" s="739">
        <v>0</v>
      </c>
      <c r="CD182" s="739">
        <v>0</v>
      </c>
      <c r="CE182" s="739">
        <v>0</v>
      </c>
      <c r="CF182" s="739"/>
      <c r="CG182" s="739">
        <v>3.3400597907324365</v>
      </c>
      <c r="CH182" s="739"/>
      <c r="CI182" s="739">
        <v>0</v>
      </c>
      <c r="CJ182" s="739">
        <v>0</v>
      </c>
      <c r="CK182" s="739"/>
      <c r="CL182" s="739">
        <v>254.40396113602392</v>
      </c>
      <c r="CM182" s="739">
        <v>4.054932735426009</v>
      </c>
      <c r="CN182" s="739">
        <v>0</v>
      </c>
      <c r="CO182" s="739">
        <v>0</v>
      </c>
      <c r="CP182" s="739">
        <v>0</v>
      </c>
      <c r="CQ182" s="739">
        <v>0</v>
      </c>
      <c r="CR182" s="739"/>
      <c r="CS182" s="739">
        <v>0</v>
      </c>
      <c r="CT182" s="739">
        <v>0</v>
      </c>
      <c r="CU182" s="739"/>
      <c r="CV182" s="739">
        <v>0</v>
      </c>
      <c r="CW182" s="739">
        <v>0</v>
      </c>
      <c r="CX182" s="739">
        <v>0</v>
      </c>
      <c r="CY182" s="739">
        <v>0</v>
      </c>
      <c r="CZ182" s="739"/>
      <c r="DA182" s="739">
        <v>0</v>
      </c>
      <c r="DB182" s="739">
        <v>0</v>
      </c>
      <c r="DC182" s="739"/>
      <c r="DD182" s="739">
        <v>3.5639013452914798</v>
      </c>
      <c r="DE182" s="739"/>
      <c r="DF182" s="739">
        <v>0</v>
      </c>
      <c r="DG182" s="739">
        <v>0</v>
      </c>
      <c r="DH182" s="739">
        <v>0</v>
      </c>
      <c r="DI182" s="739"/>
      <c r="DJ182" s="739">
        <v>0.74402092675635279</v>
      </c>
      <c r="DK182" s="739"/>
      <c r="DL182" s="739">
        <v>0</v>
      </c>
      <c r="DM182" s="739">
        <v>0</v>
      </c>
    </row>
    <row r="183" spans="1:117" s="731" customFormat="1" ht="12.75">
      <c r="A183" s="577">
        <v>577</v>
      </c>
      <c r="B183" s="730">
        <v>2</v>
      </c>
      <c r="C183" s="731" t="s">
        <v>214</v>
      </c>
      <c r="D183" s="563">
        <v>11221</v>
      </c>
      <c r="E183" s="732">
        <v>3741628</v>
      </c>
      <c r="F183" s="733">
        <v>-2253177</v>
      </c>
      <c r="G183" s="733">
        <v>-1210073</v>
      </c>
      <c r="H183" s="734">
        <v>278378</v>
      </c>
      <c r="I183" s="732"/>
      <c r="J183" s="733">
        <v>28008</v>
      </c>
      <c r="K183" s="733">
        <v>20006</v>
      </c>
      <c r="L183" s="733"/>
      <c r="M183" s="733">
        <v>545703</v>
      </c>
      <c r="N183" s="733">
        <v>389788</v>
      </c>
      <c r="O183" s="733">
        <v>39585</v>
      </c>
      <c r="P183" s="733">
        <v>189102</v>
      </c>
      <c r="Q183" s="733">
        <v>135073</v>
      </c>
      <c r="R183" s="733">
        <v>0</v>
      </c>
      <c r="S183" s="733">
        <v>-245429</v>
      </c>
      <c r="T183" s="733">
        <v>0</v>
      </c>
      <c r="U183" s="733">
        <v>0</v>
      </c>
      <c r="V183" s="733">
        <v>0</v>
      </c>
      <c r="W183" s="733">
        <v>0</v>
      </c>
      <c r="X183" s="733">
        <v>0</v>
      </c>
      <c r="Y183" s="733"/>
      <c r="Z183" s="733">
        <v>111991</v>
      </c>
      <c r="AA183" s="733"/>
      <c r="AB183" s="733">
        <v>0</v>
      </c>
      <c r="AC183" s="733">
        <v>0</v>
      </c>
      <c r="AD183" s="733"/>
      <c r="AE183" s="733">
        <v>1955784</v>
      </c>
      <c r="AF183" s="733">
        <v>0</v>
      </c>
      <c r="AG183" s="733">
        <v>0</v>
      </c>
      <c r="AH183" s="733">
        <v>0</v>
      </c>
      <c r="AI183" s="733">
        <v>0</v>
      </c>
      <c r="AJ183" s="733">
        <v>0</v>
      </c>
      <c r="AK183" s="733"/>
      <c r="AL183" s="733">
        <v>274417</v>
      </c>
      <c r="AM183" s="733">
        <v>0</v>
      </c>
      <c r="AN183" s="733"/>
      <c r="AO183" s="733">
        <v>0</v>
      </c>
      <c r="AP183" s="733">
        <v>0</v>
      </c>
      <c r="AQ183" s="733">
        <v>0</v>
      </c>
      <c r="AR183" s="733">
        <v>0</v>
      </c>
      <c r="AS183" s="733"/>
      <c r="AT183" s="733">
        <v>0</v>
      </c>
      <c r="AU183" s="733">
        <v>0</v>
      </c>
      <c r="AV183" s="733"/>
      <c r="AW183" s="733">
        <v>39992</v>
      </c>
      <c r="AX183" s="733"/>
      <c r="AY183" s="733">
        <v>0</v>
      </c>
      <c r="AZ183" s="733">
        <v>0</v>
      </c>
      <c r="BA183" s="733">
        <v>0</v>
      </c>
      <c r="BB183" s="733"/>
      <c r="BC183" s="733">
        <v>14987</v>
      </c>
      <c r="BD183" s="733"/>
      <c r="BE183" s="733">
        <v>242621</v>
      </c>
      <c r="BF183" s="733">
        <v>0</v>
      </c>
      <c r="BG183" s="735"/>
      <c r="BH183" s="577">
        <v>577</v>
      </c>
      <c r="BI183" s="730">
        <v>2</v>
      </c>
      <c r="BJ183" s="731" t="s">
        <v>214</v>
      </c>
      <c r="BK183" s="563">
        <v>11221</v>
      </c>
      <c r="BL183" s="736">
        <v>333.44871223598608</v>
      </c>
      <c r="BM183" s="737">
        <v>-200.80001782372338</v>
      </c>
      <c r="BN183" s="737">
        <v>-107.84003208270208</v>
      </c>
      <c r="BO183" s="738">
        <v>24.808662329560644</v>
      </c>
      <c r="BP183" s="736"/>
      <c r="BQ183" s="739">
        <v>2.4960342215488818</v>
      </c>
      <c r="BR183" s="739">
        <v>1.7829070492825951</v>
      </c>
      <c r="BS183" s="739"/>
      <c r="BT183" s="739">
        <v>48.632296586756972</v>
      </c>
      <c r="BU183" s="739">
        <v>34.73736743605739</v>
      </c>
      <c r="BV183" s="739">
        <v>3.5277604491578289</v>
      </c>
      <c r="BW183" s="739">
        <v>16.852508689065147</v>
      </c>
      <c r="BX183" s="739">
        <v>12.037518937706087</v>
      </c>
      <c r="BY183" s="739">
        <v>0</v>
      </c>
      <c r="BZ183" s="739">
        <v>-21.872293022012297</v>
      </c>
      <c r="CA183" s="739">
        <v>0</v>
      </c>
      <c r="CB183" s="739">
        <v>0</v>
      </c>
      <c r="CC183" s="739">
        <v>0</v>
      </c>
      <c r="CD183" s="739">
        <v>0</v>
      </c>
      <c r="CE183" s="739">
        <v>0</v>
      </c>
      <c r="CF183" s="739"/>
      <c r="CG183" s="739">
        <v>9.9804830229034849</v>
      </c>
      <c r="CH183" s="739"/>
      <c r="CI183" s="739">
        <v>0</v>
      </c>
      <c r="CJ183" s="739">
        <v>0</v>
      </c>
      <c r="CK183" s="739"/>
      <c r="CL183" s="739">
        <v>174.29676499420728</v>
      </c>
      <c r="CM183" s="739">
        <v>0</v>
      </c>
      <c r="CN183" s="739">
        <v>0</v>
      </c>
      <c r="CO183" s="739">
        <v>0</v>
      </c>
      <c r="CP183" s="739">
        <v>0</v>
      </c>
      <c r="CQ183" s="739">
        <v>0</v>
      </c>
      <c r="CR183" s="739"/>
      <c r="CS183" s="739">
        <v>24.455663488102665</v>
      </c>
      <c r="CT183" s="739">
        <v>0</v>
      </c>
      <c r="CU183" s="739"/>
      <c r="CV183" s="739">
        <v>0</v>
      </c>
      <c r="CW183" s="739">
        <v>0</v>
      </c>
      <c r="CX183" s="739">
        <v>0</v>
      </c>
      <c r="CY183" s="739">
        <v>0</v>
      </c>
      <c r="CZ183" s="739"/>
      <c r="DA183" s="739">
        <v>0</v>
      </c>
      <c r="DB183" s="739">
        <v>0</v>
      </c>
      <c r="DC183" s="739"/>
      <c r="DD183" s="739">
        <v>3.5640317262276091</v>
      </c>
      <c r="DE183" s="739"/>
      <c r="DF183" s="739">
        <v>0</v>
      </c>
      <c r="DG183" s="739">
        <v>0</v>
      </c>
      <c r="DH183" s="739">
        <v>0</v>
      </c>
      <c r="DI183" s="739"/>
      <c r="DJ183" s="739">
        <v>1.3356207111665628</v>
      </c>
      <c r="DK183" s="739"/>
      <c r="DL183" s="739">
        <v>21.622047945815879</v>
      </c>
      <c r="DM183" s="739">
        <v>0</v>
      </c>
    </row>
    <row r="184" spans="1:117" s="731" customFormat="1" ht="12.75">
      <c r="A184" s="577">
        <v>578</v>
      </c>
      <c r="B184" s="730">
        <v>18</v>
      </c>
      <c r="C184" s="731" t="s">
        <v>215</v>
      </c>
      <c r="D184" s="563">
        <v>2990</v>
      </c>
      <c r="E184" s="732">
        <v>837363</v>
      </c>
      <c r="F184" s="733">
        <v>-600392</v>
      </c>
      <c r="G184" s="733">
        <v>-322442</v>
      </c>
      <c r="H184" s="734">
        <v>-85471</v>
      </c>
      <c r="I184" s="732"/>
      <c r="J184" s="733">
        <v>0</v>
      </c>
      <c r="K184" s="733">
        <v>0</v>
      </c>
      <c r="L184" s="733"/>
      <c r="M184" s="733">
        <v>73744</v>
      </c>
      <c r="N184" s="733">
        <v>52674</v>
      </c>
      <c r="O184" s="733">
        <v>0</v>
      </c>
      <c r="P184" s="733">
        <v>0</v>
      </c>
      <c r="Q184" s="733">
        <v>0</v>
      </c>
      <c r="R184" s="733">
        <v>0</v>
      </c>
      <c r="S184" s="733">
        <v>0</v>
      </c>
      <c r="T184" s="733">
        <v>0</v>
      </c>
      <c r="U184" s="733">
        <v>0</v>
      </c>
      <c r="V184" s="733">
        <v>0</v>
      </c>
      <c r="W184" s="733">
        <v>0</v>
      </c>
      <c r="X184" s="733">
        <v>0</v>
      </c>
      <c r="Y184" s="733"/>
      <c r="Z184" s="733">
        <v>29901</v>
      </c>
      <c r="AA184" s="733"/>
      <c r="AB184" s="733">
        <v>0</v>
      </c>
      <c r="AC184" s="733">
        <v>0</v>
      </c>
      <c r="AD184" s="733"/>
      <c r="AE184" s="733">
        <v>667697</v>
      </c>
      <c r="AF184" s="733">
        <v>0</v>
      </c>
      <c r="AG184" s="733">
        <v>0</v>
      </c>
      <c r="AH184" s="733">
        <v>0</v>
      </c>
      <c r="AI184" s="733">
        <v>0</v>
      </c>
      <c r="AJ184" s="733">
        <v>0</v>
      </c>
      <c r="AK184" s="733"/>
      <c r="AL184" s="733">
        <v>0</v>
      </c>
      <c r="AM184" s="733">
        <v>0</v>
      </c>
      <c r="AN184" s="733"/>
      <c r="AO184" s="733">
        <v>0</v>
      </c>
      <c r="AP184" s="733">
        <v>0</v>
      </c>
      <c r="AQ184" s="733">
        <v>0</v>
      </c>
      <c r="AR184" s="733">
        <v>0</v>
      </c>
      <c r="AS184" s="733"/>
      <c r="AT184" s="733">
        <v>0</v>
      </c>
      <c r="AU184" s="733">
        <v>0</v>
      </c>
      <c r="AV184" s="733"/>
      <c r="AW184" s="733">
        <v>10656</v>
      </c>
      <c r="AX184" s="733"/>
      <c r="AY184" s="733">
        <v>0</v>
      </c>
      <c r="AZ184" s="733">
        <v>0</v>
      </c>
      <c r="BA184" s="733">
        <v>0</v>
      </c>
      <c r="BB184" s="733"/>
      <c r="BC184" s="733">
        <v>2691</v>
      </c>
      <c r="BD184" s="733"/>
      <c r="BE184" s="733">
        <v>0</v>
      </c>
      <c r="BF184" s="733">
        <v>0</v>
      </c>
      <c r="BG184" s="735"/>
      <c r="BH184" s="577">
        <v>578</v>
      </c>
      <c r="BI184" s="730">
        <v>18</v>
      </c>
      <c r="BJ184" s="731" t="s">
        <v>215</v>
      </c>
      <c r="BK184" s="563">
        <v>2990</v>
      </c>
      <c r="BL184" s="736">
        <v>280.0545150501672</v>
      </c>
      <c r="BM184" s="737">
        <v>-200.8</v>
      </c>
      <c r="BN184" s="737">
        <v>-107.84013377926422</v>
      </c>
      <c r="BO184" s="738">
        <v>-28.585618729096989</v>
      </c>
      <c r="BP184" s="736"/>
      <c r="BQ184" s="739">
        <v>0</v>
      </c>
      <c r="BR184" s="739">
        <v>0</v>
      </c>
      <c r="BS184" s="739"/>
      <c r="BT184" s="739">
        <v>24.663545150501673</v>
      </c>
      <c r="BU184" s="739">
        <v>17.616722408026757</v>
      </c>
      <c r="BV184" s="739">
        <v>0</v>
      </c>
      <c r="BW184" s="739">
        <v>0</v>
      </c>
      <c r="BX184" s="739">
        <v>0</v>
      </c>
      <c r="BY184" s="739">
        <v>0</v>
      </c>
      <c r="BZ184" s="739">
        <v>0</v>
      </c>
      <c r="CA184" s="739">
        <v>0</v>
      </c>
      <c r="CB184" s="739">
        <v>0</v>
      </c>
      <c r="CC184" s="739">
        <v>0</v>
      </c>
      <c r="CD184" s="739">
        <v>0</v>
      </c>
      <c r="CE184" s="739">
        <v>0</v>
      </c>
      <c r="CF184" s="739"/>
      <c r="CG184" s="739">
        <v>10.000334448160535</v>
      </c>
      <c r="CH184" s="739"/>
      <c r="CI184" s="739">
        <v>0</v>
      </c>
      <c r="CJ184" s="739">
        <v>0</v>
      </c>
      <c r="CK184" s="739"/>
      <c r="CL184" s="739">
        <v>223.31003344481604</v>
      </c>
      <c r="CM184" s="739">
        <v>0</v>
      </c>
      <c r="CN184" s="739">
        <v>0</v>
      </c>
      <c r="CO184" s="739">
        <v>0</v>
      </c>
      <c r="CP184" s="739">
        <v>0</v>
      </c>
      <c r="CQ184" s="739">
        <v>0</v>
      </c>
      <c r="CR184" s="739"/>
      <c r="CS184" s="739">
        <v>0</v>
      </c>
      <c r="CT184" s="739">
        <v>0</v>
      </c>
      <c r="CU184" s="739"/>
      <c r="CV184" s="739">
        <v>0</v>
      </c>
      <c r="CW184" s="739">
        <v>0</v>
      </c>
      <c r="CX184" s="739">
        <v>0</v>
      </c>
      <c r="CY184" s="739">
        <v>0</v>
      </c>
      <c r="CZ184" s="739"/>
      <c r="DA184" s="739">
        <v>0</v>
      </c>
      <c r="DB184" s="739">
        <v>0</v>
      </c>
      <c r="DC184" s="739"/>
      <c r="DD184" s="739">
        <v>3.5638795986622074</v>
      </c>
      <c r="DE184" s="739"/>
      <c r="DF184" s="739">
        <v>0</v>
      </c>
      <c r="DG184" s="739">
        <v>0</v>
      </c>
      <c r="DH184" s="739">
        <v>0</v>
      </c>
      <c r="DI184" s="739"/>
      <c r="DJ184" s="739">
        <v>0.9</v>
      </c>
      <c r="DK184" s="739"/>
      <c r="DL184" s="739">
        <v>0</v>
      </c>
      <c r="DM184" s="739">
        <v>0</v>
      </c>
    </row>
    <row r="185" spans="1:117" s="731" customFormat="1" ht="12.75">
      <c r="A185" s="577">
        <v>580</v>
      </c>
      <c r="B185" s="730">
        <v>9</v>
      </c>
      <c r="C185" s="731" t="s">
        <v>216</v>
      </c>
      <c r="D185" s="563">
        <v>4300</v>
      </c>
      <c r="E185" s="732">
        <v>1146053</v>
      </c>
      <c r="F185" s="733">
        <v>-863440</v>
      </c>
      <c r="G185" s="733">
        <v>-463712</v>
      </c>
      <c r="H185" s="734">
        <v>-181099</v>
      </c>
      <c r="I185" s="732"/>
      <c r="J185" s="733">
        <v>0</v>
      </c>
      <c r="K185" s="733">
        <v>0</v>
      </c>
      <c r="L185" s="733"/>
      <c r="M185" s="733">
        <v>58995</v>
      </c>
      <c r="N185" s="733">
        <v>42139</v>
      </c>
      <c r="O185" s="733">
        <v>0</v>
      </c>
      <c r="P185" s="733">
        <v>47275</v>
      </c>
      <c r="Q185" s="733">
        <v>33768</v>
      </c>
      <c r="R185" s="733">
        <v>0</v>
      </c>
      <c r="S185" s="733">
        <v>-9500</v>
      </c>
      <c r="T185" s="733">
        <v>0</v>
      </c>
      <c r="U185" s="733">
        <v>0</v>
      </c>
      <c r="V185" s="733">
        <v>0</v>
      </c>
      <c r="W185" s="733">
        <v>0</v>
      </c>
      <c r="X185" s="733">
        <v>0</v>
      </c>
      <c r="Y185" s="733"/>
      <c r="Z185" s="733">
        <v>15747</v>
      </c>
      <c r="AA185" s="733"/>
      <c r="AB185" s="733">
        <v>0</v>
      </c>
      <c r="AC185" s="733">
        <v>0</v>
      </c>
      <c r="AD185" s="733"/>
      <c r="AE185" s="733">
        <v>754828</v>
      </c>
      <c r="AF185" s="733">
        <v>0</v>
      </c>
      <c r="AG185" s="733">
        <v>0</v>
      </c>
      <c r="AH185" s="733">
        <v>0</v>
      </c>
      <c r="AI185" s="733">
        <v>0</v>
      </c>
      <c r="AJ185" s="733">
        <v>0</v>
      </c>
      <c r="AK185" s="733"/>
      <c r="AL185" s="733">
        <v>184402</v>
      </c>
      <c r="AM185" s="733">
        <v>0</v>
      </c>
      <c r="AN185" s="733"/>
      <c r="AO185" s="733">
        <v>0</v>
      </c>
      <c r="AP185" s="733">
        <v>0</v>
      </c>
      <c r="AQ185" s="733">
        <v>0</v>
      </c>
      <c r="AR185" s="733">
        <v>0</v>
      </c>
      <c r="AS185" s="733"/>
      <c r="AT185" s="733">
        <v>0</v>
      </c>
      <c r="AU185" s="733">
        <v>0</v>
      </c>
      <c r="AV185" s="733"/>
      <c r="AW185" s="733">
        <v>15325</v>
      </c>
      <c r="AX185" s="733"/>
      <c r="AY185" s="733">
        <v>0</v>
      </c>
      <c r="AZ185" s="733">
        <v>0</v>
      </c>
      <c r="BA185" s="733">
        <v>0</v>
      </c>
      <c r="BB185" s="733"/>
      <c r="BC185" s="733">
        <v>3074</v>
      </c>
      <c r="BD185" s="733"/>
      <c r="BE185" s="733">
        <v>0</v>
      </c>
      <c r="BF185" s="733">
        <v>0</v>
      </c>
      <c r="BG185" s="735"/>
      <c r="BH185" s="577">
        <v>580</v>
      </c>
      <c r="BI185" s="730">
        <v>9</v>
      </c>
      <c r="BJ185" s="731" t="s">
        <v>216</v>
      </c>
      <c r="BK185" s="563">
        <v>4300</v>
      </c>
      <c r="BL185" s="736">
        <v>266.52395348837211</v>
      </c>
      <c r="BM185" s="737">
        <v>-200.8</v>
      </c>
      <c r="BN185" s="737">
        <v>-107.84</v>
      </c>
      <c r="BO185" s="738">
        <v>-42.116046511627907</v>
      </c>
      <c r="BP185" s="736"/>
      <c r="BQ185" s="739">
        <v>0</v>
      </c>
      <c r="BR185" s="739">
        <v>0</v>
      </c>
      <c r="BS185" s="739"/>
      <c r="BT185" s="739">
        <v>13.719767441860466</v>
      </c>
      <c r="BU185" s="739">
        <v>9.7997674418604657</v>
      </c>
      <c r="BV185" s="739">
        <v>0</v>
      </c>
      <c r="BW185" s="739">
        <v>10.994186046511627</v>
      </c>
      <c r="BX185" s="739">
        <v>7.8530232558139534</v>
      </c>
      <c r="BY185" s="739">
        <v>0</v>
      </c>
      <c r="BZ185" s="739">
        <v>-2.2093023255813953</v>
      </c>
      <c r="CA185" s="739">
        <v>0</v>
      </c>
      <c r="CB185" s="739">
        <v>0</v>
      </c>
      <c r="CC185" s="739">
        <v>0</v>
      </c>
      <c r="CD185" s="739">
        <v>0</v>
      </c>
      <c r="CE185" s="739">
        <v>0</v>
      </c>
      <c r="CF185" s="739"/>
      <c r="CG185" s="739">
        <v>3.6620930232558138</v>
      </c>
      <c r="CH185" s="739"/>
      <c r="CI185" s="739">
        <v>0</v>
      </c>
      <c r="CJ185" s="739">
        <v>0</v>
      </c>
      <c r="CK185" s="739"/>
      <c r="CL185" s="739">
        <v>175.5413953488372</v>
      </c>
      <c r="CM185" s="739">
        <v>0</v>
      </c>
      <c r="CN185" s="739">
        <v>0</v>
      </c>
      <c r="CO185" s="739">
        <v>0</v>
      </c>
      <c r="CP185" s="739">
        <v>0</v>
      </c>
      <c r="CQ185" s="739">
        <v>0</v>
      </c>
      <c r="CR185" s="739"/>
      <c r="CS185" s="739">
        <v>42.88418604651163</v>
      </c>
      <c r="CT185" s="739">
        <v>0</v>
      </c>
      <c r="CU185" s="739"/>
      <c r="CV185" s="739">
        <v>0</v>
      </c>
      <c r="CW185" s="739">
        <v>0</v>
      </c>
      <c r="CX185" s="739">
        <v>0</v>
      </c>
      <c r="CY185" s="739">
        <v>0</v>
      </c>
      <c r="CZ185" s="739"/>
      <c r="DA185" s="739">
        <v>0</v>
      </c>
      <c r="DB185" s="739">
        <v>0</v>
      </c>
      <c r="DC185" s="739"/>
      <c r="DD185" s="739">
        <v>3.5639534883720931</v>
      </c>
      <c r="DE185" s="739"/>
      <c r="DF185" s="739">
        <v>0</v>
      </c>
      <c r="DG185" s="739">
        <v>0</v>
      </c>
      <c r="DH185" s="739">
        <v>0</v>
      </c>
      <c r="DI185" s="739"/>
      <c r="DJ185" s="739">
        <v>0.71488372093023256</v>
      </c>
      <c r="DK185" s="739"/>
      <c r="DL185" s="739">
        <v>0</v>
      </c>
      <c r="DM185" s="739">
        <v>0</v>
      </c>
    </row>
    <row r="186" spans="1:117" s="731" customFormat="1" ht="12.75">
      <c r="A186" s="577">
        <v>581</v>
      </c>
      <c r="B186" s="730">
        <v>6</v>
      </c>
      <c r="C186" s="731" t="s">
        <v>217</v>
      </c>
      <c r="D186" s="563">
        <v>6069</v>
      </c>
      <c r="E186" s="732">
        <v>1415874</v>
      </c>
      <c r="F186" s="733">
        <v>-1218655</v>
      </c>
      <c r="G186" s="733">
        <v>-654481</v>
      </c>
      <c r="H186" s="734">
        <v>-457262</v>
      </c>
      <c r="I186" s="732"/>
      <c r="J186" s="733">
        <v>0</v>
      </c>
      <c r="K186" s="733">
        <v>0</v>
      </c>
      <c r="L186" s="733"/>
      <c r="M186" s="733">
        <v>132739</v>
      </c>
      <c r="N186" s="733">
        <v>94813</v>
      </c>
      <c r="O186" s="733">
        <v>0</v>
      </c>
      <c r="P186" s="733">
        <v>47275</v>
      </c>
      <c r="Q186" s="733">
        <v>33768</v>
      </c>
      <c r="R186" s="733">
        <v>0</v>
      </c>
      <c r="S186" s="733">
        <v>0</v>
      </c>
      <c r="T186" s="733">
        <v>5805</v>
      </c>
      <c r="U186" s="733">
        <v>0</v>
      </c>
      <c r="V186" s="733">
        <v>0</v>
      </c>
      <c r="W186" s="733">
        <v>0</v>
      </c>
      <c r="X186" s="733">
        <v>0</v>
      </c>
      <c r="Y186" s="733"/>
      <c r="Z186" s="733">
        <v>19891</v>
      </c>
      <c r="AA186" s="733"/>
      <c r="AB186" s="733">
        <v>0</v>
      </c>
      <c r="AC186" s="733">
        <v>0</v>
      </c>
      <c r="AD186" s="733"/>
      <c r="AE186" s="733">
        <v>1053444</v>
      </c>
      <c r="AF186" s="733">
        <v>0</v>
      </c>
      <c r="AG186" s="733">
        <v>0</v>
      </c>
      <c r="AH186" s="733">
        <v>0</v>
      </c>
      <c r="AI186" s="733">
        <v>0</v>
      </c>
      <c r="AJ186" s="733">
        <v>0</v>
      </c>
      <c r="AK186" s="733"/>
      <c r="AL186" s="733">
        <v>0</v>
      </c>
      <c r="AM186" s="733">
        <v>0</v>
      </c>
      <c r="AN186" s="733"/>
      <c r="AO186" s="733">
        <v>0</v>
      </c>
      <c r="AP186" s="733">
        <v>0</v>
      </c>
      <c r="AQ186" s="733">
        <v>0</v>
      </c>
      <c r="AR186" s="733">
        <v>0</v>
      </c>
      <c r="AS186" s="733"/>
      <c r="AT186" s="733">
        <v>0</v>
      </c>
      <c r="AU186" s="733">
        <v>0</v>
      </c>
      <c r="AV186" s="733"/>
      <c r="AW186" s="733">
        <v>21630</v>
      </c>
      <c r="AX186" s="733"/>
      <c r="AY186" s="733">
        <v>0</v>
      </c>
      <c r="AZ186" s="733">
        <v>0</v>
      </c>
      <c r="BA186" s="733">
        <v>0</v>
      </c>
      <c r="BB186" s="733"/>
      <c r="BC186" s="733">
        <v>6509</v>
      </c>
      <c r="BD186" s="733"/>
      <c r="BE186" s="733">
        <v>0</v>
      </c>
      <c r="BF186" s="733">
        <v>0</v>
      </c>
      <c r="BG186" s="735"/>
      <c r="BH186" s="577">
        <v>581</v>
      </c>
      <c r="BI186" s="730">
        <v>6</v>
      </c>
      <c r="BJ186" s="731" t="s">
        <v>217</v>
      </c>
      <c r="BK186" s="563">
        <v>6069</v>
      </c>
      <c r="BL186" s="736">
        <v>233.29609490855165</v>
      </c>
      <c r="BM186" s="737">
        <v>-200.79996704564178</v>
      </c>
      <c r="BN186" s="737">
        <v>-107.84000659087164</v>
      </c>
      <c r="BO186" s="738">
        <v>-75.34387872796178</v>
      </c>
      <c r="BP186" s="736"/>
      <c r="BQ186" s="739">
        <v>0</v>
      </c>
      <c r="BR186" s="739">
        <v>0</v>
      </c>
      <c r="BS186" s="739"/>
      <c r="BT186" s="739">
        <v>21.87164277475696</v>
      </c>
      <c r="BU186" s="739">
        <v>15.622507826660076</v>
      </c>
      <c r="BV186" s="739">
        <v>0</v>
      </c>
      <c r="BW186" s="739">
        <v>7.7895864228044163</v>
      </c>
      <c r="BX186" s="739">
        <v>5.5640138408304498</v>
      </c>
      <c r="BY186" s="739">
        <v>0</v>
      </c>
      <c r="BZ186" s="739">
        <v>0</v>
      </c>
      <c r="CA186" s="739">
        <v>0.95650024715768656</v>
      </c>
      <c r="CB186" s="739">
        <v>0</v>
      </c>
      <c r="CC186" s="739">
        <v>0</v>
      </c>
      <c r="CD186" s="739">
        <v>0</v>
      </c>
      <c r="CE186" s="739">
        <v>0</v>
      </c>
      <c r="CF186" s="739"/>
      <c r="CG186" s="739">
        <v>3.2774756961608174</v>
      </c>
      <c r="CH186" s="739"/>
      <c r="CI186" s="739">
        <v>0</v>
      </c>
      <c r="CJ186" s="739">
        <v>0</v>
      </c>
      <c r="CK186" s="739"/>
      <c r="CL186" s="739">
        <v>173.57785467128028</v>
      </c>
      <c r="CM186" s="739">
        <v>0</v>
      </c>
      <c r="CN186" s="739">
        <v>0</v>
      </c>
      <c r="CO186" s="739">
        <v>0</v>
      </c>
      <c r="CP186" s="739">
        <v>0</v>
      </c>
      <c r="CQ186" s="739">
        <v>0</v>
      </c>
      <c r="CR186" s="739"/>
      <c r="CS186" s="739">
        <v>0</v>
      </c>
      <c r="CT186" s="739">
        <v>0</v>
      </c>
      <c r="CU186" s="739"/>
      <c r="CV186" s="739">
        <v>0</v>
      </c>
      <c r="CW186" s="739">
        <v>0</v>
      </c>
      <c r="CX186" s="739">
        <v>0</v>
      </c>
      <c r="CY186" s="739">
        <v>0</v>
      </c>
      <c r="CZ186" s="739"/>
      <c r="DA186" s="739">
        <v>0</v>
      </c>
      <c r="DB186" s="739">
        <v>0</v>
      </c>
      <c r="DC186" s="739"/>
      <c r="DD186" s="739">
        <v>3.5640138408304498</v>
      </c>
      <c r="DE186" s="739"/>
      <c r="DF186" s="739">
        <v>0</v>
      </c>
      <c r="DG186" s="739">
        <v>0</v>
      </c>
      <c r="DH186" s="739">
        <v>0</v>
      </c>
      <c r="DI186" s="739"/>
      <c r="DJ186" s="739">
        <v>1.0724995880705224</v>
      </c>
      <c r="DK186" s="739"/>
      <c r="DL186" s="739">
        <v>0</v>
      </c>
      <c r="DM186" s="739">
        <v>0</v>
      </c>
    </row>
    <row r="187" spans="1:117" s="731" customFormat="1" ht="12.75">
      <c r="A187" s="577">
        <v>583</v>
      </c>
      <c r="B187" s="730">
        <v>19</v>
      </c>
      <c r="C187" s="731" t="s">
        <v>218</v>
      </c>
      <c r="D187" s="563">
        <v>910</v>
      </c>
      <c r="E187" s="732">
        <v>138211</v>
      </c>
      <c r="F187" s="733">
        <v>-182728</v>
      </c>
      <c r="G187" s="733">
        <v>-98134</v>
      </c>
      <c r="H187" s="734">
        <v>-142651</v>
      </c>
      <c r="I187" s="732"/>
      <c r="J187" s="733">
        <v>0</v>
      </c>
      <c r="K187" s="733">
        <v>0</v>
      </c>
      <c r="L187" s="733"/>
      <c r="M187" s="733">
        <v>73744</v>
      </c>
      <c r="N187" s="733">
        <v>52674</v>
      </c>
      <c r="O187" s="733">
        <v>0</v>
      </c>
      <c r="P187" s="733">
        <v>0</v>
      </c>
      <c r="Q187" s="733">
        <v>0</v>
      </c>
      <c r="R187" s="733">
        <v>0</v>
      </c>
      <c r="S187" s="733">
        <v>0</v>
      </c>
      <c r="T187" s="733">
        <v>0</v>
      </c>
      <c r="U187" s="733">
        <v>0</v>
      </c>
      <c r="V187" s="733">
        <v>0</v>
      </c>
      <c r="W187" s="733">
        <v>0</v>
      </c>
      <c r="X187" s="733">
        <v>0</v>
      </c>
      <c r="Y187" s="733"/>
      <c r="Z187" s="733">
        <v>7957</v>
      </c>
      <c r="AA187" s="733"/>
      <c r="AB187" s="733">
        <v>0</v>
      </c>
      <c r="AC187" s="733">
        <v>0</v>
      </c>
      <c r="AD187" s="733"/>
      <c r="AE187" s="733">
        <v>0</v>
      </c>
      <c r="AF187" s="733">
        <v>0</v>
      </c>
      <c r="AG187" s="733">
        <v>0</v>
      </c>
      <c r="AH187" s="733">
        <v>0</v>
      </c>
      <c r="AI187" s="733">
        <v>0</v>
      </c>
      <c r="AJ187" s="733">
        <v>0</v>
      </c>
      <c r="AK187" s="733"/>
      <c r="AL187" s="733">
        <v>0</v>
      </c>
      <c r="AM187" s="733">
        <v>0</v>
      </c>
      <c r="AN187" s="733"/>
      <c r="AO187" s="733">
        <v>0</v>
      </c>
      <c r="AP187" s="733">
        <v>0</v>
      </c>
      <c r="AQ187" s="733">
        <v>0</v>
      </c>
      <c r="AR187" s="733">
        <v>0</v>
      </c>
      <c r="AS187" s="733"/>
      <c r="AT187" s="733">
        <v>0</v>
      </c>
      <c r="AU187" s="733">
        <v>0</v>
      </c>
      <c r="AV187" s="733"/>
      <c r="AW187" s="733">
        <v>3243</v>
      </c>
      <c r="AX187" s="733"/>
      <c r="AY187" s="733">
        <v>0</v>
      </c>
      <c r="AZ187" s="733">
        <v>0</v>
      </c>
      <c r="BA187" s="733">
        <v>0</v>
      </c>
      <c r="BB187" s="733"/>
      <c r="BC187" s="733">
        <v>593</v>
      </c>
      <c r="BD187" s="733"/>
      <c r="BE187" s="733">
        <v>0</v>
      </c>
      <c r="BF187" s="733">
        <v>0</v>
      </c>
      <c r="BG187" s="735"/>
      <c r="BH187" s="577">
        <v>583</v>
      </c>
      <c r="BI187" s="730">
        <v>19</v>
      </c>
      <c r="BJ187" s="731" t="s">
        <v>218</v>
      </c>
      <c r="BK187" s="563">
        <v>910</v>
      </c>
      <c r="BL187" s="736">
        <v>151.88021978021979</v>
      </c>
      <c r="BM187" s="737">
        <v>-200.8</v>
      </c>
      <c r="BN187" s="737">
        <v>-107.83956043956044</v>
      </c>
      <c r="BO187" s="738">
        <v>-156.75934065934067</v>
      </c>
      <c r="BP187" s="736"/>
      <c r="BQ187" s="739">
        <v>0</v>
      </c>
      <c r="BR187" s="739">
        <v>0</v>
      </c>
      <c r="BS187" s="739"/>
      <c r="BT187" s="739">
        <v>81.037362637362634</v>
      </c>
      <c r="BU187" s="739">
        <v>57.88351648351648</v>
      </c>
      <c r="BV187" s="739">
        <v>0</v>
      </c>
      <c r="BW187" s="739">
        <v>0</v>
      </c>
      <c r="BX187" s="739">
        <v>0</v>
      </c>
      <c r="BY187" s="739">
        <v>0</v>
      </c>
      <c r="BZ187" s="739">
        <v>0</v>
      </c>
      <c r="CA187" s="739">
        <v>0</v>
      </c>
      <c r="CB187" s="739">
        <v>0</v>
      </c>
      <c r="CC187" s="739">
        <v>0</v>
      </c>
      <c r="CD187" s="739">
        <v>0</v>
      </c>
      <c r="CE187" s="739">
        <v>0</v>
      </c>
      <c r="CF187" s="739"/>
      <c r="CG187" s="739">
        <v>8.7439560439560431</v>
      </c>
      <c r="CH187" s="739"/>
      <c r="CI187" s="739">
        <v>0</v>
      </c>
      <c r="CJ187" s="739">
        <v>0</v>
      </c>
      <c r="CK187" s="739"/>
      <c r="CL187" s="739">
        <v>0</v>
      </c>
      <c r="CM187" s="739">
        <v>0</v>
      </c>
      <c r="CN187" s="739">
        <v>0</v>
      </c>
      <c r="CO187" s="739">
        <v>0</v>
      </c>
      <c r="CP187" s="739">
        <v>0</v>
      </c>
      <c r="CQ187" s="739">
        <v>0</v>
      </c>
      <c r="CR187" s="739"/>
      <c r="CS187" s="739">
        <v>0</v>
      </c>
      <c r="CT187" s="739">
        <v>0</v>
      </c>
      <c r="CU187" s="739"/>
      <c r="CV187" s="739">
        <v>0</v>
      </c>
      <c r="CW187" s="739">
        <v>0</v>
      </c>
      <c r="CX187" s="739">
        <v>0</v>
      </c>
      <c r="CY187" s="739">
        <v>0</v>
      </c>
      <c r="CZ187" s="739"/>
      <c r="DA187" s="739">
        <v>0</v>
      </c>
      <c r="DB187" s="739">
        <v>0</v>
      </c>
      <c r="DC187" s="739"/>
      <c r="DD187" s="739">
        <v>3.563736263736264</v>
      </c>
      <c r="DE187" s="739"/>
      <c r="DF187" s="739">
        <v>0</v>
      </c>
      <c r="DG187" s="739">
        <v>0</v>
      </c>
      <c r="DH187" s="739">
        <v>0</v>
      </c>
      <c r="DI187" s="739"/>
      <c r="DJ187" s="739">
        <v>0.65164835164835166</v>
      </c>
      <c r="DK187" s="739"/>
      <c r="DL187" s="739">
        <v>0</v>
      </c>
      <c r="DM187" s="739">
        <v>0</v>
      </c>
    </row>
    <row r="188" spans="1:117" s="731" customFormat="1" ht="12.75">
      <c r="A188" s="577">
        <v>584</v>
      </c>
      <c r="B188" s="730">
        <v>16</v>
      </c>
      <c r="C188" s="731" t="s">
        <v>219</v>
      </c>
      <c r="D188" s="563">
        <v>2594</v>
      </c>
      <c r="E188" s="732">
        <v>1168481</v>
      </c>
      <c r="F188" s="733">
        <v>-520875</v>
      </c>
      <c r="G188" s="733">
        <v>-279737</v>
      </c>
      <c r="H188" s="734">
        <v>367869</v>
      </c>
      <c r="I188" s="732"/>
      <c r="J188" s="733">
        <v>0</v>
      </c>
      <c r="K188" s="733">
        <v>0</v>
      </c>
      <c r="L188" s="733"/>
      <c r="M188" s="733">
        <v>117990</v>
      </c>
      <c r="N188" s="733">
        <v>84279</v>
      </c>
      <c r="O188" s="733">
        <v>0</v>
      </c>
      <c r="P188" s="733">
        <v>94551</v>
      </c>
      <c r="Q188" s="733">
        <v>67536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3">
        <v>0</v>
      </c>
      <c r="Y188" s="733"/>
      <c r="Z188" s="733">
        <v>20924</v>
      </c>
      <c r="AA188" s="733"/>
      <c r="AB188" s="733">
        <v>0</v>
      </c>
      <c r="AC188" s="733">
        <v>0</v>
      </c>
      <c r="AD188" s="733"/>
      <c r="AE188" s="733">
        <v>758371</v>
      </c>
      <c r="AF188" s="733">
        <v>10996</v>
      </c>
      <c r="AG188" s="733">
        <v>0</v>
      </c>
      <c r="AH188" s="733">
        <v>0</v>
      </c>
      <c r="AI188" s="733">
        <v>0</v>
      </c>
      <c r="AJ188" s="733">
        <v>0</v>
      </c>
      <c r="AK188" s="733"/>
      <c r="AL188" s="733">
        <v>0</v>
      </c>
      <c r="AM188" s="733">
        <v>0</v>
      </c>
      <c r="AN188" s="733"/>
      <c r="AO188" s="733">
        <v>0</v>
      </c>
      <c r="AP188" s="733">
        <v>0</v>
      </c>
      <c r="AQ188" s="733">
        <v>0</v>
      </c>
      <c r="AR188" s="733">
        <v>0</v>
      </c>
      <c r="AS188" s="733"/>
      <c r="AT188" s="733">
        <v>0</v>
      </c>
      <c r="AU188" s="733">
        <v>0</v>
      </c>
      <c r="AV188" s="733"/>
      <c r="AW188" s="733">
        <v>9245</v>
      </c>
      <c r="AX188" s="733"/>
      <c r="AY188" s="733">
        <v>0</v>
      </c>
      <c r="AZ188" s="733">
        <v>0</v>
      </c>
      <c r="BA188" s="733">
        <v>0</v>
      </c>
      <c r="BB188" s="733"/>
      <c r="BC188" s="733">
        <v>4589</v>
      </c>
      <c r="BD188" s="733"/>
      <c r="BE188" s="733">
        <v>0</v>
      </c>
      <c r="BF188" s="733">
        <v>0</v>
      </c>
      <c r="BG188" s="735"/>
      <c r="BH188" s="577">
        <v>584</v>
      </c>
      <c r="BI188" s="730">
        <v>16</v>
      </c>
      <c r="BJ188" s="731" t="s">
        <v>219</v>
      </c>
      <c r="BK188" s="563">
        <v>2594</v>
      </c>
      <c r="BL188" s="736">
        <v>450.45528141865844</v>
      </c>
      <c r="BM188" s="737">
        <v>-200.79992289899769</v>
      </c>
      <c r="BN188" s="737">
        <v>-107.84001542020046</v>
      </c>
      <c r="BO188" s="738">
        <v>141.81534309946031</v>
      </c>
      <c r="BP188" s="736"/>
      <c r="BQ188" s="739">
        <v>0</v>
      </c>
      <c r="BR188" s="739">
        <v>0</v>
      </c>
      <c r="BS188" s="739"/>
      <c r="BT188" s="739">
        <v>45.485736314572087</v>
      </c>
      <c r="BU188" s="739">
        <v>32.489976869699305</v>
      </c>
      <c r="BV188" s="739">
        <v>0</v>
      </c>
      <c r="BW188" s="739">
        <v>36.449884348496532</v>
      </c>
      <c r="BX188" s="739">
        <v>26.035466461063994</v>
      </c>
      <c r="BY188" s="739">
        <v>0</v>
      </c>
      <c r="BZ188" s="739">
        <v>0</v>
      </c>
      <c r="CA188" s="739">
        <v>0</v>
      </c>
      <c r="CB188" s="739">
        <v>0</v>
      </c>
      <c r="CC188" s="739">
        <v>0</v>
      </c>
      <c r="CD188" s="739">
        <v>0</v>
      </c>
      <c r="CE188" s="739">
        <v>0</v>
      </c>
      <c r="CF188" s="739"/>
      <c r="CG188" s="739">
        <v>8.0663068619892062</v>
      </c>
      <c r="CH188" s="739"/>
      <c r="CI188" s="739">
        <v>0</v>
      </c>
      <c r="CJ188" s="739">
        <v>0</v>
      </c>
      <c r="CK188" s="739"/>
      <c r="CL188" s="739">
        <v>292.35582112567465</v>
      </c>
      <c r="CM188" s="739">
        <v>4.2390131071703934</v>
      </c>
      <c r="CN188" s="739">
        <v>0</v>
      </c>
      <c r="CO188" s="739">
        <v>0</v>
      </c>
      <c r="CP188" s="739">
        <v>0</v>
      </c>
      <c r="CQ188" s="739">
        <v>0</v>
      </c>
      <c r="CR188" s="739"/>
      <c r="CS188" s="739">
        <v>0</v>
      </c>
      <c r="CT188" s="739">
        <v>0</v>
      </c>
      <c r="CU188" s="739"/>
      <c r="CV188" s="739">
        <v>0</v>
      </c>
      <c r="CW188" s="739">
        <v>0</v>
      </c>
      <c r="CX188" s="739">
        <v>0</v>
      </c>
      <c r="CY188" s="739">
        <v>0</v>
      </c>
      <c r="CZ188" s="739"/>
      <c r="DA188" s="739">
        <v>0</v>
      </c>
      <c r="DB188" s="739">
        <v>0</v>
      </c>
      <c r="DC188" s="739"/>
      <c r="DD188" s="739">
        <v>3.5639938319198148</v>
      </c>
      <c r="DE188" s="739"/>
      <c r="DF188" s="739">
        <v>0</v>
      </c>
      <c r="DG188" s="739">
        <v>0</v>
      </c>
      <c r="DH188" s="739">
        <v>0</v>
      </c>
      <c r="DI188" s="739"/>
      <c r="DJ188" s="739">
        <v>1.7690824980724749</v>
      </c>
      <c r="DK188" s="739"/>
      <c r="DL188" s="739">
        <v>0</v>
      </c>
      <c r="DM188" s="739">
        <v>0</v>
      </c>
    </row>
    <row r="189" spans="1:117" s="731" customFormat="1" ht="12.75">
      <c r="A189" s="577">
        <v>592</v>
      </c>
      <c r="B189" s="730">
        <v>13</v>
      </c>
      <c r="C189" s="731" t="s">
        <v>220</v>
      </c>
      <c r="D189" s="563">
        <v>3552</v>
      </c>
      <c r="E189" s="732">
        <v>1154822</v>
      </c>
      <c r="F189" s="733">
        <v>-713242</v>
      </c>
      <c r="G189" s="733">
        <v>-383048</v>
      </c>
      <c r="H189" s="734">
        <v>58532</v>
      </c>
      <c r="I189" s="732"/>
      <c r="J189" s="733">
        <v>0</v>
      </c>
      <c r="K189" s="733">
        <v>0</v>
      </c>
      <c r="L189" s="733"/>
      <c r="M189" s="733">
        <v>44246</v>
      </c>
      <c r="N189" s="733">
        <v>31604</v>
      </c>
      <c r="O189" s="733">
        <v>0</v>
      </c>
      <c r="P189" s="733">
        <v>47275</v>
      </c>
      <c r="Q189" s="733">
        <v>33768</v>
      </c>
      <c r="R189" s="733">
        <v>0</v>
      </c>
      <c r="S189" s="733">
        <v>-19001</v>
      </c>
      <c r="T189" s="733">
        <v>23218</v>
      </c>
      <c r="U189" s="733">
        <v>0</v>
      </c>
      <c r="V189" s="733">
        <v>0</v>
      </c>
      <c r="W189" s="733">
        <v>0</v>
      </c>
      <c r="X189" s="733">
        <v>0</v>
      </c>
      <c r="Y189" s="733"/>
      <c r="Z189" s="733">
        <v>39579</v>
      </c>
      <c r="AA189" s="733"/>
      <c r="AB189" s="733">
        <v>0</v>
      </c>
      <c r="AC189" s="733">
        <v>0</v>
      </c>
      <c r="AD189" s="733"/>
      <c r="AE189" s="733">
        <v>937077</v>
      </c>
      <c r="AF189" s="733">
        <v>0</v>
      </c>
      <c r="AG189" s="733">
        <v>0</v>
      </c>
      <c r="AH189" s="733">
        <v>0</v>
      </c>
      <c r="AI189" s="733">
        <v>0</v>
      </c>
      <c r="AJ189" s="733">
        <v>0</v>
      </c>
      <c r="AK189" s="733"/>
      <c r="AL189" s="733">
        <v>0</v>
      </c>
      <c r="AM189" s="733">
        <v>0</v>
      </c>
      <c r="AN189" s="733"/>
      <c r="AO189" s="733">
        <v>0</v>
      </c>
      <c r="AP189" s="733">
        <v>0</v>
      </c>
      <c r="AQ189" s="733">
        <v>0</v>
      </c>
      <c r="AR189" s="733">
        <v>0</v>
      </c>
      <c r="AS189" s="733"/>
      <c r="AT189" s="733">
        <v>0</v>
      </c>
      <c r="AU189" s="733">
        <v>0</v>
      </c>
      <c r="AV189" s="733"/>
      <c r="AW189" s="733">
        <v>12659</v>
      </c>
      <c r="AX189" s="733"/>
      <c r="AY189" s="733">
        <v>0</v>
      </c>
      <c r="AZ189" s="733">
        <v>0</v>
      </c>
      <c r="BA189" s="733">
        <v>0</v>
      </c>
      <c r="BB189" s="733"/>
      <c r="BC189" s="733">
        <v>4397</v>
      </c>
      <c r="BD189" s="733"/>
      <c r="BE189" s="733">
        <v>0</v>
      </c>
      <c r="BF189" s="733">
        <v>0</v>
      </c>
      <c r="BG189" s="735"/>
      <c r="BH189" s="577">
        <v>592</v>
      </c>
      <c r="BI189" s="730">
        <v>13</v>
      </c>
      <c r="BJ189" s="731" t="s">
        <v>220</v>
      </c>
      <c r="BK189" s="563">
        <v>3552</v>
      </c>
      <c r="BL189" s="736">
        <v>325.11880630630628</v>
      </c>
      <c r="BM189" s="737">
        <v>-200.80011261261262</v>
      </c>
      <c r="BN189" s="737">
        <v>-107.84009009009009</v>
      </c>
      <c r="BO189" s="738">
        <v>16.478603603603602</v>
      </c>
      <c r="BP189" s="736"/>
      <c r="BQ189" s="739">
        <v>0</v>
      </c>
      <c r="BR189" s="739">
        <v>0</v>
      </c>
      <c r="BS189" s="739"/>
      <c r="BT189" s="739">
        <v>12.456644144144144</v>
      </c>
      <c r="BU189" s="739">
        <v>8.8975225225225234</v>
      </c>
      <c r="BV189" s="739">
        <v>0</v>
      </c>
      <c r="BW189" s="739">
        <v>13.309403153153154</v>
      </c>
      <c r="BX189" s="739">
        <v>9.5067567567567561</v>
      </c>
      <c r="BY189" s="739">
        <v>0</v>
      </c>
      <c r="BZ189" s="739">
        <v>-5.3493806306306304</v>
      </c>
      <c r="CA189" s="739">
        <v>6.5365990990990994</v>
      </c>
      <c r="CB189" s="739">
        <v>0</v>
      </c>
      <c r="CC189" s="739">
        <v>0</v>
      </c>
      <c r="CD189" s="739">
        <v>0</v>
      </c>
      <c r="CE189" s="739">
        <v>0</v>
      </c>
      <c r="CF189" s="739"/>
      <c r="CG189" s="739">
        <v>11.142736486486486</v>
      </c>
      <c r="CH189" s="739"/>
      <c r="CI189" s="739">
        <v>0</v>
      </c>
      <c r="CJ189" s="739">
        <v>0</v>
      </c>
      <c r="CK189" s="739"/>
      <c r="CL189" s="739">
        <v>263.81672297297297</v>
      </c>
      <c r="CM189" s="739">
        <v>0</v>
      </c>
      <c r="CN189" s="739">
        <v>0</v>
      </c>
      <c r="CO189" s="739">
        <v>0</v>
      </c>
      <c r="CP189" s="739">
        <v>0</v>
      </c>
      <c r="CQ189" s="739">
        <v>0</v>
      </c>
      <c r="CR189" s="739"/>
      <c r="CS189" s="739">
        <v>0</v>
      </c>
      <c r="CT189" s="739">
        <v>0</v>
      </c>
      <c r="CU189" s="739"/>
      <c r="CV189" s="739">
        <v>0</v>
      </c>
      <c r="CW189" s="739">
        <v>0</v>
      </c>
      <c r="CX189" s="739">
        <v>0</v>
      </c>
      <c r="CY189" s="739">
        <v>0</v>
      </c>
      <c r="CZ189" s="739"/>
      <c r="DA189" s="739">
        <v>0</v>
      </c>
      <c r="DB189" s="739">
        <v>0</v>
      </c>
      <c r="DC189" s="739"/>
      <c r="DD189" s="739">
        <v>3.5639076576576576</v>
      </c>
      <c r="DE189" s="739"/>
      <c r="DF189" s="739">
        <v>0</v>
      </c>
      <c r="DG189" s="739">
        <v>0</v>
      </c>
      <c r="DH189" s="739">
        <v>0</v>
      </c>
      <c r="DI189" s="739"/>
      <c r="DJ189" s="739">
        <v>1.2378941441441442</v>
      </c>
      <c r="DK189" s="739"/>
      <c r="DL189" s="739">
        <v>0</v>
      </c>
      <c r="DM189" s="739">
        <v>0</v>
      </c>
    </row>
    <row r="190" spans="1:117" s="731" customFormat="1" ht="12.75">
      <c r="A190" s="577">
        <v>593</v>
      </c>
      <c r="B190" s="730">
        <v>10</v>
      </c>
      <c r="C190" s="731" t="s">
        <v>221</v>
      </c>
      <c r="D190" s="563">
        <v>17178</v>
      </c>
      <c r="E190" s="732">
        <v>3892423</v>
      </c>
      <c r="F190" s="733">
        <v>-3449342</v>
      </c>
      <c r="G190" s="733">
        <v>-1852476</v>
      </c>
      <c r="H190" s="734">
        <v>-1409395</v>
      </c>
      <c r="I190" s="732"/>
      <c r="J190" s="733">
        <v>0</v>
      </c>
      <c r="K190" s="733">
        <v>0</v>
      </c>
      <c r="L190" s="733"/>
      <c r="M190" s="733">
        <v>280226</v>
      </c>
      <c r="N190" s="733">
        <v>200161</v>
      </c>
      <c r="O190" s="733">
        <v>395853</v>
      </c>
      <c r="P190" s="733">
        <v>0</v>
      </c>
      <c r="Q190" s="733">
        <v>0</v>
      </c>
      <c r="R190" s="733">
        <v>55999</v>
      </c>
      <c r="S190" s="733">
        <v>467106</v>
      </c>
      <c r="T190" s="733">
        <v>40632</v>
      </c>
      <c r="U190" s="733">
        <v>54432</v>
      </c>
      <c r="V190" s="733">
        <v>0</v>
      </c>
      <c r="W190" s="733">
        <v>0</v>
      </c>
      <c r="X190" s="733">
        <v>0</v>
      </c>
      <c r="Y190" s="733"/>
      <c r="Z190" s="733">
        <v>87522</v>
      </c>
      <c r="AA190" s="733"/>
      <c r="AB190" s="733">
        <v>0</v>
      </c>
      <c r="AC190" s="733">
        <v>0</v>
      </c>
      <c r="AD190" s="733"/>
      <c r="AE190" s="733">
        <v>1591130</v>
      </c>
      <c r="AF190" s="733">
        <v>13176</v>
      </c>
      <c r="AG190" s="733">
        <v>0</v>
      </c>
      <c r="AH190" s="733">
        <v>0</v>
      </c>
      <c r="AI190" s="733">
        <v>0</v>
      </c>
      <c r="AJ190" s="733">
        <v>0</v>
      </c>
      <c r="AK190" s="733"/>
      <c r="AL190" s="733">
        <v>614674</v>
      </c>
      <c r="AM190" s="733">
        <v>13272</v>
      </c>
      <c r="AN190" s="733"/>
      <c r="AO190" s="733">
        <v>0</v>
      </c>
      <c r="AP190" s="733">
        <v>0</v>
      </c>
      <c r="AQ190" s="733">
        <v>0</v>
      </c>
      <c r="AR190" s="733">
        <v>0</v>
      </c>
      <c r="AS190" s="733"/>
      <c r="AT190" s="733">
        <v>0</v>
      </c>
      <c r="AU190" s="733">
        <v>0</v>
      </c>
      <c r="AV190" s="733"/>
      <c r="AW190" s="733">
        <v>61222</v>
      </c>
      <c r="AX190" s="733"/>
      <c r="AY190" s="733">
        <v>0</v>
      </c>
      <c r="AZ190" s="733">
        <v>0</v>
      </c>
      <c r="BA190" s="733">
        <v>0</v>
      </c>
      <c r="BB190" s="733"/>
      <c r="BC190" s="733">
        <v>17018</v>
      </c>
      <c r="BD190" s="733"/>
      <c r="BE190" s="733">
        <v>0</v>
      </c>
      <c r="BF190" s="733">
        <v>0</v>
      </c>
      <c r="BG190" s="735"/>
      <c r="BH190" s="577">
        <v>593</v>
      </c>
      <c r="BI190" s="730">
        <v>10</v>
      </c>
      <c r="BJ190" s="731" t="s">
        <v>221</v>
      </c>
      <c r="BK190" s="563">
        <v>17178</v>
      </c>
      <c r="BL190" s="736">
        <v>226.59349167539875</v>
      </c>
      <c r="BM190" s="737">
        <v>-200.79997671440213</v>
      </c>
      <c r="BN190" s="737">
        <v>-107.84002794271743</v>
      </c>
      <c r="BO190" s="738">
        <v>-82.046512981720809</v>
      </c>
      <c r="BP190" s="736"/>
      <c r="BQ190" s="739">
        <v>0</v>
      </c>
      <c r="BR190" s="739">
        <v>0</v>
      </c>
      <c r="BS190" s="739"/>
      <c r="BT190" s="739">
        <v>16.313074863197112</v>
      </c>
      <c r="BU190" s="739">
        <v>11.652171382000233</v>
      </c>
      <c r="BV190" s="739">
        <v>23.044184421935032</v>
      </c>
      <c r="BW190" s="739">
        <v>0</v>
      </c>
      <c r="BX190" s="739">
        <v>0</v>
      </c>
      <c r="BY190" s="739">
        <v>3.2599254860868552</v>
      </c>
      <c r="BZ190" s="739">
        <v>27.192106182326231</v>
      </c>
      <c r="CA190" s="739">
        <v>2.3653510303877052</v>
      </c>
      <c r="CB190" s="739">
        <v>3.1687041564792175</v>
      </c>
      <c r="CC190" s="739">
        <v>0</v>
      </c>
      <c r="CD190" s="739">
        <v>0</v>
      </c>
      <c r="CE190" s="739">
        <v>0</v>
      </c>
      <c r="CF190" s="739"/>
      <c r="CG190" s="739">
        <v>5.0950052392595184</v>
      </c>
      <c r="CH190" s="739"/>
      <c r="CI190" s="739">
        <v>0</v>
      </c>
      <c r="CJ190" s="739">
        <v>0</v>
      </c>
      <c r="CK190" s="739"/>
      <c r="CL190" s="739">
        <v>92.626033298404934</v>
      </c>
      <c r="CM190" s="739">
        <v>0.76702759343346139</v>
      </c>
      <c r="CN190" s="739">
        <v>0</v>
      </c>
      <c r="CO190" s="739">
        <v>0</v>
      </c>
      <c r="CP190" s="739">
        <v>0</v>
      </c>
      <c r="CQ190" s="739">
        <v>0</v>
      </c>
      <c r="CR190" s="739"/>
      <c r="CS190" s="739">
        <v>35.782628943998134</v>
      </c>
      <c r="CT190" s="739">
        <v>0.77261613691931541</v>
      </c>
      <c r="CU190" s="739"/>
      <c r="CV190" s="739">
        <v>0</v>
      </c>
      <c r="CW190" s="739">
        <v>0</v>
      </c>
      <c r="CX190" s="739">
        <v>0</v>
      </c>
      <c r="CY190" s="739">
        <v>0</v>
      </c>
      <c r="CZ190" s="739"/>
      <c r="DA190" s="739">
        <v>0</v>
      </c>
      <c r="DB190" s="739">
        <v>0</v>
      </c>
      <c r="DC190" s="739"/>
      <c r="DD190" s="739">
        <v>3.5639771801140996</v>
      </c>
      <c r="DE190" s="739"/>
      <c r="DF190" s="739">
        <v>0</v>
      </c>
      <c r="DG190" s="739">
        <v>0</v>
      </c>
      <c r="DH190" s="739">
        <v>0</v>
      </c>
      <c r="DI190" s="739"/>
      <c r="DJ190" s="739">
        <v>0.99068576085690996</v>
      </c>
      <c r="DK190" s="739"/>
      <c r="DL190" s="739">
        <v>0</v>
      </c>
      <c r="DM190" s="739">
        <v>0</v>
      </c>
    </row>
    <row r="191" spans="1:117" s="731" customFormat="1" ht="12.75">
      <c r="A191" s="577">
        <v>595</v>
      </c>
      <c r="B191" s="730">
        <v>11</v>
      </c>
      <c r="C191" s="731" t="s">
        <v>222</v>
      </c>
      <c r="D191" s="563">
        <v>3980</v>
      </c>
      <c r="E191" s="732">
        <v>1313924</v>
      </c>
      <c r="F191" s="733">
        <v>-799184</v>
      </c>
      <c r="G191" s="733">
        <v>-429203</v>
      </c>
      <c r="H191" s="734">
        <v>85537</v>
      </c>
      <c r="I191" s="732"/>
      <c r="J191" s="733">
        <v>7002</v>
      </c>
      <c r="K191" s="733">
        <v>5001</v>
      </c>
      <c r="L191" s="733"/>
      <c r="M191" s="733">
        <v>162236</v>
      </c>
      <c r="N191" s="733">
        <v>115883</v>
      </c>
      <c r="O191" s="733">
        <v>0</v>
      </c>
      <c r="P191" s="733">
        <v>0</v>
      </c>
      <c r="Q191" s="733">
        <v>0</v>
      </c>
      <c r="R191" s="733">
        <v>0</v>
      </c>
      <c r="S191" s="733">
        <v>-7917</v>
      </c>
      <c r="T191" s="733">
        <v>0</v>
      </c>
      <c r="U191" s="733">
        <v>0</v>
      </c>
      <c r="V191" s="733">
        <v>0</v>
      </c>
      <c r="W191" s="733">
        <v>0</v>
      </c>
      <c r="X191" s="733">
        <v>0</v>
      </c>
      <c r="Y191" s="733"/>
      <c r="Z191" s="733">
        <v>15913</v>
      </c>
      <c r="AA191" s="733"/>
      <c r="AB191" s="733">
        <v>0</v>
      </c>
      <c r="AC191" s="733">
        <v>0</v>
      </c>
      <c r="AD191" s="733"/>
      <c r="AE191" s="733">
        <v>816214</v>
      </c>
      <c r="AF191" s="733">
        <v>8544</v>
      </c>
      <c r="AG191" s="733">
        <v>0</v>
      </c>
      <c r="AH191" s="733">
        <v>0</v>
      </c>
      <c r="AI191" s="733">
        <v>0</v>
      </c>
      <c r="AJ191" s="733">
        <v>0</v>
      </c>
      <c r="AK191" s="733"/>
      <c r="AL191" s="733">
        <v>173054</v>
      </c>
      <c r="AM191" s="733">
        <v>0</v>
      </c>
      <c r="AN191" s="733"/>
      <c r="AO191" s="733">
        <v>0</v>
      </c>
      <c r="AP191" s="733">
        <v>0</v>
      </c>
      <c r="AQ191" s="733">
        <v>0</v>
      </c>
      <c r="AR191" s="733">
        <v>0</v>
      </c>
      <c r="AS191" s="733"/>
      <c r="AT191" s="733">
        <v>0</v>
      </c>
      <c r="AU191" s="733">
        <v>0</v>
      </c>
      <c r="AV191" s="733"/>
      <c r="AW191" s="733">
        <v>14185</v>
      </c>
      <c r="AX191" s="733"/>
      <c r="AY191" s="733">
        <v>0</v>
      </c>
      <c r="AZ191" s="733">
        <v>0</v>
      </c>
      <c r="BA191" s="733">
        <v>0</v>
      </c>
      <c r="BB191" s="733"/>
      <c r="BC191" s="733">
        <v>3809</v>
      </c>
      <c r="BD191" s="733"/>
      <c r="BE191" s="733">
        <v>0</v>
      </c>
      <c r="BF191" s="733">
        <v>0</v>
      </c>
      <c r="BG191" s="735"/>
      <c r="BH191" s="577">
        <v>595</v>
      </c>
      <c r="BI191" s="730">
        <v>11</v>
      </c>
      <c r="BJ191" s="731" t="s">
        <v>222</v>
      </c>
      <c r="BK191" s="563">
        <v>3980</v>
      </c>
      <c r="BL191" s="736">
        <v>330.13165829145731</v>
      </c>
      <c r="BM191" s="737">
        <v>-200.8</v>
      </c>
      <c r="BN191" s="737">
        <v>-107.83994974874372</v>
      </c>
      <c r="BO191" s="738">
        <v>21.491708542713567</v>
      </c>
      <c r="BP191" s="736"/>
      <c r="BQ191" s="739">
        <v>1.7592964824120603</v>
      </c>
      <c r="BR191" s="739">
        <v>1.256532663316583</v>
      </c>
      <c r="BS191" s="739"/>
      <c r="BT191" s="739">
        <v>40.762814070351759</v>
      </c>
      <c r="BU191" s="739">
        <v>29.116331658291458</v>
      </c>
      <c r="BV191" s="739">
        <v>0</v>
      </c>
      <c r="BW191" s="739">
        <v>0</v>
      </c>
      <c r="BX191" s="739">
        <v>0</v>
      </c>
      <c r="BY191" s="739">
        <v>0</v>
      </c>
      <c r="BZ191" s="739">
        <v>-1.9891959798994976</v>
      </c>
      <c r="CA191" s="739">
        <v>0</v>
      </c>
      <c r="CB191" s="739">
        <v>0</v>
      </c>
      <c r="CC191" s="739">
        <v>0</v>
      </c>
      <c r="CD191" s="739">
        <v>0</v>
      </c>
      <c r="CE191" s="739">
        <v>0</v>
      </c>
      <c r="CF191" s="739"/>
      <c r="CG191" s="739">
        <v>3.9982412060301509</v>
      </c>
      <c r="CH191" s="739"/>
      <c r="CI191" s="739">
        <v>0</v>
      </c>
      <c r="CJ191" s="739">
        <v>0</v>
      </c>
      <c r="CK191" s="739"/>
      <c r="CL191" s="739">
        <v>205.07889447236181</v>
      </c>
      <c r="CM191" s="739">
        <v>2.1467336683417084</v>
      </c>
      <c r="CN191" s="739">
        <v>0</v>
      </c>
      <c r="CO191" s="739">
        <v>0</v>
      </c>
      <c r="CP191" s="739">
        <v>0</v>
      </c>
      <c r="CQ191" s="739">
        <v>0</v>
      </c>
      <c r="CR191" s="739"/>
      <c r="CS191" s="739">
        <v>43.480904522613066</v>
      </c>
      <c r="CT191" s="739">
        <v>0</v>
      </c>
      <c r="CU191" s="739"/>
      <c r="CV191" s="739">
        <v>0</v>
      </c>
      <c r="CW191" s="739">
        <v>0</v>
      </c>
      <c r="CX191" s="739">
        <v>0</v>
      </c>
      <c r="CY191" s="739">
        <v>0</v>
      </c>
      <c r="CZ191" s="739"/>
      <c r="DA191" s="739">
        <v>0</v>
      </c>
      <c r="DB191" s="739">
        <v>0</v>
      </c>
      <c r="DC191" s="739"/>
      <c r="DD191" s="739">
        <v>3.5640703517587942</v>
      </c>
      <c r="DE191" s="739"/>
      <c r="DF191" s="739">
        <v>0</v>
      </c>
      <c r="DG191" s="739">
        <v>0</v>
      </c>
      <c r="DH191" s="739">
        <v>0</v>
      </c>
      <c r="DI191" s="739"/>
      <c r="DJ191" s="739">
        <v>0.95703517587939702</v>
      </c>
      <c r="DK191" s="739"/>
      <c r="DL191" s="739">
        <v>0</v>
      </c>
      <c r="DM191" s="739">
        <v>0</v>
      </c>
    </row>
    <row r="192" spans="1:117" s="731" customFormat="1" ht="12.75">
      <c r="A192" s="577">
        <v>598</v>
      </c>
      <c r="B192" s="730">
        <v>15</v>
      </c>
      <c r="C192" s="731" t="s">
        <v>223</v>
      </c>
      <c r="D192" s="563">
        <v>19576</v>
      </c>
      <c r="E192" s="732">
        <v>10463811</v>
      </c>
      <c r="F192" s="733">
        <v>-3930861</v>
      </c>
      <c r="G192" s="733">
        <v>-2111076</v>
      </c>
      <c r="H192" s="734">
        <v>4421874</v>
      </c>
      <c r="I192" s="732"/>
      <c r="J192" s="733">
        <v>21006</v>
      </c>
      <c r="K192" s="733">
        <v>15004</v>
      </c>
      <c r="L192" s="733"/>
      <c r="M192" s="733">
        <v>648944</v>
      </c>
      <c r="N192" s="733">
        <v>463532</v>
      </c>
      <c r="O192" s="733">
        <v>1390234</v>
      </c>
      <c r="P192" s="733">
        <v>709131</v>
      </c>
      <c r="Q192" s="733">
        <v>506522</v>
      </c>
      <c r="R192" s="733">
        <v>0</v>
      </c>
      <c r="S192" s="733">
        <v>593779</v>
      </c>
      <c r="T192" s="733">
        <v>58045</v>
      </c>
      <c r="U192" s="733">
        <v>-229869</v>
      </c>
      <c r="V192" s="733">
        <v>0</v>
      </c>
      <c r="W192" s="733">
        <v>0</v>
      </c>
      <c r="X192" s="733">
        <v>0</v>
      </c>
      <c r="Y192" s="733"/>
      <c r="Z192" s="733">
        <v>242675</v>
      </c>
      <c r="AA192" s="733"/>
      <c r="AB192" s="733">
        <v>0</v>
      </c>
      <c r="AC192" s="733">
        <v>0</v>
      </c>
      <c r="AD192" s="733"/>
      <c r="AE192" s="733">
        <v>4192590</v>
      </c>
      <c r="AF192" s="733">
        <v>8037</v>
      </c>
      <c r="AG192" s="733">
        <v>0</v>
      </c>
      <c r="AH192" s="733">
        <v>0</v>
      </c>
      <c r="AI192" s="733">
        <v>0</v>
      </c>
      <c r="AJ192" s="733">
        <v>0</v>
      </c>
      <c r="AK192" s="733"/>
      <c r="AL192" s="733">
        <v>549838</v>
      </c>
      <c r="AM192" s="733">
        <v>186434</v>
      </c>
      <c r="AN192" s="733"/>
      <c r="AO192" s="733">
        <v>0</v>
      </c>
      <c r="AP192" s="733">
        <v>0</v>
      </c>
      <c r="AQ192" s="733">
        <v>0</v>
      </c>
      <c r="AR192" s="733">
        <v>0</v>
      </c>
      <c r="AS192" s="733"/>
      <c r="AT192" s="733">
        <v>0</v>
      </c>
      <c r="AU192" s="733">
        <v>0</v>
      </c>
      <c r="AV192" s="733"/>
      <c r="AW192" s="733">
        <v>69769</v>
      </c>
      <c r="AX192" s="733"/>
      <c r="AY192" s="733">
        <v>286813</v>
      </c>
      <c r="AZ192" s="733">
        <v>0</v>
      </c>
      <c r="BA192" s="733">
        <v>0</v>
      </c>
      <c r="BB192" s="733"/>
      <c r="BC192" s="733">
        <v>26048</v>
      </c>
      <c r="BD192" s="733"/>
      <c r="BE192" s="733">
        <v>725279</v>
      </c>
      <c r="BF192" s="733">
        <v>0</v>
      </c>
      <c r="BG192" s="735"/>
      <c r="BH192" s="577">
        <v>598</v>
      </c>
      <c r="BI192" s="730">
        <v>15</v>
      </c>
      <c r="BJ192" s="731" t="s">
        <v>223</v>
      </c>
      <c r="BK192" s="563">
        <v>19576</v>
      </c>
      <c r="BL192" s="736">
        <v>534.52242541888029</v>
      </c>
      <c r="BM192" s="737">
        <v>-200.80001021659174</v>
      </c>
      <c r="BN192" s="737">
        <v>-107.84000817327339</v>
      </c>
      <c r="BO192" s="738">
        <v>225.88240702901513</v>
      </c>
      <c r="BP192" s="736"/>
      <c r="BQ192" s="739">
        <v>1.0730486309767062</v>
      </c>
      <c r="BR192" s="739">
        <v>0.76644871270944015</v>
      </c>
      <c r="BS192" s="739"/>
      <c r="BT192" s="739">
        <v>33.149979566816512</v>
      </c>
      <c r="BU192" s="739">
        <v>23.678586023702493</v>
      </c>
      <c r="BV192" s="739">
        <v>71.017266040049037</v>
      </c>
      <c r="BW192" s="739">
        <v>36.224509603596239</v>
      </c>
      <c r="BX192" s="739">
        <v>25.874642419288925</v>
      </c>
      <c r="BY192" s="739">
        <v>0</v>
      </c>
      <c r="BZ192" s="739">
        <v>30.331988148753577</v>
      </c>
      <c r="CA192" s="739">
        <v>2.9651103391908458</v>
      </c>
      <c r="CB192" s="739">
        <v>-11.742388639149979</v>
      </c>
      <c r="CC192" s="739">
        <v>0</v>
      </c>
      <c r="CD192" s="739">
        <v>0</v>
      </c>
      <c r="CE192" s="739">
        <v>0</v>
      </c>
      <c r="CF192" s="739"/>
      <c r="CG192" s="739">
        <v>12.396557008581937</v>
      </c>
      <c r="CH192" s="739"/>
      <c r="CI192" s="739">
        <v>0</v>
      </c>
      <c r="CJ192" s="739">
        <v>0</v>
      </c>
      <c r="CK192" s="739"/>
      <c r="CL192" s="739">
        <v>214.16990192071924</v>
      </c>
      <c r="CM192" s="739">
        <v>0.41055373927257865</v>
      </c>
      <c r="CN192" s="739">
        <v>0</v>
      </c>
      <c r="CO192" s="739">
        <v>0</v>
      </c>
      <c r="CP192" s="739">
        <v>0</v>
      </c>
      <c r="CQ192" s="739">
        <v>0</v>
      </c>
      <c r="CR192" s="739"/>
      <c r="CS192" s="739">
        <v>28.087351859419698</v>
      </c>
      <c r="CT192" s="739">
        <v>9.5236003269309357</v>
      </c>
      <c r="CU192" s="739"/>
      <c r="CV192" s="739">
        <v>0</v>
      </c>
      <c r="CW192" s="739">
        <v>0</v>
      </c>
      <c r="CX192" s="739">
        <v>0</v>
      </c>
      <c r="CY192" s="739">
        <v>0</v>
      </c>
      <c r="CZ192" s="739"/>
      <c r="DA192" s="739">
        <v>0</v>
      </c>
      <c r="DB192" s="739">
        <v>0</v>
      </c>
      <c r="DC192" s="739"/>
      <c r="DD192" s="739">
        <v>3.5640069472823868</v>
      </c>
      <c r="DE192" s="739"/>
      <c r="DF192" s="739">
        <v>14.651256640784634</v>
      </c>
      <c r="DG192" s="739">
        <v>0</v>
      </c>
      <c r="DH192" s="739">
        <v>0</v>
      </c>
      <c r="DI192" s="739"/>
      <c r="DJ192" s="739">
        <v>1.3306089088680015</v>
      </c>
      <c r="DK192" s="739"/>
      <c r="DL192" s="739">
        <v>37.049397221087048</v>
      </c>
      <c r="DM192" s="739">
        <v>0</v>
      </c>
    </row>
    <row r="193" spans="1:117" s="731" customFormat="1" ht="12.75">
      <c r="A193" s="577">
        <v>599</v>
      </c>
      <c r="B193" s="730">
        <v>15</v>
      </c>
      <c r="C193" s="731" t="s">
        <v>224</v>
      </c>
      <c r="D193" s="563">
        <v>11226</v>
      </c>
      <c r="E193" s="732">
        <v>2700033</v>
      </c>
      <c r="F193" s="733">
        <v>-2254181</v>
      </c>
      <c r="G193" s="733">
        <v>-1210612</v>
      </c>
      <c r="H193" s="734">
        <v>-764760</v>
      </c>
      <c r="I193" s="732"/>
      <c r="J193" s="733">
        <v>35010</v>
      </c>
      <c r="K193" s="733">
        <v>25007</v>
      </c>
      <c r="L193" s="733"/>
      <c r="M193" s="733">
        <v>383467</v>
      </c>
      <c r="N193" s="733">
        <v>273905</v>
      </c>
      <c r="O193" s="733">
        <v>12667</v>
      </c>
      <c r="P193" s="733">
        <v>0</v>
      </c>
      <c r="Q193" s="733">
        <v>0</v>
      </c>
      <c r="R193" s="733">
        <v>0</v>
      </c>
      <c r="S193" s="733">
        <v>-20584</v>
      </c>
      <c r="T193" s="733">
        <v>46436</v>
      </c>
      <c r="U193" s="733">
        <v>0</v>
      </c>
      <c r="V193" s="733">
        <v>0</v>
      </c>
      <c r="W193" s="733">
        <v>0</v>
      </c>
      <c r="X193" s="733">
        <v>0</v>
      </c>
      <c r="Y193" s="733"/>
      <c r="Z193" s="733">
        <v>147273</v>
      </c>
      <c r="AA193" s="733"/>
      <c r="AB193" s="733">
        <v>0</v>
      </c>
      <c r="AC193" s="733">
        <v>0</v>
      </c>
      <c r="AD193" s="733"/>
      <c r="AE193" s="733">
        <v>1458105</v>
      </c>
      <c r="AF193" s="733">
        <v>0</v>
      </c>
      <c r="AG193" s="733">
        <v>0</v>
      </c>
      <c r="AH193" s="733">
        <v>0</v>
      </c>
      <c r="AI193" s="733">
        <v>0</v>
      </c>
      <c r="AJ193" s="733">
        <v>0</v>
      </c>
      <c r="AK193" s="733"/>
      <c r="AL193" s="733">
        <v>278731</v>
      </c>
      <c r="AM193" s="733">
        <v>0</v>
      </c>
      <c r="AN193" s="733"/>
      <c r="AO193" s="733">
        <v>0</v>
      </c>
      <c r="AP193" s="733">
        <v>0</v>
      </c>
      <c r="AQ193" s="733">
        <v>0</v>
      </c>
      <c r="AR193" s="733">
        <v>0</v>
      </c>
      <c r="AS193" s="733"/>
      <c r="AT193" s="733">
        <v>0</v>
      </c>
      <c r="AU193" s="733">
        <v>0</v>
      </c>
      <c r="AV193" s="733"/>
      <c r="AW193" s="733">
        <v>40009</v>
      </c>
      <c r="AX193" s="733"/>
      <c r="AY193" s="733">
        <v>0</v>
      </c>
      <c r="AZ193" s="733">
        <v>0</v>
      </c>
      <c r="BA193" s="733">
        <v>0</v>
      </c>
      <c r="BB193" s="733"/>
      <c r="BC193" s="733">
        <v>20007</v>
      </c>
      <c r="BD193" s="733"/>
      <c r="BE193" s="733">
        <v>0</v>
      </c>
      <c r="BF193" s="733">
        <v>0</v>
      </c>
      <c r="BG193" s="735"/>
      <c r="BH193" s="577">
        <v>599</v>
      </c>
      <c r="BI193" s="730">
        <v>15</v>
      </c>
      <c r="BJ193" s="731" t="s">
        <v>224</v>
      </c>
      <c r="BK193" s="563">
        <v>11226</v>
      </c>
      <c r="BL193" s="736">
        <v>240.51603420630678</v>
      </c>
      <c r="BM193" s="737">
        <v>-200.8000178157848</v>
      </c>
      <c r="BN193" s="737">
        <v>-107.84001425262782</v>
      </c>
      <c r="BO193" s="738">
        <v>-68.123997862105824</v>
      </c>
      <c r="BP193" s="736"/>
      <c r="BQ193" s="739">
        <v>3.11865312667023</v>
      </c>
      <c r="BR193" s="739">
        <v>2.2275966506324605</v>
      </c>
      <c r="BS193" s="739"/>
      <c r="BT193" s="739">
        <v>34.158827721361128</v>
      </c>
      <c r="BU193" s="739">
        <v>24.399162658115088</v>
      </c>
      <c r="BV193" s="739">
        <v>1.128362729378229</v>
      </c>
      <c r="BW193" s="739">
        <v>0</v>
      </c>
      <c r="BX193" s="739">
        <v>0</v>
      </c>
      <c r="BY193" s="739">
        <v>0</v>
      </c>
      <c r="BZ193" s="739">
        <v>-1.8336005701051132</v>
      </c>
      <c r="CA193" s="739">
        <v>4.13646891145555</v>
      </c>
      <c r="CB193" s="739">
        <v>0</v>
      </c>
      <c r="CC193" s="739">
        <v>0</v>
      </c>
      <c r="CD193" s="739">
        <v>0</v>
      </c>
      <c r="CE193" s="739">
        <v>0</v>
      </c>
      <c r="CF193" s="739"/>
      <c r="CG193" s="739">
        <v>13.11892036344201</v>
      </c>
      <c r="CH193" s="739"/>
      <c r="CI193" s="739">
        <v>0</v>
      </c>
      <c r="CJ193" s="739">
        <v>0</v>
      </c>
      <c r="CK193" s="739"/>
      <c r="CL193" s="739">
        <v>129.8864243719936</v>
      </c>
      <c r="CM193" s="739">
        <v>0</v>
      </c>
      <c r="CN193" s="739">
        <v>0</v>
      </c>
      <c r="CO193" s="739">
        <v>0</v>
      </c>
      <c r="CP193" s="739">
        <v>0</v>
      </c>
      <c r="CQ193" s="739">
        <v>0</v>
      </c>
      <c r="CR193" s="739"/>
      <c r="CS193" s="739">
        <v>24.829057544984856</v>
      </c>
      <c r="CT193" s="739">
        <v>0</v>
      </c>
      <c r="CU193" s="739"/>
      <c r="CV193" s="739">
        <v>0</v>
      </c>
      <c r="CW193" s="739">
        <v>0</v>
      </c>
      <c r="CX193" s="739">
        <v>0</v>
      </c>
      <c r="CY193" s="739">
        <v>0</v>
      </c>
      <c r="CZ193" s="739"/>
      <c r="DA193" s="739">
        <v>0</v>
      </c>
      <c r="DB193" s="739">
        <v>0</v>
      </c>
      <c r="DC193" s="739"/>
      <c r="DD193" s="739">
        <v>3.563958667379298</v>
      </c>
      <c r="DE193" s="739"/>
      <c r="DF193" s="739">
        <v>0</v>
      </c>
      <c r="DG193" s="739">
        <v>0</v>
      </c>
      <c r="DH193" s="739">
        <v>0</v>
      </c>
      <c r="DI193" s="739"/>
      <c r="DJ193" s="739">
        <v>1.7822020309994655</v>
      </c>
      <c r="DK193" s="739"/>
      <c r="DL193" s="739">
        <v>0</v>
      </c>
      <c r="DM193" s="739">
        <v>0</v>
      </c>
    </row>
    <row r="194" spans="1:117" s="731" customFormat="1" ht="12.75">
      <c r="A194" s="577">
        <v>601</v>
      </c>
      <c r="B194" s="730">
        <v>13</v>
      </c>
      <c r="C194" s="731" t="s">
        <v>694</v>
      </c>
      <c r="D194" s="563">
        <v>3692</v>
      </c>
      <c r="E194" s="732">
        <v>1360533</v>
      </c>
      <c r="F194" s="733">
        <v>-741354</v>
      </c>
      <c r="G194" s="733">
        <v>-398145</v>
      </c>
      <c r="H194" s="734">
        <v>221034</v>
      </c>
      <c r="I194" s="732"/>
      <c r="J194" s="733">
        <v>0</v>
      </c>
      <c r="K194" s="733">
        <v>0</v>
      </c>
      <c r="L194" s="733"/>
      <c r="M194" s="733">
        <v>73744</v>
      </c>
      <c r="N194" s="733">
        <v>52674</v>
      </c>
      <c r="O194" s="733">
        <v>0</v>
      </c>
      <c r="P194" s="733">
        <v>0</v>
      </c>
      <c r="Q194" s="733">
        <v>0</v>
      </c>
      <c r="R194" s="733">
        <v>0</v>
      </c>
      <c r="S194" s="733">
        <v>-50669</v>
      </c>
      <c r="T194" s="733">
        <v>0</v>
      </c>
      <c r="U194" s="733">
        <v>0</v>
      </c>
      <c r="V194" s="733">
        <v>0</v>
      </c>
      <c r="W194" s="733">
        <v>0</v>
      </c>
      <c r="X194" s="733">
        <v>0</v>
      </c>
      <c r="Y194" s="733"/>
      <c r="Z194" s="733">
        <v>22786</v>
      </c>
      <c r="AA194" s="733"/>
      <c r="AB194" s="733">
        <v>0</v>
      </c>
      <c r="AC194" s="733">
        <v>0</v>
      </c>
      <c r="AD194" s="733"/>
      <c r="AE194" s="733">
        <v>984600</v>
      </c>
      <c r="AF194" s="733">
        <v>8731</v>
      </c>
      <c r="AG194" s="733">
        <v>0</v>
      </c>
      <c r="AH194" s="733">
        <v>0</v>
      </c>
      <c r="AI194" s="733">
        <v>0</v>
      </c>
      <c r="AJ194" s="733">
        <v>0</v>
      </c>
      <c r="AK194" s="733"/>
      <c r="AL194" s="733">
        <v>251544</v>
      </c>
      <c r="AM194" s="733">
        <v>0</v>
      </c>
      <c r="AN194" s="733"/>
      <c r="AO194" s="733">
        <v>0</v>
      </c>
      <c r="AP194" s="733">
        <v>0</v>
      </c>
      <c r="AQ194" s="733">
        <v>0</v>
      </c>
      <c r="AR194" s="733">
        <v>0</v>
      </c>
      <c r="AS194" s="733"/>
      <c r="AT194" s="733">
        <v>0</v>
      </c>
      <c r="AU194" s="733">
        <v>0</v>
      </c>
      <c r="AV194" s="733"/>
      <c r="AW194" s="733">
        <v>13158</v>
      </c>
      <c r="AX194" s="733"/>
      <c r="AY194" s="733">
        <v>0</v>
      </c>
      <c r="AZ194" s="733">
        <v>0</v>
      </c>
      <c r="BA194" s="733">
        <v>0</v>
      </c>
      <c r="BB194" s="733"/>
      <c r="BC194" s="733">
        <v>3965</v>
      </c>
      <c r="BD194" s="733"/>
      <c r="BE194" s="733">
        <v>0</v>
      </c>
      <c r="BF194" s="733">
        <v>0</v>
      </c>
      <c r="BG194" s="735"/>
      <c r="BH194" s="577">
        <v>601</v>
      </c>
      <c r="BI194" s="730">
        <v>13</v>
      </c>
      <c r="BJ194" s="731" t="s">
        <v>694</v>
      </c>
      <c r="BK194" s="563">
        <v>3692</v>
      </c>
      <c r="BL194" s="736">
        <v>368.50839653304445</v>
      </c>
      <c r="BM194" s="737">
        <v>-200.80010834236185</v>
      </c>
      <c r="BN194" s="737">
        <v>-107.8399241603467</v>
      </c>
      <c r="BO194" s="738">
        <v>59.868364030335862</v>
      </c>
      <c r="BP194" s="736"/>
      <c r="BQ194" s="739">
        <v>0</v>
      </c>
      <c r="BR194" s="739">
        <v>0</v>
      </c>
      <c r="BS194" s="739"/>
      <c r="BT194" s="739">
        <v>19.973997833152762</v>
      </c>
      <c r="BU194" s="739">
        <v>14.267063921993499</v>
      </c>
      <c r="BV194" s="739">
        <v>0</v>
      </c>
      <c r="BW194" s="739">
        <v>0</v>
      </c>
      <c r="BX194" s="739">
        <v>0</v>
      </c>
      <c r="BY194" s="739">
        <v>0</v>
      </c>
      <c r="BZ194" s="739">
        <v>-13.723997833152763</v>
      </c>
      <c r="CA194" s="739">
        <v>0</v>
      </c>
      <c r="CB194" s="739">
        <v>0</v>
      </c>
      <c r="CC194" s="739">
        <v>0</v>
      </c>
      <c r="CD194" s="739">
        <v>0</v>
      </c>
      <c r="CE194" s="739">
        <v>0</v>
      </c>
      <c r="CF194" s="739"/>
      <c r="CG194" s="739">
        <v>6.1717226435536299</v>
      </c>
      <c r="CH194" s="739"/>
      <c r="CI194" s="739">
        <v>0</v>
      </c>
      <c r="CJ194" s="739">
        <v>0</v>
      </c>
      <c r="CK194" s="739"/>
      <c r="CL194" s="739">
        <v>266.68472372697727</v>
      </c>
      <c r="CM194" s="739">
        <v>2.364842903575298</v>
      </c>
      <c r="CN194" s="739">
        <v>0</v>
      </c>
      <c r="CO194" s="739">
        <v>0</v>
      </c>
      <c r="CP194" s="739">
        <v>0</v>
      </c>
      <c r="CQ194" s="739">
        <v>0</v>
      </c>
      <c r="CR194" s="739"/>
      <c r="CS194" s="739">
        <v>68.132177681473451</v>
      </c>
      <c r="CT194" s="739">
        <v>0</v>
      </c>
      <c r="CU194" s="739"/>
      <c r="CV194" s="739">
        <v>0</v>
      </c>
      <c r="CW194" s="739">
        <v>0</v>
      </c>
      <c r="CX194" s="739">
        <v>0</v>
      </c>
      <c r="CY194" s="739">
        <v>0</v>
      </c>
      <c r="CZ194" s="739"/>
      <c r="DA194" s="739">
        <v>0</v>
      </c>
      <c r="DB194" s="739">
        <v>0</v>
      </c>
      <c r="DC194" s="739"/>
      <c r="DD194" s="739">
        <v>3.5639219934994584</v>
      </c>
      <c r="DE194" s="739"/>
      <c r="DF194" s="739">
        <v>0</v>
      </c>
      <c r="DG194" s="739">
        <v>0</v>
      </c>
      <c r="DH194" s="739">
        <v>0</v>
      </c>
      <c r="DI194" s="739"/>
      <c r="DJ194" s="739">
        <v>1.073943661971831</v>
      </c>
      <c r="DK194" s="739"/>
      <c r="DL194" s="739">
        <v>0</v>
      </c>
      <c r="DM194" s="739">
        <v>0</v>
      </c>
    </row>
    <row r="195" spans="1:117" s="731" customFormat="1" ht="12.75">
      <c r="A195" s="577">
        <v>604</v>
      </c>
      <c r="B195" s="730">
        <v>6</v>
      </c>
      <c r="C195" s="731" t="s">
        <v>226</v>
      </c>
      <c r="D195" s="563">
        <v>21042</v>
      </c>
      <c r="E195" s="732">
        <v>3767310</v>
      </c>
      <c r="F195" s="733">
        <v>-4225234</v>
      </c>
      <c r="G195" s="733">
        <v>-2269169</v>
      </c>
      <c r="H195" s="734">
        <v>-2727093</v>
      </c>
      <c r="I195" s="732"/>
      <c r="J195" s="733">
        <v>0</v>
      </c>
      <c r="K195" s="733">
        <v>0</v>
      </c>
      <c r="L195" s="733"/>
      <c r="M195" s="733">
        <v>545703</v>
      </c>
      <c r="N195" s="733">
        <v>389788</v>
      </c>
      <c r="O195" s="733">
        <v>22168</v>
      </c>
      <c r="P195" s="733">
        <v>94551</v>
      </c>
      <c r="Q195" s="733">
        <v>67536</v>
      </c>
      <c r="R195" s="733">
        <v>0</v>
      </c>
      <c r="S195" s="733">
        <v>12667</v>
      </c>
      <c r="T195" s="733">
        <v>34827</v>
      </c>
      <c r="U195" s="733">
        <v>0</v>
      </c>
      <c r="V195" s="733">
        <v>0</v>
      </c>
      <c r="W195" s="733">
        <v>0</v>
      </c>
      <c r="X195" s="733">
        <v>0</v>
      </c>
      <c r="Y195" s="733"/>
      <c r="Z195" s="733">
        <v>330134</v>
      </c>
      <c r="AA195" s="733"/>
      <c r="AB195" s="733">
        <v>0</v>
      </c>
      <c r="AC195" s="733">
        <v>0</v>
      </c>
      <c r="AD195" s="733"/>
      <c r="AE195" s="733">
        <v>2163966</v>
      </c>
      <c r="AF195" s="733">
        <v>0</v>
      </c>
      <c r="AG195" s="733">
        <v>0</v>
      </c>
      <c r="AH195" s="733">
        <v>0</v>
      </c>
      <c r="AI195" s="733">
        <v>0</v>
      </c>
      <c r="AJ195" s="733">
        <v>0</v>
      </c>
      <c r="AK195" s="733"/>
      <c r="AL195" s="733">
        <v>0</v>
      </c>
      <c r="AM195" s="733">
        <v>0</v>
      </c>
      <c r="AN195" s="733"/>
      <c r="AO195" s="733">
        <v>0</v>
      </c>
      <c r="AP195" s="733">
        <v>0</v>
      </c>
      <c r="AQ195" s="733">
        <v>0</v>
      </c>
      <c r="AR195" s="733">
        <v>0</v>
      </c>
      <c r="AS195" s="733"/>
      <c r="AT195" s="733">
        <v>0</v>
      </c>
      <c r="AU195" s="733">
        <v>0</v>
      </c>
      <c r="AV195" s="733"/>
      <c r="AW195" s="733">
        <v>74994</v>
      </c>
      <c r="AX195" s="733"/>
      <c r="AY195" s="733">
        <v>0</v>
      </c>
      <c r="AZ195" s="733">
        <v>0</v>
      </c>
      <c r="BA195" s="733">
        <v>0</v>
      </c>
      <c r="BB195" s="733"/>
      <c r="BC195" s="733">
        <v>30976</v>
      </c>
      <c r="BD195" s="733"/>
      <c r="BE195" s="733">
        <v>0</v>
      </c>
      <c r="BF195" s="733">
        <v>0</v>
      </c>
      <c r="BG195" s="735"/>
      <c r="BH195" s="577">
        <v>604</v>
      </c>
      <c r="BI195" s="730">
        <v>6</v>
      </c>
      <c r="BJ195" s="731" t="s">
        <v>226</v>
      </c>
      <c r="BK195" s="563">
        <v>21042</v>
      </c>
      <c r="BL195" s="736">
        <v>179.03763900769889</v>
      </c>
      <c r="BM195" s="737">
        <v>-200.80001900959985</v>
      </c>
      <c r="BN195" s="737">
        <v>-107.83998669328011</v>
      </c>
      <c r="BO195" s="738">
        <v>-129.60236669518108</v>
      </c>
      <c r="BP195" s="736"/>
      <c r="BQ195" s="739">
        <v>0</v>
      </c>
      <c r="BR195" s="739">
        <v>0</v>
      </c>
      <c r="BS195" s="739"/>
      <c r="BT195" s="739">
        <v>25.933989164528086</v>
      </c>
      <c r="BU195" s="739">
        <v>18.524284763805721</v>
      </c>
      <c r="BV195" s="739">
        <v>1.0535120235719038</v>
      </c>
      <c r="BW195" s="739">
        <v>4.4934416880524664</v>
      </c>
      <c r="BX195" s="739">
        <v>3.2095808383233533</v>
      </c>
      <c r="BY195" s="739">
        <v>0</v>
      </c>
      <c r="BZ195" s="739">
        <v>0.60198650318410796</v>
      </c>
      <c r="CA195" s="739">
        <v>1.6551183347590532</v>
      </c>
      <c r="CB195" s="739">
        <v>0</v>
      </c>
      <c r="CC195" s="739">
        <v>0</v>
      </c>
      <c r="CD195" s="739">
        <v>0</v>
      </c>
      <c r="CE195" s="739">
        <v>0</v>
      </c>
      <c r="CF195" s="739"/>
      <c r="CG195" s="739">
        <v>15.689288090485695</v>
      </c>
      <c r="CH195" s="739"/>
      <c r="CI195" s="739">
        <v>0</v>
      </c>
      <c r="CJ195" s="739">
        <v>0</v>
      </c>
      <c r="CK195" s="739"/>
      <c r="CL195" s="739">
        <v>102.84031936127745</v>
      </c>
      <c r="CM195" s="739">
        <v>0</v>
      </c>
      <c r="CN195" s="739">
        <v>0</v>
      </c>
      <c r="CO195" s="739">
        <v>0</v>
      </c>
      <c r="CP195" s="739">
        <v>0</v>
      </c>
      <c r="CQ195" s="739">
        <v>0</v>
      </c>
      <c r="CR195" s="739"/>
      <c r="CS195" s="739">
        <v>0</v>
      </c>
      <c r="CT195" s="739">
        <v>0</v>
      </c>
      <c r="CU195" s="739"/>
      <c r="CV195" s="739">
        <v>0</v>
      </c>
      <c r="CW195" s="739">
        <v>0</v>
      </c>
      <c r="CX195" s="739">
        <v>0</v>
      </c>
      <c r="CY195" s="739">
        <v>0</v>
      </c>
      <c r="CZ195" s="739"/>
      <c r="DA195" s="739">
        <v>0</v>
      </c>
      <c r="DB195" s="739">
        <v>0</v>
      </c>
      <c r="DC195" s="739"/>
      <c r="DD195" s="739">
        <v>3.5640148274878816</v>
      </c>
      <c r="DE195" s="739"/>
      <c r="DF195" s="739">
        <v>0</v>
      </c>
      <c r="DG195" s="739">
        <v>0</v>
      </c>
      <c r="DH195" s="739">
        <v>0</v>
      </c>
      <c r="DI195" s="739"/>
      <c r="DJ195" s="739">
        <v>1.4721034122231726</v>
      </c>
      <c r="DK195" s="739"/>
      <c r="DL195" s="739">
        <v>0</v>
      </c>
      <c r="DM195" s="739">
        <v>0</v>
      </c>
    </row>
    <row r="196" spans="1:117" s="731" customFormat="1" ht="12.75">
      <c r="A196" s="577">
        <v>607</v>
      </c>
      <c r="B196" s="730">
        <v>12</v>
      </c>
      <c r="C196" s="731" t="s">
        <v>227</v>
      </c>
      <c r="D196" s="563">
        <v>3999</v>
      </c>
      <c r="E196" s="732">
        <v>755784</v>
      </c>
      <c r="F196" s="733">
        <v>-802999</v>
      </c>
      <c r="G196" s="733">
        <v>-431252</v>
      </c>
      <c r="H196" s="734">
        <v>-478467</v>
      </c>
      <c r="I196" s="732"/>
      <c r="J196" s="733">
        <v>0</v>
      </c>
      <c r="K196" s="733">
        <v>0</v>
      </c>
      <c r="L196" s="733"/>
      <c r="M196" s="733">
        <v>58995</v>
      </c>
      <c r="N196" s="733">
        <v>42139</v>
      </c>
      <c r="O196" s="733">
        <v>0</v>
      </c>
      <c r="P196" s="733">
        <v>0</v>
      </c>
      <c r="Q196" s="733">
        <v>0</v>
      </c>
      <c r="R196" s="733">
        <v>0</v>
      </c>
      <c r="S196" s="733">
        <v>0</v>
      </c>
      <c r="T196" s="733">
        <v>0</v>
      </c>
      <c r="U196" s="733">
        <v>0</v>
      </c>
      <c r="V196" s="733">
        <v>0</v>
      </c>
      <c r="W196" s="733">
        <v>0</v>
      </c>
      <c r="X196" s="733">
        <v>0</v>
      </c>
      <c r="Y196" s="733"/>
      <c r="Z196" s="733">
        <v>27861</v>
      </c>
      <c r="AA196" s="733"/>
      <c r="AB196" s="733">
        <v>0</v>
      </c>
      <c r="AC196" s="733">
        <v>0</v>
      </c>
      <c r="AD196" s="733"/>
      <c r="AE196" s="733">
        <v>608737</v>
      </c>
      <c r="AF196" s="733">
        <v>0</v>
      </c>
      <c r="AG196" s="733">
        <v>0</v>
      </c>
      <c r="AH196" s="733">
        <v>0</v>
      </c>
      <c r="AI196" s="733">
        <v>0</v>
      </c>
      <c r="AJ196" s="733">
        <v>0</v>
      </c>
      <c r="AK196" s="733"/>
      <c r="AL196" s="733">
        <v>0</v>
      </c>
      <c r="AM196" s="733">
        <v>0</v>
      </c>
      <c r="AN196" s="733"/>
      <c r="AO196" s="733">
        <v>0</v>
      </c>
      <c r="AP196" s="733">
        <v>0</v>
      </c>
      <c r="AQ196" s="733">
        <v>0</v>
      </c>
      <c r="AR196" s="733">
        <v>0</v>
      </c>
      <c r="AS196" s="733"/>
      <c r="AT196" s="733">
        <v>0</v>
      </c>
      <c r="AU196" s="733">
        <v>0</v>
      </c>
      <c r="AV196" s="733"/>
      <c r="AW196" s="733">
        <v>14252</v>
      </c>
      <c r="AX196" s="733"/>
      <c r="AY196" s="733">
        <v>0</v>
      </c>
      <c r="AZ196" s="733">
        <v>0</v>
      </c>
      <c r="BA196" s="733">
        <v>0</v>
      </c>
      <c r="BB196" s="733"/>
      <c r="BC196" s="733">
        <v>3800</v>
      </c>
      <c r="BD196" s="733"/>
      <c r="BE196" s="733">
        <v>0</v>
      </c>
      <c r="BF196" s="733">
        <v>0</v>
      </c>
      <c r="BG196" s="735"/>
      <c r="BH196" s="577">
        <v>607</v>
      </c>
      <c r="BI196" s="730">
        <v>12</v>
      </c>
      <c r="BJ196" s="731" t="s">
        <v>227</v>
      </c>
      <c r="BK196" s="563">
        <v>3999</v>
      </c>
      <c r="BL196" s="736">
        <v>188.99324831207801</v>
      </c>
      <c r="BM196" s="737">
        <v>-200.79994998749689</v>
      </c>
      <c r="BN196" s="737">
        <v>-107.8399599899975</v>
      </c>
      <c r="BO196" s="738">
        <v>-119.64666166541636</v>
      </c>
      <c r="BP196" s="736"/>
      <c r="BQ196" s="739">
        <v>0</v>
      </c>
      <c r="BR196" s="739">
        <v>0</v>
      </c>
      <c r="BS196" s="739"/>
      <c r="BT196" s="739">
        <v>14.752438109527382</v>
      </c>
      <c r="BU196" s="739">
        <v>10.537384346086522</v>
      </c>
      <c r="BV196" s="739">
        <v>0</v>
      </c>
      <c r="BW196" s="739">
        <v>0</v>
      </c>
      <c r="BX196" s="739">
        <v>0</v>
      </c>
      <c r="BY196" s="739">
        <v>0</v>
      </c>
      <c r="BZ196" s="739">
        <v>0</v>
      </c>
      <c r="CA196" s="739">
        <v>0</v>
      </c>
      <c r="CB196" s="739">
        <v>0</v>
      </c>
      <c r="CC196" s="739">
        <v>0</v>
      </c>
      <c r="CD196" s="739">
        <v>0</v>
      </c>
      <c r="CE196" s="739">
        <v>0</v>
      </c>
      <c r="CF196" s="739"/>
      <c r="CG196" s="739">
        <v>6.9669917479369845</v>
      </c>
      <c r="CH196" s="739"/>
      <c r="CI196" s="739">
        <v>0</v>
      </c>
      <c r="CJ196" s="739">
        <v>0</v>
      </c>
      <c r="CK196" s="739"/>
      <c r="CL196" s="739">
        <v>152.22230557639409</v>
      </c>
      <c r="CM196" s="739">
        <v>0</v>
      </c>
      <c r="CN196" s="739">
        <v>0</v>
      </c>
      <c r="CO196" s="739">
        <v>0</v>
      </c>
      <c r="CP196" s="739">
        <v>0</v>
      </c>
      <c r="CQ196" s="739">
        <v>0</v>
      </c>
      <c r="CR196" s="739"/>
      <c r="CS196" s="739">
        <v>0</v>
      </c>
      <c r="CT196" s="739">
        <v>0</v>
      </c>
      <c r="CU196" s="739"/>
      <c r="CV196" s="739">
        <v>0</v>
      </c>
      <c r="CW196" s="739">
        <v>0</v>
      </c>
      <c r="CX196" s="739">
        <v>0</v>
      </c>
      <c r="CY196" s="739">
        <v>0</v>
      </c>
      <c r="CZ196" s="739"/>
      <c r="DA196" s="739">
        <v>0</v>
      </c>
      <c r="DB196" s="739">
        <v>0</v>
      </c>
      <c r="DC196" s="739"/>
      <c r="DD196" s="739">
        <v>3.5638909727431858</v>
      </c>
      <c r="DE196" s="739"/>
      <c r="DF196" s="739">
        <v>0</v>
      </c>
      <c r="DG196" s="739">
        <v>0</v>
      </c>
      <c r="DH196" s="739">
        <v>0</v>
      </c>
      <c r="DI196" s="739"/>
      <c r="DJ196" s="739">
        <v>0.95023755938984744</v>
      </c>
      <c r="DK196" s="739"/>
      <c r="DL196" s="739">
        <v>0</v>
      </c>
      <c r="DM196" s="739">
        <v>0</v>
      </c>
    </row>
    <row r="197" spans="1:117" s="731" customFormat="1" ht="12.75">
      <c r="A197" s="577">
        <v>608</v>
      </c>
      <c r="B197" s="730">
        <v>4</v>
      </c>
      <c r="C197" s="731" t="s">
        <v>228</v>
      </c>
      <c r="D197" s="563">
        <v>1931</v>
      </c>
      <c r="E197" s="732">
        <v>1060335</v>
      </c>
      <c r="F197" s="733">
        <v>-387745</v>
      </c>
      <c r="G197" s="733">
        <v>-208239</v>
      </c>
      <c r="H197" s="734">
        <v>464351</v>
      </c>
      <c r="I197" s="732"/>
      <c r="J197" s="733">
        <v>0</v>
      </c>
      <c r="K197" s="733">
        <v>0</v>
      </c>
      <c r="L197" s="733"/>
      <c r="M197" s="733">
        <v>29497</v>
      </c>
      <c r="N197" s="733">
        <v>21070</v>
      </c>
      <c r="O197" s="733">
        <v>0</v>
      </c>
      <c r="P197" s="733">
        <v>23638</v>
      </c>
      <c r="Q197" s="733">
        <v>16884</v>
      </c>
      <c r="R197" s="733">
        <v>0</v>
      </c>
      <c r="S197" s="733">
        <v>0</v>
      </c>
      <c r="T197" s="733">
        <v>0</v>
      </c>
      <c r="U197" s="733">
        <v>0</v>
      </c>
      <c r="V197" s="733">
        <v>0</v>
      </c>
      <c r="W197" s="733">
        <v>0</v>
      </c>
      <c r="X197" s="733">
        <v>0</v>
      </c>
      <c r="Y197" s="733"/>
      <c r="Z197" s="733">
        <v>8186</v>
      </c>
      <c r="AA197" s="733"/>
      <c r="AB197" s="733">
        <v>0</v>
      </c>
      <c r="AC197" s="733">
        <v>0</v>
      </c>
      <c r="AD197" s="733"/>
      <c r="AE197" s="733">
        <v>952049</v>
      </c>
      <c r="AF197" s="733">
        <v>0</v>
      </c>
      <c r="AG197" s="733">
        <v>0</v>
      </c>
      <c r="AH197" s="733">
        <v>0</v>
      </c>
      <c r="AI197" s="733">
        <v>0</v>
      </c>
      <c r="AJ197" s="733">
        <v>0</v>
      </c>
      <c r="AK197" s="733"/>
      <c r="AL197" s="733">
        <v>0</v>
      </c>
      <c r="AM197" s="733">
        <v>0</v>
      </c>
      <c r="AN197" s="733"/>
      <c r="AO197" s="733">
        <v>0</v>
      </c>
      <c r="AP197" s="733">
        <v>0</v>
      </c>
      <c r="AQ197" s="733">
        <v>0</v>
      </c>
      <c r="AR197" s="733">
        <v>0</v>
      </c>
      <c r="AS197" s="733"/>
      <c r="AT197" s="733">
        <v>0</v>
      </c>
      <c r="AU197" s="733">
        <v>0</v>
      </c>
      <c r="AV197" s="733"/>
      <c r="AW197" s="733">
        <v>6882</v>
      </c>
      <c r="AX197" s="733"/>
      <c r="AY197" s="733">
        <v>0</v>
      </c>
      <c r="AZ197" s="733">
        <v>0</v>
      </c>
      <c r="BA197" s="733">
        <v>0</v>
      </c>
      <c r="BB197" s="733"/>
      <c r="BC197" s="733">
        <v>2129</v>
      </c>
      <c r="BD197" s="733"/>
      <c r="BE197" s="733">
        <v>0</v>
      </c>
      <c r="BF197" s="733">
        <v>0</v>
      </c>
      <c r="BG197" s="735"/>
      <c r="BH197" s="577">
        <v>608</v>
      </c>
      <c r="BI197" s="730">
        <v>4</v>
      </c>
      <c r="BJ197" s="731" t="s">
        <v>228</v>
      </c>
      <c r="BK197" s="563">
        <v>1931</v>
      </c>
      <c r="BL197" s="736">
        <v>549.11185914034183</v>
      </c>
      <c r="BM197" s="737">
        <v>-200.80010357327811</v>
      </c>
      <c r="BN197" s="737">
        <v>-107.83997928534438</v>
      </c>
      <c r="BO197" s="738">
        <v>240.47177628171931</v>
      </c>
      <c r="BP197" s="736"/>
      <c r="BQ197" s="739">
        <v>0</v>
      </c>
      <c r="BR197" s="739">
        <v>0</v>
      </c>
      <c r="BS197" s="739"/>
      <c r="BT197" s="739">
        <v>15.275504919730709</v>
      </c>
      <c r="BU197" s="739">
        <v>10.911444847229415</v>
      </c>
      <c r="BV197" s="739">
        <v>0</v>
      </c>
      <c r="BW197" s="739">
        <v>12.241325737959606</v>
      </c>
      <c r="BX197" s="739">
        <v>8.7436561367167265</v>
      </c>
      <c r="BY197" s="739">
        <v>0</v>
      </c>
      <c r="BZ197" s="739">
        <v>0</v>
      </c>
      <c r="CA197" s="739">
        <v>0</v>
      </c>
      <c r="CB197" s="739">
        <v>0</v>
      </c>
      <c r="CC197" s="739">
        <v>0</v>
      </c>
      <c r="CD197" s="739">
        <v>0</v>
      </c>
      <c r="CE197" s="739">
        <v>0</v>
      </c>
      <c r="CF197" s="739"/>
      <c r="CG197" s="739">
        <v>4.2392542723977211</v>
      </c>
      <c r="CH197" s="739"/>
      <c r="CI197" s="739">
        <v>0</v>
      </c>
      <c r="CJ197" s="739">
        <v>0</v>
      </c>
      <c r="CK197" s="739"/>
      <c r="CL197" s="739">
        <v>493.03417918177109</v>
      </c>
      <c r="CM197" s="739">
        <v>0</v>
      </c>
      <c r="CN197" s="739">
        <v>0</v>
      </c>
      <c r="CO197" s="739">
        <v>0</v>
      </c>
      <c r="CP197" s="739">
        <v>0</v>
      </c>
      <c r="CQ197" s="739">
        <v>0</v>
      </c>
      <c r="CR197" s="739"/>
      <c r="CS197" s="739">
        <v>0</v>
      </c>
      <c r="CT197" s="739">
        <v>0</v>
      </c>
      <c r="CU197" s="739"/>
      <c r="CV197" s="739">
        <v>0</v>
      </c>
      <c r="CW197" s="739">
        <v>0</v>
      </c>
      <c r="CX197" s="739">
        <v>0</v>
      </c>
      <c r="CY197" s="739">
        <v>0</v>
      </c>
      <c r="CZ197" s="739"/>
      <c r="DA197" s="739">
        <v>0</v>
      </c>
      <c r="DB197" s="739">
        <v>0</v>
      </c>
      <c r="DC197" s="739"/>
      <c r="DD197" s="739">
        <v>3.5639564992232002</v>
      </c>
      <c r="DE197" s="739"/>
      <c r="DF197" s="739">
        <v>0</v>
      </c>
      <c r="DG197" s="739">
        <v>0</v>
      </c>
      <c r="DH197" s="739">
        <v>0</v>
      </c>
      <c r="DI197" s="739"/>
      <c r="DJ197" s="739">
        <v>1.1025375453133093</v>
      </c>
      <c r="DK197" s="739"/>
      <c r="DL197" s="739">
        <v>0</v>
      </c>
      <c r="DM197" s="739">
        <v>0</v>
      </c>
    </row>
    <row r="198" spans="1:117" s="731" customFormat="1" ht="12.75">
      <c r="A198" s="577">
        <v>609</v>
      </c>
      <c r="B198" s="730">
        <v>4</v>
      </c>
      <c r="C198" s="731" t="s">
        <v>229</v>
      </c>
      <c r="D198" s="563">
        <v>83305</v>
      </c>
      <c r="E198" s="732">
        <v>20873505</v>
      </c>
      <c r="F198" s="733">
        <v>-16727644</v>
      </c>
      <c r="G198" s="733">
        <v>-8983611</v>
      </c>
      <c r="H198" s="734">
        <v>-4837750</v>
      </c>
      <c r="I198" s="732"/>
      <c r="J198" s="733">
        <v>21006</v>
      </c>
      <c r="K198" s="733">
        <v>15004</v>
      </c>
      <c r="L198" s="733"/>
      <c r="M198" s="733">
        <v>1297889</v>
      </c>
      <c r="N198" s="733">
        <v>927064</v>
      </c>
      <c r="O198" s="733">
        <v>669782</v>
      </c>
      <c r="P198" s="733">
        <v>945508</v>
      </c>
      <c r="Q198" s="733">
        <v>675363</v>
      </c>
      <c r="R198" s="733">
        <v>77928</v>
      </c>
      <c r="S198" s="733">
        <v>-226428</v>
      </c>
      <c r="T198" s="733">
        <v>229279</v>
      </c>
      <c r="U198" s="733">
        <v>-5482</v>
      </c>
      <c r="V198" s="733">
        <v>0</v>
      </c>
      <c r="W198" s="733">
        <v>0</v>
      </c>
      <c r="X198" s="733">
        <v>0</v>
      </c>
      <c r="Y198" s="733"/>
      <c r="Z198" s="733">
        <v>817651</v>
      </c>
      <c r="AA198" s="733"/>
      <c r="AB198" s="733">
        <v>0</v>
      </c>
      <c r="AC198" s="733">
        <v>0</v>
      </c>
      <c r="AD198" s="733"/>
      <c r="AE198" s="733">
        <v>10109603</v>
      </c>
      <c r="AF198" s="733">
        <v>200236</v>
      </c>
      <c r="AG198" s="733">
        <v>186439</v>
      </c>
      <c r="AH198" s="733">
        <v>0</v>
      </c>
      <c r="AI198" s="733">
        <v>0</v>
      </c>
      <c r="AJ198" s="733">
        <v>0</v>
      </c>
      <c r="AK198" s="733"/>
      <c r="AL198" s="733">
        <v>753390</v>
      </c>
      <c r="AM198" s="733">
        <v>45935</v>
      </c>
      <c r="AN198" s="733"/>
      <c r="AO198" s="733">
        <v>0</v>
      </c>
      <c r="AP198" s="733">
        <v>0</v>
      </c>
      <c r="AQ198" s="733">
        <v>0</v>
      </c>
      <c r="AR198" s="733">
        <v>0</v>
      </c>
      <c r="AS198" s="733"/>
      <c r="AT198" s="733">
        <v>835336</v>
      </c>
      <c r="AU198" s="733">
        <v>36611</v>
      </c>
      <c r="AV198" s="733"/>
      <c r="AW198" s="733">
        <v>296899</v>
      </c>
      <c r="AX198" s="733"/>
      <c r="AY198" s="733">
        <v>791327</v>
      </c>
      <c r="AZ198" s="733">
        <v>674772</v>
      </c>
      <c r="BA198" s="733">
        <v>0</v>
      </c>
      <c r="BB198" s="733"/>
      <c r="BC198" s="733">
        <v>107241</v>
      </c>
      <c r="BD198" s="733"/>
      <c r="BE198" s="733">
        <v>1239810</v>
      </c>
      <c r="BF198" s="733">
        <v>151342</v>
      </c>
      <c r="BG198" s="735"/>
      <c r="BH198" s="577">
        <v>609</v>
      </c>
      <c r="BI198" s="730">
        <v>4</v>
      </c>
      <c r="BJ198" s="731" t="s">
        <v>229</v>
      </c>
      <c r="BK198" s="563">
        <v>83305</v>
      </c>
      <c r="BL198" s="736">
        <v>250.56725286597444</v>
      </c>
      <c r="BM198" s="737">
        <v>-200.8</v>
      </c>
      <c r="BN198" s="737">
        <v>-107.83999759918372</v>
      </c>
      <c r="BO198" s="738">
        <v>-58.072744733209291</v>
      </c>
      <c r="BP198" s="736"/>
      <c r="BQ198" s="739">
        <v>0.252157733629434</v>
      </c>
      <c r="BR198" s="739">
        <v>0.18010923714062782</v>
      </c>
      <c r="BS198" s="739"/>
      <c r="BT198" s="739">
        <v>15.579965188163976</v>
      </c>
      <c r="BU198" s="739">
        <v>11.128551707580577</v>
      </c>
      <c r="BV198" s="739">
        <v>8.0401176399975984</v>
      </c>
      <c r="BW198" s="739">
        <v>11.349954984694795</v>
      </c>
      <c r="BX198" s="739">
        <v>8.1071124182221954</v>
      </c>
      <c r="BY198" s="739">
        <v>0.93545405437848872</v>
      </c>
      <c r="BZ198" s="739">
        <v>-2.718060140447752</v>
      </c>
      <c r="CA198" s="739">
        <v>2.7522837764840045</v>
      </c>
      <c r="CB198" s="739">
        <v>-6.5806374167216852E-2</v>
      </c>
      <c r="CC198" s="739">
        <v>0</v>
      </c>
      <c r="CD198" s="739">
        <v>0</v>
      </c>
      <c r="CE198" s="739">
        <v>0</v>
      </c>
      <c r="CF198" s="739"/>
      <c r="CG198" s="739">
        <v>9.8151491507112425</v>
      </c>
      <c r="CH198" s="739"/>
      <c r="CI198" s="739">
        <v>0</v>
      </c>
      <c r="CJ198" s="739">
        <v>0</v>
      </c>
      <c r="CK198" s="739"/>
      <c r="CL198" s="739">
        <v>121.35649720905107</v>
      </c>
      <c r="CM198" s="739">
        <v>2.4036492407418524</v>
      </c>
      <c r="CN198" s="739">
        <v>2.2380289298361444</v>
      </c>
      <c r="CO198" s="739">
        <v>0</v>
      </c>
      <c r="CP198" s="739">
        <v>0</v>
      </c>
      <c r="CQ198" s="739">
        <v>0</v>
      </c>
      <c r="CR198" s="739"/>
      <c r="CS198" s="739">
        <v>9.0437548766580633</v>
      </c>
      <c r="CT198" s="739">
        <v>0.55140747854270455</v>
      </c>
      <c r="CU198" s="739"/>
      <c r="CV198" s="739">
        <v>0</v>
      </c>
      <c r="CW198" s="739">
        <v>0</v>
      </c>
      <c r="CX198" s="739">
        <v>0</v>
      </c>
      <c r="CY198" s="739">
        <v>0</v>
      </c>
      <c r="CZ198" s="739"/>
      <c r="DA198" s="739">
        <v>10.027441330052218</v>
      </c>
      <c r="DB198" s="739">
        <v>0.43948142368405257</v>
      </c>
      <c r="DC198" s="739"/>
      <c r="DD198" s="739">
        <v>3.5639997599183721</v>
      </c>
      <c r="DE198" s="739"/>
      <c r="DF198" s="739">
        <v>9.499153712262169</v>
      </c>
      <c r="DG198" s="739">
        <v>8.100018006122081</v>
      </c>
      <c r="DH198" s="739">
        <v>0</v>
      </c>
      <c r="DI198" s="739"/>
      <c r="DJ198" s="739">
        <v>1.2873296920953123</v>
      </c>
      <c r="DK198" s="739"/>
      <c r="DL198" s="739">
        <v>14.882780145249384</v>
      </c>
      <c r="DM198" s="739">
        <v>1.8167216853730268</v>
      </c>
    </row>
    <row r="199" spans="1:117" s="731" customFormat="1" ht="12.75">
      <c r="A199" s="577">
        <v>611</v>
      </c>
      <c r="B199" s="730">
        <v>1</v>
      </c>
      <c r="C199" s="731" t="s">
        <v>230</v>
      </c>
      <c r="D199" s="563">
        <v>4961</v>
      </c>
      <c r="E199" s="732">
        <v>145261</v>
      </c>
      <c r="F199" s="733">
        <v>-996169</v>
      </c>
      <c r="G199" s="733">
        <v>-534994</v>
      </c>
      <c r="H199" s="734">
        <v>-1385902</v>
      </c>
      <c r="I199" s="732"/>
      <c r="J199" s="733">
        <v>0</v>
      </c>
      <c r="K199" s="733">
        <v>0</v>
      </c>
      <c r="L199" s="733"/>
      <c r="M199" s="733">
        <v>44246</v>
      </c>
      <c r="N199" s="733">
        <v>31604</v>
      </c>
      <c r="O199" s="733">
        <v>0</v>
      </c>
      <c r="P199" s="733">
        <v>0</v>
      </c>
      <c r="Q199" s="733">
        <v>0</v>
      </c>
      <c r="R199" s="733">
        <v>0</v>
      </c>
      <c r="S199" s="733">
        <v>0</v>
      </c>
      <c r="T199" s="733">
        <v>29023</v>
      </c>
      <c r="U199" s="733">
        <v>0</v>
      </c>
      <c r="V199" s="733">
        <v>0</v>
      </c>
      <c r="W199" s="733">
        <v>0</v>
      </c>
      <c r="X199" s="733">
        <v>0</v>
      </c>
      <c r="Y199" s="733"/>
      <c r="Z199" s="733">
        <v>16002</v>
      </c>
      <c r="AA199" s="733"/>
      <c r="AB199" s="733">
        <v>0</v>
      </c>
      <c r="AC199" s="733">
        <v>0</v>
      </c>
      <c r="AD199" s="733"/>
      <c r="AE199" s="733">
        <v>0</v>
      </c>
      <c r="AF199" s="733">
        <v>0</v>
      </c>
      <c r="AG199" s="733">
        <v>0</v>
      </c>
      <c r="AH199" s="733">
        <v>0</v>
      </c>
      <c r="AI199" s="733">
        <v>0</v>
      </c>
      <c r="AJ199" s="733">
        <v>0</v>
      </c>
      <c r="AK199" s="733"/>
      <c r="AL199" s="733">
        <v>0</v>
      </c>
      <c r="AM199" s="733">
        <v>0</v>
      </c>
      <c r="AN199" s="733"/>
      <c r="AO199" s="733">
        <v>0</v>
      </c>
      <c r="AP199" s="733">
        <v>0</v>
      </c>
      <c r="AQ199" s="733">
        <v>0</v>
      </c>
      <c r="AR199" s="733">
        <v>0</v>
      </c>
      <c r="AS199" s="733"/>
      <c r="AT199" s="733">
        <v>0</v>
      </c>
      <c r="AU199" s="733">
        <v>0</v>
      </c>
      <c r="AV199" s="733"/>
      <c r="AW199" s="733">
        <v>17681</v>
      </c>
      <c r="AX199" s="733"/>
      <c r="AY199" s="733">
        <v>0</v>
      </c>
      <c r="AZ199" s="733">
        <v>0</v>
      </c>
      <c r="BA199" s="733">
        <v>0</v>
      </c>
      <c r="BB199" s="733"/>
      <c r="BC199" s="733">
        <v>6705</v>
      </c>
      <c r="BD199" s="733"/>
      <c r="BE199" s="733">
        <v>0</v>
      </c>
      <c r="BF199" s="733">
        <v>0</v>
      </c>
      <c r="BG199" s="735"/>
      <c r="BH199" s="577">
        <v>611</v>
      </c>
      <c r="BI199" s="730">
        <v>1</v>
      </c>
      <c r="BJ199" s="731" t="s">
        <v>230</v>
      </c>
      <c r="BK199" s="563">
        <v>4961</v>
      </c>
      <c r="BL199" s="736">
        <v>29.280588591009877</v>
      </c>
      <c r="BM199" s="737">
        <v>-200.80004031445273</v>
      </c>
      <c r="BN199" s="737">
        <v>-107.83995162265673</v>
      </c>
      <c r="BO199" s="738">
        <v>-279.35940334609955</v>
      </c>
      <c r="BP199" s="736"/>
      <c r="BQ199" s="739">
        <v>0</v>
      </c>
      <c r="BR199" s="739">
        <v>0</v>
      </c>
      <c r="BS199" s="739"/>
      <c r="BT199" s="739">
        <v>8.9187663777464223</v>
      </c>
      <c r="BU199" s="739">
        <v>6.3704898206006852</v>
      </c>
      <c r="BV199" s="739">
        <v>0</v>
      </c>
      <c r="BW199" s="739">
        <v>0</v>
      </c>
      <c r="BX199" s="739">
        <v>0</v>
      </c>
      <c r="BY199" s="739">
        <v>0</v>
      </c>
      <c r="BZ199" s="739">
        <v>0</v>
      </c>
      <c r="CA199" s="739">
        <v>5.8502318081032048</v>
      </c>
      <c r="CB199" s="739">
        <v>0</v>
      </c>
      <c r="CC199" s="739">
        <v>0</v>
      </c>
      <c r="CD199" s="739">
        <v>0</v>
      </c>
      <c r="CE199" s="739">
        <v>0</v>
      </c>
      <c r="CF199" s="739"/>
      <c r="CG199" s="739">
        <v>3.225559363031647</v>
      </c>
      <c r="CH199" s="739"/>
      <c r="CI199" s="739">
        <v>0</v>
      </c>
      <c r="CJ199" s="739">
        <v>0</v>
      </c>
      <c r="CK199" s="739"/>
      <c r="CL199" s="739">
        <v>0</v>
      </c>
      <c r="CM199" s="739">
        <v>0</v>
      </c>
      <c r="CN199" s="739">
        <v>0</v>
      </c>
      <c r="CO199" s="739">
        <v>0</v>
      </c>
      <c r="CP199" s="739">
        <v>0</v>
      </c>
      <c r="CQ199" s="739">
        <v>0</v>
      </c>
      <c r="CR199" s="739"/>
      <c r="CS199" s="739">
        <v>0</v>
      </c>
      <c r="CT199" s="739">
        <v>0</v>
      </c>
      <c r="CU199" s="739"/>
      <c r="CV199" s="739">
        <v>0</v>
      </c>
      <c r="CW199" s="739">
        <v>0</v>
      </c>
      <c r="CX199" s="739">
        <v>0</v>
      </c>
      <c r="CY199" s="739">
        <v>0</v>
      </c>
      <c r="CZ199" s="739"/>
      <c r="DA199" s="739">
        <v>0</v>
      </c>
      <c r="DB199" s="739">
        <v>0</v>
      </c>
      <c r="DC199" s="739"/>
      <c r="DD199" s="739">
        <v>3.5639991937109454</v>
      </c>
      <c r="DE199" s="739"/>
      <c r="DF199" s="739">
        <v>0</v>
      </c>
      <c r="DG199" s="739">
        <v>0</v>
      </c>
      <c r="DH199" s="739">
        <v>0</v>
      </c>
      <c r="DI199" s="739"/>
      <c r="DJ199" s="739">
        <v>1.3515420278169723</v>
      </c>
      <c r="DK199" s="739"/>
      <c r="DL199" s="739">
        <v>0</v>
      </c>
      <c r="DM199" s="739">
        <v>0</v>
      </c>
    </row>
    <row r="200" spans="1:117" s="731" customFormat="1" ht="12.75">
      <c r="A200" s="577">
        <v>614</v>
      </c>
      <c r="B200" s="730">
        <v>19</v>
      </c>
      <c r="C200" s="731" t="s">
        <v>231</v>
      </c>
      <c r="D200" s="563">
        <v>2878</v>
      </c>
      <c r="E200" s="732">
        <v>1407716</v>
      </c>
      <c r="F200" s="733">
        <v>-577902</v>
      </c>
      <c r="G200" s="733">
        <v>-310364</v>
      </c>
      <c r="H200" s="734">
        <v>519450</v>
      </c>
      <c r="I200" s="732"/>
      <c r="J200" s="733">
        <v>7002</v>
      </c>
      <c r="K200" s="733">
        <v>5001</v>
      </c>
      <c r="L200" s="733"/>
      <c r="M200" s="733">
        <v>191734</v>
      </c>
      <c r="N200" s="733">
        <v>136953</v>
      </c>
      <c r="O200" s="733">
        <v>14251</v>
      </c>
      <c r="P200" s="733">
        <v>0</v>
      </c>
      <c r="Q200" s="733">
        <v>0</v>
      </c>
      <c r="R200" s="733">
        <v>0</v>
      </c>
      <c r="S200" s="733">
        <v>14251</v>
      </c>
      <c r="T200" s="733">
        <v>0</v>
      </c>
      <c r="U200" s="733">
        <v>0</v>
      </c>
      <c r="V200" s="733">
        <v>0</v>
      </c>
      <c r="W200" s="733">
        <v>0</v>
      </c>
      <c r="X200" s="733">
        <v>0</v>
      </c>
      <c r="Y200" s="733"/>
      <c r="Z200" s="733">
        <v>7957</v>
      </c>
      <c r="AA200" s="733"/>
      <c r="AB200" s="733">
        <v>0</v>
      </c>
      <c r="AC200" s="733">
        <v>0</v>
      </c>
      <c r="AD200" s="733"/>
      <c r="AE200" s="733">
        <v>867675</v>
      </c>
      <c r="AF200" s="733">
        <v>0</v>
      </c>
      <c r="AG200" s="733">
        <v>0</v>
      </c>
      <c r="AH200" s="733">
        <v>0</v>
      </c>
      <c r="AI200" s="733">
        <v>0</v>
      </c>
      <c r="AJ200" s="733">
        <v>0</v>
      </c>
      <c r="AK200" s="733"/>
      <c r="AL200" s="733">
        <v>150773</v>
      </c>
      <c r="AM200" s="733">
        <v>0</v>
      </c>
      <c r="AN200" s="733"/>
      <c r="AO200" s="733">
        <v>0</v>
      </c>
      <c r="AP200" s="733">
        <v>0</v>
      </c>
      <c r="AQ200" s="733">
        <v>0</v>
      </c>
      <c r="AR200" s="733">
        <v>0</v>
      </c>
      <c r="AS200" s="733"/>
      <c r="AT200" s="733">
        <v>0</v>
      </c>
      <c r="AU200" s="733">
        <v>0</v>
      </c>
      <c r="AV200" s="733"/>
      <c r="AW200" s="733">
        <v>10257</v>
      </c>
      <c r="AX200" s="733"/>
      <c r="AY200" s="733">
        <v>0</v>
      </c>
      <c r="AZ200" s="733">
        <v>0</v>
      </c>
      <c r="BA200" s="733">
        <v>0</v>
      </c>
      <c r="BB200" s="733"/>
      <c r="BC200" s="733">
        <v>1862</v>
      </c>
      <c r="BD200" s="733"/>
      <c r="BE200" s="733">
        <v>0</v>
      </c>
      <c r="BF200" s="733">
        <v>0</v>
      </c>
      <c r="BG200" s="735"/>
      <c r="BH200" s="577">
        <v>614</v>
      </c>
      <c r="BI200" s="730">
        <v>19</v>
      </c>
      <c r="BJ200" s="731" t="s">
        <v>231</v>
      </c>
      <c r="BK200" s="563">
        <v>2878</v>
      </c>
      <c r="BL200" s="736">
        <v>489.12995135510772</v>
      </c>
      <c r="BM200" s="737">
        <v>-200.79986101459346</v>
      </c>
      <c r="BN200" s="737">
        <v>-107.84016678248784</v>
      </c>
      <c r="BO200" s="738">
        <v>180.48992355802642</v>
      </c>
      <c r="BP200" s="736"/>
      <c r="BQ200" s="739">
        <v>2.4329395413481585</v>
      </c>
      <c r="BR200" s="739">
        <v>1.7376650451702571</v>
      </c>
      <c r="BS200" s="739"/>
      <c r="BT200" s="739">
        <v>66.62056984016678</v>
      </c>
      <c r="BU200" s="739">
        <v>47.586170952050033</v>
      </c>
      <c r="BV200" s="739">
        <v>4.9517025712300207</v>
      </c>
      <c r="BW200" s="739">
        <v>0</v>
      </c>
      <c r="BX200" s="739">
        <v>0</v>
      </c>
      <c r="BY200" s="739">
        <v>0</v>
      </c>
      <c r="BZ200" s="739">
        <v>4.9517025712300207</v>
      </c>
      <c r="CA200" s="739">
        <v>0</v>
      </c>
      <c r="CB200" s="739">
        <v>0</v>
      </c>
      <c r="CC200" s="739">
        <v>0</v>
      </c>
      <c r="CD200" s="739">
        <v>0</v>
      </c>
      <c r="CE200" s="739">
        <v>0</v>
      </c>
      <c r="CF200" s="739"/>
      <c r="CG200" s="739">
        <v>2.7647671994440586</v>
      </c>
      <c r="CH200" s="739"/>
      <c r="CI200" s="739">
        <v>0</v>
      </c>
      <c r="CJ200" s="739">
        <v>0</v>
      </c>
      <c r="CK200" s="739"/>
      <c r="CL200" s="739">
        <v>301.48540653231413</v>
      </c>
      <c r="CM200" s="739">
        <v>0</v>
      </c>
      <c r="CN200" s="739">
        <v>0</v>
      </c>
      <c r="CO200" s="739">
        <v>0</v>
      </c>
      <c r="CP200" s="739">
        <v>0</v>
      </c>
      <c r="CQ200" s="739">
        <v>0</v>
      </c>
      <c r="CR200" s="739"/>
      <c r="CS200" s="739">
        <v>52.388116747741485</v>
      </c>
      <c r="CT200" s="739">
        <v>0</v>
      </c>
      <c r="CU200" s="739"/>
      <c r="CV200" s="739">
        <v>0</v>
      </c>
      <c r="CW200" s="739">
        <v>0</v>
      </c>
      <c r="CX200" s="739">
        <v>0</v>
      </c>
      <c r="CY200" s="739">
        <v>0</v>
      </c>
      <c r="CZ200" s="739"/>
      <c r="DA200" s="739">
        <v>0</v>
      </c>
      <c r="DB200" s="739">
        <v>0</v>
      </c>
      <c r="DC200" s="739"/>
      <c r="DD200" s="739">
        <v>3.5639332870048643</v>
      </c>
      <c r="DE200" s="739"/>
      <c r="DF200" s="739">
        <v>0</v>
      </c>
      <c r="DG200" s="739">
        <v>0</v>
      </c>
      <c r="DH200" s="739">
        <v>0</v>
      </c>
      <c r="DI200" s="739"/>
      <c r="DJ200" s="739">
        <v>0.64697706740792216</v>
      </c>
      <c r="DK200" s="739"/>
      <c r="DL200" s="739">
        <v>0</v>
      </c>
      <c r="DM200" s="739">
        <v>0</v>
      </c>
    </row>
    <row r="201" spans="1:117" s="731" customFormat="1" ht="12.75">
      <c r="A201" s="577">
        <v>615</v>
      </c>
      <c r="B201" s="730">
        <v>17</v>
      </c>
      <c r="C201" s="731" t="s">
        <v>232</v>
      </c>
      <c r="D201" s="563">
        <v>7304</v>
      </c>
      <c r="E201" s="732">
        <v>2226345</v>
      </c>
      <c r="F201" s="733">
        <v>-1466643</v>
      </c>
      <c r="G201" s="733">
        <v>-787663</v>
      </c>
      <c r="H201" s="734">
        <v>-27961</v>
      </c>
      <c r="I201" s="732"/>
      <c r="J201" s="733">
        <v>0</v>
      </c>
      <c r="K201" s="733">
        <v>0</v>
      </c>
      <c r="L201" s="733"/>
      <c r="M201" s="733">
        <v>162236</v>
      </c>
      <c r="N201" s="733">
        <v>115883</v>
      </c>
      <c r="O201" s="733">
        <v>64920</v>
      </c>
      <c r="P201" s="733">
        <v>23638</v>
      </c>
      <c r="Q201" s="733">
        <v>16884</v>
      </c>
      <c r="R201" s="733">
        <v>155465</v>
      </c>
      <c r="S201" s="733">
        <v>-101338</v>
      </c>
      <c r="T201" s="733">
        <v>34827</v>
      </c>
      <c r="U201" s="733">
        <v>44642</v>
      </c>
      <c r="V201" s="733">
        <v>0</v>
      </c>
      <c r="W201" s="733">
        <v>0</v>
      </c>
      <c r="X201" s="733">
        <v>0</v>
      </c>
      <c r="Y201" s="733"/>
      <c r="Z201" s="733">
        <v>48504</v>
      </c>
      <c r="AA201" s="733"/>
      <c r="AB201" s="733">
        <v>0</v>
      </c>
      <c r="AC201" s="733">
        <v>0</v>
      </c>
      <c r="AD201" s="733"/>
      <c r="AE201" s="733">
        <v>1265529</v>
      </c>
      <c r="AF201" s="733">
        <v>0</v>
      </c>
      <c r="AG201" s="733">
        <v>0</v>
      </c>
      <c r="AH201" s="733">
        <v>0</v>
      </c>
      <c r="AI201" s="733">
        <v>0</v>
      </c>
      <c r="AJ201" s="733">
        <v>0</v>
      </c>
      <c r="AK201" s="733"/>
      <c r="AL201" s="733">
        <v>290375</v>
      </c>
      <c r="AM201" s="733">
        <v>70717</v>
      </c>
      <c r="AN201" s="733"/>
      <c r="AO201" s="733">
        <v>0</v>
      </c>
      <c r="AP201" s="733">
        <v>0</v>
      </c>
      <c r="AQ201" s="733">
        <v>0</v>
      </c>
      <c r="AR201" s="733">
        <v>0</v>
      </c>
      <c r="AS201" s="733"/>
      <c r="AT201" s="733">
        <v>0</v>
      </c>
      <c r="AU201" s="733">
        <v>0</v>
      </c>
      <c r="AV201" s="733"/>
      <c r="AW201" s="733">
        <v>26031</v>
      </c>
      <c r="AX201" s="733"/>
      <c r="AY201" s="733">
        <v>0</v>
      </c>
      <c r="AZ201" s="733">
        <v>0</v>
      </c>
      <c r="BA201" s="733">
        <v>0</v>
      </c>
      <c r="BB201" s="733"/>
      <c r="BC201" s="733">
        <v>8032</v>
      </c>
      <c r="BD201" s="733"/>
      <c r="BE201" s="733">
        <v>0</v>
      </c>
      <c r="BF201" s="733">
        <v>0</v>
      </c>
      <c r="BG201" s="735"/>
      <c r="BH201" s="577">
        <v>615</v>
      </c>
      <c r="BI201" s="730">
        <v>17</v>
      </c>
      <c r="BJ201" s="731" t="s">
        <v>232</v>
      </c>
      <c r="BK201" s="563">
        <v>7304</v>
      </c>
      <c r="BL201" s="736">
        <v>304.81174698795184</v>
      </c>
      <c r="BM201" s="737">
        <v>-200.79997261774369</v>
      </c>
      <c r="BN201" s="737">
        <v>-107.83995071193867</v>
      </c>
      <c r="BO201" s="738">
        <v>-3.8281763417305585</v>
      </c>
      <c r="BP201" s="736"/>
      <c r="BQ201" s="739">
        <v>0</v>
      </c>
      <c r="BR201" s="739">
        <v>0</v>
      </c>
      <c r="BS201" s="739"/>
      <c r="BT201" s="739">
        <v>22.211938663745894</v>
      </c>
      <c r="BU201" s="739">
        <v>15.865690032858707</v>
      </c>
      <c r="BV201" s="739">
        <v>8.8882803943044912</v>
      </c>
      <c r="BW201" s="739">
        <v>3.2363088718510404</v>
      </c>
      <c r="BX201" s="739">
        <v>2.3116100766703176</v>
      </c>
      <c r="BY201" s="739">
        <v>21.284912376779847</v>
      </c>
      <c r="BZ201" s="739">
        <v>-13.874315443592552</v>
      </c>
      <c r="CA201" s="739">
        <v>4.7682092004381165</v>
      </c>
      <c r="CB201" s="739">
        <v>6.1119934282584882</v>
      </c>
      <c r="CC201" s="739">
        <v>0</v>
      </c>
      <c r="CD201" s="739">
        <v>0</v>
      </c>
      <c r="CE201" s="739">
        <v>0</v>
      </c>
      <c r="CF201" s="739"/>
      <c r="CG201" s="739">
        <v>6.640744797371303</v>
      </c>
      <c r="CH201" s="739"/>
      <c r="CI201" s="739">
        <v>0</v>
      </c>
      <c r="CJ201" s="739">
        <v>0</v>
      </c>
      <c r="CK201" s="739"/>
      <c r="CL201" s="739">
        <v>173.26519715224535</v>
      </c>
      <c r="CM201" s="739">
        <v>0</v>
      </c>
      <c r="CN201" s="739">
        <v>0</v>
      </c>
      <c r="CO201" s="739">
        <v>0</v>
      </c>
      <c r="CP201" s="739">
        <v>0</v>
      </c>
      <c r="CQ201" s="739">
        <v>0</v>
      </c>
      <c r="CR201" s="739"/>
      <c r="CS201" s="739">
        <v>39.755613362541077</v>
      </c>
      <c r="CT201" s="739">
        <v>9.6819550930996723</v>
      </c>
      <c r="CU201" s="739"/>
      <c r="CV201" s="739">
        <v>0</v>
      </c>
      <c r="CW201" s="739">
        <v>0</v>
      </c>
      <c r="CX201" s="739">
        <v>0</v>
      </c>
      <c r="CY201" s="739">
        <v>0</v>
      </c>
      <c r="CZ201" s="739"/>
      <c r="DA201" s="739">
        <v>0</v>
      </c>
      <c r="DB201" s="739">
        <v>0</v>
      </c>
      <c r="DC201" s="739"/>
      <c r="DD201" s="739">
        <v>3.5639375684556409</v>
      </c>
      <c r="DE201" s="739"/>
      <c r="DF201" s="739">
        <v>0</v>
      </c>
      <c r="DG201" s="739">
        <v>0</v>
      </c>
      <c r="DH201" s="739">
        <v>0</v>
      </c>
      <c r="DI201" s="739"/>
      <c r="DJ201" s="739">
        <v>1.0996714129244249</v>
      </c>
      <c r="DK201" s="739"/>
      <c r="DL201" s="739">
        <v>0</v>
      </c>
      <c r="DM201" s="739">
        <v>0</v>
      </c>
    </row>
    <row r="202" spans="1:117" s="731" customFormat="1" ht="12.75">
      <c r="A202" s="577">
        <v>616</v>
      </c>
      <c r="B202" s="730">
        <v>1</v>
      </c>
      <c r="C202" s="731" t="s">
        <v>233</v>
      </c>
      <c r="D202" s="563">
        <v>1743</v>
      </c>
      <c r="E202" s="732">
        <v>38036</v>
      </c>
      <c r="F202" s="733">
        <v>-349994</v>
      </c>
      <c r="G202" s="733">
        <v>-187965</v>
      </c>
      <c r="H202" s="734">
        <v>-499923</v>
      </c>
      <c r="I202" s="732"/>
      <c r="J202" s="733">
        <v>0</v>
      </c>
      <c r="K202" s="733">
        <v>0</v>
      </c>
      <c r="L202" s="733"/>
      <c r="M202" s="733">
        <v>14749</v>
      </c>
      <c r="N202" s="733">
        <v>10535</v>
      </c>
      <c r="O202" s="733">
        <v>0</v>
      </c>
      <c r="P202" s="733">
        <v>0</v>
      </c>
      <c r="Q202" s="733">
        <v>0</v>
      </c>
      <c r="R202" s="733">
        <v>0</v>
      </c>
      <c r="S202" s="733">
        <v>-3167</v>
      </c>
      <c r="T202" s="733">
        <v>0</v>
      </c>
      <c r="U202" s="733">
        <v>0</v>
      </c>
      <c r="V202" s="733">
        <v>0</v>
      </c>
      <c r="W202" s="733">
        <v>0</v>
      </c>
      <c r="X202" s="733">
        <v>0</v>
      </c>
      <c r="Y202" s="733"/>
      <c r="Z202" s="733">
        <v>7702</v>
      </c>
      <c r="AA202" s="733"/>
      <c r="AB202" s="733">
        <v>0</v>
      </c>
      <c r="AC202" s="733">
        <v>0</v>
      </c>
      <c r="AD202" s="733"/>
      <c r="AE202" s="733">
        <v>0</v>
      </c>
      <c r="AF202" s="733">
        <v>0</v>
      </c>
      <c r="AG202" s="733">
        <v>0</v>
      </c>
      <c r="AH202" s="733">
        <v>0</v>
      </c>
      <c r="AI202" s="733">
        <v>0</v>
      </c>
      <c r="AJ202" s="733">
        <v>0</v>
      </c>
      <c r="AK202" s="733"/>
      <c r="AL202" s="733">
        <v>0</v>
      </c>
      <c r="AM202" s="733">
        <v>0</v>
      </c>
      <c r="AN202" s="733"/>
      <c r="AO202" s="733">
        <v>0</v>
      </c>
      <c r="AP202" s="733">
        <v>0</v>
      </c>
      <c r="AQ202" s="733">
        <v>0</v>
      </c>
      <c r="AR202" s="733">
        <v>0</v>
      </c>
      <c r="AS202" s="733"/>
      <c r="AT202" s="733">
        <v>0</v>
      </c>
      <c r="AU202" s="733">
        <v>0</v>
      </c>
      <c r="AV202" s="733"/>
      <c r="AW202" s="733">
        <v>6212</v>
      </c>
      <c r="AX202" s="733"/>
      <c r="AY202" s="733">
        <v>0</v>
      </c>
      <c r="AZ202" s="733">
        <v>0</v>
      </c>
      <c r="BA202" s="733">
        <v>0</v>
      </c>
      <c r="BB202" s="733"/>
      <c r="BC202" s="733">
        <v>2005</v>
      </c>
      <c r="BD202" s="733"/>
      <c r="BE202" s="733">
        <v>0</v>
      </c>
      <c r="BF202" s="733">
        <v>0</v>
      </c>
      <c r="BG202" s="735"/>
      <c r="BH202" s="577">
        <v>616</v>
      </c>
      <c r="BI202" s="730">
        <v>1</v>
      </c>
      <c r="BJ202" s="731" t="s">
        <v>233</v>
      </c>
      <c r="BK202" s="563">
        <v>1743</v>
      </c>
      <c r="BL202" s="736">
        <v>21.822145725760183</v>
      </c>
      <c r="BM202" s="737">
        <v>-200.79977051061388</v>
      </c>
      <c r="BN202" s="737">
        <v>-107.83993115318417</v>
      </c>
      <c r="BO202" s="738">
        <v>-286.81755593803786</v>
      </c>
      <c r="BP202" s="736"/>
      <c r="BQ202" s="739">
        <v>0</v>
      </c>
      <c r="BR202" s="739">
        <v>0</v>
      </c>
      <c r="BS202" s="739"/>
      <c r="BT202" s="739">
        <v>8.4618473895582333</v>
      </c>
      <c r="BU202" s="739">
        <v>6.0441767068273089</v>
      </c>
      <c r="BV202" s="739">
        <v>0</v>
      </c>
      <c r="BW202" s="739">
        <v>0</v>
      </c>
      <c r="BX202" s="739">
        <v>0</v>
      </c>
      <c r="BY202" s="739">
        <v>0</v>
      </c>
      <c r="BZ202" s="739">
        <v>-1.816982214572576</v>
      </c>
      <c r="CA202" s="739">
        <v>0</v>
      </c>
      <c r="CB202" s="739">
        <v>0</v>
      </c>
      <c r="CC202" s="739">
        <v>0</v>
      </c>
      <c r="CD202" s="739">
        <v>0</v>
      </c>
      <c r="CE202" s="739">
        <v>0</v>
      </c>
      <c r="CF202" s="739"/>
      <c r="CG202" s="739">
        <v>4.4188181296615028</v>
      </c>
      <c r="CH202" s="739"/>
      <c r="CI202" s="739">
        <v>0</v>
      </c>
      <c r="CJ202" s="739">
        <v>0</v>
      </c>
      <c r="CK202" s="739"/>
      <c r="CL202" s="739">
        <v>0</v>
      </c>
      <c r="CM202" s="739">
        <v>0</v>
      </c>
      <c r="CN202" s="739">
        <v>0</v>
      </c>
      <c r="CO202" s="739">
        <v>0</v>
      </c>
      <c r="CP202" s="739">
        <v>0</v>
      </c>
      <c r="CQ202" s="739">
        <v>0</v>
      </c>
      <c r="CR202" s="739"/>
      <c r="CS202" s="739">
        <v>0</v>
      </c>
      <c r="CT202" s="739">
        <v>0</v>
      </c>
      <c r="CU202" s="739"/>
      <c r="CV202" s="739">
        <v>0</v>
      </c>
      <c r="CW202" s="739">
        <v>0</v>
      </c>
      <c r="CX202" s="739">
        <v>0</v>
      </c>
      <c r="CY202" s="739">
        <v>0</v>
      </c>
      <c r="CZ202" s="739"/>
      <c r="DA202" s="739">
        <v>0</v>
      </c>
      <c r="DB202" s="739">
        <v>0</v>
      </c>
      <c r="DC202" s="739"/>
      <c r="DD202" s="739">
        <v>3.5639701663798049</v>
      </c>
      <c r="DE202" s="739"/>
      <c r="DF202" s="739">
        <v>0</v>
      </c>
      <c r="DG202" s="739">
        <v>0</v>
      </c>
      <c r="DH202" s="739">
        <v>0</v>
      </c>
      <c r="DI202" s="739"/>
      <c r="DJ202" s="739">
        <v>1.1503155479059093</v>
      </c>
      <c r="DK202" s="739"/>
      <c r="DL202" s="739">
        <v>0</v>
      </c>
      <c r="DM202" s="739">
        <v>0</v>
      </c>
    </row>
    <row r="203" spans="1:117" s="731" customFormat="1" ht="12.75">
      <c r="A203" s="577">
        <v>619</v>
      </c>
      <c r="B203" s="730">
        <v>6</v>
      </c>
      <c r="C203" s="731" t="s">
        <v>234</v>
      </c>
      <c r="D203" s="563">
        <v>2607</v>
      </c>
      <c r="E203" s="732">
        <v>1084396</v>
      </c>
      <c r="F203" s="733">
        <v>-523486</v>
      </c>
      <c r="G203" s="733">
        <v>-281139</v>
      </c>
      <c r="H203" s="734">
        <v>279771</v>
      </c>
      <c r="I203" s="732"/>
      <c r="J203" s="733">
        <v>0</v>
      </c>
      <c r="K203" s="733">
        <v>0</v>
      </c>
      <c r="L203" s="733"/>
      <c r="M203" s="733">
        <v>103241</v>
      </c>
      <c r="N203" s="733">
        <v>73744</v>
      </c>
      <c r="O203" s="733">
        <v>0</v>
      </c>
      <c r="P203" s="733">
        <v>0</v>
      </c>
      <c r="Q203" s="733">
        <v>0</v>
      </c>
      <c r="R203" s="733">
        <v>0</v>
      </c>
      <c r="S203" s="733">
        <v>0</v>
      </c>
      <c r="T203" s="733">
        <v>0</v>
      </c>
      <c r="U203" s="733">
        <v>0</v>
      </c>
      <c r="V203" s="733">
        <v>0</v>
      </c>
      <c r="W203" s="733">
        <v>0</v>
      </c>
      <c r="X203" s="733">
        <v>0</v>
      </c>
      <c r="Y203" s="733"/>
      <c r="Z203" s="733">
        <v>15913</v>
      </c>
      <c r="AA203" s="733"/>
      <c r="AB203" s="733">
        <v>0</v>
      </c>
      <c r="AC203" s="733">
        <v>0</v>
      </c>
      <c r="AD203" s="733"/>
      <c r="AE203" s="733">
        <v>879721</v>
      </c>
      <c r="AF203" s="733">
        <v>0</v>
      </c>
      <c r="AG203" s="733">
        <v>0</v>
      </c>
      <c r="AH203" s="733">
        <v>0</v>
      </c>
      <c r="AI203" s="733">
        <v>0</v>
      </c>
      <c r="AJ203" s="733">
        <v>0</v>
      </c>
      <c r="AK203" s="733"/>
      <c r="AL203" s="733">
        <v>0</v>
      </c>
      <c r="AM203" s="733">
        <v>0</v>
      </c>
      <c r="AN203" s="733"/>
      <c r="AO203" s="733">
        <v>0</v>
      </c>
      <c r="AP203" s="733">
        <v>0</v>
      </c>
      <c r="AQ203" s="733">
        <v>0</v>
      </c>
      <c r="AR203" s="733">
        <v>0</v>
      </c>
      <c r="AS203" s="733"/>
      <c r="AT203" s="733">
        <v>0</v>
      </c>
      <c r="AU203" s="733">
        <v>0</v>
      </c>
      <c r="AV203" s="733"/>
      <c r="AW203" s="733">
        <v>9291</v>
      </c>
      <c r="AX203" s="733"/>
      <c r="AY203" s="733">
        <v>0</v>
      </c>
      <c r="AZ203" s="733">
        <v>0</v>
      </c>
      <c r="BA203" s="733">
        <v>0</v>
      </c>
      <c r="BB203" s="733"/>
      <c r="BC203" s="733">
        <v>2486</v>
      </c>
      <c r="BD203" s="733"/>
      <c r="BE203" s="733">
        <v>0</v>
      </c>
      <c r="BF203" s="733">
        <v>0</v>
      </c>
      <c r="BG203" s="735"/>
      <c r="BH203" s="577">
        <v>619</v>
      </c>
      <c r="BI203" s="730">
        <v>6</v>
      </c>
      <c r="BJ203" s="731" t="s">
        <v>234</v>
      </c>
      <c r="BK203" s="563">
        <v>2607</v>
      </c>
      <c r="BL203" s="736">
        <v>415.95550441120059</v>
      </c>
      <c r="BM203" s="737">
        <v>-200.80015343306482</v>
      </c>
      <c r="BN203" s="737">
        <v>-107.84004602991945</v>
      </c>
      <c r="BO203" s="738">
        <v>107.31530494821634</v>
      </c>
      <c r="BP203" s="736"/>
      <c r="BQ203" s="739">
        <v>0</v>
      </c>
      <c r="BR203" s="739">
        <v>0</v>
      </c>
      <c r="BS203" s="739"/>
      <c r="BT203" s="739">
        <v>39.601457614115844</v>
      </c>
      <c r="BU203" s="739">
        <v>28.286919831223628</v>
      </c>
      <c r="BV203" s="739">
        <v>0</v>
      </c>
      <c r="BW203" s="739">
        <v>0</v>
      </c>
      <c r="BX203" s="739">
        <v>0</v>
      </c>
      <c r="BY203" s="739">
        <v>0</v>
      </c>
      <c r="BZ203" s="739">
        <v>0</v>
      </c>
      <c r="CA203" s="739">
        <v>0</v>
      </c>
      <c r="CB203" s="739">
        <v>0</v>
      </c>
      <c r="CC203" s="739">
        <v>0</v>
      </c>
      <c r="CD203" s="739">
        <v>0</v>
      </c>
      <c r="CE203" s="739">
        <v>0</v>
      </c>
      <c r="CF203" s="739"/>
      <c r="CG203" s="739">
        <v>6.1039509014192559</v>
      </c>
      <c r="CH203" s="739"/>
      <c r="CI203" s="739">
        <v>0</v>
      </c>
      <c r="CJ203" s="739">
        <v>0</v>
      </c>
      <c r="CK203" s="739"/>
      <c r="CL203" s="739">
        <v>337.44572305331798</v>
      </c>
      <c r="CM203" s="739">
        <v>0</v>
      </c>
      <c r="CN203" s="739">
        <v>0</v>
      </c>
      <c r="CO203" s="739">
        <v>0</v>
      </c>
      <c r="CP203" s="739">
        <v>0</v>
      </c>
      <c r="CQ203" s="739">
        <v>0</v>
      </c>
      <c r="CR203" s="739"/>
      <c r="CS203" s="739">
        <v>0</v>
      </c>
      <c r="CT203" s="739">
        <v>0</v>
      </c>
      <c r="CU203" s="739"/>
      <c r="CV203" s="739">
        <v>0</v>
      </c>
      <c r="CW203" s="739">
        <v>0</v>
      </c>
      <c r="CX203" s="739">
        <v>0</v>
      </c>
      <c r="CY203" s="739">
        <v>0</v>
      </c>
      <c r="CZ203" s="739"/>
      <c r="DA203" s="739">
        <v>0</v>
      </c>
      <c r="DB203" s="739">
        <v>0</v>
      </c>
      <c r="DC203" s="739"/>
      <c r="DD203" s="739">
        <v>3.5638665132336018</v>
      </c>
      <c r="DE203" s="739"/>
      <c r="DF203" s="739">
        <v>0</v>
      </c>
      <c r="DG203" s="739">
        <v>0</v>
      </c>
      <c r="DH203" s="739">
        <v>0</v>
      </c>
      <c r="DI203" s="739"/>
      <c r="DJ203" s="739">
        <v>0.95358649789029537</v>
      </c>
      <c r="DK203" s="739"/>
      <c r="DL203" s="739">
        <v>0</v>
      </c>
      <c r="DM203" s="739">
        <v>0</v>
      </c>
    </row>
    <row r="204" spans="1:117" s="731" customFormat="1" ht="12.75">
      <c r="A204" s="577">
        <v>620</v>
      </c>
      <c r="B204" s="730">
        <v>18</v>
      </c>
      <c r="C204" s="731" t="s">
        <v>235</v>
      </c>
      <c r="D204" s="563">
        <v>2345</v>
      </c>
      <c r="E204" s="732">
        <v>934039</v>
      </c>
      <c r="F204" s="733">
        <v>-470876</v>
      </c>
      <c r="G204" s="733">
        <v>-252885</v>
      </c>
      <c r="H204" s="734">
        <v>210278</v>
      </c>
      <c r="I204" s="732"/>
      <c r="J204" s="733">
        <v>0</v>
      </c>
      <c r="K204" s="733">
        <v>0</v>
      </c>
      <c r="L204" s="733"/>
      <c r="M204" s="733">
        <v>14749</v>
      </c>
      <c r="N204" s="733">
        <v>10535</v>
      </c>
      <c r="O204" s="733">
        <v>58586</v>
      </c>
      <c r="P204" s="733">
        <v>23638</v>
      </c>
      <c r="Q204" s="733">
        <v>16884</v>
      </c>
      <c r="R204" s="733">
        <v>0</v>
      </c>
      <c r="S204" s="733">
        <v>49086</v>
      </c>
      <c r="T204" s="733">
        <v>0</v>
      </c>
      <c r="U204" s="733">
        <v>0</v>
      </c>
      <c r="V204" s="733">
        <v>0</v>
      </c>
      <c r="W204" s="733">
        <v>0</v>
      </c>
      <c r="X204" s="733">
        <v>0</v>
      </c>
      <c r="Y204" s="733"/>
      <c r="Z204" s="733">
        <v>5967</v>
      </c>
      <c r="AA204" s="733"/>
      <c r="AB204" s="733">
        <v>0</v>
      </c>
      <c r="AC204" s="733">
        <v>0</v>
      </c>
      <c r="AD204" s="733"/>
      <c r="AE204" s="733">
        <v>604204</v>
      </c>
      <c r="AF204" s="733">
        <v>0</v>
      </c>
      <c r="AG204" s="733">
        <v>0</v>
      </c>
      <c r="AH204" s="733">
        <v>0</v>
      </c>
      <c r="AI204" s="733">
        <v>0</v>
      </c>
      <c r="AJ204" s="733">
        <v>0</v>
      </c>
      <c r="AK204" s="733"/>
      <c r="AL204" s="733">
        <v>137652</v>
      </c>
      <c r="AM204" s="733">
        <v>2696</v>
      </c>
      <c r="AN204" s="733"/>
      <c r="AO204" s="733">
        <v>0</v>
      </c>
      <c r="AP204" s="733">
        <v>0</v>
      </c>
      <c r="AQ204" s="733">
        <v>0</v>
      </c>
      <c r="AR204" s="733">
        <v>0</v>
      </c>
      <c r="AS204" s="733"/>
      <c r="AT204" s="733">
        <v>0</v>
      </c>
      <c r="AU204" s="733">
        <v>0</v>
      </c>
      <c r="AV204" s="733"/>
      <c r="AW204" s="733">
        <v>8358</v>
      </c>
      <c r="AX204" s="733"/>
      <c r="AY204" s="733">
        <v>0</v>
      </c>
      <c r="AZ204" s="733">
        <v>0</v>
      </c>
      <c r="BA204" s="733">
        <v>0</v>
      </c>
      <c r="BB204" s="733"/>
      <c r="BC204" s="733">
        <v>1684</v>
      </c>
      <c r="BD204" s="733"/>
      <c r="BE204" s="733">
        <v>0</v>
      </c>
      <c r="BF204" s="733">
        <v>0</v>
      </c>
      <c r="BG204" s="735"/>
      <c r="BH204" s="577">
        <v>620</v>
      </c>
      <c r="BI204" s="730">
        <v>18</v>
      </c>
      <c r="BJ204" s="731" t="s">
        <v>235</v>
      </c>
      <c r="BK204" s="563">
        <v>2345</v>
      </c>
      <c r="BL204" s="736">
        <v>398.31087420042644</v>
      </c>
      <c r="BM204" s="737">
        <v>-200.8</v>
      </c>
      <c r="BN204" s="737">
        <v>-107.84008528784648</v>
      </c>
      <c r="BO204" s="738">
        <v>89.670788912579951</v>
      </c>
      <c r="BP204" s="736"/>
      <c r="BQ204" s="739">
        <v>0</v>
      </c>
      <c r="BR204" s="739">
        <v>0</v>
      </c>
      <c r="BS204" s="739"/>
      <c r="BT204" s="739">
        <v>6.2895522388059701</v>
      </c>
      <c r="BU204" s="739">
        <v>4.4925373134328357</v>
      </c>
      <c r="BV204" s="739">
        <v>24.983368869936033</v>
      </c>
      <c r="BW204" s="739">
        <v>10.080170575692964</v>
      </c>
      <c r="BX204" s="739">
        <v>7.2</v>
      </c>
      <c r="BY204" s="739">
        <v>0</v>
      </c>
      <c r="BZ204" s="739">
        <v>20.932196162046907</v>
      </c>
      <c r="CA204" s="739">
        <v>0</v>
      </c>
      <c r="CB204" s="739">
        <v>0</v>
      </c>
      <c r="CC204" s="739">
        <v>0</v>
      </c>
      <c r="CD204" s="739">
        <v>0</v>
      </c>
      <c r="CE204" s="739">
        <v>0</v>
      </c>
      <c r="CF204" s="739"/>
      <c r="CG204" s="739">
        <v>2.5445628997867802</v>
      </c>
      <c r="CH204" s="739"/>
      <c r="CI204" s="739">
        <v>0</v>
      </c>
      <c r="CJ204" s="739">
        <v>0</v>
      </c>
      <c r="CK204" s="739"/>
      <c r="CL204" s="739">
        <v>257.65628997867805</v>
      </c>
      <c r="CM204" s="739">
        <v>0</v>
      </c>
      <c r="CN204" s="739">
        <v>0</v>
      </c>
      <c r="CO204" s="739">
        <v>0</v>
      </c>
      <c r="CP204" s="739">
        <v>0</v>
      </c>
      <c r="CQ204" s="739">
        <v>0</v>
      </c>
      <c r="CR204" s="739"/>
      <c r="CS204" s="739">
        <v>58.700213219616202</v>
      </c>
      <c r="CT204" s="739">
        <v>1.1496801705756929</v>
      </c>
      <c r="CU204" s="739"/>
      <c r="CV204" s="739">
        <v>0</v>
      </c>
      <c r="CW204" s="739">
        <v>0</v>
      </c>
      <c r="CX204" s="739">
        <v>0</v>
      </c>
      <c r="CY204" s="739">
        <v>0</v>
      </c>
      <c r="CZ204" s="739"/>
      <c r="DA204" s="739">
        <v>0</v>
      </c>
      <c r="DB204" s="739">
        <v>0</v>
      </c>
      <c r="DC204" s="739"/>
      <c r="DD204" s="739">
        <v>3.5641791044776121</v>
      </c>
      <c r="DE204" s="739"/>
      <c r="DF204" s="739">
        <v>0</v>
      </c>
      <c r="DG204" s="739">
        <v>0</v>
      </c>
      <c r="DH204" s="739">
        <v>0</v>
      </c>
      <c r="DI204" s="739"/>
      <c r="DJ204" s="739">
        <v>0.71812366737739874</v>
      </c>
      <c r="DK204" s="739"/>
      <c r="DL204" s="739">
        <v>0</v>
      </c>
      <c r="DM204" s="739">
        <v>0</v>
      </c>
    </row>
    <row r="205" spans="1:117" s="731" customFormat="1" ht="12.75">
      <c r="A205" s="577">
        <v>623</v>
      </c>
      <c r="B205" s="730">
        <v>10</v>
      </c>
      <c r="C205" s="731" t="s">
        <v>236</v>
      </c>
      <c r="D205" s="563">
        <v>2101</v>
      </c>
      <c r="E205" s="732">
        <v>119479</v>
      </c>
      <c r="F205" s="733">
        <v>-421881</v>
      </c>
      <c r="G205" s="733">
        <v>-226572</v>
      </c>
      <c r="H205" s="734">
        <v>-528974</v>
      </c>
      <c r="I205" s="732"/>
      <c r="J205" s="733">
        <v>0</v>
      </c>
      <c r="K205" s="733">
        <v>0</v>
      </c>
      <c r="L205" s="733"/>
      <c r="M205" s="733">
        <v>0</v>
      </c>
      <c r="N205" s="733">
        <v>0</v>
      </c>
      <c r="O205" s="733">
        <v>0</v>
      </c>
      <c r="P205" s="733">
        <v>0</v>
      </c>
      <c r="Q205" s="733">
        <v>0</v>
      </c>
      <c r="R205" s="733">
        <v>0</v>
      </c>
      <c r="S205" s="733">
        <v>0</v>
      </c>
      <c r="T205" s="733">
        <v>0</v>
      </c>
      <c r="U205" s="733">
        <v>0</v>
      </c>
      <c r="V205" s="733">
        <v>0</v>
      </c>
      <c r="W205" s="733">
        <v>0</v>
      </c>
      <c r="X205" s="733">
        <v>0</v>
      </c>
      <c r="Y205" s="733"/>
      <c r="Z205" s="733">
        <v>5967</v>
      </c>
      <c r="AA205" s="733"/>
      <c r="AB205" s="733">
        <v>0</v>
      </c>
      <c r="AC205" s="733">
        <v>0</v>
      </c>
      <c r="AD205" s="733"/>
      <c r="AE205" s="733">
        <v>0</v>
      </c>
      <c r="AF205" s="733">
        <v>0</v>
      </c>
      <c r="AG205" s="733">
        <v>0</v>
      </c>
      <c r="AH205" s="733">
        <v>0</v>
      </c>
      <c r="AI205" s="733">
        <v>0</v>
      </c>
      <c r="AJ205" s="733">
        <v>0</v>
      </c>
      <c r="AK205" s="733"/>
      <c r="AL205" s="733">
        <v>104790</v>
      </c>
      <c r="AM205" s="733">
        <v>0</v>
      </c>
      <c r="AN205" s="733"/>
      <c r="AO205" s="733">
        <v>0</v>
      </c>
      <c r="AP205" s="733">
        <v>0</v>
      </c>
      <c r="AQ205" s="733">
        <v>0</v>
      </c>
      <c r="AR205" s="733">
        <v>0</v>
      </c>
      <c r="AS205" s="733"/>
      <c r="AT205" s="733">
        <v>0</v>
      </c>
      <c r="AU205" s="733">
        <v>0</v>
      </c>
      <c r="AV205" s="733"/>
      <c r="AW205" s="733">
        <v>7488</v>
      </c>
      <c r="AX205" s="733"/>
      <c r="AY205" s="733">
        <v>0</v>
      </c>
      <c r="AZ205" s="733">
        <v>0</v>
      </c>
      <c r="BA205" s="733">
        <v>0</v>
      </c>
      <c r="BB205" s="733"/>
      <c r="BC205" s="733">
        <v>1234</v>
      </c>
      <c r="BD205" s="733"/>
      <c r="BE205" s="733">
        <v>0</v>
      </c>
      <c r="BF205" s="733">
        <v>0</v>
      </c>
      <c r="BG205" s="735"/>
      <c r="BH205" s="577">
        <v>623</v>
      </c>
      <c r="BI205" s="730">
        <v>10</v>
      </c>
      <c r="BJ205" s="731" t="s">
        <v>236</v>
      </c>
      <c r="BK205" s="563">
        <v>2101</v>
      </c>
      <c r="BL205" s="736">
        <v>56.86768205616373</v>
      </c>
      <c r="BM205" s="737">
        <v>-200.80009519276535</v>
      </c>
      <c r="BN205" s="737">
        <v>-107.84007615421228</v>
      </c>
      <c r="BO205" s="738">
        <v>-251.77248929081389</v>
      </c>
      <c r="BP205" s="736"/>
      <c r="BQ205" s="739">
        <v>0</v>
      </c>
      <c r="BR205" s="739">
        <v>0</v>
      </c>
      <c r="BS205" s="739"/>
      <c r="BT205" s="739">
        <v>0</v>
      </c>
      <c r="BU205" s="739">
        <v>0</v>
      </c>
      <c r="BV205" s="739">
        <v>0</v>
      </c>
      <c r="BW205" s="739">
        <v>0</v>
      </c>
      <c r="BX205" s="739">
        <v>0</v>
      </c>
      <c r="BY205" s="739">
        <v>0</v>
      </c>
      <c r="BZ205" s="739">
        <v>0</v>
      </c>
      <c r="CA205" s="739">
        <v>0</v>
      </c>
      <c r="CB205" s="739">
        <v>0</v>
      </c>
      <c r="CC205" s="739">
        <v>0</v>
      </c>
      <c r="CD205" s="739">
        <v>0</v>
      </c>
      <c r="CE205" s="739">
        <v>0</v>
      </c>
      <c r="CF205" s="739"/>
      <c r="CG205" s="739">
        <v>2.8400761542122797</v>
      </c>
      <c r="CH205" s="739"/>
      <c r="CI205" s="739">
        <v>0</v>
      </c>
      <c r="CJ205" s="739">
        <v>0</v>
      </c>
      <c r="CK205" s="739"/>
      <c r="CL205" s="739">
        <v>0</v>
      </c>
      <c r="CM205" s="739">
        <v>0</v>
      </c>
      <c r="CN205" s="739">
        <v>0</v>
      </c>
      <c r="CO205" s="739">
        <v>0</v>
      </c>
      <c r="CP205" s="739">
        <v>0</v>
      </c>
      <c r="CQ205" s="739">
        <v>0</v>
      </c>
      <c r="CR205" s="739"/>
      <c r="CS205" s="739">
        <v>49.876249405045215</v>
      </c>
      <c r="CT205" s="739">
        <v>0</v>
      </c>
      <c r="CU205" s="739"/>
      <c r="CV205" s="739">
        <v>0</v>
      </c>
      <c r="CW205" s="739">
        <v>0</v>
      </c>
      <c r="CX205" s="739">
        <v>0</v>
      </c>
      <c r="CY205" s="739">
        <v>0</v>
      </c>
      <c r="CZ205" s="739"/>
      <c r="DA205" s="739">
        <v>0</v>
      </c>
      <c r="DB205" s="739">
        <v>0</v>
      </c>
      <c r="DC205" s="739"/>
      <c r="DD205" s="739">
        <v>3.5640171346977629</v>
      </c>
      <c r="DE205" s="739"/>
      <c r="DF205" s="739">
        <v>0</v>
      </c>
      <c r="DG205" s="739">
        <v>0</v>
      </c>
      <c r="DH205" s="739">
        <v>0</v>
      </c>
      <c r="DI205" s="739"/>
      <c r="DJ205" s="739">
        <v>0.58733936220847216</v>
      </c>
      <c r="DK205" s="739"/>
      <c r="DL205" s="739">
        <v>0</v>
      </c>
      <c r="DM205" s="739">
        <v>0</v>
      </c>
    </row>
    <row r="206" spans="1:117" s="731" customFormat="1" ht="12.75">
      <c r="A206" s="577">
        <v>624</v>
      </c>
      <c r="B206" s="730">
        <v>8</v>
      </c>
      <c r="C206" s="731" t="s">
        <v>237</v>
      </c>
      <c r="D206" s="563">
        <v>5001</v>
      </c>
      <c r="E206" s="732">
        <v>760874</v>
      </c>
      <c r="F206" s="733">
        <v>-1004201</v>
      </c>
      <c r="G206" s="733">
        <v>-539308</v>
      </c>
      <c r="H206" s="734">
        <v>-782635</v>
      </c>
      <c r="I206" s="732"/>
      <c r="J206" s="733">
        <v>7002</v>
      </c>
      <c r="K206" s="733">
        <v>5001</v>
      </c>
      <c r="L206" s="733"/>
      <c r="M206" s="733">
        <v>383467</v>
      </c>
      <c r="N206" s="733">
        <v>273905</v>
      </c>
      <c r="O206" s="733">
        <v>14251</v>
      </c>
      <c r="P206" s="733">
        <v>23638</v>
      </c>
      <c r="Q206" s="733">
        <v>16884</v>
      </c>
      <c r="R206" s="733">
        <v>0</v>
      </c>
      <c r="S206" s="733">
        <v>-47502</v>
      </c>
      <c r="T206" s="733">
        <v>29023</v>
      </c>
      <c r="U206" s="733">
        <v>0</v>
      </c>
      <c r="V206" s="733">
        <v>0</v>
      </c>
      <c r="W206" s="733">
        <v>0</v>
      </c>
      <c r="X206" s="733">
        <v>0</v>
      </c>
      <c r="Y206" s="733"/>
      <c r="Z206" s="733">
        <v>31826</v>
      </c>
      <c r="AA206" s="733"/>
      <c r="AB206" s="733">
        <v>0</v>
      </c>
      <c r="AC206" s="733">
        <v>0</v>
      </c>
      <c r="AD206" s="733"/>
      <c r="AE206" s="733">
        <v>0</v>
      </c>
      <c r="AF206" s="733">
        <v>0</v>
      </c>
      <c r="AG206" s="733">
        <v>0</v>
      </c>
      <c r="AH206" s="733">
        <v>0</v>
      </c>
      <c r="AI206" s="733">
        <v>0</v>
      </c>
      <c r="AJ206" s="733">
        <v>0</v>
      </c>
      <c r="AK206" s="733"/>
      <c r="AL206" s="733">
        <v>0</v>
      </c>
      <c r="AM206" s="733">
        <v>0</v>
      </c>
      <c r="AN206" s="733"/>
      <c r="AO206" s="733">
        <v>0</v>
      </c>
      <c r="AP206" s="733">
        <v>0</v>
      </c>
      <c r="AQ206" s="733">
        <v>0</v>
      </c>
      <c r="AR206" s="733">
        <v>0</v>
      </c>
      <c r="AS206" s="733"/>
      <c r="AT206" s="733">
        <v>0</v>
      </c>
      <c r="AU206" s="733">
        <v>0</v>
      </c>
      <c r="AV206" s="733"/>
      <c r="AW206" s="733">
        <v>17824</v>
      </c>
      <c r="AX206" s="733"/>
      <c r="AY206" s="733">
        <v>0</v>
      </c>
      <c r="AZ206" s="733">
        <v>0</v>
      </c>
      <c r="BA206" s="733">
        <v>0</v>
      </c>
      <c r="BB206" s="733"/>
      <c r="BC206" s="733">
        <v>5555</v>
      </c>
      <c r="BD206" s="733"/>
      <c r="BE206" s="733">
        <v>0</v>
      </c>
      <c r="BF206" s="733">
        <v>0</v>
      </c>
      <c r="BG206" s="735"/>
      <c r="BH206" s="577">
        <v>624</v>
      </c>
      <c r="BI206" s="730">
        <v>8</v>
      </c>
      <c r="BJ206" s="731" t="s">
        <v>237</v>
      </c>
      <c r="BK206" s="563">
        <v>5001</v>
      </c>
      <c r="BL206" s="736">
        <v>152.14437112577485</v>
      </c>
      <c r="BM206" s="737">
        <v>-200.80003999200159</v>
      </c>
      <c r="BN206" s="737">
        <v>-107.84003199360129</v>
      </c>
      <c r="BO206" s="738">
        <v>-156.49570085982805</v>
      </c>
      <c r="BP206" s="736"/>
      <c r="BQ206" s="739">
        <v>1.4001199760047991</v>
      </c>
      <c r="BR206" s="739">
        <v>1</v>
      </c>
      <c r="BS206" s="739"/>
      <c r="BT206" s="739">
        <v>76.678064387122575</v>
      </c>
      <c r="BU206" s="739">
        <v>54.77004599080184</v>
      </c>
      <c r="BV206" s="739">
        <v>2.8496300739852027</v>
      </c>
      <c r="BW206" s="739">
        <v>4.7266546690661864</v>
      </c>
      <c r="BX206" s="739">
        <v>3.3761247750449912</v>
      </c>
      <c r="BY206" s="739">
        <v>0</v>
      </c>
      <c r="BZ206" s="739">
        <v>-9.4985002999400123</v>
      </c>
      <c r="CA206" s="739">
        <v>5.8034393121375727</v>
      </c>
      <c r="CB206" s="739">
        <v>0</v>
      </c>
      <c r="CC206" s="739">
        <v>0</v>
      </c>
      <c r="CD206" s="739">
        <v>0</v>
      </c>
      <c r="CE206" s="739">
        <v>0</v>
      </c>
      <c r="CF206" s="739"/>
      <c r="CG206" s="739">
        <v>6.3639272145570889</v>
      </c>
      <c r="CH206" s="739"/>
      <c r="CI206" s="739">
        <v>0</v>
      </c>
      <c r="CJ206" s="739">
        <v>0</v>
      </c>
      <c r="CK206" s="739"/>
      <c r="CL206" s="739">
        <v>0</v>
      </c>
      <c r="CM206" s="739">
        <v>0</v>
      </c>
      <c r="CN206" s="739">
        <v>0</v>
      </c>
      <c r="CO206" s="739">
        <v>0</v>
      </c>
      <c r="CP206" s="739">
        <v>0</v>
      </c>
      <c r="CQ206" s="739">
        <v>0</v>
      </c>
      <c r="CR206" s="739"/>
      <c r="CS206" s="739">
        <v>0</v>
      </c>
      <c r="CT206" s="739">
        <v>0</v>
      </c>
      <c r="CU206" s="739"/>
      <c r="CV206" s="739">
        <v>0</v>
      </c>
      <c r="CW206" s="739">
        <v>0</v>
      </c>
      <c r="CX206" s="739">
        <v>0</v>
      </c>
      <c r="CY206" s="739">
        <v>0</v>
      </c>
      <c r="CZ206" s="739"/>
      <c r="DA206" s="739">
        <v>0</v>
      </c>
      <c r="DB206" s="739">
        <v>0</v>
      </c>
      <c r="DC206" s="739"/>
      <c r="DD206" s="739">
        <v>3.5640871825634872</v>
      </c>
      <c r="DE206" s="739"/>
      <c r="DF206" s="739">
        <v>0</v>
      </c>
      <c r="DG206" s="739">
        <v>0</v>
      </c>
      <c r="DH206" s="739">
        <v>0</v>
      </c>
      <c r="DI206" s="739"/>
      <c r="DJ206" s="739">
        <v>1.1107778444311138</v>
      </c>
      <c r="DK206" s="739"/>
      <c r="DL206" s="739">
        <v>0</v>
      </c>
      <c r="DM206" s="739">
        <v>0</v>
      </c>
    </row>
    <row r="207" spans="1:117" s="731" customFormat="1" ht="12.75">
      <c r="A207" s="577">
        <v>625</v>
      </c>
      <c r="B207" s="730">
        <v>17</v>
      </c>
      <c r="C207" s="731" t="s">
        <v>238</v>
      </c>
      <c r="D207" s="563">
        <v>2976</v>
      </c>
      <c r="E207" s="732">
        <v>1557650</v>
      </c>
      <c r="F207" s="733">
        <v>-597581</v>
      </c>
      <c r="G207" s="733">
        <v>-320932</v>
      </c>
      <c r="H207" s="734">
        <v>639137</v>
      </c>
      <c r="I207" s="732"/>
      <c r="J207" s="733">
        <v>0</v>
      </c>
      <c r="K207" s="733">
        <v>0</v>
      </c>
      <c r="L207" s="733"/>
      <c r="M207" s="733">
        <v>117990</v>
      </c>
      <c r="N207" s="733">
        <v>84279</v>
      </c>
      <c r="O207" s="733">
        <v>0</v>
      </c>
      <c r="P207" s="733">
        <v>47275</v>
      </c>
      <c r="Q207" s="733">
        <v>33768</v>
      </c>
      <c r="R207" s="733">
        <v>0</v>
      </c>
      <c r="S207" s="733">
        <v>0</v>
      </c>
      <c r="T207" s="733">
        <v>0</v>
      </c>
      <c r="U207" s="733">
        <v>0</v>
      </c>
      <c r="V207" s="733">
        <v>0</v>
      </c>
      <c r="W207" s="733">
        <v>0</v>
      </c>
      <c r="X207" s="733">
        <v>0</v>
      </c>
      <c r="Y207" s="733"/>
      <c r="Z207" s="733">
        <v>15913</v>
      </c>
      <c r="AA207" s="733"/>
      <c r="AB207" s="733">
        <v>0</v>
      </c>
      <c r="AC207" s="733">
        <v>0</v>
      </c>
      <c r="AD207" s="733"/>
      <c r="AE207" s="733">
        <v>1226233</v>
      </c>
      <c r="AF207" s="733">
        <v>17928</v>
      </c>
      <c r="AG207" s="733">
        <v>0</v>
      </c>
      <c r="AH207" s="733">
        <v>0</v>
      </c>
      <c r="AI207" s="733">
        <v>0</v>
      </c>
      <c r="AJ207" s="733">
        <v>0</v>
      </c>
      <c r="AK207" s="733"/>
      <c r="AL207" s="733">
        <v>0</v>
      </c>
      <c r="AM207" s="733">
        <v>0</v>
      </c>
      <c r="AN207" s="733"/>
      <c r="AO207" s="733">
        <v>0</v>
      </c>
      <c r="AP207" s="733">
        <v>0</v>
      </c>
      <c r="AQ207" s="733">
        <v>0</v>
      </c>
      <c r="AR207" s="733">
        <v>0</v>
      </c>
      <c r="AS207" s="733"/>
      <c r="AT207" s="733">
        <v>0</v>
      </c>
      <c r="AU207" s="733">
        <v>0</v>
      </c>
      <c r="AV207" s="733"/>
      <c r="AW207" s="733">
        <v>10606</v>
      </c>
      <c r="AX207" s="733"/>
      <c r="AY207" s="733">
        <v>0</v>
      </c>
      <c r="AZ207" s="733">
        <v>0</v>
      </c>
      <c r="BA207" s="733">
        <v>0</v>
      </c>
      <c r="BB207" s="733"/>
      <c r="BC207" s="733">
        <v>3658</v>
      </c>
      <c r="BD207" s="733"/>
      <c r="BE207" s="733">
        <v>0</v>
      </c>
      <c r="BF207" s="733">
        <v>0</v>
      </c>
      <c r="BG207" s="735"/>
      <c r="BH207" s="577">
        <v>625</v>
      </c>
      <c r="BI207" s="730">
        <v>17</v>
      </c>
      <c r="BJ207" s="731" t="s">
        <v>238</v>
      </c>
      <c r="BK207" s="563">
        <v>2976</v>
      </c>
      <c r="BL207" s="736">
        <v>523.4038978494624</v>
      </c>
      <c r="BM207" s="737">
        <v>-200.80006720430109</v>
      </c>
      <c r="BN207" s="737">
        <v>-107.84005376344086</v>
      </c>
      <c r="BO207" s="738">
        <v>214.76377688172042</v>
      </c>
      <c r="BP207" s="736"/>
      <c r="BQ207" s="739">
        <v>0</v>
      </c>
      <c r="BR207" s="739">
        <v>0</v>
      </c>
      <c r="BS207" s="739"/>
      <c r="BT207" s="739">
        <v>39.64717741935484</v>
      </c>
      <c r="BU207" s="739">
        <v>28.319556451612904</v>
      </c>
      <c r="BV207" s="739">
        <v>0</v>
      </c>
      <c r="BW207" s="739">
        <v>15.885416666666666</v>
      </c>
      <c r="BX207" s="739">
        <v>11.346774193548388</v>
      </c>
      <c r="BY207" s="739">
        <v>0</v>
      </c>
      <c r="BZ207" s="739">
        <v>0</v>
      </c>
      <c r="CA207" s="739">
        <v>0</v>
      </c>
      <c r="CB207" s="739">
        <v>0</v>
      </c>
      <c r="CC207" s="739">
        <v>0</v>
      </c>
      <c r="CD207" s="739">
        <v>0</v>
      </c>
      <c r="CE207" s="739">
        <v>0</v>
      </c>
      <c r="CF207" s="739"/>
      <c r="CG207" s="739">
        <v>5.347110215053763</v>
      </c>
      <c r="CH207" s="739"/>
      <c r="CI207" s="739">
        <v>0</v>
      </c>
      <c r="CJ207" s="739">
        <v>0</v>
      </c>
      <c r="CK207" s="739"/>
      <c r="CL207" s="739">
        <v>412.04065860215053</v>
      </c>
      <c r="CM207" s="739">
        <v>6.024193548387097</v>
      </c>
      <c r="CN207" s="739">
        <v>0</v>
      </c>
      <c r="CO207" s="739">
        <v>0</v>
      </c>
      <c r="CP207" s="739">
        <v>0</v>
      </c>
      <c r="CQ207" s="739">
        <v>0</v>
      </c>
      <c r="CR207" s="739"/>
      <c r="CS207" s="739">
        <v>0</v>
      </c>
      <c r="CT207" s="739">
        <v>0</v>
      </c>
      <c r="CU207" s="739"/>
      <c r="CV207" s="739">
        <v>0</v>
      </c>
      <c r="CW207" s="739">
        <v>0</v>
      </c>
      <c r="CX207" s="739">
        <v>0</v>
      </c>
      <c r="CY207" s="739">
        <v>0</v>
      </c>
      <c r="CZ207" s="739"/>
      <c r="DA207" s="739">
        <v>0</v>
      </c>
      <c r="DB207" s="739">
        <v>0</v>
      </c>
      <c r="DC207" s="739"/>
      <c r="DD207" s="739">
        <v>3.5638440860215055</v>
      </c>
      <c r="DE207" s="739"/>
      <c r="DF207" s="739">
        <v>0</v>
      </c>
      <c r="DG207" s="739">
        <v>0</v>
      </c>
      <c r="DH207" s="739">
        <v>0</v>
      </c>
      <c r="DI207" s="739"/>
      <c r="DJ207" s="739">
        <v>1.2291666666666667</v>
      </c>
      <c r="DK207" s="739"/>
      <c r="DL207" s="739">
        <v>0</v>
      </c>
      <c r="DM207" s="739">
        <v>0</v>
      </c>
    </row>
    <row r="208" spans="1:117" s="731" customFormat="1" ht="12.75">
      <c r="A208" s="577">
        <v>626</v>
      </c>
      <c r="B208" s="730">
        <v>17</v>
      </c>
      <c r="C208" s="731" t="s">
        <v>239</v>
      </c>
      <c r="D208" s="563">
        <v>4702</v>
      </c>
      <c r="E208" s="732">
        <v>1274761</v>
      </c>
      <c r="F208" s="733">
        <v>-944162</v>
      </c>
      <c r="G208" s="733">
        <v>-507064</v>
      </c>
      <c r="H208" s="734">
        <v>-176465</v>
      </c>
      <c r="I208" s="732"/>
      <c r="J208" s="733">
        <v>14004</v>
      </c>
      <c r="K208" s="733">
        <v>10003</v>
      </c>
      <c r="L208" s="733"/>
      <c r="M208" s="733">
        <v>147487</v>
      </c>
      <c r="N208" s="733">
        <v>105348</v>
      </c>
      <c r="O208" s="733">
        <v>4750</v>
      </c>
      <c r="P208" s="733">
        <v>47275</v>
      </c>
      <c r="Q208" s="733">
        <v>33768</v>
      </c>
      <c r="R208" s="733">
        <v>0</v>
      </c>
      <c r="S208" s="733">
        <v>-57003</v>
      </c>
      <c r="T208" s="733">
        <v>0</v>
      </c>
      <c r="U208" s="733">
        <v>0</v>
      </c>
      <c r="V208" s="733">
        <v>0</v>
      </c>
      <c r="W208" s="733">
        <v>0</v>
      </c>
      <c r="X208" s="733">
        <v>0</v>
      </c>
      <c r="Y208" s="733"/>
      <c r="Z208" s="733">
        <v>16092</v>
      </c>
      <c r="AA208" s="733"/>
      <c r="AB208" s="733">
        <v>0</v>
      </c>
      <c r="AC208" s="733">
        <v>0</v>
      </c>
      <c r="AD208" s="733"/>
      <c r="AE208" s="733">
        <v>851368</v>
      </c>
      <c r="AF208" s="733">
        <v>0</v>
      </c>
      <c r="AG208" s="733">
        <v>0</v>
      </c>
      <c r="AH208" s="733">
        <v>0</v>
      </c>
      <c r="AI208" s="733">
        <v>0</v>
      </c>
      <c r="AJ208" s="733">
        <v>0</v>
      </c>
      <c r="AK208" s="733"/>
      <c r="AL208" s="733">
        <v>0</v>
      </c>
      <c r="AM208" s="733">
        <v>0</v>
      </c>
      <c r="AN208" s="733"/>
      <c r="AO208" s="733">
        <v>0</v>
      </c>
      <c r="AP208" s="733">
        <v>0</v>
      </c>
      <c r="AQ208" s="733">
        <v>0</v>
      </c>
      <c r="AR208" s="733">
        <v>0</v>
      </c>
      <c r="AS208" s="733"/>
      <c r="AT208" s="733">
        <v>0</v>
      </c>
      <c r="AU208" s="733">
        <v>0</v>
      </c>
      <c r="AV208" s="733"/>
      <c r="AW208" s="733">
        <v>16758</v>
      </c>
      <c r="AX208" s="733"/>
      <c r="AY208" s="733">
        <v>0</v>
      </c>
      <c r="AZ208" s="733">
        <v>0</v>
      </c>
      <c r="BA208" s="733">
        <v>0</v>
      </c>
      <c r="BB208" s="733"/>
      <c r="BC208" s="733">
        <v>4843</v>
      </c>
      <c r="BD208" s="733"/>
      <c r="BE208" s="733">
        <v>0</v>
      </c>
      <c r="BF208" s="733">
        <v>80068</v>
      </c>
      <c r="BG208" s="735"/>
      <c r="BH208" s="577">
        <v>626</v>
      </c>
      <c r="BI208" s="730">
        <v>17</v>
      </c>
      <c r="BJ208" s="731" t="s">
        <v>239</v>
      </c>
      <c r="BK208" s="563">
        <v>4702</v>
      </c>
      <c r="BL208" s="736">
        <v>271.11037856231388</v>
      </c>
      <c r="BM208" s="737">
        <v>-200.80008507018289</v>
      </c>
      <c r="BN208" s="737">
        <v>-107.84006805614632</v>
      </c>
      <c r="BO208" s="738">
        <v>-37.529774564015312</v>
      </c>
      <c r="BP208" s="736"/>
      <c r="BQ208" s="739">
        <v>2.9783071033602724</v>
      </c>
      <c r="BR208" s="739">
        <v>2.1273925988940876</v>
      </c>
      <c r="BS208" s="739"/>
      <c r="BT208" s="739">
        <v>31.366865163760103</v>
      </c>
      <c r="BU208" s="739">
        <v>22.404934070608252</v>
      </c>
      <c r="BV208" s="739">
        <v>1.0102084219481071</v>
      </c>
      <c r="BW208" s="739">
        <v>10.054232241599319</v>
      </c>
      <c r="BX208" s="739">
        <v>7.1816248404934067</v>
      </c>
      <c r="BY208" s="739">
        <v>0</v>
      </c>
      <c r="BZ208" s="739">
        <v>-12.123139089749042</v>
      </c>
      <c r="CA208" s="739">
        <v>0</v>
      </c>
      <c r="CB208" s="739">
        <v>0</v>
      </c>
      <c r="CC208" s="739">
        <v>0</v>
      </c>
      <c r="CD208" s="739">
        <v>0</v>
      </c>
      <c r="CE208" s="739">
        <v>0</v>
      </c>
      <c r="CF208" s="739"/>
      <c r="CG208" s="739">
        <v>3.422373458102935</v>
      </c>
      <c r="CH208" s="739"/>
      <c r="CI208" s="739">
        <v>0</v>
      </c>
      <c r="CJ208" s="739">
        <v>0</v>
      </c>
      <c r="CK208" s="739"/>
      <c r="CL208" s="739">
        <v>181.06507868991918</v>
      </c>
      <c r="CM208" s="739">
        <v>0</v>
      </c>
      <c r="CN208" s="739">
        <v>0</v>
      </c>
      <c r="CO208" s="739">
        <v>0</v>
      </c>
      <c r="CP208" s="739">
        <v>0</v>
      </c>
      <c r="CQ208" s="739">
        <v>0</v>
      </c>
      <c r="CR208" s="739"/>
      <c r="CS208" s="739">
        <v>0</v>
      </c>
      <c r="CT208" s="739">
        <v>0</v>
      </c>
      <c r="CU208" s="739"/>
      <c r="CV208" s="739">
        <v>0</v>
      </c>
      <c r="CW208" s="739">
        <v>0</v>
      </c>
      <c r="CX208" s="739">
        <v>0</v>
      </c>
      <c r="CY208" s="739">
        <v>0</v>
      </c>
      <c r="CZ208" s="739"/>
      <c r="DA208" s="739">
        <v>0</v>
      </c>
      <c r="DB208" s="739">
        <v>0</v>
      </c>
      <c r="DC208" s="739"/>
      <c r="DD208" s="739">
        <v>3.5640153126329222</v>
      </c>
      <c r="DE208" s="739"/>
      <c r="DF208" s="739">
        <v>0</v>
      </c>
      <c r="DG208" s="739">
        <v>0</v>
      </c>
      <c r="DH208" s="739">
        <v>0</v>
      </c>
      <c r="DI208" s="739"/>
      <c r="DJ208" s="739">
        <v>1.0299872394725649</v>
      </c>
      <c r="DK208" s="739"/>
      <c r="DL208" s="739">
        <v>0</v>
      </c>
      <c r="DM208" s="739">
        <v>17.028498511271799</v>
      </c>
    </row>
    <row r="209" spans="1:117" s="731" customFormat="1" ht="12.75">
      <c r="A209" s="577">
        <v>630</v>
      </c>
      <c r="B209" s="730">
        <v>17</v>
      </c>
      <c r="C209" s="731" t="s">
        <v>240</v>
      </c>
      <c r="D209" s="563">
        <v>1641</v>
      </c>
      <c r="E209" s="732">
        <v>379279</v>
      </c>
      <c r="F209" s="733">
        <v>-329513</v>
      </c>
      <c r="G209" s="733">
        <v>-176965</v>
      </c>
      <c r="H209" s="734">
        <v>-127199</v>
      </c>
      <c r="I209" s="732"/>
      <c r="J209" s="733">
        <v>0</v>
      </c>
      <c r="K209" s="733">
        <v>0</v>
      </c>
      <c r="L209" s="733"/>
      <c r="M209" s="733">
        <v>176985</v>
      </c>
      <c r="N209" s="733">
        <v>126418</v>
      </c>
      <c r="O209" s="733">
        <v>41169</v>
      </c>
      <c r="P209" s="733">
        <v>0</v>
      </c>
      <c r="Q209" s="733">
        <v>0</v>
      </c>
      <c r="R209" s="733">
        <v>0</v>
      </c>
      <c r="S209" s="733">
        <v>6334</v>
      </c>
      <c r="T209" s="733">
        <v>0</v>
      </c>
      <c r="U209" s="733">
        <v>0</v>
      </c>
      <c r="V209" s="733">
        <v>0</v>
      </c>
      <c r="W209" s="733">
        <v>0</v>
      </c>
      <c r="X209" s="733">
        <v>0</v>
      </c>
      <c r="Y209" s="733"/>
      <c r="Z209" s="733">
        <v>19904</v>
      </c>
      <c r="AA209" s="733"/>
      <c r="AB209" s="733">
        <v>0</v>
      </c>
      <c r="AC209" s="733">
        <v>0</v>
      </c>
      <c r="AD209" s="733"/>
      <c r="AE209" s="733">
        <v>0</v>
      </c>
      <c r="AF209" s="733">
        <v>0</v>
      </c>
      <c r="AG209" s="733">
        <v>0</v>
      </c>
      <c r="AH209" s="733">
        <v>0</v>
      </c>
      <c r="AI209" s="733">
        <v>0</v>
      </c>
      <c r="AJ209" s="733">
        <v>0</v>
      </c>
      <c r="AK209" s="733"/>
      <c r="AL209" s="733">
        <v>0</v>
      </c>
      <c r="AM209" s="733">
        <v>0</v>
      </c>
      <c r="AN209" s="733"/>
      <c r="AO209" s="733">
        <v>0</v>
      </c>
      <c r="AP209" s="733">
        <v>0</v>
      </c>
      <c r="AQ209" s="733">
        <v>0</v>
      </c>
      <c r="AR209" s="733">
        <v>0</v>
      </c>
      <c r="AS209" s="733"/>
      <c r="AT209" s="733">
        <v>0</v>
      </c>
      <c r="AU209" s="733">
        <v>0</v>
      </c>
      <c r="AV209" s="733"/>
      <c r="AW209" s="733">
        <v>5849</v>
      </c>
      <c r="AX209" s="733"/>
      <c r="AY209" s="733">
        <v>0</v>
      </c>
      <c r="AZ209" s="733">
        <v>0</v>
      </c>
      <c r="BA209" s="733">
        <v>0</v>
      </c>
      <c r="BB209" s="733"/>
      <c r="BC209" s="733">
        <v>2620</v>
      </c>
      <c r="BD209" s="733"/>
      <c r="BE209" s="733">
        <v>0</v>
      </c>
      <c r="BF209" s="733">
        <v>0</v>
      </c>
      <c r="BG209" s="735"/>
      <c r="BH209" s="577">
        <v>630</v>
      </c>
      <c r="BI209" s="730">
        <v>17</v>
      </c>
      <c r="BJ209" s="731" t="s">
        <v>240</v>
      </c>
      <c r="BK209" s="563">
        <v>1641</v>
      </c>
      <c r="BL209" s="736">
        <v>231.12675198049971</v>
      </c>
      <c r="BM209" s="737">
        <v>-200.80012187690431</v>
      </c>
      <c r="BN209" s="737">
        <v>-107.83973187081048</v>
      </c>
      <c r="BO209" s="738">
        <v>-77.513101767215119</v>
      </c>
      <c r="BP209" s="736"/>
      <c r="BQ209" s="739">
        <v>0</v>
      </c>
      <c r="BR209" s="739">
        <v>0</v>
      </c>
      <c r="BS209" s="739"/>
      <c r="BT209" s="739">
        <v>107.85191956124315</v>
      </c>
      <c r="BU209" s="739">
        <v>77.037172455819629</v>
      </c>
      <c r="BV209" s="739">
        <v>25.087751371115175</v>
      </c>
      <c r="BW209" s="739">
        <v>0</v>
      </c>
      <c r="BX209" s="739">
        <v>0</v>
      </c>
      <c r="BY209" s="739">
        <v>0</v>
      </c>
      <c r="BZ209" s="739">
        <v>3.8598415600243752</v>
      </c>
      <c r="CA209" s="739">
        <v>0</v>
      </c>
      <c r="CB209" s="739">
        <v>0</v>
      </c>
      <c r="CC209" s="739">
        <v>0</v>
      </c>
      <c r="CD209" s="739">
        <v>0</v>
      </c>
      <c r="CE209" s="739">
        <v>0</v>
      </c>
      <c r="CF209" s="739"/>
      <c r="CG209" s="739">
        <v>12.129189518586228</v>
      </c>
      <c r="CH209" s="739"/>
      <c r="CI209" s="739">
        <v>0</v>
      </c>
      <c r="CJ209" s="739">
        <v>0</v>
      </c>
      <c r="CK209" s="739"/>
      <c r="CL209" s="739">
        <v>0</v>
      </c>
      <c r="CM209" s="739">
        <v>0</v>
      </c>
      <c r="CN209" s="739">
        <v>0</v>
      </c>
      <c r="CO209" s="739">
        <v>0</v>
      </c>
      <c r="CP209" s="739">
        <v>0</v>
      </c>
      <c r="CQ209" s="739">
        <v>0</v>
      </c>
      <c r="CR209" s="739"/>
      <c r="CS209" s="739">
        <v>0</v>
      </c>
      <c r="CT209" s="739">
        <v>0</v>
      </c>
      <c r="CU209" s="739"/>
      <c r="CV209" s="739">
        <v>0</v>
      </c>
      <c r="CW209" s="739">
        <v>0</v>
      </c>
      <c r="CX209" s="739">
        <v>0</v>
      </c>
      <c r="CY209" s="739">
        <v>0</v>
      </c>
      <c r="CZ209" s="739"/>
      <c r="DA209" s="739">
        <v>0</v>
      </c>
      <c r="DB209" s="739">
        <v>0</v>
      </c>
      <c r="DC209" s="739"/>
      <c r="DD209" s="739">
        <v>3.5642900670322972</v>
      </c>
      <c r="DE209" s="739"/>
      <c r="DF209" s="739">
        <v>0</v>
      </c>
      <c r="DG209" s="739">
        <v>0</v>
      </c>
      <c r="DH209" s="739">
        <v>0</v>
      </c>
      <c r="DI209" s="739"/>
      <c r="DJ209" s="739">
        <v>1.5965874466788543</v>
      </c>
      <c r="DK209" s="739"/>
      <c r="DL209" s="739">
        <v>0</v>
      </c>
      <c r="DM209" s="739">
        <v>0</v>
      </c>
    </row>
    <row r="210" spans="1:117" s="731" customFormat="1" ht="12.75">
      <c r="A210" s="577">
        <v>631</v>
      </c>
      <c r="B210" s="730">
        <v>2</v>
      </c>
      <c r="C210" s="731" t="s">
        <v>241</v>
      </c>
      <c r="D210" s="563">
        <v>1919</v>
      </c>
      <c r="E210" s="732">
        <v>83285</v>
      </c>
      <c r="F210" s="733">
        <v>-385335</v>
      </c>
      <c r="G210" s="733">
        <v>-206945</v>
      </c>
      <c r="H210" s="734">
        <v>-508995</v>
      </c>
      <c r="I210" s="732"/>
      <c r="J210" s="733">
        <v>0</v>
      </c>
      <c r="K210" s="733">
        <v>0</v>
      </c>
      <c r="L210" s="733"/>
      <c r="M210" s="733">
        <v>29497</v>
      </c>
      <c r="N210" s="733">
        <v>21070</v>
      </c>
      <c r="O210" s="733">
        <v>0</v>
      </c>
      <c r="P210" s="733">
        <v>0</v>
      </c>
      <c r="Q210" s="733">
        <v>0</v>
      </c>
      <c r="R210" s="733">
        <v>0</v>
      </c>
      <c r="S210" s="733">
        <v>0</v>
      </c>
      <c r="T210" s="733">
        <v>0</v>
      </c>
      <c r="U210" s="733">
        <v>0</v>
      </c>
      <c r="V210" s="733">
        <v>0</v>
      </c>
      <c r="W210" s="733">
        <v>0</v>
      </c>
      <c r="X210" s="733">
        <v>0</v>
      </c>
      <c r="Y210" s="733"/>
      <c r="Z210" s="733">
        <v>23870</v>
      </c>
      <c r="AA210" s="733"/>
      <c r="AB210" s="733">
        <v>0</v>
      </c>
      <c r="AC210" s="733">
        <v>0</v>
      </c>
      <c r="AD210" s="733"/>
      <c r="AE210" s="733">
        <v>0</v>
      </c>
      <c r="AF210" s="733">
        <v>0</v>
      </c>
      <c r="AG210" s="733">
        <v>0</v>
      </c>
      <c r="AH210" s="733">
        <v>0</v>
      </c>
      <c r="AI210" s="733">
        <v>0</v>
      </c>
      <c r="AJ210" s="733">
        <v>0</v>
      </c>
      <c r="AK210" s="733"/>
      <c r="AL210" s="733">
        <v>0</v>
      </c>
      <c r="AM210" s="733">
        <v>0</v>
      </c>
      <c r="AN210" s="733"/>
      <c r="AO210" s="733">
        <v>0</v>
      </c>
      <c r="AP210" s="733">
        <v>0</v>
      </c>
      <c r="AQ210" s="733">
        <v>0</v>
      </c>
      <c r="AR210" s="733">
        <v>0</v>
      </c>
      <c r="AS210" s="733"/>
      <c r="AT210" s="733">
        <v>0</v>
      </c>
      <c r="AU210" s="733">
        <v>0</v>
      </c>
      <c r="AV210" s="733"/>
      <c r="AW210" s="733">
        <v>6839</v>
      </c>
      <c r="AX210" s="733"/>
      <c r="AY210" s="733">
        <v>0</v>
      </c>
      <c r="AZ210" s="733">
        <v>0</v>
      </c>
      <c r="BA210" s="733">
        <v>0</v>
      </c>
      <c r="BB210" s="733"/>
      <c r="BC210" s="733">
        <v>2009</v>
      </c>
      <c r="BD210" s="733"/>
      <c r="BE210" s="733">
        <v>0</v>
      </c>
      <c r="BF210" s="733">
        <v>0</v>
      </c>
      <c r="BG210" s="735"/>
      <c r="BH210" s="577">
        <v>631</v>
      </c>
      <c r="BI210" s="730">
        <v>2</v>
      </c>
      <c r="BJ210" s="731" t="s">
        <v>241</v>
      </c>
      <c r="BK210" s="563">
        <v>1919</v>
      </c>
      <c r="BL210" s="736">
        <v>43.400208441896822</v>
      </c>
      <c r="BM210" s="737">
        <v>-200.79989577905158</v>
      </c>
      <c r="BN210" s="737">
        <v>-107.84002084418968</v>
      </c>
      <c r="BO210" s="738">
        <v>-265.23970818134444</v>
      </c>
      <c r="BP210" s="736"/>
      <c r="BQ210" s="739">
        <v>0</v>
      </c>
      <c r="BR210" s="739">
        <v>0</v>
      </c>
      <c r="BS210" s="739"/>
      <c r="BT210" s="739">
        <v>15.371026576341844</v>
      </c>
      <c r="BU210" s="739">
        <v>10.979676915059928</v>
      </c>
      <c r="BV210" s="739">
        <v>0</v>
      </c>
      <c r="BW210" s="739">
        <v>0</v>
      </c>
      <c r="BX210" s="739">
        <v>0</v>
      </c>
      <c r="BY210" s="739">
        <v>0</v>
      </c>
      <c r="BZ210" s="739">
        <v>0</v>
      </c>
      <c r="CA210" s="739">
        <v>0</v>
      </c>
      <c r="CB210" s="739">
        <v>0</v>
      </c>
      <c r="CC210" s="739">
        <v>0</v>
      </c>
      <c r="CD210" s="739">
        <v>0</v>
      </c>
      <c r="CE210" s="739">
        <v>0</v>
      </c>
      <c r="CF210" s="739"/>
      <c r="CG210" s="739">
        <v>12.438770192808754</v>
      </c>
      <c r="CH210" s="739"/>
      <c r="CI210" s="739">
        <v>0</v>
      </c>
      <c r="CJ210" s="739">
        <v>0</v>
      </c>
      <c r="CK210" s="739"/>
      <c r="CL210" s="739">
        <v>0</v>
      </c>
      <c r="CM210" s="739">
        <v>0</v>
      </c>
      <c r="CN210" s="739">
        <v>0</v>
      </c>
      <c r="CO210" s="739">
        <v>0</v>
      </c>
      <c r="CP210" s="739">
        <v>0</v>
      </c>
      <c r="CQ210" s="739">
        <v>0</v>
      </c>
      <c r="CR210" s="739"/>
      <c r="CS210" s="739">
        <v>0</v>
      </c>
      <c r="CT210" s="739">
        <v>0</v>
      </c>
      <c r="CU210" s="739"/>
      <c r="CV210" s="739">
        <v>0</v>
      </c>
      <c r="CW210" s="739">
        <v>0</v>
      </c>
      <c r="CX210" s="739">
        <v>0</v>
      </c>
      <c r="CY210" s="739">
        <v>0</v>
      </c>
      <c r="CZ210" s="739"/>
      <c r="DA210" s="739">
        <v>0</v>
      </c>
      <c r="DB210" s="739">
        <v>0</v>
      </c>
      <c r="DC210" s="739"/>
      <c r="DD210" s="739">
        <v>3.5638353309015112</v>
      </c>
      <c r="DE210" s="739"/>
      <c r="DF210" s="739">
        <v>0</v>
      </c>
      <c r="DG210" s="739">
        <v>0</v>
      </c>
      <c r="DH210" s="739">
        <v>0</v>
      </c>
      <c r="DI210" s="739"/>
      <c r="DJ210" s="739">
        <v>1.0468994267847838</v>
      </c>
      <c r="DK210" s="739"/>
      <c r="DL210" s="739">
        <v>0</v>
      </c>
      <c r="DM210" s="739">
        <v>0</v>
      </c>
    </row>
    <row r="211" spans="1:117" s="731" customFormat="1" ht="12.75">
      <c r="A211" s="577">
        <v>635</v>
      </c>
      <c r="B211" s="730">
        <v>6</v>
      </c>
      <c r="C211" s="731" t="s">
        <v>242</v>
      </c>
      <c r="D211" s="563">
        <v>6238</v>
      </c>
      <c r="E211" s="732">
        <v>1631046</v>
      </c>
      <c r="F211" s="733">
        <v>-1252590</v>
      </c>
      <c r="G211" s="733">
        <v>-672706</v>
      </c>
      <c r="H211" s="734">
        <v>-294250</v>
      </c>
      <c r="I211" s="732"/>
      <c r="J211" s="733">
        <v>0</v>
      </c>
      <c r="K211" s="733">
        <v>0</v>
      </c>
      <c r="L211" s="733"/>
      <c r="M211" s="733">
        <v>147487</v>
      </c>
      <c r="N211" s="733">
        <v>105348</v>
      </c>
      <c r="O211" s="733">
        <v>45919</v>
      </c>
      <c r="P211" s="733">
        <v>0</v>
      </c>
      <c r="Q211" s="733">
        <v>0</v>
      </c>
      <c r="R211" s="733">
        <v>0</v>
      </c>
      <c r="S211" s="733">
        <v>20584</v>
      </c>
      <c r="T211" s="733">
        <v>29023</v>
      </c>
      <c r="U211" s="733">
        <v>0</v>
      </c>
      <c r="V211" s="733">
        <v>0</v>
      </c>
      <c r="W211" s="733">
        <v>0</v>
      </c>
      <c r="X211" s="733">
        <v>0</v>
      </c>
      <c r="Y211" s="733"/>
      <c r="Z211" s="733">
        <v>44246</v>
      </c>
      <c r="AA211" s="733"/>
      <c r="AB211" s="733">
        <v>0</v>
      </c>
      <c r="AC211" s="733">
        <v>0</v>
      </c>
      <c r="AD211" s="733"/>
      <c r="AE211" s="733">
        <v>1209627</v>
      </c>
      <c r="AF211" s="733">
        <v>0</v>
      </c>
      <c r="AG211" s="733">
        <v>0</v>
      </c>
      <c r="AH211" s="733">
        <v>0</v>
      </c>
      <c r="AI211" s="733">
        <v>0</v>
      </c>
      <c r="AJ211" s="733">
        <v>0</v>
      </c>
      <c r="AK211" s="733"/>
      <c r="AL211" s="733">
        <v>0</v>
      </c>
      <c r="AM211" s="733">
        <v>0</v>
      </c>
      <c r="AN211" s="733"/>
      <c r="AO211" s="733">
        <v>0</v>
      </c>
      <c r="AP211" s="733">
        <v>0</v>
      </c>
      <c r="AQ211" s="733">
        <v>0</v>
      </c>
      <c r="AR211" s="733">
        <v>0</v>
      </c>
      <c r="AS211" s="733"/>
      <c r="AT211" s="733">
        <v>0</v>
      </c>
      <c r="AU211" s="733">
        <v>0</v>
      </c>
      <c r="AV211" s="733"/>
      <c r="AW211" s="733">
        <v>22232</v>
      </c>
      <c r="AX211" s="733"/>
      <c r="AY211" s="733">
        <v>0</v>
      </c>
      <c r="AZ211" s="733">
        <v>0</v>
      </c>
      <c r="BA211" s="733">
        <v>0</v>
      </c>
      <c r="BB211" s="733"/>
      <c r="BC211" s="733">
        <v>6580</v>
      </c>
      <c r="BD211" s="733"/>
      <c r="BE211" s="733">
        <v>0</v>
      </c>
      <c r="BF211" s="733">
        <v>0</v>
      </c>
      <c r="BG211" s="735"/>
      <c r="BH211" s="577">
        <v>635</v>
      </c>
      <c r="BI211" s="730">
        <v>6</v>
      </c>
      <c r="BJ211" s="731" t="s">
        <v>242</v>
      </c>
      <c r="BK211" s="563">
        <v>6238</v>
      </c>
      <c r="BL211" s="736">
        <v>261.46938121192687</v>
      </c>
      <c r="BM211" s="737">
        <v>-200.79993587688361</v>
      </c>
      <c r="BN211" s="737">
        <v>-107.84001282462327</v>
      </c>
      <c r="BO211" s="738">
        <v>-47.170567489579994</v>
      </c>
      <c r="BP211" s="736"/>
      <c r="BQ211" s="739">
        <v>0</v>
      </c>
      <c r="BR211" s="739">
        <v>0</v>
      </c>
      <c r="BS211" s="739"/>
      <c r="BT211" s="739">
        <v>23.643315165117023</v>
      </c>
      <c r="BU211" s="739">
        <v>16.888105161910868</v>
      </c>
      <c r="BV211" s="739">
        <v>7.3611734530298172</v>
      </c>
      <c r="BW211" s="739">
        <v>0</v>
      </c>
      <c r="BX211" s="739">
        <v>0</v>
      </c>
      <c r="BY211" s="739">
        <v>0</v>
      </c>
      <c r="BZ211" s="739">
        <v>3.2997755690926578</v>
      </c>
      <c r="CA211" s="739">
        <v>4.6526130169926256</v>
      </c>
      <c r="CB211" s="739">
        <v>0</v>
      </c>
      <c r="CC211" s="739">
        <v>0</v>
      </c>
      <c r="CD211" s="739">
        <v>0</v>
      </c>
      <c r="CE211" s="739">
        <v>0</v>
      </c>
      <c r="CF211" s="739"/>
      <c r="CG211" s="739">
        <v>7.0929785187560119</v>
      </c>
      <c r="CH211" s="739"/>
      <c r="CI211" s="739">
        <v>0</v>
      </c>
      <c r="CJ211" s="739">
        <v>0</v>
      </c>
      <c r="CK211" s="739"/>
      <c r="CL211" s="739">
        <v>193.91263225392754</v>
      </c>
      <c r="CM211" s="739">
        <v>0</v>
      </c>
      <c r="CN211" s="739">
        <v>0</v>
      </c>
      <c r="CO211" s="739">
        <v>0</v>
      </c>
      <c r="CP211" s="739">
        <v>0</v>
      </c>
      <c r="CQ211" s="739">
        <v>0</v>
      </c>
      <c r="CR211" s="739"/>
      <c r="CS211" s="739">
        <v>0</v>
      </c>
      <c r="CT211" s="739">
        <v>0</v>
      </c>
      <c r="CU211" s="739"/>
      <c r="CV211" s="739">
        <v>0</v>
      </c>
      <c r="CW211" s="739">
        <v>0</v>
      </c>
      <c r="CX211" s="739">
        <v>0</v>
      </c>
      <c r="CY211" s="739">
        <v>0</v>
      </c>
      <c r="CZ211" s="739"/>
      <c r="DA211" s="739">
        <v>0</v>
      </c>
      <c r="DB211" s="739">
        <v>0</v>
      </c>
      <c r="DC211" s="739"/>
      <c r="DD211" s="739">
        <v>3.5639628085924975</v>
      </c>
      <c r="DE211" s="739"/>
      <c r="DF211" s="739">
        <v>0</v>
      </c>
      <c r="DG211" s="739">
        <v>0</v>
      </c>
      <c r="DH211" s="739">
        <v>0</v>
      </c>
      <c r="DI211" s="739"/>
      <c r="DJ211" s="739">
        <v>1.0548252645078551</v>
      </c>
      <c r="DK211" s="739"/>
      <c r="DL211" s="739">
        <v>0</v>
      </c>
      <c r="DM211" s="739">
        <v>0</v>
      </c>
    </row>
    <row r="212" spans="1:117" s="731" customFormat="1" ht="12.75">
      <c r="A212" s="577">
        <v>636</v>
      </c>
      <c r="B212" s="730">
        <v>2</v>
      </c>
      <c r="C212" s="731" t="s">
        <v>243</v>
      </c>
      <c r="D212" s="563">
        <v>8011</v>
      </c>
      <c r="E212" s="732">
        <v>1749254</v>
      </c>
      <c r="F212" s="733">
        <v>-1608609</v>
      </c>
      <c r="G212" s="733">
        <v>-863906</v>
      </c>
      <c r="H212" s="734">
        <v>-723261</v>
      </c>
      <c r="I212" s="732"/>
      <c r="J212" s="733">
        <v>0</v>
      </c>
      <c r="K212" s="733">
        <v>0</v>
      </c>
      <c r="L212" s="733"/>
      <c r="M212" s="733">
        <v>44246</v>
      </c>
      <c r="N212" s="733">
        <v>31604</v>
      </c>
      <c r="O212" s="733">
        <v>20584</v>
      </c>
      <c r="P212" s="733">
        <v>47275</v>
      </c>
      <c r="Q212" s="733">
        <v>33768</v>
      </c>
      <c r="R212" s="733">
        <v>0</v>
      </c>
      <c r="S212" s="733">
        <v>-36418</v>
      </c>
      <c r="T212" s="733">
        <v>0</v>
      </c>
      <c r="U212" s="733">
        <v>0</v>
      </c>
      <c r="V212" s="733">
        <v>0</v>
      </c>
      <c r="W212" s="733">
        <v>0</v>
      </c>
      <c r="X212" s="733">
        <v>0</v>
      </c>
      <c r="Y212" s="733"/>
      <c r="Z212" s="733">
        <v>39783</v>
      </c>
      <c r="AA212" s="733"/>
      <c r="AB212" s="733">
        <v>0</v>
      </c>
      <c r="AC212" s="733">
        <v>0</v>
      </c>
      <c r="AD212" s="733"/>
      <c r="AE212" s="733">
        <v>1260970</v>
      </c>
      <c r="AF212" s="733">
        <v>6709</v>
      </c>
      <c r="AG212" s="733">
        <v>0</v>
      </c>
      <c r="AH212" s="733">
        <v>0</v>
      </c>
      <c r="AI212" s="733">
        <v>0</v>
      </c>
      <c r="AJ212" s="733">
        <v>0</v>
      </c>
      <c r="AK212" s="733"/>
      <c r="AL212" s="733">
        <v>262123</v>
      </c>
      <c r="AM212" s="733">
        <v>0</v>
      </c>
      <c r="AN212" s="733"/>
      <c r="AO212" s="733">
        <v>0</v>
      </c>
      <c r="AP212" s="733">
        <v>0</v>
      </c>
      <c r="AQ212" s="733">
        <v>0</v>
      </c>
      <c r="AR212" s="733">
        <v>0</v>
      </c>
      <c r="AS212" s="733"/>
      <c r="AT212" s="733">
        <v>0</v>
      </c>
      <c r="AU212" s="733">
        <v>0</v>
      </c>
      <c r="AV212" s="733"/>
      <c r="AW212" s="733">
        <v>28551</v>
      </c>
      <c r="AX212" s="733"/>
      <c r="AY212" s="733">
        <v>0</v>
      </c>
      <c r="AZ212" s="733">
        <v>0</v>
      </c>
      <c r="BA212" s="733">
        <v>0</v>
      </c>
      <c r="BB212" s="733"/>
      <c r="BC212" s="733">
        <v>10059</v>
      </c>
      <c r="BD212" s="733"/>
      <c r="BE212" s="733">
        <v>0</v>
      </c>
      <c r="BF212" s="733">
        <v>0</v>
      </c>
      <c r="BG212" s="735"/>
      <c r="BH212" s="577">
        <v>636</v>
      </c>
      <c r="BI212" s="730">
        <v>2</v>
      </c>
      <c r="BJ212" s="731" t="s">
        <v>243</v>
      </c>
      <c r="BK212" s="563">
        <v>8011</v>
      </c>
      <c r="BL212" s="736">
        <v>218.35650979902633</v>
      </c>
      <c r="BM212" s="737">
        <v>-200.80002496567221</v>
      </c>
      <c r="BN212" s="737">
        <v>-107.83997004119335</v>
      </c>
      <c r="BO212" s="738">
        <v>-90.28348520783922</v>
      </c>
      <c r="BP212" s="736"/>
      <c r="BQ212" s="739">
        <v>0</v>
      </c>
      <c r="BR212" s="739">
        <v>0</v>
      </c>
      <c r="BS212" s="739"/>
      <c r="BT212" s="739">
        <v>5.5231556609661716</v>
      </c>
      <c r="BU212" s="739">
        <v>3.9450755211584072</v>
      </c>
      <c r="BV212" s="739">
        <v>2.5694669828985144</v>
      </c>
      <c r="BW212" s="739">
        <v>5.9012607664461365</v>
      </c>
      <c r="BX212" s="739">
        <v>4.2152040943702414</v>
      </c>
      <c r="BY212" s="739">
        <v>0</v>
      </c>
      <c r="BZ212" s="739">
        <v>-4.5459992510298344</v>
      </c>
      <c r="CA212" s="739">
        <v>0</v>
      </c>
      <c r="CB212" s="739">
        <v>0</v>
      </c>
      <c r="CC212" s="739">
        <v>0</v>
      </c>
      <c r="CD212" s="739">
        <v>0</v>
      </c>
      <c r="CE212" s="739">
        <v>0</v>
      </c>
      <c r="CF212" s="739"/>
      <c r="CG212" s="739">
        <v>4.9660466858070151</v>
      </c>
      <c r="CH212" s="739"/>
      <c r="CI212" s="739">
        <v>0</v>
      </c>
      <c r="CJ212" s="739">
        <v>0</v>
      </c>
      <c r="CK212" s="739"/>
      <c r="CL212" s="739">
        <v>157.40481837473473</v>
      </c>
      <c r="CM212" s="739">
        <v>0.83747347397328675</v>
      </c>
      <c r="CN212" s="739">
        <v>0</v>
      </c>
      <c r="CO212" s="739">
        <v>0</v>
      </c>
      <c r="CP212" s="739">
        <v>0</v>
      </c>
      <c r="CQ212" s="739">
        <v>0</v>
      </c>
      <c r="CR212" s="739"/>
      <c r="CS212" s="739">
        <v>32.720384471351892</v>
      </c>
      <c r="CT212" s="739">
        <v>0</v>
      </c>
      <c r="CU212" s="739"/>
      <c r="CV212" s="739">
        <v>0</v>
      </c>
      <c r="CW212" s="739">
        <v>0</v>
      </c>
      <c r="CX212" s="739">
        <v>0</v>
      </c>
      <c r="CY212" s="739">
        <v>0</v>
      </c>
      <c r="CZ212" s="739"/>
      <c r="DA212" s="739">
        <v>0</v>
      </c>
      <c r="DB212" s="739">
        <v>0</v>
      </c>
      <c r="DC212" s="739"/>
      <c r="DD212" s="739">
        <v>3.5639745350143555</v>
      </c>
      <c r="DE212" s="739"/>
      <c r="DF212" s="739">
        <v>0</v>
      </c>
      <c r="DG212" s="739">
        <v>0</v>
      </c>
      <c r="DH212" s="739">
        <v>0</v>
      </c>
      <c r="DI212" s="739"/>
      <c r="DJ212" s="739">
        <v>1.2556484833354138</v>
      </c>
      <c r="DK212" s="739"/>
      <c r="DL212" s="739">
        <v>0</v>
      </c>
      <c r="DM212" s="739">
        <v>0</v>
      </c>
    </row>
    <row r="213" spans="1:117" s="731" customFormat="1" ht="12.75">
      <c r="A213" s="577">
        <v>638</v>
      </c>
      <c r="B213" s="730">
        <v>1</v>
      </c>
      <c r="C213" s="731" t="s">
        <v>244</v>
      </c>
      <c r="D213" s="563">
        <v>51737</v>
      </c>
      <c r="E213" s="732">
        <v>15896614</v>
      </c>
      <c r="F213" s="733">
        <v>-10388790</v>
      </c>
      <c r="G213" s="733">
        <v>-5579318</v>
      </c>
      <c r="H213" s="734">
        <v>-71494</v>
      </c>
      <c r="I213" s="732"/>
      <c r="J213" s="733">
        <v>42012</v>
      </c>
      <c r="K213" s="733">
        <v>30008</v>
      </c>
      <c r="L213" s="733"/>
      <c r="M213" s="733">
        <v>1076658</v>
      </c>
      <c r="N213" s="733">
        <v>769041</v>
      </c>
      <c r="O213" s="733">
        <v>804372</v>
      </c>
      <c r="P213" s="733">
        <v>165464</v>
      </c>
      <c r="Q213" s="733">
        <v>118189</v>
      </c>
      <c r="R213" s="733">
        <v>234960</v>
      </c>
      <c r="S213" s="733">
        <v>44335</v>
      </c>
      <c r="T213" s="733">
        <v>92873</v>
      </c>
      <c r="U213" s="733">
        <v>28587</v>
      </c>
      <c r="V213" s="733">
        <v>0</v>
      </c>
      <c r="W213" s="733">
        <v>0</v>
      </c>
      <c r="X213" s="733">
        <v>0</v>
      </c>
      <c r="Y213" s="733"/>
      <c r="Z213" s="733">
        <v>445580</v>
      </c>
      <c r="AA213" s="733"/>
      <c r="AB213" s="733">
        <v>0</v>
      </c>
      <c r="AC213" s="733">
        <v>0</v>
      </c>
      <c r="AD213" s="733"/>
      <c r="AE213" s="733">
        <v>8095047</v>
      </c>
      <c r="AF213" s="733">
        <v>125332</v>
      </c>
      <c r="AG213" s="733">
        <v>0</v>
      </c>
      <c r="AH213" s="733">
        <v>0</v>
      </c>
      <c r="AI213" s="733">
        <v>0</v>
      </c>
      <c r="AJ213" s="733">
        <v>0</v>
      </c>
      <c r="AK213" s="733"/>
      <c r="AL213" s="733">
        <v>682702</v>
      </c>
      <c r="AM213" s="733">
        <v>43239</v>
      </c>
      <c r="AN213" s="733"/>
      <c r="AO213" s="733">
        <v>0</v>
      </c>
      <c r="AP213" s="733">
        <v>0</v>
      </c>
      <c r="AQ213" s="733">
        <v>0</v>
      </c>
      <c r="AR213" s="733">
        <v>0</v>
      </c>
      <c r="AS213" s="733"/>
      <c r="AT213" s="733">
        <v>0</v>
      </c>
      <c r="AU213" s="733">
        <v>0</v>
      </c>
      <c r="AV213" s="733"/>
      <c r="AW213" s="733">
        <v>184391</v>
      </c>
      <c r="AX213" s="733"/>
      <c r="AY213" s="733">
        <v>0</v>
      </c>
      <c r="AZ213" s="733">
        <v>0</v>
      </c>
      <c r="BA213" s="733">
        <v>0</v>
      </c>
      <c r="BB213" s="733"/>
      <c r="BC213" s="733">
        <v>67827</v>
      </c>
      <c r="BD213" s="733"/>
      <c r="BE213" s="733">
        <v>2560238</v>
      </c>
      <c r="BF213" s="733">
        <v>285759</v>
      </c>
      <c r="BG213" s="735"/>
      <c r="BH213" s="577">
        <v>638</v>
      </c>
      <c r="BI213" s="730">
        <v>1</v>
      </c>
      <c r="BJ213" s="731" t="s">
        <v>244</v>
      </c>
      <c r="BK213" s="563">
        <v>51737</v>
      </c>
      <c r="BL213" s="736">
        <v>307.25813247772385</v>
      </c>
      <c r="BM213" s="737">
        <v>-200.8000077314108</v>
      </c>
      <c r="BN213" s="737">
        <v>-107.83999845371784</v>
      </c>
      <c r="BO213" s="738">
        <v>-1.3818737074047587</v>
      </c>
      <c r="BP213" s="736"/>
      <c r="BQ213" s="739">
        <v>0.81203007518796988</v>
      </c>
      <c r="BR213" s="739">
        <v>0.58001043740456537</v>
      </c>
      <c r="BS213" s="739"/>
      <c r="BT213" s="739">
        <v>20.810213193652512</v>
      </c>
      <c r="BU213" s="739">
        <v>14.864429711811663</v>
      </c>
      <c r="BV213" s="739">
        <v>15.547325898293291</v>
      </c>
      <c r="BW213" s="739">
        <v>3.1981753870537526</v>
      </c>
      <c r="BX213" s="739">
        <v>2.2844192744070972</v>
      </c>
      <c r="BY213" s="739">
        <v>4.5414306975665388</v>
      </c>
      <c r="BZ213" s="739">
        <v>0.85693024334615464</v>
      </c>
      <c r="CA213" s="739">
        <v>1.7950982855596576</v>
      </c>
      <c r="CB213" s="739">
        <v>0.55254460057599009</v>
      </c>
      <c r="CC213" s="739">
        <v>0</v>
      </c>
      <c r="CD213" s="739">
        <v>0</v>
      </c>
      <c r="CE213" s="739">
        <v>0</v>
      </c>
      <c r="CF213" s="739"/>
      <c r="CG213" s="739">
        <v>8.6124050486112456</v>
      </c>
      <c r="CH213" s="739"/>
      <c r="CI213" s="739">
        <v>0</v>
      </c>
      <c r="CJ213" s="739">
        <v>0</v>
      </c>
      <c r="CK213" s="739"/>
      <c r="CL213" s="739">
        <v>156.465334286874</v>
      </c>
      <c r="CM213" s="739">
        <v>2.4224829425749466</v>
      </c>
      <c r="CN213" s="739">
        <v>0</v>
      </c>
      <c r="CO213" s="739">
        <v>0</v>
      </c>
      <c r="CP213" s="739">
        <v>0</v>
      </c>
      <c r="CQ213" s="739">
        <v>0</v>
      </c>
      <c r="CR213" s="739"/>
      <c r="CS213" s="739">
        <v>13.195624021493321</v>
      </c>
      <c r="CT213" s="739">
        <v>0.83574617778379112</v>
      </c>
      <c r="CU213" s="739"/>
      <c r="CV213" s="739">
        <v>0</v>
      </c>
      <c r="CW213" s="739">
        <v>0</v>
      </c>
      <c r="CX213" s="739">
        <v>0</v>
      </c>
      <c r="CY213" s="739">
        <v>0</v>
      </c>
      <c r="CZ213" s="739"/>
      <c r="DA213" s="739">
        <v>0</v>
      </c>
      <c r="DB213" s="739">
        <v>0</v>
      </c>
      <c r="DC213" s="739"/>
      <c r="DD213" s="739">
        <v>3.5640064170709551</v>
      </c>
      <c r="DE213" s="739"/>
      <c r="DF213" s="739">
        <v>0</v>
      </c>
      <c r="DG213" s="739">
        <v>0</v>
      </c>
      <c r="DH213" s="739">
        <v>0</v>
      </c>
      <c r="DI213" s="739"/>
      <c r="DJ213" s="739">
        <v>1.3109959989949167</v>
      </c>
      <c r="DK213" s="739"/>
      <c r="DL213" s="739">
        <v>49.485629240195607</v>
      </c>
      <c r="DM213" s="739">
        <v>5.5233005392659029</v>
      </c>
    </row>
    <row r="214" spans="1:117" s="731" customFormat="1" ht="12.75">
      <c r="A214" s="577">
        <v>678</v>
      </c>
      <c r="B214" s="730">
        <v>17</v>
      </c>
      <c r="C214" s="731" t="s">
        <v>245</v>
      </c>
      <c r="D214" s="563">
        <v>23571</v>
      </c>
      <c r="E214" s="732">
        <v>7447812</v>
      </c>
      <c r="F214" s="733">
        <v>-4733057</v>
      </c>
      <c r="G214" s="733">
        <v>-2541897</v>
      </c>
      <c r="H214" s="734">
        <v>172858</v>
      </c>
      <c r="I214" s="732"/>
      <c r="J214" s="733">
        <v>14004</v>
      </c>
      <c r="K214" s="733">
        <v>10003</v>
      </c>
      <c r="L214" s="733"/>
      <c r="M214" s="733">
        <v>929170</v>
      </c>
      <c r="N214" s="733">
        <v>663693</v>
      </c>
      <c r="O214" s="733">
        <v>598529</v>
      </c>
      <c r="P214" s="733">
        <v>141826</v>
      </c>
      <c r="Q214" s="733">
        <v>101304</v>
      </c>
      <c r="R214" s="733">
        <v>94767</v>
      </c>
      <c r="S214" s="733">
        <v>167841</v>
      </c>
      <c r="T214" s="733">
        <v>104482</v>
      </c>
      <c r="U214" s="733">
        <v>-39160</v>
      </c>
      <c r="V214" s="733">
        <v>0</v>
      </c>
      <c r="W214" s="733">
        <v>0</v>
      </c>
      <c r="X214" s="733">
        <v>0</v>
      </c>
      <c r="Y214" s="733"/>
      <c r="Z214" s="733">
        <v>158583</v>
      </c>
      <c r="AA214" s="733"/>
      <c r="AB214" s="733">
        <v>0</v>
      </c>
      <c r="AC214" s="733">
        <v>0</v>
      </c>
      <c r="AD214" s="733"/>
      <c r="AE214" s="733">
        <v>2964124</v>
      </c>
      <c r="AF214" s="733">
        <v>0</v>
      </c>
      <c r="AG214" s="733">
        <v>0</v>
      </c>
      <c r="AH214" s="733">
        <v>0</v>
      </c>
      <c r="AI214" s="733">
        <v>0</v>
      </c>
      <c r="AJ214" s="733">
        <v>0</v>
      </c>
      <c r="AK214" s="733"/>
      <c r="AL214" s="733">
        <v>371819</v>
      </c>
      <c r="AM214" s="733">
        <v>0</v>
      </c>
      <c r="AN214" s="733"/>
      <c r="AO214" s="733">
        <v>0</v>
      </c>
      <c r="AP214" s="733">
        <v>0</v>
      </c>
      <c r="AQ214" s="733">
        <v>0</v>
      </c>
      <c r="AR214" s="733">
        <v>0</v>
      </c>
      <c r="AS214" s="733"/>
      <c r="AT214" s="733">
        <v>0</v>
      </c>
      <c r="AU214" s="733">
        <v>0</v>
      </c>
      <c r="AV214" s="733"/>
      <c r="AW214" s="733">
        <v>84007</v>
      </c>
      <c r="AX214" s="733"/>
      <c r="AY214" s="733">
        <v>110578</v>
      </c>
      <c r="AZ214" s="733">
        <v>0</v>
      </c>
      <c r="BA214" s="733">
        <v>0</v>
      </c>
      <c r="BB214" s="733"/>
      <c r="BC214" s="733">
        <v>31764</v>
      </c>
      <c r="BD214" s="733"/>
      <c r="BE214" s="733">
        <v>940478</v>
      </c>
      <c r="BF214" s="733">
        <v>0</v>
      </c>
      <c r="BG214" s="735"/>
      <c r="BH214" s="577">
        <v>678</v>
      </c>
      <c r="BI214" s="730">
        <v>17</v>
      </c>
      <c r="BJ214" s="731" t="s">
        <v>245</v>
      </c>
      <c r="BK214" s="563">
        <v>23571</v>
      </c>
      <c r="BL214" s="736">
        <v>315.97352679139618</v>
      </c>
      <c r="BM214" s="737">
        <v>-200.80000848500276</v>
      </c>
      <c r="BN214" s="737">
        <v>-107.84001527300497</v>
      </c>
      <c r="BO214" s="738">
        <v>7.3335030333884861</v>
      </c>
      <c r="BP214" s="736"/>
      <c r="BQ214" s="739">
        <v>0.59411989308896529</v>
      </c>
      <c r="BR214" s="739">
        <v>0.42437741292265918</v>
      </c>
      <c r="BS214" s="739"/>
      <c r="BT214" s="739">
        <v>39.420050061516271</v>
      </c>
      <c r="BU214" s="739">
        <v>28.15718467608502</v>
      </c>
      <c r="BV214" s="739">
        <v>25.392601077595351</v>
      </c>
      <c r="BW214" s="739">
        <v>6.016970005515252</v>
      </c>
      <c r="BX214" s="739">
        <v>4.2978235967926688</v>
      </c>
      <c r="BY214" s="739">
        <v>4.020491281659667</v>
      </c>
      <c r="BZ214" s="739">
        <v>7.1206567392134401</v>
      </c>
      <c r="CA214" s="739">
        <v>4.4326502906113445</v>
      </c>
      <c r="CB214" s="739">
        <v>-1.6613635399431506</v>
      </c>
      <c r="CC214" s="739">
        <v>0</v>
      </c>
      <c r="CD214" s="739">
        <v>0</v>
      </c>
      <c r="CE214" s="739">
        <v>0</v>
      </c>
      <c r="CF214" s="739"/>
      <c r="CG214" s="739">
        <v>6.7278859615629374</v>
      </c>
      <c r="CH214" s="739"/>
      <c r="CI214" s="739">
        <v>0</v>
      </c>
      <c r="CJ214" s="739">
        <v>0</v>
      </c>
      <c r="CK214" s="739"/>
      <c r="CL214" s="739">
        <v>125.75300156972551</v>
      </c>
      <c r="CM214" s="739">
        <v>0</v>
      </c>
      <c r="CN214" s="739">
        <v>0</v>
      </c>
      <c r="CO214" s="739">
        <v>0</v>
      </c>
      <c r="CP214" s="739">
        <v>0</v>
      </c>
      <c r="CQ214" s="739">
        <v>0</v>
      </c>
      <c r="CR214" s="739"/>
      <c r="CS214" s="739">
        <v>15.774426201688515</v>
      </c>
      <c r="CT214" s="739">
        <v>0</v>
      </c>
      <c r="CU214" s="739"/>
      <c r="CV214" s="739">
        <v>0</v>
      </c>
      <c r="CW214" s="739">
        <v>0</v>
      </c>
      <c r="CX214" s="739">
        <v>0</v>
      </c>
      <c r="CY214" s="739">
        <v>0</v>
      </c>
      <c r="CZ214" s="739"/>
      <c r="DA214" s="739">
        <v>0</v>
      </c>
      <c r="DB214" s="739">
        <v>0</v>
      </c>
      <c r="DC214" s="739"/>
      <c r="DD214" s="739">
        <v>3.5639981332993935</v>
      </c>
      <c r="DE214" s="739"/>
      <c r="DF214" s="739">
        <v>4.6912731746637819</v>
      </c>
      <c r="DG214" s="739">
        <v>0</v>
      </c>
      <c r="DH214" s="739">
        <v>0</v>
      </c>
      <c r="DI214" s="739"/>
      <c r="DJ214" s="739">
        <v>1.3475881379661447</v>
      </c>
      <c r="DK214" s="739"/>
      <c r="DL214" s="739">
        <v>39.89979211743244</v>
      </c>
      <c r="DM214" s="739">
        <v>0</v>
      </c>
    </row>
    <row r="215" spans="1:117" s="731" customFormat="1" ht="12.75">
      <c r="A215" s="577">
        <v>680</v>
      </c>
      <c r="B215" s="730">
        <v>2</v>
      </c>
      <c r="C215" s="731" t="s">
        <v>246</v>
      </c>
      <c r="D215" s="563">
        <v>25738</v>
      </c>
      <c r="E215" s="732">
        <v>7836172</v>
      </c>
      <c r="F215" s="733">
        <v>-5168190</v>
      </c>
      <c r="G215" s="733">
        <v>-2775586</v>
      </c>
      <c r="H215" s="734">
        <v>-107604</v>
      </c>
      <c r="I215" s="732"/>
      <c r="J215" s="733">
        <v>0</v>
      </c>
      <c r="K215" s="733">
        <v>0</v>
      </c>
      <c r="L215" s="733"/>
      <c r="M215" s="733">
        <v>825929</v>
      </c>
      <c r="N215" s="733">
        <v>589950</v>
      </c>
      <c r="O215" s="733">
        <v>414853</v>
      </c>
      <c r="P215" s="733">
        <v>1040059</v>
      </c>
      <c r="Q215" s="733">
        <v>742899</v>
      </c>
      <c r="R215" s="733">
        <v>0</v>
      </c>
      <c r="S215" s="733">
        <v>-324599</v>
      </c>
      <c r="T215" s="733">
        <v>31925</v>
      </c>
      <c r="U215" s="733">
        <v>0</v>
      </c>
      <c r="V215" s="733">
        <v>0</v>
      </c>
      <c r="W215" s="733">
        <v>0</v>
      </c>
      <c r="X215" s="733">
        <v>0</v>
      </c>
      <c r="Y215" s="733"/>
      <c r="Z215" s="733">
        <v>210747</v>
      </c>
      <c r="AA215" s="733"/>
      <c r="AB215" s="733">
        <v>0</v>
      </c>
      <c r="AC215" s="733">
        <v>0</v>
      </c>
      <c r="AD215" s="733"/>
      <c r="AE215" s="733">
        <v>3663023</v>
      </c>
      <c r="AF215" s="733">
        <v>0</v>
      </c>
      <c r="AG215" s="733">
        <v>0</v>
      </c>
      <c r="AH215" s="733">
        <v>0</v>
      </c>
      <c r="AI215" s="733">
        <v>0</v>
      </c>
      <c r="AJ215" s="733">
        <v>0</v>
      </c>
      <c r="AK215" s="733"/>
      <c r="AL215" s="733">
        <v>448771</v>
      </c>
      <c r="AM215" s="733">
        <v>0</v>
      </c>
      <c r="AN215" s="733"/>
      <c r="AO215" s="733">
        <v>0</v>
      </c>
      <c r="AP215" s="733">
        <v>0</v>
      </c>
      <c r="AQ215" s="733">
        <v>0</v>
      </c>
      <c r="AR215" s="733">
        <v>0</v>
      </c>
      <c r="AS215" s="733"/>
      <c r="AT215" s="733">
        <v>0</v>
      </c>
      <c r="AU215" s="733">
        <v>0</v>
      </c>
      <c r="AV215" s="733"/>
      <c r="AW215" s="733">
        <v>91730</v>
      </c>
      <c r="AX215" s="733"/>
      <c r="AY215" s="733">
        <v>69112</v>
      </c>
      <c r="AZ215" s="733">
        <v>0</v>
      </c>
      <c r="BA215" s="733">
        <v>0</v>
      </c>
      <c r="BB215" s="733"/>
      <c r="BC215" s="733">
        <v>31773</v>
      </c>
      <c r="BD215" s="733"/>
      <c r="BE215" s="733">
        <v>0</v>
      </c>
      <c r="BF215" s="733">
        <v>0</v>
      </c>
      <c r="BG215" s="735"/>
      <c r="BH215" s="577">
        <v>680</v>
      </c>
      <c r="BI215" s="730">
        <v>2</v>
      </c>
      <c r="BJ215" s="731" t="s">
        <v>246</v>
      </c>
      <c r="BK215" s="563">
        <v>25738</v>
      </c>
      <c r="BL215" s="736">
        <v>304.4592431424353</v>
      </c>
      <c r="BM215" s="737">
        <v>-200.79998445877692</v>
      </c>
      <c r="BN215" s="737">
        <v>-107.84000310824462</v>
      </c>
      <c r="BO215" s="738">
        <v>-4.1807444245862149</v>
      </c>
      <c r="BP215" s="736"/>
      <c r="BQ215" s="739">
        <v>0</v>
      </c>
      <c r="BR215" s="739">
        <v>0</v>
      </c>
      <c r="BS215" s="739"/>
      <c r="BT215" s="739">
        <v>32.089867122542543</v>
      </c>
      <c r="BU215" s="739">
        <v>22.921361411143057</v>
      </c>
      <c r="BV215" s="739">
        <v>16.118307560805036</v>
      </c>
      <c r="BW215" s="739">
        <v>40.40947237547595</v>
      </c>
      <c r="BX215" s="739">
        <v>28.863897738752041</v>
      </c>
      <c r="BY215" s="739">
        <v>0</v>
      </c>
      <c r="BZ215" s="739">
        <v>-12.611663687932241</v>
      </c>
      <c r="CA215" s="739">
        <v>1.2403838682104282</v>
      </c>
      <c r="CB215" s="739">
        <v>0</v>
      </c>
      <c r="CC215" s="739">
        <v>0</v>
      </c>
      <c r="CD215" s="739">
        <v>0</v>
      </c>
      <c r="CE215" s="739">
        <v>0</v>
      </c>
      <c r="CF215" s="739"/>
      <c r="CG215" s="739">
        <v>8.1881653586137233</v>
      </c>
      <c r="CH215" s="739"/>
      <c r="CI215" s="739">
        <v>0</v>
      </c>
      <c r="CJ215" s="739">
        <v>0</v>
      </c>
      <c r="CK215" s="739"/>
      <c r="CL215" s="739">
        <v>142.31964410599113</v>
      </c>
      <c r="CM215" s="739">
        <v>0</v>
      </c>
      <c r="CN215" s="739">
        <v>0</v>
      </c>
      <c r="CO215" s="739">
        <v>0</v>
      </c>
      <c r="CP215" s="739">
        <v>0</v>
      </c>
      <c r="CQ215" s="739">
        <v>0</v>
      </c>
      <c r="CR215" s="739"/>
      <c r="CS215" s="739">
        <v>17.436125573082602</v>
      </c>
      <c r="CT215" s="739">
        <v>0</v>
      </c>
      <c r="CU215" s="739"/>
      <c r="CV215" s="739">
        <v>0</v>
      </c>
      <c r="CW215" s="739">
        <v>0</v>
      </c>
      <c r="CX215" s="739">
        <v>0</v>
      </c>
      <c r="CY215" s="739">
        <v>0</v>
      </c>
      <c r="CZ215" s="739"/>
      <c r="DA215" s="739">
        <v>0</v>
      </c>
      <c r="DB215" s="739">
        <v>0</v>
      </c>
      <c r="DC215" s="739"/>
      <c r="DD215" s="739">
        <v>3.5639909860906052</v>
      </c>
      <c r="DE215" s="739"/>
      <c r="DF215" s="739">
        <v>2.685212526225814</v>
      </c>
      <c r="DG215" s="739">
        <v>0</v>
      </c>
      <c r="DH215" s="739">
        <v>0</v>
      </c>
      <c r="DI215" s="739"/>
      <c r="DJ215" s="739">
        <v>1.2344782034346102</v>
      </c>
      <c r="DK215" s="739"/>
      <c r="DL215" s="739">
        <v>0</v>
      </c>
      <c r="DM215" s="739">
        <v>0</v>
      </c>
    </row>
    <row r="216" spans="1:117" s="731" customFormat="1" ht="12.75">
      <c r="A216" s="577">
        <v>681</v>
      </c>
      <c r="B216" s="730">
        <v>10</v>
      </c>
      <c r="C216" s="731" t="s">
        <v>247</v>
      </c>
      <c r="D216" s="563">
        <v>3246</v>
      </c>
      <c r="E216" s="732">
        <v>1037218</v>
      </c>
      <c r="F216" s="733">
        <v>-651797</v>
      </c>
      <c r="G216" s="733">
        <v>-350049</v>
      </c>
      <c r="H216" s="734">
        <v>35372</v>
      </c>
      <c r="I216" s="732"/>
      <c r="J216" s="733">
        <v>0</v>
      </c>
      <c r="K216" s="733">
        <v>0</v>
      </c>
      <c r="L216" s="733"/>
      <c r="M216" s="733">
        <v>58995</v>
      </c>
      <c r="N216" s="733">
        <v>42139</v>
      </c>
      <c r="O216" s="733">
        <v>0</v>
      </c>
      <c r="P216" s="733">
        <v>118189</v>
      </c>
      <c r="Q216" s="733">
        <v>84420</v>
      </c>
      <c r="R216" s="733">
        <v>0</v>
      </c>
      <c r="S216" s="733">
        <v>-114006</v>
      </c>
      <c r="T216" s="733">
        <v>0</v>
      </c>
      <c r="U216" s="733">
        <v>0</v>
      </c>
      <c r="V216" s="733">
        <v>0</v>
      </c>
      <c r="W216" s="733">
        <v>0</v>
      </c>
      <c r="X216" s="733">
        <v>0</v>
      </c>
      <c r="Y216" s="733"/>
      <c r="Z216" s="733">
        <v>15913</v>
      </c>
      <c r="AA216" s="733"/>
      <c r="AB216" s="733">
        <v>0</v>
      </c>
      <c r="AC216" s="733">
        <v>0</v>
      </c>
      <c r="AD216" s="733"/>
      <c r="AE216" s="733">
        <v>809052</v>
      </c>
      <c r="AF216" s="733">
        <v>8069</v>
      </c>
      <c r="AG216" s="733">
        <v>0</v>
      </c>
      <c r="AH216" s="733">
        <v>0</v>
      </c>
      <c r="AI216" s="733">
        <v>0</v>
      </c>
      <c r="AJ216" s="733">
        <v>0</v>
      </c>
      <c r="AK216" s="733"/>
      <c r="AL216" s="733">
        <v>0</v>
      </c>
      <c r="AM216" s="733">
        <v>0</v>
      </c>
      <c r="AN216" s="733"/>
      <c r="AO216" s="733">
        <v>0</v>
      </c>
      <c r="AP216" s="733">
        <v>0</v>
      </c>
      <c r="AQ216" s="733">
        <v>0</v>
      </c>
      <c r="AR216" s="733">
        <v>0</v>
      </c>
      <c r="AS216" s="733"/>
      <c r="AT216" s="733">
        <v>0</v>
      </c>
      <c r="AU216" s="733">
        <v>0</v>
      </c>
      <c r="AV216" s="733"/>
      <c r="AW216" s="733">
        <v>11569</v>
      </c>
      <c r="AX216" s="733"/>
      <c r="AY216" s="733">
        <v>0</v>
      </c>
      <c r="AZ216" s="733">
        <v>0</v>
      </c>
      <c r="BA216" s="733">
        <v>0</v>
      </c>
      <c r="BB216" s="733"/>
      <c r="BC216" s="733">
        <v>2878</v>
      </c>
      <c r="BD216" s="733"/>
      <c r="BE216" s="733">
        <v>0</v>
      </c>
      <c r="BF216" s="733">
        <v>0</v>
      </c>
      <c r="BG216" s="735"/>
      <c r="BH216" s="577">
        <v>681</v>
      </c>
      <c r="BI216" s="730">
        <v>10</v>
      </c>
      <c r="BJ216" s="731" t="s">
        <v>247</v>
      </c>
      <c r="BK216" s="563">
        <v>3246</v>
      </c>
      <c r="BL216" s="736">
        <v>319.5372766481824</v>
      </c>
      <c r="BM216" s="737">
        <v>-200.80006161429452</v>
      </c>
      <c r="BN216" s="737">
        <v>-107.84011090573013</v>
      </c>
      <c r="BO216" s="738">
        <v>10.897104128157732</v>
      </c>
      <c r="BP216" s="736"/>
      <c r="BQ216" s="739">
        <v>0</v>
      </c>
      <c r="BR216" s="739">
        <v>0</v>
      </c>
      <c r="BS216" s="739"/>
      <c r="BT216" s="739">
        <v>18.174676524953789</v>
      </c>
      <c r="BU216" s="739">
        <v>12.981823783117683</v>
      </c>
      <c r="BV216" s="739">
        <v>0</v>
      </c>
      <c r="BW216" s="739">
        <v>36.410659272951328</v>
      </c>
      <c r="BX216" s="739">
        <v>26.007393715341959</v>
      </c>
      <c r="BY216" s="739">
        <v>0</v>
      </c>
      <c r="BZ216" s="739">
        <v>-35.121996303142332</v>
      </c>
      <c r="CA216" s="739">
        <v>0</v>
      </c>
      <c r="CB216" s="739">
        <v>0</v>
      </c>
      <c r="CC216" s="739">
        <v>0</v>
      </c>
      <c r="CD216" s="739">
        <v>0</v>
      </c>
      <c r="CE216" s="739">
        <v>0</v>
      </c>
      <c r="CF216" s="739"/>
      <c r="CG216" s="739">
        <v>4.9023413431916207</v>
      </c>
      <c r="CH216" s="739"/>
      <c r="CI216" s="739">
        <v>0</v>
      </c>
      <c r="CJ216" s="739">
        <v>0</v>
      </c>
      <c r="CK216" s="739"/>
      <c r="CL216" s="739">
        <v>249.24584103512015</v>
      </c>
      <c r="CM216" s="739">
        <v>2.4858287122612448</v>
      </c>
      <c r="CN216" s="739">
        <v>0</v>
      </c>
      <c r="CO216" s="739">
        <v>0</v>
      </c>
      <c r="CP216" s="739">
        <v>0</v>
      </c>
      <c r="CQ216" s="739">
        <v>0</v>
      </c>
      <c r="CR216" s="739"/>
      <c r="CS216" s="739">
        <v>0</v>
      </c>
      <c r="CT216" s="739">
        <v>0</v>
      </c>
      <c r="CU216" s="739"/>
      <c r="CV216" s="739">
        <v>0</v>
      </c>
      <c r="CW216" s="739">
        <v>0</v>
      </c>
      <c r="CX216" s="739">
        <v>0</v>
      </c>
      <c r="CY216" s="739">
        <v>0</v>
      </c>
      <c r="CZ216" s="739"/>
      <c r="DA216" s="739">
        <v>0</v>
      </c>
      <c r="DB216" s="739">
        <v>0</v>
      </c>
      <c r="DC216" s="739"/>
      <c r="DD216" s="739">
        <v>3.5640788662969811</v>
      </c>
      <c r="DE216" s="739"/>
      <c r="DF216" s="739">
        <v>0</v>
      </c>
      <c r="DG216" s="739">
        <v>0</v>
      </c>
      <c r="DH216" s="739">
        <v>0</v>
      </c>
      <c r="DI216" s="739"/>
      <c r="DJ216" s="739">
        <v>0.88662969808995684</v>
      </c>
      <c r="DK216" s="739"/>
      <c r="DL216" s="739">
        <v>0</v>
      </c>
      <c r="DM216" s="739">
        <v>0</v>
      </c>
    </row>
    <row r="217" spans="1:117" s="731" customFormat="1" ht="12.75">
      <c r="A217" s="577">
        <v>683</v>
      </c>
      <c r="B217" s="730">
        <v>19</v>
      </c>
      <c r="C217" s="731" t="s">
        <v>248</v>
      </c>
      <c r="D217" s="563">
        <v>3570</v>
      </c>
      <c r="E217" s="732">
        <v>1244862</v>
      </c>
      <c r="F217" s="733">
        <v>-716856</v>
      </c>
      <c r="G217" s="733">
        <v>-384989</v>
      </c>
      <c r="H217" s="734">
        <v>143017</v>
      </c>
      <c r="I217" s="732"/>
      <c r="J217" s="733">
        <v>0</v>
      </c>
      <c r="K217" s="733">
        <v>0</v>
      </c>
      <c r="L217" s="733"/>
      <c r="M217" s="733">
        <v>88492</v>
      </c>
      <c r="N217" s="733">
        <v>63209</v>
      </c>
      <c r="O217" s="733">
        <v>9500</v>
      </c>
      <c r="P217" s="733">
        <v>0</v>
      </c>
      <c r="Q217" s="733">
        <v>0</v>
      </c>
      <c r="R217" s="733">
        <v>0</v>
      </c>
      <c r="S217" s="733">
        <v>-12667</v>
      </c>
      <c r="T217" s="733">
        <v>29023</v>
      </c>
      <c r="U217" s="733">
        <v>0</v>
      </c>
      <c r="V217" s="733">
        <v>0</v>
      </c>
      <c r="W217" s="733">
        <v>0</v>
      </c>
      <c r="X217" s="733">
        <v>0</v>
      </c>
      <c r="Y217" s="733"/>
      <c r="Z217" s="733">
        <v>27861</v>
      </c>
      <c r="AA217" s="733"/>
      <c r="AB217" s="733">
        <v>0</v>
      </c>
      <c r="AC217" s="733">
        <v>0</v>
      </c>
      <c r="AD217" s="733"/>
      <c r="AE217" s="733">
        <v>851705</v>
      </c>
      <c r="AF217" s="733">
        <v>0</v>
      </c>
      <c r="AG217" s="733">
        <v>0</v>
      </c>
      <c r="AH217" s="733">
        <v>0</v>
      </c>
      <c r="AI217" s="733">
        <v>0</v>
      </c>
      <c r="AJ217" s="733">
        <v>0</v>
      </c>
      <c r="AK217" s="733"/>
      <c r="AL217" s="733">
        <v>170454</v>
      </c>
      <c r="AM217" s="733">
        <v>0</v>
      </c>
      <c r="AN217" s="733"/>
      <c r="AO217" s="733">
        <v>0</v>
      </c>
      <c r="AP217" s="733">
        <v>0</v>
      </c>
      <c r="AQ217" s="733">
        <v>0</v>
      </c>
      <c r="AR217" s="733">
        <v>0</v>
      </c>
      <c r="AS217" s="733"/>
      <c r="AT217" s="733">
        <v>0</v>
      </c>
      <c r="AU217" s="733">
        <v>0</v>
      </c>
      <c r="AV217" s="733"/>
      <c r="AW217" s="733">
        <v>12723</v>
      </c>
      <c r="AX217" s="733"/>
      <c r="AY217" s="733">
        <v>0</v>
      </c>
      <c r="AZ217" s="733">
        <v>0</v>
      </c>
      <c r="BA217" s="733">
        <v>0</v>
      </c>
      <c r="BB217" s="733"/>
      <c r="BC217" s="733">
        <v>4562</v>
      </c>
      <c r="BD217" s="733"/>
      <c r="BE217" s="733">
        <v>0</v>
      </c>
      <c r="BF217" s="733">
        <v>0</v>
      </c>
      <c r="BG217" s="735"/>
      <c r="BH217" s="577">
        <v>683</v>
      </c>
      <c r="BI217" s="730">
        <v>19</v>
      </c>
      <c r="BJ217" s="731" t="s">
        <v>248</v>
      </c>
      <c r="BK217" s="563">
        <v>3570</v>
      </c>
      <c r="BL217" s="736">
        <v>348.70084033613443</v>
      </c>
      <c r="BM217" s="737">
        <v>-200.8</v>
      </c>
      <c r="BN217" s="737">
        <v>-107.84005602240896</v>
      </c>
      <c r="BO217" s="738">
        <v>40.060784313725492</v>
      </c>
      <c r="BP217" s="736"/>
      <c r="BQ217" s="739">
        <v>0</v>
      </c>
      <c r="BR217" s="739">
        <v>0</v>
      </c>
      <c r="BS217" s="739"/>
      <c r="BT217" s="739">
        <v>24.787675070028012</v>
      </c>
      <c r="BU217" s="739">
        <v>17.705602240896358</v>
      </c>
      <c r="BV217" s="739">
        <v>2.661064425770308</v>
      </c>
      <c r="BW217" s="739">
        <v>0</v>
      </c>
      <c r="BX217" s="739">
        <v>0</v>
      </c>
      <c r="BY217" s="739">
        <v>0</v>
      </c>
      <c r="BZ217" s="739">
        <v>-3.5481792717086833</v>
      </c>
      <c r="CA217" s="739">
        <v>8.1296918767506998</v>
      </c>
      <c r="CB217" s="739">
        <v>0</v>
      </c>
      <c r="CC217" s="739">
        <v>0</v>
      </c>
      <c r="CD217" s="739">
        <v>0</v>
      </c>
      <c r="CE217" s="739">
        <v>0</v>
      </c>
      <c r="CF217" s="739"/>
      <c r="CG217" s="739">
        <v>7.8042016806722687</v>
      </c>
      <c r="CH217" s="739"/>
      <c r="CI217" s="739">
        <v>0</v>
      </c>
      <c r="CJ217" s="739">
        <v>0</v>
      </c>
      <c r="CK217" s="739"/>
      <c r="CL217" s="739">
        <v>238.57282913165267</v>
      </c>
      <c r="CM217" s="739">
        <v>0</v>
      </c>
      <c r="CN217" s="739">
        <v>0</v>
      </c>
      <c r="CO217" s="739">
        <v>0</v>
      </c>
      <c r="CP217" s="739">
        <v>0</v>
      </c>
      <c r="CQ217" s="739">
        <v>0</v>
      </c>
      <c r="CR217" s="739"/>
      <c r="CS217" s="739">
        <v>47.746218487394955</v>
      </c>
      <c r="CT217" s="739">
        <v>0</v>
      </c>
      <c r="CU217" s="739"/>
      <c r="CV217" s="739">
        <v>0</v>
      </c>
      <c r="CW217" s="739">
        <v>0</v>
      </c>
      <c r="CX217" s="739">
        <v>0</v>
      </c>
      <c r="CY217" s="739">
        <v>0</v>
      </c>
      <c r="CZ217" s="739"/>
      <c r="DA217" s="739">
        <v>0</v>
      </c>
      <c r="DB217" s="739">
        <v>0</v>
      </c>
      <c r="DC217" s="739"/>
      <c r="DD217" s="739">
        <v>3.5638655462184876</v>
      </c>
      <c r="DE217" s="739"/>
      <c r="DF217" s="739">
        <v>0</v>
      </c>
      <c r="DG217" s="739">
        <v>0</v>
      </c>
      <c r="DH217" s="739">
        <v>0</v>
      </c>
      <c r="DI217" s="739"/>
      <c r="DJ217" s="739">
        <v>1.2778711484593837</v>
      </c>
      <c r="DK217" s="739"/>
      <c r="DL217" s="739">
        <v>0</v>
      </c>
      <c r="DM217" s="739">
        <v>0</v>
      </c>
    </row>
    <row r="218" spans="1:117" s="731" customFormat="1" ht="12.75">
      <c r="A218" s="577">
        <v>684</v>
      </c>
      <c r="B218" s="730">
        <v>4</v>
      </c>
      <c r="C218" s="731" t="s">
        <v>249</v>
      </c>
      <c r="D218" s="563">
        <v>38968</v>
      </c>
      <c r="E218" s="732">
        <v>11752979</v>
      </c>
      <c r="F218" s="733">
        <v>-7824774</v>
      </c>
      <c r="G218" s="733">
        <v>-4202309</v>
      </c>
      <c r="H218" s="734">
        <v>-274104</v>
      </c>
      <c r="I218" s="732"/>
      <c r="J218" s="733">
        <v>42012</v>
      </c>
      <c r="K218" s="733">
        <v>30008</v>
      </c>
      <c r="L218" s="733"/>
      <c r="M218" s="733">
        <v>1283140</v>
      </c>
      <c r="N218" s="733">
        <v>916529</v>
      </c>
      <c r="O218" s="733">
        <v>577945</v>
      </c>
      <c r="P218" s="733">
        <v>401841</v>
      </c>
      <c r="Q218" s="733">
        <v>287029</v>
      </c>
      <c r="R218" s="733">
        <v>0</v>
      </c>
      <c r="S218" s="733">
        <v>155174</v>
      </c>
      <c r="T218" s="733">
        <v>29023</v>
      </c>
      <c r="U218" s="733">
        <v>0</v>
      </c>
      <c r="V218" s="733">
        <v>0</v>
      </c>
      <c r="W218" s="733">
        <v>0</v>
      </c>
      <c r="X218" s="733">
        <v>0</v>
      </c>
      <c r="Y218" s="733"/>
      <c r="Z218" s="733">
        <v>300360</v>
      </c>
      <c r="AA218" s="733"/>
      <c r="AB218" s="733">
        <v>0</v>
      </c>
      <c r="AC218" s="733">
        <v>0</v>
      </c>
      <c r="AD218" s="733"/>
      <c r="AE218" s="733">
        <v>5683244</v>
      </c>
      <c r="AF218" s="733">
        <v>0</v>
      </c>
      <c r="AG218" s="733">
        <v>0</v>
      </c>
      <c r="AH218" s="733">
        <v>0</v>
      </c>
      <c r="AI218" s="733">
        <v>0</v>
      </c>
      <c r="AJ218" s="733">
        <v>0</v>
      </c>
      <c r="AK218" s="733"/>
      <c r="AL218" s="733">
        <v>513194</v>
      </c>
      <c r="AM218" s="733">
        <v>726</v>
      </c>
      <c r="AN218" s="733"/>
      <c r="AO218" s="733">
        <v>0</v>
      </c>
      <c r="AP218" s="733">
        <v>0</v>
      </c>
      <c r="AQ218" s="733">
        <v>0</v>
      </c>
      <c r="AR218" s="733">
        <v>0</v>
      </c>
      <c r="AS218" s="733"/>
      <c r="AT218" s="733">
        <v>0</v>
      </c>
      <c r="AU218" s="733">
        <v>0</v>
      </c>
      <c r="AV218" s="733"/>
      <c r="AW218" s="733">
        <v>138882</v>
      </c>
      <c r="AX218" s="733"/>
      <c r="AY218" s="733">
        <v>383569</v>
      </c>
      <c r="AZ218" s="733">
        <v>0</v>
      </c>
      <c r="BA218" s="733">
        <v>0</v>
      </c>
      <c r="BB218" s="733"/>
      <c r="BC218" s="733">
        <v>48613</v>
      </c>
      <c r="BD218" s="733"/>
      <c r="BE218" s="733">
        <v>961690</v>
      </c>
      <c r="BF218" s="733">
        <v>0</v>
      </c>
      <c r="BG218" s="735"/>
      <c r="BH218" s="577">
        <v>684</v>
      </c>
      <c r="BI218" s="730">
        <v>4</v>
      </c>
      <c r="BJ218" s="731" t="s">
        <v>249</v>
      </c>
      <c r="BK218" s="563">
        <v>38968</v>
      </c>
      <c r="BL218" s="736">
        <v>301.60590741120922</v>
      </c>
      <c r="BM218" s="737">
        <v>-200.79998973516732</v>
      </c>
      <c r="BN218" s="737">
        <v>-107.83999692055019</v>
      </c>
      <c r="BO218" s="738">
        <v>-7.0340792445083142</v>
      </c>
      <c r="BP218" s="736"/>
      <c r="BQ218" s="739">
        <v>1.0781153767193594</v>
      </c>
      <c r="BR218" s="739">
        <v>0.77006774789570931</v>
      </c>
      <c r="BS218" s="739"/>
      <c r="BT218" s="739">
        <v>32.928043522890576</v>
      </c>
      <c r="BU218" s="739">
        <v>23.520042085814001</v>
      </c>
      <c r="BV218" s="739">
        <v>14.831271812769453</v>
      </c>
      <c r="BW218" s="739">
        <v>10.312076575651817</v>
      </c>
      <c r="BX218" s="739">
        <v>7.3657616505850951</v>
      </c>
      <c r="BY218" s="739">
        <v>0</v>
      </c>
      <c r="BZ218" s="739">
        <v>3.9820878669677686</v>
      </c>
      <c r="CA218" s="739">
        <v>0.74479059741326215</v>
      </c>
      <c r="CB218" s="739">
        <v>0</v>
      </c>
      <c r="CC218" s="739">
        <v>0</v>
      </c>
      <c r="CD218" s="739">
        <v>0</v>
      </c>
      <c r="CE218" s="739">
        <v>0</v>
      </c>
      <c r="CF218" s="739"/>
      <c r="CG218" s="739">
        <v>7.707862861835352</v>
      </c>
      <c r="CH218" s="739"/>
      <c r="CI218" s="739">
        <v>0</v>
      </c>
      <c r="CJ218" s="739">
        <v>0</v>
      </c>
      <c r="CK218" s="739"/>
      <c r="CL218" s="739">
        <v>145.84387189488811</v>
      </c>
      <c r="CM218" s="739">
        <v>0</v>
      </c>
      <c r="CN218" s="739">
        <v>0</v>
      </c>
      <c r="CO218" s="739">
        <v>0</v>
      </c>
      <c r="CP218" s="739">
        <v>0</v>
      </c>
      <c r="CQ218" s="739">
        <v>0</v>
      </c>
      <c r="CR218" s="739"/>
      <c r="CS218" s="739">
        <v>13.16962636009033</v>
      </c>
      <c r="CT218" s="739">
        <v>1.8630671320057482E-2</v>
      </c>
      <c r="CU218" s="739"/>
      <c r="CV218" s="739">
        <v>0</v>
      </c>
      <c r="CW218" s="739">
        <v>0</v>
      </c>
      <c r="CX218" s="739">
        <v>0</v>
      </c>
      <c r="CY218" s="739">
        <v>0</v>
      </c>
      <c r="CZ218" s="739"/>
      <c r="DA218" s="739">
        <v>0</v>
      </c>
      <c r="DB218" s="739">
        <v>0</v>
      </c>
      <c r="DC218" s="739"/>
      <c r="DD218" s="739">
        <v>3.5640012317799221</v>
      </c>
      <c r="DE218" s="739"/>
      <c r="DF218" s="739">
        <v>9.8431790186819956</v>
      </c>
      <c r="DG218" s="739">
        <v>0</v>
      </c>
      <c r="DH218" s="739">
        <v>0</v>
      </c>
      <c r="DI218" s="739"/>
      <c r="DJ218" s="739">
        <v>1.2475107780743173</v>
      </c>
      <c r="DK218" s="739"/>
      <c r="DL218" s="739">
        <v>24.678967357832068</v>
      </c>
      <c r="DM218" s="739">
        <v>0</v>
      </c>
    </row>
    <row r="219" spans="1:117" s="731" customFormat="1" ht="12.75">
      <c r="A219" s="577">
        <v>686</v>
      </c>
      <c r="B219" s="730">
        <v>11</v>
      </c>
      <c r="C219" s="731" t="s">
        <v>250</v>
      </c>
      <c r="D219" s="563">
        <v>2935</v>
      </c>
      <c r="E219" s="732">
        <v>1328269</v>
      </c>
      <c r="F219" s="733">
        <v>-589348</v>
      </c>
      <c r="G219" s="733">
        <v>-316510</v>
      </c>
      <c r="H219" s="734">
        <v>422411</v>
      </c>
      <c r="I219" s="732"/>
      <c r="J219" s="733">
        <v>0</v>
      </c>
      <c r="K219" s="733">
        <v>0</v>
      </c>
      <c r="L219" s="733"/>
      <c r="M219" s="733">
        <v>73744</v>
      </c>
      <c r="N219" s="733">
        <v>52674</v>
      </c>
      <c r="O219" s="733">
        <v>44335</v>
      </c>
      <c r="P219" s="733">
        <v>0</v>
      </c>
      <c r="Q219" s="733">
        <v>0</v>
      </c>
      <c r="R219" s="733">
        <v>0</v>
      </c>
      <c r="S219" s="733">
        <v>-44335</v>
      </c>
      <c r="T219" s="733">
        <v>0</v>
      </c>
      <c r="U219" s="733">
        <v>0</v>
      </c>
      <c r="V219" s="733">
        <v>0</v>
      </c>
      <c r="W219" s="733">
        <v>0</v>
      </c>
      <c r="X219" s="733">
        <v>0</v>
      </c>
      <c r="Y219" s="733"/>
      <c r="Z219" s="733">
        <v>13924</v>
      </c>
      <c r="AA219" s="733"/>
      <c r="AB219" s="733">
        <v>0</v>
      </c>
      <c r="AC219" s="733">
        <v>0</v>
      </c>
      <c r="AD219" s="733"/>
      <c r="AE219" s="733">
        <v>1136734</v>
      </c>
      <c r="AF219" s="733">
        <v>37931</v>
      </c>
      <c r="AG219" s="733">
        <v>0</v>
      </c>
      <c r="AH219" s="733">
        <v>0</v>
      </c>
      <c r="AI219" s="733">
        <v>0</v>
      </c>
      <c r="AJ219" s="733">
        <v>0</v>
      </c>
      <c r="AK219" s="733"/>
      <c r="AL219" s="733">
        <v>0</v>
      </c>
      <c r="AM219" s="733">
        <v>0</v>
      </c>
      <c r="AN219" s="733"/>
      <c r="AO219" s="733">
        <v>0</v>
      </c>
      <c r="AP219" s="733">
        <v>0</v>
      </c>
      <c r="AQ219" s="733">
        <v>0</v>
      </c>
      <c r="AR219" s="733">
        <v>0</v>
      </c>
      <c r="AS219" s="733"/>
      <c r="AT219" s="733">
        <v>0</v>
      </c>
      <c r="AU219" s="733">
        <v>0</v>
      </c>
      <c r="AV219" s="733"/>
      <c r="AW219" s="733">
        <v>10460</v>
      </c>
      <c r="AX219" s="733"/>
      <c r="AY219" s="733">
        <v>0</v>
      </c>
      <c r="AZ219" s="733">
        <v>0</v>
      </c>
      <c r="BA219" s="733">
        <v>0</v>
      </c>
      <c r="BB219" s="733"/>
      <c r="BC219" s="733">
        <v>2802</v>
      </c>
      <c r="BD219" s="733"/>
      <c r="BE219" s="733">
        <v>0</v>
      </c>
      <c r="BF219" s="733">
        <v>0</v>
      </c>
      <c r="BG219" s="735"/>
      <c r="BH219" s="577">
        <v>686</v>
      </c>
      <c r="BI219" s="730">
        <v>11</v>
      </c>
      <c r="BJ219" s="731" t="s">
        <v>250</v>
      </c>
      <c r="BK219" s="563">
        <v>2935</v>
      </c>
      <c r="BL219" s="736">
        <v>452.56183986371377</v>
      </c>
      <c r="BM219" s="737">
        <v>-200.8</v>
      </c>
      <c r="BN219" s="737">
        <v>-107.83986371379898</v>
      </c>
      <c r="BO219" s="738">
        <v>143.92197614991483</v>
      </c>
      <c r="BP219" s="736"/>
      <c r="BQ219" s="739">
        <v>0</v>
      </c>
      <c r="BR219" s="739">
        <v>0</v>
      </c>
      <c r="BS219" s="739"/>
      <c r="BT219" s="739">
        <v>25.125724020442931</v>
      </c>
      <c r="BU219" s="739">
        <v>17.946848381601363</v>
      </c>
      <c r="BV219" s="739">
        <v>15.105621805792163</v>
      </c>
      <c r="BW219" s="739">
        <v>0</v>
      </c>
      <c r="BX219" s="739">
        <v>0</v>
      </c>
      <c r="BY219" s="739">
        <v>0</v>
      </c>
      <c r="BZ219" s="739">
        <v>-15.105621805792163</v>
      </c>
      <c r="CA219" s="739">
        <v>0</v>
      </c>
      <c r="CB219" s="739">
        <v>0</v>
      </c>
      <c r="CC219" s="739">
        <v>0</v>
      </c>
      <c r="CD219" s="739">
        <v>0</v>
      </c>
      <c r="CE219" s="739">
        <v>0</v>
      </c>
      <c r="CF219" s="739"/>
      <c r="CG219" s="739">
        <v>4.7441226575809203</v>
      </c>
      <c r="CH219" s="739"/>
      <c r="CI219" s="739">
        <v>0</v>
      </c>
      <c r="CJ219" s="739">
        <v>0</v>
      </c>
      <c r="CK219" s="739"/>
      <c r="CL219" s="739">
        <v>387.30289608177173</v>
      </c>
      <c r="CM219" s="739">
        <v>12.923679727427597</v>
      </c>
      <c r="CN219" s="739">
        <v>0</v>
      </c>
      <c r="CO219" s="739">
        <v>0</v>
      </c>
      <c r="CP219" s="739">
        <v>0</v>
      </c>
      <c r="CQ219" s="739">
        <v>0</v>
      </c>
      <c r="CR219" s="739"/>
      <c r="CS219" s="739">
        <v>0</v>
      </c>
      <c r="CT219" s="739">
        <v>0</v>
      </c>
      <c r="CU219" s="739"/>
      <c r="CV219" s="739">
        <v>0</v>
      </c>
      <c r="CW219" s="739">
        <v>0</v>
      </c>
      <c r="CX219" s="739">
        <v>0</v>
      </c>
      <c r="CY219" s="739">
        <v>0</v>
      </c>
      <c r="CZ219" s="739"/>
      <c r="DA219" s="739">
        <v>0</v>
      </c>
      <c r="DB219" s="739">
        <v>0</v>
      </c>
      <c r="DC219" s="739"/>
      <c r="DD219" s="739">
        <v>3.5638841567291313</v>
      </c>
      <c r="DE219" s="739"/>
      <c r="DF219" s="739">
        <v>0</v>
      </c>
      <c r="DG219" s="739">
        <v>0</v>
      </c>
      <c r="DH219" s="739">
        <v>0</v>
      </c>
      <c r="DI219" s="739"/>
      <c r="DJ219" s="739">
        <v>0.95468483816013627</v>
      </c>
      <c r="DK219" s="739"/>
      <c r="DL219" s="739">
        <v>0</v>
      </c>
      <c r="DM219" s="739">
        <v>0</v>
      </c>
    </row>
    <row r="220" spans="1:117" s="731" customFormat="1" ht="12.75">
      <c r="A220" s="577">
        <v>687</v>
      </c>
      <c r="B220" s="730">
        <v>11</v>
      </c>
      <c r="C220" s="731" t="s">
        <v>251</v>
      </c>
      <c r="D220" s="563">
        <v>1413</v>
      </c>
      <c r="E220" s="732">
        <v>770736</v>
      </c>
      <c r="F220" s="733">
        <v>-283730</v>
      </c>
      <c r="G220" s="733">
        <v>-152378</v>
      </c>
      <c r="H220" s="734">
        <v>334628</v>
      </c>
      <c r="I220" s="732"/>
      <c r="J220" s="733">
        <v>0</v>
      </c>
      <c r="K220" s="733">
        <v>0</v>
      </c>
      <c r="L220" s="733"/>
      <c r="M220" s="733">
        <v>44246</v>
      </c>
      <c r="N220" s="733">
        <v>31604</v>
      </c>
      <c r="O220" s="733">
        <v>0</v>
      </c>
      <c r="P220" s="733">
        <v>23638</v>
      </c>
      <c r="Q220" s="733">
        <v>16884</v>
      </c>
      <c r="R220" s="733">
        <v>0</v>
      </c>
      <c r="S220" s="733">
        <v>-12667</v>
      </c>
      <c r="T220" s="733">
        <v>0</v>
      </c>
      <c r="U220" s="733">
        <v>0</v>
      </c>
      <c r="V220" s="733">
        <v>0</v>
      </c>
      <c r="W220" s="733">
        <v>0</v>
      </c>
      <c r="X220" s="733">
        <v>0</v>
      </c>
      <c r="Y220" s="733"/>
      <c r="Z220" s="733">
        <v>7995</v>
      </c>
      <c r="AA220" s="733"/>
      <c r="AB220" s="733">
        <v>0</v>
      </c>
      <c r="AC220" s="733">
        <v>0</v>
      </c>
      <c r="AD220" s="733"/>
      <c r="AE220" s="733">
        <v>652980</v>
      </c>
      <c r="AF220" s="733">
        <v>0</v>
      </c>
      <c r="AG220" s="733">
        <v>0</v>
      </c>
      <c r="AH220" s="733">
        <v>0</v>
      </c>
      <c r="AI220" s="733">
        <v>0</v>
      </c>
      <c r="AJ220" s="733">
        <v>0</v>
      </c>
      <c r="AK220" s="733"/>
      <c r="AL220" s="733">
        <v>0</v>
      </c>
      <c r="AM220" s="733">
        <v>0</v>
      </c>
      <c r="AN220" s="733"/>
      <c r="AO220" s="733">
        <v>0</v>
      </c>
      <c r="AP220" s="733">
        <v>0</v>
      </c>
      <c r="AQ220" s="733">
        <v>0</v>
      </c>
      <c r="AR220" s="733">
        <v>0</v>
      </c>
      <c r="AS220" s="733"/>
      <c r="AT220" s="733">
        <v>0</v>
      </c>
      <c r="AU220" s="733">
        <v>0</v>
      </c>
      <c r="AV220" s="733"/>
      <c r="AW220" s="733">
        <v>5036</v>
      </c>
      <c r="AX220" s="733"/>
      <c r="AY220" s="733">
        <v>0</v>
      </c>
      <c r="AZ220" s="733">
        <v>0</v>
      </c>
      <c r="BA220" s="733">
        <v>0</v>
      </c>
      <c r="BB220" s="733"/>
      <c r="BC220" s="733">
        <v>1020</v>
      </c>
      <c r="BD220" s="733"/>
      <c r="BE220" s="733">
        <v>0</v>
      </c>
      <c r="BF220" s="733">
        <v>0</v>
      </c>
      <c r="BG220" s="735"/>
      <c r="BH220" s="577">
        <v>687</v>
      </c>
      <c r="BI220" s="730">
        <v>11</v>
      </c>
      <c r="BJ220" s="731" t="s">
        <v>251</v>
      </c>
      <c r="BK220" s="563">
        <v>1413</v>
      </c>
      <c r="BL220" s="736">
        <v>545.46072186836523</v>
      </c>
      <c r="BM220" s="737">
        <v>-200.7997169143666</v>
      </c>
      <c r="BN220" s="737">
        <v>-107.84005661712668</v>
      </c>
      <c r="BO220" s="738">
        <v>236.82094833687191</v>
      </c>
      <c r="BP220" s="736"/>
      <c r="BQ220" s="739">
        <v>0</v>
      </c>
      <c r="BR220" s="739">
        <v>0</v>
      </c>
      <c r="BS220" s="739"/>
      <c r="BT220" s="739">
        <v>31.313517338995045</v>
      </c>
      <c r="BU220" s="739">
        <v>22.366595895258314</v>
      </c>
      <c r="BV220" s="739">
        <v>0</v>
      </c>
      <c r="BW220" s="739">
        <v>16.72894550601557</v>
      </c>
      <c r="BX220" s="739">
        <v>11.949044585987261</v>
      </c>
      <c r="BY220" s="739">
        <v>0</v>
      </c>
      <c r="BZ220" s="739">
        <v>-8.9646142958244877</v>
      </c>
      <c r="CA220" s="739">
        <v>0</v>
      </c>
      <c r="CB220" s="739">
        <v>0</v>
      </c>
      <c r="CC220" s="739">
        <v>0</v>
      </c>
      <c r="CD220" s="739">
        <v>0</v>
      </c>
      <c r="CE220" s="739">
        <v>0</v>
      </c>
      <c r="CF220" s="739"/>
      <c r="CG220" s="739">
        <v>5.6581740976645438</v>
      </c>
      <c r="CH220" s="739"/>
      <c r="CI220" s="739">
        <v>0</v>
      </c>
      <c r="CJ220" s="739">
        <v>0</v>
      </c>
      <c r="CK220" s="739"/>
      <c r="CL220" s="739">
        <v>462.1231422505308</v>
      </c>
      <c r="CM220" s="739">
        <v>0</v>
      </c>
      <c r="CN220" s="739">
        <v>0</v>
      </c>
      <c r="CO220" s="739">
        <v>0</v>
      </c>
      <c r="CP220" s="739">
        <v>0</v>
      </c>
      <c r="CQ220" s="739">
        <v>0</v>
      </c>
      <c r="CR220" s="739"/>
      <c r="CS220" s="739">
        <v>0</v>
      </c>
      <c r="CT220" s="739">
        <v>0</v>
      </c>
      <c r="CU220" s="739"/>
      <c r="CV220" s="739">
        <v>0</v>
      </c>
      <c r="CW220" s="739">
        <v>0</v>
      </c>
      <c r="CX220" s="739">
        <v>0</v>
      </c>
      <c r="CY220" s="739">
        <v>0</v>
      </c>
      <c r="CZ220" s="739"/>
      <c r="DA220" s="739">
        <v>0</v>
      </c>
      <c r="DB220" s="739">
        <v>0</v>
      </c>
      <c r="DC220" s="739"/>
      <c r="DD220" s="739">
        <v>3.5640481245576785</v>
      </c>
      <c r="DE220" s="739"/>
      <c r="DF220" s="739">
        <v>0</v>
      </c>
      <c r="DG220" s="739">
        <v>0</v>
      </c>
      <c r="DH220" s="739">
        <v>0</v>
      </c>
      <c r="DI220" s="739"/>
      <c r="DJ220" s="739">
        <v>0.72186836518046704</v>
      </c>
      <c r="DK220" s="739"/>
      <c r="DL220" s="739">
        <v>0</v>
      </c>
      <c r="DM220" s="739">
        <v>0</v>
      </c>
    </row>
    <row r="221" spans="1:117" s="731" customFormat="1" ht="12.75">
      <c r="A221" s="577">
        <v>689</v>
      </c>
      <c r="B221" s="730">
        <v>9</v>
      </c>
      <c r="C221" s="731" t="s">
        <v>252</v>
      </c>
      <c r="D221" s="563">
        <v>3008</v>
      </c>
      <c r="E221" s="732">
        <v>919744</v>
      </c>
      <c r="F221" s="733">
        <v>-604006</v>
      </c>
      <c r="G221" s="733">
        <v>-324383</v>
      </c>
      <c r="H221" s="734">
        <v>-8645</v>
      </c>
      <c r="I221" s="732"/>
      <c r="J221" s="733">
        <v>0</v>
      </c>
      <c r="K221" s="733">
        <v>0</v>
      </c>
      <c r="L221" s="733"/>
      <c r="M221" s="733">
        <v>0</v>
      </c>
      <c r="N221" s="733">
        <v>0</v>
      </c>
      <c r="O221" s="733">
        <v>0</v>
      </c>
      <c r="P221" s="733">
        <v>23638</v>
      </c>
      <c r="Q221" s="733">
        <v>16884</v>
      </c>
      <c r="R221" s="733">
        <v>0</v>
      </c>
      <c r="S221" s="733">
        <v>69670</v>
      </c>
      <c r="T221" s="733">
        <v>0</v>
      </c>
      <c r="U221" s="733">
        <v>-39943</v>
      </c>
      <c r="V221" s="733">
        <v>0</v>
      </c>
      <c r="W221" s="733">
        <v>0</v>
      </c>
      <c r="X221" s="733">
        <v>0</v>
      </c>
      <c r="Y221" s="733"/>
      <c r="Z221" s="733">
        <v>16168</v>
      </c>
      <c r="AA221" s="733"/>
      <c r="AB221" s="733">
        <v>0</v>
      </c>
      <c r="AC221" s="733">
        <v>0</v>
      </c>
      <c r="AD221" s="733"/>
      <c r="AE221" s="733">
        <v>820240</v>
      </c>
      <c r="AF221" s="733">
        <v>0</v>
      </c>
      <c r="AG221" s="733">
        <v>0</v>
      </c>
      <c r="AH221" s="733">
        <v>0</v>
      </c>
      <c r="AI221" s="733">
        <v>0</v>
      </c>
      <c r="AJ221" s="733">
        <v>0</v>
      </c>
      <c r="AK221" s="733"/>
      <c r="AL221" s="733">
        <v>0</v>
      </c>
      <c r="AM221" s="733">
        <v>0</v>
      </c>
      <c r="AN221" s="733"/>
      <c r="AO221" s="733">
        <v>0</v>
      </c>
      <c r="AP221" s="733">
        <v>0</v>
      </c>
      <c r="AQ221" s="733">
        <v>0</v>
      </c>
      <c r="AR221" s="733">
        <v>0</v>
      </c>
      <c r="AS221" s="733"/>
      <c r="AT221" s="733">
        <v>0</v>
      </c>
      <c r="AU221" s="733">
        <v>0</v>
      </c>
      <c r="AV221" s="733"/>
      <c r="AW221" s="733">
        <v>10721</v>
      </c>
      <c r="AX221" s="733"/>
      <c r="AY221" s="733">
        <v>0</v>
      </c>
      <c r="AZ221" s="733">
        <v>0</v>
      </c>
      <c r="BA221" s="733">
        <v>0</v>
      </c>
      <c r="BB221" s="733"/>
      <c r="BC221" s="733">
        <v>2366</v>
      </c>
      <c r="BD221" s="733"/>
      <c r="BE221" s="733">
        <v>0</v>
      </c>
      <c r="BF221" s="733">
        <v>0</v>
      </c>
      <c r="BG221" s="735"/>
      <c r="BH221" s="577">
        <v>689</v>
      </c>
      <c r="BI221" s="730">
        <v>9</v>
      </c>
      <c r="BJ221" s="731" t="s">
        <v>252</v>
      </c>
      <c r="BK221" s="563">
        <v>3008</v>
      </c>
      <c r="BL221" s="736">
        <v>305.7659574468085</v>
      </c>
      <c r="BM221" s="737">
        <v>-200.79986702127658</v>
      </c>
      <c r="BN221" s="737">
        <v>-107.84009308510639</v>
      </c>
      <c r="BO221" s="738">
        <v>-2.8740026595744679</v>
      </c>
      <c r="BP221" s="736"/>
      <c r="BQ221" s="739">
        <v>0</v>
      </c>
      <c r="BR221" s="739">
        <v>0</v>
      </c>
      <c r="BS221" s="739"/>
      <c r="BT221" s="739">
        <v>0</v>
      </c>
      <c r="BU221" s="739">
        <v>0</v>
      </c>
      <c r="BV221" s="739">
        <v>0</v>
      </c>
      <c r="BW221" s="739">
        <v>7.8583776595744679</v>
      </c>
      <c r="BX221" s="739">
        <v>5.6130319148936172</v>
      </c>
      <c r="BY221" s="739">
        <v>0</v>
      </c>
      <c r="BZ221" s="739">
        <v>23.16156914893617</v>
      </c>
      <c r="CA221" s="739">
        <v>0</v>
      </c>
      <c r="CB221" s="739">
        <v>-13.278922872340425</v>
      </c>
      <c r="CC221" s="739">
        <v>0</v>
      </c>
      <c r="CD221" s="739">
        <v>0</v>
      </c>
      <c r="CE221" s="739">
        <v>0</v>
      </c>
      <c r="CF221" s="739"/>
      <c r="CG221" s="739">
        <v>5.375</v>
      </c>
      <c r="CH221" s="739"/>
      <c r="CI221" s="739">
        <v>0</v>
      </c>
      <c r="CJ221" s="739">
        <v>0</v>
      </c>
      <c r="CK221" s="739"/>
      <c r="CL221" s="739">
        <v>272.68617021276594</v>
      </c>
      <c r="CM221" s="739">
        <v>0</v>
      </c>
      <c r="CN221" s="739">
        <v>0</v>
      </c>
      <c r="CO221" s="739">
        <v>0</v>
      </c>
      <c r="CP221" s="739">
        <v>0</v>
      </c>
      <c r="CQ221" s="739">
        <v>0</v>
      </c>
      <c r="CR221" s="739"/>
      <c r="CS221" s="739">
        <v>0</v>
      </c>
      <c r="CT221" s="739">
        <v>0</v>
      </c>
      <c r="CU221" s="739"/>
      <c r="CV221" s="739">
        <v>0</v>
      </c>
      <c r="CW221" s="739">
        <v>0</v>
      </c>
      <c r="CX221" s="739">
        <v>0</v>
      </c>
      <c r="CY221" s="739">
        <v>0</v>
      </c>
      <c r="CZ221" s="739"/>
      <c r="DA221" s="739">
        <v>0</v>
      </c>
      <c r="DB221" s="739">
        <v>0</v>
      </c>
      <c r="DC221" s="739"/>
      <c r="DD221" s="739">
        <v>3.5641622340425534</v>
      </c>
      <c r="DE221" s="739"/>
      <c r="DF221" s="739">
        <v>0</v>
      </c>
      <c r="DG221" s="739">
        <v>0</v>
      </c>
      <c r="DH221" s="739">
        <v>0</v>
      </c>
      <c r="DI221" s="739"/>
      <c r="DJ221" s="739">
        <v>0.78656914893617025</v>
      </c>
      <c r="DK221" s="739"/>
      <c r="DL221" s="739">
        <v>0</v>
      </c>
      <c r="DM221" s="739">
        <v>0</v>
      </c>
    </row>
    <row r="222" spans="1:117" s="731" customFormat="1" ht="12.75">
      <c r="A222" s="577">
        <v>691</v>
      </c>
      <c r="B222" s="730">
        <v>17</v>
      </c>
      <c r="C222" s="731" t="s">
        <v>253</v>
      </c>
      <c r="D222" s="563">
        <v>2556</v>
      </c>
      <c r="E222" s="732">
        <v>785392</v>
      </c>
      <c r="F222" s="733">
        <v>-513245</v>
      </c>
      <c r="G222" s="733">
        <v>-275639</v>
      </c>
      <c r="H222" s="734">
        <v>-3492</v>
      </c>
      <c r="I222" s="732"/>
      <c r="J222" s="733">
        <v>0</v>
      </c>
      <c r="K222" s="733">
        <v>0</v>
      </c>
      <c r="L222" s="733"/>
      <c r="M222" s="733">
        <v>29497</v>
      </c>
      <c r="N222" s="733">
        <v>21070</v>
      </c>
      <c r="O222" s="733">
        <v>6334</v>
      </c>
      <c r="P222" s="733">
        <v>0</v>
      </c>
      <c r="Q222" s="733">
        <v>0</v>
      </c>
      <c r="R222" s="733">
        <v>0</v>
      </c>
      <c r="S222" s="733">
        <v>-9500</v>
      </c>
      <c r="T222" s="733">
        <v>0</v>
      </c>
      <c r="U222" s="733">
        <v>0</v>
      </c>
      <c r="V222" s="733">
        <v>0</v>
      </c>
      <c r="W222" s="733">
        <v>0</v>
      </c>
      <c r="X222" s="733">
        <v>0</v>
      </c>
      <c r="Y222" s="733"/>
      <c r="Z222" s="733">
        <v>15913</v>
      </c>
      <c r="AA222" s="733"/>
      <c r="AB222" s="733">
        <v>0</v>
      </c>
      <c r="AC222" s="733">
        <v>0</v>
      </c>
      <c r="AD222" s="733"/>
      <c r="AE222" s="733">
        <v>709457</v>
      </c>
      <c r="AF222" s="733">
        <v>0</v>
      </c>
      <c r="AG222" s="733">
        <v>0</v>
      </c>
      <c r="AH222" s="733">
        <v>0</v>
      </c>
      <c r="AI222" s="733">
        <v>0</v>
      </c>
      <c r="AJ222" s="733">
        <v>0</v>
      </c>
      <c r="AK222" s="733"/>
      <c r="AL222" s="733">
        <v>0</v>
      </c>
      <c r="AM222" s="733">
        <v>0</v>
      </c>
      <c r="AN222" s="733"/>
      <c r="AO222" s="733">
        <v>0</v>
      </c>
      <c r="AP222" s="733">
        <v>0</v>
      </c>
      <c r="AQ222" s="733">
        <v>0</v>
      </c>
      <c r="AR222" s="733">
        <v>0</v>
      </c>
      <c r="AS222" s="733"/>
      <c r="AT222" s="733">
        <v>0</v>
      </c>
      <c r="AU222" s="733">
        <v>0</v>
      </c>
      <c r="AV222" s="733"/>
      <c r="AW222" s="733">
        <v>9110</v>
      </c>
      <c r="AX222" s="733"/>
      <c r="AY222" s="733">
        <v>0</v>
      </c>
      <c r="AZ222" s="733">
        <v>0</v>
      </c>
      <c r="BA222" s="733">
        <v>0</v>
      </c>
      <c r="BB222" s="733"/>
      <c r="BC222" s="733">
        <v>3511</v>
      </c>
      <c r="BD222" s="733"/>
      <c r="BE222" s="733">
        <v>0</v>
      </c>
      <c r="BF222" s="733">
        <v>0</v>
      </c>
      <c r="BG222" s="735"/>
      <c r="BH222" s="577">
        <v>691</v>
      </c>
      <c r="BI222" s="730">
        <v>17</v>
      </c>
      <c r="BJ222" s="731" t="s">
        <v>253</v>
      </c>
      <c r="BK222" s="563">
        <v>2556</v>
      </c>
      <c r="BL222" s="736">
        <v>307.27386541471049</v>
      </c>
      <c r="BM222" s="737">
        <v>-200.80007824726135</v>
      </c>
      <c r="BN222" s="737">
        <v>-107.83998435054774</v>
      </c>
      <c r="BO222" s="738">
        <v>-1.3661971830985915</v>
      </c>
      <c r="BP222" s="736"/>
      <c r="BQ222" s="739">
        <v>0</v>
      </c>
      <c r="BR222" s="739">
        <v>0</v>
      </c>
      <c r="BS222" s="739"/>
      <c r="BT222" s="739">
        <v>11.540297339593113</v>
      </c>
      <c r="BU222" s="739">
        <v>8.2433489827856032</v>
      </c>
      <c r="BV222" s="739">
        <v>2.4780907668231613</v>
      </c>
      <c r="BW222" s="739">
        <v>0</v>
      </c>
      <c r="BX222" s="739">
        <v>0</v>
      </c>
      <c r="BY222" s="739">
        <v>0</v>
      </c>
      <c r="BZ222" s="739">
        <v>-3.7167449139280127</v>
      </c>
      <c r="CA222" s="739">
        <v>0</v>
      </c>
      <c r="CB222" s="739">
        <v>0</v>
      </c>
      <c r="CC222" s="739">
        <v>0</v>
      </c>
      <c r="CD222" s="739">
        <v>0</v>
      </c>
      <c r="CE222" s="739">
        <v>0</v>
      </c>
      <c r="CF222" s="739"/>
      <c r="CG222" s="739">
        <v>6.2257433489827854</v>
      </c>
      <c r="CH222" s="739"/>
      <c r="CI222" s="739">
        <v>0</v>
      </c>
      <c r="CJ222" s="739">
        <v>0</v>
      </c>
      <c r="CK222" s="739"/>
      <c r="CL222" s="739">
        <v>277.56533646322379</v>
      </c>
      <c r="CM222" s="739">
        <v>0</v>
      </c>
      <c r="CN222" s="739">
        <v>0</v>
      </c>
      <c r="CO222" s="739">
        <v>0</v>
      </c>
      <c r="CP222" s="739">
        <v>0</v>
      </c>
      <c r="CQ222" s="739">
        <v>0</v>
      </c>
      <c r="CR222" s="739"/>
      <c r="CS222" s="739">
        <v>0</v>
      </c>
      <c r="CT222" s="739">
        <v>0</v>
      </c>
      <c r="CU222" s="739"/>
      <c r="CV222" s="739">
        <v>0</v>
      </c>
      <c r="CW222" s="739">
        <v>0</v>
      </c>
      <c r="CX222" s="739">
        <v>0</v>
      </c>
      <c r="CY222" s="739">
        <v>0</v>
      </c>
      <c r="CZ222" s="739"/>
      <c r="DA222" s="739">
        <v>0</v>
      </c>
      <c r="DB222" s="739">
        <v>0</v>
      </c>
      <c r="DC222" s="739"/>
      <c r="DD222" s="739">
        <v>3.5641627543035992</v>
      </c>
      <c r="DE222" s="739"/>
      <c r="DF222" s="739">
        <v>0</v>
      </c>
      <c r="DG222" s="739">
        <v>0</v>
      </c>
      <c r="DH222" s="739">
        <v>0</v>
      </c>
      <c r="DI222" s="739"/>
      <c r="DJ222" s="739">
        <v>1.3736306729264476</v>
      </c>
      <c r="DK222" s="739"/>
      <c r="DL222" s="739">
        <v>0</v>
      </c>
      <c r="DM222" s="739">
        <v>0</v>
      </c>
    </row>
    <row r="223" spans="1:117" s="731" customFormat="1" ht="12.75">
      <c r="A223" s="577">
        <v>694</v>
      </c>
      <c r="B223" s="730">
        <v>5</v>
      </c>
      <c r="C223" s="731" t="s">
        <v>254</v>
      </c>
      <c r="D223" s="563">
        <v>28643</v>
      </c>
      <c r="E223" s="732">
        <v>9556012</v>
      </c>
      <c r="F223" s="733">
        <v>-5751514</v>
      </c>
      <c r="G223" s="733">
        <v>-3088861</v>
      </c>
      <c r="H223" s="734">
        <v>715637</v>
      </c>
      <c r="I223" s="732"/>
      <c r="J223" s="733">
        <v>28008</v>
      </c>
      <c r="K223" s="733">
        <v>20006</v>
      </c>
      <c r="L223" s="733"/>
      <c r="M223" s="733">
        <v>1106155</v>
      </c>
      <c r="N223" s="733">
        <v>790111</v>
      </c>
      <c r="O223" s="733">
        <v>606446</v>
      </c>
      <c r="P223" s="733">
        <v>118189</v>
      </c>
      <c r="Q223" s="733">
        <v>84420</v>
      </c>
      <c r="R223" s="733">
        <v>19972</v>
      </c>
      <c r="S223" s="733">
        <v>-33252</v>
      </c>
      <c r="T223" s="733">
        <v>0</v>
      </c>
      <c r="U223" s="733">
        <v>-7832</v>
      </c>
      <c r="V223" s="733">
        <v>0</v>
      </c>
      <c r="W223" s="733">
        <v>0</v>
      </c>
      <c r="X223" s="733">
        <v>0</v>
      </c>
      <c r="Y223" s="733"/>
      <c r="Z223" s="733">
        <v>95479</v>
      </c>
      <c r="AA223" s="733"/>
      <c r="AB223" s="733">
        <v>0</v>
      </c>
      <c r="AC223" s="733">
        <v>0</v>
      </c>
      <c r="AD223" s="733"/>
      <c r="AE223" s="733">
        <v>4332889</v>
      </c>
      <c r="AF223" s="733">
        <v>203371</v>
      </c>
      <c r="AG223" s="733">
        <v>0</v>
      </c>
      <c r="AH223" s="733">
        <v>0</v>
      </c>
      <c r="AI223" s="733">
        <v>0</v>
      </c>
      <c r="AJ223" s="733">
        <v>0</v>
      </c>
      <c r="AK223" s="733"/>
      <c r="AL223" s="733">
        <v>391500</v>
      </c>
      <c r="AM223" s="733">
        <v>0</v>
      </c>
      <c r="AN223" s="733"/>
      <c r="AO223" s="733">
        <v>0</v>
      </c>
      <c r="AP223" s="733">
        <v>0</v>
      </c>
      <c r="AQ223" s="733">
        <v>0</v>
      </c>
      <c r="AR223" s="733">
        <v>0</v>
      </c>
      <c r="AS223" s="733"/>
      <c r="AT223" s="733">
        <v>0</v>
      </c>
      <c r="AU223" s="733">
        <v>0</v>
      </c>
      <c r="AV223" s="733"/>
      <c r="AW223" s="733">
        <v>102084</v>
      </c>
      <c r="AX223" s="733"/>
      <c r="AY223" s="733">
        <v>511426</v>
      </c>
      <c r="AZ223" s="733">
        <v>0</v>
      </c>
      <c r="BA223" s="733">
        <v>200000</v>
      </c>
      <c r="BB223" s="733"/>
      <c r="BC223" s="733">
        <v>37440</v>
      </c>
      <c r="BD223" s="733"/>
      <c r="BE223" s="733">
        <v>949600</v>
      </c>
      <c r="BF223" s="733">
        <v>0</v>
      </c>
      <c r="BG223" s="735"/>
      <c r="BH223" s="577">
        <v>694</v>
      </c>
      <c r="BI223" s="730">
        <v>5</v>
      </c>
      <c r="BJ223" s="731" t="s">
        <v>254</v>
      </c>
      <c r="BK223" s="563">
        <v>28643</v>
      </c>
      <c r="BL223" s="736">
        <v>333.62469015117131</v>
      </c>
      <c r="BM223" s="737">
        <v>-200.79998603498237</v>
      </c>
      <c r="BN223" s="737">
        <v>-107.83999581049471</v>
      </c>
      <c r="BO223" s="738">
        <v>24.984708305694237</v>
      </c>
      <c r="BP223" s="736"/>
      <c r="BQ223" s="739">
        <v>0.97783053451104984</v>
      </c>
      <c r="BR223" s="739">
        <v>0.69846035680620044</v>
      </c>
      <c r="BS223" s="739"/>
      <c r="BT223" s="739">
        <v>38.618685193590053</v>
      </c>
      <c r="BU223" s="739">
        <v>27.584785113291204</v>
      </c>
      <c r="BV223" s="739">
        <v>21.172572705373039</v>
      </c>
      <c r="BW223" s="739">
        <v>4.1262786719268236</v>
      </c>
      <c r="BX223" s="739">
        <v>2.9473169709876759</v>
      </c>
      <c r="BY223" s="739">
        <v>0.69727333030757954</v>
      </c>
      <c r="BZ223" s="739">
        <v>-1.1609119156512935</v>
      </c>
      <c r="CA223" s="739">
        <v>0</v>
      </c>
      <c r="CB223" s="739">
        <v>-0.27343504521174455</v>
      </c>
      <c r="CC223" s="739">
        <v>0</v>
      </c>
      <c r="CD223" s="739">
        <v>0</v>
      </c>
      <c r="CE223" s="739">
        <v>0</v>
      </c>
      <c r="CF223" s="739"/>
      <c r="CG223" s="739">
        <v>3.33341479593618</v>
      </c>
      <c r="CH223" s="739"/>
      <c r="CI223" s="739">
        <v>0</v>
      </c>
      <c r="CJ223" s="739">
        <v>0</v>
      </c>
      <c r="CK223" s="739"/>
      <c r="CL223" s="739">
        <v>151.27217819362497</v>
      </c>
      <c r="CM223" s="739">
        <v>7.1001990015012391</v>
      </c>
      <c r="CN223" s="739">
        <v>0</v>
      </c>
      <c r="CO223" s="739">
        <v>0</v>
      </c>
      <c r="CP223" s="739">
        <v>0</v>
      </c>
      <c r="CQ223" s="739">
        <v>0</v>
      </c>
      <c r="CR223" s="739"/>
      <c r="CS223" s="739">
        <v>13.66826100617952</v>
      </c>
      <c r="CT223" s="739">
        <v>0</v>
      </c>
      <c r="CU223" s="739"/>
      <c r="CV223" s="739">
        <v>0</v>
      </c>
      <c r="CW223" s="739">
        <v>0</v>
      </c>
      <c r="CX223" s="739">
        <v>0</v>
      </c>
      <c r="CY223" s="739">
        <v>0</v>
      </c>
      <c r="CZ223" s="739"/>
      <c r="DA223" s="739">
        <v>0</v>
      </c>
      <c r="DB223" s="739">
        <v>0</v>
      </c>
      <c r="DC223" s="739"/>
      <c r="DD223" s="739">
        <v>3.5640121495653387</v>
      </c>
      <c r="DE223" s="739"/>
      <c r="DF223" s="739">
        <v>17.855182767168245</v>
      </c>
      <c r="DG223" s="739">
        <v>0</v>
      </c>
      <c r="DH223" s="739">
        <v>6.9825088154173791</v>
      </c>
      <c r="DI223" s="739"/>
      <c r="DJ223" s="739">
        <v>1.3071256502461335</v>
      </c>
      <c r="DK223" s="739"/>
      <c r="DL223" s="739">
        <v>33.152951855601721</v>
      </c>
      <c r="DM223" s="739">
        <v>0</v>
      </c>
    </row>
    <row r="224" spans="1:117" s="731" customFormat="1" ht="12.75">
      <c r="A224" s="577">
        <v>697</v>
      </c>
      <c r="B224" s="730">
        <v>18</v>
      </c>
      <c r="C224" s="731" t="s">
        <v>255</v>
      </c>
      <c r="D224" s="563">
        <v>1163</v>
      </c>
      <c r="E224" s="732">
        <v>293809</v>
      </c>
      <c r="F224" s="733">
        <v>-233530</v>
      </c>
      <c r="G224" s="733">
        <v>-125418</v>
      </c>
      <c r="H224" s="734">
        <v>-65139</v>
      </c>
      <c r="I224" s="732"/>
      <c r="J224" s="733">
        <v>0</v>
      </c>
      <c r="K224" s="733">
        <v>0</v>
      </c>
      <c r="L224" s="733"/>
      <c r="M224" s="733">
        <v>103241</v>
      </c>
      <c r="N224" s="733">
        <v>73744</v>
      </c>
      <c r="O224" s="733">
        <v>31668</v>
      </c>
      <c r="P224" s="733">
        <v>23638</v>
      </c>
      <c r="Q224" s="733">
        <v>16884</v>
      </c>
      <c r="R224" s="733">
        <v>0</v>
      </c>
      <c r="S224" s="733">
        <v>31668</v>
      </c>
      <c r="T224" s="733">
        <v>0</v>
      </c>
      <c r="U224" s="733">
        <v>0</v>
      </c>
      <c r="V224" s="733">
        <v>0</v>
      </c>
      <c r="W224" s="733">
        <v>0</v>
      </c>
      <c r="X224" s="733">
        <v>0</v>
      </c>
      <c r="Y224" s="733"/>
      <c r="Z224" s="733">
        <v>7957</v>
      </c>
      <c r="AA224" s="733"/>
      <c r="AB224" s="733">
        <v>0</v>
      </c>
      <c r="AC224" s="733">
        <v>0</v>
      </c>
      <c r="AD224" s="733"/>
      <c r="AE224" s="733">
        <v>0</v>
      </c>
      <c r="AF224" s="733">
        <v>0</v>
      </c>
      <c r="AG224" s="733">
        <v>0</v>
      </c>
      <c r="AH224" s="733">
        <v>0</v>
      </c>
      <c r="AI224" s="733">
        <v>0</v>
      </c>
      <c r="AJ224" s="733">
        <v>0</v>
      </c>
      <c r="AK224" s="733"/>
      <c r="AL224" s="733">
        <v>0</v>
      </c>
      <c r="AM224" s="733">
        <v>0</v>
      </c>
      <c r="AN224" s="733"/>
      <c r="AO224" s="733">
        <v>0</v>
      </c>
      <c r="AP224" s="733">
        <v>0</v>
      </c>
      <c r="AQ224" s="733">
        <v>0</v>
      </c>
      <c r="AR224" s="733">
        <v>0</v>
      </c>
      <c r="AS224" s="733"/>
      <c r="AT224" s="733">
        <v>0</v>
      </c>
      <c r="AU224" s="733">
        <v>0</v>
      </c>
      <c r="AV224" s="733"/>
      <c r="AW224" s="733">
        <v>4145</v>
      </c>
      <c r="AX224" s="733"/>
      <c r="AY224" s="733">
        <v>0</v>
      </c>
      <c r="AZ224" s="733">
        <v>0</v>
      </c>
      <c r="BA224" s="733">
        <v>0</v>
      </c>
      <c r="BB224" s="733"/>
      <c r="BC224" s="733">
        <v>864</v>
      </c>
      <c r="BD224" s="733"/>
      <c r="BE224" s="733">
        <v>0</v>
      </c>
      <c r="BF224" s="733">
        <v>0</v>
      </c>
      <c r="BG224" s="735"/>
      <c r="BH224" s="577">
        <v>697</v>
      </c>
      <c r="BI224" s="730">
        <v>18</v>
      </c>
      <c r="BJ224" s="731" t="s">
        <v>255</v>
      </c>
      <c r="BK224" s="563">
        <v>1163</v>
      </c>
      <c r="BL224" s="736">
        <v>252.63026655202063</v>
      </c>
      <c r="BM224" s="737">
        <v>-200.79965606190885</v>
      </c>
      <c r="BN224" s="737">
        <v>-107.84006878761822</v>
      </c>
      <c r="BO224" s="738">
        <v>-56.009458297506448</v>
      </c>
      <c r="BP224" s="736"/>
      <c r="BQ224" s="739">
        <v>0</v>
      </c>
      <c r="BR224" s="739">
        <v>0</v>
      </c>
      <c r="BS224" s="739"/>
      <c r="BT224" s="739">
        <v>88.771281169389511</v>
      </c>
      <c r="BU224" s="739">
        <v>63.408426483233015</v>
      </c>
      <c r="BV224" s="739">
        <v>27.229578675838351</v>
      </c>
      <c r="BW224" s="739">
        <v>20.325021496130695</v>
      </c>
      <c r="BX224" s="739">
        <v>14.517626827171108</v>
      </c>
      <c r="BY224" s="739">
        <v>0</v>
      </c>
      <c r="BZ224" s="739">
        <v>27.229578675838351</v>
      </c>
      <c r="CA224" s="739">
        <v>0</v>
      </c>
      <c r="CB224" s="739">
        <v>0</v>
      </c>
      <c r="CC224" s="739">
        <v>0</v>
      </c>
      <c r="CD224" s="739">
        <v>0</v>
      </c>
      <c r="CE224" s="739">
        <v>0</v>
      </c>
      <c r="CF224" s="739"/>
      <c r="CG224" s="739">
        <v>6.8417884780739469</v>
      </c>
      <c r="CH224" s="739"/>
      <c r="CI224" s="739">
        <v>0</v>
      </c>
      <c r="CJ224" s="739">
        <v>0</v>
      </c>
      <c r="CK224" s="739"/>
      <c r="CL224" s="739">
        <v>0</v>
      </c>
      <c r="CM224" s="739">
        <v>0</v>
      </c>
      <c r="CN224" s="739">
        <v>0</v>
      </c>
      <c r="CO224" s="739">
        <v>0</v>
      </c>
      <c r="CP224" s="739">
        <v>0</v>
      </c>
      <c r="CQ224" s="739">
        <v>0</v>
      </c>
      <c r="CR224" s="739"/>
      <c r="CS224" s="739">
        <v>0</v>
      </c>
      <c r="CT224" s="739">
        <v>0</v>
      </c>
      <c r="CU224" s="739"/>
      <c r="CV224" s="739">
        <v>0</v>
      </c>
      <c r="CW224" s="739">
        <v>0</v>
      </c>
      <c r="CX224" s="739">
        <v>0</v>
      </c>
      <c r="CY224" s="739">
        <v>0</v>
      </c>
      <c r="CZ224" s="739"/>
      <c r="DA224" s="739">
        <v>0</v>
      </c>
      <c r="DB224" s="739">
        <v>0</v>
      </c>
      <c r="DC224" s="739"/>
      <c r="DD224" s="739">
        <v>3.5640584694754942</v>
      </c>
      <c r="DE224" s="739"/>
      <c r="DF224" s="739">
        <v>0</v>
      </c>
      <c r="DG224" s="739">
        <v>0</v>
      </c>
      <c r="DH224" s="739">
        <v>0</v>
      </c>
      <c r="DI224" s="739"/>
      <c r="DJ224" s="739">
        <v>0.74290627687016342</v>
      </c>
      <c r="DK224" s="739"/>
      <c r="DL224" s="739">
        <v>0</v>
      </c>
      <c r="DM224" s="739">
        <v>0</v>
      </c>
    </row>
    <row r="225" spans="1:117" s="731" customFormat="1" ht="12.75">
      <c r="A225" s="577">
        <v>698</v>
      </c>
      <c r="B225" s="730">
        <v>19</v>
      </c>
      <c r="C225" s="731" t="s">
        <v>256</v>
      </c>
      <c r="D225" s="563">
        <v>65722</v>
      </c>
      <c r="E225" s="732">
        <v>19089289</v>
      </c>
      <c r="F225" s="733">
        <v>-13196978</v>
      </c>
      <c r="G225" s="733">
        <v>-7087460</v>
      </c>
      <c r="H225" s="734">
        <v>-1195149</v>
      </c>
      <c r="I225" s="732"/>
      <c r="J225" s="733">
        <v>7002</v>
      </c>
      <c r="K225" s="733">
        <v>5001</v>
      </c>
      <c r="L225" s="733"/>
      <c r="M225" s="733">
        <v>1342135</v>
      </c>
      <c r="N225" s="733">
        <v>958668</v>
      </c>
      <c r="O225" s="733">
        <v>1128971</v>
      </c>
      <c r="P225" s="733">
        <v>709131</v>
      </c>
      <c r="Q225" s="733">
        <v>506522</v>
      </c>
      <c r="R225" s="733">
        <v>0</v>
      </c>
      <c r="S225" s="733">
        <v>639698</v>
      </c>
      <c r="T225" s="733">
        <v>118993</v>
      </c>
      <c r="U225" s="733">
        <v>0</v>
      </c>
      <c r="V225" s="733">
        <v>2521</v>
      </c>
      <c r="W225" s="733">
        <v>0</v>
      </c>
      <c r="X225" s="733">
        <v>0</v>
      </c>
      <c r="Y225" s="733"/>
      <c r="Z225" s="733">
        <v>291039</v>
      </c>
      <c r="AA225" s="733"/>
      <c r="AB225" s="733">
        <v>0</v>
      </c>
      <c r="AC225" s="733">
        <v>0</v>
      </c>
      <c r="AD225" s="733"/>
      <c r="AE225" s="733">
        <v>9252797</v>
      </c>
      <c r="AF225" s="733">
        <v>501242</v>
      </c>
      <c r="AG225" s="733">
        <v>225758</v>
      </c>
      <c r="AH225" s="733">
        <v>209511</v>
      </c>
      <c r="AI225" s="733">
        <v>0</v>
      </c>
      <c r="AJ225" s="733">
        <v>0</v>
      </c>
      <c r="AK225" s="733"/>
      <c r="AL225" s="733">
        <v>0</v>
      </c>
      <c r="AM225" s="733">
        <v>0</v>
      </c>
      <c r="AN225" s="733"/>
      <c r="AO225" s="733">
        <v>0</v>
      </c>
      <c r="AP225" s="733">
        <v>0</v>
      </c>
      <c r="AQ225" s="733">
        <v>0</v>
      </c>
      <c r="AR225" s="733">
        <v>0</v>
      </c>
      <c r="AS225" s="733"/>
      <c r="AT225" s="733">
        <v>383803</v>
      </c>
      <c r="AU225" s="733">
        <v>146443</v>
      </c>
      <c r="AV225" s="733"/>
      <c r="AW225" s="733">
        <v>234233</v>
      </c>
      <c r="AX225" s="733"/>
      <c r="AY225" s="733">
        <v>331736</v>
      </c>
      <c r="AZ225" s="733">
        <v>547756</v>
      </c>
      <c r="BA225" s="733">
        <v>0</v>
      </c>
      <c r="BB225" s="733"/>
      <c r="BC225" s="733">
        <v>98629</v>
      </c>
      <c r="BD225" s="733"/>
      <c r="BE225" s="733">
        <v>1226896</v>
      </c>
      <c r="BF225" s="733">
        <v>220804</v>
      </c>
      <c r="BG225" s="735"/>
      <c r="BH225" s="577">
        <v>698</v>
      </c>
      <c r="BI225" s="730">
        <v>19</v>
      </c>
      <c r="BJ225" s="731" t="s">
        <v>256</v>
      </c>
      <c r="BK225" s="563">
        <v>65722</v>
      </c>
      <c r="BL225" s="736">
        <v>290.45508353367211</v>
      </c>
      <c r="BM225" s="737">
        <v>-200.80000608624206</v>
      </c>
      <c r="BN225" s="737">
        <v>-107.83999269650954</v>
      </c>
      <c r="BO225" s="738">
        <v>-18.184915249079456</v>
      </c>
      <c r="BP225" s="736"/>
      <c r="BQ225" s="739">
        <v>0.10653966708255988</v>
      </c>
      <c r="BR225" s="739">
        <v>7.6093241228203642E-2</v>
      </c>
      <c r="BS225" s="739"/>
      <c r="BT225" s="739">
        <v>20.421396183926234</v>
      </c>
      <c r="BU225" s="739">
        <v>14.586713733605185</v>
      </c>
      <c r="BV225" s="739">
        <v>17.177976933142631</v>
      </c>
      <c r="BW225" s="739">
        <v>10.789857277623931</v>
      </c>
      <c r="BX225" s="739">
        <v>7.7070387389306472</v>
      </c>
      <c r="BY225" s="739">
        <v>0</v>
      </c>
      <c r="BZ225" s="739">
        <v>9.7333921670064818</v>
      </c>
      <c r="CA225" s="739">
        <v>1.8105505005934086</v>
      </c>
      <c r="CB225" s="739">
        <v>0</v>
      </c>
      <c r="CC225" s="739">
        <v>3.8358540519156444E-2</v>
      </c>
      <c r="CD225" s="739">
        <v>0</v>
      </c>
      <c r="CE225" s="739">
        <v>0</v>
      </c>
      <c r="CF225" s="739"/>
      <c r="CG225" s="739">
        <v>4.4283344998630598</v>
      </c>
      <c r="CH225" s="739"/>
      <c r="CI225" s="739">
        <v>0</v>
      </c>
      <c r="CJ225" s="739">
        <v>0</v>
      </c>
      <c r="CK225" s="739"/>
      <c r="CL225" s="739">
        <v>140.78690545022977</v>
      </c>
      <c r="CM225" s="739">
        <v>7.6267003438726757</v>
      </c>
      <c r="CN225" s="739">
        <v>3.4350445817230151</v>
      </c>
      <c r="CO225" s="739">
        <v>3.1878366452633822</v>
      </c>
      <c r="CP225" s="739">
        <v>0</v>
      </c>
      <c r="CQ225" s="739">
        <v>0</v>
      </c>
      <c r="CR225" s="739"/>
      <c r="CS225" s="739">
        <v>0</v>
      </c>
      <c r="CT225" s="739">
        <v>0</v>
      </c>
      <c r="CU225" s="739"/>
      <c r="CV225" s="739">
        <v>0</v>
      </c>
      <c r="CW225" s="739">
        <v>0</v>
      </c>
      <c r="CX225" s="739">
        <v>0</v>
      </c>
      <c r="CY225" s="739">
        <v>0</v>
      </c>
      <c r="CZ225" s="739"/>
      <c r="DA225" s="739">
        <v>5.83979489364292</v>
      </c>
      <c r="DB225" s="739">
        <v>2.2282188612641125</v>
      </c>
      <c r="DC225" s="739"/>
      <c r="DD225" s="739">
        <v>3.5639968351541342</v>
      </c>
      <c r="DE225" s="739"/>
      <c r="DF225" s="739">
        <v>5.0475639816195494</v>
      </c>
      <c r="DG225" s="739">
        <v>8.3344390006390547</v>
      </c>
      <c r="DH225" s="739">
        <v>0</v>
      </c>
      <c r="DI225" s="739"/>
      <c r="DJ225" s="739">
        <v>1.5006999178357323</v>
      </c>
      <c r="DK225" s="739"/>
      <c r="DL225" s="739">
        <v>18.667965064970634</v>
      </c>
      <c r="DM225" s="739">
        <v>3.3596664739356683</v>
      </c>
    </row>
    <row r="226" spans="1:117" s="731" customFormat="1" ht="12.75">
      <c r="A226" s="577">
        <v>700</v>
      </c>
      <c r="B226" s="730">
        <v>9</v>
      </c>
      <c r="C226" s="731" t="s">
        <v>257</v>
      </c>
      <c r="D226" s="563">
        <v>4733</v>
      </c>
      <c r="E226" s="732">
        <v>356495</v>
      </c>
      <c r="F226" s="733">
        <v>-950386</v>
      </c>
      <c r="G226" s="733">
        <v>-510407</v>
      </c>
      <c r="H226" s="734">
        <v>-1104298</v>
      </c>
      <c r="I226" s="732"/>
      <c r="J226" s="733">
        <v>0</v>
      </c>
      <c r="K226" s="733">
        <v>0</v>
      </c>
      <c r="L226" s="733"/>
      <c r="M226" s="733">
        <v>88492</v>
      </c>
      <c r="N226" s="733">
        <v>63209</v>
      </c>
      <c r="O226" s="733">
        <v>14251</v>
      </c>
      <c r="P226" s="733">
        <v>23638</v>
      </c>
      <c r="Q226" s="733">
        <v>16884</v>
      </c>
      <c r="R226" s="733">
        <v>0</v>
      </c>
      <c r="S226" s="733">
        <v>-1583</v>
      </c>
      <c r="T226" s="733">
        <v>5805</v>
      </c>
      <c r="U226" s="733">
        <v>0</v>
      </c>
      <c r="V226" s="733">
        <v>0</v>
      </c>
      <c r="W226" s="733">
        <v>0</v>
      </c>
      <c r="X226" s="733">
        <v>0</v>
      </c>
      <c r="Y226" s="733"/>
      <c r="Z226" s="733">
        <v>15913</v>
      </c>
      <c r="AA226" s="733"/>
      <c r="AB226" s="733">
        <v>0</v>
      </c>
      <c r="AC226" s="733">
        <v>0</v>
      </c>
      <c r="AD226" s="733"/>
      <c r="AE226" s="733">
        <v>0</v>
      </c>
      <c r="AF226" s="733">
        <v>0</v>
      </c>
      <c r="AG226" s="733">
        <v>0</v>
      </c>
      <c r="AH226" s="733">
        <v>0</v>
      </c>
      <c r="AI226" s="733">
        <v>0</v>
      </c>
      <c r="AJ226" s="733">
        <v>0</v>
      </c>
      <c r="AK226" s="733"/>
      <c r="AL226" s="733">
        <v>108986</v>
      </c>
      <c r="AM226" s="733">
        <v>0</v>
      </c>
      <c r="AN226" s="733"/>
      <c r="AO226" s="733">
        <v>0</v>
      </c>
      <c r="AP226" s="733">
        <v>0</v>
      </c>
      <c r="AQ226" s="733">
        <v>0</v>
      </c>
      <c r="AR226" s="733">
        <v>0</v>
      </c>
      <c r="AS226" s="733"/>
      <c r="AT226" s="733">
        <v>0</v>
      </c>
      <c r="AU226" s="733">
        <v>0</v>
      </c>
      <c r="AV226" s="733"/>
      <c r="AW226" s="733">
        <v>16868</v>
      </c>
      <c r="AX226" s="733"/>
      <c r="AY226" s="733">
        <v>0</v>
      </c>
      <c r="AZ226" s="733">
        <v>0</v>
      </c>
      <c r="BA226" s="733">
        <v>0</v>
      </c>
      <c r="BB226" s="733"/>
      <c r="BC226" s="733">
        <v>4032</v>
      </c>
      <c r="BD226" s="733"/>
      <c r="BE226" s="733">
        <v>0</v>
      </c>
      <c r="BF226" s="733">
        <v>0</v>
      </c>
      <c r="BG226" s="735"/>
      <c r="BH226" s="577">
        <v>700</v>
      </c>
      <c r="BI226" s="730">
        <v>9</v>
      </c>
      <c r="BJ226" s="731" t="s">
        <v>257</v>
      </c>
      <c r="BK226" s="563">
        <v>4733</v>
      </c>
      <c r="BL226" s="736">
        <v>75.321149376716676</v>
      </c>
      <c r="BM226" s="737">
        <v>-200.79991548700613</v>
      </c>
      <c r="BN226" s="737">
        <v>-107.84005915909572</v>
      </c>
      <c r="BO226" s="738">
        <v>-233.31882526938517</v>
      </c>
      <c r="BP226" s="736"/>
      <c r="BQ226" s="739">
        <v>0</v>
      </c>
      <c r="BR226" s="739">
        <v>0</v>
      </c>
      <c r="BS226" s="739"/>
      <c r="BT226" s="739">
        <v>18.696809634481301</v>
      </c>
      <c r="BU226" s="739">
        <v>13.354954574265793</v>
      </c>
      <c r="BV226" s="739">
        <v>3.0109866892034649</v>
      </c>
      <c r="BW226" s="739">
        <v>4.9942953729135855</v>
      </c>
      <c r="BX226" s="739">
        <v>3.5672934713712232</v>
      </c>
      <c r="BY226" s="739">
        <v>0</v>
      </c>
      <c r="BZ226" s="739">
        <v>-0.33446017325163746</v>
      </c>
      <c r="CA226" s="739">
        <v>1.2264948235791253</v>
      </c>
      <c r="CB226" s="739">
        <v>0</v>
      </c>
      <c r="CC226" s="739">
        <v>0</v>
      </c>
      <c r="CD226" s="739">
        <v>0</v>
      </c>
      <c r="CE226" s="739">
        <v>0</v>
      </c>
      <c r="CF226" s="739"/>
      <c r="CG226" s="739">
        <v>3.3621381787449822</v>
      </c>
      <c r="CH226" s="739"/>
      <c r="CI226" s="739">
        <v>0</v>
      </c>
      <c r="CJ226" s="739">
        <v>0</v>
      </c>
      <c r="CK226" s="739"/>
      <c r="CL226" s="739">
        <v>0</v>
      </c>
      <c r="CM226" s="739">
        <v>0</v>
      </c>
      <c r="CN226" s="739">
        <v>0</v>
      </c>
      <c r="CO226" s="739">
        <v>0</v>
      </c>
      <c r="CP226" s="739">
        <v>0</v>
      </c>
      <c r="CQ226" s="739">
        <v>0</v>
      </c>
      <c r="CR226" s="739"/>
      <c r="CS226" s="739">
        <v>23.026832875554618</v>
      </c>
      <c r="CT226" s="739">
        <v>0</v>
      </c>
      <c r="CU226" s="739"/>
      <c r="CV226" s="739">
        <v>0</v>
      </c>
      <c r="CW226" s="739">
        <v>0</v>
      </c>
      <c r="CX226" s="739">
        <v>0</v>
      </c>
      <c r="CY226" s="739">
        <v>0</v>
      </c>
      <c r="CZ226" s="739"/>
      <c r="DA226" s="739">
        <v>0</v>
      </c>
      <c r="DB226" s="739">
        <v>0</v>
      </c>
      <c r="DC226" s="739"/>
      <c r="DD226" s="739">
        <v>3.5639129516163108</v>
      </c>
      <c r="DE226" s="739"/>
      <c r="DF226" s="739">
        <v>0</v>
      </c>
      <c r="DG226" s="739">
        <v>0</v>
      </c>
      <c r="DH226" s="739">
        <v>0</v>
      </c>
      <c r="DI226" s="739"/>
      <c r="DJ226" s="739">
        <v>0.85189097823790405</v>
      </c>
      <c r="DK226" s="739"/>
      <c r="DL226" s="739">
        <v>0</v>
      </c>
      <c r="DM226" s="739">
        <v>0</v>
      </c>
    </row>
    <row r="227" spans="1:117" s="731" customFormat="1" ht="12.75">
      <c r="A227" s="577">
        <v>702</v>
      </c>
      <c r="B227" s="730">
        <v>6</v>
      </c>
      <c r="C227" s="731" t="s">
        <v>258</v>
      </c>
      <c r="D227" s="563">
        <v>4039</v>
      </c>
      <c r="E227" s="732">
        <v>305796</v>
      </c>
      <c r="F227" s="733">
        <v>-811031</v>
      </c>
      <c r="G227" s="733">
        <v>-435566</v>
      </c>
      <c r="H227" s="734">
        <v>-940801</v>
      </c>
      <c r="I227" s="732"/>
      <c r="J227" s="733">
        <v>0</v>
      </c>
      <c r="K227" s="733">
        <v>0</v>
      </c>
      <c r="L227" s="733"/>
      <c r="M227" s="733">
        <v>14749</v>
      </c>
      <c r="N227" s="733">
        <v>10535</v>
      </c>
      <c r="O227" s="733">
        <v>23751</v>
      </c>
      <c r="P227" s="733">
        <v>70913</v>
      </c>
      <c r="Q227" s="733">
        <v>50652</v>
      </c>
      <c r="R227" s="733">
        <v>0</v>
      </c>
      <c r="S227" s="733">
        <v>-1583</v>
      </c>
      <c r="T227" s="733">
        <v>0</v>
      </c>
      <c r="U227" s="733">
        <v>0</v>
      </c>
      <c r="V227" s="733">
        <v>0</v>
      </c>
      <c r="W227" s="733">
        <v>0</v>
      </c>
      <c r="X227" s="733">
        <v>0</v>
      </c>
      <c r="Y227" s="733"/>
      <c r="Z227" s="733">
        <v>30640</v>
      </c>
      <c r="AA227" s="733"/>
      <c r="AB227" s="733">
        <v>0</v>
      </c>
      <c r="AC227" s="733">
        <v>0</v>
      </c>
      <c r="AD227" s="733"/>
      <c r="AE227" s="733">
        <v>0</v>
      </c>
      <c r="AF227" s="733">
        <v>0</v>
      </c>
      <c r="AG227" s="733">
        <v>0</v>
      </c>
      <c r="AH227" s="733">
        <v>0</v>
      </c>
      <c r="AI227" s="733">
        <v>0</v>
      </c>
      <c r="AJ227" s="733">
        <v>0</v>
      </c>
      <c r="AK227" s="733"/>
      <c r="AL227" s="733">
        <v>88300</v>
      </c>
      <c r="AM227" s="733">
        <v>0</v>
      </c>
      <c r="AN227" s="733"/>
      <c r="AO227" s="733">
        <v>0</v>
      </c>
      <c r="AP227" s="733">
        <v>0</v>
      </c>
      <c r="AQ227" s="733">
        <v>0</v>
      </c>
      <c r="AR227" s="733">
        <v>0</v>
      </c>
      <c r="AS227" s="733"/>
      <c r="AT227" s="733">
        <v>0</v>
      </c>
      <c r="AU227" s="733">
        <v>0</v>
      </c>
      <c r="AV227" s="733"/>
      <c r="AW227" s="733">
        <v>14395</v>
      </c>
      <c r="AX227" s="733"/>
      <c r="AY227" s="733">
        <v>0</v>
      </c>
      <c r="AZ227" s="733">
        <v>0</v>
      </c>
      <c r="BA227" s="733">
        <v>0</v>
      </c>
      <c r="BB227" s="733"/>
      <c r="BC227" s="733">
        <v>3444</v>
      </c>
      <c r="BD227" s="733"/>
      <c r="BE227" s="733">
        <v>0</v>
      </c>
      <c r="BF227" s="733">
        <v>0</v>
      </c>
      <c r="BG227" s="735"/>
      <c r="BH227" s="577">
        <v>702</v>
      </c>
      <c r="BI227" s="730">
        <v>6</v>
      </c>
      <c r="BJ227" s="731" t="s">
        <v>258</v>
      </c>
      <c r="BK227" s="563">
        <v>4039</v>
      </c>
      <c r="BL227" s="736">
        <v>75.710819509779654</v>
      </c>
      <c r="BM227" s="737">
        <v>-200.79995048279278</v>
      </c>
      <c r="BN227" s="737">
        <v>-107.84005942064867</v>
      </c>
      <c r="BO227" s="738">
        <v>-232.9291903936618</v>
      </c>
      <c r="BP227" s="736"/>
      <c r="BQ227" s="739">
        <v>0</v>
      </c>
      <c r="BR227" s="739">
        <v>0</v>
      </c>
      <c r="BS227" s="739"/>
      <c r="BT227" s="739">
        <v>3.6516464471403811</v>
      </c>
      <c r="BU227" s="739">
        <v>2.6083188908145583</v>
      </c>
      <c r="BV227" s="739">
        <v>5.8804159445407276</v>
      </c>
      <c r="BW227" s="739">
        <v>17.557068581332015</v>
      </c>
      <c r="BX227" s="739">
        <v>12.540727902946275</v>
      </c>
      <c r="BY227" s="739">
        <v>0</v>
      </c>
      <c r="BZ227" s="739">
        <v>-0.39192869522158952</v>
      </c>
      <c r="CA227" s="739">
        <v>0</v>
      </c>
      <c r="CB227" s="739">
        <v>0</v>
      </c>
      <c r="CC227" s="739">
        <v>0</v>
      </c>
      <c r="CD227" s="739">
        <v>0</v>
      </c>
      <c r="CE227" s="739">
        <v>0</v>
      </c>
      <c r="CF227" s="739"/>
      <c r="CG227" s="739">
        <v>7.5860361475612779</v>
      </c>
      <c r="CH227" s="739"/>
      <c r="CI227" s="739">
        <v>0</v>
      </c>
      <c r="CJ227" s="739">
        <v>0</v>
      </c>
      <c r="CK227" s="739"/>
      <c r="CL227" s="739">
        <v>0</v>
      </c>
      <c r="CM227" s="739">
        <v>0</v>
      </c>
      <c r="CN227" s="739">
        <v>0</v>
      </c>
      <c r="CO227" s="739">
        <v>0</v>
      </c>
      <c r="CP227" s="739">
        <v>0</v>
      </c>
      <c r="CQ227" s="739">
        <v>0</v>
      </c>
      <c r="CR227" s="739"/>
      <c r="CS227" s="739">
        <v>21.861846991829662</v>
      </c>
      <c r="CT227" s="739">
        <v>0</v>
      </c>
      <c r="CU227" s="739"/>
      <c r="CV227" s="739">
        <v>0</v>
      </c>
      <c r="CW227" s="739">
        <v>0</v>
      </c>
      <c r="CX227" s="739">
        <v>0</v>
      </c>
      <c r="CY227" s="739">
        <v>0</v>
      </c>
      <c r="CZ227" s="739"/>
      <c r="DA227" s="739">
        <v>0</v>
      </c>
      <c r="DB227" s="739">
        <v>0</v>
      </c>
      <c r="DC227" s="739"/>
      <c r="DD227" s="739">
        <v>3.5640009903441445</v>
      </c>
      <c r="DE227" s="739"/>
      <c r="DF227" s="739">
        <v>0</v>
      </c>
      <c r="DG227" s="739">
        <v>0</v>
      </c>
      <c r="DH227" s="739">
        <v>0</v>
      </c>
      <c r="DI227" s="739"/>
      <c r="DJ227" s="739">
        <v>0.85268630849220106</v>
      </c>
      <c r="DK227" s="739"/>
      <c r="DL227" s="739">
        <v>0</v>
      </c>
      <c r="DM227" s="739">
        <v>0</v>
      </c>
    </row>
    <row r="228" spans="1:117" s="731" customFormat="1" ht="12.75">
      <c r="A228" s="577">
        <v>704</v>
      </c>
      <c r="B228" s="730">
        <v>2</v>
      </c>
      <c r="C228" s="731" t="s">
        <v>259</v>
      </c>
      <c r="D228" s="563">
        <v>6418</v>
      </c>
      <c r="E228" s="732">
        <v>560604</v>
      </c>
      <c r="F228" s="733">
        <v>-1288734</v>
      </c>
      <c r="G228" s="733">
        <v>-692117</v>
      </c>
      <c r="H228" s="734">
        <v>-1420247</v>
      </c>
      <c r="I228" s="732"/>
      <c r="J228" s="733">
        <v>0</v>
      </c>
      <c r="K228" s="733">
        <v>0</v>
      </c>
      <c r="L228" s="733"/>
      <c r="M228" s="733">
        <v>235980</v>
      </c>
      <c r="N228" s="733">
        <v>168557</v>
      </c>
      <c r="O228" s="733">
        <v>0</v>
      </c>
      <c r="P228" s="733">
        <v>0</v>
      </c>
      <c r="Q228" s="733">
        <v>0</v>
      </c>
      <c r="R228" s="733">
        <v>0</v>
      </c>
      <c r="S228" s="733">
        <v>0</v>
      </c>
      <c r="T228" s="733">
        <v>0</v>
      </c>
      <c r="U228" s="733">
        <v>0</v>
      </c>
      <c r="V228" s="733">
        <v>0</v>
      </c>
      <c r="W228" s="733">
        <v>0</v>
      </c>
      <c r="X228" s="733">
        <v>0</v>
      </c>
      <c r="Y228" s="733"/>
      <c r="Z228" s="733">
        <v>124653</v>
      </c>
      <c r="AA228" s="733"/>
      <c r="AB228" s="733">
        <v>0</v>
      </c>
      <c r="AC228" s="733">
        <v>0</v>
      </c>
      <c r="AD228" s="733"/>
      <c r="AE228" s="733">
        <v>0</v>
      </c>
      <c r="AF228" s="733">
        <v>0</v>
      </c>
      <c r="AG228" s="733">
        <v>0</v>
      </c>
      <c r="AH228" s="733">
        <v>0</v>
      </c>
      <c r="AI228" s="733">
        <v>0</v>
      </c>
      <c r="AJ228" s="733">
        <v>0</v>
      </c>
      <c r="AK228" s="733"/>
      <c r="AL228" s="733">
        <v>0</v>
      </c>
      <c r="AM228" s="733">
        <v>0</v>
      </c>
      <c r="AN228" s="733"/>
      <c r="AO228" s="733">
        <v>0</v>
      </c>
      <c r="AP228" s="733">
        <v>0</v>
      </c>
      <c r="AQ228" s="733">
        <v>0</v>
      </c>
      <c r="AR228" s="733">
        <v>0</v>
      </c>
      <c r="AS228" s="733"/>
      <c r="AT228" s="733">
        <v>0</v>
      </c>
      <c r="AU228" s="733">
        <v>0</v>
      </c>
      <c r="AV228" s="733"/>
      <c r="AW228" s="733">
        <v>22874</v>
      </c>
      <c r="AX228" s="733"/>
      <c r="AY228" s="733">
        <v>0</v>
      </c>
      <c r="AZ228" s="733">
        <v>0</v>
      </c>
      <c r="BA228" s="733">
        <v>0</v>
      </c>
      <c r="BB228" s="733"/>
      <c r="BC228" s="733">
        <v>8540</v>
      </c>
      <c r="BD228" s="733"/>
      <c r="BE228" s="733">
        <v>0</v>
      </c>
      <c r="BF228" s="733">
        <v>0</v>
      </c>
      <c r="BG228" s="735"/>
      <c r="BH228" s="577">
        <v>704</v>
      </c>
      <c r="BI228" s="730">
        <v>2</v>
      </c>
      <c r="BJ228" s="731" t="s">
        <v>259</v>
      </c>
      <c r="BK228" s="563">
        <v>6418</v>
      </c>
      <c r="BL228" s="736">
        <v>87.348706762231231</v>
      </c>
      <c r="BM228" s="737">
        <v>-200.79993767528825</v>
      </c>
      <c r="BN228" s="737">
        <v>-107.83998130258648</v>
      </c>
      <c r="BO228" s="738">
        <v>-221.2912122156435</v>
      </c>
      <c r="BP228" s="736"/>
      <c r="BQ228" s="739">
        <v>0</v>
      </c>
      <c r="BR228" s="739">
        <v>0</v>
      </c>
      <c r="BS228" s="739"/>
      <c r="BT228" s="739">
        <v>36.768463695855409</v>
      </c>
      <c r="BU228" s="739">
        <v>26.263166095356809</v>
      </c>
      <c r="BV228" s="739">
        <v>0</v>
      </c>
      <c r="BW228" s="739">
        <v>0</v>
      </c>
      <c r="BX228" s="739">
        <v>0</v>
      </c>
      <c r="BY228" s="739">
        <v>0</v>
      </c>
      <c r="BZ228" s="739">
        <v>0</v>
      </c>
      <c r="CA228" s="739">
        <v>0</v>
      </c>
      <c r="CB228" s="739">
        <v>0</v>
      </c>
      <c r="CC228" s="739">
        <v>0</v>
      </c>
      <c r="CD228" s="739">
        <v>0</v>
      </c>
      <c r="CE228" s="739">
        <v>0</v>
      </c>
      <c r="CF228" s="739"/>
      <c r="CG228" s="739">
        <v>19.422405733873482</v>
      </c>
      <c r="CH228" s="739"/>
      <c r="CI228" s="739">
        <v>0</v>
      </c>
      <c r="CJ228" s="739">
        <v>0</v>
      </c>
      <c r="CK228" s="739"/>
      <c r="CL228" s="739">
        <v>0</v>
      </c>
      <c r="CM228" s="739">
        <v>0</v>
      </c>
      <c r="CN228" s="739">
        <v>0</v>
      </c>
      <c r="CO228" s="739">
        <v>0</v>
      </c>
      <c r="CP228" s="739">
        <v>0</v>
      </c>
      <c r="CQ228" s="739">
        <v>0</v>
      </c>
      <c r="CR228" s="739"/>
      <c r="CS228" s="739">
        <v>0</v>
      </c>
      <c r="CT228" s="739">
        <v>0</v>
      </c>
      <c r="CU228" s="739"/>
      <c r="CV228" s="739">
        <v>0</v>
      </c>
      <c r="CW228" s="739">
        <v>0</v>
      </c>
      <c r="CX228" s="739">
        <v>0</v>
      </c>
      <c r="CY228" s="739">
        <v>0</v>
      </c>
      <c r="CZ228" s="739"/>
      <c r="DA228" s="739">
        <v>0</v>
      </c>
      <c r="DB228" s="739">
        <v>0</v>
      </c>
      <c r="DC228" s="739"/>
      <c r="DD228" s="739">
        <v>3.5640386413212837</v>
      </c>
      <c r="DE228" s="739"/>
      <c r="DF228" s="739">
        <v>0</v>
      </c>
      <c r="DG228" s="739">
        <v>0</v>
      </c>
      <c r="DH228" s="739">
        <v>0</v>
      </c>
      <c r="DI228" s="739"/>
      <c r="DJ228" s="739">
        <v>1.3306325958242442</v>
      </c>
      <c r="DK228" s="739"/>
      <c r="DL228" s="739">
        <v>0</v>
      </c>
      <c r="DM228" s="739">
        <v>0</v>
      </c>
    </row>
    <row r="229" spans="1:117" s="731" customFormat="1" ht="12.75">
      <c r="A229" s="577">
        <v>707</v>
      </c>
      <c r="B229" s="730">
        <v>12</v>
      </c>
      <c r="C229" s="731" t="s">
        <v>260</v>
      </c>
      <c r="D229" s="563">
        <v>1881</v>
      </c>
      <c r="E229" s="732">
        <v>15600</v>
      </c>
      <c r="F229" s="733">
        <v>-377705</v>
      </c>
      <c r="G229" s="733">
        <v>-202847</v>
      </c>
      <c r="H229" s="734">
        <v>-564952</v>
      </c>
      <c r="I229" s="732"/>
      <c r="J229" s="733">
        <v>0</v>
      </c>
      <c r="K229" s="733">
        <v>0</v>
      </c>
      <c r="L229" s="733"/>
      <c r="M229" s="733">
        <v>0</v>
      </c>
      <c r="N229" s="733">
        <v>0</v>
      </c>
      <c r="O229" s="733">
        <v>0</v>
      </c>
      <c r="P229" s="733">
        <v>0</v>
      </c>
      <c r="Q229" s="733">
        <v>0</v>
      </c>
      <c r="R229" s="733">
        <v>0</v>
      </c>
      <c r="S229" s="733">
        <v>0</v>
      </c>
      <c r="T229" s="733">
        <v>0</v>
      </c>
      <c r="U229" s="733">
        <v>0</v>
      </c>
      <c r="V229" s="733">
        <v>0</v>
      </c>
      <c r="W229" s="733">
        <v>0</v>
      </c>
      <c r="X229" s="733">
        <v>0</v>
      </c>
      <c r="Y229" s="733"/>
      <c r="Z229" s="733">
        <v>7880</v>
      </c>
      <c r="AA229" s="733"/>
      <c r="AB229" s="733">
        <v>0</v>
      </c>
      <c r="AC229" s="733">
        <v>0</v>
      </c>
      <c r="AD229" s="733"/>
      <c r="AE229" s="733">
        <v>0</v>
      </c>
      <c r="AF229" s="733">
        <v>0</v>
      </c>
      <c r="AG229" s="733">
        <v>0</v>
      </c>
      <c r="AH229" s="733">
        <v>0</v>
      </c>
      <c r="AI229" s="733">
        <v>0</v>
      </c>
      <c r="AJ229" s="733">
        <v>0</v>
      </c>
      <c r="AK229" s="733"/>
      <c r="AL229" s="733">
        <v>0</v>
      </c>
      <c r="AM229" s="733">
        <v>0</v>
      </c>
      <c r="AN229" s="733"/>
      <c r="AO229" s="733">
        <v>0</v>
      </c>
      <c r="AP229" s="733">
        <v>0</v>
      </c>
      <c r="AQ229" s="733">
        <v>0</v>
      </c>
      <c r="AR229" s="733">
        <v>0</v>
      </c>
      <c r="AS229" s="733"/>
      <c r="AT229" s="733">
        <v>0</v>
      </c>
      <c r="AU229" s="733">
        <v>0</v>
      </c>
      <c r="AV229" s="733"/>
      <c r="AW229" s="733">
        <v>6704</v>
      </c>
      <c r="AX229" s="733"/>
      <c r="AY229" s="733">
        <v>0</v>
      </c>
      <c r="AZ229" s="733">
        <v>0</v>
      </c>
      <c r="BA229" s="733">
        <v>0</v>
      </c>
      <c r="BB229" s="733"/>
      <c r="BC229" s="733">
        <v>1016</v>
      </c>
      <c r="BD229" s="733"/>
      <c r="BE229" s="733">
        <v>0</v>
      </c>
      <c r="BF229" s="733">
        <v>0</v>
      </c>
      <c r="BG229" s="735"/>
      <c r="BH229" s="577">
        <v>707</v>
      </c>
      <c r="BI229" s="730">
        <v>12</v>
      </c>
      <c r="BJ229" s="731" t="s">
        <v>260</v>
      </c>
      <c r="BK229" s="563">
        <v>1881</v>
      </c>
      <c r="BL229" s="736">
        <v>8.2934609250398719</v>
      </c>
      <c r="BM229" s="737">
        <v>-200.80010632642211</v>
      </c>
      <c r="BN229" s="737">
        <v>-107.83997873471557</v>
      </c>
      <c r="BO229" s="738">
        <v>-300.34662413609783</v>
      </c>
      <c r="BP229" s="736"/>
      <c r="BQ229" s="739">
        <v>0</v>
      </c>
      <c r="BR229" s="739">
        <v>0</v>
      </c>
      <c r="BS229" s="739"/>
      <c r="BT229" s="739">
        <v>0</v>
      </c>
      <c r="BU229" s="739">
        <v>0</v>
      </c>
      <c r="BV229" s="739">
        <v>0</v>
      </c>
      <c r="BW229" s="739">
        <v>0</v>
      </c>
      <c r="BX229" s="739">
        <v>0</v>
      </c>
      <c r="BY229" s="739">
        <v>0</v>
      </c>
      <c r="BZ229" s="739">
        <v>0</v>
      </c>
      <c r="CA229" s="739">
        <v>0</v>
      </c>
      <c r="CB229" s="739">
        <v>0</v>
      </c>
      <c r="CC229" s="739">
        <v>0</v>
      </c>
      <c r="CD229" s="739">
        <v>0</v>
      </c>
      <c r="CE229" s="739">
        <v>0</v>
      </c>
      <c r="CF229" s="739"/>
      <c r="CG229" s="739">
        <v>4.1892610313662946</v>
      </c>
      <c r="CH229" s="739"/>
      <c r="CI229" s="739">
        <v>0</v>
      </c>
      <c r="CJ229" s="739">
        <v>0</v>
      </c>
      <c r="CK229" s="739"/>
      <c r="CL229" s="739">
        <v>0</v>
      </c>
      <c r="CM229" s="739">
        <v>0</v>
      </c>
      <c r="CN229" s="739">
        <v>0</v>
      </c>
      <c r="CO229" s="739">
        <v>0</v>
      </c>
      <c r="CP229" s="739">
        <v>0</v>
      </c>
      <c r="CQ229" s="739">
        <v>0</v>
      </c>
      <c r="CR229" s="739"/>
      <c r="CS229" s="739">
        <v>0</v>
      </c>
      <c r="CT229" s="739">
        <v>0</v>
      </c>
      <c r="CU229" s="739"/>
      <c r="CV229" s="739">
        <v>0</v>
      </c>
      <c r="CW229" s="739">
        <v>0</v>
      </c>
      <c r="CX229" s="739">
        <v>0</v>
      </c>
      <c r="CY229" s="739">
        <v>0</v>
      </c>
      <c r="CZ229" s="739"/>
      <c r="DA229" s="739">
        <v>0</v>
      </c>
      <c r="DB229" s="739">
        <v>0</v>
      </c>
      <c r="DC229" s="739"/>
      <c r="DD229" s="739">
        <v>3.5640616693248273</v>
      </c>
      <c r="DE229" s="739"/>
      <c r="DF229" s="739">
        <v>0</v>
      </c>
      <c r="DG229" s="739">
        <v>0</v>
      </c>
      <c r="DH229" s="739">
        <v>0</v>
      </c>
      <c r="DI229" s="739"/>
      <c r="DJ229" s="739">
        <v>0.5401382243487507</v>
      </c>
      <c r="DK229" s="739"/>
      <c r="DL229" s="739">
        <v>0</v>
      </c>
      <c r="DM229" s="739">
        <v>0</v>
      </c>
    </row>
    <row r="230" spans="1:117" s="731" customFormat="1" ht="12.75">
      <c r="A230" s="577">
        <v>710</v>
      </c>
      <c r="B230" s="730">
        <v>1</v>
      </c>
      <c r="C230" s="731" t="s">
        <v>261</v>
      </c>
      <c r="D230" s="563">
        <v>27036</v>
      </c>
      <c r="E230" s="732">
        <v>7836318</v>
      </c>
      <c r="F230" s="733">
        <v>-5428829</v>
      </c>
      <c r="G230" s="733">
        <v>-2915562</v>
      </c>
      <c r="H230" s="734">
        <v>-508073</v>
      </c>
      <c r="I230" s="732"/>
      <c r="J230" s="733">
        <v>14004</v>
      </c>
      <c r="K230" s="733">
        <v>10003</v>
      </c>
      <c r="L230" s="733"/>
      <c r="M230" s="733">
        <v>324472</v>
      </c>
      <c r="N230" s="733">
        <v>231766</v>
      </c>
      <c r="O230" s="733">
        <v>218511</v>
      </c>
      <c r="P230" s="733">
        <v>260015</v>
      </c>
      <c r="Q230" s="733">
        <v>185725</v>
      </c>
      <c r="R230" s="733">
        <v>0</v>
      </c>
      <c r="S230" s="733">
        <v>-79171</v>
      </c>
      <c r="T230" s="733">
        <v>46436</v>
      </c>
      <c r="U230" s="733">
        <v>0</v>
      </c>
      <c r="V230" s="733">
        <v>0</v>
      </c>
      <c r="W230" s="733">
        <v>0</v>
      </c>
      <c r="X230" s="733">
        <v>0</v>
      </c>
      <c r="Y230" s="733"/>
      <c r="Z230" s="733">
        <v>310319</v>
      </c>
      <c r="AA230" s="733"/>
      <c r="AB230" s="733">
        <v>0</v>
      </c>
      <c r="AC230" s="733">
        <v>0</v>
      </c>
      <c r="AD230" s="733"/>
      <c r="AE230" s="733">
        <v>4098774</v>
      </c>
      <c r="AF230" s="733">
        <v>0</v>
      </c>
      <c r="AG230" s="733">
        <v>0</v>
      </c>
      <c r="AH230" s="733">
        <v>0</v>
      </c>
      <c r="AI230" s="733">
        <v>0</v>
      </c>
      <c r="AJ230" s="733">
        <v>0</v>
      </c>
      <c r="AK230" s="733"/>
      <c r="AL230" s="733">
        <v>636956</v>
      </c>
      <c r="AM230" s="733">
        <v>35669</v>
      </c>
      <c r="AN230" s="733"/>
      <c r="AO230" s="733">
        <v>0</v>
      </c>
      <c r="AP230" s="733">
        <v>0</v>
      </c>
      <c r="AQ230" s="733">
        <v>0</v>
      </c>
      <c r="AR230" s="733">
        <v>0</v>
      </c>
      <c r="AS230" s="733"/>
      <c r="AT230" s="733">
        <v>0</v>
      </c>
      <c r="AU230" s="733">
        <v>0</v>
      </c>
      <c r="AV230" s="733"/>
      <c r="AW230" s="733">
        <v>96356</v>
      </c>
      <c r="AX230" s="733"/>
      <c r="AY230" s="733">
        <v>158957</v>
      </c>
      <c r="AZ230" s="733">
        <v>333417</v>
      </c>
      <c r="BA230" s="733">
        <v>0</v>
      </c>
      <c r="BB230" s="733"/>
      <c r="BC230" s="733">
        <v>30557</v>
      </c>
      <c r="BD230" s="733"/>
      <c r="BE230" s="733">
        <v>923552</v>
      </c>
      <c r="BF230" s="733">
        <v>0</v>
      </c>
      <c r="BG230" s="735"/>
      <c r="BH230" s="577">
        <v>710</v>
      </c>
      <c r="BI230" s="730">
        <v>1</v>
      </c>
      <c r="BJ230" s="731" t="s">
        <v>261</v>
      </c>
      <c r="BK230" s="563">
        <v>27036</v>
      </c>
      <c r="BL230" s="736">
        <v>289.84753661784288</v>
      </c>
      <c r="BM230" s="737">
        <v>-200.80000739754402</v>
      </c>
      <c r="BN230" s="737">
        <v>-107.83999112294718</v>
      </c>
      <c r="BO230" s="738">
        <v>-18.79246190264832</v>
      </c>
      <c r="BP230" s="736"/>
      <c r="BQ230" s="739">
        <v>0.51797603195739017</v>
      </c>
      <c r="BR230" s="739">
        <v>0.3699881639295754</v>
      </c>
      <c r="BS230" s="739"/>
      <c r="BT230" s="739">
        <v>12.001479508803078</v>
      </c>
      <c r="BU230" s="739">
        <v>8.572495931350792</v>
      </c>
      <c r="BV230" s="739">
        <v>8.0822237017310261</v>
      </c>
      <c r="BW230" s="739">
        <v>9.6173620358041134</v>
      </c>
      <c r="BX230" s="739">
        <v>6.8695443112886521</v>
      </c>
      <c r="BY230" s="739">
        <v>0</v>
      </c>
      <c r="BZ230" s="739">
        <v>-2.9283547862109778</v>
      </c>
      <c r="CA230" s="739">
        <v>1.7175617694925285</v>
      </c>
      <c r="CB230" s="739">
        <v>0</v>
      </c>
      <c r="CC230" s="739">
        <v>0</v>
      </c>
      <c r="CD230" s="739">
        <v>0</v>
      </c>
      <c r="CE230" s="739">
        <v>0</v>
      </c>
      <c r="CF230" s="739"/>
      <c r="CG230" s="739">
        <v>11.477992306554224</v>
      </c>
      <c r="CH230" s="739"/>
      <c r="CI230" s="739">
        <v>0</v>
      </c>
      <c r="CJ230" s="739">
        <v>0</v>
      </c>
      <c r="CK230" s="739"/>
      <c r="CL230" s="739">
        <v>151.60430537061694</v>
      </c>
      <c r="CM230" s="739">
        <v>0</v>
      </c>
      <c r="CN230" s="739">
        <v>0</v>
      </c>
      <c r="CO230" s="739">
        <v>0</v>
      </c>
      <c r="CP230" s="739">
        <v>0</v>
      </c>
      <c r="CQ230" s="739">
        <v>0</v>
      </c>
      <c r="CR230" s="739"/>
      <c r="CS230" s="739">
        <v>23.559550229323865</v>
      </c>
      <c r="CT230" s="739">
        <v>1.3193149874241752</v>
      </c>
      <c r="CU230" s="739"/>
      <c r="CV230" s="739">
        <v>0</v>
      </c>
      <c r="CW230" s="739">
        <v>0</v>
      </c>
      <c r="CX230" s="739">
        <v>0</v>
      </c>
      <c r="CY230" s="739">
        <v>0</v>
      </c>
      <c r="CZ230" s="739"/>
      <c r="DA230" s="739">
        <v>0</v>
      </c>
      <c r="DB230" s="739">
        <v>0</v>
      </c>
      <c r="DC230" s="739"/>
      <c r="DD230" s="739">
        <v>3.5639887557330967</v>
      </c>
      <c r="DE230" s="739"/>
      <c r="DF230" s="739">
        <v>5.8794570202692702</v>
      </c>
      <c r="DG230" s="739">
        <v>12.332334664891256</v>
      </c>
      <c r="DH230" s="739">
        <v>0</v>
      </c>
      <c r="DI230" s="739"/>
      <c r="DJ230" s="739">
        <v>1.1302337623908862</v>
      </c>
      <c r="DK230" s="739"/>
      <c r="DL230" s="739">
        <v>34.16008285249297</v>
      </c>
      <c r="DM230" s="739">
        <v>0</v>
      </c>
    </row>
    <row r="231" spans="1:117" s="731" customFormat="1" ht="12.75">
      <c r="A231" s="577">
        <v>729</v>
      </c>
      <c r="B231" s="730">
        <v>13</v>
      </c>
      <c r="C231" s="731" t="s">
        <v>262</v>
      </c>
      <c r="D231" s="563">
        <v>8858</v>
      </c>
      <c r="E231" s="732">
        <v>2920108</v>
      </c>
      <c r="F231" s="733">
        <v>-1778686</v>
      </c>
      <c r="G231" s="733">
        <v>-955247</v>
      </c>
      <c r="H231" s="734">
        <v>186175</v>
      </c>
      <c r="I231" s="732"/>
      <c r="J231" s="733">
        <v>7002</v>
      </c>
      <c r="K231" s="733">
        <v>5001</v>
      </c>
      <c r="L231" s="733"/>
      <c r="M231" s="733">
        <v>280226</v>
      </c>
      <c r="N231" s="733">
        <v>200161</v>
      </c>
      <c r="O231" s="733">
        <v>6334</v>
      </c>
      <c r="P231" s="733">
        <v>189102</v>
      </c>
      <c r="Q231" s="733">
        <v>135073</v>
      </c>
      <c r="R231" s="733">
        <v>0</v>
      </c>
      <c r="S231" s="733">
        <v>-115589</v>
      </c>
      <c r="T231" s="733">
        <v>29023</v>
      </c>
      <c r="U231" s="733">
        <v>0</v>
      </c>
      <c r="V231" s="733">
        <v>0</v>
      </c>
      <c r="W231" s="733">
        <v>0</v>
      </c>
      <c r="X231" s="733">
        <v>0</v>
      </c>
      <c r="Y231" s="733"/>
      <c r="Z231" s="733">
        <v>53707</v>
      </c>
      <c r="AA231" s="733"/>
      <c r="AB231" s="733">
        <v>0</v>
      </c>
      <c r="AC231" s="733">
        <v>0</v>
      </c>
      <c r="AD231" s="733"/>
      <c r="AE231" s="733">
        <v>1295035</v>
      </c>
      <c r="AF231" s="733">
        <v>0</v>
      </c>
      <c r="AG231" s="733">
        <v>0</v>
      </c>
      <c r="AH231" s="733">
        <v>0</v>
      </c>
      <c r="AI231" s="733">
        <v>0</v>
      </c>
      <c r="AJ231" s="733">
        <v>0</v>
      </c>
      <c r="AK231" s="733"/>
      <c r="AL231" s="733">
        <v>366086</v>
      </c>
      <c r="AM231" s="733">
        <v>6325</v>
      </c>
      <c r="AN231" s="733"/>
      <c r="AO231" s="733">
        <v>0</v>
      </c>
      <c r="AP231" s="733">
        <v>0</v>
      </c>
      <c r="AQ231" s="733">
        <v>0</v>
      </c>
      <c r="AR231" s="733">
        <v>0</v>
      </c>
      <c r="AS231" s="733"/>
      <c r="AT231" s="733">
        <v>0</v>
      </c>
      <c r="AU231" s="733">
        <v>0</v>
      </c>
      <c r="AV231" s="733"/>
      <c r="AW231" s="733">
        <v>31570</v>
      </c>
      <c r="AX231" s="733"/>
      <c r="AY231" s="733">
        <v>138223</v>
      </c>
      <c r="AZ231" s="733">
        <v>0</v>
      </c>
      <c r="BA231" s="733">
        <v>0</v>
      </c>
      <c r="BB231" s="733"/>
      <c r="BC231" s="733">
        <v>8883</v>
      </c>
      <c r="BD231" s="733"/>
      <c r="BE231" s="733">
        <v>283946</v>
      </c>
      <c r="BF231" s="733">
        <v>0</v>
      </c>
      <c r="BG231" s="735"/>
      <c r="BH231" s="577">
        <v>729</v>
      </c>
      <c r="BI231" s="730">
        <v>13</v>
      </c>
      <c r="BJ231" s="731" t="s">
        <v>262</v>
      </c>
      <c r="BK231" s="563">
        <v>8858</v>
      </c>
      <c r="BL231" s="736">
        <v>329.65771054414091</v>
      </c>
      <c r="BM231" s="737">
        <v>-200.79995484307969</v>
      </c>
      <c r="BN231" s="737">
        <v>-107.8400316098442</v>
      </c>
      <c r="BO231" s="738">
        <v>21.01772409121698</v>
      </c>
      <c r="BP231" s="736"/>
      <c r="BQ231" s="739">
        <v>0.79047188981711447</v>
      </c>
      <c r="BR231" s="739">
        <v>0.56457439602619097</v>
      </c>
      <c r="BS231" s="739"/>
      <c r="BT231" s="739">
        <v>31.635357868593363</v>
      </c>
      <c r="BU231" s="739">
        <v>22.596635809437796</v>
      </c>
      <c r="BV231" s="739">
        <v>0.7150598329193949</v>
      </c>
      <c r="BW231" s="739">
        <v>21.348159855497855</v>
      </c>
      <c r="BX231" s="739">
        <v>15.248701738541431</v>
      </c>
      <c r="BY231" s="739">
        <v>0</v>
      </c>
      <c r="BZ231" s="739">
        <v>-13.049108150824114</v>
      </c>
      <c r="CA231" s="739">
        <v>3.2764732445247233</v>
      </c>
      <c r="CB231" s="739">
        <v>0</v>
      </c>
      <c r="CC231" s="739">
        <v>0</v>
      </c>
      <c r="CD231" s="739">
        <v>0</v>
      </c>
      <c r="CE231" s="739">
        <v>0</v>
      </c>
      <c r="CF231" s="739"/>
      <c r="CG231" s="739">
        <v>6.0631067961165046</v>
      </c>
      <c r="CH231" s="739"/>
      <c r="CI231" s="739">
        <v>0</v>
      </c>
      <c r="CJ231" s="739">
        <v>0</v>
      </c>
      <c r="CK231" s="739"/>
      <c r="CL231" s="739">
        <v>146.19948069541658</v>
      </c>
      <c r="CM231" s="739">
        <v>0</v>
      </c>
      <c r="CN231" s="739">
        <v>0</v>
      </c>
      <c r="CO231" s="739">
        <v>0</v>
      </c>
      <c r="CP231" s="739">
        <v>0</v>
      </c>
      <c r="CQ231" s="739">
        <v>0</v>
      </c>
      <c r="CR231" s="739"/>
      <c r="CS231" s="739">
        <v>41.32829081056672</v>
      </c>
      <c r="CT231" s="739">
        <v>0.71404380221268915</v>
      </c>
      <c r="CU231" s="739"/>
      <c r="CV231" s="739">
        <v>0</v>
      </c>
      <c r="CW231" s="739">
        <v>0</v>
      </c>
      <c r="CX231" s="739">
        <v>0</v>
      </c>
      <c r="CY231" s="739">
        <v>0</v>
      </c>
      <c r="CZ231" s="739"/>
      <c r="DA231" s="739">
        <v>0</v>
      </c>
      <c r="DB231" s="739">
        <v>0</v>
      </c>
      <c r="DC231" s="739"/>
      <c r="DD231" s="739">
        <v>3.5640099345224656</v>
      </c>
      <c r="DE231" s="739"/>
      <c r="DF231" s="739">
        <v>15.604312485888462</v>
      </c>
      <c r="DG231" s="739">
        <v>0</v>
      </c>
      <c r="DH231" s="739">
        <v>0</v>
      </c>
      <c r="DI231" s="739"/>
      <c r="DJ231" s="739">
        <v>1.0028223075186273</v>
      </c>
      <c r="DK231" s="739"/>
      <c r="DL231" s="739">
        <v>32.055317227365094</v>
      </c>
      <c r="DM231" s="739">
        <v>0</v>
      </c>
    </row>
    <row r="232" spans="1:117" s="731" customFormat="1" ht="12.75">
      <c r="A232" s="577">
        <v>732</v>
      </c>
      <c r="B232" s="730">
        <v>19</v>
      </c>
      <c r="C232" s="731" t="s">
        <v>263</v>
      </c>
      <c r="D232" s="563">
        <v>3285</v>
      </c>
      <c r="E232" s="732">
        <v>1355752</v>
      </c>
      <c r="F232" s="733">
        <v>-659628</v>
      </c>
      <c r="G232" s="733">
        <v>-354254</v>
      </c>
      <c r="H232" s="734">
        <v>341870</v>
      </c>
      <c r="I232" s="732"/>
      <c r="J232" s="733">
        <v>0</v>
      </c>
      <c r="K232" s="733">
        <v>0</v>
      </c>
      <c r="L232" s="733"/>
      <c r="M232" s="733">
        <v>44246</v>
      </c>
      <c r="N232" s="733">
        <v>31604</v>
      </c>
      <c r="O232" s="733">
        <v>45919</v>
      </c>
      <c r="P232" s="733">
        <v>0</v>
      </c>
      <c r="Q232" s="733">
        <v>0</v>
      </c>
      <c r="R232" s="733">
        <v>0</v>
      </c>
      <c r="S232" s="733">
        <v>42752</v>
      </c>
      <c r="T232" s="733">
        <v>0</v>
      </c>
      <c r="U232" s="733">
        <v>0</v>
      </c>
      <c r="V232" s="733">
        <v>0</v>
      </c>
      <c r="W232" s="733">
        <v>0</v>
      </c>
      <c r="X232" s="733">
        <v>0</v>
      </c>
      <c r="Y232" s="733"/>
      <c r="Z232" s="733">
        <v>13784</v>
      </c>
      <c r="AA232" s="733"/>
      <c r="AB232" s="733">
        <v>0</v>
      </c>
      <c r="AC232" s="733">
        <v>0</v>
      </c>
      <c r="AD232" s="733"/>
      <c r="AE232" s="733">
        <v>922348</v>
      </c>
      <c r="AF232" s="733">
        <v>124677</v>
      </c>
      <c r="AG232" s="733">
        <v>0</v>
      </c>
      <c r="AH232" s="733">
        <v>0</v>
      </c>
      <c r="AI232" s="733">
        <v>0</v>
      </c>
      <c r="AJ232" s="733">
        <v>0</v>
      </c>
      <c r="AK232" s="733"/>
      <c r="AL232" s="733">
        <v>116197</v>
      </c>
      <c r="AM232" s="733">
        <v>0</v>
      </c>
      <c r="AN232" s="733"/>
      <c r="AO232" s="733">
        <v>0</v>
      </c>
      <c r="AP232" s="733">
        <v>0</v>
      </c>
      <c r="AQ232" s="733">
        <v>0</v>
      </c>
      <c r="AR232" s="733">
        <v>0</v>
      </c>
      <c r="AS232" s="733"/>
      <c r="AT232" s="733">
        <v>0</v>
      </c>
      <c r="AU232" s="733">
        <v>0</v>
      </c>
      <c r="AV232" s="733"/>
      <c r="AW232" s="733">
        <v>11708</v>
      </c>
      <c r="AX232" s="733"/>
      <c r="AY232" s="733">
        <v>0</v>
      </c>
      <c r="AZ232" s="733">
        <v>0</v>
      </c>
      <c r="BA232" s="733">
        <v>0</v>
      </c>
      <c r="BB232" s="733"/>
      <c r="BC232" s="733">
        <v>2517</v>
      </c>
      <c r="BD232" s="733"/>
      <c r="BE232" s="733">
        <v>0</v>
      </c>
      <c r="BF232" s="733">
        <v>0</v>
      </c>
      <c r="BG232" s="735"/>
      <c r="BH232" s="577">
        <v>732</v>
      </c>
      <c r="BI232" s="730">
        <v>19</v>
      </c>
      <c r="BJ232" s="731" t="s">
        <v>263</v>
      </c>
      <c r="BK232" s="563">
        <v>3285</v>
      </c>
      <c r="BL232" s="736">
        <v>412.70989345509895</v>
      </c>
      <c r="BM232" s="737">
        <v>-200.8</v>
      </c>
      <c r="BN232" s="737">
        <v>-107.83987823439878</v>
      </c>
      <c r="BO232" s="738">
        <v>104.07001522070016</v>
      </c>
      <c r="BP232" s="736"/>
      <c r="BQ232" s="739">
        <v>0</v>
      </c>
      <c r="BR232" s="739">
        <v>0</v>
      </c>
      <c r="BS232" s="739"/>
      <c r="BT232" s="739">
        <v>13.46910197869102</v>
      </c>
      <c r="BU232" s="739">
        <v>9.6207001522070019</v>
      </c>
      <c r="BV232" s="739">
        <v>13.978386605783866</v>
      </c>
      <c r="BW232" s="739">
        <v>0</v>
      </c>
      <c r="BX232" s="739">
        <v>0</v>
      </c>
      <c r="BY232" s="739">
        <v>0</v>
      </c>
      <c r="BZ232" s="739">
        <v>13.014307458143074</v>
      </c>
      <c r="CA232" s="739">
        <v>0</v>
      </c>
      <c r="CB232" s="739">
        <v>0</v>
      </c>
      <c r="CC232" s="739">
        <v>0</v>
      </c>
      <c r="CD232" s="739">
        <v>0</v>
      </c>
      <c r="CE232" s="739">
        <v>0</v>
      </c>
      <c r="CF232" s="739"/>
      <c r="CG232" s="739">
        <v>4.1960426179604262</v>
      </c>
      <c r="CH232" s="739"/>
      <c r="CI232" s="739">
        <v>0</v>
      </c>
      <c r="CJ232" s="739">
        <v>0</v>
      </c>
      <c r="CK232" s="739"/>
      <c r="CL232" s="739">
        <v>280.77564687975649</v>
      </c>
      <c r="CM232" s="739">
        <v>37.953424657534249</v>
      </c>
      <c r="CN232" s="739">
        <v>0</v>
      </c>
      <c r="CO232" s="739">
        <v>0</v>
      </c>
      <c r="CP232" s="739">
        <v>0</v>
      </c>
      <c r="CQ232" s="739">
        <v>0</v>
      </c>
      <c r="CR232" s="739"/>
      <c r="CS232" s="739">
        <v>35.37199391171994</v>
      </c>
      <c r="CT232" s="739">
        <v>0</v>
      </c>
      <c r="CU232" s="739"/>
      <c r="CV232" s="739">
        <v>0</v>
      </c>
      <c r="CW232" s="739">
        <v>0</v>
      </c>
      <c r="CX232" s="739">
        <v>0</v>
      </c>
      <c r="CY232" s="739">
        <v>0</v>
      </c>
      <c r="CZ232" s="739"/>
      <c r="DA232" s="739">
        <v>0</v>
      </c>
      <c r="DB232" s="739">
        <v>0</v>
      </c>
      <c r="DC232" s="739"/>
      <c r="DD232" s="739">
        <v>3.5640791476407916</v>
      </c>
      <c r="DE232" s="739"/>
      <c r="DF232" s="739">
        <v>0</v>
      </c>
      <c r="DG232" s="739">
        <v>0</v>
      </c>
      <c r="DH232" s="739">
        <v>0</v>
      </c>
      <c r="DI232" s="739"/>
      <c r="DJ232" s="739">
        <v>0.76621004566210049</v>
      </c>
      <c r="DK232" s="739"/>
      <c r="DL232" s="739">
        <v>0</v>
      </c>
      <c r="DM232" s="739">
        <v>0</v>
      </c>
    </row>
    <row r="233" spans="1:117" s="731" customFormat="1" ht="12.75">
      <c r="A233" s="577">
        <v>734</v>
      </c>
      <c r="B233" s="730">
        <v>2</v>
      </c>
      <c r="C233" s="731" t="s">
        <v>264</v>
      </c>
      <c r="D233" s="563">
        <v>50870</v>
      </c>
      <c r="E233" s="732">
        <v>12956153</v>
      </c>
      <c r="F233" s="733">
        <v>-10214696</v>
      </c>
      <c r="G233" s="733">
        <v>-5485821</v>
      </c>
      <c r="H233" s="734">
        <v>-2744364</v>
      </c>
      <c r="I233" s="732"/>
      <c r="J233" s="733">
        <v>21006</v>
      </c>
      <c r="K233" s="733">
        <v>15004</v>
      </c>
      <c r="L233" s="733"/>
      <c r="M233" s="733">
        <v>1504371</v>
      </c>
      <c r="N233" s="733">
        <v>1074551</v>
      </c>
      <c r="O233" s="733">
        <v>717285</v>
      </c>
      <c r="P233" s="733">
        <v>70913</v>
      </c>
      <c r="Q233" s="733">
        <v>50652</v>
      </c>
      <c r="R233" s="733">
        <v>314846</v>
      </c>
      <c r="S233" s="733">
        <v>-603279</v>
      </c>
      <c r="T233" s="733">
        <v>37730</v>
      </c>
      <c r="U233" s="733">
        <v>143717</v>
      </c>
      <c r="V233" s="733">
        <v>0</v>
      </c>
      <c r="W233" s="733">
        <v>0</v>
      </c>
      <c r="X233" s="733">
        <v>0</v>
      </c>
      <c r="Y233" s="733"/>
      <c r="Z233" s="733">
        <v>308317</v>
      </c>
      <c r="AA233" s="733"/>
      <c r="AB233" s="733">
        <v>0</v>
      </c>
      <c r="AC233" s="733">
        <v>0</v>
      </c>
      <c r="AD233" s="733"/>
      <c r="AE233" s="733">
        <v>7279683</v>
      </c>
      <c r="AF233" s="733">
        <v>151681</v>
      </c>
      <c r="AG233" s="733">
        <v>0</v>
      </c>
      <c r="AH233" s="733">
        <v>0</v>
      </c>
      <c r="AI233" s="733">
        <v>0</v>
      </c>
      <c r="AJ233" s="733">
        <v>0</v>
      </c>
      <c r="AK233" s="733"/>
      <c r="AL233" s="733">
        <v>658588</v>
      </c>
      <c r="AM233" s="733">
        <v>38573</v>
      </c>
      <c r="AN233" s="733"/>
      <c r="AO233" s="733">
        <v>0</v>
      </c>
      <c r="AP233" s="733">
        <v>0</v>
      </c>
      <c r="AQ233" s="733">
        <v>0</v>
      </c>
      <c r="AR233" s="733">
        <v>0</v>
      </c>
      <c r="AS233" s="733"/>
      <c r="AT233" s="733">
        <v>0</v>
      </c>
      <c r="AU233" s="733">
        <v>0</v>
      </c>
      <c r="AV233" s="733"/>
      <c r="AW233" s="733">
        <v>181301</v>
      </c>
      <c r="AX233" s="733"/>
      <c r="AY233" s="733">
        <v>255713</v>
      </c>
      <c r="AZ233" s="733">
        <v>0</v>
      </c>
      <c r="BA233" s="733">
        <v>0</v>
      </c>
      <c r="BB233" s="733"/>
      <c r="BC233" s="733">
        <v>57153</v>
      </c>
      <c r="BD233" s="733"/>
      <c r="BE233" s="733">
        <v>678348</v>
      </c>
      <c r="BF233" s="733">
        <v>0</v>
      </c>
      <c r="BG233" s="735"/>
      <c r="BH233" s="577">
        <v>734</v>
      </c>
      <c r="BI233" s="730">
        <v>2</v>
      </c>
      <c r="BJ233" s="731" t="s">
        <v>264</v>
      </c>
      <c r="BK233" s="563">
        <v>50870</v>
      </c>
      <c r="BL233" s="736">
        <v>254.69142913308434</v>
      </c>
      <c r="BM233" s="737">
        <v>-200.8</v>
      </c>
      <c r="BN233" s="737">
        <v>-107.84000393159033</v>
      </c>
      <c r="BO233" s="738">
        <v>-53.948574798505994</v>
      </c>
      <c r="BP233" s="736"/>
      <c r="BQ233" s="739">
        <v>0.41293493218006683</v>
      </c>
      <c r="BR233" s="739">
        <v>0.29494790642815016</v>
      </c>
      <c r="BS233" s="739"/>
      <c r="BT233" s="739">
        <v>29.572852368783174</v>
      </c>
      <c r="BU233" s="739">
        <v>21.123471594259879</v>
      </c>
      <c r="BV233" s="739">
        <v>14.100353843129547</v>
      </c>
      <c r="BW233" s="739">
        <v>1.3940043247493612</v>
      </c>
      <c r="BX233" s="739">
        <v>0.99571456654216628</v>
      </c>
      <c r="BY233" s="739">
        <v>6.1892274425004912</v>
      </c>
      <c r="BZ233" s="739">
        <v>-11.859229408295656</v>
      </c>
      <c r="CA233" s="739">
        <v>0.74169451543149201</v>
      </c>
      <c r="CB233" s="739">
        <v>2.8251818360526832</v>
      </c>
      <c r="CC233" s="739">
        <v>0</v>
      </c>
      <c r="CD233" s="739">
        <v>0</v>
      </c>
      <c r="CE233" s="739">
        <v>0</v>
      </c>
      <c r="CF233" s="739"/>
      <c r="CG233" s="739">
        <v>6.0608806762335368</v>
      </c>
      <c r="CH233" s="739"/>
      <c r="CI233" s="739">
        <v>0</v>
      </c>
      <c r="CJ233" s="739">
        <v>0</v>
      </c>
      <c r="CK233" s="739"/>
      <c r="CL233" s="739">
        <v>143.10365637900532</v>
      </c>
      <c r="CM233" s="739">
        <v>2.9817377629251034</v>
      </c>
      <c r="CN233" s="739">
        <v>0</v>
      </c>
      <c r="CO233" s="739">
        <v>0</v>
      </c>
      <c r="CP233" s="739">
        <v>0</v>
      </c>
      <c r="CQ233" s="739">
        <v>0</v>
      </c>
      <c r="CR233" s="739"/>
      <c r="CS233" s="739">
        <v>12.946491055632004</v>
      </c>
      <c r="CT233" s="739">
        <v>0.75826616866522512</v>
      </c>
      <c r="CU233" s="739"/>
      <c r="CV233" s="739">
        <v>0</v>
      </c>
      <c r="CW233" s="739">
        <v>0</v>
      </c>
      <c r="CX233" s="739">
        <v>0</v>
      </c>
      <c r="CY233" s="739">
        <v>0</v>
      </c>
      <c r="CZ233" s="739"/>
      <c r="DA233" s="739">
        <v>0</v>
      </c>
      <c r="DB233" s="739">
        <v>0</v>
      </c>
      <c r="DC233" s="739"/>
      <c r="DD233" s="739">
        <v>3.5640062905445253</v>
      </c>
      <c r="DE233" s="739"/>
      <c r="DF233" s="739">
        <v>5.0267937880872813</v>
      </c>
      <c r="DG233" s="739">
        <v>0</v>
      </c>
      <c r="DH233" s="739">
        <v>0</v>
      </c>
      <c r="DI233" s="739"/>
      <c r="DJ233" s="739">
        <v>1.1235109101631611</v>
      </c>
      <c r="DK233" s="739"/>
      <c r="DL233" s="739">
        <v>13.334932180066836</v>
      </c>
      <c r="DM233" s="739">
        <v>0</v>
      </c>
    </row>
    <row r="234" spans="1:117" s="731" customFormat="1" ht="12.75">
      <c r="A234" s="577">
        <v>738</v>
      </c>
      <c r="B234" s="730">
        <v>2</v>
      </c>
      <c r="C234" s="731" t="s">
        <v>265</v>
      </c>
      <c r="D234" s="563">
        <v>2965</v>
      </c>
      <c r="E234" s="732">
        <v>238189</v>
      </c>
      <c r="F234" s="733">
        <v>-595372</v>
      </c>
      <c r="G234" s="733">
        <v>-319746</v>
      </c>
      <c r="H234" s="734">
        <v>-676929</v>
      </c>
      <c r="I234" s="732"/>
      <c r="J234" s="733">
        <v>0</v>
      </c>
      <c r="K234" s="733">
        <v>0</v>
      </c>
      <c r="L234" s="733"/>
      <c r="M234" s="733">
        <v>73744</v>
      </c>
      <c r="N234" s="733">
        <v>52674</v>
      </c>
      <c r="O234" s="733">
        <v>53836</v>
      </c>
      <c r="P234" s="733">
        <v>0</v>
      </c>
      <c r="Q234" s="733">
        <v>0</v>
      </c>
      <c r="R234" s="733">
        <v>0</v>
      </c>
      <c r="S234" s="733">
        <v>22168</v>
      </c>
      <c r="T234" s="733">
        <v>0</v>
      </c>
      <c r="U234" s="733">
        <v>0</v>
      </c>
      <c r="V234" s="733">
        <v>0</v>
      </c>
      <c r="W234" s="733">
        <v>0</v>
      </c>
      <c r="X234" s="733">
        <v>0</v>
      </c>
      <c r="Y234" s="733"/>
      <c r="Z234" s="733">
        <v>21881</v>
      </c>
      <c r="AA234" s="733"/>
      <c r="AB234" s="733">
        <v>0</v>
      </c>
      <c r="AC234" s="733">
        <v>0</v>
      </c>
      <c r="AD234" s="733"/>
      <c r="AE234" s="733">
        <v>0</v>
      </c>
      <c r="AF234" s="733">
        <v>0</v>
      </c>
      <c r="AG234" s="733">
        <v>0</v>
      </c>
      <c r="AH234" s="733">
        <v>0</v>
      </c>
      <c r="AI234" s="733">
        <v>0</v>
      </c>
      <c r="AJ234" s="733">
        <v>0</v>
      </c>
      <c r="AK234" s="733"/>
      <c r="AL234" s="733">
        <v>0</v>
      </c>
      <c r="AM234" s="733">
        <v>0</v>
      </c>
      <c r="AN234" s="733"/>
      <c r="AO234" s="733">
        <v>0</v>
      </c>
      <c r="AP234" s="733">
        <v>0</v>
      </c>
      <c r="AQ234" s="733">
        <v>0</v>
      </c>
      <c r="AR234" s="733">
        <v>0</v>
      </c>
      <c r="AS234" s="733"/>
      <c r="AT234" s="733">
        <v>0</v>
      </c>
      <c r="AU234" s="733">
        <v>0</v>
      </c>
      <c r="AV234" s="733"/>
      <c r="AW234" s="733">
        <v>10567</v>
      </c>
      <c r="AX234" s="733"/>
      <c r="AY234" s="733">
        <v>0</v>
      </c>
      <c r="AZ234" s="733">
        <v>0</v>
      </c>
      <c r="BA234" s="733">
        <v>0</v>
      </c>
      <c r="BB234" s="733"/>
      <c r="BC234" s="733">
        <v>3319</v>
      </c>
      <c r="BD234" s="733"/>
      <c r="BE234" s="733">
        <v>0</v>
      </c>
      <c r="BF234" s="733">
        <v>0</v>
      </c>
      <c r="BG234" s="735"/>
      <c r="BH234" s="577">
        <v>738</v>
      </c>
      <c r="BI234" s="730">
        <v>2</v>
      </c>
      <c r="BJ234" s="731" t="s">
        <v>265</v>
      </c>
      <c r="BK234" s="563">
        <v>2965</v>
      </c>
      <c r="BL234" s="736">
        <v>80.333558178752114</v>
      </c>
      <c r="BM234" s="737">
        <v>-200.8</v>
      </c>
      <c r="BN234" s="737">
        <v>-107.84013490725127</v>
      </c>
      <c r="BO234" s="738">
        <v>-228.30657672849915</v>
      </c>
      <c r="BP234" s="736"/>
      <c r="BQ234" s="739">
        <v>0</v>
      </c>
      <c r="BR234" s="739">
        <v>0</v>
      </c>
      <c r="BS234" s="739"/>
      <c r="BT234" s="739">
        <v>24.87150084317032</v>
      </c>
      <c r="BU234" s="739">
        <v>17.765261382799327</v>
      </c>
      <c r="BV234" s="739">
        <v>18.157166947723439</v>
      </c>
      <c r="BW234" s="739">
        <v>0</v>
      </c>
      <c r="BX234" s="739">
        <v>0</v>
      </c>
      <c r="BY234" s="739">
        <v>0</v>
      </c>
      <c r="BZ234" s="739">
        <v>7.4765598650927485</v>
      </c>
      <c r="CA234" s="739">
        <v>0</v>
      </c>
      <c r="CB234" s="739">
        <v>0</v>
      </c>
      <c r="CC234" s="739">
        <v>0</v>
      </c>
      <c r="CD234" s="739">
        <v>0</v>
      </c>
      <c r="CE234" s="739">
        <v>0</v>
      </c>
      <c r="CF234" s="739"/>
      <c r="CG234" s="739">
        <v>7.3797639123102865</v>
      </c>
      <c r="CH234" s="739"/>
      <c r="CI234" s="739">
        <v>0</v>
      </c>
      <c r="CJ234" s="739">
        <v>0</v>
      </c>
      <c r="CK234" s="739"/>
      <c r="CL234" s="739">
        <v>0</v>
      </c>
      <c r="CM234" s="739">
        <v>0</v>
      </c>
      <c r="CN234" s="739">
        <v>0</v>
      </c>
      <c r="CO234" s="739">
        <v>0</v>
      </c>
      <c r="CP234" s="739">
        <v>0</v>
      </c>
      <c r="CQ234" s="739">
        <v>0</v>
      </c>
      <c r="CR234" s="739"/>
      <c r="CS234" s="739">
        <v>0</v>
      </c>
      <c r="CT234" s="739">
        <v>0</v>
      </c>
      <c r="CU234" s="739"/>
      <c r="CV234" s="739">
        <v>0</v>
      </c>
      <c r="CW234" s="739">
        <v>0</v>
      </c>
      <c r="CX234" s="739">
        <v>0</v>
      </c>
      <c r="CY234" s="739">
        <v>0</v>
      </c>
      <c r="CZ234" s="739"/>
      <c r="DA234" s="739">
        <v>0</v>
      </c>
      <c r="DB234" s="739">
        <v>0</v>
      </c>
      <c r="DC234" s="739"/>
      <c r="DD234" s="739">
        <v>3.5639123102866779</v>
      </c>
      <c r="DE234" s="739"/>
      <c r="DF234" s="739">
        <v>0</v>
      </c>
      <c r="DG234" s="739">
        <v>0</v>
      </c>
      <c r="DH234" s="739">
        <v>0</v>
      </c>
      <c r="DI234" s="739"/>
      <c r="DJ234" s="739">
        <v>1.1193929173693087</v>
      </c>
      <c r="DK234" s="739"/>
      <c r="DL234" s="739">
        <v>0</v>
      </c>
      <c r="DM234" s="739">
        <v>0</v>
      </c>
    </row>
    <row r="235" spans="1:117" s="731" customFormat="1" ht="12.75">
      <c r="A235" s="577">
        <v>739</v>
      </c>
      <c r="B235" s="730">
        <v>9</v>
      </c>
      <c r="C235" s="731" t="s">
        <v>266</v>
      </c>
      <c r="D235" s="563">
        <v>3188</v>
      </c>
      <c r="E235" s="732">
        <v>1244443</v>
      </c>
      <c r="F235" s="733">
        <v>-640150</v>
      </c>
      <c r="G235" s="733">
        <v>-343794</v>
      </c>
      <c r="H235" s="734">
        <v>260499</v>
      </c>
      <c r="I235" s="732"/>
      <c r="J235" s="733">
        <v>0</v>
      </c>
      <c r="K235" s="733">
        <v>0</v>
      </c>
      <c r="L235" s="733"/>
      <c r="M235" s="733">
        <v>14749</v>
      </c>
      <c r="N235" s="733">
        <v>10535</v>
      </c>
      <c r="O235" s="733">
        <v>0</v>
      </c>
      <c r="P235" s="733">
        <v>0</v>
      </c>
      <c r="Q235" s="733">
        <v>0</v>
      </c>
      <c r="R235" s="733">
        <v>0</v>
      </c>
      <c r="S235" s="733">
        <v>-14251</v>
      </c>
      <c r="T235" s="733">
        <v>0</v>
      </c>
      <c r="U235" s="733">
        <v>0</v>
      </c>
      <c r="V235" s="733">
        <v>0</v>
      </c>
      <c r="W235" s="733">
        <v>0</v>
      </c>
      <c r="X235" s="733">
        <v>0</v>
      </c>
      <c r="Y235" s="733"/>
      <c r="Z235" s="733">
        <v>15913</v>
      </c>
      <c r="AA235" s="733"/>
      <c r="AB235" s="733">
        <v>0</v>
      </c>
      <c r="AC235" s="733">
        <v>0</v>
      </c>
      <c r="AD235" s="733"/>
      <c r="AE235" s="733">
        <v>1020746</v>
      </c>
      <c r="AF235" s="733">
        <v>0</v>
      </c>
      <c r="AG235" s="733">
        <v>0</v>
      </c>
      <c r="AH235" s="733">
        <v>0</v>
      </c>
      <c r="AI235" s="733">
        <v>0</v>
      </c>
      <c r="AJ235" s="733">
        <v>0</v>
      </c>
      <c r="AK235" s="733"/>
      <c r="AL235" s="733">
        <v>182747</v>
      </c>
      <c r="AM235" s="733">
        <v>0</v>
      </c>
      <c r="AN235" s="733"/>
      <c r="AO235" s="733">
        <v>0</v>
      </c>
      <c r="AP235" s="733">
        <v>0</v>
      </c>
      <c r="AQ235" s="733">
        <v>0</v>
      </c>
      <c r="AR235" s="733">
        <v>0</v>
      </c>
      <c r="AS235" s="733"/>
      <c r="AT235" s="733">
        <v>0</v>
      </c>
      <c r="AU235" s="733">
        <v>0</v>
      </c>
      <c r="AV235" s="733"/>
      <c r="AW235" s="733">
        <v>11362</v>
      </c>
      <c r="AX235" s="733"/>
      <c r="AY235" s="733">
        <v>0</v>
      </c>
      <c r="AZ235" s="733">
        <v>0</v>
      </c>
      <c r="BA235" s="733">
        <v>0</v>
      </c>
      <c r="BB235" s="733"/>
      <c r="BC235" s="733">
        <v>2642</v>
      </c>
      <c r="BD235" s="733"/>
      <c r="BE235" s="733">
        <v>0</v>
      </c>
      <c r="BF235" s="733">
        <v>0</v>
      </c>
      <c r="BG235" s="735"/>
      <c r="BH235" s="577">
        <v>739</v>
      </c>
      <c r="BI235" s="730">
        <v>9</v>
      </c>
      <c r="BJ235" s="731" t="s">
        <v>266</v>
      </c>
      <c r="BK235" s="563">
        <v>3188</v>
      </c>
      <c r="BL235" s="736">
        <v>390.35225846925971</v>
      </c>
      <c r="BM235" s="737">
        <v>-200.79987452948558</v>
      </c>
      <c r="BN235" s="737">
        <v>-107.84002509410288</v>
      </c>
      <c r="BO235" s="738">
        <v>81.712358845671261</v>
      </c>
      <c r="BP235" s="736"/>
      <c r="BQ235" s="739">
        <v>0</v>
      </c>
      <c r="BR235" s="739">
        <v>0</v>
      </c>
      <c r="BS235" s="739"/>
      <c r="BT235" s="739">
        <v>4.6264115432873272</v>
      </c>
      <c r="BU235" s="739">
        <v>3.3045796737766624</v>
      </c>
      <c r="BV235" s="739">
        <v>0</v>
      </c>
      <c r="BW235" s="739">
        <v>0</v>
      </c>
      <c r="BX235" s="739">
        <v>0</v>
      </c>
      <c r="BY235" s="739">
        <v>0</v>
      </c>
      <c r="BZ235" s="739">
        <v>-4.4702007528230867</v>
      </c>
      <c r="CA235" s="739">
        <v>0</v>
      </c>
      <c r="CB235" s="739">
        <v>0</v>
      </c>
      <c r="CC235" s="739">
        <v>0</v>
      </c>
      <c r="CD235" s="739">
        <v>0</v>
      </c>
      <c r="CE235" s="739">
        <v>0</v>
      </c>
      <c r="CF235" s="739"/>
      <c r="CG235" s="739">
        <v>4.9915307402760352</v>
      </c>
      <c r="CH235" s="739"/>
      <c r="CI235" s="739">
        <v>0</v>
      </c>
      <c r="CJ235" s="739">
        <v>0</v>
      </c>
      <c r="CK235" s="739"/>
      <c r="CL235" s="739">
        <v>320.18381430363866</v>
      </c>
      <c r="CM235" s="739">
        <v>0</v>
      </c>
      <c r="CN235" s="739">
        <v>0</v>
      </c>
      <c r="CO235" s="739">
        <v>0</v>
      </c>
      <c r="CP235" s="739">
        <v>0</v>
      </c>
      <c r="CQ235" s="739">
        <v>0</v>
      </c>
      <c r="CR235" s="739"/>
      <c r="CS235" s="739">
        <v>57.323400250941027</v>
      </c>
      <c r="CT235" s="739">
        <v>0</v>
      </c>
      <c r="CU235" s="739"/>
      <c r="CV235" s="739">
        <v>0</v>
      </c>
      <c r="CW235" s="739">
        <v>0</v>
      </c>
      <c r="CX235" s="739">
        <v>0</v>
      </c>
      <c r="CY235" s="739">
        <v>0</v>
      </c>
      <c r="CZ235" s="739"/>
      <c r="DA235" s="739">
        <v>0</v>
      </c>
      <c r="DB235" s="739">
        <v>0</v>
      </c>
      <c r="DC235" s="739"/>
      <c r="DD235" s="739">
        <v>3.5639899623588458</v>
      </c>
      <c r="DE235" s="739"/>
      <c r="DF235" s="739">
        <v>0</v>
      </c>
      <c r="DG235" s="739">
        <v>0</v>
      </c>
      <c r="DH235" s="739">
        <v>0</v>
      </c>
      <c r="DI235" s="739"/>
      <c r="DJ235" s="739">
        <v>0.82873274780426598</v>
      </c>
      <c r="DK235" s="739"/>
      <c r="DL235" s="739">
        <v>0</v>
      </c>
      <c r="DM235" s="739">
        <v>0</v>
      </c>
    </row>
    <row r="236" spans="1:117" s="731" customFormat="1" ht="12.75">
      <c r="A236" s="577">
        <v>740</v>
      </c>
      <c r="B236" s="730">
        <v>10</v>
      </c>
      <c r="C236" s="731" t="s">
        <v>267</v>
      </c>
      <c r="D236" s="563">
        <v>31460</v>
      </c>
      <c r="E236" s="732">
        <v>8327032</v>
      </c>
      <c r="F236" s="733">
        <v>-6317168</v>
      </c>
      <c r="G236" s="733">
        <v>-3392646</v>
      </c>
      <c r="H236" s="734">
        <v>-1382782</v>
      </c>
      <c r="I236" s="732"/>
      <c r="J236" s="733">
        <v>0</v>
      </c>
      <c r="K236" s="733">
        <v>0</v>
      </c>
      <c r="L236" s="733"/>
      <c r="M236" s="733">
        <v>589950</v>
      </c>
      <c r="N236" s="733">
        <v>421393</v>
      </c>
      <c r="O236" s="733">
        <v>364184</v>
      </c>
      <c r="P236" s="733">
        <v>47275</v>
      </c>
      <c r="Q236" s="733">
        <v>33768</v>
      </c>
      <c r="R236" s="733">
        <v>0</v>
      </c>
      <c r="S236" s="733">
        <v>-50669</v>
      </c>
      <c r="T236" s="733">
        <v>0</v>
      </c>
      <c r="U236" s="733">
        <v>-10182</v>
      </c>
      <c r="V236" s="733">
        <v>13395</v>
      </c>
      <c r="W236" s="733">
        <v>0</v>
      </c>
      <c r="X236" s="733">
        <v>0</v>
      </c>
      <c r="Y236" s="733"/>
      <c r="Z236" s="733">
        <v>198748</v>
      </c>
      <c r="AA236" s="733"/>
      <c r="AB236" s="733">
        <v>0</v>
      </c>
      <c r="AC236" s="733">
        <v>0</v>
      </c>
      <c r="AD236" s="733"/>
      <c r="AE236" s="733">
        <v>5317862</v>
      </c>
      <c r="AF236" s="733">
        <v>134478</v>
      </c>
      <c r="AG236" s="733">
        <v>346346</v>
      </c>
      <c r="AH236" s="733">
        <v>62853</v>
      </c>
      <c r="AI236" s="733">
        <v>260000</v>
      </c>
      <c r="AJ236" s="733">
        <v>0</v>
      </c>
      <c r="AK236" s="733"/>
      <c r="AL236" s="733">
        <v>0</v>
      </c>
      <c r="AM236" s="733">
        <v>0</v>
      </c>
      <c r="AN236" s="733"/>
      <c r="AO236" s="733">
        <v>0</v>
      </c>
      <c r="AP236" s="733">
        <v>0</v>
      </c>
      <c r="AQ236" s="733">
        <v>0</v>
      </c>
      <c r="AR236" s="733">
        <v>0</v>
      </c>
      <c r="AS236" s="733"/>
      <c r="AT236" s="733">
        <v>0</v>
      </c>
      <c r="AU236" s="733">
        <v>0</v>
      </c>
      <c r="AV236" s="733"/>
      <c r="AW236" s="733">
        <v>112123</v>
      </c>
      <c r="AX236" s="733"/>
      <c r="AY236" s="733">
        <v>207335</v>
      </c>
      <c r="AZ236" s="733">
        <v>246093</v>
      </c>
      <c r="BA236" s="733">
        <v>0</v>
      </c>
      <c r="BB236" s="733"/>
      <c r="BC236" s="733">
        <v>32080</v>
      </c>
      <c r="BD236" s="733"/>
      <c r="BE236" s="733">
        <v>0</v>
      </c>
      <c r="BF236" s="733">
        <v>0</v>
      </c>
      <c r="BG236" s="735"/>
      <c r="BH236" s="577">
        <v>740</v>
      </c>
      <c r="BI236" s="730">
        <v>10</v>
      </c>
      <c r="BJ236" s="731" t="s">
        <v>267</v>
      </c>
      <c r="BK236" s="563">
        <v>31460</v>
      </c>
      <c r="BL236" s="736">
        <v>264.68633184996821</v>
      </c>
      <c r="BM236" s="737">
        <v>-200.8</v>
      </c>
      <c r="BN236" s="737">
        <v>-107.83998728544184</v>
      </c>
      <c r="BO236" s="738">
        <v>-43.953655435473614</v>
      </c>
      <c r="BP236" s="736"/>
      <c r="BQ236" s="739">
        <v>0</v>
      </c>
      <c r="BR236" s="739">
        <v>0</v>
      </c>
      <c r="BS236" s="739"/>
      <c r="BT236" s="739">
        <v>18.752383979656706</v>
      </c>
      <c r="BU236" s="739">
        <v>13.394564526382709</v>
      </c>
      <c r="BV236" s="739">
        <v>11.576096630642086</v>
      </c>
      <c r="BW236" s="739">
        <v>1.5027018436109345</v>
      </c>
      <c r="BX236" s="739">
        <v>1.073363000635728</v>
      </c>
      <c r="BY236" s="739">
        <v>0</v>
      </c>
      <c r="BZ236" s="739">
        <v>-1.6105848696757787</v>
      </c>
      <c r="CA236" s="739">
        <v>0</v>
      </c>
      <c r="CB236" s="739">
        <v>-0.32364907819453276</v>
      </c>
      <c r="CC236" s="739">
        <v>0.42577876668785758</v>
      </c>
      <c r="CD236" s="739">
        <v>0</v>
      </c>
      <c r="CE236" s="739">
        <v>0</v>
      </c>
      <c r="CF236" s="739"/>
      <c r="CG236" s="739">
        <v>6.3174825174825173</v>
      </c>
      <c r="CH236" s="739"/>
      <c r="CI236" s="739">
        <v>0</v>
      </c>
      <c r="CJ236" s="739">
        <v>0</v>
      </c>
      <c r="CK236" s="739"/>
      <c r="CL236" s="739">
        <v>169.03566433566434</v>
      </c>
      <c r="CM236" s="739">
        <v>4.2745708836617924</v>
      </c>
      <c r="CN236" s="739">
        <v>11.00909090909091</v>
      </c>
      <c r="CO236" s="739">
        <v>1.9978703115066752</v>
      </c>
      <c r="CP236" s="739">
        <v>8.2644628099173545</v>
      </c>
      <c r="CQ236" s="739">
        <v>0</v>
      </c>
      <c r="CR236" s="739"/>
      <c r="CS236" s="739">
        <v>0</v>
      </c>
      <c r="CT236" s="739">
        <v>0</v>
      </c>
      <c r="CU236" s="739"/>
      <c r="CV236" s="739">
        <v>0</v>
      </c>
      <c r="CW236" s="739">
        <v>0</v>
      </c>
      <c r="CX236" s="739">
        <v>0</v>
      </c>
      <c r="CY236" s="739">
        <v>0</v>
      </c>
      <c r="CZ236" s="739"/>
      <c r="DA236" s="739">
        <v>0</v>
      </c>
      <c r="DB236" s="739">
        <v>0</v>
      </c>
      <c r="DC236" s="739"/>
      <c r="DD236" s="739">
        <v>3.563986013986014</v>
      </c>
      <c r="DE236" s="739"/>
      <c r="DF236" s="739">
        <v>6.5904322949777496</v>
      </c>
      <c r="DG236" s="739">
        <v>7.8224094087730451</v>
      </c>
      <c r="DH236" s="739">
        <v>0</v>
      </c>
      <c r="DI236" s="739"/>
      <c r="DJ236" s="739">
        <v>1.0197075651621106</v>
      </c>
      <c r="DK236" s="739"/>
      <c r="DL236" s="739">
        <v>0</v>
      </c>
      <c r="DM236" s="739">
        <v>0</v>
      </c>
    </row>
    <row r="237" spans="1:117" s="731" customFormat="1" ht="12.75">
      <c r="A237" s="577">
        <v>742</v>
      </c>
      <c r="B237" s="730">
        <v>19</v>
      </c>
      <c r="C237" s="731" t="s">
        <v>268</v>
      </c>
      <c r="D237" s="563">
        <v>964</v>
      </c>
      <c r="E237" s="732">
        <v>556298</v>
      </c>
      <c r="F237" s="733">
        <v>-193571</v>
      </c>
      <c r="G237" s="733">
        <v>-103958</v>
      </c>
      <c r="H237" s="734">
        <v>258769</v>
      </c>
      <c r="I237" s="732"/>
      <c r="J237" s="733">
        <v>0</v>
      </c>
      <c r="K237" s="733">
        <v>0</v>
      </c>
      <c r="L237" s="733"/>
      <c r="M237" s="733">
        <v>0</v>
      </c>
      <c r="N237" s="733">
        <v>0</v>
      </c>
      <c r="O237" s="733">
        <v>0</v>
      </c>
      <c r="P237" s="733">
        <v>0</v>
      </c>
      <c r="Q237" s="733">
        <v>0</v>
      </c>
      <c r="R237" s="733">
        <v>0</v>
      </c>
      <c r="S237" s="733">
        <v>-12667</v>
      </c>
      <c r="T237" s="733">
        <v>5805</v>
      </c>
      <c r="U237" s="733">
        <v>0</v>
      </c>
      <c r="V237" s="733">
        <v>0</v>
      </c>
      <c r="W237" s="733">
        <v>0</v>
      </c>
      <c r="X237" s="733">
        <v>0</v>
      </c>
      <c r="Y237" s="733"/>
      <c r="Z237" s="733">
        <v>8403</v>
      </c>
      <c r="AA237" s="733"/>
      <c r="AB237" s="733">
        <v>0</v>
      </c>
      <c r="AC237" s="733">
        <v>0</v>
      </c>
      <c r="AD237" s="733"/>
      <c r="AE237" s="733">
        <v>550506</v>
      </c>
      <c r="AF237" s="733">
        <v>0</v>
      </c>
      <c r="AG237" s="733">
        <v>0</v>
      </c>
      <c r="AH237" s="733">
        <v>0</v>
      </c>
      <c r="AI237" s="733">
        <v>0</v>
      </c>
      <c r="AJ237" s="733">
        <v>0</v>
      </c>
      <c r="AK237" s="733"/>
      <c r="AL237" s="733">
        <v>0</v>
      </c>
      <c r="AM237" s="733">
        <v>0</v>
      </c>
      <c r="AN237" s="733"/>
      <c r="AO237" s="733">
        <v>0</v>
      </c>
      <c r="AP237" s="733">
        <v>0</v>
      </c>
      <c r="AQ237" s="733">
        <v>0</v>
      </c>
      <c r="AR237" s="733">
        <v>0</v>
      </c>
      <c r="AS237" s="733"/>
      <c r="AT237" s="733">
        <v>0</v>
      </c>
      <c r="AU237" s="733">
        <v>0</v>
      </c>
      <c r="AV237" s="733"/>
      <c r="AW237" s="733">
        <v>3436</v>
      </c>
      <c r="AX237" s="733"/>
      <c r="AY237" s="733">
        <v>0</v>
      </c>
      <c r="AZ237" s="733">
        <v>0</v>
      </c>
      <c r="BA237" s="733">
        <v>0</v>
      </c>
      <c r="BB237" s="733"/>
      <c r="BC237" s="733">
        <v>815</v>
      </c>
      <c r="BD237" s="733"/>
      <c r="BE237" s="733">
        <v>0</v>
      </c>
      <c r="BF237" s="733">
        <v>0</v>
      </c>
      <c r="BG237" s="735"/>
      <c r="BH237" s="577">
        <v>742</v>
      </c>
      <c r="BI237" s="730">
        <v>19</v>
      </c>
      <c r="BJ237" s="731" t="s">
        <v>268</v>
      </c>
      <c r="BK237" s="563">
        <v>964</v>
      </c>
      <c r="BL237" s="736">
        <v>577.07261410788385</v>
      </c>
      <c r="BM237" s="737">
        <v>-200.79979253112035</v>
      </c>
      <c r="BN237" s="737">
        <v>-107.84024896265561</v>
      </c>
      <c r="BO237" s="738">
        <v>268.43257261410787</v>
      </c>
      <c r="BP237" s="736"/>
      <c r="BQ237" s="739">
        <v>0</v>
      </c>
      <c r="BR237" s="739">
        <v>0</v>
      </c>
      <c r="BS237" s="739"/>
      <c r="BT237" s="739">
        <v>0</v>
      </c>
      <c r="BU237" s="739">
        <v>0</v>
      </c>
      <c r="BV237" s="739">
        <v>0</v>
      </c>
      <c r="BW237" s="739">
        <v>0</v>
      </c>
      <c r="BX237" s="739">
        <v>0</v>
      </c>
      <c r="BY237" s="739">
        <v>0</v>
      </c>
      <c r="BZ237" s="739">
        <v>-13.140041493775934</v>
      </c>
      <c r="CA237" s="739">
        <v>6.0217842323651452</v>
      </c>
      <c r="CB237" s="739">
        <v>0</v>
      </c>
      <c r="CC237" s="739">
        <v>0</v>
      </c>
      <c r="CD237" s="739">
        <v>0</v>
      </c>
      <c r="CE237" s="739">
        <v>0</v>
      </c>
      <c r="CF237" s="739"/>
      <c r="CG237" s="739">
        <v>8.7168049792531122</v>
      </c>
      <c r="CH237" s="739"/>
      <c r="CI237" s="739">
        <v>0</v>
      </c>
      <c r="CJ237" s="739">
        <v>0</v>
      </c>
      <c r="CK237" s="739"/>
      <c r="CL237" s="739">
        <v>571.06431535269712</v>
      </c>
      <c r="CM237" s="739">
        <v>0</v>
      </c>
      <c r="CN237" s="739">
        <v>0</v>
      </c>
      <c r="CO237" s="739">
        <v>0</v>
      </c>
      <c r="CP237" s="739">
        <v>0</v>
      </c>
      <c r="CQ237" s="739">
        <v>0</v>
      </c>
      <c r="CR237" s="739"/>
      <c r="CS237" s="739">
        <v>0</v>
      </c>
      <c r="CT237" s="739">
        <v>0</v>
      </c>
      <c r="CU237" s="739"/>
      <c r="CV237" s="739">
        <v>0</v>
      </c>
      <c r="CW237" s="739">
        <v>0</v>
      </c>
      <c r="CX237" s="739">
        <v>0</v>
      </c>
      <c r="CY237" s="739">
        <v>0</v>
      </c>
      <c r="CZ237" s="739"/>
      <c r="DA237" s="739">
        <v>0</v>
      </c>
      <c r="DB237" s="739">
        <v>0</v>
      </c>
      <c r="DC237" s="739"/>
      <c r="DD237" s="739">
        <v>3.5643153526970957</v>
      </c>
      <c r="DE237" s="739"/>
      <c r="DF237" s="739">
        <v>0</v>
      </c>
      <c r="DG237" s="739">
        <v>0</v>
      </c>
      <c r="DH237" s="739">
        <v>0</v>
      </c>
      <c r="DI237" s="739"/>
      <c r="DJ237" s="739">
        <v>0.8454356846473029</v>
      </c>
      <c r="DK237" s="739"/>
      <c r="DL237" s="739">
        <v>0</v>
      </c>
      <c r="DM237" s="739">
        <v>0</v>
      </c>
    </row>
    <row r="238" spans="1:117" s="731" customFormat="1" ht="12.75">
      <c r="A238" s="577">
        <v>743</v>
      </c>
      <c r="B238" s="730">
        <v>14</v>
      </c>
      <c r="C238" s="731" t="s">
        <v>269</v>
      </c>
      <c r="D238" s="563">
        <v>66611</v>
      </c>
      <c r="E238" s="732">
        <v>18108218</v>
      </c>
      <c r="F238" s="733">
        <v>-13375489</v>
      </c>
      <c r="G238" s="733">
        <v>-7183330</v>
      </c>
      <c r="H238" s="734">
        <v>-2450601</v>
      </c>
      <c r="I238" s="732"/>
      <c r="J238" s="733">
        <v>21006</v>
      </c>
      <c r="K238" s="733">
        <v>15004</v>
      </c>
      <c r="L238" s="733"/>
      <c r="M238" s="733">
        <v>1666607</v>
      </c>
      <c r="N238" s="733">
        <v>1190434</v>
      </c>
      <c r="O238" s="733">
        <v>783788</v>
      </c>
      <c r="P238" s="733">
        <v>212739</v>
      </c>
      <c r="Q238" s="733">
        <v>151957</v>
      </c>
      <c r="R238" s="733">
        <v>223604</v>
      </c>
      <c r="S238" s="733">
        <v>-28501</v>
      </c>
      <c r="T238" s="733">
        <v>34827</v>
      </c>
      <c r="U238" s="733">
        <v>98292</v>
      </c>
      <c r="V238" s="733">
        <v>0</v>
      </c>
      <c r="W238" s="733">
        <v>0</v>
      </c>
      <c r="X238" s="733">
        <v>0</v>
      </c>
      <c r="Y238" s="733"/>
      <c r="Z238" s="733">
        <v>358058</v>
      </c>
      <c r="AA238" s="733"/>
      <c r="AB238" s="733">
        <v>0</v>
      </c>
      <c r="AC238" s="733">
        <v>0</v>
      </c>
      <c r="AD238" s="733"/>
      <c r="AE238" s="733">
        <v>10951389</v>
      </c>
      <c r="AF238" s="733">
        <v>352671</v>
      </c>
      <c r="AG238" s="733">
        <v>56470</v>
      </c>
      <c r="AH238" s="733">
        <v>0</v>
      </c>
      <c r="AI238" s="733">
        <v>0</v>
      </c>
      <c r="AJ238" s="733">
        <v>0</v>
      </c>
      <c r="AK238" s="733"/>
      <c r="AL238" s="733">
        <v>1168059</v>
      </c>
      <c r="AM238" s="733">
        <v>24575</v>
      </c>
      <c r="AN238" s="733"/>
      <c r="AO238" s="733">
        <v>0</v>
      </c>
      <c r="AP238" s="733">
        <v>0</v>
      </c>
      <c r="AQ238" s="733">
        <v>0</v>
      </c>
      <c r="AR238" s="733">
        <v>0</v>
      </c>
      <c r="AS238" s="733"/>
      <c r="AT238" s="733">
        <v>0</v>
      </c>
      <c r="AU238" s="733">
        <v>0</v>
      </c>
      <c r="AV238" s="733"/>
      <c r="AW238" s="733">
        <v>237402</v>
      </c>
      <c r="AX238" s="733"/>
      <c r="AY238" s="733">
        <v>224613</v>
      </c>
      <c r="AZ238" s="733">
        <v>261970</v>
      </c>
      <c r="BA238" s="733">
        <v>0</v>
      </c>
      <c r="BB238" s="733"/>
      <c r="BC238" s="733">
        <v>103254</v>
      </c>
      <c r="BD238" s="733"/>
      <c r="BE238" s="733">
        <v>0</v>
      </c>
      <c r="BF238" s="733">
        <v>0</v>
      </c>
      <c r="BG238" s="735"/>
      <c r="BH238" s="577">
        <v>743</v>
      </c>
      <c r="BI238" s="730">
        <v>14</v>
      </c>
      <c r="BJ238" s="731" t="s">
        <v>269</v>
      </c>
      <c r="BK238" s="563">
        <v>66611</v>
      </c>
      <c r="BL238" s="736">
        <v>271.85026497125102</v>
      </c>
      <c r="BM238" s="737">
        <v>-200.80000300250708</v>
      </c>
      <c r="BN238" s="737">
        <v>-107.83999639699149</v>
      </c>
      <c r="BO238" s="738">
        <v>-36.789734428247584</v>
      </c>
      <c r="BP238" s="736"/>
      <c r="BQ238" s="739">
        <v>0.31535332002221855</v>
      </c>
      <c r="BR238" s="739">
        <v>0.22524808214859407</v>
      </c>
      <c r="BS238" s="739"/>
      <c r="BT238" s="739">
        <v>25.019996697242199</v>
      </c>
      <c r="BU238" s="739">
        <v>17.871432646259628</v>
      </c>
      <c r="BV238" s="739">
        <v>11.766645148699164</v>
      </c>
      <c r="BW238" s="739">
        <v>3.1937517827385866</v>
      </c>
      <c r="BX238" s="739">
        <v>2.2812598519764005</v>
      </c>
      <c r="BY238" s="739">
        <v>3.3568629805887915</v>
      </c>
      <c r="BZ238" s="739">
        <v>-0.42787227334824579</v>
      </c>
      <c r="CA238" s="739">
        <v>0.52284157271321552</v>
      </c>
      <c r="CB238" s="739">
        <v>1.4756121361336716</v>
      </c>
      <c r="CC238" s="739">
        <v>0</v>
      </c>
      <c r="CD238" s="739">
        <v>0</v>
      </c>
      <c r="CE238" s="739">
        <v>0</v>
      </c>
      <c r="CF238" s="739"/>
      <c r="CG238" s="739">
        <v>5.3753584242842773</v>
      </c>
      <c r="CH238" s="739"/>
      <c r="CI238" s="739">
        <v>0</v>
      </c>
      <c r="CJ238" s="739">
        <v>0</v>
      </c>
      <c r="CK238" s="739"/>
      <c r="CL238" s="739">
        <v>164.40811577667353</v>
      </c>
      <c r="CM238" s="739">
        <v>5.2944858957229286</v>
      </c>
      <c r="CN238" s="739">
        <v>0.84775787782798639</v>
      </c>
      <c r="CO238" s="739">
        <v>0</v>
      </c>
      <c r="CP238" s="739">
        <v>0</v>
      </c>
      <c r="CQ238" s="739">
        <v>0</v>
      </c>
      <c r="CR238" s="739"/>
      <c r="CS238" s="739">
        <v>17.535527165182927</v>
      </c>
      <c r="CT238" s="739">
        <v>0.36893305910435215</v>
      </c>
      <c r="CU238" s="739"/>
      <c r="CV238" s="739">
        <v>0</v>
      </c>
      <c r="CW238" s="739">
        <v>0</v>
      </c>
      <c r="CX238" s="739">
        <v>0</v>
      </c>
      <c r="CY238" s="739">
        <v>0</v>
      </c>
      <c r="CZ238" s="739"/>
      <c r="DA238" s="739">
        <v>0</v>
      </c>
      <c r="DB238" s="739">
        <v>0</v>
      </c>
      <c r="DC238" s="739"/>
      <c r="DD238" s="739">
        <v>3.5640059449640451</v>
      </c>
      <c r="DE238" s="739"/>
      <c r="DF238" s="739">
        <v>3.3720106288751106</v>
      </c>
      <c r="DG238" s="739">
        <v>3.9328339163201274</v>
      </c>
      <c r="DH238" s="739">
        <v>0</v>
      </c>
      <c r="DI238" s="739"/>
      <c r="DJ238" s="739">
        <v>1.5501043371214964</v>
      </c>
      <c r="DK238" s="739"/>
      <c r="DL238" s="739">
        <v>0</v>
      </c>
      <c r="DM238" s="739">
        <v>0</v>
      </c>
    </row>
    <row r="239" spans="1:117" s="731" customFormat="1" ht="12.75">
      <c r="A239" s="577">
        <v>746</v>
      </c>
      <c r="B239" s="730">
        <v>17</v>
      </c>
      <c r="C239" s="731" t="s">
        <v>270</v>
      </c>
      <c r="D239" s="563">
        <v>4603</v>
      </c>
      <c r="E239" s="732">
        <v>1732794</v>
      </c>
      <c r="F239" s="733">
        <v>-924282</v>
      </c>
      <c r="G239" s="733">
        <v>-496388</v>
      </c>
      <c r="H239" s="734">
        <v>312124</v>
      </c>
      <c r="I239" s="732"/>
      <c r="J239" s="733">
        <v>0</v>
      </c>
      <c r="K239" s="733">
        <v>0</v>
      </c>
      <c r="L239" s="733"/>
      <c r="M239" s="733">
        <v>221231</v>
      </c>
      <c r="N239" s="733">
        <v>158022</v>
      </c>
      <c r="O239" s="733">
        <v>7917</v>
      </c>
      <c r="P239" s="733">
        <v>94551</v>
      </c>
      <c r="Q239" s="733">
        <v>67536</v>
      </c>
      <c r="R239" s="733">
        <v>0</v>
      </c>
      <c r="S239" s="733">
        <v>-19001</v>
      </c>
      <c r="T239" s="733">
        <v>0</v>
      </c>
      <c r="U239" s="733">
        <v>0</v>
      </c>
      <c r="V239" s="733">
        <v>0</v>
      </c>
      <c r="W239" s="733">
        <v>0</v>
      </c>
      <c r="X239" s="733">
        <v>0</v>
      </c>
      <c r="Y239" s="733"/>
      <c r="Z239" s="733">
        <v>58616</v>
      </c>
      <c r="AA239" s="733"/>
      <c r="AB239" s="733">
        <v>0</v>
      </c>
      <c r="AC239" s="733">
        <v>0</v>
      </c>
      <c r="AD239" s="733"/>
      <c r="AE239" s="733">
        <v>1119641</v>
      </c>
      <c r="AF239" s="733">
        <v>0</v>
      </c>
      <c r="AG239" s="733">
        <v>0</v>
      </c>
      <c r="AH239" s="733">
        <v>0</v>
      </c>
      <c r="AI239" s="733">
        <v>0</v>
      </c>
      <c r="AJ239" s="733">
        <v>0</v>
      </c>
      <c r="AK239" s="733"/>
      <c r="AL239" s="733">
        <v>0</v>
      </c>
      <c r="AM239" s="733">
        <v>0</v>
      </c>
      <c r="AN239" s="733"/>
      <c r="AO239" s="733">
        <v>0</v>
      </c>
      <c r="AP239" s="733">
        <v>0</v>
      </c>
      <c r="AQ239" s="733">
        <v>0</v>
      </c>
      <c r="AR239" s="733">
        <v>0</v>
      </c>
      <c r="AS239" s="733"/>
      <c r="AT239" s="733">
        <v>0</v>
      </c>
      <c r="AU239" s="733">
        <v>0</v>
      </c>
      <c r="AV239" s="733"/>
      <c r="AW239" s="733">
        <v>16405</v>
      </c>
      <c r="AX239" s="733"/>
      <c r="AY239" s="733">
        <v>0</v>
      </c>
      <c r="AZ239" s="733">
        <v>0</v>
      </c>
      <c r="BA239" s="733">
        <v>0</v>
      </c>
      <c r="BB239" s="733"/>
      <c r="BC239" s="733">
        <v>7876</v>
      </c>
      <c r="BD239" s="733"/>
      <c r="BE239" s="733">
        <v>0</v>
      </c>
      <c r="BF239" s="733">
        <v>0</v>
      </c>
      <c r="BG239" s="735"/>
      <c r="BH239" s="577">
        <v>746</v>
      </c>
      <c r="BI239" s="730">
        <v>17</v>
      </c>
      <c r="BJ239" s="731" t="s">
        <v>270</v>
      </c>
      <c r="BK239" s="563">
        <v>4603</v>
      </c>
      <c r="BL239" s="736">
        <v>376.44883771453402</v>
      </c>
      <c r="BM239" s="737">
        <v>-200.79991310015208</v>
      </c>
      <c r="BN239" s="737">
        <v>-107.84010427981751</v>
      </c>
      <c r="BO239" s="738">
        <v>67.808820334564416</v>
      </c>
      <c r="BP239" s="736"/>
      <c r="BQ239" s="739">
        <v>0</v>
      </c>
      <c r="BR239" s="739">
        <v>0</v>
      </c>
      <c r="BS239" s="739"/>
      <c r="BT239" s="739">
        <v>48.062350640886379</v>
      </c>
      <c r="BU239" s="739">
        <v>34.330219422116009</v>
      </c>
      <c r="BV239" s="739">
        <v>1.7199652400608298</v>
      </c>
      <c r="BW239" s="739">
        <v>20.541168802954594</v>
      </c>
      <c r="BX239" s="739">
        <v>14.672170323701934</v>
      </c>
      <c r="BY239" s="739">
        <v>0</v>
      </c>
      <c r="BZ239" s="739">
        <v>-4.127960026069954</v>
      </c>
      <c r="CA239" s="739">
        <v>0</v>
      </c>
      <c r="CB239" s="739">
        <v>0</v>
      </c>
      <c r="CC239" s="739">
        <v>0</v>
      </c>
      <c r="CD239" s="739">
        <v>0</v>
      </c>
      <c r="CE239" s="739">
        <v>0</v>
      </c>
      <c r="CF239" s="739"/>
      <c r="CG239" s="739">
        <v>12.734303714968499</v>
      </c>
      <c r="CH239" s="739"/>
      <c r="CI239" s="739">
        <v>0</v>
      </c>
      <c r="CJ239" s="739">
        <v>0</v>
      </c>
      <c r="CK239" s="739"/>
      <c r="CL239" s="739">
        <v>243.24158157723224</v>
      </c>
      <c r="CM239" s="739">
        <v>0</v>
      </c>
      <c r="CN239" s="739">
        <v>0</v>
      </c>
      <c r="CO239" s="739">
        <v>0</v>
      </c>
      <c r="CP239" s="739">
        <v>0</v>
      </c>
      <c r="CQ239" s="739">
        <v>0</v>
      </c>
      <c r="CR239" s="739"/>
      <c r="CS239" s="739">
        <v>0</v>
      </c>
      <c r="CT239" s="739">
        <v>0</v>
      </c>
      <c r="CU239" s="739"/>
      <c r="CV239" s="739">
        <v>0</v>
      </c>
      <c r="CW239" s="739">
        <v>0</v>
      </c>
      <c r="CX239" s="739">
        <v>0</v>
      </c>
      <c r="CY239" s="739">
        <v>0</v>
      </c>
      <c r="CZ239" s="739"/>
      <c r="DA239" s="739">
        <v>0</v>
      </c>
      <c r="DB239" s="739">
        <v>0</v>
      </c>
      <c r="DC239" s="739"/>
      <c r="DD239" s="739">
        <v>3.563980013034977</v>
      </c>
      <c r="DE239" s="739"/>
      <c r="DF239" s="739">
        <v>0</v>
      </c>
      <c r="DG239" s="739">
        <v>0</v>
      </c>
      <c r="DH239" s="739">
        <v>0</v>
      </c>
      <c r="DI239" s="739"/>
      <c r="DJ239" s="739">
        <v>1.7110580056484901</v>
      </c>
      <c r="DK239" s="739"/>
      <c r="DL239" s="739">
        <v>0</v>
      </c>
      <c r="DM239" s="739">
        <v>0</v>
      </c>
    </row>
    <row r="240" spans="1:117" s="731" customFormat="1" ht="12.75">
      <c r="A240" s="577">
        <v>747</v>
      </c>
      <c r="B240" s="730">
        <v>4</v>
      </c>
      <c r="C240" s="731" t="s">
        <v>271</v>
      </c>
      <c r="D240" s="563">
        <v>1264</v>
      </c>
      <c r="E240" s="732">
        <v>120542</v>
      </c>
      <c r="F240" s="733">
        <v>-253811</v>
      </c>
      <c r="G240" s="733">
        <v>-136310</v>
      </c>
      <c r="H240" s="734">
        <v>-269579</v>
      </c>
      <c r="I240" s="732"/>
      <c r="J240" s="733">
        <v>0</v>
      </c>
      <c r="K240" s="733">
        <v>0</v>
      </c>
      <c r="L240" s="733"/>
      <c r="M240" s="733">
        <v>58995</v>
      </c>
      <c r="N240" s="733">
        <v>42139</v>
      </c>
      <c r="O240" s="733">
        <v>0</v>
      </c>
      <c r="P240" s="733">
        <v>0</v>
      </c>
      <c r="Q240" s="733">
        <v>0</v>
      </c>
      <c r="R240" s="733">
        <v>0</v>
      </c>
      <c r="S240" s="733">
        <v>0</v>
      </c>
      <c r="T240" s="733">
        <v>0</v>
      </c>
      <c r="U240" s="733">
        <v>0</v>
      </c>
      <c r="V240" s="733">
        <v>0</v>
      </c>
      <c r="W240" s="733">
        <v>0</v>
      </c>
      <c r="X240" s="733">
        <v>0</v>
      </c>
      <c r="Y240" s="733"/>
      <c r="Z240" s="733">
        <v>13847</v>
      </c>
      <c r="AA240" s="733"/>
      <c r="AB240" s="733">
        <v>0</v>
      </c>
      <c r="AC240" s="733">
        <v>0</v>
      </c>
      <c r="AD240" s="733"/>
      <c r="AE240" s="733">
        <v>0</v>
      </c>
      <c r="AF240" s="733">
        <v>0</v>
      </c>
      <c r="AG240" s="733">
        <v>0</v>
      </c>
      <c r="AH240" s="733">
        <v>0</v>
      </c>
      <c r="AI240" s="733">
        <v>0</v>
      </c>
      <c r="AJ240" s="733">
        <v>0</v>
      </c>
      <c r="AK240" s="733"/>
      <c r="AL240" s="733">
        <v>0</v>
      </c>
      <c r="AM240" s="733">
        <v>0</v>
      </c>
      <c r="AN240" s="733"/>
      <c r="AO240" s="733">
        <v>0</v>
      </c>
      <c r="AP240" s="733">
        <v>0</v>
      </c>
      <c r="AQ240" s="733">
        <v>0</v>
      </c>
      <c r="AR240" s="733">
        <v>0</v>
      </c>
      <c r="AS240" s="733"/>
      <c r="AT240" s="733">
        <v>0</v>
      </c>
      <c r="AU240" s="733">
        <v>0</v>
      </c>
      <c r="AV240" s="733"/>
      <c r="AW240" s="733">
        <v>4505</v>
      </c>
      <c r="AX240" s="733"/>
      <c r="AY240" s="733">
        <v>0</v>
      </c>
      <c r="AZ240" s="733">
        <v>0</v>
      </c>
      <c r="BA240" s="733">
        <v>0</v>
      </c>
      <c r="BB240" s="733"/>
      <c r="BC240" s="733">
        <v>1056</v>
      </c>
      <c r="BD240" s="733"/>
      <c r="BE240" s="733">
        <v>0</v>
      </c>
      <c r="BF240" s="733">
        <v>0</v>
      </c>
      <c r="BG240" s="735"/>
      <c r="BH240" s="577">
        <v>747</v>
      </c>
      <c r="BI240" s="730">
        <v>4</v>
      </c>
      <c r="BJ240" s="731" t="s">
        <v>271</v>
      </c>
      <c r="BK240" s="563">
        <v>1264</v>
      </c>
      <c r="BL240" s="736">
        <v>95.365506329113927</v>
      </c>
      <c r="BM240" s="737">
        <v>-200.79984177215189</v>
      </c>
      <c r="BN240" s="737">
        <v>-107.84018987341773</v>
      </c>
      <c r="BO240" s="738">
        <v>-213.27452531645571</v>
      </c>
      <c r="BP240" s="736"/>
      <c r="BQ240" s="739">
        <v>0</v>
      </c>
      <c r="BR240" s="739">
        <v>0</v>
      </c>
      <c r="BS240" s="739"/>
      <c r="BT240" s="739">
        <v>46.673259493670884</v>
      </c>
      <c r="BU240" s="739">
        <v>33.337816455696199</v>
      </c>
      <c r="BV240" s="739">
        <v>0</v>
      </c>
      <c r="BW240" s="739">
        <v>0</v>
      </c>
      <c r="BX240" s="739">
        <v>0</v>
      </c>
      <c r="BY240" s="739">
        <v>0</v>
      </c>
      <c r="BZ240" s="739">
        <v>0</v>
      </c>
      <c r="CA240" s="739">
        <v>0</v>
      </c>
      <c r="CB240" s="739">
        <v>0</v>
      </c>
      <c r="CC240" s="739">
        <v>0</v>
      </c>
      <c r="CD240" s="739">
        <v>0</v>
      </c>
      <c r="CE240" s="739">
        <v>0</v>
      </c>
      <c r="CF240" s="739"/>
      <c r="CG240" s="739">
        <v>10.95490506329114</v>
      </c>
      <c r="CH240" s="739"/>
      <c r="CI240" s="739">
        <v>0</v>
      </c>
      <c r="CJ240" s="739">
        <v>0</v>
      </c>
      <c r="CK240" s="739"/>
      <c r="CL240" s="739">
        <v>0</v>
      </c>
      <c r="CM240" s="739">
        <v>0</v>
      </c>
      <c r="CN240" s="739">
        <v>0</v>
      </c>
      <c r="CO240" s="739">
        <v>0</v>
      </c>
      <c r="CP240" s="739">
        <v>0</v>
      </c>
      <c r="CQ240" s="739">
        <v>0</v>
      </c>
      <c r="CR240" s="739"/>
      <c r="CS240" s="739">
        <v>0</v>
      </c>
      <c r="CT240" s="739">
        <v>0</v>
      </c>
      <c r="CU240" s="739"/>
      <c r="CV240" s="739">
        <v>0</v>
      </c>
      <c r="CW240" s="739">
        <v>0</v>
      </c>
      <c r="CX240" s="739">
        <v>0</v>
      </c>
      <c r="CY240" s="739">
        <v>0</v>
      </c>
      <c r="CZ240" s="739"/>
      <c r="DA240" s="739">
        <v>0</v>
      </c>
      <c r="DB240" s="739">
        <v>0</v>
      </c>
      <c r="DC240" s="739"/>
      <c r="DD240" s="739">
        <v>3.5640822784810124</v>
      </c>
      <c r="DE240" s="739"/>
      <c r="DF240" s="739">
        <v>0</v>
      </c>
      <c r="DG240" s="739">
        <v>0</v>
      </c>
      <c r="DH240" s="739">
        <v>0</v>
      </c>
      <c r="DI240" s="739"/>
      <c r="DJ240" s="739">
        <v>0.83544303797468356</v>
      </c>
      <c r="DK240" s="739"/>
      <c r="DL240" s="739">
        <v>0</v>
      </c>
      <c r="DM240" s="739">
        <v>0</v>
      </c>
    </row>
    <row r="241" spans="1:117" s="731" customFormat="1" ht="12.75">
      <c r="A241" s="577">
        <v>748</v>
      </c>
      <c r="B241" s="730">
        <v>17</v>
      </c>
      <c r="C241" s="731" t="s">
        <v>272</v>
      </c>
      <c r="D241" s="563">
        <v>4804</v>
      </c>
      <c r="E241" s="732">
        <v>1259058</v>
      </c>
      <c r="F241" s="733">
        <v>-964643</v>
      </c>
      <c r="G241" s="733">
        <v>-518063</v>
      </c>
      <c r="H241" s="734">
        <v>-223648</v>
      </c>
      <c r="I241" s="732"/>
      <c r="J241" s="733">
        <v>7002</v>
      </c>
      <c r="K241" s="733">
        <v>5001</v>
      </c>
      <c r="L241" s="733"/>
      <c r="M241" s="733">
        <v>309723</v>
      </c>
      <c r="N241" s="733">
        <v>221231</v>
      </c>
      <c r="O241" s="733">
        <v>0</v>
      </c>
      <c r="P241" s="733">
        <v>0</v>
      </c>
      <c r="Q241" s="733">
        <v>0</v>
      </c>
      <c r="R241" s="733">
        <v>0</v>
      </c>
      <c r="S241" s="733">
        <v>-283430</v>
      </c>
      <c r="T241" s="733">
        <v>31925</v>
      </c>
      <c r="U241" s="733">
        <v>0</v>
      </c>
      <c r="V241" s="733">
        <v>0</v>
      </c>
      <c r="W241" s="733">
        <v>0</v>
      </c>
      <c r="X241" s="733">
        <v>0</v>
      </c>
      <c r="Y241" s="733"/>
      <c r="Z241" s="733">
        <v>32336</v>
      </c>
      <c r="AA241" s="733"/>
      <c r="AB241" s="733">
        <v>0</v>
      </c>
      <c r="AC241" s="733">
        <v>0</v>
      </c>
      <c r="AD241" s="733"/>
      <c r="AE241" s="733">
        <v>715171</v>
      </c>
      <c r="AF241" s="733">
        <v>0</v>
      </c>
      <c r="AG241" s="733">
        <v>0</v>
      </c>
      <c r="AH241" s="733">
        <v>0</v>
      </c>
      <c r="AI241" s="733">
        <v>0</v>
      </c>
      <c r="AJ241" s="733">
        <v>0</v>
      </c>
      <c r="AK241" s="733"/>
      <c r="AL241" s="733">
        <v>196046</v>
      </c>
      <c r="AM241" s="733">
        <v>0</v>
      </c>
      <c r="AN241" s="733"/>
      <c r="AO241" s="733">
        <v>0</v>
      </c>
      <c r="AP241" s="733">
        <v>0</v>
      </c>
      <c r="AQ241" s="733">
        <v>0</v>
      </c>
      <c r="AR241" s="733">
        <v>0</v>
      </c>
      <c r="AS241" s="733"/>
      <c r="AT241" s="733">
        <v>0</v>
      </c>
      <c r="AU241" s="733">
        <v>0</v>
      </c>
      <c r="AV241" s="733"/>
      <c r="AW241" s="733">
        <v>17121</v>
      </c>
      <c r="AX241" s="733"/>
      <c r="AY241" s="733">
        <v>0</v>
      </c>
      <c r="AZ241" s="733">
        <v>0</v>
      </c>
      <c r="BA241" s="733">
        <v>0</v>
      </c>
      <c r="BB241" s="733"/>
      <c r="BC241" s="733">
        <v>6932</v>
      </c>
      <c r="BD241" s="733"/>
      <c r="BE241" s="733">
        <v>0</v>
      </c>
      <c r="BF241" s="733">
        <v>0</v>
      </c>
      <c r="BG241" s="735"/>
      <c r="BH241" s="577">
        <v>748</v>
      </c>
      <c r="BI241" s="730">
        <v>17</v>
      </c>
      <c r="BJ241" s="731" t="s">
        <v>272</v>
      </c>
      <c r="BK241" s="563">
        <v>4804</v>
      </c>
      <c r="BL241" s="736">
        <v>262.08534554537886</v>
      </c>
      <c r="BM241" s="737">
        <v>-200.79995836802664</v>
      </c>
      <c r="BN241" s="737">
        <v>-107.83992506244796</v>
      </c>
      <c r="BO241" s="738">
        <v>-46.554537885095755</v>
      </c>
      <c r="BP241" s="736"/>
      <c r="BQ241" s="739">
        <v>1.4575353871773522</v>
      </c>
      <c r="BR241" s="739">
        <v>1.0410074937552041</v>
      </c>
      <c r="BS241" s="739"/>
      <c r="BT241" s="739">
        <v>64.471898417985017</v>
      </c>
      <c r="BU241" s="739">
        <v>46.05141548709409</v>
      </c>
      <c r="BV241" s="739">
        <v>0</v>
      </c>
      <c r="BW241" s="739">
        <v>0</v>
      </c>
      <c r="BX241" s="739">
        <v>0</v>
      </c>
      <c r="BY241" s="739">
        <v>0</v>
      </c>
      <c r="BZ241" s="739">
        <v>-58.998751040799334</v>
      </c>
      <c r="CA241" s="739">
        <v>6.6455037468776021</v>
      </c>
      <c r="CB241" s="739">
        <v>0</v>
      </c>
      <c r="CC241" s="739">
        <v>0</v>
      </c>
      <c r="CD241" s="739">
        <v>0</v>
      </c>
      <c r="CE241" s="739">
        <v>0</v>
      </c>
      <c r="CF241" s="739"/>
      <c r="CG241" s="739">
        <v>6.7310574521232303</v>
      </c>
      <c r="CH241" s="739"/>
      <c r="CI241" s="739">
        <v>0</v>
      </c>
      <c r="CJ241" s="739">
        <v>0</v>
      </c>
      <c r="CK241" s="739"/>
      <c r="CL241" s="739">
        <v>148.86990008326396</v>
      </c>
      <c r="CM241" s="739">
        <v>0</v>
      </c>
      <c r="CN241" s="739">
        <v>0</v>
      </c>
      <c r="CO241" s="739">
        <v>0</v>
      </c>
      <c r="CP241" s="739">
        <v>0</v>
      </c>
      <c r="CQ241" s="739">
        <v>0</v>
      </c>
      <c r="CR241" s="739"/>
      <c r="CS241" s="739">
        <v>40.808909242298085</v>
      </c>
      <c r="CT241" s="739">
        <v>0</v>
      </c>
      <c r="CU241" s="739"/>
      <c r="CV241" s="739">
        <v>0</v>
      </c>
      <c r="CW241" s="739">
        <v>0</v>
      </c>
      <c r="CX241" s="739">
        <v>0</v>
      </c>
      <c r="CY241" s="739">
        <v>0</v>
      </c>
      <c r="CZ241" s="739"/>
      <c r="DA241" s="739">
        <v>0</v>
      </c>
      <c r="DB241" s="739">
        <v>0</v>
      </c>
      <c r="DC241" s="739"/>
      <c r="DD241" s="739">
        <v>3.5639050791007492</v>
      </c>
      <c r="DE241" s="739"/>
      <c r="DF241" s="739">
        <v>0</v>
      </c>
      <c r="DG241" s="739">
        <v>0</v>
      </c>
      <c r="DH241" s="739">
        <v>0</v>
      </c>
      <c r="DI241" s="739"/>
      <c r="DJ241" s="739">
        <v>1.4429641965029143</v>
      </c>
      <c r="DK241" s="739"/>
      <c r="DL241" s="739">
        <v>0</v>
      </c>
      <c r="DM241" s="739">
        <v>0</v>
      </c>
    </row>
    <row r="242" spans="1:117" s="731" customFormat="1" ht="12.75">
      <c r="A242" s="577">
        <v>749</v>
      </c>
      <c r="B242" s="730">
        <v>11</v>
      </c>
      <c r="C242" s="731" t="s">
        <v>273</v>
      </c>
      <c r="D242" s="563">
        <v>21269</v>
      </c>
      <c r="E242" s="732">
        <v>3954609</v>
      </c>
      <c r="F242" s="733">
        <v>-4270815</v>
      </c>
      <c r="G242" s="733">
        <v>-2293649</v>
      </c>
      <c r="H242" s="734">
        <v>-2609855</v>
      </c>
      <c r="I242" s="732"/>
      <c r="J242" s="733">
        <v>0</v>
      </c>
      <c r="K242" s="733">
        <v>0</v>
      </c>
      <c r="L242" s="733"/>
      <c r="M242" s="733">
        <v>619447</v>
      </c>
      <c r="N242" s="733">
        <v>442462</v>
      </c>
      <c r="O242" s="733">
        <v>26918</v>
      </c>
      <c r="P242" s="733">
        <v>307290</v>
      </c>
      <c r="Q242" s="733">
        <v>219493</v>
      </c>
      <c r="R242" s="733">
        <v>0</v>
      </c>
      <c r="S242" s="733">
        <v>-289764</v>
      </c>
      <c r="T242" s="733">
        <v>26120</v>
      </c>
      <c r="U242" s="733">
        <v>0</v>
      </c>
      <c r="V242" s="733">
        <v>0</v>
      </c>
      <c r="W242" s="733">
        <v>0</v>
      </c>
      <c r="X242" s="733">
        <v>0</v>
      </c>
      <c r="Y242" s="733"/>
      <c r="Z242" s="733">
        <v>272117</v>
      </c>
      <c r="AA242" s="733"/>
      <c r="AB242" s="733">
        <v>0</v>
      </c>
      <c r="AC242" s="733">
        <v>0</v>
      </c>
      <c r="AD242" s="733"/>
      <c r="AE242" s="733">
        <v>1893471</v>
      </c>
      <c r="AF242" s="733">
        <v>0</v>
      </c>
      <c r="AG242" s="733">
        <v>0</v>
      </c>
      <c r="AH242" s="733">
        <v>0</v>
      </c>
      <c r="AI242" s="733">
        <v>0</v>
      </c>
      <c r="AJ242" s="733">
        <v>0</v>
      </c>
      <c r="AK242" s="733"/>
      <c r="AL242" s="733">
        <v>331333</v>
      </c>
      <c r="AM242" s="733">
        <v>1037</v>
      </c>
      <c r="AN242" s="733"/>
      <c r="AO242" s="733">
        <v>0</v>
      </c>
      <c r="AP242" s="733">
        <v>0</v>
      </c>
      <c r="AQ242" s="733">
        <v>0</v>
      </c>
      <c r="AR242" s="733">
        <v>0</v>
      </c>
      <c r="AS242" s="733"/>
      <c r="AT242" s="733">
        <v>0</v>
      </c>
      <c r="AU242" s="733">
        <v>0</v>
      </c>
      <c r="AV242" s="733"/>
      <c r="AW242" s="733">
        <v>75803</v>
      </c>
      <c r="AX242" s="733"/>
      <c r="AY242" s="733">
        <v>0</v>
      </c>
      <c r="AZ242" s="733">
        <v>0</v>
      </c>
      <c r="BA242" s="733">
        <v>0</v>
      </c>
      <c r="BB242" s="733"/>
      <c r="BC242" s="733">
        <v>28882</v>
      </c>
      <c r="BD242" s="733"/>
      <c r="BE242" s="733">
        <v>0</v>
      </c>
      <c r="BF242" s="733">
        <v>0</v>
      </c>
      <c r="BG242" s="735"/>
      <c r="BH242" s="577">
        <v>749</v>
      </c>
      <c r="BI242" s="730">
        <v>11</v>
      </c>
      <c r="BJ242" s="731" t="s">
        <v>273</v>
      </c>
      <c r="BK242" s="563">
        <v>21269</v>
      </c>
      <c r="BL242" s="736">
        <v>185.93300108138607</v>
      </c>
      <c r="BM242" s="737">
        <v>-200.799990596643</v>
      </c>
      <c r="BN242" s="737">
        <v>-107.84000188067139</v>
      </c>
      <c r="BO242" s="738">
        <v>-122.70699139592834</v>
      </c>
      <c r="BP242" s="736"/>
      <c r="BQ242" s="739">
        <v>0</v>
      </c>
      <c r="BR242" s="739">
        <v>0</v>
      </c>
      <c r="BS242" s="739"/>
      <c r="BT242" s="739">
        <v>29.124406413089474</v>
      </c>
      <c r="BU242" s="739">
        <v>20.803140721237483</v>
      </c>
      <c r="BV242" s="739">
        <v>1.2655978184211765</v>
      </c>
      <c r="BW242" s="739">
        <v>14.447787860266114</v>
      </c>
      <c r="BX242" s="739">
        <v>10.319855188302224</v>
      </c>
      <c r="BY242" s="739">
        <v>0</v>
      </c>
      <c r="BZ242" s="739">
        <v>-13.623771686492077</v>
      </c>
      <c r="CA242" s="739">
        <v>1.228078423997367</v>
      </c>
      <c r="CB242" s="739">
        <v>0</v>
      </c>
      <c r="CC242" s="739">
        <v>0</v>
      </c>
      <c r="CD242" s="739">
        <v>0</v>
      </c>
      <c r="CE242" s="739">
        <v>0</v>
      </c>
      <c r="CF242" s="739"/>
      <c r="CG242" s="739">
        <v>12.79406648173398</v>
      </c>
      <c r="CH242" s="739"/>
      <c r="CI242" s="739">
        <v>0</v>
      </c>
      <c r="CJ242" s="739">
        <v>0</v>
      </c>
      <c r="CK242" s="739"/>
      <c r="CL242" s="739">
        <v>89.024918896045889</v>
      </c>
      <c r="CM242" s="739">
        <v>0</v>
      </c>
      <c r="CN242" s="739">
        <v>0</v>
      </c>
      <c r="CO242" s="739">
        <v>0</v>
      </c>
      <c r="CP242" s="739">
        <v>0</v>
      </c>
      <c r="CQ242" s="739">
        <v>0</v>
      </c>
      <c r="CR242" s="739"/>
      <c r="CS242" s="739">
        <v>15.578212421834595</v>
      </c>
      <c r="CT242" s="739">
        <v>4.8756406036955191E-2</v>
      </c>
      <c r="CU242" s="739"/>
      <c r="CV242" s="739">
        <v>0</v>
      </c>
      <c r="CW242" s="739">
        <v>0</v>
      </c>
      <c r="CX242" s="739">
        <v>0</v>
      </c>
      <c r="CY242" s="739">
        <v>0</v>
      </c>
      <c r="CZ242" s="739"/>
      <c r="DA242" s="739">
        <v>0</v>
      </c>
      <c r="DB242" s="739">
        <v>0</v>
      </c>
      <c r="DC242" s="739"/>
      <c r="DD242" s="739">
        <v>3.564013352766938</v>
      </c>
      <c r="DE242" s="739"/>
      <c r="DF242" s="739">
        <v>0</v>
      </c>
      <c r="DG242" s="739">
        <v>0</v>
      </c>
      <c r="DH242" s="739">
        <v>0</v>
      </c>
      <c r="DI242" s="739"/>
      <c r="DJ242" s="739">
        <v>1.35793878414594</v>
      </c>
      <c r="DK242" s="739"/>
      <c r="DL242" s="739">
        <v>0</v>
      </c>
      <c r="DM242" s="739">
        <v>0</v>
      </c>
    </row>
    <row r="243" spans="1:117" s="731" customFormat="1" ht="12.75">
      <c r="A243" s="577">
        <v>751</v>
      </c>
      <c r="B243" s="730">
        <v>19</v>
      </c>
      <c r="C243" s="731" t="s">
        <v>274</v>
      </c>
      <c r="D243" s="563">
        <v>2778</v>
      </c>
      <c r="E243" s="732">
        <v>1113552</v>
      </c>
      <c r="F243" s="733">
        <v>-557822</v>
      </c>
      <c r="G243" s="733">
        <v>-299580</v>
      </c>
      <c r="H243" s="734">
        <v>256150</v>
      </c>
      <c r="I243" s="732"/>
      <c r="J243" s="733">
        <v>0</v>
      </c>
      <c r="K243" s="733">
        <v>0</v>
      </c>
      <c r="L243" s="733"/>
      <c r="M243" s="733">
        <v>147487</v>
      </c>
      <c r="N243" s="733">
        <v>105348</v>
      </c>
      <c r="O243" s="733">
        <v>0</v>
      </c>
      <c r="P243" s="733">
        <v>0</v>
      </c>
      <c r="Q243" s="733">
        <v>0</v>
      </c>
      <c r="R243" s="733">
        <v>0</v>
      </c>
      <c r="S243" s="733">
        <v>0</v>
      </c>
      <c r="T243" s="733">
        <v>0</v>
      </c>
      <c r="U243" s="733">
        <v>0</v>
      </c>
      <c r="V243" s="733">
        <v>0</v>
      </c>
      <c r="W243" s="733">
        <v>0</v>
      </c>
      <c r="X243" s="733">
        <v>0</v>
      </c>
      <c r="Y243" s="733"/>
      <c r="Z243" s="733">
        <v>15913</v>
      </c>
      <c r="AA243" s="733"/>
      <c r="AB243" s="733">
        <v>0</v>
      </c>
      <c r="AC243" s="733">
        <v>0</v>
      </c>
      <c r="AD243" s="733"/>
      <c r="AE243" s="733">
        <v>814881</v>
      </c>
      <c r="AF243" s="733">
        <v>17313</v>
      </c>
      <c r="AG243" s="733">
        <v>0</v>
      </c>
      <c r="AH243" s="733">
        <v>0</v>
      </c>
      <c r="AI243" s="733">
        <v>0</v>
      </c>
      <c r="AJ243" s="733">
        <v>0</v>
      </c>
      <c r="AK243" s="733"/>
      <c r="AL243" s="733">
        <v>0</v>
      </c>
      <c r="AM243" s="733">
        <v>0</v>
      </c>
      <c r="AN243" s="733"/>
      <c r="AO243" s="733">
        <v>0</v>
      </c>
      <c r="AP243" s="733">
        <v>0</v>
      </c>
      <c r="AQ243" s="733">
        <v>0</v>
      </c>
      <c r="AR243" s="733">
        <v>0</v>
      </c>
      <c r="AS243" s="733"/>
      <c r="AT243" s="733">
        <v>0</v>
      </c>
      <c r="AU243" s="733">
        <v>0</v>
      </c>
      <c r="AV243" s="733"/>
      <c r="AW243" s="733">
        <v>9901</v>
      </c>
      <c r="AX243" s="733"/>
      <c r="AY243" s="733">
        <v>0</v>
      </c>
      <c r="AZ243" s="733">
        <v>0</v>
      </c>
      <c r="BA243" s="733">
        <v>0</v>
      </c>
      <c r="BB243" s="733"/>
      <c r="BC243" s="733">
        <v>2709</v>
      </c>
      <c r="BD243" s="733"/>
      <c r="BE243" s="733">
        <v>0</v>
      </c>
      <c r="BF243" s="733">
        <v>0</v>
      </c>
      <c r="BG243" s="735"/>
      <c r="BH243" s="577">
        <v>751</v>
      </c>
      <c r="BI243" s="730">
        <v>19</v>
      </c>
      <c r="BJ243" s="731" t="s">
        <v>274</v>
      </c>
      <c r="BK243" s="563">
        <v>2778</v>
      </c>
      <c r="BL243" s="736">
        <v>400.84665226781857</v>
      </c>
      <c r="BM243" s="737">
        <v>-200.79985601151907</v>
      </c>
      <c r="BN243" s="737">
        <v>-107.84017278617711</v>
      </c>
      <c r="BO243" s="738">
        <v>92.206623470122395</v>
      </c>
      <c r="BP243" s="736"/>
      <c r="BQ243" s="739">
        <v>0</v>
      </c>
      <c r="BR243" s="739">
        <v>0</v>
      </c>
      <c r="BS243" s="739"/>
      <c r="BT243" s="739">
        <v>53.091072714182864</v>
      </c>
      <c r="BU243" s="739">
        <v>37.922246220302377</v>
      </c>
      <c r="BV243" s="739">
        <v>0</v>
      </c>
      <c r="BW243" s="739">
        <v>0</v>
      </c>
      <c r="BX243" s="739">
        <v>0</v>
      </c>
      <c r="BY243" s="739">
        <v>0</v>
      </c>
      <c r="BZ243" s="739">
        <v>0</v>
      </c>
      <c r="CA243" s="739">
        <v>0</v>
      </c>
      <c r="CB243" s="739">
        <v>0</v>
      </c>
      <c r="CC243" s="739">
        <v>0</v>
      </c>
      <c r="CD243" s="739">
        <v>0</v>
      </c>
      <c r="CE243" s="739">
        <v>0</v>
      </c>
      <c r="CF243" s="739"/>
      <c r="CG243" s="739">
        <v>5.7282217422606188</v>
      </c>
      <c r="CH243" s="739"/>
      <c r="CI243" s="739">
        <v>0</v>
      </c>
      <c r="CJ243" s="739">
        <v>0</v>
      </c>
      <c r="CK243" s="739"/>
      <c r="CL243" s="739">
        <v>293.33369330453564</v>
      </c>
      <c r="CM243" s="739">
        <v>6.2321814254859609</v>
      </c>
      <c r="CN243" s="739">
        <v>0</v>
      </c>
      <c r="CO243" s="739">
        <v>0</v>
      </c>
      <c r="CP243" s="739">
        <v>0</v>
      </c>
      <c r="CQ243" s="739">
        <v>0</v>
      </c>
      <c r="CR243" s="739"/>
      <c r="CS243" s="739">
        <v>0</v>
      </c>
      <c r="CT243" s="739">
        <v>0</v>
      </c>
      <c r="CU243" s="739"/>
      <c r="CV243" s="739">
        <v>0</v>
      </c>
      <c r="CW243" s="739">
        <v>0</v>
      </c>
      <c r="CX243" s="739">
        <v>0</v>
      </c>
      <c r="CY243" s="739">
        <v>0</v>
      </c>
      <c r="CZ243" s="739"/>
      <c r="DA243" s="739">
        <v>0</v>
      </c>
      <c r="DB243" s="739">
        <v>0</v>
      </c>
      <c r="DC243" s="739"/>
      <c r="DD243" s="739">
        <v>3.5640748740100792</v>
      </c>
      <c r="DE243" s="739"/>
      <c r="DF243" s="739">
        <v>0</v>
      </c>
      <c r="DG243" s="739">
        <v>0</v>
      </c>
      <c r="DH243" s="739">
        <v>0</v>
      </c>
      <c r="DI243" s="739"/>
      <c r="DJ243" s="739">
        <v>0.97516198704103674</v>
      </c>
      <c r="DK243" s="739"/>
      <c r="DL243" s="739">
        <v>0</v>
      </c>
      <c r="DM243" s="739">
        <v>0</v>
      </c>
    </row>
    <row r="244" spans="1:117" s="731" customFormat="1" ht="12.75">
      <c r="A244" s="577">
        <v>753</v>
      </c>
      <c r="B244" s="730">
        <v>1</v>
      </c>
      <c r="C244" s="731" t="s">
        <v>275</v>
      </c>
      <c r="D244" s="563">
        <v>22826</v>
      </c>
      <c r="E244" s="732">
        <v>4972584</v>
      </c>
      <c r="F244" s="733">
        <v>-4583461</v>
      </c>
      <c r="G244" s="733">
        <v>-2461556</v>
      </c>
      <c r="H244" s="734">
        <v>-2072433</v>
      </c>
      <c r="I244" s="732"/>
      <c r="J244" s="733">
        <v>0</v>
      </c>
      <c r="K244" s="733">
        <v>0</v>
      </c>
      <c r="L244" s="733"/>
      <c r="M244" s="733">
        <v>103241</v>
      </c>
      <c r="N244" s="733">
        <v>73744</v>
      </c>
      <c r="O244" s="733">
        <v>218511</v>
      </c>
      <c r="P244" s="733">
        <v>0</v>
      </c>
      <c r="Q244" s="733">
        <v>0</v>
      </c>
      <c r="R244" s="733">
        <v>0</v>
      </c>
      <c r="S244" s="733">
        <v>25335</v>
      </c>
      <c r="T244" s="733">
        <v>81264</v>
      </c>
      <c r="U244" s="733">
        <v>0</v>
      </c>
      <c r="V244" s="733">
        <v>0</v>
      </c>
      <c r="W244" s="733">
        <v>0</v>
      </c>
      <c r="X244" s="733">
        <v>0</v>
      </c>
      <c r="Y244" s="733"/>
      <c r="Z244" s="733">
        <v>363796</v>
      </c>
      <c r="AA244" s="733"/>
      <c r="AB244" s="733">
        <v>0</v>
      </c>
      <c r="AC244" s="733">
        <v>0</v>
      </c>
      <c r="AD244" s="733"/>
      <c r="AE244" s="733">
        <v>3524864</v>
      </c>
      <c r="AF244" s="733">
        <v>0</v>
      </c>
      <c r="AG244" s="733">
        <v>0</v>
      </c>
      <c r="AH244" s="733">
        <v>0</v>
      </c>
      <c r="AI244" s="733">
        <v>0</v>
      </c>
      <c r="AJ244" s="733">
        <v>0</v>
      </c>
      <c r="AK244" s="733"/>
      <c r="AL244" s="733">
        <v>438901</v>
      </c>
      <c r="AM244" s="733">
        <v>30070</v>
      </c>
      <c r="AN244" s="733"/>
      <c r="AO244" s="733">
        <v>0</v>
      </c>
      <c r="AP244" s="733">
        <v>0</v>
      </c>
      <c r="AQ244" s="733">
        <v>0</v>
      </c>
      <c r="AR244" s="733">
        <v>0</v>
      </c>
      <c r="AS244" s="733"/>
      <c r="AT244" s="733">
        <v>0</v>
      </c>
      <c r="AU244" s="733">
        <v>0</v>
      </c>
      <c r="AV244" s="733"/>
      <c r="AW244" s="733">
        <v>81352</v>
      </c>
      <c r="AX244" s="733"/>
      <c r="AY244" s="733">
        <v>0</v>
      </c>
      <c r="AZ244" s="733">
        <v>0</v>
      </c>
      <c r="BA244" s="733">
        <v>0</v>
      </c>
      <c r="BB244" s="733"/>
      <c r="BC244" s="733">
        <v>31506</v>
      </c>
      <c r="BD244" s="733"/>
      <c r="BE244" s="733">
        <v>0</v>
      </c>
      <c r="BF244" s="733">
        <v>0</v>
      </c>
      <c r="BG244" s="735"/>
      <c r="BH244" s="577">
        <v>753</v>
      </c>
      <c r="BI244" s="730">
        <v>1</v>
      </c>
      <c r="BJ244" s="731" t="s">
        <v>275</v>
      </c>
      <c r="BK244" s="563">
        <v>22826</v>
      </c>
      <c r="BL244" s="736">
        <v>217.84736703758873</v>
      </c>
      <c r="BM244" s="737">
        <v>-200.80000876193813</v>
      </c>
      <c r="BN244" s="737">
        <v>-107.84000700955052</v>
      </c>
      <c r="BO244" s="738">
        <v>-90.792648733899938</v>
      </c>
      <c r="BP244" s="736"/>
      <c r="BQ244" s="739">
        <v>0</v>
      </c>
      <c r="BR244" s="739">
        <v>0</v>
      </c>
      <c r="BS244" s="739"/>
      <c r="BT244" s="739">
        <v>4.522956277928678</v>
      </c>
      <c r="BU244" s="739">
        <v>3.2307018312450713</v>
      </c>
      <c r="BV244" s="739">
        <v>9.5728993253307628</v>
      </c>
      <c r="BW244" s="739">
        <v>0</v>
      </c>
      <c r="BX244" s="739">
        <v>0</v>
      </c>
      <c r="BY244" s="739">
        <v>0</v>
      </c>
      <c r="BZ244" s="739">
        <v>1.1099185139752914</v>
      </c>
      <c r="CA244" s="739">
        <v>3.5601507053360204</v>
      </c>
      <c r="CB244" s="739">
        <v>0</v>
      </c>
      <c r="CC244" s="739">
        <v>0</v>
      </c>
      <c r="CD244" s="739">
        <v>0</v>
      </c>
      <c r="CE244" s="739">
        <v>0</v>
      </c>
      <c r="CF244" s="739"/>
      <c r="CG244" s="739">
        <v>15.937790239200911</v>
      </c>
      <c r="CH244" s="739"/>
      <c r="CI244" s="739">
        <v>0</v>
      </c>
      <c r="CJ244" s="739">
        <v>0</v>
      </c>
      <c r="CK244" s="739"/>
      <c r="CL244" s="739">
        <v>154.42320161219661</v>
      </c>
      <c r="CM244" s="739">
        <v>0</v>
      </c>
      <c r="CN244" s="739">
        <v>0</v>
      </c>
      <c r="CO244" s="739">
        <v>0</v>
      </c>
      <c r="CP244" s="739">
        <v>0</v>
      </c>
      <c r="CQ244" s="739">
        <v>0</v>
      </c>
      <c r="CR244" s="739"/>
      <c r="CS244" s="739">
        <v>19.22811705949356</v>
      </c>
      <c r="CT244" s="739">
        <v>1.3173573994567598</v>
      </c>
      <c r="CU244" s="739"/>
      <c r="CV244" s="739">
        <v>0</v>
      </c>
      <c r="CW244" s="739">
        <v>0</v>
      </c>
      <c r="CX244" s="739">
        <v>0</v>
      </c>
      <c r="CY244" s="739">
        <v>0</v>
      </c>
      <c r="CZ244" s="739"/>
      <c r="DA244" s="739">
        <v>0</v>
      </c>
      <c r="DB244" s="739">
        <v>0</v>
      </c>
      <c r="DC244" s="739"/>
      <c r="DD244" s="739">
        <v>3.5640059581179355</v>
      </c>
      <c r="DE244" s="739"/>
      <c r="DF244" s="739">
        <v>0</v>
      </c>
      <c r="DG244" s="739">
        <v>0</v>
      </c>
      <c r="DH244" s="739">
        <v>0</v>
      </c>
      <c r="DI244" s="739"/>
      <c r="DJ244" s="739">
        <v>1.3802681153071059</v>
      </c>
      <c r="DK244" s="739"/>
      <c r="DL244" s="739">
        <v>0</v>
      </c>
      <c r="DM244" s="739">
        <v>0</v>
      </c>
    </row>
    <row r="245" spans="1:117" s="731" customFormat="1" ht="12.75">
      <c r="A245" s="577">
        <v>755</v>
      </c>
      <c r="B245" s="730">
        <v>1</v>
      </c>
      <c r="C245" s="731" t="s">
        <v>276</v>
      </c>
      <c r="D245" s="563">
        <v>6182</v>
      </c>
      <c r="E245" s="732">
        <v>162907</v>
      </c>
      <c r="F245" s="733">
        <v>-1241346</v>
      </c>
      <c r="G245" s="733">
        <v>-666667</v>
      </c>
      <c r="H245" s="734">
        <v>-1745106</v>
      </c>
      <c r="I245" s="732"/>
      <c r="J245" s="733">
        <v>0</v>
      </c>
      <c r="K245" s="733">
        <v>0</v>
      </c>
      <c r="L245" s="733"/>
      <c r="M245" s="733">
        <v>44246</v>
      </c>
      <c r="N245" s="733">
        <v>31604</v>
      </c>
      <c r="O245" s="733">
        <v>14251</v>
      </c>
      <c r="P245" s="733">
        <v>0</v>
      </c>
      <c r="Q245" s="733">
        <v>0</v>
      </c>
      <c r="R245" s="733">
        <v>0</v>
      </c>
      <c r="S245" s="733">
        <v>-4750</v>
      </c>
      <c r="T245" s="733">
        <v>0</v>
      </c>
      <c r="U245" s="733">
        <v>0</v>
      </c>
      <c r="V245" s="733">
        <v>0</v>
      </c>
      <c r="W245" s="733">
        <v>0</v>
      </c>
      <c r="X245" s="733">
        <v>0</v>
      </c>
      <c r="Y245" s="733"/>
      <c r="Z245" s="733">
        <v>47994</v>
      </c>
      <c r="AA245" s="733"/>
      <c r="AB245" s="733">
        <v>0</v>
      </c>
      <c r="AC245" s="733">
        <v>0</v>
      </c>
      <c r="AD245" s="733"/>
      <c r="AE245" s="733">
        <v>0</v>
      </c>
      <c r="AF245" s="733">
        <v>0</v>
      </c>
      <c r="AG245" s="733">
        <v>0</v>
      </c>
      <c r="AH245" s="733">
        <v>0</v>
      </c>
      <c r="AI245" s="733">
        <v>0</v>
      </c>
      <c r="AJ245" s="733">
        <v>0</v>
      </c>
      <c r="AK245" s="733"/>
      <c r="AL245" s="733">
        <v>0</v>
      </c>
      <c r="AM245" s="733">
        <v>0</v>
      </c>
      <c r="AN245" s="733"/>
      <c r="AO245" s="733">
        <v>0</v>
      </c>
      <c r="AP245" s="733">
        <v>0</v>
      </c>
      <c r="AQ245" s="733">
        <v>0</v>
      </c>
      <c r="AR245" s="733">
        <v>0</v>
      </c>
      <c r="AS245" s="733"/>
      <c r="AT245" s="733">
        <v>0</v>
      </c>
      <c r="AU245" s="733">
        <v>0</v>
      </c>
      <c r="AV245" s="733"/>
      <c r="AW245" s="733">
        <v>22033</v>
      </c>
      <c r="AX245" s="733"/>
      <c r="AY245" s="733">
        <v>0</v>
      </c>
      <c r="AZ245" s="733">
        <v>0</v>
      </c>
      <c r="BA245" s="733">
        <v>0</v>
      </c>
      <c r="BB245" s="733"/>
      <c r="BC245" s="733">
        <v>7529</v>
      </c>
      <c r="BD245" s="733"/>
      <c r="BE245" s="733">
        <v>0</v>
      </c>
      <c r="BF245" s="733">
        <v>0</v>
      </c>
      <c r="BG245" s="735"/>
      <c r="BH245" s="577">
        <v>755</v>
      </c>
      <c r="BI245" s="730">
        <v>1</v>
      </c>
      <c r="BJ245" s="731" t="s">
        <v>276</v>
      </c>
      <c r="BK245" s="563">
        <v>6182</v>
      </c>
      <c r="BL245" s="736">
        <v>26.351827887415077</v>
      </c>
      <c r="BM245" s="737">
        <v>-200.8000647039793</v>
      </c>
      <c r="BN245" s="737">
        <v>-107.84001941119379</v>
      </c>
      <c r="BO245" s="738">
        <v>-282.28825622775798</v>
      </c>
      <c r="BP245" s="736"/>
      <c r="BQ245" s="739">
        <v>0</v>
      </c>
      <c r="BR245" s="739">
        <v>0</v>
      </c>
      <c r="BS245" s="739"/>
      <c r="BT245" s="739">
        <v>7.1572306696861858</v>
      </c>
      <c r="BU245" s="739">
        <v>5.1122614040763503</v>
      </c>
      <c r="BV245" s="739">
        <v>2.305241022322873</v>
      </c>
      <c r="BW245" s="739">
        <v>0</v>
      </c>
      <c r="BX245" s="739">
        <v>0</v>
      </c>
      <c r="BY245" s="739">
        <v>0</v>
      </c>
      <c r="BZ245" s="739">
        <v>-0.76835975412487867</v>
      </c>
      <c r="CA245" s="739">
        <v>0</v>
      </c>
      <c r="CB245" s="739">
        <v>0</v>
      </c>
      <c r="CC245" s="739">
        <v>0</v>
      </c>
      <c r="CD245" s="739">
        <v>0</v>
      </c>
      <c r="CE245" s="739">
        <v>0</v>
      </c>
      <c r="CF245" s="739"/>
      <c r="CG245" s="739">
        <v>7.7635069556777738</v>
      </c>
      <c r="CH245" s="739"/>
      <c r="CI245" s="739">
        <v>0</v>
      </c>
      <c r="CJ245" s="739">
        <v>0</v>
      </c>
      <c r="CK245" s="739"/>
      <c r="CL245" s="739">
        <v>0</v>
      </c>
      <c r="CM245" s="739">
        <v>0</v>
      </c>
      <c r="CN245" s="739">
        <v>0</v>
      </c>
      <c r="CO245" s="739">
        <v>0</v>
      </c>
      <c r="CP245" s="739">
        <v>0</v>
      </c>
      <c r="CQ245" s="739">
        <v>0</v>
      </c>
      <c r="CR245" s="739"/>
      <c r="CS245" s="739">
        <v>0</v>
      </c>
      <c r="CT245" s="739">
        <v>0</v>
      </c>
      <c r="CU245" s="739"/>
      <c r="CV245" s="739">
        <v>0</v>
      </c>
      <c r="CW245" s="739">
        <v>0</v>
      </c>
      <c r="CX245" s="739">
        <v>0</v>
      </c>
      <c r="CY245" s="739">
        <v>0</v>
      </c>
      <c r="CZ245" s="739"/>
      <c r="DA245" s="739">
        <v>0</v>
      </c>
      <c r="DB245" s="739">
        <v>0</v>
      </c>
      <c r="DC245" s="739"/>
      <c r="DD245" s="739">
        <v>3.5640569395017794</v>
      </c>
      <c r="DE245" s="739"/>
      <c r="DF245" s="739">
        <v>0</v>
      </c>
      <c r="DG245" s="739">
        <v>0</v>
      </c>
      <c r="DH245" s="739">
        <v>0</v>
      </c>
      <c r="DI245" s="739"/>
      <c r="DJ245" s="739">
        <v>1.217890650274992</v>
      </c>
      <c r="DK245" s="739"/>
      <c r="DL245" s="739">
        <v>0</v>
      </c>
      <c r="DM245" s="739">
        <v>0</v>
      </c>
    </row>
    <row r="246" spans="1:117" s="731" customFormat="1" ht="12.75">
      <c r="A246" s="577">
        <v>758</v>
      </c>
      <c r="B246" s="730">
        <v>19</v>
      </c>
      <c r="C246" s="731" t="s">
        <v>277</v>
      </c>
      <c r="D246" s="563">
        <v>8127</v>
      </c>
      <c r="E246" s="732">
        <v>1623885</v>
      </c>
      <c r="F246" s="733">
        <v>-1631902</v>
      </c>
      <c r="G246" s="733">
        <v>-876416</v>
      </c>
      <c r="H246" s="734">
        <v>-884433</v>
      </c>
      <c r="I246" s="732"/>
      <c r="J246" s="733">
        <v>0</v>
      </c>
      <c r="K246" s="733">
        <v>0</v>
      </c>
      <c r="L246" s="733"/>
      <c r="M246" s="733">
        <v>162236</v>
      </c>
      <c r="N246" s="733">
        <v>115883</v>
      </c>
      <c r="O246" s="733">
        <v>7917</v>
      </c>
      <c r="P246" s="733">
        <v>141826</v>
      </c>
      <c r="Q246" s="733">
        <v>101304</v>
      </c>
      <c r="R246" s="733">
        <v>0</v>
      </c>
      <c r="S246" s="733">
        <v>1583</v>
      </c>
      <c r="T246" s="733">
        <v>0</v>
      </c>
      <c r="U246" s="733">
        <v>0</v>
      </c>
      <c r="V246" s="733">
        <v>0</v>
      </c>
      <c r="W246" s="733">
        <v>0</v>
      </c>
      <c r="X246" s="733">
        <v>0</v>
      </c>
      <c r="Y246" s="733"/>
      <c r="Z246" s="733">
        <v>97468</v>
      </c>
      <c r="AA246" s="733"/>
      <c r="AB246" s="733">
        <v>0</v>
      </c>
      <c r="AC246" s="733">
        <v>0</v>
      </c>
      <c r="AD246" s="733"/>
      <c r="AE246" s="733">
        <v>958252</v>
      </c>
      <c r="AF246" s="733">
        <v>0</v>
      </c>
      <c r="AG246" s="733">
        <v>0</v>
      </c>
      <c r="AH246" s="733">
        <v>0</v>
      </c>
      <c r="AI246" s="733">
        <v>0</v>
      </c>
      <c r="AJ246" s="733">
        <v>0</v>
      </c>
      <c r="AK246" s="733"/>
      <c r="AL246" s="733">
        <v>0</v>
      </c>
      <c r="AM246" s="733">
        <v>0</v>
      </c>
      <c r="AN246" s="733"/>
      <c r="AO246" s="733">
        <v>0</v>
      </c>
      <c r="AP246" s="733">
        <v>0</v>
      </c>
      <c r="AQ246" s="733">
        <v>0</v>
      </c>
      <c r="AR246" s="733">
        <v>0</v>
      </c>
      <c r="AS246" s="733"/>
      <c r="AT246" s="733">
        <v>0</v>
      </c>
      <c r="AU246" s="733">
        <v>0</v>
      </c>
      <c r="AV246" s="733"/>
      <c r="AW246" s="733">
        <v>28965</v>
      </c>
      <c r="AX246" s="733"/>
      <c r="AY246" s="733">
        <v>0</v>
      </c>
      <c r="AZ246" s="733">
        <v>0</v>
      </c>
      <c r="BA246" s="733">
        <v>0</v>
      </c>
      <c r="BB246" s="733"/>
      <c r="BC246" s="733">
        <v>8451</v>
      </c>
      <c r="BD246" s="733"/>
      <c r="BE246" s="733">
        <v>0</v>
      </c>
      <c r="BF246" s="733">
        <v>0</v>
      </c>
      <c r="BG246" s="735"/>
      <c r="BH246" s="577">
        <v>758</v>
      </c>
      <c r="BI246" s="730">
        <v>19</v>
      </c>
      <c r="BJ246" s="731" t="s">
        <v>277</v>
      </c>
      <c r="BK246" s="563">
        <v>8127</v>
      </c>
      <c r="BL246" s="736">
        <v>199.81358434846808</v>
      </c>
      <c r="BM246" s="737">
        <v>-200.80004921865387</v>
      </c>
      <c r="BN246" s="737">
        <v>-107.84003937492309</v>
      </c>
      <c r="BO246" s="738">
        <v>-108.82650424510889</v>
      </c>
      <c r="BP246" s="736"/>
      <c r="BQ246" s="739">
        <v>0</v>
      </c>
      <c r="BR246" s="739">
        <v>0</v>
      </c>
      <c r="BS246" s="739"/>
      <c r="BT246" s="739">
        <v>19.962593823058938</v>
      </c>
      <c r="BU246" s="739">
        <v>14.259013165989909</v>
      </c>
      <c r="BV246" s="739">
        <v>0.97416020671834624</v>
      </c>
      <c r="BW246" s="739">
        <v>17.451212009351543</v>
      </c>
      <c r="BX246" s="739">
        <v>12.465116279069768</v>
      </c>
      <c r="BY246" s="739">
        <v>0</v>
      </c>
      <c r="BZ246" s="739">
        <v>0.19478282268979943</v>
      </c>
      <c r="CA246" s="739">
        <v>0</v>
      </c>
      <c r="CB246" s="739">
        <v>0</v>
      </c>
      <c r="CC246" s="739">
        <v>0</v>
      </c>
      <c r="CD246" s="739">
        <v>0</v>
      </c>
      <c r="CE246" s="739">
        <v>0</v>
      </c>
      <c r="CF246" s="739"/>
      <c r="CG246" s="739">
        <v>11.993109388458226</v>
      </c>
      <c r="CH246" s="739"/>
      <c r="CI246" s="739">
        <v>0</v>
      </c>
      <c r="CJ246" s="739">
        <v>0</v>
      </c>
      <c r="CK246" s="739"/>
      <c r="CL246" s="739">
        <v>117.90968377014889</v>
      </c>
      <c r="CM246" s="739">
        <v>0</v>
      </c>
      <c r="CN246" s="739">
        <v>0</v>
      </c>
      <c r="CO246" s="739">
        <v>0</v>
      </c>
      <c r="CP246" s="739">
        <v>0</v>
      </c>
      <c r="CQ246" s="739">
        <v>0</v>
      </c>
      <c r="CR246" s="739"/>
      <c r="CS246" s="739">
        <v>0</v>
      </c>
      <c r="CT246" s="739">
        <v>0</v>
      </c>
      <c r="CU246" s="739"/>
      <c r="CV246" s="739">
        <v>0</v>
      </c>
      <c r="CW246" s="739">
        <v>0</v>
      </c>
      <c r="CX246" s="739">
        <v>0</v>
      </c>
      <c r="CY246" s="739">
        <v>0</v>
      </c>
      <c r="CZ246" s="739"/>
      <c r="DA246" s="739">
        <v>0</v>
      </c>
      <c r="DB246" s="739">
        <v>0</v>
      </c>
      <c r="DC246" s="739"/>
      <c r="DD246" s="739">
        <v>3.564045773348099</v>
      </c>
      <c r="DE246" s="739"/>
      <c r="DF246" s="739">
        <v>0</v>
      </c>
      <c r="DG246" s="739">
        <v>0</v>
      </c>
      <c r="DH246" s="739">
        <v>0</v>
      </c>
      <c r="DI246" s="739"/>
      <c r="DJ246" s="739">
        <v>1.0398671096345515</v>
      </c>
      <c r="DK246" s="739"/>
      <c r="DL246" s="739">
        <v>0</v>
      </c>
      <c r="DM246" s="739">
        <v>0</v>
      </c>
    </row>
    <row r="247" spans="1:117" s="731" customFormat="1" ht="12.75">
      <c r="A247" s="577">
        <v>759</v>
      </c>
      <c r="B247" s="730">
        <v>14</v>
      </c>
      <c r="C247" s="731" t="s">
        <v>278</v>
      </c>
      <c r="D247" s="563">
        <v>1800</v>
      </c>
      <c r="E247" s="732">
        <v>46651</v>
      </c>
      <c r="F247" s="733">
        <v>-361440</v>
      </c>
      <c r="G247" s="733">
        <v>-194112</v>
      </c>
      <c r="H247" s="734">
        <v>-508901</v>
      </c>
      <c r="I247" s="732"/>
      <c r="J247" s="733">
        <v>0</v>
      </c>
      <c r="K247" s="733">
        <v>0</v>
      </c>
      <c r="L247" s="733"/>
      <c r="M247" s="733">
        <v>14749</v>
      </c>
      <c r="N247" s="733">
        <v>10535</v>
      </c>
      <c r="O247" s="733">
        <v>0</v>
      </c>
      <c r="P247" s="733">
        <v>0</v>
      </c>
      <c r="Q247" s="733">
        <v>0</v>
      </c>
      <c r="R247" s="733">
        <v>0</v>
      </c>
      <c r="S247" s="733">
        <v>-9500</v>
      </c>
      <c r="T247" s="733">
        <v>8707</v>
      </c>
      <c r="U247" s="733">
        <v>0</v>
      </c>
      <c r="V247" s="733">
        <v>0</v>
      </c>
      <c r="W247" s="733">
        <v>0</v>
      </c>
      <c r="X247" s="733">
        <v>0</v>
      </c>
      <c r="Y247" s="733"/>
      <c r="Z247" s="733">
        <v>13771</v>
      </c>
      <c r="AA247" s="733"/>
      <c r="AB247" s="733">
        <v>0</v>
      </c>
      <c r="AC247" s="733">
        <v>0</v>
      </c>
      <c r="AD247" s="733"/>
      <c r="AE247" s="733">
        <v>0</v>
      </c>
      <c r="AF247" s="733">
        <v>0</v>
      </c>
      <c r="AG247" s="733">
        <v>0</v>
      </c>
      <c r="AH247" s="733">
        <v>0</v>
      </c>
      <c r="AI247" s="733">
        <v>0</v>
      </c>
      <c r="AJ247" s="733">
        <v>0</v>
      </c>
      <c r="AK247" s="733"/>
      <c r="AL247" s="733">
        <v>0</v>
      </c>
      <c r="AM247" s="733">
        <v>0</v>
      </c>
      <c r="AN247" s="733"/>
      <c r="AO247" s="733">
        <v>0</v>
      </c>
      <c r="AP247" s="733">
        <v>0</v>
      </c>
      <c r="AQ247" s="733">
        <v>0</v>
      </c>
      <c r="AR247" s="733">
        <v>0</v>
      </c>
      <c r="AS247" s="733"/>
      <c r="AT247" s="733">
        <v>0</v>
      </c>
      <c r="AU247" s="733">
        <v>0</v>
      </c>
      <c r="AV247" s="733"/>
      <c r="AW247" s="733">
        <v>6415</v>
      </c>
      <c r="AX247" s="733"/>
      <c r="AY247" s="733">
        <v>0</v>
      </c>
      <c r="AZ247" s="733">
        <v>0</v>
      </c>
      <c r="BA247" s="733">
        <v>0</v>
      </c>
      <c r="BB247" s="733"/>
      <c r="BC247" s="733">
        <v>1974</v>
      </c>
      <c r="BD247" s="733"/>
      <c r="BE247" s="733">
        <v>0</v>
      </c>
      <c r="BF247" s="733">
        <v>0</v>
      </c>
      <c r="BG247" s="735"/>
      <c r="BH247" s="577">
        <v>759</v>
      </c>
      <c r="BI247" s="730">
        <v>14</v>
      </c>
      <c r="BJ247" s="731" t="s">
        <v>278</v>
      </c>
      <c r="BK247" s="563">
        <v>1800</v>
      </c>
      <c r="BL247" s="736">
        <v>25.917222222222222</v>
      </c>
      <c r="BM247" s="737">
        <v>-200.8</v>
      </c>
      <c r="BN247" s="737">
        <v>-107.84</v>
      </c>
      <c r="BO247" s="738">
        <v>-282.72277777777776</v>
      </c>
      <c r="BP247" s="736"/>
      <c r="BQ247" s="739">
        <v>0</v>
      </c>
      <c r="BR247" s="739">
        <v>0</v>
      </c>
      <c r="BS247" s="739"/>
      <c r="BT247" s="739">
        <v>8.193888888888889</v>
      </c>
      <c r="BU247" s="739">
        <v>5.8527777777777779</v>
      </c>
      <c r="BV247" s="739">
        <v>0</v>
      </c>
      <c r="BW247" s="739">
        <v>0</v>
      </c>
      <c r="BX247" s="739">
        <v>0</v>
      </c>
      <c r="BY247" s="739">
        <v>0</v>
      </c>
      <c r="BZ247" s="739">
        <v>-5.2777777777777777</v>
      </c>
      <c r="CA247" s="739">
        <v>4.8372222222222225</v>
      </c>
      <c r="CB247" s="739">
        <v>0</v>
      </c>
      <c r="CC247" s="739">
        <v>0</v>
      </c>
      <c r="CD247" s="739">
        <v>0</v>
      </c>
      <c r="CE247" s="739">
        <v>0</v>
      </c>
      <c r="CF247" s="739"/>
      <c r="CG247" s="739">
        <v>7.650555555555556</v>
      </c>
      <c r="CH247" s="739"/>
      <c r="CI247" s="739">
        <v>0</v>
      </c>
      <c r="CJ247" s="739">
        <v>0</v>
      </c>
      <c r="CK247" s="739"/>
      <c r="CL247" s="739">
        <v>0</v>
      </c>
      <c r="CM247" s="739">
        <v>0</v>
      </c>
      <c r="CN247" s="739">
        <v>0</v>
      </c>
      <c r="CO247" s="739">
        <v>0</v>
      </c>
      <c r="CP247" s="739">
        <v>0</v>
      </c>
      <c r="CQ247" s="739">
        <v>0</v>
      </c>
      <c r="CR247" s="739"/>
      <c r="CS247" s="739">
        <v>0</v>
      </c>
      <c r="CT247" s="739">
        <v>0</v>
      </c>
      <c r="CU247" s="739"/>
      <c r="CV247" s="739">
        <v>0</v>
      </c>
      <c r="CW247" s="739">
        <v>0</v>
      </c>
      <c r="CX247" s="739">
        <v>0</v>
      </c>
      <c r="CY247" s="739">
        <v>0</v>
      </c>
      <c r="CZ247" s="739"/>
      <c r="DA247" s="739">
        <v>0</v>
      </c>
      <c r="DB247" s="739">
        <v>0</v>
      </c>
      <c r="DC247" s="739"/>
      <c r="DD247" s="739">
        <v>3.5638888888888891</v>
      </c>
      <c r="DE247" s="739"/>
      <c r="DF247" s="739">
        <v>0</v>
      </c>
      <c r="DG247" s="739">
        <v>0</v>
      </c>
      <c r="DH247" s="739">
        <v>0</v>
      </c>
      <c r="DI247" s="739"/>
      <c r="DJ247" s="739">
        <v>1.0966666666666667</v>
      </c>
      <c r="DK247" s="739"/>
      <c r="DL247" s="739">
        <v>0</v>
      </c>
      <c r="DM247" s="739">
        <v>0</v>
      </c>
    </row>
    <row r="248" spans="1:117" s="731" customFormat="1" ht="12.75">
      <c r="A248" s="577">
        <v>761</v>
      </c>
      <c r="B248" s="730">
        <v>2</v>
      </c>
      <c r="C248" s="731" t="s">
        <v>279</v>
      </c>
      <c r="D248" s="563">
        <v>8429</v>
      </c>
      <c r="E248" s="732">
        <v>2407882</v>
      </c>
      <c r="F248" s="733">
        <v>-1692543</v>
      </c>
      <c r="G248" s="733">
        <v>-908983</v>
      </c>
      <c r="H248" s="734">
        <v>-193644</v>
      </c>
      <c r="I248" s="732"/>
      <c r="J248" s="733">
        <v>0</v>
      </c>
      <c r="K248" s="733">
        <v>0</v>
      </c>
      <c r="L248" s="733"/>
      <c r="M248" s="733">
        <v>619447</v>
      </c>
      <c r="N248" s="733">
        <v>442462</v>
      </c>
      <c r="O248" s="733">
        <v>0</v>
      </c>
      <c r="P248" s="733">
        <v>0</v>
      </c>
      <c r="Q248" s="733">
        <v>0</v>
      </c>
      <c r="R248" s="733">
        <v>0</v>
      </c>
      <c r="S248" s="733">
        <v>-321432</v>
      </c>
      <c r="T248" s="733">
        <v>0</v>
      </c>
      <c r="U248" s="733">
        <v>0</v>
      </c>
      <c r="V248" s="733">
        <v>0</v>
      </c>
      <c r="W248" s="733">
        <v>0</v>
      </c>
      <c r="X248" s="733">
        <v>0</v>
      </c>
      <c r="Y248" s="733"/>
      <c r="Z248" s="733">
        <v>56588</v>
      </c>
      <c r="AA248" s="733"/>
      <c r="AB248" s="733">
        <v>0</v>
      </c>
      <c r="AC248" s="733">
        <v>0</v>
      </c>
      <c r="AD248" s="733"/>
      <c r="AE248" s="733">
        <v>1401914</v>
      </c>
      <c r="AF248" s="733">
        <v>0</v>
      </c>
      <c r="AG248" s="733">
        <v>0</v>
      </c>
      <c r="AH248" s="733">
        <v>0</v>
      </c>
      <c r="AI248" s="733">
        <v>0</v>
      </c>
      <c r="AJ248" s="733">
        <v>0</v>
      </c>
      <c r="AK248" s="733"/>
      <c r="AL248" s="733">
        <v>170277</v>
      </c>
      <c r="AM248" s="733">
        <v>0</v>
      </c>
      <c r="AN248" s="733"/>
      <c r="AO248" s="733">
        <v>0</v>
      </c>
      <c r="AP248" s="733">
        <v>0</v>
      </c>
      <c r="AQ248" s="733">
        <v>0</v>
      </c>
      <c r="AR248" s="733">
        <v>0</v>
      </c>
      <c r="AS248" s="733"/>
      <c r="AT248" s="733">
        <v>0</v>
      </c>
      <c r="AU248" s="733">
        <v>0</v>
      </c>
      <c r="AV248" s="733"/>
      <c r="AW248" s="733">
        <v>30041</v>
      </c>
      <c r="AX248" s="733"/>
      <c r="AY248" s="733">
        <v>0</v>
      </c>
      <c r="AZ248" s="733">
        <v>0</v>
      </c>
      <c r="BA248" s="733">
        <v>0</v>
      </c>
      <c r="BB248" s="733"/>
      <c r="BC248" s="733">
        <v>8585</v>
      </c>
      <c r="BD248" s="733"/>
      <c r="BE248" s="733">
        <v>0</v>
      </c>
      <c r="BF248" s="733">
        <v>0</v>
      </c>
      <c r="BG248" s="735"/>
      <c r="BH248" s="577">
        <v>761</v>
      </c>
      <c r="BI248" s="730">
        <v>2</v>
      </c>
      <c r="BJ248" s="731" t="s">
        <v>279</v>
      </c>
      <c r="BK248" s="563">
        <v>8429</v>
      </c>
      <c r="BL248" s="736">
        <v>285.66638984458416</v>
      </c>
      <c r="BM248" s="737">
        <v>-200.79997627239294</v>
      </c>
      <c r="BN248" s="737">
        <v>-107.83995729030727</v>
      </c>
      <c r="BO248" s="738">
        <v>-22.973543718116026</v>
      </c>
      <c r="BP248" s="736"/>
      <c r="BQ248" s="739">
        <v>0</v>
      </c>
      <c r="BR248" s="739">
        <v>0</v>
      </c>
      <c r="BS248" s="739"/>
      <c r="BT248" s="739">
        <v>73.489975086012578</v>
      </c>
      <c r="BU248" s="739">
        <v>52.492822398861072</v>
      </c>
      <c r="BV248" s="739">
        <v>0</v>
      </c>
      <c r="BW248" s="739">
        <v>0</v>
      </c>
      <c r="BX248" s="739">
        <v>0</v>
      </c>
      <c r="BY248" s="739">
        <v>0</v>
      </c>
      <c r="BZ248" s="739">
        <v>-38.134060979950171</v>
      </c>
      <c r="CA248" s="739">
        <v>0</v>
      </c>
      <c r="CB248" s="739">
        <v>0</v>
      </c>
      <c r="CC248" s="739">
        <v>0</v>
      </c>
      <c r="CD248" s="739">
        <v>0</v>
      </c>
      <c r="CE248" s="739">
        <v>0</v>
      </c>
      <c r="CF248" s="739"/>
      <c r="CG248" s="739">
        <v>6.7134891446197651</v>
      </c>
      <c r="CH248" s="739"/>
      <c r="CI248" s="739">
        <v>0</v>
      </c>
      <c r="CJ248" s="739">
        <v>0</v>
      </c>
      <c r="CK248" s="739"/>
      <c r="CL248" s="739">
        <v>166.32032269545616</v>
      </c>
      <c r="CM248" s="739">
        <v>0</v>
      </c>
      <c r="CN248" s="739">
        <v>0</v>
      </c>
      <c r="CO248" s="739">
        <v>0</v>
      </c>
      <c r="CP248" s="739">
        <v>0</v>
      </c>
      <c r="CQ248" s="739">
        <v>0</v>
      </c>
      <c r="CR248" s="739"/>
      <c r="CS248" s="739">
        <v>20.201328745995966</v>
      </c>
      <c r="CT248" s="739">
        <v>0</v>
      </c>
      <c r="CU248" s="739"/>
      <c r="CV248" s="739">
        <v>0</v>
      </c>
      <c r="CW248" s="739">
        <v>0</v>
      </c>
      <c r="CX248" s="739">
        <v>0</v>
      </c>
      <c r="CY248" s="739">
        <v>0</v>
      </c>
      <c r="CZ248" s="739"/>
      <c r="DA248" s="739">
        <v>0</v>
      </c>
      <c r="DB248" s="739">
        <v>0</v>
      </c>
      <c r="DC248" s="739"/>
      <c r="DD248" s="739">
        <v>3.5640052200735557</v>
      </c>
      <c r="DE248" s="739"/>
      <c r="DF248" s="739">
        <v>0</v>
      </c>
      <c r="DG248" s="739">
        <v>0</v>
      </c>
      <c r="DH248" s="739">
        <v>0</v>
      </c>
      <c r="DI248" s="739"/>
      <c r="DJ248" s="739">
        <v>1.0185075335152449</v>
      </c>
      <c r="DK248" s="739"/>
      <c r="DL248" s="739">
        <v>0</v>
      </c>
      <c r="DM248" s="739">
        <v>0</v>
      </c>
    </row>
    <row r="249" spans="1:117" s="731" customFormat="1" ht="12.75">
      <c r="A249" s="577">
        <v>762</v>
      </c>
      <c r="B249" s="730">
        <v>11</v>
      </c>
      <c r="C249" s="731" t="s">
        <v>280</v>
      </c>
      <c r="D249" s="563">
        <v>3570</v>
      </c>
      <c r="E249" s="732">
        <v>1265257</v>
      </c>
      <c r="F249" s="733">
        <v>-716856</v>
      </c>
      <c r="G249" s="733">
        <v>-384989</v>
      </c>
      <c r="H249" s="734">
        <v>163412</v>
      </c>
      <c r="I249" s="732"/>
      <c r="J249" s="733">
        <v>0</v>
      </c>
      <c r="K249" s="733">
        <v>0</v>
      </c>
      <c r="L249" s="733"/>
      <c r="M249" s="733">
        <v>162236</v>
      </c>
      <c r="N249" s="733">
        <v>115883</v>
      </c>
      <c r="O249" s="733">
        <v>34835</v>
      </c>
      <c r="P249" s="733">
        <v>23638</v>
      </c>
      <c r="Q249" s="733">
        <v>16884</v>
      </c>
      <c r="R249" s="733">
        <v>0</v>
      </c>
      <c r="S249" s="733">
        <v>34835</v>
      </c>
      <c r="T249" s="733">
        <v>0</v>
      </c>
      <c r="U249" s="733">
        <v>0</v>
      </c>
      <c r="V249" s="733">
        <v>0</v>
      </c>
      <c r="W249" s="733">
        <v>0</v>
      </c>
      <c r="X249" s="733">
        <v>0</v>
      </c>
      <c r="Y249" s="733"/>
      <c r="Z249" s="733">
        <v>16002</v>
      </c>
      <c r="AA249" s="733"/>
      <c r="AB249" s="733">
        <v>0</v>
      </c>
      <c r="AC249" s="733">
        <v>0</v>
      </c>
      <c r="AD249" s="733"/>
      <c r="AE249" s="733">
        <v>730307</v>
      </c>
      <c r="AF249" s="733">
        <v>0</v>
      </c>
      <c r="AG249" s="733">
        <v>0</v>
      </c>
      <c r="AH249" s="733">
        <v>0</v>
      </c>
      <c r="AI249" s="733">
        <v>0</v>
      </c>
      <c r="AJ249" s="733">
        <v>0</v>
      </c>
      <c r="AK249" s="733"/>
      <c r="AL249" s="733">
        <v>114720</v>
      </c>
      <c r="AM249" s="733">
        <v>0</v>
      </c>
      <c r="AN249" s="733"/>
      <c r="AO249" s="733">
        <v>0</v>
      </c>
      <c r="AP249" s="733">
        <v>0</v>
      </c>
      <c r="AQ249" s="733">
        <v>0</v>
      </c>
      <c r="AR249" s="733">
        <v>0</v>
      </c>
      <c r="AS249" s="733"/>
      <c r="AT249" s="733">
        <v>0</v>
      </c>
      <c r="AU249" s="733">
        <v>0</v>
      </c>
      <c r="AV249" s="733"/>
      <c r="AW249" s="733">
        <v>12723</v>
      </c>
      <c r="AX249" s="733"/>
      <c r="AY249" s="733">
        <v>0</v>
      </c>
      <c r="AZ249" s="733">
        <v>0</v>
      </c>
      <c r="BA249" s="733">
        <v>0</v>
      </c>
      <c r="BB249" s="733"/>
      <c r="BC249" s="733">
        <v>3194</v>
      </c>
      <c r="BD249" s="733"/>
      <c r="BE249" s="733">
        <v>0</v>
      </c>
      <c r="BF249" s="733">
        <v>0</v>
      </c>
      <c r="BG249" s="735"/>
      <c r="BH249" s="577">
        <v>762</v>
      </c>
      <c r="BI249" s="730">
        <v>11</v>
      </c>
      <c r="BJ249" s="731" t="s">
        <v>280</v>
      </c>
      <c r="BK249" s="563">
        <v>3570</v>
      </c>
      <c r="BL249" s="736">
        <v>354.4137254901961</v>
      </c>
      <c r="BM249" s="737">
        <v>-200.8</v>
      </c>
      <c r="BN249" s="737">
        <v>-107.84005602240896</v>
      </c>
      <c r="BO249" s="738">
        <v>45.773669467787116</v>
      </c>
      <c r="BP249" s="736"/>
      <c r="BQ249" s="739">
        <v>0</v>
      </c>
      <c r="BR249" s="739">
        <v>0</v>
      </c>
      <c r="BS249" s="739"/>
      <c r="BT249" s="739">
        <v>45.444257703081234</v>
      </c>
      <c r="BU249" s="739">
        <v>32.460224089635851</v>
      </c>
      <c r="BV249" s="739">
        <v>9.7577030812324939</v>
      </c>
      <c r="BW249" s="739">
        <v>6.621288515406162</v>
      </c>
      <c r="BX249" s="739">
        <v>4.7294117647058824</v>
      </c>
      <c r="BY249" s="739">
        <v>0</v>
      </c>
      <c r="BZ249" s="739">
        <v>9.7577030812324939</v>
      </c>
      <c r="CA249" s="739">
        <v>0</v>
      </c>
      <c r="CB249" s="739">
        <v>0</v>
      </c>
      <c r="CC249" s="739">
        <v>0</v>
      </c>
      <c r="CD249" s="739">
        <v>0</v>
      </c>
      <c r="CE249" s="739">
        <v>0</v>
      </c>
      <c r="CF249" s="739"/>
      <c r="CG249" s="739">
        <v>4.4823529411764707</v>
      </c>
      <c r="CH249" s="739"/>
      <c r="CI249" s="739">
        <v>0</v>
      </c>
      <c r="CJ249" s="739">
        <v>0</v>
      </c>
      <c r="CK249" s="739"/>
      <c r="CL249" s="739">
        <v>204.56778711484594</v>
      </c>
      <c r="CM249" s="739">
        <v>0</v>
      </c>
      <c r="CN249" s="739">
        <v>0</v>
      </c>
      <c r="CO249" s="739">
        <v>0</v>
      </c>
      <c r="CP249" s="739">
        <v>0</v>
      </c>
      <c r="CQ249" s="739">
        <v>0</v>
      </c>
      <c r="CR249" s="739"/>
      <c r="CS249" s="739">
        <v>32.134453781512605</v>
      </c>
      <c r="CT249" s="739">
        <v>0</v>
      </c>
      <c r="CU249" s="739"/>
      <c r="CV249" s="739">
        <v>0</v>
      </c>
      <c r="CW249" s="739">
        <v>0</v>
      </c>
      <c r="CX249" s="739">
        <v>0</v>
      </c>
      <c r="CY249" s="739">
        <v>0</v>
      </c>
      <c r="CZ249" s="739"/>
      <c r="DA249" s="739">
        <v>0</v>
      </c>
      <c r="DB249" s="739">
        <v>0</v>
      </c>
      <c r="DC249" s="739"/>
      <c r="DD249" s="739">
        <v>3.5638655462184876</v>
      </c>
      <c r="DE249" s="739"/>
      <c r="DF249" s="739">
        <v>0</v>
      </c>
      <c r="DG249" s="739">
        <v>0</v>
      </c>
      <c r="DH249" s="739">
        <v>0</v>
      </c>
      <c r="DI249" s="739"/>
      <c r="DJ249" s="739">
        <v>0.89467787114845942</v>
      </c>
      <c r="DK249" s="739"/>
      <c r="DL249" s="739">
        <v>0</v>
      </c>
      <c r="DM249" s="739">
        <v>0</v>
      </c>
    </row>
    <row r="250" spans="1:117" s="731" customFormat="1" ht="12.75">
      <c r="A250" s="577">
        <v>765</v>
      </c>
      <c r="B250" s="730">
        <v>18</v>
      </c>
      <c r="C250" s="731" t="s">
        <v>281</v>
      </c>
      <c r="D250" s="563">
        <v>10185</v>
      </c>
      <c r="E250" s="732">
        <v>4344198</v>
      </c>
      <c r="F250" s="733">
        <v>-2045148</v>
      </c>
      <c r="G250" s="733">
        <v>-1098350</v>
      </c>
      <c r="H250" s="734">
        <v>1200700</v>
      </c>
      <c r="I250" s="732"/>
      <c r="J250" s="733">
        <v>0</v>
      </c>
      <c r="K250" s="733">
        <v>0</v>
      </c>
      <c r="L250" s="733"/>
      <c r="M250" s="733">
        <v>280226</v>
      </c>
      <c r="N250" s="733">
        <v>200161</v>
      </c>
      <c r="O250" s="733">
        <v>139340</v>
      </c>
      <c r="P250" s="733">
        <v>47275</v>
      </c>
      <c r="Q250" s="733">
        <v>33768</v>
      </c>
      <c r="R250" s="733">
        <v>0</v>
      </c>
      <c r="S250" s="733">
        <v>-49086</v>
      </c>
      <c r="T250" s="733">
        <v>29023</v>
      </c>
      <c r="U250" s="733">
        <v>0</v>
      </c>
      <c r="V250" s="733">
        <v>0</v>
      </c>
      <c r="W250" s="733">
        <v>0</v>
      </c>
      <c r="X250" s="733">
        <v>0</v>
      </c>
      <c r="Y250" s="733"/>
      <c r="Z250" s="733">
        <v>99521</v>
      </c>
      <c r="AA250" s="733"/>
      <c r="AB250" s="733">
        <v>0</v>
      </c>
      <c r="AC250" s="733">
        <v>0</v>
      </c>
      <c r="AD250" s="733"/>
      <c r="AE250" s="733">
        <v>2600159</v>
      </c>
      <c r="AF250" s="733">
        <v>12194</v>
      </c>
      <c r="AG250" s="733">
        <v>206159</v>
      </c>
      <c r="AH250" s="733">
        <v>0</v>
      </c>
      <c r="AI250" s="733">
        <v>0</v>
      </c>
      <c r="AJ250" s="733">
        <v>0</v>
      </c>
      <c r="AK250" s="733"/>
      <c r="AL250" s="733">
        <v>697242</v>
      </c>
      <c r="AM250" s="733">
        <v>0</v>
      </c>
      <c r="AN250" s="733"/>
      <c r="AO250" s="733">
        <v>0</v>
      </c>
      <c r="AP250" s="733">
        <v>0</v>
      </c>
      <c r="AQ250" s="733">
        <v>0</v>
      </c>
      <c r="AR250" s="733">
        <v>0</v>
      </c>
      <c r="AS250" s="733"/>
      <c r="AT250" s="733">
        <v>0</v>
      </c>
      <c r="AU250" s="733">
        <v>0</v>
      </c>
      <c r="AV250" s="733"/>
      <c r="AW250" s="733">
        <v>36299</v>
      </c>
      <c r="AX250" s="733"/>
      <c r="AY250" s="733">
        <v>0</v>
      </c>
      <c r="AZ250" s="733">
        <v>0</v>
      </c>
      <c r="BA250" s="733">
        <v>0</v>
      </c>
      <c r="BB250" s="733"/>
      <c r="BC250" s="733">
        <v>11917</v>
      </c>
      <c r="BD250" s="733"/>
      <c r="BE250" s="733">
        <v>0</v>
      </c>
      <c r="BF250" s="733">
        <v>0</v>
      </c>
      <c r="BG250" s="735"/>
      <c r="BH250" s="577">
        <v>765</v>
      </c>
      <c r="BI250" s="730">
        <v>18</v>
      </c>
      <c r="BJ250" s="731" t="s">
        <v>281</v>
      </c>
      <c r="BK250" s="563">
        <v>10185</v>
      </c>
      <c r="BL250" s="736">
        <v>426.52901325478643</v>
      </c>
      <c r="BM250" s="737">
        <v>-200.8</v>
      </c>
      <c r="BN250" s="737">
        <v>-107.83996072655866</v>
      </c>
      <c r="BO250" s="738">
        <v>117.88905252822778</v>
      </c>
      <c r="BP250" s="736"/>
      <c r="BQ250" s="739">
        <v>0</v>
      </c>
      <c r="BR250" s="739">
        <v>0</v>
      </c>
      <c r="BS250" s="739"/>
      <c r="BT250" s="739">
        <v>27.513598429062348</v>
      </c>
      <c r="BU250" s="739">
        <v>19.652528227785961</v>
      </c>
      <c r="BV250" s="739">
        <v>13.680903289150711</v>
      </c>
      <c r="BW250" s="739">
        <v>4.6416298478154152</v>
      </c>
      <c r="BX250" s="739">
        <v>3.3154639175257734</v>
      </c>
      <c r="BY250" s="739">
        <v>0</v>
      </c>
      <c r="BZ250" s="739">
        <v>-4.8194403534609718</v>
      </c>
      <c r="CA250" s="739">
        <v>2.8495827196858126</v>
      </c>
      <c r="CB250" s="739">
        <v>0</v>
      </c>
      <c r="CC250" s="739">
        <v>0</v>
      </c>
      <c r="CD250" s="739">
        <v>0</v>
      </c>
      <c r="CE250" s="739">
        <v>0</v>
      </c>
      <c r="CF250" s="739"/>
      <c r="CG250" s="739">
        <v>9.771330387825234</v>
      </c>
      <c r="CH250" s="739"/>
      <c r="CI250" s="739">
        <v>0</v>
      </c>
      <c r="CJ250" s="739">
        <v>0</v>
      </c>
      <c r="CK250" s="739"/>
      <c r="CL250" s="739">
        <v>255.29297987236131</v>
      </c>
      <c r="CM250" s="739">
        <v>1.1972508591065292</v>
      </c>
      <c r="CN250" s="739">
        <v>20.241433480608737</v>
      </c>
      <c r="CO250" s="739">
        <v>0</v>
      </c>
      <c r="CP250" s="739">
        <v>0</v>
      </c>
      <c r="CQ250" s="739">
        <v>0</v>
      </c>
      <c r="CR250" s="739"/>
      <c r="CS250" s="739">
        <v>68.457731958762892</v>
      </c>
      <c r="CT250" s="739">
        <v>0</v>
      </c>
      <c r="CU250" s="739"/>
      <c r="CV250" s="739">
        <v>0</v>
      </c>
      <c r="CW250" s="739">
        <v>0</v>
      </c>
      <c r="CX250" s="739">
        <v>0</v>
      </c>
      <c r="CY250" s="739">
        <v>0</v>
      </c>
      <c r="CZ250" s="739"/>
      <c r="DA250" s="739">
        <v>0</v>
      </c>
      <c r="DB250" s="739">
        <v>0</v>
      </c>
      <c r="DC250" s="739"/>
      <c r="DD250" s="739">
        <v>3.5639666175748652</v>
      </c>
      <c r="DE250" s="739"/>
      <c r="DF250" s="739">
        <v>0</v>
      </c>
      <c r="DG250" s="739">
        <v>0</v>
      </c>
      <c r="DH250" s="739">
        <v>0</v>
      </c>
      <c r="DI250" s="739"/>
      <c r="DJ250" s="739">
        <v>1.1700540009818361</v>
      </c>
      <c r="DK250" s="739"/>
      <c r="DL250" s="739">
        <v>0</v>
      </c>
      <c r="DM250" s="739">
        <v>0</v>
      </c>
    </row>
    <row r="251" spans="1:117" s="731" customFormat="1" ht="12.75">
      <c r="A251" s="577">
        <v>768</v>
      </c>
      <c r="B251" s="730">
        <v>10</v>
      </c>
      <c r="C251" s="731" t="s">
        <v>282</v>
      </c>
      <c r="D251" s="563">
        <v>2361</v>
      </c>
      <c r="E251" s="732">
        <v>1078152</v>
      </c>
      <c r="F251" s="733">
        <v>-474089</v>
      </c>
      <c r="G251" s="733">
        <v>-254610</v>
      </c>
      <c r="H251" s="734">
        <v>349453</v>
      </c>
      <c r="I251" s="732"/>
      <c r="J251" s="733">
        <v>0</v>
      </c>
      <c r="K251" s="733">
        <v>0</v>
      </c>
      <c r="L251" s="733"/>
      <c r="M251" s="733">
        <v>14749</v>
      </c>
      <c r="N251" s="733">
        <v>10535</v>
      </c>
      <c r="O251" s="733">
        <v>0</v>
      </c>
      <c r="P251" s="733">
        <v>47275</v>
      </c>
      <c r="Q251" s="733">
        <v>33768</v>
      </c>
      <c r="R251" s="733">
        <v>0</v>
      </c>
      <c r="S251" s="733">
        <v>-42752</v>
      </c>
      <c r="T251" s="733">
        <v>0</v>
      </c>
      <c r="U251" s="733">
        <v>0</v>
      </c>
      <c r="V251" s="733">
        <v>0</v>
      </c>
      <c r="W251" s="733">
        <v>0</v>
      </c>
      <c r="X251" s="733">
        <v>0</v>
      </c>
      <c r="Y251" s="733"/>
      <c r="Z251" s="733">
        <v>13924</v>
      </c>
      <c r="AA251" s="733"/>
      <c r="AB251" s="733">
        <v>0</v>
      </c>
      <c r="AC251" s="733">
        <v>0</v>
      </c>
      <c r="AD251" s="733"/>
      <c r="AE251" s="733">
        <v>557009</v>
      </c>
      <c r="AF251" s="733">
        <v>0</v>
      </c>
      <c r="AG251" s="733">
        <v>0</v>
      </c>
      <c r="AH251" s="733">
        <v>0</v>
      </c>
      <c r="AI251" s="733">
        <v>0</v>
      </c>
      <c r="AJ251" s="733">
        <v>0</v>
      </c>
      <c r="AK251" s="733"/>
      <c r="AL251" s="733">
        <v>433345</v>
      </c>
      <c r="AM251" s="733">
        <v>0</v>
      </c>
      <c r="AN251" s="733"/>
      <c r="AO251" s="733">
        <v>0</v>
      </c>
      <c r="AP251" s="733">
        <v>0</v>
      </c>
      <c r="AQ251" s="733">
        <v>0</v>
      </c>
      <c r="AR251" s="733">
        <v>0</v>
      </c>
      <c r="AS251" s="733"/>
      <c r="AT251" s="733">
        <v>0</v>
      </c>
      <c r="AU251" s="733">
        <v>0</v>
      </c>
      <c r="AV251" s="733"/>
      <c r="AW251" s="733">
        <v>8415</v>
      </c>
      <c r="AX251" s="733"/>
      <c r="AY251" s="733">
        <v>0</v>
      </c>
      <c r="AZ251" s="733">
        <v>0</v>
      </c>
      <c r="BA251" s="733">
        <v>0</v>
      </c>
      <c r="BB251" s="733"/>
      <c r="BC251" s="733">
        <v>1884</v>
      </c>
      <c r="BD251" s="733"/>
      <c r="BE251" s="733">
        <v>0</v>
      </c>
      <c r="BF251" s="733">
        <v>0</v>
      </c>
      <c r="BG251" s="735"/>
      <c r="BH251" s="577">
        <v>768</v>
      </c>
      <c r="BI251" s="730">
        <v>10</v>
      </c>
      <c r="BJ251" s="731" t="s">
        <v>282</v>
      </c>
      <c r="BK251" s="563">
        <v>2361</v>
      </c>
      <c r="BL251" s="736">
        <v>456.65057179161374</v>
      </c>
      <c r="BM251" s="737">
        <v>-200.80008470986871</v>
      </c>
      <c r="BN251" s="737">
        <v>-107.83989834815756</v>
      </c>
      <c r="BO251" s="738">
        <v>148.01058873358747</v>
      </c>
      <c r="BP251" s="736"/>
      <c r="BQ251" s="739">
        <v>0</v>
      </c>
      <c r="BR251" s="739">
        <v>0</v>
      </c>
      <c r="BS251" s="739"/>
      <c r="BT251" s="739">
        <v>6.2469292672596355</v>
      </c>
      <c r="BU251" s="739">
        <v>4.4620923337568827</v>
      </c>
      <c r="BV251" s="739">
        <v>0</v>
      </c>
      <c r="BW251" s="739">
        <v>20.023295213892418</v>
      </c>
      <c r="BX251" s="739">
        <v>14.302414231257941</v>
      </c>
      <c r="BY251" s="739">
        <v>0</v>
      </c>
      <c r="BZ251" s="739">
        <v>-18.107581533248624</v>
      </c>
      <c r="CA251" s="739">
        <v>0</v>
      </c>
      <c r="CB251" s="739">
        <v>0</v>
      </c>
      <c r="CC251" s="739">
        <v>0</v>
      </c>
      <c r="CD251" s="739">
        <v>0</v>
      </c>
      <c r="CE251" s="739">
        <v>0</v>
      </c>
      <c r="CF251" s="739"/>
      <c r="CG251" s="739">
        <v>5.8975010588733587</v>
      </c>
      <c r="CH251" s="739"/>
      <c r="CI251" s="739">
        <v>0</v>
      </c>
      <c r="CJ251" s="739">
        <v>0</v>
      </c>
      <c r="CK251" s="739"/>
      <c r="CL251" s="739">
        <v>235.92079627276578</v>
      </c>
      <c r="CM251" s="739">
        <v>0</v>
      </c>
      <c r="CN251" s="739">
        <v>0</v>
      </c>
      <c r="CO251" s="739">
        <v>0</v>
      </c>
      <c r="CP251" s="739">
        <v>0</v>
      </c>
      <c r="CQ251" s="739">
        <v>0</v>
      </c>
      <c r="CR251" s="739"/>
      <c r="CS251" s="739">
        <v>183.54299025836511</v>
      </c>
      <c r="CT251" s="739">
        <v>0</v>
      </c>
      <c r="CU251" s="739"/>
      <c r="CV251" s="739">
        <v>0</v>
      </c>
      <c r="CW251" s="739">
        <v>0</v>
      </c>
      <c r="CX251" s="739">
        <v>0</v>
      </c>
      <c r="CY251" s="739">
        <v>0</v>
      </c>
      <c r="CZ251" s="739"/>
      <c r="DA251" s="739">
        <v>0</v>
      </c>
      <c r="DB251" s="739">
        <v>0</v>
      </c>
      <c r="DC251" s="739"/>
      <c r="DD251" s="739">
        <v>3.5641677255400253</v>
      </c>
      <c r="DE251" s="739"/>
      <c r="DF251" s="739">
        <v>0</v>
      </c>
      <c r="DG251" s="739">
        <v>0</v>
      </c>
      <c r="DH251" s="739">
        <v>0</v>
      </c>
      <c r="DI251" s="739"/>
      <c r="DJ251" s="739">
        <v>0.79796696315120708</v>
      </c>
      <c r="DK251" s="739"/>
      <c r="DL251" s="739">
        <v>0</v>
      </c>
      <c r="DM251" s="739">
        <v>0</v>
      </c>
    </row>
    <row r="252" spans="1:117" s="731" customFormat="1" ht="12.75">
      <c r="A252" s="577">
        <v>777</v>
      </c>
      <c r="B252" s="730">
        <v>18</v>
      </c>
      <c r="C252" s="731" t="s">
        <v>283</v>
      </c>
      <c r="D252" s="563">
        <v>7038</v>
      </c>
      <c r="E252" s="732">
        <v>1924906</v>
      </c>
      <c r="F252" s="733">
        <v>-1413230</v>
      </c>
      <c r="G252" s="733">
        <v>-758978</v>
      </c>
      <c r="H252" s="734">
        <v>-247302</v>
      </c>
      <c r="I252" s="732"/>
      <c r="J252" s="733">
        <v>0</v>
      </c>
      <c r="K252" s="733">
        <v>0</v>
      </c>
      <c r="L252" s="733"/>
      <c r="M252" s="733">
        <v>147487</v>
      </c>
      <c r="N252" s="733">
        <v>105348</v>
      </c>
      <c r="O252" s="733">
        <v>120339</v>
      </c>
      <c r="P252" s="733">
        <v>47275</v>
      </c>
      <c r="Q252" s="733">
        <v>33768</v>
      </c>
      <c r="R252" s="733">
        <v>133144</v>
      </c>
      <c r="S252" s="733">
        <v>28501</v>
      </c>
      <c r="T252" s="733">
        <v>17414</v>
      </c>
      <c r="U252" s="733">
        <v>44642</v>
      </c>
      <c r="V252" s="733">
        <v>0</v>
      </c>
      <c r="W252" s="733">
        <v>0</v>
      </c>
      <c r="X252" s="733">
        <v>0</v>
      </c>
      <c r="Y252" s="733"/>
      <c r="Z252" s="733">
        <v>15913</v>
      </c>
      <c r="AA252" s="733"/>
      <c r="AB252" s="733">
        <v>0</v>
      </c>
      <c r="AC252" s="733">
        <v>0</v>
      </c>
      <c r="AD252" s="733"/>
      <c r="AE252" s="733">
        <v>885983</v>
      </c>
      <c r="AF252" s="733">
        <v>7964</v>
      </c>
      <c r="AG252" s="733">
        <v>0</v>
      </c>
      <c r="AH252" s="733">
        <v>0</v>
      </c>
      <c r="AI252" s="733">
        <v>0</v>
      </c>
      <c r="AJ252" s="733">
        <v>0</v>
      </c>
      <c r="AK252" s="733"/>
      <c r="AL252" s="733">
        <v>270930</v>
      </c>
      <c r="AM252" s="733">
        <v>35773</v>
      </c>
      <c r="AN252" s="733"/>
      <c r="AO252" s="733">
        <v>0</v>
      </c>
      <c r="AP252" s="733">
        <v>0</v>
      </c>
      <c r="AQ252" s="733">
        <v>0</v>
      </c>
      <c r="AR252" s="733">
        <v>0</v>
      </c>
      <c r="AS252" s="733"/>
      <c r="AT252" s="733">
        <v>0</v>
      </c>
      <c r="AU252" s="733">
        <v>0</v>
      </c>
      <c r="AV252" s="733"/>
      <c r="AW252" s="733">
        <v>25083</v>
      </c>
      <c r="AX252" s="733"/>
      <c r="AY252" s="733">
        <v>0</v>
      </c>
      <c r="AZ252" s="733">
        <v>0</v>
      </c>
      <c r="BA252" s="733">
        <v>0</v>
      </c>
      <c r="BB252" s="733"/>
      <c r="BC252" s="733">
        <v>5342</v>
      </c>
      <c r="BD252" s="733"/>
      <c r="BE252" s="733">
        <v>0</v>
      </c>
      <c r="BF252" s="733">
        <v>0</v>
      </c>
      <c r="BG252" s="735"/>
      <c r="BH252" s="577">
        <v>777</v>
      </c>
      <c r="BI252" s="730">
        <v>18</v>
      </c>
      <c r="BJ252" s="731" t="s">
        <v>283</v>
      </c>
      <c r="BK252" s="563">
        <v>7038</v>
      </c>
      <c r="BL252" s="736">
        <v>273.50184711565788</v>
      </c>
      <c r="BM252" s="737">
        <v>-200.79994316567206</v>
      </c>
      <c r="BN252" s="737">
        <v>-107.84001136686558</v>
      </c>
      <c r="BO252" s="738">
        <v>-35.138107416879798</v>
      </c>
      <c r="BP252" s="736"/>
      <c r="BQ252" s="739">
        <v>0</v>
      </c>
      <c r="BR252" s="739">
        <v>0</v>
      </c>
      <c r="BS252" s="739"/>
      <c r="BT252" s="739">
        <v>20.955811310031258</v>
      </c>
      <c r="BU252" s="739">
        <v>14.968456947996589</v>
      </c>
      <c r="BV252" s="739">
        <v>17.098465473145779</v>
      </c>
      <c r="BW252" s="739">
        <v>6.717107132708156</v>
      </c>
      <c r="BX252" s="739">
        <v>4.7979539641943738</v>
      </c>
      <c r="BY252" s="739">
        <v>18.917874396135264</v>
      </c>
      <c r="BZ252" s="739">
        <v>4.0495879511224784</v>
      </c>
      <c r="CA252" s="739">
        <v>2.4742824666098322</v>
      </c>
      <c r="CB252" s="739">
        <v>6.3429951690821254</v>
      </c>
      <c r="CC252" s="739">
        <v>0</v>
      </c>
      <c r="CD252" s="739">
        <v>0</v>
      </c>
      <c r="CE252" s="739">
        <v>0</v>
      </c>
      <c r="CF252" s="739"/>
      <c r="CG252" s="739">
        <v>2.2610116510372267</v>
      </c>
      <c r="CH252" s="739"/>
      <c r="CI252" s="739">
        <v>0</v>
      </c>
      <c r="CJ252" s="739">
        <v>0</v>
      </c>
      <c r="CK252" s="739"/>
      <c r="CL252" s="739">
        <v>125.88562091503267</v>
      </c>
      <c r="CM252" s="739">
        <v>1.1315714691673771</v>
      </c>
      <c r="CN252" s="739">
        <v>0</v>
      </c>
      <c r="CO252" s="739">
        <v>0</v>
      </c>
      <c r="CP252" s="739">
        <v>0</v>
      </c>
      <c r="CQ252" s="739">
        <v>0</v>
      </c>
      <c r="CR252" s="739"/>
      <c r="CS252" s="739">
        <v>38.495311167945438</v>
      </c>
      <c r="CT252" s="739">
        <v>5.0828360329639102</v>
      </c>
      <c r="CU252" s="739"/>
      <c r="CV252" s="739">
        <v>0</v>
      </c>
      <c r="CW252" s="739">
        <v>0</v>
      </c>
      <c r="CX252" s="739">
        <v>0</v>
      </c>
      <c r="CY252" s="739">
        <v>0</v>
      </c>
      <c r="CZ252" s="739"/>
      <c r="DA252" s="739">
        <v>0</v>
      </c>
      <c r="DB252" s="739">
        <v>0</v>
      </c>
      <c r="DC252" s="739"/>
      <c r="DD252" s="739">
        <v>3.5639386189258313</v>
      </c>
      <c r="DE252" s="739"/>
      <c r="DF252" s="739">
        <v>0</v>
      </c>
      <c r="DG252" s="739">
        <v>0</v>
      </c>
      <c r="DH252" s="739">
        <v>0</v>
      </c>
      <c r="DI252" s="739"/>
      <c r="DJ252" s="739">
        <v>0.75902244955953391</v>
      </c>
      <c r="DK252" s="739"/>
      <c r="DL252" s="739">
        <v>0</v>
      </c>
      <c r="DM252" s="739">
        <v>0</v>
      </c>
    </row>
    <row r="253" spans="1:117" s="731" customFormat="1" ht="12.75">
      <c r="A253" s="577">
        <v>778</v>
      </c>
      <c r="B253" s="730">
        <v>11</v>
      </c>
      <c r="C253" s="731" t="s">
        <v>284</v>
      </c>
      <c r="D253" s="563">
        <v>6632</v>
      </c>
      <c r="E253" s="732">
        <v>2328428</v>
      </c>
      <c r="F253" s="733">
        <v>-1331706</v>
      </c>
      <c r="G253" s="733">
        <v>-715195</v>
      </c>
      <c r="H253" s="734">
        <v>281527</v>
      </c>
      <c r="I253" s="732"/>
      <c r="J253" s="733">
        <v>0</v>
      </c>
      <c r="K253" s="733">
        <v>0</v>
      </c>
      <c r="L253" s="733"/>
      <c r="M253" s="733">
        <v>132739</v>
      </c>
      <c r="N253" s="733">
        <v>94813</v>
      </c>
      <c r="O253" s="733">
        <v>33252</v>
      </c>
      <c r="P253" s="733">
        <v>0</v>
      </c>
      <c r="Q253" s="733">
        <v>0</v>
      </c>
      <c r="R253" s="733">
        <v>0</v>
      </c>
      <c r="S253" s="733">
        <v>-1583</v>
      </c>
      <c r="T253" s="733">
        <v>0</v>
      </c>
      <c r="U253" s="733">
        <v>-21538</v>
      </c>
      <c r="V253" s="733">
        <v>0</v>
      </c>
      <c r="W253" s="733">
        <v>0</v>
      </c>
      <c r="X253" s="733">
        <v>0</v>
      </c>
      <c r="Y253" s="733"/>
      <c r="Z253" s="733">
        <v>39783</v>
      </c>
      <c r="AA253" s="733"/>
      <c r="AB253" s="733">
        <v>0</v>
      </c>
      <c r="AC253" s="733">
        <v>0</v>
      </c>
      <c r="AD253" s="733"/>
      <c r="AE253" s="733">
        <v>1277704</v>
      </c>
      <c r="AF253" s="733">
        <v>6794</v>
      </c>
      <c r="AG253" s="733">
        <v>0</v>
      </c>
      <c r="AH253" s="733">
        <v>141420</v>
      </c>
      <c r="AI253" s="733">
        <v>0</v>
      </c>
      <c r="AJ253" s="733">
        <v>0</v>
      </c>
      <c r="AK253" s="733"/>
      <c r="AL253" s="733">
        <v>594757</v>
      </c>
      <c r="AM253" s="733">
        <v>0</v>
      </c>
      <c r="AN253" s="733"/>
      <c r="AO253" s="733">
        <v>0</v>
      </c>
      <c r="AP253" s="733">
        <v>0</v>
      </c>
      <c r="AQ253" s="733">
        <v>0</v>
      </c>
      <c r="AR253" s="733">
        <v>0</v>
      </c>
      <c r="AS253" s="733"/>
      <c r="AT253" s="733">
        <v>0</v>
      </c>
      <c r="AU253" s="733">
        <v>0</v>
      </c>
      <c r="AV253" s="733"/>
      <c r="AW253" s="733">
        <v>23636</v>
      </c>
      <c r="AX253" s="733"/>
      <c r="AY253" s="733">
        <v>0</v>
      </c>
      <c r="AZ253" s="733">
        <v>0</v>
      </c>
      <c r="BA253" s="733">
        <v>0</v>
      </c>
      <c r="BB253" s="733"/>
      <c r="BC253" s="733">
        <v>6651</v>
      </c>
      <c r="BD253" s="733"/>
      <c r="BE253" s="733">
        <v>0</v>
      </c>
      <c r="BF253" s="733">
        <v>0</v>
      </c>
      <c r="BG253" s="735"/>
      <c r="BH253" s="577">
        <v>778</v>
      </c>
      <c r="BI253" s="730">
        <v>11</v>
      </c>
      <c r="BJ253" s="731" t="s">
        <v>284</v>
      </c>
      <c r="BK253" s="563">
        <v>6632</v>
      </c>
      <c r="BL253" s="736">
        <v>351.08986731001204</v>
      </c>
      <c r="BM253" s="737">
        <v>-200.80006031363089</v>
      </c>
      <c r="BN253" s="737">
        <v>-107.84001809408926</v>
      </c>
      <c r="BO253" s="738">
        <v>42.449788902291921</v>
      </c>
      <c r="BP253" s="736"/>
      <c r="BQ253" s="739">
        <v>0</v>
      </c>
      <c r="BR253" s="739">
        <v>0</v>
      </c>
      <c r="BS253" s="739"/>
      <c r="BT253" s="739">
        <v>20.014927623642944</v>
      </c>
      <c r="BU253" s="739">
        <v>14.296290711700845</v>
      </c>
      <c r="BV253" s="739">
        <v>5.0138721351025328</v>
      </c>
      <c r="BW253" s="739">
        <v>0</v>
      </c>
      <c r="BX253" s="739">
        <v>0</v>
      </c>
      <c r="BY253" s="739">
        <v>0</v>
      </c>
      <c r="BZ253" s="739">
        <v>-0.23869119420989143</v>
      </c>
      <c r="CA253" s="739">
        <v>0</v>
      </c>
      <c r="CB253" s="739">
        <v>-3.2475874547647767</v>
      </c>
      <c r="CC253" s="739">
        <v>0</v>
      </c>
      <c r="CD253" s="739">
        <v>0</v>
      </c>
      <c r="CE253" s="739">
        <v>0</v>
      </c>
      <c r="CF253" s="739"/>
      <c r="CG253" s="739">
        <v>5.9986429433051871</v>
      </c>
      <c r="CH253" s="739"/>
      <c r="CI253" s="739">
        <v>0</v>
      </c>
      <c r="CJ253" s="739">
        <v>0</v>
      </c>
      <c r="CK253" s="739"/>
      <c r="CL253" s="739">
        <v>192.6574185765983</v>
      </c>
      <c r="CM253" s="739">
        <v>1.0244270205066346</v>
      </c>
      <c r="CN253" s="739">
        <v>0</v>
      </c>
      <c r="CO253" s="739">
        <v>21.323884197828708</v>
      </c>
      <c r="CP253" s="739">
        <v>0</v>
      </c>
      <c r="CQ253" s="739">
        <v>0</v>
      </c>
      <c r="CR253" s="739"/>
      <c r="CS253" s="739">
        <v>89.679885404101327</v>
      </c>
      <c r="CT253" s="739">
        <v>0</v>
      </c>
      <c r="CU253" s="739"/>
      <c r="CV253" s="739">
        <v>0</v>
      </c>
      <c r="CW253" s="739">
        <v>0</v>
      </c>
      <c r="CX253" s="739">
        <v>0</v>
      </c>
      <c r="CY253" s="739">
        <v>0</v>
      </c>
      <c r="CZ253" s="739"/>
      <c r="DA253" s="739">
        <v>0</v>
      </c>
      <c r="DB253" s="739">
        <v>0</v>
      </c>
      <c r="DC253" s="739"/>
      <c r="DD253" s="739">
        <v>3.5639324487334139</v>
      </c>
      <c r="DE253" s="739"/>
      <c r="DF253" s="739">
        <v>0</v>
      </c>
      <c r="DG253" s="739">
        <v>0</v>
      </c>
      <c r="DH253" s="739">
        <v>0</v>
      </c>
      <c r="DI253" s="739"/>
      <c r="DJ253" s="739">
        <v>1.0028648974668275</v>
      </c>
      <c r="DK253" s="739"/>
      <c r="DL253" s="739">
        <v>0</v>
      </c>
      <c r="DM253" s="739">
        <v>0</v>
      </c>
    </row>
    <row r="254" spans="1:117" s="731" customFormat="1" ht="12.75">
      <c r="A254" s="577">
        <v>781</v>
      </c>
      <c r="B254" s="730">
        <v>7</v>
      </c>
      <c r="C254" s="731" t="s">
        <v>285</v>
      </c>
      <c r="D254" s="563">
        <v>3428</v>
      </c>
      <c r="E254" s="732">
        <v>706710</v>
      </c>
      <c r="F254" s="733">
        <v>-688342</v>
      </c>
      <c r="G254" s="733">
        <v>-369676</v>
      </c>
      <c r="H254" s="734">
        <v>-351308</v>
      </c>
      <c r="I254" s="732"/>
      <c r="J254" s="733">
        <v>0</v>
      </c>
      <c r="K254" s="733">
        <v>0</v>
      </c>
      <c r="L254" s="733"/>
      <c r="M254" s="733">
        <v>0</v>
      </c>
      <c r="N254" s="733">
        <v>0</v>
      </c>
      <c r="O254" s="733">
        <v>3167</v>
      </c>
      <c r="P254" s="733">
        <v>0</v>
      </c>
      <c r="Q254" s="733">
        <v>0</v>
      </c>
      <c r="R254" s="733">
        <v>0</v>
      </c>
      <c r="S254" s="733">
        <v>-71253</v>
      </c>
      <c r="T254" s="733">
        <v>0</v>
      </c>
      <c r="U254" s="733">
        <v>0</v>
      </c>
      <c r="V254" s="733">
        <v>0</v>
      </c>
      <c r="W254" s="733">
        <v>0</v>
      </c>
      <c r="X254" s="733">
        <v>0</v>
      </c>
      <c r="Y254" s="733"/>
      <c r="Z254" s="733">
        <v>13707</v>
      </c>
      <c r="AA254" s="733"/>
      <c r="AB254" s="733">
        <v>0</v>
      </c>
      <c r="AC254" s="733">
        <v>0</v>
      </c>
      <c r="AD254" s="733"/>
      <c r="AE254" s="733">
        <v>746569</v>
      </c>
      <c r="AF254" s="733">
        <v>0</v>
      </c>
      <c r="AG254" s="733">
        <v>0</v>
      </c>
      <c r="AH254" s="733">
        <v>0</v>
      </c>
      <c r="AI254" s="733">
        <v>0</v>
      </c>
      <c r="AJ254" s="733">
        <v>0</v>
      </c>
      <c r="AK254" s="733"/>
      <c r="AL254" s="733">
        <v>0</v>
      </c>
      <c r="AM254" s="733">
        <v>0</v>
      </c>
      <c r="AN254" s="733"/>
      <c r="AO254" s="733">
        <v>0</v>
      </c>
      <c r="AP254" s="733">
        <v>0</v>
      </c>
      <c r="AQ254" s="733">
        <v>0</v>
      </c>
      <c r="AR254" s="733">
        <v>0</v>
      </c>
      <c r="AS254" s="733"/>
      <c r="AT254" s="733">
        <v>0</v>
      </c>
      <c r="AU254" s="733">
        <v>0</v>
      </c>
      <c r="AV254" s="733"/>
      <c r="AW254" s="733">
        <v>12217</v>
      </c>
      <c r="AX254" s="733"/>
      <c r="AY254" s="733">
        <v>0</v>
      </c>
      <c r="AZ254" s="733">
        <v>0</v>
      </c>
      <c r="BA254" s="733">
        <v>0</v>
      </c>
      <c r="BB254" s="733"/>
      <c r="BC254" s="733">
        <v>2303</v>
      </c>
      <c r="BD254" s="733"/>
      <c r="BE254" s="733">
        <v>0</v>
      </c>
      <c r="BF254" s="733">
        <v>0</v>
      </c>
      <c r="BG254" s="735"/>
      <c r="BH254" s="577">
        <v>781</v>
      </c>
      <c r="BI254" s="730">
        <v>7</v>
      </c>
      <c r="BJ254" s="731" t="s">
        <v>285</v>
      </c>
      <c r="BK254" s="563">
        <v>3428</v>
      </c>
      <c r="BL254" s="736">
        <v>206.1581096849475</v>
      </c>
      <c r="BM254" s="737">
        <v>-200.79988331388566</v>
      </c>
      <c r="BN254" s="737">
        <v>-107.84014002333723</v>
      </c>
      <c r="BO254" s="738">
        <v>-102.48191365227538</v>
      </c>
      <c r="BP254" s="736"/>
      <c r="BQ254" s="739">
        <v>0</v>
      </c>
      <c r="BR254" s="739">
        <v>0</v>
      </c>
      <c r="BS254" s="739"/>
      <c r="BT254" s="739">
        <v>0</v>
      </c>
      <c r="BU254" s="739">
        <v>0</v>
      </c>
      <c r="BV254" s="739">
        <v>0.92386231038506417</v>
      </c>
      <c r="BW254" s="739">
        <v>0</v>
      </c>
      <c r="BX254" s="739">
        <v>0</v>
      </c>
      <c r="BY254" s="739">
        <v>0</v>
      </c>
      <c r="BZ254" s="739">
        <v>-20.78558926487748</v>
      </c>
      <c r="CA254" s="739">
        <v>0</v>
      </c>
      <c r="CB254" s="739">
        <v>0</v>
      </c>
      <c r="CC254" s="739">
        <v>0</v>
      </c>
      <c r="CD254" s="739">
        <v>0</v>
      </c>
      <c r="CE254" s="739">
        <v>0</v>
      </c>
      <c r="CF254" s="739"/>
      <c r="CG254" s="739">
        <v>3.9985414235705949</v>
      </c>
      <c r="CH254" s="739"/>
      <c r="CI254" s="739">
        <v>0</v>
      </c>
      <c r="CJ254" s="739">
        <v>0</v>
      </c>
      <c r="CK254" s="739"/>
      <c r="CL254" s="739">
        <v>217.78558926487747</v>
      </c>
      <c r="CM254" s="739">
        <v>0</v>
      </c>
      <c r="CN254" s="739">
        <v>0</v>
      </c>
      <c r="CO254" s="739">
        <v>0</v>
      </c>
      <c r="CP254" s="739">
        <v>0</v>
      </c>
      <c r="CQ254" s="739">
        <v>0</v>
      </c>
      <c r="CR254" s="739"/>
      <c r="CS254" s="739">
        <v>0</v>
      </c>
      <c r="CT254" s="739">
        <v>0</v>
      </c>
      <c r="CU254" s="739"/>
      <c r="CV254" s="739">
        <v>0</v>
      </c>
      <c r="CW254" s="739">
        <v>0</v>
      </c>
      <c r="CX254" s="739">
        <v>0</v>
      </c>
      <c r="CY254" s="739">
        <v>0</v>
      </c>
      <c r="CZ254" s="739"/>
      <c r="DA254" s="739">
        <v>0</v>
      </c>
      <c r="DB254" s="739">
        <v>0</v>
      </c>
      <c r="DC254" s="739"/>
      <c r="DD254" s="739">
        <v>3.5638856476079348</v>
      </c>
      <c r="DE254" s="739"/>
      <c r="DF254" s="739">
        <v>0</v>
      </c>
      <c r="DG254" s="739">
        <v>0</v>
      </c>
      <c r="DH254" s="739">
        <v>0</v>
      </c>
      <c r="DI254" s="739"/>
      <c r="DJ254" s="739">
        <v>0.67182030338389731</v>
      </c>
      <c r="DK254" s="739"/>
      <c r="DL254" s="739">
        <v>0</v>
      </c>
      <c r="DM254" s="739">
        <v>0</v>
      </c>
    </row>
    <row r="255" spans="1:117" s="731" customFormat="1" ht="12.75">
      <c r="A255" s="577">
        <v>783</v>
      </c>
      <c r="B255" s="730">
        <v>4</v>
      </c>
      <c r="C255" s="731" t="s">
        <v>286</v>
      </c>
      <c r="D255" s="563">
        <v>6256</v>
      </c>
      <c r="E255" s="732">
        <v>1523100</v>
      </c>
      <c r="F255" s="733">
        <v>-1256205</v>
      </c>
      <c r="G255" s="733">
        <v>-674647</v>
      </c>
      <c r="H255" s="734">
        <v>-407752</v>
      </c>
      <c r="I255" s="732"/>
      <c r="J255" s="733">
        <v>0</v>
      </c>
      <c r="K255" s="733">
        <v>0</v>
      </c>
      <c r="L255" s="733"/>
      <c r="M255" s="733">
        <v>147487</v>
      </c>
      <c r="N255" s="733">
        <v>105348</v>
      </c>
      <c r="O255" s="733">
        <v>80754</v>
      </c>
      <c r="P255" s="733">
        <v>0</v>
      </c>
      <c r="Q255" s="733">
        <v>0</v>
      </c>
      <c r="R255" s="733">
        <v>0</v>
      </c>
      <c r="S255" s="733">
        <v>-172592</v>
      </c>
      <c r="T255" s="733">
        <v>0</v>
      </c>
      <c r="U255" s="733">
        <v>0</v>
      </c>
      <c r="V255" s="733">
        <v>0</v>
      </c>
      <c r="W255" s="733">
        <v>0</v>
      </c>
      <c r="X255" s="733">
        <v>0</v>
      </c>
      <c r="Y255" s="733"/>
      <c r="Z255" s="733">
        <v>31826</v>
      </c>
      <c r="AA255" s="733"/>
      <c r="AB255" s="733">
        <v>0</v>
      </c>
      <c r="AC255" s="733">
        <v>0</v>
      </c>
      <c r="AD255" s="733"/>
      <c r="AE255" s="733">
        <v>1173776</v>
      </c>
      <c r="AF255" s="733">
        <v>0</v>
      </c>
      <c r="AG255" s="733">
        <v>0</v>
      </c>
      <c r="AH255" s="733">
        <v>0</v>
      </c>
      <c r="AI255" s="733">
        <v>0</v>
      </c>
      <c r="AJ255" s="733">
        <v>0</v>
      </c>
      <c r="AK255" s="733"/>
      <c r="AL255" s="733">
        <v>127959</v>
      </c>
      <c r="AM255" s="733">
        <v>0</v>
      </c>
      <c r="AN255" s="733"/>
      <c r="AO255" s="733">
        <v>0</v>
      </c>
      <c r="AP255" s="733">
        <v>0</v>
      </c>
      <c r="AQ255" s="733">
        <v>0</v>
      </c>
      <c r="AR255" s="733">
        <v>0</v>
      </c>
      <c r="AS255" s="733"/>
      <c r="AT255" s="733">
        <v>0</v>
      </c>
      <c r="AU255" s="733">
        <v>0</v>
      </c>
      <c r="AV255" s="733"/>
      <c r="AW255" s="733">
        <v>22296</v>
      </c>
      <c r="AX255" s="733"/>
      <c r="AY255" s="733">
        <v>0</v>
      </c>
      <c r="AZ255" s="733">
        <v>0</v>
      </c>
      <c r="BA255" s="733">
        <v>0</v>
      </c>
      <c r="BB255" s="733"/>
      <c r="BC255" s="733">
        <v>6246</v>
      </c>
      <c r="BD255" s="733"/>
      <c r="BE255" s="733">
        <v>0</v>
      </c>
      <c r="BF255" s="733">
        <v>0</v>
      </c>
      <c r="BG255" s="735"/>
      <c r="BH255" s="577">
        <v>783</v>
      </c>
      <c r="BI255" s="730">
        <v>4</v>
      </c>
      <c r="BJ255" s="731" t="s">
        <v>286</v>
      </c>
      <c r="BK255" s="563">
        <v>6256</v>
      </c>
      <c r="BL255" s="736">
        <v>243.46227621483376</v>
      </c>
      <c r="BM255" s="737">
        <v>-200.80003196930946</v>
      </c>
      <c r="BN255" s="737">
        <v>-107.83999360613811</v>
      </c>
      <c r="BO255" s="738">
        <v>-65.177749360613817</v>
      </c>
      <c r="BP255" s="736"/>
      <c r="BQ255" s="739">
        <v>0</v>
      </c>
      <c r="BR255" s="739">
        <v>0</v>
      </c>
      <c r="BS255" s="739"/>
      <c r="BT255" s="739">
        <v>23.575287723785166</v>
      </c>
      <c r="BU255" s="739">
        <v>16.839514066496164</v>
      </c>
      <c r="BV255" s="739">
        <v>12.908248081841432</v>
      </c>
      <c r="BW255" s="739">
        <v>0</v>
      </c>
      <c r="BX255" s="739">
        <v>0</v>
      </c>
      <c r="BY255" s="739">
        <v>0</v>
      </c>
      <c r="BZ255" s="739">
        <v>-27.588235294117649</v>
      </c>
      <c r="CA255" s="739">
        <v>0</v>
      </c>
      <c r="CB255" s="739">
        <v>0</v>
      </c>
      <c r="CC255" s="739">
        <v>0</v>
      </c>
      <c r="CD255" s="739">
        <v>0</v>
      </c>
      <c r="CE255" s="739">
        <v>0</v>
      </c>
      <c r="CF255" s="739"/>
      <c r="CG255" s="739">
        <v>5.0872762148337598</v>
      </c>
      <c r="CH255" s="739"/>
      <c r="CI255" s="739">
        <v>0</v>
      </c>
      <c r="CJ255" s="739">
        <v>0</v>
      </c>
      <c r="CK255" s="739"/>
      <c r="CL255" s="739">
        <v>187.62404092071611</v>
      </c>
      <c r="CM255" s="739">
        <v>0</v>
      </c>
      <c r="CN255" s="739">
        <v>0</v>
      </c>
      <c r="CO255" s="739">
        <v>0</v>
      </c>
      <c r="CP255" s="739">
        <v>0</v>
      </c>
      <c r="CQ255" s="739">
        <v>0</v>
      </c>
      <c r="CR255" s="739"/>
      <c r="CS255" s="739">
        <v>20.453804347826086</v>
      </c>
      <c r="CT255" s="739">
        <v>0</v>
      </c>
      <c r="CU255" s="739"/>
      <c r="CV255" s="739">
        <v>0</v>
      </c>
      <c r="CW255" s="739">
        <v>0</v>
      </c>
      <c r="CX255" s="739">
        <v>0</v>
      </c>
      <c r="CY255" s="739">
        <v>0</v>
      </c>
      <c r="CZ255" s="739"/>
      <c r="DA255" s="739">
        <v>0</v>
      </c>
      <c r="DB255" s="739">
        <v>0</v>
      </c>
      <c r="DC255" s="739"/>
      <c r="DD255" s="739">
        <v>3.5639386189258313</v>
      </c>
      <c r="DE255" s="739"/>
      <c r="DF255" s="739">
        <v>0</v>
      </c>
      <c r="DG255" s="739">
        <v>0</v>
      </c>
      <c r="DH255" s="739">
        <v>0</v>
      </c>
      <c r="DI255" s="739"/>
      <c r="DJ255" s="739">
        <v>0.99840153452685421</v>
      </c>
      <c r="DK255" s="739"/>
      <c r="DL255" s="739">
        <v>0</v>
      </c>
      <c r="DM255" s="739">
        <v>0</v>
      </c>
    </row>
    <row r="256" spans="1:117" s="731" customFormat="1" ht="12.75">
      <c r="A256" s="577">
        <v>785</v>
      </c>
      <c r="B256" s="730">
        <v>17</v>
      </c>
      <c r="C256" s="731" t="s">
        <v>287</v>
      </c>
      <c r="D256" s="563">
        <v>2581</v>
      </c>
      <c r="E256" s="732">
        <v>838983</v>
      </c>
      <c r="F256" s="733">
        <v>-518265</v>
      </c>
      <c r="G256" s="733">
        <v>-278335</v>
      </c>
      <c r="H256" s="734">
        <v>42383</v>
      </c>
      <c r="I256" s="732"/>
      <c r="J256" s="733">
        <v>0</v>
      </c>
      <c r="K256" s="733">
        <v>0</v>
      </c>
      <c r="L256" s="733"/>
      <c r="M256" s="733">
        <v>73744</v>
      </c>
      <c r="N256" s="733">
        <v>52674</v>
      </c>
      <c r="O256" s="733">
        <v>0</v>
      </c>
      <c r="P256" s="733">
        <v>0</v>
      </c>
      <c r="Q256" s="733">
        <v>0</v>
      </c>
      <c r="R256" s="733">
        <v>0</v>
      </c>
      <c r="S256" s="733">
        <v>-50669</v>
      </c>
      <c r="T256" s="733">
        <v>0</v>
      </c>
      <c r="U256" s="733">
        <v>0</v>
      </c>
      <c r="V256" s="733">
        <v>0</v>
      </c>
      <c r="W256" s="733">
        <v>0</v>
      </c>
      <c r="X256" s="733">
        <v>0</v>
      </c>
      <c r="Y256" s="733"/>
      <c r="Z256" s="733">
        <v>5904</v>
      </c>
      <c r="AA256" s="733"/>
      <c r="AB256" s="733">
        <v>0</v>
      </c>
      <c r="AC256" s="733">
        <v>0</v>
      </c>
      <c r="AD256" s="733"/>
      <c r="AE256" s="733">
        <v>623493</v>
      </c>
      <c r="AF256" s="733">
        <v>17467</v>
      </c>
      <c r="AG256" s="733">
        <v>0</v>
      </c>
      <c r="AH256" s="733">
        <v>0</v>
      </c>
      <c r="AI256" s="733">
        <v>0</v>
      </c>
      <c r="AJ256" s="733">
        <v>0</v>
      </c>
      <c r="AK256" s="733"/>
      <c r="AL256" s="733">
        <v>103785</v>
      </c>
      <c r="AM256" s="733">
        <v>1141</v>
      </c>
      <c r="AN256" s="733"/>
      <c r="AO256" s="733">
        <v>0</v>
      </c>
      <c r="AP256" s="733">
        <v>0</v>
      </c>
      <c r="AQ256" s="733">
        <v>0</v>
      </c>
      <c r="AR256" s="733">
        <v>0</v>
      </c>
      <c r="AS256" s="733"/>
      <c r="AT256" s="733">
        <v>0</v>
      </c>
      <c r="AU256" s="733">
        <v>0</v>
      </c>
      <c r="AV256" s="733"/>
      <c r="AW256" s="733">
        <v>9199</v>
      </c>
      <c r="AX256" s="733"/>
      <c r="AY256" s="733">
        <v>0</v>
      </c>
      <c r="AZ256" s="733">
        <v>0</v>
      </c>
      <c r="BA256" s="733">
        <v>0</v>
      </c>
      <c r="BB256" s="733"/>
      <c r="BC256" s="733">
        <v>2245</v>
      </c>
      <c r="BD256" s="733"/>
      <c r="BE256" s="733">
        <v>0</v>
      </c>
      <c r="BF256" s="733">
        <v>0</v>
      </c>
      <c r="BG256" s="735"/>
      <c r="BH256" s="577">
        <v>785</v>
      </c>
      <c r="BI256" s="730">
        <v>17</v>
      </c>
      <c r="BJ256" s="731" t="s">
        <v>287</v>
      </c>
      <c r="BK256" s="563">
        <v>2581</v>
      </c>
      <c r="BL256" s="736">
        <v>325.06121658271985</v>
      </c>
      <c r="BM256" s="737">
        <v>-200.80007748934523</v>
      </c>
      <c r="BN256" s="737">
        <v>-107.83998450213096</v>
      </c>
      <c r="BO256" s="738">
        <v>16.421154591243702</v>
      </c>
      <c r="BP256" s="736"/>
      <c r="BQ256" s="739">
        <v>0</v>
      </c>
      <c r="BR256" s="739">
        <v>0</v>
      </c>
      <c r="BS256" s="739"/>
      <c r="BT256" s="739">
        <v>28.571871367686942</v>
      </c>
      <c r="BU256" s="739">
        <v>20.408368849283224</v>
      </c>
      <c r="BV256" s="739">
        <v>0</v>
      </c>
      <c r="BW256" s="739">
        <v>0</v>
      </c>
      <c r="BX256" s="739">
        <v>0</v>
      </c>
      <c r="BY256" s="739">
        <v>0</v>
      </c>
      <c r="BZ256" s="739">
        <v>-19.631538163502519</v>
      </c>
      <c r="CA256" s="739">
        <v>0</v>
      </c>
      <c r="CB256" s="739">
        <v>0</v>
      </c>
      <c r="CC256" s="739">
        <v>0</v>
      </c>
      <c r="CD256" s="739">
        <v>0</v>
      </c>
      <c r="CE256" s="739">
        <v>0</v>
      </c>
      <c r="CF256" s="739"/>
      <c r="CG256" s="739">
        <v>2.2874854707477721</v>
      </c>
      <c r="CH256" s="739"/>
      <c r="CI256" s="739">
        <v>0</v>
      </c>
      <c r="CJ256" s="739">
        <v>0</v>
      </c>
      <c r="CK256" s="739"/>
      <c r="CL256" s="739">
        <v>241.57032158078263</v>
      </c>
      <c r="CM256" s="739">
        <v>6.7675319643549008</v>
      </c>
      <c r="CN256" s="739">
        <v>0</v>
      </c>
      <c r="CO256" s="739">
        <v>0</v>
      </c>
      <c r="CP256" s="739">
        <v>0</v>
      </c>
      <c r="CQ256" s="739">
        <v>0</v>
      </c>
      <c r="CR256" s="739"/>
      <c r="CS256" s="739">
        <v>40.211158465710966</v>
      </c>
      <c r="CT256" s="739">
        <v>0.44207671445176289</v>
      </c>
      <c r="CU256" s="739"/>
      <c r="CV256" s="739">
        <v>0</v>
      </c>
      <c r="CW256" s="739">
        <v>0</v>
      </c>
      <c r="CX256" s="739">
        <v>0</v>
      </c>
      <c r="CY256" s="739">
        <v>0</v>
      </c>
      <c r="CZ256" s="739"/>
      <c r="DA256" s="739">
        <v>0</v>
      </c>
      <c r="DB256" s="739">
        <v>0</v>
      </c>
      <c r="DC256" s="739"/>
      <c r="DD256" s="739">
        <v>3.5641224331654398</v>
      </c>
      <c r="DE256" s="739"/>
      <c r="DF256" s="739">
        <v>0</v>
      </c>
      <c r="DG256" s="739">
        <v>0</v>
      </c>
      <c r="DH256" s="739">
        <v>0</v>
      </c>
      <c r="DI256" s="739"/>
      <c r="DJ256" s="739">
        <v>0.86981790003874471</v>
      </c>
      <c r="DK256" s="739"/>
      <c r="DL256" s="739">
        <v>0</v>
      </c>
      <c r="DM256" s="739">
        <v>0</v>
      </c>
    </row>
    <row r="257" spans="1:117" s="731" customFormat="1" ht="12.75">
      <c r="A257" s="577">
        <v>790</v>
      </c>
      <c r="B257" s="730">
        <v>6</v>
      </c>
      <c r="C257" s="731" t="s">
        <v>288</v>
      </c>
      <c r="D257" s="563">
        <v>23464</v>
      </c>
      <c r="E257" s="732">
        <v>5063340</v>
      </c>
      <c r="F257" s="733">
        <v>-4711571</v>
      </c>
      <c r="G257" s="733">
        <v>-2530358</v>
      </c>
      <c r="H257" s="734">
        <v>-2178589</v>
      </c>
      <c r="I257" s="732"/>
      <c r="J257" s="733">
        <v>0</v>
      </c>
      <c r="K257" s="733">
        <v>0</v>
      </c>
      <c r="L257" s="733"/>
      <c r="M257" s="733">
        <v>663693</v>
      </c>
      <c r="N257" s="733">
        <v>474067</v>
      </c>
      <c r="O257" s="733">
        <v>63336</v>
      </c>
      <c r="P257" s="733">
        <v>23638</v>
      </c>
      <c r="Q257" s="733">
        <v>16884</v>
      </c>
      <c r="R257" s="733">
        <v>0</v>
      </c>
      <c r="S257" s="733">
        <v>-148841</v>
      </c>
      <c r="T257" s="733">
        <v>31925</v>
      </c>
      <c r="U257" s="733">
        <v>0</v>
      </c>
      <c r="V257" s="733">
        <v>0</v>
      </c>
      <c r="W257" s="733">
        <v>0</v>
      </c>
      <c r="X257" s="733">
        <v>0</v>
      </c>
      <c r="Y257" s="733"/>
      <c r="Z257" s="733">
        <v>107426</v>
      </c>
      <c r="AA257" s="733"/>
      <c r="AB257" s="733">
        <v>0</v>
      </c>
      <c r="AC257" s="733">
        <v>0</v>
      </c>
      <c r="AD257" s="733"/>
      <c r="AE257" s="733">
        <v>2442251</v>
      </c>
      <c r="AF257" s="733">
        <v>0</v>
      </c>
      <c r="AG257" s="733">
        <v>0</v>
      </c>
      <c r="AH257" s="733">
        <v>0</v>
      </c>
      <c r="AI257" s="733">
        <v>0</v>
      </c>
      <c r="AJ257" s="733">
        <v>0</v>
      </c>
      <c r="AK257" s="733"/>
      <c r="AL257" s="733">
        <v>807233</v>
      </c>
      <c r="AM257" s="733">
        <v>19908</v>
      </c>
      <c r="AN257" s="733"/>
      <c r="AO257" s="733">
        <v>0</v>
      </c>
      <c r="AP257" s="733">
        <v>0</v>
      </c>
      <c r="AQ257" s="733">
        <v>0</v>
      </c>
      <c r="AR257" s="733">
        <v>0</v>
      </c>
      <c r="AS257" s="733"/>
      <c r="AT257" s="733">
        <v>0</v>
      </c>
      <c r="AU257" s="733">
        <v>0</v>
      </c>
      <c r="AV257" s="733"/>
      <c r="AW257" s="733">
        <v>83626</v>
      </c>
      <c r="AX257" s="733"/>
      <c r="AY257" s="733">
        <v>0</v>
      </c>
      <c r="AZ257" s="733">
        <v>0</v>
      </c>
      <c r="BA257" s="733">
        <v>0</v>
      </c>
      <c r="BB257" s="733"/>
      <c r="BC257" s="733">
        <v>25870</v>
      </c>
      <c r="BD257" s="733"/>
      <c r="BE257" s="733">
        <v>452324</v>
      </c>
      <c r="BF257" s="733">
        <v>0</v>
      </c>
      <c r="BG257" s="735"/>
      <c r="BH257" s="577">
        <v>790</v>
      </c>
      <c r="BI257" s="730">
        <v>6</v>
      </c>
      <c r="BJ257" s="731" t="s">
        <v>288</v>
      </c>
      <c r="BK257" s="563">
        <v>23464</v>
      </c>
      <c r="BL257" s="736">
        <v>215.79185134674395</v>
      </c>
      <c r="BM257" s="737">
        <v>-200.79999147630411</v>
      </c>
      <c r="BN257" s="737">
        <v>-107.84001022843505</v>
      </c>
      <c r="BO257" s="738">
        <v>-92.848150357995223</v>
      </c>
      <c r="BP257" s="736"/>
      <c r="BQ257" s="739">
        <v>0</v>
      </c>
      <c r="BR257" s="739">
        <v>0</v>
      </c>
      <c r="BS257" s="739"/>
      <c r="BT257" s="739">
        <v>28.285586430276169</v>
      </c>
      <c r="BU257" s="739">
        <v>20.204014660756904</v>
      </c>
      <c r="BV257" s="739">
        <v>2.6992840095465396</v>
      </c>
      <c r="BW257" s="739">
        <v>1.0074156154108422</v>
      </c>
      <c r="BX257" s="739">
        <v>0.71957040572792363</v>
      </c>
      <c r="BY257" s="739">
        <v>0</v>
      </c>
      <c r="BZ257" s="739">
        <v>-6.3433770883054894</v>
      </c>
      <c r="CA257" s="739">
        <v>1.3605949539720423</v>
      </c>
      <c r="CB257" s="739">
        <v>0</v>
      </c>
      <c r="CC257" s="739">
        <v>0</v>
      </c>
      <c r="CD257" s="739">
        <v>0</v>
      </c>
      <c r="CE257" s="739">
        <v>0</v>
      </c>
      <c r="CF257" s="739"/>
      <c r="CG257" s="739">
        <v>4.5783327650869419</v>
      </c>
      <c r="CH257" s="739"/>
      <c r="CI257" s="739">
        <v>0</v>
      </c>
      <c r="CJ257" s="739">
        <v>0</v>
      </c>
      <c r="CK257" s="739"/>
      <c r="CL257" s="739">
        <v>104.08502386634845</v>
      </c>
      <c r="CM257" s="739">
        <v>0</v>
      </c>
      <c r="CN257" s="739">
        <v>0</v>
      </c>
      <c r="CO257" s="739">
        <v>0</v>
      </c>
      <c r="CP257" s="739">
        <v>0</v>
      </c>
      <c r="CQ257" s="739">
        <v>0</v>
      </c>
      <c r="CR257" s="739"/>
      <c r="CS257" s="739">
        <v>34.403042959427211</v>
      </c>
      <c r="CT257" s="739">
        <v>0.84844868735083534</v>
      </c>
      <c r="CU257" s="739"/>
      <c r="CV257" s="739">
        <v>0</v>
      </c>
      <c r="CW257" s="739">
        <v>0</v>
      </c>
      <c r="CX257" s="739">
        <v>0</v>
      </c>
      <c r="CY257" s="739">
        <v>0</v>
      </c>
      <c r="CZ257" s="739"/>
      <c r="DA257" s="739">
        <v>0</v>
      </c>
      <c r="DB257" s="739">
        <v>0</v>
      </c>
      <c r="DC257" s="739"/>
      <c r="DD257" s="739">
        <v>3.5640129560177294</v>
      </c>
      <c r="DE257" s="739"/>
      <c r="DF257" s="739">
        <v>0</v>
      </c>
      <c r="DG257" s="739">
        <v>0</v>
      </c>
      <c r="DH257" s="739">
        <v>0</v>
      </c>
      <c r="DI257" s="739"/>
      <c r="DJ257" s="739">
        <v>1.1025400613706102</v>
      </c>
      <c r="DK257" s="739"/>
      <c r="DL257" s="739">
        <v>19.277361063757244</v>
      </c>
      <c r="DM257" s="739">
        <v>0</v>
      </c>
    </row>
    <row r="258" spans="1:117" s="731" customFormat="1" ht="12.75">
      <c r="A258" s="577">
        <v>791</v>
      </c>
      <c r="B258" s="730">
        <v>17</v>
      </c>
      <c r="C258" s="731" t="s">
        <v>289</v>
      </c>
      <c r="D258" s="563">
        <v>4938</v>
      </c>
      <c r="E258" s="732">
        <v>1514752</v>
      </c>
      <c r="F258" s="733">
        <v>-991550</v>
      </c>
      <c r="G258" s="733">
        <v>-532514</v>
      </c>
      <c r="H258" s="734">
        <v>-9312</v>
      </c>
      <c r="I258" s="732"/>
      <c r="J258" s="733">
        <v>0</v>
      </c>
      <c r="K258" s="733">
        <v>0</v>
      </c>
      <c r="L258" s="733"/>
      <c r="M258" s="733">
        <v>191734</v>
      </c>
      <c r="N258" s="733">
        <v>136953</v>
      </c>
      <c r="O258" s="733">
        <v>58586</v>
      </c>
      <c r="P258" s="733">
        <v>0</v>
      </c>
      <c r="Q258" s="733">
        <v>0</v>
      </c>
      <c r="R258" s="733">
        <v>0</v>
      </c>
      <c r="S258" s="733">
        <v>33252</v>
      </c>
      <c r="T258" s="733">
        <v>29023</v>
      </c>
      <c r="U258" s="733">
        <v>0</v>
      </c>
      <c r="V258" s="733">
        <v>0</v>
      </c>
      <c r="W258" s="733">
        <v>0</v>
      </c>
      <c r="X258" s="733">
        <v>0</v>
      </c>
      <c r="Y258" s="733"/>
      <c r="Z258" s="733">
        <v>31495</v>
      </c>
      <c r="AA258" s="733"/>
      <c r="AB258" s="733">
        <v>0</v>
      </c>
      <c r="AC258" s="733">
        <v>0</v>
      </c>
      <c r="AD258" s="733"/>
      <c r="AE258" s="733">
        <v>1010595</v>
      </c>
      <c r="AF258" s="733">
        <v>0</v>
      </c>
      <c r="AG258" s="733">
        <v>0</v>
      </c>
      <c r="AH258" s="733">
        <v>0</v>
      </c>
      <c r="AI258" s="733">
        <v>0</v>
      </c>
      <c r="AJ258" s="733">
        <v>0</v>
      </c>
      <c r="AK258" s="733"/>
      <c r="AL258" s="733">
        <v>0</v>
      </c>
      <c r="AM258" s="733">
        <v>0</v>
      </c>
      <c r="AN258" s="733"/>
      <c r="AO258" s="733">
        <v>0</v>
      </c>
      <c r="AP258" s="733">
        <v>0</v>
      </c>
      <c r="AQ258" s="733">
        <v>0</v>
      </c>
      <c r="AR258" s="733">
        <v>0</v>
      </c>
      <c r="AS258" s="733"/>
      <c r="AT258" s="733">
        <v>0</v>
      </c>
      <c r="AU258" s="733">
        <v>0</v>
      </c>
      <c r="AV258" s="733"/>
      <c r="AW258" s="733">
        <v>17599</v>
      </c>
      <c r="AX258" s="733"/>
      <c r="AY258" s="733">
        <v>0</v>
      </c>
      <c r="AZ258" s="733">
        <v>0</v>
      </c>
      <c r="BA258" s="733">
        <v>0</v>
      </c>
      <c r="BB258" s="733"/>
      <c r="BC258" s="733">
        <v>5515</v>
      </c>
      <c r="BD258" s="733"/>
      <c r="BE258" s="733">
        <v>0</v>
      </c>
      <c r="BF258" s="733">
        <v>0</v>
      </c>
      <c r="BG258" s="735"/>
      <c r="BH258" s="577">
        <v>791</v>
      </c>
      <c r="BI258" s="730">
        <v>17</v>
      </c>
      <c r="BJ258" s="731" t="s">
        <v>289</v>
      </c>
      <c r="BK258" s="563">
        <v>4938</v>
      </c>
      <c r="BL258" s="736">
        <v>306.75415147833132</v>
      </c>
      <c r="BM258" s="737">
        <v>-200.79991899554474</v>
      </c>
      <c r="BN258" s="737">
        <v>-107.84001620089104</v>
      </c>
      <c r="BO258" s="738">
        <v>-1.8857837181044959</v>
      </c>
      <c r="BP258" s="736"/>
      <c r="BQ258" s="739">
        <v>0</v>
      </c>
      <c r="BR258" s="739">
        <v>0</v>
      </c>
      <c r="BS258" s="739"/>
      <c r="BT258" s="739">
        <v>38.828270554880518</v>
      </c>
      <c r="BU258" s="739">
        <v>27.734507897934385</v>
      </c>
      <c r="BV258" s="739">
        <v>11.86431753746456</v>
      </c>
      <c r="BW258" s="739">
        <v>0</v>
      </c>
      <c r="BX258" s="739">
        <v>0</v>
      </c>
      <c r="BY258" s="739">
        <v>0</v>
      </c>
      <c r="BZ258" s="739">
        <v>6.733900364520049</v>
      </c>
      <c r="CA258" s="739">
        <v>5.8774807614418796</v>
      </c>
      <c r="CB258" s="739">
        <v>0</v>
      </c>
      <c r="CC258" s="739">
        <v>0</v>
      </c>
      <c r="CD258" s="739">
        <v>0</v>
      </c>
      <c r="CE258" s="739">
        <v>0</v>
      </c>
      <c r="CF258" s="739"/>
      <c r="CG258" s="739">
        <v>6.3780882948562168</v>
      </c>
      <c r="CH258" s="739"/>
      <c r="CI258" s="739">
        <v>0</v>
      </c>
      <c r="CJ258" s="739">
        <v>0</v>
      </c>
      <c r="CK258" s="739"/>
      <c r="CL258" s="739">
        <v>204.65674362089914</v>
      </c>
      <c r="CM258" s="739">
        <v>0</v>
      </c>
      <c r="CN258" s="739">
        <v>0</v>
      </c>
      <c r="CO258" s="739">
        <v>0</v>
      </c>
      <c r="CP258" s="739">
        <v>0</v>
      </c>
      <c r="CQ258" s="739">
        <v>0</v>
      </c>
      <c r="CR258" s="739"/>
      <c r="CS258" s="739">
        <v>0</v>
      </c>
      <c r="CT258" s="739">
        <v>0</v>
      </c>
      <c r="CU258" s="739"/>
      <c r="CV258" s="739">
        <v>0</v>
      </c>
      <c r="CW258" s="739">
        <v>0</v>
      </c>
      <c r="CX258" s="739">
        <v>0</v>
      </c>
      <c r="CY258" s="739">
        <v>0</v>
      </c>
      <c r="CZ258" s="739"/>
      <c r="DA258" s="739">
        <v>0</v>
      </c>
      <c r="DB258" s="739">
        <v>0</v>
      </c>
      <c r="DC258" s="739"/>
      <c r="DD258" s="739">
        <v>3.5639935196435806</v>
      </c>
      <c r="DE258" s="739"/>
      <c r="DF258" s="739">
        <v>0</v>
      </c>
      <c r="DG258" s="739">
        <v>0</v>
      </c>
      <c r="DH258" s="739">
        <v>0</v>
      </c>
      <c r="DI258" s="739"/>
      <c r="DJ258" s="739">
        <v>1.116848926690968</v>
      </c>
      <c r="DK258" s="739"/>
      <c r="DL258" s="739">
        <v>0</v>
      </c>
      <c r="DM258" s="739">
        <v>0</v>
      </c>
    </row>
    <row r="259" spans="1:117" s="731" customFormat="1" ht="12.75">
      <c r="A259" s="577">
        <v>831</v>
      </c>
      <c r="B259" s="730">
        <v>9</v>
      </c>
      <c r="C259" s="731" t="s">
        <v>290</v>
      </c>
      <c r="D259" s="563">
        <v>4596</v>
      </c>
      <c r="E259" s="732">
        <v>-37605</v>
      </c>
      <c r="F259" s="733">
        <v>-922877</v>
      </c>
      <c r="G259" s="733">
        <v>-495633</v>
      </c>
      <c r="H259" s="734">
        <v>-1456115</v>
      </c>
      <c r="I259" s="732"/>
      <c r="J259" s="733">
        <v>0</v>
      </c>
      <c r="K259" s="733">
        <v>0</v>
      </c>
      <c r="L259" s="733"/>
      <c r="M259" s="733">
        <v>58995</v>
      </c>
      <c r="N259" s="733">
        <v>42139</v>
      </c>
      <c r="O259" s="733">
        <v>26918</v>
      </c>
      <c r="P259" s="733">
        <v>0</v>
      </c>
      <c r="Q259" s="733">
        <v>0</v>
      </c>
      <c r="R259" s="733">
        <v>0</v>
      </c>
      <c r="S259" s="733">
        <v>-202676</v>
      </c>
      <c r="T259" s="733">
        <v>0</v>
      </c>
      <c r="U259" s="733">
        <v>0</v>
      </c>
      <c r="V259" s="733">
        <v>0</v>
      </c>
      <c r="W259" s="733">
        <v>0</v>
      </c>
      <c r="X259" s="733">
        <v>0</v>
      </c>
      <c r="Y259" s="733"/>
      <c r="Z259" s="733">
        <v>15747</v>
      </c>
      <c r="AA259" s="733"/>
      <c r="AB259" s="733">
        <v>0</v>
      </c>
      <c r="AC259" s="733">
        <v>0</v>
      </c>
      <c r="AD259" s="733"/>
      <c r="AE259" s="733">
        <v>0</v>
      </c>
      <c r="AF259" s="733">
        <v>0</v>
      </c>
      <c r="AG259" s="733">
        <v>0</v>
      </c>
      <c r="AH259" s="733">
        <v>0</v>
      </c>
      <c r="AI259" s="733">
        <v>0</v>
      </c>
      <c r="AJ259" s="733">
        <v>0</v>
      </c>
      <c r="AK259" s="733"/>
      <c r="AL259" s="733">
        <v>0</v>
      </c>
      <c r="AM259" s="733">
        <v>0</v>
      </c>
      <c r="AN259" s="733"/>
      <c r="AO259" s="733">
        <v>0</v>
      </c>
      <c r="AP259" s="733">
        <v>0</v>
      </c>
      <c r="AQ259" s="733">
        <v>0</v>
      </c>
      <c r="AR259" s="733">
        <v>0</v>
      </c>
      <c r="AS259" s="733"/>
      <c r="AT259" s="733">
        <v>0</v>
      </c>
      <c r="AU259" s="733">
        <v>0</v>
      </c>
      <c r="AV259" s="733"/>
      <c r="AW259" s="733">
        <v>16380</v>
      </c>
      <c r="AX259" s="733"/>
      <c r="AY259" s="733">
        <v>0</v>
      </c>
      <c r="AZ259" s="733">
        <v>0</v>
      </c>
      <c r="BA259" s="733">
        <v>0</v>
      </c>
      <c r="BB259" s="733"/>
      <c r="BC259" s="733">
        <v>4892</v>
      </c>
      <c r="BD259" s="733"/>
      <c r="BE259" s="733">
        <v>0</v>
      </c>
      <c r="BF259" s="733">
        <v>0</v>
      </c>
      <c r="BG259" s="735"/>
      <c r="BH259" s="577">
        <v>831</v>
      </c>
      <c r="BI259" s="730">
        <v>9</v>
      </c>
      <c r="BJ259" s="731" t="s">
        <v>290</v>
      </c>
      <c r="BK259" s="563">
        <v>4596</v>
      </c>
      <c r="BL259" s="736">
        <v>-8.1821148825065269</v>
      </c>
      <c r="BM259" s="737">
        <v>-200.80004351610097</v>
      </c>
      <c r="BN259" s="737">
        <v>-107.84007832898172</v>
      </c>
      <c r="BO259" s="738">
        <v>-316.8222367275892</v>
      </c>
      <c r="BP259" s="736"/>
      <c r="BQ259" s="739">
        <v>0</v>
      </c>
      <c r="BR259" s="739">
        <v>0</v>
      </c>
      <c r="BS259" s="739"/>
      <c r="BT259" s="739">
        <v>12.836161879895561</v>
      </c>
      <c r="BU259" s="739">
        <v>9.1686248912097472</v>
      </c>
      <c r="BV259" s="739">
        <v>5.856832027850305</v>
      </c>
      <c r="BW259" s="739">
        <v>0</v>
      </c>
      <c r="BX259" s="739">
        <v>0</v>
      </c>
      <c r="BY259" s="739">
        <v>0</v>
      </c>
      <c r="BZ259" s="739">
        <v>-44.09834638816362</v>
      </c>
      <c r="CA259" s="739">
        <v>0</v>
      </c>
      <c r="CB259" s="739">
        <v>0</v>
      </c>
      <c r="CC259" s="739">
        <v>0</v>
      </c>
      <c r="CD259" s="739">
        <v>0</v>
      </c>
      <c r="CE259" s="739">
        <v>0</v>
      </c>
      <c r="CF259" s="739"/>
      <c r="CG259" s="739">
        <v>3.4262402088772848</v>
      </c>
      <c r="CH259" s="739"/>
      <c r="CI259" s="739">
        <v>0</v>
      </c>
      <c r="CJ259" s="739">
        <v>0</v>
      </c>
      <c r="CK259" s="739"/>
      <c r="CL259" s="739">
        <v>0</v>
      </c>
      <c r="CM259" s="739">
        <v>0</v>
      </c>
      <c r="CN259" s="739">
        <v>0</v>
      </c>
      <c r="CO259" s="739">
        <v>0</v>
      </c>
      <c r="CP259" s="739">
        <v>0</v>
      </c>
      <c r="CQ259" s="739">
        <v>0</v>
      </c>
      <c r="CR259" s="739"/>
      <c r="CS259" s="739">
        <v>0</v>
      </c>
      <c r="CT259" s="739">
        <v>0</v>
      </c>
      <c r="CU259" s="739"/>
      <c r="CV259" s="739">
        <v>0</v>
      </c>
      <c r="CW259" s="739">
        <v>0</v>
      </c>
      <c r="CX259" s="739">
        <v>0</v>
      </c>
      <c r="CY259" s="739">
        <v>0</v>
      </c>
      <c r="CZ259" s="739"/>
      <c r="DA259" s="739">
        <v>0</v>
      </c>
      <c r="DB259" s="739">
        <v>0</v>
      </c>
      <c r="DC259" s="739"/>
      <c r="DD259" s="739">
        <v>3.5639686684073109</v>
      </c>
      <c r="DE259" s="739"/>
      <c r="DF259" s="739">
        <v>0</v>
      </c>
      <c r="DG259" s="739">
        <v>0</v>
      </c>
      <c r="DH259" s="739">
        <v>0</v>
      </c>
      <c r="DI259" s="739"/>
      <c r="DJ259" s="739">
        <v>1.0644038294168843</v>
      </c>
      <c r="DK259" s="739"/>
      <c r="DL259" s="739">
        <v>0</v>
      </c>
      <c r="DM259" s="739">
        <v>0</v>
      </c>
    </row>
    <row r="260" spans="1:117" s="731" customFormat="1" ht="12.75">
      <c r="A260" s="577">
        <v>832</v>
      </c>
      <c r="B260" s="730">
        <v>17</v>
      </c>
      <c r="C260" s="731" t="s">
        <v>291</v>
      </c>
      <c r="D260" s="563">
        <v>3657</v>
      </c>
      <c r="E260" s="732">
        <v>1009002</v>
      </c>
      <c r="F260" s="733">
        <v>-734326</v>
      </c>
      <c r="G260" s="733">
        <v>-394371</v>
      </c>
      <c r="H260" s="734">
        <v>-119695</v>
      </c>
      <c r="I260" s="732"/>
      <c r="J260" s="733">
        <v>0</v>
      </c>
      <c r="K260" s="733">
        <v>0</v>
      </c>
      <c r="L260" s="733"/>
      <c r="M260" s="733">
        <v>44246</v>
      </c>
      <c r="N260" s="733">
        <v>31604</v>
      </c>
      <c r="O260" s="733">
        <v>0</v>
      </c>
      <c r="P260" s="733">
        <v>0</v>
      </c>
      <c r="Q260" s="733">
        <v>0</v>
      </c>
      <c r="R260" s="733">
        <v>0</v>
      </c>
      <c r="S260" s="733">
        <v>-17418</v>
      </c>
      <c r="T260" s="733">
        <v>0</v>
      </c>
      <c r="U260" s="733">
        <v>0</v>
      </c>
      <c r="V260" s="733">
        <v>0</v>
      </c>
      <c r="W260" s="733">
        <v>0</v>
      </c>
      <c r="X260" s="733">
        <v>0</v>
      </c>
      <c r="Y260" s="733"/>
      <c r="Z260" s="733">
        <v>7957</v>
      </c>
      <c r="AA260" s="733"/>
      <c r="AB260" s="733">
        <v>0</v>
      </c>
      <c r="AC260" s="733">
        <v>0</v>
      </c>
      <c r="AD260" s="733"/>
      <c r="AE260" s="733">
        <v>767195</v>
      </c>
      <c r="AF260" s="733">
        <v>0</v>
      </c>
      <c r="AG260" s="733">
        <v>0</v>
      </c>
      <c r="AH260" s="733">
        <v>0</v>
      </c>
      <c r="AI260" s="733">
        <v>0</v>
      </c>
      <c r="AJ260" s="733">
        <v>0</v>
      </c>
      <c r="AK260" s="733"/>
      <c r="AL260" s="733">
        <v>158397</v>
      </c>
      <c r="AM260" s="733">
        <v>0</v>
      </c>
      <c r="AN260" s="733"/>
      <c r="AO260" s="733">
        <v>0</v>
      </c>
      <c r="AP260" s="733">
        <v>0</v>
      </c>
      <c r="AQ260" s="733">
        <v>0</v>
      </c>
      <c r="AR260" s="733">
        <v>0</v>
      </c>
      <c r="AS260" s="733"/>
      <c r="AT260" s="733">
        <v>0</v>
      </c>
      <c r="AU260" s="733">
        <v>0</v>
      </c>
      <c r="AV260" s="733"/>
      <c r="AW260" s="733">
        <v>13034</v>
      </c>
      <c r="AX260" s="733"/>
      <c r="AY260" s="733">
        <v>0</v>
      </c>
      <c r="AZ260" s="733">
        <v>0</v>
      </c>
      <c r="BA260" s="733">
        <v>0</v>
      </c>
      <c r="BB260" s="733"/>
      <c r="BC260" s="733">
        <v>3987</v>
      </c>
      <c r="BD260" s="733"/>
      <c r="BE260" s="733">
        <v>0</v>
      </c>
      <c r="BF260" s="733">
        <v>0</v>
      </c>
      <c r="BG260" s="735"/>
      <c r="BH260" s="577">
        <v>832</v>
      </c>
      <c r="BI260" s="730">
        <v>17</v>
      </c>
      <c r="BJ260" s="731" t="s">
        <v>291</v>
      </c>
      <c r="BK260" s="563">
        <v>3657</v>
      </c>
      <c r="BL260" s="736">
        <v>275.90976210008205</v>
      </c>
      <c r="BM260" s="737">
        <v>-200.80010937927264</v>
      </c>
      <c r="BN260" s="737">
        <v>-107.84003281378179</v>
      </c>
      <c r="BO260" s="738">
        <v>-32.730380092972382</v>
      </c>
      <c r="BP260" s="736"/>
      <c r="BQ260" s="739">
        <v>0</v>
      </c>
      <c r="BR260" s="739">
        <v>0</v>
      </c>
      <c r="BS260" s="739"/>
      <c r="BT260" s="739">
        <v>12.098988241728193</v>
      </c>
      <c r="BU260" s="739">
        <v>8.6420563303254028</v>
      </c>
      <c r="BV260" s="739">
        <v>0</v>
      </c>
      <c r="BW260" s="739">
        <v>0</v>
      </c>
      <c r="BX260" s="739">
        <v>0</v>
      </c>
      <c r="BY260" s="739">
        <v>0</v>
      </c>
      <c r="BZ260" s="739">
        <v>-4.7629204265791634</v>
      </c>
      <c r="CA260" s="739">
        <v>0</v>
      </c>
      <c r="CB260" s="739">
        <v>0</v>
      </c>
      <c r="CC260" s="739">
        <v>0</v>
      </c>
      <c r="CD260" s="739">
        <v>0</v>
      </c>
      <c r="CE260" s="739">
        <v>0</v>
      </c>
      <c r="CF260" s="739"/>
      <c r="CG260" s="739">
        <v>2.175827180749248</v>
      </c>
      <c r="CH260" s="739"/>
      <c r="CI260" s="739">
        <v>0</v>
      </c>
      <c r="CJ260" s="739">
        <v>0</v>
      </c>
      <c r="CK260" s="739"/>
      <c r="CL260" s="739">
        <v>209.78807765928357</v>
      </c>
      <c r="CM260" s="739">
        <v>0</v>
      </c>
      <c r="CN260" s="739">
        <v>0</v>
      </c>
      <c r="CO260" s="739">
        <v>0</v>
      </c>
      <c r="CP260" s="739">
        <v>0</v>
      </c>
      <c r="CQ260" s="739">
        <v>0</v>
      </c>
      <c r="CR260" s="739"/>
      <c r="CS260" s="739">
        <v>43.313371616078754</v>
      </c>
      <c r="CT260" s="739">
        <v>0</v>
      </c>
      <c r="CU260" s="739"/>
      <c r="CV260" s="739">
        <v>0</v>
      </c>
      <c r="CW260" s="739">
        <v>0</v>
      </c>
      <c r="CX260" s="739">
        <v>0</v>
      </c>
      <c r="CY260" s="739">
        <v>0</v>
      </c>
      <c r="CZ260" s="739"/>
      <c r="DA260" s="739">
        <v>0</v>
      </c>
      <c r="DB260" s="739">
        <v>0</v>
      </c>
      <c r="DC260" s="739"/>
      <c r="DD260" s="739">
        <v>3.5641235985780693</v>
      </c>
      <c r="DE260" s="739"/>
      <c r="DF260" s="739">
        <v>0</v>
      </c>
      <c r="DG260" s="739">
        <v>0</v>
      </c>
      <c r="DH260" s="739">
        <v>0</v>
      </c>
      <c r="DI260" s="739"/>
      <c r="DJ260" s="739">
        <v>1.0902378999179656</v>
      </c>
      <c r="DK260" s="739"/>
      <c r="DL260" s="739">
        <v>0</v>
      </c>
      <c r="DM260" s="739">
        <v>0</v>
      </c>
    </row>
    <row r="261" spans="1:117" s="731" customFormat="1" ht="12.75">
      <c r="A261" s="577">
        <v>833</v>
      </c>
      <c r="B261" s="730">
        <v>2</v>
      </c>
      <c r="C261" s="731" t="s">
        <v>292</v>
      </c>
      <c r="D261" s="563">
        <v>1692</v>
      </c>
      <c r="E261" s="732">
        <v>-11377</v>
      </c>
      <c r="F261" s="733">
        <v>-339754</v>
      </c>
      <c r="G261" s="733">
        <v>-182465</v>
      </c>
      <c r="H261" s="734">
        <v>-533596</v>
      </c>
      <c r="I261" s="732"/>
      <c r="J261" s="733">
        <v>0</v>
      </c>
      <c r="K261" s="733">
        <v>0</v>
      </c>
      <c r="L261" s="733"/>
      <c r="M261" s="733">
        <v>29497</v>
      </c>
      <c r="N261" s="733">
        <v>21070</v>
      </c>
      <c r="O261" s="733">
        <v>0</v>
      </c>
      <c r="P261" s="733">
        <v>0</v>
      </c>
      <c r="Q261" s="733">
        <v>0</v>
      </c>
      <c r="R261" s="733">
        <v>0</v>
      </c>
      <c r="S261" s="733">
        <v>-85504</v>
      </c>
      <c r="T261" s="733">
        <v>0</v>
      </c>
      <c r="U261" s="733">
        <v>0</v>
      </c>
      <c r="V261" s="733">
        <v>0</v>
      </c>
      <c r="W261" s="733">
        <v>0</v>
      </c>
      <c r="X261" s="733">
        <v>0</v>
      </c>
      <c r="Y261" s="733"/>
      <c r="Z261" s="733">
        <v>16002</v>
      </c>
      <c r="AA261" s="733"/>
      <c r="AB261" s="733">
        <v>0</v>
      </c>
      <c r="AC261" s="733">
        <v>0</v>
      </c>
      <c r="AD261" s="733"/>
      <c r="AE261" s="733">
        <v>0</v>
      </c>
      <c r="AF261" s="733">
        <v>0</v>
      </c>
      <c r="AG261" s="733">
        <v>0</v>
      </c>
      <c r="AH261" s="733">
        <v>0</v>
      </c>
      <c r="AI261" s="733">
        <v>0</v>
      </c>
      <c r="AJ261" s="733">
        <v>0</v>
      </c>
      <c r="AK261" s="733"/>
      <c r="AL261" s="733">
        <v>0</v>
      </c>
      <c r="AM261" s="733">
        <v>0</v>
      </c>
      <c r="AN261" s="733"/>
      <c r="AO261" s="733">
        <v>0</v>
      </c>
      <c r="AP261" s="733">
        <v>0</v>
      </c>
      <c r="AQ261" s="733">
        <v>0</v>
      </c>
      <c r="AR261" s="733">
        <v>0</v>
      </c>
      <c r="AS261" s="733"/>
      <c r="AT261" s="733">
        <v>0</v>
      </c>
      <c r="AU261" s="733">
        <v>0</v>
      </c>
      <c r="AV261" s="733"/>
      <c r="AW261" s="733">
        <v>6030</v>
      </c>
      <c r="AX261" s="733"/>
      <c r="AY261" s="733">
        <v>0</v>
      </c>
      <c r="AZ261" s="733">
        <v>0</v>
      </c>
      <c r="BA261" s="733">
        <v>0</v>
      </c>
      <c r="BB261" s="733"/>
      <c r="BC261" s="733">
        <v>1528</v>
      </c>
      <c r="BD261" s="733"/>
      <c r="BE261" s="733">
        <v>0</v>
      </c>
      <c r="BF261" s="733">
        <v>0</v>
      </c>
      <c r="BG261" s="735"/>
      <c r="BH261" s="577">
        <v>833</v>
      </c>
      <c r="BI261" s="730">
        <v>2</v>
      </c>
      <c r="BJ261" s="731" t="s">
        <v>292</v>
      </c>
      <c r="BK261" s="563">
        <v>1692</v>
      </c>
      <c r="BL261" s="736">
        <v>-6.7239952718676124</v>
      </c>
      <c r="BM261" s="737">
        <v>-200.80023640661938</v>
      </c>
      <c r="BN261" s="737">
        <v>-107.83983451536643</v>
      </c>
      <c r="BO261" s="738">
        <v>-315.36406619385343</v>
      </c>
      <c r="BP261" s="736"/>
      <c r="BQ261" s="739">
        <v>0</v>
      </c>
      <c r="BR261" s="739">
        <v>0</v>
      </c>
      <c r="BS261" s="739"/>
      <c r="BT261" s="739">
        <v>17.43321513002364</v>
      </c>
      <c r="BU261" s="739">
        <v>12.452718676122931</v>
      </c>
      <c r="BV261" s="739">
        <v>0</v>
      </c>
      <c r="BW261" s="739">
        <v>0</v>
      </c>
      <c r="BX261" s="739">
        <v>0</v>
      </c>
      <c r="BY261" s="739">
        <v>0</v>
      </c>
      <c r="BZ261" s="739">
        <v>-50.534278959810877</v>
      </c>
      <c r="CA261" s="739">
        <v>0</v>
      </c>
      <c r="CB261" s="739">
        <v>0</v>
      </c>
      <c r="CC261" s="739">
        <v>0</v>
      </c>
      <c r="CD261" s="739">
        <v>0</v>
      </c>
      <c r="CE261" s="739">
        <v>0</v>
      </c>
      <c r="CF261" s="739"/>
      <c r="CG261" s="739">
        <v>9.4574468085106389</v>
      </c>
      <c r="CH261" s="739"/>
      <c r="CI261" s="739">
        <v>0</v>
      </c>
      <c r="CJ261" s="739">
        <v>0</v>
      </c>
      <c r="CK261" s="739"/>
      <c r="CL261" s="739">
        <v>0</v>
      </c>
      <c r="CM261" s="739">
        <v>0</v>
      </c>
      <c r="CN261" s="739">
        <v>0</v>
      </c>
      <c r="CO261" s="739">
        <v>0</v>
      </c>
      <c r="CP261" s="739">
        <v>0</v>
      </c>
      <c r="CQ261" s="739">
        <v>0</v>
      </c>
      <c r="CR261" s="739"/>
      <c r="CS261" s="739">
        <v>0</v>
      </c>
      <c r="CT261" s="739">
        <v>0</v>
      </c>
      <c r="CU261" s="739"/>
      <c r="CV261" s="739">
        <v>0</v>
      </c>
      <c r="CW261" s="739">
        <v>0</v>
      </c>
      <c r="CX261" s="739">
        <v>0</v>
      </c>
      <c r="CY261" s="739">
        <v>0</v>
      </c>
      <c r="CZ261" s="739"/>
      <c r="DA261" s="739">
        <v>0</v>
      </c>
      <c r="DB261" s="739">
        <v>0</v>
      </c>
      <c r="DC261" s="739"/>
      <c r="DD261" s="739">
        <v>3.5638297872340425</v>
      </c>
      <c r="DE261" s="739"/>
      <c r="DF261" s="739">
        <v>0</v>
      </c>
      <c r="DG261" s="739">
        <v>0</v>
      </c>
      <c r="DH261" s="739">
        <v>0</v>
      </c>
      <c r="DI261" s="739"/>
      <c r="DJ261" s="739">
        <v>0.90307328605200943</v>
      </c>
      <c r="DK261" s="739"/>
      <c r="DL261" s="739">
        <v>0</v>
      </c>
      <c r="DM261" s="739">
        <v>0</v>
      </c>
    </row>
    <row r="262" spans="1:117" s="731" customFormat="1" ht="12.75">
      <c r="A262" s="577">
        <v>834</v>
      </c>
      <c r="B262" s="730">
        <v>5</v>
      </c>
      <c r="C262" s="731" t="s">
        <v>293</v>
      </c>
      <c r="D262" s="563">
        <v>5832</v>
      </c>
      <c r="E262" s="732">
        <v>239018</v>
      </c>
      <c r="F262" s="733">
        <v>-1171066</v>
      </c>
      <c r="G262" s="733">
        <v>-628923</v>
      </c>
      <c r="H262" s="734">
        <v>-1560971</v>
      </c>
      <c r="I262" s="732"/>
      <c r="J262" s="733">
        <v>0</v>
      </c>
      <c r="K262" s="733">
        <v>0</v>
      </c>
      <c r="L262" s="733"/>
      <c r="M262" s="733">
        <v>73744</v>
      </c>
      <c r="N262" s="733">
        <v>52674</v>
      </c>
      <c r="O262" s="733">
        <v>17418</v>
      </c>
      <c r="P262" s="733">
        <v>0</v>
      </c>
      <c r="Q262" s="733">
        <v>0</v>
      </c>
      <c r="R262" s="733">
        <v>0</v>
      </c>
      <c r="S262" s="733">
        <v>9500</v>
      </c>
      <c r="T262" s="733">
        <v>14511</v>
      </c>
      <c r="U262" s="733">
        <v>0</v>
      </c>
      <c r="V262" s="733">
        <v>0</v>
      </c>
      <c r="W262" s="733">
        <v>0</v>
      </c>
      <c r="X262" s="733">
        <v>0</v>
      </c>
      <c r="Y262" s="733"/>
      <c r="Z262" s="733">
        <v>43761</v>
      </c>
      <c r="AA262" s="733"/>
      <c r="AB262" s="733">
        <v>0</v>
      </c>
      <c r="AC262" s="733">
        <v>0</v>
      </c>
      <c r="AD262" s="733"/>
      <c r="AE262" s="733">
        <v>0</v>
      </c>
      <c r="AF262" s="733">
        <v>0</v>
      </c>
      <c r="AG262" s="733">
        <v>0</v>
      </c>
      <c r="AH262" s="733">
        <v>0</v>
      </c>
      <c r="AI262" s="733">
        <v>0</v>
      </c>
      <c r="AJ262" s="733">
        <v>0</v>
      </c>
      <c r="AK262" s="733"/>
      <c r="AL262" s="733">
        <v>0</v>
      </c>
      <c r="AM262" s="733">
        <v>0</v>
      </c>
      <c r="AN262" s="733"/>
      <c r="AO262" s="733">
        <v>0</v>
      </c>
      <c r="AP262" s="733">
        <v>0</v>
      </c>
      <c r="AQ262" s="733">
        <v>0</v>
      </c>
      <c r="AR262" s="733">
        <v>0</v>
      </c>
      <c r="AS262" s="733"/>
      <c r="AT262" s="733">
        <v>0</v>
      </c>
      <c r="AU262" s="733">
        <v>0</v>
      </c>
      <c r="AV262" s="733"/>
      <c r="AW262" s="733">
        <v>20785</v>
      </c>
      <c r="AX262" s="733"/>
      <c r="AY262" s="733">
        <v>0</v>
      </c>
      <c r="AZ262" s="733">
        <v>0</v>
      </c>
      <c r="BA262" s="733">
        <v>0</v>
      </c>
      <c r="BB262" s="733"/>
      <c r="BC262" s="733">
        <v>6625</v>
      </c>
      <c r="BD262" s="733"/>
      <c r="BE262" s="733">
        <v>0</v>
      </c>
      <c r="BF262" s="733">
        <v>0</v>
      </c>
      <c r="BG262" s="735"/>
      <c r="BH262" s="577">
        <v>834</v>
      </c>
      <c r="BI262" s="730">
        <v>5</v>
      </c>
      <c r="BJ262" s="731" t="s">
        <v>293</v>
      </c>
      <c r="BK262" s="563">
        <v>5832</v>
      </c>
      <c r="BL262" s="736">
        <v>40.983882030178329</v>
      </c>
      <c r="BM262" s="737">
        <v>-200.80006858710561</v>
      </c>
      <c r="BN262" s="737">
        <v>-107.84002057613169</v>
      </c>
      <c r="BO262" s="738">
        <v>-267.65620713305901</v>
      </c>
      <c r="BP262" s="736"/>
      <c r="BQ262" s="739">
        <v>0</v>
      </c>
      <c r="BR262" s="739">
        <v>0</v>
      </c>
      <c r="BS262" s="739"/>
      <c r="BT262" s="739">
        <v>12.644718792866941</v>
      </c>
      <c r="BU262" s="739">
        <v>9.0318930041152257</v>
      </c>
      <c r="BV262" s="739">
        <v>2.986625514403292</v>
      </c>
      <c r="BW262" s="739">
        <v>0</v>
      </c>
      <c r="BX262" s="739">
        <v>0</v>
      </c>
      <c r="BY262" s="739">
        <v>0</v>
      </c>
      <c r="BZ262" s="739">
        <v>1.6289437585733881</v>
      </c>
      <c r="CA262" s="739">
        <v>2.4881687242798356</v>
      </c>
      <c r="CB262" s="739">
        <v>0</v>
      </c>
      <c r="CC262" s="739">
        <v>0</v>
      </c>
      <c r="CD262" s="739">
        <v>0</v>
      </c>
      <c r="CE262" s="739">
        <v>0</v>
      </c>
      <c r="CF262" s="739"/>
      <c r="CG262" s="739">
        <v>7.5036008230452671</v>
      </c>
      <c r="CH262" s="739"/>
      <c r="CI262" s="739">
        <v>0</v>
      </c>
      <c r="CJ262" s="739">
        <v>0</v>
      </c>
      <c r="CK262" s="739"/>
      <c r="CL262" s="739">
        <v>0</v>
      </c>
      <c r="CM262" s="739">
        <v>0</v>
      </c>
      <c r="CN262" s="739">
        <v>0</v>
      </c>
      <c r="CO262" s="739">
        <v>0</v>
      </c>
      <c r="CP262" s="739">
        <v>0</v>
      </c>
      <c r="CQ262" s="739">
        <v>0</v>
      </c>
      <c r="CR262" s="739"/>
      <c r="CS262" s="739">
        <v>0</v>
      </c>
      <c r="CT262" s="739">
        <v>0</v>
      </c>
      <c r="CU262" s="739"/>
      <c r="CV262" s="739">
        <v>0</v>
      </c>
      <c r="CW262" s="739">
        <v>0</v>
      </c>
      <c r="CX262" s="739">
        <v>0</v>
      </c>
      <c r="CY262" s="739">
        <v>0</v>
      </c>
      <c r="CZ262" s="739"/>
      <c r="DA262" s="739">
        <v>0</v>
      </c>
      <c r="DB262" s="739">
        <v>0</v>
      </c>
      <c r="DC262" s="739"/>
      <c r="DD262" s="739">
        <v>3.563957475994513</v>
      </c>
      <c r="DE262" s="739"/>
      <c r="DF262" s="739">
        <v>0</v>
      </c>
      <c r="DG262" s="739">
        <v>0</v>
      </c>
      <c r="DH262" s="739">
        <v>0</v>
      </c>
      <c r="DI262" s="739"/>
      <c r="DJ262" s="739">
        <v>1.1359739368998629</v>
      </c>
      <c r="DK262" s="739"/>
      <c r="DL262" s="739">
        <v>0</v>
      </c>
      <c r="DM262" s="739">
        <v>0</v>
      </c>
    </row>
    <row r="263" spans="1:117" s="731" customFormat="1" ht="12.75">
      <c r="A263" s="577">
        <v>837</v>
      </c>
      <c r="B263" s="730">
        <v>6</v>
      </c>
      <c r="C263" s="731" t="s">
        <v>294</v>
      </c>
      <c r="D263" s="563">
        <v>260180</v>
      </c>
      <c r="E263" s="732">
        <v>170391346</v>
      </c>
      <c r="F263" s="733">
        <v>-52244144</v>
      </c>
      <c r="G263" s="733">
        <v>-28057811</v>
      </c>
      <c r="H263" s="734">
        <v>90089391</v>
      </c>
      <c r="I263" s="732"/>
      <c r="J263" s="733">
        <v>35010</v>
      </c>
      <c r="K263" s="733">
        <v>25007</v>
      </c>
      <c r="L263" s="733"/>
      <c r="M263" s="733">
        <v>5560274</v>
      </c>
      <c r="N263" s="733">
        <v>3971624</v>
      </c>
      <c r="O263" s="733">
        <v>4028195</v>
      </c>
      <c r="P263" s="733">
        <v>2080118</v>
      </c>
      <c r="Q263" s="733">
        <v>1485799</v>
      </c>
      <c r="R263" s="733">
        <v>1724606</v>
      </c>
      <c r="S263" s="733">
        <v>1516907</v>
      </c>
      <c r="T263" s="733">
        <v>197354</v>
      </c>
      <c r="U263" s="733">
        <v>-124529</v>
      </c>
      <c r="V263" s="733">
        <v>242373</v>
      </c>
      <c r="W263" s="733">
        <v>0</v>
      </c>
      <c r="X263" s="733">
        <v>0</v>
      </c>
      <c r="Y263" s="733"/>
      <c r="Z263" s="733">
        <v>2223196</v>
      </c>
      <c r="AA263" s="733"/>
      <c r="AB263" s="733">
        <v>99098109</v>
      </c>
      <c r="AC263" s="733">
        <v>202000</v>
      </c>
      <c r="AD263" s="733"/>
      <c r="AE263" s="733">
        <v>35274209</v>
      </c>
      <c r="AF263" s="733">
        <v>2630150</v>
      </c>
      <c r="AG263" s="733">
        <v>1154009</v>
      </c>
      <c r="AH263" s="733">
        <v>0</v>
      </c>
      <c r="AI263" s="733">
        <v>0</v>
      </c>
      <c r="AJ263" s="733">
        <v>0</v>
      </c>
      <c r="AK263" s="733"/>
      <c r="AL263" s="733">
        <v>1956024</v>
      </c>
      <c r="AM263" s="733">
        <v>29344</v>
      </c>
      <c r="AN263" s="733"/>
      <c r="AO263" s="733">
        <v>0</v>
      </c>
      <c r="AP263" s="733">
        <v>0</v>
      </c>
      <c r="AQ263" s="733">
        <v>0</v>
      </c>
      <c r="AR263" s="733">
        <v>0</v>
      </c>
      <c r="AS263" s="733"/>
      <c r="AT263" s="733">
        <v>2460856</v>
      </c>
      <c r="AU263" s="733">
        <v>0</v>
      </c>
      <c r="AV263" s="733"/>
      <c r="AW263" s="733">
        <v>927282</v>
      </c>
      <c r="AX263" s="733"/>
      <c r="AY263" s="733">
        <v>2211570</v>
      </c>
      <c r="AZ263" s="733">
        <v>1071696</v>
      </c>
      <c r="BA263" s="733">
        <v>0</v>
      </c>
      <c r="BB263" s="733"/>
      <c r="BC263" s="733">
        <v>410163</v>
      </c>
      <c r="BD263" s="733"/>
      <c r="BE263" s="733">
        <v>0</v>
      </c>
      <c r="BF263" s="733">
        <v>0</v>
      </c>
      <c r="BG263" s="735"/>
      <c r="BH263" s="577">
        <v>837</v>
      </c>
      <c r="BI263" s="730">
        <v>6</v>
      </c>
      <c r="BJ263" s="731" t="s">
        <v>294</v>
      </c>
      <c r="BK263" s="563">
        <v>260180</v>
      </c>
      <c r="BL263" s="736">
        <v>654.89793988777001</v>
      </c>
      <c r="BM263" s="737">
        <v>-200.8</v>
      </c>
      <c r="BN263" s="737">
        <v>-107.83999923130141</v>
      </c>
      <c r="BO263" s="738">
        <v>346.25794065646858</v>
      </c>
      <c r="BP263" s="736"/>
      <c r="BQ263" s="739">
        <v>0.13456068875393959</v>
      </c>
      <c r="BR263" s="739">
        <v>9.6114228610961638E-2</v>
      </c>
      <c r="BS263" s="739"/>
      <c r="BT263" s="739">
        <v>21.370874010300561</v>
      </c>
      <c r="BU263" s="739">
        <v>15.264908909216697</v>
      </c>
      <c r="BV263" s="739">
        <v>15.482339149819357</v>
      </c>
      <c r="BW263" s="739">
        <v>7.9949189022984086</v>
      </c>
      <c r="BX263" s="739">
        <v>5.7106580059958487</v>
      </c>
      <c r="BY263" s="739">
        <v>6.6285110308248134</v>
      </c>
      <c r="BZ263" s="739">
        <v>5.8302213851948652</v>
      </c>
      <c r="CA263" s="739">
        <v>0.7585287108924591</v>
      </c>
      <c r="CB263" s="739">
        <v>-0.47862633561380585</v>
      </c>
      <c r="CC263" s="739">
        <v>0.93155892074717506</v>
      </c>
      <c r="CD263" s="739">
        <v>0</v>
      </c>
      <c r="CE263" s="739">
        <v>0</v>
      </c>
      <c r="CF263" s="739"/>
      <c r="CG263" s="739">
        <v>8.5448381889461142</v>
      </c>
      <c r="CH263" s="739"/>
      <c r="CI263" s="739">
        <v>380.88288492582058</v>
      </c>
      <c r="CJ263" s="739">
        <v>0.77638557921439</v>
      </c>
      <c r="CK263" s="739"/>
      <c r="CL263" s="739">
        <v>135.57617418710123</v>
      </c>
      <c r="CM263" s="739">
        <v>10.108963025597664</v>
      </c>
      <c r="CN263" s="739">
        <v>4.4354254746713817</v>
      </c>
      <c r="CO263" s="739">
        <v>0</v>
      </c>
      <c r="CP263" s="739">
        <v>0</v>
      </c>
      <c r="CQ263" s="739">
        <v>0</v>
      </c>
      <c r="CR263" s="739"/>
      <c r="CS263" s="739">
        <v>7.5179644861249901</v>
      </c>
      <c r="CT263" s="739">
        <v>0.11278345760627258</v>
      </c>
      <c r="CU263" s="739"/>
      <c r="CV263" s="739">
        <v>0</v>
      </c>
      <c r="CW263" s="739">
        <v>0</v>
      </c>
      <c r="CX263" s="739">
        <v>0</v>
      </c>
      <c r="CY263" s="739">
        <v>0</v>
      </c>
      <c r="CZ263" s="739"/>
      <c r="DA263" s="739">
        <v>9.4582827273426098</v>
      </c>
      <c r="DB263" s="739">
        <v>0</v>
      </c>
      <c r="DC263" s="739"/>
      <c r="DD263" s="739">
        <v>3.564001844876624</v>
      </c>
      <c r="DE263" s="739"/>
      <c r="DF263" s="739">
        <v>8.5001537397186571</v>
      </c>
      <c r="DG263" s="739">
        <v>4.1190560381274501</v>
      </c>
      <c r="DH263" s="739">
        <v>0</v>
      </c>
      <c r="DI263" s="739"/>
      <c r="DJ263" s="739">
        <v>1.5764586055807517</v>
      </c>
      <c r="DK263" s="739"/>
      <c r="DL263" s="739">
        <v>0</v>
      </c>
      <c r="DM263" s="739">
        <v>0</v>
      </c>
    </row>
    <row r="264" spans="1:117" s="731" customFormat="1" ht="12.75">
      <c r="A264" s="577">
        <v>844</v>
      </c>
      <c r="B264" s="730">
        <v>11</v>
      </c>
      <c r="C264" s="731" t="s">
        <v>295</v>
      </c>
      <c r="D264" s="563">
        <v>1388</v>
      </c>
      <c r="E264" s="732">
        <v>104924</v>
      </c>
      <c r="F264" s="733">
        <v>-278710</v>
      </c>
      <c r="G264" s="733">
        <v>-149682</v>
      </c>
      <c r="H264" s="734">
        <v>-323468</v>
      </c>
      <c r="I264" s="732"/>
      <c r="J264" s="733">
        <v>0</v>
      </c>
      <c r="K264" s="733">
        <v>0</v>
      </c>
      <c r="L264" s="733"/>
      <c r="M264" s="733">
        <v>29497</v>
      </c>
      <c r="N264" s="733">
        <v>21070</v>
      </c>
      <c r="O264" s="733">
        <v>0</v>
      </c>
      <c r="P264" s="733">
        <v>23638</v>
      </c>
      <c r="Q264" s="733">
        <v>16884</v>
      </c>
      <c r="R264" s="733">
        <v>0</v>
      </c>
      <c r="S264" s="733">
        <v>0</v>
      </c>
      <c r="T264" s="733">
        <v>0</v>
      </c>
      <c r="U264" s="733">
        <v>0</v>
      </c>
      <c r="V264" s="733">
        <v>0</v>
      </c>
      <c r="W264" s="733">
        <v>0</v>
      </c>
      <c r="X264" s="733">
        <v>0</v>
      </c>
      <c r="Y264" s="733"/>
      <c r="Z264" s="733">
        <v>7957</v>
      </c>
      <c r="AA264" s="733"/>
      <c r="AB264" s="733">
        <v>0</v>
      </c>
      <c r="AC264" s="733">
        <v>0</v>
      </c>
      <c r="AD264" s="733"/>
      <c r="AE264" s="733">
        <v>0</v>
      </c>
      <c r="AF264" s="733">
        <v>0</v>
      </c>
      <c r="AG264" s="733">
        <v>0</v>
      </c>
      <c r="AH264" s="733">
        <v>0</v>
      </c>
      <c r="AI264" s="733">
        <v>0</v>
      </c>
      <c r="AJ264" s="733">
        <v>0</v>
      </c>
      <c r="AK264" s="733"/>
      <c r="AL264" s="733">
        <v>0</v>
      </c>
      <c r="AM264" s="733">
        <v>0</v>
      </c>
      <c r="AN264" s="733"/>
      <c r="AO264" s="733">
        <v>0</v>
      </c>
      <c r="AP264" s="733">
        <v>0</v>
      </c>
      <c r="AQ264" s="733">
        <v>0</v>
      </c>
      <c r="AR264" s="733">
        <v>0</v>
      </c>
      <c r="AS264" s="733"/>
      <c r="AT264" s="733">
        <v>0</v>
      </c>
      <c r="AU264" s="733">
        <v>0</v>
      </c>
      <c r="AV264" s="733"/>
      <c r="AW264" s="733">
        <v>4947</v>
      </c>
      <c r="AX264" s="733"/>
      <c r="AY264" s="733">
        <v>0</v>
      </c>
      <c r="AZ264" s="733">
        <v>0</v>
      </c>
      <c r="BA264" s="733">
        <v>0</v>
      </c>
      <c r="BB264" s="733"/>
      <c r="BC264" s="733">
        <v>931</v>
      </c>
      <c r="BD264" s="733"/>
      <c r="BE264" s="733">
        <v>0</v>
      </c>
      <c r="BF264" s="733">
        <v>0</v>
      </c>
      <c r="BG264" s="735"/>
      <c r="BH264" s="577">
        <v>844</v>
      </c>
      <c r="BI264" s="730">
        <v>11</v>
      </c>
      <c r="BJ264" s="731" t="s">
        <v>295</v>
      </c>
      <c r="BK264" s="563">
        <v>1388</v>
      </c>
      <c r="BL264" s="736">
        <v>75.593659942363118</v>
      </c>
      <c r="BM264" s="737">
        <v>-200.79971181556195</v>
      </c>
      <c r="BN264" s="737">
        <v>-107.84005763688761</v>
      </c>
      <c r="BO264" s="738">
        <v>-233.04610951008647</v>
      </c>
      <c r="BP264" s="736"/>
      <c r="BQ264" s="739">
        <v>0</v>
      </c>
      <c r="BR264" s="739">
        <v>0</v>
      </c>
      <c r="BS264" s="739"/>
      <c r="BT264" s="739">
        <v>21.251440922190202</v>
      </c>
      <c r="BU264" s="739">
        <v>15.180115273775217</v>
      </c>
      <c r="BV264" s="739">
        <v>0</v>
      </c>
      <c r="BW264" s="739">
        <v>17.030259365994237</v>
      </c>
      <c r="BX264" s="739">
        <v>12.164265129682997</v>
      </c>
      <c r="BY264" s="739">
        <v>0</v>
      </c>
      <c r="BZ264" s="739">
        <v>0</v>
      </c>
      <c r="CA264" s="739">
        <v>0</v>
      </c>
      <c r="CB264" s="739">
        <v>0</v>
      </c>
      <c r="CC264" s="739">
        <v>0</v>
      </c>
      <c r="CD264" s="739">
        <v>0</v>
      </c>
      <c r="CE264" s="739">
        <v>0</v>
      </c>
      <c r="CF264" s="739"/>
      <c r="CG264" s="739">
        <v>5.7327089337175794</v>
      </c>
      <c r="CH264" s="739"/>
      <c r="CI264" s="739">
        <v>0</v>
      </c>
      <c r="CJ264" s="739">
        <v>0</v>
      </c>
      <c r="CK264" s="739"/>
      <c r="CL264" s="739">
        <v>0</v>
      </c>
      <c r="CM264" s="739">
        <v>0</v>
      </c>
      <c r="CN264" s="739">
        <v>0</v>
      </c>
      <c r="CO264" s="739">
        <v>0</v>
      </c>
      <c r="CP264" s="739">
        <v>0</v>
      </c>
      <c r="CQ264" s="739">
        <v>0</v>
      </c>
      <c r="CR264" s="739"/>
      <c r="CS264" s="739">
        <v>0</v>
      </c>
      <c r="CT264" s="739">
        <v>0</v>
      </c>
      <c r="CU264" s="739"/>
      <c r="CV264" s="739">
        <v>0</v>
      </c>
      <c r="CW264" s="739">
        <v>0</v>
      </c>
      <c r="CX264" s="739">
        <v>0</v>
      </c>
      <c r="CY264" s="739">
        <v>0</v>
      </c>
      <c r="CZ264" s="739"/>
      <c r="DA264" s="739">
        <v>0</v>
      </c>
      <c r="DB264" s="739">
        <v>0</v>
      </c>
      <c r="DC264" s="739"/>
      <c r="DD264" s="739">
        <v>3.5641210374639769</v>
      </c>
      <c r="DE264" s="739"/>
      <c r="DF264" s="739">
        <v>0</v>
      </c>
      <c r="DG264" s="739">
        <v>0</v>
      </c>
      <c r="DH264" s="739">
        <v>0</v>
      </c>
      <c r="DI264" s="739"/>
      <c r="DJ264" s="739">
        <v>0.67074927953890495</v>
      </c>
      <c r="DK264" s="739"/>
      <c r="DL264" s="739">
        <v>0</v>
      </c>
      <c r="DM264" s="739">
        <v>0</v>
      </c>
    </row>
    <row r="265" spans="1:117" s="731" customFormat="1" ht="12.75">
      <c r="A265" s="577">
        <v>845</v>
      </c>
      <c r="B265" s="730">
        <v>19</v>
      </c>
      <c r="C265" s="731" t="s">
        <v>296</v>
      </c>
      <c r="D265" s="563">
        <v>2826</v>
      </c>
      <c r="E265" s="732">
        <v>810916</v>
      </c>
      <c r="F265" s="733">
        <v>-567461</v>
      </c>
      <c r="G265" s="733">
        <v>-304756</v>
      </c>
      <c r="H265" s="734">
        <v>-61301</v>
      </c>
      <c r="I265" s="732"/>
      <c r="J265" s="733">
        <v>0</v>
      </c>
      <c r="K265" s="733">
        <v>0</v>
      </c>
      <c r="L265" s="733"/>
      <c r="M265" s="733">
        <v>88492</v>
      </c>
      <c r="N265" s="733">
        <v>63209</v>
      </c>
      <c r="O265" s="733">
        <v>55419</v>
      </c>
      <c r="P265" s="733">
        <v>0</v>
      </c>
      <c r="Q265" s="733">
        <v>0</v>
      </c>
      <c r="R265" s="733">
        <v>0</v>
      </c>
      <c r="S265" s="733">
        <v>-76004</v>
      </c>
      <c r="T265" s="733">
        <v>0</v>
      </c>
      <c r="U265" s="733">
        <v>0</v>
      </c>
      <c r="V265" s="733">
        <v>0</v>
      </c>
      <c r="W265" s="733">
        <v>0</v>
      </c>
      <c r="X265" s="733">
        <v>0</v>
      </c>
      <c r="Y265" s="733"/>
      <c r="Z265" s="733">
        <v>23870</v>
      </c>
      <c r="AA265" s="733"/>
      <c r="AB265" s="733">
        <v>0</v>
      </c>
      <c r="AC265" s="733">
        <v>0</v>
      </c>
      <c r="AD265" s="733"/>
      <c r="AE265" s="733">
        <v>642428</v>
      </c>
      <c r="AF265" s="733">
        <v>0</v>
      </c>
      <c r="AG265" s="733">
        <v>0</v>
      </c>
      <c r="AH265" s="733">
        <v>0</v>
      </c>
      <c r="AI265" s="733">
        <v>0</v>
      </c>
      <c r="AJ265" s="733">
        <v>0</v>
      </c>
      <c r="AK265" s="733"/>
      <c r="AL265" s="733">
        <v>0</v>
      </c>
      <c r="AM265" s="733">
        <v>0</v>
      </c>
      <c r="AN265" s="733"/>
      <c r="AO265" s="733">
        <v>0</v>
      </c>
      <c r="AP265" s="733">
        <v>0</v>
      </c>
      <c r="AQ265" s="733">
        <v>0</v>
      </c>
      <c r="AR265" s="733">
        <v>0</v>
      </c>
      <c r="AS265" s="733"/>
      <c r="AT265" s="733">
        <v>0</v>
      </c>
      <c r="AU265" s="733">
        <v>0</v>
      </c>
      <c r="AV265" s="733"/>
      <c r="AW265" s="733">
        <v>10072</v>
      </c>
      <c r="AX265" s="733"/>
      <c r="AY265" s="733">
        <v>0</v>
      </c>
      <c r="AZ265" s="733">
        <v>0</v>
      </c>
      <c r="BA265" s="733">
        <v>0</v>
      </c>
      <c r="BB265" s="733"/>
      <c r="BC265" s="733">
        <v>3430</v>
      </c>
      <c r="BD265" s="733"/>
      <c r="BE265" s="733">
        <v>0</v>
      </c>
      <c r="BF265" s="733">
        <v>0</v>
      </c>
      <c r="BG265" s="735"/>
      <c r="BH265" s="577">
        <v>845</v>
      </c>
      <c r="BI265" s="730">
        <v>19</v>
      </c>
      <c r="BJ265" s="731" t="s">
        <v>296</v>
      </c>
      <c r="BK265" s="563">
        <v>2826</v>
      </c>
      <c r="BL265" s="736">
        <v>286.94833687190373</v>
      </c>
      <c r="BM265" s="737">
        <v>-200.80007077140834</v>
      </c>
      <c r="BN265" s="737">
        <v>-107.84005661712668</v>
      </c>
      <c r="BO265" s="738">
        <v>-21.691790516631279</v>
      </c>
      <c r="BP265" s="736"/>
      <c r="BQ265" s="739">
        <v>0</v>
      </c>
      <c r="BR265" s="739">
        <v>0</v>
      </c>
      <c r="BS265" s="739"/>
      <c r="BT265" s="739">
        <v>31.313517338995045</v>
      </c>
      <c r="BU265" s="739">
        <v>22.366949752300069</v>
      </c>
      <c r="BV265" s="739">
        <v>19.6104033970276</v>
      </c>
      <c r="BW265" s="739">
        <v>0</v>
      </c>
      <c r="BX265" s="739">
        <v>0</v>
      </c>
      <c r="BY265" s="739">
        <v>0</v>
      </c>
      <c r="BZ265" s="739">
        <v>-26.894550601556972</v>
      </c>
      <c r="CA265" s="739">
        <v>0</v>
      </c>
      <c r="CB265" s="739">
        <v>0</v>
      </c>
      <c r="CC265" s="739">
        <v>0</v>
      </c>
      <c r="CD265" s="739">
        <v>0</v>
      </c>
      <c r="CE265" s="739">
        <v>0</v>
      </c>
      <c r="CF265" s="739"/>
      <c r="CG265" s="739">
        <v>8.4465675866949752</v>
      </c>
      <c r="CH265" s="739"/>
      <c r="CI265" s="739">
        <v>0</v>
      </c>
      <c r="CJ265" s="739">
        <v>0</v>
      </c>
      <c r="CK265" s="739"/>
      <c r="CL265" s="739">
        <v>227.32767162066526</v>
      </c>
      <c r="CM265" s="739">
        <v>0</v>
      </c>
      <c r="CN265" s="739">
        <v>0</v>
      </c>
      <c r="CO265" s="739">
        <v>0</v>
      </c>
      <c r="CP265" s="739">
        <v>0</v>
      </c>
      <c r="CQ265" s="739">
        <v>0</v>
      </c>
      <c r="CR265" s="739"/>
      <c r="CS265" s="739">
        <v>0</v>
      </c>
      <c r="CT265" s="739">
        <v>0</v>
      </c>
      <c r="CU265" s="739"/>
      <c r="CV265" s="739">
        <v>0</v>
      </c>
      <c r="CW265" s="739">
        <v>0</v>
      </c>
      <c r="CX265" s="739">
        <v>0</v>
      </c>
      <c r="CY265" s="739">
        <v>0</v>
      </c>
      <c r="CZ265" s="739"/>
      <c r="DA265" s="739">
        <v>0</v>
      </c>
      <c r="DB265" s="739">
        <v>0</v>
      </c>
      <c r="DC265" s="739"/>
      <c r="DD265" s="739">
        <v>3.5640481245576785</v>
      </c>
      <c r="DE265" s="739"/>
      <c r="DF265" s="739">
        <v>0</v>
      </c>
      <c r="DG265" s="739">
        <v>0</v>
      </c>
      <c r="DH265" s="739">
        <v>0</v>
      </c>
      <c r="DI265" s="739"/>
      <c r="DJ265" s="739">
        <v>1.2137296532200992</v>
      </c>
      <c r="DK265" s="739"/>
      <c r="DL265" s="739">
        <v>0</v>
      </c>
      <c r="DM265" s="739">
        <v>0</v>
      </c>
    </row>
    <row r="266" spans="1:117" s="731" customFormat="1" ht="12.75">
      <c r="A266" s="577">
        <v>846</v>
      </c>
      <c r="B266" s="730">
        <v>14</v>
      </c>
      <c r="C266" s="731" t="s">
        <v>297</v>
      </c>
      <c r="D266" s="563">
        <v>4662</v>
      </c>
      <c r="E266" s="732">
        <v>1128526</v>
      </c>
      <c r="F266" s="733">
        <v>-936130</v>
      </c>
      <c r="G266" s="733">
        <v>-502750</v>
      </c>
      <c r="H266" s="734">
        <v>-310354</v>
      </c>
      <c r="I266" s="732"/>
      <c r="J266" s="733">
        <v>7002</v>
      </c>
      <c r="K266" s="733">
        <v>5001</v>
      </c>
      <c r="L266" s="733"/>
      <c r="M266" s="733">
        <v>147487</v>
      </c>
      <c r="N266" s="733">
        <v>105348</v>
      </c>
      <c r="O266" s="733">
        <v>30085</v>
      </c>
      <c r="P266" s="733">
        <v>23638</v>
      </c>
      <c r="Q266" s="733">
        <v>16884</v>
      </c>
      <c r="R266" s="733">
        <v>0</v>
      </c>
      <c r="S266" s="733">
        <v>-6334</v>
      </c>
      <c r="T266" s="733">
        <v>0</v>
      </c>
      <c r="U266" s="733">
        <v>0</v>
      </c>
      <c r="V266" s="733">
        <v>0</v>
      </c>
      <c r="W266" s="733">
        <v>0</v>
      </c>
      <c r="X266" s="733">
        <v>0</v>
      </c>
      <c r="Y266" s="733"/>
      <c r="Z266" s="733">
        <v>35613</v>
      </c>
      <c r="AA266" s="733"/>
      <c r="AB266" s="733">
        <v>0</v>
      </c>
      <c r="AC266" s="733">
        <v>0</v>
      </c>
      <c r="AD266" s="733"/>
      <c r="AE266" s="733">
        <v>742086</v>
      </c>
      <c r="AF266" s="733">
        <v>0</v>
      </c>
      <c r="AG266" s="733">
        <v>0</v>
      </c>
      <c r="AH266" s="733">
        <v>0</v>
      </c>
      <c r="AI266" s="733">
        <v>0</v>
      </c>
      <c r="AJ266" s="733">
        <v>0</v>
      </c>
      <c r="AK266" s="733"/>
      <c r="AL266" s="733">
        <v>0</v>
      </c>
      <c r="AM266" s="733">
        <v>0</v>
      </c>
      <c r="AN266" s="733"/>
      <c r="AO266" s="733">
        <v>0</v>
      </c>
      <c r="AP266" s="733">
        <v>0</v>
      </c>
      <c r="AQ266" s="733">
        <v>0</v>
      </c>
      <c r="AR266" s="733">
        <v>0</v>
      </c>
      <c r="AS266" s="733"/>
      <c r="AT266" s="733">
        <v>0</v>
      </c>
      <c r="AU266" s="733">
        <v>0</v>
      </c>
      <c r="AV266" s="733"/>
      <c r="AW266" s="733">
        <v>16615</v>
      </c>
      <c r="AX266" s="733"/>
      <c r="AY266" s="733">
        <v>0</v>
      </c>
      <c r="AZ266" s="733">
        <v>0</v>
      </c>
      <c r="BA266" s="733">
        <v>0</v>
      </c>
      <c r="BB266" s="733"/>
      <c r="BC266" s="733">
        <v>5101</v>
      </c>
      <c r="BD266" s="733"/>
      <c r="BE266" s="733">
        <v>0</v>
      </c>
      <c r="BF266" s="733">
        <v>0</v>
      </c>
      <c r="BG266" s="735"/>
      <c r="BH266" s="577">
        <v>846</v>
      </c>
      <c r="BI266" s="730">
        <v>14</v>
      </c>
      <c r="BJ266" s="731" t="s">
        <v>297</v>
      </c>
      <c r="BK266" s="563">
        <v>4662</v>
      </c>
      <c r="BL266" s="736">
        <v>242.06906906906906</v>
      </c>
      <c r="BM266" s="737">
        <v>-200.80008580008581</v>
      </c>
      <c r="BN266" s="737">
        <v>-107.83998283998284</v>
      </c>
      <c r="BO266" s="738">
        <v>-66.570999570999575</v>
      </c>
      <c r="BP266" s="736"/>
      <c r="BQ266" s="739">
        <v>1.501930501930502</v>
      </c>
      <c r="BR266" s="739">
        <v>1.0727155727155726</v>
      </c>
      <c r="BS266" s="739"/>
      <c r="BT266" s="739">
        <v>31.635993135993136</v>
      </c>
      <c r="BU266" s="739">
        <v>22.597168597168597</v>
      </c>
      <c r="BV266" s="739">
        <v>6.4532389532389534</v>
      </c>
      <c r="BW266" s="739">
        <v>5.0703560703560706</v>
      </c>
      <c r="BX266" s="739">
        <v>3.6216216216216215</v>
      </c>
      <c r="BY266" s="739">
        <v>0</v>
      </c>
      <c r="BZ266" s="739">
        <v>-1.3586443586443586</v>
      </c>
      <c r="CA266" s="739">
        <v>0</v>
      </c>
      <c r="CB266" s="739">
        <v>0</v>
      </c>
      <c r="CC266" s="739">
        <v>0</v>
      </c>
      <c r="CD266" s="739">
        <v>0</v>
      </c>
      <c r="CE266" s="739">
        <v>0</v>
      </c>
      <c r="CF266" s="739"/>
      <c r="CG266" s="739">
        <v>7.6389961389961387</v>
      </c>
      <c r="CH266" s="739"/>
      <c r="CI266" s="739">
        <v>0</v>
      </c>
      <c r="CJ266" s="739">
        <v>0</v>
      </c>
      <c r="CK266" s="739"/>
      <c r="CL266" s="739">
        <v>159.17760617760618</v>
      </c>
      <c r="CM266" s="739">
        <v>0</v>
      </c>
      <c r="CN266" s="739">
        <v>0</v>
      </c>
      <c r="CO266" s="739">
        <v>0</v>
      </c>
      <c r="CP266" s="739">
        <v>0</v>
      </c>
      <c r="CQ266" s="739">
        <v>0</v>
      </c>
      <c r="CR266" s="739"/>
      <c r="CS266" s="739">
        <v>0</v>
      </c>
      <c r="CT266" s="739">
        <v>0</v>
      </c>
      <c r="CU266" s="739"/>
      <c r="CV266" s="739">
        <v>0</v>
      </c>
      <c r="CW266" s="739">
        <v>0</v>
      </c>
      <c r="CX266" s="739">
        <v>0</v>
      </c>
      <c r="CY266" s="739">
        <v>0</v>
      </c>
      <c r="CZ266" s="739"/>
      <c r="DA266" s="739">
        <v>0</v>
      </c>
      <c r="DB266" s="739">
        <v>0</v>
      </c>
      <c r="DC266" s="739"/>
      <c r="DD266" s="739">
        <v>3.5639210639210641</v>
      </c>
      <c r="DE266" s="739"/>
      <c r="DF266" s="739">
        <v>0</v>
      </c>
      <c r="DG266" s="739">
        <v>0</v>
      </c>
      <c r="DH266" s="739">
        <v>0</v>
      </c>
      <c r="DI266" s="739"/>
      <c r="DJ266" s="739">
        <v>1.0941655941655941</v>
      </c>
      <c r="DK266" s="739"/>
      <c r="DL266" s="739">
        <v>0</v>
      </c>
      <c r="DM266" s="739">
        <v>0</v>
      </c>
    </row>
    <row r="267" spans="1:117" s="731" customFormat="1" ht="12.75">
      <c r="A267" s="577">
        <v>848</v>
      </c>
      <c r="B267" s="730">
        <v>12</v>
      </c>
      <c r="C267" s="731" t="s">
        <v>298</v>
      </c>
      <c r="D267" s="563">
        <v>3976</v>
      </c>
      <c r="E267" s="732">
        <v>1954065</v>
      </c>
      <c r="F267" s="733">
        <v>-798381</v>
      </c>
      <c r="G267" s="733">
        <v>-428772</v>
      </c>
      <c r="H267" s="734">
        <v>726912</v>
      </c>
      <c r="I267" s="732"/>
      <c r="J267" s="733">
        <v>0</v>
      </c>
      <c r="K267" s="733">
        <v>0</v>
      </c>
      <c r="L267" s="733"/>
      <c r="M267" s="733">
        <v>44246</v>
      </c>
      <c r="N267" s="733">
        <v>31604</v>
      </c>
      <c r="O267" s="733">
        <v>0</v>
      </c>
      <c r="P267" s="733">
        <v>0</v>
      </c>
      <c r="Q267" s="733">
        <v>0</v>
      </c>
      <c r="R267" s="733">
        <v>0</v>
      </c>
      <c r="S267" s="733">
        <v>-47502</v>
      </c>
      <c r="T267" s="733">
        <v>0</v>
      </c>
      <c r="U267" s="733">
        <v>0</v>
      </c>
      <c r="V267" s="733">
        <v>0</v>
      </c>
      <c r="W267" s="733">
        <v>0</v>
      </c>
      <c r="X267" s="733">
        <v>0</v>
      </c>
      <c r="Y267" s="733"/>
      <c r="Z267" s="733">
        <v>21995</v>
      </c>
      <c r="AA267" s="733"/>
      <c r="AB267" s="733">
        <v>0</v>
      </c>
      <c r="AC267" s="733">
        <v>0</v>
      </c>
      <c r="AD267" s="733"/>
      <c r="AE267" s="733">
        <v>807005</v>
      </c>
      <c r="AF267" s="733">
        <v>0</v>
      </c>
      <c r="AG267" s="733">
        <v>0</v>
      </c>
      <c r="AH267" s="733">
        <v>0</v>
      </c>
      <c r="AI267" s="733">
        <v>0</v>
      </c>
      <c r="AJ267" s="733">
        <v>0</v>
      </c>
      <c r="AK267" s="733"/>
      <c r="AL267" s="733">
        <v>106268</v>
      </c>
      <c r="AM267" s="733">
        <v>0</v>
      </c>
      <c r="AN267" s="733"/>
      <c r="AO267" s="733">
        <v>0</v>
      </c>
      <c r="AP267" s="733">
        <v>0</v>
      </c>
      <c r="AQ267" s="733">
        <v>0</v>
      </c>
      <c r="AR267" s="733">
        <v>0</v>
      </c>
      <c r="AS267" s="733"/>
      <c r="AT267" s="733">
        <v>0</v>
      </c>
      <c r="AU267" s="733">
        <v>0</v>
      </c>
      <c r="AV267" s="733"/>
      <c r="AW267" s="733">
        <v>14170</v>
      </c>
      <c r="AX267" s="733"/>
      <c r="AY267" s="733">
        <v>0</v>
      </c>
      <c r="AZ267" s="733">
        <v>0</v>
      </c>
      <c r="BA267" s="733">
        <v>0</v>
      </c>
      <c r="BB267" s="733"/>
      <c r="BC267" s="733">
        <v>3653</v>
      </c>
      <c r="BD267" s="733"/>
      <c r="BE267" s="733">
        <v>972626</v>
      </c>
      <c r="BF267" s="733">
        <v>0</v>
      </c>
      <c r="BG267" s="735"/>
      <c r="BH267" s="577">
        <v>848</v>
      </c>
      <c r="BI267" s="730">
        <v>12</v>
      </c>
      <c r="BJ267" s="731" t="s">
        <v>298</v>
      </c>
      <c r="BK267" s="563">
        <v>3976</v>
      </c>
      <c r="BL267" s="736">
        <v>491.46504024144872</v>
      </c>
      <c r="BM267" s="737">
        <v>-200.80005030181087</v>
      </c>
      <c r="BN267" s="737">
        <v>-107.84004024144869</v>
      </c>
      <c r="BO267" s="738">
        <v>182.82494969818913</v>
      </c>
      <c r="BP267" s="736"/>
      <c r="BQ267" s="739">
        <v>0</v>
      </c>
      <c r="BR267" s="739">
        <v>0</v>
      </c>
      <c r="BS267" s="739"/>
      <c r="BT267" s="739">
        <v>11.128269617706238</v>
      </c>
      <c r="BU267" s="739">
        <v>7.9486921529175047</v>
      </c>
      <c r="BV267" s="739">
        <v>0</v>
      </c>
      <c r="BW267" s="739">
        <v>0</v>
      </c>
      <c r="BX267" s="739">
        <v>0</v>
      </c>
      <c r="BY267" s="739">
        <v>0</v>
      </c>
      <c r="BZ267" s="739">
        <v>-11.94718309859155</v>
      </c>
      <c r="CA267" s="739">
        <v>0</v>
      </c>
      <c r="CB267" s="739">
        <v>0</v>
      </c>
      <c r="CC267" s="739">
        <v>0</v>
      </c>
      <c r="CD267" s="739">
        <v>0</v>
      </c>
      <c r="CE267" s="739">
        <v>0</v>
      </c>
      <c r="CF267" s="739"/>
      <c r="CG267" s="739">
        <v>5.5319416498993963</v>
      </c>
      <c r="CH267" s="739"/>
      <c r="CI267" s="739">
        <v>0</v>
      </c>
      <c r="CJ267" s="739">
        <v>0</v>
      </c>
      <c r="CK267" s="739"/>
      <c r="CL267" s="739">
        <v>202.96906438631791</v>
      </c>
      <c r="CM267" s="739">
        <v>0</v>
      </c>
      <c r="CN267" s="739">
        <v>0</v>
      </c>
      <c r="CO267" s="739">
        <v>0</v>
      </c>
      <c r="CP267" s="739">
        <v>0</v>
      </c>
      <c r="CQ267" s="739">
        <v>0</v>
      </c>
      <c r="CR267" s="739"/>
      <c r="CS267" s="739">
        <v>26.727364185110662</v>
      </c>
      <c r="CT267" s="739">
        <v>0</v>
      </c>
      <c r="CU267" s="739"/>
      <c r="CV267" s="739">
        <v>0</v>
      </c>
      <c r="CW267" s="739">
        <v>0</v>
      </c>
      <c r="CX267" s="739">
        <v>0</v>
      </c>
      <c r="CY267" s="739">
        <v>0</v>
      </c>
      <c r="CZ267" s="739"/>
      <c r="DA267" s="739">
        <v>0</v>
      </c>
      <c r="DB267" s="739">
        <v>0</v>
      </c>
      <c r="DC267" s="739"/>
      <c r="DD267" s="739">
        <v>3.5638832997987926</v>
      </c>
      <c r="DE267" s="739"/>
      <c r="DF267" s="739">
        <v>0</v>
      </c>
      <c r="DG267" s="739">
        <v>0</v>
      </c>
      <c r="DH267" s="739">
        <v>0</v>
      </c>
      <c r="DI267" s="739"/>
      <c r="DJ267" s="739">
        <v>0.91876257545271633</v>
      </c>
      <c r="DK267" s="739"/>
      <c r="DL267" s="739">
        <v>244.62424547283703</v>
      </c>
      <c r="DM267" s="739">
        <v>0</v>
      </c>
    </row>
    <row r="268" spans="1:117" s="731" customFormat="1" ht="12.75">
      <c r="A268" s="577">
        <v>849</v>
      </c>
      <c r="B268" s="730">
        <v>16</v>
      </c>
      <c r="C268" s="731" t="s">
        <v>299</v>
      </c>
      <c r="D268" s="563">
        <v>2799</v>
      </c>
      <c r="E268" s="732">
        <v>1166945</v>
      </c>
      <c r="F268" s="733">
        <v>-562039</v>
      </c>
      <c r="G268" s="733">
        <v>-301844</v>
      </c>
      <c r="H268" s="734">
        <v>303062</v>
      </c>
      <c r="I268" s="732"/>
      <c r="J268" s="733">
        <v>7002</v>
      </c>
      <c r="K268" s="733">
        <v>5001</v>
      </c>
      <c r="L268" s="733"/>
      <c r="M268" s="733">
        <v>117990</v>
      </c>
      <c r="N268" s="733">
        <v>84279</v>
      </c>
      <c r="O268" s="733">
        <v>17418</v>
      </c>
      <c r="P268" s="733">
        <v>23638</v>
      </c>
      <c r="Q268" s="733">
        <v>16884</v>
      </c>
      <c r="R268" s="733">
        <v>0</v>
      </c>
      <c r="S268" s="733">
        <v>-4750</v>
      </c>
      <c r="T268" s="733">
        <v>0</v>
      </c>
      <c r="U268" s="733">
        <v>0</v>
      </c>
      <c r="V268" s="733">
        <v>0</v>
      </c>
      <c r="W268" s="733">
        <v>0</v>
      </c>
      <c r="X268" s="733">
        <v>0</v>
      </c>
      <c r="Y268" s="733"/>
      <c r="Z268" s="733">
        <v>27708</v>
      </c>
      <c r="AA268" s="733"/>
      <c r="AB268" s="733">
        <v>0</v>
      </c>
      <c r="AC268" s="733">
        <v>0</v>
      </c>
      <c r="AD268" s="733"/>
      <c r="AE268" s="733">
        <v>858208</v>
      </c>
      <c r="AF268" s="733">
        <v>0</v>
      </c>
      <c r="AG268" s="733">
        <v>0</v>
      </c>
      <c r="AH268" s="733">
        <v>0</v>
      </c>
      <c r="AI268" s="733">
        <v>0</v>
      </c>
      <c r="AJ268" s="733">
        <v>0</v>
      </c>
      <c r="AK268" s="733"/>
      <c r="AL268" s="733">
        <v>0</v>
      </c>
      <c r="AM268" s="733">
        <v>0</v>
      </c>
      <c r="AN268" s="733"/>
      <c r="AO268" s="733">
        <v>0</v>
      </c>
      <c r="AP268" s="733">
        <v>0</v>
      </c>
      <c r="AQ268" s="733">
        <v>0</v>
      </c>
      <c r="AR268" s="733">
        <v>0</v>
      </c>
      <c r="AS268" s="733"/>
      <c r="AT268" s="733">
        <v>0</v>
      </c>
      <c r="AU268" s="733">
        <v>0</v>
      </c>
      <c r="AV268" s="733"/>
      <c r="AW268" s="733">
        <v>9976</v>
      </c>
      <c r="AX268" s="733"/>
      <c r="AY268" s="733">
        <v>0</v>
      </c>
      <c r="AZ268" s="733">
        <v>0</v>
      </c>
      <c r="BA268" s="733">
        <v>0</v>
      </c>
      <c r="BB268" s="733"/>
      <c r="BC268" s="733">
        <v>3591</v>
      </c>
      <c r="BD268" s="733"/>
      <c r="BE268" s="733">
        <v>0</v>
      </c>
      <c r="BF268" s="733">
        <v>0</v>
      </c>
      <c r="BG268" s="735"/>
      <c r="BH268" s="577">
        <v>849</v>
      </c>
      <c r="BI268" s="730">
        <v>16</v>
      </c>
      <c r="BJ268" s="731" t="s">
        <v>299</v>
      </c>
      <c r="BK268" s="563">
        <v>2799</v>
      </c>
      <c r="BL268" s="736">
        <v>416.91496963201143</v>
      </c>
      <c r="BM268" s="737">
        <v>-200.79992854590924</v>
      </c>
      <c r="BN268" s="737">
        <v>-107.8399428367274</v>
      </c>
      <c r="BO268" s="738">
        <v>108.27509824937478</v>
      </c>
      <c r="BP268" s="736"/>
      <c r="BQ268" s="739">
        <v>2.5016077170418005</v>
      </c>
      <c r="BR268" s="739">
        <v>1.7867095391211147</v>
      </c>
      <c r="BS268" s="739"/>
      <c r="BT268" s="739">
        <v>42.154340836012864</v>
      </c>
      <c r="BU268" s="739">
        <v>30.110396570203644</v>
      </c>
      <c r="BV268" s="739">
        <v>6.222936763129689</v>
      </c>
      <c r="BW268" s="739">
        <v>8.4451589853519113</v>
      </c>
      <c r="BX268" s="739">
        <v>6.032154340836013</v>
      </c>
      <c r="BY268" s="739">
        <v>0</v>
      </c>
      <c r="BZ268" s="739">
        <v>-1.6970346552340121</v>
      </c>
      <c r="CA268" s="739">
        <v>0</v>
      </c>
      <c r="CB268" s="739">
        <v>0</v>
      </c>
      <c r="CC268" s="739">
        <v>0</v>
      </c>
      <c r="CD268" s="739">
        <v>0</v>
      </c>
      <c r="CE268" s="739">
        <v>0</v>
      </c>
      <c r="CF268" s="739"/>
      <c r="CG268" s="739">
        <v>9.89924973204716</v>
      </c>
      <c r="CH268" s="739"/>
      <c r="CI268" s="739">
        <v>0</v>
      </c>
      <c r="CJ268" s="739">
        <v>0</v>
      </c>
      <c r="CK268" s="739"/>
      <c r="CL268" s="739">
        <v>306.61236155769916</v>
      </c>
      <c r="CM268" s="739">
        <v>0</v>
      </c>
      <c r="CN268" s="739">
        <v>0</v>
      </c>
      <c r="CO268" s="739">
        <v>0</v>
      </c>
      <c r="CP268" s="739">
        <v>0</v>
      </c>
      <c r="CQ268" s="739">
        <v>0</v>
      </c>
      <c r="CR268" s="739"/>
      <c r="CS268" s="739">
        <v>0</v>
      </c>
      <c r="CT268" s="739">
        <v>0</v>
      </c>
      <c r="CU268" s="739"/>
      <c r="CV268" s="739">
        <v>0</v>
      </c>
      <c r="CW268" s="739">
        <v>0</v>
      </c>
      <c r="CX268" s="739">
        <v>0</v>
      </c>
      <c r="CY268" s="739">
        <v>0</v>
      </c>
      <c r="CZ268" s="739"/>
      <c r="DA268" s="739">
        <v>0</v>
      </c>
      <c r="DB268" s="739">
        <v>0</v>
      </c>
      <c r="DC268" s="739"/>
      <c r="DD268" s="739">
        <v>3.5641300464451589</v>
      </c>
      <c r="DE268" s="739"/>
      <c r="DF268" s="739">
        <v>0</v>
      </c>
      <c r="DG268" s="739">
        <v>0</v>
      </c>
      <c r="DH268" s="739">
        <v>0</v>
      </c>
      <c r="DI268" s="739"/>
      <c r="DJ268" s="739">
        <v>1.2829581993569132</v>
      </c>
      <c r="DK268" s="739"/>
      <c r="DL268" s="739">
        <v>0</v>
      </c>
      <c r="DM268" s="739">
        <v>0</v>
      </c>
    </row>
    <row r="269" spans="1:117" s="731" customFormat="1" ht="12.75">
      <c r="A269" s="577">
        <v>850</v>
      </c>
      <c r="B269" s="730">
        <v>13</v>
      </c>
      <c r="C269" s="731" t="s">
        <v>300</v>
      </c>
      <c r="D269" s="563">
        <v>2349</v>
      </c>
      <c r="E269" s="732">
        <v>173253</v>
      </c>
      <c r="F269" s="733">
        <v>-471679</v>
      </c>
      <c r="G269" s="733">
        <v>-253316</v>
      </c>
      <c r="H269" s="734">
        <v>-551742</v>
      </c>
      <c r="I269" s="732"/>
      <c r="J269" s="733">
        <v>0</v>
      </c>
      <c r="K269" s="733">
        <v>0</v>
      </c>
      <c r="L269" s="733"/>
      <c r="M269" s="733">
        <v>88492</v>
      </c>
      <c r="N269" s="733">
        <v>63209</v>
      </c>
      <c r="O269" s="733">
        <v>12667</v>
      </c>
      <c r="P269" s="733">
        <v>0</v>
      </c>
      <c r="Q269" s="733">
        <v>0</v>
      </c>
      <c r="R269" s="733">
        <v>0</v>
      </c>
      <c r="S269" s="733">
        <v>-14251</v>
      </c>
      <c r="T269" s="733">
        <v>0</v>
      </c>
      <c r="U269" s="733">
        <v>0</v>
      </c>
      <c r="V269" s="733">
        <v>0</v>
      </c>
      <c r="W269" s="733">
        <v>0</v>
      </c>
      <c r="X269" s="733">
        <v>0</v>
      </c>
      <c r="Y269" s="733"/>
      <c r="Z269" s="733">
        <v>11935</v>
      </c>
      <c r="AA269" s="733"/>
      <c r="AB269" s="733">
        <v>0</v>
      </c>
      <c r="AC269" s="733">
        <v>0</v>
      </c>
      <c r="AD269" s="733"/>
      <c r="AE269" s="733">
        <v>0</v>
      </c>
      <c r="AF269" s="733">
        <v>0</v>
      </c>
      <c r="AG269" s="733">
        <v>0</v>
      </c>
      <c r="AH269" s="733">
        <v>0</v>
      </c>
      <c r="AI269" s="733">
        <v>0</v>
      </c>
      <c r="AJ269" s="733">
        <v>0</v>
      </c>
      <c r="AK269" s="733"/>
      <c r="AL269" s="733">
        <v>0</v>
      </c>
      <c r="AM269" s="733">
        <v>0</v>
      </c>
      <c r="AN269" s="733"/>
      <c r="AO269" s="733">
        <v>0</v>
      </c>
      <c r="AP269" s="733">
        <v>0</v>
      </c>
      <c r="AQ269" s="733">
        <v>0</v>
      </c>
      <c r="AR269" s="733">
        <v>0</v>
      </c>
      <c r="AS269" s="733"/>
      <c r="AT269" s="733">
        <v>0</v>
      </c>
      <c r="AU269" s="733">
        <v>0</v>
      </c>
      <c r="AV269" s="733"/>
      <c r="AW269" s="733">
        <v>8372</v>
      </c>
      <c r="AX269" s="733"/>
      <c r="AY269" s="733">
        <v>0</v>
      </c>
      <c r="AZ269" s="733">
        <v>0</v>
      </c>
      <c r="BA269" s="733">
        <v>0</v>
      </c>
      <c r="BB269" s="733"/>
      <c r="BC269" s="733">
        <v>2829</v>
      </c>
      <c r="BD269" s="733"/>
      <c r="BE269" s="733">
        <v>0</v>
      </c>
      <c r="BF269" s="733">
        <v>0</v>
      </c>
      <c r="BG269" s="735"/>
      <c r="BH269" s="577">
        <v>850</v>
      </c>
      <c r="BI269" s="730">
        <v>13</v>
      </c>
      <c r="BJ269" s="731" t="s">
        <v>300</v>
      </c>
      <c r="BK269" s="563">
        <v>2349</v>
      </c>
      <c r="BL269" s="736">
        <v>73.75606641123882</v>
      </c>
      <c r="BM269" s="737">
        <v>-200.79991485738611</v>
      </c>
      <c r="BN269" s="737">
        <v>-107.8399318859089</v>
      </c>
      <c r="BO269" s="738">
        <v>-234.8837803320562</v>
      </c>
      <c r="BP269" s="736"/>
      <c r="BQ269" s="739">
        <v>0</v>
      </c>
      <c r="BR269" s="739">
        <v>0</v>
      </c>
      <c r="BS269" s="739"/>
      <c r="BT269" s="739">
        <v>37.67220093656875</v>
      </c>
      <c r="BU269" s="739">
        <v>26.908897403150277</v>
      </c>
      <c r="BV269" s="739">
        <v>5.392507449978714</v>
      </c>
      <c r="BW269" s="739">
        <v>0</v>
      </c>
      <c r="BX269" s="739">
        <v>0</v>
      </c>
      <c r="BY269" s="739">
        <v>0</v>
      </c>
      <c r="BZ269" s="739">
        <v>-6.0668369518944232</v>
      </c>
      <c r="CA269" s="739">
        <v>0</v>
      </c>
      <c r="CB269" s="739">
        <v>0</v>
      </c>
      <c r="CC269" s="739">
        <v>0</v>
      </c>
      <c r="CD269" s="739">
        <v>0</v>
      </c>
      <c r="CE269" s="739">
        <v>0</v>
      </c>
      <c r="CF269" s="739"/>
      <c r="CG269" s="739">
        <v>5.0808854831843338</v>
      </c>
      <c r="CH269" s="739"/>
      <c r="CI269" s="739">
        <v>0</v>
      </c>
      <c r="CJ269" s="739">
        <v>0</v>
      </c>
      <c r="CK269" s="739"/>
      <c r="CL269" s="739">
        <v>0</v>
      </c>
      <c r="CM269" s="739">
        <v>0</v>
      </c>
      <c r="CN269" s="739">
        <v>0</v>
      </c>
      <c r="CO269" s="739">
        <v>0</v>
      </c>
      <c r="CP269" s="739">
        <v>0</v>
      </c>
      <c r="CQ269" s="739">
        <v>0</v>
      </c>
      <c r="CR269" s="739"/>
      <c r="CS269" s="739">
        <v>0</v>
      </c>
      <c r="CT269" s="739">
        <v>0</v>
      </c>
      <c r="CU269" s="739"/>
      <c r="CV269" s="739">
        <v>0</v>
      </c>
      <c r="CW269" s="739">
        <v>0</v>
      </c>
      <c r="CX269" s="739">
        <v>0</v>
      </c>
      <c r="CY269" s="739">
        <v>0</v>
      </c>
      <c r="CZ269" s="739"/>
      <c r="DA269" s="739">
        <v>0</v>
      </c>
      <c r="DB269" s="739">
        <v>0</v>
      </c>
      <c r="DC269" s="739"/>
      <c r="DD269" s="739">
        <v>3.56406981694338</v>
      </c>
      <c r="DE269" s="739"/>
      <c r="DF269" s="739">
        <v>0</v>
      </c>
      <c r="DG269" s="739">
        <v>0</v>
      </c>
      <c r="DH269" s="739">
        <v>0</v>
      </c>
      <c r="DI269" s="739"/>
      <c r="DJ269" s="739">
        <v>1.2043422733077906</v>
      </c>
      <c r="DK269" s="739"/>
      <c r="DL269" s="739">
        <v>0</v>
      </c>
      <c r="DM269" s="739">
        <v>0</v>
      </c>
    </row>
    <row r="270" spans="1:117" s="731" customFormat="1" ht="12.75">
      <c r="A270" s="577">
        <v>851</v>
      </c>
      <c r="B270" s="730">
        <v>19</v>
      </c>
      <c r="C270" s="731" t="s">
        <v>301</v>
      </c>
      <c r="D270" s="563">
        <v>20959</v>
      </c>
      <c r="E270" s="732">
        <v>6938753</v>
      </c>
      <c r="F270" s="733">
        <v>-4208567</v>
      </c>
      <c r="G270" s="733">
        <v>-2260219</v>
      </c>
      <c r="H270" s="734">
        <v>469967</v>
      </c>
      <c r="I270" s="732"/>
      <c r="J270" s="733">
        <v>21006</v>
      </c>
      <c r="K270" s="733">
        <v>15004</v>
      </c>
      <c r="L270" s="733"/>
      <c r="M270" s="733">
        <v>870176</v>
      </c>
      <c r="N270" s="733">
        <v>621554</v>
      </c>
      <c r="O270" s="733">
        <v>234345</v>
      </c>
      <c r="P270" s="733">
        <v>141826</v>
      </c>
      <c r="Q270" s="733">
        <v>101304</v>
      </c>
      <c r="R270" s="733">
        <v>892848</v>
      </c>
      <c r="S270" s="733">
        <v>83921</v>
      </c>
      <c r="T270" s="733">
        <v>49339</v>
      </c>
      <c r="U270" s="733">
        <v>184835</v>
      </c>
      <c r="V270" s="733">
        <v>0</v>
      </c>
      <c r="W270" s="733">
        <v>0</v>
      </c>
      <c r="X270" s="733">
        <v>0</v>
      </c>
      <c r="Y270" s="733"/>
      <c r="Z270" s="733">
        <v>147260</v>
      </c>
      <c r="AA270" s="733"/>
      <c r="AB270" s="733">
        <v>0</v>
      </c>
      <c r="AC270" s="733">
        <v>0</v>
      </c>
      <c r="AD270" s="733"/>
      <c r="AE270" s="733">
        <v>2473408</v>
      </c>
      <c r="AF270" s="733">
        <v>0</v>
      </c>
      <c r="AG270" s="733">
        <v>0</v>
      </c>
      <c r="AH270" s="733">
        <v>0</v>
      </c>
      <c r="AI270" s="733">
        <v>0</v>
      </c>
      <c r="AJ270" s="733">
        <v>0</v>
      </c>
      <c r="AK270" s="733"/>
      <c r="AL270" s="733">
        <v>308106</v>
      </c>
      <c r="AM270" s="733">
        <v>45001</v>
      </c>
      <c r="AN270" s="733"/>
      <c r="AO270" s="733">
        <v>0</v>
      </c>
      <c r="AP270" s="733">
        <v>0</v>
      </c>
      <c r="AQ270" s="733">
        <v>0</v>
      </c>
      <c r="AR270" s="733">
        <v>0</v>
      </c>
      <c r="AS270" s="733"/>
      <c r="AT270" s="733">
        <v>0</v>
      </c>
      <c r="AU270" s="733">
        <v>0</v>
      </c>
      <c r="AV270" s="733"/>
      <c r="AW270" s="733">
        <v>74698</v>
      </c>
      <c r="AX270" s="733"/>
      <c r="AY270" s="733">
        <v>328279</v>
      </c>
      <c r="AZ270" s="733">
        <v>317540</v>
      </c>
      <c r="BA270" s="733">
        <v>0</v>
      </c>
      <c r="BB270" s="733"/>
      <c r="BC270" s="733">
        <v>28303</v>
      </c>
      <c r="BD270" s="733"/>
      <c r="BE270" s="733">
        <v>0</v>
      </c>
      <c r="BF270" s="733">
        <v>0</v>
      </c>
      <c r="BG270" s="735"/>
      <c r="BH270" s="577">
        <v>851</v>
      </c>
      <c r="BI270" s="730">
        <v>19</v>
      </c>
      <c r="BJ270" s="731" t="s">
        <v>301</v>
      </c>
      <c r="BK270" s="563">
        <v>20959</v>
      </c>
      <c r="BL270" s="736">
        <v>331.06317095281264</v>
      </c>
      <c r="BM270" s="737">
        <v>-200.79999045756</v>
      </c>
      <c r="BN270" s="737">
        <v>-107.840020993368</v>
      </c>
      <c r="BO270" s="738">
        <v>22.423159501884633</v>
      </c>
      <c r="BP270" s="736"/>
      <c r="BQ270" s="739">
        <v>1.0022424734004485</v>
      </c>
      <c r="BR270" s="739">
        <v>0.71587384894317474</v>
      </c>
      <c r="BS270" s="739"/>
      <c r="BT270" s="739">
        <v>41.518011355503603</v>
      </c>
      <c r="BU270" s="739">
        <v>29.655708764731141</v>
      </c>
      <c r="BV270" s="739">
        <v>11.181115511236223</v>
      </c>
      <c r="BW270" s="739">
        <v>6.7668304785533664</v>
      </c>
      <c r="BX270" s="739">
        <v>4.833436709766687</v>
      </c>
      <c r="BY270" s="739">
        <v>42.599742354119947</v>
      </c>
      <c r="BZ270" s="739">
        <v>4.0040555370008111</v>
      </c>
      <c r="CA270" s="739">
        <v>2.3540722362708144</v>
      </c>
      <c r="CB270" s="739">
        <v>8.8188844887637767</v>
      </c>
      <c r="CC270" s="739">
        <v>0</v>
      </c>
      <c r="CD270" s="739">
        <v>0</v>
      </c>
      <c r="CE270" s="739">
        <v>0</v>
      </c>
      <c r="CF270" s="739"/>
      <c r="CG270" s="739">
        <v>7.0260985734052195</v>
      </c>
      <c r="CH270" s="739"/>
      <c r="CI270" s="739">
        <v>0</v>
      </c>
      <c r="CJ270" s="739">
        <v>0</v>
      </c>
      <c r="CK270" s="739"/>
      <c r="CL270" s="739">
        <v>118.01173720120235</v>
      </c>
      <c r="CM270" s="739">
        <v>0</v>
      </c>
      <c r="CN270" s="739">
        <v>0</v>
      </c>
      <c r="CO270" s="739">
        <v>0</v>
      </c>
      <c r="CP270" s="739">
        <v>0</v>
      </c>
      <c r="CQ270" s="739">
        <v>0</v>
      </c>
      <c r="CR270" s="739"/>
      <c r="CS270" s="739">
        <v>14.700415096140084</v>
      </c>
      <c r="CT270" s="739">
        <v>2.1470967126294194</v>
      </c>
      <c r="CU270" s="739"/>
      <c r="CV270" s="739">
        <v>0</v>
      </c>
      <c r="CW270" s="739">
        <v>0</v>
      </c>
      <c r="CX270" s="739">
        <v>0</v>
      </c>
      <c r="CY270" s="739">
        <v>0</v>
      </c>
      <c r="CZ270" s="739"/>
      <c r="DA270" s="739">
        <v>0</v>
      </c>
      <c r="DB270" s="739">
        <v>0</v>
      </c>
      <c r="DC270" s="739"/>
      <c r="DD270" s="739">
        <v>3.5640059163128011</v>
      </c>
      <c r="DE270" s="739"/>
      <c r="DF270" s="739">
        <v>15.662913306932582</v>
      </c>
      <c r="DG270" s="739">
        <v>15.150531991030107</v>
      </c>
      <c r="DH270" s="739">
        <v>0</v>
      </c>
      <c r="DI270" s="739"/>
      <c r="DJ270" s="739">
        <v>1.3503983968700797</v>
      </c>
      <c r="DK270" s="739"/>
      <c r="DL270" s="739">
        <v>0</v>
      </c>
      <c r="DM270" s="739">
        <v>0</v>
      </c>
    </row>
    <row r="271" spans="1:117" s="731" customFormat="1" ht="12.75">
      <c r="A271" s="577">
        <v>853</v>
      </c>
      <c r="B271" s="730">
        <v>2</v>
      </c>
      <c r="C271" s="731" t="s">
        <v>302</v>
      </c>
      <c r="D271" s="563">
        <v>206073</v>
      </c>
      <c r="E271" s="732">
        <v>115770511</v>
      </c>
      <c r="F271" s="733">
        <v>-41379458</v>
      </c>
      <c r="G271" s="733">
        <v>-22222912</v>
      </c>
      <c r="H271" s="734">
        <v>52168141</v>
      </c>
      <c r="I271" s="732"/>
      <c r="J271" s="733">
        <v>189052</v>
      </c>
      <c r="K271" s="733">
        <v>135037</v>
      </c>
      <c r="L271" s="733"/>
      <c r="M271" s="733">
        <v>4336129</v>
      </c>
      <c r="N271" s="733">
        <v>3097235</v>
      </c>
      <c r="O271" s="733">
        <v>3847686</v>
      </c>
      <c r="P271" s="733">
        <v>1961930</v>
      </c>
      <c r="Q271" s="733">
        <v>1401378</v>
      </c>
      <c r="R271" s="733">
        <v>2264231</v>
      </c>
      <c r="S271" s="733">
        <v>2055266</v>
      </c>
      <c r="T271" s="733">
        <v>104482</v>
      </c>
      <c r="U271" s="733">
        <v>434676</v>
      </c>
      <c r="V271" s="733">
        <v>0</v>
      </c>
      <c r="W271" s="733">
        <v>0</v>
      </c>
      <c r="X271" s="733">
        <v>0</v>
      </c>
      <c r="Y271" s="733"/>
      <c r="Z271" s="733">
        <v>1586263</v>
      </c>
      <c r="AA271" s="733"/>
      <c r="AB271" s="733">
        <v>51476093</v>
      </c>
      <c r="AC271" s="733">
        <v>67001</v>
      </c>
      <c r="AD271" s="733"/>
      <c r="AE271" s="733">
        <v>32388685</v>
      </c>
      <c r="AF271" s="733">
        <v>1433440</v>
      </c>
      <c r="AG271" s="733">
        <v>1023024</v>
      </c>
      <c r="AH271" s="733">
        <v>0</v>
      </c>
      <c r="AI271" s="733">
        <v>0</v>
      </c>
      <c r="AJ271" s="733">
        <v>0</v>
      </c>
      <c r="AK271" s="733"/>
      <c r="AL271" s="733">
        <v>1186617</v>
      </c>
      <c r="AM271" s="733">
        <v>84715</v>
      </c>
      <c r="AN271" s="733"/>
      <c r="AO271" s="733">
        <v>0</v>
      </c>
      <c r="AP271" s="733">
        <v>0</v>
      </c>
      <c r="AQ271" s="733">
        <v>0</v>
      </c>
      <c r="AR271" s="733">
        <v>0</v>
      </c>
      <c r="AS271" s="733"/>
      <c r="AT271" s="733">
        <v>2031899</v>
      </c>
      <c r="AU271" s="733">
        <v>36611</v>
      </c>
      <c r="AV271" s="733"/>
      <c r="AW271" s="733">
        <v>734444</v>
      </c>
      <c r="AX271" s="733"/>
      <c r="AY271" s="733">
        <v>2619328</v>
      </c>
      <c r="AZ271" s="733">
        <v>952618</v>
      </c>
      <c r="BA271" s="733">
        <v>0</v>
      </c>
      <c r="BB271" s="733"/>
      <c r="BC271" s="733">
        <v>322671</v>
      </c>
      <c r="BD271" s="733"/>
      <c r="BE271" s="733">
        <v>0</v>
      </c>
      <c r="BF271" s="733">
        <v>0</v>
      </c>
      <c r="BG271" s="735"/>
      <c r="BH271" s="577">
        <v>853</v>
      </c>
      <c r="BI271" s="730">
        <v>2</v>
      </c>
      <c r="BJ271" s="731" t="s">
        <v>302</v>
      </c>
      <c r="BK271" s="563">
        <v>206073</v>
      </c>
      <c r="BL271" s="736">
        <v>561.79368961484522</v>
      </c>
      <c r="BM271" s="737">
        <v>-200.79999805894028</v>
      </c>
      <c r="BN271" s="737">
        <v>-107.83999844715223</v>
      </c>
      <c r="BO271" s="738">
        <v>253.15369310875272</v>
      </c>
      <c r="BP271" s="736"/>
      <c r="BQ271" s="739">
        <v>0.91740305619853157</v>
      </c>
      <c r="BR271" s="739">
        <v>0.65528720404905061</v>
      </c>
      <c r="BS271" s="739"/>
      <c r="BT271" s="739">
        <v>21.041713373416215</v>
      </c>
      <c r="BU271" s="739">
        <v>15.02979526672587</v>
      </c>
      <c r="BV271" s="739">
        <v>18.671470789477514</v>
      </c>
      <c r="BW271" s="739">
        <v>9.5205582487759184</v>
      </c>
      <c r="BX271" s="739">
        <v>6.8003959761831974</v>
      </c>
      <c r="BY271" s="739">
        <v>10.987518985990402</v>
      </c>
      <c r="BZ271" s="739">
        <v>9.9734851242035596</v>
      </c>
      <c r="CA271" s="739">
        <v>0.50701450456876929</v>
      </c>
      <c r="CB271" s="739">
        <v>2.1093301888165845</v>
      </c>
      <c r="CC271" s="739">
        <v>0</v>
      </c>
      <c r="CD271" s="739">
        <v>0</v>
      </c>
      <c r="CE271" s="739">
        <v>0</v>
      </c>
      <c r="CF271" s="739"/>
      <c r="CG271" s="739">
        <v>7.6975780427324301</v>
      </c>
      <c r="CH271" s="739"/>
      <c r="CI271" s="739">
        <v>249.79542686329603</v>
      </c>
      <c r="CJ271" s="739">
        <v>0.32513235600976353</v>
      </c>
      <c r="CK271" s="739"/>
      <c r="CL271" s="739">
        <v>157.17092971908014</v>
      </c>
      <c r="CM271" s="739">
        <v>6.9559816181644365</v>
      </c>
      <c r="CN271" s="739">
        <v>4.9643767014601625</v>
      </c>
      <c r="CO271" s="739">
        <v>0</v>
      </c>
      <c r="CP271" s="739">
        <v>0</v>
      </c>
      <c r="CQ271" s="739">
        <v>0</v>
      </c>
      <c r="CR271" s="739"/>
      <c r="CS271" s="739">
        <v>5.7582361590310231</v>
      </c>
      <c r="CT271" s="739">
        <v>0.41109218577882595</v>
      </c>
      <c r="CU271" s="739"/>
      <c r="CV271" s="739">
        <v>0</v>
      </c>
      <c r="CW271" s="739">
        <v>0</v>
      </c>
      <c r="CX271" s="739">
        <v>0</v>
      </c>
      <c r="CY271" s="739">
        <v>0</v>
      </c>
      <c r="CZ271" s="739"/>
      <c r="DA271" s="739">
        <v>9.8600932679196216</v>
      </c>
      <c r="DB271" s="739">
        <v>0.17766034366462369</v>
      </c>
      <c r="DC271" s="739"/>
      <c r="DD271" s="739">
        <v>3.5639991653443199</v>
      </c>
      <c r="DE271" s="739"/>
      <c r="DF271" s="739">
        <v>12.710680195852927</v>
      </c>
      <c r="DG271" s="739">
        <v>4.6227210745706619</v>
      </c>
      <c r="DH271" s="739">
        <v>0</v>
      </c>
      <c r="DI271" s="739"/>
      <c r="DJ271" s="739">
        <v>1.5658092035346698</v>
      </c>
      <c r="DK271" s="739"/>
      <c r="DL271" s="739">
        <v>0</v>
      </c>
      <c r="DM271" s="739">
        <v>0</v>
      </c>
    </row>
    <row r="272" spans="1:117" s="731" customFormat="1" ht="12.75">
      <c r="A272" s="577">
        <v>854</v>
      </c>
      <c r="B272" s="730">
        <v>19</v>
      </c>
      <c r="C272" s="731" t="s">
        <v>303</v>
      </c>
      <c r="D272" s="563">
        <v>3191</v>
      </c>
      <c r="E272" s="732">
        <v>997696</v>
      </c>
      <c r="F272" s="733">
        <v>-640753</v>
      </c>
      <c r="G272" s="733">
        <v>-344117</v>
      </c>
      <c r="H272" s="734">
        <v>12826</v>
      </c>
      <c r="I272" s="732"/>
      <c r="J272" s="733">
        <v>0</v>
      </c>
      <c r="K272" s="733">
        <v>0</v>
      </c>
      <c r="L272" s="733"/>
      <c r="M272" s="733">
        <v>44246</v>
      </c>
      <c r="N272" s="733">
        <v>31604</v>
      </c>
      <c r="O272" s="733">
        <v>12667</v>
      </c>
      <c r="P272" s="733">
        <v>23638</v>
      </c>
      <c r="Q272" s="733">
        <v>16884</v>
      </c>
      <c r="R272" s="733">
        <v>0</v>
      </c>
      <c r="S272" s="733">
        <v>3167</v>
      </c>
      <c r="T272" s="733">
        <v>0</v>
      </c>
      <c r="U272" s="733">
        <v>0</v>
      </c>
      <c r="V272" s="733">
        <v>0</v>
      </c>
      <c r="W272" s="733">
        <v>0</v>
      </c>
      <c r="X272" s="733">
        <v>0</v>
      </c>
      <c r="Y272" s="733"/>
      <c r="Z272" s="733">
        <v>15824</v>
      </c>
      <c r="AA272" s="733"/>
      <c r="AB272" s="733">
        <v>0</v>
      </c>
      <c r="AC272" s="733">
        <v>0</v>
      </c>
      <c r="AD272" s="733"/>
      <c r="AE272" s="733">
        <v>835776</v>
      </c>
      <c r="AF272" s="733">
        <v>0</v>
      </c>
      <c r="AG272" s="733">
        <v>0</v>
      </c>
      <c r="AH272" s="733">
        <v>0</v>
      </c>
      <c r="AI272" s="733">
        <v>0</v>
      </c>
      <c r="AJ272" s="733">
        <v>0</v>
      </c>
      <c r="AK272" s="733"/>
      <c r="AL272" s="733">
        <v>0</v>
      </c>
      <c r="AM272" s="733">
        <v>0</v>
      </c>
      <c r="AN272" s="733"/>
      <c r="AO272" s="733">
        <v>0</v>
      </c>
      <c r="AP272" s="733">
        <v>0</v>
      </c>
      <c r="AQ272" s="733">
        <v>0</v>
      </c>
      <c r="AR272" s="733">
        <v>0</v>
      </c>
      <c r="AS272" s="733"/>
      <c r="AT272" s="733">
        <v>0</v>
      </c>
      <c r="AU272" s="733">
        <v>0</v>
      </c>
      <c r="AV272" s="733"/>
      <c r="AW272" s="733">
        <v>11373</v>
      </c>
      <c r="AX272" s="733"/>
      <c r="AY272" s="733">
        <v>0</v>
      </c>
      <c r="AZ272" s="733">
        <v>0</v>
      </c>
      <c r="BA272" s="733">
        <v>0</v>
      </c>
      <c r="BB272" s="733"/>
      <c r="BC272" s="733">
        <v>2517</v>
      </c>
      <c r="BD272" s="733"/>
      <c r="BE272" s="733">
        <v>0</v>
      </c>
      <c r="BF272" s="733">
        <v>0</v>
      </c>
      <c r="BG272" s="735"/>
      <c r="BH272" s="577">
        <v>854</v>
      </c>
      <c r="BI272" s="730">
        <v>19</v>
      </c>
      <c r="BJ272" s="731" t="s">
        <v>303</v>
      </c>
      <c r="BK272" s="563">
        <v>3191</v>
      </c>
      <c r="BL272" s="736">
        <v>312.6593544343466</v>
      </c>
      <c r="BM272" s="737">
        <v>-200.80006267627704</v>
      </c>
      <c r="BN272" s="737">
        <v>-107.83986211219053</v>
      </c>
      <c r="BO272" s="738">
        <v>4.0194296458790344</v>
      </c>
      <c r="BP272" s="736"/>
      <c r="BQ272" s="739">
        <v>0</v>
      </c>
      <c r="BR272" s="739">
        <v>0</v>
      </c>
      <c r="BS272" s="739"/>
      <c r="BT272" s="739">
        <v>13.865872767157631</v>
      </c>
      <c r="BU272" s="739">
        <v>9.9041052961454081</v>
      </c>
      <c r="BV272" s="739">
        <v>3.9696020056408647</v>
      </c>
      <c r="BW272" s="739">
        <v>7.4077091820745844</v>
      </c>
      <c r="BX272" s="739">
        <v>5.2911313068003762</v>
      </c>
      <c r="BY272" s="739">
        <v>0</v>
      </c>
      <c r="BZ272" s="739">
        <v>0.99247884675650266</v>
      </c>
      <c r="CA272" s="739">
        <v>0</v>
      </c>
      <c r="CB272" s="739">
        <v>0</v>
      </c>
      <c r="CC272" s="739">
        <v>0</v>
      </c>
      <c r="CD272" s="739">
        <v>0</v>
      </c>
      <c r="CE272" s="739">
        <v>0</v>
      </c>
      <c r="CF272" s="739"/>
      <c r="CG272" s="739">
        <v>4.9589470385459107</v>
      </c>
      <c r="CH272" s="739"/>
      <c r="CI272" s="739">
        <v>0</v>
      </c>
      <c r="CJ272" s="739">
        <v>0</v>
      </c>
      <c r="CK272" s="739"/>
      <c r="CL272" s="739">
        <v>261.91664055155121</v>
      </c>
      <c r="CM272" s="739">
        <v>0</v>
      </c>
      <c r="CN272" s="739">
        <v>0</v>
      </c>
      <c r="CO272" s="739">
        <v>0</v>
      </c>
      <c r="CP272" s="739">
        <v>0</v>
      </c>
      <c r="CQ272" s="739">
        <v>0</v>
      </c>
      <c r="CR272" s="739"/>
      <c r="CS272" s="739">
        <v>0</v>
      </c>
      <c r="CT272" s="739">
        <v>0</v>
      </c>
      <c r="CU272" s="739"/>
      <c r="CV272" s="739">
        <v>0</v>
      </c>
      <c r="CW272" s="739">
        <v>0</v>
      </c>
      <c r="CX272" s="739">
        <v>0</v>
      </c>
      <c r="CY272" s="739">
        <v>0</v>
      </c>
      <c r="CZ272" s="739"/>
      <c r="DA272" s="739">
        <v>0</v>
      </c>
      <c r="DB272" s="739">
        <v>0</v>
      </c>
      <c r="DC272" s="739"/>
      <c r="DD272" s="739">
        <v>3.5640864932623004</v>
      </c>
      <c r="DE272" s="739"/>
      <c r="DF272" s="739">
        <v>0</v>
      </c>
      <c r="DG272" s="739">
        <v>0</v>
      </c>
      <c r="DH272" s="739">
        <v>0</v>
      </c>
      <c r="DI272" s="739"/>
      <c r="DJ272" s="739">
        <v>0.78878094641178309</v>
      </c>
      <c r="DK272" s="739"/>
      <c r="DL272" s="739">
        <v>0</v>
      </c>
      <c r="DM272" s="739">
        <v>0</v>
      </c>
    </row>
    <row r="273" spans="1:117" s="731" customFormat="1" ht="12.75">
      <c r="A273" s="577">
        <v>857</v>
      </c>
      <c r="B273" s="730">
        <v>11</v>
      </c>
      <c r="C273" s="731" t="s">
        <v>304</v>
      </c>
      <c r="D273" s="563">
        <v>2311</v>
      </c>
      <c r="E273" s="732">
        <v>593732</v>
      </c>
      <c r="F273" s="733">
        <v>-464049</v>
      </c>
      <c r="G273" s="733">
        <v>-249218</v>
      </c>
      <c r="H273" s="734">
        <v>-119535</v>
      </c>
      <c r="I273" s="732"/>
      <c r="J273" s="733">
        <v>0</v>
      </c>
      <c r="K273" s="733">
        <v>0</v>
      </c>
      <c r="L273" s="733"/>
      <c r="M273" s="733">
        <v>58995</v>
      </c>
      <c r="N273" s="733">
        <v>42139</v>
      </c>
      <c r="O273" s="733">
        <v>0</v>
      </c>
      <c r="P273" s="733">
        <v>0</v>
      </c>
      <c r="Q273" s="733">
        <v>0</v>
      </c>
      <c r="R273" s="733">
        <v>0</v>
      </c>
      <c r="S273" s="733">
        <v>0</v>
      </c>
      <c r="T273" s="733">
        <v>0</v>
      </c>
      <c r="U273" s="733">
        <v>0</v>
      </c>
      <c r="V273" s="733">
        <v>0</v>
      </c>
      <c r="W273" s="733">
        <v>0</v>
      </c>
      <c r="X273" s="733">
        <v>0</v>
      </c>
      <c r="Y273" s="733"/>
      <c r="Z273" s="733">
        <v>7957</v>
      </c>
      <c r="AA273" s="733"/>
      <c r="AB273" s="733">
        <v>0</v>
      </c>
      <c r="AC273" s="733">
        <v>0</v>
      </c>
      <c r="AD273" s="733"/>
      <c r="AE273" s="733">
        <v>474721</v>
      </c>
      <c r="AF273" s="733">
        <v>0</v>
      </c>
      <c r="AG273" s="733">
        <v>0</v>
      </c>
      <c r="AH273" s="733">
        <v>0</v>
      </c>
      <c r="AI273" s="733">
        <v>0</v>
      </c>
      <c r="AJ273" s="733">
        <v>0</v>
      </c>
      <c r="AK273" s="733"/>
      <c r="AL273" s="733">
        <v>0</v>
      </c>
      <c r="AM273" s="733">
        <v>0</v>
      </c>
      <c r="AN273" s="733"/>
      <c r="AO273" s="733">
        <v>0</v>
      </c>
      <c r="AP273" s="733">
        <v>0</v>
      </c>
      <c r="AQ273" s="733">
        <v>0</v>
      </c>
      <c r="AR273" s="733">
        <v>0</v>
      </c>
      <c r="AS273" s="733"/>
      <c r="AT273" s="733">
        <v>0</v>
      </c>
      <c r="AU273" s="733">
        <v>0</v>
      </c>
      <c r="AV273" s="733"/>
      <c r="AW273" s="733">
        <v>8236</v>
      </c>
      <c r="AX273" s="733"/>
      <c r="AY273" s="733">
        <v>0</v>
      </c>
      <c r="AZ273" s="733">
        <v>0</v>
      </c>
      <c r="BA273" s="733">
        <v>0</v>
      </c>
      <c r="BB273" s="733"/>
      <c r="BC273" s="733">
        <v>1684</v>
      </c>
      <c r="BD273" s="733"/>
      <c r="BE273" s="733">
        <v>0</v>
      </c>
      <c r="BF273" s="733">
        <v>0</v>
      </c>
      <c r="BG273" s="735"/>
      <c r="BH273" s="577">
        <v>857</v>
      </c>
      <c r="BI273" s="730">
        <v>11</v>
      </c>
      <c r="BJ273" s="731" t="s">
        <v>304</v>
      </c>
      <c r="BK273" s="563">
        <v>2311</v>
      </c>
      <c r="BL273" s="736">
        <v>256.91562094331459</v>
      </c>
      <c r="BM273" s="737">
        <v>-200.80008654262224</v>
      </c>
      <c r="BN273" s="737">
        <v>-107.83989614885331</v>
      </c>
      <c r="BO273" s="738">
        <v>-51.724361748160966</v>
      </c>
      <c r="BP273" s="736"/>
      <c r="BQ273" s="739">
        <v>0</v>
      </c>
      <c r="BR273" s="739">
        <v>0</v>
      </c>
      <c r="BS273" s="739"/>
      <c r="BT273" s="739">
        <v>25.527909995672868</v>
      </c>
      <c r="BU273" s="739">
        <v>18.234097793163134</v>
      </c>
      <c r="BV273" s="739">
        <v>0</v>
      </c>
      <c r="BW273" s="739">
        <v>0</v>
      </c>
      <c r="BX273" s="739">
        <v>0</v>
      </c>
      <c r="BY273" s="739">
        <v>0</v>
      </c>
      <c r="BZ273" s="739">
        <v>0</v>
      </c>
      <c r="CA273" s="739">
        <v>0</v>
      </c>
      <c r="CB273" s="739">
        <v>0</v>
      </c>
      <c r="CC273" s="739">
        <v>0</v>
      </c>
      <c r="CD273" s="739">
        <v>0</v>
      </c>
      <c r="CE273" s="739">
        <v>0</v>
      </c>
      <c r="CF273" s="739"/>
      <c r="CG273" s="739">
        <v>3.4430982258762439</v>
      </c>
      <c r="CH273" s="739"/>
      <c r="CI273" s="739">
        <v>0</v>
      </c>
      <c r="CJ273" s="739">
        <v>0</v>
      </c>
      <c r="CK273" s="739"/>
      <c r="CL273" s="739">
        <v>205.41800086542622</v>
      </c>
      <c r="CM273" s="739">
        <v>0</v>
      </c>
      <c r="CN273" s="739">
        <v>0</v>
      </c>
      <c r="CO273" s="739">
        <v>0</v>
      </c>
      <c r="CP273" s="739">
        <v>0</v>
      </c>
      <c r="CQ273" s="739">
        <v>0</v>
      </c>
      <c r="CR273" s="739"/>
      <c r="CS273" s="739">
        <v>0</v>
      </c>
      <c r="CT273" s="739">
        <v>0</v>
      </c>
      <c r="CU273" s="739"/>
      <c r="CV273" s="739">
        <v>0</v>
      </c>
      <c r="CW273" s="739">
        <v>0</v>
      </c>
      <c r="CX273" s="739">
        <v>0</v>
      </c>
      <c r="CY273" s="739">
        <v>0</v>
      </c>
      <c r="CZ273" s="739"/>
      <c r="DA273" s="739">
        <v>0</v>
      </c>
      <c r="DB273" s="739">
        <v>0</v>
      </c>
      <c r="DC273" s="739"/>
      <c r="DD273" s="739">
        <v>3.5638251839030723</v>
      </c>
      <c r="DE273" s="739"/>
      <c r="DF273" s="739">
        <v>0</v>
      </c>
      <c r="DG273" s="739">
        <v>0</v>
      </c>
      <c r="DH273" s="739">
        <v>0</v>
      </c>
      <c r="DI273" s="739"/>
      <c r="DJ273" s="739">
        <v>0.72868887927304193</v>
      </c>
      <c r="DK273" s="739"/>
      <c r="DL273" s="739">
        <v>0</v>
      </c>
      <c r="DM273" s="739">
        <v>0</v>
      </c>
    </row>
    <row r="274" spans="1:117" s="731" customFormat="1" ht="12.75">
      <c r="A274" s="577">
        <v>858</v>
      </c>
      <c r="B274" s="730">
        <v>1</v>
      </c>
      <c r="C274" s="731" t="s">
        <v>305</v>
      </c>
      <c r="D274" s="563">
        <v>42225</v>
      </c>
      <c r="E274" s="732">
        <v>9520215</v>
      </c>
      <c r="F274" s="733">
        <v>-8478780</v>
      </c>
      <c r="G274" s="733">
        <v>-4553544</v>
      </c>
      <c r="H274" s="734">
        <v>-3512109</v>
      </c>
      <c r="I274" s="732"/>
      <c r="J274" s="733">
        <v>0</v>
      </c>
      <c r="K274" s="733">
        <v>0</v>
      </c>
      <c r="L274" s="733"/>
      <c r="M274" s="733">
        <v>589950</v>
      </c>
      <c r="N274" s="733">
        <v>421393</v>
      </c>
      <c r="O274" s="733">
        <v>416437</v>
      </c>
      <c r="P274" s="733">
        <v>260015</v>
      </c>
      <c r="Q274" s="733">
        <v>185725</v>
      </c>
      <c r="R274" s="733">
        <v>0</v>
      </c>
      <c r="S274" s="733">
        <v>-61753</v>
      </c>
      <c r="T274" s="733">
        <v>60948</v>
      </c>
      <c r="U274" s="733">
        <v>0</v>
      </c>
      <c r="V274" s="733">
        <v>0</v>
      </c>
      <c r="W274" s="733">
        <v>0</v>
      </c>
      <c r="X274" s="733">
        <v>0</v>
      </c>
      <c r="Y274" s="733"/>
      <c r="Z274" s="733">
        <v>311339</v>
      </c>
      <c r="AA274" s="733"/>
      <c r="AB274" s="733">
        <v>0</v>
      </c>
      <c r="AC274" s="733">
        <v>0</v>
      </c>
      <c r="AD274" s="733"/>
      <c r="AE274" s="733">
        <v>6275927</v>
      </c>
      <c r="AF274" s="733">
        <v>0</v>
      </c>
      <c r="AG274" s="733">
        <v>0</v>
      </c>
      <c r="AH274" s="733">
        <v>0</v>
      </c>
      <c r="AI274" s="733">
        <v>0</v>
      </c>
      <c r="AJ274" s="733">
        <v>0</v>
      </c>
      <c r="AK274" s="733"/>
      <c r="AL274" s="733">
        <v>484647</v>
      </c>
      <c r="AM274" s="733">
        <v>0</v>
      </c>
      <c r="AN274" s="733"/>
      <c r="AO274" s="733">
        <v>0</v>
      </c>
      <c r="AP274" s="733">
        <v>0</v>
      </c>
      <c r="AQ274" s="733">
        <v>0</v>
      </c>
      <c r="AR274" s="733">
        <v>0</v>
      </c>
      <c r="AS274" s="733"/>
      <c r="AT274" s="733">
        <v>0</v>
      </c>
      <c r="AU274" s="733">
        <v>0</v>
      </c>
      <c r="AV274" s="733"/>
      <c r="AW274" s="733">
        <v>150490</v>
      </c>
      <c r="AX274" s="733"/>
      <c r="AY274" s="733">
        <v>366291</v>
      </c>
      <c r="AZ274" s="733">
        <v>0</v>
      </c>
      <c r="BA274" s="733">
        <v>0</v>
      </c>
      <c r="BB274" s="733"/>
      <c r="BC274" s="733">
        <v>58806</v>
      </c>
      <c r="BD274" s="733"/>
      <c r="BE274" s="733">
        <v>0</v>
      </c>
      <c r="BF274" s="733">
        <v>0</v>
      </c>
      <c r="BG274" s="735"/>
      <c r="BH274" s="577">
        <v>858</v>
      </c>
      <c r="BI274" s="730">
        <v>1</v>
      </c>
      <c r="BJ274" s="731" t="s">
        <v>305</v>
      </c>
      <c r="BK274" s="563">
        <v>42225</v>
      </c>
      <c r="BL274" s="736">
        <v>225.46394316163409</v>
      </c>
      <c r="BM274" s="737">
        <v>-200.8</v>
      </c>
      <c r="BN274" s="737">
        <v>-107.84</v>
      </c>
      <c r="BO274" s="738">
        <v>-83.176056838365895</v>
      </c>
      <c r="BP274" s="736"/>
      <c r="BQ274" s="739">
        <v>0</v>
      </c>
      <c r="BR274" s="739">
        <v>0</v>
      </c>
      <c r="BS274" s="739"/>
      <c r="BT274" s="739">
        <v>13.97158081705151</v>
      </c>
      <c r="BU274" s="739">
        <v>9.9797039668442871</v>
      </c>
      <c r="BV274" s="739">
        <v>9.8623327412670214</v>
      </c>
      <c r="BW274" s="739">
        <v>6.1578448786264062</v>
      </c>
      <c r="BX274" s="739">
        <v>4.39846062759029</v>
      </c>
      <c r="BY274" s="739">
        <v>0</v>
      </c>
      <c r="BZ274" s="739">
        <v>-1.4624748371817644</v>
      </c>
      <c r="CA274" s="739">
        <v>1.4434103019538189</v>
      </c>
      <c r="CB274" s="739">
        <v>0</v>
      </c>
      <c r="CC274" s="739">
        <v>0</v>
      </c>
      <c r="CD274" s="739">
        <v>0</v>
      </c>
      <c r="CE274" s="739">
        <v>0</v>
      </c>
      <c r="CF274" s="739"/>
      <c r="CG274" s="739">
        <v>7.3733333333333331</v>
      </c>
      <c r="CH274" s="739"/>
      <c r="CI274" s="739">
        <v>0</v>
      </c>
      <c r="CJ274" s="739">
        <v>0</v>
      </c>
      <c r="CK274" s="739"/>
      <c r="CL274" s="739">
        <v>148.63059798697455</v>
      </c>
      <c r="CM274" s="739">
        <v>0</v>
      </c>
      <c r="CN274" s="739">
        <v>0</v>
      </c>
      <c r="CO274" s="739">
        <v>0</v>
      </c>
      <c r="CP274" s="739">
        <v>0</v>
      </c>
      <c r="CQ274" s="739">
        <v>0</v>
      </c>
      <c r="CR274" s="739"/>
      <c r="CS274" s="739">
        <v>11.477726465364121</v>
      </c>
      <c r="CT274" s="739">
        <v>0</v>
      </c>
      <c r="CU274" s="739"/>
      <c r="CV274" s="739">
        <v>0</v>
      </c>
      <c r="CW274" s="739">
        <v>0</v>
      </c>
      <c r="CX274" s="739">
        <v>0</v>
      </c>
      <c r="CY274" s="739">
        <v>0</v>
      </c>
      <c r="CZ274" s="739"/>
      <c r="DA274" s="739">
        <v>0</v>
      </c>
      <c r="DB274" s="739">
        <v>0</v>
      </c>
      <c r="DC274" s="739"/>
      <c r="DD274" s="739">
        <v>3.5640023682652457</v>
      </c>
      <c r="DE274" s="739"/>
      <c r="DF274" s="739">
        <v>8.674742451154529</v>
      </c>
      <c r="DG274" s="739">
        <v>0</v>
      </c>
      <c r="DH274" s="739">
        <v>0</v>
      </c>
      <c r="DI274" s="739"/>
      <c r="DJ274" s="739">
        <v>1.3926820603907637</v>
      </c>
      <c r="DK274" s="739"/>
      <c r="DL274" s="739">
        <v>0</v>
      </c>
      <c r="DM274" s="739">
        <v>0</v>
      </c>
    </row>
    <row r="275" spans="1:117" s="731" customFormat="1" ht="12.75">
      <c r="A275" s="577">
        <v>859</v>
      </c>
      <c r="B275" s="730">
        <v>17</v>
      </c>
      <c r="C275" s="731" t="s">
        <v>306</v>
      </c>
      <c r="D275" s="563">
        <v>6501</v>
      </c>
      <c r="E275" s="732">
        <v>978178</v>
      </c>
      <c r="F275" s="733">
        <v>-1305401</v>
      </c>
      <c r="G275" s="733">
        <v>-701068</v>
      </c>
      <c r="H275" s="734">
        <v>-1028291</v>
      </c>
      <c r="I275" s="732"/>
      <c r="J275" s="733">
        <v>0</v>
      </c>
      <c r="K275" s="733">
        <v>0</v>
      </c>
      <c r="L275" s="733"/>
      <c r="M275" s="733">
        <v>412965</v>
      </c>
      <c r="N275" s="733">
        <v>294975</v>
      </c>
      <c r="O275" s="733">
        <v>11084</v>
      </c>
      <c r="P275" s="733">
        <v>94551</v>
      </c>
      <c r="Q275" s="733">
        <v>67536</v>
      </c>
      <c r="R275" s="733">
        <v>0</v>
      </c>
      <c r="S275" s="733">
        <v>-19001</v>
      </c>
      <c r="T275" s="733">
        <v>34827</v>
      </c>
      <c r="U275" s="733">
        <v>0</v>
      </c>
      <c r="V275" s="733">
        <v>0</v>
      </c>
      <c r="W275" s="733">
        <v>0</v>
      </c>
      <c r="X275" s="733">
        <v>0</v>
      </c>
      <c r="Y275" s="733"/>
      <c r="Z275" s="733">
        <v>45597</v>
      </c>
      <c r="AA275" s="733"/>
      <c r="AB275" s="733">
        <v>0</v>
      </c>
      <c r="AC275" s="733">
        <v>0</v>
      </c>
      <c r="AD275" s="733"/>
      <c r="AE275" s="733">
        <v>0</v>
      </c>
      <c r="AF275" s="733">
        <v>0</v>
      </c>
      <c r="AG275" s="733">
        <v>0</v>
      </c>
      <c r="AH275" s="733">
        <v>0</v>
      </c>
      <c r="AI275" s="733">
        <v>0</v>
      </c>
      <c r="AJ275" s="733">
        <v>0</v>
      </c>
      <c r="AK275" s="733"/>
      <c r="AL275" s="733">
        <v>0</v>
      </c>
      <c r="AM275" s="733">
        <v>0</v>
      </c>
      <c r="AN275" s="733"/>
      <c r="AO275" s="733">
        <v>0</v>
      </c>
      <c r="AP275" s="733">
        <v>0</v>
      </c>
      <c r="AQ275" s="733">
        <v>0</v>
      </c>
      <c r="AR275" s="733">
        <v>0</v>
      </c>
      <c r="AS275" s="733"/>
      <c r="AT275" s="733">
        <v>0</v>
      </c>
      <c r="AU275" s="733">
        <v>0</v>
      </c>
      <c r="AV275" s="733"/>
      <c r="AW275" s="733">
        <v>23170</v>
      </c>
      <c r="AX275" s="733"/>
      <c r="AY275" s="733">
        <v>0</v>
      </c>
      <c r="AZ275" s="733">
        <v>0</v>
      </c>
      <c r="BA275" s="733">
        <v>0</v>
      </c>
      <c r="BB275" s="733"/>
      <c r="BC275" s="733">
        <v>12474</v>
      </c>
      <c r="BD275" s="733"/>
      <c r="BE275" s="733">
        <v>0</v>
      </c>
      <c r="BF275" s="733">
        <v>0</v>
      </c>
      <c r="BG275" s="735"/>
      <c r="BH275" s="577">
        <v>859</v>
      </c>
      <c r="BI275" s="730">
        <v>17</v>
      </c>
      <c r="BJ275" s="731" t="s">
        <v>306</v>
      </c>
      <c r="BK275" s="563">
        <v>6501</v>
      </c>
      <c r="BL275" s="736">
        <v>150.46577449623135</v>
      </c>
      <c r="BM275" s="737">
        <v>-200.80003076449776</v>
      </c>
      <c r="BN275" s="737">
        <v>-107.84002461159821</v>
      </c>
      <c r="BO275" s="738">
        <v>-158.17428087986463</v>
      </c>
      <c r="BP275" s="736"/>
      <c r="BQ275" s="739">
        <v>0</v>
      </c>
      <c r="BR275" s="739">
        <v>0</v>
      </c>
      <c r="BS275" s="739"/>
      <c r="BT275" s="739">
        <v>63.523304107060454</v>
      </c>
      <c r="BU275" s="739">
        <v>45.373788647900327</v>
      </c>
      <c r="BV275" s="739">
        <v>1.7049684663897862</v>
      </c>
      <c r="BW275" s="739">
        <v>14.544070143054915</v>
      </c>
      <c r="BX275" s="739">
        <v>10.388555606829719</v>
      </c>
      <c r="BY275" s="739">
        <v>0</v>
      </c>
      <c r="BZ275" s="739">
        <v>-2.9227811105983696</v>
      </c>
      <c r="CA275" s="739">
        <v>5.3571758191047527</v>
      </c>
      <c r="CB275" s="739">
        <v>0</v>
      </c>
      <c r="CC275" s="739">
        <v>0</v>
      </c>
      <c r="CD275" s="739">
        <v>0</v>
      </c>
      <c r="CE275" s="739">
        <v>0</v>
      </c>
      <c r="CF275" s="739"/>
      <c r="CG275" s="739">
        <v>7.0138440239963087</v>
      </c>
      <c r="CH275" s="739"/>
      <c r="CI275" s="739">
        <v>0</v>
      </c>
      <c r="CJ275" s="739">
        <v>0</v>
      </c>
      <c r="CK275" s="739"/>
      <c r="CL275" s="739">
        <v>0</v>
      </c>
      <c r="CM275" s="739">
        <v>0</v>
      </c>
      <c r="CN275" s="739">
        <v>0</v>
      </c>
      <c r="CO275" s="739">
        <v>0</v>
      </c>
      <c r="CP275" s="739">
        <v>0</v>
      </c>
      <c r="CQ275" s="739">
        <v>0</v>
      </c>
      <c r="CR275" s="739"/>
      <c r="CS275" s="739">
        <v>0</v>
      </c>
      <c r="CT275" s="739">
        <v>0</v>
      </c>
      <c r="CU275" s="739"/>
      <c r="CV275" s="739">
        <v>0</v>
      </c>
      <c r="CW275" s="739">
        <v>0</v>
      </c>
      <c r="CX275" s="739">
        <v>0</v>
      </c>
      <c r="CY275" s="739">
        <v>0</v>
      </c>
      <c r="CZ275" s="739"/>
      <c r="DA275" s="739">
        <v>0</v>
      </c>
      <c r="DB275" s="739">
        <v>0</v>
      </c>
      <c r="DC275" s="739"/>
      <c r="DD275" s="739">
        <v>3.5640670666051375</v>
      </c>
      <c r="DE275" s="739"/>
      <c r="DF275" s="739">
        <v>0</v>
      </c>
      <c r="DG275" s="739">
        <v>0</v>
      </c>
      <c r="DH275" s="739">
        <v>0</v>
      </c>
      <c r="DI275" s="739"/>
      <c r="DJ275" s="739">
        <v>1.9187817258883249</v>
      </c>
      <c r="DK275" s="739"/>
      <c r="DL275" s="739">
        <v>0</v>
      </c>
      <c r="DM275" s="739">
        <v>0</v>
      </c>
    </row>
    <row r="276" spans="1:117" s="731" customFormat="1" ht="12.75">
      <c r="A276" s="577">
        <v>886</v>
      </c>
      <c r="B276" s="730">
        <v>4</v>
      </c>
      <c r="C276" s="731" t="s">
        <v>307</v>
      </c>
      <c r="D276" s="563">
        <v>12382</v>
      </c>
      <c r="E276" s="732">
        <v>3506545</v>
      </c>
      <c r="F276" s="733">
        <v>-2486306</v>
      </c>
      <c r="G276" s="733">
        <v>-1335275</v>
      </c>
      <c r="H276" s="734">
        <v>-315036</v>
      </c>
      <c r="I276" s="732"/>
      <c r="J276" s="733">
        <v>0</v>
      </c>
      <c r="K276" s="733">
        <v>0</v>
      </c>
      <c r="L276" s="733"/>
      <c r="M276" s="733">
        <v>353970</v>
      </c>
      <c r="N276" s="733">
        <v>252836</v>
      </c>
      <c r="O276" s="733">
        <v>50669</v>
      </c>
      <c r="P276" s="733">
        <v>378203</v>
      </c>
      <c r="Q276" s="733">
        <v>270145</v>
      </c>
      <c r="R276" s="733">
        <v>0</v>
      </c>
      <c r="S276" s="733">
        <v>-61753</v>
      </c>
      <c r="T276" s="733">
        <v>40632</v>
      </c>
      <c r="U276" s="733">
        <v>0</v>
      </c>
      <c r="V276" s="733">
        <v>0</v>
      </c>
      <c r="W276" s="733">
        <v>10386</v>
      </c>
      <c r="X276" s="733">
        <v>0</v>
      </c>
      <c r="Y276" s="733"/>
      <c r="Z276" s="733">
        <v>79145</v>
      </c>
      <c r="AA276" s="733"/>
      <c r="AB276" s="733">
        <v>0</v>
      </c>
      <c r="AC276" s="733">
        <v>0</v>
      </c>
      <c r="AD276" s="733"/>
      <c r="AE276" s="733">
        <v>2032967</v>
      </c>
      <c r="AF276" s="733">
        <v>40065</v>
      </c>
      <c r="AG276" s="733">
        <v>0</v>
      </c>
      <c r="AH276" s="733">
        <v>0</v>
      </c>
      <c r="AI276" s="733">
        <v>0</v>
      </c>
      <c r="AJ276" s="733">
        <v>0</v>
      </c>
      <c r="AK276" s="733"/>
      <c r="AL276" s="733">
        <v>0</v>
      </c>
      <c r="AM276" s="733">
        <v>0</v>
      </c>
      <c r="AN276" s="733"/>
      <c r="AO276" s="733">
        <v>0</v>
      </c>
      <c r="AP276" s="733">
        <v>0</v>
      </c>
      <c r="AQ276" s="733">
        <v>0</v>
      </c>
      <c r="AR276" s="733">
        <v>0</v>
      </c>
      <c r="AS276" s="733"/>
      <c r="AT276" s="733">
        <v>0</v>
      </c>
      <c r="AU276" s="733">
        <v>0</v>
      </c>
      <c r="AV276" s="733"/>
      <c r="AW276" s="733">
        <v>44129</v>
      </c>
      <c r="AX276" s="733"/>
      <c r="AY276" s="733">
        <v>0</v>
      </c>
      <c r="AZ276" s="733">
        <v>0</v>
      </c>
      <c r="BA276" s="733">
        <v>0</v>
      </c>
      <c r="BB276" s="733"/>
      <c r="BC276" s="733">
        <v>15151</v>
      </c>
      <c r="BD276" s="733"/>
      <c r="BE276" s="733">
        <v>0</v>
      </c>
      <c r="BF276" s="733">
        <v>0</v>
      </c>
      <c r="BG276" s="735"/>
      <c r="BH276" s="577">
        <v>886</v>
      </c>
      <c r="BI276" s="730">
        <v>4</v>
      </c>
      <c r="BJ276" s="731" t="s">
        <v>307</v>
      </c>
      <c r="BK276" s="563">
        <v>12382</v>
      </c>
      <c r="BL276" s="736">
        <v>283.19697948635115</v>
      </c>
      <c r="BM276" s="737">
        <v>-200.80003230495882</v>
      </c>
      <c r="BN276" s="737">
        <v>-107.84000969148764</v>
      </c>
      <c r="BO276" s="738">
        <v>-25.443062510095299</v>
      </c>
      <c r="BP276" s="736"/>
      <c r="BQ276" s="739">
        <v>0</v>
      </c>
      <c r="BR276" s="739">
        <v>0</v>
      </c>
      <c r="BS276" s="739"/>
      <c r="BT276" s="739">
        <v>28.587465675981264</v>
      </c>
      <c r="BU276" s="739">
        <v>20.419641414957194</v>
      </c>
      <c r="BV276" s="739">
        <v>4.0921498950088839</v>
      </c>
      <c r="BW276" s="739">
        <v>30.544580843159427</v>
      </c>
      <c r="BX276" s="739">
        <v>21.817557745113874</v>
      </c>
      <c r="BY276" s="739">
        <v>0</v>
      </c>
      <c r="BZ276" s="739">
        <v>-4.9873203036666132</v>
      </c>
      <c r="CA276" s="739">
        <v>3.2815377160394119</v>
      </c>
      <c r="CB276" s="739">
        <v>0</v>
      </c>
      <c r="CC276" s="739">
        <v>0</v>
      </c>
      <c r="CD276" s="739">
        <v>0.8387982555322242</v>
      </c>
      <c r="CE276" s="739">
        <v>0</v>
      </c>
      <c r="CF276" s="739"/>
      <c r="CG276" s="739">
        <v>6.3919399127766114</v>
      </c>
      <c r="CH276" s="739"/>
      <c r="CI276" s="739">
        <v>0</v>
      </c>
      <c r="CJ276" s="739">
        <v>0</v>
      </c>
      <c r="CK276" s="739"/>
      <c r="CL276" s="739">
        <v>164.1872879987078</v>
      </c>
      <c r="CM276" s="739">
        <v>3.2357454369245677</v>
      </c>
      <c r="CN276" s="739">
        <v>0</v>
      </c>
      <c r="CO276" s="739">
        <v>0</v>
      </c>
      <c r="CP276" s="739">
        <v>0</v>
      </c>
      <c r="CQ276" s="739">
        <v>0</v>
      </c>
      <c r="CR276" s="739"/>
      <c r="CS276" s="739">
        <v>0</v>
      </c>
      <c r="CT276" s="739">
        <v>0</v>
      </c>
      <c r="CU276" s="739"/>
      <c r="CV276" s="739">
        <v>0</v>
      </c>
      <c r="CW276" s="739">
        <v>0</v>
      </c>
      <c r="CX276" s="739">
        <v>0</v>
      </c>
      <c r="CY276" s="739">
        <v>0</v>
      </c>
      <c r="CZ276" s="739"/>
      <c r="DA276" s="739">
        <v>0</v>
      </c>
      <c r="DB276" s="739">
        <v>0</v>
      </c>
      <c r="DC276" s="739"/>
      <c r="DD276" s="739">
        <v>3.5639638184461315</v>
      </c>
      <c r="DE276" s="739"/>
      <c r="DF276" s="739">
        <v>0</v>
      </c>
      <c r="DG276" s="739">
        <v>0</v>
      </c>
      <c r="DH276" s="739">
        <v>0</v>
      </c>
      <c r="DI276" s="739"/>
      <c r="DJ276" s="739">
        <v>1.2236310773703765</v>
      </c>
      <c r="DK276" s="739"/>
      <c r="DL276" s="739">
        <v>0</v>
      </c>
      <c r="DM276" s="739">
        <v>0</v>
      </c>
    </row>
    <row r="277" spans="1:117" s="731" customFormat="1" ht="12.75">
      <c r="A277" s="577">
        <v>887</v>
      </c>
      <c r="B277" s="730">
        <v>6</v>
      </c>
      <c r="C277" s="731" t="s">
        <v>308</v>
      </c>
      <c r="D277" s="563">
        <v>4493</v>
      </c>
      <c r="E277" s="732">
        <v>1095001</v>
      </c>
      <c r="F277" s="733">
        <v>-902194</v>
      </c>
      <c r="G277" s="733">
        <v>-484525</v>
      </c>
      <c r="H277" s="734">
        <v>-291718</v>
      </c>
      <c r="I277" s="732"/>
      <c r="J277" s="733">
        <v>0</v>
      </c>
      <c r="K277" s="733">
        <v>0</v>
      </c>
      <c r="L277" s="733"/>
      <c r="M277" s="733">
        <v>58995</v>
      </c>
      <c r="N277" s="733">
        <v>42139</v>
      </c>
      <c r="O277" s="733">
        <v>38002</v>
      </c>
      <c r="P277" s="733">
        <v>0</v>
      </c>
      <c r="Q277" s="733">
        <v>0</v>
      </c>
      <c r="R277" s="733">
        <v>0</v>
      </c>
      <c r="S277" s="733">
        <v>6334</v>
      </c>
      <c r="T277" s="733">
        <v>0</v>
      </c>
      <c r="U277" s="733">
        <v>0</v>
      </c>
      <c r="V277" s="733">
        <v>0</v>
      </c>
      <c r="W277" s="733">
        <v>0</v>
      </c>
      <c r="X277" s="733">
        <v>0</v>
      </c>
      <c r="Y277" s="733"/>
      <c r="Z277" s="733">
        <v>15913</v>
      </c>
      <c r="AA277" s="733"/>
      <c r="AB277" s="733">
        <v>0</v>
      </c>
      <c r="AC277" s="733">
        <v>0</v>
      </c>
      <c r="AD277" s="733"/>
      <c r="AE277" s="733">
        <v>913252</v>
      </c>
      <c r="AF277" s="733">
        <v>0</v>
      </c>
      <c r="AG277" s="733">
        <v>0</v>
      </c>
      <c r="AH277" s="733">
        <v>0</v>
      </c>
      <c r="AI277" s="733">
        <v>0</v>
      </c>
      <c r="AJ277" s="733">
        <v>0</v>
      </c>
      <c r="AK277" s="733"/>
      <c r="AL277" s="733">
        <v>0</v>
      </c>
      <c r="AM277" s="733">
        <v>0</v>
      </c>
      <c r="AN277" s="733"/>
      <c r="AO277" s="733">
        <v>0</v>
      </c>
      <c r="AP277" s="733">
        <v>0</v>
      </c>
      <c r="AQ277" s="733">
        <v>0</v>
      </c>
      <c r="AR277" s="733">
        <v>0</v>
      </c>
      <c r="AS277" s="733"/>
      <c r="AT277" s="733">
        <v>0</v>
      </c>
      <c r="AU277" s="733">
        <v>0</v>
      </c>
      <c r="AV277" s="733"/>
      <c r="AW277" s="733">
        <v>16013</v>
      </c>
      <c r="AX277" s="733"/>
      <c r="AY277" s="733">
        <v>0</v>
      </c>
      <c r="AZ277" s="733">
        <v>0</v>
      </c>
      <c r="BA277" s="733">
        <v>0</v>
      </c>
      <c r="BB277" s="733"/>
      <c r="BC277" s="733">
        <v>4353</v>
      </c>
      <c r="BD277" s="733"/>
      <c r="BE277" s="733">
        <v>0</v>
      </c>
      <c r="BF277" s="733">
        <v>0</v>
      </c>
      <c r="BG277" s="735"/>
      <c r="BH277" s="577">
        <v>887</v>
      </c>
      <c r="BI277" s="730">
        <v>6</v>
      </c>
      <c r="BJ277" s="731" t="s">
        <v>308</v>
      </c>
      <c r="BK277" s="563">
        <v>4493</v>
      </c>
      <c r="BL277" s="736">
        <v>243.71266414422436</v>
      </c>
      <c r="BM277" s="737">
        <v>-200.79991097262408</v>
      </c>
      <c r="BN277" s="737">
        <v>-107.83997329178723</v>
      </c>
      <c r="BO277" s="738">
        <v>-64.927220120186959</v>
      </c>
      <c r="BP277" s="736"/>
      <c r="BQ277" s="739">
        <v>0</v>
      </c>
      <c r="BR277" s="739">
        <v>0</v>
      </c>
      <c r="BS277" s="739"/>
      <c r="BT277" s="739">
        <v>13.130425105720009</v>
      </c>
      <c r="BU277" s="739">
        <v>9.3788114845314929</v>
      </c>
      <c r="BV277" s="739">
        <v>8.4580458490985979</v>
      </c>
      <c r="BW277" s="739">
        <v>0</v>
      </c>
      <c r="BX277" s="739">
        <v>0</v>
      </c>
      <c r="BY277" s="739">
        <v>0</v>
      </c>
      <c r="BZ277" s="739">
        <v>1.4097484976630315</v>
      </c>
      <c r="CA277" s="739">
        <v>0</v>
      </c>
      <c r="CB277" s="739">
        <v>0</v>
      </c>
      <c r="CC277" s="739">
        <v>0</v>
      </c>
      <c r="CD277" s="739">
        <v>0</v>
      </c>
      <c r="CE277" s="739">
        <v>0</v>
      </c>
      <c r="CF277" s="739"/>
      <c r="CG277" s="739">
        <v>3.5417315824616069</v>
      </c>
      <c r="CH277" s="739"/>
      <c r="CI277" s="739">
        <v>0</v>
      </c>
      <c r="CJ277" s="739">
        <v>0</v>
      </c>
      <c r="CK277" s="739"/>
      <c r="CL277" s="739">
        <v>203.26107277987981</v>
      </c>
      <c r="CM277" s="739">
        <v>0</v>
      </c>
      <c r="CN277" s="739">
        <v>0</v>
      </c>
      <c r="CO277" s="739">
        <v>0</v>
      </c>
      <c r="CP277" s="739">
        <v>0</v>
      </c>
      <c r="CQ277" s="739">
        <v>0</v>
      </c>
      <c r="CR277" s="739"/>
      <c r="CS277" s="739">
        <v>0</v>
      </c>
      <c r="CT277" s="739">
        <v>0</v>
      </c>
      <c r="CU277" s="739"/>
      <c r="CV277" s="739">
        <v>0</v>
      </c>
      <c r="CW277" s="739">
        <v>0</v>
      </c>
      <c r="CX277" s="739">
        <v>0</v>
      </c>
      <c r="CY277" s="739">
        <v>0</v>
      </c>
      <c r="CZ277" s="739"/>
      <c r="DA277" s="739">
        <v>0</v>
      </c>
      <c r="DB277" s="739">
        <v>0</v>
      </c>
      <c r="DC277" s="739"/>
      <c r="DD277" s="739">
        <v>3.5639884264411306</v>
      </c>
      <c r="DE277" s="739"/>
      <c r="DF277" s="739">
        <v>0</v>
      </c>
      <c r="DG277" s="739">
        <v>0</v>
      </c>
      <c r="DH277" s="739">
        <v>0</v>
      </c>
      <c r="DI277" s="739"/>
      <c r="DJ277" s="739">
        <v>0.96884041842866686</v>
      </c>
      <c r="DK277" s="739"/>
      <c r="DL277" s="739">
        <v>0</v>
      </c>
      <c r="DM277" s="739">
        <v>0</v>
      </c>
    </row>
    <row r="278" spans="1:117" s="731" customFormat="1" ht="12.75">
      <c r="A278" s="577">
        <v>889</v>
      </c>
      <c r="B278" s="730">
        <v>17</v>
      </c>
      <c r="C278" s="731" t="s">
        <v>309</v>
      </c>
      <c r="D278" s="563">
        <v>2466</v>
      </c>
      <c r="E278" s="732">
        <v>1316695</v>
      </c>
      <c r="F278" s="733">
        <v>-495173</v>
      </c>
      <c r="G278" s="733">
        <v>-265933</v>
      </c>
      <c r="H278" s="734">
        <v>555589</v>
      </c>
      <c r="I278" s="732"/>
      <c r="J278" s="733">
        <v>0</v>
      </c>
      <c r="K278" s="733">
        <v>0</v>
      </c>
      <c r="L278" s="733"/>
      <c r="M278" s="733">
        <v>176985</v>
      </c>
      <c r="N278" s="733">
        <v>126418</v>
      </c>
      <c r="O278" s="733">
        <v>11084</v>
      </c>
      <c r="P278" s="733">
        <v>70913</v>
      </c>
      <c r="Q278" s="733">
        <v>50652</v>
      </c>
      <c r="R278" s="733">
        <v>0</v>
      </c>
      <c r="S278" s="733">
        <v>11084</v>
      </c>
      <c r="T278" s="733">
        <v>0</v>
      </c>
      <c r="U278" s="733">
        <v>0</v>
      </c>
      <c r="V278" s="733">
        <v>0</v>
      </c>
      <c r="W278" s="733">
        <v>0</v>
      </c>
      <c r="X278" s="733">
        <v>0</v>
      </c>
      <c r="Y278" s="733"/>
      <c r="Z278" s="733">
        <v>14000</v>
      </c>
      <c r="AA278" s="733"/>
      <c r="AB278" s="733">
        <v>0</v>
      </c>
      <c r="AC278" s="733">
        <v>0</v>
      </c>
      <c r="AD278" s="733"/>
      <c r="AE278" s="733">
        <v>843968</v>
      </c>
      <c r="AF278" s="733">
        <v>0</v>
      </c>
      <c r="AG278" s="733">
        <v>0</v>
      </c>
      <c r="AH278" s="733">
        <v>0</v>
      </c>
      <c r="AI278" s="733">
        <v>0</v>
      </c>
      <c r="AJ278" s="733">
        <v>0</v>
      </c>
      <c r="AK278" s="733"/>
      <c r="AL278" s="733">
        <v>0</v>
      </c>
      <c r="AM278" s="733">
        <v>0</v>
      </c>
      <c r="AN278" s="733"/>
      <c r="AO278" s="733">
        <v>0</v>
      </c>
      <c r="AP278" s="733">
        <v>0</v>
      </c>
      <c r="AQ278" s="733">
        <v>0</v>
      </c>
      <c r="AR278" s="733">
        <v>0</v>
      </c>
      <c r="AS278" s="733"/>
      <c r="AT278" s="733">
        <v>0</v>
      </c>
      <c r="AU278" s="733">
        <v>0</v>
      </c>
      <c r="AV278" s="733"/>
      <c r="AW278" s="733">
        <v>8789</v>
      </c>
      <c r="AX278" s="733"/>
      <c r="AY278" s="733">
        <v>0</v>
      </c>
      <c r="AZ278" s="733">
        <v>0</v>
      </c>
      <c r="BA278" s="733">
        <v>0</v>
      </c>
      <c r="BB278" s="733"/>
      <c r="BC278" s="733">
        <v>2802</v>
      </c>
      <c r="BD278" s="733"/>
      <c r="BE278" s="733">
        <v>0</v>
      </c>
      <c r="BF278" s="733">
        <v>0</v>
      </c>
      <c r="BG278" s="735"/>
      <c r="BH278" s="577">
        <v>889</v>
      </c>
      <c r="BI278" s="730">
        <v>17</v>
      </c>
      <c r="BJ278" s="731" t="s">
        <v>309</v>
      </c>
      <c r="BK278" s="563">
        <v>2466</v>
      </c>
      <c r="BL278" s="736">
        <v>533.93957826439578</v>
      </c>
      <c r="BM278" s="737">
        <v>-200.80008110300082</v>
      </c>
      <c r="BN278" s="737">
        <v>-107.83982157339821</v>
      </c>
      <c r="BO278" s="738">
        <v>225.29967558799675</v>
      </c>
      <c r="BP278" s="736"/>
      <c r="BQ278" s="739">
        <v>0</v>
      </c>
      <c r="BR278" s="739">
        <v>0</v>
      </c>
      <c r="BS278" s="739"/>
      <c r="BT278" s="739">
        <v>71.770072992700733</v>
      </c>
      <c r="BU278" s="739">
        <v>51.264395782643959</v>
      </c>
      <c r="BV278" s="739">
        <v>4.4947283049472828</v>
      </c>
      <c r="BW278" s="739">
        <v>28.756285482562856</v>
      </c>
      <c r="BX278" s="739">
        <v>20.540145985401459</v>
      </c>
      <c r="BY278" s="739">
        <v>0</v>
      </c>
      <c r="BZ278" s="739">
        <v>4.4947283049472828</v>
      </c>
      <c r="CA278" s="739">
        <v>0</v>
      </c>
      <c r="CB278" s="739">
        <v>0</v>
      </c>
      <c r="CC278" s="739">
        <v>0</v>
      </c>
      <c r="CD278" s="739">
        <v>0</v>
      </c>
      <c r="CE278" s="739">
        <v>0</v>
      </c>
      <c r="CF278" s="739"/>
      <c r="CG278" s="739">
        <v>5.6772100567721004</v>
      </c>
      <c r="CH278" s="739"/>
      <c r="CI278" s="739">
        <v>0</v>
      </c>
      <c r="CJ278" s="739">
        <v>0</v>
      </c>
      <c r="CK278" s="739"/>
      <c r="CL278" s="739">
        <v>342.24168694241689</v>
      </c>
      <c r="CM278" s="739">
        <v>0</v>
      </c>
      <c r="CN278" s="739">
        <v>0</v>
      </c>
      <c r="CO278" s="739">
        <v>0</v>
      </c>
      <c r="CP278" s="739">
        <v>0</v>
      </c>
      <c r="CQ278" s="739">
        <v>0</v>
      </c>
      <c r="CR278" s="739"/>
      <c r="CS278" s="739">
        <v>0</v>
      </c>
      <c r="CT278" s="739">
        <v>0</v>
      </c>
      <c r="CU278" s="739"/>
      <c r="CV278" s="739">
        <v>0</v>
      </c>
      <c r="CW278" s="739">
        <v>0</v>
      </c>
      <c r="CX278" s="739">
        <v>0</v>
      </c>
      <c r="CY278" s="739">
        <v>0</v>
      </c>
      <c r="CZ278" s="739"/>
      <c r="DA278" s="739">
        <v>0</v>
      </c>
      <c r="DB278" s="739">
        <v>0</v>
      </c>
      <c r="DC278" s="739"/>
      <c r="DD278" s="739">
        <v>3.5640713706407139</v>
      </c>
      <c r="DE278" s="739"/>
      <c r="DF278" s="739">
        <v>0</v>
      </c>
      <c r="DG278" s="739">
        <v>0</v>
      </c>
      <c r="DH278" s="739">
        <v>0</v>
      </c>
      <c r="DI278" s="739"/>
      <c r="DJ278" s="739">
        <v>1.1362530413625305</v>
      </c>
      <c r="DK278" s="739"/>
      <c r="DL278" s="739">
        <v>0</v>
      </c>
      <c r="DM278" s="739">
        <v>0</v>
      </c>
    </row>
    <row r="279" spans="1:117" s="731" customFormat="1" ht="12.75">
      <c r="A279" s="577">
        <v>890</v>
      </c>
      <c r="B279" s="730">
        <v>19</v>
      </c>
      <c r="C279" s="731" t="s">
        <v>310</v>
      </c>
      <c r="D279" s="563">
        <v>1137</v>
      </c>
      <c r="E279" s="732">
        <v>577502</v>
      </c>
      <c r="F279" s="733">
        <v>-228310</v>
      </c>
      <c r="G279" s="733">
        <v>-122614</v>
      </c>
      <c r="H279" s="734">
        <v>226578</v>
      </c>
      <c r="I279" s="732"/>
      <c r="J279" s="733">
        <v>0</v>
      </c>
      <c r="K279" s="733">
        <v>0</v>
      </c>
      <c r="L279" s="733"/>
      <c r="M279" s="733">
        <v>14749</v>
      </c>
      <c r="N279" s="733">
        <v>10535</v>
      </c>
      <c r="O279" s="733">
        <v>0</v>
      </c>
      <c r="P279" s="733">
        <v>0</v>
      </c>
      <c r="Q279" s="733">
        <v>0</v>
      </c>
      <c r="R279" s="733">
        <v>0</v>
      </c>
      <c r="S279" s="733">
        <v>0</v>
      </c>
      <c r="T279" s="733">
        <v>0</v>
      </c>
      <c r="U279" s="733">
        <v>0</v>
      </c>
      <c r="V279" s="733">
        <v>0</v>
      </c>
      <c r="W279" s="733">
        <v>0</v>
      </c>
      <c r="X279" s="733">
        <v>0</v>
      </c>
      <c r="Y279" s="733"/>
      <c r="Z279" s="733">
        <v>13924</v>
      </c>
      <c r="AA279" s="733"/>
      <c r="AB279" s="733">
        <v>0</v>
      </c>
      <c r="AC279" s="733">
        <v>0</v>
      </c>
      <c r="AD279" s="733"/>
      <c r="AE279" s="733">
        <v>499068</v>
      </c>
      <c r="AF279" s="733">
        <v>16516</v>
      </c>
      <c r="AG279" s="733">
        <v>0</v>
      </c>
      <c r="AH279" s="733">
        <v>0</v>
      </c>
      <c r="AI279" s="733">
        <v>0</v>
      </c>
      <c r="AJ279" s="733">
        <v>0</v>
      </c>
      <c r="AK279" s="733"/>
      <c r="AL279" s="733">
        <v>17495</v>
      </c>
      <c r="AM279" s="733">
        <v>0</v>
      </c>
      <c r="AN279" s="733"/>
      <c r="AO279" s="733">
        <v>0</v>
      </c>
      <c r="AP279" s="733">
        <v>0</v>
      </c>
      <c r="AQ279" s="733">
        <v>0</v>
      </c>
      <c r="AR279" s="733">
        <v>0</v>
      </c>
      <c r="AS279" s="733"/>
      <c r="AT279" s="733">
        <v>0</v>
      </c>
      <c r="AU279" s="733">
        <v>0</v>
      </c>
      <c r="AV279" s="733"/>
      <c r="AW279" s="733">
        <v>4052</v>
      </c>
      <c r="AX279" s="733"/>
      <c r="AY279" s="733">
        <v>0</v>
      </c>
      <c r="AZ279" s="733">
        <v>0</v>
      </c>
      <c r="BA279" s="733">
        <v>0</v>
      </c>
      <c r="BB279" s="733"/>
      <c r="BC279" s="733">
        <v>1163</v>
      </c>
      <c r="BD279" s="733"/>
      <c r="BE279" s="733">
        <v>0</v>
      </c>
      <c r="BF279" s="733">
        <v>0</v>
      </c>
      <c r="BG279" s="735"/>
      <c r="BH279" s="577">
        <v>890</v>
      </c>
      <c r="BI279" s="730">
        <v>19</v>
      </c>
      <c r="BJ279" s="731" t="s">
        <v>310</v>
      </c>
      <c r="BK279" s="563">
        <v>1137</v>
      </c>
      <c r="BL279" s="736">
        <v>507.91732629727352</v>
      </c>
      <c r="BM279" s="737">
        <v>-200.80035180299032</v>
      </c>
      <c r="BN279" s="737">
        <v>-107.83992963940193</v>
      </c>
      <c r="BO279" s="738">
        <v>199.27704485488127</v>
      </c>
      <c r="BP279" s="736"/>
      <c r="BQ279" s="739">
        <v>0</v>
      </c>
      <c r="BR279" s="739">
        <v>0</v>
      </c>
      <c r="BS279" s="739"/>
      <c r="BT279" s="739">
        <v>12.971855760773966</v>
      </c>
      <c r="BU279" s="739">
        <v>9.2656112576956904</v>
      </c>
      <c r="BV279" s="739">
        <v>0</v>
      </c>
      <c r="BW279" s="739">
        <v>0</v>
      </c>
      <c r="BX279" s="739">
        <v>0</v>
      </c>
      <c r="BY279" s="739">
        <v>0</v>
      </c>
      <c r="BZ279" s="739">
        <v>0</v>
      </c>
      <c r="CA279" s="739">
        <v>0</v>
      </c>
      <c r="CB279" s="739">
        <v>0</v>
      </c>
      <c r="CC279" s="739">
        <v>0</v>
      </c>
      <c r="CD279" s="739">
        <v>0</v>
      </c>
      <c r="CE279" s="739">
        <v>0</v>
      </c>
      <c r="CF279" s="739"/>
      <c r="CG279" s="739">
        <v>12.246262093227793</v>
      </c>
      <c r="CH279" s="739"/>
      <c r="CI279" s="739">
        <v>0</v>
      </c>
      <c r="CJ279" s="739">
        <v>0</v>
      </c>
      <c r="CK279" s="739"/>
      <c r="CL279" s="739">
        <v>438.93403693931401</v>
      </c>
      <c r="CM279" s="739">
        <v>14.525945470536499</v>
      </c>
      <c r="CN279" s="739">
        <v>0</v>
      </c>
      <c r="CO279" s="739">
        <v>0</v>
      </c>
      <c r="CP279" s="739">
        <v>0</v>
      </c>
      <c r="CQ279" s="739">
        <v>0</v>
      </c>
      <c r="CR279" s="739"/>
      <c r="CS279" s="739">
        <v>15.386983289357959</v>
      </c>
      <c r="CT279" s="739">
        <v>0</v>
      </c>
      <c r="CU279" s="739"/>
      <c r="CV279" s="739">
        <v>0</v>
      </c>
      <c r="CW279" s="739">
        <v>0</v>
      </c>
      <c r="CX279" s="739">
        <v>0</v>
      </c>
      <c r="CY279" s="739">
        <v>0</v>
      </c>
      <c r="CZ279" s="739"/>
      <c r="DA279" s="739">
        <v>0</v>
      </c>
      <c r="DB279" s="739">
        <v>0</v>
      </c>
      <c r="DC279" s="739"/>
      <c r="DD279" s="739">
        <v>3.563764291996482</v>
      </c>
      <c r="DE279" s="739"/>
      <c r="DF279" s="739">
        <v>0</v>
      </c>
      <c r="DG279" s="739">
        <v>0</v>
      </c>
      <c r="DH279" s="739">
        <v>0</v>
      </c>
      <c r="DI279" s="739"/>
      <c r="DJ279" s="739">
        <v>1.0228671943711523</v>
      </c>
      <c r="DK279" s="739"/>
      <c r="DL279" s="739">
        <v>0</v>
      </c>
      <c r="DM279" s="739">
        <v>0</v>
      </c>
    </row>
    <row r="280" spans="1:117" s="731" customFormat="1" ht="12.75">
      <c r="A280" s="577">
        <v>892</v>
      </c>
      <c r="B280" s="730">
        <v>13</v>
      </c>
      <c r="C280" s="731" t="s">
        <v>311</v>
      </c>
      <c r="D280" s="563">
        <v>3657</v>
      </c>
      <c r="E280" s="732">
        <v>366865</v>
      </c>
      <c r="F280" s="733">
        <v>-734326</v>
      </c>
      <c r="G280" s="733">
        <v>-394371</v>
      </c>
      <c r="H280" s="734">
        <v>-761832</v>
      </c>
      <c r="I280" s="732"/>
      <c r="J280" s="733">
        <v>0</v>
      </c>
      <c r="K280" s="733">
        <v>0</v>
      </c>
      <c r="L280" s="733"/>
      <c r="M280" s="733">
        <v>176985</v>
      </c>
      <c r="N280" s="733">
        <v>126418</v>
      </c>
      <c r="O280" s="733">
        <v>0</v>
      </c>
      <c r="P280" s="733">
        <v>47275</v>
      </c>
      <c r="Q280" s="733">
        <v>33768</v>
      </c>
      <c r="R280" s="733">
        <v>0</v>
      </c>
      <c r="S280" s="733">
        <v>-52253</v>
      </c>
      <c r="T280" s="733">
        <v>0</v>
      </c>
      <c r="U280" s="733">
        <v>0</v>
      </c>
      <c r="V280" s="733">
        <v>0</v>
      </c>
      <c r="W280" s="733">
        <v>0</v>
      </c>
      <c r="X280" s="733">
        <v>0</v>
      </c>
      <c r="Y280" s="733"/>
      <c r="Z280" s="733">
        <v>15913</v>
      </c>
      <c r="AA280" s="733"/>
      <c r="AB280" s="733">
        <v>0</v>
      </c>
      <c r="AC280" s="733">
        <v>0</v>
      </c>
      <c r="AD280" s="733"/>
      <c r="AE280" s="733">
        <v>0</v>
      </c>
      <c r="AF280" s="733">
        <v>0</v>
      </c>
      <c r="AG280" s="733">
        <v>0</v>
      </c>
      <c r="AH280" s="733">
        <v>0</v>
      </c>
      <c r="AI280" s="733">
        <v>0</v>
      </c>
      <c r="AJ280" s="733">
        <v>0</v>
      </c>
      <c r="AK280" s="733"/>
      <c r="AL280" s="733">
        <v>0</v>
      </c>
      <c r="AM280" s="733">
        <v>0</v>
      </c>
      <c r="AN280" s="733"/>
      <c r="AO280" s="733">
        <v>0</v>
      </c>
      <c r="AP280" s="733">
        <v>0</v>
      </c>
      <c r="AQ280" s="733">
        <v>0</v>
      </c>
      <c r="AR280" s="733">
        <v>0</v>
      </c>
      <c r="AS280" s="733"/>
      <c r="AT280" s="733">
        <v>0</v>
      </c>
      <c r="AU280" s="733">
        <v>0</v>
      </c>
      <c r="AV280" s="733"/>
      <c r="AW280" s="733">
        <v>13034</v>
      </c>
      <c r="AX280" s="733"/>
      <c r="AY280" s="733">
        <v>0</v>
      </c>
      <c r="AZ280" s="733">
        <v>0</v>
      </c>
      <c r="BA280" s="733">
        <v>0</v>
      </c>
      <c r="BB280" s="733"/>
      <c r="BC280" s="733">
        <v>5725</v>
      </c>
      <c r="BD280" s="733"/>
      <c r="BE280" s="733">
        <v>0</v>
      </c>
      <c r="BF280" s="733">
        <v>0</v>
      </c>
      <c r="BG280" s="735"/>
      <c r="BH280" s="577">
        <v>892</v>
      </c>
      <c r="BI280" s="730">
        <v>13</v>
      </c>
      <c r="BJ280" s="731" t="s">
        <v>311</v>
      </c>
      <c r="BK280" s="563">
        <v>3657</v>
      </c>
      <c r="BL280" s="736">
        <v>100.31856713152858</v>
      </c>
      <c r="BM280" s="737">
        <v>-200.80010937927264</v>
      </c>
      <c r="BN280" s="737">
        <v>-107.84003281378179</v>
      </c>
      <c r="BO280" s="738">
        <v>-208.32157506152583</v>
      </c>
      <c r="BP280" s="736"/>
      <c r="BQ280" s="739">
        <v>0</v>
      </c>
      <c r="BR280" s="739">
        <v>0</v>
      </c>
      <c r="BS280" s="739"/>
      <c r="BT280" s="739">
        <v>48.39622641509434</v>
      </c>
      <c r="BU280" s="739">
        <v>34.568772217664751</v>
      </c>
      <c r="BV280" s="739">
        <v>0</v>
      </c>
      <c r="BW280" s="739">
        <v>12.927262783702488</v>
      </c>
      <c r="BX280" s="739">
        <v>9.2337981952420023</v>
      </c>
      <c r="BY280" s="739">
        <v>0</v>
      </c>
      <c r="BZ280" s="739">
        <v>-14.288487831555921</v>
      </c>
      <c r="CA280" s="739">
        <v>0</v>
      </c>
      <c r="CB280" s="739">
        <v>0</v>
      </c>
      <c r="CC280" s="739">
        <v>0</v>
      </c>
      <c r="CD280" s="739">
        <v>0</v>
      </c>
      <c r="CE280" s="739">
        <v>0</v>
      </c>
      <c r="CF280" s="739"/>
      <c r="CG280" s="739">
        <v>4.3513809133169268</v>
      </c>
      <c r="CH280" s="739"/>
      <c r="CI280" s="739">
        <v>0</v>
      </c>
      <c r="CJ280" s="739">
        <v>0</v>
      </c>
      <c r="CK280" s="739"/>
      <c r="CL280" s="739">
        <v>0</v>
      </c>
      <c r="CM280" s="739">
        <v>0</v>
      </c>
      <c r="CN280" s="739">
        <v>0</v>
      </c>
      <c r="CO280" s="739">
        <v>0</v>
      </c>
      <c r="CP280" s="739">
        <v>0</v>
      </c>
      <c r="CQ280" s="739">
        <v>0</v>
      </c>
      <c r="CR280" s="739"/>
      <c r="CS280" s="739">
        <v>0</v>
      </c>
      <c r="CT280" s="739">
        <v>0</v>
      </c>
      <c r="CU280" s="739"/>
      <c r="CV280" s="739">
        <v>0</v>
      </c>
      <c r="CW280" s="739">
        <v>0</v>
      </c>
      <c r="CX280" s="739">
        <v>0</v>
      </c>
      <c r="CY280" s="739">
        <v>0</v>
      </c>
      <c r="CZ280" s="739"/>
      <c r="DA280" s="739">
        <v>0</v>
      </c>
      <c r="DB280" s="739">
        <v>0</v>
      </c>
      <c r="DC280" s="739"/>
      <c r="DD280" s="739">
        <v>3.5641235985780693</v>
      </c>
      <c r="DE280" s="739"/>
      <c r="DF280" s="739">
        <v>0</v>
      </c>
      <c r="DG280" s="739">
        <v>0</v>
      </c>
      <c r="DH280" s="739">
        <v>0</v>
      </c>
      <c r="DI280" s="739"/>
      <c r="DJ280" s="739">
        <v>1.5654908394859175</v>
      </c>
      <c r="DK280" s="739"/>
      <c r="DL280" s="739">
        <v>0</v>
      </c>
      <c r="DM280" s="739">
        <v>0</v>
      </c>
    </row>
    <row r="281" spans="1:117" s="731" customFormat="1" ht="12.75">
      <c r="A281" s="577">
        <v>893</v>
      </c>
      <c r="B281" s="730">
        <v>15</v>
      </c>
      <c r="C281" s="731" t="s">
        <v>312</v>
      </c>
      <c r="D281" s="563">
        <v>7439</v>
      </c>
      <c r="E281" s="732">
        <v>2236934</v>
      </c>
      <c r="F281" s="733">
        <v>-1493751</v>
      </c>
      <c r="G281" s="733">
        <v>-802222</v>
      </c>
      <c r="H281" s="734">
        <v>-59039</v>
      </c>
      <c r="I281" s="732"/>
      <c r="J281" s="733">
        <v>0</v>
      </c>
      <c r="K281" s="733">
        <v>0</v>
      </c>
      <c r="L281" s="733"/>
      <c r="M281" s="733">
        <v>73744</v>
      </c>
      <c r="N281" s="733">
        <v>52674</v>
      </c>
      <c r="O281" s="733">
        <v>281847</v>
      </c>
      <c r="P281" s="733">
        <v>141826</v>
      </c>
      <c r="Q281" s="733">
        <v>101304</v>
      </c>
      <c r="R281" s="733">
        <v>0</v>
      </c>
      <c r="S281" s="733">
        <v>-52253</v>
      </c>
      <c r="T281" s="733">
        <v>0</v>
      </c>
      <c r="U281" s="733">
        <v>0</v>
      </c>
      <c r="V281" s="733">
        <v>0</v>
      </c>
      <c r="W281" s="733">
        <v>0</v>
      </c>
      <c r="X281" s="733">
        <v>0</v>
      </c>
      <c r="Y281" s="733"/>
      <c r="Z281" s="733">
        <v>47739</v>
      </c>
      <c r="AA281" s="733"/>
      <c r="AB281" s="733">
        <v>0</v>
      </c>
      <c r="AC281" s="733">
        <v>0</v>
      </c>
      <c r="AD281" s="733"/>
      <c r="AE281" s="733">
        <v>1313250</v>
      </c>
      <c r="AF281" s="733">
        <v>0</v>
      </c>
      <c r="AG281" s="733">
        <v>0</v>
      </c>
      <c r="AH281" s="733">
        <v>0</v>
      </c>
      <c r="AI281" s="733">
        <v>0</v>
      </c>
      <c r="AJ281" s="733">
        <v>0</v>
      </c>
      <c r="AK281" s="733"/>
      <c r="AL281" s="733">
        <v>240137</v>
      </c>
      <c r="AM281" s="733">
        <v>0</v>
      </c>
      <c r="AN281" s="733"/>
      <c r="AO281" s="733">
        <v>0</v>
      </c>
      <c r="AP281" s="733">
        <v>0</v>
      </c>
      <c r="AQ281" s="733">
        <v>0</v>
      </c>
      <c r="AR281" s="733">
        <v>0</v>
      </c>
      <c r="AS281" s="733"/>
      <c r="AT281" s="733">
        <v>0</v>
      </c>
      <c r="AU281" s="733">
        <v>0</v>
      </c>
      <c r="AV281" s="733"/>
      <c r="AW281" s="733">
        <v>26513</v>
      </c>
      <c r="AX281" s="733"/>
      <c r="AY281" s="733">
        <v>0</v>
      </c>
      <c r="AZ281" s="733">
        <v>0</v>
      </c>
      <c r="BA281" s="733">
        <v>0</v>
      </c>
      <c r="BB281" s="733"/>
      <c r="BC281" s="733">
        <v>10153</v>
      </c>
      <c r="BD281" s="733"/>
      <c r="BE281" s="733">
        <v>0</v>
      </c>
      <c r="BF281" s="733">
        <v>0</v>
      </c>
      <c r="BG281" s="735"/>
      <c r="BH281" s="577">
        <v>893</v>
      </c>
      <c r="BI281" s="730">
        <v>15</v>
      </c>
      <c r="BJ281" s="731" t="s">
        <v>312</v>
      </c>
      <c r="BK281" s="563">
        <v>7439</v>
      </c>
      <c r="BL281" s="736">
        <v>300.70358919209571</v>
      </c>
      <c r="BM281" s="737">
        <v>-200.79997311466596</v>
      </c>
      <c r="BN281" s="737">
        <v>-107.84003226240085</v>
      </c>
      <c r="BO281" s="738">
        <v>-7.9364161849710984</v>
      </c>
      <c r="BP281" s="736"/>
      <c r="BQ281" s="739">
        <v>0</v>
      </c>
      <c r="BR281" s="739">
        <v>0</v>
      </c>
      <c r="BS281" s="739"/>
      <c r="BT281" s="739">
        <v>9.9131603710176091</v>
      </c>
      <c r="BU281" s="739">
        <v>7.0807904288210777</v>
      </c>
      <c r="BV281" s="739">
        <v>37.887753730340101</v>
      </c>
      <c r="BW281" s="739">
        <v>19.065196935071917</v>
      </c>
      <c r="BX281" s="739">
        <v>13.617959403145584</v>
      </c>
      <c r="BY281" s="739">
        <v>0</v>
      </c>
      <c r="BZ281" s="739">
        <v>-7.0241968006452478</v>
      </c>
      <c r="CA281" s="739">
        <v>0</v>
      </c>
      <c r="CB281" s="739">
        <v>0</v>
      </c>
      <c r="CC281" s="739">
        <v>0</v>
      </c>
      <c r="CD281" s="739">
        <v>0</v>
      </c>
      <c r="CE281" s="739">
        <v>0</v>
      </c>
      <c r="CF281" s="739"/>
      <c r="CG281" s="739">
        <v>6.4173948111305279</v>
      </c>
      <c r="CH281" s="739"/>
      <c r="CI281" s="739">
        <v>0</v>
      </c>
      <c r="CJ281" s="739">
        <v>0</v>
      </c>
      <c r="CK281" s="739"/>
      <c r="CL281" s="739">
        <v>176.535824707622</v>
      </c>
      <c r="CM281" s="739">
        <v>0</v>
      </c>
      <c r="CN281" s="739">
        <v>0</v>
      </c>
      <c r="CO281" s="739">
        <v>0</v>
      </c>
      <c r="CP281" s="739">
        <v>0</v>
      </c>
      <c r="CQ281" s="739">
        <v>0</v>
      </c>
      <c r="CR281" s="739"/>
      <c r="CS281" s="739">
        <v>32.280817314155129</v>
      </c>
      <c r="CT281" s="739">
        <v>0</v>
      </c>
      <c r="CU281" s="739"/>
      <c r="CV281" s="739">
        <v>0</v>
      </c>
      <c r="CW281" s="739">
        <v>0</v>
      </c>
      <c r="CX281" s="739">
        <v>0</v>
      </c>
      <c r="CY281" s="739">
        <v>0</v>
      </c>
      <c r="CZ281" s="739"/>
      <c r="DA281" s="739">
        <v>0</v>
      </c>
      <c r="DB281" s="739">
        <v>0</v>
      </c>
      <c r="DC281" s="739"/>
      <c r="DD281" s="739">
        <v>3.5640543083747818</v>
      </c>
      <c r="DE281" s="739"/>
      <c r="DF281" s="739">
        <v>0</v>
      </c>
      <c r="DG281" s="739">
        <v>0</v>
      </c>
      <c r="DH281" s="739">
        <v>0</v>
      </c>
      <c r="DI281" s="739"/>
      <c r="DJ281" s="739">
        <v>1.3648339830622396</v>
      </c>
      <c r="DK281" s="739"/>
      <c r="DL281" s="739">
        <v>0</v>
      </c>
      <c r="DM281" s="739">
        <v>0</v>
      </c>
    </row>
    <row r="282" spans="1:117" s="731" customFormat="1" ht="12.75">
      <c r="A282" s="577">
        <v>895</v>
      </c>
      <c r="B282" s="730">
        <v>2</v>
      </c>
      <c r="C282" s="731" t="s">
        <v>313</v>
      </c>
      <c r="D282" s="563">
        <v>14814</v>
      </c>
      <c r="E282" s="732">
        <v>3293711</v>
      </c>
      <c r="F282" s="733">
        <v>-2974651</v>
      </c>
      <c r="G282" s="733">
        <v>-1597542</v>
      </c>
      <c r="H282" s="734">
        <v>-1278482</v>
      </c>
      <c r="I282" s="732"/>
      <c r="J282" s="733">
        <v>0</v>
      </c>
      <c r="K282" s="733">
        <v>0</v>
      </c>
      <c r="L282" s="733"/>
      <c r="M282" s="733">
        <v>383467</v>
      </c>
      <c r="N282" s="733">
        <v>273905</v>
      </c>
      <c r="O282" s="733">
        <v>285014</v>
      </c>
      <c r="P282" s="733">
        <v>94551</v>
      </c>
      <c r="Q282" s="733">
        <v>67536</v>
      </c>
      <c r="R282" s="733">
        <v>0</v>
      </c>
      <c r="S282" s="733">
        <v>205843</v>
      </c>
      <c r="T282" s="733">
        <v>29023</v>
      </c>
      <c r="U282" s="733">
        <v>0</v>
      </c>
      <c r="V282" s="733">
        <v>0</v>
      </c>
      <c r="W282" s="733">
        <v>0</v>
      </c>
      <c r="X282" s="733">
        <v>0</v>
      </c>
      <c r="Y282" s="733"/>
      <c r="Z282" s="733">
        <v>82651</v>
      </c>
      <c r="AA282" s="733"/>
      <c r="AB282" s="733">
        <v>0</v>
      </c>
      <c r="AC282" s="733">
        <v>0</v>
      </c>
      <c r="AD282" s="733"/>
      <c r="AE282" s="733">
        <v>1706531</v>
      </c>
      <c r="AF282" s="733">
        <v>0</v>
      </c>
      <c r="AG282" s="733">
        <v>0</v>
      </c>
      <c r="AH282" s="733">
        <v>0</v>
      </c>
      <c r="AI282" s="733">
        <v>0</v>
      </c>
      <c r="AJ282" s="733">
        <v>0</v>
      </c>
      <c r="AK282" s="733"/>
      <c r="AL282" s="733">
        <v>0</v>
      </c>
      <c r="AM282" s="733">
        <v>0</v>
      </c>
      <c r="AN282" s="733"/>
      <c r="AO282" s="733">
        <v>0</v>
      </c>
      <c r="AP282" s="733">
        <v>0</v>
      </c>
      <c r="AQ282" s="733">
        <v>0</v>
      </c>
      <c r="AR282" s="733">
        <v>0</v>
      </c>
      <c r="AS282" s="733"/>
      <c r="AT282" s="733">
        <v>0</v>
      </c>
      <c r="AU282" s="733">
        <v>0</v>
      </c>
      <c r="AV282" s="733"/>
      <c r="AW282" s="733">
        <v>52797</v>
      </c>
      <c r="AX282" s="733"/>
      <c r="AY282" s="733">
        <v>96756</v>
      </c>
      <c r="AZ282" s="733">
        <v>0</v>
      </c>
      <c r="BA282" s="733">
        <v>0</v>
      </c>
      <c r="BB282" s="733"/>
      <c r="BC282" s="733">
        <v>15637</v>
      </c>
      <c r="BD282" s="733"/>
      <c r="BE282" s="733">
        <v>0</v>
      </c>
      <c r="BF282" s="733">
        <v>0</v>
      </c>
      <c r="BG282" s="735"/>
      <c r="BH282" s="577">
        <v>895</v>
      </c>
      <c r="BI282" s="730">
        <v>2</v>
      </c>
      <c r="BJ282" s="731" t="s">
        <v>313</v>
      </c>
      <c r="BK282" s="563">
        <v>14814</v>
      </c>
      <c r="BL282" s="736">
        <v>222.3377210746591</v>
      </c>
      <c r="BM282" s="737">
        <v>-200.79998649925747</v>
      </c>
      <c r="BN282" s="737">
        <v>-107.84001620089104</v>
      </c>
      <c r="BO282" s="738">
        <v>-86.3022816254894</v>
      </c>
      <c r="BP282" s="736"/>
      <c r="BQ282" s="739">
        <v>0</v>
      </c>
      <c r="BR282" s="739">
        <v>0</v>
      </c>
      <c r="BS282" s="739"/>
      <c r="BT282" s="739">
        <v>25.885446199540976</v>
      </c>
      <c r="BU282" s="739">
        <v>18.489604428243553</v>
      </c>
      <c r="BV282" s="739">
        <v>19.239503172674496</v>
      </c>
      <c r="BW282" s="739">
        <v>6.3825435398946944</v>
      </c>
      <c r="BX282" s="739">
        <v>4.5589307411907658</v>
      </c>
      <c r="BY282" s="739">
        <v>0</v>
      </c>
      <c r="BZ282" s="739">
        <v>13.895166734170379</v>
      </c>
      <c r="CA282" s="739">
        <v>1.9591602538139599</v>
      </c>
      <c r="CB282" s="739">
        <v>0</v>
      </c>
      <c r="CC282" s="739">
        <v>0</v>
      </c>
      <c r="CD282" s="739">
        <v>0</v>
      </c>
      <c r="CE282" s="739">
        <v>0</v>
      </c>
      <c r="CF282" s="739"/>
      <c r="CG282" s="739">
        <v>5.5792493587147289</v>
      </c>
      <c r="CH282" s="739"/>
      <c r="CI282" s="739">
        <v>0</v>
      </c>
      <c r="CJ282" s="739">
        <v>0</v>
      </c>
      <c r="CK282" s="739"/>
      <c r="CL282" s="739">
        <v>115.19717834480896</v>
      </c>
      <c r="CM282" s="739">
        <v>0</v>
      </c>
      <c r="CN282" s="739">
        <v>0</v>
      </c>
      <c r="CO282" s="739">
        <v>0</v>
      </c>
      <c r="CP282" s="739">
        <v>0</v>
      </c>
      <c r="CQ282" s="739">
        <v>0</v>
      </c>
      <c r="CR282" s="739"/>
      <c r="CS282" s="739">
        <v>0</v>
      </c>
      <c r="CT282" s="739">
        <v>0</v>
      </c>
      <c r="CU282" s="739"/>
      <c r="CV282" s="739">
        <v>0</v>
      </c>
      <c r="CW282" s="739">
        <v>0</v>
      </c>
      <c r="CX282" s="739">
        <v>0</v>
      </c>
      <c r="CY282" s="739">
        <v>0</v>
      </c>
      <c r="CZ282" s="739"/>
      <c r="DA282" s="739">
        <v>0</v>
      </c>
      <c r="DB282" s="739">
        <v>0</v>
      </c>
      <c r="DC282" s="739"/>
      <c r="DD282" s="739">
        <v>3.5639935196435806</v>
      </c>
      <c r="DE282" s="739"/>
      <c r="DF282" s="739">
        <v>6.5313892264074527</v>
      </c>
      <c r="DG282" s="739">
        <v>0</v>
      </c>
      <c r="DH282" s="739">
        <v>0</v>
      </c>
      <c r="DI282" s="739"/>
      <c r="DJ282" s="739">
        <v>1.0555555555555556</v>
      </c>
      <c r="DK282" s="739"/>
      <c r="DL282" s="739">
        <v>0</v>
      </c>
      <c r="DM282" s="739">
        <v>0</v>
      </c>
    </row>
    <row r="283" spans="1:117" s="731" customFormat="1" ht="12.75">
      <c r="A283" s="577">
        <v>905</v>
      </c>
      <c r="B283" s="730">
        <v>15</v>
      </c>
      <c r="C283" s="731" t="s">
        <v>314</v>
      </c>
      <c r="D283" s="563">
        <v>70361</v>
      </c>
      <c r="E283" s="732">
        <v>55861346</v>
      </c>
      <c r="F283" s="733">
        <v>-14128489</v>
      </c>
      <c r="G283" s="733">
        <v>-7587730</v>
      </c>
      <c r="H283" s="734">
        <v>34145127</v>
      </c>
      <c r="I283" s="732"/>
      <c r="J283" s="733">
        <v>49013</v>
      </c>
      <c r="K283" s="733">
        <v>35010</v>
      </c>
      <c r="L283" s="733"/>
      <c r="M283" s="733">
        <v>2271306</v>
      </c>
      <c r="N283" s="733">
        <v>1622361</v>
      </c>
      <c r="O283" s="733">
        <v>2519205</v>
      </c>
      <c r="P283" s="733">
        <v>1087334</v>
      </c>
      <c r="Q283" s="733">
        <v>776667</v>
      </c>
      <c r="R283" s="733">
        <v>2004209</v>
      </c>
      <c r="S283" s="733">
        <v>490857</v>
      </c>
      <c r="T283" s="733">
        <v>84166</v>
      </c>
      <c r="U283" s="733">
        <v>-66572</v>
      </c>
      <c r="V283" s="733">
        <v>12450</v>
      </c>
      <c r="W283" s="733">
        <v>0</v>
      </c>
      <c r="X283" s="733">
        <v>0</v>
      </c>
      <c r="Y283" s="733"/>
      <c r="Z283" s="733">
        <v>614300</v>
      </c>
      <c r="AA283" s="733"/>
      <c r="AB283" s="733">
        <v>27970067</v>
      </c>
      <c r="AC283" s="733">
        <v>92757</v>
      </c>
      <c r="AD283" s="733"/>
      <c r="AE283" s="733">
        <v>9172073</v>
      </c>
      <c r="AF283" s="733">
        <v>432436</v>
      </c>
      <c r="AG283" s="733">
        <v>0</v>
      </c>
      <c r="AH283" s="733">
        <v>0</v>
      </c>
      <c r="AI283" s="733">
        <v>0</v>
      </c>
      <c r="AJ283" s="733">
        <v>0</v>
      </c>
      <c r="AK283" s="733"/>
      <c r="AL283" s="733">
        <v>1307247</v>
      </c>
      <c r="AM283" s="733">
        <v>36292</v>
      </c>
      <c r="AN283" s="733"/>
      <c r="AO283" s="733">
        <v>0</v>
      </c>
      <c r="AP283" s="733">
        <v>0</v>
      </c>
      <c r="AQ283" s="733">
        <v>0</v>
      </c>
      <c r="AR283" s="733">
        <v>0</v>
      </c>
      <c r="AS283" s="733"/>
      <c r="AT283" s="733">
        <v>2384548</v>
      </c>
      <c r="AU283" s="733">
        <v>0</v>
      </c>
      <c r="AV283" s="733"/>
      <c r="AW283" s="733">
        <v>250767</v>
      </c>
      <c r="AX283" s="733"/>
      <c r="AY283" s="733">
        <v>798239</v>
      </c>
      <c r="AZ283" s="733">
        <v>436617</v>
      </c>
      <c r="BA283" s="733">
        <v>0</v>
      </c>
      <c r="BB283" s="733"/>
      <c r="BC283" s="733">
        <v>113848</v>
      </c>
      <c r="BD283" s="733"/>
      <c r="BE283" s="733">
        <v>1366149</v>
      </c>
      <c r="BF283" s="733">
        <v>0</v>
      </c>
      <c r="BG283" s="735"/>
      <c r="BH283" s="577">
        <v>905</v>
      </c>
      <c r="BI283" s="730">
        <v>15</v>
      </c>
      <c r="BJ283" s="731" t="s">
        <v>314</v>
      </c>
      <c r="BK283" s="563">
        <v>70361</v>
      </c>
      <c r="BL283" s="736">
        <v>793.92484472932449</v>
      </c>
      <c r="BM283" s="737">
        <v>-200.80000284248376</v>
      </c>
      <c r="BN283" s="737">
        <v>-107.83999658901949</v>
      </c>
      <c r="BO283" s="738">
        <v>485.28484529782122</v>
      </c>
      <c r="BP283" s="736"/>
      <c r="BQ283" s="739">
        <v>0.69659328321086966</v>
      </c>
      <c r="BR283" s="739">
        <v>0.49757678259262944</v>
      </c>
      <c r="BS283" s="739"/>
      <c r="BT283" s="739">
        <v>32.280752121203506</v>
      </c>
      <c r="BU283" s="739">
        <v>23.0576739955373</v>
      </c>
      <c r="BV283" s="739">
        <v>35.803996532169812</v>
      </c>
      <c r="BW283" s="739">
        <v>15.453646196046105</v>
      </c>
      <c r="BX283" s="739">
        <v>11.038316681115958</v>
      </c>
      <c r="BY283" s="739">
        <v>28.484657693892924</v>
      </c>
      <c r="BZ283" s="739">
        <v>6.9762652605846993</v>
      </c>
      <c r="CA283" s="739">
        <v>1.1962024416935517</v>
      </c>
      <c r="CB283" s="739">
        <v>-0.94614914512300852</v>
      </c>
      <c r="CC283" s="739">
        <v>0.17694461420389135</v>
      </c>
      <c r="CD283" s="739">
        <v>0</v>
      </c>
      <c r="CE283" s="739">
        <v>0</v>
      </c>
      <c r="CF283" s="739"/>
      <c r="CG283" s="739">
        <v>8.730688875939796</v>
      </c>
      <c r="CH283" s="739"/>
      <c r="CI283" s="739">
        <v>397.52230639132472</v>
      </c>
      <c r="CJ283" s="739">
        <v>1.3183013317036427</v>
      </c>
      <c r="CK283" s="739"/>
      <c r="CL283" s="739">
        <v>130.35734284617899</v>
      </c>
      <c r="CM283" s="739">
        <v>6.145961541194696</v>
      </c>
      <c r="CN283" s="739">
        <v>0</v>
      </c>
      <c r="CO283" s="739">
        <v>0</v>
      </c>
      <c r="CP283" s="739">
        <v>0</v>
      </c>
      <c r="CQ283" s="739">
        <v>0</v>
      </c>
      <c r="CR283" s="739"/>
      <c r="CS283" s="739">
        <v>18.579141854152159</v>
      </c>
      <c r="CT283" s="739">
        <v>0.51579710350904617</v>
      </c>
      <c r="CU283" s="739"/>
      <c r="CV283" s="739">
        <v>0</v>
      </c>
      <c r="CW283" s="739">
        <v>0</v>
      </c>
      <c r="CX283" s="739">
        <v>0</v>
      </c>
      <c r="CY283" s="739">
        <v>0</v>
      </c>
      <c r="CZ283" s="739"/>
      <c r="DA283" s="739">
        <v>33.890194852261907</v>
      </c>
      <c r="DB283" s="739">
        <v>0</v>
      </c>
      <c r="DC283" s="739"/>
      <c r="DD283" s="739">
        <v>3.5640056281178492</v>
      </c>
      <c r="DE283" s="739"/>
      <c r="DF283" s="739">
        <v>11.344906979718878</v>
      </c>
      <c r="DG283" s="739">
        <v>6.2053836642458178</v>
      </c>
      <c r="DH283" s="739">
        <v>0</v>
      </c>
      <c r="DI283" s="739"/>
      <c r="DJ283" s="739">
        <v>1.6180554568582026</v>
      </c>
      <c r="DK283" s="739"/>
      <c r="DL283" s="739">
        <v>19.416281746990521</v>
      </c>
      <c r="DM283" s="739">
        <v>0</v>
      </c>
    </row>
    <row r="284" spans="1:117" s="731" customFormat="1" ht="12.75">
      <c r="A284" s="577">
        <v>908</v>
      </c>
      <c r="B284" s="730">
        <v>6</v>
      </c>
      <c r="C284" s="731" t="s">
        <v>315</v>
      </c>
      <c r="D284" s="563">
        <v>20847</v>
      </c>
      <c r="E284" s="732">
        <v>7866375</v>
      </c>
      <c r="F284" s="733">
        <v>-4186078</v>
      </c>
      <c r="G284" s="733">
        <v>-2248140</v>
      </c>
      <c r="H284" s="734">
        <v>1432157</v>
      </c>
      <c r="I284" s="732"/>
      <c r="J284" s="733">
        <v>0</v>
      </c>
      <c r="K284" s="733">
        <v>0</v>
      </c>
      <c r="L284" s="733"/>
      <c r="M284" s="733">
        <v>309723</v>
      </c>
      <c r="N284" s="733">
        <v>221231</v>
      </c>
      <c r="O284" s="733">
        <v>148841</v>
      </c>
      <c r="P284" s="733">
        <v>236377</v>
      </c>
      <c r="Q284" s="733">
        <v>168841</v>
      </c>
      <c r="R284" s="733">
        <v>0</v>
      </c>
      <c r="S284" s="733">
        <v>253346</v>
      </c>
      <c r="T284" s="733">
        <v>58045</v>
      </c>
      <c r="U284" s="733">
        <v>0</v>
      </c>
      <c r="V284" s="733">
        <v>0</v>
      </c>
      <c r="W284" s="733">
        <v>0</v>
      </c>
      <c r="X284" s="733">
        <v>0</v>
      </c>
      <c r="Y284" s="733"/>
      <c r="Z284" s="733">
        <v>103435</v>
      </c>
      <c r="AA284" s="733"/>
      <c r="AB284" s="733">
        <v>0</v>
      </c>
      <c r="AC284" s="733">
        <v>0</v>
      </c>
      <c r="AD284" s="733"/>
      <c r="AE284" s="733">
        <v>3587964</v>
      </c>
      <c r="AF284" s="733">
        <v>234813</v>
      </c>
      <c r="AG284" s="733">
        <v>0</v>
      </c>
      <c r="AH284" s="733">
        <v>0</v>
      </c>
      <c r="AI284" s="733">
        <v>0</v>
      </c>
      <c r="AJ284" s="733">
        <v>0</v>
      </c>
      <c r="AK284" s="733"/>
      <c r="AL284" s="733">
        <v>1306419</v>
      </c>
      <c r="AM284" s="733">
        <v>39299</v>
      </c>
      <c r="AN284" s="733"/>
      <c r="AO284" s="733">
        <v>0</v>
      </c>
      <c r="AP284" s="733">
        <v>0</v>
      </c>
      <c r="AQ284" s="733">
        <v>0</v>
      </c>
      <c r="AR284" s="733">
        <v>0</v>
      </c>
      <c r="AS284" s="733"/>
      <c r="AT284" s="733">
        <v>0</v>
      </c>
      <c r="AU284" s="733">
        <v>0</v>
      </c>
      <c r="AV284" s="733"/>
      <c r="AW284" s="733">
        <v>74299</v>
      </c>
      <c r="AX284" s="733"/>
      <c r="AY284" s="733">
        <v>0</v>
      </c>
      <c r="AZ284" s="733">
        <v>0</v>
      </c>
      <c r="BA284" s="733">
        <v>0</v>
      </c>
      <c r="BB284" s="733"/>
      <c r="BC284" s="733">
        <v>25492</v>
      </c>
      <c r="BD284" s="733"/>
      <c r="BE284" s="733">
        <v>956469</v>
      </c>
      <c r="BF284" s="733">
        <v>141781</v>
      </c>
      <c r="BG284" s="735"/>
      <c r="BH284" s="577">
        <v>908</v>
      </c>
      <c r="BI284" s="730">
        <v>6</v>
      </c>
      <c r="BJ284" s="731" t="s">
        <v>315</v>
      </c>
      <c r="BK284" s="563">
        <v>20847</v>
      </c>
      <c r="BL284" s="736">
        <v>377.33846596632611</v>
      </c>
      <c r="BM284" s="737">
        <v>-200.80001918741306</v>
      </c>
      <c r="BN284" s="737">
        <v>-107.83997697510434</v>
      </c>
      <c r="BO284" s="738">
        <v>68.698469803808706</v>
      </c>
      <c r="BP284" s="736"/>
      <c r="BQ284" s="739">
        <v>0</v>
      </c>
      <c r="BR284" s="739">
        <v>0</v>
      </c>
      <c r="BS284" s="739"/>
      <c r="BT284" s="739">
        <v>14.856957835659808</v>
      </c>
      <c r="BU284" s="739">
        <v>10.612126445052047</v>
      </c>
      <c r="BV284" s="739">
        <v>7.1396843670552119</v>
      </c>
      <c r="BW284" s="739">
        <v>11.33865784045666</v>
      </c>
      <c r="BX284" s="739">
        <v>8.0990550199069418</v>
      </c>
      <c r="BY284" s="739">
        <v>0</v>
      </c>
      <c r="BZ284" s="739">
        <v>12.152635870868711</v>
      </c>
      <c r="CA284" s="739">
        <v>2.7843334772389312</v>
      </c>
      <c r="CB284" s="739">
        <v>0</v>
      </c>
      <c r="CC284" s="739">
        <v>0</v>
      </c>
      <c r="CD284" s="739">
        <v>0</v>
      </c>
      <c r="CE284" s="739">
        <v>0</v>
      </c>
      <c r="CF284" s="739"/>
      <c r="CG284" s="739">
        <v>4.9616251738859312</v>
      </c>
      <c r="CH284" s="739"/>
      <c r="CI284" s="739">
        <v>0</v>
      </c>
      <c r="CJ284" s="739">
        <v>0</v>
      </c>
      <c r="CK284" s="739"/>
      <c r="CL284" s="739">
        <v>172.10936825442511</v>
      </c>
      <c r="CM284" s="739">
        <v>11.263635055403656</v>
      </c>
      <c r="CN284" s="739">
        <v>0</v>
      </c>
      <c r="CO284" s="739">
        <v>0</v>
      </c>
      <c r="CP284" s="739">
        <v>0</v>
      </c>
      <c r="CQ284" s="739">
        <v>0</v>
      </c>
      <c r="CR284" s="739"/>
      <c r="CS284" s="739">
        <v>62.667002446395166</v>
      </c>
      <c r="CT284" s="739">
        <v>1.8851153643210055</v>
      </c>
      <c r="CU284" s="739"/>
      <c r="CV284" s="739">
        <v>0</v>
      </c>
      <c r="CW284" s="739">
        <v>0</v>
      </c>
      <c r="CX284" s="739">
        <v>0</v>
      </c>
      <c r="CY284" s="739">
        <v>0</v>
      </c>
      <c r="CZ284" s="739"/>
      <c r="DA284" s="739">
        <v>0</v>
      </c>
      <c r="DB284" s="739">
        <v>0</v>
      </c>
      <c r="DC284" s="739"/>
      <c r="DD284" s="739">
        <v>3.5640140068115316</v>
      </c>
      <c r="DE284" s="739"/>
      <c r="DF284" s="739">
        <v>0</v>
      </c>
      <c r="DG284" s="739">
        <v>0</v>
      </c>
      <c r="DH284" s="739">
        <v>0</v>
      </c>
      <c r="DI284" s="739"/>
      <c r="DJ284" s="739">
        <v>1.222813834124814</v>
      </c>
      <c r="DK284" s="739"/>
      <c r="DL284" s="739">
        <v>45.880414448122032</v>
      </c>
      <c r="DM284" s="739">
        <v>6.8010265265985517</v>
      </c>
    </row>
    <row r="285" spans="1:117" s="731" customFormat="1" ht="12.75">
      <c r="A285" s="577">
        <v>915</v>
      </c>
      <c r="B285" s="730">
        <v>11</v>
      </c>
      <c r="C285" s="731" t="s">
        <v>316</v>
      </c>
      <c r="D285" s="563">
        <v>19669</v>
      </c>
      <c r="E285" s="732">
        <v>3539608</v>
      </c>
      <c r="F285" s="733">
        <v>-3949535</v>
      </c>
      <c r="G285" s="733">
        <v>-2121105</v>
      </c>
      <c r="H285" s="734">
        <v>-2531032</v>
      </c>
      <c r="I285" s="732"/>
      <c r="J285" s="733">
        <v>21006</v>
      </c>
      <c r="K285" s="733">
        <v>15004</v>
      </c>
      <c r="L285" s="733"/>
      <c r="M285" s="733">
        <v>663693</v>
      </c>
      <c r="N285" s="733">
        <v>474067</v>
      </c>
      <c r="O285" s="733">
        <v>174175</v>
      </c>
      <c r="P285" s="733">
        <v>118189</v>
      </c>
      <c r="Q285" s="733">
        <v>84420</v>
      </c>
      <c r="R285" s="733">
        <v>0</v>
      </c>
      <c r="S285" s="733">
        <v>201093</v>
      </c>
      <c r="T285" s="733">
        <v>0</v>
      </c>
      <c r="U285" s="733">
        <v>12923</v>
      </c>
      <c r="V285" s="733">
        <v>0</v>
      </c>
      <c r="W285" s="733">
        <v>0</v>
      </c>
      <c r="X285" s="733">
        <v>0</v>
      </c>
      <c r="Y285" s="733"/>
      <c r="Z285" s="733">
        <v>256599</v>
      </c>
      <c r="AA285" s="733"/>
      <c r="AB285" s="733">
        <v>0</v>
      </c>
      <c r="AC285" s="733">
        <v>0</v>
      </c>
      <c r="AD285" s="733"/>
      <c r="AE285" s="733">
        <v>0</v>
      </c>
      <c r="AF285" s="733">
        <v>0</v>
      </c>
      <c r="AG285" s="733">
        <v>0</v>
      </c>
      <c r="AH285" s="733">
        <v>0</v>
      </c>
      <c r="AI285" s="733">
        <v>0</v>
      </c>
      <c r="AJ285" s="733">
        <v>0</v>
      </c>
      <c r="AK285" s="733"/>
      <c r="AL285" s="733">
        <v>607346</v>
      </c>
      <c r="AM285" s="733">
        <v>14931</v>
      </c>
      <c r="AN285" s="733"/>
      <c r="AO285" s="733">
        <v>0</v>
      </c>
      <c r="AP285" s="733">
        <v>0</v>
      </c>
      <c r="AQ285" s="733">
        <v>0</v>
      </c>
      <c r="AR285" s="733">
        <v>0</v>
      </c>
      <c r="AS285" s="733"/>
      <c r="AT285" s="733">
        <v>0</v>
      </c>
      <c r="AU285" s="733">
        <v>0</v>
      </c>
      <c r="AV285" s="733"/>
      <c r="AW285" s="733">
        <v>70100</v>
      </c>
      <c r="AX285" s="733"/>
      <c r="AY285" s="733">
        <v>179690</v>
      </c>
      <c r="AZ285" s="733">
        <v>0</v>
      </c>
      <c r="BA285" s="733">
        <v>0</v>
      </c>
      <c r="BB285" s="733"/>
      <c r="BC285" s="733">
        <v>19900</v>
      </c>
      <c r="BD285" s="733"/>
      <c r="BE285" s="733">
        <v>626472</v>
      </c>
      <c r="BF285" s="733">
        <v>0</v>
      </c>
      <c r="BG285" s="735"/>
      <c r="BH285" s="577">
        <v>915</v>
      </c>
      <c r="BI285" s="730">
        <v>11</v>
      </c>
      <c r="BJ285" s="731" t="s">
        <v>316</v>
      </c>
      <c r="BK285" s="563">
        <v>19669</v>
      </c>
      <c r="BL285" s="736">
        <v>179.95871676241802</v>
      </c>
      <c r="BM285" s="737">
        <v>-200.79998983171487</v>
      </c>
      <c r="BN285" s="737">
        <v>-107.84000203365703</v>
      </c>
      <c r="BO285" s="738">
        <v>-128.68127510295389</v>
      </c>
      <c r="BP285" s="736"/>
      <c r="BQ285" s="739">
        <v>1.0679749860186079</v>
      </c>
      <c r="BR285" s="739">
        <v>0.7628247496059789</v>
      </c>
      <c r="BS285" s="739"/>
      <c r="BT285" s="739">
        <v>33.743098276475671</v>
      </c>
      <c r="BU285" s="739">
        <v>24.102242106868676</v>
      </c>
      <c r="BV285" s="739">
        <v>8.8553053027606889</v>
      </c>
      <c r="BW285" s="739">
        <v>6.008897249478875</v>
      </c>
      <c r="BX285" s="739">
        <v>4.2920331486094874</v>
      </c>
      <c r="BY285" s="739">
        <v>0</v>
      </c>
      <c r="BZ285" s="739">
        <v>10.223854796888505</v>
      </c>
      <c r="CA285" s="739">
        <v>0</v>
      </c>
      <c r="CB285" s="739">
        <v>0.65702374294575216</v>
      </c>
      <c r="CC285" s="739">
        <v>0</v>
      </c>
      <c r="CD285" s="739">
        <v>0</v>
      </c>
      <c r="CE285" s="739">
        <v>0</v>
      </c>
      <c r="CF285" s="739"/>
      <c r="CG285" s="739">
        <v>13.045858965885403</v>
      </c>
      <c r="CH285" s="739"/>
      <c r="CI285" s="739">
        <v>0</v>
      </c>
      <c r="CJ285" s="739">
        <v>0</v>
      </c>
      <c r="CK285" s="739"/>
      <c r="CL285" s="739">
        <v>0</v>
      </c>
      <c r="CM285" s="739">
        <v>0</v>
      </c>
      <c r="CN285" s="739">
        <v>0</v>
      </c>
      <c r="CO285" s="739">
        <v>0</v>
      </c>
      <c r="CP285" s="739">
        <v>0</v>
      </c>
      <c r="CQ285" s="739">
        <v>0</v>
      </c>
      <c r="CR285" s="739"/>
      <c r="CS285" s="739">
        <v>30.878336468554579</v>
      </c>
      <c r="CT285" s="739">
        <v>0.7591133255376481</v>
      </c>
      <c r="CU285" s="739"/>
      <c r="CV285" s="739">
        <v>0</v>
      </c>
      <c r="CW285" s="739">
        <v>0</v>
      </c>
      <c r="CX285" s="739">
        <v>0</v>
      </c>
      <c r="CY285" s="739">
        <v>0</v>
      </c>
      <c r="CZ285" s="739"/>
      <c r="DA285" s="739">
        <v>0</v>
      </c>
      <c r="DB285" s="739">
        <v>0</v>
      </c>
      <c r="DC285" s="739"/>
      <c r="DD285" s="739">
        <v>3.5639839341095123</v>
      </c>
      <c r="DE285" s="739"/>
      <c r="DF285" s="739">
        <v>9.1356957649092472</v>
      </c>
      <c r="DG285" s="739">
        <v>0</v>
      </c>
      <c r="DH285" s="739">
        <v>0</v>
      </c>
      <c r="DI285" s="739"/>
      <c r="DJ285" s="739">
        <v>1.0117443693121155</v>
      </c>
      <c r="DK285" s="739"/>
      <c r="DL285" s="739">
        <v>31.850729574457269</v>
      </c>
      <c r="DM285" s="739">
        <v>0</v>
      </c>
    </row>
    <row r="286" spans="1:117" s="731" customFormat="1" ht="12.75">
      <c r="A286" s="577">
        <v>918</v>
      </c>
      <c r="B286" s="730">
        <v>2</v>
      </c>
      <c r="C286" s="731" t="s">
        <v>317</v>
      </c>
      <c r="D286" s="563">
        <v>2246</v>
      </c>
      <c r="E286" s="732">
        <v>-22082</v>
      </c>
      <c r="F286" s="733">
        <v>-450997</v>
      </c>
      <c r="G286" s="733">
        <v>-242209</v>
      </c>
      <c r="H286" s="734">
        <v>-715288</v>
      </c>
      <c r="I286" s="732"/>
      <c r="J286" s="733">
        <v>0</v>
      </c>
      <c r="K286" s="733">
        <v>0</v>
      </c>
      <c r="L286" s="733"/>
      <c r="M286" s="733">
        <v>14749</v>
      </c>
      <c r="N286" s="733">
        <v>10535</v>
      </c>
      <c r="O286" s="733">
        <v>19001</v>
      </c>
      <c r="P286" s="733">
        <v>0</v>
      </c>
      <c r="Q286" s="733">
        <v>0</v>
      </c>
      <c r="R286" s="733">
        <v>0</v>
      </c>
      <c r="S286" s="733">
        <v>-88671</v>
      </c>
      <c r="T286" s="733">
        <v>0</v>
      </c>
      <c r="U286" s="733">
        <v>0</v>
      </c>
      <c r="V286" s="733">
        <v>0</v>
      </c>
      <c r="W286" s="733">
        <v>0</v>
      </c>
      <c r="X286" s="733">
        <v>0</v>
      </c>
      <c r="Y286" s="733"/>
      <c r="Z286" s="733">
        <v>11884</v>
      </c>
      <c r="AA286" s="733"/>
      <c r="AB286" s="733">
        <v>0</v>
      </c>
      <c r="AC286" s="733">
        <v>0</v>
      </c>
      <c r="AD286" s="733"/>
      <c r="AE286" s="733">
        <v>0</v>
      </c>
      <c r="AF286" s="733">
        <v>0</v>
      </c>
      <c r="AG286" s="733">
        <v>0</v>
      </c>
      <c r="AH286" s="733">
        <v>0</v>
      </c>
      <c r="AI286" s="733">
        <v>0</v>
      </c>
      <c r="AJ286" s="733">
        <v>0</v>
      </c>
      <c r="AK286" s="733"/>
      <c r="AL286" s="733">
        <v>0</v>
      </c>
      <c r="AM286" s="733">
        <v>0</v>
      </c>
      <c r="AN286" s="733"/>
      <c r="AO286" s="733">
        <v>0</v>
      </c>
      <c r="AP286" s="733">
        <v>0</v>
      </c>
      <c r="AQ286" s="733">
        <v>0</v>
      </c>
      <c r="AR286" s="733">
        <v>0</v>
      </c>
      <c r="AS286" s="733"/>
      <c r="AT286" s="733">
        <v>0</v>
      </c>
      <c r="AU286" s="733">
        <v>0</v>
      </c>
      <c r="AV286" s="733"/>
      <c r="AW286" s="733">
        <v>8005</v>
      </c>
      <c r="AX286" s="733"/>
      <c r="AY286" s="733">
        <v>0</v>
      </c>
      <c r="AZ286" s="733">
        <v>0</v>
      </c>
      <c r="BA286" s="733">
        <v>0</v>
      </c>
      <c r="BB286" s="733"/>
      <c r="BC286" s="733">
        <v>2415</v>
      </c>
      <c r="BD286" s="733"/>
      <c r="BE286" s="733">
        <v>0</v>
      </c>
      <c r="BF286" s="733">
        <v>0</v>
      </c>
      <c r="BG286" s="735"/>
      <c r="BH286" s="577">
        <v>918</v>
      </c>
      <c r="BI286" s="730">
        <v>2</v>
      </c>
      <c r="BJ286" s="731" t="s">
        <v>317</v>
      </c>
      <c r="BK286" s="563">
        <v>2246</v>
      </c>
      <c r="BL286" s="736">
        <v>-9.8317008014247556</v>
      </c>
      <c r="BM286" s="737">
        <v>-200.800089047195</v>
      </c>
      <c r="BN286" s="737">
        <v>-107.84016028495103</v>
      </c>
      <c r="BO286" s="738">
        <v>-318.47195013357077</v>
      </c>
      <c r="BP286" s="736"/>
      <c r="BQ286" s="739">
        <v>0</v>
      </c>
      <c r="BR286" s="739">
        <v>0</v>
      </c>
      <c r="BS286" s="739"/>
      <c r="BT286" s="739">
        <v>6.566785396260018</v>
      </c>
      <c r="BU286" s="739">
        <v>4.6905609973285838</v>
      </c>
      <c r="BV286" s="739">
        <v>8.4599287622439885</v>
      </c>
      <c r="BW286" s="739">
        <v>0</v>
      </c>
      <c r="BX286" s="739">
        <v>0</v>
      </c>
      <c r="BY286" s="739">
        <v>0</v>
      </c>
      <c r="BZ286" s="739">
        <v>-39.479519145146931</v>
      </c>
      <c r="CA286" s="739">
        <v>0</v>
      </c>
      <c r="CB286" s="739">
        <v>0</v>
      </c>
      <c r="CC286" s="739">
        <v>0</v>
      </c>
      <c r="CD286" s="739">
        <v>0</v>
      </c>
      <c r="CE286" s="739">
        <v>0</v>
      </c>
      <c r="CF286" s="739"/>
      <c r="CG286" s="739">
        <v>5.2911843276936779</v>
      </c>
      <c r="CH286" s="739"/>
      <c r="CI286" s="739">
        <v>0</v>
      </c>
      <c r="CJ286" s="739">
        <v>0</v>
      </c>
      <c r="CK286" s="739"/>
      <c r="CL286" s="739">
        <v>0</v>
      </c>
      <c r="CM286" s="739">
        <v>0</v>
      </c>
      <c r="CN286" s="739">
        <v>0</v>
      </c>
      <c r="CO286" s="739">
        <v>0</v>
      </c>
      <c r="CP286" s="739">
        <v>0</v>
      </c>
      <c r="CQ286" s="739">
        <v>0</v>
      </c>
      <c r="CR286" s="739"/>
      <c r="CS286" s="739">
        <v>0</v>
      </c>
      <c r="CT286" s="739">
        <v>0</v>
      </c>
      <c r="CU286" s="739"/>
      <c r="CV286" s="739">
        <v>0</v>
      </c>
      <c r="CW286" s="739">
        <v>0</v>
      </c>
      <c r="CX286" s="739">
        <v>0</v>
      </c>
      <c r="CY286" s="739">
        <v>0</v>
      </c>
      <c r="CZ286" s="739"/>
      <c r="DA286" s="739">
        <v>0</v>
      </c>
      <c r="DB286" s="739">
        <v>0</v>
      </c>
      <c r="DC286" s="739"/>
      <c r="DD286" s="739">
        <v>3.5641139804096169</v>
      </c>
      <c r="DE286" s="739"/>
      <c r="DF286" s="739">
        <v>0</v>
      </c>
      <c r="DG286" s="739">
        <v>0</v>
      </c>
      <c r="DH286" s="739">
        <v>0</v>
      </c>
      <c r="DI286" s="739"/>
      <c r="DJ286" s="739">
        <v>1.0752448797862868</v>
      </c>
      <c r="DK286" s="739"/>
      <c r="DL286" s="739">
        <v>0</v>
      </c>
      <c r="DM286" s="739">
        <v>0</v>
      </c>
    </row>
    <row r="287" spans="1:117" s="731" customFormat="1" ht="12.75">
      <c r="A287" s="577">
        <v>921</v>
      </c>
      <c r="B287" s="730">
        <v>11</v>
      </c>
      <c r="C287" s="731" t="s">
        <v>318</v>
      </c>
      <c r="D287" s="563">
        <v>1851</v>
      </c>
      <c r="E287" s="732">
        <v>915938</v>
      </c>
      <c r="F287" s="733">
        <v>-371681</v>
      </c>
      <c r="G287" s="733">
        <v>-199612</v>
      </c>
      <c r="H287" s="734">
        <v>344645</v>
      </c>
      <c r="I287" s="732"/>
      <c r="J287" s="733">
        <v>0</v>
      </c>
      <c r="K287" s="733">
        <v>0</v>
      </c>
      <c r="L287" s="733"/>
      <c r="M287" s="733">
        <v>88492</v>
      </c>
      <c r="N287" s="733">
        <v>63209</v>
      </c>
      <c r="O287" s="733">
        <v>14251</v>
      </c>
      <c r="P287" s="733">
        <v>0</v>
      </c>
      <c r="Q287" s="733">
        <v>0</v>
      </c>
      <c r="R287" s="733">
        <v>0</v>
      </c>
      <c r="S287" s="733">
        <v>-9500</v>
      </c>
      <c r="T287" s="733">
        <v>0</v>
      </c>
      <c r="U287" s="733">
        <v>0</v>
      </c>
      <c r="V287" s="733">
        <v>0</v>
      </c>
      <c r="W287" s="733">
        <v>0</v>
      </c>
      <c r="X287" s="733">
        <v>0</v>
      </c>
      <c r="Y287" s="733"/>
      <c r="Z287" s="733">
        <v>7957</v>
      </c>
      <c r="AA287" s="733"/>
      <c r="AB287" s="733">
        <v>0</v>
      </c>
      <c r="AC287" s="733">
        <v>0</v>
      </c>
      <c r="AD287" s="733"/>
      <c r="AE287" s="733">
        <v>743471</v>
      </c>
      <c r="AF287" s="733">
        <v>0</v>
      </c>
      <c r="AG287" s="733">
        <v>0</v>
      </c>
      <c r="AH287" s="733">
        <v>0</v>
      </c>
      <c r="AI287" s="733">
        <v>0</v>
      </c>
      <c r="AJ287" s="733">
        <v>0</v>
      </c>
      <c r="AK287" s="733"/>
      <c r="AL287" s="733">
        <v>0</v>
      </c>
      <c r="AM287" s="733">
        <v>0</v>
      </c>
      <c r="AN287" s="733"/>
      <c r="AO287" s="733">
        <v>0</v>
      </c>
      <c r="AP287" s="733">
        <v>0</v>
      </c>
      <c r="AQ287" s="733">
        <v>0</v>
      </c>
      <c r="AR287" s="733">
        <v>0</v>
      </c>
      <c r="AS287" s="733"/>
      <c r="AT287" s="733">
        <v>0</v>
      </c>
      <c r="AU287" s="733">
        <v>0</v>
      </c>
      <c r="AV287" s="733"/>
      <c r="AW287" s="733">
        <v>6597</v>
      </c>
      <c r="AX287" s="733"/>
      <c r="AY287" s="733">
        <v>0</v>
      </c>
      <c r="AZ287" s="733">
        <v>0</v>
      </c>
      <c r="BA287" s="733">
        <v>0</v>
      </c>
      <c r="BB287" s="733"/>
      <c r="BC287" s="733">
        <v>1461</v>
      </c>
      <c r="BD287" s="733"/>
      <c r="BE287" s="733">
        <v>0</v>
      </c>
      <c r="BF287" s="733">
        <v>0</v>
      </c>
      <c r="BG287" s="735"/>
      <c r="BH287" s="577">
        <v>921</v>
      </c>
      <c r="BI287" s="730">
        <v>11</v>
      </c>
      <c r="BJ287" s="731" t="s">
        <v>318</v>
      </c>
      <c r="BK287" s="563">
        <v>1851</v>
      </c>
      <c r="BL287" s="736">
        <v>494.83414370610478</v>
      </c>
      <c r="BM287" s="737">
        <v>-200.80010804970286</v>
      </c>
      <c r="BN287" s="737">
        <v>-107.84008643976229</v>
      </c>
      <c r="BO287" s="738">
        <v>186.19394921663965</v>
      </c>
      <c r="BP287" s="736"/>
      <c r="BQ287" s="739">
        <v>0</v>
      </c>
      <c r="BR287" s="739">
        <v>0</v>
      </c>
      <c r="BS287" s="739"/>
      <c r="BT287" s="739">
        <v>47.807671528903299</v>
      </c>
      <c r="BU287" s="739">
        <v>34.148568341437063</v>
      </c>
      <c r="BV287" s="739">
        <v>7.6990815775256616</v>
      </c>
      <c r="BW287" s="739">
        <v>0</v>
      </c>
      <c r="BX287" s="739">
        <v>0</v>
      </c>
      <c r="BY287" s="739">
        <v>0</v>
      </c>
      <c r="BZ287" s="739">
        <v>-5.1323608860075636</v>
      </c>
      <c r="CA287" s="739">
        <v>0</v>
      </c>
      <c r="CB287" s="739">
        <v>0</v>
      </c>
      <c r="CC287" s="739">
        <v>0</v>
      </c>
      <c r="CD287" s="739">
        <v>0</v>
      </c>
      <c r="CE287" s="739">
        <v>0</v>
      </c>
      <c r="CF287" s="739"/>
      <c r="CG287" s="739">
        <v>4.2987574284170718</v>
      </c>
      <c r="CH287" s="739"/>
      <c r="CI287" s="739">
        <v>0</v>
      </c>
      <c r="CJ287" s="739">
        <v>0</v>
      </c>
      <c r="CK287" s="739"/>
      <c r="CL287" s="739">
        <v>401.65910318746626</v>
      </c>
      <c r="CM287" s="739">
        <v>0</v>
      </c>
      <c r="CN287" s="739">
        <v>0</v>
      </c>
      <c r="CO287" s="739">
        <v>0</v>
      </c>
      <c r="CP287" s="739">
        <v>0</v>
      </c>
      <c r="CQ287" s="739">
        <v>0</v>
      </c>
      <c r="CR287" s="739"/>
      <c r="CS287" s="739">
        <v>0</v>
      </c>
      <c r="CT287" s="739">
        <v>0</v>
      </c>
      <c r="CU287" s="739"/>
      <c r="CV287" s="739">
        <v>0</v>
      </c>
      <c r="CW287" s="739">
        <v>0</v>
      </c>
      <c r="CX287" s="739">
        <v>0</v>
      </c>
      <c r="CY287" s="739">
        <v>0</v>
      </c>
      <c r="CZ287" s="739"/>
      <c r="DA287" s="739">
        <v>0</v>
      </c>
      <c r="DB287" s="739">
        <v>0</v>
      </c>
      <c r="DC287" s="739"/>
      <c r="DD287" s="739">
        <v>3.5640194489465156</v>
      </c>
      <c r="DE287" s="739"/>
      <c r="DF287" s="739">
        <v>0</v>
      </c>
      <c r="DG287" s="739">
        <v>0</v>
      </c>
      <c r="DH287" s="739">
        <v>0</v>
      </c>
      <c r="DI287" s="739"/>
      <c r="DJ287" s="739">
        <v>0.78930307941653155</v>
      </c>
      <c r="DK287" s="739"/>
      <c r="DL287" s="739">
        <v>0</v>
      </c>
      <c r="DM287" s="739">
        <v>0</v>
      </c>
    </row>
    <row r="288" spans="1:117" s="731" customFormat="1" ht="12.75">
      <c r="A288" s="577">
        <v>922</v>
      </c>
      <c r="B288" s="730">
        <v>6</v>
      </c>
      <c r="C288" s="731" t="s">
        <v>319</v>
      </c>
      <c r="D288" s="563">
        <v>4511</v>
      </c>
      <c r="E288" s="732">
        <v>282698</v>
      </c>
      <c r="F288" s="733">
        <v>-905809</v>
      </c>
      <c r="G288" s="733">
        <v>-486466</v>
      </c>
      <c r="H288" s="734">
        <v>-1109577</v>
      </c>
      <c r="I288" s="732"/>
      <c r="J288" s="733">
        <v>0</v>
      </c>
      <c r="K288" s="733">
        <v>0</v>
      </c>
      <c r="L288" s="733"/>
      <c r="M288" s="733">
        <v>103241</v>
      </c>
      <c r="N288" s="733">
        <v>73744</v>
      </c>
      <c r="O288" s="733">
        <v>12667</v>
      </c>
      <c r="P288" s="733">
        <v>0</v>
      </c>
      <c r="Q288" s="733">
        <v>0</v>
      </c>
      <c r="R288" s="733">
        <v>0</v>
      </c>
      <c r="S288" s="733">
        <v>9500</v>
      </c>
      <c r="T288" s="733">
        <v>0</v>
      </c>
      <c r="U288" s="733">
        <v>0</v>
      </c>
      <c r="V288" s="733">
        <v>0</v>
      </c>
      <c r="W288" s="733">
        <v>0</v>
      </c>
      <c r="X288" s="733">
        <v>0</v>
      </c>
      <c r="Y288" s="733"/>
      <c r="Z288" s="733">
        <v>61281</v>
      </c>
      <c r="AA288" s="733"/>
      <c r="AB288" s="733">
        <v>0</v>
      </c>
      <c r="AC288" s="733">
        <v>0</v>
      </c>
      <c r="AD288" s="733"/>
      <c r="AE288" s="733">
        <v>0</v>
      </c>
      <c r="AF288" s="733">
        <v>0</v>
      </c>
      <c r="AG288" s="733">
        <v>0</v>
      </c>
      <c r="AH288" s="733">
        <v>0</v>
      </c>
      <c r="AI288" s="733">
        <v>0</v>
      </c>
      <c r="AJ288" s="733">
        <v>0</v>
      </c>
      <c r="AK288" s="733"/>
      <c r="AL288" s="733">
        <v>0</v>
      </c>
      <c r="AM288" s="733">
        <v>0</v>
      </c>
      <c r="AN288" s="733"/>
      <c r="AO288" s="733">
        <v>0</v>
      </c>
      <c r="AP288" s="733">
        <v>0</v>
      </c>
      <c r="AQ288" s="733">
        <v>0</v>
      </c>
      <c r="AR288" s="733">
        <v>0</v>
      </c>
      <c r="AS288" s="733"/>
      <c r="AT288" s="733">
        <v>0</v>
      </c>
      <c r="AU288" s="733">
        <v>0</v>
      </c>
      <c r="AV288" s="733"/>
      <c r="AW288" s="733">
        <v>16077</v>
      </c>
      <c r="AX288" s="733"/>
      <c r="AY288" s="733">
        <v>0</v>
      </c>
      <c r="AZ288" s="733">
        <v>0</v>
      </c>
      <c r="BA288" s="733">
        <v>0</v>
      </c>
      <c r="BB288" s="733"/>
      <c r="BC288" s="733">
        <v>6188</v>
      </c>
      <c r="BD288" s="733"/>
      <c r="BE288" s="733">
        <v>0</v>
      </c>
      <c r="BF288" s="733">
        <v>0</v>
      </c>
      <c r="BG288" s="735"/>
      <c r="BH288" s="577">
        <v>922</v>
      </c>
      <c r="BI288" s="730">
        <v>6</v>
      </c>
      <c r="BJ288" s="731" t="s">
        <v>319</v>
      </c>
      <c r="BK288" s="563">
        <v>4511</v>
      </c>
      <c r="BL288" s="736">
        <v>62.668587896253605</v>
      </c>
      <c r="BM288" s="737">
        <v>-200.8000443360674</v>
      </c>
      <c r="BN288" s="737">
        <v>-107.83994679671913</v>
      </c>
      <c r="BO288" s="738">
        <v>-245.97140323653292</v>
      </c>
      <c r="BP288" s="736"/>
      <c r="BQ288" s="739">
        <v>0</v>
      </c>
      <c r="BR288" s="739">
        <v>0</v>
      </c>
      <c r="BS288" s="739"/>
      <c r="BT288" s="739">
        <v>22.886499667479494</v>
      </c>
      <c r="BU288" s="739">
        <v>16.347594768344049</v>
      </c>
      <c r="BV288" s="739">
        <v>2.8080248281977389</v>
      </c>
      <c r="BW288" s="739">
        <v>0</v>
      </c>
      <c r="BX288" s="739">
        <v>0</v>
      </c>
      <c r="BY288" s="739">
        <v>0</v>
      </c>
      <c r="BZ288" s="739">
        <v>2.1059632010640654</v>
      </c>
      <c r="CA288" s="739">
        <v>0</v>
      </c>
      <c r="CB288" s="739">
        <v>0</v>
      </c>
      <c r="CC288" s="739">
        <v>0</v>
      </c>
      <c r="CD288" s="739">
        <v>0</v>
      </c>
      <c r="CE288" s="739">
        <v>0</v>
      </c>
      <c r="CF288" s="739"/>
      <c r="CG288" s="739">
        <v>13.584792728884947</v>
      </c>
      <c r="CH288" s="739"/>
      <c r="CI288" s="739">
        <v>0</v>
      </c>
      <c r="CJ288" s="739">
        <v>0</v>
      </c>
      <c r="CK288" s="739"/>
      <c r="CL288" s="739">
        <v>0</v>
      </c>
      <c r="CM288" s="739">
        <v>0</v>
      </c>
      <c r="CN288" s="739">
        <v>0</v>
      </c>
      <c r="CO288" s="739">
        <v>0</v>
      </c>
      <c r="CP288" s="739">
        <v>0</v>
      </c>
      <c r="CQ288" s="739">
        <v>0</v>
      </c>
      <c r="CR288" s="739"/>
      <c r="CS288" s="739">
        <v>0</v>
      </c>
      <c r="CT288" s="739">
        <v>0</v>
      </c>
      <c r="CU288" s="739"/>
      <c r="CV288" s="739">
        <v>0</v>
      </c>
      <c r="CW288" s="739">
        <v>0</v>
      </c>
      <c r="CX288" s="739">
        <v>0</v>
      </c>
      <c r="CY288" s="739">
        <v>0</v>
      </c>
      <c r="CZ288" s="739"/>
      <c r="DA288" s="739">
        <v>0</v>
      </c>
      <c r="DB288" s="739">
        <v>0</v>
      </c>
      <c r="DC288" s="739"/>
      <c r="DD288" s="739">
        <v>3.5639547772112614</v>
      </c>
      <c r="DE288" s="739"/>
      <c r="DF288" s="739">
        <v>0</v>
      </c>
      <c r="DG288" s="739">
        <v>0</v>
      </c>
      <c r="DH288" s="739">
        <v>0</v>
      </c>
      <c r="DI288" s="739"/>
      <c r="DJ288" s="739">
        <v>1.3717579250720462</v>
      </c>
      <c r="DK288" s="739"/>
      <c r="DL288" s="739">
        <v>0</v>
      </c>
      <c r="DM288" s="739">
        <v>0</v>
      </c>
    </row>
    <row r="289" spans="1:117" s="731" customFormat="1" ht="12.75">
      <c r="A289" s="577">
        <v>924</v>
      </c>
      <c r="B289" s="730">
        <v>16</v>
      </c>
      <c r="C289" s="731" t="s">
        <v>320</v>
      </c>
      <c r="D289" s="563">
        <v>2931</v>
      </c>
      <c r="E289" s="732">
        <v>1363157</v>
      </c>
      <c r="F289" s="733">
        <v>-588545</v>
      </c>
      <c r="G289" s="733">
        <v>-316079</v>
      </c>
      <c r="H289" s="734">
        <v>458533</v>
      </c>
      <c r="I289" s="732"/>
      <c r="J289" s="733">
        <v>0</v>
      </c>
      <c r="K289" s="733">
        <v>0</v>
      </c>
      <c r="L289" s="733"/>
      <c r="M289" s="733">
        <v>176985</v>
      </c>
      <c r="N289" s="733">
        <v>126418</v>
      </c>
      <c r="O289" s="733">
        <v>0</v>
      </c>
      <c r="P289" s="733">
        <v>0</v>
      </c>
      <c r="Q289" s="733">
        <v>0</v>
      </c>
      <c r="R289" s="733">
        <v>0</v>
      </c>
      <c r="S289" s="733">
        <v>0</v>
      </c>
      <c r="T289" s="733">
        <v>0</v>
      </c>
      <c r="U289" s="733">
        <v>0</v>
      </c>
      <c r="V289" s="733">
        <v>0</v>
      </c>
      <c r="W289" s="733">
        <v>0</v>
      </c>
      <c r="X289" s="733">
        <v>0</v>
      </c>
      <c r="Y289" s="733"/>
      <c r="Z289" s="733">
        <v>15913</v>
      </c>
      <c r="AA289" s="733"/>
      <c r="AB289" s="733">
        <v>0</v>
      </c>
      <c r="AC289" s="733">
        <v>0</v>
      </c>
      <c r="AD289" s="733"/>
      <c r="AE289" s="733">
        <v>777074</v>
      </c>
      <c r="AF289" s="733">
        <v>9720</v>
      </c>
      <c r="AG289" s="733">
        <v>0</v>
      </c>
      <c r="AH289" s="733">
        <v>0</v>
      </c>
      <c r="AI289" s="733">
        <v>0</v>
      </c>
      <c r="AJ289" s="733">
        <v>0</v>
      </c>
      <c r="AK289" s="733"/>
      <c r="AL289" s="733">
        <v>243269</v>
      </c>
      <c r="AM289" s="733">
        <v>0</v>
      </c>
      <c r="AN289" s="733"/>
      <c r="AO289" s="733">
        <v>0</v>
      </c>
      <c r="AP289" s="733">
        <v>0</v>
      </c>
      <c r="AQ289" s="733">
        <v>0</v>
      </c>
      <c r="AR289" s="733">
        <v>0</v>
      </c>
      <c r="AS289" s="733"/>
      <c r="AT289" s="733">
        <v>0</v>
      </c>
      <c r="AU289" s="733">
        <v>0</v>
      </c>
      <c r="AV289" s="733"/>
      <c r="AW289" s="733">
        <v>10446</v>
      </c>
      <c r="AX289" s="733"/>
      <c r="AY289" s="733">
        <v>0</v>
      </c>
      <c r="AZ289" s="733">
        <v>0</v>
      </c>
      <c r="BA289" s="733">
        <v>0</v>
      </c>
      <c r="BB289" s="733"/>
      <c r="BC289" s="733">
        <v>3332</v>
      </c>
      <c r="BD289" s="733"/>
      <c r="BE289" s="733">
        <v>0</v>
      </c>
      <c r="BF289" s="733">
        <v>0</v>
      </c>
      <c r="BG289" s="735"/>
      <c r="BH289" s="577">
        <v>924</v>
      </c>
      <c r="BI289" s="730">
        <v>16</v>
      </c>
      <c r="BJ289" s="731" t="s">
        <v>320</v>
      </c>
      <c r="BK289" s="563">
        <v>2931</v>
      </c>
      <c r="BL289" s="736">
        <v>465.08256567724328</v>
      </c>
      <c r="BM289" s="737">
        <v>-200.80006823609691</v>
      </c>
      <c r="BN289" s="737">
        <v>-107.83998635278063</v>
      </c>
      <c r="BO289" s="738">
        <v>156.44251108836573</v>
      </c>
      <c r="BP289" s="736"/>
      <c r="BQ289" s="739">
        <v>0</v>
      </c>
      <c r="BR289" s="739">
        <v>0</v>
      </c>
      <c r="BS289" s="739"/>
      <c r="BT289" s="739">
        <v>60.383828045035827</v>
      </c>
      <c r="BU289" s="739">
        <v>43.131354486523371</v>
      </c>
      <c r="BV289" s="739">
        <v>0</v>
      </c>
      <c r="BW289" s="739">
        <v>0</v>
      </c>
      <c r="BX289" s="739">
        <v>0</v>
      </c>
      <c r="BY289" s="739">
        <v>0</v>
      </c>
      <c r="BZ289" s="739">
        <v>0</v>
      </c>
      <c r="CA289" s="739">
        <v>0</v>
      </c>
      <c r="CB289" s="739">
        <v>0</v>
      </c>
      <c r="CC289" s="739">
        <v>0</v>
      </c>
      <c r="CD289" s="739">
        <v>0</v>
      </c>
      <c r="CE289" s="739">
        <v>0</v>
      </c>
      <c r="CF289" s="739"/>
      <c r="CG289" s="739">
        <v>5.4292050494711699</v>
      </c>
      <c r="CH289" s="739"/>
      <c r="CI289" s="739">
        <v>0</v>
      </c>
      <c r="CJ289" s="739">
        <v>0</v>
      </c>
      <c r="CK289" s="739"/>
      <c r="CL289" s="739">
        <v>265.12248379392696</v>
      </c>
      <c r="CM289" s="739">
        <v>3.3162743091095188</v>
      </c>
      <c r="CN289" s="739">
        <v>0</v>
      </c>
      <c r="CO289" s="739">
        <v>0</v>
      </c>
      <c r="CP289" s="739">
        <v>0</v>
      </c>
      <c r="CQ289" s="739">
        <v>0</v>
      </c>
      <c r="CR289" s="739"/>
      <c r="CS289" s="739">
        <v>82.998635278062096</v>
      </c>
      <c r="CT289" s="739">
        <v>0</v>
      </c>
      <c r="CU289" s="739"/>
      <c r="CV289" s="739">
        <v>0</v>
      </c>
      <c r="CW289" s="739">
        <v>0</v>
      </c>
      <c r="CX289" s="739">
        <v>0</v>
      </c>
      <c r="CY289" s="739">
        <v>0</v>
      </c>
      <c r="CZ289" s="739"/>
      <c r="DA289" s="739">
        <v>0</v>
      </c>
      <c r="DB289" s="739">
        <v>0</v>
      </c>
      <c r="DC289" s="739"/>
      <c r="DD289" s="739">
        <v>3.5639713408393039</v>
      </c>
      <c r="DE289" s="739"/>
      <c r="DF289" s="739">
        <v>0</v>
      </c>
      <c r="DG289" s="739">
        <v>0</v>
      </c>
      <c r="DH289" s="739">
        <v>0</v>
      </c>
      <c r="DI289" s="739"/>
      <c r="DJ289" s="739">
        <v>1.1368133742749915</v>
      </c>
      <c r="DK289" s="739"/>
      <c r="DL289" s="739">
        <v>0</v>
      </c>
      <c r="DM289" s="739">
        <v>0</v>
      </c>
    </row>
    <row r="290" spans="1:117" s="731" customFormat="1" ht="12.75">
      <c r="A290" s="577">
        <v>925</v>
      </c>
      <c r="B290" s="730">
        <v>11</v>
      </c>
      <c r="C290" s="731" t="s">
        <v>321</v>
      </c>
      <c r="D290" s="563">
        <v>3352</v>
      </c>
      <c r="E290" s="732">
        <v>1069301</v>
      </c>
      <c r="F290" s="733">
        <v>-673082</v>
      </c>
      <c r="G290" s="733">
        <v>-361480</v>
      </c>
      <c r="H290" s="734">
        <v>34739</v>
      </c>
      <c r="I290" s="732"/>
      <c r="J290" s="733">
        <v>0</v>
      </c>
      <c r="K290" s="733">
        <v>0</v>
      </c>
      <c r="L290" s="733"/>
      <c r="M290" s="733">
        <v>73744</v>
      </c>
      <c r="N290" s="733">
        <v>52674</v>
      </c>
      <c r="O290" s="733">
        <v>30085</v>
      </c>
      <c r="P290" s="733">
        <v>118189</v>
      </c>
      <c r="Q290" s="733">
        <v>84420</v>
      </c>
      <c r="R290" s="733">
        <v>0</v>
      </c>
      <c r="S290" s="733">
        <v>-17418</v>
      </c>
      <c r="T290" s="733">
        <v>0</v>
      </c>
      <c r="U290" s="733">
        <v>0</v>
      </c>
      <c r="V290" s="733">
        <v>0</v>
      </c>
      <c r="W290" s="733">
        <v>0</v>
      </c>
      <c r="X290" s="733">
        <v>0</v>
      </c>
      <c r="Y290" s="733"/>
      <c r="Z290" s="733">
        <v>17073</v>
      </c>
      <c r="AA290" s="733"/>
      <c r="AB290" s="733">
        <v>0</v>
      </c>
      <c r="AC290" s="733">
        <v>0</v>
      </c>
      <c r="AD290" s="733"/>
      <c r="AE290" s="733">
        <v>615088</v>
      </c>
      <c r="AF290" s="733">
        <v>0</v>
      </c>
      <c r="AG290" s="733">
        <v>0</v>
      </c>
      <c r="AH290" s="733">
        <v>0</v>
      </c>
      <c r="AI290" s="733">
        <v>0</v>
      </c>
      <c r="AJ290" s="733">
        <v>0</v>
      </c>
      <c r="AK290" s="733"/>
      <c r="AL290" s="733">
        <v>79730</v>
      </c>
      <c r="AM290" s="733">
        <v>0</v>
      </c>
      <c r="AN290" s="733"/>
      <c r="AO290" s="733">
        <v>0</v>
      </c>
      <c r="AP290" s="733">
        <v>0</v>
      </c>
      <c r="AQ290" s="733">
        <v>0</v>
      </c>
      <c r="AR290" s="733">
        <v>0</v>
      </c>
      <c r="AS290" s="733"/>
      <c r="AT290" s="733">
        <v>0</v>
      </c>
      <c r="AU290" s="733">
        <v>0</v>
      </c>
      <c r="AV290" s="733"/>
      <c r="AW290" s="733">
        <v>11947</v>
      </c>
      <c r="AX290" s="733"/>
      <c r="AY290" s="733">
        <v>0</v>
      </c>
      <c r="AZ290" s="733">
        <v>0</v>
      </c>
      <c r="BA290" s="733">
        <v>0</v>
      </c>
      <c r="BB290" s="733"/>
      <c r="BC290" s="733">
        <v>3769</v>
      </c>
      <c r="BD290" s="733"/>
      <c r="BE290" s="733">
        <v>0</v>
      </c>
      <c r="BF290" s="733">
        <v>0</v>
      </c>
      <c r="BG290" s="735"/>
      <c r="BH290" s="577">
        <v>925</v>
      </c>
      <c r="BI290" s="730">
        <v>11</v>
      </c>
      <c r="BJ290" s="731" t="s">
        <v>321</v>
      </c>
      <c r="BK290" s="563">
        <v>3352</v>
      </c>
      <c r="BL290" s="736">
        <v>319.00387828162292</v>
      </c>
      <c r="BM290" s="737">
        <v>-200.80011933174225</v>
      </c>
      <c r="BN290" s="737">
        <v>-107.8400954653938</v>
      </c>
      <c r="BO290" s="738">
        <v>10.363663484486873</v>
      </c>
      <c r="BP290" s="736"/>
      <c r="BQ290" s="739">
        <v>0</v>
      </c>
      <c r="BR290" s="739">
        <v>0</v>
      </c>
      <c r="BS290" s="739"/>
      <c r="BT290" s="739">
        <v>22</v>
      </c>
      <c r="BU290" s="739">
        <v>15.714200477326969</v>
      </c>
      <c r="BV290" s="739">
        <v>8.9752386634844861</v>
      </c>
      <c r="BW290" s="739">
        <v>35.25924821002387</v>
      </c>
      <c r="BX290" s="739">
        <v>25.184964200477328</v>
      </c>
      <c r="BY290" s="739">
        <v>0</v>
      </c>
      <c r="BZ290" s="739">
        <v>-5.1963007159904535</v>
      </c>
      <c r="CA290" s="739">
        <v>0</v>
      </c>
      <c r="CB290" s="739">
        <v>0</v>
      </c>
      <c r="CC290" s="739">
        <v>0</v>
      </c>
      <c r="CD290" s="739">
        <v>0</v>
      </c>
      <c r="CE290" s="739">
        <v>0</v>
      </c>
      <c r="CF290" s="739"/>
      <c r="CG290" s="739">
        <v>5.0933770883054894</v>
      </c>
      <c r="CH290" s="739"/>
      <c r="CI290" s="739">
        <v>0</v>
      </c>
      <c r="CJ290" s="739">
        <v>0</v>
      </c>
      <c r="CK290" s="739"/>
      <c r="CL290" s="739">
        <v>183.49880668257757</v>
      </c>
      <c r="CM290" s="739">
        <v>0</v>
      </c>
      <c r="CN290" s="739">
        <v>0</v>
      </c>
      <c r="CO290" s="739">
        <v>0</v>
      </c>
      <c r="CP290" s="739">
        <v>0</v>
      </c>
      <c r="CQ290" s="739">
        <v>0</v>
      </c>
      <c r="CR290" s="739"/>
      <c r="CS290" s="739">
        <v>23.785799522673031</v>
      </c>
      <c r="CT290" s="739">
        <v>0</v>
      </c>
      <c r="CU290" s="739"/>
      <c r="CV290" s="739">
        <v>0</v>
      </c>
      <c r="CW290" s="739">
        <v>0</v>
      </c>
      <c r="CX290" s="739">
        <v>0</v>
      </c>
      <c r="CY290" s="739">
        <v>0</v>
      </c>
      <c r="CZ290" s="739"/>
      <c r="DA290" s="739">
        <v>0</v>
      </c>
      <c r="DB290" s="739">
        <v>0</v>
      </c>
      <c r="DC290" s="739"/>
      <c r="DD290" s="739">
        <v>3.564140811455847</v>
      </c>
      <c r="DE290" s="739"/>
      <c r="DF290" s="739">
        <v>0</v>
      </c>
      <c r="DG290" s="739">
        <v>0</v>
      </c>
      <c r="DH290" s="739">
        <v>0</v>
      </c>
      <c r="DI290" s="739"/>
      <c r="DJ290" s="739">
        <v>1.1244033412887828</v>
      </c>
      <c r="DK290" s="739"/>
      <c r="DL290" s="739">
        <v>0</v>
      </c>
      <c r="DM290" s="739">
        <v>0</v>
      </c>
    </row>
    <row r="291" spans="1:117" s="731" customFormat="1" ht="12.75">
      <c r="A291" s="577">
        <v>927</v>
      </c>
      <c r="B291" s="730">
        <v>1</v>
      </c>
      <c r="C291" s="731" t="s">
        <v>322</v>
      </c>
      <c r="D291" s="563">
        <v>28799</v>
      </c>
      <c r="E291" s="732">
        <v>6316803</v>
      </c>
      <c r="F291" s="733">
        <v>-5782839</v>
      </c>
      <c r="G291" s="733">
        <v>-3105684</v>
      </c>
      <c r="H291" s="734">
        <v>-2571720</v>
      </c>
      <c r="I291" s="732"/>
      <c r="J291" s="733">
        <v>14004</v>
      </c>
      <c r="K291" s="733">
        <v>10003</v>
      </c>
      <c r="L291" s="733"/>
      <c r="M291" s="733">
        <v>486708</v>
      </c>
      <c r="N291" s="733">
        <v>347649</v>
      </c>
      <c r="O291" s="733">
        <v>183676</v>
      </c>
      <c r="P291" s="733">
        <v>94551</v>
      </c>
      <c r="Q291" s="733">
        <v>67536</v>
      </c>
      <c r="R291" s="733">
        <v>0</v>
      </c>
      <c r="S291" s="733">
        <v>-17418</v>
      </c>
      <c r="T291" s="733">
        <v>29023</v>
      </c>
      <c r="U291" s="733">
        <v>0</v>
      </c>
      <c r="V291" s="733">
        <v>0</v>
      </c>
      <c r="W291" s="733">
        <v>0</v>
      </c>
      <c r="X291" s="733">
        <v>0</v>
      </c>
      <c r="Y291" s="733"/>
      <c r="Z291" s="733">
        <v>206871</v>
      </c>
      <c r="AA291" s="733"/>
      <c r="AB291" s="733">
        <v>0</v>
      </c>
      <c r="AC291" s="733">
        <v>0</v>
      </c>
      <c r="AD291" s="733"/>
      <c r="AE291" s="733">
        <v>4684817</v>
      </c>
      <c r="AF291" s="733">
        <v>0</v>
      </c>
      <c r="AG291" s="733">
        <v>0</v>
      </c>
      <c r="AH291" s="733">
        <v>0</v>
      </c>
      <c r="AI291" s="733">
        <v>0</v>
      </c>
      <c r="AJ291" s="733">
        <v>0</v>
      </c>
      <c r="AK291" s="733"/>
      <c r="AL291" s="733">
        <v>0</v>
      </c>
      <c r="AM291" s="733">
        <v>0</v>
      </c>
      <c r="AN291" s="733"/>
      <c r="AO291" s="733">
        <v>0</v>
      </c>
      <c r="AP291" s="733">
        <v>0</v>
      </c>
      <c r="AQ291" s="733">
        <v>0</v>
      </c>
      <c r="AR291" s="733">
        <v>0</v>
      </c>
      <c r="AS291" s="733"/>
      <c r="AT291" s="733">
        <v>0</v>
      </c>
      <c r="AU291" s="733">
        <v>0</v>
      </c>
      <c r="AV291" s="733"/>
      <c r="AW291" s="733">
        <v>102640</v>
      </c>
      <c r="AX291" s="733"/>
      <c r="AY291" s="733">
        <v>69112</v>
      </c>
      <c r="AZ291" s="733">
        <v>0</v>
      </c>
      <c r="BA291" s="733">
        <v>0</v>
      </c>
      <c r="BB291" s="733"/>
      <c r="BC291" s="733">
        <v>37631</v>
      </c>
      <c r="BD291" s="733"/>
      <c r="BE291" s="733">
        <v>0</v>
      </c>
      <c r="BF291" s="733">
        <v>0</v>
      </c>
      <c r="BG291" s="735"/>
      <c r="BH291" s="577">
        <v>927</v>
      </c>
      <c r="BI291" s="730">
        <v>1</v>
      </c>
      <c r="BJ291" s="731" t="s">
        <v>322</v>
      </c>
      <c r="BK291" s="563">
        <v>28799</v>
      </c>
      <c r="BL291" s="736">
        <v>219.34105350880239</v>
      </c>
      <c r="BM291" s="737">
        <v>-200.79999305531442</v>
      </c>
      <c r="BN291" s="737">
        <v>-107.83999444425153</v>
      </c>
      <c r="BO291" s="738">
        <v>-89.298933990763572</v>
      </c>
      <c r="BP291" s="736"/>
      <c r="BQ291" s="739">
        <v>0.4862668842668148</v>
      </c>
      <c r="BR291" s="739">
        <v>0.34733844925171015</v>
      </c>
      <c r="BS291" s="739"/>
      <c r="BT291" s="739">
        <v>16.900170144796693</v>
      </c>
      <c r="BU291" s="739">
        <v>12.071564984895309</v>
      </c>
      <c r="BV291" s="739">
        <v>6.3778603423729994</v>
      </c>
      <c r="BW291" s="739">
        <v>3.2831348310705231</v>
      </c>
      <c r="BX291" s="739">
        <v>2.3450814264384179</v>
      </c>
      <c r="BY291" s="739">
        <v>0</v>
      </c>
      <c r="BZ291" s="739">
        <v>-0.60481266710649673</v>
      </c>
      <c r="CA291" s="739">
        <v>1.0077780478488836</v>
      </c>
      <c r="CB291" s="739">
        <v>0</v>
      </c>
      <c r="CC291" s="739">
        <v>0</v>
      </c>
      <c r="CD291" s="739">
        <v>0</v>
      </c>
      <c r="CE291" s="739">
        <v>0</v>
      </c>
      <c r="CF291" s="739"/>
      <c r="CG291" s="739">
        <v>7.1832702524393204</v>
      </c>
      <c r="CH291" s="739"/>
      <c r="CI291" s="739">
        <v>0</v>
      </c>
      <c r="CJ291" s="739">
        <v>0</v>
      </c>
      <c r="CK291" s="739"/>
      <c r="CL291" s="739">
        <v>162.67290530921213</v>
      </c>
      <c r="CM291" s="739">
        <v>0</v>
      </c>
      <c r="CN291" s="739">
        <v>0</v>
      </c>
      <c r="CO291" s="739">
        <v>0</v>
      </c>
      <c r="CP291" s="739">
        <v>0</v>
      </c>
      <c r="CQ291" s="739">
        <v>0</v>
      </c>
      <c r="CR291" s="739"/>
      <c r="CS291" s="739">
        <v>0</v>
      </c>
      <c r="CT291" s="739">
        <v>0</v>
      </c>
      <c r="CU291" s="739"/>
      <c r="CV291" s="739">
        <v>0</v>
      </c>
      <c r="CW291" s="739">
        <v>0</v>
      </c>
      <c r="CX291" s="739">
        <v>0</v>
      </c>
      <c r="CY291" s="739">
        <v>0</v>
      </c>
      <c r="CZ291" s="739"/>
      <c r="DA291" s="739">
        <v>0</v>
      </c>
      <c r="DB291" s="739">
        <v>0</v>
      </c>
      <c r="DC291" s="739"/>
      <c r="DD291" s="739">
        <v>3.5640126393277543</v>
      </c>
      <c r="DE291" s="739"/>
      <c r="DF291" s="739">
        <v>2.3998055488037777</v>
      </c>
      <c r="DG291" s="739">
        <v>0</v>
      </c>
      <c r="DH291" s="739">
        <v>0</v>
      </c>
      <c r="DI291" s="739"/>
      <c r="DJ291" s="739">
        <v>1.306677315184555</v>
      </c>
      <c r="DK291" s="739"/>
      <c r="DL291" s="739">
        <v>0</v>
      </c>
      <c r="DM291" s="739">
        <v>0</v>
      </c>
    </row>
    <row r="292" spans="1:117" s="731" customFormat="1" ht="12.75">
      <c r="A292" s="577">
        <v>931</v>
      </c>
      <c r="B292" s="730">
        <v>13</v>
      </c>
      <c r="C292" s="731" t="s">
        <v>323</v>
      </c>
      <c r="D292" s="563">
        <v>5764</v>
      </c>
      <c r="E292" s="732">
        <v>1674320</v>
      </c>
      <c r="F292" s="733">
        <v>-1157411</v>
      </c>
      <c r="G292" s="733">
        <v>-621590</v>
      </c>
      <c r="H292" s="734">
        <v>-104681</v>
      </c>
      <c r="I292" s="732"/>
      <c r="J292" s="733">
        <v>0</v>
      </c>
      <c r="K292" s="733">
        <v>0</v>
      </c>
      <c r="L292" s="733"/>
      <c r="M292" s="733">
        <v>265477</v>
      </c>
      <c r="N292" s="733">
        <v>189627</v>
      </c>
      <c r="O292" s="733">
        <v>30085</v>
      </c>
      <c r="P292" s="733">
        <v>0</v>
      </c>
      <c r="Q292" s="733">
        <v>0</v>
      </c>
      <c r="R292" s="733">
        <v>0</v>
      </c>
      <c r="S292" s="733">
        <v>6334</v>
      </c>
      <c r="T292" s="733">
        <v>23218</v>
      </c>
      <c r="U292" s="733">
        <v>0</v>
      </c>
      <c r="V292" s="733">
        <v>0</v>
      </c>
      <c r="W292" s="733">
        <v>0</v>
      </c>
      <c r="X292" s="733">
        <v>0</v>
      </c>
      <c r="Y292" s="733"/>
      <c r="Z292" s="733">
        <v>31916</v>
      </c>
      <c r="AA292" s="733"/>
      <c r="AB292" s="733">
        <v>0</v>
      </c>
      <c r="AC292" s="733">
        <v>0</v>
      </c>
      <c r="AD292" s="733"/>
      <c r="AE292" s="733">
        <v>791100</v>
      </c>
      <c r="AF292" s="733">
        <v>18296</v>
      </c>
      <c r="AG292" s="733">
        <v>0</v>
      </c>
      <c r="AH292" s="733">
        <v>0</v>
      </c>
      <c r="AI292" s="733">
        <v>0</v>
      </c>
      <c r="AJ292" s="733">
        <v>0</v>
      </c>
      <c r="AK292" s="733"/>
      <c r="AL292" s="733">
        <v>0</v>
      </c>
      <c r="AM292" s="733">
        <v>0</v>
      </c>
      <c r="AN292" s="733"/>
      <c r="AO292" s="733">
        <v>0</v>
      </c>
      <c r="AP292" s="733">
        <v>0</v>
      </c>
      <c r="AQ292" s="733">
        <v>0</v>
      </c>
      <c r="AR292" s="733">
        <v>0</v>
      </c>
      <c r="AS292" s="733"/>
      <c r="AT292" s="733">
        <v>0</v>
      </c>
      <c r="AU292" s="733">
        <v>0</v>
      </c>
      <c r="AV292" s="733"/>
      <c r="AW292" s="733">
        <v>20543</v>
      </c>
      <c r="AX292" s="733"/>
      <c r="AY292" s="733">
        <v>0</v>
      </c>
      <c r="AZ292" s="733">
        <v>0</v>
      </c>
      <c r="BA292" s="733">
        <v>0</v>
      </c>
      <c r="BB292" s="733"/>
      <c r="BC292" s="733">
        <v>5315</v>
      </c>
      <c r="BD292" s="733"/>
      <c r="BE292" s="733">
        <v>292409</v>
      </c>
      <c r="BF292" s="733">
        <v>0</v>
      </c>
      <c r="BG292" s="735"/>
      <c r="BH292" s="577">
        <v>931</v>
      </c>
      <c r="BI292" s="730">
        <v>13</v>
      </c>
      <c r="BJ292" s="731" t="s">
        <v>323</v>
      </c>
      <c r="BK292" s="563">
        <v>5764</v>
      </c>
      <c r="BL292" s="736">
        <v>290.47883414295626</v>
      </c>
      <c r="BM292" s="737">
        <v>-200.7999653018737</v>
      </c>
      <c r="BN292" s="737">
        <v>-107.84004163775157</v>
      </c>
      <c r="BO292" s="738">
        <v>-18.161172796668978</v>
      </c>
      <c r="BP292" s="736"/>
      <c r="BQ292" s="739">
        <v>0</v>
      </c>
      <c r="BR292" s="739">
        <v>0</v>
      </c>
      <c r="BS292" s="739"/>
      <c r="BT292" s="739">
        <v>46.057772380291468</v>
      </c>
      <c r="BU292" s="739">
        <v>32.89850798056905</v>
      </c>
      <c r="BV292" s="739">
        <v>5.2194656488549622</v>
      </c>
      <c r="BW292" s="739">
        <v>0</v>
      </c>
      <c r="BX292" s="739">
        <v>0</v>
      </c>
      <c r="BY292" s="739">
        <v>0</v>
      </c>
      <c r="BZ292" s="739">
        <v>1.0988896599583622</v>
      </c>
      <c r="CA292" s="739">
        <v>4.0281054823039559</v>
      </c>
      <c r="CB292" s="739">
        <v>0</v>
      </c>
      <c r="CC292" s="739">
        <v>0</v>
      </c>
      <c r="CD292" s="739">
        <v>0</v>
      </c>
      <c r="CE292" s="739">
        <v>0</v>
      </c>
      <c r="CF292" s="739"/>
      <c r="CG292" s="739">
        <v>5.5371269951422626</v>
      </c>
      <c r="CH292" s="739"/>
      <c r="CI292" s="739">
        <v>0</v>
      </c>
      <c r="CJ292" s="739">
        <v>0</v>
      </c>
      <c r="CK292" s="739"/>
      <c r="CL292" s="739">
        <v>137.24843858431646</v>
      </c>
      <c r="CM292" s="739">
        <v>3.1741845940319222</v>
      </c>
      <c r="CN292" s="739">
        <v>0</v>
      </c>
      <c r="CO292" s="739">
        <v>0</v>
      </c>
      <c r="CP292" s="739">
        <v>0</v>
      </c>
      <c r="CQ292" s="739">
        <v>0</v>
      </c>
      <c r="CR292" s="739"/>
      <c r="CS292" s="739">
        <v>0</v>
      </c>
      <c r="CT292" s="739">
        <v>0</v>
      </c>
      <c r="CU292" s="739"/>
      <c r="CV292" s="739">
        <v>0</v>
      </c>
      <c r="CW292" s="739">
        <v>0</v>
      </c>
      <c r="CX292" s="739">
        <v>0</v>
      </c>
      <c r="CY292" s="739">
        <v>0</v>
      </c>
      <c r="CZ292" s="739"/>
      <c r="DA292" s="739">
        <v>0</v>
      </c>
      <c r="DB292" s="739">
        <v>0</v>
      </c>
      <c r="DC292" s="739"/>
      <c r="DD292" s="739">
        <v>3.5640180430256767</v>
      </c>
      <c r="DE292" s="739"/>
      <c r="DF292" s="739">
        <v>0</v>
      </c>
      <c r="DG292" s="739">
        <v>0</v>
      </c>
      <c r="DH292" s="739">
        <v>0</v>
      </c>
      <c r="DI292" s="739"/>
      <c r="DJ292" s="739">
        <v>0.92210270645385151</v>
      </c>
      <c r="DK292" s="739"/>
      <c r="DL292" s="739">
        <v>50.730222068008331</v>
      </c>
      <c r="DM292" s="739">
        <v>0</v>
      </c>
    </row>
    <row r="293" spans="1:117" s="731" customFormat="1" ht="12.75">
      <c r="A293" s="577">
        <v>934</v>
      </c>
      <c r="B293" s="730">
        <v>14</v>
      </c>
      <c r="C293" s="731" t="s">
        <v>324</v>
      </c>
      <c r="D293" s="563">
        <v>2607</v>
      </c>
      <c r="E293" s="732">
        <v>891996</v>
      </c>
      <c r="F293" s="733">
        <v>-523486</v>
      </c>
      <c r="G293" s="733">
        <v>-281139</v>
      </c>
      <c r="H293" s="734">
        <v>87371</v>
      </c>
      <c r="I293" s="732"/>
      <c r="J293" s="733">
        <v>0</v>
      </c>
      <c r="K293" s="733">
        <v>0</v>
      </c>
      <c r="L293" s="733"/>
      <c r="M293" s="733">
        <v>0</v>
      </c>
      <c r="N293" s="733">
        <v>0</v>
      </c>
      <c r="O293" s="733">
        <v>0</v>
      </c>
      <c r="P293" s="733">
        <v>0</v>
      </c>
      <c r="Q293" s="733">
        <v>0</v>
      </c>
      <c r="R293" s="733">
        <v>0</v>
      </c>
      <c r="S293" s="733">
        <v>0</v>
      </c>
      <c r="T293" s="733">
        <v>0</v>
      </c>
      <c r="U293" s="733">
        <v>0</v>
      </c>
      <c r="V293" s="733">
        <v>0</v>
      </c>
      <c r="W293" s="733">
        <v>0</v>
      </c>
      <c r="X293" s="733">
        <v>0</v>
      </c>
      <c r="Y293" s="733"/>
      <c r="Z293" s="733">
        <v>0</v>
      </c>
      <c r="AA293" s="733"/>
      <c r="AB293" s="733">
        <v>0</v>
      </c>
      <c r="AC293" s="733">
        <v>0</v>
      </c>
      <c r="AD293" s="733"/>
      <c r="AE293" s="733">
        <v>875325</v>
      </c>
      <c r="AF293" s="733">
        <v>4658</v>
      </c>
      <c r="AG293" s="733">
        <v>0</v>
      </c>
      <c r="AH293" s="733">
        <v>0</v>
      </c>
      <c r="AI293" s="733">
        <v>0</v>
      </c>
      <c r="AJ293" s="733">
        <v>0</v>
      </c>
      <c r="AK293" s="733"/>
      <c r="AL293" s="733">
        <v>0</v>
      </c>
      <c r="AM293" s="733">
        <v>0</v>
      </c>
      <c r="AN293" s="733"/>
      <c r="AO293" s="733">
        <v>0</v>
      </c>
      <c r="AP293" s="733">
        <v>0</v>
      </c>
      <c r="AQ293" s="733">
        <v>0</v>
      </c>
      <c r="AR293" s="733">
        <v>0</v>
      </c>
      <c r="AS293" s="733"/>
      <c r="AT293" s="733">
        <v>0</v>
      </c>
      <c r="AU293" s="733">
        <v>0</v>
      </c>
      <c r="AV293" s="733"/>
      <c r="AW293" s="733">
        <v>9291</v>
      </c>
      <c r="AX293" s="733"/>
      <c r="AY293" s="733">
        <v>0</v>
      </c>
      <c r="AZ293" s="733">
        <v>0</v>
      </c>
      <c r="BA293" s="733">
        <v>0</v>
      </c>
      <c r="BB293" s="733"/>
      <c r="BC293" s="733">
        <v>2722</v>
      </c>
      <c r="BD293" s="733"/>
      <c r="BE293" s="733">
        <v>0</v>
      </c>
      <c r="BF293" s="733">
        <v>0</v>
      </c>
      <c r="BG293" s="735"/>
      <c r="BH293" s="577">
        <v>934</v>
      </c>
      <c r="BI293" s="730">
        <v>14</v>
      </c>
      <c r="BJ293" s="731" t="s">
        <v>324</v>
      </c>
      <c r="BK293" s="563">
        <v>2607</v>
      </c>
      <c r="BL293" s="736">
        <v>342.15420023014957</v>
      </c>
      <c r="BM293" s="737">
        <v>-200.80015343306482</v>
      </c>
      <c r="BN293" s="737">
        <v>-107.84004602991945</v>
      </c>
      <c r="BO293" s="738">
        <v>33.514000767165321</v>
      </c>
      <c r="BP293" s="736"/>
      <c r="BQ293" s="739">
        <v>0</v>
      </c>
      <c r="BR293" s="739">
        <v>0</v>
      </c>
      <c r="BS293" s="739"/>
      <c r="BT293" s="739">
        <v>0</v>
      </c>
      <c r="BU293" s="739">
        <v>0</v>
      </c>
      <c r="BV293" s="739">
        <v>0</v>
      </c>
      <c r="BW293" s="739">
        <v>0</v>
      </c>
      <c r="BX293" s="739">
        <v>0</v>
      </c>
      <c r="BY293" s="739">
        <v>0</v>
      </c>
      <c r="BZ293" s="739">
        <v>0</v>
      </c>
      <c r="CA293" s="739">
        <v>0</v>
      </c>
      <c r="CB293" s="739">
        <v>0</v>
      </c>
      <c r="CC293" s="739">
        <v>0</v>
      </c>
      <c r="CD293" s="739">
        <v>0</v>
      </c>
      <c r="CE293" s="739">
        <v>0</v>
      </c>
      <c r="CF293" s="739"/>
      <c r="CG293" s="739">
        <v>0</v>
      </c>
      <c r="CH293" s="739"/>
      <c r="CI293" s="739">
        <v>0</v>
      </c>
      <c r="CJ293" s="739">
        <v>0</v>
      </c>
      <c r="CK293" s="739"/>
      <c r="CL293" s="739">
        <v>335.75949367088606</v>
      </c>
      <c r="CM293" s="739">
        <v>1.7867280398925969</v>
      </c>
      <c r="CN293" s="739">
        <v>0</v>
      </c>
      <c r="CO293" s="739">
        <v>0</v>
      </c>
      <c r="CP293" s="739">
        <v>0</v>
      </c>
      <c r="CQ293" s="739">
        <v>0</v>
      </c>
      <c r="CR293" s="739"/>
      <c r="CS293" s="739">
        <v>0</v>
      </c>
      <c r="CT293" s="739">
        <v>0</v>
      </c>
      <c r="CU293" s="739"/>
      <c r="CV293" s="739">
        <v>0</v>
      </c>
      <c r="CW293" s="739">
        <v>0</v>
      </c>
      <c r="CX293" s="739">
        <v>0</v>
      </c>
      <c r="CY293" s="739">
        <v>0</v>
      </c>
      <c r="CZ293" s="739"/>
      <c r="DA293" s="739">
        <v>0</v>
      </c>
      <c r="DB293" s="739">
        <v>0</v>
      </c>
      <c r="DC293" s="739"/>
      <c r="DD293" s="739">
        <v>3.5638665132336018</v>
      </c>
      <c r="DE293" s="739"/>
      <c r="DF293" s="739">
        <v>0</v>
      </c>
      <c r="DG293" s="739">
        <v>0</v>
      </c>
      <c r="DH293" s="739">
        <v>0</v>
      </c>
      <c r="DI293" s="739"/>
      <c r="DJ293" s="739">
        <v>1.0441120061373226</v>
      </c>
      <c r="DK293" s="739"/>
      <c r="DL293" s="739">
        <v>0</v>
      </c>
      <c r="DM293" s="739">
        <v>0</v>
      </c>
    </row>
    <row r="294" spans="1:117" s="731" customFormat="1" ht="12.75">
      <c r="A294" s="577">
        <v>935</v>
      </c>
      <c r="B294" s="730">
        <v>8</v>
      </c>
      <c r="C294" s="731" t="s">
        <v>325</v>
      </c>
      <c r="D294" s="563">
        <v>2831</v>
      </c>
      <c r="E294" s="732">
        <v>861323</v>
      </c>
      <c r="F294" s="733">
        <v>-568465</v>
      </c>
      <c r="G294" s="733">
        <v>-305295</v>
      </c>
      <c r="H294" s="734">
        <v>-12437</v>
      </c>
      <c r="I294" s="732"/>
      <c r="J294" s="733">
        <v>0</v>
      </c>
      <c r="K294" s="733">
        <v>0</v>
      </c>
      <c r="L294" s="733"/>
      <c r="M294" s="733">
        <v>73744</v>
      </c>
      <c r="N294" s="733">
        <v>52674</v>
      </c>
      <c r="O294" s="733">
        <v>23751</v>
      </c>
      <c r="P294" s="733">
        <v>0</v>
      </c>
      <c r="Q294" s="733">
        <v>0</v>
      </c>
      <c r="R294" s="733">
        <v>0</v>
      </c>
      <c r="S294" s="733">
        <v>-23751</v>
      </c>
      <c r="T294" s="733">
        <v>2902</v>
      </c>
      <c r="U294" s="733">
        <v>0</v>
      </c>
      <c r="V294" s="733">
        <v>0</v>
      </c>
      <c r="W294" s="733">
        <v>0</v>
      </c>
      <c r="X294" s="733">
        <v>0</v>
      </c>
      <c r="Y294" s="733"/>
      <c r="Z294" s="733">
        <v>13605</v>
      </c>
      <c r="AA294" s="733"/>
      <c r="AB294" s="733">
        <v>0</v>
      </c>
      <c r="AC294" s="733">
        <v>0</v>
      </c>
      <c r="AD294" s="733"/>
      <c r="AE294" s="733">
        <v>705907</v>
      </c>
      <c r="AF294" s="733">
        <v>0</v>
      </c>
      <c r="AG294" s="733">
        <v>0</v>
      </c>
      <c r="AH294" s="733">
        <v>0</v>
      </c>
      <c r="AI294" s="733">
        <v>0</v>
      </c>
      <c r="AJ294" s="733">
        <v>0</v>
      </c>
      <c r="AK294" s="733"/>
      <c r="AL294" s="733">
        <v>0</v>
      </c>
      <c r="AM294" s="733">
        <v>0</v>
      </c>
      <c r="AN294" s="733"/>
      <c r="AO294" s="733">
        <v>0</v>
      </c>
      <c r="AP294" s="733">
        <v>0</v>
      </c>
      <c r="AQ294" s="733">
        <v>0</v>
      </c>
      <c r="AR294" s="733">
        <v>0</v>
      </c>
      <c r="AS294" s="733"/>
      <c r="AT294" s="733">
        <v>0</v>
      </c>
      <c r="AU294" s="733">
        <v>0</v>
      </c>
      <c r="AV294" s="733"/>
      <c r="AW294" s="733">
        <v>10090</v>
      </c>
      <c r="AX294" s="733"/>
      <c r="AY294" s="733">
        <v>0</v>
      </c>
      <c r="AZ294" s="733">
        <v>0</v>
      </c>
      <c r="BA294" s="733">
        <v>0</v>
      </c>
      <c r="BB294" s="733"/>
      <c r="BC294" s="733">
        <v>2401</v>
      </c>
      <c r="BD294" s="733"/>
      <c r="BE294" s="733">
        <v>0</v>
      </c>
      <c r="BF294" s="733">
        <v>0</v>
      </c>
      <c r="BG294" s="735"/>
      <c r="BH294" s="577">
        <v>935</v>
      </c>
      <c r="BI294" s="730">
        <v>8</v>
      </c>
      <c r="BJ294" s="731" t="s">
        <v>325</v>
      </c>
      <c r="BK294" s="563">
        <v>2831</v>
      </c>
      <c r="BL294" s="736">
        <v>304.24690921935712</v>
      </c>
      <c r="BM294" s="737">
        <v>-200.8000706464147</v>
      </c>
      <c r="BN294" s="737">
        <v>-107.83998587071706</v>
      </c>
      <c r="BO294" s="738">
        <v>-4.3931472977746377</v>
      </c>
      <c r="BP294" s="736"/>
      <c r="BQ294" s="739">
        <v>0</v>
      </c>
      <c r="BR294" s="739">
        <v>0</v>
      </c>
      <c r="BS294" s="739"/>
      <c r="BT294" s="739">
        <v>26.048746026139174</v>
      </c>
      <c r="BU294" s="739">
        <v>18.606146238078416</v>
      </c>
      <c r="BV294" s="739">
        <v>8.3896149770399155</v>
      </c>
      <c r="BW294" s="739">
        <v>0</v>
      </c>
      <c r="BX294" s="739">
        <v>0</v>
      </c>
      <c r="BY294" s="739">
        <v>0</v>
      </c>
      <c r="BZ294" s="739">
        <v>-8.3896149770399155</v>
      </c>
      <c r="CA294" s="739">
        <v>1.0250794772165313</v>
      </c>
      <c r="CB294" s="739">
        <v>0</v>
      </c>
      <c r="CC294" s="739">
        <v>0</v>
      </c>
      <c r="CD294" s="739">
        <v>0</v>
      </c>
      <c r="CE294" s="739">
        <v>0</v>
      </c>
      <c r="CF294" s="739"/>
      <c r="CG294" s="739">
        <v>4.8057223595902512</v>
      </c>
      <c r="CH294" s="739"/>
      <c r="CI294" s="739">
        <v>0</v>
      </c>
      <c r="CJ294" s="739">
        <v>0</v>
      </c>
      <c r="CK294" s="739"/>
      <c r="CL294" s="739">
        <v>249.34899328859061</v>
      </c>
      <c r="CM294" s="739">
        <v>0</v>
      </c>
      <c r="CN294" s="739">
        <v>0</v>
      </c>
      <c r="CO294" s="739">
        <v>0</v>
      </c>
      <c r="CP294" s="739">
        <v>0</v>
      </c>
      <c r="CQ294" s="739">
        <v>0</v>
      </c>
      <c r="CR294" s="739"/>
      <c r="CS294" s="739">
        <v>0</v>
      </c>
      <c r="CT294" s="739">
        <v>0</v>
      </c>
      <c r="CU294" s="739"/>
      <c r="CV294" s="739">
        <v>0</v>
      </c>
      <c r="CW294" s="739">
        <v>0</v>
      </c>
      <c r="CX294" s="739">
        <v>0</v>
      </c>
      <c r="CY294" s="739">
        <v>0</v>
      </c>
      <c r="CZ294" s="739"/>
      <c r="DA294" s="739">
        <v>0</v>
      </c>
      <c r="DB294" s="739">
        <v>0</v>
      </c>
      <c r="DC294" s="739"/>
      <c r="DD294" s="739">
        <v>3.5641116213352171</v>
      </c>
      <c r="DE294" s="739"/>
      <c r="DF294" s="739">
        <v>0</v>
      </c>
      <c r="DG294" s="739">
        <v>0</v>
      </c>
      <c r="DH294" s="739">
        <v>0</v>
      </c>
      <c r="DI294" s="739"/>
      <c r="DJ294" s="739">
        <v>0.8481102084069233</v>
      </c>
      <c r="DK294" s="739"/>
      <c r="DL294" s="739">
        <v>0</v>
      </c>
      <c r="DM294" s="739">
        <v>0</v>
      </c>
    </row>
    <row r="295" spans="1:117" s="731" customFormat="1" ht="12.75">
      <c r="A295" s="577">
        <v>936</v>
      </c>
      <c r="B295" s="730">
        <v>6</v>
      </c>
      <c r="C295" s="731" t="s">
        <v>326</v>
      </c>
      <c r="D295" s="563">
        <v>6190</v>
      </c>
      <c r="E295" s="732">
        <v>2386236</v>
      </c>
      <c r="F295" s="733">
        <v>-1242952</v>
      </c>
      <c r="G295" s="733">
        <v>-667530</v>
      </c>
      <c r="H295" s="734">
        <v>475754</v>
      </c>
      <c r="I295" s="732"/>
      <c r="J295" s="733">
        <v>0</v>
      </c>
      <c r="K295" s="733">
        <v>0</v>
      </c>
      <c r="L295" s="733"/>
      <c r="M295" s="733">
        <v>73744</v>
      </c>
      <c r="N295" s="733">
        <v>52674</v>
      </c>
      <c r="O295" s="733">
        <v>34835</v>
      </c>
      <c r="P295" s="733">
        <v>23638</v>
      </c>
      <c r="Q295" s="733">
        <v>16884</v>
      </c>
      <c r="R295" s="733">
        <v>0</v>
      </c>
      <c r="S295" s="733">
        <v>-1583</v>
      </c>
      <c r="T295" s="733">
        <v>11609</v>
      </c>
      <c r="U295" s="733">
        <v>0</v>
      </c>
      <c r="V295" s="733">
        <v>0</v>
      </c>
      <c r="W295" s="733">
        <v>0</v>
      </c>
      <c r="X295" s="733">
        <v>0</v>
      </c>
      <c r="Y295" s="733"/>
      <c r="Z295" s="733">
        <v>31533</v>
      </c>
      <c r="AA295" s="733"/>
      <c r="AB295" s="733">
        <v>0</v>
      </c>
      <c r="AC295" s="733">
        <v>0</v>
      </c>
      <c r="AD295" s="733"/>
      <c r="AE295" s="733">
        <v>966104</v>
      </c>
      <c r="AF295" s="733">
        <v>0</v>
      </c>
      <c r="AG295" s="733">
        <v>0</v>
      </c>
      <c r="AH295" s="733">
        <v>0</v>
      </c>
      <c r="AI295" s="733">
        <v>0</v>
      </c>
      <c r="AJ295" s="733">
        <v>0</v>
      </c>
      <c r="AK295" s="733"/>
      <c r="AL295" s="733">
        <v>154496</v>
      </c>
      <c r="AM295" s="733">
        <v>0</v>
      </c>
      <c r="AN295" s="733"/>
      <c r="AO295" s="733">
        <v>0</v>
      </c>
      <c r="AP295" s="733">
        <v>0</v>
      </c>
      <c r="AQ295" s="733">
        <v>0</v>
      </c>
      <c r="AR295" s="733">
        <v>0</v>
      </c>
      <c r="AS295" s="733"/>
      <c r="AT295" s="733">
        <v>0</v>
      </c>
      <c r="AU295" s="733">
        <v>0</v>
      </c>
      <c r="AV295" s="733"/>
      <c r="AW295" s="733">
        <v>22061</v>
      </c>
      <c r="AX295" s="733"/>
      <c r="AY295" s="733">
        <v>0</v>
      </c>
      <c r="AZ295" s="733">
        <v>0</v>
      </c>
      <c r="BA295" s="733">
        <v>0</v>
      </c>
      <c r="BB295" s="733"/>
      <c r="BC295" s="733">
        <v>5854</v>
      </c>
      <c r="BD295" s="733"/>
      <c r="BE295" s="733">
        <v>994387</v>
      </c>
      <c r="BF295" s="733">
        <v>0</v>
      </c>
      <c r="BG295" s="735"/>
      <c r="BH295" s="577">
        <v>936</v>
      </c>
      <c r="BI295" s="730">
        <v>6</v>
      </c>
      <c r="BJ295" s="731" t="s">
        <v>326</v>
      </c>
      <c r="BK295" s="563">
        <v>6190</v>
      </c>
      <c r="BL295" s="736">
        <v>385.49854604200323</v>
      </c>
      <c r="BM295" s="737">
        <v>-200.8</v>
      </c>
      <c r="BN295" s="737">
        <v>-107.84006462035541</v>
      </c>
      <c r="BO295" s="738">
        <v>76.858481421647824</v>
      </c>
      <c r="BP295" s="736"/>
      <c r="BQ295" s="739">
        <v>0</v>
      </c>
      <c r="BR295" s="739">
        <v>0</v>
      </c>
      <c r="BS295" s="739"/>
      <c r="BT295" s="739">
        <v>11.913408723747981</v>
      </c>
      <c r="BU295" s="739">
        <v>8.5095315024232629</v>
      </c>
      <c r="BV295" s="739">
        <v>5.6276252019386108</v>
      </c>
      <c r="BW295" s="739">
        <v>3.8187399030694671</v>
      </c>
      <c r="BX295" s="739">
        <v>2.7276252019386105</v>
      </c>
      <c r="BY295" s="739">
        <v>0</v>
      </c>
      <c r="BZ295" s="739">
        <v>-0.25573505654281098</v>
      </c>
      <c r="CA295" s="739">
        <v>1.8754442649434573</v>
      </c>
      <c r="CB295" s="739">
        <v>0</v>
      </c>
      <c r="CC295" s="739">
        <v>0</v>
      </c>
      <c r="CD295" s="739">
        <v>0</v>
      </c>
      <c r="CE295" s="739">
        <v>0</v>
      </c>
      <c r="CF295" s="739"/>
      <c r="CG295" s="739">
        <v>5.0941841680129238</v>
      </c>
      <c r="CH295" s="739"/>
      <c r="CI295" s="739">
        <v>0</v>
      </c>
      <c r="CJ295" s="739">
        <v>0</v>
      </c>
      <c r="CK295" s="739"/>
      <c r="CL295" s="739">
        <v>156.07495961227787</v>
      </c>
      <c r="CM295" s="739">
        <v>0</v>
      </c>
      <c r="CN295" s="739">
        <v>0</v>
      </c>
      <c r="CO295" s="739">
        <v>0</v>
      </c>
      <c r="CP295" s="739">
        <v>0</v>
      </c>
      <c r="CQ295" s="739">
        <v>0</v>
      </c>
      <c r="CR295" s="739"/>
      <c r="CS295" s="739">
        <v>24.958966074313409</v>
      </c>
      <c r="CT295" s="739">
        <v>0</v>
      </c>
      <c r="CU295" s="739"/>
      <c r="CV295" s="739">
        <v>0</v>
      </c>
      <c r="CW295" s="739">
        <v>0</v>
      </c>
      <c r="CX295" s="739">
        <v>0</v>
      </c>
      <c r="CY295" s="739">
        <v>0</v>
      </c>
      <c r="CZ295" s="739"/>
      <c r="DA295" s="739">
        <v>0</v>
      </c>
      <c r="DB295" s="739">
        <v>0</v>
      </c>
      <c r="DC295" s="739"/>
      <c r="DD295" s="739">
        <v>3.5639741518578352</v>
      </c>
      <c r="DE295" s="739"/>
      <c r="DF295" s="739">
        <v>0</v>
      </c>
      <c r="DG295" s="739">
        <v>0</v>
      </c>
      <c r="DH295" s="739">
        <v>0</v>
      </c>
      <c r="DI295" s="739"/>
      <c r="DJ295" s="739">
        <v>0.94571890145395798</v>
      </c>
      <c r="DK295" s="739"/>
      <c r="DL295" s="739">
        <v>160.64410339256867</v>
      </c>
      <c r="DM295" s="739">
        <v>0</v>
      </c>
    </row>
    <row r="296" spans="1:117" s="731" customFormat="1" ht="12.75">
      <c r="A296" s="577">
        <v>946</v>
      </c>
      <c r="B296" s="730">
        <v>15</v>
      </c>
      <c r="C296" s="731" t="s">
        <v>327</v>
      </c>
      <c r="D296" s="563">
        <v>6210</v>
      </c>
      <c r="E296" s="732">
        <v>3013936</v>
      </c>
      <c r="F296" s="733">
        <v>-1246968</v>
      </c>
      <c r="G296" s="733">
        <v>-669686</v>
      </c>
      <c r="H296" s="734">
        <v>1097282</v>
      </c>
      <c r="I296" s="732"/>
      <c r="J296" s="733">
        <v>7002</v>
      </c>
      <c r="K296" s="733">
        <v>5001</v>
      </c>
      <c r="L296" s="733"/>
      <c r="M296" s="733">
        <v>221231</v>
      </c>
      <c r="N296" s="733">
        <v>158022</v>
      </c>
      <c r="O296" s="733">
        <v>318265</v>
      </c>
      <c r="P296" s="733">
        <v>47275</v>
      </c>
      <c r="Q296" s="733">
        <v>33768</v>
      </c>
      <c r="R296" s="733">
        <v>0</v>
      </c>
      <c r="S296" s="733">
        <v>207427</v>
      </c>
      <c r="T296" s="733">
        <v>17414</v>
      </c>
      <c r="U296" s="733">
        <v>0</v>
      </c>
      <c r="V296" s="733">
        <v>0</v>
      </c>
      <c r="W296" s="733">
        <v>0</v>
      </c>
      <c r="X296" s="733">
        <v>0</v>
      </c>
      <c r="Y296" s="733"/>
      <c r="Z296" s="733">
        <v>65642</v>
      </c>
      <c r="AA296" s="733"/>
      <c r="AB296" s="733">
        <v>0</v>
      </c>
      <c r="AC296" s="733">
        <v>0</v>
      </c>
      <c r="AD296" s="733"/>
      <c r="AE296" s="733">
        <v>1551530</v>
      </c>
      <c r="AF296" s="733">
        <v>0</v>
      </c>
      <c r="AG296" s="733">
        <v>123695</v>
      </c>
      <c r="AH296" s="733">
        <v>0</v>
      </c>
      <c r="AI296" s="733">
        <v>0</v>
      </c>
      <c r="AJ296" s="733">
        <v>0</v>
      </c>
      <c r="AK296" s="733"/>
      <c r="AL296" s="733">
        <v>227607</v>
      </c>
      <c r="AM296" s="733">
        <v>0</v>
      </c>
      <c r="AN296" s="733"/>
      <c r="AO296" s="733">
        <v>0</v>
      </c>
      <c r="AP296" s="733">
        <v>0</v>
      </c>
      <c r="AQ296" s="733">
        <v>0</v>
      </c>
      <c r="AR296" s="733">
        <v>0</v>
      </c>
      <c r="AS296" s="733"/>
      <c r="AT296" s="733">
        <v>0</v>
      </c>
      <c r="AU296" s="733">
        <v>0</v>
      </c>
      <c r="AV296" s="733"/>
      <c r="AW296" s="733">
        <v>22132</v>
      </c>
      <c r="AX296" s="733"/>
      <c r="AY296" s="733">
        <v>0</v>
      </c>
      <c r="AZ296" s="733">
        <v>0</v>
      </c>
      <c r="BA296" s="733">
        <v>0</v>
      </c>
      <c r="BB296" s="733"/>
      <c r="BC296" s="733">
        <v>7925</v>
      </c>
      <c r="BD296" s="733"/>
      <c r="BE296" s="733">
        <v>0</v>
      </c>
      <c r="BF296" s="733">
        <v>0</v>
      </c>
      <c r="BG296" s="735"/>
      <c r="BH296" s="577">
        <v>946</v>
      </c>
      <c r="BI296" s="730">
        <v>15</v>
      </c>
      <c r="BJ296" s="731" t="s">
        <v>327</v>
      </c>
      <c r="BK296" s="563">
        <v>6210</v>
      </c>
      <c r="BL296" s="736">
        <v>485.33590982286637</v>
      </c>
      <c r="BM296" s="737">
        <v>-200.8</v>
      </c>
      <c r="BN296" s="737">
        <v>-107.83993558776167</v>
      </c>
      <c r="BO296" s="738">
        <v>176.69597423510467</v>
      </c>
      <c r="BP296" s="736"/>
      <c r="BQ296" s="739">
        <v>1.127536231884058</v>
      </c>
      <c r="BR296" s="739">
        <v>0.80531400966183575</v>
      </c>
      <c r="BS296" s="739"/>
      <c r="BT296" s="739">
        <v>35.624959742351045</v>
      </c>
      <c r="BU296" s="739">
        <v>25.446376811594202</v>
      </c>
      <c r="BV296" s="739">
        <v>51.250402576489535</v>
      </c>
      <c r="BW296" s="739">
        <v>7.6127214170692428</v>
      </c>
      <c r="BX296" s="739">
        <v>5.4376811594202898</v>
      </c>
      <c r="BY296" s="739">
        <v>0</v>
      </c>
      <c r="BZ296" s="739">
        <v>33.402093397745574</v>
      </c>
      <c r="CA296" s="739">
        <v>2.8041867954911432</v>
      </c>
      <c r="CB296" s="739">
        <v>0</v>
      </c>
      <c r="CC296" s="739">
        <v>0</v>
      </c>
      <c r="CD296" s="739">
        <v>0</v>
      </c>
      <c r="CE296" s="739">
        <v>0</v>
      </c>
      <c r="CF296" s="739"/>
      <c r="CG296" s="739">
        <v>10.57037037037037</v>
      </c>
      <c r="CH296" s="739"/>
      <c r="CI296" s="739">
        <v>0</v>
      </c>
      <c r="CJ296" s="739">
        <v>0</v>
      </c>
      <c r="CK296" s="739"/>
      <c r="CL296" s="739">
        <v>249.84380032206118</v>
      </c>
      <c r="CM296" s="739">
        <v>0</v>
      </c>
      <c r="CN296" s="739">
        <v>19.91867954911433</v>
      </c>
      <c r="CO296" s="739">
        <v>0</v>
      </c>
      <c r="CP296" s="739">
        <v>0</v>
      </c>
      <c r="CQ296" s="739">
        <v>0</v>
      </c>
      <c r="CR296" s="739"/>
      <c r="CS296" s="739">
        <v>36.651690821256039</v>
      </c>
      <c r="CT296" s="739">
        <v>0</v>
      </c>
      <c r="CU296" s="739"/>
      <c r="CV296" s="739">
        <v>0</v>
      </c>
      <c r="CW296" s="739">
        <v>0</v>
      </c>
      <c r="CX296" s="739">
        <v>0</v>
      </c>
      <c r="CY296" s="739">
        <v>0</v>
      </c>
      <c r="CZ296" s="739"/>
      <c r="DA296" s="739">
        <v>0</v>
      </c>
      <c r="DB296" s="739">
        <v>0</v>
      </c>
      <c r="DC296" s="739"/>
      <c r="DD296" s="739">
        <v>3.5639291465378422</v>
      </c>
      <c r="DE296" s="739"/>
      <c r="DF296" s="739">
        <v>0</v>
      </c>
      <c r="DG296" s="739">
        <v>0</v>
      </c>
      <c r="DH296" s="739">
        <v>0</v>
      </c>
      <c r="DI296" s="739"/>
      <c r="DJ296" s="739">
        <v>1.2761674718196456</v>
      </c>
      <c r="DK296" s="739"/>
      <c r="DL296" s="739">
        <v>0</v>
      </c>
      <c r="DM296" s="739">
        <v>0</v>
      </c>
    </row>
    <row r="297" spans="1:117" s="731" customFormat="1" ht="12.75">
      <c r="A297" s="577">
        <v>976</v>
      </c>
      <c r="B297" s="730">
        <v>19</v>
      </c>
      <c r="C297" s="731" t="s">
        <v>328</v>
      </c>
      <c r="D297" s="563">
        <v>3721</v>
      </c>
      <c r="E297" s="732">
        <v>541986</v>
      </c>
      <c r="F297" s="733">
        <v>-747177</v>
      </c>
      <c r="G297" s="733">
        <v>-401273</v>
      </c>
      <c r="H297" s="734">
        <v>-606464</v>
      </c>
      <c r="I297" s="732"/>
      <c r="J297" s="733">
        <v>0</v>
      </c>
      <c r="K297" s="733">
        <v>0</v>
      </c>
      <c r="L297" s="733"/>
      <c r="M297" s="733">
        <v>88492</v>
      </c>
      <c r="N297" s="733">
        <v>63209</v>
      </c>
      <c r="O297" s="733">
        <v>47502</v>
      </c>
      <c r="P297" s="733">
        <v>0</v>
      </c>
      <c r="Q297" s="733">
        <v>0</v>
      </c>
      <c r="R297" s="733">
        <v>0</v>
      </c>
      <c r="S297" s="733">
        <v>44335</v>
      </c>
      <c r="T297" s="733">
        <v>0</v>
      </c>
      <c r="U297" s="733">
        <v>0</v>
      </c>
      <c r="V297" s="733">
        <v>0</v>
      </c>
      <c r="W297" s="733">
        <v>0</v>
      </c>
      <c r="X297" s="733">
        <v>0</v>
      </c>
      <c r="Y297" s="733"/>
      <c r="Z297" s="733">
        <v>5967</v>
      </c>
      <c r="AA297" s="733"/>
      <c r="AB297" s="733">
        <v>0</v>
      </c>
      <c r="AC297" s="733">
        <v>0</v>
      </c>
      <c r="AD297" s="733"/>
      <c r="AE297" s="733">
        <v>0</v>
      </c>
      <c r="AF297" s="733">
        <v>0</v>
      </c>
      <c r="AG297" s="733">
        <v>0</v>
      </c>
      <c r="AH297" s="733">
        <v>0</v>
      </c>
      <c r="AI297" s="733">
        <v>0</v>
      </c>
      <c r="AJ297" s="733">
        <v>0</v>
      </c>
      <c r="AK297" s="733"/>
      <c r="AL297" s="733">
        <v>234995</v>
      </c>
      <c r="AM297" s="733">
        <v>40958</v>
      </c>
      <c r="AN297" s="733"/>
      <c r="AO297" s="733">
        <v>0</v>
      </c>
      <c r="AP297" s="733">
        <v>0</v>
      </c>
      <c r="AQ297" s="733">
        <v>0</v>
      </c>
      <c r="AR297" s="733">
        <v>0</v>
      </c>
      <c r="AS297" s="733"/>
      <c r="AT297" s="733">
        <v>0</v>
      </c>
      <c r="AU297" s="733">
        <v>0</v>
      </c>
      <c r="AV297" s="733"/>
      <c r="AW297" s="733">
        <v>13262</v>
      </c>
      <c r="AX297" s="733"/>
      <c r="AY297" s="733">
        <v>0</v>
      </c>
      <c r="AZ297" s="733">
        <v>0</v>
      </c>
      <c r="BA297" s="733">
        <v>0</v>
      </c>
      <c r="BB297" s="733"/>
      <c r="BC297" s="733">
        <v>3266</v>
      </c>
      <c r="BD297" s="733"/>
      <c r="BE297" s="733">
        <v>0</v>
      </c>
      <c r="BF297" s="733">
        <v>0</v>
      </c>
      <c r="BG297" s="735"/>
      <c r="BH297" s="577">
        <v>976</v>
      </c>
      <c r="BI297" s="730">
        <v>19</v>
      </c>
      <c r="BJ297" s="731" t="s">
        <v>328</v>
      </c>
      <c r="BK297" s="563">
        <v>3721</v>
      </c>
      <c r="BL297" s="736">
        <v>145.65600644987907</v>
      </c>
      <c r="BM297" s="737">
        <v>-200.80005374899221</v>
      </c>
      <c r="BN297" s="737">
        <v>-107.84009674818597</v>
      </c>
      <c r="BO297" s="738">
        <v>-162.98414404729911</v>
      </c>
      <c r="BP297" s="736"/>
      <c r="BQ297" s="739">
        <v>0</v>
      </c>
      <c r="BR297" s="739">
        <v>0</v>
      </c>
      <c r="BS297" s="739"/>
      <c r="BT297" s="739">
        <v>23.781779091642033</v>
      </c>
      <c r="BU297" s="739">
        <v>16.987100241870465</v>
      </c>
      <c r="BV297" s="739">
        <v>12.765923138941146</v>
      </c>
      <c r="BW297" s="739">
        <v>0</v>
      </c>
      <c r="BX297" s="739">
        <v>0</v>
      </c>
      <c r="BY297" s="739">
        <v>0</v>
      </c>
      <c r="BZ297" s="739">
        <v>11.914807847352861</v>
      </c>
      <c r="CA297" s="739">
        <v>0</v>
      </c>
      <c r="CB297" s="739">
        <v>0</v>
      </c>
      <c r="CC297" s="739">
        <v>0</v>
      </c>
      <c r="CD297" s="739">
        <v>0</v>
      </c>
      <c r="CE297" s="739">
        <v>0</v>
      </c>
      <c r="CF297" s="739"/>
      <c r="CG297" s="739">
        <v>1.6036011824778285</v>
      </c>
      <c r="CH297" s="739"/>
      <c r="CI297" s="739">
        <v>0</v>
      </c>
      <c r="CJ297" s="739">
        <v>0</v>
      </c>
      <c r="CK297" s="739"/>
      <c r="CL297" s="739">
        <v>0</v>
      </c>
      <c r="CM297" s="739">
        <v>0</v>
      </c>
      <c r="CN297" s="739">
        <v>0</v>
      </c>
      <c r="CO297" s="739">
        <v>0</v>
      </c>
      <c r="CP297" s="739">
        <v>0</v>
      </c>
      <c r="CQ297" s="739">
        <v>0</v>
      </c>
      <c r="CR297" s="739"/>
      <c r="CS297" s="739">
        <v>63.153722117710295</v>
      </c>
      <c r="CT297" s="739">
        <v>11.007256113947863</v>
      </c>
      <c r="CU297" s="739"/>
      <c r="CV297" s="739">
        <v>0</v>
      </c>
      <c r="CW297" s="739">
        <v>0</v>
      </c>
      <c r="CX297" s="739">
        <v>0</v>
      </c>
      <c r="CY297" s="739">
        <v>0</v>
      </c>
      <c r="CZ297" s="739"/>
      <c r="DA297" s="739">
        <v>0</v>
      </c>
      <c r="DB297" s="739">
        <v>0</v>
      </c>
      <c r="DC297" s="739"/>
      <c r="DD297" s="739">
        <v>3.5640956732061273</v>
      </c>
      <c r="DE297" s="739"/>
      <c r="DF297" s="739">
        <v>0</v>
      </c>
      <c r="DG297" s="739">
        <v>0</v>
      </c>
      <c r="DH297" s="739">
        <v>0</v>
      </c>
      <c r="DI297" s="739"/>
      <c r="DJ297" s="739">
        <v>0.87772104273044882</v>
      </c>
      <c r="DK297" s="739"/>
      <c r="DL297" s="739">
        <v>0</v>
      </c>
      <c r="DM297" s="739">
        <v>0</v>
      </c>
    </row>
    <row r="298" spans="1:117" s="731" customFormat="1" ht="12.75">
      <c r="A298" s="577">
        <v>977</v>
      </c>
      <c r="B298" s="730">
        <v>17</v>
      </c>
      <c r="C298" s="731" t="s">
        <v>329</v>
      </c>
      <c r="D298" s="563">
        <v>15406</v>
      </c>
      <c r="E298" s="732">
        <v>4915528</v>
      </c>
      <c r="F298" s="733">
        <v>-3093525</v>
      </c>
      <c r="G298" s="733">
        <v>-1661383</v>
      </c>
      <c r="H298" s="734">
        <v>160620</v>
      </c>
      <c r="I298" s="732"/>
      <c r="J298" s="733">
        <v>7002</v>
      </c>
      <c r="K298" s="733">
        <v>5001</v>
      </c>
      <c r="L298" s="733"/>
      <c r="M298" s="733">
        <v>648944</v>
      </c>
      <c r="N298" s="733">
        <v>463532</v>
      </c>
      <c r="O298" s="733">
        <v>39585</v>
      </c>
      <c r="P298" s="733">
        <v>94551</v>
      </c>
      <c r="Q298" s="733">
        <v>67536</v>
      </c>
      <c r="R298" s="733">
        <v>0</v>
      </c>
      <c r="S298" s="733">
        <v>-53836</v>
      </c>
      <c r="T298" s="733">
        <v>46436</v>
      </c>
      <c r="U298" s="733">
        <v>0</v>
      </c>
      <c r="V298" s="733">
        <v>0</v>
      </c>
      <c r="W298" s="733">
        <v>0</v>
      </c>
      <c r="X298" s="733">
        <v>0</v>
      </c>
      <c r="Y298" s="733"/>
      <c r="Z298" s="733">
        <v>105692</v>
      </c>
      <c r="AA298" s="733"/>
      <c r="AB298" s="733">
        <v>0</v>
      </c>
      <c r="AC298" s="733">
        <v>0</v>
      </c>
      <c r="AD298" s="733"/>
      <c r="AE298" s="733">
        <v>2127145</v>
      </c>
      <c r="AF298" s="733">
        <v>3048</v>
      </c>
      <c r="AG298" s="733">
        <v>0</v>
      </c>
      <c r="AH298" s="733">
        <v>0</v>
      </c>
      <c r="AI298" s="733">
        <v>0</v>
      </c>
      <c r="AJ298" s="733">
        <v>0</v>
      </c>
      <c r="AK298" s="733"/>
      <c r="AL298" s="733">
        <v>416678</v>
      </c>
      <c r="AM298" s="733">
        <v>0</v>
      </c>
      <c r="AN298" s="733"/>
      <c r="AO298" s="733">
        <v>0</v>
      </c>
      <c r="AP298" s="733">
        <v>0</v>
      </c>
      <c r="AQ298" s="733">
        <v>0</v>
      </c>
      <c r="AR298" s="733">
        <v>0</v>
      </c>
      <c r="AS298" s="733"/>
      <c r="AT298" s="733">
        <v>0</v>
      </c>
      <c r="AU298" s="733">
        <v>0</v>
      </c>
      <c r="AV298" s="733"/>
      <c r="AW298" s="733">
        <v>54907</v>
      </c>
      <c r="AX298" s="733"/>
      <c r="AY298" s="733">
        <v>0</v>
      </c>
      <c r="AZ298" s="733">
        <v>0</v>
      </c>
      <c r="BA298" s="733">
        <v>0</v>
      </c>
      <c r="BB298" s="733"/>
      <c r="BC298" s="733">
        <v>24226</v>
      </c>
      <c r="BD298" s="733"/>
      <c r="BE298" s="733">
        <v>865081</v>
      </c>
      <c r="BF298" s="733">
        <v>0</v>
      </c>
      <c r="BG298" s="735"/>
      <c r="BH298" s="577">
        <v>977</v>
      </c>
      <c r="BI298" s="730">
        <v>17</v>
      </c>
      <c r="BJ298" s="731" t="s">
        <v>329</v>
      </c>
      <c r="BK298" s="563">
        <v>15406</v>
      </c>
      <c r="BL298" s="736">
        <v>319.06581851226792</v>
      </c>
      <c r="BM298" s="737">
        <v>-200.80001298195509</v>
      </c>
      <c r="BN298" s="737">
        <v>-107.83999740360899</v>
      </c>
      <c r="BO298" s="738">
        <v>10.425808126703881</v>
      </c>
      <c r="BP298" s="736"/>
      <c r="BQ298" s="739">
        <v>0.45449824743606387</v>
      </c>
      <c r="BR298" s="739">
        <v>0.32461378683629755</v>
      </c>
      <c r="BS298" s="739"/>
      <c r="BT298" s="739">
        <v>42.12280929507984</v>
      </c>
      <c r="BU298" s="739">
        <v>30.087758016357263</v>
      </c>
      <c r="BV298" s="739">
        <v>2.5694534596910295</v>
      </c>
      <c r="BW298" s="739">
        <v>6.1372841749967542</v>
      </c>
      <c r="BX298" s="739">
        <v>4.3837465922367906</v>
      </c>
      <c r="BY298" s="739">
        <v>0</v>
      </c>
      <c r="BZ298" s="739">
        <v>-3.4944826690899649</v>
      </c>
      <c r="CA298" s="739">
        <v>3.0141503310398545</v>
      </c>
      <c r="CB298" s="739">
        <v>0</v>
      </c>
      <c r="CC298" s="739">
        <v>0</v>
      </c>
      <c r="CD298" s="739">
        <v>0</v>
      </c>
      <c r="CE298" s="739">
        <v>0</v>
      </c>
      <c r="CF298" s="739"/>
      <c r="CG298" s="739">
        <v>6.8604439828638197</v>
      </c>
      <c r="CH298" s="739"/>
      <c r="CI298" s="739">
        <v>0</v>
      </c>
      <c r="CJ298" s="739">
        <v>0</v>
      </c>
      <c r="CK298" s="739"/>
      <c r="CL298" s="739">
        <v>138.0725042191354</v>
      </c>
      <c r="CM298" s="739">
        <v>0.19784499545631573</v>
      </c>
      <c r="CN298" s="739">
        <v>0</v>
      </c>
      <c r="CO298" s="739">
        <v>0</v>
      </c>
      <c r="CP298" s="739">
        <v>0</v>
      </c>
      <c r="CQ298" s="739">
        <v>0</v>
      </c>
      <c r="CR298" s="739"/>
      <c r="CS298" s="739">
        <v>27.046475399195121</v>
      </c>
      <c r="CT298" s="739">
        <v>0</v>
      </c>
      <c r="CU298" s="739"/>
      <c r="CV298" s="739">
        <v>0</v>
      </c>
      <c r="CW298" s="739">
        <v>0</v>
      </c>
      <c r="CX298" s="739">
        <v>0</v>
      </c>
      <c r="CY298" s="739">
        <v>0</v>
      </c>
      <c r="CZ298" s="739"/>
      <c r="DA298" s="739">
        <v>0</v>
      </c>
      <c r="DB298" s="739">
        <v>0</v>
      </c>
      <c r="DC298" s="739"/>
      <c r="DD298" s="739">
        <v>3.5640010385564067</v>
      </c>
      <c r="DE298" s="739"/>
      <c r="DF298" s="739">
        <v>0</v>
      </c>
      <c r="DG298" s="739">
        <v>0</v>
      </c>
      <c r="DH298" s="739">
        <v>0</v>
      </c>
      <c r="DI298" s="739"/>
      <c r="DJ298" s="739">
        <v>1.5725042191354017</v>
      </c>
      <c r="DK298" s="739"/>
      <c r="DL298" s="739">
        <v>56.152213423341557</v>
      </c>
      <c r="DM298" s="739">
        <v>0</v>
      </c>
    </row>
    <row r="299" spans="1:117" s="731" customFormat="1" ht="12.75">
      <c r="A299" s="577">
        <v>980</v>
      </c>
      <c r="B299" s="730">
        <v>6</v>
      </c>
      <c r="C299" s="731" t="s">
        <v>330</v>
      </c>
      <c r="D299" s="563">
        <v>33704</v>
      </c>
      <c r="E299" s="732">
        <v>6486381</v>
      </c>
      <c r="F299" s="733">
        <v>-6767763</v>
      </c>
      <c r="G299" s="733">
        <v>-3634639</v>
      </c>
      <c r="H299" s="734">
        <v>-3916021</v>
      </c>
      <c r="I299" s="732"/>
      <c r="J299" s="733">
        <v>7002</v>
      </c>
      <c r="K299" s="733">
        <v>5001</v>
      </c>
      <c r="L299" s="733"/>
      <c r="M299" s="733">
        <v>796432</v>
      </c>
      <c r="N299" s="733">
        <v>568880</v>
      </c>
      <c r="O299" s="733">
        <v>22168</v>
      </c>
      <c r="P299" s="733">
        <v>47275</v>
      </c>
      <c r="Q299" s="733">
        <v>33768</v>
      </c>
      <c r="R299" s="733">
        <v>0</v>
      </c>
      <c r="S299" s="733">
        <v>-45919</v>
      </c>
      <c r="T299" s="733">
        <v>34827</v>
      </c>
      <c r="U299" s="733">
        <v>0</v>
      </c>
      <c r="V299" s="733">
        <v>0</v>
      </c>
      <c r="W299" s="733">
        <v>0</v>
      </c>
      <c r="X299" s="733">
        <v>0</v>
      </c>
      <c r="Y299" s="733"/>
      <c r="Z299" s="733">
        <v>511961</v>
      </c>
      <c r="AA299" s="733"/>
      <c r="AB299" s="733">
        <v>0</v>
      </c>
      <c r="AC299" s="733">
        <v>0</v>
      </c>
      <c r="AD299" s="733"/>
      <c r="AE299" s="733">
        <v>4286155</v>
      </c>
      <c r="AF299" s="733">
        <v>0</v>
      </c>
      <c r="AG299" s="733">
        <v>50195</v>
      </c>
      <c r="AH299" s="733">
        <v>0</v>
      </c>
      <c r="AI299" s="733">
        <v>0</v>
      </c>
      <c r="AJ299" s="733">
        <v>0</v>
      </c>
      <c r="AK299" s="733"/>
      <c r="AL299" s="733">
        <v>0</v>
      </c>
      <c r="AM299" s="733">
        <v>0</v>
      </c>
      <c r="AN299" s="733"/>
      <c r="AO299" s="733">
        <v>0</v>
      </c>
      <c r="AP299" s="733">
        <v>0</v>
      </c>
      <c r="AQ299" s="733">
        <v>0</v>
      </c>
      <c r="AR299" s="733">
        <v>0</v>
      </c>
      <c r="AS299" s="733"/>
      <c r="AT299" s="733">
        <v>0</v>
      </c>
      <c r="AU299" s="733">
        <v>0</v>
      </c>
      <c r="AV299" s="733"/>
      <c r="AW299" s="733">
        <v>120121</v>
      </c>
      <c r="AX299" s="733"/>
      <c r="AY299" s="733">
        <v>0</v>
      </c>
      <c r="AZ299" s="733">
        <v>0</v>
      </c>
      <c r="BA299" s="733">
        <v>0</v>
      </c>
      <c r="BB299" s="733"/>
      <c r="BC299" s="733">
        <v>48515</v>
      </c>
      <c r="BD299" s="733"/>
      <c r="BE299" s="733">
        <v>0</v>
      </c>
      <c r="BF299" s="733">
        <v>0</v>
      </c>
      <c r="BG299" s="735"/>
      <c r="BH299" s="577">
        <v>980</v>
      </c>
      <c r="BI299" s="730">
        <v>6</v>
      </c>
      <c r="BJ299" s="731" t="s">
        <v>330</v>
      </c>
      <c r="BK299" s="563">
        <v>33704</v>
      </c>
      <c r="BL299" s="736">
        <v>192.45137075718014</v>
      </c>
      <c r="BM299" s="737">
        <v>-200.79999406598623</v>
      </c>
      <c r="BN299" s="737">
        <v>-107.83998931877522</v>
      </c>
      <c r="BO299" s="738">
        <v>-116.18861262758129</v>
      </c>
      <c r="BP299" s="736"/>
      <c r="BQ299" s="739">
        <v>0.207749821979587</v>
      </c>
      <c r="BR299" s="739">
        <v>0.14838001424163305</v>
      </c>
      <c r="BS299" s="739"/>
      <c r="BT299" s="739">
        <v>23.630192262046048</v>
      </c>
      <c r="BU299" s="739">
        <v>16.878708758604319</v>
      </c>
      <c r="BV299" s="739">
        <v>0.65772608592451931</v>
      </c>
      <c r="BW299" s="739">
        <v>1.4026525041538096</v>
      </c>
      <c r="BX299" s="739">
        <v>1.0018988844054117</v>
      </c>
      <c r="BY299" s="739">
        <v>0</v>
      </c>
      <c r="BZ299" s="739">
        <v>-1.3624198908141467</v>
      </c>
      <c r="CA299" s="739">
        <v>1.0333194873012106</v>
      </c>
      <c r="CB299" s="739">
        <v>0</v>
      </c>
      <c r="CC299" s="739">
        <v>0</v>
      </c>
      <c r="CD299" s="739">
        <v>0</v>
      </c>
      <c r="CE299" s="739">
        <v>0</v>
      </c>
      <c r="CF299" s="739"/>
      <c r="CG299" s="739">
        <v>15.189918110610016</v>
      </c>
      <c r="CH299" s="739"/>
      <c r="CI299" s="739">
        <v>0</v>
      </c>
      <c r="CJ299" s="739">
        <v>0</v>
      </c>
      <c r="CK299" s="739"/>
      <c r="CL299" s="739">
        <v>127.17051388559221</v>
      </c>
      <c r="CM299" s="739">
        <v>0</v>
      </c>
      <c r="CN299" s="739">
        <v>1.489289105150724</v>
      </c>
      <c r="CO299" s="739">
        <v>0</v>
      </c>
      <c r="CP299" s="739">
        <v>0</v>
      </c>
      <c r="CQ299" s="739">
        <v>0</v>
      </c>
      <c r="CR299" s="739"/>
      <c r="CS299" s="739">
        <v>0</v>
      </c>
      <c r="CT299" s="739">
        <v>0</v>
      </c>
      <c r="CU299" s="739"/>
      <c r="CV299" s="739">
        <v>0</v>
      </c>
      <c r="CW299" s="739">
        <v>0</v>
      </c>
      <c r="CX299" s="739">
        <v>0</v>
      </c>
      <c r="CY299" s="739">
        <v>0</v>
      </c>
      <c r="CZ299" s="739"/>
      <c r="DA299" s="739">
        <v>0</v>
      </c>
      <c r="DB299" s="739">
        <v>0</v>
      </c>
      <c r="DC299" s="739"/>
      <c r="DD299" s="739">
        <v>3.5639983384761451</v>
      </c>
      <c r="DE299" s="739"/>
      <c r="DF299" s="739">
        <v>0</v>
      </c>
      <c r="DG299" s="739">
        <v>0</v>
      </c>
      <c r="DH299" s="739">
        <v>0</v>
      </c>
      <c r="DI299" s="739"/>
      <c r="DJ299" s="739">
        <v>1.4394433895086636</v>
      </c>
      <c r="DK299" s="739"/>
      <c r="DL299" s="739">
        <v>0</v>
      </c>
      <c r="DM299" s="739">
        <v>0</v>
      </c>
    </row>
    <row r="300" spans="1:117" s="731" customFormat="1" ht="12.75">
      <c r="A300" s="577">
        <v>981</v>
      </c>
      <c r="B300" s="730">
        <v>5</v>
      </c>
      <c r="C300" s="731" t="s">
        <v>331</v>
      </c>
      <c r="D300" s="563">
        <v>2193</v>
      </c>
      <c r="E300" s="732">
        <v>126374</v>
      </c>
      <c r="F300" s="733">
        <v>-440354</v>
      </c>
      <c r="G300" s="733">
        <v>-236493</v>
      </c>
      <c r="H300" s="734">
        <v>-550473</v>
      </c>
      <c r="I300" s="732"/>
      <c r="J300" s="733">
        <v>0</v>
      </c>
      <c r="K300" s="733">
        <v>0</v>
      </c>
      <c r="L300" s="733"/>
      <c r="M300" s="733">
        <v>44246</v>
      </c>
      <c r="N300" s="733">
        <v>31604</v>
      </c>
      <c r="O300" s="733">
        <v>0</v>
      </c>
      <c r="P300" s="733">
        <v>0</v>
      </c>
      <c r="Q300" s="733">
        <v>0</v>
      </c>
      <c r="R300" s="733">
        <v>0</v>
      </c>
      <c r="S300" s="733">
        <v>0</v>
      </c>
      <c r="T300" s="733">
        <v>0</v>
      </c>
      <c r="U300" s="733">
        <v>0</v>
      </c>
      <c r="V300" s="733">
        <v>0</v>
      </c>
      <c r="W300" s="733">
        <v>0</v>
      </c>
      <c r="X300" s="733">
        <v>0</v>
      </c>
      <c r="Y300" s="733"/>
      <c r="Z300" s="733">
        <v>6873</v>
      </c>
      <c r="AA300" s="733"/>
      <c r="AB300" s="733">
        <v>0</v>
      </c>
      <c r="AC300" s="733">
        <v>0</v>
      </c>
      <c r="AD300" s="733"/>
      <c r="AE300" s="733">
        <v>0</v>
      </c>
      <c r="AF300" s="733">
        <v>0</v>
      </c>
      <c r="AG300" s="733">
        <v>0</v>
      </c>
      <c r="AH300" s="733">
        <v>0</v>
      </c>
      <c r="AI300" s="733">
        <v>0</v>
      </c>
      <c r="AJ300" s="733">
        <v>0</v>
      </c>
      <c r="AK300" s="733"/>
      <c r="AL300" s="733">
        <v>33630</v>
      </c>
      <c r="AM300" s="733">
        <v>0</v>
      </c>
      <c r="AN300" s="733"/>
      <c r="AO300" s="733">
        <v>0</v>
      </c>
      <c r="AP300" s="733">
        <v>0</v>
      </c>
      <c r="AQ300" s="733">
        <v>0</v>
      </c>
      <c r="AR300" s="733">
        <v>0</v>
      </c>
      <c r="AS300" s="733"/>
      <c r="AT300" s="733">
        <v>0</v>
      </c>
      <c r="AU300" s="733">
        <v>0</v>
      </c>
      <c r="AV300" s="733"/>
      <c r="AW300" s="733">
        <v>7816</v>
      </c>
      <c r="AX300" s="733"/>
      <c r="AY300" s="733">
        <v>0</v>
      </c>
      <c r="AZ300" s="733">
        <v>0</v>
      </c>
      <c r="BA300" s="733">
        <v>0</v>
      </c>
      <c r="BB300" s="733"/>
      <c r="BC300" s="733">
        <v>2205</v>
      </c>
      <c r="BD300" s="733"/>
      <c r="BE300" s="733">
        <v>0</v>
      </c>
      <c r="BF300" s="733">
        <v>0</v>
      </c>
      <c r="BG300" s="735"/>
      <c r="BH300" s="577">
        <v>981</v>
      </c>
      <c r="BI300" s="730">
        <v>5</v>
      </c>
      <c r="BJ300" s="731" t="s">
        <v>331</v>
      </c>
      <c r="BK300" s="563">
        <v>2193</v>
      </c>
      <c r="BL300" s="736">
        <v>57.626082991336069</v>
      </c>
      <c r="BM300" s="737">
        <v>-200.79981760145918</v>
      </c>
      <c r="BN300" s="737">
        <v>-107.83994528043776</v>
      </c>
      <c r="BO300" s="738">
        <v>-251.01367989056087</v>
      </c>
      <c r="BP300" s="736"/>
      <c r="BQ300" s="739">
        <v>0</v>
      </c>
      <c r="BR300" s="739">
        <v>0</v>
      </c>
      <c r="BS300" s="739"/>
      <c r="BT300" s="739">
        <v>20.176014591883266</v>
      </c>
      <c r="BU300" s="739">
        <v>14.411308709530324</v>
      </c>
      <c r="BV300" s="739">
        <v>0</v>
      </c>
      <c r="BW300" s="739">
        <v>0</v>
      </c>
      <c r="BX300" s="739">
        <v>0</v>
      </c>
      <c r="BY300" s="739">
        <v>0</v>
      </c>
      <c r="BZ300" s="739">
        <v>0</v>
      </c>
      <c r="CA300" s="739">
        <v>0</v>
      </c>
      <c r="CB300" s="739">
        <v>0</v>
      </c>
      <c r="CC300" s="739">
        <v>0</v>
      </c>
      <c r="CD300" s="739">
        <v>0</v>
      </c>
      <c r="CE300" s="739">
        <v>0</v>
      </c>
      <c r="CF300" s="739"/>
      <c r="CG300" s="739">
        <v>3.1340629274965801</v>
      </c>
      <c r="CH300" s="739"/>
      <c r="CI300" s="739">
        <v>0</v>
      </c>
      <c r="CJ300" s="739">
        <v>0</v>
      </c>
      <c r="CK300" s="739"/>
      <c r="CL300" s="739">
        <v>0</v>
      </c>
      <c r="CM300" s="739">
        <v>0</v>
      </c>
      <c r="CN300" s="739">
        <v>0</v>
      </c>
      <c r="CO300" s="739">
        <v>0</v>
      </c>
      <c r="CP300" s="739">
        <v>0</v>
      </c>
      <c r="CQ300" s="739">
        <v>0</v>
      </c>
      <c r="CR300" s="739"/>
      <c r="CS300" s="739">
        <v>15.33515731874145</v>
      </c>
      <c r="CT300" s="739">
        <v>0</v>
      </c>
      <c r="CU300" s="739"/>
      <c r="CV300" s="739">
        <v>0</v>
      </c>
      <c r="CW300" s="739">
        <v>0</v>
      </c>
      <c r="CX300" s="739">
        <v>0</v>
      </c>
      <c r="CY300" s="739">
        <v>0</v>
      </c>
      <c r="CZ300" s="739"/>
      <c r="DA300" s="739">
        <v>0</v>
      </c>
      <c r="DB300" s="739">
        <v>0</v>
      </c>
      <c r="DC300" s="739"/>
      <c r="DD300" s="739">
        <v>3.5640674874601004</v>
      </c>
      <c r="DE300" s="739"/>
      <c r="DF300" s="739">
        <v>0</v>
      </c>
      <c r="DG300" s="739">
        <v>0</v>
      </c>
      <c r="DH300" s="739">
        <v>0</v>
      </c>
      <c r="DI300" s="739"/>
      <c r="DJ300" s="739">
        <v>1.0054719562243501</v>
      </c>
      <c r="DK300" s="739"/>
      <c r="DL300" s="739">
        <v>0</v>
      </c>
      <c r="DM300" s="739">
        <v>0</v>
      </c>
    </row>
    <row r="301" spans="1:117" s="731" customFormat="1" ht="12.75">
      <c r="A301" s="577">
        <v>989</v>
      </c>
      <c r="B301" s="730">
        <v>14</v>
      </c>
      <c r="C301" s="731" t="s">
        <v>332</v>
      </c>
      <c r="D301" s="563">
        <v>5220</v>
      </c>
      <c r="E301" s="732">
        <v>1168199</v>
      </c>
      <c r="F301" s="733">
        <v>-1048176</v>
      </c>
      <c r="G301" s="733">
        <v>-562925</v>
      </c>
      <c r="H301" s="734">
        <v>-442902</v>
      </c>
      <c r="I301" s="732"/>
      <c r="J301" s="733">
        <v>0</v>
      </c>
      <c r="K301" s="733">
        <v>0</v>
      </c>
      <c r="L301" s="733"/>
      <c r="M301" s="733">
        <v>73744</v>
      </c>
      <c r="N301" s="733">
        <v>52674</v>
      </c>
      <c r="O301" s="733">
        <v>11084</v>
      </c>
      <c r="P301" s="733">
        <v>23638</v>
      </c>
      <c r="Q301" s="733">
        <v>16884</v>
      </c>
      <c r="R301" s="733">
        <v>0</v>
      </c>
      <c r="S301" s="733">
        <v>-42752</v>
      </c>
      <c r="T301" s="733">
        <v>0</v>
      </c>
      <c r="U301" s="733">
        <v>0</v>
      </c>
      <c r="V301" s="733">
        <v>0</v>
      </c>
      <c r="W301" s="733">
        <v>0</v>
      </c>
      <c r="X301" s="733">
        <v>0</v>
      </c>
      <c r="Y301" s="733"/>
      <c r="Z301" s="733">
        <v>31826</v>
      </c>
      <c r="AA301" s="733"/>
      <c r="AB301" s="733">
        <v>0</v>
      </c>
      <c r="AC301" s="733">
        <v>0</v>
      </c>
      <c r="AD301" s="733"/>
      <c r="AE301" s="733">
        <v>969395</v>
      </c>
      <c r="AF301" s="733">
        <v>7734</v>
      </c>
      <c r="AG301" s="733">
        <v>0</v>
      </c>
      <c r="AH301" s="733">
        <v>0</v>
      </c>
      <c r="AI301" s="733">
        <v>0</v>
      </c>
      <c r="AJ301" s="733">
        <v>0</v>
      </c>
      <c r="AK301" s="733"/>
      <c r="AL301" s="733">
        <v>0</v>
      </c>
      <c r="AM301" s="733">
        <v>0</v>
      </c>
      <c r="AN301" s="733"/>
      <c r="AO301" s="733">
        <v>0</v>
      </c>
      <c r="AP301" s="733">
        <v>0</v>
      </c>
      <c r="AQ301" s="733">
        <v>0</v>
      </c>
      <c r="AR301" s="733">
        <v>0</v>
      </c>
      <c r="AS301" s="733"/>
      <c r="AT301" s="733">
        <v>0</v>
      </c>
      <c r="AU301" s="733">
        <v>0</v>
      </c>
      <c r="AV301" s="733"/>
      <c r="AW301" s="733">
        <v>18604</v>
      </c>
      <c r="AX301" s="733"/>
      <c r="AY301" s="733">
        <v>0</v>
      </c>
      <c r="AZ301" s="733">
        <v>0</v>
      </c>
      <c r="BA301" s="733">
        <v>0</v>
      </c>
      <c r="BB301" s="733"/>
      <c r="BC301" s="733">
        <v>5368</v>
      </c>
      <c r="BD301" s="733"/>
      <c r="BE301" s="733">
        <v>0</v>
      </c>
      <c r="BF301" s="733">
        <v>0</v>
      </c>
      <c r="BG301" s="735"/>
      <c r="BH301" s="577">
        <v>989</v>
      </c>
      <c r="BI301" s="730">
        <v>14</v>
      </c>
      <c r="BJ301" s="731" t="s">
        <v>332</v>
      </c>
      <c r="BK301" s="563">
        <v>5220</v>
      </c>
      <c r="BL301" s="736">
        <v>223.79291187739463</v>
      </c>
      <c r="BM301" s="737">
        <v>-200.8</v>
      </c>
      <c r="BN301" s="737">
        <v>-107.84003831417624</v>
      </c>
      <c r="BO301" s="738">
        <v>-84.847126436781608</v>
      </c>
      <c r="BP301" s="736"/>
      <c r="BQ301" s="739">
        <v>0</v>
      </c>
      <c r="BR301" s="739">
        <v>0</v>
      </c>
      <c r="BS301" s="739"/>
      <c r="BT301" s="739">
        <v>14.127203065134099</v>
      </c>
      <c r="BU301" s="739">
        <v>10.090804597701149</v>
      </c>
      <c r="BV301" s="739">
        <v>2.1233716475095785</v>
      </c>
      <c r="BW301" s="739">
        <v>4.5283524904214563</v>
      </c>
      <c r="BX301" s="739">
        <v>3.2344827586206897</v>
      </c>
      <c r="BY301" s="739">
        <v>0</v>
      </c>
      <c r="BZ301" s="739">
        <v>-8.1900383141762454</v>
      </c>
      <c r="CA301" s="739">
        <v>0</v>
      </c>
      <c r="CB301" s="739">
        <v>0</v>
      </c>
      <c r="CC301" s="739">
        <v>0</v>
      </c>
      <c r="CD301" s="739">
        <v>0</v>
      </c>
      <c r="CE301" s="739">
        <v>0</v>
      </c>
      <c r="CF301" s="739"/>
      <c r="CG301" s="739">
        <v>6.0969348659003835</v>
      </c>
      <c r="CH301" s="739"/>
      <c r="CI301" s="739">
        <v>0</v>
      </c>
      <c r="CJ301" s="739">
        <v>0</v>
      </c>
      <c r="CK301" s="739"/>
      <c r="CL301" s="739">
        <v>185.70785440613028</v>
      </c>
      <c r="CM301" s="739">
        <v>1.4816091954022987</v>
      </c>
      <c r="CN301" s="739">
        <v>0</v>
      </c>
      <c r="CO301" s="739">
        <v>0</v>
      </c>
      <c r="CP301" s="739">
        <v>0</v>
      </c>
      <c r="CQ301" s="739">
        <v>0</v>
      </c>
      <c r="CR301" s="739"/>
      <c r="CS301" s="739">
        <v>0</v>
      </c>
      <c r="CT301" s="739">
        <v>0</v>
      </c>
      <c r="CU301" s="739"/>
      <c r="CV301" s="739">
        <v>0</v>
      </c>
      <c r="CW301" s="739">
        <v>0</v>
      </c>
      <c r="CX301" s="739">
        <v>0</v>
      </c>
      <c r="CY301" s="739">
        <v>0</v>
      </c>
      <c r="CZ301" s="739"/>
      <c r="DA301" s="739">
        <v>0</v>
      </c>
      <c r="DB301" s="739">
        <v>0</v>
      </c>
      <c r="DC301" s="739"/>
      <c r="DD301" s="739">
        <v>3.5639846743295021</v>
      </c>
      <c r="DE301" s="739"/>
      <c r="DF301" s="739">
        <v>0</v>
      </c>
      <c r="DG301" s="739">
        <v>0</v>
      </c>
      <c r="DH301" s="739">
        <v>0</v>
      </c>
      <c r="DI301" s="739"/>
      <c r="DJ301" s="739">
        <v>1.028352490421456</v>
      </c>
      <c r="DK301" s="739"/>
      <c r="DL301" s="739">
        <v>0</v>
      </c>
      <c r="DM301" s="739">
        <v>0</v>
      </c>
    </row>
    <row r="302" spans="1:117" s="731" customFormat="1" ht="12.75">
      <c r="A302" s="577">
        <v>992</v>
      </c>
      <c r="B302" s="730">
        <v>13</v>
      </c>
      <c r="C302" s="731" t="s">
        <v>333</v>
      </c>
      <c r="D302" s="563">
        <v>17740</v>
      </c>
      <c r="E302" s="732">
        <v>4623135</v>
      </c>
      <c r="F302" s="733">
        <v>-3562192</v>
      </c>
      <c r="G302" s="733">
        <v>-1913082</v>
      </c>
      <c r="H302" s="734">
        <v>-852139</v>
      </c>
      <c r="I302" s="732"/>
      <c r="J302" s="733">
        <v>28008</v>
      </c>
      <c r="K302" s="733">
        <v>20006</v>
      </c>
      <c r="L302" s="733"/>
      <c r="M302" s="733">
        <v>501457</v>
      </c>
      <c r="N302" s="733">
        <v>358184</v>
      </c>
      <c r="O302" s="733">
        <v>228011</v>
      </c>
      <c r="P302" s="733">
        <v>94551</v>
      </c>
      <c r="Q302" s="733">
        <v>67536</v>
      </c>
      <c r="R302" s="733">
        <v>90068</v>
      </c>
      <c r="S302" s="733">
        <v>-91838</v>
      </c>
      <c r="T302" s="733">
        <v>52241</v>
      </c>
      <c r="U302" s="733">
        <v>5482</v>
      </c>
      <c r="V302" s="733">
        <v>1891</v>
      </c>
      <c r="W302" s="733">
        <v>0</v>
      </c>
      <c r="X302" s="733">
        <v>0</v>
      </c>
      <c r="Y302" s="733"/>
      <c r="Z302" s="733">
        <v>118214</v>
      </c>
      <c r="AA302" s="733"/>
      <c r="AB302" s="733">
        <v>0</v>
      </c>
      <c r="AC302" s="733">
        <v>0</v>
      </c>
      <c r="AD302" s="733"/>
      <c r="AE302" s="733">
        <v>2296382</v>
      </c>
      <c r="AF302" s="733">
        <v>0</v>
      </c>
      <c r="AG302" s="733">
        <v>0</v>
      </c>
      <c r="AH302" s="733">
        <v>0</v>
      </c>
      <c r="AI302" s="733">
        <v>0</v>
      </c>
      <c r="AJ302" s="733">
        <v>0</v>
      </c>
      <c r="AK302" s="733"/>
      <c r="AL302" s="733">
        <v>0</v>
      </c>
      <c r="AM302" s="733">
        <v>0</v>
      </c>
      <c r="AN302" s="733"/>
      <c r="AO302" s="733">
        <v>0</v>
      </c>
      <c r="AP302" s="733">
        <v>0</v>
      </c>
      <c r="AQ302" s="733">
        <v>0</v>
      </c>
      <c r="AR302" s="733">
        <v>0</v>
      </c>
      <c r="AS302" s="733"/>
      <c r="AT302" s="733">
        <v>0</v>
      </c>
      <c r="AU302" s="733">
        <v>0</v>
      </c>
      <c r="AV302" s="733"/>
      <c r="AW302" s="733">
        <v>63225</v>
      </c>
      <c r="AX302" s="733"/>
      <c r="AY302" s="733">
        <v>69112</v>
      </c>
      <c r="AZ302" s="733">
        <v>0</v>
      </c>
      <c r="BA302" s="733">
        <v>0</v>
      </c>
      <c r="BB302" s="733"/>
      <c r="BC302" s="733">
        <v>21099</v>
      </c>
      <c r="BD302" s="733"/>
      <c r="BE302" s="733">
        <v>699506</v>
      </c>
      <c r="BF302" s="733">
        <v>0</v>
      </c>
      <c r="BG302" s="735"/>
      <c r="BH302" s="577">
        <v>992</v>
      </c>
      <c r="BI302" s="730">
        <v>13</v>
      </c>
      <c r="BJ302" s="731" t="s">
        <v>333</v>
      </c>
      <c r="BK302" s="563">
        <v>17740</v>
      </c>
      <c r="BL302" s="736">
        <v>260.60512965050731</v>
      </c>
      <c r="BM302" s="737">
        <v>-200.8</v>
      </c>
      <c r="BN302" s="737">
        <v>-107.84002254791432</v>
      </c>
      <c r="BO302" s="738">
        <v>-48.034892897406991</v>
      </c>
      <c r="BP302" s="736"/>
      <c r="BQ302" s="739">
        <v>1.57880496054115</v>
      </c>
      <c r="BR302" s="739">
        <v>1.1277339346110484</v>
      </c>
      <c r="BS302" s="739"/>
      <c r="BT302" s="739">
        <v>28.267023675310035</v>
      </c>
      <c r="BU302" s="739">
        <v>20.190755355129649</v>
      </c>
      <c r="BV302" s="739">
        <v>12.85293122886133</v>
      </c>
      <c r="BW302" s="739">
        <v>5.329819616685457</v>
      </c>
      <c r="BX302" s="739">
        <v>3.8069898534385569</v>
      </c>
      <c r="BY302" s="739">
        <v>5.0771138669673057</v>
      </c>
      <c r="BZ302" s="739">
        <v>-5.1768883878241265</v>
      </c>
      <c r="CA302" s="739">
        <v>2.9448139797068773</v>
      </c>
      <c r="CB302" s="739">
        <v>0.30901916572717025</v>
      </c>
      <c r="CC302" s="739">
        <v>0.10659526493799323</v>
      </c>
      <c r="CD302" s="739">
        <v>0</v>
      </c>
      <c r="CE302" s="739">
        <v>0</v>
      </c>
      <c r="CF302" s="739"/>
      <c r="CG302" s="739">
        <v>6.6636978579481401</v>
      </c>
      <c r="CH302" s="739"/>
      <c r="CI302" s="739">
        <v>0</v>
      </c>
      <c r="CJ302" s="739">
        <v>0</v>
      </c>
      <c r="CK302" s="739"/>
      <c r="CL302" s="739">
        <v>129.44656144306651</v>
      </c>
      <c r="CM302" s="739">
        <v>0</v>
      </c>
      <c r="CN302" s="739">
        <v>0</v>
      </c>
      <c r="CO302" s="739">
        <v>0</v>
      </c>
      <c r="CP302" s="739">
        <v>0</v>
      </c>
      <c r="CQ302" s="739">
        <v>0</v>
      </c>
      <c r="CR302" s="739"/>
      <c r="CS302" s="739">
        <v>0</v>
      </c>
      <c r="CT302" s="739">
        <v>0</v>
      </c>
      <c r="CU302" s="739"/>
      <c r="CV302" s="739">
        <v>0</v>
      </c>
      <c r="CW302" s="739">
        <v>0</v>
      </c>
      <c r="CX302" s="739">
        <v>0</v>
      </c>
      <c r="CY302" s="739">
        <v>0</v>
      </c>
      <c r="CZ302" s="739"/>
      <c r="DA302" s="739">
        <v>0</v>
      </c>
      <c r="DB302" s="739">
        <v>0</v>
      </c>
      <c r="DC302" s="739"/>
      <c r="DD302" s="739">
        <v>3.563979706877114</v>
      </c>
      <c r="DE302" s="739"/>
      <c r="DF302" s="739">
        <v>3.8958286358511836</v>
      </c>
      <c r="DG302" s="739">
        <v>0</v>
      </c>
      <c r="DH302" s="739">
        <v>0</v>
      </c>
      <c r="DI302" s="739"/>
      <c r="DJ302" s="739">
        <v>1.1893461104847802</v>
      </c>
      <c r="DK302" s="739"/>
      <c r="DL302" s="739">
        <v>39.43100338218715</v>
      </c>
      <c r="DM302" s="739">
        <v>0</v>
      </c>
    </row>
    <row r="303" spans="1:117">
      <c r="A303" s="14"/>
      <c r="B303" s="343"/>
      <c r="D303" s="21"/>
      <c r="E303" s="638"/>
      <c r="F303" s="639"/>
      <c r="G303" s="639"/>
      <c r="H303" s="638"/>
      <c r="I303" s="638"/>
      <c r="J303" s="639"/>
      <c r="K303" s="639"/>
      <c r="L303" s="639"/>
      <c r="M303" s="639"/>
      <c r="N303" s="639"/>
      <c r="O303" s="639"/>
      <c r="P303" s="639"/>
      <c r="Q303" s="639"/>
      <c r="R303" s="639"/>
      <c r="S303" s="639"/>
      <c r="T303" s="639"/>
      <c r="U303" s="639"/>
      <c r="V303" s="639"/>
      <c r="W303" s="639"/>
      <c r="X303" s="639"/>
      <c r="Y303" s="639"/>
      <c r="Z303" s="639"/>
      <c r="AA303" s="639"/>
      <c r="AB303" s="639"/>
      <c r="AC303" s="639"/>
      <c r="AD303" s="639"/>
      <c r="AE303" s="639"/>
      <c r="AF303" s="639"/>
      <c r="AG303" s="639"/>
      <c r="AH303" s="639"/>
      <c r="AI303" s="639"/>
      <c r="AJ303" s="639"/>
      <c r="AK303" s="639"/>
      <c r="AL303" s="639"/>
      <c r="AM303" s="639"/>
      <c r="AN303" s="639"/>
      <c r="AO303" s="639"/>
      <c r="AP303" s="639"/>
      <c r="AQ303" s="639"/>
      <c r="AR303" s="639"/>
      <c r="AS303" s="639"/>
      <c r="AT303" s="639"/>
      <c r="AU303" s="639"/>
      <c r="AV303" s="639"/>
      <c r="AW303" s="639"/>
      <c r="AX303" s="639"/>
      <c r="AY303" s="639"/>
      <c r="AZ303" s="639"/>
      <c r="BA303" s="639"/>
      <c r="BB303" s="639"/>
      <c r="BC303" s="639"/>
      <c r="BD303" s="639"/>
      <c r="BE303" s="639"/>
      <c r="BF303" s="639"/>
    </row>
    <row r="304" spans="1:117">
      <c r="A304" s="14"/>
      <c r="B304" s="343"/>
      <c r="D304" s="21"/>
      <c r="E304" s="638"/>
      <c r="F304" s="639"/>
      <c r="G304" s="639"/>
      <c r="H304" s="638"/>
      <c r="I304" s="638"/>
      <c r="J304" s="639"/>
      <c r="K304" s="639"/>
      <c r="L304" s="639"/>
      <c r="M304" s="639"/>
      <c r="N304" s="639"/>
      <c r="O304" s="639"/>
      <c r="P304" s="639"/>
      <c r="Q304" s="639"/>
      <c r="R304" s="639"/>
      <c r="S304" s="639"/>
      <c r="T304" s="639"/>
      <c r="U304" s="639"/>
      <c r="V304" s="639"/>
      <c r="W304" s="639"/>
      <c r="X304" s="639"/>
      <c r="Y304" s="639"/>
      <c r="Z304" s="639"/>
      <c r="AA304" s="639"/>
      <c r="AB304" s="639"/>
      <c r="AC304" s="639"/>
      <c r="AD304" s="639"/>
      <c r="AE304" s="639"/>
      <c r="AF304" s="639"/>
      <c r="AG304" s="639"/>
      <c r="AH304" s="639"/>
      <c r="AI304" s="639"/>
      <c r="AJ304" s="639"/>
      <c r="AK304" s="639"/>
      <c r="AL304" s="639"/>
      <c r="AM304" s="639"/>
      <c r="AN304" s="639"/>
      <c r="AO304" s="639"/>
      <c r="AP304" s="639"/>
      <c r="AQ304" s="639"/>
      <c r="AR304" s="639"/>
      <c r="AS304" s="639"/>
      <c r="AT304" s="639"/>
      <c r="AU304" s="639"/>
      <c r="AV304" s="639"/>
      <c r="AW304" s="639"/>
      <c r="AX304" s="639"/>
      <c r="AY304" s="639"/>
      <c r="AZ304" s="639"/>
      <c r="BA304" s="639"/>
      <c r="BB304" s="639"/>
      <c r="BC304" s="639"/>
      <c r="BD304" s="639"/>
      <c r="BE304" s="639"/>
      <c r="BF304" s="639"/>
    </row>
    <row r="305" spans="4:59">
      <c r="D305" s="346"/>
    </row>
    <row r="307" spans="4:59" s="636" customFormat="1" ht="34.5" customHeight="1">
      <c r="BG307" s="645"/>
    </row>
  </sheetData>
  <autoFilter ref="A10:DM10" xr:uid="{58A0E47E-9B94-4919-B707-1CDA07EB5998}">
    <sortState xmlns:xlrd2="http://schemas.microsoft.com/office/spreadsheetml/2017/richdata2" ref="A11:DM302">
      <sortCondition ref="A10"/>
    </sortState>
  </autoFilter>
  <conditionalFormatting sqref="D11:D301">
    <cfRule type="cellIs" dxfId="2" priority="2" operator="lessThan">
      <formula>0</formula>
    </cfRule>
  </conditionalFormatting>
  <conditionalFormatting sqref="BK11:BK301">
    <cfRule type="cellIs" dxfId="1" priority="1" operator="lessThan">
      <formula>0</formula>
    </cfRule>
  </conditionalFormatting>
  <hyperlinks>
    <hyperlink ref="A7" r:id="rId1" display="https://www.finlex.fi/fi/laki/ajantasa/2009/20091705" xr:uid="{46BBBE00-5AD5-46B0-B094-5BA9147AB604}"/>
    <hyperlink ref="A6" r:id="rId2" display="https://www.oph.fi/fi/tilastot-ja-julkaisut/julkaisut/opetus-ja-kulttuuritoimen-rahoitus-yksikkohintojen-ja-rahoituksen-9" xr:uid="{2051B022-5E11-4380-8D25-7B8DA0FCAA8A}"/>
    <hyperlink ref="A8" r:id="rId3" display="https://vos.oph.fi/rap/vos/v26/vop6os26.html" xr:uid="{C8B4A377-B8EA-48DF-86AF-CBDBFC87E19B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27"/>
  <sheetViews>
    <sheetView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29" customWidth="1"/>
    <col min="4" max="4" width="9.85546875" style="14" bestFit="1" customWidth="1"/>
    <col min="5" max="5" width="3.7109375" style="14" customWidth="1"/>
    <col min="6" max="8" width="15" style="14" bestFit="1" customWidth="1"/>
    <col min="9" max="9" width="14.85546875" style="9" bestFit="1" customWidth="1"/>
    <col min="10" max="10" width="14.85546875" style="9" customWidth="1"/>
    <col min="11" max="11" width="5.42578125" style="9" customWidth="1"/>
    <col min="12" max="12" width="12.42578125" style="9" bestFit="1" customWidth="1"/>
    <col min="13" max="13" width="12.28515625" style="9" bestFit="1" customWidth="1"/>
    <col min="14" max="14" width="11.7109375" style="15" bestFit="1" customWidth="1"/>
    <col min="15" max="15" width="14" style="15" bestFit="1" customWidth="1"/>
    <col min="16" max="16" width="13.85546875" style="38" bestFit="1" customWidth="1"/>
  </cols>
  <sheetData>
    <row r="1" spans="1:16" ht="30.75" customHeight="1">
      <c r="A1" s="755" t="s">
        <v>706</v>
      </c>
      <c r="B1" s="339"/>
      <c r="I1" s="374"/>
      <c r="J1" s="374"/>
    </row>
    <row r="2" spans="1:16">
      <c r="A2" s="283" t="s">
        <v>624</v>
      </c>
      <c r="B2" s="282"/>
      <c r="I2" s="374"/>
      <c r="J2" s="374"/>
    </row>
    <row r="3" spans="1:16">
      <c r="A3" s="283" t="s">
        <v>625</v>
      </c>
      <c r="B3" s="282"/>
      <c r="I3" s="374"/>
      <c r="J3" s="374"/>
    </row>
    <row r="4" spans="1:16">
      <c r="A4" s="283"/>
      <c r="B4" s="340"/>
      <c r="F4" s="345"/>
      <c r="G4" s="345"/>
      <c r="H4" s="345"/>
      <c r="I4" s="374"/>
      <c r="J4" s="374"/>
    </row>
    <row r="5" spans="1:16" ht="23.25" customHeight="1">
      <c r="A5" s="341"/>
      <c r="B5" s="341"/>
      <c r="D5" s="470"/>
      <c r="E5" s="470"/>
      <c r="F5" s="345"/>
      <c r="G5" s="345"/>
      <c r="H5" s="345"/>
      <c r="I5" s="374"/>
      <c r="J5" s="374"/>
    </row>
    <row r="6" spans="1:16">
      <c r="A6" s="342"/>
      <c r="B6" s="342"/>
      <c r="C6" s="336"/>
      <c r="D6" s="470"/>
      <c r="E6" s="470"/>
      <c r="F6" s="345"/>
      <c r="G6" s="345"/>
      <c r="H6" s="345"/>
      <c r="I6" s="374"/>
      <c r="J6" s="374"/>
    </row>
    <row r="7" spans="1:16">
      <c r="A7" s="25"/>
      <c r="B7" s="25"/>
      <c r="C7" s="337"/>
      <c r="D7" s="470"/>
      <c r="E7" s="470"/>
      <c r="F7" s="345"/>
      <c r="G7" s="345"/>
      <c r="H7" s="345"/>
      <c r="I7" s="374"/>
      <c r="J7" s="374"/>
    </row>
    <row r="8" spans="1:16">
      <c r="A8" s="283"/>
      <c r="B8" s="283"/>
      <c r="C8" s="338"/>
      <c r="D8" s="470"/>
      <c r="E8" s="470"/>
      <c r="F8" s="345"/>
      <c r="G8" s="345"/>
      <c r="H8" s="345"/>
      <c r="I8" s="374"/>
      <c r="J8" s="374"/>
      <c r="L8" s="9" t="s">
        <v>416</v>
      </c>
      <c r="M8" s="9" t="s">
        <v>416</v>
      </c>
      <c r="N8" s="9" t="s">
        <v>416</v>
      </c>
      <c r="O8" s="9" t="s">
        <v>416</v>
      </c>
      <c r="P8" s="9" t="s">
        <v>416</v>
      </c>
    </row>
    <row r="9" spans="1:16" s="335" customFormat="1" ht="33" customHeight="1">
      <c r="A9" s="602" t="s">
        <v>18</v>
      </c>
      <c r="B9" s="602" t="s">
        <v>367</v>
      </c>
      <c r="C9" s="602" t="s">
        <v>18</v>
      </c>
      <c r="D9" s="348" t="s">
        <v>19</v>
      </c>
      <c r="E9" s="348"/>
      <c r="F9" s="471" t="s">
        <v>626</v>
      </c>
      <c r="G9" s="472" t="s">
        <v>627</v>
      </c>
      <c r="H9" s="472" t="s">
        <v>628</v>
      </c>
      <c r="I9" s="472" t="s">
        <v>629</v>
      </c>
      <c r="J9" s="535" t="s">
        <v>630</v>
      </c>
      <c r="L9" s="471" t="s">
        <v>626</v>
      </c>
      <c r="M9" s="472" t="s">
        <v>627</v>
      </c>
      <c r="N9" s="15" t="s">
        <v>628</v>
      </c>
      <c r="O9" s="15" t="s">
        <v>629</v>
      </c>
      <c r="P9" s="535" t="s">
        <v>630</v>
      </c>
    </row>
    <row r="10" spans="1:16" s="149" customFormat="1" ht="35.25" customHeight="1">
      <c r="A10" s="105"/>
      <c r="B10" s="105"/>
      <c r="C10" s="604" t="s">
        <v>41</v>
      </c>
      <c r="D10" s="118">
        <v>5605317</v>
      </c>
      <c r="E10" s="118"/>
      <c r="F10" s="118">
        <v>4034567807.0704551</v>
      </c>
      <c r="G10" s="118">
        <v>4030799730.2230778</v>
      </c>
      <c r="H10" s="118">
        <v>4046004894.2721071</v>
      </c>
      <c r="I10" s="118">
        <v>4037541712.276597</v>
      </c>
      <c r="J10" s="118">
        <v>4037541712.276597</v>
      </c>
      <c r="K10" s="122"/>
      <c r="L10" s="400">
        <v>719.77513619130821</v>
      </c>
      <c r="M10" s="400">
        <v>719.10290358655504</v>
      </c>
      <c r="N10" s="118">
        <v>721.8155359049465</v>
      </c>
      <c r="O10" s="118">
        <v>720.30568695340457</v>
      </c>
      <c r="P10" s="118">
        <v>720.30568695340457</v>
      </c>
    </row>
    <row r="11" spans="1:16">
      <c r="A11" s="603">
        <v>5</v>
      </c>
      <c r="B11" s="343">
        <v>14</v>
      </c>
      <c r="C11" s="25" t="s">
        <v>42</v>
      </c>
      <c r="D11" s="14">
        <v>9078</v>
      </c>
      <c r="F11" s="21">
        <v>12543798.21839026</v>
      </c>
      <c r="G11" s="21">
        <v>12384168.73064803</v>
      </c>
      <c r="H11" s="21">
        <v>12369765.64906065</v>
      </c>
      <c r="I11" s="123">
        <v>12316800.64989844</v>
      </c>
      <c r="J11" s="118">
        <v>12348779.03273952</v>
      </c>
      <c r="L11" s="15">
        <v>1381.779931525695</v>
      </c>
      <c r="M11" s="15">
        <v>1364.195718291257</v>
      </c>
      <c r="N11" s="131">
        <v>1362.609126356097</v>
      </c>
      <c r="O11" s="131">
        <v>1356.7746915508301</v>
      </c>
      <c r="P11" s="118">
        <v>1360.2973157897679</v>
      </c>
    </row>
    <row r="12" spans="1:16">
      <c r="A12" s="603">
        <v>9</v>
      </c>
      <c r="B12" s="343">
        <v>17</v>
      </c>
      <c r="C12" s="25" t="s">
        <v>43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3">
        <v>4244232.8561612759</v>
      </c>
      <c r="J12" s="118">
        <v>4248228.751772047</v>
      </c>
      <c r="L12" s="15">
        <v>1797.1043395535701</v>
      </c>
      <c r="M12" s="15">
        <v>1760.8715055073289</v>
      </c>
      <c r="N12" s="131">
        <v>1766.331488224939</v>
      </c>
      <c r="O12" s="131">
        <v>1761.0924714362141</v>
      </c>
      <c r="P12" s="118">
        <v>1762.7505194074879</v>
      </c>
    </row>
    <row r="13" spans="1:16">
      <c r="A13" s="603">
        <v>10</v>
      </c>
      <c r="B13" s="343">
        <v>14</v>
      </c>
      <c r="C13" s="25" t="s">
        <v>44</v>
      </c>
      <c r="D13" s="14">
        <v>10780</v>
      </c>
      <c r="F13" s="21">
        <v>12552939.36601611</v>
      </c>
      <c r="G13" s="21">
        <v>12230293.679556951</v>
      </c>
      <c r="H13" s="21">
        <v>12204825.535588371</v>
      </c>
      <c r="I13" s="123">
        <v>12193425.499704881</v>
      </c>
      <c r="J13" s="118">
        <v>12210433.581358559</v>
      </c>
      <c r="L13" s="15">
        <v>1164.4656183688419</v>
      </c>
      <c r="M13" s="15">
        <v>1134.5355917956349</v>
      </c>
      <c r="N13" s="131">
        <v>1132.173055249385</v>
      </c>
      <c r="O13" s="131">
        <v>1131.1155380060191</v>
      </c>
      <c r="P13" s="118">
        <v>1132.693282129736</v>
      </c>
    </row>
    <row r="14" spans="1:16">
      <c r="A14" s="603">
        <v>16</v>
      </c>
      <c r="B14" s="343">
        <v>7</v>
      </c>
      <c r="C14" s="25" t="s">
        <v>45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3">
        <v>8374825.6117731864</v>
      </c>
      <c r="J14" s="118">
        <v>8375676.0656173415</v>
      </c>
      <c r="L14" s="15">
        <v>1100.480400238569</v>
      </c>
      <c r="M14" s="15">
        <v>1073.6499448534089</v>
      </c>
      <c r="N14" s="131">
        <v>1065.19891537894</v>
      </c>
      <c r="O14" s="131">
        <v>1061.5826608915179</v>
      </c>
      <c r="P14" s="118">
        <v>1061.6904633815871</v>
      </c>
    </row>
    <row r="15" spans="1:16">
      <c r="A15" s="603">
        <v>18</v>
      </c>
      <c r="B15" s="343">
        <v>1</v>
      </c>
      <c r="C15" s="25" t="s">
        <v>46</v>
      </c>
      <c r="D15" s="14">
        <v>4651</v>
      </c>
      <c r="F15" s="21">
        <v>3665857.2313886359</v>
      </c>
      <c r="G15" s="21">
        <v>3309139.3102197722</v>
      </c>
      <c r="H15" s="21">
        <v>3331701.9196507358</v>
      </c>
      <c r="I15" s="123">
        <v>3291842.5188777628</v>
      </c>
      <c r="J15" s="118">
        <v>3278555.6922249482</v>
      </c>
      <c r="L15" s="15">
        <v>788.18689128975188</v>
      </c>
      <c r="M15" s="15">
        <v>711.48985384213552</v>
      </c>
      <c r="N15" s="131">
        <v>716.34098465937143</v>
      </c>
      <c r="O15" s="131">
        <v>707.77091354069307</v>
      </c>
      <c r="P15" s="118">
        <v>704.91414582346761</v>
      </c>
    </row>
    <row r="16" spans="1:16">
      <c r="A16" s="603">
        <v>19</v>
      </c>
      <c r="B16" s="343">
        <v>2</v>
      </c>
      <c r="C16" s="25" t="s">
        <v>47</v>
      </c>
      <c r="D16" s="14">
        <v>3966</v>
      </c>
      <c r="F16" s="21">
        <v>3328021.7590673771</v>
      </c>
      <c r="G16" s="21">
        <v>3209296.4239160982</v>
      </c>
      <c r="H16" s="21">
        <v>3230582.52269116</v>
      </c>
      <c r="I16" s="123">
        <v>3215693.1618629028</v>
      </c>
      <c r="J16" s="118">
        <v>3210546.2479775161</v>
      </c>
      <c r="L16" s="15">
        <v>839.13811373357953</v>
      </c>
      <c r="M16" s="15">
        <v>809.20232574788156</v>
      </c>
      <c r="N16" s="131">
        <v>814.56947117780146</v>
      </c>
      <c r="O16" s="131">
        <v>810.81521983431753</v>
      </c>
      <c r="P16" s="118">
        <v>809.51746040784565</v>
      </c>
    </row>
    <row r="17" spans="1:16">
      <c r="A17" s="603">
        <v>20</v>
      </c>
      <c r="B17" s="343">
        <v>6</v>
      </c>
      <c r="C17" s="25" t="s">
        <v>48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3">
        <v>8868344.5431976058</v>
      </c>
      <c r="J17" s="118">
        <v>8835237.0680149589</v>
      </c>
      <c r="L17" s="15">
        <v>524.47823789724362</v>
      </c>
      <c r="M17" s="15">
        <v>548.73941122045653</v>
      </c>
      <c r="N17" s="131">
        <v>547.11649765141863</v>
      </c>
      <c r="O17" s="131">
        <v>541.1817015437606</v>
      </c>
      <c r="P17" s="118">
        <v>539.16135156007556</v>
      </c>
    </row>
    <row r="18" spans="1:16">
      <c r="A18" s="603">
        <v>46</v>
      </c>
      <c r="B18" s="343">
        <v>10</v>
      </c>
      <c r="C18" s="25" t="s">
        <v>49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3">
        <v>2353464.14132103</v>
      </c>
      <c r="J18" s="118">
        <v>2359341.6182809449</v>
      </c>
      <c r="L18" s="15">
        <v>1896.3340565297599</v>
      </c>
      <c r="M18" s="15">
        <v>1841.4382631591341</v>
      </c>
      <c r="N18" s="131">
        <v>1844.662850283649</v>
      </c>
      <c r="O18" s="131">
        <v>1827.2237122057679</v>
      </c>
      <c r="P18" s="118">
        <v>1831.7869707150189</v>
      </c>
    </row>
    <row r="19" spans="1:16">
      <c r="A19" s="603">
        <v>47</v>
      </c>
      <c r="B19" s="343">
        <v>19</v>
      </c>
      <c r="C19" s="25" t="s">
        <v>50</v>
      </c>
      <c r="D19" s="14">
        <v>1762</v>
      </c>
      <c r="F19" s="21">
        <v>3550518.5237702932</v>
      </c>
      <c r="G19" s="21">
        <v>3461950.432686137</v>
      </c>
      <c r="H19" s="21">
        <v>3467664.7096863398</v>
      </c>
      <c r="I19" s="123">
        <v>3471442.104391369</v>
      </c>
      <c r="J19" s="118">
        <v>3478867.5660166601</v>
      </c>
      <c r="L19" s="15">
        <v>2015.0502405052739</v>
      </c>
      <c r="M19" s="15">
        <v>1964.7845815471831</v>
      </c>
      <c r="N19" s="131">
        <v>1968.0276445438931</v>
      </c>
      <c r="O19" s="131">
        <v>1970.1714553867021</v>
      </c>
      <c r="P19" s="118">
        <v>1974.385678783575</v>
      </c>
    </row>
    <row r="20" spans="1:16">
      <c r="A20" s="603">
        <v>49</v>
      </c>
      <c r="B20" s="343">
        <v>1</v>
      </c>
      <c r="C20" s="25" t="s">
        <v>51</v>
      </c>
      <c r="D20" s="14">
        <v>320931</v>
      </c>
      <c r="F20" s="21">
        <v>456245107.7393868</v>
      </c>
      <c r="G20" s="21">
        <v>461740941.7064119</v>
      </c>
      <c r="H20" s="21">
        <v>466908597.62317121</v>
      </c>
      <c r="I20" s="123">
        <v>467503973.72802621</v>
      </c>
      <c r="J20" s="118">
        <v>467308490.42783028</v>
      </c>
      <c r="L20" s="15">
        <v>1421.6299071743981</v>
      </c>
      <c r="M20" s="15">
        <v>1438.754566266306</v>
      </c>
      <c r="N20" s="131">
        <v>1454.856644023703</v>
      </c>
      <c r="O20" s="131">
        <v>1456.7117970156389</v>
      </c>
      <c r="P20" s="118">
        <v>1456.102683841169</v>
      </c>
    </row>
    <row r="21" spans="1:16">
      <c r="A21" s="603">
        <v>50</v>
      </c>
      <c r="B21" s="343">
        <v>4</v>
      </c>
      <c r="C21" s="25" t="s">
        <v>52</v>
      </c>
      <c r="D21" s="14">
        <v>11084</v>
      </c>
      <c r="F21" s="21">
        <v>6531230.1603307351</v>
      </c>
      <c r="G21" s="21">
        <v>6326167.3087739907</v>
      </c>
      <c r="H21" s="21">
        <v>6304744.4064669115</v>
      </c>
      <c r="I21" s="123">
        <v>6234918.5633552093</v>
      </c>
      <c r="J21" s="118">
        <v>6210680.2213640092</v>
      </c>
      <c r="L21" s="15">
        <v>589.2484807227296</v>
      </c>
      <c r="M21" s="15">
        <v>570.74768213406628</v>
      </c>
      <c r="N21" s="131">
        <v>568.81490495010041</v>
      </c>
      <c r="O21" s="131">
        <v>562.51520780902285</v>
      </c>
      <c r="P21" s="118">
        <v>560.32842127066124</v>
      </c>
    </row>
    <row r="22" spans="1:16">
      <c r="A22" s="603">
        <v>51</v>
      </c>
      <c r="B22" s="343">
        <v>4</v>
      </c>
      <c r="C22" s="25" t="s">
        <v>53</v>
      </c>
      <c r="D22" s="14">
        <v>9052</v>
      </c>
      <c r="F22" s="21">
        <v>-3661231.271835316</v>
      </c>
      <c r="G22" s="21">
        <v>-3710410.3822910688</v>
      </c>
      <c r="H22" s="21">
        <v>-3694068.2909546932</v>
      </c>
      <c r="I22" s="123">
        <v>-3713625.1891997899</v>
      </c>
      <c r="J22" s="118">
        <v>-3728995.9923365908</v>
      </c>
      <c r="L22" s="15">
        <v>-404.46655676483829</v>
      </c>
      <c r="M22" s="15">
        <v>-409.89951196322022</v>
      </c>
      <c r="N22" s="131">
        <v>-408.09415498836648</v>
      </c>
      <c r="O22" s="131">
        <v>-410.25466076002982</v>
      </c>
      <c r="P22" s="118">
        <v>-411.95271678486432</v>
      </c>
    </row>
    <row r="23" spans="1:16">
      <c r="A23" s="603">
        <v>52</v>
      </c>
      <c r="B23" s="343">
        <v>14</v>
      </c>
      <c r="C23" s="25" t="s">
        <v>54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3">
        <v>3056497.7833555159</v>
      </c>
      <c r="J23" s="118">
        <v>3058724.9638633979</v>
      </c>
      <c r="L23" s="15">
        <v>1387.940325906668</v>
      </c>
      <c r="M23" s="15">
        <v>1339.033916421552</v>
      </c>
      <c r="N23" s="131">
        <v>1335.397765579326</v>
      </c>
      <c r="O23" s="131">
        <v>1345.2895173219699</v>
      </c>
      <c r="P23" s="118">
        <v>1346.269790432834</v>
      </c>
    </row>
    <row r="24" spans="1:16">
      <c r="A24" s="603">
        <v>61</v>
      </c>
      <c r="B24" s="343">
        <v>5</v>
      </c>
      <c r="C24" s="25" t="s">
        <v>55</v>
      </c>
      <c r="D24" s="14">
        <v>16478</v>
      </c>
      <c r="F24" s="21">
        <v>11800682.52201221</v>
      </c>
      <c r="G24" s="21">
        <v>11421403.63776551</v>
      </c>
      <c r="H24" s="21">
        <v>11332374.58108329</v>
      </c>
      <c r="I24" s="123">
        <v>11317400.41609697</v>
      </c>
      <c r="J24" s="118">
        <v>11362726.23728326</v>
      </c>
      <c r="L24" s="15">
        <v>716.14774378032598</v>
      </c>
      <c r="M24" s="15">
        <v>693.13045501671968</v>
      </c>
      <c r="N24" s="131">
        <v>687.72755073936719</v>
      </c>
      <c r="O24" s="131">
        <v>686.81881393961487</v>
      </c>
      <c r="P24" s="118">
        <v>689.56950098818186</v>
      </c>
    </row>
    <row r="25" spans="1:16">
      <c r="A25" s="603">
        <v>69</v>
      </c>
      <c r="B25" s="343">
        <v>17</v>
      </c>
      <c r="C25" s="25" t="s">
        <v>56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3">
        <v>4415235.8561741244</v>
      </c>
      <c r="J25" s="118">
        <v>4424699.2700231504</v>
      </c>
      <c r="L25" s="15">
        <v>692.34744368056499</v>
      </c>
      <c r="M25" s="15">
        <v>684.88952262662997</v>
      </c>
      <c r="N25" s="131">
        <v>682.64961651364524</v>
      </c>
      <c r="O25" s="131">
        <v>680.10410600340799</v>
      </c>
      <c r="P25" s="118">
        <v>681.56180992346742</v>
      </c>
    </row>
    <row r="26" spans="1:16">
      <c r="A26" s="603">
        <v>71</v>
      </c>
      <c r="B26" s="343">
        <v>17</v>
      </c>
      <c r="C26" s="25" t="s">
        <v>57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3">
        <v>9250682.8605113775</v>
      </c>
      <c r="J26" s="118">
        <v>9274923.3548654579</v>
      </c>
      <c r="L26" s="15">
        <v>1432.2357934251011</v>
      </c>
      <c r="M26" s="15">
        <v>1446.188468670161</v>
      </c>
      <c r="N26" s="131">
        <v>1452.4790129331091</v>
      </c>
      <c r="O26" s="131">
        <v>1453.367299373351</v>
      </c>
      <c r="P26" s="118">
        <v>1457.1757038280371</v>
      </c>
    </row>
    <row r="27" spans="1:16">
      <c r="A27" s="603">
        <v>72</v>
      </c>
      <c r="B27" s="343">
        <v>17</v>
      </c>
      <c r="C27" s="25" t="s">
        <v>58</v>
      </c>
      <c r="D27" s="14">
        <v>927</v>
      </c>
      <c r="F27" s="21">
        <v>1546941.4406199451</v>
      </c>
      <c r="G27" s="21">
        <v>1571148.874979906</v>
      </c>
      <c r="H27" s="21">
        <v>1589182.3026988199</v>
      </c>
      <c r="I27" s="123">
        <v>1568398.267240061</v>
      </c>
      <c r="J27" s="118">
        <v>1568712.3840849521</v>
      </c>
      <c r="L27" s="15">
        <v>1668.7609931175241</v>
      </c>
      <c r="M27" s="15">
        <v>1694.8747302911611</v>
      </c>
      <c r="N27" s="131">
        <v>1714.32826612602</v>
      </c>
      <c r="O27" s="131">
        <v>1691.907515900821</v>
      </c>
      <c r="P27" s="118">
        <v>1692.24636902368</v>
      </c>
    </row>
    <row r="28" spans="1:16">
      <c r="A28" s="603">
        <v>74</v>
      </c>
      <c r="B28" s="343">
        <v>16</v>
      </c>
      <c r="C28" s="25" t="s">
        <v>59</v>
      </c>
      <c r="D28" s="14">
        <v>985</v>
      </c>
      <c r="F28" s="21">
        <v>1654536.8159506409</v>
      </c>
      <c r="G28" s="21">
        <v>1625053.4341375099</v>
      </c>
      <c r="H28" s="21">
        <v>1614972.72357862</v>
      </c>
      <c r="I28" s="123">
        <v>1595375.163387089</v>
      </c>
      <c r="J28" s="118">
        <v>1601541.358031411</v>
      </c>
      <c r="L28" s="15">
        <v>1679.732808071717</v>
      </c>
      <c r="M28" s="15">
        <v>1649.800440748741</v>
      </c>
      <c r="N28" s="131">
        <v>1639.566216831086</v>
      </c>
      <c r="O28" s="131">
        <v>1619.670216636639</v>
      </c>
      <c r="P28" s="118">
        <v>1625.9303127222449</v>
      </c>
    </row>
    <row r="29" spans="1:16">
      <c r="A29" s="603">
        <v>75</v>
      </c>
      <c r="B29" s="343">
        <v>8</v>
      </c>
      <c r="C29" s="25" t="s">
        <v>60</v>
      </c>
      <c r="D29" s="14">
        <v>19311</v>
      </c>
      <c r="F29" s="21">
        <v>3553792.056791272</v>
      </c>
      <c r="G29" s="21">
        <v>3370801.473388955</v>
      </c>
      <c r="H29" s="21">
        <v>3263392.4336467669</v>
      </c>
      <c r="I29" s="123">
        <v>3140801.395122061</v>
      </c>
      <c r="J29" s="118">
        <v>3108663.4929029788</v>
      </c>
      <c r="L29" s="15">
        <v>184.02941622864029</v>
      </c>
      <c r="M29" s="15">
        <v>174.55343966593941</v>
      </c>
      <c r="N29" s="131">
        <v>168.9913745350716</v>
      </c>
      <c r="O29" s="131">
        <v>162.64312542706551</v>
      </c>
      <c r="P29" s="118">
        <v>160.9788976698762</v>
      </c>
    </row>
    <row r="30" spans="1:16">
      <c r="A30" s="603">
        <v>77</v>
      </c>
      <c r="B30" s="343">
        <v>13</v>
      </c>
      <c r="C30" s="25" t="s">
        <v>61</v>
      </c>
      <c r="D30" s="14">
        <v>4509</v>
      </c>
      <c r="F30" s="21">
        <v>3857779.123251569</v>
      </c>
      <c r="G30" s="21">
        <v>3612275.4541308</v>
      </c>
      <c r="H30" s="21">
        <v>3577587.512691536</v>
      </c>
      <c r="I30" s="123">
        <v>3548004.6747467699</v>
      </c>
      <c r="J30" s="118">
        <v>3562644.6400704151</v>
      </c>
      <c r="L30" s="15">
        <v>855.57310340465062</v>
      </c>
      <c r="M30" s="15">
        <v>801.12562744085176</v>
      </c>
      <c r="N30" s="131">
        <v>793.43258210058457</v>
      </c>
      <c r="O30" s="131">
        <v>786.87173979746512</v>
      </c>
      <c r="P30" s="118">
        <v>790.11857176101466</v>
      </c>
    </row>
    <row r="31" spans="1:16">
      <c r="A31" s="603">
        <v>78</v>
      </c>
      <c r="B31" s="343">
        <v>1</v>
      </c>
      <c r="C31" s="25" t="s">
        <v>62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3">
        <v>-759307.45602609683</v>
      </c>
      <c r="J31" s="118">
        <v>-799903.34309624496</v>
      </c>
      <c r="L31" s="15">
        <v>-93.534101753199977</v>
      </c>
      <c r="M31" s="15">
        <v>-86.340221782705527</v>
      </c>
      <c r="N31" s="131">
        <v>-93.032125165064983</v>
      </c>
      <c r="O31" s="131">
        <v>-98.58575123683417</v>
      </c>
      <c r="P31" s="118">
        <v>-103.8565753176117</v>
      </c>
    </row>
    <row r="32" spans="1:16">
      <c r="A32" s="603">
        <v>79</v>
      </c>
      <c r="B32" s="343">
        <v>4</v>
      </c>
      <c r="C32" s="25" t="s">
        <v>63</v>
      </c>
      <c r="D32" s="14">
        <v>6647</v>
      </c>
      <c r="F32" s="21">
        <v>-285829.40069113998</v>
      </c>
      <c r="G32" s="21">
        <v>-221526.02303062129</v>
      </c>
      <c r="H32" s="21">
        <v>-266156.96857453388</v>
      </c>
      <c r="I32" s="123">
        <v>-253650.98605754989</v>
      </c>
      <c r="J32" s="118">
        <v>-260773.89576861251</v>
      </c>
      <c r="L32" s="15">
        <v>-43.001263831975322</v>
      </c>
      <c r="M32" s="15">
        <v>-33.327218749905427</v>
      </c>
      <c r="N32" s="131">
        <v>-40.041668207391893</v>
      </c>
      <c r="O32" s="131">
        <v>-38.160220559282372</v>
      </c>
      <c r="P32" s="118">
        <v>-39.231818229067628</v>
      </c>
    </row>
    <row r="33" spans="1:16">
      <c r="A33" s="603">
        <v>81</v>
      </c>
      <c r="B33" s="343">
        <v>7</v>
      </c>
      <c r="C33" s="25" t="s">
        <v>64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3">
        <v>795819.67447741888</v>
      </c>
      <c r="J33" s="118">
        <v>809983.28999974392</v>
      </c>
      <c r="L33" s="15">
        <v>321.43360005664948</v>
      </c>
      <c r="M33" s="15">
        <v>351.37467350571887</v>
      </c>
      <c r="N33" s="131">
        <v>329.56446158391009</v>
      </c>
      <c r="O33" s="131">
        <v>320.63645224714702</v>
      </c>
      <c r="P33" s="118">
        <v>326.34298549546492</v>
      </c>
    </row>
    <row r="34" spans="1:16">
      <c r="A34" s="603">
        <v>82</v>
      </c>
      <c r="B34" s="343">
        <v>5</v>
      </c>
      <c r="C34" s="25" t="s">
        <v>65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3">
        <v>4755499.7256359458</v>
      </c>
      <c r="J34" s="118">
        <v>4722982.4536594236</v>
      </c>
      <c r="L34" s="15">
        <v>495.88227240553158</v>
      </c>
      <c r="M34" s="15">
        <v>509.47984819441939</v>
      </c>
      <c r="N34" s="131">
        <v>510.04637486986047</v>
      </c>
      <c r="O34" s="131">
        <v>508.01193522443612</v>
      </c>
      <c r="P34" s="118">
        <v>504.5382388269868</v>
      </c>
    </row>
    <row r="35" spans="1:16">
      <c r="A35" s="603">
        <v>86</v>
      </c>
      <c r="B35" s="343">
        <v>5</v>
      </c>
      <c r="C35" s="25" t="s">
        <v>66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3">
        <v>5512862.313332146</v>
      </c>
      <c r="J35" s="118">
        <v>5501168.4362204717</v>
      </c>
      <c r="L35" s="15">
        <v>711.64748394686319</v>
      </c>
      <c r="M35" s="15">
        <v>701.0345324321604</v>
      </c>
      <c r="N35" s="131">
        <v>701.46838553724604</v>
      </c>
      <c r="O35" s="131">
        <v>697.74235075713784</v>
      </c>
      <c r="P35" s="118">
        <v>696.26230049619949</v>
      </c>
    </row>
    <row r="36" spans="1:16">
      <c r="A36" s="603">
        <v>90</v>
      </c>
      <c r="B36" s="343">
        <v>12</v>
      </c>
      <c r="C36" s="25" t="s">
        <v>67</v>
      </c>
      <c r="D36" s="14">
        <v>2929</v>
      </c>
      <c r="F36" s="21">
        <v>1276642.3542649241</v>
      </c>
      <c r="G36" s="21">
        <v>1159430.5675218159</v>
      </c>
      <c r="H36" s="21">
        <v>1118059.4423637439</v>
      </c>
      <c r="I36" s="123">
        <v>1114689.2828034831</v>
      </c>
      <c r="J36" s="118">
        <v>1129380.1508183561</v>
      </c>
      <c r="L36" s="15">
        <v>435.86287274323098</v>
      </c>
      <c r="M36" s="15">
        <v>395.8451920525149</v>
      </c>
      <c r="N36" s="131">
        <v>381.72053341199847</v>
      </c>
      <c r="O36" s="131">
        <v>380.5699156037839</v>
      </c>
      <c r="P36" s="118">
        <v>385.58557556106371</v>
      </c>
    </row>
    <row r="37" spans="1:16">
      <c r="A37" s="603">
        <v>91</v>
      </c>
      <c r="B37" s="343">
        <v>1</v>
      </c>
      <c r="C37" s="25" t="s">
        <v>68</v>
      </c>
      <c r="D37" s="14">
        <v>684018</v>
      </c>
      <c r="F37" s="21">
        <v>408685523.19449508</v>
      </c>
      <c r="G37" s="21">
        <v>417185185.96432072</v>
      </c>
      <c r="H37" s="21">
        <v>421518572.37758702</v>
      </c>
      <c r="I37" s="123">
        <v>421675117.89001709</v>
      </c>
      <c r="J37" s="118">
        <v>422523433.22119612</v>
      </c>
      <c r="L37" s="15">
        <v>597.47773186450513</v>
      </c>
      <c r="M37" s="15">
        <v>609.90381242060982</v>
      </c>
      <c r="N37" s="131">
        <v>616.23900595830366</v>
      </c>
      <c r="O37" s="131">
        <v>616.46786764385888</v>
      </c>
      <c r="P37" s="118">
        <v>617.70806209952968</v>
      </c>
    </row>
    <row r="38" spans="1:16">
      <c r="A38" s="603">
        <v>92</v>
      </c>
      <c r="B38" s="343">
        <v>1</v>
      </c>
      <c r="C38" s="25" t="s">
        <v>69</v>
      </c>
      <c r="D38" s="14">
        <v>251269</v>
      </c>
      <c r="F38" s="21">
        <v>222230057.35725579</v>
      </c>
      <c r="G38" s="21">
        <v>224456928.3652699</v>
      </c>
      <c r="H38" s="21">
        <v>228134166.2004607</v>
      </c>
      <c r="I38" s="123">
        <v>228627459.23956859</v>
      </c>
      <c r="J38" s="118">
        <v>228944943.1072163</v>
      </c>
      <c r="L38" s="15">
        <v>884.4308583918264</v>
      </c>
      <c r="M38" s="15">
        <v>893.29335638407406</v>
      </c>
      <c r="N38" s="131">
        <v>907.92802216135181</v>
      </c>
      <c r="O38" s="131">
        <v>909.89122907946683</v>
      </c>
      <c r="P38" s="118">
        <v>911.15475091322969</v>
      </c>
    </row>
    <row r="39" spans="1:16">
      <c r="A39" s="603">
        <v>97</v>
      </c>
      <c r="B39" s="343">
        <v>10</v>
      </c>
      <c r="C39" s="25" t="s">
        <v>70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3">
        <v>846507.20631858055</v>
      </c>
      <c r="J39" s="118">
        <v>852793.36166520882</v>
      </c>
      <c r="L39" s="15">
        <v>470.65301047742889</v>
      </c>
      <c r="M39" s="15">
        <v>417.64444802825091</v>
      </c>
      <c r="N39" s="131">
        <v>410.04557999044789</v>
      </c>
      <c r="O39" s="131">
        <v>411.12540374870349</v>
      </c>
      <c r="P39" s="118">
        <v>414.17841751588583</v>
      </c>
    </row>
    <row r="40" spans="1:16">
      <c r="A40" s="603">
        <v>98</v>
      </c>
      <c r="B40" s="343">
        <v>7</v>
      </c>
      <c r="C40" s="25" t="s">
        <v>71</v>
      </c>
      <c r="D40" s="14">
        <v>22849</v>
      </c>
      <c r="F40" s="21">
        <v>23714192.461086139</v>
      </c>
      <c r="G40" s="21">
        <v>22908935.832647949</v>
      </c>
      <c r="H40" s="21">
        <v>22937983.057110351</v>
      </c>
      <c r="I40" s="123">
        <v>22756457.338307749</v>
      </c>
      <c r="J40" s="118">
        <v>22677739.173204832</v>
      </c>
      <c r="L40" s="15">
        <v>1037.8656598138271</v>
      </c>
      <c r="M40" s="15">
        <v>1002.623127167401</v>
      </c>
      <c r="N40" s="131">
        <v>1003.894396127198</v>
      </c>
      <c r="O40" s="131">
        <v>995.94981567279751</v>
      </c>
      <c r="P40" s="118">
        <v>992.50466861590564</v>
      </c>
    </row>
    <row r="41" spans="1:16">
      <c r="A41" s="603">
        <v>102</v>
      </c>
      <c r="B41" s="343">
        <v>4</v>
      </c>
      <c r="C41" s="25" t="s">
        <v>72</v>
      </c>
      <c r="D41" s="14">
        <v>9555</v>
      </c>
      <c r="F41" s="21">
        <v>8080674.3959499337</v>
      </c>
      <c r="G41" s="21">
        <v>7629393.4558246154</v>
      </c>
      <c r="H41" s="21">
        <v>7580946.8159732604</v>
      </c>
      <c r="I41" s="123">
        <v>7547579.4108176371</v>
      </c>
      <c r="J41" s="118">
        <v>7570648.0290643368</v>
      </c>
      <c r="L41" s="15">
        <v>845.70114034012909</v>
      </c>
      <c r="M41" s="15">
        <v>798.47131929090688</v>
      </c>
      <c r="N41" s="131">
        <v>793.40102731274305</v>
      </c>
      <c r="O41" s="131">
        <v>789.90888653245804</v>
      </c>
      <c r="P41" s="118">
        <v>792.32318462211788</v>
      </c>
    </row>
    <row r="42" spans="1:16">
      <c r="A42" s="603">
        <v>103</v>
      </c>
      <c r="B42" s="343">
        <v>5</v>
      </c>
      <c r="C42" s="25" t="s">
        <v>73</v>
      </c>
      <c r="D42" s="14">
        <v>2094</v>
      </c>
      <c r="F42" s="21">
        <v>1801141.58028583</v>
      </c>
      <c r="G42" s="21">
        <v>1758109.7658020521</v>
      </c>
      <c r="H42" s="21">
        <v>1736664.5203953241</v>
      </c>
      <c r="I42" s="123">
        <v>1734410.80978162</v>
      </c>
      <c r="J42" s="118">
        <v>1742969.072455026</v>
      </c>
      <c r="L42" s="15">
        <v>860.14402114891607</v>
      </c>
      <c r="M42" s="15">
        <v>839.59396647662481</v>
      </c>
      <c r="N42" s="131">
        <v>829.35268404743283</v>
      </c>
      <c r="O42" s="131">
        <v>828.27641345827112</v>
      </c>
      <c r="P42" s="118">
        <v>832.36345389447263</v>
      </c>
    </row>
    <row r="43" spans="1:16">
      <c r="A43" s="603">
        <v>105</v>
      </c>
      <c r="B43" s="343">
        <v>18</v>
      </c>
      <c r="C43" s="25" t="s">
        <v>74</v>
      </c>
      <c r="D43" s="14">
        <v>2002</v>
      </c>
      <c r="F43" s="21">
        <v>3446256.1276577078</v>
      </c>
      <c r="G43" s="21">
        <v>3331373.0768123409</v>
      </c>
      <c r="H43" s="21">
        <v>3316668.0371341738</v>
      </c>
      <c r="I43" s="123">
        <v>3305114.055243175</v>
      </c>
      <c r="J43" s="118">
        <v>3313790.535263292</v>
      </c>
      <c r="L43" s="15">
        <v>1721.4066571716819</v>
      </c>
      <c r="M43" s="15">
        <v>1664.0225158902799</v>
      </c>
      <c r="N43" s="131">
        <v>1656.677341225861</v>
      </c>
      <c r="O43" s="131">
        <v>1650.906121500087</v>
      </c>
      <c r="P43" s="118">
        <v>1655.2400276040421</v>
      </c>
    </row>
    <row r="44" spans="1:16">
      <c r="A44" s="603">
        <v>106</v>
      </c>
      <c r="B44" s="343">
        <v>1</v>
      </c>
      <c r="C44" s="25" t="s">
        <v>75</v>
      </c>
      <c r="D44" s="14">
        <v>47031</v>
      </c>
      <c r="F44" s="21">
        <v>17952825.767969001</v>
      </c>
      <c r="G44" s="21">
        <v>17777087.356928822</v>
      </c>
      <c r="H44" s="21">
        <v>17836861.269033529</v>
      </c>
      <c r="I44" s="123">
        <v>17677496.963613149</v>
      </c>
      <c r="J44" s="118">
        <v>17588871.66359055</v>
      </c>
      <c r="L44" s="15">
        <v>381.72324143584029</v>
      </c>
      <c r="M44" s="15">
        <v>377.98659090661101</v>
      </c>
      <c r="N44" s="131">
        <v>379.25753798629682</v>
      </c>
      <c r="O44" s="131">
        <v>375.86904304848173</v>
      </c>
      <c r="P44" s="118">
        <v>373.98464127045031</v>
      </c>
    </row>
    <row r="45" spans="1:16">
      <c r="A45" s="603">
        <v>108</v>
      </c>
      <c r="B45" s="343">
        <v>6</v>
      </c>
      <c r="C45" s="25" t="s">
        <v>76</v>
      </c>
      <c r="D45" s="14">
        <v>10348</v>
      </c>
      <c r="F45" s="21">
        <v>10329656.332720749</v>
      </c>
      <c r="G45" s="21">
        <v>10515496.837632811</v>
      </c>
      <c r="H45" s="21">
        <v>10577075.186869889</v>
      </c>
      <c r="I45" s="123">
        <v>10499116.25009652</v>
      </c>
      <c r="J45" s="118">
        <v>10475358.916900011</v>
      </c>
      <c r="L45" s="15">
        <v>998.22732245078714</v>
      </c>
      <c r="M45" s="15">
        <v>1016.186397142715</v>
      </c>
      <c r="N45" s="131">
        <v>1022.137146005981</v>
      </c>
      <c r="O45" s="131">
        <v>1014.603425792087</v>
      </c>
      <c r="P45" s="118">
        <v>1012.307587640125</v>
      </c>
    </row>
    <row r="46" spans="1:16">
      <c r="A46" s="603">
        <v>109</v>
      </c>
      <c r="B46" s="343">
        <v>5</v>
      </c>
      <c r="C46" s="25" t="s">
        <v>77</v>
      </c>
      <c r="D46" s="14">
        <v>68433</v>
      </c>
      <c r="F46" s="21">
        <v>29421408.339275789</v>
      </c>
      <c r="G46" s="21">
        <v>28209771.34371696</v>
      </c>
      <c r="H46" s="21">
        <v>28044370.19919157</v>
      </c>
      <c r="I46" s="123">
        <v>27924916.40674334</v>
      </c>
      <c r="J46" s="118">
        <v>27856060.7323661</v>
      </c>
      <c r="L46" s="15">
        <v>429.93012639042257</v>
      </c>
      <c r="M46" s="15">
        <v>412.22467732989873</v>
      </c>
      <c r="N46" s="131">
        <v>409.80769802860561</v>
      </c>
      <c r="O46" s="131">
        <v>408.0621397095457</v>
      </c>
      <c r="P46" s="118">
        <v>407.0559632394619</v>
      </c>
    </row>
    <row r="47" spans="1:16">
      <c r="A47" s="603">
        <v>111</v>
      </c>
      <c r="B47" s="343">
        <v>7</v>
      </c>
      <c r="C47" s="25" t="s">
        <v>78</v>
      </c>
      <c r="D47" s="14">
        <v>17829</v>
      </c>
      <c r="F47" s="21">
        <v>11272730.25148412</v>
      </c>
      <c r="G47" s="21">
        <v>11048259.59694564</v>
      </c>
      <c r="H47" s="21">
        <v>10845752.71343196</v>
      </c>
      <c r="I47" s="123">
        <v>10809617.758858791</v>
      </c>
      <c r="J47" s="118">
        <v>10832748.35170323</v>
      </c>
      <c r="L47" s="15">
        <v>632.26935057962407</v>
      </c>
      <c r="M47" s="15">
        <v>619.67915177214854</v>
      </c>
      <c r="N47" s="131">
        <v>608.3208656364327</v>
      </c>
      <c r="O47" s="131">
        <v>606.29411401978768</v>
      </c>
      <c r="P47" s="118">
        <v>607.59147185502434</v>
      </c>
    </row>
    <row r="48" spans="1:16">
      <c r="A48" s="603">
        <v>139</v>
      </c>
      <c r="B48" s="343">
        <v>17</v>
      </c>
      <c r="C48" s="25" t="s">
        <v>79</v>
      </c>
      <c r="D48" s="14">
        <v>9806</v>
      </c>
      <c r="F48" s="21">
        <v>14192162.637750341</v>
      </c>
      <c r="G48" s="21">
        <v>14230912.92164943</v>
      </c>
      <c r="H48" s="21">
        <v>14367191.6372602</v>
      </c>
      <c r="I48" s="123">
        <v>14337958.4053546</v>
      </c>
      <c r="J48" s="118">
        <v>14332485.874308489</v>
      </c>
      <c r="L48" s="15">
        <v>1447.2937627728261</v>
      </c>
      <c r="M48" s="15">
        <v>1451.245453971999</v>
      </c>
      <c r="N48" s="131">
        <v>1465.1429366979601</v>
      </c>
      <c r="O48" s="131">
        <v>1462.1617790490111</v>
      </c>
      <c r="P48" s="118">
        <v>1461.6036991952369</v>
      </c>
    </row>
    <row r="49" spans="1:16">
      <c r="A49" s="603">
        <v>140</v>
      </c>
      <c r="B49" s="343">
        <v>11</v>
      </c>
      <c r="C49" s="25" t="s">
        <v>80</v>
      </c>
      <c r="D49" s="14">
        <v>20463</v>
      </c>
      <c r="F49" s="21">
        <v>23821841.95797969</v>
      </c>
      <c r="G49" s="21">
        <v>23339051.267695189</v>
      </c>
      <c r="H49" s="21">
        <v>23268107.433548249</v>
      </c>
      <c r="I49" s="123">
        <v>23299602.780283391</v>
      </c>
      <c r="J49" s="118">
        <v>23306846.315167971</v>
      </c>
      <c r="L49" s="15">
        <v>1164.142205833929</v>
      </c>
      <c r="M49" s="15">
        <v>1140.5488573373991</v>
      </c>
      <c r="N49" s="131">
        <v>1137.0819251110911</v>
      </c>
      <c r="O49" s="131">
        <v>1138.6210614417921</v>
      </c>
      <c r="P49" s="118">
        <v>1138.975043501343</v>
      </c>
    </row>
    <row r="50" spans="1:16">
      <c r="A50" s="603">
        <v>142</v>
      </c>
      <c r="B50" s="343">
        <v>7</v>
      </c>
      <c r="C50" s="25" t="s">
        <v>81</v>
      </c>
      <c r="D50" s="14">
        <v>6401</v>
      </c>
      <c r="F50" s="21">
        <v>5072927.0782095939</v>
      </c>
      <c r="G50" s="21">
        <v>4822559.5321761826</v>
      </c>
      <c r="H50" s="21">
        <v>4787462.6093101446</v>
      </c>
      <c r="I50" s="123">
        <v>4719906.7387505723</v>
      </c>
      <c r="J50" s="118">
        <v>4725943.6451634718</v>
      </c>
      <c r="L50" s="15">
        <v>792.52102456016155</v>
      </c>
      <c r="M50" s="15">
        <v>753.40720702643068</v>
      </c>
      <c r="N50" s="131">
        <v>747.92416955321755</v>
      </c>
      <c r="O50" s="131">
        <v>737.37021383386536</v>
      </c>
      <c r="P50" s="118">
        <v>738.31333309849583</v>
      </c>
    </row>
    <row r="51" spans="1:16">
      <c r="A51" s="603">
        <v>143</v>
      </c>
      <c r="B51" s="343">
        <v>6</v>
      </c>
      <c r="C51" s="25" t="s">
        <v>82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3">
        <v>4624925.1482741488</v>
      </c>
      <c r="J51" s="118">
        <v>4644504.0696644848</v>
      </c>
      <c r="L51" s="15">
        <v>659.60628558733231</v>
      </c>
      <c r="M51" s="15">
        <v>695.16583414623301</v>
      </c>
      <c r="N51" s="131">
        <v>690.0697079662641</v>
      </c>
      <c r="O51" s="131">
        <v>684.36299915272991</v>
      </c>
      <c r="P51" s="118">
        <v>687.26014644339818</v>
      </c>
    </row>
    <row r="52" spans="1:16">
      <c r="A52" s="603">
        <v>145</v>
      </c>
      <c r="B52" s="343">
        <v>14</v>
      </c>
      <c r="C52" s="25" t="s">
        <v>83</v>
      </c>
      <c r="D52" s="14">
        <v>12429</v>
      </c>
      <c r="F52" s="21">
        <v>15514540.32423701</v>
      </c>
      <c r="G52" s="21">
        <v>15298352.67010108</v>
      </c>
      <c r="H52" s="21">
        <v>15362730.885410139</v>
      </c>
      <c r="I52" s="123">
        <v>15334326.33449072</v>
      </c>
      <c r="J52" s="118">
        <v>15313940.192997331</v>
      </c>
      <c r="L52" s="15">
        <v>1248.253304709712</v>
      </c>
      <c r="M52" s="15">
        <v>1230.8594955427691</v>
      </c>
      <c r="N52" s="131">
        <v>1236.0391733373681</v>
      </c>
      <c r="O52" s="131">
        <v>1233.7538285051669</v>
      </c>
      <c r="P52" s="118">
        <v>1232.113620805964</v>
      </c>
    </row>
    <row r="53" spans="1:16">
      <c r="A53" s="603">
        <v>146</v>
      </c>
      <c r="B53" s="343">
        <v>12</v>
      </c>
      <c r="C53" s="25" t="s">
        <v>84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3">
        <v>4280342.124881532</v>
      </c>
      <c r="J53" s="118">
        <v>4293871.2498665331</v>
      </c>
      <c r="L53" s="15">
        <v>1037.411435819306</v>
      </c>
      <c r="M53" s="15">
        <v>982.11303774908754</v>
      </c>
      <c r="N53" s="131">
        <v>973.29296777438731</v>
      </c>
      <c r="O53" s="131">
        <v>976.80103260646558</v>
      </c>
      <c r="P53" s="118">
        <v>979.88846414115312</v>
      </c>
    </row>
    <row r="54" spans="1:16">
      <c r="A54" s="603">
        <v>148</v>
      </c>
      <c r="B54" s="343">
        <v>19</v>
      </c>
      <c r="C54" s="25" t="s">
        <v>85</v>
      </c>
      <c r="D54" s="14">
        <v>7224</v>
      </c>
      <c r="F54" s="21">
        <v>13124597.78440454</v>
      </c>
      <c r="G54" s="21">
        <v>13205805.551037051</v>
      </c>
      <c r="H54" s="21">
        <v>13284788.97439814</v>
      </c>
      <c r="I54" s="123">
        <v>13306576.409666421</v>
      </c>
      <c r="J54" s="118">
        <v>13315117.27606656</v>
      </c>
      <c r="L54" s="15">
        <v>1816.804787431415</v>
      </c>
      <c r="M54" s="15">
        <v>1828.046172624177</v>
      </c>
      <c r="N54" s="131">
        <v>1838.979647618791</v>
      </c>
      <c r="O54" s="131">
        <v>1841.9956270302359</v>
      </c>
      <c r="P54" s="118">
        <v>1843.177917506446</v>
      </c>
    </row>
    <row r="55" spans="1:16">
      <c r="A55" s="603">
        <v>149</v>
      </c>
      <c r="B55" s="343">
        <v>1</v>
      </c>
      <c r="C55" s="25" t="s">
        <v>86</v>
      </c>
      <c r="D55" s="14">
        <v>5402</v>
      </c>
      <c r="F55" s="21">
        <v>3526022.5780418841</v>
      </c>
      <c r="G55" s="21">
        <v>3575435.0436486099</v>
      </c>
      <c r="H55" s="21">
        <v>3586893.7087471699</v>
      </c>
      <c r="I55" s="123">
        <v>3555410.866318794</v>
      </c>
      <c r="J55" s="118">
        <v>3549918.7978194738</v>
      </c>
      <c r="L55" s="15">
        <v>652.7253939359282</v>
      </c>
      <c r="M55" s="15">
        <v>661.87246272651055</v>
      </c>
      <c r="N55" s="131">
        <v>663.99365211906149</v>
      </c>
      <c r="O55" s="131">
        <v>658.16565463139466</v>
      </c>
      <c r="P55" s="118">
        <v>657.14898145491929</v>
      </c>
    </row>
    <row r="56" spans="1:16">
      <c r="A56" s="603">
        <v>151</v>
      </c>
      <c r="B56" s="343">
        <v>14</v>
      </c>
      <c r="C56" s="25" t="s">
        <v>87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3">
        <v>920072.45131630066</v>
      </c>
      <c r="J56" s="118">
        <v>928533.38543324079</v>
      </c>
      <c r="L56" s="15">
        <v>545.41185703321105</v>
      </c>
      <c r="M56" s="15">
        <v>512.62899555930403</v>
      </c>
      <c r="N56" s="131">
        <v>506.44929534078773</v>
      </c>
      <c r="O56" s="131">
        <v>512.86089816962135</v>
      </c>
      <c r="P56" s="118">
        <v>517.57713792265372</v>
      </c>
    </row>
    <row r="57" spans="1:16">
      <c r="A57" s="603">
        <v>152</v>
      </c>
      <c r="B57" s="343">
        <v>14</v>
      </c>
      <c r="C57" s="25" t="s">
        <v>88</v>
      </c>
      <c r="D57" s="14">
        <v>4319</v>
      </c>
      <c r="F57" s="21">
        <v>4180540.5487431921</v>
      </c>
      <c r="G57" s="21">
        <v>4179501.855369749</v>
      </c>
      <c r="H57" s="21">
        <v>4184110.495437365</v>
      </c>
      <c r="I57" s="123">
        <v>4172239.266847596</v>
      </c>
      <c r="J57" s="118">
        <v>4182517.736361179</v>
      </c>
      <c r="L57" s="15">
        <v>967.94178021375126</v>
      </c>
      <c r="M57" s="15">
        <v>967.7012862629656</v>
      </c>
      <c r="N57" s="131">
        <v>968.76834809848697</v>
      </c>
      <c r="O57" s="131">
        <v>966.01974226617176</v>
      </c>
      <c r="P57" s="118">
        <v>968.39956850224098</v>
      </c>
    </row>
    <row r="58" spans="1:16">
      <c r="A58" s="603">
        <v>153</v>
      </c>
      <c r="B58" s="343">
        <v>9</v>
      </c>
      <c r="C58" s="25" t="s">
        <v>89</v>
      </c>
      <c r="D58" s="14">
        <v>24724</v>
      </c>
      <c r="F58" s="21">
        <v>21450399.186598528</v>
      </c>
      <c r="G58" s="21">
        <v>20700928.649670281</v>
      </c>
      <c r="H58" s="21">
        <v>20569381.522751559</v>
      </c>
      <c r="I58" s="123">
        <v>20481495.582439762</v>
      </c>
      <c r="J58" s="118">
        <v>20419577.432251438</v>
      </c>
      <c r="L58" s="15">
        <v>867.59420751490586</v>
      </c>
      <c r="M58" s="15">
        <v>837.2807251929413</v>
      </c>
      <c r="N58" s="131">
        <v>831.96010041868476</v>
      </c>
      <c r="O58" s="131">
        <v>828.40541912472736</v>
      </c>
      <c r="P58" s="118">
        <v>825.90104482492484</v>
      </c>
    </row>
    <row r="59" spans="1:16">
      <c r="A59" s="603">
        <v>165</v>
      </c>
      <c r="B59" s="343">
        <v>5</v>
      </c>
      <c r="C59" s="25" t="s">
        <v>90</v>
      </c>
      <c r="D59" s="14">
        <v>16015</v>
      </c>
      <c r="F59" s="21">
        <v>10931259.596551759</v>
      </c>
      <c r="G59" s="21">
        <v>11010056.194418291</v>
      </c>
      <c r="H59" s="21">
        <v>11005273.999400821</v>
      </c>
      <c r="I59" s="123">
        <v>10895070.273967519</v>
      </c>
      <c r="J59" s="118">
        <v>10844682.95625017</v>
      </c>
      <c r="L59" s="15">
        <v>682.56382120210799</v>
      </c>
      <c r="M59" s="15">
        <v>687.48399590498184</v>
      </c>
      <c r="N59" s="131">
        <v>687.18538866068195</v>
      </c>
      <c r="O59" s="131">
        <v>680.304107022636</v>
      </c>
      <c r="P59" s="118">
        <v>677.15784928193375</v>
      </c>
    </row>
    <row r="60" spans="1:16">
      <c r="A60" s="603">
        <v>167</v>
      </c>
      <c r="B60" s="343">
        <v>12</v>
      </c>
      <c r="C60" s="25" t="s">
        <v>91</v>
      </c>
      <c r="D60" s="14">
        <v>78741</v>
      </c>
      <c r="F60" s="21">
        <v>54642107.717981137</v>
      </c>
      <c r="G60" s="21">
        <v>53558699.335201859</v>
      </c>
      <c r="H60" s="21">
        <v>53200522.773492619</v>
      </c>
      <c r="I60" s="123">
        <v>52983772.065775163</v>
      </c>
      <c r="J60" s="118">
        <v>53127105.079890177</v>
      </c>
      <c r="L60" s="15">
        <v>693.94734278179283</v>
      </c>
      <c r="M60" s="15">
        <v>680.18820354328568</v>
      </c>
      <c r="N60" s="131">
        <v>675.63940988167053</v>
      </c>
      <c r="O60" s="131">
        <v>672.8867053475974</v>
      </c>
      <c r="P60" s="118">
        <v>674.70701514954317</v>
      </c>
    </row>
    <row r="61" spans="1:16">
      <c r="A61" s="603">
        <v>169</v>
      </c>
      <c r="B61" s="343">
        <v>5</v>
      </c>
      <c r="C61" s="25" t="s">
        <v>92</v>
      </c>
      <c r="D61" s="14">
        <v>4848</v>
      </c>
      <c r="F61" s="21">
        <v>4166919.335587698</v>
      </c>
      <c r="G61" s="21">
        <v>4005948.436716177</v>
      </c>
      <c r="H61" s="21">
        <v>3995645.6496868599</v>
      </c>
      <c r="I61" s="123">
        <v>3951111.9321828499</v>
      </c>
      <c r="J61" s="118">
        <v>3943832.204319648</v>
      </c>
      <c r="L61" s="15">
        <v>859.51306427138979</v>
      </c>
      <c r="M61" s="15">
        <v>826.30949602231374</v>
      </c>
      <c r="N61" s="131">
        <v>824.18433368128296</v>
      </c>
      <c r="O61" s="131">
        <v>814.99833584629744</v>
      </c>
      <c r="P61" s="118">
        <v>813.49674181510886</v>
      </c>
    </row>
    <row r="62" spans="1:16">
      <c r="A62" s="603">
        <v>171</v>
      </c>
      <c r="B62" s="343">
        <v>11</v>
      </c>
      <c r="C62" s="25" t="s">
        <v>93</v>
      </c>
      <c r="D62" s="14">
        <v>4552</v>
      </c>
      <c r="F62" s="21">
        <v>3310093.8055665609</v>
      </c>
      <c r="G62" s="21">
        <v>3441913.4144913778</v>
      </c>
      <c r="H62" s="21">
        <v>3412898.929679736</v>
      </c>
      <c r="I62" s="123">
        <v>3426865.7256200258</v>
      </c>
      <c r="J62" s="118">
        <v>3434722.7647458161</v>
      </c>
      <c r="L62" s="15">
        <v>727.17350737402489</v>
      </c>
      <c r="M62" s="15">
        <v>756.13212093395816</v>
      </c>
      <c r="N62" s="131">
        <v>749.75811284704207</v>
      </c>
      <c r="O62" s="131">
        <v>752.82638963533088</v>
      </c>
      <c r="P62" s="118">
        <v>754.55245271217404</v>
      </c>
    </row>
    <row r="63" spans="1:16">
      <c r="A63" s="603">
        <v>172</v>
      </c>
      <c r="B63" s="343">
        <v>13</v>
      </c>
      <c r="C63" s="25" t="s">
        <v>94</v>
      </c>
      <c r="D63" s="14">
        <v>4099</v>
      </c>
      <c r="F63" s="21">
        <v>3422607.7126403111</v>
      </c>
      <c r="G63" s="21">
        <v>3193870.9728275058</v>
      </c>
      <c r="H63" s="21">
        <v>3137969.6091790618</v>
      </c>
      <c r="I63" s="123">
        <v>3140004.1993613262</v>
      </c>
      <c r="J63" s="118">
        <v>3158798.746400469</v>
      </c>
      <c r="L63" s="15">
        <v>834.98602406448174</v>
      </c>
      <c r="M63" s="15">
        <v>779.18296482739845</v>
      </c>
      <c r="N63" s="131">
        <v>765.54515959479443</v>
      </c>
      <c r="O63" s="131">
        <v>766.04152216670559</v>
      </c>
      <c r="P63" s="118">
        <v>770.62667636020217</v>
      </c>
    </row>
    <row r="64" spans="1:16">
      <c r="A64" s="603">
        <v>176</v>
      </c>
      <c r="B64" s="343">
        <v>12</v>
      </c>
      <c r="C64" s="25" t="s">
        <v>95</v>
      </c>
      <c r="D64" s="14">
        <v>4160</v>
      </c>
      <c r="F64" s="21">
        <v>2685865.3329589851</v>
      </c>
      <c r="G64" s="21">
        <v>2528284.5302558239</v>
      </c>
      <c r="H64" s="21">
        <v>2475403.9529997972</v>
      </c>
      <c r="I64" s="123">
        <v>2468662.4076222242</v>
      </c>
      <c r="J64" s="118">
        <v>2485937.2263514362</v>
      </c>
      <c r="L64" s="15">
        <v>645.64070503821756</v>
      </c>
      <c r="M64" s="15">
        <v>607.7607043884193</v>
      </c>
      <c r="N64" s="131">
        <v>595.0490271634128</v>
      </c>
      <c r="O64" s="131">
        <v>593.42846337072694</v>
      </c>
      <c r="P64" s="118">
        <v>597.58106402678743</v>
      </c>
    </row>
    <row r="65" spans="1:16">
      <c r="A65" s="603">
        <v>177</v>
      </c>
      <c r="B65" s="343">
        <v>6</v>
      </c>
      <c r="C65" s="25" t="s">
        <v>96</v>
      </c>
      <c r="D65" s="14">
        <v>1668</v>
      </c>
      <c r="F65" s="21">
        <v>1193847.8131766471</v>
      </c>
      <c r="G65" s="21">
        <v>1207045.090147197</v>
      </c>
      <c r="H65" s="21">
        <v>1192912.7987721851</v>
      </c>
      <c r="I65" s="123">
        <v>1168632.853974222</v>
      </c>
      <c r="J65" s="118">
        <v>1170772.6822472841</v>
      </c>
      <c r="L65" s="15">
        <v>715.73609902676674</v>
      </c>
      <c r="M65" s="15">
        <v>723.64813557985406</v>
      </c>
      <c r="N65" s="131">
        <v>715.17553883224537</v>
      </c>
      <c r="O65" s="131">
        <v>700.61921701092467</v>
      </c>
      <c r="P65" s="118">
        <v>701.90208767822776</v>
      </c>
    </row>
    <row r="66" spans="1:16">
      <c r="A66" s="603">
        <v>178</v>
      </c>
      <c r="B66" s="343">
        <v>10</v>
      </c>
      <c r="C66" s="25" t="s">
        <v>97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3">
        <v>4504686.2829165682</v>
      </c>
      <c r="J66" s="118">
        <v>4524143.1506004184</v>
      </c>
      <c r="L66" s="15">
        <v>814.87180924341362</v>
      </c>
      <c r="M66" s="15">
        <v>809.46048667624882</v>
      </c>
      <c r="N66" s="131">
        <v>799.03790914683987</v>
      </c>
      <c r="O66" s="131">
        <v>793.9172158823701</v>
      </c>
      <c r="P66" s="118">
        <v>797.3463430737429</v>
      </c>
    </row>
    <row r="67" spans="1:16">
      <c r="A67" s="603">
        <v>179</v>
      </c>
      <c r="B67" s="343">
        <v>13</v>
      </c>
      <c r="C67" s="25" t="s">
        <v>98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3">
        <v>81929141.194164604</v>
      </c>
      <c r="J67" s="118">
        <v>82022706.284547046</v>
      </c>
      <c r="L67" s="15">
        <v>554.04890866321568</v>
      </c>
      <c r="M67" s="15">
        <v>553.28200771090428</v>
      </c>
      <c r="N67" s="131">
        <v>552.17704995937913</v>
      </c>
      <c r="O67" s="131">
        <v>549.14501383543984</v>
      </c>
      <c r="P67" s="118">
        <v>549.77215092126391</v>
      </c>
    </row>
    <row r="68" spans="1:16">
      <c r="A68" s="603">
        <v>181</v>
      </c>
      <c r="B68" s="343">
        <v>4</v>
      </c>
      <c r="C68" s="25" t="s">
        <v>99</v>
      </c>
      <c r="D68" s="14">
        <v>1658</v>
      </c>
      <c r="F68" s="21">
        <v>2252885.7157729748</v>
      </c>
      <c r="G68" s="21">
        <v>2349563.8112558872</v>
      </c>
      <c r="H68" s="21">
        <v>2343029.023926646</v>
      </c>
      <c r="I68" s="123">
        <v>2326173.0965923131</v>
      </c>
      <c r="J68" s="118">
        <v>2333781.8210470071</v>
      </c>
      <c r="L68" s="15">
        <v>1358.7971747726031</v>
      </c>
      <c r="M68" s="15">
        <v>1417.1072444245401</v>
      </c>
      <c r="N68" s="131">
        <v>1413.1658769159501</v>
      </c>
      <c r="O68" s="131">
        <v>1402.999455122022</v>
      </c>
      <c r="P68" s="118">
        <v>1407.5885531043471</v>
      </c>
    </row>
    <row r="69" spans="1:16">
      <c r="A69" s="603">
        <v>182</v>
      </c>
      <c r="B69" s="343">
        <v>13</v>
      </c>
      <c r="C69" s="25" t="s">
        <v>100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3">
        <v>5050727.2081479589</v>
      </c>
      <c r="J69" s="118">
        <v>5040347.797286965</v>
      </c>
      <c r="L69" s="15">
        <v>283.68110997853103</v>
      </c>
      <c r="M69" s="15">
        <v>271.56435263721812</v>
      </c>
      <c r="N69" s="131">
        <v>263.48260606207401</v>
      </c>
      <c r="O69" s="131">
        <v>264.21464784201498</v>
      </c>
      <c r="P69" s="118">
        <v>263.67167803342568</v>
      </c>
    </row>
    <row r="70" spans="1:16">
      <c r="A70" s="603">
        <v>186</v>
      </c>
      <c r="B70" s="343">
        <v>1</v>
      </c>
      <c r="C70" s="25" t="s">
        <v>101</v>
      </c>
      <c r="D70" s="14">
        <v>46871</v>
      </c>
      <c r="F70" s="21">
        <v>19895639.423971251</v>
      </c>
      <c r="G70" s="21">
        <v>19991493.536513001</v>
      </c>
      <c r="H70" s="21">
        <v>20214801.63268939</v>
      </c>
      <c r="I70" s="123">
        <v>20115542.076510649</v>
      </c>
      <c r="J70" s="118">
        <v>19997424.025235608</v>
      </c>
      <c r="L70" s="15">
        <v>424.47652970858849</v>
      </c>
      <c r="M70" s="15">
        <v>426.52159195479078</v>
      </c>
      <c r="N70" s="131">
        <v>431.28590456122947</v>
      </c>
      <c r="O70" s="131">
        <v>429.16818665082133</v>
      </c>
      <c r="P70" s="118">
        <v>426.6481198445864</v>
      </c>
    </row>
    <row r="71" spans="1:16">
      <c r="A71" s="603">
        <v>202</v>
      </c>
      <c r="B71" s="343">
        <v>2</v>
      </c>
      <c r="C71" s="25" t="s">
        <v>102</v>
      </c>
      <c r="D71" s="14">
        <v>36551</v>
      </c>
      <c r="F71" s="21">
        <v>30538935.44863411</v>
      </c>
      <c r="G71" s="21">
        <v>30682825.30719056</v>
      </c>
      <c r="H71" s="21">
        <v>30974502.306485489</v>
      </c>
      <c r="I71" s="123">
        <v>30846064.973110531</v>
      </c>
      <c r="J71" s="118">
        <v>30617944.41814182</v>
      </c>
      <c r="L71" s="15">
        <v>835.51573003841509</v>
      </c>
      <c r="M71" s="15">
        <v>839.45241736725575</v>
      </c>
      <c r="N71" s="131">
        <v>847.43241789514627</v>
      </c>
      <c r="O71" s="131">
        <v>843.9184967062605</v>
      </c>
      <c r="P71" s="118">
        <v>837.67733900965288</v>
      </c>
    </row>
    <row r="72" spans="1:16">
      <c r="A72" s="603">
        <v>204</v>
      </c>
      <c r="B72" s="343">
        <v>11</v>
      </c>
      <c r="C72" s="25" t="s">
        <v>103</v>
      </c>
      <c r="D72" s="14">
        <v>2589</v>
      </c>
      <c r="F72" s="21">
        <v>598872.76420226449</v>
      </c>
      <c r="G72" s="21">
        <v>517245.97765614552</v>
      </c>
      <c r="H72" s="21">
        <v>486124.15884924581</v>
      </c>
      <c r="I72" s="123">
        <v>482343.06076207012</v>
      </c>
      <c r="J72" s="118">
        <v>493066.25056836352</v>
      </c>
      <c r="L72" s="15">
        <v>231.31431603022961</v>
      </c>
      <c r="M72" s="15">
        <v>199.7860091371748</v>
      </c>
      <c r="N72" s="131">
        <v>187.7652216489941</v>
      </c>
      <c r="O72" s="131">
        <v>186.30477433838161</v>
      </c>
      <c r="P72" s="118">
        <v>190.44660122377891</v>
      </c>
    </row>
    <row r="73" spans="1:16">
      <c r="A73" s="603">
        <v>205</v>
      </c>
      <c r="B73" s="343">
        <v>18</v>
      </c>
      <c r="C73" s="25" t="s">
        <v>104</v>
      </c>
      <c r="D73" s="14">
        <v>36433</v>
      </c>
      <c r="F73" s="21">
        <v>21234432.13897121</v>
      </c>
      <c r="G73" s="21">
        <v>21255620.555724941</v>
      </c>
      <c r="H73" s="21">
        <v>21212733.521276802</v>
      </c>
      <c r="I73" s="123">
        <v>21194578.995067719</v>
      </c>
      <c r="J73" s="118">
        <v>21134227.09210334</v>
      </c>
      <c r="L73" s="15">
        <v>582.83512581920809</v>
      </c>
      <c r="M73" s="15">
        <v>583.41669793113215</v>
      </c>
      <c r="N73" s="131">
        <v>582.23954989368985</v>
      </c>
      <c r="O73" s="131">
        <v>581.74125092821657</v>
      </c>
      <c r="P73" s="118">
        <v>580.084733403874</v>
      </c>
    </row>
    <row r="74" spans="1:16">
      <c r="A74" s="603">
        <v>208</v>
      </c>
      <c r="B74" s="343">
        <v>17</v>
      </c>
      <c r="C74" s="25" t="s">
        <v>105</v>
      </c>
      <c r="D74" s="14">
        <v>12271</v>
      </c>
      <c r="F74" s="21">
        <v>14461714.16170752</v>
      </c>
      <c r="G74" s="21">
        <v>14576750.58292781</v>
      </c>
      <c r="H74" s="21">
        <v>14607137.163090451</v>
      </c>
      <c r="I74" s="123">
        <v>14573863.34972753</v>
      </c>
      <c r="J74" s="118">
        <v>14597938.062411129</v>
      </c>
      <c r="L74" s="15">
        <v>1178.527761527791</v>
      </c>
      <c r="M74" s="15">
        <v>1187.9024189493771</v>
      </c>
      <c r="N74" s="131">
        <v>1190.3787110333669</v>
      </c>
      <c r="O74" s="131">
        <v>1187.6671297960661</v>
      </c>
      <c r="P74" s="118">
        <v>1189.6290491737541</v>
      </c>
    </row>
    <row r="75" spans="1:16">
      <c r="A75" s="603">
        <v>211</v>
      </c>
      <c r="B75" s="343">
        <v>6</v>
      </c>
      <c r="C75" s="25" t="s">
        <v>106</v>
      </c>
      <c r="D75" s="14">
        <v>33951</v>
      </c>
      <c r="F75" s="21">
        <v>23970415.794637349</v>
      </c>
      <c r="G75" s="21">
        <v>24234890.778580081</v>
      </c>
      <c r="H75" s="21">
        <v>24429391.011625178</v>
      </c>
      <c r="I75" s="123">
        <v>24231187.992501039</v>
      </c>
      <c r="J75" s="118">
        <v>23991584.49835049</v>
      </c>
      <c r="L75" s="15">
        <v>706.02974270676418</v>
      </c>
      <c r="M75" s="15">
        <v>713.81964532944767</v>
      </c>
      <c r="N75" s="131">
        <v>719.54849670481508</v>
      </c>
      <c r="O75" s="131">
        <v>713.71058267800765</v>
      </c>
      <c r="P75" s="118">
        <v>706.65325022386639</v>
      </c>
    </row>
    <row r="76" spans="1:16">
      <c r="A76" s="603">
        <v>213</v>
      </c>
      <c r="B76" s="343">
        <v>10</v>
      </c>
      <c r="C76" s="25" t="s">
        <v>107</v>
      </c>
      <c r="D76" s="14">
        <v>5062</v>
      </c>
      <c r="F76" s="21">
        <v>2909090.81247298</v>
      </c>
      <c r="G76" s="21">
        <v>2664146.119650376</v>
      </c>
      <c r="H76" s="21">
        <v>2614376.8322166759</v>
      </c>
      <c r="I76" s="123">
        <v>2647272.7624245179</v>
      </c>
      <c r="J76" s="118">
        <v>2664617.6203197222</v>
      </c>
      <c r="L76" s="15">
        <v>574.69198191880275</v>
      </c>
      <c r="M76" s="15">
        <v>526.30306591275701</v>
      </c>
      <c r="N76" s="131">
        <v>516.47112449954091</v>
      </c>
      <c r="O76" s="131">
        <v>522.96972785944649</v>
      </c>
      <c r="P76" s="118">
        <v>526.39621104696198</v>
      </c>
    </row>
    <row r="77" spans="1:16">
      <c r="A77" s="603">
        <v>214</v>
      </c>
      <c r="B77" s="343">
        <v>4</v>
      </c>
      <c r="C77" s="25" t="s">
        <v>108</v>
      </c>
      <c r="D77" s="14">
        <v>12478</v>
      </c>
      <c r="F77" s="21">
        <v>10990529.98462403</v>
      </c>
      <c r="G77" s="21">
        <v>10850235.128870141</v>
      </c>
      <c r="H77" s="21">
        <v>10769064.35387468</v>
      </c>
      <c r="I77" s="123">
        <v>10739339.399109419</v>
      </c>
      <c r="J77" s="118">
        <v>10769940.67920658</v>
      </c>
      <c r="L77" s="15">
        <v>880.79259373489572</v>
      </c>
      <c r="M77" s="15">
        <v>869.5492169314108</v>
      </c>
      <c r="N77" s="131">
        <v>863.04410593642262</v>
      </c>
      <c r="O77" s="131">
        <v>860.6619169025023</v>
      </c>
      <c r="P77" s="118">
        <v>863.11433556712427</v>
      </c>
    </row>
    <row r="78" spans="1:16">
      <c r="A78" s="603">
        <v>216</v>
      </c>
      <c r="B78" s="343">
        <v>13</v>
      </c>
      <c r="C78" s="25" t="s">
        <v>109</v>
      </c>
      <c r="D78" s="14">
        <v>1186</v>
      </c>
      <c r="F78" s="21">
        <v>1567905.00343296</v>
      </c>
      <c r="G78" s="21">
        <v>1480532.3493533011</v>
      </c>
      <c r="H78" s="21">
        <v>1471061.451572703</v>
      </c>
      <c r="I78" s="123">
        <v>1456374.9825303601</v>
      </c>
      <c r="J78" s="118">
        <v>1464898.7800619451</v>
      </c>
      <c r="L78" s="15">
        <v>1322.0109641087349</v>
      </c>
      <c r="M78" s="15">
        <v>1248.3409353737779</v>
      </c>
      <c r="N78" s="131">
        <v>1240.355355457591</v>
      </c>
      <c r="O78" s="131">
        <v>1227.972160649545</v>
      </c>
      <c r="P78" s="118">
        <v>1235.1591737453159</v>
      </c>
    </row>
    <row r="79" spans="1:16">
      <c r="A79" s="603">
        <v>217</v>
      </c>
      <c r="B79" s="343">
        <v>16</v>
      </c>
      <c r="C79" s="25" t="s">
        <v>110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3">
        <v>5054847.1947319629</v>
      </c>
      <c r="J79" s="118">
        <v>5058060.3310683575</v>
      </c>
      <c r="L79" s="15">
        <v>1012.271969165855</v>
      </c>
      <c r="M79" s="15">
        <v>961.38027272715397</v>
      </c>
      <c r="N79" s="131">
        <v>964.1783557173045</v>
      </c>
      <c r="O79" s="131">
        <v>960.26732422719658</v>
      </c>
      <c r="P79" s="118">
        <v>960.87772246739291</v>
      </c>
    </row>
    <row r="80" spans="1:16">
      <c r="A80" s="603">
        <v>218</v>
      </c>
      <c r="B80" s="343">
        <v>14</v>
      </c>
      <c r="C80" s="25" t="s">
        <v>111</v>
      </c>
      <c r="D80" s="14">
        <v>1159</v>
      </c>
      <c r="F80" s="21">
        <v>1296796.9719798679</v>
      </c>
      <c r="G80" s="21">
        <v>1367565.4357619151</v>
      </c>
      <c r="H80" s="21">
        <v>1350240.154491904</v>
      </c>
      <c r="I80" s="123">
        <v>1346229.9786703561</v>
      </c>
      <c r="J80" s="118">
        <v>1354087.044517735</v>
      </c>
      <c r="L80" s="15">
        <v>1118.8929870404379</v>
      </c>
      <c r="M80" s="15">
        <v>1179.9529212786149</v>
      </c>
      <c r="N80" s="131">
        <v>1165.004447361435</v>
      </c>
      <c r="O80" s="131">
        <v>1161.544416454147</v>
      </c>
      <c r="P80" s="118">
        <v>1168.323593199081</v>
      </c>
    </row>
    <row r="81" spans="1:16">
      <c r="A81" s="603">
        <v>224</v>
      </c>
      <c r="B81" s="343">
        <v>1</v>
      </c>
      <c r="C81" s="25" t="s">
        <v>112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3">
        <v>7227188.1294147559</v>
      </c>
      <c r="J81" s="118">
        <v>7235934.9245881392</v>
      </c>
      <c r="L81" s="15">
        <v>875.8315876205636</v>
      </c>
      <c r="M81" s="15">
        <v>865.45808001674743</v>
      </c>
      <c r="N81" s="131">
        <v>863.39585918054456</v>
      </c>
      <c r="O81" s="131">
        <v>856.301911068099</v>
      </c>
      <c r="P81" s="118">
        <v>857.33826120712547</v>
      </c>
    </row>
    <row r="82" spans="1:16">
      <c r="A82" s="603">
        <v>226</v>
      </c>
      <c r="B82" s="343">
        <v>13</v>
      </c>
      <c r="C82" s="25" t="s">
        <v>113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3">
        <v>3505231.8605873119</v>
      </c>
      <c r="J82" s="118">
        <v>3517401.1761639048</v>
      </c>
      <c r="L82" s="15">
        <v>1047.3169528991409</v>
      </c>
      <c r="M82" s="15">
        <v>998.6265629907881</v>
      </c>
      <c r="N82" s="131">
        <v>981.14150781588194</v>
      </c>
      <c r="O82" s="131">
        <v>981.03326632726339</v>
      </c>
      <c r="P82" s="118">
        <v>984.43917608841446</v>
      </c>
    </row>
    <row r="83" spans="1:16">
      <c r="A83" s="603">
        <v>230</v>
      </c>
      <c r="B83" s="343">
        <v>4</v>
      </c>
      <c r="C83" s="25" t="s">
        <v>114</v>
      </c>
      <c r="D83" s="14">
        <v>2170</v>
      </c>
      <c r="F83" s="21">
        <v>2706897.6761214021</v>
      </c>
      <c r="G83" s="21">
        <v>2571153.3068422358</v>
      </c>
      <c r="H83" s="21">
        <v>2551536.740104768</v>
      </c>
      <c r="I83" s="123">
        <v>2551471.525067837</v>
      </c>
      <c r="J83" s="118">
        <v>2564108.997086423</v>
      </c>
      <c r="L83" s="15">
        <v>1247.4182839269131</v>
      </c>
      <c r="M83" s="15">
        <v>1184.8632750425049</v>
      </c>
      <c r="N83" s="131">
        <v>1175.8233825367599</v>
      </c>
      <c r="O83" s="131">
        <v>1175.793329524349</v>
      </c>
      <c r="P83" s="118">
        <v>1181.617049348582</v>
      </c>
    </row>
    <row r="84" spans="1:16">
      <c r="A84" s="603">
        <v>231</v>
      </c>
      <c r="B84" s="343">
        <v>15</v>
      </c>
      <c r="C84" s="25" t="s">
        <v>115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3">
        <v>-545987.94585540984</v>
      </c>
      <c r="J84" s="118">
        <v>-541609.23398574512</v>
      </c>
      <c r="L84" s="15">
        <v>-458.07994201228581</v>
      </c>
      <c r="M84" s="15">
        <v>-451.0245357296302</v>
      </c>
      <c r="N84" s="131">
        <v>-453.83814534442058</v>
      </c>
      <c r="O84" s="131">
        <v>-439.95805467800949</v>
      </c>
      <c r="P84" s="118">
        <v>-436.4296808910114</v>
      </c>
    </row>
    <row r="85" spans="1:16">
      <c r="A85" s="603">
        <v>232</v>
      </c>
      <c r="B85" s="343">
        <v>14</v>
      </c>
      <c r="C85" s="25" t="s">
        <v>116</v>
      </c>
      <c r="D85" s="14">
        <v>12518</v>
      </c>
      <c r="F85" s="21">
        <v>11369685.559891229</v>
      </c>
      <c r="G85" s="21">
        <v>11421171.803702461</v>
      </c>
      <c r="H85" s="21">
        <v>11375246.08395222</v>
      </c>
      <c r="I85" s="123">
        <v>11386730.726640251</v>
      </c>
      <c r="J85" s="118">
        <v>11412318.3545972</v>
      </c>
      <c r="L85" s="15">
        <v>908.26694039712652</v>
      </c>
      <c r="M85" s="15">
        <v>912.37991721540618</v>
      </c>
      <c r="N85" s="131">
        <v>908.71114267073176</v>
      </c>
      <c r="O85" s="131">
        <v>909.62859295736132</v>
      </c>
      <c r="P85" s="118">
        <v>911.67265973775329</v>
      </c>
    </row>
    <row r="86" spans="1:16">
      <c r="A86" s="603">
        <v>233</v>
      </c>
      <c r="B86" s="343">
        <v>14</v>
      </c>
      <c r="C86" s="25" t="s">
        <v>117</v>
      </c>
      <c r="D86" s="14">
        <v>15050</v>
      </c>
      <c r="F86" s="21">
        <v>16186720.727732589</v>
      </c>
      <c r="G86" s="21">
        <v>16413146.25173673</v>
      </c>
      <c r="H86" s="21">
        <v>16358918.499204149</v>
      </c>
      <c r="I86" s="123">
        <v>16311181.1770979</v>
      </c>
      <c r="J86" s="118">
        <v>16352811.74888913</v>
      </c>
      <c r="L86" s="15">
        <v>1075.529616460637</v>
      </c>
      <c r="M86" s="15">
        <v>1090.5745017765271</v>
      </c>
      <c r="N86" s="131">
        <v>1086.9713288507739</v>
      </c>
      <c r="O86" s="131">
        <v>1083.7994137606579</v>
      </c>
      <c r="P86" s="118">
        <v>1086.565564710241</v>
      </c>
    </row>
    <row r="87" spans="1:16">
      <c r="A87" s="603">
        <v>235</v>
      </c>
      <c r="B87" s="343">
        <v>1</v>
      </c>
      <c r="C87" s="25" t="s">
        <v>118</v>
      </c>
      <c r="D87" s="14">
        <v>10253</v>
      </c>
      <c r="F87" s="21">
        <v>18603255.251698948</v>
      </c>
      <c r="G87" s="21">
        <v>18593347.66802555</v>
      </c>
      <c r="H87" s="21">
        <v>18741604.954021309</v>
      </c>
      <c r="I87" s="123">
        <v>18735400.267781541</v>
      </c>
      <c r="J87" s="118">
        <v>18638242.30828752</v>
      </c>
      <c r="L87" s="15">
        <v>1814.4206819173851</v>
      </c>
      <c r="M87" s="15">
        <v>1813.4543712109189</v>
      </c>
      <c r="N87" s="131">
        <v>1827.914264510028</v>
      </c>
      <c r="O87" s="131">
        <v>1827.3091063865729</v>
      </c>
      <c r="P87" s="118">
        <v>1817.833054548671</v>
      </c>
    </row>
    <row r="88" spans="1:16">
      <c r="A88" s="603">
        <v>236</v>
      </c>
      <c r="B88" s="343">
        <v>16</v>
      </c>
      <c r="C88" s="25" t="s">
        <v>119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3">
        <v>4912985.7294957861</v>
      </c>
      <c r="J88" s="118">
        <v>4916628.6174534643</v>
      </c>
      <c r="L88" s="15">
        <v>1217.3000959704859</v>
      </c>
      <c r="M88" s="15">
        <v>1199.7213719134079</v>
      </c>
      <c r="N88" s="131">
        <v>1201.6571703233419</v>
      </c>
      <c r="O88" s="131">
        <v>1193.0514156133529</v>
      </c>
      <c r="P88" s="118">
        <v>1193.936041149457</v>
      </c>
    </row>
    <row r="89" spans="1:16">
      <c r="A89" s="603">
        <v>239</v>
      </c>
      <c r="B89" s="343">
        <v>11</v>
      </c>
      <c r="C89" s="25" t="s">
        <v>120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3">
        <v>899154.32276168186</v>
      </c>
      <c r="J89" s="118">
        <v>909041.98392299656</v>
      </c>
      <c r="L89" s="15">
        <v>456.01422321660988</v>
      </c>
      <c r="M89" s="15">
        <v>462.15856732274972</v>
      </c>
      <c r="N89" s="131">
        <v>450.33537407614472</v>
      </c>
      <c r="O89" s="131">
        <v>452.97446990512941</v>
      </c>
      <c r="P89" s="118">
        <v>457.95565940705109</v>
      </c>
    </row>
    <row r="90" spans="1:16">
      <c r="A90" s="603">
        <v>240</v>
      </c>
      <c r="B90" s="343">
        <v>19</v>
      </c>
      <c r="C90" s="25" t="s">
        <v>121</v>
      </c>
      <c r="D90" s="14">
        <v>19402</v>
      </c>
      <c r="F90" s="21">
        <v>-2729623.7414836949</v>
      </c>
      <c r="G90" s="21">
        <v>-3325174.5638054828</v>
      </c>
      <c r="H90" s="21">
        <v>-3427157.2315104469</v>
      </c>
      <c r="I90" s="123">
        <v>-3413204.3599441168</v>
      </c>
      <c r="J90" s="118">
        <v>-3423225.4220104171</v>
      </c>
      <c r="L90" s="15">
        <v>-140.68775082381691</v>
      </c>
      <c r="M90" s="15">
        <v>-171.38308235261741</v>
      </c>
      <c r="N90" s="131">
        <v>-176.63937900785729</v>
      </c>
      <c r="O90" s="131">
        <v>-175.92023296279339</v>
      </c>
      <c r="P90" s="118">
        <v>-176.43672930679401</v>
      </c>
    </row>
    <row r="91" spans="1:16">
      <c r="A91" s="603">
        <v>241</v>
      </c>
      <c r="B91" s="343">
        <v>19</v>
      </c>
      <c r="C91" s="25" t="s">
        <v>122</v>
      </c>
      <c r="D91" s="14">
        <v>7604</v>
      </c>
      <c r="F91" s="21">
        <v>2399329.4781412948</v>
      </c>
      <c r="G91" s="21">
        <v>1969919.556976161</v>
      </c>
      <c r="H91" s="21">
        <v>1986293.1466585379</v>
      </c>
      <c r="I91" s="123">
        <v>1962913.974461155</v>
      </c>
      <c r="J91" s="118">
        <v>1920008.9197068161</v>
      </c>
      <c r="L91" s="15">
        <v>315.53517597860269</v>
      </c>
      <c r="M91" s="15">
        <v>259.06359244820629</v>
      </c>
      <c r="N91" s="131">
        <v>261.21687883463147</v>
      </c>
      <c r="O91" s="131">
        <v>258.1422901711145</v>
      </c>
      <c r="P91" s="118">
        <v>252.49985793093319</v>
      </c>
    </row>
    <row r="92" spans="1:16">
      <c r="A92" s="603">
        <v>244</v>
      </c>
      <c r="B92" s="343">
        <v>17</v>
      </c>
      <c r="C92" s="25" t="s">
        <v>123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3">
        <v>23543909.31460664</v>
      </c>
      <c r="J92" s="118">
        <v>23384590.638451438</v>
      </c>
      <c r="L92" s="15">
        <v>1226.7198760098429</v>
      </c>
      <c r="M92" s="15">
        <v>1186.6771385159329</v>
      </c>
      <c r="N92" s="131">
        <v>1202.6840864038029</v>
      </c>
      <c r="O92" s="131">
        <v>1197.7366492652311</v>
      </c>
      <c r="P92" s="118">
        <v>1189.6317158493889</v>
      </c>
    </row>
    <row r="93" spans="1:16">
      <c r="A93" s="603">
        <v>245</v>
      </c>
      <c r="B93" s="343">
        <v>1</v>
      </c>
      <c r="C93" s="25" t="s">
        <v>124</v>
      </c>
      <c r="D93" s="14">
        <v>38461</v>
      </c>
      <c r="F93" s="21">
        <v>25365293.777957302</v>
      </c>
      <c r="G93" s="21">
        <v>25328903.94948246</v>
      </c>
      <c r="H93" s="21">
        <v>25632326.444023721</v>
      </c>
      <c r="I93" s="123">
        <v>25561069.87779792</v>
      </c>
      <c r="J93" s="118">
        <v>25538733.545252431</v>
      </c>
      <c r="L93" s="15">
        <v>659.50687132308826</v>
      </c>
      <c r="M93" s="15">
        <v>658.56072253665957</v>
      </c>
      <c r="N93" s="131">
        <v>666.44981784206664</v>
      </c>
      <c r="O93" s="131">
        <v>664.59712118244261</v>
      </c>
      <c r="P93" s="118">
        <v>664.01636840572075</v>
      </c>
    </row>
    <row r="94" spans="1:16">
      <c r="A94" s="603">
        <v>249</v>
      </c>
      <c r="B94" s="343">
        <v>13</v>
      </c>
      <c r="C94" s="25" t="s">
        <v>125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3">
        <v>7685097.3976043286</v>
      </c>
      <c r="J94" s="118">
        <v>7697813.255524436</v>
      </c>
      <c r="L94" s="15">
        <v>855.94502086444345</v>
      </c>
      <c r="M94" s="15">
        <v>847.06054776928806</v>
      </c>
      <c r="N94" s="131">
        <v>841.80247201837074</v>
      </c>
      <c r="O94" s="131">
        <v>841.92565705568893</v>
      </c>
      <c r="P94" s="118">
        <v>843.31871773931152</v>
      </c>
    </row>
    <row r="95" spans="1:16">
      <c r="A95" s="603">
        <v>250</v>
      </c>
      <c r="B95" s="343">
        <v>6</v>
      </c>
      <c r="C95" s="25" t="s">
        <v>126</v>
      </c>
      <c r="D95" s="14">
        <v>1703</v>
      </c>
      <c r="F95" s="21">
        <v>1591017.7023799741</v>
      </c>
      <c r="G95" s="21">
        <v>1584923.6208719781</v>
      </c>
      <c r="H95" s="21">
        <v>1565303.0328054989</v>
      </c>
      <c r="I95" s="123">
        <v>1558642.9487925421</v>
      </c>
      <c r="J95" s="118">
        <v>1570259.136586033</v>
      </c>
      <c r="L95" s="15">
        <v>934.2441000469604</v>
      </c>
      <c r="M95" s="15">
        <v>930.66566111096768</v>
      </c>
      <c r="N95" s="131">
        <v>919.14447023223659</v>
      </c>
      <c r="O95" s="131">
        <v>915.23367515710038</v>
      </c>
      <c r="P95" s="118">
        <v>922.0546897158149</v>
      </c>
    </row>
    <row r="96" spans="1:16">
      <c r="A96" s="603">
        <v>256</v>
      </c>
      <c r="B96" s="343">
        <v>13</v>
      </c>
      <c r="C96" s="25" t="s">
        <v>127</v>
      </c>
      <c r="D96" s="14">
        <v>1492</v>
      </c>
      <c r="F96" s="21">
        <v>2078233.9552099011</v>
      </c>
      <c r="G96" s="21">
        <v>2043752.3313635341</v>
      </c>
      <c r="H96" s="21">
        <v>2035926.7496288309</v>
      </c>
      <c r="I96" s="123">
        <v>1994370.088748035</v>
      </c>
      <c r="J96" s="118">
        <v>2003251.9002910361</v>
      </c>
      <c r="L96" s="15">
        <v>1392.918200542829</v>
      </c>
      <c r="M96" s="15">
        <v>1369.8071926029049</v>
      </c>
      <c r="N96" s="131">
        <v>1364.562164630584</v>
      </c>
      <c r="O96" s="131">
        <v>1336.7091747640991</v>
      </c>
      <c r="P96" s="118">
        <v>1342.662131562357</v>
      </c>
    </row>
    <row r="97" spans="1:16">
      <c r="A97" s="603">
        <v>257</v>
      </c>
      <c r="B97" s="343">
        <v>1</v>
      </c>
      <c r="C97" s="25" t="s">
        <v>128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3">
        <v>42444432.755936928</v>
      </c>
      <c r="J97" s="118">
        <v>42286445.616162293</v>
      </c>
      <c r="L97" s="15">
        <v>1001.112409727577</v>
      </c>
      <c r="M97" s="15">
        <v>1008.394490860642</v>
      </c>
      <c r="N97" s="131">
        <v>1020.23754284056</v>
      </c>
      <c r="O97" s="131">
        <v>1019.441161425169</v>
      </c>
      <c r="P97" s="118">
        <v>1015.646586193402</v>
      </c>
    </row>
    <row r="98" spans="1:16">
      <c r="A98" s="603">
        <v>260</v>
      </c>
      <c r="B98" s="343">
        <v>12</v>
      </c>
      <c r="C98" s="25" t="s">
        <v>129</v>
      </c>
      <c r="D98" s="14">
        <v>9566</v>
      </c>
      <c r="F98" s="21">
        <v>13826549.09360842</v>
      </c>
      <c r="G98" s="21">
        <v>13915576.681070769</v>
      </c>
      <c r="H98" s="21">
        <v>13845721.857421391</v>
      </c>
      <c r="I98" s="123">
        <v>13809058.219873689</v>
      </c>
      <c r="J98" s="118">
        <v>13847116.167222209</v>
      </c>
      <c r="L98" s="15">
        <v>1445.3846010462489</v>
      </c>
      <c r="M98" s="15">
        <v>1454.6912691899199</v>
      </c>
      <c r="N98" s="131">
        <v>1447.388862368952</v>
      </c>
      <c r="O98" s="131">
        <v>1443.5561593010341</v>
      </c>
      <c r="P98" s="118">
        <v>1447.534619195297</v>
      </c>
    </row>
    <row r="99" spans="1:16">
      <c r="A99" s="603">
        <v>261</v>
      </c>
      <c r="B99" s="343">
        <v>19</v>
      </c>
      <c r="C99" s="25" t="s">
        <v>130</v>
      </c>
      <c r="D99" s="14">
        <v>6837</v>
      </c>
      <c r="F99" s="21">
        <v>12394136.40285477</v>
      </c>
      <c r="G99" s="21">
        <v>12515890.022698469</v>
      </c>
      <c r="H99" s="21">
        <v>12610563.96592195</v>
      </c>
      <c r="I99" s="123">
        <v>12638825.771772521</v>
      </c>
      <c r="J99" s="118">
        <v>12645660.49370992</v>
      </c>
      <c r="L99" s="15">
        <v>1812.803335213511</v>
      </c>
      <c r="M99" s="15">
        <v>1830.6113825798559</v>
      </c>
      <c r="N99" s="131">
        <v>1844.458675723555</v>
      </c>
      <c r="O99" s="131">
        <v>1848.592331691169</v>
      </c>
      <c r="P99" s="118">
        <v>1849.5919984949419</v>
      </c>
    </row>
    <row r="100" spans="1:16">
      <c r="A100" s="603">
        <v>263</v>
      </c>
      <c r="B100" s="343">
        <v>11</v>
      </c>
      <c r="C100" s="25" t="s">
        <v>131</v>
      </c>
      <c r="D100" s="14">
        <v>7354</v>
      </c>
      <c r="F100" s="21">
        <v>10290394.958234269</v>
      </c>
      <c r="G100" s="21">
        <v>10088128.80715313</v>
      </c>
      <c r="H100" s="21">
        <v>10028128.22747823</v>
      </c>
      <c r="I100" s="123">
        <v>9988853.3245785218</v>
      </c>
      <c r="J100" s="118">
        <v>10015980.61438559</v>
      </c>
      <c r="L100" s="15">
        <v>1399.2922162407231</v>
      </c>
      <c r="M100" s="15">
        <v>1371.7879803036619</v>
      </c>
      <c r="N100" s="131">
        <v>1363.6290763500449</v>
      </c>
      <c r="O100" s="131">
        <v>1358.28845860464</v>
      </c>
      <c r="P100" s="118">
        <v>1361.9772388340491</v>
      </c>
    </row>
    <row r="101" spans="1:16">
      <c r="A101" s="603">
        <v>265</v>
      </c>
      <c r="B101" s="343">
        <v>13</v>
      </c>
      <c r="C101" s="25" t="s">
        <v>132</v>
      </c>
      <c r="D101" s="14">
        <v>1011</v>
      </c>
      <c r="F101" s="21">
        <v>1913930.697006617</v>
      </c>
      <c r="G101" s="21">
        <v>1869825.20006424</v>
      </c>
      <c r="H101" s="21">
        <v>1862404.993481087</v>
      </c>
      <c r="I101" s="123">
        <v>1858504.802747594</v>
      </c>
      <c r="J101" s="118">
        <v>1864818.9302101601</v>
      </c>
      <c r="L101" s="15">
        <v>1893.1065252290971</v>
      </c>
      <c r="M101" s="15">
        <v>1849.480910053649</v>
      </c>
      <c r="N101" s="131">
        <v>1842.1414376667519</v>
      </c>
      <c r="O101" s="131">
        <v>1838.2836822429219</v>
      </c>
      <c r="P101" s="118">
        <v>1844.529110000158</v>
      </c>
    </row>
    <row r="102" spans="1:16">
      <c r="A102" s="603">
        <v>271</v>
      </c>
      <c r="B102" s="343">
        <v>4</v>
      </c>
      <c r="C102" s="25" t="s">
        <v>133</v>
      </c>
      <c r="D102" s="14">
        <v>6668</v>
      </c>
      <c r="F102" s="21">
        <v>3743957.810703808</v>
      </c>
      <c r="G102" s="21">
        <v>3643860.0070613832</v>
      </c>
      <c r="H102" s="21">
        <v>3576166.2332253191</v>
      </c>
      <c r="I102" s="123">
        <v>3564159.6378182522</v>
      </c>
      <c r="J102" s="118">
        <v>3573113.5611267141</v>
      </c>
      <c r="L102" s="15">
        <v>561.48137533050522</v>
      </c>
      <c r="M102" s="15">
        <v>546.46970711778397</v>
      </c>
      <c r="N102" s="131">
        <v>536.31767144950788</v>
      </c>
      <c r="O102" s="131">
        <v>534.51704226428501</v>
      </c>
      <c r="P102" s="118">
        <v>535.85986219656775</v>
      </c>
    </row>
    <row r="103" spans="1:16">
      <c r="A103" s="603">
        <v>272</v>
      </c>
      <c r="B103" s="343">
        <v>16</v>
      </c>
      <c r="C103" s="25" t="s">
        <v>134</v>
      </c>
      <c r="D103" s="14">
        <v>48367</v>
      </c>
      <c r="F103" s="21">
        <v>34329909.825068407</v>
      </c>
      <c r="G103" s="21">
        <v>34697686.857716627</v>
      </c>
      <c r="H103" s="21">
        <v>34962344.556040183</v>
      </c>
      <c r="I103" s="123">
        <v>35014316.725110367</v>
      </c>
      <c r="J103" s="118">
        <v>34912429.205034234</v>
      </c>
      <c r="L103" s="15">
        <v>709.77959817785711</v>
      </c>
      <c r="M103" s="15">
        <v>717.38348166552885</v>
      </c>
      <c r="N103" s="131">
        <v>722.85534674551207</v>
      </c>
      <c r="O103" s="131">
        <v>723.9298845309894</v>
      </c>
      <c r="P103" s="118">
        <v>721.82333419551003</v>
      </c>
    </row>
    <row r="104" spans="1:16">
      <c r="A104" s="603">
        <v>273</v>
      </c>
      <c r="B104" s="343">
        <v>19</v>
      </c>
      <c r="C104" s="25" t="s">
        <v>135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3">
        <v>5409982.3569924338</v>
      </c>
      <c r="J104" s="118">
        <v>5410297.4533012742</v>
      </c>
      <c r="L104" s="15">
        <v>1349.4221873588469</v>
      </c>
      <c r="M104" s="15">
        <v>1353.165252151093</v>
      </c>
      <c r="N104" s="131">
        <v>1359.9574361912371</v>
      </c>
      <c r="O104" s="131">
        <v>1356.9055322278491</v>
      </c>
      <c r="P104" s="118">
        <v>1356.9845631555741</v>
      </c>
    </row>
    <row r="105" spans="1:16">
      <c r="A105" s="603">
        <v>275</v>
      </c>
      <c r="B105" s="343">
        <v>13</v>
      </c>
      <c r="C105" s="25" t="s">
        <v>136</v>
      </c>
      <c r="D105" s="14">
        <v>2441</v>
      </c>
      <c r="F105" s="21">
        <v>2766297.3940389222</v>
      </c>
      <c r="G105" s="21">
        <v>2717898.1958042998</v>
      </c>
      <c r="H105" s="21">
        <v>2697590.2981041349</v>
      </c>
      <c r="I105" s="123">
        <v>2675665.4817531812</v>
      </c>
      <c r="J105" s="118">
        <v>2681086.3985133902</v>
      </c>
      <c r="L105" s="15">
        <v>1133.2639877259001</v>
      </c>
      <c r="M105" s="15">
        <v>1113.4363768145431</v>
      </c>
      <c r="N105" s="131">
        <v>1105.1168775518779</v>
      </c>
      <c r="O105" s="131">
        <v>1096.1349781864731</v>
      </c>
      <c r="P105" s="118">
        <v>1098.355755228755</v>
      </c>
    </row>
    <row r="106" spans="1:16">
      <c r="A106" s="603">
        <v>276</v>
      </c>
      <c r="B106" s="343">
        <v>12</v>
      </c>
      <c r="C106" s="25" t="s">
        <v>137</v>
      </c>
      <c r="D106" s="14">
        <v>15071</v>
      </c>
      <c r="F106" s="21">
        <v>18700286.026723132</v>
      </c>
      <c r="G106" s="21">
        <v>18599535.807971261</v>
      </c>
      <c r="H106" s="21">
        <v>18766684.156612869</v>
      </c>
      <c r="I106" s="123">
        <v>18677849.21077412</v>
      </c>
      <c r="J106" s="118">
        <v>18583608.338448741</v>
      </c>
      <c r="L106" s="15">
        <v>1240.8125556846351</v>
      </c>
      <c r="M106" s="15">
        <v>1234.1275169511821</v>
      </c>
      <c r="N106" s="131">
        <v>1245.2182440855199</v>
      </c>
      <c r="O106" s="131">
        <v>1239.323814662207</v>
      </c>
      <c r="P106" s="118">
        <v>1233.070687973508</v>
      </c>
    </row>
    <row r="107" spans="1:16">
      <c r="A107" s="603">
        <v>280</v>
      </c>
      <c r="B107" s="343">
        <v>15</v>
      </c>
      <c r="C107" s="25" t="s">
        <v>138</v>
      </c>
      <c r="D107" s="14">
        <v>1986</v>
      </c>
      <c r="F107" s="21">
        <v>3418853.5652158731</v>
      </c>
      <c r="G107" s="21">
        <v>3374638.4799285079</v>
      </c>
      <c r="H107" s="21">
        <v>3380135.5072196098</v>
      </c>
      <c r="I107" s="123">
        <v>3372111.763406259</v>
      </c>
      <c r="J107" s="118">
        <v>3384486.640922796</v>
      </c>
      <c r="L107" s="15">
        <v>1721.4771224651929</v>
      </c>
      <c r="M107" s="15">
        <v>1699.2137361170739</v>
      </c>
      <c r="N107" s="131">
        <v>1701.9816249846981</v>
      </c>
      <c r="O107" s="131">
        <v>1697.94147200718</v>
      </c>
      <c r="P107" s="118">
        <v>1704.1725281585079</v>
      </c>
    </row>
    <row r="108" spans="1:16">
      <c r="A108" s="603">
        <v>284</v>
      </c>
      <c r="B108" s="343">
        <v>2</v>
      </c>
      <c r="C108" s="25" t="s">
        <v>139</v>
      </c>
      <c r="D108" s="14">
        <v>2186</v>
      </c>
      <c r="F108" s="21">
        <v>1771606.7987452811</v>
      </c>
      <c r="G108" s="21">
        <v>1748568.440156529</v>
      </c>
      <c r="H108" s="21">
        <v>1733026.1335713121</v>
      </c>
      <c r="I108" s="123">
        <v>1724286.3738820951</v>
      </c>
      <c r="J108" s="118">
        <v>1731885.2588040321</v>
      </c>
      <c r="L108" s="15">
        <v>810.4331192796343</v>
      </c>
      <c r="M108" s="15">
        <v>799.89407143482583</v>
      </c>
      <c r="N108" s="131">
        <v>792.78414161542196</v>
      </c>
      <c r="O108" s="131">
        <v>788.78608137332799</v>
      </c>
      <c r="P108" s="118">
        <v>792.26224098995056</v>
      </c>
    </row>
    <row r="109" spans="1:16">
      <c r="A109" s="603">
        <v>285</v>
      </c>
      <c r="B109" s="343">
        <v>8</v>
      </c>
      <c r="C109" s="25" t="s">
        <v>140</v>
      </c>
      <c r="D109" s="14">
        <v>50210</v>
      </c>
      <c r="F109" s="21">
        <v>17231805.18174994</v>
      </c>
      <c r="G109" s="21">
        <v>15635159.791661849</v>
      </c>
      <c r="H109" s="21">
        <v>15390292.22928904</v>
      </c>
      <c r="I109" s="123">
        <v>15143879.983623371</v>
      </c>
      <c r="J109" s="118">
        <v>15084351.445801109</v>
      </c>
      <c r="L109" s="15">
        <v>343.19468595399201</v>
      </c>
      <c r="M109" s="15">
        <v>311.39533542445417</v>
      </c>
      <c r="N109" s="131">
        <v>306.51846702427878</v>
      </c>
      <c r="O109" s="131">
        <v>301.61083416895781</v>
      </c>
      <c r="P109" s="118">
        <v>300.4252428958597</v>
      </c>
    </row>
    <row r="110" spans="1:16">
      <c r="A110" s="603">
        <v>286</v>
      </c>
      <c r="B110" s="343">
        <v>8</v>
      </c>
      <c r="C110" s="25" t="s">
        <v>141</v>
      </c>
      <c r="D110" s="14">
        <v>78386</v>
      </c>
      <c r="F110" s="21">
        <v>13481118.053876599</v>
      </c>
      <c r="G110" s="21">
        <v>10941782.778932281</v>
      </c>
      <c r="H110" s="21">
        <v>10460443.088113761</v>
      </c>
      <c r="I110" s="123">
        <v>10273387.790355491</v>
      </c>
      <c r="J110" s="118">
        <v>10181392.34927211</v>
      </c>
      <c r="L110" s="15">
        <v>171.98374778502031</v>
      </c>
      <c r="M110" s="15">
        <v>139.5884823684367</v>
      </c>
      <c r="N110" s="131">
        <v>133.44784895407039</v>
      </c>
      <c r="O110" s="131">
        <v>131.06151341254159</v>
      </c>
      <c r="P110" s="118">
        <v>129.88789259908799</v>
      </c>
    </row>
    <row r="111" spans="1:16">
      <c r="A111" s="603">
        <v>287</v>
      </c>
      <c r="B111" s="343">
        <v>15</v>
      </c>
      <c r="C111" s="25" t="s">
        <v>142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3">
        <v>7390578.3985384619</v>
      </c>
      <c r="J111" s="118">
        <v>7415885.3636842258</v>
      </c>
      <c r="L111" s="15">
        <v>1250.146990497514</v>
      </c>
      <c r="M111" s="15">
        <v>1218.185757464619</v>
      </c>
      <c r="N111" s="131">
        <v>1212.87672188447</v>
      </c>
      <c r="O111" s="131">
        <v>1207.4135596370629</v>
      </c>
      <c r="P111" s="118">
        <v>1211.548009097243</v>
      </c>
    </row>
    <row r="112" spans="1:16">
      <c r="A112" s="603">
        <v>288</v>
      </c>
      <c r="B112" s="343">
        <v>15</v>
      </c>
      <c r="C112" s="25" t="s">
        <v>143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3">
        <v>7874382.8050850406</v>
      </c>
      <c r="J112" s="118">
        <v>7886618.2161998879</v>
      </c>
      <c r="L112" s="15">
        <v>1234.1073837323561</v>
      </c>
      <c r="M112" s="15">
        <v>1231.8879997472179</v>
      </c>
      <c r="N112" s="131">
        <v>1238.1294463417289</v>
      </c>
      <c r="O112" s="131">
        <v>1241.624535648855</v>
      </c>
      <c r="P112" s="118">
        <v>1243.5538026174529</v>
      </c>
    </row>
    <row r="113" spans="1:16">
      <c r="A113" s="603">
        <v>290</v>
      </c>
      <c r="B113" s="343">
        <v>18</v>
      </c>
      <c r="C113" s="25" t="s">
        <v>144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3">
        <v>8219799.7654256374</v>
      </c>
      <c r="J113" s="118">
        <v>8241109.5835958794</v>
      </c>
      <c r="L113" s="15">
        <v>1128.121148576216</v>
      </c>
      <c r="M113" s="15">
        <v>1095.7001704017141</v>
      </c>
      <c r="N113" s="131">
        <v>1090.1026732374589</v>
      </c>
      <c r="O113" s="131">
        <v>1098.463151867652</v>
      </c>
      <c r="P113" s="118">
        <v>1101.310915888798</v>
      </c>
    </row>
    <row r="114" spans="1:16">
      <c r="A114" s="603">
        <v>291</v>
      </c>
      <c r="B114" s="343">
        <v>6</v>
      </c>
      <c r="C114" s="25" t="s">
        <v>145</v>
      </c>
      <c r="D114" s="14">
        <v>2038</v>
      </c>
      <c r="F114" s="21">
        <v>2664505.849007383</v>
      </c>
      <c r="G114" s="21">
        <v>2678189.7932121512</v>
      </c>
      <c r="H114" s="21">
        <v>2648185.7869459982</v>
      </c>
      <c r="I114" s="123">
        <v>2644172.8028775649</v>
      </c>
      <c r="J114" s="118">
        <v>2654251.6682649069</v>
      </c>
      <c r="L114" s="15">
        <v>1307.41209470431</v>
      </c>
      <c r="M114" s="15">
        <v>1314.126493234618</v>
      </c>
      <c r="N114" s="131">
        <v>1299.4042134180561</v>
      </c>
      <c r="O114" s="131">
        <v>1297.435133894782</v>
      </c>
      <c r="P114" s="118">
        <v>1302.380602681505</v>
      </c>
    </row>
    <row r="115" spans="1:16">
      <c r="A115" s="603">
        <v>297</v>
      </c>
      <c r="B115" s="343">
        <v>11</v>
      </c>
      <c r="C115" s="25" t="s">
        <v>146</v>
      </c>
      <c r="D115" s="14">
        <v>125666</v>
      </c>
      <c r="F115" s="21">
        <v>49450578.932190627</v>
      </c>
      <c r="G115" s="21">
        <v>52553186.556357637</v>
      </c>
      <c r="H115" s="21">
        <v>52085085.947858989</v>
      </c>
      <c r="I115" s="123">
        <v>52174678.429791361</v>
      </c>
      <c r="J115" s="118">
        <v>52262216.863086008</v>
      </c>
      <c r="L115" s="15">
        <v>393.50802072311228</v>
      </c>
      <c r="M115" s="15">
        <v>418.19733703911669</v>
      </c>
      <c r="N115" s="131">
        <v>414.47237874889782</v>
      </c>
      <c r="O115" s="131">
        <v>415.18532005308799</v>
      </c>
      <c r="P115" s="118">
        <v>415.88191605594199</v>
      </c>
    </row>
    <row r="116" spans="1:16">
      <c r="A116" s="603">
        <v>300</v>
      </c>
      <c r="B116" s="343">
        <v>14</v>
      </c>
      <c r="C116" s="25" t="s">
        <v>147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3">
        <v>4514238.5820803214</v>
      </c>
      <c r="J116" s="118">
        <v>4522301.7363000847</v>
      </c>
      <c r="L116" s="15">
        <v>1422.1543116984301</v>
      </c>
      <c r="M116" s="15">
        <v>1364.4659314671151</v>
      </c>
      <c r="N116" s="131">
        <v>1358.2781071487011</v>
      </c>
      <c r="O116" s="131">
        <v>1353.5947772354789</v>
      </c>
      <c r="P116" s="118">
        <v>1356.0125146327091</v>
      </c>
    </row>
    <row r="117" spans="1:16">
      <c r="A117" s="603">
        <v>301</v>
      </c>
      <c r="B117" s="343">
        <v>14</v>
      </c>
      <c r="C117" s="25" t="s">
        <v>148</v>
      </c>
      <c r="D117" s="14">
        <v>19509</v>
      </c>
      <c r="F117" s="21">
        <v>15943491.07596758</v>
      </c>
      <c r="G117" s="21">
        <v>15446618.0871679</v>
      </c>
      <c r="H117" s="21">
        <v>15295175.57771875</v>
      </c>
      <c r="I117" s="123">
        <v>15172701.266316861</v>
      </c>
      <c r="J117" s="118">
        <v>15206460.88851724</v>
      </c>
      <c r="L117" s="15">
        <v>817.23774032331664</v>
      </c>
      <c r="M117" s="15">
        <v>791.76882911312191</v>
      </c>
      <c r="N117" s="131">
        <v>784.0061293617689</v>
      </c>
      <c r="O117" s="131">
        <v>777.72829290670279</v>
      </c>
      <c r="P117" s="118">
        <v>779.45875690795231</v>
      </c>
    </row>
    <row r="118" spans="1:16">
      <c r="A118" s="603">
        <v>304</v>
      </c>
      <c r="B118" s="343">
        <v>2</v>
      </c>
      <c r="C118" s="25" t="s">
        <v>149</v>
      </c>
      <c r="D118" s="14">
        <v>970</v>
      </c>
      <c r="F118" s="21">
        <v>29545.75163816132</v>
      </c>
      <c r="G118" s="21">
        <v>27689.21183981976</v>
      </c>
      <c r="H118" s="21">
        <v>22766.234901414311</v>
      </c>
      <c r="I118" s="123">
        <v>12328.87575920366</v>
      </c>
      <c r="J118" s="118">
        <v>13647.293931669759</v>
      </c>
      <c r="L118" s="15">
        <v>30.459537771300329</v>
      </c>
      <c r="M118" s="15">
        <v>28.545579216309029</v>
      </c>
      <c r="N118" s="131">
        <v>23.470345259190012</v>
      </c>
      <c r="O118" s="131">
        <v>12.71018119505532</v>
      </c>
      <c r="P118" s="118">
        <v>14.06937518728841</v>
      </c>
    </row>
    <row r="119" spans="1:16">
      <c r="A119" s="603">
        <v>305</v>
      </c>
      <c r="B119" s="343">
        <v>17</v>
      </c>
      <c r="C119" s="25" t="s">
        <v>150</v>
      </c>
      <c r="D119" s="14">
        <v>14876</v>
      </c>
      <c r="F119" s="21">
        <v>15220662.4857039</v>
      </c>
      <c r="G119" s="21">
        <v>15308198.151208971</v>
      </c>
      <c r="H119" s="21">
        <v>15295460.8336628</v>
      </c>
      <c r="I119" s="123">
        <v>15223392.881987089</v>
      </c>
      <c r="J119" s="118">
        <v>15239848.020792151</v>
      </c>
      <c r="L119" s="15">
        <v>1023.169029692384</v>
      </c>
      <c r="M119" s="15">
        <v>1029.0533847276799</v>
      </c>
      <c r="N119" s="131">
        <v>1028.197152034337</v>
      </c>
      <c r="O119" s="131">
        <v>1023.3525734059619</v>
      </c>
      <c r="P119" s="118">
        <v>1024.4587268615321</v>
      </c>
    </row>
    <row r="120" spans="1:16">
      <c r="A120" s="603">
        <v>309</v>
      </c>
      <c r="B120" s="343">
        <v>12</v>
      </c>
      <c r="C120" s="25" t="s">
        <v>151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3">
        <v>4820275.6653364766</v>
      </c>
      <c r="J120" s="118">
        <v>4826651.0354592316</v>
      </c>
      <c r="L120" s="15">
        <v>755.3788858156795</v>
      </c>
      <c r="M120" s="15">
        <v>755.18149278393787</v>
      </c>
      <c r="N120" s="131">
        <v>749.91168050880617</v>
      </c>
      <c r="O120" s="131">
        <v>748.02539809690825</v>
      </c>
      <c r="P120" s="118">
        <v>749.01474789870133</v>
      </c>
    </row>
    <row r="121" spans="1:16">
      <c r="A121" s="603">
        <v>312</v>
      </c>
      <c r="B121" s="343">
        <v>13</v>
      </c>
      <c r="C121" s="25" t="s">
        <v>152</v>
      </c>
      <c r="D121" s="14">
        <v>1155</v>
      </c>
      <c r="F121" s="21">
        <v>1457798.2709414619</v>
      </c>
      <c r="G121" s="21">
        <v>1370809.5179505569</v>
      </c>
      <c r="H121" s="21">
        <v>1363159.82833226</v>
      </c>
      <c r="I121" s="123">
        <v>1359389.92264436</v>
      </c>
      <c r="J121" s="118">
        <v>1363917.635027288</v>
      </c>
      <c r="L121" s="15">
        <v>1262.163005144123</v>
      </c>
      <c r="M121" s="15">
        <v>1186.84806748966</v>
      </c>
      <c r="N121" s="131">
        <v>1180.22495959503</v>
      </c>
      <c r="O121" s="131">
        <v>1176.9609719864591</v>
      </c>
      <c r="P121" s="118">
        <v>1180.881069287695</v>
      </c>
    </row>
    <row r="122" spans="1:16">
      <c r="A122" s="603">
        <v>316</v>
      </c>
      <c r="B122" s="343">
        <v>7</v>
      </c>
      <c r="C122" s="25" t="s">
        <v>153</v>
      </c>
      <c r="D122" s="14">
        <v>4093</v>
      </c>
      <c r="F122" s="21">
        <v>1373053.2048007939</v>
      </c>
      <c r="G122" s="21">
        <v>1234428.0391212271</v>
      </c>
      <c r="H122" s="21">
        <v>1202334.9756887821</v>
      </c>
      <c r="I122" s="123">
        <v>1194819.189512725</v>
      </c>
      <c r="J122" s="118">
        <v>1200434.045807756</v>
      </c>
      <c r="L122" s="15">
        <v>335.46376858069738</v>
      </c>
      <c r="M122" s="15">
        <v>301.59492771102532</v>
      </c>
      <c r="N122" s="131">
        <v>293.75396425330621</v>
      </c>
      <c r="O122" s="131">
        <v>291.91771060657828</v>
      </c>
      <c r="P122" s="118">
        <v>293.28952988217839</v>
      </c>
    </row>
    <row r="123" spans="1:16">
      <c r="A123" s="603">
        <v>317</v>
      </c>
      <c r="B123" s="343">
        <v>17</v>
      </c>
      <c r="C123" s="25" t="s">
        <v>154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3">
        <v>4768325.7645909637</v>
      </c>
      <c r="J123" s="118">
        <v>4785580.1034123767</v>
      </c>
      <c r="L123" s="15">
        <v>2059.561813387254</v>
      </c>
      <c r="M123" s="15">
        <v>2022.584376392542</v>
      </c>
      <c r="N123" s="131">
        <v>2024.3066326773901</v>
      </c>
      <c r="O123" s="131">
        <v>2009.408244665387</v>
      </c>
      <c r="P123" s="118">
        <v>2016.679352470449</v>
      </c>
    </row>
    <row r="124" spans="1:16">
      <c r="A124" s="603">
        <v>320</v>
      </c>
      <c r="B124" s="343">
        <v>19</v>
      </c>
      <c r="C124" s="25" t="s">
        <v>155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3">
        <v>6608266.4021284552</v>
      </c>
      <c r="J124" s="118">
        <v>6625218.4906505682</v>
      </c>
      <c r="L124" s="15">
        <v>952.94650061217703</v>
      </c>
      <c r="M124" s="15">
        <v>956.06597344659133</v>
      </c>
      <c r="N124" s="131">
        <v>952.20162037054274</v>
      </c>
      <c r="O124" s="131">
        <v>950.28277281110945</v>
      </c>
      <c r="P124" s="118">
        <v>952.72051921923617</v>
      </c>
    </row>
    <row r="125" spans="1:16">
      <c r="A125" s="603">
        <v>322</v>
      </c>
      <c r="B125" s="343">
        <v>2</v>
      </c>
      <c r="C125" s="25" t="s">
        <v>156</v>
      </c>
      <c r="D125" s="14">
        <v>6371</v>
      </c>
      <c r="F125" s="21">
        <v>10009393.04255137</v>
      </c>
      <c r="G125" s="21">
        <v>9776299.4361856952</v>
      </c>
      <c r="H125" s="21">
        <v>9792383.0787286758</v>
      </c>
      <c r="I125" s="123">
        <v>9722179.9955769051</v>
      </c>
      <c r="J125" s="118">
        <v>9739589.5465365294</v>
      </c>
      <c r="L125" s="15">
        <v>1571.086649278194</v>
      </c>
      <c r="M125" s="15">
        <v>1534.499989983628</v>
      </c>
      <c r="N125" s="131">
        <v>1537.0244983093201</v>
      </c>
      <c r="O125" s="131">
        <v>1526.0053359875851</v>
      </c>
      <c r="P125" s="118">
        <v>1528.7379605299841</v>
      </c>
    </row>
    <row r="126" spans="1:16">
      <c r="A126" s="603">
        <v>398</v>
      </c>
      <c r="B126" s="343">
        <v>7</v>
      </c>
      <c r="C126" s="25" t="s">
        <v>157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3">
        <v>89542123.122154176</v>
      </c>
      <c r="J126" s="118">
        <v>89387687.732950211</v>
      </c>
      <c r="L126" s="15">
        <v>767.30640638016303</v>
      </c>
      <c r="M126" s="15">
        <v>744.45346745889094</v>
      </c>
      <c r="N126" s="131">
        <v>742.48966994601835</v>
      </c>
      <c r="O126" s="131">
        <v>737.96223017013915</v>
      </c>
      <c r="P126" s="118">
        <v>736.68944949150057</v>
      </c>
    </row>
    <row r="127" spans="1:16">
      <c r="A127" s="603">
        <v>399</v>
      </c>
      <c r="B127" s="343">
        <v>15</v>
      </c>
      <c r="C127" s="25" t="s">
        <v>158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3">
        <v>4509198.9274833566</v>
      </c>
      <c r="J127" s="118">
        <v>4477356.2162568476</v>
      </c>
      <c r="L127" s="15">
        <v>678.11711083177147</v>
      </c>
      <c r="M127" s="15">
        <v>588.03437873196117</v>
      </c>
      <c r="N127" s="131">
        <v>593.99549851672521</v>
      </c>
      <c r="O127" s="131">
        <v>588.97582647379261</v>
      </c>
      <c r="P127" s="118">
        <v>584.8166426667774</v>
      </c>
    </row>
    <row r="128" spans="1:16">
      <c r="A128" s="603">
        <v>400</v>
      </c>
      <c r="B128" s="343">
        <v>2</v>
      </c>
      <c r="C128" s="25" t="s">
        <v>159</v>
      </c>
      <c r="D128" s="14">
        <v>8479</v>
      </c>
      <c r="F128" s="21">
        <v>12077627.48091658</v>
      </c>
      <c r="G128" s="21">
        <v>11969460.5015094</v>
      </c>
      <c r="H128" s="21">
        <v>12006602.382507579</v>
      </c>
      <c r="I128" s="123">
        <v>11998118.190181879</v>
      </c>
      <c r="J128" s="118">
        <v>12021695.367269451</v>
      </c>
      <c r="L128" s="15">
        <v>1424.4164973365471</v>
      </c>
      <c r="M128" s="15">
        <v>1411.6594529436729</v>
      </c>
      <c r="N128" s="131">
        <v>1416.0399083037601</v>
      </c>
      <c r="O128" s="131">
        <v>1415.039295928987</v>
      </c>
      <c r="P128" s="118">
        <v>1417.819951323205</v>
      </c>
    </row>
    <row r="129" spans="1:16">
      <c r="A129" s="603">
        <v>402</v>
      </c>
      <c r="B129" s="343">
        <v>11</v>
      </c>
      <c r="C129" s="25" t="s">
        <v>160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3">
        <v>5585371.9188127499</v>
      </c>
      <c r="J129" s="118">
        <v>5607220.2464554422</v>
      </c>
      <c r="L129" s="15">
        <v>690.40873074675756</v>
      </c>
      <c r="M129" s="15">
        <v>635.68407817420928</v>
      </c>
      <c r="N129" s="131">
        <v>631.71445109680087</v>
      </c>
      <c r="O129" s="131">
        <v>630.04759377470384</v>
      </c>
      <c r="P129" s="118">
        <v>632.51215414048977</v>
      </c>
    </row>
    <row r="130" spans="1:16">
      <c r="A130" s="603">
        <v>403</v>
      </c>
      <c r="B130" s="343">
        <v>14</v>
      </c>
      <c r="C130" s="25" t="s">
        <v>161</v>
      </c>
      <c r="D130" s="14">
        <v>2758</v>
      </c>
      <c r="F130" s="21">
        <v>3361111.053118465</v>
      </c>
      <c r="G130" s="21">
        <v>3360105.3800260099</v>
      </c>
      <c r="H130" s="21">
        <v>3341413.003965233</v>
      </c>
      <c r="I130" s="123">
        <v>3318795.2705272939</v>
      </c>
      <c r="J130" s="118">
        <v>3332672.7821858879</v>
      </c>
      <c r="L130" s="15">
        <v>1218.676959071234</v>
      </c>
      <c r="M130" s="15">
        <v>1218.312320531548</v>
      </c>
      <c r="N130" s="131">
        <v>1211.5348092694819</v>
      </c>
      <c r="O130" s="131">
        <v>1203.3340357241821</v>
      </c>
      <c r="P130" s="118">
        <v>1208.365765839698</v>
      </c>
    </row>
    <row r="131" spans="1:16">
      <c r="A131" s="603">
        <v>405</v>
      </c>
      <c r="B131" s="343">
        <v>9</v>
      </c>
      <c r="C131" s="25" t="s">
        <v>162</v>
      </c>
      <c r="D131" s="14">
        <v>73327</v>
      </c>
      <c r="F131" s="21">
        <v>32346394.085024539</v>
      </c>
      <c r="G131" s="21">
        <v>32565331.264060911</v>
      </c>
      <c r="H131" s="21">
        <v>32289764.797614548</v>
      </c>
      <c r="I131" s="123">
        <v>32318251.582504589</v>
      </c>
      <c r="J131" s="118">
        <v>32371935.20866831</v>
      </c>
      <c r="L131" s="15">
        <v>441.12528925258829</v>
      </c>
      <c r="M131" s="15">
        <v>444.11105410095757</v>
      </c>
      <c r="N131" s="131">
        <v>440.35300499972112</v>
      </c>
      <c r="O131" s="131">
        <v>440.74149470869651</v>
      </c>
      <c r="P131" s="118">
        <v>441.47360738429649</v>
      </c>
    </row>
    <row r="132" spans="1:16">
      <c r="A132" s="603">
        <v>407</v>
      </c>
      <c r="B132" s="343">
        <v>1</v>
      </c>
      <c r="C132" s="25" t="s">
        <v>163</v>
      </c>
      <c r="D132" s="14">
        <v>2429</v>
      </c>
      <c r="F132" s="21">
        <v>2875976.8441977552</v>
      </c>
      <c r="G132" s="21">
        <v>2612003.9855734408</v>
      </c>
      <c r="H132" s="21">
        <v>2600731.547652496</v>
      </c>
      <c r="I132" s="123">
        <v>2578463.851951133</v>
      </c>
      <c r="J132" s="118">
        <v>2587861.4970928389</v>
      </c>
      <c r="L132" s="15">
        <v>1184.0168152316819</v>
      </c>
      <c r="M132" s="15">
        <v>1075.3412867737511</v>
      </c>
      <c r="N132" s="131">
        <v>1070.7005136486191</v>
      </c>
      <c r="O132" s="131">
        <v>1061.5330802598321</v>
      </c>
      <c r="P132" s="118">
        <v>1065.4020160942109</v>
      </c>
    </row>
    <row r="133" spans="1:16">
      <c r="A133" s="603">
        <v>408</v>
      </c>
      <c r="B133" s="343">
        <v>14</v>
      </c>
      <c r="C133" s="25" t="s">
        <v>164</v>
      </c>
      <c r="D133" s="14">
        <v>14028</v>
      </c>
      <c r="F133" s="21">
        <v>14622220.27549527</v>
      </c>
      <c r="G133" s="21">
        <v>14399827.458900761</v>
      </c>
      <c r="H133" s="21">
        <v>14427714.83066668</v>
      </c>
      <c r="I133" s="123">
        <v>14398610.511186039</v>
      </c>
      <c r="J133" s="118">
        <v>14395978.122912399</v>
      </c>
      <c r="L133" s="15">
        <v>1042.3595862200791</v>
      </c>
      <c r="M133" s="15">
        <v>1026.506092023151</v>
      </c>
      <c r="N133" s="131">
        <v>1028.4940711909519</v>
      </c>
      <c r="O133" s="131">
        <v>1026.419340689054</v>
      </c>
      <c r="P133" s="118">
        <v>1026.2316882600801</v>
      </c>
    </row>
    <row r="134" spans="1:16">
      <c r="A134" s="603">
        <v>410</v>
      </c>
      <c r="B134" s="343">
        <v>13</v>
      </c>
      <c r="C134" s="25" t="s">
        <v>165</v>
      </c>
      <c r="D134" s="14">
        <v>18878</v>
      </c>
      <c r="F134" s="21">
        <v>20215741.95147898</v>
      </c>
      <c r="G134" s="21">
        <v>19814715.205661051</v>
      </c>
      <c r="H134" s="21">
        <v>20034542.61413544</v>
      </c>
      <c r="I134" s="123">
        <v>19890387.444150861</v>
      </c>
      <c r="J134" s="118">
        <v>19824043.16600043</v>
      </c>
      <c r="L134" s="15">
        <v>1070.862482862537</v>
      </c>
      <c r="M134" s="15">
        <v>1049.6194091355569</v>
      </c>
      <c r="N134" s="131">
        <v>1061.2640435499229</v>
      </c>
      <c r="O134" s="131">
        <v>1053.6278972428679</v>
      </c>
      <c r="P134" s="118">
        <v>1050.113527174512</v>
      </c>
    </row>
    <row r="135" spans="1:16">
      <c r="A135" s="603">
        <v>416</v>
      </c>
      <c r="B135" s="343">
        <v>9</v>
      </c>
      <c r="C135" s="25" t="s">
        <v>166</v>
      </c>
      <c r="D135" s="14">
        <v>2849</v>
      </c>
      <c r="F135" s="21">
        <v>2324477.6486427621</v>
      </c>
      <c r="G135" s="21">
        <v>2142091.394968505</v>
      </c>
      <c r="H135" s="21">
        <v>2144091.52728093</v>
      </c>
      <c r="I135" s="123">
        <v>2144376.768927271</v>
      </c>
      <c r="J135" s="118">
        <v>2140215.4151114291</v>
      </c>
      <c r="L135" s="15">
        <v>815.89247056608008</v>
      </c>
      <c r="M135" s="15">
        <v>751.87483150877665</v>
      </c>
      <c r="N135" s="131">
        <v>752.57687865248511</v>
      </c>
      <c r="O135" s="131">
        <v>752.67699857047057</v>
      </c>
      <c r="P135" s="118">
        <v>751.21636192047356</v>
      </c>
    </row>
    <row r="136" spans="1:16">
      <c r="A136" s="603">
        <v>418</v>
      </c>
      <c r="B136" s="343">
        <v>6</v>
      </c>
      <c r="C136" s="25" t="s">
        <v>167</v>
      </c>
      <c r="D136" s="14">
        <v>24854</v>
      </c>
      <c r="F136" s="21">
        <v>22155966.665605061</v>
      </c>
      <c r="G136" s="21">
        <v>22112114.833291098</v>
      </c>
      <c r="H136" s="21">
        <v>22412617.552260689</v>
      </c>
      <c r="I136" s="123">
        <v>22313405.256920788</v>
      </c>
      <c r="J136" s="118">
        <v>22148258.504569221</v>
      </c>
      <c r="L136" s="15">
        <v>891.44470369377404</v>
      </c>
      <c r="M136" s="15">
        <v>889.68032643804213</v>
      </c>
      <c r="N136" s="131">
        <v>901.77104499318762</v>
      </c>
      <c r="O136" s="131">
        <v>897.77924104453177</v>
      </c>
      <c r="P136" s="118">
        <v>891.13456604849205</v>
      </c>
    </row>
    <row r="137" spans="1:16">
      <c r="A137" s="603">
        <v>420</v>
      </c>
      <c r="B137" s="343">
        <v>11</v>
      </c>
      <c r="C137" s="25" t="s">
        <v>168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3">
        <v>6018358.0490904804</v>
      </c>
      <c r="J137" s="118">
        <v>6012440.63872068</v>
      </c>
      <c r="L137" s="15">
        <v>709.82892611020145</v>
      </c>
      <c r="M137" s="15">
        <v>676.26342901703822</v>
      </c>
      <c r="N137" s="131">
        <v>668.46150449288541</v>
      </c>
      <c r="O137" s="131">
        <v>670.86813611531375</v>
      </c>
      <c r="P137" s="118">
        <v>670.20852064660346</v>
      </c>
    </row>
    <row r="138" spans="1:16">
      <c r="A138" s="603">
        <v>421</v>
      </c>
      <c r="B138" s="343">
        <v>16</v>
      </c>
      <c r="C138" s="25" t="s">
        <v>169</v>
      </c>
      <c r="D138" s="14">
        <v>665</v>
      </c>
      <c r="F138" s="21">
        <v>1361189.883894698</v>
      </c>
      <c r="G138" s="21">
        <v>1301757.2062774771</v>
      </c>
      <c r="H138" s="21">
        <v>1305074.0172013431</v>
      </c>
      <c r="I138" s="123">
        <v>1293408.2958033041</v>
      </c>
      <c r="J138" s="118">
        <v>1295483.5975024721</v>
      </c>
      <c r="L138" s="15">
        <v>2046.9020810446591</v>
      </c>
      <c r="M138" s="15">
        <v>1957.529633499965</v>
      </c>
      <c r="N138" s="131">
        <v>1962.5173190997641</v>
      </c>
      <c r="O138" s="131">
        <v>1944.9748809072239</v>
      </c>
      <c r="P138" s="118">
        <v>1948.0956353420629</v>
      </c>
    </row>
    <row r="139" spans="1:16">
      <c r="A139" s="603">
        <v>422</v>
      </c>
      <c r="B139" s="343">
        <v>12</v>
      </c>
      <c r="C139" s="25" t="s">
        <v>170</v>
      </c>
      <c r="D139" s="14">
        <v>10049</v>
      </c>
      <c r="F139" s="21">
        <v>7010079.5800260669</v>
      </c>
      <c r="G139" s="21">
        <v>6636325.6851529675</v>
      </c>
      <c r="H139" s="21">
        <v>6536431.2393433666</v>
      </c>
      <c r="I139" s="123">
        <v>6521501.6779145962</v>
      </c>
      <c r="J139" s="118">
        <v>6550240.930153057</v>
      </c>
      <c r="L139" s="15">
        <v>697.58976813872687</v>
      </c>
      <c r="M139" s="15">
        <v>660.39662505253921</v>
      </c>
      <c r="N139" s="131">
        <v>650.45589007297906</v>
      </c>
      <c r="O139" s="131">
        <v>648.97021374411349</v>
      </c>
      <c r="P139" s="118">
        <v>651.83012540084155</v>
      </c>
    </row>
    <row r="140" spans="1:16">
      <c r="A140" s="603">
        <v>423</v>
      </c>
      <c r="B140" s="343">
        <v>2</v>
      </c>
      <c r="C140" s="25" t="s">
        <v>171</v>
      </c>
      <c r="D140" s="14">
        <v>20666</v>
      </c>
      <c r="F140" s="21">
        <v>18812639.597314239</v>
      </c>
      <c r="G140" s="21">
        <v>18437548.36213972</v>
      </c>
      <c r="H140" s="21">
        <v>18599351.17076312</v>
      </c>
      <c r="I140" s="123">
        <v>18476911.778831229</v>
      </c>
      <c r="J140" s="118">
        <v>18385974.328675281</v>
      </c>
      <c r="L140" s="15">
        <v>910.31837788223368</v>
      </c>
      <c r="M140" s="15">
        <v>892.16821649761539</v>
      </c>
      <c r="N140" s="131">
        <v>899.99763721877093</v>
      </c>
      <c r="O140" s="131">
        <v>894.07295939374956</v>
      </c>
      <c r="P140" s="118">
        <v>889.67261824616685</v>
      </c>
    </row>
    <row r="141" spans="1:16">
      <c r="A141" s="603">
        <v>425</v>
      </c>
      <c r="B141" s="343">
        <v>17</v>
      </c>
      <c r="C141" s="25" t="s">
        <v>172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3">
        <v>20898868.69813453</v>
      </c>
      <c r="J141" s="118">
        <v>20840471.263581868</v>
      </c>
      <c r="L141" s="15">
        <v>2059.1587278185398</v>
      </c>
      <c r="M141" s="15">
        <v>2028.5713266737271</v>
      </c>
      <c r="N141" s="131">
        <v>2057.3732440926819</v>
      </c>
      <c r="O141" s="131">
        <v>2050.9194011908271</v>
      </c>
      <c r="P141" s="118">
        <v>2045.1885440217729</v>
      </c>
    </row>
    <row r="142" spans="1:16">
      <c r="A142" s="603">
        <v>426</v>
      </c>
      <c r="B142" s="343">
        <v>12</v>
      </c>
      <c r="C142" s="25" t="s">
        <v>173</v>
      </c>
      <c r="D142" s="14">
        <v>11913</v>
      </c>
      <c r="F142" s="21">
        <v>11055627.71318954</v>
      </c>
      <c r="G142" s="21">
        <v>10926850.53298411</v>
      </c>
      <c r="H142" s="21">
        <v>10979401.537738981</v>
      </c>
      <c r="I142" s="123">
        <v>10965534.841754779</v>
      </c>
      <c r="J142" s="118">
        <v>10929087.468002381</v>
      </c>
      <c r="L142" s="15">
        <v>928.03053078062089</v>
      </c>
      <c r="M142" s="15">
        <v>917.22072802687057</v>
      </c>
      <c r="N142" s="131">
        <v>921.63195985385562</v>
      </c>
      <c r="O142" s="131">
        <v>920.46796287709014</v>
      </c>
      <c r="P142" s="118">
        <v>917.40850062976449</v>
      </c>
    </row>
    <row r="143" spans="1:16">
      <c r="A143" s="603">
        <v>430</v>
      </c>
      <c r="B143" s="343">
        <v>2</v>
      </c>
      <c r="C143" s="25" t="s">
        <v>174</v>
      </c>
      <c r="D143" s="14">
        <v>15295</v>
      </c>
      <c r="F143" s="21">
        <v>13489037.39529714</v>
      </c>
      <c r="G143" s="21">
        <v>13275685.152414201</v>
      </c>
      <c r="H143" s="21">
        <v>13184460.6810115</v>
      </c>
      <c r="I143" s="123">
        <v>13130303.54520355</v>
      </c>
      <c r="J143" s="118">
        <v>13178719.91586338</v>
      </c>
      <c r="L143" s="15">
        <v>881.92464173240535</v>
      </c>
      <c r="M143" s="15">
        <v>867.97549214868945</v>
      </c>
      <c r="N143" s="131">
        <v>862.01115926848638</v>
      </c>
      <c r="O143" s="131">
        <v>858.47032005253652</v>
      </c>
      <c r="P143" s="118">
        <v>861.63582320126716</v>
      </c>
    </row>
    <row r="144" spans="1:16">
      <c r="A144" s="603">
        <v>433</v>
      </c>
      <c r="B144" s="343">
        <v>5</v>
      </c>
      <c r="C144" s="25" t="s">
        <v>175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3">
        <v>5706881.2793540806</v>
      </c>
      <c r="J144" s="118">
        <v>5713397.35524684</v>
      </c>
      <c r="L144" s="15">
        <v>777.5228192564017</v>
      </c>
      <c r="M144" s="15">
        <v>751.96115676610168</v>
      </c>
      <c r="N144" s="131">
        <v>748.69058501278437</v>
      </c>
      <c r="O144" s="131">
        <v>745.31556475827097</v>
      </c>
      <c r="P144" s="118">
        <v>746.16656069568239</v>
      </c>
    </row>
    <row r="145" spans="1:16">
      <c r="A145" s="603">
        <v>434</v>
      </c>
      <c r="B145" s="343">
        <v>1</v>
      </c>
      <c r="C145" s="25" t="s">
        <v>176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3">
        <v>8667543.2502516191</v>
      </c>
      <c r="J145" s="118">
        <v>8674142.504649654</v>
      </c>
      <c r="L145" s="15">
        <v>605.06830248724702</v>
      </c>
      <c r="M145" s="15">
        <v>610.814040859893</v>
      </c>
      <c r="N145" s="131">
        <v>607.65892341088818</v>
      </c>
      <c r="O145" s="131">
        <v>603.9258117510883</v>
      </c>
      <c r="P145" s="118">
        <v>604.38562602073955</v>
      </c>
    </row>
    <row r="146" spans="1:16">
      <c r="A146" s="603">
        <v>435</v>
      </c>
      <c r="B146" s="343">
        <v>13</v>
      </c>
      <c r="C146" s="25" t="s">
        <v>177</v>
      </c>
      <c r="D146" s="14">
        <v>711</v>
      </c>
      <c r="F146" s="21">
        <v>1195934.5320057259</v>
      </c>
      <c r="G146" s="21">
        <v>1204398.1818798869</v>
      </c>
      <c r="H146" s="21">
        <v>1201627.1831765841</v>
      </c>
      <c r="I146" s="123">
        <v>1215793.2274804129</v>
      </c>
      <c r="J146" s="118">
        <v>1217647.384720522</v>
      </c>
      <c r="L146" s="15">
        <v>1682.045755282315</v>
      </c>
      <c r="M146" s="15">
        <v>1693.9496228971691</v>
      </c>
      <c r="N146" s="131">
        <v>1690.0522970134789</v>
      </c>
      <c r="O146" s="131">
        <v>1709.976409958387</v>
      </c>
      <c r="P146" s="118">
        <v>1712.5842260485549</v>
      </c>
    </row>
    <row r="147" spans="1:16">
      <c r="A147" s="603">
        <v>436</v>
      </c>
      <c r="B147" s="343">
        <v>17</v>
      </c>
      <c r="C147" s="25" t="s">
        <v>178</v>
      </c>
      <c r="D147" s="14">
        <v>2008</v>
      </c>
      <c r="F147" s="21">
        <v>4105591.9672047561</v>
      </c>
      <c r="G147" s="21">
        <v>4061396.15875364</v>
      </c>
      <c r="H147" s="21">
        <v>4124201.0840241378</v>
      </c>
      <c r="I147" s="123">
        <v>4098637.3531374699</v>
      </c>
      <c r="J147" s="118">
        <v>4105793.1322370241</v>
      </c>
      <c r="L147" s="15">
        <v>2044.6175135481849</v>
      </c>
      <c r="M147" s="15">
        <v>2022.6076487816929</v>
      </c>
      <c r="N147" s="131">
        <v>2053.8850020040531</v>
      </c>
      <c r="O147" s="131">
        <v>2041.154060327425</v>
      </c>
      <c r="P147" s="118">
        <v>2044.7176953371629</v>
      </c>
    </row>
    <row r="148" spans="1:16">
      <c r="A148" s="603">
        <v>440</v>
      </c>
      <c r="B148" s="343">
        <v>15</v>
      </c>
      <c r="C148" s="25" t="s">
        <v>179</v>
      </c>
      <c r="D148" s="14">
        <v>5884</v>
      </c>
      <c r="F148" s="21">
        <v>13126009.405636869</v>
      </c>
      <c r="G148" s="21">
        <v>13205245.68792779</v>
      </c>
      <c r="H148" s="21">
        <v>13439970.446063969</v>
      </c>
      <c r="I148" s="123">
        <v>13423273.851772239</v>
      </c>
      <c r="J148" s="118">
        <v>13443001.26347433</v>
      </c>
      <c r="L148" s="15">
        <v>2230.7969758050431</v>
      </c>
      <c r="M148" s="15">
        <v>2244.2633732032282</v>
      </c>
      <c r="N148" s="131">
        <v>2284.155412315426</v>
      </c>
      <c r="O148" s="131">
        <v>2281.3177858212512</v>
      </c>
      <c r="P148" s="118">
        <v>2284.6705070486628</v>
      </c>
    </row>
    <row r="149" spans="1:16">
      <c r="A149" s="603">
        <v>441</v>
      </c>
      <c r="B149" s="343">
        <v>9</v>
      </c>
      <c r="C149" s="25" t="s">
        <v>180</v>
      </c>
      <c r="D149" s="14">
        <v>4358</v>
      </c>
      <c r="F149" s="21">
        <v>1710492.990708601</v>
      </c>
      <c r="G149" s="21">
        <v>1660970.7413212711</v>
      </c>
      <c r="H149" s="21">
        <v>1626593.8253143569</v>
      </c>
      <c r="I149" s="123">
        <v>1589002.179487403</v>
      </c>
      <c r="J149" s="118">
        <v>1597924.5908675629</v>
      </c>
      <c r="L149" s="15">
        <v>392.49494968072531</v>
      </c>
      <c r="M149" s="15">
        <v>381.13142297413282</v>
      </c>
      <c r="N149" s="131">
        <v>373.24319075593331</v>
      </c>
      <c r="O149" s="131">
        <v>364.6172968075731</v>
      </c>
      <c r="P149" s="118">
        <v>366.66466059375011</v>
      </c>
    </row>
    <row r="150" spans="1:16">
      <c r="A150" s="603">
        <v>444</v>
      </c>
      <c r="B150" s="343">
        <v>1</v>
      </c>
      <c r="C150" s="25" t="s">
        <v>181</v>
      </c>
      <c r="D150" s="14">
        <v>45687</v>
      </c>
      <c r="F150" s="21">
        <v>29697091.836574871</v>
      </c>
      <c r="G150" s="21">
        <v>26973589.856135812</v>
      </c>
      <c r="H150" s="21">
        <v>29530634.881653629</v>
      </c>
      <c r="I150" s="123">
        <v>29324835.805115521</v>
      </c>
      <c r="J150" s="118">
        <v>29271672.6570553</v>
      </c>
      <c r="L150" s="15">
        <v>650.01185975386579</v>
      </c>
      <c r="M150" s="15">
        <v>590.39967290773757</v>
      </c>
      <c r="N150" s="131">
        <v>646.36843919831972</v>
      </c>
      <c r="O150" s="131">
        <v>641.86389574967768</v>
      </c>
      <c r="P150" s="118">
        <v>640.70025733918396</v>
      </c>
    </row>
    <row r="151" spans="1:16">
      <c r="A151" s="603">
        <v>445</v>
      </c>
      <c r="B151" s="343">
        <v>2</v>
      </c>
      <c r="C151" s="25" t="s">
        <v>182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3">
        <v>9609164.9247651827</v>
      </c>
      <c r="J151" s="118">
        <v>9573872.3159119487</v>
      </c>
      <c r="L151" s="15">
        <v>638.38025999036029</v>
      </c>
      <c r="M151" s="15">
        <v>640.10199158371631</v>
      </c>
      <c r="N151" s="131">
        <v>651.16858396623957</v>
      </c>
      <c r="O151" s="131">
        <v>646.29842108993694</v>
      </c>
      <c r="P151" s="118">
        <v>643.92469168092202</v>
      </c>
    </row>
    <row r="152" spans="1:16">
      <c r="A152" s="603">
        <v>475</v>
      </c>
      <c r="B152" s="343">
        <v>15</v>
      </c>
      <c r="C152" s="25" t="s">
        <v>183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3">
        <v>6302178.328768055</v>
      </c>
      <c r="J152" s="118">
        <v>6305327.9938825071</v>
      </c>
      <c r="L152" s="15">
        <v>1150.8639169221999</v>
      </c>
      <c r="M152" s="15">
        <v>1155.9389928331109</v>
      </c>
      <c r="N152" s="131">
        <v>1170.5292865450019</v>
      </c>
      <c r="O152" s="131">
        <v>1163.8371798278961</v>
      </c>
      <c r="P152" s="118">
        <v>1164.418835435366</v>
      </c>
    </row>
    <row r="153" spans="1:16">
      <c r="A153" s="603">
        <v>480</v>
      </c>
      <c r="B153" s="343">
        <v>2</v>
      </c>
      <c r="C153" s="25" t="s">
        <v>184</v>
      </c>
      <c r="D153" s="14">
        <v>1910</v>
      </c>
      <c r="F153" s="21">
        <v>2270931.8349004812</v>
      </c>
      <c r="G153" s="21">
        <v>2120904.1788651282</v>
      </c>
      <c r="H153" s="21">
        <v>2115129.9770259862</v>
      </c>
      <c r="I153" s="123">
        <v>2100203.2293234779</v>
      </c>
      <c r="J153" s="118">
        <v>2107176.5584834921</v>
      </c>
      <c r="L153" s="15">
        <v>1188.969547068315</v>
      </c>
      <c r="M153" s="15">
        <v>1110.421036055041</v>
      </c>
      <c r="N153" s="131">
        <v>1107.397893730883</v>
      </c>
      <c r="O153" s="131">
        <v>1099.582842577737</v>
      </c>
      <c r="P153" s="118">
        <v>1103.2338002531369</v>
      </c>
    </row>
    <row r="154" spans="1:16">
      <c r="A154" s="603">
        <v>481</v>
      </c>
      <c r="B154" s="343">
        <v>2</v>
      </c>
      <c r="C154" s="25" t="s">
        <v>185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3">
        <v>7039425.3237703079</v>
      </c>
      <c r="J154" s="118">
        <v>6970435.2652572412</v>
      </c>
      <c r="L154" s="15">
        <v>720.05294315107847</v>
      </c>
      <c r="M154" s="15">
        <v>723.60596604940997</v>
      </c>
      <c r="N154" s="131">
        <v>730.35546057362592</v>
      </c>
      <c r="O154" s="131">
        <v>733.88504209448581</v>
      </c>
      <c r="P154" s="118">
        <v>726.69258395092174</v>
      </c>
    </row>
    <row r="155" spans="1:16">
      <c r="A155" s="603">
        <v>483</v>
      </c>
      <c r="B155" s="343">
        <v>17</v>
      </c>
      <c r="C155" s="25" t="s">
        <v>186</v>
      </c>
      <c r="D155" s="14">
        <v>1059</v>
      </c>
      <c r="F155" s="21">
        <v>1974323.847013857</v>
      </c>
      <c r="G155" s="21">
        <v>1977390.695977862</v>
      </c>
      <c r="H155" s="21">
        <v>1994860.953162208</v>
      </c>
      <c r="I155" s="123">
        <v>1988528.163293127</v>
      </c>
      <c r="J155" s="118">
        <v>1993879.683303728</v>
      </c>
      <c r="L155" s="15">
        <v>1864.3284674351819</v>
      </c>
      <c r="M155" s="15">
        <v>1867.2244532368859</v>
      </c>
      <c r="N155" s="131">
        <v>1883.721391088015</v>
      </c>
      <c r="O155" s="131">
        <v>1877.7414195402521</v>
      </c>
      <c r="P155" s="118">
        <v>1882.7947906550789</v>
      </c>
    </row>
    <row r="156" spans="1:16">
      <c r="A156" s="603">
        <v>484</v>
      </c>
      <c r="B156" s="343">
        <v>4</v>
      </c>
      <c r="C156" s="25" t="s">
        <v>187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3">
        <v>1192477.0001341591</v>
      </c>
      <c r="J156" s="118">
        <v>1195597.835661931</v>
      </c>
      <c r="L156" s="15">
        <v>411.91197802065699</v>
      </c>
      <c r="M156" s="15">
        <v>417.24034501203272</v>
      </c>
      <c r="N156" s="131">
        <v>414.47326864219252</v>
      </c>
      <c r="O156" s="131">
        <v>410.63257580377359</v>
      </c>
      <c r="P156" s="118">
        <v>411.7072436852381</v>
      </c>
    </row>
    <row r="157" spans="1:16">
      <c r="A157" s="603">
        <v>489</v>
      </c>
      <c r="B157" s="343">
        <v>8</v>
      </c>
      <c r="C157" s="25" t="s">
        <v>188</v>
      </c>
      <c r="D157" s="14">
        <v>1703</v>
      </c>
      <c r="F157" s="21">
        <v>2540738.7129026959</v>
      </c>
      <c r="G157" s="21">
        <v>2435109.743088657</v>
      </c>
      <c r="H157" s="21">
        <v>2416769.8771081492</v>
      </c>
      <c r="I157" s="123">
        <v>2399918.038008241</v>
      </c>
      <c r="J157" s="118">
        <v>2406215.074057519</v>
      </c>
      <c r="L157" s="15">
        <v>1491.919385145447</v>
      </c>
      <c r="M157" s="15">
        <v>1429.894153311014</v>
      </c>
      <c r="N157" s="131">
        <v>1419.125001237903</v>
      </c>
      <c r="O157" s="131">
        <v>1409.2296171510509</v>
      </c>
      <c r="P157" s="118">
        <v>1412.9272308030061</v>
      </c>
    </row>
    <row r="158" spans="1:16">
      <c r="A158" s="603">
        <v>491</v>
      </c>
      <c r="B158" s="343">
        <v>10</v>
      </c>
      <c r="C158" s="25" t="s">
        <v>189</v>
      </c>
      <c r="D158" s="14">
        <v>51890</v>
      </c>
      <c r="F158" s="21">
        <v>12354247.468198249</v>
      </c>
      <c r="G158" s="21">
        <v>11918092.238908291</v>
      </c>
      <c r="H158" s="21">
        <v>11628907.875471041</v>
      </c>
      <c r="I158" s="123">
        <v>11622797.29993296</v>
      </c>
      <c r="J158" s="118">
        <v>11584825.92849222</v>
      </c>
      <c r="L158" s="15">
        <v>238.0853241125121</v>
      </c>
      <c r="M158" s="15">
        <v>229.67994293521471</v>
      </c>
      <c r="N158" s="131">
        <v>224.10691608153871</v>
      </c>
      <c r="O158" s="131">
        <v>223.98915590543379</v>
      </c>
      <c r="P158" s="118">
        <v>223.25738925596869</v>
      </c>
    </row>
    <row r="159" spans="1:16">
      <c r="A159" s="603">
        <v>494</v>
      </c>
      <c r="B159" s="343">
        <v>17</v>
      </c>
      <c r="C159" s="25" t="s">
        <v>190</v>
      </c>
      <c r="D159" s="14">
        <v>8749</v>
      </c>
      <c r="F159" s="21">
        <v>11186468.730344979</v>
      </c>
      <c r="G159" s="21">
        <v>10967541.18382116</v>
      </c>
      <c r="H159" s="21">
        <v>11075131.169281751</v>
      </c>
      <c r="I159" s="123">
        <v>11030127.590403059</v>
      </c>
      <c r="J159" s="118">
        <v>11006202.25736912</v>
      </c>
      <c r="L159" s="15">
        <v>1278.599694861696</v>
      </c>
      <c r="M159" s="15">
        <v>1253.576544041737</v>
      </c>
      <c r="N159" s="131">
        <v>1265.873947797663</v>
      </c>
      <c r="O159" s="131">
        <v>1260.730093771067</v>
      </c>
      <c r="P159" s="118">
        <v>1257.9954574658959</v>
      </c>
    </row>
    <row r="160" spans="1:16">
      <c r="A160" s="603">
        <v>495</v>
      </c>
      <c r="B160" s="343">
        <v>13</v>
      </c>
      <c r="C160" s="25" t="s">
        <v>191</v>
      </c>
      <c r="D160" s="14">
        <v>1393</v>
      </c>
      <c r="F160" s="21">
        <v>1254738.019519211</v>
      </c>
      <c r="G160" s="21">
        <v>1128560.7754984901</v>
      </c>
      <c r="H160" s="21">
        <v>1116871.809143153</v>
      </c>
      <c r="I160" s="123">
        <v>1116395.204080167</v>
      </c>
      <c r="J160" s="118">
        <v>1122947.0916485949</v>
      </c>
      <c r="L160" s="15">
        <v>900.74516835549969</v>
      </c>
      <c r="M160" s="15">
        <v>810.16566798168685</v>
      </c>
      <c r="N160" s="131">
        <v>801.77445021044741</v>
      </c>
      <c r="O160" s="131">
        <v>801.4323073080883</v>
      </c>
      <c r="P160" s="118">
        <v>806.13574418420342</v>
      </c>
    </row>
    <row r="161" spans="1:16">
      <c r="A161" s="603">
        <v>498</v>
      </c>
      <c r="B161" s="343">
        <v>19</v>
      </c>
      <c r="C161" s="25" t="s">
        <v>192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3">
        <v>4382925.2222272763</v>
      </c>
      <c r="J161" s="118">
        <v>4383550.8838619264</v>
      </c>
      <c r="L161" s="15">
        <v>1854.458708384175</v>
      </c>
      <c r="M161" s="15">
        <v>1885.4321607922891</v>
      </c>
      <c r="N161" s="131">
        <v>1897.895583248906</v>
      </c>
      <c r="O161" s="131">
        <v>1894.9093048972229</v>
      </c>
      <c r="P161" s="118">
        <v>1895.179802793743</v>
      </c>
    </row>
    <row r="162" spans="1:16">
      <c r="A162" s="603">
        <v>499</v>
      </c>
      <c r="B162" s="343">
        <v>15</v>
      </c>
      <c r="C162" s="25" t="s">
        <v>193</v>
      </c>
      <c r="D162" s="14">
        <v>19738</v>
      </c>
      <c r="F162" s="21">
        <v>23117547.42804144</v>
      </c>
      <c r="G162" s="21">
        <v>23075619.70950491</v>
      </c>
      <c r="H162" s="21">
        <v>23310780.352377579</v>
      </c>
      <c r="I162" s="123">
        <v>23188435.083338682</v>
      </c>
      <c r="J162" s="118">
        <v>23115419.260598101</v>
      </c>
      <c r="L162" s="15">
        <v>1171.220358093092</v>
      </c>
      <c r="M162" s="15">
        <v>1169.09614497441</v>
      </c>
      <c r="N162" s="131">
        <v>1181.0102519190179</v>
      </c>
      <c r="O162" s="131">
        <v>1174.8117885975621</v>
      </c>
      <c r="P162" s="118">
        <v>1171.1125372681181</v>
      </c>
    </row>
    <row r="163" spans="1:16">
      <c r="A163" s="603">
        <v>500</v>
      </c>
      <c r="B163" s="343">
        <v>13</v>
      </c>
      <c r="C163" s="25" t="s">
        <v>194</v>
      </c>
      <c r="D163" s="14">
        <v>10614</v>
      </c>
      <c r="F163" s="21">
        <v>13333155.775460821</v>
      </c>
      <c r="G163" s="21">
        <v>13225723.54391001</v>
      </c>
      <c r="H163" s="21">
        <v>13327061.163577721</v>
      </c>
      <c r="I163" s="123">
        <v>13290739.929673729</v>
      </c>
      <c r="J163" s="118">
        <v>13236980.860980701</v>
      </c>
      <c r="L163" s="15">
        <v>1256.1857711947259</v>
      </c>
      <c r="M163" s="15">
        <v>1246.0640233568879</v>
      </c>
      <c r="N163" s="131">
        <v>1255.6115661934921</v>
      </c>
      <c r="O163" s="131">
        <v>1252.1895543314231</v>
      </c>
      <c r="P163" s="118">
        <v>1247.1246335953169</v>
      </c>
    </row>
    <row r="164" spans="1:16">
      <c r="A164" s="603">
        <v>503</v>
      </c>
      <c r="B164" s="343">
        <v>2</v>
      </c>
      <c r="C164" s="25" t="s">
        <v>195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3">
        <v>4553820.3353472557</v>
      </c>
      <c r="J164" s="118">
        <v>4555537.8693575356</v>
      </c>
      <c r="L164" s="15">
        <v>641.00175969948509</v>
      </c>
      <c r="M164" s="15">
        <v>617.16802099402264</v>
      </c>
      <c r="N164" s="131">
        <v>615.04441987508528</v>
      </c>
      <c r="O164" s="131">
        <v>609.04377896847075</v>
      </c>
      <c r="P164" s="118">
        <v>609.27348794403315</v>
      </c>
    </row>
    <row r="165" spans="1:16">
      <c r="A165" s="603">
        <v>504</v>
      </c>
      <c r="B165" s="343">
        <v>1</v>
      </c>
      <c r="C165" s="25" t="s">
        <v>196</v>
      </c>
      <c r="D165" s="14">
        <v>1677</v>
      </c>
      <c r="F165" s="21">
        <v>1069709.156516342</v>
      </c>
      <c r="G165" s="21">
        <v>837967.74346231704</v>
      </c>
      <c r="H165" s="21">
        <v>826256.5693573131</v>
      </c>
      <c r="I165" s="123">
        <v>809363.15289232903</v>
      </c>
      <c r="J165" s="118">
        <v>814471.7655075799</v>
      </c>
      <c r="L165" s="15">
        <v>637.87069559710301</v>
      </c>
      <c r="M165" s="15">
        <v>499.68261387138762</v>
      </c>
      <c r="N165" s="131">
        <v>492.69920653387783</v>
      </c>
      <c r="O165" s="131">
        <v>482.62561293519917</v>
      </c>
      <c r="P165" s="118">
        <v>485.67189356444828</v>
      </c>
    </row>
    <row r="166" spans="1:16">
      <c r="A166" s="603">
        <v>505</v>
      </c>
      <c r="B166" s="343">
        <v>1</v>
      </c>
      <c r="C166" s="25" t="s">
        <v>197</v>
      </c>
      <c r="D166" s="14">
        <v>20934</v>
      </c>
      <c r="F166" s="21">
        <v>16934536.031314969</v>
      </c>
      <c r="G166" s="21">
        <v>16881997.459859941</v>
      </c>
      <c r="H166" s="21">
        <v>17011832.852327909</v>
      </c>
      <c r="I166" s="123">
        <v>16926320.061669212</v>
      </c>
      <c r="J166" s="118">
        <v>16888196.80114489</v>
      </c>
      <c r="L166" s="15">
        <v>808.94888847401194</v>
      </c>
      <c r="M166" s="15">
        <v>806.43916403267144</v>
      </c>
      <c r="N166" s="131">
        <v>812.64129417827007</v>
      </c>
      <c r="O166" s="131">
        <v>808.55641834667108</v>
      </c>
      <c r="P166" s="118">
        <v>806.73530147821225</v>
      </c>
    </row>
    <row r="167" spans="1:16">
      <c r="A167" s="603">
        <v>507</v>
      </c>
      <c r="B167" s="343">
        <v>10</v>
      </c>
      <c r="C167" s="25" t="s">
        <v>336</v>
      </c>
      <c r="D167" s="14">
        <v>7057</v>
      </c>
      <c r="F167" s="21">
        <v>2088080.0781682839</v>
      </c>
      <c r="G167" s="21">
        <v>1631653.432989615</v>
      </c>
      <c r="H167" s="21">
        <v>1557469.8258909511</v>
      </c>
      <c r="I167" s="123">
        <v>1557140.243418575</v>
      </c>
      <c r="J167" s="118">
        <v>1576721.432842785</v>
      </c>
      <c r="L167" s="15">
        <v>295.88778208421189</v>
      </c>
      <c r="M167" s="15">
        <v>231.21063242023729</v>
      </c>
      <c r="N167" s="131">
        <v>220.69857246577169</v>
      </c>
      <c r="O167" s="131">
        <v>220.65186955059869</v>
      </c>
      <c r="P167" s="118">
        <v>223.4265881880097</v>
      </c>
    </row>
    <row r="168" spans="1:16">
      <c r="A168" s="603">
        <v>508</v>
      </c>
      <c r="B168" s="343">
        <v>6</v>
      </c>
      <c r="C168" s="25" t="s">
        <v>199</v>
      </c>
      <c r="D168" s="14">
        <v>9270</v>
      </c>
      <c r="F168" s="21">
        <v>68020.122022646479</v>
      </c>
      <c r="G168" s="21">
        <v>183294.71164530859</v>
      </c>
      <c r="H168" s="21">
        <v>78624.736644555116</v>
      </c>
      <c r="I168" s="123">
        <v>116511.77049350009</v>
      </c>
      <c r="J168" s="118">
        <v>104589.0414009948</v>
      </c>
      <c r="L168" s="15">
        <v>7.3376614911161253</v>
      </c>
      <c r="M168" s="15">
        <v>19.772892302622289</v>
      </c>
      <c r="N168" s="131">
        <v>8.4816328634903044</v>
      </c>
      <c r="O168" s="131">
        <v>12.5686915311219</v>
      </c>
      <c r="P168" s="118">
        <v>11.28252873797139</v>
      </c>
    </row>
    <row r="169" spans="1:16">
      <c r="A169" s="603">
        <v>529</v>
      </c>
      <c r="B169" s="343">
        <v>2</v>
      </c>
      <c r="C169" s="25" t="s">
        <v>200</v>
      </c>
      <c r="D169" s="14">
        <v>20129</v>
      </c>
      <c r="F169" s="21">
        <v>11308790.17310138</v>
      </c>
      <c r="G169" s="21">
        <v>11492447.804888669</v>
      </c>
      <c r="H169" s="21">
        <v>11510768.72410335</v>
      </c>
      <c r="I169" s="123">
        <v>11477302.694484839</v>
      </c>
      <c r="J169" s="118">
        <v>11405412.832027581</v>
      </c>
      <c r="L169" s="15">
        <v>561.81579676592878</v>
      </c>
      <c r="M169" s="15">
        <v>570.93982835156612</v>
      </c>
      <c r="N169" s="131">
        <v>571.85000368142209</v>
      </c>
      <c r="O169" s="131">
        <v>570.18742582765367</v>
      </c>
      <c r="P169" s="118">
        <v>566.6159686038842</v>
      </c>
    </row>
    <row r="170" spans="1:16">
      <c r="A170" s="603">
        <v>531</v>
      </c>
      <c r="B170" s="343">
        <v>4</v>
      </c>
      <c r="C170" s="25" t="s">
        <v>201</v>
      </c>
      <c r="D170" s="14">
        <v>4939</v>
      </c>
      <c r="F170" s="21">
        <v>1937082.7574375879</v>
      </c>
      <c r="G170" s="21">
        <v>1597639.1718974989</v>
      </c>
      <c r="H170" s="21">
        <v>1569569.356784018</v>
      </c>
      <c r="I170" s="123">
        <v>1540284.46735735</v>
      </c>
      <c r="J170" s="118">
        <v>1535687.1251895991</v>
      </c>
      <c r="L170" s="15">
        <v>392.20140867333231</v>
      </c>
      <c r="M170" s="15">
        <v>323.47421986181388</v>
      </c>
      <c r="N170" s="131">
        <v>317.79092058797681</v>
      </c>
      <c r="O170" s="131">
        <v>311.86160505311801</v>
      </c>
      <c r="P170" s="118">
        <v>310.93078056076098</v>
      </c>
    </row>
    <row r="171" spans="1:16">
      <c r="A171" s="603">
        <v>535</v>
      </c>
      <c r="B171" s="343">
        <v>17</v>
      </c>
      <c r="C171" s="25" t="s">
        <v>202</v>
      </c>
      <c r="D171" s="14">
        <v>10378</v>
      </c>
      <c r="F171" s="21">
        <v>17066292.830967288</v>
      </c>
      <c r="G171" s="21">
        <v>17246094.96285855</v>
      </c>
      <c r="H171" s="21">
        <v>17330412.666936811</v>
      </c>
      <c r="I171" s="123">
        <v>17306109.88462808</v>
      </c>
      <c r="J171" s="118">
        <v>17333094.643761881</v>
      </c>
      <c r="L171" s="15">
        <v>1644.4683783934561</v>
      </c>
      <c r="M171" s="15">
        <v>1661.793694628883</v>
      </c>
      <c r="N171" s="131">
        <v>1669.9183529520919</v>
      </c>
      <c r="O171" s="131">
        <v>1667.5765932383961</v>
      </c>
      <c r="P171" s="118">
        <v>1670.176782015983</v>
      </c>
    </row>
    <row r="172" spans="1:16">
      <c r="A172" s="603">
        <v>536</v>
      </c>
      <c r="B172" s="343">
        <v>6</v>
      </c>
      <c r="C172" s="25" t="s">
        <v>203</v>
      </c>
      <c r="D172" s="14">
        <v>36176</v>
      </c>
      <c r="F172" s="21">
        <v>23291425.12247147</v>
      </c>
      <c r="G172" s="21">
        <v>23829529.875700179</v>
      </c>
      <c r="H172" s="21">
        <v>23981644.172303472</v>
      </c>
      <c r="I172" s="123">
        <v>23608488.368227322</v>
      </c>
      <c r="J172" s="118">
        <v>23426465.591306388</v>
      </c>
      <c r="L172" s="15">
        <v>643.8363866229397</v>
      </c>
      <c r="M172" s="15">
        <v>658.71102044726297</v>
      </c>
      <c r="N172" s="131">
        <v>662.91586057893267</v>
      </c>
      <c r="O172" s="131">
        <v>652.6008505149083</v>
      </c>
      <c r="P172" s="118">
        <v>647.56926114845169</v>
      </c>
    </row>
    <row r="173" spans="1:16">
      <c r="A173" s="603">
        <v>538</v>
      </c>
      <c r="B173" s="343">
        <v>2</v>
      </c>
      <c r="C173" s="25" t="s">
        <v>204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3">
        <v>4805589.3178925496</v>
      </c>
      <c r="J173" s="118">
        <v>4796272.1056058249</v>
      </c>
      <c r="L173" s="15">
        <v>1044.6546036710249</v>
      </c>
      <c r="M173" s="15">
        <v>1030.8352793470469</v>
      </c>
      <c r="N173" s="131">
        <v>1036.9401858977651</v>
      </c>
      <c r="O173" s="131">
        <v>1031.4636870342449</v>
      </c>
      <c r="P173" s="118">
        <v>1029.4638561077111</v>
      </c>
    </row>
    <row r="174" spans="1:16">
      <c r="A174" s="603">
        <v>541</v>
      </c>
      <c r="B174" s="343">
        <v>12</v>
      </c>
      <c r="C174" s="25" t="s">
        <v>205</v>
      </c>
      <c r="D174" s="14">
        <v>8980</v>
      </c>
      <c r="F174" s="21">
        <v>12139539.805861879</v>
      </c>
      <c r="G174" s="21">
        <v>12107467.478483651</v>
      </c>
      <c r="H174" s="21">
        <v>12029375.85559921</v>
      </c>
      <c r="I174" s="123">
        <v>12003185.788269861</v>
      </c>
      <c r="J174" s="118">
        <v>12037213.500288861</v>
      </c>
      <c r="L174" s="15">
        <v>1351.8418492051089</v>
      </c>
      <c r="M174" s="15">
        <v>1348.2703205438361</v>
      </c>
      <c r="N174" s="131">
        <v>1339.574148730424</v>
      </c>
      <c r="O174" s="131">
        <v>1336.6576601636809</v>
      </c>
      <c r="P174" s="118">
        <v>1340.446937671365</v>
      </c>
    </row>
    <row r="175" spans="1:16">
      <c r="A175" s="603">
        <v>543</v>
      </c>
      <c r="B175" s="343">
        <v>1</v>
      </c>
      <c r="C175" s="25" t="s">
        <v>206</v>
      </c>
      <c r="D175" s="14">
        <v>45048</v>
      </c>
      <c r="F175" s="21">
        <v>40912429.030483983</v>
      </c>
      <c r="G175" s="21">
        <v>41255233.53283377</v>
      </c>
      <c r="H175" s="21">
        <v>41725719.451682799</v>
      </c>
      <c r="I175" s="123">
        <v>41638087.292359941</v>
      </c>
      <c r="J175" s="118">
        <v>41466687.553382248</v>
      </c>
      <c r="L175" s="15">
        <v>908.19634679639444</v>
      </c>
      <c r="M175" s="15">
        <v>915.80610754825454</v>
      </c>
      <c r="N175" s="131">
        <v>926.25020981359432</v>
      </c>
      <c r="O175" s="131">
        <v>924.30490348872183</v>
      </c>
      <c r="P175" s="118">
        <v>920.50007887991137</v>
      </c>
    </row>
    <row r="176" spans="1:16">
      <c r="A176" s="603">
        <v>545</v>
      </c>
      <c r="B176" s="343">
        <v>15</v>
      </c>
      <c r="C176" s="25" t="s">
        <v>207</v>
      </c>
      <c r="D176" s="14">
        <v>9554</v>
      </c>
      <c r="F176" s="21">
        <v>17634498.00199778</v>
      </c>
      <c r="G176" s="21">
        <v>18140533.177125111</v>
      </c>
      <c r="H176" s="21">
        <v>18249180.074544881</v>
      </c>
      <c r="I176" s="123">
        <v>18229749.661822349</v>
      </c>
      <c r="J176" s="118">
        <v>18288633.70740483</v>
      </c>
      <c r="L176" s="15">
        <v>1845.7711955199691</v>
      </c>
      <c r="M176" s="15">
        <v>1898.736987348243</v>
      </c>
      <c r="N176" s="131">
        <v>1910.10886273235</v>
      </c>
      <c r="O176" s="131">
        <v>1908.075116372446</v>
      </c>
      <c r="P176" s="118">
        <v>1914.2384035382911</v>
      </c>
    </row>
    <row r="177" spans="1:16">
      <c r="A177" s="603">
        <v>560</v>
      </c>
      <c r="B177" s="343">
        <v>7</v>
      </c>
      <c r="C177" s="25" t="s">
        <v>208</v>
      </c>
      <c r="D177" s="14">
        <v>15651</v>
      </c>
      <c r="F177" s="21">
        <v>14833275.97338758</v>
      </c>
      <c r="G177" s="21">
        <v>14349783.54076023</v>
      </c>
      <c r="H177" s="21">
        <v>14352960.724453799</v>
      </c>
      <c r="I177" s="123">
        <v>14309338.143765319</v>
      </c>
      <c r="J177" s="118">
        <v>14323189.308546649</v>
      </c>
      <c r="L177" s="15">
        <v>947.75260196713191</v>
      </c>
      <c r="M177" s="15">
        <v>916.86049075204357</v>
      </c>
      <c r="N177" s="131">
        <v>917.06349271316856</v>
      </c>
      <c r="O177" s="131">
        <v>914.27628546197172</v>
      </c>
      <c r="P177" s="118">
        <v>915.16128736481051</v>
      </c>
    </row>
    <row r="178" spans="1:16">
      <c r="A178" s="603">
        <v>561</v>
      </c>
      <c r="B178" s="343">
        <v>2</v>
      </c>
      <c r="C178" s="25" t="s">
        <v>209</v>
      </c>
      <c r="D178" s="14">
        <v>1304</v>
      </c>
      <c r="F178" s="21">
        <v>2172430.096731618</v>
      </c>
      <c r="G178" s="21">
        <v>2128682.0023256089</v>
      </c>
      <c r="H178" s="21">
        <v>2123881.0657597729</v>
      </c>
      <c r="I178" s="123">
        <v>2114768.126629231</v>
      </c>
      <c r="J178" s="118">
        <v>2116479.0837774398</v>
      </c>
      <c r="L178" s="15">
        <v>1665.974000561057</v>
      </c>
      <c r="M178" s="15">
        <v>1632.4248484092091</v>
      </c>
      <c r="N178" s="131">
        <v>1628.743148588783</v>
      </c>
      <c r="O178" s="131">
        <v>1621.7546983353</v>
      </c>
      <c r="P178" s="118">
        <v>1623.066782037914</v>
      </c>
    </row>
    <row r="179" spans="1:16">
      <c r="A179" s="603">
        <v>562</v>
      </c>
      <c r="B179" s="343">
        <v>6</v>
      </c>
      <c r="C179" s="25" t="s">
        <v>210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3">
        <v>6110200.8995578308</v>
      </c>
      <c r="J179" s="118">
        <v>6116386.6857150812</v>
      </c>
      <c r="L179" s="15">
        <v>711.27367172097445</v>
      </c>
      <c r="M179" s="15">
        <v>695.19072677619806</v>
      </c>
      <c r="N179" s="131">
        <v>689.93035014718373</v>
      </c>
      <c r="O179" s="131">
        <v>688.93910244196991</v>
      </c>
      <c r="P179" s="118">
        <v>689.63656395479552</v>
      </c>
    </row>
    <row r="180" spans="1:16">
      <c r="A180" s="603">
        <v>563</v>
      </c>
      <c r="B180" s="343">
        <v>17</v>
      </c>
      <c r="C180" s="25" t="s">
        <v>211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3">
        <v>5522955.6339824907</v>
      </c>
      <c r="J180" s="118">
        <v>5530111.1297066445</v>
      </c>
      <c r="L180" s="15">
        <v>808.80651040097518</v>
      </c>
      <c r="M180" s="15">
        <v>800.88420265906336</v>
      </c>
      <c r="N180" s="131">
        <v>798.39063880171102</v>
      </c>
      <c r="O180" s="131">
        <v>799.03872019422613</v>
      </c>
      <c r="P180" s="118">
        <v>800.07394816357703</v>
      </c>
    </row>
    <row r="181" spans="1:16">
      <c r="A181" s="603">
        <v>564</v>
      </c>
      <c r="B181" s="343">
        <v>17</v>
      </c>
      <c r="C181" s="25" t="s">
        <v>212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3">
        <v>142274209.60826141</v>
      </c>
      <c r="J181" s="118">
        <v>142042328.442417</v>
      </c>
      <c r="L181" s="15">
        <v>655.24327772088714</v>
      </c>
      <c r="M181" s="15">
        <v>659.89081967405536</v>
      </c>
      <c r="N181" s="131">
        <v>662.01012011060175</v>
      </c>
      <c r="O181" s="131">
        <v>658.21370890975504</v>
      </c>
      <c r="P181" s="118">
        <v>657.14093990533047</v>
      </c>
    </row>
    <row r="182" spans="1:16">
      <c r="A182" s="603">
        <v>576</v>
      </c>
      <c r="B182" s="343">
        <v>7</v>
      </c>
      <c r="C182" s="25" t="s">
        <v>213</v>
      </c>
      <c r="D182" s="14">
        <v>2676</v>
      </c>
      <c r="F182" s="21">
        <v>2067467.6304242271</v>
      </c>
      <c r="G182" s="21">
        <v>1937994.4708391021</v>
      </c>
      <c r="H182" s="21">
        <v>1909896.995758981</v>
      </c>
      <c r="I182" s="123">
        <v>1899466.1348556499</v>
      </c>
      <c r="J182" s="118">
        <v>1903667.8621412481</v>
      </c>
      <c r="L182" s="15">
        <v>772.59627444851537</v>
      </c>
      <c r="M182" s="15">
        <v>724.21318043314739</v>
      </c>
      <c r="N182" s="131">
        <v>713.71337659154733</v>
      </c>
      <c r="O182" s="131">
        <v>709.81544650809042</v>
      </c>
      <c r="P182" s="118">
        <v>711.38559870749179</v>
      </c>
    </row>
    <row r="183" spans="1:16">
      <c r="A183" s="603">
        <v>577</v>
      </c>
      <c r="B183" s="343">
        <v>2</v>
      </c>
      <c r="C183" s="25" t="s">
        <v>214</v>
      </c>
      <c r="D183" s="14">
        <v>11221</v>
      </c>
      <c r="F183" s="21">
        <v>10663514.352880551</v>
      </c>
      <c r="G183" s="21">
        <v>10749555.639687929</v>
      </c>
      <c r="H183" s="21">
        <v>10839907.637446269</v>
      </c>
      <c r="I183" s="123">
        <v>10815155.393538451</v>
      </c>
      <c r="J183" s="118">
        <v>10780423.959060371</v>
      </c>
      <c r="L183" s="15">
        <v>950.31765019878389</v>
      </c>
      <c r="M183" s="15">
        <v>957.98553067355192</v>
      </c>
      <c r="N183" s="131">
        <v>966.03757574603594</v>
      </c>
      <c r="O183" s="131">
        <v>963.83169000431735</v>
      </c>
      <c r="P183" s="118">
        <v>960.73647260140535</v>
      </c>
    </row>
    <row r="184" spans="1:16">
      <c r="A184" s="603">
        <v>578</v>
      </c>
      <c r="B184" s="343">
        <v>18</v>
      </c>
      <c r="C184" s="25" t="s">
        <v>215</v>
      </c>
      <c r="D184" s="14">
        <v>2990</v>
      </c>
      <c r="F184" s="21">
        <v>2647037.588891828</v>
      </c>
      <c r="G184" s="21">
        <v>2431748.6933506411</v>
      </c>
      <c r="H184" s="21">
        <v>2398065.0816150261</v>
      </c>
      <c r="I184" s="123">
        <v>2404610.1925252718</v>
      </c>
      <c r="J184" s="118">
        <v>2410111.3000182761</v>
      </c>
      <c r="L184" s="15">
        <v>885.29685247218322</v>
      </c>
      <c r="M184" s="15">
        <v>813.29387737479624</v>
      </c>
      <c r="N184" s="131">
        <v>802.02845538964084</v>
      </c>
      <c r="O184" s="131">
        <v>804.21745569407085</v>
      </c>
      <c r="P184" s="118">
        <v>806.05729097601204</v>
      </c>
    </row>
    <row r="185" spans="1:16">
      <c r="A185" s="603">
        <v>580</v>
      </c>
      <c r="B185" s="343">
        <v>9</v>
      </c>
      <c r="C185" s="25" t="s">
        <v>216</v>
      </c>
      <c r="D185" s="14">
        <v>4300</v>
      </c>
      <c r="F185" s="21">
        <v>2650075.8985368139</v>
      </c>
      <c r="G185" s="21">
        <v>2472416.337937844</v>
      </c>
      <c r="H185" s="21">
        <v>2405281.4677396179</v>
      </c>
      <c r="I185" s="123">
        <v>2370780.6738787671</v>
      </c>
      <c r="J185" s="118">
        <v>2381613.4261529329</v>
      </c>
      <c r="L185" s="15">
        <v>616.29672058995686</v>
      </c>
      <c r="M185" s="15">
        <v>574.98054370647537</v>
      </c>
      <c r="N185" s="131">
        <v>559.36778319526013</v>
      </c>
      <c r="O185" s="131">
        <v>551.34434276250397</v>
      </c>
      <c r="P185" s="118">
        <v>553.86358747742622</v>
      </c>
    </row>
    <row r="186" spans="1:16">
      <c r="A186" s="603">
        <v>581</v>
      </c>
      <c r="B186" s="343">
        <v>6</v>
      </c>
      <c r="C186" s="25" t="s">
        <v>217</v>
      </c>
      <c r="D186" s="14">
        <v>6069</v>
      </c>
      <c r="F186" s="21">
        <v>4277325.7762584789</v>
      </c>
      <c r="G186" s="21">
        <v>4165907.0431432561</v>
      </c>
      <c r="H186" s="21">
        <v>4120486.950305419</v>
      </c>
      <c r="I186" s="123">
        <v>4106881.5329179941</v>
      </c>
      <c r="J186" s="118">
        <v>4119157.8567315168</v>
      </c>
      <c r="L186" s="15">
        <v>704.78262914128834</v>
      </c>
      <c r="M186" s="15">
        <v>686.42396492721298</v>
      </c>
      <c r="N186" s="131">
        <v>678.94001487978562</v>
      </c>
      <c r="O186" s="131">
        <v>676.69822588861325</v>
      </c>
      <c r="P186" s="118">
        <v>678.72101775111503</v>
      </c>
    </row>
    <row r="187" spans="1:16">
      <c r="A187" s="603">
        <v>583</v>
      </c>
      <c r="B187" s="343">
        <v>19</v>
      </c>
      <c r="C187" s="25" t="s">
        <v>218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3">
        <v>685957.72006664134</v>
      </c>
      <c r="J187" s="118">
        <v>687511.47221349319</v>
      </c>
      <c r="L187" s="15">
        <v>790.35430923132969</v>
      </c>
      <c r="M187" s="15">
        <v>768.92320347551538</v>
      </c>
      <c r="N187" s="131">
        <v>765.95959637273006</v>
      </c>
      <c r="O187" s="131">
        <v>753.79969238092451</v>
      </c>
      <c r="P187" s="118">
        <v>755.50711232252002</v>
      </c>
    </row>
    <row r="188" spans="1:16">
      <c r="A188" s="603">
        <v>584</v>
      </c>
      <c r="B188" s="343">
        <v>16</v>
      </c>
      <c r="C188" s="25" t="s">
        <v>219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3">
        <v>5362465.2512417119</v>
      </c>
      <c r="J188" s="118">
        <v>5375163.3178371694</v>
      </c>
      <c r="L188" s="15">
        <v>2036.6877652992409</v>
      </c>
      <c r="M188" s="15">
        <v>2053.0787034645782</v>
      </c>
      <c r="N188" s="131">
        <v>2072.542285874486</v>
      </c>
      <c r="O188" s="131">
        <v>2067.2572286976529</v>
      </c>
      <c r="P188" s="118">
        <v>2072.1523970073899</v>
      </c>
    </row>
    <row r="189" spans="1:16">
      <c r="A189" s="603">
        <v>592</v>
      </c>
      <c r="B189" s="343">
        <v>13</v>
      </c>
      <c r="C189" s="25" t="s">
        <v>220</v>
      </c>
      <c r="D189" s="14">
        <v>3552</v>
      </c>
      <c r="F189" s="21">
        <v>3863132.4309895788</v>
      </c>
      <c r="G189" s="21">
        <v>3621759.5078786048</v>
      </c>
      <c r="H189" s="21">
        <v>3618050.2202461348</v>
      </c>
      <c r="I189" s="123">
        <v>3625302.2815229972</v>
      </c>
      <c r="J189" s="118">
        <v>3625508.2250758251</v>
      </c>
      <c r="L189" s="15">
        <v>1087.593589805625</v>
      </c>
      <c r="M189" s="15">
        <v>1019.63950109195</v>
      </c>
      <c r="N189" s="131">
        <v>1018.595219663889</v>
      </c>
      <c r="O189" s="131">
        <v>1020.636903581925</v>
      </c>
      <c r="P189" s="118">
        <v>1020.694883185761</v>
      </c>
    </row>
    <row r="190" spans="1:16">
      <c r="A190" s="603">
        <v>593</v>
      </c>
      <c r="B190" s="343">
        <v>10</v>
      </c>
      <c r="C190" s="25" t="s">
        <v>221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3">
        <v>8193990.9573754855</v>
      </c>
      <c r="J190" s="118">
        <v>8218737.3964916198</v>
      </c>
      <c r="L190" s="15">
        <v>465.10913557539959</v>
      </c>
      <c r="M190" s="15">
        <v>483.09407674980707</v>
      </c>
      <c r="N190" s="131">
        <v>470.29050738866209</v>
      </c>
      <c r="O190" s="131">
        <v>477.00494570820149</v>
      </c>
      <c r="P190" s="118">
        <v>478.44553478237401</v>
      </c>
    </row>
    <row r="191" spans="1:16">
      <c r="A191" s="603">
        <v>595</v>
      </c>
      <c r="B191" s="343">
        <v>11</v>
      </c>
      <c r="C191" s="25" t="s">
        <v>222</v>
      </c>
      <c r="D191" s="14">
        <v>3980</v>
      </c>
      <c r="F191" s="21">
        <v>5687923.5158898775</v>
      </c>
      <c r="G191" s="21">
        <v>5501053.74700383</v>
      </c>
      <c r="H191" s="21">
        <v>5467397.0768838245</v>
      </c>
      <c r="I191" s="123">
        <v>5471630.0987077784</v>
      </c>
      <c r="J191" s="118">
        <v>5492014.9537254171</v>
      </c>
      <c r="L191" s="15">
        <v>1429.1265115301201</v>
      </c>
      <c r="M191" s="15">
        <v>1382.1743082924199</v>
      </c>
      <c r="N191" s="131">
        <v>1373.7178585135241</v>
      </c>
      <c r="O191" s="131">
        <v>1374.781431836125</v>
      </c>
      <c r="P191" s="118">
        <v>1379.9032547048789</v>
      </c>
    </row>
    <row r="192" spans="1:16">
      <c r="A192" s="603">
        <v>598</v>
      </c>
      <c r="B192" s="343">
        <v>15</v>
      </c>
      <c r="C192" s="25" t="s">
        <v>223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3">
        <v>8276019.7131991126</v>
      </c>
      <c r="J192" s="118">
        <v>8300992.4923723973</v>
      </c>
      <c r="L192" s="15">
        <v>343.55004573703559</v>
      </c>
      <c r="M192" s="15">
        <v>407.35752652526958</v>
      </c>
      <c r="N192" s="131">
        <v>414.30922376606878</v>
      </c>
      <c r="O192" s="131">
        <v>422.763573416383</v>
      </c>
      <c r="P192" s="118">
        <v>424.03925686413959</v>
      </c>
    </row>
    <row r="193" spans="1:16">
      <c r="A193" s="603">
        <v>599</v>
      </c>
      <c r="B193" s="343">
        <v>15</v>
      </c>
      <c r="C193" s="25" t="s">
        <v>224</v>
      </c>
      <c r="D193" s="14">
        <v>11226</v>
      </c>
      <c r="F193" s="21">
        <v>17347202.145910461</v>
      </c>
      <c r="G193" s="21">
        <v>17246362.709221769</v>
      </c>
      <c r="H193" s="21">
        <v>17468677.959666431</v>
      </c>
      <c r="I193" s="123">
        <v>17406867.11824099</v>
      </c>
      <c r="J193" s="118">
        <v>17440028.92315932</v>
      </c>
      <c r="L193" s="15">
        <v>1545.270100294892</v>
      </c>
      <c r="M193" s="15">
        <v>1536.2874317852991</v>
      </c>
      <c r="N193" s="131">
        <v>1556.0910350673821</v>
      </c>
      <c r="O193" s="131">
        <v>1550.584991826207</v>
      </c>
      <c r="P193" s="118">
        <v>1553.5390097237951</v>
      </c>
    </row>
    <row r="194" spans="1:16">
      <c r="A194" s="603">
        <v>601</v>
      </c>
      <c r="B194" s="343">
        <v>13</v>
      </c>
      <c r="C194" s="25" t="s">
        <v>225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3">
        <v>4877440.3487605266</v>
      </c>
      <c r="J194" s="118">
        <v>4895235.6845950093</v>
      </c>
      <c r="L194" s="15">
        <v>1350.920194215166</v>
      </c>
      <c r="M194" s="15">
        <v>1332.550355082514</v>
      </c>
      <c r="N194" s="131">
        <v>1327.702250400662</v>
      </c>
      <c r="O194" s="131">
        <v>1321.0835180824829</v>
      </c>
      <c r="P194" s="118">
        <v>1325.903489868638</v>
      </c>
    </row>
    <row r="195" spans="1:16">
      <c r="A195" s="603">
        <v>604</v>
      </c>
      <c r="B195" s="343">
        <v>6</v>
      </c>
      <c r="C195" s="25" t="s">
        <v>226</v>
      </c>
      <c r="D195" s="14">
        <v>21042</v>
      </c>
      <c r="F195" s="21">
        <v>18665475.98719855</v>
      </c>
      <c r="G195" s="21">
        <v>18847359.326643229</v>
      </c>
      <c r="H195" s="21">
        <v>19007439.592388742</v>
      </c>
      <c r="I195" s="123">
        <v>18935806.349370942</v>
      </c>
      <c r="J195" s="118">
        <v>18752903.104584031</v>
      </c>
      <c r="L195" s="15">
        <v>887.0580737191591</v>
      </c>
      <c r="M195" s="15">
        <v>895.70189747377765</v>
      </c>
      <c r="N195" s="131">
        <v>903.30955196220611</v>
      </c>
      <c r="O195" s="131">
        <v>899.90525374826245</v>
      </c>
      <c r="P195" s="118">
        <v>891.21296001254757</v>
      </c>
    </row>
    <row r="196" spans="1:16">
      <c r="A196" s="603">
        <v>607</v>
      </c>
      <c r="B196" s="343">
        <v>12</v>
      </c>
      <c r="C196" s="25" t="s">
        <v>227</v>
      </c>
      <c r="D196" s="14">
        <v>3999</v>
      </c>
      <c r="F196" s="21">
        <v>3930932.6903008502</v>
      </c>
      <c r="G196" s="21">
        <v>3916489.3864700408</v>
      </c>
      <c r="H196" s="21">
        <v>3897835.244584322</v>
      </c>
      <c r="I196" s="123">
        <v>3874958.8384888498</v>
      </c>
      <c r="J196" s="118">
        <v>3892494.7736722981</v>
      </c>
      <c r="L196" s="15">
        <v>982.97891730453864</v>
      </c>
      <c r="M196" s="15">
        <v>979.36718841461379</v>
      </c>
      <c r="N196" s="131">
        <v>974.7024867677726</v>
      </c>
      <c r="O196" s="131">
        <v>968.98195511099016</v>
      </c>
      <c r="P196" s="118">
        <v>973.36703517686863</v>
      </c>
    </row>
    <row r="197" spans="1:16">
      <c r="A197" s="603">
        <v>608</v>
      </c>
      <c r="B197" s="343">
        <v>4</v>
      </c>
      <c r="C197" s="25" t="s">
        <v>228</v>
      </c>
      <c r="D197" s="14">
        <v>1931</v>
      </c>
      <c r="F197" s="21">
        <v>1507636.1753063891</v>
      </c>
      <c r="G197" s="21">
        <v>1357600.323058784</v>
      </c>
      <c r="H197" s="21">
        <v>1346355.415055444</v>
      </c>
      <c r="I197" s="123">
        <v>1341020.3519549901</v>
      </c>
      <c r="J197" s="118">
        <v>1342623.42942741</v>
      </c>
      <c r="L197" s="15">
        <v>780.75410424981305</v>
      </c>
      <c r="M197" s="15">
        <v>703.05557900506687</v>
      </c>
      <c r="N197" s="131">
        <v>697.23221908619587</v>
      </c>
      <c r="O197" s="131">
        <v>694.46936921542726</v>
      </c>
      <c r="P197" s="118">
        <v>695.29954915971518</v>
      </c>
    </row>
    <row r="198" spans="1:16">
      <c r="A198" s="603">
        <v>609</v>
      </c>
      <c r="B198" s="343">
        <v>4</v>
      </c>
      <c r="C198" s="25" t="s">
        <v>229</v>
      </c>
      <c r="D198" s="14">
        <v>83305</v>
      </c>
      <c r="F198" s="21">
        <v>30782770.747397911</v>
      </c>
      <c r="G198" s="21">
        <v>29592148.688591059</v>
      </c>
      <c r="H198" s="21">
        <v>29213631.868573479</v>
      </c>
      <c r="I198" s="123">
        <v>28973254.112042312</v>
      </c>
      <c r="J198" s="118">
        <v>28971628.29641265</v>
      </c>
      <c r="L198" s="15">
        <v>369.51888538980751</v>
      </c>
      <c r="M198" s="15">
        <v>355.22656129393272</v>
      </c>
      <c r="N198" s="131">
        <v>350.68281457983892</v>
      </c>
      <c r="O198" s="131">
        <v>347.79730042665278</v>
      </c>
      <c r="P198" s="118">
        <v>347.77778400351298</v>
      </c>
    </row>
    <row r="199" spans="1:16">
      <c r="A199" s="603">
        <v>611</v>
      </c>
      <c r="B199" s="343">
        <v>1</v>
      </c>
      <c r="C199" s="25" t="s">
        <v>230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3">
        <v>4360431.5503966287</v>
      </c>
      <c r="J199" s="118">
        <v>4351369.8336071251</v>
      </c>
      <c r="L199" s="15">
        <v>959.77803697341847</v>
      </c>
      <c r="M199" s="15">
        <v>874.43340988610805</v>
      </c>
      <c r="N199" s="131">
        <v>883.13810439668657</v>
      </c>
      <c r="O199" s="131">
        <v>878.9420581327613</v>
      </c>
      <c r="P199" s="118">
        <v>877.11546736688672</v>
      </c>
    </row>
    <row r="200" spans="1:16">
      <c r="A200" s="603">
        <v>614</v>
      </c>
      <c r="B200" s="343">
        <v>19</v>
      </c>
      <c r="C200" s="25" t="s">
        <v>231</v>
      </c>
      <c r="D200" s="14">
        <v>2878</v>
      </c>
      <c r="F200" s="21">
        <v>3492972.9232313582</v>
      </c>
      <c r="G200" s="21">
        <v>3425065.209133008</v>
      </c>
      <c r="H200" s="21">
        <v>3410527.0856254618</v>
      </c>
      <c r="I200" s="123">
        <v>3387182.7332170899</v>
      </c>
      <c r="J200" s="118">
        <v>3401633.1293410538</v>
      </c>
      <c r="L200" s="15">
        <v>1213.68065435419</v>
      </c>
      <c r="M200" s="15">
        <v>1190.0852012275909</v>
      </c>
      <c r="N200" s="131">
        <v>1185.033733712808</v>
      </c>
      <c r="O200" s="131">
        <v>1176.92242293853</v>
      </c>
      <c r="P200" s="118">
        <v>1181.9434083881349</v>
      </c>
    </row>
    <row r="201" spans="1:16">
      <c r="A201" s="603">
        <v>615</v>
      </c>
      <c r="B201" s="343">
        <v>17</v>
      </c>
      <c r="C201" s="25" t="s">
        <v>232</v>
      </c>
      <c r="D201" s="14">
        <v>7304</v>
      </c>
      <c r="F201" s="21">
        <v>16134975.83774416</v>
      </c>
      <c r="G201" s="21">
        <v>16000144.20392639</v>
      </c>
      <c r="H201" s="21">
        <v>16051782.698126551</v>
      </c>
      <c r="I201" s="123">
        <v>15999806.547983389</v>
      </c>
      <c r="J201" s="118">
        <v>16034459.039902659</v>
      </c>
      <c r="L201" s="15">
        <v>2209.0602187492</v>
      </c>
      <c r="M201" s="15">
        <v>2190.6002469778741</v>
      </c>
      <c r="N201" s="131">
        <v>2197.6701393930111</v>
      </c>
      <c r="O201" s="131">
        <v>2190.554018070015</v>
      </c>
      <c r="P201" s="118">
        <v>2195.29833514549</v>
      </c>
    </row>
    <row r="202" spans="1:16">
      <c r="A202" s="603">
        <v>616</v>
      </c>
      <c r="B202" s="343">
        <v>1</v>
      </c>
      <c r="C202" s="25" t="s">
        <v>233</v>
      </c>
      <c r="D202" s="14">
        <v>1743</v>
      </c>
      <c r="F202" s="21">
        <v>1112193.0825798761</v>
      </c>
      <c r="G202" s="21">
        <v>1084603.1277984621</v>
      </c>
      <c r="H202" s="21">
        <v>1076632.387369368</v>
      </c>
      <c r="I202" s="123">
        <v>1058308.7110531649</v>
      </c>
      <c r="J202" s="118">
        <v>1063895.9256758131</v>
      </c>
      <c r="L202" s="15">
        <v>638.09126940899387</v>
      </c>
      <c r="M202" s="15">
        <v>622.26226494461389</v>
      </c>
      <c r="N202" s="131">
        <v>617.6892641247091</v>
      </c>
      <c r="O202" s="131">
        <v>607.17654105172994</v>
      </c>
      <c r="P202" s="118">
        <v>610.38205718635288</v>
      </c>
    </row>
    <row r="203" spans="1:16">
      <c r="A203" s="603">
        <v>619</v>
      </c>
      <c r="B203" s="343">
        <v>6</v>
      </c>
      <c r="C203" s="25" t="s">
        <v>234</v>
      </c>
      <c r="D203" s="14">
        <v>2607</v>
      </c>
      <c r="F203" s="21">
        <v>3508706.4283069889</v>
      </c>
      <c r="G203" s="21">
        <v>3458456.2646600641</v>
      </c>
      <c r="H203" s="21">
        <v>3419090.6043680031</v>
      </c>
      <c r="I203" s="123">
        <v>3387462.809631113</v>
      </c>
      <c r="J203" s="118">
        <v>3400732.4340339801</v>
      </c>
      <c r="L203" s="15">
        <v>1345.878952169923</v>
      </c>
      <c r="M203" s="15">
        <v>1326.6038606290999</v>
      </c>
      <c r="N203" s="131">
        <v>1311.5038758603771</v>
      </c>
      <c r="O203" s="131">
        <v>1299.372002159997</v>
      </c>
      <c r="P203" s="118">
        <v>1304.462000013034</v>
      </c>
    </row>
    <row r="204" spans="1:16">
      <c r="A204" s="603">
        <v>620</v>
      </c>
      <c r="B204" s="343">
        <v>18</v>
      </c>
      <c r="C204" s="25" t="s">
        <v>235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3">
        <v>4334861.0020447951</v>
      </c>
      <c r="J204" s="118">
        <v>4347364.5323782191</v>
      </c>
      <c r="L204" s="15">
        <v>1880.8991596158819</v>
      </c>
      <c r="M204" s="15">
        <v>1842.6200052378581</v>
      </c>
      <c r="N204" s="131">
        <v>1840.983791554421</v>
      </c>
      <c r="O204" s="131">
        <v>1848.5547983133449</v>
      </c>
      <c r="P204" s="118">
        <v>1853.8867941911381</v>
      </c>
    </row>
    <row r="205" spans="1:16">
      <c r="A205" s="603">
        <v>623</v>
      </c>
      <c r="B205" s="343">
        <v>10</v>
      </c>
      <c r="C205" s="25" t="s">
        <v>236</v>
      </c>
      <c r="D205" s="14">
        <v>2101</v>
      </c>
      <c r="F205" s="21">
        <v>1894948.952890574</v>
      </c>
      <c r="G205" s="21">
        <v>1909372.3363119999</v>
      </c>
      <c r="H205" s="21">
        <v>1894321.7234695849</v>
      </c>
      <c r="I205" s="123">
        <v>1909172.5562185349</v>
      </c>
      <c r="J205" s="118">
        <v>1917541.2266381569</v>
      </c>
      <c r="L205" s="15">
        <v>901.92715511212498</v>
      </c>
      <c r="M205" s="15">
        <v>908.79216388005716</v>
      </c>
      <c r="N205" s="131">
        <v>901.62861659666112</v>
      </c>
      <c r="O205" s="131">
        <v>908.69707578226303</v>
      </c>
      <c r="P205" s="118">
        <v>912.68026017998898</v>
      </c>
    </row>
    <row r="206" spans="1:16">
      <c r="A206" s="603">
        <v>624</v>
      </c>
      <c r="B206" s="343">
        <v>8</v>
      </c>
      <c r="C206" s="25" t="s">
        <v>237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3">
        <v>4582815.7709945254</v>
      </c>
      <c r="J206" s="118">
        <v>4560858.4441649131</v>
      </c>
      <c r="L206" s="15">
        <v>942.20512801028303</v>
      </c>
      <c r="M206" s="15">
        <v>916.69774942765957</v>
      </c>
      <c r="N206" s="131">
        <v>920.99891459957325</v>
      </c>
      <c r="O206" s="131">
        <v>916.37987822326045</v>
      </c>
      <c r="P206" s="118">
        <v>911.98929097478765</v>
      </c>
    </row>
    <row r="207" spans="1:16">
      <c r="A207" s="603">
        <v>625</v>
      </c>
      <c r="B207" s="343">
        <v>17</v>
      </c>
      <c r="C207" s="25" t="s">
        <v>238</v>
      </c>
      <c r="D207" s="14">
        <v>2976</v>
      </c>
      <c r="F207" s="21">
        <v>4241292.567492363</v>
      </c>
      <c r="G207" s="21">
        <v>4241177.4919221206</v>
      </c>
      <c r="H207" s="21">
        <v>4250561.76700971</v>
      </c>
      <c r="I207" s="123">
        <v>4229695.4729675855</v>
      </c>
      <c r="J207" s="118">
        <v>4233701.6150426948</v>
      </c>
      <c r="L207" s="15">
        <v>1425.1655132702831</v>
      </c>
      <c r="M207" s="15">
        <v>1425.1268454039389</v>
      </c>
      <c r="N207" s="131">
        <v>1428.2801636457359</v>
      </c>
      <c r="O207" s="131">
        <v>1421.2686401100759</v>
      </c>
      <c r="P207" s="118">
        <v>1422.614790000905</v>
      </c>
    </row>
    <row r="208" spans="1:16">
      <c r="A208" s="603">
        <v>626</v>
      </c>
      <c r="B208" s="343">
        <v>17</v>
      </c>
      <c r="C208" s="25" t="s">
        <v>239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3">
        <v>4384427.0044448962</v>
      </c>
      <c r="J208" s="118">
        <v>4404757.6702073319</v>
      </c>
      <c r="L208" s="15">
        <v>958.5789368660669</v>
      </c>
      <c r="M208" s="15">
        <v>941.59256535837596</v>
      </c>
      <c r="N208" s="131">
        <v>936.24520704424742</v>
      </c>
      <c r="O208" s="131">
        <v>932.46001795935695</v>
      </c>
      <c r="P208" s="118">
        <v>936.78385159662525</v>
      </c>
    </row>
    <row r="209" spans="1:16">
      <c r="A209" s="603">
        <v>630</v>
      </c>
      <c r="B209" s="343">
        <v>17</v>
      </c>
      <c r="C209" s="25" t="s">
        <v>240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3">
        <v>3312441.1695016641</v>
      </c>
      <c r="J209" s="118">
        <v>3322097.1213493939</v>
      </c>
      <c r="L209" s="15">
        <v>1943.40391908846</v>
      </c>
      <c r="M209" s="15">
        <v>1993.919145806849</v>
      </c>
      <c r="N209" s="131">
        <v>2004.60364838076</v>
      </c>
      <c r="O209" s="131">
        <v>2018.5503775147249</v>
      </c>
      <c r="P209" s="118">
        <v>2024.434565112367</v>
      </c>
    </row>
    <row r="210" spans="1:16">
      <c r="A210" s="603">
        <v>631</v>
      </c>
      <c r="B210" s="343">
        <v>2</v>
      </c>
      <c r="C210" s="25" t="s">
        <v>241</v>
      </c>
      <c r="D210" s="14">
        <v>1919</v>
      </c>
      <c r="F210" s="21">
        <v>1715570.862461128</v>
      </c>
      <c r="G210" s="21">
        <v>1645781.282344962</v>
      </c>
      <c r="H210" s="21">
        <v>1643656.829315186</v>
      </c>
      <c r="I210" s="123">
        <v>1641871.303212292</v>
      </c>
      <c r="J210" s="118">
        <v>1639840.9249342091</v>
      </c>
      <c r="L210" s="15">
        <v>893.99211175671098</v>
      </c>
      <c r="M210" s="15">
        <v>857.62443061227827</v>
      </c>
      <c r="N210" s="131">
        <v>856.51736806419308</v>
      </c>
      <c r="O210" s="131">
        <v>855.58692194491482</v>
      </c>
      <c r="P210" s="118">
        <v>854.52888219604438</v>
      </c>
    </row>
    <row r="211" spans="1:16">
      <c r="A211" s="603">
        <v>635</v>
      </c>
      <c r="B211" s="343">
        <v>6</v>
      </c>
      <c r="C211" s="25" t="s">
        <v>242</v>
      </c>
      <c r="D211" s="14">
        <v>6238</v>
      </c>
      <c r="F211" s="21">
        <v>4155983.8412267412</v>
      </c>
      <c r="G211" s="21">
        <v>4185827.3783848882</v>
      </c>
      <c r="H211" s="21">
        <v>4145572.5612191861</v>
      </c>
      <c r="I211" s="123">
        <v>4122193.883356241</v>
      </c>
      <c r="J211" s="118">
        <v>4130962.3436053842</v>
      </c>
      <c r="L211" s="15">
        <v>666.23658884686449</v>
      </c>
      <c r="M211" s="15">
        <v>671.0207403630792</v>
      </c>
      <c r="N211" s="131">
        <v>664.56757954780153</v>
      </c>
      <c r="O211" s="131">
        <v>660.81979534405912</v>
      </c>
      <c r="P211" s="118">
        <v>662.22544783670799</v>
      </c>
    </row>
    <row r="212" spans="1:16">
      <c r="A212" s="603">
        <v>636</v>
      </c>
      <c r="B212" s="343">
        <v>2</v>
      </c>
      <c r="C212" s="25" t="s">
        <v>243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3">
        <v>9625331.1624256968</v>
      </c>
      <c r="J212" s="118">
        <v>9652076.5186998397</v>
      </c>
      <c r="L212" s="15">
        <v>1211.8052855637959</v>
      </c>
      <c r="M212" s="15">
        <v>1197.680775698235</v>
      </c>
      <c r="N212" s="131">
        <v>1198.8156686971979</v>
      </c>
      <c r="O212" s="131">
        <v>1201.514313122668</v>
      </c>
      <c r="P212" s="118">
        <v>1204.852892110827</v>
      </c>
    </row>
    <row r="213" spans="1:16">
      <c r="A213" s="603">
        <v>638</v>
      </c>
      <c r="B213" s="343">
        <v>1</v>
      </c>
      <c r="C213" s="25" t="s">
        <v>244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3">
        <v>51936092.096741192</v>
      </c>
      <c r="J213" s="118">
        <v>51863234.784427933</v>
      </c>
      <c r="L213" s="15">
        <v>990.17194530464133</v>
      </c>
      <c r="M213" s="15">
        <v>996.53213908051794</v>
      </c>
      <c r="N213" s="131">
        <v>1003.32728189034</v>
      </c>
      <c r="O213" s="131">
        <v>1003.8481569619649</v>
      </c>
      <c r="P213" s="118">
        <v>1002.439932435741</v>
      </c>
    </row>
    <row r="214" spans="1:16">
      <c r="A214" s="603">
        <v>678</v>
      </c>
      <c r="B214" s="343">
        <v>17</v>
      </c>
      <c r="C214" s="25" t="s">
        <v>245</v>
      </c>
      <c r="D214" s="14">
        <v>23571</v>
      </c>
      <c r="F214" s="21">
        <v>15859123.552264189</v>
      </c>
      <c r="G214" s="21">
        <v>15988406.783028871</v>
      </c>
      <c r="H214" s="21">
        <v>16048422.105106641</v>
      </c>
      <c r="I214" s="123">
        <v>15991762.1575273</v>
      </c>
      <c r="J214" s="118">
        <v>15923595.565060601</v>
      </c>
      <c r="L214" s="15">
        <v>672.82353537245717</v>
      </c>
      <c r="M214" s="15">
        <v>678.30837822022272</v>
      </c>
      <c r="N214" s="131">
        <v>680.85452908687114</v>
      </c>
      <c r="O214" s="131">
        <v>678.45073002958293</v>
      </c>
      <c r="P214" s="118">
        <v>675.55876140429325</v>
      </c>
    </row>
    <row r="215" spans="1:16">
      <c r="A215" s="603">
        <v>680</v>
      </c>
      <c r="B215" s="343">
        <v>2</v>
      </c>
      <c r="C215" s="25" t="s">
        <v>246</v>
      </c>
      <c r="D215" s="14">
        <v>25738</v>
      </c>
      <c r="F215" s="21">
        <v>16007235.276813559</v>
      </c>
      <c r="G215" s="21">
        <v>17304550.007903989</v>
      </c>
      <c r="H215" s="21">
        <v>17379484.06542686</v>
      </c>
      <c r="I215" s="123">
        <v>17475622.761162769</v>
      </c>
      <c r="J215" s="118">
        <v>17444057.083141189</v>
      </c>
      <c r="L215" s="15">
        <v>621.93003639807114</v>
      </c>
      <c r="M215" s="15">
        <v>672.3346805464289</v>
      </c>
      <c r="N215" s="131">
        <v>675.24609780973094</v>
      </c>
      <c r="O215" s="131">
        <v>678.98138010578805</v>
      </c>
      <c r="P215" s="118">
        <v>677.75495699515068</v>
      </c>
    </row>
    <row r="216" spans="1:16">
      <c r="A216" s="603">
        <v>681</v>
      </c>
      <c r="B216" s="343">
        <v>10</v>
      </c>
      <c r="C216" s="25" t="s">
        <v>247</v>
      </c>
      <c r="D216" s="14">
        <v>3246</v>
      </c>
      <c r="F216" s="21">
        <v>2861958.5793251921</v>
      </c>
      <c r="G216" s="21">
        <v>3025420.8661259119</v>
      </c>
      <c r="H216" s="21">
        <v>2996445.268270744</v>
      </c>
      <c r="I216" s="123">
        <v>2986823.0917262868</v>
      </c>
      <c r="J216" s="118">
        <v>3004164.6111675971</v>
      </c>
      <c r="L216" s="15">
        <v>881.68779400036715</v>
      </c>
      <c r="M216" s="15">
        <v>932.04586140662741</v>
      </c>
      <c r="N216" s="131">
        <v>923.11930630645224</v>
      </c>
      <c r="O216" s="131">
        <v>920.15498820896096</v>
      </c>
      <c r="P216" s="118">
        <v>925.4974156400483</v>
      </c>
    </row>
    <row r="217" spans="1:16">
      <c r="A217" s="603">
        <v>683</v>
      </c>
      <c r="B217" s="343">
        <v>19</v>
      </c>
      <c r="C217" s="25" t="s">
        <v>248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3">
        <v>8775991.0961521454</v>
      </c>
      <c r="J217" s="118">
        <v>8793479.9158179965</v>
      </c>
      <c r="L217" s="15">
        <v>2455.0654090146859</v>
      </c>
      <c r="M217" s="15">
        <v>2441.9351789333132</v>
      </c>
      <c r="N217" s="131">
        <v>2461.0167934864212</v>
      </c>
      <c r="O217" s="131">
        <v>2458.2608112470989</v>
      </c>
      <c r="P217" s="118">
        <v>2463.1596402851528</v>
      </c>
    </row>
    <row r="218" spans="1:16">
      <c r="A218" s="603">
        <v>684</v>
      </c>
      <c r="B218" s="343">
        <v>4</v>
      </c>
      <c r="C218" s="25" t="s">
        <v>249</v>
      </c>
      <c r="D218" s="14">
        <v>38968</v>
      </c>
      <c r="F218" s="21">
        <v>14937330.252711469</v>
      </c>
      <c r="G218" s="21">
        <v>15167154.573870679</v>
      </c>
      <c r="H218" s="21">
        <v>15028752.743522819</v>
      </c>
      <c r="I218" s="123">
        <v>15054958.629187809</v>
      </c>
      <c r="J218" s="118">
        <v>15077073.71160051</v>
      </c>
      <c r="L218" s="15">
        <v>383.32298944548</v>
      </c>
      <c r="M218" s="15">
        <v>389.22075995356909</v>
      </c>
      <c r="N218" s="131">
        <v>385.66908087463611</v>
      </c>
      <c r="O218" s="131">
        <v>386.34157845380332</v>
      </c>
      <c r="P218" s="118">
        <v>386.90909750565879</v>
      </c>
    </row>
    <row r="219" spans="1:16">
      <c r="A219" s="603">
        <v>686</v>
      </c>
      <c r="B219" s="343">
        <v>11</v>
      </c>
      <c r="C219" s="25" t="s">
        <v>250</v>
      </c>
      <c r="D219" s="14">
        <v>2935</v>
      </c>
      <c r="F219" s="21">
        <v>2194943.4327371009</v>
      </c>
      <c r="G219" s="21">
        <v>2094559.1490377991</v>
      </c>
      <c r="H219" s="21">
        <v>2059649.9336735329</v>
      </c>
      <c r="I219" s="123">
        <v>2060169.910268835</v>
      </c>
      <c r="J219" s="118">
        <v>2077197.774596242</v>
      </c>
      <c r="L219" s="15">
        <v>747.85125476562223</v>
      </c>
      <c r="M219" s="15">
        <v>713.64877309635392</v>
      </c>
      <c r="N219" s="131">
        <v>701.75466223970466</v>
      </c>
      <c r="O219" s="131">
        <v>701.93182632668993</v>
      </c>
      <c r="P219" s="118">
        <v>707.73348367844699</v>
      </c>
    </row>
    <row r="220" spans="1:16">
      <c r="A220" s="603">
        <v>687</v>
      </c>
      <c r="B220" s="343">
        <v>11</v>
      </c>
      <c r="C220" s="25" t="s">
        <v>251</v>
      </c>
      <c r="D220" s="14">
        <v>1413</v>
      </c>
      <c r="F220" s="21">
        <v>1775098.996309208</v>
      </c>
      <c r="G220" s="21">
        <v>1714647.371040503</v>
      </c>
      <c r="H220" s="21">
        <v>1699574.9909957619</v>
      </c>
      <c r="I220" s="123">
        <v>1718297.7478245739</v>
      </c>
      <c r="J220" s="118">
        <v>1731255.223986119</v>
      </c>
      <c r="L220" s="15">
        <v>1256.2625593129569</v>
      </c>
      <c r="M220" s="15">
        <v>1213.4800927392091</v>
      </c>
      <c r="N220" s="131">
        <v>1202.8131571095271</v>
      </c>
      <c r="O220" s="131">
        <v>1216.063515799415</v>
      </c>
      <c r="P220" s="118">
        <v>1225.2337041656899</v>
      </c>
    </row>
    <row r="221" spans="1:16">
      <c r="A221" s="603">
        <v>689</v>
      </c>
      <c r="B221" s="343">
        <v>9</v>
      </c>
      <c r="C221" s="25" t="s">
        <v>252</v>
      </c>
      <c r="D221" s="14">
        <v>3008</v>
      </c>
      <c r="F221" s="21">
        <v>3203174.5744355419</v>
      </c>
      <c r="G221" s="21">
        <v>3334860.7262768229</v>
      </c>
      <c r="H221" s="21">
        <v>3297606.035867014</v>
      </c>
      <c r="I221" s="123">
        <v>3284111.2782689868</v>
      </c>
      <c r="J221" s="118">
        <v>3282914.4547226899</v>
      </c>
      <c r="L221" s="15">
        <v>1064.8851643735179</v>
      </c>
      <c r="M221" s="15">
        <v>1108.6638052781991</v>
      </c>
      <c r="N221" s="131">
        <v>1096.2786023494059</v>
      </c>
      <c r="O221" s="131">
        <v>1091.7923132543181</v>
      </c>
      <c r="P221" s="118">
        <v>1091.3944330860011</v>
      </c>
    </row>
    <row r="222" spans="1:16">
      <c r="A222" s="603">
        <v>691</v>
      </c>
      <c r="B222" s="343">
        <v>17</v>
      </c>
      <c r="C222" s="25" t="s">
        <v>253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3">
        <v>4717705.7581818802</v>
      </c>
      <c r="J222" s="118">
        <v>4723778.9722764781</v>
      </c>
      <c r="L222" s="15">
        <v>1881.281327931328</v>
      </c>
      <c r="M222" s="15">
        <v>1853.0530599239139</v>
      </c>
      <c r="N222" s="131">
        <v>1856.0141792929139</v>
      </c>
      <c r="O222" s="131">
        <v>1845.737777066463</v>
      </c>
      <c r="P222" s="118">
        <v>1848.11383891881</v>
      </c>
    </row>
    <row r="223" spans="1:16">
      <c r="A223" s="603">
        <v>694</v>
      </c>
      <c r="B223" s="343">
        <v>5</v>
      </c>
      <c r="C223" s="25" t="s">
        <v>254</v>
      </c>
      <c r="D223" s="14">
        <v>28643</v>
      </c>
      <c r="F223" s="21">
        <v>10070320.712792501</v>
      </c>
      <c r="G223" s="21">
        <v>10300353.381519319</v>
      </c>
      <c r="H223" s="21">
        <v>10271458.6342062</v>
      </c>
      <c r="I223" s="123">
        <v>10229682.054085439</v>
      </c>
      <c r="J223" s="118">
        <v>10210577.134155231</v>
      </c>
      <c r="L223" s="15">
        <v>351.58051575576928</v>
      </c>
      <c r="M223" s="15">
        <v>359.6115414418644</v>
      </c>
      <c r="N223" s="131">
        <v>358.60275230269872</v>
      </c>
      <c r="O223" s="131">
        <v>357.14422560784283</v>
      </c>
      <c r="P223" s="118">
        <v>356.47722424868999</v>
      </c>
    </row>
    <row r="224" spans="1:16">
      <c r="A224" s="603">
        <v>697</v>
      </c>
      <c r="B224" s="343">
        <v>18</v>
      </c>
      <c r="C224" s="25" t="s">
        <v>255</v>
      </c>
      <c r="D224" s="14">
        <v>1163</v>
      </c>
      <c r="F224" s="21">
        <v>1230704.1026407769</v>
      </c>
      <c r="G224" s="21">
        <v>1155402.7425531801</v>
      </c>
      <c r="H224" s="21">
        <v>1147035.8385887661</v>
      </c>
      <c r="I224" s="123">
        <v>1152371.457552267</v>
      </c>
      <c r="J224" s="118">
        <v>1154960.226333024</v>
      </c>
      <c r="L224" s="15">
        <v>1058.215049562147</v>
      </c>
      <c r="M224" s="15">
        <v>993.46753443953594</v>
      </c>
      <c r="N224" s="131">
        <v>986.27329199377948</v>
      </c>
      <c r="O224" s="131">
        <v>990.86109849722015</v>
      </c>
      <c r="P224" s="118">
        <v>993.08703897938392</v>
      </c>
    </row>
    <row r="225" spans="1:16">
      <c r="A225" s="603">
        <v>698</v>
      </c>
      <c r="B225" s="343">
        <v>19</v>
      </c>
      <c r="C225" s="25" t="s">
        <v>256</v>
      </c>
      <c r="D225" s="14">
        <v>65722</v>
      </c>
      <c r="F225" s="21">
        <v>25802398.52176084</v>
      </c>
      <c r="G225" s="21">
        <v>25027418.411517419</v>
      </c>
      <c r="H225" s="21">
        <v>25122752.254022479</v>
      </c>
      <c r="I225" s="123">
        <v>24925279.432033289</v>
      </c>
      <c r="J225" s="118">
        <v>24916367.712226059</v>
      </c>
      <c r="L225" s="15">
        <v>392.59910717508347</v>
      </c>
      <c r="M225" s="15">
        <v>380.8073158381884</v>
      </c>
      <c r="N225" s="131">
        <v>382.25787794075768</v>
      </c>
      <c r="O225" s="131">
        <v>379.25320945852673</v>
      </c>
      <c r="P225" s="118">
        <v>379.11761224895872</v>
      </c>
    </row>
    <row r="226" spans="1:16">
      <c r="A226" s="603">
        <v>700</v>
      </c>
      <c r="B226" s="343">
        <v>9</v>
      </c>
      <c r="C226" s="25" t="s">
        <v>257</v>
      </c>
      <c r="D226" s="14">
        <v>4733</v>
      </c>
      <c r="F226" s="21">
        <v>2309769.1896178261</v>
      </c>
      <c r="G226" s="21">
        <v>2307342.3225490241</v>
      </c>
      <c r="H226" s="21">
        <v>2273848.4906299771</v>
      </c>
      <c r="I226" s="123">
        <v>2243447.8530488391</v>
      </c>
      <c r="J226" s="118">
        <v>2234469.9708774919</v>
      </c>
      <c r="L226" s="15">
        <v>488.01377342442981</v>
      </c>
      <c r="M226" s="15">
        <v>487.50101892014021</v>
      </c>
      <c r="N226" s="131">
        <v>480.42435889076199</v>
      </c>
      <c r="O226" s="131">
        <v>474.00123664670173</v>
      </c>
      <c r="P226" s="118">
        <v>472.10436739435698</v>
      </c>
    </row>
    <row r="227" spans="1:16">
      <c r="A227" s="603">
        <v>702</v>
      </c>
      <c r="B227" s="343">
        <v>6</v>
      </c>
      <c r="C227" s="25" t="s">
        <v>258</v>
      </c>
      <c r="D227" s="14">
        <v>4039</v>
      </c>
      <c r="F227" s="21">
        <v>3169182.931969611</v>
      </c>
      <c r="G227" s="21">
        <v>3306887.7409311258</v>
      </c>
      <c r="H227" s="21">
        <v>3256582.673129858</v>
      </c>
      <c r="I227" s="123">
        <v>3255979.2283660001</v>
      </c>
      <c r="J227" s="118">
        <v>3268703.6285766582</v>
      </c>
      <c r="L227" s="15">
        <v>784.64543995286249</v>
      </c>
      <c r="M227" s="15">
        <v>818.73922776210111</v>
      </c>
      <c r="N227" s="131">
        <v>806.28439542705064</v>
      </c>
      <c r="O227" s="131">
        <v>806.13499092993322</v>
      </c>
      <c r="P227" s="118">
        <v>809.28537474044515</v>
      </c>
    </row>
    <row r="228" spans="1:16">
      <c r="A228" s="603">
        <v>704</v>
      </c>
      <c r="B228" s="343">
        <v>2</v>
      </c>
      <c r="C228" s="25" t="s">
        <v>259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3">
        <v>6607573.5975953136</v>
      </c>
      <c r="J228" s="118">
        <v>6578434.4886854244</v>
      </c>
      <c r="L228" s="15">
        <v>1073.1435672715641</v>
      </c>
      <c r="M228" s="15">
        <v>1024.5939081250031</v>
      </c>
      <c r="N228" s="131">
        <v>1035.7407184076339</v>
      </c>
      <c r="O228" s="131">
        <v>1029.537799562997</v>
      </c>
      <c r="P228" s="118">
        <v>1024.9975831544759</v>
      </c>
    </row>
    <row r="229" spans="1:16">
      <c r="A229" s="603">
        <v>707</v>
      </c>
      <c r="B229" s="343">
        <v>12</v>
      </c>
      <c r="C229" s="25" t="s">
        <v>260</v>
      </c>
      <c r="D229" s="14">
        <v>1881</v>
      </c>
      <c r="F229" s="21">
        <v>1639678.5218954789</v>
      </c>
      <c r="G229" s="21">
        <v>1448252.4723714029</v>
      </c>
      <c r="H229" s="21">
        <v>1409175.4206853679</v>
      </c>
      <c r="I229" s="123">
        <v>1389836.2407661609</v>
      </c>
      <c r="J229" s="118">
        <v>1401559.5992053349</v>
      </c>
      <c r="L229" s="15">
        <v>871.70575326713424</v>
      </c>
      <c r="M229" s="15">
        <v>769.93751853875767</v>
      </c>
      <c r="N229" s="131">
        <v>749.1629030756875</v>
      </c>
      <c r="O229" s="131">
        <v>738.88157403836306</v>
      </c>
      <c r="P229" s="118">
        <v>745.11408782846092</v>
      </c>
    </row>
    <row r="230" spans="1:16">
      <c r="A230" s="603">
        <v>710</v>
      </c>
      <c r="B230" s="343">
        <v>1</v>
      </c>
      <c r="C230" s="25" t="s">
        <v>261</v>
      </c>
      <c r="D230" s="14">
        <v>27036</v>
      </c>
      <c r="F230" s="21">
        <v>20128835.754332639</v>
      </c>
      <c r="G230" s="21">
        <v>19609186.05048269</v>
      </c>
      <c r="H230" s="21">
        <v>19704082.862099271</v>
      </c>
      <c r="I230" s="123">
        <v>19573337.125470459</v>
      </c>
      <c r="J230" s="118">
        <v>19594828.916609641</v>
      </c>
      <c r="L230" s="15">
        <v>744.51974235584566</v>
      </c>
      <c r="M230" s="15">
        <v>725.29908457178158</v>
      </c>
      <c r="N230" s="131">
        <v>728.8091012760492</v>
      </c>
      <c r="O230" s="131">
        <v>723.97311456837031</v>
      </c>
      <c r="P230" s="118">
        <v>724.76804692297844</v>
      </c>
    </row>
    <row r="231" spans="1:16">
      <c r="A231" s="603">
        <v>729</v>
      </c>
      <c r="B231" s="343">
        <v>13</v>
      </c>
      <c r="C231" s="25" t="s">
        <v>262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3">
        <v>7494335.0592732308</v>
      </c>
      <c r="J231" s="118">
        <v>7526783.6905087344</v>
      </c>
      <c r="L231" s="15">
        <v>908.18649602256107</v>
      </c>
      <c r="M231" s="15">
        <v>858.54930134080223</v>
      </c>
      <c r="N231" s="131">
        <v>849.80525970938402</v>
      </c>
      <c r="O231" s="131">
        <v>846.05272739593931</v>
      </c>
      <c r="P231" s="118">
        <v>849.71592803214435</v>
      </c>
    </row>
    <row r="232" spans="1:16">
      <c r="A232" s="603">
        <v>732</v>
      </c>
      <c r="B232" s="343">
        <v>19</v>
      </c>
      <c r="C232" s="25" t="s">
        <v>263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3">
        <v>4455121.5038452921</v>
      </c>
      <c r="J232" s="118">
        <v>4465620.8401508704</v>
      </c>
      <c r="L232" s="15">
        <v>1356.933919069543</v>
      </c>
      <c r="M232" s="15">
        <v>1365.066502899072</v>
      </c>
      <c r="N232" s="131">
        <v>1363.2656084314169</v>
      </c>
      <c r="O232" s="131">
        <v>1356.201371033575</v>
      </c>
      <c r="P232" s="118">
        <v>1359.397516027662</v>
      </c>
    </row>
    <row r="233" spans="1:16">
      <c r="A233" s="603">
        <v>734</v>
      </c>
      <c r="B233" s="343">
        <v>2</v>
      </c>
      <c r="C233" s="25" t="s">
        <v>264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3">
        <v>34076370.408987157</v>
      </c>
      <c r="J233" s="118">
        <v>34163092.289726287</v>
      </c>
      <c r="L233" s="15">
        <v>670.30847120447766</v>
      </c>
      <c r="M233" s="15">
        <v>670.96783777009409</v>
      </c>
      <c r="N233" s="131">
        <v>668.39469488448015</v>
      </c>
      <c r="O233" s="131">
        <v>669.87164161563135</v>
      </c>
      <c r="P233" s="118">
        <v>671.57641615345574</v>
      </c>
    </row>
    <row r="234" spans="1:16">
      <c r="A234" s="603">
        <v>738</v>
      </c>
      <c r="B234" s="343">
        <v>2</v>
      </c>
      <c r="C234" s="25" t="s">
        <v>265</v>
      </c>
      <c r="D234" s="14">
        <v>2965</v>
      </c>
      <c r="F234" s="21">
        <v>2503803.582784405</v>
      </c>
      <c r="G234" s="21">
        <v>2584582.4303522711</v>
      </c>
      <c r="H234" s="21">
        <v>2584615.8485504049</v>
      </c>
      <c r="I234" s="123">
        <v>2570866.746337302</v>
      </c>
      <c r="J234" s="118">
        <v>2578839.7371372711</v>
      </c>
      <c r="L234" s="15">
        <v>844.45314765072669</v>
      </c>
      <c r="M234" s="15">
        <v>871.69727836501534</v>
      </c>
      <c r="N234" s="131">
        <v>871.70854925814683</v>
      </c>
      <c r="O234" s="131">
        <v>867.07141529082685</v>
      </c>
      <c r="P234" s="118">
        <v>869.76045097378437</v>
      </c>
    </row>
    <row r="235" spans="1:16">
      <c r="A235" s="603">
        <v>739</v>
      </c>
      <c r="B235" s="343">
        <v>9</v>
      </c>
      <c r="C235" s="25" t="s">
        <v>266</v>
      </c>
      <c r="D235" s="14">
        <v>3188</v>
      </c>
      <c r="F235" s="21">
        <v>3695844.1018858268</v>
      </c>
      <c r="G235" s="21">
        <v>3746831.6200014539</v>
      </c>
      <c r="H235" s="21">
        <v>3718800.021850084</v>
      </c>
      <c r="I235" s="123">
        <v>3701024.9724591351</v>
      </c>
      <c r="J235" s="118">
        <v>3710565.939765777</v>
      </c>
      <c r="L235" s="15">
        <v>1159.2986517835091</v>
      </c>
      <c r="M235" s="15">
        <v>1175.2922271020871</v>
      </c>
      <c r="N235" s="131">
        <v>1166.4993795012811</v>
      </c>
      <c r="O235" s="131">
        <v>1160.9237680235681</v>
      </c>
      <c r="P235" s="118">
        <v>1163.916543213857</v>
      </c>
    </row>
    <row r="236" spans="1:16">
      <c r="A236" s="603">
        <v>740</v>
      </c>
      <c r="B236" s="343">
        <v>10</v>
      </c>
      <c r="C236" s="25" t="s">
        <v>267</v>
      </c>
      <c r="D236" s="14">
        <v>31460</v>
      </c>
      <c r="F236" s="21">
        <v>7495197.6883943425</v>
      </c>
      <c r="G236" s="21">
        <v>7909530.7502598949</v>
      </c>
      <c r="H236" s="21">
        <v>7527912.9693477508</v>
      </c>
      <c r="I236" s="123">
        <v>7513585.2343453821</v>
      </c>
      <c r="J236" s="118">
        <v>7540238.171312049</v>
      </c>
      <c r="L236" s="15">
        <v>238.24531749505221</v>
      </c>
      <c r="M236" s="15">
        <v>251.41547203623321</v>
      </c>
      <c r="N236" s="131">
        <v>239.28521835180391</v>
      </c>
      <c r="O236" s="131">
        <v>238.82979130150611</v>
      </c>
      <c r="P236" s="118">
        <v>239.67699209510641</v>
      </c>
    </row>
    <row r="237" spans="1:16">
      <c r="A237" s="603">
        <v>742</v>
      </c>
      <c r="B237" s="343">
        <v>19</v>
      </c>
      <c r="C237" s="25" t="s">
        <v>268</v>
      </c>
      <c r="D237" s="14">
        <v>964</v>
      </c>
      <c r="F237" s="21">
        <v>1516450.4042404389</v>
      </c>
      <c r="G237" s="21">
        <v>1497568.4781976831</v>
      </c>
      <c r="H237" s="21">
        <v>1491286.971619633</v>
      </c>
      <c r="I237" s="123">
        <v>1486181.3955329841</v>
      </c>
      <c r="J237" s="118">
        <v>1490159.6596158659</v>
      </c>
      <c r="L237" s="15">
        <v>1573.0813321996261</v>
      </c>
      <c r="M237" s="15">
        <v>1553.4942719892981</v>
      </c>
      <c r="N237" s="131">
        <v>1546.97818632742</v>
      </c>
      <c r="O237" s="131">
        <v>1541.6819455736349</v>
      </c>
      <c r="P237" s="118">
        <v>1545.808775535131</v>
      </c>
    </row>
    <row r="238" spans="1:16">
      <c r="A238" s="603">
        <v>743</v>
      </c>
      <c r="B238" s="343">
        <v>14</v>
      </c>
      <c r="C238" s="25" t="s">
        <v>269</v>
      </c>
      <c r="D238" s="14">
        <v>66611</v>
      </c>
      <c r="F238" s="21">
        <v>36028387.282734632</v>
      </c>
      <c r="G238" s="21">
        <v>36365906.472729683</v>
      </c>
      <c r="H238" s="21">
        <v>36438216.951697551</v>
      </c>
      <c r="I238" s="123">
        <v>36404898.245293289</v>
      </c>
      <c r="J238" s="118">
        <v>36295371.948095061</v>
      </c>
      <c r="L238" s="15">
        <v>540.87744190501007</v>
      </c>
      <c r="M238" s="15">
        <v>545.94446071564278</v>
      </c>
      <c r="N238" s="131">
        <v>547.03002434579196</v>
      </c>
      <c r="O238" s="131">
        <v>546.5298260841796</v>
      </c>
      <c r="P238" s="118">
        <v>544.88555866290949</v>
      </c>
    </row>
    <row r="239" spans="1:16">
      <c r="A239" s="603">
        <v>746</v>
      </c>
      <c r="B239" s="343">
        <v>17</v>
      </c>
      <c r="C239" s="25" t="s">
        <v>270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3">
        <v>7943482.0000577038</v>
      </c>
      <c r="J239" s="118">
        <v>7957805.6201003799</v>
      </c>
      <c r="L239" s="15">
        <v>1690.0642144796941</v>
      </c>
      <c r="M239" s="15">
        <v>1708.774476238988</v>
      </c>
      <c r="N239" s="131">
        <v>1722.8805777106229</v>
      </c>
      <c r="O239" s="131">
        <v>1725.718444505258</v>
      </c>
      <c r="P239" s="118">
        <v>1728.830245513878</v>
      </c>
    </row>
    <row r="240" spans="1:16">
      <c r="A240" s="603">
        <v>747</v>
      </c>
      <c r="B240" s="343">
        <v>4</v>
      </c>
      <c r="C240" s="25" t="s">
        <v>271</v>
      </c>
      <c r="D240" s="14">
        <v>1264</v>
      </c>
      <c r="F240" s="21">
        <v>1964557.3302401621</v>
      </c>
      <c r="G240" s="21">
        <v>1856700.0228467679</v>
      </c>
      <c r="H240" s="21">
        <v>1843192.003178102</v>
      </c>
      <c r="I240" s="123">
        <v>1842361.82923035</v>
      </c>
      <c r="J240" s="118">
        <v>1848897.1662288541</v>
      </c>
      <c r="L240" s="15">
        <v>1554.238394177343</v>
      </c>
      <c r="M240" s="15">
        <v>1468.908245923076</v>
      </c>
      <c r="N240" s="131">
        <v>1458.2215215016629</v>
      </c>
      <c r="O240" s="131">
        <v>1457.56473831515</v>
      </c>
      <c r="P240" s="118">
        <v>1462.7350998646</v>
      </c>
    </row>
    <row r="241" spans="1:16">
      <c r="A241" s="603">
        <v>748</v>
      </c>
      <c r="B241" s="343">
        <v>17</v>
      </c>
      <c r="C241" s="25" t="s">
        <v>272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3">
        <v>6392415.0641507981</v>
      </c>
      <c r="J241" s="118">
        <v>6401797.3566857111</v>
      </c>
      <c r="L241" s="15">
        <v>1367.6265919850971</v>
      </c>
      <c r="M241" s="15">
        <v>1329.075932553608</v>
      </c>
      <c r="N241" s="131">
        <v>1338.5610257651269</v>
      </c>
      <c r="O241" s="131">
        <v>1330.644268141298</v>
      </c>
      <c r="P241" s="118">
        <v>1332.5972849054349</v>
      </c>
    </row>
    <row r="242" spans="1:16">
      <c r="A242" s="603">
        <v>749</v>
      </c>
      <c r="B242" s="343">
        <v>11</v>
      </c>
      <c r="C242" s="25" t="s">
        <v>273</v>
      </c>
      <c r="D242" s="14">
        <v>21269</v>
      </c>
      <c r="F242" s="21">
        <v>9682284.3530860953</v>
      </c>
      <c r="G242" s="21">
        <v>10116979.64649801</v>
      </c>
      <c r="H242" s="21">
        <v>10224152.35830806</v>
      </c>
      <c r="I242" s="123">
        <v>10282977.61688558</v>
      </c>
      <c r="J242" s="118">
        <v>10183819.371971689</v>
      </c>
      <c r="L242" s="15">
        <v>455.2298816628001</v>
      </c>
      <c r="M242" s="15">
        <v>475.66785681028762</v>
      </c>
      <c r="N242" s="131">
        <v>480.70677315849662</v>
      </c>
      <c r="O242" s="131">
        <v>483.47254769314878</v>
      </c>
      <c r="P242" s="118">
        <v>478.81044581182448</v>
      </c>
    </row>
    <row r="243" spans="1:16">
      <c r="A243" s="603">
        <v>751</v>
      </c>
      <c r="B243" s="343">
        <v>19</v>
      </c>
      <c r="C243" s="25" t="s">
        <v>274</v>
      </c>
      <c r="D243" s="14">
        <v>2778</v>
      </c>
      <c r="F243" s="21">
        <v>3127850.4299971848</v>
      </c>
      <c r="G243" s="21">
        <v>3034862.840984093</v>
      </c>
      <c r="H243" s="21">
        <v>3043522.346194224</v>
      </c>
      <c r="I243" s="123">
        <v>3008734.9606389478</v>
      </c>
      <c r="J243" s="118">
        <v>3007330.0414918279</v>
      </c>
      <c r="L243" s="15">
        <v>1125.936079912593</v>
      </c>
      <c r="M243" s="15">
        <v>1092.4632256962179</v>
      </c>
      <c r="N243" s="131">
        <v>1095.580398198065</v>
      </c>
      <c r="O243" s="131">
        <v>1083.057941194726</v>
      </c>
      <c r="P243" s="118">
        <v>1082.5522107601971</v>
      </c>
    </row>
    <row r="244" spans="1:16">
      <c r="A244" s="603">
        <v>753</v>
      </c>
      <c r="B244" s="343">
        <v>1</v>
      </c>
      <c r="C244" s="25" t="s">
        <v>275</v>
      </c>
      <c r="D244" s="14">
        <v>22826</v>
      </c>
      <c r="F244" s="21">
        <v>24084344.209801991</v>
      </c>
      <c r="G244" s="21">
        <v>24218125.483477741</v>
      </c>
      <c r="H244" s="21">
        <v>24416291.44123188</v>
      </c>
      <c r="I244" s="123">
        <v>24356777.930471528</v>
      </c>
      <c r="J244" s="118">
        <v>24290033.79997002</v>
      </c>
      <c r="L244" s="15">
        <v>1055.12767063007</v>
      </c>
      <c r="M244" s="15">
        <v>1060.988586851736</v>
      </c>
      <c r="N244" s="131">
        <v>1069.6701761689251</v>
      </c>
      <c r="O244" s="131">
        <v>1067.0629076698301</v>
      </c>
      <c r="P244" s="118">
        <v>1064.138867956279</v>
      </c>
    </row>
    <row r="245" spans="1:16">
      <c r="A245" s="603">
        <v>755</v>
      </c>
      <c r="B245" s="343">
        <v>1</v>
      </c>
      <c r="C245" s="25" t="s">
        <v>276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3">
        <v>5638753.9471063456</v>
      </c>
      <c r="J245" s="118">
        <v>5616673.1174477739</v>
      </c>
      <c r="L245" s="15">
        <v>907.57436066029948</v>
      </c>
      <c r="M245" s="15">
        <v>910.84417197586242</v>
      </c>
      <c r="N245" s="131">
        <v>916.70085808596434</v>
      </c>
      <c r="O245" s="131">
        <v>912.12454660406752</v>
      </c>
      <c r="P245" s="118">
        <v>908.55275274147107</v>
      </c>
    </row>
    <row r="246" spans="1:16">
      <c r="A246" s="603">
        <v>758</v>
      </c>
      <c r="B246" s="343">
        <v>19</v>
      </c>
      <c r="C246" s="25" t="s">
        <v>277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3">
        <v>6296078.0923307389</v>
      </c>
      <c r="J246" s="118">
        <v>6292518.8764156653</v>
      </c>
      <c r="L246" s="15">
        <v>757.33735712875205</v>
      </c>
      <c r="M246" s="15">
        <v>766.61004176062625</v>
      </c>
      <c r="N246" s="131">
        <v>775.74145996693539</v>
      </c>
      <c r="O246" s="131">
        <v>774.7112209094056</v>
      </c>
      <c r="P246" s="118">
        <v>774.27327136897566</v>
      </c>
    </row>
    <row r="247" spans="1:16">
      <c r="A247" s="603">
        <v>759</v>
      </c>
      <c r="B247" s="343">
        <v>14</v>
      </c>
      <c r="C247" s="25" t="s">
        <v>278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3">
        <v>2153510.135678397</v>
      </c>
      <c r="J247" s="118">
        <v>2163390.060738252</v>
      </c>
      <c r="L247" s="15">
        <v>1239.22926167326</v>
      </c>
      <c r="M247" s="15">
        <v>1201.811311388934</v>
      </c>
      <c r="N247" s="131">
        <v>1197.1751194304561</v>
      </c>
      <c r="O247" s="131">
        <v>1196.3945198213321</v>
      </c>
      <c r="P247" s="118">
        <v>1201.883367076807</v>
      </c>
    </row>
    <row r="248" spans="1:16">
      <c r="A248" s="603">
        <v>761</v>
      </c>
      <c r="B248" s="343">
        <v>2</v>
      </c>
      <c r="C248" s="25" t="s">
        <v>279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3">
        <v>8205829.3045876361</v>
      </c>
      <c r="J248" s="118">
        <v>8236560.3555648401</v>
      </c>
      <c r="L248" s="15">
        <v>1015.5461912189151</v>
      </c>
      <c r="M248" s="15">
        <v>983.29022683111225</v>
      </c>
      <c r="N248" s="131">
        <v>977.71476806461499</v>
      </c>
      <c r="O248" s="131">
        <v>973.52346714766122</v>
      </c>
      <c r="P248" s="118">
        <v>977.16933865996441</v>
      </c>
    </row>
    <row r="249" spans="1:16">
      <c r="A249" s="603">
        <v>762</v>
      </c>
      <c r="B249" s="343">
        <v>11</v>
      </c>
      <c r="C249" s="25" t="s">
        <v>280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3">
        <v>4907957.8644930338</v>
      </c>
      <c r="J249" s="118">
        <v>4921206.2467352673</v>
      </c>
      <c r="L249" s="15">
        <v>1414.772682693093</v>
      </c>
      <c r="M249" s="15">
        <v>1379.281218029588</v>
      </c>
      <c r="N249" s="131">
        <v>1372.599072031413</v>
      </c>
      <c r="O249" s="131">
        <v>1374.7781133033709</v>
      </c>
      <c r="P249" s="118">
        <v>1378.4891447437719</v>
      </c>
    </row>
    <row r="250" spans="1:16">
      <c r="A250" s="603">
        <v>765</v>
      </c>
      <c r="B250" s="343">
        <v>18</v>
      </c>
      <c r="C250" s="25" t="s">
        <v>281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3">
        <v>7156955.422258338</v>
      </c>
      <c r="J250" s="118">
        <v>7144478.208510682</v>
      </c>
      <c r="L250" s="15">
        <v>678.23189318082632</v>
      </c>
      <c r="M250" s="15">
        <v>700.51629312152477</v>
      </c>
      <c r="N250" s="131">
        <v>701.43102195697804</v>
      </c>
      <c r="O250" s="131">
        <v>702.69567228849655</v>
      </c>
      <c r="P250" s="118">
        <v>701.47061448313025</v>
      </c>
    </row>
    <row r="251" spans="1:16">
      <c r="A251" s="603">
        <v>768</v>
      </c>
      <c r="B251" s="343">
        <v>10</v>
      </c>
      <c r="C251" s="25" t="s">
        <v>282</v>
      </c>
      <c r="D251" s="14">
        <v>2361</v>
      </c>
      <c r="F251" s="21">
        <v>3299971.429868517</v>
      </c>
      <c r="G251" s="21">
        <v>3253249.029687325</v>
      </c>
      <c r="H251" s="21">
        <v>3241363.315724967</v>
      </c>
      <c r="I251" s="123">
        <v>3241574.4106504889</v>
      </c>
      <c r="J251" s="118">
        <v>3256342.527008045</v>
      </c>
      <c r="L251" s="15">
        <v>1397.7007326846749</v>
      </c>
      <c r="M251" s="15">
        <v>1377.9114907612559</v>
      </c>
      <c r="N251" s="131">
        <v>1372.877304415488</v>
      </c>
      <c r="O251" s="131">
        <v>1372.966713532609</v>
      </c>
      <c r="P251" s="118">
        <v>1379.221739520561</v>
      </c>
    </row>
    <row r="252" spans="1:16">
      <c r="A252" s="603">
        <v>777</v>
      </c>
      <c r="B252" s="343">
        <v>18</v>
      </c>
      <c r="C252" s="25" t="s">
        <v>283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3">
        <v>9050591.1540028322</v>
      </c>
      <c r="J252" s="118">
        <v>9071907.5970802698</v>
      </c>
      <c r="L252" s="15">
        <v>1307.4892302998201</v>
      </c>
      <c r="M252" s="15">
        <v>1290.394859631316</v>
      </c>
      <c r="N252" s="131">
        <v>1285.6213678898989</v>
      </c>
      <c r="O252" s="131">
        <v>1285.960664109524</v>
      </c>
      <c r="P252" s="118">
        <v>1288.9894284001521</v>
      </c>
    </row>
    <row r="253" spans="1:16">
      <c r="A253" s="603">
        <v>778</v>
      </c>
      <c r="B253" s="343">
        <v>11</v>
      </c>
      <c r="C253" s="25" t="s">
        <v>284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3">
        <v>4453839.8898466397</v>
      </c>
      <c r="J253" s="118">
        <v>4475005.843175659</v>
      </c>
      <c r="L253" s="15">
        <v>680.26526790873675</v>
      </c>
      <c r="M253" s="15">
        <v>668.65067382741654</v>
      </c>
      <c r="N253" s="131">
        <v>658.32931795658658</v>
      </c>
      <c r="O253" s="131">
        <v>671.56813779352228</v>
      </c>
      <c r="P253" s="118">
        <v>674.75962653432737</v>
      </c>
    </row>
    <row r="254" spans="1:16">
      <c r="A254" s="603">
        <v>781</v>
      </c>
      <c r="B254" s="343">
        <v>7</v>
      </c>
      <c r="C254" s="25" t="s">
        <v>285</v>
      </c>
      <c r="D254" s="14">
        <v>3428</v>
      </c>
      <c r="F254" s="21">
        <v>4175296.5177301052</v>
      </c>
      <c r="G254" s="21">
        <v>4194030.668416345</v>
      </c>
      <c r="H254" s="21">
        <v>4137934.2753239139</v>
      </c>
      <c r="I254" s="123">
        <v>4132720.1166648259</v>
      </c>
      <c r="J254" s="118">
        <v>4145434.0200331672</v>
      </c>
      <c r="L254" s="15">
        <v>1217.997817307499</v>
      </c>
      <c r="M254" s="15">
        <v>1223.4628554306721</v>
      </c>
      <c r="N254" s="131">
        <v>1207.0986800828221</v>
      </c>
      <c r="O254" s="131">
        <v>1205.577630298958</v>
      </c>
      <c r="P254" s="118">
        <v>1209.2864702547161</v>
      </c>
    </row>
    <row r="255" spans="1:16">
      <c r="A255" s="603">
        <v>783</v>
      </c>
      <c r="B255" s="343">
        <v>4</v>
      </c>
      <c r="C255" s="25" t="s">
        <v>286</v>
      </c>
      <c r="D255" s="14">
        <v>6256</v>
      </c>
      <c r="F255" s="21">
        <v>3140700.6490051541</v>
      </c>
      <c r="G255" s="21">
        <v>2821777.336482849</v>
      </c>
      <c r="H255" s="21">
        <v>2788491.2250560522</v>
      </c>
      <c r="I255" s="123">
        <v>2769915.3978961399</v>
      </c>
      <c r="J255" s="118">
        <v>2770431.650597868</v>
      </c>
      <c r="L255" s="15">
        <v>502.03015489212822</v>
      </c>
      <c r="M255" s="15">
        <v>451.0513645273096</v>
      </c>
      <c r="N255" s="131">
        <v>445.73069454220769</v>
      </c>
      <c r="O255" s="131">
        <v>442.76141270718352</v>
      </c>
      <c r="P255" s="118">
        <v>442.84393391909663</v>
      </c>
    </row>
    <row r="256" spans="1:16">
      <c r="A256" s="603">
        <v>785</v>
      </c>
      <c r="B256" s="343">
        <v>17</v>
      </c>
      <c r="C256" s="25" t="s">
        <v>287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3">
        <v>5681187.2610504972</v>
      </c>
      <c r="J256" s="118">
        <v>5693914.1789606065</v>
      </c>
      <c r="L256" s="15">
        <v>2239.1114902392569</v>
      </c>
      <c r="M256" s="15">
        <v>2208.0241838375928</v>
      </c>
      <c r="N256" s="131">
        <v>2203.834663268221</v>
      </c>
      <c r="O256" s="131">
        <v>2201.1574045139469</v>
      </c>
      <c r="P256" s="118">
        <v>2206.088407191246</v>
      </c>
    </row>
    <row r="257" spans="1:16">
      <c r="A257" s="603">
        <v>790</v>
      </c>
      <c r="B257" s="343">
        <v>6</v>
      </c>
      <c r="C257" s="25" t="s">
        <v>288</v>
      </c>
      <c r="D257" s="14">
        <v>23464</v>
      </c>
      <c r="F257" s="21">
        <v>18712348.67500861</v>
      </c>
      <c r="G257" s="21">
        <v>18389326.20975307</v>
      </c>
      <c r="H257" s="21">
        <v>18228904.84053795</v>
      </c>
      <c r="I257" s="123">
        <v>18124113.414813019</v>
      </c>
      <c r="J257" s="118">
        <v>18141750.103301771</v>
      </c>
      <c r="L257" s="15">
        <v>797.49184601980107</v>
      </c>
      <c r="M257" s="15">
        <v>783.72511974740337</v>
      </c>
      <c r="N257" s="131">
        <v>776.88820493257549</v>
      </c>
      <c r="O257" s="131">
        <v>772.42215371688644</v>
      </c>
      <c r="P257" s="118">
        <v>773.17380256144611</v>
      </c>
    </row>
    <row r="258" spans="1:16">
      <c r="A258" s="603">
        <v>791</v>
      </c>
      <c r="B258" s="343">
        <v>17</v>
      </c>
      <c r="C258" s="25" t="s">
        <v>289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3">
        <v>7681950.8465153612</v>
      </c>
      <c r="J258" s="118">
        <v>7712823.9045460876</v>
      </c>
      <c r="L258" s="15">
        <v>1578.0981994233259</v>
      </c>
      <c r="M258" s="15">
        <v>1561.1012747279681</v>
      </c>
      <c r="N258" s="131">
        <v>1557.9505416519139</v>
      </c>
      <c r="O258" s="131">
        <v>1555.6806088528481</v>
      </c>
      <c r="P258" s="118">
        <v>1561.9327469716659</v>
      </c>
    </row>
    <row r="259" spans="1:16">
      <c r="A259" s="603">
        <v>831</v>
      </c>
      <c r="B259" s="343">
        <v>9</v>
      </c>
      <c r="C259" s="25" t="s">
        <v>290</v>
      </c>
      <c r="D259" s="14">
        <v>4596</v>
      </c>
      <c r="F259" s="21">
        <v>3490376.094152194</v>
      </c>
      <c r="G259" s="21">
        <v>3459425.4206776889</v>
      </c>
      <c r="H259" s="21">
        <v>3463473.7695458438</v>
      </c>
      <c r="I259" s="123">
        <v>3453651.7372858678</v>
      </c>
      <c r="J259" s="118">
        <v>3434394.63606962</v>
      </c>
      <c r="L259" s="15">
        <v>759.43779246131282</v>
      </c>
      <c r="M259" s="15">
        <v>752.70352930323963</v>
      </c>
      <c r="N259" s="131">
        <v>753.58437109352565</v>
      </c>
      <c r="O259" s="131">
        <v>751.44728835636806</v>
      </c>
      <c r="P259" s="118">
        <v>747.25731855300694</v>
      </c>
    </row>
    <row r="260" spans="1:16">
      <c r="A260" s="603">
        <v>832</v>
      </c>
      <c r="B260" s="343">
        <v>17</v>
      </c>
      <c r="C260" s="25" t="s">
        <v>291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3">
        <v>9027385.3637266383</v>
      </c>
      <c r="J260" s="118">
        <v>9037097.602064468</v>
      </c>
      <c r="L260" s="15">
        <v>2485.786826987513</v>
      </c>
      <c r="M260" s="15">
        <v>2462.0518059051751</v>
      </c>
      <c r="N260" s="131">
        <v>2467.737371606429</v>
      </c>
      <c r="O260" s="131">
        <v>2468.5221120390038</v>
      </c>
      <c r="P260" s="118">
        <v>2471.1779059514538</v>
      </c>
    </row>
    <row r="261" spans="1:16">
      <c r="A261" s="603">
        <v>833</v>
      </c>
      <c r="B261" s="343">
        <v>2</v>
      </c>
      <c r="C261" s="25" t="s">
        <v>292</v>
      </c>
      <c r="D261" s="14">
        <v>1692</v>
      </c>
      <c r="F261" s="21">
        <v>2050447.999847698</v>
      </c>
      <c r="G261" s="21">
        <v>2083476.2502635231</v>
      </c>
      <c r="H261" s="21">
        <v>2079341.719209048</v>
      </c>
      <c r="I261" s="123">
        <v>2064530.6204248939</v>
      </c>
      <c r="J261" s="118">
        <v>2068975.4686936359</v>
      </c>
      <c r="L261" s="15">
        <v>1211.8486996735801</v>
      </c>
      <c r="M261" s="15">
        <v>1231.3689422361249</v>
      </c>
      <c r="N261" s="131">
        <v>1228.9253659627941</v>
      </c>
      <c r="O261" s="131">
        <v>1220.171761480434</v>
      </c>
      <c r="P261" s="118">
        <v>1222.7987403626689</v>
      </c>
    </row>
    <row r="262" spans="1:16">
      <c r="A262" s="603">
        <v>834</v>
      </c>
      <c r="B262" s="343">
        <v>5</v>
      </c>
      <c r="C262" s="25" t="s">
        <v>293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3">
        <v>5986229.1103387848</v>
      </c>
      <c r="J262" s="118">
        <v>5985447.6572924508</v>
      </c>
      <c r="L262" s="15">
        <v>1076.813147227158</v>
      </c>
      <c r="M262" s="15">
        <v>1042.2107858949871</v>
      </c>
      <c r="N262" s="131">
        <v>1035.847039005808</v>
      </c>
      <c r="O262" s="131">
        <v>1026.44532070281</v>
      </c>
      <c r="P262" s="118">
        <v>1026.3113266962359</v>
      </c>
    </row>
    <row r="263" spans="1:16">
      <c r="A263" s="603">
        <v>837</v>
      </c>
      <c r="B263" s="343">
        <v>6</v>
      </c>
      <c r="C263" s="25" t="s">
        <v>294</v>
      </c>
      <c r="D263" s="14">
        <v>260180</v>
      </c>
      <c r="F263" s="21">
        <v>46314287.029758893</v>
      </c>
      <c r="G263" s="21">
        <v>52872353.606289819</v>
      </c>
      <c r="H263" s="21">
        <v>51932594.82708519</v>
      </c>
      <c r="I263" s="123">
        <v>51507490.98014918</v>
      </c>
      <c r="J263" s="118">
        <v>51954027.232712567</v>
      </c>
      <c r="L263" s="15">
        <v>178.00863644307361</v>
      </c>
      <c r="M263" s="15">
        <v>203.21451920320479</v>
      </c>
      <c r="N263" s="131">
        <v>199.6025629452117</v>
      </c>
      <c r="O263" s="131">
        <v>197.96867929952029</v>
      </c>
      <c r="P263" s="118">
        <v>199.68493824549381</v>
      </c>
    </row>
    <row r="264" spans="1:16">
      <c r="A264" s="603">
        <v>844</v>
      </c>
      <c r="B264" s="343">
        <v>11</v>
      </c>
      <c r="C264" s="25" t="s">
        <v>295</v>
      </c>
      <c r="D264" s="14">
        <v>1388</v>
      </c>
      <c r="F264" s="21">
        <v>1449833.871568786</v>
      </c>
      <c r="G264" s="21">
        <v>1318440.06485442</v>
      </c>
      <c r="H264" s="21">
        <v>1288065.129668043</v>
      </c>
      <c r="I264" s="123">
        <v>1288943.241691242</v>
      </c>
      <c r="J264" s="118">
        <v>1293481.6074029549</v>
      </c>
      <c r="L264" s="15">
        <v>1044.5488988247739</v>
      </c>
      <c r="M264" s="15">
        <v>949.88477294987069</v>
      </c>
      <c r="N264" s="131">
        <v>928.00081388187505</v>
      </c>
      <c r="O264" s="131">
        <v>928.6334594317309</v>
      </c>
      <c r="P264" s="118">
        <v>931.90317536235966</v>
      </c>
    </row>
    <row r="265" spans="1:16">
      <c r="A265" s="603">
        <v>845</v>
      </c>
      <c r="B265" s="343">
        <v>19</v>
      </c>
      <c r="C265" s="25" t="s">
        <v>296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3">
        <v>4171955.9836952179</v>
      </c>
      <c r="J265" s="118">
        <v>4177977.6334105702</v>
      </c>
      <c r="L265" s="15">
        <v>1484.029717068677</v>
      </c>
      <c r="M265" s="15">
        <v>1472.1247878297129</v>
      </c>
      <c r="N265" s="131">
        <v>1480.202361988227</v>
      </c>
      <c r="O265" s="131">
        <v>1476.276002723007</v>
      </c>
      <c r="P265" s="118">
        <v>1478.4068058777671</v>
      </c>
    </row>
    <row r="266" spans="1:16">
      <c r="A266" s="603">
        <v>846</v>
      </c>
      <c r="B266" s="343">
        <v>14</v>
      </c>
      <c r="C266" s="25" t="s">
        <v>297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3">
        <v>6182695.3611352826</v>
      </c>
      <c r="J266" s="118">
        <v>6199483.472747039</v>
      </c>
      <c r="L266" s="15">
        <v>1359.9369022340079</v>
      </c>
      <c r="M266" s="15">
        <v>1345.532010433177</v>
      </c>
      <c r="N266" s="131">
        <v>1337.188632519003</v>
      </c>
      <c r="O266" s="131">
        <v>1326.189481152999</v>
      </c>
      <c r="P266" s="118">
        <v>1329.790534694775</v>
      </c>
    </row>
    <row r="267" spans="1:16">
      <c r="A267" s="603">
        <v>848</v>
      </c>
      <c r="B267" s="343">
        <v>12</v>
      </c>
      <c r="C267" s="25" t="s">
        <v>298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3">
        <v>5167718.2952916706</v>
      </c>
      <c r="J267" s="118">
        <v>5180100.1843050784</v>
      </c>
      <c r="L267" s="15">
        <v>1362.088037870993</v>
      </c>
      <c r="M267" s="15">
        <v>1318.829357841335</v>
      </c>
      <c r="N267" s="131">
        <v>1312.6131491459159</v>
      </c>
      <c r="O267" s="131">
        <v>1299.727941471748</v>
      </c>
      <c r="P267" s="118">
        <v>1302.842098668279</v>
      </c>
    </row>
    <row r="268" spans="1:16">
      <c r="A268" s="603">
        <v>849</v>
      </c>
      <c r="B268" s="343">
        <v>16</v>
      </c>
      <c r="C268" s="25" t="s">
        <v>299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3">
        <v>5021014.2889940124</v>
      </c>
      <c r="J268" s="118">
        <v>5036828.074677214</v>
      </c>
      <c r="L268" s="15">
        <v>1795.050396169753</v>
      </c>
      <c r="M268" s="15">
        <v>1796.4077629753831</v>
      </c>
      <c r="N268" s="131">
        <v>1802.4528391256799</v>
      </c>
      <c r="O268" s="131">
        <v>1793.860053231158</v>
      </c>
      <c r="P268" s="118">
        <v>1799.5098516174401</v>
      </c>
    </row>
    <row r="269" spans="1:16">
      <c r="A269" s="603">
        <v>850</v>
      </c>
      <c r="B269" s="343">
        <v>13</v>
      </c>
      <c r="C269" s="25" t="s">
        <v>300</v>
      </c>
      <c r="D269" s="14">
        <v>2349</v>
      </c>
      <c r="F269" s="21">
        <v>3216704.911547414</v>
      </c>
      <c r="G269" s="21">
        <v>3133478.725049796</v>
      </c>
      <c r="H269" s="21">
        <v>3142729.1370301251</v>
      </c>
      <c r="I269" s="123">
        <v>3162565.907878852</v>
      </c>
      <c r="J269" s="118">
        <v>3158532.0475161569</v>
      </c>
      <c r="L269" s="15">
        <v>1369.393321220695</v>
      </c>
      <c r="M269" s="15">
        <v>1333.962845913067</v>
      </c>
      <c r="N269" s="131">
        <v>1337.9008671903471</v>
      </c>
      <c r="O269" s="131">
        <v>1346.3456397951691</v>
      </c>
      <c r="P269" s="118">
        <v>1344.628372718671</v>
      </c>
    </row>
    <row r="270" spans="1:16">
      <c r="A270" s="603">
        <v>851</v>
      </c>
      <c r="B270" s="343">
        <v>19</v>
      </c>
      <c r="C270" s="25" t="s">
        <v>301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3">
        <v>9396797.9831271246</v>
      </c>
      <c r="J270" s="118">
        <v>9298391.0858802609</v>
      </c>
      <c r="L270" s="15">
        <v>473.40362562212289</v>
      </c>
      <c r="M270" s="15">
        <v>451.38337582067788</v>
      </c>
      <c r="N270" s="131">
        <v>450.86421699704738</v>
      </c>
      <c r="O270" s="131">
        <v>448.34190482022638</v>
      </c>
      <c r="P270" s="118">
        <v>443.64669525646548</v>
      </c>
    </row>
    <row r="271" spans="1:16">
      <c r="A271" s="603">
        <v>853</v>
      </c>
      <c r="B271" s="343">
        <v>2</v>
      </c>
      <c r="C271" s="25" t="s">
        <v>302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3">
        <v>70185012.557299927</v>
      </c>
      <c r="J271" s="118">
        <v>71113626.809396178</v>
      </c>
      <c r="L271" s="15">
        <v>331.8961343137895</v>
      </c>
      <c r="M271" s="15">
        <v>341.94569373546551</v>
      </c>
      <c r="N271" s="131">
        <v>339.8066534168089</v>
      </c>
      <c r="O271" s="131">
        <v>340.58325232951393</v>
      </c>
      <c r="P271" s="118">
        <v>345.08949163352878</v>
      </c>
    </row>
    <row r="272" spans="1:16">
      <c r="A272" s="603">
        <v>854</v>
      </c>
      <c r="B272" s="343">
        <v>19</v>
      </c>
      <c r="C272" s="25" t="s">
        <v>303</v>
      </c>
      <c r="D272" s="14">
        <v>3191</v>
      </c>
      <c r="F272" s="21">
        <v>2766621.8059810721</v>
      </c>
      <c r="G272" s="21">
        <v>2903311.7918822072</v>
      </c>
      <c r="H272" s="21">
        <v>2880163.4060638668</v>
      </c>
      <c r="I272" s="123">
        <v>2842591.2552934638</v>
      </c>
      <c r="J272" s="118">
        <v>2848154.5636972771</v>
      </c>
      <c r="L272" s="15">
        <v>867.00777373270819</v>
      </c>
      <c r="M272" s="15">
        <v>909.84387084995524</v>
      </c>
      <c r="N272" s="131">
        <v>902.58959763831626</v>
      </c>
      <c r="O272" s="131">
        <v>890.81518498698335</v>
      </c>
      <c r="P272" s="118">
        <v>892.55862228056299</v>
      </c>
    </row>
    <row r="273" spans="1:16">
      <c r="A273" s="603">
        <v>857</v>
      </c>
      <c r="B273" s="343">
        <v>11</v>
      </c>
      <c r="C273" s="25" t="s">
        <v>304</v>
      </c>
      <c r="D273" s="14">
        <v>2311</v>
      </c>
      <c r="F273" s="21">
        <v>-60558.577896752977</v>
      </c>
      <c r="G273" s="21">
        <v>-99742.452389185433</v>
      </c>
      <c r="H273" s="21">
        <v>-153188.10674544211</v>
      </c>
      <c r="I273" s="123">
        <v>-152764.76312826751</v>
      </c>
      <c r="J273" s="118">
        <v>-142279.22500971929</v>
      </c>
      <c r="L273" s="15">
        <v>-26.204490651991769</v>
      </c>
      <c r="M273" s="15">
        <v>-43.15986689276739</v>
      </c>
      <c r="N273" s="131">
        <v>-66.286502269771589</v>
      </c>
      <c r="O273" s="131">
        <v>-66.103315936074225</v>
      </c>
      <c r="P273" s="118">
        <v>-61.566086114114803</v>
      </c>
    </row>
    <row r="274" spans="1:16">
      <c r="A274" s="603">
        <v>858</v>
      </c>
      <c r="B274" s="343">
        <v>1</v>
      </c>
      <c r="C274" s="25" t="s">
        <v>305</v>
      </c>
      <c r="D274" s="14">
        <v>42225</v>
      </c>
      <c r="F274" s="21">
        <v>33180202.279953592</v>
      </c>
      <c r="G274" s="21">
        <v>33996872.357542768</v>
      </c>
      <c r="H274" s="21">
        <v>34309448.960301772</v>
      </c>
      <c r="I274" s="123">
        <v>34371702.175818413</v>
      </c>
      <c r="J274" s="118">
        <v>34203629.506657563</v>
      </c>
      <c r="L274" s="15">
        <v>785.79519905159475</v>
      </c>
      <c r="M274" s="15">
        <v>805.1361126712319</v>
      </c>
      <c r="N274" s="131">
        <v>812.53875572058666</v>
      </c>
      <c r="O274" s="131">
        <v>814.01307698800269</v>
      </c>
      <c r="P274" s="118">
        <v>810.03267037673334</v>
      </c>
    </row>
    <row r="275" spans="1:16">
      <c r="A275" s="603">
        <v>859</v>
      </c>
      <c r="B275" s="343">
        <v>17</v>
      </c>
      <c r="C275" s="25" t="s">
        <v>306</v>
      </c>
      <c r="D275" s="14">
        <v>6501</v>
      </c>
      <c r="F275" s="21">
        <v>12253703.80008034</v>
      </c>
      <c r="G275" s="21">
        <v>12166801.8458928</v>
      </c>
      <c r="H275" s="21">
        <v>12355660.51118682</v>
      </c>
      <c r="I275" s="123">
        <v>12304222.89450923</v>
      </c>
      <c r="J275" s="118">
        <v>12303464.445687801</v>
      </c>
      <c r="L275" s="15">
        <v>1884.8952161329539</v>
      </c>
      <c r="M275" s="15">
        <v>1871.527741254084</v>
      </c>
      <c r="N275" s="131">
        <v>1900.5784511900961</v>
      </c>
      <c r="O275" s="131">
        <v>1892.666188972348</v>
      </c>
      <c r="P275" s="118">
        <v>1892.549522486971</v>
      </c>
    </row>
    <row r="276" spans="1:16">
      <c r="A276" s="603">
        <v>886</v>
      </c>
      <c r="B276" s="343">
        <v>4</v>
      </c>
      <c r="C276" s="25" t="s">
        <v>307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3">
        <v>8741433.5361489132</v>
      </c>
      <c r="J276" s="118">
        <v>8702493.8114915267</v>
      </c>
      <c r="L276" s="15">
        <v>720.95844749029379</v>
      </c>
      <c r="M276" s="15">
        <v>711.30006216770676</v>
      </c>
      <c r="N276" s="131">
        <v>711.88063367595419</v>
      </c>
      <c r="O276" s="131">
        <v>705.97912583984112</v>
      </c>
      <c r="P276" s="118">
        <v>702.8342603369025</v>
      </c>
    </row>
    <row r="277" spans="1:16">
      <c r="A277" s="603">
        <v>887</v>
      </c>
      <c r="B277" s="343">
        <v>6</v>
      </c>
      <c r="C277" s="25" t="s">
        <v>308</v>
      </c>
      <c r="D277" s="14">
        <v>4493</v>
      </c>
      <c r="F277" s="21">
        <v>3233639.5967792151</v>
      </c>
      <c r="G277" s="21">
        <v>3122107.5636111042</v>
      </c>
      <c r="H277" s="21">
        <v>3081437.1068323632</v>
      </c>
      <c r="I277" s="123">
        <v>3062230.8269628212</v>
      </c>
      <c r="J277" s="118">
        <v>3079774.912726969</v>
      </c>
      <c r="L277" s="15">
        <v>719.70611991524936</v>
      </c>
      <c r="M277" s="15">
        <v>694.88260930583215</v>
      </c>
      <c r="N277" s="131">
        <v>685.83064919482808</v>
      </c>
      <c r="O277" s="131">
        <v>681.55593744999362</v>
      </c>
      <c r="P277" s="118">
        <v>685.4606972461537</v>
      </c>
    </row>
    <row r="278" spans="1:16">
      <c r="A278" s="603">
        <v>889</v>
      </c>
      <c r="B278" s="343">
        <v>17</v>
      </c>
      <c r="C278" s="25" t="s">
        <v>309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3">
        <v>5416114.0159753971</v>
      </c>
      <c r="J278" s="118">
        <v>5422434.7614019569</v>
      </c>
      <c r="L278" s="15">
        <v>2217.399765015663</v>
      </c>
      <c r="M278" s="15">
        <v>2188.2611399196039</v>
      </c>
      <c r="N278" s="131">
        <v>2197.2127552324419</v>
      </c>
      <c r="O278" s="131">
        <v>2196.3154971514182</v>
      </c>
      <c r="P278" s="118">
        <v>2198.8786542587009</v>
      </c>
    </row>
    <row r="279" spans="1:16">
      <c r="A279" s="603">
        <v>890</v>
      </c>
      <c r="B279" s="343">
        <v>19</v>
      </c>
      <c r="C279" s="25" t="s">
        <v>310</v>
      </c>
      <c r="D279" s="14">
        <v>1137</v>
      </c>
      <c r="F279" s="21">
        <v>2805411.1007749308</v>
      </c>
      <c r="G279" s="21">
        <v>2773720.1691490561</v>
      </c>
      <c r="H279" s="21">
        <v>2758434.6804208439</v>
      </c>
      <c r="I279" s="123">
        <v>2737578.9686885849</v>
      </c>
      <c r="J279" s="118">
        <v>2739139.6943709352</v>
      </c>
      <c r="L279" s="15">
        <v>2467.380035861856</v>
      </c>
      <c r="M279" s="15">
        <v>2439.507624581403</v>
      </c>
      <c r="N279" s="131">
        <v>2426.0639229734779</v>
      </c>
      <c r="O279" s="131">
        <v>2407.721168591544</v>
      </c>
      <c r="P279" s="118">
        <v>2409.0938384968649</v>
      </c>
    </row>
    <row r="280" spans="1:16">
      <c r="A280" s="603">
        <v>892</v>
      </c>
      <c r="B280" s="343">
        <v>13</v>
      </c>
      <c r="C280" s="25" t="s">
        <v>311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3">
        <v>7682875.9516248107</v>
      </c>
      <c r="J280" s="118">
        <v>7683298.0791580034</v>
      </c>
      <c r="L280" s="15">
        <v>2137.5123272563092</v>
      </c>
      <c r="M280" s="15">
        <v>2092.418939897892</v>
      </c>
      <c r="N280" s="131">
        <v>2107.337628722833</v>
      </c>
      <c r="O280" s="131">
        <v>2100.8684581965581</v>
      </c>
      <c r="P280" s="118">
        <v>2100.9838882028989</v>
      </c>
    </row>
    <row r="281" spans="1:16">
      <c r="A281" s="603">
        <v>893</v>
      </c>
      <c r="B281" s="343">
        <v>15</v>
      </c>
      <c r="C281" s="25" t="s">
        <v>312</v>
      </c>
      <c r="D281" s="14">
        <v>7439</v>
      </c>
      <c r="F281" s="21">
        <v>10058765.967568209</v>
      </c>
      <c r="G281" s="21">
        <v>10012614.646215159</v>
      </c>
      <c r="H281" s="21">
        <v>10094078.64003717</v>
      </c>
      <c r="I281" s="123">
        <v>10066821.34020113</v>
      </c>
      <c r="J281" s="118">
        <v>10079859.175455591</v>
      </c>
      <c r="L281" s="15">
        <v>1352.1664158580729</v>
      </c>
      <c r="M281" s="15">
        <v>1345.962447400882</v>
      </c>
      <c r="N281" s="131">
        <v>1356.9133808357531</v>
      </c>
      <c r="O281" s="131">
        <v>1353.249272778751</v>
      </c>
      <c r="P281" s="118">
        <v>1355.0019055592941</v>
      </c>
    </row>
    <row r="282" spans="1:16">
      <c r="A282" s="603">
        <v>895</v>
      </c>
      <c r="B282" s="343">
        <v>2</v>
      </c>
      <c r="C282" s="25" t="s">
        <v>313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3">
        <v>6689731.7355228318</v>
      </c>
      <c r="J282" s="118">
        <v>6684965.5052259723</v>
      </c>
      <c r="L282" s="15">
        <v>467.93839780610301</v>
      </c>
      <c r="M282" s="15">
        <v>458.82194506212528</v>
      </c>
      <c r="N282" s="131">
        <v>454.62059119772931</v>
      </c>
      <c r="O282" s="131">
        <v>451.58172914289401</v>
      </c>
      <c r="P282" s="118">
        <v>451.25999090225281</v>
      </c>
    </row>
    <row r="283" spans="1:16">
      <c r="A283" s="603">
        <v>905</v>
      </c>
      <c r="B283" s="343">
        <v>15</v>
      </c>
      <c r="C283" s="25" t="s">
        <v>314</v>
      </c>
      <c r="D283" s="14">
        <v>70361</v>
      </c>
      <c r="F283" s="21">
        <v>27932718.644314259</v>
      </c>
      <c r="G283" s="21">
        <v>28280591.859377962</v>
      </c>
      <c r="H283" s="21">
        <v>28376059.917249121</v>
      </c>
      <c r="I283" s="123">
        <v>28509190.714807499</v>
      </c>
      <c r="J283" s="118">
        <v>28652880.550582461</v>
      </c>
      <c r="L283" s="15">
        <v>396.99149591839603</v>
      </c>
      <c r="M283" s="15">
        <v>401.93561574420431</v>
      </c>
      <c r="N283" s="131">
        <v>403.29244776579532</v>
      </c>
      <c r="O283" s="131">
        <v>405.18455841741161</v>
      </c>
      <c r="P283" s="118">
        <v>407.22673854240929</v>
      </c>
    </row>
    <row r="284" spans="1:16">
      <c r="A284" s="603">
        <v>908</v>
      </c>
      <c r="B284" s="343">
        <v>6</v>
      </c>
      <c r="C284" s="25" t="s">
        <v>315</v>
      </c>
      <c r="D284" s="14">
        <v>20847</v>
      </c>
      <c r="F284" s="21">
        <v>9820328.6975905597</v>
      </c>
      <c r="G284" s="21">
        <v>10034225.913519541</v>
      </c>
      <c r="H284" s="21">
        <v>10065367.45068668</v>
      </c>
      <c r="I284" s="123">
        <v>10021865.908090111</v>
      </c>
      <c r="J284" s="118">
        <v>9967385.3240406625</v>
      </c>
      <c r="L284" s="15">
        <v>471.06675769130129</v>
      </c>
      <c r="M284" s="15">
        <v>481.32709327574918</v>
      </c>
      <c r="N284" s="131">
        <v>482.82090711789141</v>
      </c>
      <c r="O284" s="131">
        <v>480.73420195184508</v>
      </c>
      <c r="P284" s="118">
        <v>478.1208482774818</v>
      </c>
    </row>
    <row r="285" spans="1:16">
      <c r="A285" s="603">
        <v>915</v>
      </c>
      <c r="B285" s="343">
        <v>11</v>
      </c>
      <c r="C285" s="25" t="s">
        <v>316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3">
        <v>8525347.865617061</v>
      </c>
      <c r="J285" s="118">
        <v>8524764.3950947281</v>
      </c>
      <c r="L285" s="15">
        <v>438.60141959950369</v>
      </c>
      <c r="M285" s="15">
        <v>436.85510021710832</v>
      </c>
      <c r="N285" s="131">
        <v>429.35756075190972</v>
      </c>
      <c r="O285" s="131">
        <v>433.44083916910171</v>
      </c>
      <c r="P285" s="118">
        <v>433.41117469595451</v>
      </c>
    </row>
    <row r="286" spans="1:16">
      <c r="A286" s="603">
        <v>918</v>
      </c>
      <c r="B286" s="343">
        <v>2</v>
      </c>
      <c r="C286" s="25" t="s">
        <v>317</v>
      </c>
      <c r="D286" s="14">
        <v>2246</v>
      </c>
      <c r="F286" s="21">
        <v>2305257.4234670671</v>
      </c>
      <c r="G286" s="21">
        <v>2125402.1655854918</v>
      </c>
      <c r="H286" s="21">
        <v>2116996.4473754899</v>
      </c>
      <c r="I286" s="123">
        <v>2110752.0951559572</v>
      </c>
      <c r="J286" s="118">
        <v>2121506.9122955049</v>
      </c>
      <c r="L286" s="15">
        <v>1026.3835367173051</v>
      </c>
      <c r="M286" s="15">
        <v>946.30550560351389</v>
      </c>
      <c r="N286" s="131">
        <v>942.56297746014707</v>
      </c>
      <c r="O286" s="131">
        <v>939.78276721102281</v>
      </c>
      <c r="P286" s="118">
        <v>944.57119870681447</v>
      </c>
    </row>
    <row r="287" spans="1:16">
      <c r="A287" s="603">
        <v>921</v>
      </c>
      <c r="B287" s="343">
        <v>11</v>
      </c>
      <c r="C287" s="25" t="s">
        <v>318</v>
      </c>
      <c r="D287" s="14">
        <v>1851</v>
      </c>
      <c r="F287" s="21">
        <v>2621125.39003425</v>
      </c>
      <c r="G287" s="21">
        <v>2641883.9155541961</v>
      </c>
      <c r="H287" s="21">
        <v>2602326.7300137701</v>
      </c>
      <c r="I287" s="123">
        <v>2585169.2254093038</v>
      </c>
      <c r="J287" s="118">
        <v>2598506.724770281</v>
      </c>
      <c r="L287" s="15">
        <v>1416.0590978034841</v>
      </c>
      <c r="M287" s="15">
        <v>1427.2738603750381</v>
      </c>
      <c r="N287" s="131">
        <v>1405.903149656277</v>
      </c>
      <c r="O287" s="131">
        <v>1396.633833284335</v>
      </c>
      <c r="P287" s="118">
        <v>1403.839397498801</v>
      </c>
    </row>
    <row r="288" spans="1:16">
      <c r="A288" s="603">
        <v>922</v>
      </c>
      <c r="B288" s="343">
        <v>6</v>
      </c>
      <c r="C288" s="25" t="s">
        <v>319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3">
        <v>4536322.0746776247</v>
      </c>
      <c r="J288" s="118">
        <v>4518408.5945701357</v>
      </c>
      <c r="L288" s="15">
        <v>947.00207332178149</v>
      </c>
      <c r="M288" s="15">
        <v>1001.989246731758</v>
      </c>
      <c r="N288" s="131">
        <v>1009.335046102776</v>
      </c>
      <c r="O288" s="131">
        <v>1005.613406046913</v>
      </c>
      <c r="P288" s="118">
        <v>1001.6423397406641</v>
      </c>
    </row>
    <row r="289" spans="1:16">
      <c r="A289" s="603">
        <v>924</v>
      </c>
      <c r="B289" s="343">
        <v>16</v>
      </c>
      <c r="C289" s="25" t="s">
        <v>320</v>
      </c>
      <c r="D289" s="14">
        <v>2931</v>
      </c>
      <c r="F289" s="21">
        <v>3604652.8899964578</v>
      </c>
      <c r="G289" s="21">
        <v>3480176.0745428321</v>
      </c>
      <c r="H289" s="21">
        <v>3459058.5770374122</v>
      </c>
      <c r="I289" s="123">
        <v>3433634.6526444028</v>
      </c>
      <c r="J289" s="118">
        <v>3443165.1424520449</v>
      </c>
      <c r="L289" s="15">
        <v>1229.837219377843</v>
      </c>
      <c r="M289" s="15">
        <v>1187.3681591753091</v>
      </c>
      <c r="N289" s="131">
        <v>1180.1632811454831</v>
      </c>
      <c r="O289" s="131">
        <v>1171.489134303788</v>
      </c>
      <c r="P289" s="118">
        <v>1174.740751433656</v>
      </c>
    </row>
    <row r="290" spans="1:16">
      <c r="A290" s="603">
        <v>925</v>
      </c>
      <c r="B290" s="343">
        <v>11</v>
      </c>
      <c r="C290" s="25" t="s">
        <v>321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3">
        <v>4630249.6239638338</v>
      </c>
      <c r="J290" s="118">
        <v>4634617.8767874567</v>
      </c>
      <c r="L290" s="15">
        <v>1373.311719795973</v>
      </c>
      <c r="M290" s="15">
        <v>1375.134831371807</v>
      </c>
      <c r="N290" s="131">
        <v>1373.160022548522</v>
      </c>
      <c r="O290" s="131">
        <v>1381.3393866240549</v>
      </c>
      <c r="P290" s="118">
        <v>1382.642564674062</v>
      </c>
    </row>
    <row r="291" spans="1:16">
      <c r="A291" s="603">
        <v>927</v>
      </c>
      <c r="B291" s="343">
        <v>1</v>
      </c>
      <c r="C291" s="25" t="s">
        <v>322</v>
      </c>
      <c r="D291" s="14">
        <v>28799</v>
      </c>
      <c r="F291" s="21">
        <v>21776117.79538307</v>
      </c>
      <c r="G291" s="21">
        <v>19891965.044938341</v>
      </c>
      <c r="H291" s="21">
        <v>20061845.010237239</v>
      </c>
      <c r="I291" s="123">
        <v>19904802.117053598</v>
      </c>
      <c r="J291" s="118">
        <v>19854817.082579959</v>
      </c>
      <c r="L291" s="15">
        <v>756.14145614025051</v>
      </c>
      <c r="M291" s="15">
        <v>690.71721396362159</v>
      </c>
      <c r="N291" s="131">
        <v>696.61602868978923</v>
      </c>
      <c r="O291" s="131">
        <v>691.16296111162183</v>
      </c>
      <c r="P291" s="118">
        <v>689.42730937115721</v>
      </c>
    </row>
    <row r="292" spans="1:16">
      <c r="A292" s="603">
        <v>931</v>
      </c>
      <c r="B292" s="343">
        <v>13</v>
      </c>
      <c r="C292" s="25" t="s">
        <v>323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3">
        <v>7668359.9789437316</v>
      </c>
      <c r="J292" s="118">
        <v>7690481.8524277005</v>
      </c>
      <c r="L292" s="15">
        <v>1340.1222543485289</v>
      </c>
      <c r="M292" s="15">
        <v>1348.526444239277</v>
      </c>
      <c r="N292" s="131">
        <v>1338.591938983004</v>
      </c>
      <c r="O292" s="131">
        <v>1330.3886153615081</v>
      </c>
      <c r="P292" s="118">
        <v>1334.226553162335</v>
      </c>
    </row>
    <row r="293" spans="1:16">
      <c r="A293" s="603">
        <v>934</v>
      </c>
      <c r="B293" s="343">
        <v>14</v>
      </c>
      <c r="C293" s="25" t="s">
        <v>324</v>
      </c>
      <c r="D293" s="14">
        <v>2607</v>
      </c>
      <c r="F293" s="21">
        <v>2259928.201809078</v>
      </c>
      <c r="G293" s="21">
        <v>2254461.25542932</v>
      </c>
      <c r="H293" s="21">
        <v>2231618.2505306718</v>
      </c>
      <c r="I293" s="123">
        <v>2228195.806098327</v>
      </c>
      <c r="J293" s="118">
        <v>2227830.9102934329</v>
      </c>
      <c r="L293" s="15">
        <v>866.86927572269951</v>
      </c>
      <c r="M293" s="15">
        <v>864.77224987699276</v>
      </c>
      <c r="N293" s="131">
        <v>856.01006924843568</v>
      </c>
      <c r="O293" s="131">
        <v>854.69727890231184</v>
      </c>
      <c r="P293" s="118">
        <v>854.55731119809468</v>
      </c>
    </row>
    <row r="294" spans="1:16">
      <c r="A294" s="603">
        <v>935</v>
      </c>
      <c r="B294" s="343">
        <v>8</v>
      </c>
      <c r="C294" s="25" t="s">
        <v>325</v>
      </c>
      <c r="D294" s="14">
        <v>2831</v>
      </c>
      <c r="F294" s="21">
        <v>1923999.7903935739</v>
      </c>
      <c r="G294" s="21">
        <v>1758525.019145515</v>
      </c>
      <c r="H294" s="21">
        <v>1730497.421514669</v>
      </c>
      <c r="I294" s="123">
        <v>1697483.324219303</v>
      </c>
      <c r="J294" s="118">
        <v>1703476.392233972</v>
      </c>
      <c r="L294" s="15">
        <v>679.61843532093758</v>
      </c>
      <c r="M294" s="15">
        <v>621.16743876563567</v>
      </c>
      <c r="N294" s="131">
        <v>611.26719234004554</v>
      </c>
      <c r="O294" s="131">
        <v>599.60555429858812</v>
      </c>
      <c r="P294" s="118">
        <v>601.72249813987014</v>
      </c>
    </row>
    <row r="295" spans="1:16">
      <c r="A295" s="603">
        <v>936</v>
      </c>
      <c r="B295" s="343">
        <v>6</v>
      </c>
      <c r="C295" s="25" t="s">
        <v>326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3">
        <v>7281973.6107664863</v>
      </c>
      <c r="J295" s="118">
        <v>7298940.4724120246</v>
      </c>
      <c r="L295" s="15">
        <v>1199.880065380511</v>
      </c>
      <c r="M295" s="15">
        <v>1184.901529261009</v>
      </c>
      <c r="N295" s="131">
        <v>1172.9124806169791</v>
      </c>
      <c r="O295" s="131">
        <v>1176.4093070705151</v>
      </c>
      <c r="P295" s="118">
        <v>1179.1503186449149</v>
      </c>
    </row>
    <row r="296" spans="1:16">
      <c r="A296" s="603">
        <v>946</v>
      </c>
      <c r="B296" s="343">
        <v>15</v>
      </c>
      <c r="C296" s="25" t="s">
        <v>327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3">
        <v>8772339.8148161285</v>
      </c>
      <c r="J296" s="118">
        <v>8775205.110219704</v>
      </c>
      <c r="L296" s="15">
        <v>1431.1087607663901</v>
      </c>
      <c r="M296" s="15">
        <v>1407.921982526457</v>
      </c>
      <c r="N296" s="131">
        <v>1417.0941177099039</v>
      </c>
      <c r="O296" s="131">
        <v>1412.6151070557371</v>
      </c>
      <c r="P296" s="118">
        <v>1413.076507281756</v>
      </c>
    </row>
    <row r="297" spans="1:16">
      <c r="A297" s="603">
        <v>976</v>
      </c>
      <c r="B297" s="343">
        <v>19</v>
      </c>
      <c r="C297" s="25" t="s">
        <v>328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3">
        <v>4981817.8565162579</v>
      </c>
      <c r="J297" s="118">
        <v>4987803.279128016</v>
      </c>
      <c r="L297" s="15">
        <v>1320.467905686814</v>
      </c>
      <c r="M297" s="15">
        <v>1360.123248038042</v>
      </c>
      <c r="N297" s="131">
        <v>1348.8618047493039</v>
      </c>
      <c r="O297" s="131">
        <v>1338.838445717887</v>
      </c>
      <c r="P297" s="118">
        <v>1340.446997884444</v>
      </c>
    </row>
    <row r="298" spans="1:16">
      <c r="A298" s="603">
        <v>977</v>
      </c>
      <c r="B298" s="343">
        <v>17</v>
      </c>
      <c r="C298" s="25" t="s">
        <v>329</v>
      </c>
      <c r="D298" s="14">
        <v>15406</v>
      </c>
      <c r="F298" s="21">
        <v>17515490.24766995</v>
      </c>
      <c r="G298" s="21">
        <v>17070219.277442399</v>
      </c>
      <c r="H298" s="21">
        <v>17187773.502786089</v>
      </c>
      <c r="I298" s="123">
        <v>17193366.661897909</v>
      </c>
      <c r="J298" s="118">
        <v>17155813.995160069</v>
      </c>
      <c r="L298" s="15">
        <v>1136.926538210435</v>
      </c>
      <c r="M298" s="15">
        <v>1108.024099535402</v>
      </c>
      <c r="N298" s="131">
        <v>1115.654517901213</v>
      </c>
      <c r="O298" s="131">
        <v>1116.0175686030061</v>
      </c>
      <c r="P298" s="118">
        <v>1113.5800334389251</v>
      </c>
    </row>
    <row r="299" spans="1:16">
      <c r="A299" s="603">
        <v>980</v>
      </c>
      <c r="B299" s="343">
        <v>6</v>
      </c>
      <c r="C299" s="25" t="s">
        <v>330</v>
      </c>
      <c r="D299" s="14">
        <v>33704</v>
      </c>
      <c r="F299" s="21">
        <v>32006120.92041155</v>
      </c>
      <c r="G299" s="21">
        <v>31364428.836196508</v>
      </c>
      <c r="H299" s="21">
        <v>31660787.987535089</v>
      </c>
      <c r="I299" s="123">
        <v>31443951.79738931</v>
      </c>
      <c r="J299" s="118">
        <v>31207810.345211759</v>
      </c>
      <c r="L299" s="15">
        <v>949.62381083585171</v>
      </c>
      <c r="M299" s="15">
        <v>930.58476252659955</v>
      </c>
      <c r="N299" s="131">
        <v>939.3777589465667</v>
      </c>
      <c r="O299" s="131">
        <v>932.94421425911776</v>
      </c>
      <c r="P299" s="118">
        <v>925.93788111831725</v>
      </c>
    </row>
    <row r="300" spans="1:16">
      <c r="A300" s="603">
        <v>981</v>
      </c>
      <c r="B300" s="343">
        <v>5</v>
      </c>
      <c r="C300" s="25" t="s">
        <v>331</v>
      </c>
      <c r="D300" s="14">
        <v>2193</v>
      </c>
      <c r="F300" s="21">
        <v>2493691.463800584</v>
      </c>
      <c r="G300" s="21">
        <v>2320601.17570954</v>
      </c>
      <c r="H300" s="21">
        <v>2287495.1545951269</v>
      </c>
      <c r="I300" s="123">
        <v>2271084.2520815809</v>
      </c>
      <c r="J300" s="118">
        <v>2276844.0622458248</v>
      </c>
      <c r="L300" s="15">
        <v>1137.114210579382</v>
      </c>
      <c r="M300" s="15">
        <v>1058.185670638185</v>
      </c>
      <c r="N300" s="131">
        <v>1043.089445779812</v>
      </c>
      <c r="O300" s="131">
        <v>1035.606134100128</v>
      </c>
      <c r="P300" s="118">
        <v>1038.2325865234041</v>
      </c>
    </row>
    <row r="301" spans="1:16">
      <c r="A301" s="603">
        <v>989</v>
      </c>
      <c r="B301" s="343">
        <v>14</v>
      </c>
      <c r="C301" s="25" t="s">
        <v>332</v>
      </c>
      <c r="D301" s="14">
        <v>5220</v>
      </c>
      <c r="F301" s="21">
        <v>2724348.7419796991</v>
      </c>
      <c r="G301" s="21">
        <v>2706569.9582783352</v>
      </c>
      <c r="H301" s="21">
        <v>2665385.1905561648</v>
      </c>
      <c r="I301" s="123">
        <v>2629593.6828316958</v>
      </c>
      <c r="J301" s="118">
        <v>2632516.1575558828</v>
      </c>
      <c r="L301" s="15">
        <v>521.90588926814155</v>
      </c>
      <c r="M301" s="15">
        <v>518.49999200734385</v>
      </c>
      <c r="N301" s="131">
        <v>510.61018976171738</v>
      </c>
      <c r="O301" s="131">
        <v>503.75357908653177</v>
      </c>
      <c r="P301" s="118">
        <v>504.31344014480521</v>
      </c>
    </row>
    <row r="302" spans="1:16">
      <c r="A302" s="603">
        <v>992</v>
      </c>
      <c r="B302" s="343">
        <v>13</v>
      </c>
      <c r="C302" s="25" t="s">
        <v>333</v>
      </c>
      <c r="D302" s="14">
        <v>17740</v>
      </c>
      <c r="F302" s="21">
        <v>11130371.702335469</v>
      </c>
      <c r="G302" s="21">
        <v>10762815.067755571</v>
      </c>
      <c r="H302" s="21">
        <v>10710043.705462391</v>
      </c>
      <c r="I302" s="123">
        <v>10728435.305586681</v>
      </c>
      <c r="J302" s="118">
        <v>10712995.560591331</v>
      </c>
      <c r="L302" s="15">
        <v>627.41666867730964</v>
      </c>
      <c r="M302" s="15">
        <v>606.69757991857796</v>
      </c>
      <c r="N302" s="131">
        <v>603.72286953001071</v>
      </c>
      <c r="O302" s="131">
        <v>604.7596000894406</v>
      </c>
      <c r="P302" s="118">
        <v>603.8892649713265</v>
      </c>
    </row>
    <row r="303" spans="1:16">
      <c r="A303" s="330"/>
      <c r="B303" s="330"/>
      <c r="F303" s="21"/>
      <c r="G303" s="21"/>
      <c r="H303" s="21"/>
    </row>
    <row r="304" spans="1:16">
      <c r="A304" s="330"/>
      <c r="B304" s="330"/>
      <c r="F304" s="21"/>
      <c r="G304" s="21"/>
      <c r="H304" s="21"/>
    </row>
    <row r="305" spans="1:8">
      <c r="A305" s="330"/>
      <c r="B305" s="330"/>
      <c r="F305" s="21"/>
      <c r="G305" s="21"/>
      <c r="H305" s="21"/>
    </row>
    <row r="306" spans="1:8">
      <c r="A306" s="330"/>
      <c r="B306" s="330"/>
    </row>
    <row r="307" spans="1:8">
      <c r="A307" s="330"/>
      <c r="B307" s="330"/>
    </row>
    <row r="308" spans="1:8">
      <c r="A308" s="330"/>
      <c r="B308" s="330"/>
    </row>
    <row r="309" spans="1:8">
      <c r="A309" s="330"/>
      <c r="B309" s="330"/>
    </row>
    <row r="310" spans="1:8">
      <c r="A310" s="330"/>
      <c r="B310" s="330"/>
    </row>
    <row r="311" spans="1:8">
      <c r="A311" s="331"/>
      <c r="B311" s="331"/>
    </row>
    <row r="312" spans="1:8">
      <c r="A312" s="331"/>
      <c r="B312" s="331"/>
    </row>
    <row r="313" spans="1:8">
      <c r="A313" s="331"/>
      <c r="B313" s="331"/>
      <c r="C313" s="332"/>
    </row>
    <row r="314" spans="1:8">
      <c r="A314" s="331"/>
      <c r="B314" s="331"/>
    </row>
    <row r="315" spans="1:8">
      <c r="A315" s="331"/>
      <c r="B315" s="331"/>
    </row>
    <row r="316" spans="1:8">
      <c r="A316" s="331"/>
      <c r="B316" s="331"/>
    </row>
    <row r="317" spans="1:8">
      <c r="A317" s="331"/>
      <c r="B317" s="331"/>
    </row>
    <row r="318" spans="1:8">
      <c r="A318" s="331"/>
      <c r="B318" s="331"/>
      <c r="C318" s="333"/>
    </row>
    <row r="319" spans="1:8">
      <c r="A319" s="334"/>
      <c r="B319" s="334"/>
      <c r="C319" s="333"/>
    </row>
    <row r="320" spans="1:8">
      <c r="A320" s="331"/>
      <c r="B320" s="331"/>
    </row>
    <row r="321" spans="1:3">
      <c r="A321" s="331"/>
      <c r="B321" s="331"/>
    </row>
    <row r="322" spans="1:3">
      <c r="A322" s="331"/>
      <c r="B322" s="331"/>
    </row>
    <row r="323" spans="1:3">
      <c r="A323" s="334"/>
      <c r="B323" s="334"/>
    </row>
    <row r="324" spans="1:3">
      <c r="A324" s="331"/>
      <c r="B324" s="331"/>
    </row>
    <row r="325" spans="1:3">
      <c r="A325" s="331"/>
      <c r="B325" s="331"/>
    </row>
    <row r="326" spans="1:3">
      <c r="A326" s="331"/>
      <c r="B326" s="331"/>
    </row>
    <row r="327" spans="1:3">
      <c r="A327" s="331"/>
      <c r="B327" s="331"/>
      <c r="C327" s="332"/>
    </row>
  </sheetData>
  <autoFilter ref="A10:P10" xr:uid="{00000000-0009-0000-0000-00000E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R305"/>
  <sheetViews>
    <sheetView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6.5"/>
  <cols>
    <col min="1" max="1" width="7.5703125" style="10" customWidth="1"/>
    <col min="2" max="2" width="4.7109375" style="1" customWidth="1"/>
    <col min="3" max="3" width="18" style="8" bestFit="1" customWidth="1"/>
    <col min="4" max="9" width="13.85546875" style="8" customWidth="1"/>
    <col min="10" max="10" width="5.7109375" style="8" customWidth="1"/>
    <col min="11" max="15" width="12.140625" style="8" customWidth="1"/>
    <col min="16" max="16" width="5.140625" style="8" customWidth="1"/>
    <col min="17" max="18" width="14.85546875" style="617" customWidth="1"/>
    <col min="19" max="21" width="14.85546875" style="9" customWidth="1"/>
    <col min="22" max="22" width="5.140625" customWidth="1"/>
    <col min="23" max="27" width="10.7109375" style="9" customWidth="1"/>
    <col min="28" max="28" width="4" customWidth="1"/>
    <col min="29" max="31" width="9.85546875" style="607" customWidth="1"/>
    <col min="32" max="32" width="9.85546875" customWidth="1"/>
    <col min="33" max="33" width="4" customWidth="1"/>
    <col min="34" max="37" width="5" style="9" bestFit="1" customWidth="1"/>
    <col min="38" max="38" width="4.42578125" style="9" customWidth="1"/>
    <col min="39" max="43" width="11" customWidth="1"/>
    <col min="44" max="44" width="11.85546875" style="7" customWidth="1"/>
  </cols>
  <sheetData>
    <row r="1" spans="1:44" ht="35.25" customHeight="1">
      <c r="A1" s="144" t="s">
        <v>699</v>
      </c>
      <c r="B1" s="230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616"/>
      <c r="R1" s="616"/>
      <c r="U1" s="374"/>
      <c r="AC1" s="605"/>
      <c r="AD1" s="605"/>
      <c r="AE1" s="605"/>
      <c r="AF1" s="610"/>
      <c r="AR1" s="227"/>
    </row>
    <row r="2" spans="1:44">
      <c r="A2" s="89" t="s">
        <v>631</v>
      </c>
      <c r="B2" s="184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U2" s="374"/>
      <c r="AC2" s="605"/>
      <c r="AD2" s="605"/>
      <c r="AE2" s="605"/>
      <c r="AF2" s="610"/>
      <c r="AR2" s="188"/>
    </row>
    <row r="3" spans="1:44">
      <c r="A3" s="89" t="s">
        <v>700</v>
      </c>
      <c r="B3" s="264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618"/>
      <c r="R3" s="618"/>
      <c r="U3" s="374"/>
      <c r="AC3" s="605"/>
      <c r="AD3" s="605"/>
      <c r="AE3" s="605"/>
      <c r="AR3" s="261"/>
    </row>
    <row r="4" spans="1:44">
      <c r="A4" s="73" t="s">
        <v>632</v>
      </c>
      <c r="B4" s="264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616"/>
      <c r="R4" s="616"/>
      <c r="U4" s="374"/>
      <c r="AF4" s="611"/>
      <c r="AR4" s="261"/>
    </row>
    <row r="5" spans="1:44">
      <c r="A5" s="625" t="s">
        <v>633</v>
      </c>
      <c r="B5" s="264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616"/>
      <c r="R5" s="616"/>
      <c r="U5" s="619"/>
      <c r="AC5" s="606"/>
      <c r="AD5" s="606"/>
      <c r="AE5" s="606"/>
      <c r="AF5" s="611"/>
      <c r="AR5" s="267"/>
    </row>
    <row r="6" spans="1:44">
      <c r="A6" s="626"/>
      <c r="B6" s="264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613"/>
      <c r="R6" s="613"/>
      <c r="U6" s="620"/>
      <c r="AC6" s="605"/>
      <c r="AD6" s="605"/>
      <c r="AE6" s="605"/>
      <c r="AF6" s="611"/>
      <c r="AR6" s="270"/>
    </row>
    <row r="7" spans="1:44">
      <c r="A7" s="89"/>
      <c r="B7" s="264"/>
      <c r="C7" s="260"/>
      <c r="D7" s="643" t="s">
        <v>698</v>
      </c>
      <c r="E7" s="643"/>
      <c r="F7" s="643"/>
      <c r="G7" s="643"/>
      <c r="H7" s="643"/>
      <c r="I7" s="643"/>
      <c r="J7" s="643"/>
      <c r="K7" s="643" t="s">
        <v>697</v>
      </c>
      <c r="L7" s="187"/>
      <c r="M7" s="187"/>
      <c r="N7" s="187"/>
      <c r="O7" s="187"/>
      <c r="P7" s="187"/>
      <c r="Q7" s="622" t="s">
        <v>634</v>
      </c>
      <c r="R7" s="621"/>
      <c r="U7" s="620"/>
      <c r="W7" s="25" t="s">
        <v>701</v>
      </c>
      <c r="AC7" s="25" t="s">
        <v>702</v>
      </c>
      <c r="AF7" s="611"/>
      <c r="AM7" s="25" t="s">
        <v>637</v>
      </c>
      <c r="AR7" s="270"/>
    </row>
    <row r="8" spans="1:44" s="25" customFormat="1">
      <c r="A8" s="302"/>
      <c r="B8" s="264"/>
      <c r="C8" s="187"/>
      <c r="R8" s="622"/>
      <c r="U8" s="623"/>
      <c r="W8" s="413" t="s">
        <v>635</v>
      </c>
      <c r="AD8" s="608"/>
      <c r="AE8" s="608"/>
      <c r="AF8" s="611"/>
      <c r="AH8" s="11" t="s">
        <v>636</v>
      </c>
      <c r="AI8" s="11" t="s">
        <v>636</v>
      </c>
      <c r="AJ8" s="11" t="s">
        <v>636</v>
      </c>
      <c r="AK8" s="11" t="s">
        <v>636</v>
      </c>
      <c r="AL8" s="11"/>
      <c r="AR8" s="270"/>
    </row>
    <row r="9" spans="1:44" s="38" customFormat="1" ht="49.5" customHeight="1">
      <c r="A9" s="29" t="s">
        <v>18</v>
      </c>
      <c r="B9" s="29" t="s">
        <v>367</v>
      </c>
      <c r="C9" s="29" t="s">
        <v>18</v>
      </c>
      <c r="D9" s="624">
        <v>2022</v>
      </c>
      <c r="E9" s="624">
        <v>2023</v>
      </c>
      <c r="F9" s="624">
        <v>2024</v>
      </c>
      <c r="G9" s="624">
        <v>2025</v>
      </c>
      <c r="H9" s="29">
        <v>2026</v>
      </c>
      <c r="I9" s="29">
        <v>2027</v>
      </c>
      <c r="J9" s="29"/>
      <c r="K9" s="624">
        <v>2022</v>
      </c>
      <c r="L9" s="624">
        <v>2023</v>
      </c>
      <c r="M9" s="624">
        <v>2024</v>
      </c>
      <c r="N9" s="624">
        <v>2025</v>
      </c>
      <c r="O9" s="29">
        <v>2026</v>
      </c>
      <c r="P9" s="29"/>
      <c r="Q9" s="624">
        <v>2022</v>
      </c>
      <c r="R9" s="624">
        <v>2023</v>
      </c>
      <c r="S9" s="624">
        <v>2024</v>
      </c>
      <c r="T9" s="624">
        <v>2025</v>
      </c>
      <c r="U9" s="29">
        <v>2026</v>
      </c>
      <c r="W9" s="624">
        <v>2022</v>
      </c>
      <c r="X9" s="624">
        <v>2023</v>
      </c>
      <c r="Y9" s="624">
        <v>2024</v>
      </c>
      <c r="Z9" s="624">
        <v>2025</v>
      </c>
      <c r="AA9" s="29">
        <v>2026</v>
      </c>
      <c r="AC9" s="615">
        <v>2022</v>
      </c>
      <c r="AD9" s="615">
        <v>2023</v>
      </c>
      <c r="AE9" s="615">
        <v>2024</v>
      </c>
      <c r="AF9" s="615">
        <v>2025</v>
      </c>
      <c r="AH9" s="615">
        <v>2022</v>
      </c>
      <c r="AI9" s="615">
        <v>2023</v>
      </c>
      <c r="AJ9" s="615">
        <v>2024</v>
      </c>
      <c r="AK9" s="615">
        <v>2025</v>
      </c>
      <c r="AL9" s="615"/>
      <c r="AM9" s="609" t="s">
        <v>638</v>
      </c>
      <c r="AN9" s="609" t="s">
        <v>417</v>
      </c>
      <c r="AO9" s="609" t="s">
        <v>418</v>
      </c>
      <c r="AP9" s="609" t="s">
        <v>34</v>
      </c>
      <c r="AQ9" s="609" t="s">
        <v>19</v>
      </c>
      <c r="AR9" s="609" t="s">
        <v>713</v>
      </c>
    </row>
    <row r="10" spans="1:44" s="149" customFormat="1" ht="34.5" customHeight="1">
      <c r="A10" s="120"/>
      <c r="B10" s="118">
        <v>0</v>
      </c>
      <c r="C10" s="105" t="s">
        <v>41</v>
      </c>
      <c r="D10" s="118">
        <v>10698627612.234385</v>
      </c>
      <c r="E10" s="642">
        <v>3593578119.4348354</v>
      </c>
      <c r="F10" s="642">
        <v>3315737166.0090475</v>
      </c>
      <c r="G10" s="118">
        <v>3868769415.8851948</v>
      </c>
      <c r="H10" s="118">
        <v>4037541712.276597</v>
      </c>
      <c r="I10" s="118">
        <v>4239431397.3771896</v>
      </c>
      <c r="J10" s="105"/>
      <c r="K10" s="118">
        <v>2749604</v>
      </c>
      <c r="L10" s="118">
        <v>15153325</v>
      </c>
      <c r="M10" s="642">
        <v>65373900</v>
      </c>
      <c r="N10" s="642">
        <v>187206697</v>
      </c>
      <c r="O10" s="642">
        <v>140737736</v>
      </c>
      <c r="P10" s="105"/>
      <c r="Q10" s="118">
        <v>10701377216.234385</v>
      </c>
      <c r="R10" s="118">
        <v>3608731444.434834</v>
      </c>
      <c r="S10" s="118">
        <v>3381111066.0090485</v>
      </c>
      <c r="T10" s="118">
        <v>4055976112.8851943</v>
      </c>
      <c r="U10" s="118">
        <v>4178279448.276597</v>
      </c>
      <c r="W10" s="118">
        <v>1944.9941414563741</v>
      </c>
      <c r="X10" s="118">
        <v>654.19977010387925</v>
      </c>
      <c r="Y10" s="118">
        <v>611.19022829293874</v>
      </c>
      <c r="Z10" s="118">
        <v>727.95593631015595</v>
      </c>
      <c r="AA10" s="118">
        <v>745.41358647095194</v>
      </c>
      <c r="AC10" s="400">
        <v>10000000</v>
      </c>
      <c r="AD10" s="400">
        <v>9790000</v>
      </c>
      <c r="AE10" s="400">
        <v>10000000</v>
      </c>
      <c r="AF10" s="612">
        <v>10000000</v>
      </c>
      <c r="AH10" s="400">
        <v>1.817517598114144</v>
      </c>
      <c r="AI10" s="400">
        <v>1.7747554363442</v>
      </c>
      <c r="AJ10" s="400">
        <v>1.8076609030603881</v>
      </c>
      <c r="AK10" s="400">
        <v>1.79477372659458</v>
      </c>
      <c r="AL10" s="400"/>
      <c r="AM10" s="118">
        <v>5502010</v>
      </c>
      <c r="AN10" s="118">
        <v>5516253</v>
      </c>
      <c r="AO10" s="118">
        <v>5532011</v>
      </c>
      <c r="AP10" s="118">
        <v>5571733</v>
      </c>
      <c r="AQ10" s="118">
        <v>5605317</v>
      </c>
      <c r="AR10" s="118">
        <f>SUM(AR11:AR302)</f>
        <v>5622045</v>
      </c>
    </row>
    <row r="11" spans="1:44">
      <c r="A11" s="41">
        <v>5</v>
      </c>
      <c r="B11" s="343">
        <v>14</v>
      </c>
      <c r="C11" s="11" t="s">
        <v>42</v>
      </c>
      <c r="D11" s="641">
        <v>37700739.801306009</v>
      </c>
      <c r="E11" s="641">
        <v>13400962.259897405</v>
      </c>
      <c r="F11" s="641">
        <v>12249604.302534709</v>
      </c>
      <c r="G11" s="123">
        <v>12789911.07636765</v>
      </c>
      <c r="H11" s="123">
        <v>12348779.03273952</v>
      </c>
      <c r="I11" s="123">
        <v>13183058.305266066</v>
      </c>
      <c r="J11" s="11"/>
      <c r="K11" s="641">
        <v>1473494</v>
      </c>
      <c r="L11" s="641">
        <v>1548658</v>
      </c>
      <c r="M11" s="641">
        <v>1280390</v>
      </c>
      <c r="N11" s="641">
        <v>1503469</v>
      </c>
      <c r="O11" s="641">
        <v>511422</v>
      </c>
      <c r="P11" s="11"/>
      <c r="Q11" s="617">
        <v>39174233.801306009</v>
      </c>
      <c r="R11" s="617">
        <v>14949620.259897405</v>
      </c>
      <c r="S11" s="617">
        <v>13529994.302534709</v>
      </c>
      <c r="T11" s="617">
        <v>14293380.07636765</v>
      </c>
      <c r="U11" s="617">
        <v>12860201.03273952</v>
      </c>
      <c r="W11" s="131">
        <v>4159.065060123793</v>
      </c>
      <c r="X11" s="131">
        <v>1605.586968091226</v>
      </c>
      <c r="Y11" s="131">
        <v>1473.3740937095404</v>
      </c>
      <c r="Z11" s="131">
        <v>1568.4604495081367</v>
      </c>
      <c r="AA11" s="131">
        <v>1416.6337335029214</v>
      </c>
      <c r="AC11" s="20"/>
      <c r="AD11" s="20"/>
      <c r="AE11" s="20"/>
      <c r="AF11" s="9"/>
      <c r="AH11" s="429"/>
      <c r="AI11" s="429"/>
      <c r="AJ11" s="429"/>
      <c r="AK11" s="429"/>
      <c r="AL11" s="429"/>
      <c r="AM11" s="15">
        <v>9419</v>
      </c>
      <c r="AN11" s="15">
        <v>9311</v>
      </c>
      <c r="AO11" s="15">
        <v>9183</v>
      </c>
      <c r="AP11" s="15">
        <v>9113</v>
      </c>
      <c r="AQ11" s="15">
        <v>9078</v>
      </c>
      <c r="AR11" s="21">
        <v>8982</v>
      </c>
    </row>
    <row r="12" spans="1:44">
      <c r="A12" s="41">
        <v>9</v>
      </c>
      <c r="B12" s="343">
        <v>17</v>
      </c>
      <c r="C12" s="11" t="s">
        <v>43</v>
      </c>
      <c r="D12" s="641">
        <v>11177866.052599501</v>
      </c>
      <c r="E12" s="641">
        <v>4183917.5133074033</v>
      </c>
      <c r="F12" s="641">
        <v>4123671.9042440071</v>
      </c>
      <c r="G12" s="123">
        <v>4301785.2324275533</v>
      </c>
      <c r="H12" s="123">
        <v>4248228.751772047</v>
      </c>
      <c r="I12" s="123">
        <v>3655959.2227488281</v>
      </c>
      <c r="J12" s="11"/>
      <c r="K12" s="641">
        <v>-539829</v>
      </c>
      <c r="L12" s="641">
        <v>-493319</v>
      </c>
      <c r="M12" s="641">
        <v>-463187</v>
      </c>
      <c r="N12" s="641">
        <v>-486714</v>
      </c>
      <c r="O12" s="641">
        <v>-538205</v>
      </c>
      <c r="P12" s="11"/>
      <c r="Q12" s="617">
        <v>10638037.052599501</v>
      </c>
      <c r="R12" s="617">
        <v>3690598.5133074033</v>
      </c>
      <c r="S12" s="617">
        <v>3660484.9042440071</v>
      </c>
      <c r="T12" s="617">
        <v>3815071.2324275533</v>
      </c>
      <c r="U12" s="617">
        <v>3710023.751772047</v>
      </c>
      <c r="W12" s="131">
        <v>4226.474792451133</v>
      </c>
      <c r="X12" s="131">
        <v>1481.5730683690902</v>
      </c>
      <c r="Y12" s="131">
        <v>1495.9071942149599</v>
      </c>
      <c r="Z12" s="131">
        <v>1565.4785524938668</v>
      </c>
      <c r="AA12" s="131">
        <v>1539.428942644003</v>
      </c>
      <c r="AC12" s="20"/>
      <c r="AD12" s="20"/>
      <c r="AE12" s="20"/>
      <c r="AF12" s="9"/>
      <c r="AH12" s="429"/>
      <c r="AI12" s="429"/>
      <c r="AJ12" s="429"/>
      <c r="AK12" s="429"/>
      <c r="AL12" s="429"/>
      <c r="AM12" s="15">
        <v>2517</v>
      </c>
      <c r="AN12" s="15">
        <v>2491</v>
      </c>
      <c r="AO12" s="15">
        <v>2447</v>
      </c>
      <c r="AP12" s="15">
        <v>2437</v>
      </c>
      <c r="AQ12" s="15">
        <v>2410</v>
      </c>
      <c r="AR12" s="21">
        <v>2384</v>
      </c>
    </row>
    <row r="13" spans="1:44">
      <c r="A13" s="41">
        <v>10</v>
      </c>
      <c r="B13" s="343">
        <v>14</v>
      </c>
      <c r="C13" s="11" t="s">
        <v>44</v>
      </c>
      <c r="D13" s="641">
        <v>45688077.489638075</v>
      </c>
      <c r="E13" s="641">
        <v>13012777.805562939</v>
      </c>
      <c r="F13" s="641">
        <v>11004616.579329997</v>
      </c>
      <c r="G13" s="123">
        <v>12138961.63476132</v>
      </c>
      <c r="H13" s="123">
        <v>12210433.581358559</v>
      </c>
      <c r="I13" s="123">
        <v>11533042.887700312</v>
      </c>
      <c r="J13" s="11"/>
      <c r="K13" s="641">
        <v>-700212</v>
      </c>
      <c r="L13" s="641">
        <v>-639825</v>
      </c>
      <c r="M13" s="641">
        <v>-256037</v>
      </c>
      <c r="N13" s="641">
        <v>-309357</v>
      </c>
      <c r="O13" s="641">
        <v>-773536</v>
      </c>
      <c r="P13" s="11"/>
      <c r="Q13" s="617">
        <v>44987865.489638075</v>
      </c>
      <c r="R13" s="617">
        <v>12372952.805562939</v>
      </c>
      <c r="S13" s="617">
        <v>10748579.579329997</v>
      </c>
      <c r="T13" s="617">
        <v>11829604.63476132</v>
      </c>
      <c r="U13" s="617">
        <v>11436897.581358559</v>
      </c>
      <c r="W13" s="131">
        <v>3969.9846002151494</v>
      </c>
      <c r="X13" s="131">
        <v>1105.0239176174814</v>
      </c>
      <c r="Y13" s="131">
        <v>968.16605830751189</v>
      </c>
      <c r="Z13" s="131">
        <v>1082.0090217471252</v>
      </c>
      <c r="AA13" s="131">
        <v>1060.9366958588646</v>
      </c>
      <c r="AC13" s="20"/>
      <c r="AD13" s="20"/>
      <c r="AE13" s="20">
        <v>545000</v>
      </c>
      <c r="AF13" s="9"/>
      <c r="AH13" s="429"/>
      <c r="AI13" s="429"/>
      <c r="AJ13" s="429">
        <v>49.090254008286799</v>
      </c>
      <c r="AK13" s="429"/>
      <c r="AL13" s="429"/>
      <c r="AM13" s="15">
        <v>11332</v>
      </c>
      <c r="AN13" s="15">
        <v>11197</v>
      </c>
      <c r="AO13" s="15">
        <v>11102</v>
      </c>
      <c r="AP13" s="15">
        <v>10933</v>
      </c>
      <c r="AQ13" s="15">
        <v>10780</v>
      </c>
      <c r="AR13" s="21">
        <v>10634</v>
      </c>
    </row>
    <row r="14" spans="1:44">
      <c r="A14" s="41">
        <v>16</v>
      </c>
      <c r="B14" s="343">
        <v>7</v>
      </c>
      <c r="C14" s="11" t="s">
        <v>45</v>
      </c>
      <c r="D14" s="641">
        <v>23634979.277163357</v>
      </c>
      <c r="E14" s="641">
        <v>10875083.146120662</v>
      </c>
      <c r="F14" s="641">
        <v>8303858.1422664011</v>
      </c>
      <c r="G14" s="123">
        <v>9042070.6014501192</v>
      </c>
      <c r="H14" s="123">
        <v>8375676.0656173415</v>
      </c>
      <c r="I14" s="123">
        <v>6880040.7270344114</v>
      </c>
      <c r="J14" s="11"/>
      <c r="K14" s="641">
        <v>-571243</v>
      </c>
      <c r="L14" s="641">
        <v>-582168</v>
      </c>
      <c r="M14" s="641">
        <v>-545100</v>
      </c>
      <c r="N14" s="641">
        <v>-513973</v>
      </c>
      <c r="O14" s="641">
        <v>-652011</v>
      </c>
      <c r="P14" s="11"/>
      <c r="Q14" s="617">
        <v>23063736.277163357</v>
      </c>
      <c r="R14" s="617">
        <v>10292915.146120662</v>
      </c>
      <c r="S14" s="617">
        <v>7758758.1422664011</v>
      </c>
      <c r="T14" s="617">
        <v>8528097.6014501192</v>
      </c>
      <c r="U14" s="617">
        <v>7723665.0656173415</v>
      </c>
      <c r="W14" s="131">
        <v>2861.860811163092</v>
      </c>
      <c r="X14" s="131">
        <v>1281.3289115051241</v>
      </c>
      <c r="Y14" s="131">
        <v>968.15050440059906</v>
      </c>
      <c r="Z14" s="131">
        <v>1070.2933736759687</v>
      </c>
      <c r="AA14" s="131">
        <v>979.04234574944121</v>
      </c>
      <c r="AC14" s="20"/>
      <c r="AD14" s="20"/>
      <c r="AE14" s="20"/>
      <c r="AF14" s="9"/>
      <c r="AH14" s="429"/>
      <c r="AI14" s="429"/>
      <c r="AJ14" s="429"/>
      <c r="AK14" s="429"/>
      <c r="AL14" s="429"/>
      <c r="AM14" s="15">
        <v>8059</v>
      </c>
      <c r="AN14" s="15">
        <v>8033</v>
      </c>
      <c r="AO14" s="15">
        <v>8014</v>
      </c>
      <c r="AP14" s="15">
        <v>7968</v>
      </c>
      <c r="AQ14" s="15">
        <v>7889</v>
      </c>
      <c r="AR14" s="21">
        <v>7841</v>
      </c>
    </row>
    <row r="15" spans="1:44">
      <c r="A15" s="41">
        <v>18</v>
      </c>
      <c r="B15" s="343">
        <v>1</v>
      </c>
      <c r="C15" s="11" t="s">
        <v>46</v>
      </c>
      <c r="D15" s="641">
        <v>8891676.4766594283</v>
      </c>
      <c r="E15" s="641">
        <v>3706876.6511848937</v>
      </c>
      <c r="F15" s="641">
        <v>3352856.2484432533</v>
      </c>
      <c r="G15" s="123">
        <v>3384991.1984347231</v>
      </c>
      <c r="H15" s="123">
        <v>3278555.6922249482</v>
      </c>
      <c r="I15" s="123">
        <v>2987155.3528019693</v>
      </c>
      <c r="J15" s="11"/>
      <c r="K15" s="641">
        <v>-122335</v>
      </c>
      <c r="L15" s="641">
        <v>-92555</v>
      </c>
      <c r="M15" s="641">
        <v>-242696</v>
      </c>
      <c r="N15" s="641">
        <v>-82790</v>
      </c>
      <c r="O15" s="641">
        <v>-121633</v>
      </c>
      <c r="P15" s="11"/>
      <c r="Q15" s="617">
        <v>8769341.4766594283</v>
      </c>
      <c r="R15" s="617">
        <v>3614321.6511848937</v>
      </c>
      <c r="S15" s="617">
        <v>3110160.2484432533</v>
      </c>
      <c r="T15" s="617">
        <v>3302201.1984347231</v>
      </c>
      <c r="U15" s="617">
        <v>3156922.6922249482</v>
      </c>
      <c r="W15" s="131">
        <v>1797.7329800449832</v>
      </c>
      <c r="X15" s="131">
        <v>745.68220573238989</v>
      </c>
      <c r="Y15" s="131">
        <v>652.98346597590876</v>
      </c>
      <c r="Z15" s="131">
        <v>702.59599966696237</v>
      </c>
      <c r="AA15" s="131">
        <v>678.76213550310649</v>
      </c>
      <c r="AC15" s="20"/>
      <c r="AD15" s="20"/>
      <c r="AE15" s="20"/>
      <c r="AF15" s="9"/>
      <c r="AH15" s="429"/>
      <c r="AI15" s="429"/>
      <c r="AJ15" s="429"/>
      <c r="AK15" s="429"/>
      <c r="AL15" s="429"/>
      <c r="AM15" s="15">
        <v>4878</v>
      </c>
      <c r="AN15" s="15">
        <v>4847</v>
      </c>
      <c r="AO15" s="15">
        <v>4763</v>
      </c>
      <c r="AP15" s="15">
        <v>4700</v>
      </c>
      <c r="AQ15" s="15">
        <v>4651</v>
      </c>
      <c r="AR15" s="21">
        <v>4677</v>
      </c>
    </row>
    <row r="16" spans="1:44">
      <c r="A16" s="41">
        <v>19</v>
      </c>
      <c r="B16" s="343">
        <v>2</v>
      </c>
      <c r="C16" s="11" t="s">
        <v>47</v>
      </c>
      <c r="D16" s="641">
        <v>8220356.3180620763</v>
      </c>
      <c r="E16" s="641">
        <v>3864433.7293866738</v>
      </c>
      <c r="F16" s="641">
        <v>3034462.6223511249</v>
      </c>
      <c r="G16" s="123">
        <v>3141596.0518568368</v>
      </c>
      <c r="H16" s="123">
        <v>3210546.2479775161</v>
      </c>
      <c r="I16" s="123">
        <v>2205357.5424239049</v>
      </c>
      <c r="J16" s="11"/>
      <c r="K16" s="641">
        <v>-74210</v>
      </c>
      <c r="L16" s="641">
        <v>-773678</v>
      </c>
      <c r="M16" s="641">
        <v>-965725</v>
      </c>
      <c r="N16" s="641">
        <v>-995017</v>
      </c>
      <c r="O16" s="641">
        <v>-1002018</v>
      </c>
      <c r="P16" s="11"/>
      <c r="Q16" s="617">
        <v>8146146.3180620763</v>
      </c>
      <c r="R16" s="617">
        <v>3090755.7293866738</v>
      </c>
      <c r="S16" s="617">
        <v>2068737.6223511249</v>
      </c>
      <c r="T16" s="617">
        <v>2146579.0518568368</v>
      </c>
      <c r="U16" s="617">
        <v>2208528.2479775161</v>
      </c>
      <c r="W16" s="131">
        <v>2057.6272589194432</v>
      </c>
      <c r="X16" s="131">
        <v>781.48058897261035</v>
      </c>
      <c r="Y16" s="131">
        <v>521.74971559927485</v>
      </c>
      <c r="Z16" s="131">
        <v>541.92856648746192</v>
      </c>
      <c r="AA16" s="131">
        <v>556.86541804778517</v>
      </c>
      <c r="AC16" s="20"/>
      <c r="AD16" s="20"/>
      <c r="AE16" s="20"/>
      <c r="AF16" s="9"/>
      <c r="AH16" s="429"/>
      <c r="AI16" s="429"/>
      <c r="AJ16" s="429"/>
      <c r="AK16" s="429"/>
      <c r="AL16" s="429"/>
      <c r="AM16" s="15">
        <v>3959</v>
      </c>
      <c r="AN16" s="15">
        <v>3955</v>
      </c>
      <c r="AO16" s="15">
        <v>3965</v>
      </c>
      <c r="AP16" s="15">
        <v>3961</v>
      </c>
      <c r="AQ16" s="15">
        <v>3966</v>
      </c>
      <c r="AR16" s="21">
        <v>3937</v>
      </c>
    </row>
    <row r="17" spans="1:44">
      <c r="A17" s="41">
        <v>20</v>
      </c>
      <c r="B17" s="343">
        <v>6</v>
      </c>
      <c r="C17" s="11" t="s">
        <v>48</v>
      </c>
      <c r="D17" s="641">
        <v>38584438.333046563</v>
      </c>
      <c r="E17" s="641">
        <v>11687555.770274077</v>
      </c>
      <c r="F17" s="641">
        <v>8136651.6326070959</v>
      </c>
      <c r="G17" s="123">
        <v>8587305.0329859145</v>
      </c>
      <c r="H17" s="123">
        <v>8835237.0680149589</v>
      </c>
      <c r="I17" s="123">
        <v>6579777.8418641314</v>
      </c>
      <c r="J17" s="11"/>
      <c r="K17" s="641">
        <v>-2659976</v>
      </c>
      <c r="L17" s="641">
        <v>-2539976</v>
      </c>
      <c r="M17" s="641">
        <v>-2315997</v>
      </c>
      <c r="N17" s="641">
        <v>-2204662</v>
      </c>
      <c r="O17" s="641">
        <v>-2763453</v>
      </c>
      <c r="P17" s="11"/>
      <c r="Q17" s="617">
        <v>35924462.333046563</v>
      </c>
      <c r="R17" s="617">
        <v>9147579.7702740766</v>
      </c>
      <c r="S17" s="617">
        <v>5820654.6326070959</v>
      </c>
      <c r="T17" s="617">
        <v>6382643.0329859145</v>
      </c>
      <c r="U17" s="617">
        <v>6071784.0680149589</v>
      </c>
      <c r="W17" s="131">
        <v>2191.7187684123337</v>
      </c>
      <c r="X17" s="131">
        <v>555.50979354309084</v>
      </c>
      <c r="Y17" s="131">
        <v>353.34514858295972</v>
      </c>
      <c r="Z17" s="131">
        <v>389.06693282449953</v>
      </c>
      <c r="AA17" s="131">
        <v>370.52444425550493</v>
      </c>
      <c r="AC17" s="20"/>
      <c r="AD17" s="20">
        <v>410000</v>
      </c>
      <c r="AE17" s="20"/>
      <c r="AF17" s="613"/>
      <c r="AH17" s="429"/>
      <c r="AI17" s="429">
        <v>24.898281411307462</v>
      </c>
      <c r="AJ17" s="429"/>
      <c r="AK17" s="429"/>
      <c r="AL17" s="429"/>
      <c r="AM17" s="15">
        <v>16391</v>
      </c>
      <c r="AN17" s="15">
        <v>16467</v>
      </c>
      <c r="AO17" s="15">
        <v>16473</v>
      </c>
      <c r="AP17" s="15">
        <v>16405</v>
      </c>
      <c r="AQ17" s="15">
        <v>16387</v>
      </c>
      <c r="AR17" s="21">
        <v>16429</v>
      </c>
    </row>
    <row r="18" spans="1:44">
      <c r="A18" s="41">
        <v>46</v>
      </c>
      <c r="B18" s="343">
        <v>10</v>
      </c>
      <c r="C18" s="11" t="s">
        <v>49</v>
      </c>
      <c r="D18" s="641">
        <v>6375919.7549782004</v>
      </c>
      <c r="E18" s="641">
        <v>2223740.3126008445</v>
      </c>
      <c r="F18" s="641">
        <v>2286569.8050747276</v>
      </c>
      <c r="G18" s="123">
        <v>2438253.1111373482</v>
      </c>
      <c r="H18" s="123">
        <v>2359341.6182809449</v>
      </c>
      <c r="I18" s="123">
        <v>2053333.49270987</v>
      </c>
      <c r="J18" s="11"/>
      <c r="K18" s="641">
        <v>-336729</v>
      </c>
      <c r="L18" s="641">
        <v>-346769</v>
      </c>
      <c r="M18" s="641">
        <v>-379118</v>
      </c>
      <c r="N18" s="641">
        <v>-356098</v>
      </c>
      <c r="O18" s="641">
        <v>-381686</v>
      </c>
      <c r="P18" s="11"/>
      <c r="Q18" s="617">
        <v>6039190.7549782004</v>
      </c>
      <c r="R18" s="617">
        <v>1876971.3126008445</v>
      </c>
      <c r="S18" s="617">
        <v>1907451.8050747276</v>
      </c>
      <c r="T18" s="617">
        <v>2082155.1111373482</v>
      </c>
      <c r="U18" s="617">
        <v>1977655.6182809449</v>
      </c>
      <c r="W18" s="131">
        <v>4411.3884258423668</v>
      </c>
      <c r="X18" s="131">
        <v>1378.0993484587698</v>
      </c>
      <c r="Y18" s="131">
        <v>1422.4099963271644</v>
      </c>
      <c r="Z18" s="131">
        <v>1577.3902357101124</v>
      </c>
      <c r="AA18" s="131">
        <v>1535.4469086032182</v>
      </c>
      <c r="AC18" s="20"/>
      <c r="AD18" s="20"/>
      <c r="AE18" s="20"/>
      <c r="AF18" s="9"/>
      <c r="AH18" s="429"/>
      <c r="AI18" s="429"/>
      <c r="AJ18" s="429"/>
      <c r="AK18" s="429"/>
      <c r="AL18" s="429"/>
      <c r="AM18" s="15">
        <v>1369</v>
      </c>
      <c r="AN18" s="15">
        <v>1362</v>
      </c>
      <c r="AO18" s="15">
        <v>1341</v>
      </c>
      <c r="AP18" s="15">
        <v>1320</v>
      </c>
      <c r="AQ18" s="15">
        <v>1288</v>
      </c>
      <c r="AR18" s="21">
        <v>1273</v>
      </c>
    </row>
    <row r="19" spans="1:44">
      <c r="A19" s="41">
        <v>47</v>
      </c>
      <c r="B19" s="343">
        <v>19</v>
      </c>
      <c r="C19" s="11" t="s">
        <v>50</v>
      </c>
      <c r="D19" s="641">
        <v>9942864.6695750207</v>
      </c>
      <c r="E19" s="641">
        <v>3783013.3665202293</v>
      </c>
      <c r="F19" s="641">
        <v>3470702.0305923554</v>
      </c>
      <c r="G19" s="123">
        <v>3534210.9409582112</v>
      </c>
      <c r="H19" s="123">
        <v>3478867.5660166601</v>
      </c>
      <c r="I19" s="123">
        <v>3373190.5335769663</v>
      </c>
      <c r="J19" s="11"/>
      <c r="K19" s="641">
        <v>-36544</v>
      </c>
      <c r="L19" s="641">
        <v>-18061</v>
      </c>
      <c r="M19" s="641">
        <v>-32139</v>
      </c>
      <c r="N19" s="641">
        <v>23665</v>
      </c>
      <c r="O19" s="641">
        <v>-46308</v>
      </c>
      <c r="P19" s="11"/>
      <c r="Q19" s="617">
        <v>9906320.6695750207</v>
      </c>
      <c r="R19" s="617">
        <v>3764952.3665202293</v>
      </c>
      <c r="S19" s="617">
        <v>3438563.0305923554</v>
      </c>
      <c r="T19" s="617">
        <v>3557875.9409582112</v>
      </c>
      <c r="U19" s="617">
        <v>3432559.5660166601</v>
      </c>
      <c r="W19" s="131">
        <v>5479.1596623755649</v>
      </c>
      <c r="X19" s="131">
        <v>2104.5010433315983</v>
      </c>
      <c r="Y19" s="131">
        <v>1898.7095696258175</v>
      </c>
      <c r="Z19" s="131">
        <v>2008.9643935393626</v>
      </c>
      <c r="AA19" s="131">
        <v>1948.1041804861861</v>
      </c>
      <c r="AC19" s="20"/>
      <c r="AD19" s="20"/>
      <c r="AE19" s="20"/>
      <c r="AF19" s="9"/>
      <c r="AH19" s="429"/>
      <c r="AI19" s="429"/>
      <c r="AJ19" s="429"/>
      <c r="AK19" s="429"/>
      <c r="AL19" s="429"/>
      <c r="AM19" s="15">
        <v>1808</v>
      </c>
      <c r="AN19" s="15">
        <v>1789</v>
      </c>
      <c r="AO19" s="15">
        <v>1811</v>
      </c>
      <c r="AP19" s="15">
        <v>1771</v>
      </c>
      <c r="AQ19" s="15">
        <v>1762</v>
      </c>
      <c r="AR19" s="21">
        <v>1769</v>
      </c>
    </row>
    <row r="20" spans="1:44">
      <c r="A20" s="41">
        <v>49</v>
      </c>
      <c r="B20" s="343">
        <v>1</v>
      </c>
      <c r="C20" s="11" t="s">
        <v>51</v>
      </c>
      <c r="D20" s="641">
        <v>164224099.74648705</v>
      </c>
      <c r="E20" s="641">
        <v>356010894.20938677</v>
      </c>
      <c r="F20" s="641">
        <v>398434376.21196371</v>
      </c>
      <c r="G20" s="123">
        <v>447126910.12340868</v>
      </c>
      <c r="H20" s="123">
        <v>467308490.42783028</v>
      </c>
      <c r="I20" s="123">
        <v>477431527.90981132</v>
      </c>
      <c r="J20" s="11"/>
      <c r="K20" s="641">
        <v>-77253</v>
      </c>
      <c r="L20" s="641">
        <v>501319</v>
      </c>
      <c r="M20" s="641">
        <v>-1755376</v>
      </c>
      <c r="N20" s="641">
        <v>8129843</v>
      </c>
      <c r="O20" s="641">
        <v>6930176</v>
      </c>
      <c r="P20" s="11"/>
      <c r="Q20" s="617">
        <v>164146846.74648705</v>
      </c>
      <c r="R20" s="617">
        <v>356512213.20938677</v>
      </c>
      <c r="S20" s="617">
        <v>396679000.21196371</v>
      </c>
      <c r="T20" s="617">
        <v>455256753.12340868</v>
      </c>
      <c r="U20" s="617">
        <v>474238666.42783028</v>
      </c>
      <c r="W20" s="131">
        <v>560.61847411333167</v>
      </c>
      <c r="X20" s="131">
        <v>1199.8445580058249</v>
      </c>
      <c r="Y20" s="131">
        <v>1299.4195385521325</v>
      </c>
      <c r="Z20" s="131">
        <v>1449.7514620647105</v>
      </c>
      <c r="AA20" s="131">
        <v>1477.6966588700695</v>
      </c>
      <c r="AC20" s="20"/>
      <c r="AD20" s="20"/>
      <c r="AE20" s="20"/>
      <c r="AF20" s="9"/>
      <c r="AH20" s="429"/>
      <c r="AI20" s="429"/>
      <c r="AJ20" s="429"/>
      <c r="AK20" s="429"/>
      <c r="AL20" s="429"/>
      <c r="AM20" s="15">
        <v>292796</v>
      </c>
      <c r="AN20" s="15">
        <v>297132</v>
      </c>
      <c r="AO20" s="15">
        <v>305274</v>
      </c>
      <c r="AP20" s="15">
        <v>314024</v>
      </c>
      <c r="AQ20" s="15">
        <v>320931</v>
      </c>
      <c r="AR20" s="21">
        <v>325716</v>
      </c>
    </row>
    <row r="21" spans="1:44">
      <c r="A21" s="41">
        <v>50</v>
      </c>
      <c r="B21" s="343">
        <v>4</v>
      </c>
      <c r="C21" s="11" t="s">
        <v>52</v>
      </c>
      <c r="D21" s="641">
        <v>28786774.645067517</v>
      </c>
      <c r="E21" s="641">
        <v>8298391.8418967314</v>
      </c>
      <c r="F21" s="641">
        <v>5961243.530167765</v>
      </c>
      <c r="G21" s="123">
        <v>5973876.4165788312</v>
      </c>
      <c r="H21" s="123">
        <v>6210680.2213640092</v>
      </c>
      <c r="I21" s="123">
        <v>4502644.5418260749</v>
      </c>
      <c r="J21" s="11"/>
      <c r="K21" s="641">
        <v>-1324551</v>
      </c>
      <c r="L21" s="641">
        <v>-1294706</v>
      </c>
      <c r="M21" s="641">
        <v>-897614</v>
      </c>
      <c r="N21" s="641">
        <v>-1065591</v>
      </c>
      <c r="O21" s="641">
        <v>-1288310</v>
      </c>
      <c r="P21" s="11"/>
      <c r="Q21" s="617">
        <v>27462223.645067517</v>
      </c>
      <c r="R21" s="617">
        <v>7003685.8418967314</v>
      </c>
      <c r="S21" s="617">
        <v>5063629.530167765</v>
      </c>
      <c r="T21" s="617">
        <v>4908285.4165788312</v>
      </c>
      <c r="U21" s="617">
        <v>4922370.2213640092</v>
      </c>
      <c r="W21" s="131">
        <v>2391.5547892595591</v>
      </c>
      <c r="X21" s="131">
        <v>613.4436228340835</v>
      </c>
      <c r="Y21" s="131">
        <v>449.06256918834384</v>
      </c>
      <c r="Z21" s="131">
        <v>438.86672179710581</v>
      </c>
      <c r="AA21" s="131">
        <v>444.09691639877383</v>
      </c>
      <c r="AC21" s="20"/>
      <c r="AD21" s="20"/>
      <c r="AE21" s="20"/>
      <c r="AF21" s="614">
        <v>332000</v>
      </c>
      <c r="AH21" s="429"/>
      <c r="AI21" s="429"/>
      <c r="AJ21" s="429"/>
      <c r="AK21" s="429">
        <v>29.685264663805441</v>
      </c>
      <c r="AL21" s="429"/>
      <c r="AM21" s="15">
        <v>11483</v>
      </c>
      <c r="AN21" s="15">
        <v>11417</v>
      </c>
      <c r="AO21" s="15">
        <v>11276</v>
      </c>
      <c r="AP21" s="15">
        <v>11184</v>
      </c>
      <c r="AQ21" s="15">
        <v>11084</v>
      </c>
      <c r="AR21" s="21">
        <v>11005</v>
      </c>
    </row>
    <row r="22" spans="1:44">
      <c r="A22" s="41">
        <v>51</v>
      </c>
      <c r="B22" s="343">
        <v>4</v>
      </c>
      <c r="C22" s="11" t="s">
        <v>53</v>
      </c>
      <c r="D22" s="641">
        <v>15097956.65628678</v>
      </c>
      <c r="E22" s="641">
        <v>-3097928.9494774435</v>
      </c>
      <c r="F22" s="641">
        <v>-3960216.5052255052</v>
      </c>
      <c r="G22" s="123">
        <v>-3690255.18297579</v>
      </c>
      <c r="H22" s="123">
        <v>-3728995.9923365908</v>
      </c>
      <c r="I22" s="123">
        <v>-5028042.6439594179</v>
      </c>
      <c r="J22" s="11"/>
      <c r="K22" s="641">
        <v>-914679</v>
      </c>
      <c r="L22" s="641">
        <v>-847974</v>
      </c>
      <c r="M22" s="641">
        <v>-711840</v>
      </c>
      <c r="N22" s="641">
        <v>-447363</v>
      </c>
      <c r="O22" s="641">
        <v>-809336</v>
      </c>
      <c r="P22" s="11"/>
      <c r="Q22" s="617">
        <v>14183277.65628678</v>
      </c>
      <c r="R22" s="617">
        <v>-3945902.9494774435</v>
      </c>
      <c r="S22" s="617">
        <v>-4672056.5052255057</v>
      </c>
      <c r="T22" s="617">
        <v>-4137618.18297579</v>
      </c>
      <c r="U22" s="617">
        <v>-4538331.9923365908</v>
      </c>
      <c r="W22" s="131">
        <v>1500.5583639744796</v>
      </c>
      <c r="X22" s="131">
        <v>-422.74511993544496</v>
      </c>
      <c r="Y22" s="131">
        <v>-507.22576324237389</v>
      </c>
      <c r="Z22" s="131">
        <v>-452.5449177486372</v>
      </c>
      <c r="AA22" s="131">
        <v>-501.36235001508959</v>
      </c>
      <c r="AC22" s="20"/>
      <c r="AD22" s="20"/>
      <c r="AE22" s="20"/>
      <c r="AF22" s="9"/>
      <c r="AH22" s="429"/>
      <c r="AI22" s="429"/>
      <c r="AJ22" s="429"/>
      <c r="AK22" s="429"/>
      <c r="AL22" s="429"/>
      <c r="AM22" s="15">
        <v>9452</v>
      </c>
      <c r="AN22" s="15">
        <v>9334</v>
      </c>
      <c r="AO22" s="15">
        <v>9211</v>
      </c>
      <c r="AP22" s="15">
        <v>9143</v>
      </c>
      <c r="AQ22" s="15">
        <v>9052</v>
      </c>
      <c r="AR22" s="21">
        <v>8920</v>
      </c>
    </row>
    <row r="23" spans="1:44">
      <c r="A23" s="41">
        <v>52</v>
      </c>
      <c r="B23" s="343">
        <v>14</v>
      </c>
      <c r="C23" s="11" t="s">
        <v>54</v>
      </c>
      <c r="D23" s="641">
        <v>9987735.2946866006</v>
      </c>
      <c r="E23" s="641">
        <v>3689770.2020157338</v>
      </c>
      <c r="F23" s="641">
        <v>3289407.6797158988</v>
      </c>
      <c r="G23" s="123">
        <v>3210579.0435286062</v>
      </c>
      <c r="H23" s="123">
        <v>3058724.9638633979</v>
      </c>
      <c r="I23" s="123">
        <v>3122414.8861177829</v>
      </c>
      <c r="J23" s="11"/>
      <c r="K23" s="641">
        <v>148576</v>
      </c>
      <c r="L23" s="641">
        <v>229822</v>
      </c>
      <c r="M23" s="641">
        <v>280570</v>
      </c>
      <c r="N23" s="641">
        <v>309933</v>
      </c>
      <c r="O23" s="641">
        <v>118422</v>
      </c>
      <c r="P23" s="11"/>
      <c r="Q23" s="617">
        <v>10136311.294686601</v>
      </c>
      <c r="R23" s="617">
        <v>3919592.2020157338</v>
      </c>
      <c r="S23" s="617">
        <v>3569977.6797158988</v>
      </c>
      <c r="T23" s="617">
        <v>3520512.0435286062</v>
      </c>
      <c r="U23" s="617">
        <v>3177146.9638633979</v>
      </c>
      <c r="W23" s="131">
        <v>4209.4316007834723</v>
      </c>
      <c r="X23" s="131">
        <v>1630.4460074940657</v>
      </c>
      <c r="Y23" s="131">
        <v>1521.7296162471862</v>
      </c>
      <c r="Z23" s="131">
        <v>1536.0000189915386</v>
      </c>
      <c r="AA23" s="131">
        <v>1398.3921495877632</v>
      </c>
      <c r="AC23" s="20"/>
      <c r="AD23" s="20"/>
      <c r="AE23" s="20"/>
      <c r="AF23" s="9"/>
      <c r="AH23" s="429"/>
      <c r="AI23" s="429"/>
      <c r="AJ23" s="429"/>
      <c r="AK23" s="429"/>
      <c r="AL23" s="429"/>
      <c r="AM23" s="15">
        <v>2408</v>
      </c>
      <c r="AN23" s="15">
        <v>2404</v>
      </c>
      <c r="AO23" s="15">
        <v>2346</v>
      </c>
      <c r="AP23" s="15">
        <v>2292</v>
      </c>
      <c r="AQ23" s="15">
        <v>2272</v>
      </c>
      <c r="AR23" s="21">
        <v>2267</v>
      </c>
    </row>
    <row r="24" spans="1:44">
      <c r="A24" s="41">
        <v>61</v>
      </c>
      <c r="B24" s="343">
        <v>5</v>
      </c>
      <c r="C24" s="11" t="s">
        <v>55</v>
      </c>
      <c r="D24" s="641">
        <v>49255666.069074407</v>
      </c>
      <c r="E24" s="641">
        <v>11601972.872088837</v>
      </c>
      <c r="F24" s="641">
        <v>8599406.7731729783</v>
      </c>
      <c r="G24" s="123">
        <v>10484931.59833372</v>
      </c>
      <c r="H24" s="123">
        <v>11362726.23728326</v>
      </c>
      <c r="I24" s="123">
        <v>13061408.085429497</v>
      </c>
      <c r="J24" s="11"/>
      <c r="K24" s="641">
        <v>966312</v>
      </c>
      <c r="L24" s="641">
        <v>1241767</v>
      </c>
      <c r="M24" s="641">
        <v>1511049</v>
      </c>
      <c r="N24" s="641">
        <v>2660593</v>
      </c>
      <c r="O24" s="641">
        <v>2293634</v>
      </c>
      <c r="P24" s="11"/>
      <c r="Q24" s="617">
        <v>50221978.069074407</v>
      </c>
      <c r="R24" s="617">
        <v>12843739.872088837</v>
      </c>
      <c r="S24" s="617">
        <v>10110455.773172978</v>
      </c>
      <c r="T24" s="617">
        <v>13145524.59833372</v>
      </c>
      <c r="U24" s="617">
        <v>13656360.23728326</v>
      </c>
      <c r="W24" s="131">
        <v>2989.4034564925241</v>
      </c>
      <c r="X24" s="131">
        <v>774.97977868152032</v>
      </c>
      <c r="Y24" s="131">
        <v>614.28129127972409</v>
      </c>
      <c r="Z24" s="131">
        <v>798.19810543042809</v>
      </c>
      <c r="AA24" s="131">
        <v>828.76321381740865</v>
      </c>
      <c r="AC24" s="20"/>
      <c r="AD24" s="20"/>
      <c r="AE24" s="20"/>
      <c r="AF24" s="9"/>
      <c r="AH24" s="429"/>
      <c r="AI24" s="429"/>
      <c r="AJ24" s="429"/>
      <c r="AK24" s="429"/>
      <c r="AL24" s="429"/>
      <c r="AM24" s="15">
        <v>16800</v>
      </c>
      <c r="AN24" s="15">
        <v>16573</v>
      </c>
      <c r="AO24" s="15">
        <v>16459</v>
      </c>
      <c r="AP24" s="15">
        <v>16469</v>
      </c>
      <c r="AQ24" s="15">
        <v>16478</v>
      </c>
      <c r="AR24" s="21">
        <v>16307</v>
      </c>
    </row>
    <row r="25" spans="1:44">
      <c r="A25" s="41">
        <v>69</v>
      </c>
      <c r="B25" s="343">
        <v>17</v>
      </c>
      <c r="C25" s="11" t="s">
        <v>56</v>
      </c>
      <c r="D25" s="641">
        <v>26349955.663840149</v>
      </c>
      <c r="E25" s="641">
        <v>5869674.0404295772</v>
      </c>
      <c r="F25" s="641">
        <v>4605898.7094734116</v>
      </c>
      <c r="G25" s="123">
        <v>4234613.7494764421</v>
      </c>
      <c r="H25" s="123">
        <v>4424699.2700231504</v>
      </c>
      <c r="I25" s="123">
        <v>5387944.319082086</v>
      </c>
      <c r="J25" s="11"/>
      <c r="K25" s="641">
        <v>834691</v>
      </c>
      <c r="L25" s="641">
        <v>680407</v>
      </c>
      <c r="M25" s="641">
        <v>476820</v>
      </c>
      <c r="N25" s="641">
        <v>586184</v>
      </c>
      <c r="O25" s="641">
        <v>571263</v>
      </c>
      <c r="P25" s="11"/>
      <c r="Q25" s="617">
        <v>27184646.663840149</v>
      </c>
      <c r="R25" s="617">
        <v>6550081.0404295772</v>
      </c>
      <c r="S25" s="617">
        <v>5082718.7094734116</v>
      </c>
      <c r="T25" s="617">
        <v>4820797.7494764421</v>
      </c>
      <c r="U25" s="617">
        <v>4995962.2700231504</v>
      </c>
      <c r="W25" s="131">
        <v>3942.0891333874924</v>
      </c>
      <c r="X25" s="131">
        <v>962.96398712578321</v>
      </c>
      <c r="Y25" s="131">
        <v>760.08953334431158</v>
      </c>
      <c r="Z25" s="131">
        <v>735.10182212205586</v>
      </c>
      <c r="AA25" s="131">
        <v>769.55672674416985</v>
      </c>
      <c r="AC25" s="20"/>
      <c r="AD25" s="20">
        <v>535000</v>
      </c>
      <c r="AE25" s="20">
        <v>328000</v>
      </c>
      <c r="AF25" s="613"/>
      <c r="AH25" s="429"/>
      <c r="AI25" s="429">
        <v>78.653337253748902</v>
      </c>
      <c r="AJ25" s="429">
        <v>49.0503962913115</v>
      </c>
      <c r="AK25" s="429"/>
      <c r="AL25" s="429"/>
      <c r="AM25" s="15">
        <v>6896</v>
      </c>
      <c r="AN25" s="15">
        <v>6802</v>
      </c>
      <c r="AO25" s="15">
        <v>6687</v>
      </c>
      <c r="AP25" s="15">
        <v>6558</v>
      </c>
      <c r="AQ25" s="15">
        <v>6492</v>
      </c>
      <c r="AR25" s="21">
        <v>6441</v>
      </c>
    </row>
    <row r="26" spans="1:44">
      <c r="A26" s="41">
        <v>71</v>
      </c>
      <c r="B26" s="343">
        <v>17</v>
      </c>
      <c r="C26" s="11" t="s">
        <v>57</v>
      </c>
      <c r="D26" s="641">
        <v>28043279.296234097</v>
      </c>
      <c r="E26" s="641">
        <v>9754587.4144506175</v>
      </c>
      <c r="F26" s="641">
        <v>8658875.8001478985</v>
      </c>
      <c r="G26" s="123">
        <v>8980385.1832158044</v>
      </c>
      <c r="H26" s="123">
        <v>9274923.3548654579</v>
      </c>
      <c r="I26" s="123">
        <v>10250415.120398551</v>
      </c>
      <c r="J26" s="11"/>
      <c r="K26" s="641">
        <v>398312</v>
      </c>
      <c r="L26" s="641">
        <v>637384</v>
      </c>
      <c r="M26" s="641">
        <v>624708</v>
      </c>
      <c r="N26" s="641">
        <v>743821</v>
      </c>
      <c r="O26" s="641">
        <v>987278</v>
      </c>
      <c r="P26" s="11"/>
      <c r="Q26" s="617">
        <v>28441591.296234097</v>
      </c>
      <c r="R26" s="617">
        <v>10391971.414450618</v>
      </c>
      <c r="S26" s="617">
        <v>9283583.8001478985</v>
      </c>
      <c r="T26" s="617">
        <v>9724206.1832158044</v>
      </c>
      <c r="U26" s="617">
        <v>10262201.354865458</v>
      </c>
      <c r="W26" s="131">
        <v>4266.0253931654561</v>
      </c>
      <c r="X26" s="131">
        <v>1571.4458512703186</v>
      </c>
      <c r="Y26" s="131">
        <v>1408.524321066287</v>
      </c>
      <c r="Z26" s="131">
        <v>1502.2719269605755</v>
      </c>
      <c r="AA26" s="131">
        <v>1612.2861515892314</v>
      </c>
      <c r="AC26" s="20"/>
      <c r="AD26" s="20"/>
      <c r="AE26" s="20"/>
      <c r="AF26" s="9"/>
      <c r="AH26" s="429"/>
      <c r="AI26" s="429"/>
      <c r="AJ26" s="429"/>
      <c r="AK26" s="429"/>
      <c r="AL26" s="429"/>
      <c r="AM26" s="15">
        <v>6667</v>
      </c>
      <c r="AN26" s="15">
        <v>6613</v>
      </c>
      <c r="AO26" s="15">
        <v>6591</v>
      </c>
      <c r="AP26" s="15">
        <v>6473</v>
      </c>
      <c r="AQ26" s="15">
        <v>6365</v>
      </c>
      <c r="AR26" s="21">
        <v>6298</v>
      </c>
    </row>
    <row r="27" spans="1:44">
      <c r="A27" s="41">
        <v>72</v>
      </c>
      <c r="B27" s="343">
        <v>17</v>
      </c>
      <c r="C27" s="11" t="s">
        <v>58</v>
      </c>
      <c r="D27" s="641">
        <v>4225789.5384981222</v>
      </c>
      <c r="E27" s="641">
        <v>1719611.706784016</v>
      </c>
      <c r="F27" s="641">
        <v>1467196.1671198406</v>
      </c>
      <c r="G27" s="123">
        <v>1640413.9253222779</v>
      </c>
      <c r="H27" s="123">
        <v>1568712.3840849521</v>
      </c>
      <c r="I27" s="123">
        <v>1280366.1438111649</v>
      </c>
      <c r="J27" s="11"/>
      <c r="K27" s="641">
        <v>-235405</v>
      </c>
      <c r="L27" s="641">
        <v>-217888</v>
      </c>
      <c r="M27" s="641">
        <v>-252685</v>
      </c>
      <c r="N27" s="641">
        <v>-246020</v>
      </c>
      <c r="O27" s="641">
        <v>-248794</v>
      </c>
      <c r="P27" s="11"/>
      <c r="Q27" s="617">
        <v>3990384.5384981222</v>
      </c>
      <c r="R27" s="617">
        <v>1501723.706784016</v>
      </c>
      <c r="S27" s="617">
        <v>1214511.1671198406</v>
      </c>
      <c r="T27" s="617">
        <v>1394393.9253222779</v>
      </c>
      <c r="U27" s="617">
        <v>1319918.3840849521</v>
      </c>
      <c r="W27" s="131">
        <v>4204.8309151718886</v>
      </c>
      <c r="X27" s="131">
        <v>1580.7617966147536</v>
      </c>
      <c r="Y27" s="131">
        <v>1265.1157990831673</v>
      </c>
      <c r="Z27" s="131">
        <v>1470.8796680614746</v>
      </c>
      <c r="AA27" s="131">
        <v>1423.8601770064208</v>
      </c>
      <c r="AC27" s="20"/>
      <c r="AD27" s="20"/>
      <c r="AE27" s="20"/>
      <c r="AF27" s="9"/>
      <c r="AH27" s="429"/>
      <c r="AI27" s="429"/>
      <c r="AJ27" s="429"/>
      <c r="AK27" s="429"/>
      <c r="AL27" s="429"/>
      <c r="AM27" s="15">
        <v>949</v>
      </c>
      <c r="AN27" s="15">
        <v>950</v>
      </c>
      <c r="AO27" s="15">
        <v>960</v>
      </c>
      <c r="AP27" s="15">
        <v>948</v>
      </c>
      <c r="AQ27" s="15">
        <v>927</v>
      </c>
      <c r="AR27" s="21">
        <v>912</v>
      </c>
    </row>
    <row r="28" spans="1:44">
      <c r="A28" s="41">
        <v>74</v>
      </c>
      <c r="B28" s="343">
        <v>16</v>
      </c>
      <c r="C28" s="11" t="s">
        <v>59</v>
      </c>
      <c r="D28" s="641">
        <v>5175013.5433669323</v>
      </c>
      <c r="E28" s="641">
        <v>1436999.1918662214</v>
      </c>
      <c r="F28" s="641">
        <v>1528552.0999421598</v>
      </c>
      <c r="G28" s="123">
        <v>1620037.6751008651</v>
      </c>
      <c r="H28" s="123">
        <v>1601541.358031411</v>
      </c>
      <c r="I28" s="123">
        <v>1278162.9111421383</v>
      </c>
      <c r="J28" s="11"/>
      <c r="K28" s="641">
        <v>-308048</v>
      </c>
      <c r="L28" s="641">
        <v>-305209</v>
      </c>
      <c r="M28" s="641">
        <v>-301495</v>
      </c>
      <c r="N28" s="641">
        <v>-290832</v>
      </c>
      <c r="O28" s="641">
        <v>-294171</v>
      </c>
      <c r="P28" s="11"/>
      <c r="Q28" s="617">
        <v>4866965.5433669323</v>
      </c>
      <c r="R28" s="617">
        <v>1131790.1918662214</v>
      </c>
      <c r="S28" s="617">
        <v>1227057.0999421598</v>
      </c>
      <c r="T28" s="617">
        <v>1329205.6751008651</v>
      </c>
      <c r="U28" s="617">
        <v>1307370.358031411</v>
      </c>
      <c r="W28" s="131">
        <v>4412.4800937143536</v>
      </c>
      <c r="X28" s="131">
        <v>1045.0509620186717</v>
      </c>
      <c r="Y28" s="131">
        <v>1166.4040873974902</v>
      </c>
      <c r="Z28" s="131">
        <v>1312.1477542950297</v>
      </c>
      <c r="AA28" s="131">
        <v>1327.2795513009248</v>
      </c>
      <c r="AC28" s="20"/>
      <c r="AD28" s="20"/>
      <c r="AE28" s="20"/>
      <c r="AF28" s="9"/>
      <c r="AH28" s="429"/>
      <c r="AI28" s="429"/>
      <c r="AJ28" s="429"/>
      <c r="AK28" s="429"/>
      <c r="AL28" s="429"/>
      <c r="AM28" s="15">
        <v>1103</v>
      </c>
      <c r="AN28" s="15">
        <v>1083</v>
      </c>
      <c r="AO28" s="15">
        <v>1052</v>
      </c>
      <c r="AP28" s="15">
        <v>1013</v>
      </c>
      <c r="AQ28" s="15">
        <v>985</v>
      </c>
      <c r="AR28" s="21">
        <v>975</v>
      </c>
    </row>
    <row r="29" spans="1:44">
      <c r="A29" s="41">
        <v>75</v>
      </c>
      <c r="B29" s="343">
        <v>8</v>
      </c>
      <c r="C29" s="11" t="s">
        <v>60</v>
      </c>
      <c r="D29" s="641">
        <v>44504922.496614426</v>
      </c>
      <c r="E29" s="641">
        <v>4256742.9252317594</v>
      </c>
      <c r="F29" s="641">
        <v>-1479427.3389221434</v>
      </c>
      <c r="G29" s="123">
        <v>33283.586853594286</v>
      </c>
      <c r="H29" s="123">
        <v>3108663.4929029788</v>
      </c>
      <c r="I29" s="123">
        <v>1648431.4225362204</v>
      </c>
      <c r="J29" s="11"/>
      <c r="K29" s="641">
        <v>-1667493</v>
      </c>
      <c r="L29" s="641">
        <v>-1724521</v>
      </c>
      <c r="M29" s="641">
        <v>-1752472</v>
      </c>
      <c r="N29" s="641">
        <v>-1537233</v>
      </c>
      <c r="O29" s="641">
        <v>-1711355</v>
      </c>
      <c r="P29" s="11"/>
      <c r="Q29" s="617">
        <v>42837429.496614426</v>
      </c>
      <c r="R29" s="617">
        <v>2532221.9252317594</v>
      </c>
      <c r="S29" s="617">
        <v>-3231899.3389221434</v>
      </c>
      <c r="T29" s="617">
        <v>-1503949.4131464057</v>
      </c>
      <c r="U29" s="617">
        <v>1397308.4929029788</v>
      </c>
      <c r="W29" s="131">
        <v>2155.1254966350266</v>
      </c>
      <c r="X29" s="131">
        <v>128.52613568326868</v>
      </c>
      <c r="Y29" s="131">
        <v>-165.32300060985949</v>
      </c>
      <c r="Z29" s="131">
        <v>-76.991369568260765</v>
      </c>
      <c r="AA29" s="131">
        <v>72.358163373361236</v>
      </c>
      <c r="AC29" s="20"/>
      <c r="AD29" s="20"/>
      <c r="AE29" s="20"/>
      <c r="AF29" s="614">
        <v>772000</v>
      </c>
      <c r="AH29" s="429"/>
      <c r="AI29" s="429"/>
      <c r="AJ29" s="429"/>
      <c r="AK29" s="429">
        <v>39.520835466366343</v>
      </c>
      <c r="AL29" s="429"/>
      <c r="AM29" s="15">
        <v>19877</v>
      </c>
      <c r="AN29" s="15">
        <v>19702</v>
      </c>
      <c r="AO29" s="15">
        <v>19549</v>
      </c>
      <c r="AP29" s="15">
        <v>19534</v>
      </c>
      <c r="AQ29" s="15">
        <v>19311</v>
      </c>
      <c r="AR29" s="21">
        <v>19113</v>
      </c>
    </row>
    <row r="30" spans="1:44">
      <c r="A30" s="41">
        <v>77</v>
      </c>
      <c r="B30" s="343">
        <v>13</v>
      </c>
      <c r="C30" s="11" t="s">
        <v>61</v>
      </c>
      <c r="D30" s="641">
        <v>19844747.166921213</v>
      </c>
      <c r="E30" s="641">
        <v>4849352.0995315667</v>
      </c>
      <c r="F30" s="641">
        <v>3721448.245773355</v>
      </c>
      <c r="G30" s="123">
        <v>4082253.6605540081</v>
      </c>
      <c r="H30" s="123">
        <v>3562644.6400704151</v>
      </c>
      <c r="I30" s="123">
        <v>3839181.9768605027</v>
      </c>
      <c r="J30" s="11"/>
      <c r="K30" s="641">
        <v>252765</v>
      </c>
      <c r="L30" s="641">
        <v>207899</v>
      </c>
      <c r="M30" s="641">
        <v>188101</v>
      </c>
      <c r="N30" s="641">
        <v>327958</v>
      </c>
      <c r="O30" s="641">
        <v>215504</v>
      </c>
      <c r="P30" s="11"/>
      <c r="Q30" s="617">
        <v>20097512.166921213</v>
      </c>
      <c r="R30" s="617">
        <v>5057251.0995315667</v>
      </c>
      <c r="S30" s="617">
        <v>3909549.245773355</v>
      </c>
      <c r="T30" s="617">
        <v>4410211.6605540086</v>
      </c>
      <c r="U30" s="617">
        <v>3778148.6400704151</v>
      </c>
      <c r="W30" s="131">
        <v>4202.7419838814749</v>
      </c>
      <c r="X30" s="131">
        <v>1079.9169548433838</v>
      </c>
      <c r="Y30" s="131">
        <v>849.71728880098999</v>
      </c>
      <c r="Z30" s="131">
        <v>969.49036283886755</v>
      </c>
      <c r="AA30" s="131">
        <v>837.91276115999449</v>
      </c>
      <c r="AC30" s="20"/>
      <c r="AD30" s="20"/>
      <c r="AE30" s="20"/>
      <c r="AF30" s="9"/>
      <c r="AH30" s="429"/>
      <c r="AI30" s="429"/>
      <c r="AJ30" s="429"/>
      <c r="AK30" s="429"/>
      <c r="AL30" s="429"/>
      <c r="AM30" s="15">
        <v>4782</v>
      </c>
      <c r="AN30" s="15">
        <v>4683</v>
      </c>
      <c r="AO30" s="15">
        <v>4601</v>
      </c>
      <c r="AP30" s="15">
        <v>4549</v>
      </c>
      <c r="AQ30" s="15">
        <v>4509</v>
      </c>
      <c r="AR30" s="21">
        <v>4436</v>
      </c>
    </row>
    <row r="31" spans="1:44">
      <c r="A31" s="41">
        <v>78</v>
      </c>
      <c r="B31" s="343">
        <v>1</v>
      </c>
      <c r="C31" s="11" t="s">
        <v>62</v>
      </c>
      <c r="D31" s="641">
        <v>16097247.86735565</v>
      </c>
      <c r="E31" s="641">
        <v>463115.61136670399</v>
      </c>
      <c r="F31" s="641">
        <v>-1098906.0737488868</v>
      </c>
      <c r="G31" s="123">
        <v>-937186.89638389659</v>
      </c>
      <c r="H31" s="123">
        <v>-799903.34309624496</v>
      </c>
      <c r="I31" s="123">
        <v>-1008653.0255801887</v>
      </c>
      <c r="J31" s="11"/>
      <c r="K31" s="641">
        <v>-482933</v>
      </c>
      <c r="L31" s="641">
        <v>-344279</v>
      </c>
      <c r="M31" s="641">
        <v>-442953</v>
      </c>
      <c r="N31" s="641">
        <v>30544</v>
      </c>
      <c r="O31" s="641">
        <v>-122550</v>
      </c>
      <c r="P31" s="11"/>
      <c r="Q31" s="617">
        <v>15614314.86735565</v>
      </c>
      <c r="R31" s="617">
        <v>118836.61136670399</v>
      </c>
      <c r="S31" s="617">
        <v>-1541859.0737488868</v>
      </c>
      <c r="T31" s="617">
        <v>-906642.89638389659</v>
      </c>
      <c r="U31" s="617">
        <v>-922453.34309624496</v>
      </c>
      <c r="W31" s="131">
        <v>1941.5959795269398</v>
      </c>
      <c r="X31" s="131">
        <v>14.893672310653464</v>
      </c>
      <c r="Y31" s="131">
        <v>-196.86658245006217</v>
      </c>
      <c r="Z31" s="131">
        <v>-117.42557911978975</v>
      </c>
      <c r="AA31" s="131">
        <v>-119.76802688863216</v>
      </c>
      <c r="AC31" s="20"/>
      <c r="AD31" s="20"/>
      <c r="AE31" s="20"/>
      <c r="AF31" s="9"/>
      <c r="AH31" s="429"/>
      <c r="AI31" s="429"/>
      <c r="AJ31" s="429"/>
      <c r="AK31" s="429"/>
      <c r="AL31" s="429"/>
      <c r="AM31" s="15">
        <v>8042</v>
      </c>
      <c r="AN31" s="15">
        <v>7979</v>
      </c>
      <c r="AO31" s="15">
        <v>7832</v>
      </c>
      <c r="AP31" s="15">
        <v>7721</v>
      </c>
      <c r="AQ31" s="15">
        <v>7702</v>
      </c>
      <c r="AR31" s="21">
        <v>7620</v>
      </c>
    </row>
    <row r="32" spans="1:44">
      <c r="A32" s="41">
        <v>79</v>
      </c>
      <c r="B32" s="343">
        <v>4</v>
      </c>
      <c r="C32" s="11" t="s">
        <v>63</v>
      </c>
      <c r="D32" s="641">
        <v>14029536.636669669</v>
      </c>
      <c r="E32" s="641">
        <v>-774492.02503096033</v>
      </c>
      <c r="F32" s="641">
        <v>-1301722.2085413334</v>
      </c>
      <c r="G32" s="123">
        <v>-584284.62566604128</v>
      </c>
      <c r="H32" s="123">
        <v>-260773.89576861251</v>
      </c>
      <c r="I32" s="123">
        <v>-363621.3515528189</v>
      </c>
      <c r="J32" s="11"/>
      <c r="K32" s="641">
        <v>-374540</v>
      </c>
      <c r="L32" s="641">
        <v>-358485</v>
      </c>
      <c r="M32" s="641">
        <v>-301196</v>
      </c>
      <c r="N32" s="641">
        <v>-88463</v>
      </c>
      <c r="O32" s="641">
        <v>-76868</v>
      </c>
      <c r="P32" s="11"/>
      <c r="Q32" s="617">
        <v>13654996.636669669</v>
      </c>
      <c r="R32" s="617">
        <v>-1132977.0250309603</v>
      </c>
      <c r="S32" s="617">
        <v>-1602918.2085413334</v>
      </c>
      <c r="T32" s="617">
        <v>-672747.62566604128</v>
      </c>
      <c r="U32" s="617">
        <v>-337641.89576861251</v>
      </c>
      <c r="W32" s="131">
        <v>1987.9162376866602</v>
      </c>
      <c r="X32" s="131">
        <v>-166.98261238481362</v>
      </c>
      <c r="Y32" s="131">
        <v>-237.36386917537885</v>
      </c>
      <c r="Z32" s="131">
        <v>-100.36515376190381</v>
      </c>
      <c r="AA32" s="131">
        <v>-50.796132957516548</v>
      </c>
      <c r="AC32" s="20"/>
      <c r="AD32" s="20"/>
      <c r="AE32" s="20"/>
      <c r="AF32" s="9"/>
      <c r="AH32" s="429"/>
      <c r="AI32" s="429"/>
      <c r="AJ32" s="429"/>
      <c r="AK32" s="429"/>
      <c r="AL32" s="429"/>
      <c r="AM32" s="15">
        <v>6869</v>
      </c>
      <c r="AN32" s="15">
        <v>6785</v>
      </c>
      <c r="AO32" s="15">
        <v>6753</v>
      </c>
      <c r="AP32" s="15">
        <v>6703</v>
      </c>
      <c r="AQ32" s="15">
        <v>6647</v>
      </c>
      <c r="AR32" s="21">
        <v>6565</v>
      </c>
    </row>
    <row r="33" spans="1:44">
      <c r="A33" s="41">
        <v>81</v>
      </c>
      <c r="B33" s="343">
        <v>7</v>
      </c>
      <c r="C33" s="11" t="s">
        <v>64</v>
      </c>
      <c r="D33" s="641">
        <v>10540100.487643737</v>
      </c>
      <c r="E33" s="641">
        <v>1387050.2652134839</v>
      </c>
      <c r="F33" s="641">
        <v>697114.23609992035</v>
      </c>
      <c r="G33" s="123">
        <v>999797.45787198737</v>
      </c>
      <c r="H33" s="123">
        <v>809983.28999974392</v>
      </c>
      <c r="I33" s="123">
        <v>-65067.438728941488</v>
      </c>
      <c r="J33" s="11"/>
      <c r="K33" s="641">
        <v>-671936</v>
      </c>
      <c r="L33" s="641">
        <v>-690258</v>
      </c>
      <c r="M33" s="641">
        <v>-754784</v>
      </c>
      <c r="N33" s="641">
        <v>-728282</v>
      </c>
      <c r="O33" s="641">
        <v>-744608</v>
      </c>
      <c r="P33" s="11"/>
      <c r="Q33" s="617">
        <v>9868164.4876437373</v>
      </c>
      <c r="R33" s="617">
        <v>696792.26521348394</v>
      </c>
      <c r="S33" s="617">
        <v>-57669.763900079648</v>
      </c>
      <c r="T33" s="617">
        <v>271515.45787198737</v>
      </c>
      <c r="U33" s="617">
        <v>65375.289999743924</v>
      </c>
      <c r="W33" s="131">
        <v>3716.822782540014</v>
      </c>
      <c r="X33" s="131">
        <v>265.84977688419838</v>
      </c>
      <c r="Y33" s="131">
        <v>-22.404725679906623</v>
      </c>
      <c r="Z33" s="131">
        <v>107.27596122954854</v>
      </c>
      <c r="AA33" s="131">
        <v>26.339762288373862</v>
      </c>
      <c r="AC33" s="20"/>
      <c r="AD33" s="20"/>
      <c r="AE33" s="20">
        <v>380000</v>
      </c>
      <c r="AF33" s="9"/>
      <c r="AH33" s="429"/>
      <c r="AI33" s="429"/>
      <c r="AJ33" s="429">
        <v>147.6301476301476</v>
      </c>
      <c r="AK33" s="429"/>
      <c r="AL33" s="429"/>
      <c r="AM33" s="15">
        <v>2655</v>
      </c>
      <c r="AN33" s="15">
        <v>2621</v>
      </c>
      <c r="AO33" s="15">
        <v>2574</v>
      </c>
      <c r="AP33" s="15">
        <v>2531</v>
      </c>
      <c r="AQ33" s="15">
        <v>2482</v>
      </c>
      <c r="AR33" s="21">
        <v>2401</v>
      </c>
    </row>
    <row r="34" spans="1:44">
      <c r="A34" s="41">
        <v>82</v>
      </c>
      <c r="B34" s="343">
        <v>5</v>
      </c>
      <c r="C34" s="11" t="s">
        <v>65</v>
      </c>
      <c r="D34" s="641">
        <v>15812482.636982713</v>
      </c>
      <c r="E34" s="641">
        <v>7616876.9770954102</v>
      </c>
      <c r="F34" s="641">
        <v>5988238.1695980038</v>
      </c>
      <c r="G34" s="123">
        <v>4583901.0879927184</v>
      </c>
      <c r="H34" s="123">
        <v>4722982.4536594236</v>
      </c>
      <c r="I34" s="123">
        <v>3644806.1853340305</v>
      </c>
      <c r="J34" s="11"/>
      <c r="K34" s="641">
        <v>-1911323</v>
      </c>
      <c r="L34" s="641">
        <v>-2089496</v>
      </c>
      <c r="M34" s="641">
        <v>-2081262</v>
      </c>
      <c r="N34" s="641">
        <v>-2052507</v>
      </c>
      <c r="O34" s="641">
        <v>-2196127</v>
      </c>
      <c r="P34" s="11"/>
      <c r="Q34" s="617">
        <v>13901159.636982713</v>
      </c>
      <c r="R34" s="617">
        <v>5527380.9770954102</v>
      </c>
      <c r="S34" s="617">
        <v>3906976.1695980038</v>
      </c>
      <c r="T34" s="617">
        <v>2531394.0879927184</v>
      </c>
      <c r="U34" s="617">
        <v>2526855.4536594236</v>
      </c>
      <c r="W34" s="131">
        <v>1480.5793627630965</v>
      </c>
      <c r="X34" s="131">
        <v>587.70664296601922</v>
      </c>
      <c r="Y34" s="131">
        <v>417.45658399380318</v>
      </c>
      <c r="Z34" s="131">
        <v>270.13062511927421</v>
      </c>
      <c r="AA34" s="131">
        <v>269.93435035353315</v>
      </c>
      <c r="AC34" s="20"/>
      <c r="AD34" s="20"/>
      <c r="AE34" s="20"/>
      <c r="AF34" s="9"/>
      <c r="AH34" s="429"/>
      <c r="AI34" s="429"/>
      <c r="AJ34" s="429"/>
      <c r="AK34" s="429"/>
      <c r="AL34" s="429"/>
      <c r="AM34" s="15">
        <v>9389</v>
      </c>
      <c r="AN34" s="15">
        <v>9405</v>
      </c>
      <c r="AO34" s="15">
        <v>9359</v>
      </c>
      <c r="AP34" s="15">
        <v>9371</v>
      </c>
      <c r="AQ34" s="15">
        <v>9361</v>
      </c>
      <c r="AR34" s="21">
        <v>9346</v>
      </c>
    </row>
    <row r="35" spans="1:44">
      <c r="A35" s="41">
        <v>86</v>
      </c>
      <c r="B35" s="343">
        <v>5</v>
      </c>
      <c r="C35" s="11" t="s">
        <v>66</v>
      </c>
      <c r="D35" s="641">
        <v>17601637.324863438</v>
      </c>
      <c r="E35" s="641">
        <v>7542669.2798469048</v>
      </c>
      <c r="F35" s="641">
        <v>5510003.6382997036</v>
      </c>
      <c r="G35" s="123">
        <v>5874181.2753025051</v>
      </c>
      <c r="H35" s="123">
        <v>5501168.4362204717</v>
      </c>
      <c r="I35" s="123">
        <v>4389312.9413046818</v>
      </c>
      <c r="J35" s="11"/>
      <c r="K35" s="641">
        <v>-1024987.0000000001</v>
      </c>
      <c r="L35" s="641">
        <v>-1166305</v>
      </c>
      <c r="M35" s="641">
        <v>-1161947</v>
      </c>
      <c r="N35" s="641">
        <v>-1140616</v>
      </c>
      <c r="O35" s="641">
        <v>-1186904</v>
      </c>
      <c r="P35" s="11"/>
      <c r="Q35" s="617">
        <v>16576650.324863438</v>
      </c>
      <c r="R35" s="617">
        <v>6376364.2798469048</v>
      </c>
      <c r="S35" s="617">
        <v>4348056.6382997036</v>
      </c>
      <c r="T35" s="617">
        <v>4733565.2753025051</v>
      </c>
      <c r="U35" s="617">
        <v>4314264.4362204717</v>
      </c>
      <c r="W35" s="131">
        <v>2027.7248103808486</v>
      </c>
      <c r="X35" s="131">
        <v>783.04854228747445</v>
      </c>
      <c r="Y35" s="131">
        <v>541.40911944959578</v>
      </c>
      <c r="Z35" s="131">
        <v>591.8436203178926</v>
      </c>
      <c r="AA35" s="131">
        <v>546.0403032806571</v>
      </c>
      <c r="AC35" s="20"/>
      <c r="AD35" s="20"/>
      <c r="AE35" s="20"/>
      <c r="AF35" s="9"/>
      <c r="AH35" s="429"/>
      <c r="AI35" s="429"/>
      <c r="AJ35" s="429"/>
      <c r="AK35" s="429"/>
      <c r="AL35" s="429"/>
      <c r="AM35" s="15">
        <v>8175</v>
      </c>
      <c r="AN35" s="15">
        <v>8143</v>
      </c>
      <c r="AO35" s="15">
        <v>8031</v>
      </c>
      <c r="AP35" s="15">
        <v>7998</v>
      </c>
      <c r="AQ35" s="15">
        <v>7901</v>
      </c>
      <c r="AR35" s="21">
        <v>7862</v>
      </c>
    </row>
    <row r="36" spans="1:44">
      <c r="A36" s="41">
        <v>90</v>
      </c>
      <c r="B36" s="343">
        <v>12</v>
      </c>
      <c r="C36" s="11" t="s">
        <v>67</v>
      </c>
      <c r="D36" s="641">
        <v>13805598.459619874</v>
      </c>
      <c r="E36" s="641">
        <v>1078002.270063285</v>
      </c>
      <c r="F36" s="641">
        <v>534979.11303112109</v>
      </c>
      <c r="G36" s="123">
        <v>1192682.451854446</v>
      </c>
      <c r="H36" s="123">
        <v>1129380.1508183561</v>
      </c>
      <c r="I36" s="123">
        <v>741992.48327581445</v>
      </c>
      <c r="J36" s="11"/>
      <c r="K36" s="641">
        <v>-239617</v>
      </c>
      <c r="L36" s="641">
        <v>-293867</v>
      </c>
      <c r="M36" s="641">
        <v>-443031</v>
      </c>
      <c r="N36" s="641">
        <v>-340653</v>
      </c>
      <c r="O36" s="641">
        <v>-458786</v>
      </c>
      <c r="P36" s="11"/>
      <c r="Q36" s="617">
        <v>13565981.459619874</v>
      </c>
      <c r="R36" s="617">
        <v>784135.27006328502</v>
      </c>
      <c r="S36" s="617">
        <v>91948.113031121087</v>
      </c>
      <c r="T36" s="617">
        <v>852029.45185444597</v>
      </c>
      <c r="U36" s="617">
        <v>670594.15081835608</v>
      </c>
      <c r="W36" s="131">
        <v>4244.6750499436403</v>
      </c>
      <c r="X36" s="131">
        <v>250.04313458650671</v>
      </c>
      <c r="Y36" s="131">
        <v>30.03858641983701</v>
      </c>
      <c r="Z36" s="131">
        <v>283.91517889185138</v>
      </c>
      <c r="AA36" s="131">
        <v>228.94986371401708</v>
      </c>
      <c r="AC36" s="20"/>
      <c r="AD36" s="20"/>
      <c r="AE36" s="20"/>
      <c r="AF36" s="9"/>
      <c r="AH36" s="429"/>
      <c r="AI36" s="429"/>
      <c r="AJ36" s="429"/>
      <c r="AK36" s="429"/>
      <c r="AL36" s="429"/>
      <c r="AM36" s="15">
        <v>3196</v>
      </c>
      <c r="AN36" s="15">
        <v>3136</v>
      </c>
      <c r="AO36" s="15">
        <v>3061</v>
      </c>
      <c r="AP36" s="15">
        <v>3001</v>
      </c>
      <c r="AQ36" s="15">
        <v>2929</v>
      </c>
      <c r="AR36" s="21">
        <v>2888</v>
      </c>
    </row>
    <row r="37" spans="1:44">
      <c r="A37" s="41">
        <v>91</v>
      </c>
      <c r="B37" s="343">
        <v>1</v>
      </c>
      <c r="C37" s="11" t="s">
        <v>68</v>
      </c>
      <c r="D37" s="641">
        <v>341594748.52386636</v>
      </c>
      <c r="E37" s="641">
        <v>163435325.0817548</v>
      </c>
      <c r="F37" s="641">
        <v>258939380.52274185</v>
      </c>
      <c r="G37" s="123">
        <v>368281687.20772541</v>
      </c>
      <c r="H37" s="123">
        <v>422523433.22119612</v>
      </c>
      <c r="I37" s="123">
        <v>510289578.1132642</v>
      </c>
      <c r="J37" s="11"/>
      <c r="K37" s="641">
        <v>27629939</v>
      </c>
      <c r="L37" s="641">
        <v>33473959.000000004</v>
      </c>
      <c r="M37" s="641">
        <v>43311201</v>
      </c>
      <c r="N37" s="641">
        <v>58788054</v>
      </c>
      <c r="O37" s="641">
        <v>55601288</v>
      </c>
      <c r="P37" s="11"/>
      <c r="Q37" s="617">
        <v>369224687.52386636</v>
      </c>
      <c r="R37" s="617">
        <v>196909284.0817548</v>
      </c>
      <c r="S37" s="617">
        <v>302250581.52274185</v>
      </c>
      <c r="T37" s="617">
        <v>427069741.20772541</v>
      </c>
      <c r="U37" s="617">
        <v>478124721.22119612</v>
      </c>
      <c r="W37" s="131">
        <v>562.05426463475976</v>
      </c>
      <c r="X37" s="131">
        <v>299.04653467387362</v>
      </c>
      <c r="Y37" s="131">
        <v>455.17746468935326</v>
      </c>
      <c r="Z37" s="131">
        <v>633.16492395511546</v>
      </c>
      <c r="AA37" s="131">
        <v>698.99435573507731</v>
      </c>
      <c r="AC37" s="20"/>
      <c r="AD37" s="20"/>
      <c r="AE37" s="20"/>
      <c r="AF37" s="9"/>
      <c r="AH37" s="429"/>
      <c r="AI37" s="429"/>
      <c r="AJ37" s="429"/>
      <c r="AK37" s="429"/>
      <c r="AL37" s="429"/>
      <c r="AM37" s="15">
        <v>656920</v>
      </c>
      <c r="AN37" s="15">
        <v>658457</v>
      </c>
      <c r="AO37" s="15">
        <v>664028</v>
      </c>
      <c r="AP37" s="15">
        <v>674500</v>
      </c>
      <c r="AQ37" s="15">
        <v>684018</v>
      </c>
      <c r="AR37" s="21">
        <v>694392</v>
      </c>
    </row>
    <row r="38" spans="1:44">
      <c r="A38" s="41">
        <v>92</v>
      </c>
      <c r="B38" s="343">
        <v>1</v>
      </c>
      <c r="C38" s="11" t="s">
        <v>69</v>
      </c>
      <c r="D38" s="641">
        <v>262784100.53059751</v>
      </c>
      <c r="E38" s="641">
        <v>158380185.7653285</v>
      </c>
      <c r="F38" s="641">
        <v>157231002.61598903</v>
      </c>
      <c r="G38" s="123">
        <v>202440762.3008942</v>
      </c>
      <c r="H38" s="123">
        <v>228944943.1072163</v>
      </c>
      <c r="I38" s="123">
        <v>280790105.47330981</v>
      </c>
      <c r="J38" s="11"/>
      <c r="K38" s="641">
        <v>21742057</v>
      </c>
      <c r="L38" s="641">
        <v>20179674</v>
      </c>
      <c r="M38" s="641">
        <v>21910915</v>
      </c>
      <c r="N38" s="641">
        <v>35412508</v>
      </c>
      <c r="O38" s="641">
        <v>42744413</v>
      </c>
      <c r="P38" s="11"/>
      <c r="Q38" s="617">
        <v>284526157.53059751</v>
      </c>
      <c r="R38" s="617">
        <v>178559859.7653285</v>
      </c>
      <c r="S38" s="617">
        <v>179141917.61598903</v>
      </c>
      <c r="T38" s="617">
        <v>237853270.3008942</v>
      </c>
      <c r="U38" s="617">
        <v>271689356.1072163</v>
      </c>
      <c r="W38" s="131">
        <v>1199.3633105732283</v>
      </c>
      <c r="X38" s="131">
        <v>746.46898391063974</v>
      </c>
      <c r="Y38" s="131">
        <v>737.75906175377145</v>
      </c>
      <c r="Z38" s="131">
        <v>961.24469191245737</v>
      </c>
      <c r="AA38" s="131">
        <v>1081.2689034748271</v>
      </c>
      <c r="AC38" s="20"/>
      <c r="AD38" s="20"/>
      <c r="AE38" s="20"/>
      <c r="AF38" s="9"/>
      <c r="AH38" s="429"/>
      <c r="AI38" s="429"/>
      <c r="AJ38" s="429"/>
      <c r="AK38" s="429"/>
      <c r="AL38" s="429"/>
      <c r="AM38" s="15">
        <v>237231</v>
      </c>
      <c r="AN38" s="15">
        <v>239206</v>
      </c>
      <c r="AO38" s="15">
        <v>242819</v>
      </c>
      <c r="AP38" s="15">
        <v>247443</v>
      </c>
      <c r="AQ38" s="15">
        <v>251269</v>
      </c>
      <c r="AR38" s="21">
        <v>252956</v>
      </c>
    </row>
    <row r="39" spans="1:44">
      <c r="A39" s="41">
        <v>97</v>
      </c>
      <c r="B39" s="343">
        <v>10</v>
      </c>
      <c r="C39" s="11" t="s">
        <v>70</v>
      </c>
      <c r="D39" s="641">
        <v>7966285.2815552745</v>
      </c>
      <c r="E39" s="641">
        <v>887730.2654542214</v>
      </c>
      <c r="F39" s="641">
        <v>660213.49557582126</v>
      </c>
      <c r="G39" s="123">
        <v>803052.35892604606</v>
      </c>
      <c r="H39" s="123">
        <v>852793.36166520882</v>
      </c>
      <c r="I39" s="123">
        <v>212620.06127066212</v>
      </c>
      <c r="J39" s="11"/>
      <c r="K39" s="641">
        <v>-546383</v>
      </c>
      <c r="L39" s="641">
        <v>-520256.99999999994</v>
      </c>
      <c r="M39" s="641">
        <v>-604586</v>
      </c>
      <c r="N39" s="641">
        <v>-543515</v>
      </c>
      <c r="O39" s="641">
        <v>-517488</v>
      </c>
      <c r="P39" s="11"/>
      <c r="Q39" s="617">
        <v>7419902.2815552745</v>
      </c>
      <c r="R39" s="617">
        <v>367473.26545422146</v>
      </c>
      <c r="S39" s="617">
        <v>55627.49557582126</v>
      </c>
      <c r="T39" s="617">
        <v>259537.35892604606</v>
      </c>
      <c r="U39" s="617">
        <v>335305.36166520882</v>
      </c>
      <c r="W39" s="131">
        <v>3441.5131176044874</v>
      </c>
      <c r="X39" s="131">
        <v>172.44170129245492</v>
      </c>
      <c r="Y39" s="131">
        <v>26.603297740708399</v>
      </c>
      <c r="Z39" s="131">
        <v>125.86680840254417</v>
      </c>
      <c r="AA39" s="131">
        <v>162.8486457820344</v>
      </c>
      <c r="AC39" s="20"/>
      <c r="AD39" s="20"/>
      <c r="AE39" s="20"/>
      <c r="AF39" s="9"/>
      <c r="AH39" s="429"/>
      <c r="AI39" s="429"/>
      <c r="AJ39" s="429"/>
      <c r="AK39" s="429"/>
      <c r="AL39" s="429"/>
      <c r="AM39" s="15">
        <v>2156</v>
      </c>
      <c r="AN39" s="15">
        <v>2131</v>
      </c>
      <c r="AO39" s="15">
        <v>2091</v>
      </c>
      <c r="AP39" s="15">
        <v>2062</v>
      </c>
      <c r="AQ39" s="15">
        <v>2059</v>
      </c>
      <c r="AR39" s="21">
        <v>2023</v>
      </c>
    </row>
    <row r="40" spans="1:44">
      <c r="A40" s="41">
        <v>98</v>
      </c>
      <c r="B40" s="343">
        <v>7</v>
      </c>
      <c r="C40" s="11" t="s">
        <v>71</v>
      </c>
      <c r="D40" s="641">
        <v>52382240.290066473</v>
      </c>
      <c r="E40" s="641">
        <v>25775566.545981236</v>
      </c>
      <c r="F40" s="641">
        <v>22774120.259846192</v>
      </c>
      <c r="G40" s="123">
        <v>23650827.593340151</v>
      </c>
      <c r="H40" s="123">
        <v>22677739.173204832</v>
      </c>
      <c r="I40" s="123">
        <v>17298128.3362175</v>
      </c>
      <c r="J40" s="11"/>
      <c r="K40" s="641">
        <v>-4608213</v>
      </c>
      <c r="L40" s="641">
        <v>-5030226</v>
      </c>
      <c r="M40" s="641">
        <v>-5411847</v>
      </c>
      <c r="N40" s="641">
        <v>-5239857</v>
      </c>
      <c r="O40" s="641">
        <v>-5535804</v>
      </c>
      <c r="P40" s="11"/>
      <c r="Q40" s="617">
        <v>47774027.290066473</v>
      </c>
      <c r="R40" s="617">
        <v>20745340.545981236</v>
      </c>
      <c r="S40" s="617">
        <v>17362273.259846192</v>
      </c>
      <c r="T40" s="617">
        <v>18410970.593340151</v>
      </c>
      <c r="U40" s="617">
        <v>17141935.173204832</v>
      </c>
      <c r="W40" s="131">
        <v>2054.7084981319717</v>
      </c>
      <c r="X40" s="131">
        <v>898.4556321343108</v>
      </c>
      <c r="Y40" s="131">
        <v>756.75688706124708</v>
      </c>
      <c r="Z40" s="131">
        <v>804.49947971772565</v>
      </c>
      <c r="AA40" s="131">
        <v>750.22693217229778</v>
      </c>
      <c r="AC40" s="20"/>
      <c r="AD40" s="20"/>
      <c r="AE40" s="20"/>
      <c r="AF40" s="9"/>
      <c r="AH40" s="429"/>
      <c r="AI40" s="429"/>
      <c r="AJ40" s="429"/>
      <c r="AK40" s="429"/>
      <c r="AL40" s="429"/>
      <c r="AM40" s="15">
        <v>23251</v>
      </c>
      <c r="AN40" s="15">
        <v>23090</v>
      </c>
      <c r="AO40" s="15">
        <v>22943</v>
      </c>
      <c r="AP40" s="15">
        <v>22885</v>
      </c>
      <c r="AQ40" s="15">
        <v>22849</v>
      </c>
      <c r="AR40" s="21">
        <v>22775</v>
      </c>
    </row>
    <row r="41" spans="1:44">
      <c r="A41" s="41">
        <v>102</v>
      </c>
      <c r="B41" s="343">
        <v>4</v>
      </c>
      <c r="C41" s="11" t="s">
        <v>72</v>
      </c>
      <c r="D41" s="641">
        <v>28932917.998687528</v>
      </c>
      <c r="E41" s="641">
        <v>9311723.5104260668</v>
      </c>
      <c r="F41" s="641">
        <v>7002092.1383857494</v>
      </c>
      <c r="G41" s="123">
        <v>7504609.3347048629</v>
      </c>
      <c r="H41" s="123">
        <v>7570648.0290643368</v>
      </c>
      <c r="I41" s="123">
        <v>8747141.7439317703</v>
      </c>
      <c r="J41" s="11"/>
      <c r="K41" s="641">
        <v>811647</v>
      </c>
      <c r="L41" s="641">
        <v>683464</v>
      </c>
      <c r="M41" s="641">
        <v>1184138</v>
      </c>
      <c r="N41" s="641">
        <v>1118423</v>
      </c>
      <c r="O41" s="641">
        <v>751194</v>
      </c>
      <c r="P41" s="11"/>
      <c r="Q41" s="617">
        <v>29744564.998687528</v>
      </c>
      <c r="R41" s="617">
        <v>9995187.5104260668</v>
      </c>
      <c r="S41" s="617">
        <v>8186230.1383857494</v>
      </c>
      <c r="T41" s="617">
        <v>8623032.3347048629</v>
      </c>
      <c r="U41" s="617">
        <v>8321842.0290643368</v>
      </c>
      <c r="W41" s="131">
        <v>2993.3143804656866</v>
      </c>
      <c r="X41" s="131">
        <v>1012.6836383410403</v>
      </c>
      <c r="Y41" s="131">
        <v>840.04413939309893</v>
      </c>
      <c r="Z41" s="131">
        <v>893.94902910064923</v>
      </c>
      <c r="AA41" s="131">
        <v>870.94108101144286</v>
      </c>
      <c r="AC41" s="20"/>
      <c r="AD41" s="20"/>
      <c r="AE41" s="20"/>
      <c r="AF41" s="9"/>
      <c r="AH41" s="429"/>
      <c r="AI41" s="429"/>
      <c r="AJ41" s="429"/>
      <c r="AK41" s="429"/>
      <c r="AL41" s="429"/>
      <c r="AM41" s="15">
        <v>9937</v>
      </c>
      <c r="AN41" s="15">
        <v>9870</v>
      </c>
      <c r="AO41" s="15">
        <v>9745</v>
      </c>
      <c r="AP41" s="15">
        <v>9646</v>
      </c>
      <c r="AQ41" s="15">
        <v>9555</v>
      </c>
      <c r="AR41" s="21">
        <v>9546</v>
      </c>
    </row>
    <row r="42" spans="1:44">
      <c r="A42" s="41">
        <v>103</v>
      </c>
      <c r="B42" s="343">
        <v>5</v>
      </c>
      <c r="C42" s="11" t="s">
        <v>73</v>
      </c>
      <c r="D42" s="641">
        <v>6606921.3739155084</v>
      </c>
      <c r="E42" s="641">
        <v>2303874.9047416826</v>
      </c>
      <c r="F42" s="641">
        <v>1856678.9520791871</v>
      </c>
      <c r="G42" s="123">
        <v>1913483.8671485181</v>
      </c>
      <c r="H42" s="123">
        <v>1742969.072455026</v>
      </c>
      <c r="I42" s="123">
        <v>1201115.7370686384</v>
      </c>
      <c r="J42" s="11"/>
      <c r="K42" s="641">
        <v>-578616</v>
      </c>
      <c r="L42" s="641">
        <v>-548864</v>
      </c>
      <c r="M42" s="641">
        <v>-579178</v>
      </c>
      <c r="N42" s="641">
        <v>-551328</v>
      </c>
      <c r="O42" s="641">
        <v>-546962</v>
      </c>
      <c r="P42" s="11"/>
      <c r="Q42" s="617">
        <v>6028305.3739155084</v>
      </c>
      <c r="R42" s="617">
        <v>1755010.9047416826</v>
      </c>
      <c r="S42" s="617">
        <v>1277500.9520791871</v>
      </c>
      <c r="T42" s="617">
        <v>1362155.8671485181</v>
      </c>
      <c r="U42" s="617">
        <v>1196007.072455026</v>
      </c>
      <c r="W42" s="131">
        <v>2772.9095556189091</v>
      </c>
      <c r="X42" s="131">
        <v>810.25434198600306</v>
      </c>
      <c r="Y42" s="131">
        <v>591.16193987930922</v>
      </c>
      <c r="Z42" s="131">
        <v>641.01452571694972</v>
      </c>
      <c r="AA42" s="131">
        <v>571.15906038921969</v>
      </c>
      <c r="AC42" s="20"/>
      <c r="AD42" s="20"/>
      <c r="AE42" s="20"/>
      <c r="AF42" s="614">
        <v>314000</v>
      </c>
      <c r="AH42" s="429"/>
      <c r="AI42" s="429"/>
      <c r="AJ42" s="429"/>
      <c r="AK42" s="429">
        <v>147.7647058823529</v>
      </c>
      <c r="AL42" s="429"/>
      <c r="AM42" s="15">
        <v>2174</v>
      </c>
      <c r="AN42" s="15">
        <v>2166</v>
      </c>
      <c r="AO42" s="15">
        <v>2161</v>
      </c>
      <c r="AP42" s="15">
        <v>2125</v>
      </c>
      <c r="AQ42" s="15">
        <v>2094</v>
      </c>
      <c r="AR42" s="21">
        <v>2074</v>
      </c>
    </row>
    <row r="43" spans="1:44">
      <c r="A43" s="41">
        <v>105</v>
      </c>
      <c r="B43" s="343">
        <v>18</v>
      </c>
      <c r="C43" s="11" t="s">
        <v>74</v>
      </c>
      <c r="D43" s="641">
        <v>12679428.009206101</v>
      </c>
      <c r="E43" s="641">
        <v>2948249.4228642029</v>
      </c>
      <c r="F43" s="641">
        <v>3165686.2615076951</v>
      </c>
      <c r="G43" s="123">
        <v>3461125.5847364301</v>
      </c>
      <c r="H43" s="123">
        <v>3313790.535263292</v>
      </c>
      <c r="I43" s="123">
        <v>2600987.348830265</v>
      </c>
      <c r="J43" s="11"/>
      <c r="K43" s="641">
        <v>-466465</v>
      </c>
      <c r="L43" s="641">
        <v>-471324</v>
      </c>
      <c r="M43" s="641">
        <v>-493148</v>
      </c>
      <c r="N43" s="641">
        <v>-489654</v>
      </c>
      <c r="O43" s="641">
        <v>-486718</v>
      </c>
      <c r="P43" s="11"/>
      <c r="Q43" s="617">
        <v>12212963.009206101</v>
      </c>
      <c r="R43" s="617">
        <v>2476925.4228642029</v>
      </c>
      <c r="S43" s="617">
        <v>2672538.2615076951</v>
      </c>
      <c r="T43" s="617">
        <v>2971471.5847364301</v>
      </c>
      <c r="U43" s="617">
        <v>2827072.535263292</v>
      </c>
      <c r="W43" s="131">
        <v>5553.8713093251936</v>
      </c>
      <c r="X43" s="131">
        <v>1157.9828998897628</v>
      </c>
      <c r="Y43" s="131">
        <v>1276.2837925060626</v>
      </c>
      <c r="Z43" s="131">
        <v>1440.3643164015657</v>
      </c>
      <c r="AA43" s="131">
        <v>1412.1241434881579</v>
      </c>
      <c r="AC43" s="20">
        <v>385000</v>
      </c>
      <c r="AD43" s="20"/>
      <c r="AE43" s="20"/>
      <c r="AF43" s="9"/>
      <c r="AH43" s="429">
        <v>175.0795816280127</v>
      </c>
      <c r="AI43" s="429"/>
      <c r="AJ43" s="429"/>
      <c r="AK43" s="429"/>
      <c r="AL43" s="429"/>
      <c r="AM43" s="15">
        <v>2199</v>
      </c>
      <c r="AN43" s="15">
        <v>2139</v>
      </c>
      <c r="AO43" s="15">
        <v>2094</v>
      </c>
      <c r="AP43" s="15">
        <v>2063</v>
      </c>
      <c r="AQ43" s="15">
        <v>2002</v>
      </c>
      <c r="AR43" s="21">
        <v>1984</v>
      </c>
    </row>
    <row r="44" spans="1:44">
      <c r="A44" s="41">
        <v>106</v>
      </c>
      <c r="B44" s="343">
        <v>1</v>
      </c>
      <c r="C44" s="11" t="s">
        <v>75</v>
      </c>
      <c r="D44" s="641">
        <v>72166014.441882715</v>
      </c>
      <c r="E44" s="641">
        <v>22742840.756013475</v>
      </c>
      <c r="F44" s="641">
        <v>13530394.102880009</v>
      </c>
      <c r="G44" s="123">
        <v>16460327.00801295</v>
      </c>
      <c r="H44" s="123">
        <v>17588871.66359055</v>
      </c>
      <c r="I44" s="123">
        <v>15035153.43392965</v>
      </c>
      <c r="J44" s="11"/>
      <c r="K44" s="641">
        <v>-2114194</v>
      </c>
      <c r="L44" s="641">
        <v>-1743950</v>
      </c>
      <c r="M44" s="641">
        <v>-1679345</v>
      </c>
      <c r="N44" s="641">
        <v>-699864</v>
      </c>
      <c r="O44" s="641">
        <v>-1034586</v>
      </c>
      <c r="P44" s="11"/>
      <c r="Q44" s="617">
        <v>70051820.441882715</v>
      </c>
      <c r="R44" s="617">
        <v>20998890.756013475</v>
      </c>
      <c r="S44" s="617">
        <v>11851049.102880009</v>
      </c>
      <c r="T44" s="617">
        <v>15760463.00801295</v>
      </c>
      <c r="U44" s="617">
        <v>16554285.66359055</v>
      </c>
      <c r="W44" s="131">
        <v>1504.032558439598</v>
      </c>
      <c r="X44" s="131">
        <v>447.92855708219872</v>
      </c>
      <c r="Y44" s="131">
        <v>253.24377850887896</v>
      </c>
      <c r="Z44" s="131">
        <v>336.03682241344427</v>
      </c>
      <c r="AA44" s="131">
        <v>351.98668247731393</v>
      </c>
      <c r="AC44" s="20"/>
      <c r="AD44" s="20"/>
      <c r="AE44" s="20"/>
      <c r="AF44" s="9"/>
      <c r="AH44" s="429"/>
      <c r="AI44" s="429"/>
      <c r="AJ44" s="429"/>
      <c r="AK44" s="429"/>
      <c r="AL44" s="429"/>
      <c r="AM44" s="15">
        <v>46576</v>
      </c>
      <c r="AN44" s="15">
        <v>46880</v>
      </c>
      <c r="AO44" s="15">
        <v>46797</v>
      </c>
      <c r="AP44" s="15">
        <v>46901</v>
      </c>
      <c r="AQ44" s="15">
        <v>47031</v>
      </c>
      <c r="AR44" s="21">
        <v>47015</v>
      </c>
    </row>
    <row r="45" spans="1:44">
      <c r="A45" s="41">
        <v>108</v>
      </c>
      <c r="B45" s="343">
        <v>6</v>
      </c>
      <c r="C45" s="11" t="s">
        <v>76</v>
      </c>
      <c r="D45" s="641">
        <v>26829944.142050773</v>
      </c>
      <c r="E45" s="641">
        <v>10338286.394138603</v>
      </c>
      <c r="F45" s="641">
        <v>9335674.7826163992</v>
      </c>
      <c r="G45" s="123">
        <v>9831897.5669400338</v>
      </c>
      <c r="H45" s="123">
        <v>10475358.916900011</v>
      </c>
      <c r="I45" s="123">
        <v>10218808.444994777</v>
      </c>
      <c r="J45" s="11"/>
      <c r="K45" s="641">
        <v>-1291259</v>
      </c>
      <c r="L45" s="641">
        <v>-1302704</v>
      </c>
      <c r="M45" s="641">
        <v>-1364186</v>
      </c>
      <c r="N45" s="641">
        <v>-1304226</v>
      </c>
      <c r="O45" s="641">
        <v>-1454199</v>
      </c>
      <c r="P45" s="11"/>
      <c r="Q45" s="617">
        <v>25538685.142050773</v>
      </c>
      <c r="R45" s="617">
        <v>9035582.3941386025</v>
      </c>
      <c r="S45" s="617">
        <v>7971488.7826163992</v>
      </c>
      <c r="T45" s="617">
        <v>8527671.5669400338</v>
      </c>
      <c r="U45" s="617">
        <v>9021159.9169000108</v>
      </c>
      <c r="W45" s="131">
        <v>2468.9370786978707</v>
      </c>
      <c r="X45" s="131">
        <v>874.10103454954071</v>
      </c>
      <c r="Y45" s="131">
        <v>777.17546871564775</v>
      </c>
      <c r="Z45" s="131">
        <v>826.4048422269633</v>
      </c>
      <c r="AA45" s="131">
        <v>871.77811334557509</v>
      </c>
      <c r="AC45" s="20"/>
      <c r="AD45" s="20"/>
      <c r="AE45" s="20"/>
      <c r="AF45" s="613"/>
      <c r="AH45" s="429"/>
      <c r="AI45" s="429"/>
      <c r="AJ45" s="429"/>
      <c r="AK45" s="429"/>
      <c r="AL45" s="429"/>
      <c r="AM45" s="15">
        <v>10344</v>
      </c>
      <c r="AN45" s="15">
        <v>10337</v>
      </c>
      <c r="AO45" s="15">
        <v>10257</v>
      </c>
      <c r="AP45" s="15">
        <v>10319</v>
      </c>
      <c r="AQ45" s="15">
        <v>10348</v>
      </c>
      <c r="AR45" s="21">
        <v>10249</v>
      </c>
    </row>
    <row r="46" spans="1:44">
      <c r="A46" s="41">
        <v>109</v>
      </c>
      <c r="B46" s="343">
        <v>5</v>
      </c>
      <c r="C46" s="11" t="s">
        <v>77</v>
      </c>
      <c r="D46" s="641">
        <v>133074448.65082809</v>
      </c>
      <c r="E46" s="641">
        <v>28695233.903870903</v>
      </c>
      <c r="F46" s="641">
        <v>27844691.929834288</v>
      </c>
      <c r="G46" s="123">
        <v>30295738.832233261</v>
      </c>
      <c r="H46" s="123">
        <v>27856060.7323661</v>
      </c>
      <c r="I46" s="123">
        <v>14915399.247137077</v>
      </c>
      <c r="J46" s="11"/>
      <c r="K46" s="641">
        <v>-13699393</v>
      </c>
      <c r="L46" s="641">
        <v>-14107355</v>
      </c>
      <c r="M46" s="641">
        <v>-13519959</v>
      </c>
      <c r="N46" s="641">
        <v>-13114620</v>
      </c>
      <c r="O46" s="641">
        <v>-13224772</v>
      </c>
      <c r="P46" s="11"/>
      <c r="Q46" s="617">
        <v>119375055.65082809</v>
      </c>
      <c r="R46" s="617">
        <v>14587878.903870903</v>
      </c>
      <c r="S46" s="617">
        <v>14324732.929834288</v>
      </c>
      <c r="T46" s="617">
        <v>17181118.832233261</v>
      </c>
      <c r="U46" s="617">
        <v>14631288.7323661</v>
      </c>
      <c r="W46" s="131">
        <v>1759.4484089557259</v>
      </c>
      <c r="X46" s="131">
        <v>214.61915969856119</v>
      </c>
      <c r="Y46" s="131">
        <v>210.52471128307522</v>
      </c>
      <c r="Z46" s="131">
        <v>251.48375755255876</v>
      </c>
      <c r="AA46" s="131">
        <v>213.80457867353616</v>
      </c>
      <c r="AC46" s="20"/>
      <c r="AD46" s="20"/>
      <c r="AE46" s="20"/>
      <c r="AF46" s="9"/>
      <c r="AH46" s="429"/>
      <c r="AI46" s="429"/>
      <c r="AJ46" s="429"/>
      <c r="AK46" s="429"/>
      <c r="AL46" s="429"/>
      <c r="AM46" s="15">
        <v>67848</v>
      </c>
      <c r="AN46" s="15">
        <v>67971</v>
      </c>
      <c r="AO46" s="15">
        <v>68043</v>
      </c>
      <c r="AP46" s="15">
        <v>68319</v>
      </c>
      <c r="AQ46" s="15">
        <v>68433</v>
      </c>
      <c r="AR46" s="21">
        <v>68614</v>
      </c>
    </row>
    <row r="47" spans="1:44">
      <c r="A47" s="41">
        <v>111</v>
      </c>
      <c r="B47" s="343">
        <v>7</v>
      </c>
      <c r="C47" s="11" t="s">
        <v>78</v>
      </c>
      <c r="D47" s="641">
        <v>56526462.201130264</v>
      </c>
      <c r="E47" s="641">
        <v>14584433.19803633</v>
      </c>
      <c r="F47" s="641">
        <v>11931668.289404972</v>
      </c>
      <c r="G47" s="123">
        <v>12466558.13323075</v>
      </c>
      <c r="H47" s="123">
        <v>10832748.35170323</v>
      </c>
      <c r="I47" s="123">
        <v>7921066.8448706269</v>
      </c>
      <c r="J47" s="11"/>
      <c r="K47" s="641">
        <v>-2686382</v>
      </c>
      <c r="L47" s="641">
        <v>-2674171</v>
      </c>
      <c r="M47" s="641">
        <v>-2684481</v>
      </c>
      <c r="N47" s="641">
        <v>-2281487</v>
      </c>
      <c r="O47" s="641">
        <v>-2496497</v>
      </c>
      <c r="P47" s="11"/>
      <c r="Q47" s="617">
        <v>53840080.201130264</v>
      </c>
      <c r="R47" s="617">
        <v>11910262.19803633</v>
      </c>
      <c r="S47" s="617">
        <v>9247187.2894049715</v>
      </c>
      <c r="T47" s="617">
        <v>10185071.13323075</v>
      </c>
      <c r="U47" s="617">
        <v>8336251.3517032303</v>
      </c>
      <c r="W47" s="131">
        <v>2910.7466184316518</v>
      </c>
      <c r="X47" s="131">
        <v>649.27290656543448</v>
      </c>
      <c r="Y47" s="131">
        <v>510.02080907864826</v>
      </c>
      <c r="Z47" s="131">
        <v>567.31861712419925</v>
      </c>
      <c r="AA47" s="131">
        <v>467.56696122627352</v>
      </c>
      <c r="AC47" s="20"/>
      <c r="AD47" s="20"/>
      <c r="AE47" s="20"/>
      <c r="AF47" s="9"/>
      <c r="AH47" s="429"/>
      <c r="AI47" s="429"/>
      <c r="AJ47" s="429"/>
      <c r="AK47" s="429"/>
      <c r="AL47" s="429"/>
      <c r="AM47" s="15">
        <v>18497</v>
      </c>
      <c r="AN47" s="15">
        <v>18344</v>
      </c>
      <c r="AO47" s="15">
        <v>18131</v>
      </c>
      <c r="AP47" s="15">
        <v>17953</v>
      </c>
      <c r="AQ47" s="15">
        <v>17829</v>
      </c>
      <c r="AR47" s="21">
        <v>17694</v>
      </c>
    </row>
    <row r="48" spans="1:44">
      <c r="A48" s="41">
        <v>139</v>
      </c>
      <c r="B48" s="343">
        <v>17</v>
      </c>
      <c r="C48" s="11" t="s">
        <v>79</v>
      </c>
      <c r="D48" s="641">
        <v>33181275.306504373</v>
      </c>
      <c r="E48" s="641">
        <v>14507708.348571599</v>
      </c>
      <c r="F48" s="641">
        <v>13047176.786757002</v>
      </c>
      <c r="G48" s="123">
        <v>13790377.064589649</v>
      </c>
      <c r="H48" s="123">
        <v>14332485.874308489</v>
      </c>
      <c r="I48" s="123">
        <v>14164974.060706256</v>
      </c>
      <c r="J48" s="11"/>
      <c r="K48" s="641">
        <v>-64500</v>
      </c>
      <c r="L48" s="641">
        <v>83583</v>
      </c>
      <c r="M48" s="641">
        <v>-98193</v>
      </c>
      <c r="N48" s="641">
        <v>84944</v>
      </c>
      <c r="O48" s="641">
        <v>-168840</v>
      </c>
      <c r="P48" s="11"/>
      <c r="Q48" s="617">
        <v>33116775.306504373</v>
      </c>
      <c r="R48" s="617">
        <v>14591291.348571599</v>
      </c>
      <c r="S48" s="617">
        <v>12948983.786757002</v>
      </c>
      <c r="T48" s="617">
        <v>13875321.064589649</v>
      </c>
      <c r="U48" s="617">
        <v>14163645.874308489</v>
      </c>
      <c r="W48" s="131">
        <v>3362.7919685727429</v>
      </c>
      <c r="X48" s="131">
        <v>1472.0834693877723</v>
      </c>
      <c r="Y48" s="131">
        <v>1314.2173740745968</v>
      </c>
      <c r="Z48" s="131">
        <v>1420.7783191265257</v>
      </c>
      <c r="AA48" s="131">
        <v>1444.3856694175495</v>
      </c>
      <c r="AC48" s="20"/>
      <c r="AD48" s="20"/>
      <c r="AE48" s="20"/>
      <c r="AF48" s="9"/>
      <c r="AH48" s="429"/>
      <c r="AI48" s="429"/>
      <c r="AJ48" s="429"/>
      <c r="AK48" s="429"/>
      <c r="AL48" s="429"/>
      <c r="AM48" s="15">
        <v>9848</v>
      </c>
      <c r="AN48" s="15">
        <v>9912</v>
      </c>
      <c r="AO48" s="15">
        <v>9853</v>
      </c>
      <c r="AP48" s="15">
        <v>9766</v>
      </c>
      <c r="AQ48" s="15">
        <v>9806</v>
      </c>
      <c r="AR48" s="21">
        <v>9755</v>
      </c>
    </row>
    <row r="49" spans="1:44">
      <c r="A49" s="41">
        <v>140</v>
      </c>
      <c r="B49" s="343">
        <v>11</v>
      </c>
      <c r="C49" s="11" t="s">
        <v>80</v>
      </c>
      <c r="D49" s="641">
        <v>67089173.942873105</v>
      </c>
      <c r="E49" s="641">
        <v>24713381.288049269</v>
      </c>
      <c r="F49" s="641">
        <v>22839907.395859864</v>
      </c>
      <c r="G49" s="123">
        <v>23824622.923298661</v>
      </c>
      <c r="H49" s="123">
        <v>23306846.315167971</v>
      </c>
      <c r="I49" s="123">
        <v>20517877.49526174</v>
      </c>
      <c r="J49" s="11"/>
      <c r="K49" s="641">
        <v>-1329951</v>
      </c>
      <c r="L49" s="641">
        <v>-1388707</v>
      </c>
      <c r="M49" s="641">
        <v>-1433799</v>
      </c>
      <c r="N49" s="641">
        <v>-1151146</v>
      </c>
      <c r="O49" s="641">
        <v>-1726301</v>
      </c>
      <c r="P49" s="11"/>
      <c r="Q49" s="617">
        <v>65759222.942873105</v>
      </c>
      <c r="R49" s="617">
        <v>23324674.288049269</v>
      </c>
      <c r="S49" s="617">
        <v>21406108.395859864</v>
      </c>
      <c r="T49" s="617">
        <v>22673476.923298661</v>
      </c>
      <c r="U49" s="617">
        <v>21580545.315167971</v>
      </c>
      <c r="W49" s="131">
        <v>3113.0099859341558</v>
      </c>
      <c r="X49" s="131">
        <v>1112.9246248711361</v>
      </c>
      <c r="Y49" s="131">
        <v>1029.0903512263767</v>
      </c>
      <c r="Z49" s="131">
        <v>1099.6933224996926</v>
      </c>
      <c r="AA49" s="131">
        <v>1054.6129753783889</v>
      </c>
      <c r="AC49" s="20"/>
      <c r="AD49" s="20"/>
      <c r="AE49" s="20"/>
      <c r="AF49" s="9"/>
      <c r="AH49" s="429"/>
      <c r="AI49" s="429"/>
      <c r="AJ49" s="429"/>
      <c r="AK49" s="429"/>
      <c r="AL49" s="429"/>
      <c r="AM49" s="15">
        <v>21124</v>
      </c>
      <c r="AN49" s="15">
        <v>20958</v>
      </c>
      <c r="AO49" s="15">
        <v>20801</v>
      </c>
      <c r="AP49" s="15">
        <v>20618</v>
      </c>
      <c r="AQ49" s="15">
        <v>20463</v>
      </c>
      <c r="AR49" s="21">
        <v>20205</v>
      </c>
    </row>
    <row r="50" spans="1:44">
      <c r="A50" s="41">
        <v>142</v>
      </c>
      <c r="B50" s="343">
        <v>7</v>
      </c>
      <c r="C50" s="11" t="s">
        <v>81</v>
      </c>
      <c r="D50" s="641">
        <v>19888815.243512038</v>
      </c>
      <c r="E50" s="641">
        <v>4647905.1511594458</v>
      </c>
      <c r="F50" s="641">
        <v>4715961.9366562981</v>
      </c>
      <c r="G50" s="123">
        <v>4967702.874501789</v>
      </c>
      <c r="H50" s="123">
        <v>4725943.6451634718</v>
      </c>
      <c r="I50" s="123">
        <v>3804282.1091244062</v>
      </c>
      <c r="J50" s="11"/>
      <c r="K50" s="641">
        <v>-694731</v>
      </c>
      <c r="L50" s="641">
        <v>-661359</v>
      </c>
      <c r="M50" s="641">
        <v>-829612</v>
      </c>
      <c r="N50" s="641">
        <v>-695762</v>
      </c>
      <c r="O50" s="641">
        <v>-695628</v>
      </c>
      <c r="P50" s="11"/>
      <c r="Q50" s="617">
        <v>19194084.243512038</v>
      </c>
      <c r="R50" s="617">
        <v>3986546.1511594458</v>
      </c>
      <c r="S50" s="617">
        <v>3886349.9366562981</v>
      </c>
      <c r="T50" s="617">
        <v>4271940.874501789</v>
      </c>
      <c r="U50" s="617">
        <v>4030315.6451634718</v>
      </c>
      <c r="W50" s="131">
        <v>2897.2202631716282</v>
      </c>
      <c r="X50" s="131">
        <v>607.79785808194015</v>
      </c>
      <c r="Y50" s="131">
        <v>597.53227808368672</v>
      </c>
      <c r="Z50" s="131">
        <v>662.93309660176737</v>
      </c>
      <c r="AA50" s="131">
        <v>629.63843855076891</v>
      </c>
      <c r="AC50" s="20"/>
      <c r="AD50" s="20"/>
      <c r="AE50" s="20"/>
      <c r="AF50" s="9"/>
      <c r="AH50" s="429"/>
      <c r="AI50" s="429"/>
      <c r="AJ50" s="429"/>
      <c r="AK50" s="429"/>
      <c r="AL50" s="429"/>
      <c r="AM50" s="15">
        <v>6625</v>
      </c>
      <c r="AN50" s="15">
        <v>6559</v>
      </c>
      <c r="AO50" s="15">
        <v>6504</v>
      </c>
      <c r="AP50" s="15">
        <v>6444</v>
      </c>
      <c r="AQ50" s="15">
        <v>6401</v>
      </c>
      <c r="AR50" s="21">
        <v>6329</v>
      </c>
    </row>
    <row r="51" spans="1:44">
      <c r="A51" s="41">
        <v>143</v>
      </c>
      <c r="B51" s="343">
        <v>6</v>
      </c>
      <c r="C51" s="11" t="s">
        <v>82</v>
      </c>
      <c r="D51" s="641">
        <v>21587865.125686549</v>
      </c>
      <c r="E51" s="641">
        <v>4711564.6220592065</v>
      </c>
      <c r="F51" s="641">
        <v>3876881.7789442693</v>
      </c>
      <c r="G51" s="123">
        <v>4431489.691084641</v>
      </c>
      <c r="H51" s="123">
        <v>4644504.0696644848</v>
      </c>
      <c r="I51" s="123">
        <v>3302513.2875797655</v>
      </c>
      <c r="J51" s="11"/>
      <c r="K51" s="641">
        <v>-806133</v>
      </c>
      <c r="L51" s="641">
        <v>-895832</v>
      </c>
      <c r="M51" s="641">
        <v>-898400</v>
      </c>
      <c r="N51" s="641">
        <v>-888897</v>
      </c>
      <c r="O51" s="641">
        <v>-986114</v>
      </c>
      <c r="P51" s="11"/>
      <c r="Q51" s="617">
        <v>20781732.125686549</v>
      </c>
      <c r="R51" s="617">
        <v>3815732.6220592065</v>
      </c>
      <c r="S51" s="617">
        <v>2978481.7789442693</v>
      </c>
      <c r="T51" s="617">
        <v>3542592.691084641</v>
      </c>
      <c r="U51" s="617">
        <v>3658390.0696644848</v>
      </c>
      <c r="W51" s="131">
        <v>3026.7597037119936</v>
      </c>
      <c r="X51" s="131">
        <v>554.85424197458292</v>
      </c>
      <c r="Y51" s="131">
        <v>437.75452365436058</v>
      </c>
      <c r="Z51" s="131">
        <v>517.16681621673592</v>
      </c>
      <c r="AA51" s="131">
        <v>541.3421233596456</v>
      </c>
      <c r="AC51" s="20"/>
      <c r="AD51" s="20"/>
      <c r="AE51" s="20">
        <v>514000</v>
      </c>
      <c r="AF51" s="9"/>
      <c r="AH51" s="429"/>
      <c r="AI51" s="429"/>
      <c r="AJ51" s="429">
        <v>75.543797766019992</v>
      </c>
      <c r="AK51" s="429"/>
      <c r="AL51" s="429"/>
      <c r="AM51" s="15">
        <v>6866</v>
      </c>
      <c r="AN51" s="15">
        <v>6877</v>
      </c>
      <c r="AO51" s="15">
        <v>6804</v>
      </c>
      <c r="AP51" s="15">
        <v>6850</v>
      </c>
      <c r="AQ51" s="15">
        <v>6758</v>
      </c>
      <c r="AR51" s="21">
        <v>6704</v>
      </c>
    </row>
    <row r="52" spans="1:44">
      <c r="A52" s="41">
        <v>145</v>
      </c>
      <c r="B52" s="343">
        <v>14</v>
      </c>
      <c r="C52" s="11" t="s">
        <v>83</v>
      </c>
      <c r="D52" s="641">
        <v>35541680.281855918</v>
      </c>
      <c r="E52" s="641">
        <v>16303412.15810694</v>
      </c>
      <c r="F52" s="641">
        <v>14341504.11233801</v>
      </c>
      <c r="G52" s="123">
        <v>14872645.19879174</v>
      </c>
      <c r="H52" s="123">
        <v>15313940.192997331</v>
      </c>
      <c r="I52" s="123">
        <v>15186949.309967505</v>
      </c>
      <c r="J52" s="11"/>
      <c r="K52" s="641">
        <v>-229583</v>
      </c>
      <c r="L52" s="641">
        <v>-426691</v>
      </c>
      <c r="M52" s="641">
        <v>-574374</v>
      </c>
      <c r="N52" s="641">
        <v>-401000</v>
      </c>
      <c r="O52" s="641">
        <v>-335657</v>
      </c>
      <c r="P52" s="11"/>
      <c r="Q52" s="617">
        <v>35312097.281855918</v>
      </c>
      <c r="R52" s="617">
        <v>15876721.15810694</v>
      </c>
      <c r="S52" s="617">
        <v>13767130.11233801</v>
      </c>
      <c r="T52" s="617">
        <v>14471645.19879174</v>
      </c>
      <c r="U52" s="617">
        <v>14978283.192997331</v>
      </c>
      <c r="W52" s="131">
        <v>2872.3033416183439</v>
      </c>
      <c r="X52" s="131">
        <v>1283.9011125753632</v>
      </c>
      <c r="Y52" s="131">
        <v>1113.0350159542413</v>
      </c>
      <c r="Z52" s="131">
        <v>1172.4576844196501</v>
      </c>
      <c r="AA52" s="131">
        <v>1205.1076669882798</v>
      </c>
      <c r="AC52" s="20"/>
      <c r="AD52" s="20"/>
      <c r="AE52" s="20"/>
      <c r="AF52" s="9"/>
      <c r="AH52" s="429"/>
      <c r="AI52" s="429"/>
      <c r="AJ52" s="429"/>
      <c r="AK52" s="429"/>
      <c r="AL52" s="429"/>
      <c r="AM52" s="15">
        <v>12294</v>
      </c>
      <c r="AN52" s="15">
        <v>12366</v>
      </c>
      <c r="AO52" s="15">
        <v>12369</v>
      </c>
      <c r="AP52" s="15">
        <v>12343</v>
      </c>
      <c r="AQ52" s="15">
        <v>12429</v>
      </c>
      <c r="AR52" s="21">
        <v>12405</v>
      </c>
    </row>
    <row r="53" spans="1:44">
      <c r="A53" s="41">
        <v>146</v>
      </c>
      <c r="B53" s="343">
        <v>12</v>
      </c>
      <c r="C53" s="11" t="s">
        <v>84</v>
      </c>
      <c r="D53" s="641">
        <v>23447499.482684501</v>
      </c>
      <c r="E53" s="641">
        <v>5247344.8791271346</v>
      </c>
      <c r="F53" s="641">
        <v>4078044.8350944561</v>
      </c>
      <c r="G53" s="123">
        <v>4478533.5788182756</v>
      </c>
      <c r="H53" s="123">
        <v>4293871.2498665331</v>
      </c>
      <c r="I53" s="123">
        <v>3614369.7738378537</v>
      </c>
      <c r="J53" s="11"/>
      <c r="K53" s="641">
        <v>-48166</v>
      </c>
      <c r="L53" s="641">
        <v>-153267</v>
      </c>
      <c r="M53" s="641">
        <v>-366940</v>
      </c>
      <c r="N53" s="641">
        <v>-368830</v>
      </c>
      <c r="O53" s="641">
        <v>-349592</v>
      </c>
      <c r="P53" s="11"/>
      <c r="Q53" s="617">
        <v>23399333.482684501</v>
      </c>
      <c r="R53" s="617">
        <v>5094077.8791271346</v>
      </c>
      <c r="S53" s="617">
        <v>3711104.8350944561</v>
      </c>
      <c r="T53" s="617">
        <v>4109703.5788182756</v>
      </c>
      <c r="U53" s="617">
        <v>3944279.2498665331</v>
      </c>
      <c r="W53" s="131">
        <v>4927.2127779921038</v>
      </c>
      <c r="X53" s="131">
        <v>1097.1522462044227</v>
      </c>
      <c r="Y53" s="131">
        <v>826.15868991417096</v>
      </c>
      <c r="Z53" s="131">
        <v>932.75160663147426</v>
      </c>
      <c r="AA53" s="131">
        <v>900.10936783809518</v>
      </c>
      <c r="AC53" s="20"/>
      <c r="AD53" s="20"/>
      <c r="AE53" s="20"/>
      <c r="AF53" s="9"/>
      <c r="AH53" s="429"/>
      <c r="AI53" s="429"/>
      <c r="AJ53" s="429"/>
      <c r="AK53" s="429"/>
      <c r="AL53" s="429"/>
      <c r="AM53" s="15">
        <v>4749</v>
      </c>
      <c r="AN53" s="15">
        <v>4643</v>
      </c>
      <c r="AO53" s="15">
        <v>4492</v>
      </c>
      <c r="AP53" s="15">
        <v>4406</v>
      </c>
      <c r="AQ53" s="15">
        <v>4382</v>
      </c>
      <c r="AR53" s="21">
        <v>4293</v>
      </c>
    </row>
    <row r="54" spans="1:44">
      <c r="A54" s="41">
        <v>148</v>
      </c>
      <c r="B54" s="343">
        <v>19</v>
      </c>
      <c r="C54" s="11" t="s">
        <v>85</v>
      </c>
      <c r="D54" s="641">
        <v>28484599.627150103</v>
      </c>
      <c r="E54" s="641">
        <v>10900680.659078347</v>
      </c>
      <c r="F54" s="641">
        <v>12209383.405405348</v>
      </c>
      <c r="G54" s="123">
        <v>13030429.08312412</v>
      </c>
      <c r="H54" s="123">
        <v>13315117.27606656</v>
      </c>
      <c r="I54" s="123">
        <v>12472845.374564743</v>
      </c>
      <c r="J54" s="11"/>
      <c r="K54" s="641">
        <v>-678015</v>
      </c>
      <c r="L54" s="641">
        <v>-768089</v>
      </c>
      <c r="M54" s="641">
        <v>-835223</v>
      </c>
      <c r="N54" s="641">
        <v>-522890</v>
      </c>
      <c r="O54" s="641">
        <v>-643603</v>
      </c>
      <c r="P54" s="11"/>
      <c r="Q54" s="617">
        <v>27806584.627150103</v>
      </c>
      <c r="R54" s="617">
        <v>10132591.659078347</v>
      </c>
      <c r="S54" s="617">
        <v>11374160.405405348</v>
      </c>
      <c r="T54" s="617">
        <v>12507539.08312412</v>
      </c>
      <c r="U54" s="617">
        <v>12671514.27606656</v>
      </c>
      <c r="W54" s="131">
        <v>4052.2565763844509</v>
      </c>
      <c r="X54" s="131">
        <v>1445.8606819461111</v>
      </c>
      <c r="Y54" s="131">
        <v>1614.0429126444371</v>
      </c>
      <c r="Z54" s="131">
        <v>1754.9514638872063</v>
      </c>
      <c r="AA54" s="131">
        <v>1754.0855863879513</v>
      </c>
      <c r="AC54" s="20"/>
      <c r="AD54" s="20"/>
      <c r="AE54" s="20"/>
      <c r="AF54" s="9"/>
      <c r="AH54" s="429"/>
      <c r="AI54" s="429"/>
      <c r="AJ54" s="429"/>
      <c r="AK54" s="429"/>
      <c r="AL54" s="429"/>
      <c r="AM54" s="15">
        <v>6862</v>
      </c>
      <c r="AN54" s="15">
        <v>7008</v>
      </c>
      <c r="AO54" s="15">
        <v>7047</v>
      </c>
      <c r="AP54" s="15">
        <v>7127</v>
      </c>
      <c r="AQ54" s="15">
        <v>7224</v>
      </c>
      <c r="AR54" s="21">
        <v>7244</v>
      </c>
    </row>
    <row r="55" spans="1:44">
      <c r="A55" s="41">
        <v>149</v>
      </c>
      <c r="B55" s="343">
        <v>1</v>
      </c>
      <c r="C55" s="11" t="s">
        <v>86</v>
      </c>
      <c r="D55" s="641">
        <v>9564633.8062885832</v>
      </c>
      <c r="E55" s="641">
        <v>3630085.1754856231</v>
      </c>
      <c r="F55" s="641">
        <v>3771061.0591268567</v>
      </c>
      <c r="G55" s="123">
        <v>3862116.4515054151</v>
      </c>
      <c r="H55" s="123">
        <v>3549918.7978194738</v>
      </c>
      <c r="I55" s="123">
        <v>2402606.5162066482</v>
      </c>
      <c r="J55" s="11"/>
      <c r="K55" s="641">
        <v>-1115005</v>
      </c>
      <c r="L55" s="641">
        <v>-1284588</v>
      </c>
      <c r="M55" s="641">
        <v>-1414077</v>
      </c>
      <c r="N55" s="641">
        <v>-1404981</v>
      </c>
      <c r="O55" s="641">
        <v>-1464504</v>
      </c>
      <c r="P55" s="11"/>
      <c r="Q55" s="617">
        <v>8449628.8062885832</v>
      </c>
      <c r="R55" s="617">
        <v>2345497.1754856231</v>
      </c>
      <c r="S55" s="617">
        <v>2356984.0591268567</v>
      </c>
      <c r="T55" s="617">
        <v>2457135.4515054151</v>
      </c>
      <c r="U55" s="617">
        <v>2085414.7978194738</v>
      </c>
      <c r="W55" s="131">
        <v>1587.9775993776702</v>
      </c>
      <c r="X55" s="131">
        <v>438.16498701394045</v>
      </c>
      <c r="Y55" s="131">
        <v>437.77564248269999</v>
      </c>
      <c r="Z55" s="131">
        <v>456.80153402220026</v>
      </c>
      <c r="AA55" s="131">
        <v>386.04494591252757</v>
      </c>
      <c r="AC55" s="20"/>
      <c r="AD55" s="20"/>
      <c r="AE55" s="20"/>
      <c r="AF55" s="614">
        <v>459000</v>
      </c>
      <c r="AH55" s="429"/>
      <c r="AI55" s="429"/>
      <c r="AJ55" s="429"/>
      <c r="AK55" s="429">
        <v>85.331846068042381</v>
      </c>
      <c r="AL55" s="429"/>
      <c r="AM55" s="15">
        <v>5321</v>
      </c>
      <c r="AN55" s="15">
        <v>5353</v>
      </c>
      <c r="AO55" s="15">
        <v>5384</v>
      </c>
      <c r="AP55" s="15">
        <v>5379</v>
      </c>
      <c r="AQ55" s="15">
        <v>5402</v>
      </c>
      <c r="AR55" s="21">
        <v>5391</v>
      </c>
    </row>
    <row r="56" spans="1:44">
      <c r="A56" s="41">
        <v>151</v>
      </c>
      <c r="B56" s="343">
        <v>14</v>
      </c>
      <c r="C56" s="11" t="s">
        <v>87</v>
      </c>
      <c r="D56" s="641">
        <v>8802610.5502253212</v>
      </c>
      <c r="E56" s="641">
        <v>1381398.3185820691</v>
      </c>
      <c r="F56" s="641">
        <v>956504.65462332731</v>
      </c>
      <c r="G56" s="123">
        <v>963039.69574598433</v>
      </c>
      <c r="H56" s="123">
        <v>928533.38543324079</v>
      </c>
      <c r="I56" s="123">
        <v>647492.12845729478</v>
      </c>
      <c r="J56" s="11"/>
      <c r="K56" s="641">
        <v>-508908</v>
      </c>
      <c r="L56" s="641">
        <v>-518933</v>
      </c>
      <c r="M56" s="641">
        <v>-491266</v>
      </c>
      <c r="N56" s="641">
        <v>-430411</v>
      </c>
      <c r="O56" s="641">
        <v>-507244</v>
      </c>
      <c r="P56" s="11"/>
      <c r="Q56" s="617">
        <v>8293702.5502253212</v>
      </c>
      <c r="R56" s="617">
        <v>862465.31858206913</v>
      </c>
      <c r="S56" s="617">
        <v>465238.65462332731</v>
      </c>
      <c r="T56" s="617">
        <v>532628.69574598433</v>
      </c>
      <c r="U56" s="617">
        <v>421289.38543324079</v>
      </c>
      <c r="W56" s="131">
        <v>4308.4169092079592</v>
      </c>
      <c r="X56" s="131">
        <v>456.08953917613388</v>
      </c>
      <c r="Y56" s="131">
        <v>251.2087767944532</v>
      </c>
      <c r="Z56" s="131">
        <v>293.62111121608837</v>
      </c>
      <c r="AA56" s="131">
        <v>234.83243335186219</v>
      </c>
      <c r="AC56" s="20"/>
      <c r="AD56" s="20"/>
      <c r="AE56" s="20"/>
      <c r="AF56" s="9"/>
      <c r="AH56" s="429"/>
      <c r="AI56" s="429"/>
      <c r="AJ56" s="429"/>
      <c r="AK56" s="429"/>
      <c r="AL56" s="429"/>
      <c r="AM56" s="15">
        <v>1925</v>
      </c>
      <c r="AN56" s="15">
        <v>1891</v>
      </c>
      <c r="AO56" s="15">
        <v>1852</v>
      </c>
      <c r="AP56" s="15">
        <v>1814</v>
      </c>
      <c r="AQ56" s="15">
        <v>1794</v>
      </c>
      <c r="AR56" s="21">
        <v>1771</v>
      </c>
    </row>
    <row r="57" spans="1:44">
      <c r="A57" s="41">
        <v>152</v>
      </c>
      <c r="B57" s="343">
        <v>14</v>
      </c>
      <c r="C57" s="11" t="s">
        <v>88</v>
      </c>
      <c r="D57" s="641">
        <v>14902959.851983774</v>
      </c>
      <c r="E57" s="641">
        <v>4717162.8569224579</v>
      </c>
      <c r="F57" s="641">
        <v>4004871.3961438136</v>
      </c>
      <c r="G57" s="123">
        <v>4200372.9090187261</v>
      </c>
      <c r="H57" s="123">
        <v>4182517.736361179</v>
      </c>
      <c r="I57" s="123">
        <v>4338908.912777178</v>
      </c>
      <c r="J57" s="11"/>
      <c r="K57" s="641">
        <v>83201</v>
      </c>
      <c r="L57" s="641">
        <v>-1896</v>
      </c>
      <c r="M57" s="641">
        <v>105304</v>
      </c>
      <c r="N57" s="641">
        <v>209434</v>
      </c>
      <c r="O57" s="641">
        <v>284434</v>
      </c>
      <c r="P57" s="11"/>
      <c r="Q57" s="617">
        <v>14986160.851983774</v>
      </c>
      <c r="R57" s="617">
        <v>4715266.8569224579</v>
      </c>
      <c r="S57" s="617">
        <v>4110175.3961438136</v>
      </c>
      <c r="T57" s="617">
        <v>4409806.9090187261</v>
      </c>
      <c r="U57" s="617">
        <v>4466951.7363611795</v>
      </c>
      <c r="W57" s="131">
        <v>3351.8588351562903</v>
      </c>
      <c r="X57" s="131">
        <v>1052.5149234201915</v>
      </c>
      <c r="Y57" s="131">
        <v>932.85869181657142</v>
      </c>
      <c r="Z57" s="131">
        <v>1012.1200158408827</v>
      </c>
      <c r="AA57" s="131">
        <v>1034.2560167541512</v>
      </c>
      <c r="AC57" s="20"/>
      <c r="AD57" s="20"/>
      <c r="AE57" s="20"/>
      <c r="AF57" s="9"/>
      <c r="AH57" s="429"/>
      <c r="AI57" s="429"/>
      <c r="AJ57" s="429"/>
      <c r="AK57" s="429"/>
      <c r="AL57" s="429"/>
      <c r="AM57" s="15">
        <v>4471</v>
      </c>
      <c r="AN57" s="15">
        <v>4480</v>
      </c>
      <c r="AO57" s="15">
        <v>4406</v>
      </c>
      <c r="AP57" s="15">
        <v>4357</v>
      </c>
      <c r="AQ57" s="15">
        <v>4319</v>
      </c>
      <c r="AR57" s="21">
        <v>4261</v>
      </c>
    </row>
    <row r="58" spans="1:44">
      <c r="A58" s="41">
        <v>153</v>
      </c>
      <c r="B58" s="343">
        <v>9</v>
      </c>
      <c r="C58" s="11" t="s">
        <v>89</v>
      </c>
      <c r="D58" s="641">
        <v>72564099.016624674</v>
      </c>
      <c r="E58" s="641">
        <v>25108355.035301622</v>
      </c>
      <c r="F58" s="641">
        <v>18376679.525422659</v>
      </c>
      <c r="G58" s="123">
        <v>20703007.089782659</v>
      </c>
      <c r="H58" s="123">
        <v>20419577.432251438</v>
      </c>
      <c r="I58" s="123">
        <v>19291485.039256196</v>
      </c>
      <c r="J58" s="11"/>
      <c r="K58" s="641">
        <v>-1173353</v>
      </c>
      <c r="L58" s="641">
        <v>-1241687</v>
      </c>
      <c r="M58" s="641">
        <v>-856118</v>
      </c>
      <c r="N58" s="641">
        <v>159101</v>
      </c>
      <c r="O58" s="641">
        <v>-323263</v>
      </c>
      <c r="P58" s="11"/>
      <c r="Q58" s="617">
        <v>71390746.016624674</v>
      </c>
      <c r="R58" s="617">
        <v>23866668.035301622</v>
      </c>
      <c r="S58" s="617">
        <v>17520561.525422659</v>
      </c>
      <c r="T58" s="617">
        <v>20862108.089782659</v>
      </c>
      <c r="U58" s="617">
        <v>20096314.432251438</v>
      </c>
      <c r="W58" s="131">
        <v>2737.9001348657594</v>
      </c>
      <c r="X58" s="131">
        <v>930.29304366796418</v>
      </c>
      <c r="Y58" s="131">
        <v>695.03973045948339</v>
      </c>
      <c r="Z58" s="131">
        <v>837.19684135730404</v>
      </c>
      <c r="AA58" s="131">
        <v>812.82617829847266</v>
      </c>
      <c r="AC58" s="20"/>
      <c r="AD58" s="20"/>
      <c r="AE58" s="20"/>
      <c r="AF58" s="9"/>
      <c r="AH58" s="429"/>
      <c r="AI58" s="429"/>
      <c r="AJ58" s="429"/>
      <c r="AK58" s="429"/>
      <c r="AL58" s="429"/>
      <c r="AM58" s="15">
        <v>26075</v>
      </c>
      <c r="AN58" s="15">
        <v>25655</v>
      </c>
      <c r="AO58" s="15">
        <v>25208</v>
      </c>
      <c r="AP58" s="15">
        <v>24919</v>
      </c>
      <c r="AQ58" s="15">
        <v>24724</v>
      </c>
      <c r="AR58" s="21">
        <v>24345</v>
      </c>
    </row>
    <row r="59" spans="1:44">
      <c r="A59" s="41">
        <v>165</v>
      </c>
      <c r="B59" s="343">
        <v>5</v>
      </c>
      <c r="C59" s="11" t="s">
        <v>90</v>
      </c>
      <c r="D59" s="641">
        <v>33414997.136040278</v>
      </c>
      <c r="E59" s="641">
        <v>14531618.869979797</v>
      </c>
      <c r="F59" s="641">
        <v>11782278.271411119</v>
      </c>
      <c r="G59" s="123">
        <v>11401608.73915332</v>
      </c>
      <c r="H59" s="123">
        <v>10844682.95625017</v>
      </c>
      <c r="I59" s="123">
        <v>8266878.8887312412</v>
      </c>
      <c r="J59" s="11"/>
      <c r="K59" s="641">
        <v>-2047241</v>
      </c>
      <c r="L59" s="641">
        <v>-2158906</v>
      </c>
      <c r="M59" s="641">
        <v>-2028508</v>
      </c>
      <c r="N59" s="641">
        <v>-1853211</v>
      </c>
      <c r="O59" s="641">
        <v>-2134743</v>
      </c>
      <c r="P59" s="11"/>
      <c r="Q59" s="617">
        <v>31367756.136040278</v>
      </c>
      <c r="R59" s="617">
        <v>12372712.869979797</v>
      </c>
      <c r="S59" s="617">
        <v>9753770.271411119</v>
      </c>
      <c r="T59" s="617">
        <v>9548397.73915332</v>
      </c>
      <c r="U59" s="617">
        <v>8709939.9562501702</v>
      </c>
      <c r="W59" s="131">
        <v>1931.8689496853037</v>
      </c>
      <c r="X59" s="131">
        <v>757.20397001100343</v>
      </c>
      <c r="Y59" s="131">
        <v>599.12593804736605</v>
      </c>
      <c r="Z59" s="131">
        <v>592.22215091194687</v>
      </c>
      <c r="AA59" s="131">
        <v>543.86137722448768</v>
      </c>
      <c r="AC59" s="20"/>
      <c r="AD59" s="20"/>
      <c r="AE59" s="20"/>
      <c r="AF59" s="9"/>
      <c r="AH59" s="429"/>
      <c r="AI59" s="429"/>
      <c r="AJ59" s="429"/>
      <c r="AK59" s="429"/>
      <c r="AL59" s="429"/>
      <c r="AM59" s="15">
        <v>16237</v>
      </c>
      <c r="AN59" s="15">
        <v>16340</v>
      </c>
      <c r="AO59" s="15">
        <v>16280</v>
      </c>
      <c r="AP59" s="15">
        <v>16123</v>
      </c>
      <c r="AQ59" s="15">
        <v>16015</v>
      </c>
      <c r="AR59" s="21">
        <v>15867</v>
      </c>
    </row>
    <row r="60" spans="1:44">
      <c r="A60" s="41">
        <v>167</v>
      </c>
      <c r="B60" s="343">
        <v>12</v>
      </c>
      <c r="C60" s="11" t="s">
        <v>91</v>
      </c>
      <c r="D60" s="641">
        <v>176397226.87288147</v>
      </c>
      <c r="E60" s="641">
        <v>57001036.225889884</v>
      </c>
      <c r="F60" s="641">
        <v>39740782.456286117</v>
      </c>
      <c r="G60" s="123">
        <v>49440301.729290619</v>
      </c>
      <c r="H60" s="123">
        <v>53127105.079890177</v>
      </c>
      <c r="I60" s="123">
        <v>56270469.900951058</v>
      </c>
      <c r="J60" s="11"/>
      <c r="K60" s="641">
        <v>-85859</v>
      </c>
      <c r="L60" s="641">
        <v>-761621</v>
      </c>
      <c r="M60" s="641">
        <v>197249</v>
      </c>
      <c r="N60" s="641">
        <v>3410147</v>
      </c>
      <c r="O60" s="641">
        <v>2655743</v>
      </c>
      <c r="P60" s="11"/>
      <c r="Q60" s="617">
        <v>176311367.87288147</v>
      </c>
      <c r="R60" s="617">
        <v>56239415.225889884</v>
      </c>
      <c r="S60" s="617">
        <v>39938031.456286117</v>
      </c>
      <c r="T60" s="617">
        <v>52850448.729290619</v>
      </c>
      <c r="U60" s="617">
        <v>55782848.079890177</v>
      </c>
      <c r="W60" s="131">
        <v>2291.6925699991093</v>
      </c>
      <c r="X60" s="131">
        <v>727.91466879654524</v>
      </c>
      <c r="Y60" s="131">
        <v>515.24301028583739</v>
      </c>
      <c r="Z60" s="131">
        <v>677.03170209949292</v>
      </c>
      <c r="AA60" s="131">
        <v>708.43459036448837</v>
      </c>
      <c r="AC60" s="20"/>
      <c r="AD60" s="20"/>
      <c r="AE60" s="20"/>
      <c r="AF60" s="9"/>
      <c r="AH60" s="429"/>
      <c r="AI60" s="429"/>
      <c r="AJ60" s="429"/>
      <c r="AK60" s="429"/>
      <c r="AL60" s="429"/>
      <c r="AM60" s="15">
        <v>76935</v>
      </c>
      <c r="AN60" s="15">
        <v>77261</v>
      </c>
      <c r="AO60" s="15">
        <v>77513</v>
      </c>
      <c r="AP60" s="15">
        <v>78062</v>
      </c>
      <c r="AQ60" s="15">
        <v>78741</v>
      </c>
      <c r="AR60" s="21">
        <v>79129</v>
      </c>
    </row>
    <row r="61" spans="1:44">
      <c r="A61" s="41">
        <v>169</v>
      </c>
      <c r="B61" s="343">
        <v>5</v>
      </c>
      <c r="C61" s="11" t="s">
        <v>92</v>
      </c>
      <c r="D61" s="641">
        <v>11611609.483071582</v>
      </c>
      <c r="E61" s="641">
        <v>3670027.8059957162</v>
      </c>
      <c r="F61" s="641">
        <v>3829653.9126977967</v>
      </c>
      <c r="G61" s="123">
        <v>4193455.9980784999</v>
      </c>
      <c r="H61" s="123">
        <v>3943832.204319648</v>
      </c>
      <c r="I61" s="123">
        <v>2580541.7382102287</v>
      </c>
      <c r="J61" s="11"/>
      <c r="K61" s="641">
        <v>-1291424</v>
      </c>
      <c r="L61" s="641">
        <v>-1197192</v>
      </c>
      <c r="M61" s="641">
        <v>-1291803</v>
      </c>
      <c r="N61" s="641">
        <v>-1221396</v>
      </c>
      <c r="O61" s="641">
        <v>-1306479</v>
      </c>
      <c r="P61" s="11"/>
      <c r="Q61" s="617">
        <v>10320185.483071582</v>
      </c>
      <c r="R61" s="617">
        <v>2472835.8059957162</v>
      </c>
      <c r="S61" s="617">
        <v>2537850.9126977967</v>
      </c>
      <c r="T61" s="617">
        <v>2972059.9980784999</v>
      </c>
      <c r="U61" s="617">
        <v>2637353.204319648</v>
      </c>
      <c r="W61" s="131">
        <v>2039.15935251365</v>
      </c>
      <c r="X61" s="131">
        <v>490.05862187786687</v>
      </c>
      <c r="Y61" s="131">
        <v>508.58735725406746</v>
      </c>
      <c r="Z61" s="131">
        <v>604.56875469456872</v>
      </c>
      <c r="AA61" s="131">
        <v>544.00849924085151</v>
      </c>
      <c r="AC61" s="20"/>
      <c r="AD61" s="20"/>
      <c r="AE61" s="20"/>
      <c r="AF61" s="614">
        <v>436000</v>
      </c>
      <c r="AH61" s="429"/>
      <c r="AI61" s="429"/>
      <c r="AJ61" s="429"/>
      <c r="AK61" s="429">
        <v>88.689991863303504</v>
      </c>
      <c r="AL61" s="429"/>
      <c r="AM61" s="15">
        <v>5061</v>
      </c>
      <c r="AN61" s="15">
        <v>5046</v>
      </c>
      <c r="AO61" s="15">
        <v>4990</v>
      </c>
      <c r="AP61" s="15">
        <v>4916</v>
      </c>
      <c r="AQ61" s="15">
        <v>4848</v>
      </c>
      <c r="AR61" s="21">
        <v>4795</v>
      </c>
    </row>
    <row r="62" spans="1:44">
      <c r="A62" s="41">
        <v>171</v>
      </c>
      <c r="B62" s="343">
        <v>11</v>
      </c>
      <c r="C62" s="11" t="s">
        <v>93</v>
      </c>
      <c r="D62" s="641">
        <v>13908559.170777367</v>
      </c>
      <c r="E62" s="641">
        <v>2968179.9834689428</v>
      </c>
      <c r="F62" s="641">
        <v>2546524.4628438228</v>
      </c>
      <c r="G62" s="123">
        <v>3312695.7927614241</v>
      </c>
      <c r="H62" s="123">
        <v>3434722.7647458161</v>
      </c>
      <c r="I62" s="123">
        <v>3326637.6675463947</v>
      </c>
      <c r="J62" s="11"/>
      <c r="K62" s="641">
        <v>-135669</v>
      </c>
      <c r="L62" s="641">
        <v>-329192</v>
      </c>
      <c r="M62" s="641">
        <v>135400</v>
      </c>
      <c r="N62" s="641">
        <v>382410</v>
      </c>
      <c r="O62" s="641">
        <v>36919</v>
      </c>
      <c r="P62" s="11"/>
      <c r="Q62" s="617">
        <v>13772890.170777367</v>
      </c>
      <c r="R62" s="617">
        <v>2638987.9834689428</v>
      </c>
      <c r="S62" s="617">
        <v>2681924.4628438228</v>
      </c>
      <c r="T62" s="617">
        <v>3695105.7927614241</v>
      </c>
      <c r="U62" s="617">
        <v>3471641.7647458161</v>
      </c>
      <c r="W62" s="131">
        <v>2937.2766412406413</v>
      </c>
      <c r="X62" s="131">
        <v>570.71539434881981</v>
      </c>
      <c r="Y62" s="131">
        <v>590.73226053828694</v>
      </c>
      <c r="Z62" s="131">
        <v>805.03394177808809</v>
      </c>
      <c r="AA62" s="131">
        <v>762.66295359090861</v>
      </c>
      <c r="AC62" s="20"/>
      <c r="AD62" s="20"/>
      <c r="AE62" s="20"/>
      <c r="AF62" s="9"/>
      <c r="AH62" s="429"/>
      <c r="AI62" s="429"/>
      <c r="AJ62" s="429"/>
      <c r="AK62" s="429"/>
      <c r="AL62" s="429"/>
      <c r="AM62" s="15">
        <v>4689</v>
      </c>
      <c r="AN62" s="15">
        <v>4624</v>
      </c>
      <c r="AO62" s="15">
        <v>4540</v>
      </c>
      <c r="AP62" s="15">
        <v>4590</v>
      </c>
      <c r="AQ62" s="15">
        <v>4552</v>
      </c>
      <c r="AR62" s="21">
        <v>4494</v>
      </c>
    </row>
    <row r="63" spans="1:44">
      <c r="A63" s="41">
        <v>172</v>
      </c>
      <c r="B63" s="343">
        <v>13</v>
      </c>
      <c r="C63" s="11" t="s">
        <v>94</v>
      </c>
      <c r="D63" s="641">
        <v>17171193.232873265</v>
      </c>
      <c r="E63" s="641">
        <v>2308682.4262626907</v>
      </c>
      <c r="F63" s="641">
        <v>2697702.9385543265</v>
      </c>
      <c r="G63" s="123">
        <v>3091551.4756783149</v>
      </c>
      <c r="H63" s="123">
        <v>3158798.746400469</v>
      </c>
      <c r="I63" s="123">
        <v>3247225.3560494436</v>
      </c>
      <c r="J63" s="11"/>
      <c r="K63" s="641">
        <v>78790</v>
      </c>
      <c r="L63" s="641">
        <v>92095</v>
      </c>
      <c r="M63" s="641">
        <v>534161</v>
      </c>
      <c r="N63" s="641">
        <v>866871</v>
      </c>
      <c r="O63" s="641">
        <v>77826</v>
      </c>
      <c r="P63" s="11"/>
      <c r="Q63" s="617">
        <v>17249983.232873265</v>
      </c>
      <c r="R63" s="617">
        <v>2400777.4262626907</v>
      </c>
      <c r="S63" s="617">
        <v>3231863.9385543265</v>
      </c>
      <c r="T63" s="617">
        <v>3958422.4756783149</v>
      </c>
      <c r="U63" s="617">
        <v>3236624.746400469</v>
      </c>
      <c r="W63" s="131">
        <v>4014.4247691117675</v>
      </c>
      <c r="X63" s="131">
        <v>563.1661802164416</v>
      </c>
      <c r="Y63" s="131">
        <v>774.84151008255253</v>
      </c>
      <c r="Z63" s="131">
        <v>970.43943997997428</v>
      </c>
      <c r="AA63" s="131">
        <v>789.6132584533957</v>
      </c>
      <c r="AC63" s="20"/>
      <c r="AD63" s="20"/>
      <c r="AE63" s="20"/>
      <c r="AF63" s="9"/>
      <c r="AH63" s="429"/>
      <c r="AI63" s="429"/>
      <c r="AJ63" s="429"/>
      <c r="AK63" s="429"/>
      <c r="AL63" s="429"/>
      <c r="AM63" s="15">
        <v>4297</v>
      </c>
      <c r="AN63" s="15">
        <v>4263</v>
      </c>
      <c r="AO63" s="15">
        <v>4171</v>
      </c>
      <c r="AP63" s="15">
        <v>4079</v>
      </c>
      <c r="AQ63" s="15">
        <v>4099</v>
      </c>
      <c r="AR63" s="21">
        <v>4079</v>
      </c>
    </row>
    <row r="64" spans="1:44">
      <c r="A64" s="41">
        <v>176</v>
      </c>
      <c r="B64" s="343">
        <v>12</v>
      </c>
      <c r="C64" s="11" t="s">
        <v>95</v>
      </c>
      <c r="D64" s="641">
        <v>22227003.491998412</v>
      </c>
      <c r="E64" s="641">
        <v>3362572.5325116846</v>
      </c>
      <c r="F64" s="641">
        <v>2136636.5770198861</v>
      </c>
      <c r="G64" s="123">
        <v>2716311.6852880698</v>
      </c>
      <c r="H64" s="123">
        <v>2485937.2263514362</v>
      </c>
      <c r="I64" s="123">
        <v>2070612.32222779</v>
      </c>
      <c r="J64" s="11"/>
      <c r="K64" s="641">
        <v>-103558</v>
      </c>
      <c r="L64" s="641">
        <v>-88163</v>
      </c>
      <c r="M64" s="641">
        <v>-50417</v>
      </c>
      <c r="N64" s="641">
        <v>125479</v>
      </c>
      <c r="O64" s="641">
        <v>-67832</v>
      </c>
      <c r="P64" s="11"/>
      <c r="Q64" s="617">
        <v>22123445.491998412</v>
      </c>
      <c r="R64" s="617">
        <v>3274409.5325116846</v>
      </c>
      <c r="S64" s="617">
        <v>2086219.5770198861</v>
      </c>
      <c r="T64" s="617">
        <v>2841790.6852880698</v>
      </c>
      <c r="U64" s="617">
        <v>2418105.2263514362</v>
      </c>
      <c r="W64" s="131">
        <v>4886.9992250935302</v>
      </c>
      <c r="X64" s="131">
        <v>736.81582639776877</v>
      </c>
      <c r="Y64" s="131">
        <v>479.37030721964294</v>
      </c>
      <c r="Z64" s="131">
        <v>667.24364528952094</v>
      </c>
      <c r="AA64" s="131">
        <v>581.27529479601833</v>
      </c>
      <c r="AC64" s="20"/>
      <c r="AD64" s="20"/>
      <c r="AE64" s="20"/>
      <c r="AF64" s="9"/>
      <c r="AH64" s="429"/>
      <c r="AI64" s="429"/>
      <c r="AJ64" s="429"/>
      <c r="AK64" s="429"/>
      <c r="AL64" s="429"/>
      <c r="AM64" s="15">
        <v>4527</v>
      </c>
      <c r="AN64" s="15">
        <v>4444</v>
      </c>
      <c r="AO64" s="15">
        <v>4352</v>
      </c>
      <c r="AP64" s="15">
        <v>4259</v>
      </c>
      <c r="AQ64" s="15">
        <v>4160</v>
      </c>
      <c r="AR64" s="21">
        <v>4059</v>
      </c>
    </row>
    <row r="65" spans="1:44">
      <c r="A65" s="41">
        <v>177</v>
      </c>
      <c r="B65" s="343">
        <v>6</v>
      </c>
      <c r="C65" s="11" t="s">
        <v>96</v>
      </c>
      <c r="D65" s="641">
        <v>5239069.6360836504</v>
      </c>
      <c r="E65" s="641">
        <v>1322547.3672769438</v>
      </c>
      <c r="F65" s="641">
        <v>1636934.2059580167</v>
      </c>
      <c r="G65" s="123">
        <v>1720570.813892805</v>
      </c>
      <c r="H65" s="123">
        <v>1170772.6822472841</v>
      </c>
      <c r="I65" s="123">
        <v>685195.35390271037</v>
      </c>
      <c r="J65" s="11"/>
      <c r="K65" s="641">
        <v>-479945</v>
      </c>
      <c r="L65" s="641">
        <v>-451851</v>
      </c>
      <c r="M65" s="641">
        <v>-513354</v>
      </c>
      <c r="N65" s="641">
        <v>-493467</v>
      </c>
      <c r="O65" s="641">
        <v>-499377</v>
      </c>
      <c r="P65" s="11"/>
      <c r="Q65" s="617">
        <v>4759124.6360836504</v>
      </c>
      <c r="R65" s="617">
        <v>870696.36727694375</v>
      </c>
      <c r="S65" s="617">
        <v>1123580.2059580167</v>
      </c>
      <c r="T65" s="617">
        <v>1227103.813892805</v>
      </c>
      <c r="U65" s="617">
        <v>671395.6822472841</v>
      </c>
      <c r="W65" s="131">
        <v>2643.9581311575835</v>
      </c>
      <c r="X65" s="131">
        <v>487.51196376088677</v>
      </c>
      <c r="Y65" s="131">
        <v>635.50916626584649</v>
      </c>
      <c r="Z65" s="131">
        <v>718.44485590913644</v>
      </c>
      <c r="AA65" s="131">
        <v>402.51539703074587</v>
      </c>
      <c r="AC65" s="20"/>
      <c r="AD65" s="20"/>
      <c r="AE65" s="20"/>
      <c r="AF65" s="9"/>
      <c r="AH65" s="429"/>
      <c r="AI65" s="429"/>
      <c r="AJ65" s="429"/>
      <c r="AK65" s="429"/>
      <c r="AL65" s="429"/>
      <c r="AM65" s="15">
        <v>1800</v>
      </c>
      <c r="AN65" s="15">
        <v>1786</v>
      </c>
      <c r="AO65" s="15">
        <v>1768</v>
      </c>
      <c r="AP65" s="15">
        <v>1708</v>
      </c>
      <c r="AQ65" s="15">
        <v>1668</v>
      </c>
      <c r="AR65" s="21">
        <v>1663</v>
      </c>
    </row>
    <row r="66" spans="1:44">
      <c r="A66" s="41">
        <v>178</v>
      </c>
      <c r="B66" s="343">
        <v>10</v>
      </c>
      <c r="C66" s="11" t="s">
        <v>97</v>
      </c>
      <c r="D66" s="641">
        <v>24563940.314394508</v>
      </c>
      <c r="E66" s="641">
        <v>4542949.1358003775</v>
      </c>
      <c r="F66" s="641">
        <v>4242998.9082134273</v>
      </c>
      <c r="G66" s="123">
        <v>4501184.3007342769</v>
      </c>
      <c r="H66" s="123">
        <v>4524143.1506004184</v>
      </c>
      <c r="I66" s="123">
        <v>3187649.5073867226</v>
      </c>
      <c r="J66" s="11"/>
      <c r="K66" s="641">
        <v>-581018</v>
      </c>
      <c r="L66" s="641">
        <v>-712040</v>
      </c>
      <c r="M66" s="641">
        <v>-215485</v>
      </c>
      <c r="N66" s="641">
        <v>-547268</v>
      </c>
      <c r="O66" s="641">
        <v>-950878</v>
      </c>
      <c r="P66" s="11"/>
      <c r="Q66" s="617">
        <v>23982922.314394508</v>
      </c>
      <c r="R66" s="617">
        <v>3830909.1358003775</v>
      </c>
      <c r="S66" s="617">
        <v>4027513.9082134273</v>
      </c>
      <c r="T66" s="617">
        <v>3953916.3007342769</v>
      </c>
      <c r="U66" s="617">
        <v>3573265.1506004184</v>
      </c>
      <c r="W66" s="131">
        <v>4042.9740921096609</v>
      </c>
      <c r="X66" s="131">
        <v>650.74046811625237</v>
      </c>
      <c r="Y66" s="131">
        <v>698.13033597043284</v>
      </c>
      <c r="Z66" s="131">
        <v>689.55638310678012</v>
      </c>
      <c r="AA66" s="131">
        <v>629.7612179415612</v>
      </c>
      <c r="AC66" s="20"/>
      <c r="AD66" s="20"/>
      <c r="AE66" s="20"/>
      <c r="AF66" s="613"/>
      <c r="AH66" s="429"/>
      <c r="AI66" s="429"/>
      <c r="AJ66" s="429"/>
      <c r="AK66" s="429"/>
      <c r="AL66" s="429"/>
      <c r="AM66" s="15">
        <v>5932</v>
      </c>
      <c r="AN66" s="15">
        <v>5887</v>
      </c>
      <c r="AO66" s="15">
        <v>5769</v>
      </c>
      <c r="AP66" s="15">
        <v>5734</v>
      </c>
      <c r="AQ66" s="15">
        <v>5674</v>
      </c>
      <c r="AR66" s="21">
        <v>5569</v>
      </c>
    </row>
    <row r="67" spans="1:44">
      <c r="A67" s="41">
        <v>179</v>
      </c>
      <c r="B67" s="343">
        <v>13</v>
      </c>
      <c r="C67" s="11" t="s">
        <v>98</v>
      </c>
      <c r="D67" s="641">
        <v>243389074.46214026</v>
      </c>
      <c r="E67" s="641">
        <v>80937512.808086991</v>
      </c>
      <c r="F67" s="641">
        <v>53074718.126723282</v>
      </c>
      <c r="G67" s="123">
        <v>72423440.167152852</v>
      </c>
      <c r="H67" s="123">
        <v>82022706.284547046</v>
      </c>
      <c r="I67" s="123">
        <v>53387685.619556904</v>
      </c>
      <c r="J67" s="11"/>
      <c r="K67" s="641">
        <v>-22721521</v>
      </c>
      <c r="L67" s="641">
        <v>-23235940</v>
      </c>
      <c r="M67" s="641">
        <v>-23112101</v>
      </c>
      <c r="N67" s="641">
        <v>-23718006</v>
      </c>
      <c r="O67" s="641">
        <v>-25114894</v>
      </c>
      <c r="P67" s="11"/>
      <c r="Q67" s="617">
        <v>220667553.46214026</v>
      </c>
      <c r="R67" s="617">
        <v>57701572.808086991</v>
      </c>
      <c r="S67" s="617">
        <v>29962617.126723282</v>
      </c>
      <c r="T67" s="617">
        <v>48705434.167152852</v>
      </c>
      <c r="U67" s="617">
        <v>56907812.284547046</v>
      </c>
      <c r="W67" s="131">
        <v>1538.6107478883018</v>
      </c>
      <c r="X67" s="131">
        <v>399.39347011612546</v>
      </c>
      <c r="Y67" s="131">
        <v>205.38236530138587</v>
      </c>
      <c r="Z67" s="131">
        <v>329.6565332878917</v>
      </c>
      <c r="AA67" s="131">
        <v>381.43499259049992</v>
      </c>
      <c r="AC67" s="20"/>
      <c r="AD67" s="20"/>
      <c r="AE67" s="20"/>
      <c r="AF67" s="9"/>
      <c r="AH67" s="429"/>
      <c r="AI67" s="429"/>
      <c r="AJ67" s="429"/>
      <c r="AK67" s="429"/>
      <c r="AL67" s="429"/>
      <c r="AM67" s="15">
        <v>143420</v>
      </c>
      <c r="AN67" s="15">
        <v>144473</v>
      </c>
      <c r="AO67" s="15">
        <v>145887</v>
      </c>
      <c r="AP67" s="15">
        <v>147746</v>
      </c>
      <c r="AQ67" s="15">
        <v>149194</v>
      </c>
      <c r="AR67" s="21">
        <v>149895</v>
      </c>
    </row>
    <row r="68" spans="1:44">
      <c r="A68" s="41">
        <v>181</v>
      </c>
      <c r="B68" s="343">
        <v>4</v>
      </c>
      <c r="C68" s="11" t="s">
        <v>99</v>
      </c>
      <c r="D68" s="641">
        <v>6074540.5693837302</v>
      </c>
      <c r="E68" s="641">
        <v>2250675.9295057487</v>
      </c>
      <c r="F68" s="641">
        <v>2207216.4859467167</v>
      </c>
      <c r="G68" s="123">
        <v>2362071.6895618932</v>
      </c>
      <c r="H68" s="123">
        <v>2333781.8210470071</v>
      </c>
      <c r="I68" s="123">
        <v>1974250.0344793834</v>
      </c>
      <c r="J68" s="11"/>
      <c r="K68" s="641">
        <v>-369016</v>
      </c>
      <c r="L68" s="641">
        <v>-381083</v>
      </c>
      <c r="M68" s="641">
        <v>-398405</v>
      </c>
      <c r="N68" s="641">
        <v>-390476</v>
      </c>
      <c r="O68" s="641">
        <v>-394845</v>
      </c>
      <c r="P68" s="11"/>
      <c r="Q68" s="617">
        <v>5705524.5693837302</v>
      </c>
      <c r="R68" s="617">
        <v>1869592.9295057487</v>
      </c>
      <c r="S68" s="617">
        <v>1808811.4859467167</v>
      </c>
      <c r="T68" s="617">
        <v>1971595.6895618932</v>
      </c>
      <c r="U68" s="617">
        <v>1938936.8210470071</v>
      </c>
      <c r="W68" s="131">
        <v>3342.427984407575</v>
      </c>
      <c r="X68" s="131">
        <v>1109.5507000034117</v>
      </c>
      <c r="Y68" s="131">
        <v>1074.7542994335809</v>
      </c>
      <c r="Z68" s="131">
        <v>1172.1734182888783</v>
      </c>
      <c r="AA68" s="131">
        <v>1169.4431972539246</v>
      </c>
      <c r="AC68" s="20"/>
      <c r="AD68" s="20">
        <v>180000</v>
      </c>
      <c r="AE68" s="20"/>
      <c r="AF68" s="613"/>
      <c r="AH68" s="429"/>
      <c r="AI68" s="429">
        <v>106.82492581602369</v>
      </c>
      <c r="AJ68" s="429"/>
      <c r="AK68" s="429"/>
      <c r="AL68" s="429"/>
      <c r="AM68" s="15">
        <v>1707</v>
      </c>
      <c r="AN68" s="15">
        <v>1685</v>
      </c>
      <c r="AO68" s="15">
        <v>1683</v>
      </c>
      <c r="AP68" s="15">
        <v>1682</v>
      </c>
      <c r="AQ68" s="15">
        <v>1658</v>
      </c>
      <c r="AR68" s="21">
        <v>1663</v>
      </c>
    </row>
    <row r="69" spans="1:44">
      <c r="A69" s="41">
        <v>182</v>
      </c>
      <c r="B69" s="343">
        <v>13</v>
      </c>
      <c r="C69" s="11" t="s">
        <v>100</v>
      </c>
      <c r="D69" s="641">
        <v>49478126.91798418</v>
      </c>
      <c r="E69" s="641">
        <v>7264349.464870519</v>
      </c>
      <c r="F69" s="641">
        <v>3149868.1450210614</v>
      </c>
      <c r="G69" s="123">
        <v>5411388.9052204313</v>
      </c>
      <c r="H69" s="123">
        <v>5040347.797286965</v>
      </c>
      <c r="I69" s="123">
        <v>3473083.272753913</v>
      </c>
      <c r="J69" s="11"/>
      <c r="K69" s="641">
        <v>-2110897</v>
      </c>
      <c r="L69" s="641">
        <v>-1454619</v>
      </c>
      <c r="M69" s="641">
        <v>-1198240</v>
      </c>
      <c r="N69" s="641">
        <v>-1387139</v>
      </c>
      <c r="O69" s="641">
        <v>-2051708</v>
      </c>
      <c r="P69" s="11"/>
      <c r="Q69" s="617">
        <v>47367229.91798418</v>
      </c>
      <c r="R69" s="617">
        <v>5809730.464870519</v>
      </c>
      <c r="S69" s="617">
        <v>1951628.1450210614</v>
      </c>
      <c r="T69" s="617">
        <v>4024249.9052204313</v>
      </c>
      <c r="U69" s="617">
        <v>2988639.797286965</v>
      </c>
      <c r="W69" s="131">
        <v>2381.8187719607877</v>
      </c>
      <c r="X69" s="131">
        <v>293.91058151821312</v>
      </c>
      <c r="Y69" s="131">
        <v>100.87497519104055</v>
      </c>
      <c r="Z69" s="131">
        <v>209.79303019603958</v>
      </c>
      <c r="AA69" s="131">
        <v>156.3423204272319</v>
      </c>
      <c r="AC69" s="20"/>
      <c r="AD69" s="20">
        <v>1100000</v>
      </c>
      <c r="AE69" s="20"/>
      <c r="AF69" s="9"/>
      <c r="AH69" s="429"/>
      <c r="AI69" s="429">
        <v>55.648302726766843</v>
      </c>
      <c r="AJ69" s="429"/>
      <c r="AK69" s="429"/>
      <c r="AL69" s="429"/>
      <c r="AM69" s="15">
        <v>19887</v>
      </c>
      <c r="AN69" s="15">
        <v>19767</v>
      </c>
      <c r="AO69" s="15">
        <v>19347</v>
      </c>
      <c r="AP69" s="15">
        <v>19182</v>
      </c>
      <c r="AQ69" s="15">
        <v>19116</v>
      </c>
      <c r="AR69" s="21">
        <v>19020</v>
      </c>
    </row>
    <row r="70" spans="1:44">
      <c r="A70" s="41">
        <v>186</v>
      </c>
      <c r="B70" s="343">
        <v>1</v>
      </c>
      <c r="C70" s="11" t="s">
        <v>101</v>
      </c>
      <c r="D70" s="641">
        <v>45232283.800442189</v>
      </c>
      <c r="E70" s="641">
        <v>19247445.210715901</v>
      </c>
      <c r="F70" s="641">
        <v>12098723.369531373</v>
      </c>
      <c r="G70" s="123">
        <v>16643796.671003871</v>
      </c>
      <c r="H70" s="123">
        <v>19997424.025235608</v>
      </c>
      <c r="I70" s="123">
        <v>21598793.451264337</v>
      </c>
      <c r="J70" s="11"/>
      <c r="K70" s="641">
        <v>-349842</v>
      </c>
      <c r="L70" s="641">
        <v>-479588</v>
      </c>
      <c r="M70" s="641">
        <v>-87778</v>
      </c>
      <c r="N70" s="641">
        <v>2247176</v>
      </c>
      <c r="O70" s="641">
        <v>1259914</v>
      </c>
      <c r="P70" s="11"/>
      <c r="Q70" s="617">
        <v>44882441.800442189</v>
      </c>
      <c r="R70" s="617">
        <v>18767857.210715901</v>
      </c>
      <c r="S70" s="617">
        <v>12010945.369531373</v>
      </c>
      <c r="T70" s="617">
        <v>18890972.671003871</v>
      </c>
      <c r="U70" s="617">
        <v>21257338.025235608</v>
      </c>
      <c r="W70" s="131">
        <v>1009.615156910183</v>
      </c>
      <c r="X70" s="131">
        <v>414.97937493291249</v>
      </c>
      <c r="Y70" s="131">
        <v>263.2247505924035</v>
      </c>
      <c r="Z70" s="131">
        <v>406.34486278777956</v>
      </c>
      <c r="AA70" s="131">
        <v>453.52857897709902</v>
      </c>
      <c r="AC70" s="20"/>
      <c r="AD70" s="20"/>
      <c r="AE70" s="20"/>
      <c r="AF70" s="9"/>
      <c r="AH70" s="429"/>
      <c r="AI70" s="429"/>
      <c r="AJ70" s="429"/>
      <c r="AK70" s="429"/>
      <c r="AL70" s="429"/>
      <c r="AM70" s="15">
        <v>44455</v>
      </c>
      <c r="AN70" s="15">
        <v>45226</v>
      </c>
      <c r="AO70" s="15">
        <v>45630</v>
      </c>
      <c r="AP70" s="15">
        <v>46490</v>
      </c>
      <c r="AQ70" s="15">
        <v>46871</v>
      </c>
      <c r="AR70" s="21">
        <v>46944</v>
      </c>
    </row>
    <row r="71" spans="1:44">
      <c r="A71" s="41">
        <v>202</v>
      </c>
      <c r="B71" s="343">
        <v>2</v>
      </c>
      <c r="C71" s="11" t="s">
        <v>102</v>
      </c>
      <c r="D71" s="641">
        <v>44419591.808266312</v>
      </c>
      <c r="E71" s="641">
        <v>28033399.366070684</v>
      </c>
      <c r="F71" s="641">
        <v>29024547.111733563</v>
      </c>
      <c r="G71" s="123">
        <v>30659231.272394359</v>
      </c>
      <c r="H71" s="123">
        <v>30617944.41814182</v>
      </c>
      <c r="I71" s="123">
        <v>25910117.783571359</v>
      </c>
      <c r="J71" s="11"/>
      <c r="K71" s="641">
        <v>-3482000</v>
      </c>
      <c r="L71" s="641">
        <v>-3931939</v>
      </c>
      <c r="M71" s="641">
        <v>-3921997</v>
      </c>
      <c r="N71" s="641">
        <v>-3704023</v>
      </c>
      <c r="O71" s="641">
        <v>-4201499</v>
      </c>
      <c r="P71" s="11"/>
      <c r="Q71" s="617">
        <v>40937591.808266312</v>
      </c>
      <c r="R71" s="617">
        <v>24101460.366070684</v>
      </c>
      <c r="S71" s="617">
        <v>25102550.111733563</v>
      </c>
      <c r="T71" s="617">
        <v>26955208.272394359</v>
      </c>
      <c r="U71" s="617">
        <v>26416445.41814182</v>
      </c>
      <c r="W71" s="131">
        <v>1180.8807167700209</v>
      </c>
      <c r="X71" s="131">
        <v>678.97175440377168</v>
      </c>
      <c r="Y71" s="131">
        <v>700.24966837016188</v>
      </c>
      <c r="Z71" s="131">
        <v>741.77077719239276</v>
      </c>
      <c r="AA71" s="131">
        <v>722.72839096445568</v>
      </c>
      <c r="AC71" s="20"/>
      <c r="AD71" s="20"/>
      <c r="AE71" s="20"/>
      <c r="AF71" s="9"/>
      <c r="AH71" s="429"/>
      <c r="AI71" s="429"/>
      <c r="AJ71" s="429"/>
      <c r="AK71" s="429"/>
      <c r="AL71" s="429"/>
      <c r="AM71" s="15">
        <v>34667</v>
      </c>
      <c r="AN71" s="15">
        <v>35497</v>
      </c>
      <c r="AO71" s="15">
        <v>35848</v>
      </c>
      <c r="AP71" s="15">
        <v>36339</v>
      </c>
      <c r="AQ71" s="15">
        <v>36551</v>
      </c>
      <c r="AR71" s="21">
        <v>36675</v>
      </c>
    </row>
    <row r="72" spans="1:44">
      <c r="A72" s="41">
        <v>204</v>
      </c>
      <c r="B72" s="343">
        <v>11</v>
      </c>
      <c r="C72" s="11" t="s">
        <v>103</v>
      </c>
      <c r="D72" s="641">
        <v>13030860.174739104</v>
      </c>
      <c r="E72" s="641">
        <v>658432.37303378421</v>
      </c>
      <c r="F72" s="641">
        <v>68865.329332692912</v>
      </c>
      <c r="G72" s="123">
        <v>176874.87078650939</v>
      </c>
      <c r="H72" s="123">
        <v>493066.25056836352</v>
      </c>
      <c r="I72" s="123">
        <v>-20254.927015346475</v>
      </c>
      <c r="J72" s="11"/>
      <c r="K72" s="641">
        <v>-578178</v>
      </c>
      <c r="L72" s="641">
        <v>-603494</v>
      </c>
      <c r="M72" s="641">
        <v>-605508</v>
      </c>
      <c r="N72" s="641">
        <v>-651565</v>
      </c>
      <c r="O72" s="641">
        <v>-636029</v>
      </c>
      <c r="P72" s="11"/>
      <c r="Q72" s="617">
        <v>12452682.174739104</v>
      </c>
      <c r="R72" s="617">
        <v>54938.373033784213</v>
      </c>
      <c r="S72" s="617">
        <v>-536642.6706673071</v>
      </c>
      <c r="T72" s="617">
        <v>-474690.12921349064</v>
      </c>
      <c r="U72" s="617">
        <v>-142962.74943163648</v>
      </c>
      <c r="W72" s="131">
        <v>4436.295751599253</v>
      </c>
      <c r="X72" s="131">
        <v>19.776232193586829</v>
      </c>
      <c r="Y72" s="131">
        <v>-199.56960604957499</v>
      </c>
      <c r="Z72" s="131">
        <v>-180.62790304927344</v>
      </c>
      <c r="AA72" s="131">
        <v>-55.219292943853411</v>
      </c>
      <c r="AC72" s="20"/>
      <c r="AD72" s="20">
        <v>220000</v>
      </c>
      <c r="AE72" s="20">
        <v>250000</v>
      </c>
      <c r="AF72" s="614">
        <v>78000</v>
      </c>
      <c r="AH72" s="429"/>
      <c r="AI72" s="429">
        <v>79.193664506839454</v>
      </c>
      <c r="AJ72" s="429">
        <v>92.971364819635554</v>
      </c>
      <c r="AK72" s="429">
        <v>29.68036529680365</v>
      </c>
      <c r="AL72" s="429"/>
      <c r="AM72" s="15">
        <v>2807</v>
      </c>
      <c r="AN72" s="15">
        <v>2778</v>
      </c>
      <c r="AO72" s="15">
        <v>2689</v>
      </c>
      <c r="AP72" s="15">
        <v>2628</v>
      </c>
      <c r="AQ72" s="15">
        <v>2589</v>
      </c>
      <c r="AR72" s="21">
        <v>2547</v>
      </c>
    </row>
    <row r="73" spans="1:44">
      <c r="A73" s="41">
        <v>205</v>
      </c>
      <c r="B73" s="343">
        <v>18</v>
      </c>
      <c r="C73" s="11" t="s">
        <v>104</v>
      </c>
      <c r="D73" s="641">
        <v>95387350.067991808</v>
      </c>
      <c r="E73" s="641">
        <v>15891637.027503572</v>
      </c>
      <c r="F73" s="641">
        <v>17313857.612910595</v>
      </c>
      <c r="G73" s="123">
        <v>22743283.570371371</v>
      </c>
      <c r="H73" s="123">
        <v>21134227.09210334</v>
      </c>
      <c r="I73" s="123">
        <v>52972402.203258552</v>
      </c>
      <c r="J73" s="11"/>
      <c r="K73" s="641">
        <v>27918667</v>
      </c>
      <c r="L73" s="641">
        <v>31053934</v>
      </c>
      <c r="M73" s="641">
        <v>32887741</v>
      </c>
      <c r="N73" s="641">
        <v>30949216</v>
      </c>
      <c r="O73" s="641">
        <v>31765420</v>
      </c>
      <c r="P73" s="11"/>
      <c r="Q73" s="617">
        <v>123306017.06799181</v>
      </c>
      <c r="R73" s="617">
        <v>46945571.027503572</v>
      </c>
      <c r="S73" s="617">
        <v>50201598.612910599</v>
      </c>
      <c r="T73" s="617">
        <v>53692499.570371374</v>
      </c>
      <c r="U73" s="617">
        <v>52899647.09210334</v>
      </c>
      <c r="W73" s="131">
        <v>3372.0572392592176</v>
      </c>
      <c r="X73" s="131">
        <v>1286.4267401283416</v>
      </c>
      <c r="Y73" s="131">
        <v>1383.0784531203847</v>
      </c>
      <c r="Z73" s="131">
        <v>1470.5036444655705</v>
      </c>
      <c r="AA73" s="131">
        <v>1451.9706609969901</v>
      </c>
      <c r="AC73" s="20"/>
      <c r="AD73" s="20"/>
      <c r="AE73" s="20"/>
      <c r="AF73" s="9"/>
      <c r="AH73" s="429"/>
      <c r="AI73" s="429"/>
      <c r="AJ73" s="429"/>
      <c r="AK73" s="429"/>
      <c r="AL73" s="429"/>
      <c r="AM73" s="15">
        <v>36567</v>
      </c>
      <c r="AN73" s="15">
        <v>36493</v>
      </c>
      <c r="AO73" s="15">
        <v>36297</v>
      </c>
      <c r="AP73" s="15">
        <v>36513</v>
      </c>
      <c r="AQ73" s="15">
        <v>36433</v>
      </c>
      <c r="AR73" s="21">
        <v>36370</v>
      </c>
    </row>
    <row r="74" spans="1:44">
      <c r="A74" s="41">
        <v>208</v>
      </c>
      <c r="B74" s="343">
        <v>17</v>
      </c>
      <c r="C74" s="11" t="s">
        <v>105</v>
      </c>
      <c r="D74" s="641">
        <v>40058628.370976672</v>
      </c>
      <c r="E74" s="641">
        <v>17464331.036929414</v>
      </c>
      <c r="F74" s="641">
        <v>15340182.367662273</v>
      </c>
      <c r="G74" s="123">
        <v>14763256.80100375</v>
      </c>
      <c r="H74" s="123">
        <v>14597938.062411129</v>
      </c>
      <c r="I74" s="123">
        <v>14276585.853942515</v>
      </c>
      <c r="J74" s="11"/>
      <c r="K74" s="641">
        <v>-485989</v>
      </c>
      <c r="L74" s="641">
        <v>-58631</v>
      </c>
      <c r="M74" s="641">
        <v>-174024</v>
      </c>
      <c r="N74" s="641">
        <v>-251279</v>
      </c>
      <c r="O74" s="641">
        <v>-472058</v>
      </c>
      <c r="P74" s="11"/>
      <c r="Q74" s="617">
        <v>39572639.370976672</v>
      </c>
      <c r="R74" s="617">
        <v>17405700.036929414</v>
      </c>
      <c r="S74" s="617">
        <v>15166158.367662273</v>
      </c>
      <c r="T74" s="617">
        <v>14511977.80100375</v>
      </c>
      <c r="U74" s="617">
        <v>14125880.062411129</v>
      </c>
      <c r="W74" s="131">
        <v>3191.3418847561834</v>
      </c>
      <c r="X74" s="131">
        <v>1402.3283948541261</v>
      </c>
      <c r="Y74" s="131">
        <v>1229.5223646260456</v>
      </c>
      <c r="Z74" s="131">
        <v>1172.9694310542961</v>
      </c>
      <c r="AA74" s="131">
        <v>1151.1596497768014</v>
      </c>
      <c r="AC74" s="20"/>
      <c r="AD74" s="20"/>
      <c r="AE74" s="20"/>
      <c r="AF74" s="9"/>
      <c r="AH74" s="429"/>
      <c r="AI74" s="429"/>
      <c r="AJ74" s="429"/>
      <c r="AK74" s="429"/>
      <c r="AL74" s="429"/>
      <c r="AM74" s="15">
        <v>12400</v>
      </c>
      <c r="AN74" s="15">
        <v>12412</v>
      </c>
      <c r="AO74" s="15">
        <v>12335</v>
      </c>
      <c r="AP74" s="15">
        <v>12372</v>
      </c>
      <c r="AQ74" s="15">
        <v>12271</v>
      </c>
      <c r="AR74" s="21">
        <v>12155</v>
      </c>
    </row>
    <row r="75" spans="1:44">
      <c r="A75" s="41">
        <v>211</v>
      </c>
      <c r="B75" s="343">
        <v>6</v>
      </c>
      <c r="C75" s="11" t="s">
        <v>106</v>
      </c>
      <c r="D75" s="641">
        <v>53901455.342812672</v>
      </c>
      <c r="E75" s="641">
        <v>27789185.310804613</v>
      </c>
      <c r="F75" s="641">
        <v>24153624.778736502</v>
      </c>
      <c r="G75" s="123">
        <v>23960765.545583531</v>
      </c>
      <c r="H75" s="123">
        <v>23991584.49835049</v>
      </c>
      <c r="I75" s="123">
        <v>19800684.431272712</v>
      </c>
      <c r="J75" s="11"/>
      <c r="K75" s="641">
        <v>-4056909</v>
      </c>
      <c r="L75" s="641">
        <v>-4305382</v>
      </c>
      <c r="M75" s="641">
        <v>-4313355</v>
      </c>
      <c r="N75" s="641">
        <v>-4196651</v>
      </c>
      <c r="O75" s="641">
        <v>-4712796</v>
      </c>
      <c r="P75" s="11"/>
      <c r="Q75" s="617">
        <v>49844546.342812672</v>
      </c>
      <c r="R75" s="617">
        <v>23483803.310804613</v>
      </c>
      <c r="S75" s="617">
        <v>19840269.778736502</v>
      </c>
      <c r="T75" s="617">
        <v>19764114.545583531</v>
      </c>
      <c r="U75" s="617">
        <v>19278788.49835049</v>
      </c>
      <c r="W75" s="131">
        <v>1547.2945409701581</v>
      </c>
      <c r="X75" s="131">
        <v>719.87625868446491</v>
      </c>
      <c r="Y75" s="131">
        <v>601.96819620548263</v>
      </c>
      <c r="Z75" s="131">
        <v>590.44945315877067</v>
      </c>
      <c r="AA75" s="131">
        <v>567.84155101029398</v>
      </c>
      <c r="AC75" s="20"/>
      <c r="AD75" s="20"/>
      <c r="AE75" s="20"/>
      <c r="AF75" s="9"/>
      <c r="AH75" s="429"/>
      <c r="AI75" s="429"/>
      <c r="AJ75" s="429"/>
      <c r="AK75" s="429"/>
      <c r="AL75" s="429"/>
      <c r="AM75" s="15">
        <v>32214</v>
      </c>
      <c r="AN75" s="15">
        <v>32622</v>
      </c>
      <c r="AO75" s="15">
        <v>32959</v>
      </c>
      <c r="AP75" s="15">
        <v>33473</v>
      </c>
      <c r="AQ75" s="15">
        <v>33951</v>
      </c>
      <c r="AR75" s="21">
        <v>34379</v>
      </c>
    </row>
    <row r="76" spans="1:44">
      <c r="A76" s="41">
        <v>213</v>
      </c>
      <c r="B76" s="343">
        <v>10</v>
      </c>
      <c r="C76" s="11" t="s">
        <v>107</v>
      </c>
      <c r="D76" s="641">
        <v>20248945.128618564</v>
      </c>
      <c r="E76" s="641">
        <v>2128645.2453090982</v>
      </c>
      <c r="F76" s="641">
        <v>1874381.2074264155</v>
      </c>
      <c r="G76" s="123">
        <v>2633335.9992693942</v>
      </c>
      <c r="H76" s="123">
        <v>2664617.6203197222</v>
      </c>
      <c r="I76" s="123">
        <v>2266852.63925495</v>
      </c>
      <c r="J76" s="11"/>
      <c r="K76" s="641">
        <v>-475025</v>
      </c>
      <c r="L76" s="641">
        <v>-344908</v>
      </c>
      <c r="M76" s="641">
        <v>-220712</v>
      </c>
      <c r="N76" s="641">
        <v>-242453</v>
      </c>
      <c r="O76" s="641">
        <v>-194872</v>
      </c>
      <c r="P76" s="11"/>
      <c r="Q76" s="617">
        <v>19773920.128618564</v>
      </c>
      <c r="R76" s="617">
        <v>1783737.2453090982</v>
      </c>
      <c r="S76" s="617">
        <v>1653669.2074264155</v>
      </c>
      <c r="T76" s="617">
        <v>2390882.9992693942</v>
      </c>
      <c r="U76" s="617">
        <v>2469745.6203197222</v>
      </c>
      <c r="W76" s="131">
        <v>3722.5000242128322</v>
      </c>
      <c r="X76" s="131">
        <v>341.0587467130207</v>
      </c>
      <c r="Y76" s="131">
        <v>320.85161184059285</v>
      </c>
      <c r="Z76" s="131">
        <v>467.51720752236884</v>
      </c>
      <c r="AA76" s="131">
        <v>487.89917430259231</v>
      </c>
      <c r="AC76" s="20"/>
      <c r="AD76" s="20"/>
      <c r="AE76" s="20"/>
      <c r="AF76" s="9"/>
      <c r="AH76" s="429"/>
      <c r="AI76" s="429"/>
      <c r="AJ76" s="429"/>
      <c r="AK76" s="429"/>
      <c r="AL76" s="429"/>
      <c r="AM76" s="15">
        <v>5312</v>
      </c>
      <c r="AN76" s="15">
        <v>5230</v>
      </c>
      <c r="AO76" s="15">
        <v>5154</v>
      </c>
      <c r="AP76" s="15">
        <v>5114</v>
      </c>
      <c r="AQ76" s="15">
        <v>5062</v>
      </c>
      <c r="AR76" s="21">
        <v>4952</v>
      </c>
    </row>
    <row r="77" spans="1:44">
      <c r="A77" s="41">
        <v>214</v>
      </c>
      <c r="B77" s="343">
        <v>4</v>
      </c>
      <c r="C77" s="11" t="s">
        <v>108</v>
      </c>
      <c r="D77" s="641">
        <v>38363674.942816153</v>
      </c>
      <c r="E77" s="641">
        <v>11343171.314048098</v>
      </c>
      <c r="F77" s="641">
        <v>9469963.1358971</v>
      </c>
      <c r="G77" s="123">
        <v>10525832.47035772</v>
      </c>
      <c r="H77" s="123">
        <v>10769940.67920658</v>
      </c>
      <c r="I77" s="123">
        <v>11541234.796589483</v>
      </c>
      <c r="J77" s="11"/>
      <c r="K77" s="641">
        <v>-568649</v>
      </c>
      <c r="L77" s="641">
        <v>-647756</v>
      </c>
      <c r="M77" s="641">
        <v>-174638</v>
      </c>
      <c r="N77" s="641">
        <v>899503</v>
      </c>
      <c r="O77" s="641">
        <v>-130786</v>
      </c>
      <c r="P77" s="11"/>
      <c r="Q77" s="617">
        <v>37795025.942816153</v>
      </c>
      <c r="R77" s="617">
        <v>10695415.314048098</v>
      </c>
      <c r="S77" s="617">
        <v>9295325.1358971</v>
      </c>
      <c r="T77" s="617">
        <v>11425335.47035772</v>
      </c>
      <c r="U77" s="617">
        <v>10639154.67920658</v>
      </c>
      <c r="W77" s="131">
        <v>2962.4569636946349</v>
      </c>
      <c r="X77" s="131">
        <v>844.68609335398025</v>
      </c>
      <c r="Y77" s="131">
        <v>741.96401148603923</v>
      </c>
      <c r="Z77" s="131">
        <v>921.84407538790708</v>
      </c>
      <c r="AA77" s="131">
        <v>852.63300843136562</v>
      </c>
      <c r="AC77" s="20"/>
      <c r="AD77" s="20"/>
      <c r="AE77" s="20"/>
      <c r="AF77" s="9"/>
      <c r="AH77" s="429"/>
      <c r="AI77" s="429"/>
      <c r="AJ77" s="429"/>
      <c r="AK77" s="429"/>
      <c r="AL77" s="429"/>
      <c r="AM77" s="15">
        <v>12758</v>
      </c>
      <c r="AN77" s="15">
        <v>12662</v>
      </c>
      <c r="AO77" s="15">
        <v>12528</v>
      </c>
      <c r="AP77" s="15">
        <v>12394</v>
      </c>
      <c r="AQ77" s="15">
        <v>12478</v>
      </c>
      <c r="AR77" s="21">
        <v>12508</v>
      </c>
    </row>
    <row r="78" spans="1:44">
      <c r="A78" s="41">
        <v>216</v>
      </c>
      <c r="B78" s="343">
        <v>13</v>
      </c>
      <c r="C78" s="11" t="s">
        <v>109</v>
      </c>
      <c r="D78" s="641">
        <v>6756215.4644860802</v>
      </c>
      <c r="E78" s="641">
        <v>1399220.3824248996</v>
      </c>
      <c r="F78" s="641">
        <v>1372647.5164963524</v>
      </c>
      <c r="G78" s="123">
        <v>1571605.2817367909</v>
      </c>
      <c r="H78" s="123">
        <v>1464898.7800619451</v>
      </c>
      <c r="I78" s="123">
        <v>1146068.6309030822</v>
      </c>
      <c r="J78" s="11"/>
      <c r="K78" s="641">
        <v>-350406</v>
      </c>
      <c r="L78" s="641">
        <v>-349189</v>
      </c>
      <c r="M78" s="641">
        <v>-264362</v>
      </c>
      <c r="N78" s="641">
        <v>-245328</v>
      </c>
      <c r="O78" s="641">
        <v>-207016</v>
      </c>
      <c r="P78" s="11"/>
      <c r="Q78" s="617">
        <v>6405809.4644860802</v>
      </c>
      <c r="R78" s="617">
        <v>1050031.3824248996</v>
      </c>
      <c r="S78" s="617">
        <v>1108285.5164963524</v>
      </c>
      <c r="T78" s="617">
        <v>1326277.2817367909</v>
      </c>
      <c r="U78" s="617">
        <v>1257882.7800619451</v>
      </c>
      <c r="W78" s="131">
        <v>4841.8816813953745</v>
      </c>
      <c r="X78" s="131">
        <v>800.93926958421025</v>
      </c>
      <c r="Y78" s="131">
        <v>873.35344089547073</v>
      </c>
      <c r="Z78" s="131">
        <v>1089.7923432512662</v>
      </c>
      <c r="AA78" s="131">
        <v>1060.6094266964124</v>
      </c>
      <c r="AC78" s="20"/>
      <c r="AD78" s="20"/>
      <c r="AE78" s="20">
        <v>243000</v>
      </c>
      <c r="AF78" s="9"/>
      <c r="AH78" s="429"/>
      <c r="AI78" s="429"/>
      <c r="AJ78" s="429">
        <v>191.4893617021277</v>
      </c>
      <c r="AK78" s="429"/>
      <c r="AL78" s="429"/>
      <c r="AM78" s="15">
        <v>1323</v>
      </c>
      <c r="AN78" s="15">
        <v>1311</v>
      </c>
      <c r="AO78" s="15">
        <v>1269</v>
      </c>
      <c r="AP78" s="15">
        <v>1217</v>
      </c>
      <c r="AQ78" s="15">
        <v>1186</v>
      </c>
      <c r="AR78" s="21">
        <v>1137</v>
      </c>
    </row>
    <row r="79" spans="1:44">
      <c r="A79" s="41">
        <v>217</v>
      </c>
      <c r="B79" s="343">
        <v>16</v>
      </c>
      <c r="C79" s="11" t="s">
        <v>110</v>
      </c>
      <c r="D79" s="641">
        <v>17217102.265208539</v>
      </c>
      <c r="E79" s="641">
        <v>4943713.0345411645</v>
      </c>
      <c r="F79" s="641">
        <v>4472902.4487367589</v>
      </c>
      <c r="G79" s="123">
        <v>4858637.2977086063</v>
      </c>
      <c r="H79" s="123">
        <v>5058060.3310683575</v>
      </c>
      <c r="I79" s="123">
        <v>5240631.4590213997</v>
      </c>
      <c r="J79" s="11"/>
      <c r="K79" s="641">
        <v>40606</v>
      </c>
      <c r="L79" s="641">
        <v>95280</v>
      </c>
      <c r="M79" s="641">
        <v>22492</v>
      </c>
      <c r="N79" s="641">
        <v>158208</v>
      </c>
      <c r="O79" s="641">
        <v>26373</v>
      </c>
      <c r="P79" s="11"/>
      <c r="Q79" s="617">
        <v>17257708.265208539</v>
      </c>
      <c r="R79" s="617">
        <v>5038993.0345411645</v>
      </c>
      <c r="S79" s="617">
        <v>4495394.4487367589</v>
      </c>
      <c r="T79" s="617">
        <v>5016845.2977086063</v>
      </c>
      <c r="U79" s="617">
        <v>5084433.3310683575</v>
      </c>
      <c r="W79" s="131">
        <v>3180.5581026923219</v>
      </c>
      <c r="X79" s="131">
        <v>934.87811401505837</v>
      </c>
      <c r="Y79" s="131">
        <v>839.94664587757075</v>
      </c>
      <c r="Z79" s="131">
        <v>956.3182039093798</v>
      </c>
      <c r="AA79" s="131">
        <v>965.88779085645092</v>
      </c>
      <c r="AC79" s="20"/>
      <c r="AD79" s="20"/>
      <c r="AE79" s="20"/>
      <c r="AF79" s="9"/>
      <c r="AH79" s="429"/>
      <c r="AI79" s="429"/>
      <c r="AJ79" s="429"/>
      <c r="AK79" s="429"/>
      <c r="AL79" s="429"/>
      <c r="AM79" s="15">
        <v>5426</v>
      </c>
      <c r="AN79" s="15">
        <v>5390</v>
      </c>
      <c r="AO79" s="15">
        <v>5352</v>
      </c>
      <c r="AP79" s="15">
        <v>5246</v>
      </c>
      <c r="AQ79" s="15">
        <v>5264</v>
      </c>
      <c r="AR79" s="21">
        <v>5246</v>
      </c>
    </row>
    <row r="80" spans="1:44">
      <c r="A80" s="41">
        <v>218</v>
      </c>
      <c r="B80" s="343">
        <v>14</v>
      </c>
      <c r="C80" s="11" t="s">
        <v>111</v>
      </c>
      <c r="D80" s="641">
        <v>5935265.914274673</v>
      </c>
      <c r="E80" s="641">
        <v>1490546.1577184261</v>
      </c>
      <c r="F80" s="641">
        <v>1256755.044622486</v>
      </c>
      <c r="G80" s="123">
        <v>1426450.6504878071</v>
      </c>
      <c r="H80" s="123">
        <v>1354087.044517735</v>
      </c>
      <c r="I80" s="123">
        <v>1041837.8944690637</v>
      </c>
      <c r="J80" s="11"/>
      <c r="K80" s="641">
        <v>-287088</v>
      </c>
      <c r="L80" s="641">
        <v>-305598</v>
      </c>
      <c r="M80" s="641">
        <v>-278324</v>
      </c>
      <c r="N80" s="641">
        <v>-256986</v>
      </c>
      <c r="O80" s="641">
        <v>-319343</v>
      </c>
      <c r="P80" s="11"/>
      <c r="Q80" s="617">
        <v>5648177.914274673</v>
      </c>
      <c r="R80" s="617">
        <v>1184948.1577184261</v>
      </c>
      <c r="S80" s="617">
        <v>978431.04462248599</v>
      </c>
      <c r="T80" s="617">
        <v>1169464.6504878071</v>
      </c>
      <c r="U80" s="617">
        <v>1034744.044517735</v>
      </c>
      <c r="W80" s="131">
        <v>4679.5177417354371</v>
      </c>
      <c r="X80" s="131">
        <v>994.08402493156552</v>
      </c>
      <c r="Y80" s="131">
        <v>815.35920385207169</v>
      </c>
      <c r="Z80" s="131">
        <v>984.39785394596561</v>
      </c>
      <c r="AA80" s="131">
        <v>892.79037490745043</v>
      </c>
      <c r="AC80" s="20"/>
      <c r="AD80" s="20"/>
      <c r="AE80" s="20"/>
      <c r="AF80" s="9"/>
      <c r="AH80" s="429"/>
      <c r="AI80" s="429"/>
      <c r="AJ80" s="429"/>
      <c r="AK80" s="429"/>
      <c r="AL80" s="429"/>
      <c r="AM80" s="15">
        <v>1207</v>
      </c>
      <c r="AN80" s="15">
        <v>1192</v>
      </c>
      <c r="AO80" s="15">
        <v>1200</v>
      </c>
      <c r="AP80" s="15">
        <v>1188</v>
      </c>
      <c r="AQ80" s="15">
        <v>1159</v>
      </c>
      <c r="AR80" s="21">
        <v>1134</v>
      </c>
    </row>
    <row r="81" spans="1:44">
      <c r="A81" s="41">
        <v>224</v>
      </c>
      <c r="B81" s="343">
        <v>1</v>
      </c>
      <c r="C81" s="11" t="s">
        <v>112</v>
      </c>
      <c r="D81" s="641">
        <v>22566253.255725212</v>
      </c>
      <c r="E81" s="641">
        <v>5942925.9181226566</v>
      </c>
      <c r="F81" s="641">
        <v>6498681.1160543133</v>
      </c>
      <c r="G81" s="123">
        <v>7470955.7419628669</v>
      </c>
      <c r="H81" s="123">
        <v>7235934.9245881392</v>
      </c>
      <c r="I81" s="123">
        <v>5811874.7667922368</v>
      </c>
      <c r="J81" s="11"/>
      <c r="K81" s="641">
        <v>-414361</v>
      </c>
      <c r="L81" s="641">
        <v>424407</v>
      </c>
      <c r="M81" s="641">
        <v>-283954</v>
      </c>
      <c r="N81" s="641">
        <v>-462354</v>
      </c>
      <c r="O81" s="641">
        <v>-423283</v>
      </c>
      <c r="P81" s="11"/>
      <c r="Q81" s="617">
        <v>22151892.255725212</v>
      </c>
      <c r="R81" s="617">
        <v>6367332.9181226566</v>
      </c>
      <c r="S81" s="617">
        <v>6214727.1160543133</v>
      </c>
      <c r="T81" s="617">
        <v>7008601.7419628669</v>
      </c>
      <c r="U81" s="617">
        <v>6812651.9245881392</v>
      </c>
      <c r="W81" s="131">
        <v>2547.3657147798081</v>
      </c>
      <c r="X81" s="131">
        <v>730.45003075859313</v>
      </c>
      <c r="Y81" s="131">
        <v>722.3906911605618</v>
      </c>
      <c r="Z81" s="131">
        <v>816.75815662077457</v>
      </c>
      <c r="AA81" s="131">
        <v>807.18624698911606</v>
      </c>
      <c r="AC81" s="20"/>
      <c r="AD81" s="20"/>
      <c r="AE81" s="20"/>
      <c r="AF81" s="614">
        <v>422000</v>
      </c>
      <c r="AH81" s="429"/>
      <c r="AI81" s="429"/>
      <c r="AJ81" s="429"/>
      <c r="AK81" s="429">
        <v>49.178417433865519</v>
      </c>
      <c r="AL81" s="429"/>
      <c r="AM81" s="15">
        <v>8696</v>
      </c>
      <c r="AN81" s="15">
        <v>8717</v>
      </c>
      <c r="AO81" s="15">
        <v>8603</v>
      </c>
      <c r="AP81" s="15">
        <v>8581</v>
      </c>
      <c r="AQ81" s="15">
        <v>8440</v>
      </c>
      <c r="AR81" s="21">
        <v>8274</v>
      </c>
    </row>
    <row r="82" spans="1:44">
      <c r="A82" s="41">
        <v>226</v>
      </c>
      <c r="B82" s="343">
        <v>13</v>
      </c>
      <c r="C82" s="11" t="s">
        <v>113</v>
      </c>
      <c r="D82" s="641">
        <v>16905517.953248102</v>
      </c>
      <c r="E82" s="641">
        <v>4481179.1247086916</v>
      </c>
      <c r="F82" s="641">
        <v>3666461.0699086254</v>
      </c>
      <c r="G82" s="123">
        <v>3772014.5776492679</v>
      </c>
      <c r="H82" s="123">
        <v>3517401.1761639048</v>
      </c>
      <c r="I82" s="123">
        <v>3370900.7602184359</v>
      </c>
      <c r="J82" s="11"/>
      <c r="K82" s="641">
        <v>82538</v>
      </c>
      <c r="L82" s="641">
        <v>84792</v>
      </c>
      <c r="M82" s="641">
        <v>3662</v>
      </c>
      <c r="N82" s="641">
        <v>64057</v>
      </c>
      <c r="O82" s="641">
        <v>-23257</v>
      </c>
      <c r="P82" s="11"/>
      <c r="Q82" s="617">
        <v>16988055.953248102</v>
      </c>
      <c r="R82" s="617">
        <v>4565971.1247086916</v>
      </c>
      <c r="S82" s="617">
        <v>3670123.0699086254</v>
      </c>
      <c r="T82" s="617">
        <v>3836071.5776492679</v>
      </c>
      <c r="U82" s="617">
        <v>3494144.1761639048</v>
      </c>
      <c r="W82" s="131">
        <v>4403.3322844085287</v>
      </c>
      <c r="X82" s="131">
        <v>1209.8492646286941</v>
      </c>
      <c r="Y82" s="131">
        <v>1001.3978362642907</v>
      </c>
      <c r="Z82" s="131">
        <v>1058.2266421101428</v>
      </c>
      <c r="AA82" s="131">
        <v>977.93008009065352</v>
      </c>
      <c r="AC82" s="20"/>
      <c r="AD82" s="20"/>
      <c r="AE82" s="20"/>
      <c r="AF82" s="9"/>
      <c r="AH82" s="429"/>
      <c r="AI82" s="429"/>
      <c r="AJ82" s="429"/>
      <c r="AK82" s="429"/>
      <c r="AL82" s="429"/>
      <c r="AM82" s="15">
        <v>3858</v>
      </c>
      <c r="AN82" s="15">
        <v>3774</v>
      </c>
      <c r="AO82" s="15">
        <v>3665</v>
      </c>
      <c r="AP82" s="15">
        <v>3625</v>
      </c>
      <c r="AQ82" s="15">
        <v>3573</v>
      </c>
      <c r="AR82" s="21">
        <v>3514</v>
      </c>
    </row>
    <row r="83" spans="1:44">
      <c r="A83" s="41">
        <v>230</v>
      </c>
      <c r="B83" s="343">
        <v>4</v>
      </c>
      <c r="C83" s="11" t="s">
        <v>114</v>
      </c>
      <c r="D83" s="641">
        <v>9241525.969638925</v>
      </c>
      <c r="E83" s="641">
        <v>2185877.1626402484</v>
      </c>
      <c r="F83" s="641">
        <v>2410303.2239187113</v>
      </c>
      <c r="G83" s="123">
        <v>2639770.3097651242</v>
      </c>
      <c r="H83" s="123">
        <v>2564108.997086423</v>
      </c>
      <c r="I83" s="123">
        <v>1859774.1176808649</v>
      </c>
      <c r="J83" s="11"/>
      <c r="K83" s="641">
        <v>-402247</v>
      </c>
      <c r="L83" s="641">
        <v>-478171</v>
      </c>
      <c r="M83" s="641">
        <v>-341927</v>
      </c>
      <c r="N83" s="641">
        <v>-403532</v>
      </c>
      <c r="O83" s="641">
        <v>-581126</v>
      </c>
      <c r="P83" s="11"/>
      <c r="Q83" s="617">
        <v>8839278.969638925</v>
      </c>
      <c r="R83" s="617">
        <v>1707706.1626402484</v>
      </c>
      <c r="S83" s="617">
        <v>2068376.2239187113</v>
      </c>
      <c r="T83" s="617">
        <v>2236238.3097651242</v>
      </c>
      <c r="U83" s="617">
        <v>1982982.997086423</v>
      </c>
      <c r="W83" s="131">
        <v>3806.7523555723192</v>
      </c>
      <c r="X83" s="131">
        <v>745.72321512674603</v>
      </c>
      <c r="Y83" s="131">
        <v>923.38224282085321</v>
      </c>
      <c r="Z83" s="131">
        <v>1009.1328112658503</v>
      </c>
      <c r="AA83" s="131">
        <v>913.81704934858203</v>
      </c>
      <c r="AC83" s="20"/>
      <c r="AD83" s="20"/>
      <c r="AE83" s="20">
        <v>111000</v>
      </c>
      <c r="AF83" s="9"/>
      <c r="AH83" s="429"/>
      <c r="AI83" s="429"/>
      <c r="AJ83" s="429">
        <v>49.553571428571431</v>
      </c>
      <c r="AK83" s="429"/>
      <c r="AL83" s="429"/>
      <c r="AM83" s="15">
        <v>2322</v>
      </c>
      <c r="AN83" s="15">
        <v>2290</v>
      </c>
      <c r="AO83" s="15">
        <v>2240</v>
      </c>
      <c r="AP83" s="15">
        <v>2216</v>
      </c>
      <c r="AQ83" s="15">
        <v>2170</v>
      </c>
      <c r="AR83" s="21">
        <v>2133</v>
      </c>
    </row>
    <row r="84" spans="1:44">
      <c r="A84" s="41">
        <v>231</v>
      </c>
      <c r="B84" s="343">
        <v>15</v>
      </c>
      <c r="C84" s="11" t="s">
        <v>115</v>
      </c>
      <c r="D84" s="641">
        <v>3013707.4847449949</v>
      </c>
      <c r="E84" s="641">
        <v>-924706.33010411612</v>
      </c>
      <c r="F84" s="641">
        <v>-913105.40569610114</v>
      </c>
      <c r="G84" s="123">
        <v>-846124.55331284693</v>
      </c>
      <c r="H84" s="123">
        <v>-541609.23398574512</v>
      </c>
      <c r="I84" s="123">
        <v>-447796.06709992397</v>
      </c>
      <c r="J84" s="11"/>
      <c r="K84" s="641">
        <v>-201438</v>
      </c>
      <c r="L84" s="641">
        <v>-121915</v>
      </c>
      <c r="M84" s="641">
        <v>-9993</v>
      </c>
      <c r="N84" s="641">
        <v>-16686</v>
      </c>
      <c r="O84" s="641">
        <v>-116222</v>
      </c>
      <c r="P84" s="11"/>
      <c r="Q84" s="617">
        <v>2812269.4847449949</v>
      </c>
      <c r="R84" s="617">
        <v>-1046621.3301041161</v>
      </c>
      <c r="S84" s="617">
        <v>-923098.40569610114</v>
      </c>
      <c r="T84" s="617">
        <v>-862810.55331284693</v>
      </c>
      <c r="U84" s="617">
        <v>-657831.23398574512</v>
      </c>
      <c r="W84" s="131">
        <v>2200.5238534780869</v>
      </c>
      <c r="X84" s="131">
        <v>-811.96379371925218</v>
      </c>
      <c r="Y84" s="131">
        <v>-734.95095994912515</v>
      </c>
      <c r="Z84" s="131">
        <v>-714.2471467821581</v>
      </c>
      <c r="AA84" s="131">
        <v>-530.08157452517742</v>
      </c>
      <c r="AC84" s="20">
        <v>250000</v>
      </c>
      <c r="AD84" s="20"/>
      <c r="AE84" s="20">
        <v>242000</v>
      </c>
      <c r="AF84" s="614">
        <v>248000</v>
      </c>
      <c r="AH84" s="429">
        <v>195.61815336463221</v>
      </c>
      <c r="AI84" s="429"/>
      <c r="AJ84" s="429">
        <v>192.67515923566879</v>
      </c>
      <c r="AK84" s="429">
        <v>205.2980132450331</v>
      </c>
      <c r="AL84" s="429"/>
      <c r="AM84" s="15">
        <v>1278</v>
      </c>
      <c r="AN84" s="15">
        <v>1289</v>
      </c>
      <c r="AO84" s="15">
        <v>1256</v>
      </c>
      <c r="AP84" s="15">
        <v>1208</v>
      </c>
      <c r="AQ84" s="15">
        <v>1241</v>
      </c>
      <c r="AR84" s="21">
        <v>1248</v>
      </c>
    </row>
    <row r="85" spans="1:44">
      <c r="A85" s="41">
        <v>232</v>
      </c>
      <c r="B85" s="343">
        <v>14</v>
      </c>
      <c r="C85" s="11" t="s">
        <v>116</v>
      </c>
      <c r="D85" s="641">
        <v>45768694.752343275</v>
      </c>
      <c r="E85" s="641">
        <v>10590939.755831214</v>
      </c>
      <c r="F85" s="641">
        <v>10354076.712951865</v>
      </c>
      <c r="G85" s="123">
        <v>11265950.671806101</v>
      </c>
      <c r="H85" s="123">
        <v>11412318.3545972</v>
      </c>
      <c r="I85" s="123">
        <v>10847919.817213014</v>
      </c>
      <c r="J85" s="11"/>
      <c r="K85" s="641">
        <v>-589482</v>
      </c>
      <c r="L85" s="641">
        <v>-555482</v>
      </c>
      <c r="M85" s="641">
        <v>-468894</v>
      </c>
      <c r="N85" s="641">
        <v>-199389</v>
      </c>
      <c r="O85" s="641">
        <v>-614221</v>
      </c>
      <c r="P85" s="11"/>
      <c r="Q85" s="617">
        <v>45179212.752343275</v>
      </c>
      <c r="R85" s="617">
        <v>10035457.755831214</v>
      </c>
      <c r="S85" s="617">
        <v>9885182.712951865</v>
      </c>
      <c r="T85" s="617">
        <v>11066561.671806101</v>
      </c>
      <c r="U85" s="617">
        <v>10798097.3545972</v>
      </c>
      <c r="W85" s="131">
        <v>3473.4537366297591</v>
      </c>
      <c r="X85" s="131">
        <v>778.54598571227416</v>
      </c>
      <c r="Y85" s="131">
        <v>775.3084480746561</v>
      </c>
      <c r="Z85" s="131">
        <v>877.04562306277546</v>
      </c>
      <c r="AA85" s="131">
        <v>862.60563625157374</v>
      </c>
      <c r="AC85" s="20">
        <v>800000</v>
      </c>
      <c r="AD85" s="20"/>
      <c r="AE85" s="20"/>
      <c r="AF85" s="613"/>
      <c r="AH85" s="429">
        <v>61.505343276697161</v>
      </c>
      <c r="AI85" s="429"/>
      <c r="AJ85" s="429"/>
      <c r="AK85" s="429"/>
      <c r="AL85" s="429"/>
      <c r="AM85" s="15">
        <v>13007</v>
      </c>
      <c r="AN85" s="15">
        <v>12890</v>
      </c>
      <c r="AO85" s="15">
        <v>12750</v>
      </c>
      <c r="AP85" s="15">
        <v>12618</v>
      </c>
      <c r="AQ85" s="15">
        <v>12518</v>
      </c>
      <c r="AR85" s="21">
        <v>12429</v>
      </c>
    </row>
    <row r="86" spans="1:44">
      <c r="A86" s="41">
        <v>233</v>
      </c>
      <c r="B86" s="343">
        <v>14</v>
      </c>
      <c r="C86" s="11" t="s">
        <v>117</v>
      </c>
      <c r="D86" s="641">
        <v>57481315.074266955</v>
      </c>
      <c r="E86" s="641">
        <v>17633041.928881407</v>
      </c>
      <c r="F86" s="641">
        <v>15146493.768292086</v>
      </c>
      <c r="G86" s="123">
        <v>15752721.76136806</v>
      </c>
      <c r="H86" s="123">
        <v>16352811.74888913</v>
      </c>
      <c r="I86" s="123">
        <v>15043212.192588789</v>
      </c>
      <c r="J86" s="11"/>
      <c r="K86" s="641">
        <v>-707248</v>
      </c>
      <c r="L86" s="641">
        <v>-348823</v>
      </c>
      <c r="M86" s="641">
        <v>-25849</v>
      </c>
      <c r="N86" s="641">
        <v>147677</v>
      </c>
      <c r="O86" s="641">
        <v>-171132</v>
      </c>
      <c r="P86" s="11"/>
      <c r="Q86" s="617">
        <v>56774067.074266955</v>
      </c>
      <c r="R86" s="617">
        <v>17284218.928881407</v>
      </c>
      <c r="S86" s="617">
        <v>15120644.768292086</v>
      </c>
      <c r="T86" s="617">
        <v>15900398.76136806</v>
      </c>
      <c r="U86" s="617">
        <v>16181679.74888913</v>
      </c>
      <c r="W86" s="131">
        <v>3659.5376482059401</v>
      </c>
      <c r="X86" s="131">
        <v>1128.8021766510847</v>
      </c>
      <c r="Y86" s="131">
        <v>1000.3072749597834</v>
      </c>
      <c r="Z86" s="131">
        <v>1048.4931593384808</v>
      </c>
      <c r="AA86" s="131">
        <v>1075.1946677002743</v>
      </c>
      <c r="AC86" s="20"/>
      <c r="AD86" s="20"/>
      <c r="AE86" s="20"/>
      <c r="AF86" s="9"/>
      <c r="AH86" s="429"/>
      <c r="AI86" s="429"/>
      <c r="AJ86" s="429"/>
      <c r="AK86" s="429"/>
      <c r="AL86" s="429"/>
      <c r="AM86" s="15">
        <v>15514</v>
      </c>
      <c r="AN86" s="15">
        <v>15312</v>
      </c>
      <c r="AO86" s="15">
        <v>15116</v>
      </c>
      <c r="AP86" s="15">
        <v>15165</v>
      </c>
      <c r="AQ86" s="15">
        <v>15050</v>
      </c>
      <c r="AR86" s="21">
        <v>14909</v>
      </c>
    </row>
    <row r="87" spans="1:44">
      <c r="A87" s="41">
        <v>235</v>
      </c>
      <c r="B87" s="343">
        <v>1</v>
      </c>
      <c r="C87" s="11" t="s">
        <v>118</v>
      </c>
      <c r="D87" s="641">
        <v>1169884.2157456998</v>
      </c>
      <c r="E87" s="641">
        <v>15104843.924766066</v>
      </c>
      <c r="F87" s="641">
        <v>18596016.704344898</v>
      </c>
      <c r="G87" s="123">
        <v>18956925.188083451</v>
      </c>
      <c r="H87" s="123">
        <v>18638242.30828752</v>
      </c>
      <c r="I87" s="123">
        <v>22335518.501324881</v>
      </c>
      <c r="J87" s="11"/>
      <c r="K87" s="641">
        <v>2808288</v>
      </c>
      <c r="L87" s="641">
        <v>2986561</v>
      </c>
      <c r="M87" s="641">
        <v>2945072</v>
      </c>
      <c r="N87" s="641">
        <v>3320201</v>
      </c>
      <c r="O87" s="641">
        <v>3574812</v>
      </c>
      <c r="P87" s="11"/>
      <c r="Q87" s="617">
        <v>3978172.2157456996</v>
      </c>
      <c r="R87" s="617">
        <v>18091404.924766064</v>
      </c>
      <c r="S87" s="617">
        <v>21541088.704344898</v>
      </c>
      <c r="T87" s="617">
        <v>22277126.188083451</v>
      </c>
      <c r="U87" s="617">
        <v>22213054.30828752</v>
      </c>
      <c r="W87" s="131">
        <v>390.85991508603848</v>
      </c>
      <c r="X87" s="131">
        <v>1740.2274841060084</v>
      </c>
      <c r="Y87" s="131">
        <v>2094.6216165251749</v>
      </c>
      <c r="Z87" s="131">
        <v>2169.1456853051072</v>
      </c>
      <c r="AA87" s="131">
        <v>2166.4931540317489</v>
      </c>
      <c r="AC87" s="20"/>
      <c r="AD87" s="20"/>
      <c r="AE87" s="20"/>
      <c r="AF87" s="9"/>
      <c r="AH87" s="429"/>
      <c r="AI87" s="429"/>
      <c r="AJ87" s="429"/>
      <c r="AK87" s="429"/>
      <c r="AL87" s="429"/>
      <c r="AM87" s="15">
        <v>10178</v>
      </c>
      <c r="AN87" s="15">
        <v>10396</v>
      </c>
      <c r="AO87" s="15">
        <v>10284</v>
      </c>
      <c r="AP87" s="15">
        <v>10270</v>
      </c>
      <c r="AQ87" s="15">
        <v>10253</v>
      </c>
      <c r="AR87" s="21">
        <v>10318</v>
      </c>
    </row>
    <row r="88" spans="1:44">
      <c r="A88" s="41">
        <v>236</v>
      </c>
      <c r="B88" s="343">
        <v>16</v>
      </c>
      <c r="C88" s="11" t="s">
        <v>119</v>
      </c>
      <c r="D88" s="641">
        <v>13402585.112315824</v>
      </c>
      <c r="E88" s="641">
        <v>4734461.9361010725</v>
      </c>
      <c r="F88" s="641">
        <v>4765895.3077682983</v>
      </c>
      <c r="G88" s="123">
        <v>4815954.7353091836</v>
      </c>
      <c r="H88" s="123">
        <v>4916628.6174534643</v>
      </c>
      <c r="I88" s="123">
        <v>5723570.2132843835</v>
      </c>
      <c r="J88" s="11"/>
      <c r="K88" s="641">
        <v>791784</v>
      </c>
      <c r="L88" s="641">
        <v>763780</v>
      </c>
      <c r="M88" s="641">
        <v>936898</v>
      </c>
      <c r="N88" s="641">
        <v>1274704</v>
      </c>
      <c r="O88" s="641">
        <v>996940</v>
      </c>
      <c r="P88" s="11"/>
      <c r="Q88" s="617">
        <v>14194369.112315824</v>
      </c>
      <c r="R88" s="617">
        <v>5498241.9361010725</v>
      </c>
      <c r="S88" s="617">
        <v>5702793.3077682983</v>
      </c>
      <c r="T88" s="617">
        <v>6090658.7353091836</v>
      </c>
      <c r="U88" s="617">
        <v>5913568.6174534643</v>
      </c>
      <c r="W88" s="131">
        <v>3357.2301590150955</v>
      </c>
      <c r="X88" s="131">
        <v>1310.3531782891021</v>
      </c>
      <c r="Y88" s="131">
        <v>1358.454813665626</v>
      </c>
      <c r="Z88" s="131">
        <v>1472.2404484672911</v>
      </c>
      <c r="AA88" s="131">
        <v>1436.02929029953</v>
      </c>
      <c r="AC88" s="20">
        <v>550000</v>
      </c>
      <c r="AD88" s="20"/>
      <c r="AE88" s="20"/>
      <c r="AF88" s="9"/>
      <c r="AH88" s="429">
        <v>130.085146641438</v>
      </c>
      <c r="AI88" s="429"/>
      <c r="AJ88" s="429"/>
      <c r="AK88" s="429"/>
      <c r="AL88" s="429"/>
      <c r="AM88" s="15">
        <v>4228</v>
      </c>
      <c r="AN88" s="15">
        <v>4196</v>
      </c>
      <c r="AO88" s="15">
        <v>4198</v>
      </c>
      <c r="AP88" s="15">
        <v>4137</v>
      </c>
      <c r="AQ88" s="15">
        <v>4118</v>
      </c>
      <c r="AR88" s="21">
        <v>4074</v>
      </c>
    </row>
    <row r="89" spans="1:44">
      <c r="A89" s="41">
        <v>239</v>
      </c>
      <c r="B89" s="343">
        <v>11</v>
      </c>
      <c r="C89" s="11" t="s">
        <v>120</v>
      </c>
      <c r="D89" s="641">
        <v>9038860.3263153154</v>
      </c>
      <c r="E89" s="641">
        <v>1157539.2767300899</v>
      </c>
      <c r="F89" s="641">
        <v>1670967.1111901216</v>
      </c>
      <c r="G89" s="123">
        <v>1242785.0168459041</v>
      </c>
      <c r="H89" s="123">
        <v>909041.98392299656</v>
      </c>
      <c r="I89" s="123">
        <v>325190.31353443046</v>
      </c>
      <c r="J89" s="11"/>
      <c r="K89" s="641">
        <v>-468504</v>
      </c>
      <c r="L89" s="641">
        <v>-529943</v>
      </c>
      <c r="M89" s="641">
        <v>-401742</v>
      </c>
      <c r="N89" s="641">
        <v>-479314</v>
      </c>
      <c r="O89" s="641">
        <v>-598229</v>
      </c>
      <c r="P89" s="11"/>
      <c r="Q89" s="617">
        <v>8570356.3263153154</v>
      </c>
      <c r="R89" s="617">
        <v>627596.27673008991</v>
      </c>
      <c r="S89" s="617">
        <v>1269225.1111901216</v>
      </c>
      <c r="T89" s="617">
        <v>763471.01684590406</v>
      </c>
      <c r="U89" s="617">
        <v>310812.98392299656</v>
      </c>
      <c r="W89" s="131">
        <v>3976.9634924897055</v>
      </c>
      <c r="X89" s="131">
        <v>299.56862851078279</v>
      </c>
      <c r="Y89" s="131">
        <v>625.54219378517575</v>
      </c>
      <c r="Z89" s="131">
        <v>375.17003284811011</v>
      </c>
      <c r="AA89" s="131">
        <v>156.58084832392774</v>
      </c>
      <c r="AC89" s="20"/>
      <c r="AD89" s="20"/>
      <c r="AE89" s="20"/>
      <c r="AF89" s="9"/>
      <c r="AH89" s="429"/>
      <c r="AI89" s="429"/>
      <c r="AJ89" s="429"/>
      <c r="AK89" s="429"/>
      <c r="AL89" s="429"/>
      <c r="AM89" s="15">
        <v>2155</v>
      </c>
      <c r="AN89" s="15">
        <v>2095</v>
      </c>
      <c r="AO89" s="15">
        <v>2029</v>
      </c>
      <c r="AP89" s="15">
        <v>2035</v>
      </c>
      <c r="AQ89" s="15">
        <v>1985</v>
      </c>
      <c r="AR89" s="21">
        <v>1922</v>
      </c>
    </row>
    <row r="90" spans="1:44">
      <c r="A90" s="41">
        <v>240</v>
      </c>
      <c r="B90" s="343">
        <v>19</v>
      </c>
      <c r="C90" s="11" t="s">
        <v>121</v>
      </c>
      <c r="D90" s="641">
        <v>54453370.262042224</v>
      </c>
      <c r="E90" s="641">
        <v>-40727.812116575478</v>
      </c>
      <c r="F90" s="641">
        <v>-2566930.1152631277</v>
      </c>
      <c r="G90" s="123">
        <v>-1267082.7028090861</v>
      </c>
      <c r="H90" s="123">
        <v>-3423225.4220104171</v>
      </c>
      <c r="I90" s="123">
        <v>-809813.40508880001</v>
      </c>
      <c r="J90" s="11"/>
      <c r="K90" s="641">
        <v>1211424</v>
      </c>
      <c r="L90" s="641">
        <v>574490</v>
      </c>
      <c r="M90" s="641">
        <v>351605</v>
      </c>
      <c r="N90" s="641">
        <v>1742268</v>
      </c>
      <c r="O90" s="641">
        <v>1647243</v>
      </c>
      <c r="P90" s="11"/>
      <c r="Q90" s="617">
        <v>55664794.262042224</v>
      </c>
      <c r="R90" s="617">
        <v>533762.18788342457</v>
      </c>
      <c r="S90" s="617">
        <v>-2215325.1152631277</v>
      </c>
      <c r="T90" s="617">
        <v>475185.29719091393</v>
      </c>
      <c r="U90" s="617">
        <v>-1775982.4220104171</v>
      </c>
      <c r="W90" s="131">
        <v>2723.7262935872304</v>
      </c>
      <c r="X90" s="131">
        <v>26.71215032946775</v>
      </c>
      <c r="Y90" s="131">
        <v>-113.61224243618277</v>
      </c>
      <c r="Z90" s="131">
        <v>24.530757172624746</v>
      </c>
      <c r="AA90" s="131">
        <v>-91.536048964561232</v>
      </c>
      <c r="AC90" s="20"/>
      <c r="AD90" s="20">
        <v>1100000</v>
      </c>
      <c r="AE90" s="20"/>
      <c r="AF90" s="613"/>
      <c r="AH90" s="429"/>
      <c r="AI90" s="429">
        <v>55.04954459013112</v>
      </c>
      <c r="AJ90" s="429"/>
      <c r="AK90" s="429"/>
      <c r="AL90" s="429"/>
      <c r="AM90" s="15">
        <v>20437</v>
      </c>
      <c r="AN90" s="15">
        <v>19982</v>
      </c>
      <c r="AO90" s="15">
        <v>19499</v>
      </c>
      <c r="AP90" s="15">
        <v>19371</v>
      </c>
      <c r="AQ90" s="15">
        <v>19402</v>
      </c>
      <c r="AR90" s="21">
        <v>19339</v>
      </c>
    </row>
    <row r="91" spans="1:44">
      <c r="A91" s="41">
        <v>241</v>
      </c>
      <c r="B91" s="343">
        <v>19</v>
      </c>
      <c r="C91" s="11" t="s">
        <v>122</v>
      </c>
      <c r="D91" s="641">
        <v>16540112.975695739</v>
      </c>
      <c r="E91" s="641">
        <v>3447692.4804724264</v>
      </c>
      <c r="F91" s="641">
        <v>2244594.8136765216</v>
      </c>
      <c r="G91" s="123">
        <v>2207844.9893277329</v>
      </c>
      <c r="H91" s="123">
        <v>1920008.9197068161</v>
      </c>
      <c r="I91" s="123">
        <v>1421183.908171392</v>
      </c>
      <c r="J91" s="11"/>
      <c r="K91" s="641">
        <v>-357449</v>
      </c>
      <c r="L91" s="641">
        <v>-401529</v>
      </c>
      <c r="M91" s="641">
        <v>-548192</v>
      </c>
      <c r="N91" s="641">
        <v>-358022</v>
      </c>
      <c r="O91" s="641">
        <v>-392026</v>
      </c>
      <c r="P91" s="11"/>
      <c r="Q91" s="617">
        <v>16182663.975695739</v>
      </c>
      <c r="R91" s="617">
        <v>3046163.4804724264</v>
      </c>
      <c r="S91" s="617">
        <v>1696402.8136765216</v>
      </c>
      <c r="T91" s="617">
        <v>1849822.9893277329</v>
      </c>
      <c r="U91" s="617">
        <v>1527982.9197068161</v>
      </c>
      <c r="W91" s="131">
        <v>2026.8867705029734</v>
      </c>
      <c r="X91" s="131">
        <v>385.39517718527662</v>
      </c>
      <c r="Y91" s="131">
        <v>218.29916531675738</v>
      </c>
      <c r="Z91" s="131">
        <v>240.51787665163607</v>
      </c>
      <c r="AA91" s="131">
        <v>200.94462384361074</v>
      </c>
      <c r="AC91" s="20"/>
      <c r="AD91" s="20"/>
      <c r="AE91" s="20"/>
      <c r="AF91" s="9"/>
      <c r="AH91" s="429"/>
      <c r="AI91" s="429"/>
      <c r="AJ91" s="429"/>
      <c r="AK91" s="429"/>
      <c r="AL91" s="429"/>
      <c r="AM91" s="15">
        <v>7984</v>
      </c>
      <c r="AN91" s="15">
        <v>7904</v>
      </c>
      <c r="AO91" s="15">
        <v>7771</v>
      </c>
      <c r="AP91" s="15">
        <v>7691</v>
      </c>
      <c r="AQ91" s="15">
        <v>7604</v>
      </c>
      <c r="AR91" s="21">
        <v>7576</v>
      </c>
    </row>
    <row r="92" spans="1:44">
      <c r="A92" s="41">
        <v>244</v>
      </c>
      <c r="B92" s="343">
        <v>17</v>
      </c>
      <c r="C92" s="11" t="s">
        <v>123</v>
      </c>
      <c r="D92" s="641">
        <v>33697117.97673253</v>
      </c>
      <c r="E92" s="641">
        <v>21321494.350409582</v>
      </c>
      <c r="F92" s="641">
        <v>22234491.661110528</v>
      </c>
      <c r="G92" s="123">
        <v>23044849.358409319</v>
      </c>
      <c r="H92" s="123">
        <v>23384590.638451438</v>
      </c>
      <c r="I92" s="123">
        <v>23384111.079619322</v>
      </c>
      <c r="J92" s="11"/>
      <c r="K92" s="641">
        <v>-90146</v>
      </c>
      <c r="L92" s="641">
        <v>151947</v>
      </c>
      <c r="M92" s="641">
        <v>121290</v>
      </c>
      <c r="N92" s="641">
        <v>422383</v>
      </c>
      <c r="O92" s="641">
        <v>573869</v>
      </c>
      <c r="P92" s="11"/>
      <c r="Q92" s="617">
        <v>33606971.97673253</v>
      </c>
      <c r="R92" s="617">
        <v>21473441.350409582</v>
      </c>
      <c r="S92" s="617">
        <v>22355781.661110528</v>
      </c>
      <c r="T92" s="617">
        <v>23467232.358409319</v>
      </c>
      <c r="U92" s="617">
        <v>23958459.638451438</v>
      </c>
      <c r="W92" s="131">
        <v>1787.9853147867914</v>
      </c>
      <c r="X92" s="131">
        <v>1123.3229415363874</v>
      </c>
      <c r="Y92" s="131">
        <v>1158.3306560160895</v>
      </c>
      <c r="Z92" s="131">
        <v>1202.5844193096914</v>
      </c>
      <c r="AA92" s="131">
        <v>1218.8258451671893</v>
      </c>
      <c r="AC92" s="20"/>
      <c r="AD92" s="20"/>
      <c r="AE92" s="20"/>
      <c r="AF92" s="9"/>
      <c r="AH92" s="429"/>
      <c r="AI92" s="429"/>
      <c r="AJ92" s="429"/>
      <c r="AK92" s="429"/>
      <c r="AL92" s="429"/>
      <c r="AM92" s="15">
        <v>18796</v>
      </c>
      <c r="AN92" s="15">
        <v>19116</v>
      </c>
      <c r="AO92" s="15">
        <v>19300</v>
      </c>
      <c r="AP92" s="15">
        <v>19514</v>
      </c>
      <c r="AQ92" s="15">
        <v>19657</v>
      </c>
      <c r="AR92" s="21">
        <v>19702</v>
      </c>
    </row>
    <row r="93" spans="1:44">
      <c r="A93" s="41">
        <v>245</v>
      </c>
      <c r="B93" s="343">
        <v>1</v>
      </c>
      <c r="C93" s="11" t="s">
        <v>124</v>
      </c>
      <c r="D93" s="641">
        <v>44890351.340834536</v>
      </c>
      <c r="E93" s="641">
        <v>21747480.008809537</v>
      </c>
      <c r="F93" s="641">
        <v>16918748.683255199</v>
      </c>
      <c r="G93" s="123">
        <v>22229233.20814772</v>
      </c>
      <c r="H93" s="123">
        <v>25538733.545252431</v>
      </c>
      <c r="I93" s="123">
        <v>23112221.821092919</v>
      </c>
      <c r="J93" s="11"/>
      <c r="K93" s="641">
        <v>-3828544</v>
      </c>
      <c r="L93" s="641">
        <v>-3713655</v>
      </c>
      <c r="M93" s="641">
        <v>-4039132</v>
      </c>
      <c r="N93" s="641">
        <v>-3267942</v>
      </c>
      <c r="O93" s="641">
        <v>-3752165</v>
      </c>
      <c r="P93" s="11"/>
      <c r="Q93" s="617">
        <v>41061807.340834536</v>
      </c>
      <c r="R93" s="617">
        <v>18033825.008809537</v>
      </c>
      <c r="S93" s="617">
        <v>12879616.683255199</v>
      </c>
      <c r="T93" s="617">
        <v>18961291.20814772</v>
      </c>
      <c r="U93" s="617">
        <v>21786568.545252431</v>
      </c>
      <c r="W93" s="131">
        <v>1106.6381172573651</v>
      </c>
      <c r="X93" s="131">
        <v>484.36358532470825</v>
      </c>
      <c r="Y93" s="131">
        <v>341.85201940904551</v>
      </c>
      <c r="Z93" s="131">
        <v>496.22598749437907</v>
      </c>
      <c r="AA93" s="131">
        <v>566.45871259853959</v>
      </c>
      <c r="AC93" s="20"/>
      <c r="AD93" s="20"/>
      <c r="AE93" s="20"/>
      <c r="AF93" s="9"/>
      <c r="AH93" s="429"/>
      <c r="AI93" s="429"/>
      <c r="AJ93" s="429"/>
      <c r="AK93" s="429"/>
      <c r="AL93" s="429"/>
      <c r="AM93" s="15">
        <v>37105</v>
      </c>
      <c r="AN93" s="15">
        <v>37232</v>
      </c>
      <c r="AO93" s="15">
        <v>37676</v>
      </c>
      <c r="AP93" s="15">
        <v>38211</v>
      </c>
      <c r="AQ93" s="15">
        <v>38461</v>
      </c>
      <c r="AR93" s="21">
        <v>38767</v>
      </c>
    </row>
    <row r="94" spans="1:44">
      <c r="A94" s="41">
        <v>249</v>
      </c>
      <c r="B94" s="343">
        <v>13</v>
      </c>
      <c r="C94" s="11" t="s">
        <v>125</v>
      </c>
      <c r="D94" s="641">
        <v>31059171.162799023</v>
      </c>
      <c r="E94" s="641">
        <v>6805639.2411579844</v>
      </c>
      <c r="F94" s="641">
        <v>6601604.687150849</v>
      </c>
      <c r="G94" s="123">
        <v>7638013.0537581621</v>
      </c>
      <c r="H94" s="123">
        <v>7697813.255524436</v>
      </c>
      <c r="I94" s="123">
        <v>7454085.9549548272</v>
      </c>
      <c r="J94" s="11"/>
      <c r="K94" s="641">
        <v>-9609</v>
      </c>
      <c r="L94" s="641">
        <v>-36911</v>
      </c>
      <c r="M94" s="641">
        <v>291328</v>
      </c>
      <c r="N94" s="641">
        <v>544585</v>
      </c>
      <c r="O94" s="641">
        <v>-68802</v>
      </c>
      <c r="P94" s="11"/>
      <c r="Q94" s="617">
        <v>31049562.162799023</v>
      </c>
      <c r="R94" s="617">
        <v>6768728.2411579844</v>
      </c>
      <c r="S94" s="617">
        <v>6892932.687150849</v>
      </c>
      <c r="T94" s="617">
        <v>8182598.0537581621</v>
      </c>
      <c r="U94" s="617">
        <v>7629011.255524436</v>
      </c>
      <c r="W94" s="131">
        <v>3273.198625637679</v>
      </c>
      <c r="X94" s="131">
        <v>716.79850059917237</v>
      </c>
      <c r="Y94" s="131">
        <v>745.18191212441616</v>
      </c>
      <c r="Z94" s="131">
        <v>890.96233163743057</v>
      </c>
      <c r="AA94" s="131">
        <v>835.7812506052187</v>
      </c>
      <c r="AC94" s="20"/>
      <c r="AD94" s="20"/>
      <c r="AE94" s="20"/>
      <c r="AF94" s="9"/>
      <c r="AH94" s="429"/>
      <c r="AI94" s="429"/>
      <c r="AJ94" s="429"/>
      <c r="AK94" s="429"/>
      <c r="AL94" s="429"/>
      <c r="AM94" s="15">
        <v>9486</v>
      </c>
      <c r="AN94" s="15">
        <v>9443</v>
      </c>
      <c r="AO94" s="15">
        <v>9250</v>
      </c>
      <c r="AP94" s="15">
        <v>9184</v>
      </c>
      <c r="AQ94" s="15">
        <v>9128</v>
      </c>
      <c r="AR94" s="21">
        <v>9014</v>
      </c>
    </row>
    <row r="95" spans="1:44">
      <c r="A95" s="41">
        <v>250</v>
      </c>
      <c r="B95" s="343">
        <v>6</v>
      </c>
      <c r="C95" s="11" t="s">
        <v>126</v>
      </c>
      <c r="D95" s="641">
        <v>7633815.9795727301</v>
      </c>
      <c r="E95" s="641">
        <v>1621307.0421992692</v>
      </c>
      <c r="F95" s="641">
        <v>1290924.3173785794</v>
      </c>
      <c r="G95" s="123">
        <v>1451398.507639166</v>
      </c>
      <c r="H95" s="123">
        <v>1570259.136586033</v>
      </c>
      <c r="I95" s="123">
        <v>1115611.1459730261</v>
      </c>
      <c r="J95" s="11"/>
      <c r="K95" s="641">
        <v>-375211</v>
      </c>
      <c r="L95" s="641">
        <v>-371323</v>
      </c>
      <c r="M95" s="641">
        <v>-357960</v>
      </c>
      <c r="N95" s="641">
        <v>-391263</v>
      </c>
      <c r="O95" s="641">
        <v>-377942</v>
      </c>
      <c r="P95" s="11"/>
      <c r="Q95" s="617">
        <v>7258604.9795727301</v>
      </c>
      <c r="R95" s="617">
        <v>1249984.0421992692</v>
      </c>
      <c r="S95" s="617">
        <v>932964.31737857941</v>
      </c>
      <c r="T95" s="617">
        <v>1060135.507639166</v>
      </c>
      <c r="U95" s="617">
        <v>1192317.136586033</v>
      </c>
      <c r="W95" s="131">
        <v>3983.8666188653842</v>
      </c>
      <c r="X95" s="131">
        <v>691.3628551987108</v>
      </c>
      <c r="Y95" s="131">
        <v>526.80085679197032</v>
      </c>
      <c r="Z95" s="131">
        <v>606.13808326996343</v>
      </c>
      <c r="AA95" s="131">
        <v>700.12750239931472</v>
      </c>
      <c r="AC95" s="20"/>
      <c r="AD95" s="20"/>
      <c r="AE95" s="20">
        <v>260000</v>
      </c>
      <c r="AF95" s="613"/>
      <c r="AH95" s="429"/>
      <c r="AI95" s="429"/>
      <c r="AJ95" s="429">
        <v>146.8097120271033</v>
      </c>
      <c r="AK95" s="429"/>
      <c r="AL95" s="429"/>
      <c r="AM95" s="15">
        <v>1822</v>
      </c>
      <c r="AN95" s="15">
        <v>1808</v>
      </c>
      <c r="AO95" s="15">
        <v>1771</v>
      </c>
      <c r="AP95" s="15">
        <v>1749</v>
      </c>
      <c r="AQ95" s="15">
        <v>1703</v>
      </c>
      <c r="AR95" s="21">
        <v>1670</v>
      </c>
    </row>
    <row r="96" spans="1:44">
      <c r="A96" s="41">
        <v>256</v>
      </c>
      <c r="B96" s="343">
        <v>13</v>
      </c>
      <c r="C96" s="11" t="s">
        <v>127</v>
      </c>
      <c r="D96" s="641">
        <v>7556016.4842320718</v>
      </c>
      <c r="E96" s="641">
        <v>1844710.5131043843</v>
      </c>
      <c r="F96" s="641">
        <v>1768915.8832931854</v>
      </c>
      <c r="G96" s="123">
        <v>2066306.1542376641</v>
      </c>
      <c r="H96" s="123">
        <v>2003251.9002910361</v>
      </c>
      <c r="I96" s="123">
        <v>2680055.0555902948</v>
      </c>
      <c r="J96" s="11"/>
      <c r="K96" s="641">
        <v>252937</v>
      </c>
      <c r="L96" s="641">
        <v>184477</v>
      </c>
      <c r="M96" s="641">
        <v>525748</v>
      </c>
      <c r="N96" s="641">
        <v>515497</v>
      </c>
      <c r="O96" s="641">
        <v>574484</v>
      </c>
      <c r="P96" s="11"/>
      <c r="Q96" s="617">
        <v>7808953.4842320718</v>
      </c>
      <c r="R96" s="617">
        <v>2029187.5131043843</v>
      </c>
      <c r="S96" s="617">
        <v>2294663.8832931854</v>
      </c>
      <c r="T96" s="617">
        <v>2581803.1542376643</v>
      </c>
      <c r="U96" s="617">
        <v>2577735.9002910359</v>
      </c>
      <c r="W96" s="131">
        <v>4889.7642355867702</v>
      </c>
      <c r="X96" s="131">
        <v>1283.4835630008756</v>
      </c>
      <c r="Y96" s="131">
        <v>1476.6176855168503</v>
      </c>
      <c r="Z96" s="131">
        <v>1695.208899696431</v>
      </c>
      <c r="AA96" s="131">
        <v>1727.7050270047157</v>
      </c>
      <c r="AC96" s="20"/>
      <c r="AD96" s="20">
        <v>110000</v>
      </c>
      <c r="AE96" s="20">
        <v>150000</v>
      </c>
      <c r="AF96" s="613"/>
      <c r="AH96" s="429"/>
      <c r="AI96" s="429">
        <v>69.576217583807718</v>
      </c>
      <c r="AJ96" s="429">
        <v>96.525096525096529</v>
      </c>
      <c r="AK96" s="429"/>
      <c r="AL96" s="429"/>
      <c r="AM96" s="15">
        <v>1597</v>
      </c>
      <c r="AN96" s="15">
        <v>1581</v>
      </c>
      <c r="AO96" s="15">
        <v>1554</v>
      </c>
      <c r="AP96" s="15">
        <v>1523</v>
      </c>
      <c r="AQ96" s="15">
        <v>1492</v>
      </c>
      <c r="AR96" s="21">
        <v>1472</v>
      </c>
    </row>
    <row r="97" spans="1:44">
      <c r="A97" s="41">
        <v>257</v>
      </c>
      <c r="B97" s="343">
        <v>1</v>
      </c>
      <c r="C97" s="11" t="s">
        <v>128</v>
      </c>
      <c r="D97" s="641">
        <v>38158104.740106799</v>
      </c>
      <c r="E97" s="641">
        <v>39391782.090698637</v>
      </c>
      <c r="F97" s="641">
        <v>39065169.552418113</v>
      </c>
      <c r="G97" s="123">
        <v>41378391.383460723</v>
      </c>
      <c r="H97" s="123">
        <v>42286445.616162293</v>
      </c>
      <c r="I97" s="123">
        <v>39162320.497294694</v>
      </c>
      <c r="J97" s="11"/>
      <c r="K97" s="641">
        <v>-2548784</v>
      </c>
      <c r="L97" s="641">
        <v>-1716330</v>
      </c>
      <c r="M97" s="641">
        <v>-2499682</v>
      </c>
      <c r="N97" s="641">
        <v>-2500129</v>
      </c>
      <c r="O97" s="641">
        <v>-1961757</v>
      </c>
      <c r="P97" s="11"/>
      <c r="Q97" s="617">
        <v>35609320.740106799</v>
      </c>
      <c r="R97" s="617">
        <v>37675452.090698637</v>
      </c>
      <c r="S97" s="617">
        <v>36565487.552418113</v>
      </c>
      <c r="T97" s="617">
        <v>38878262.383460723</v>
      </c>
      <c r="U97" s="617">
        <v>40324688.616162293</v>
      </c>
      <c r="W97" s="131">
        <v>888.41177436522128</v>
      </c>
      <c r="X97" s="131">
        <v>931.79957190163077</v>
      </c>
      <c r="Y97" s="131">
        <v>897.92956024797684</v>
      </c>
      <c r="Z97" s="131">
        <v>944.70190949751475</v>
      </c>
      <c r="AA97" s="131">
        <v>968.52860853037816</v>
      </c>
      <c r="AC97" s="20"/>
      <c r="AD97" s="20"/>
      <c r="AE97" s="20"/>
      <c r="AF97" s="9"/>
      <c r="AH97" s="429"/>
      <c r="AI97" s="429"/>
      <c r="AJ97" s="429"/>
      <c r="AK97" s="429"/>
      <c r="AL97" s="429"/>
      <c r="AM97" s="15">
        <v>40082</v>
      </c>
      <c r="AN97" s="15">
        <v>40433</v>
      </c>
      <c r="AO97" s="15">
        <v>40722</v>
      </c>
      <c r="AP97" s="15">
        <v>41154</v>
      </c>
      <c r="AQ97" s="15">
        <v>41635</v>
      </c>
      <c r="AR97" s="21">
        <v>41725</v>
      </c>
    </row>
    <row r="98" spans="1:44">
      <c r="A98" s="41">
        <v>260</v>
      </c>
      <c r="B98" s="343">
        <v>12</v>
      </c>
      <c r="C98" s="11" t="s">
        <v>129</v>
      </c>
      <c r="D98" s="641">
        <v>44980470.254969217</v>
      </c>
      <c r="E98" s="641">
        <v>15635545.789091814</v>
      </c>
      <c r="F98" s="641">
        <v>12629209.368652005</v>
      </c>
      <c r="G98" s="123">
        <v>13985627.26636445</v>
      </c>
      <c r="H98" s="123">
        <v>13847116.167222209</v>
      </c>
      <c r="I98" s="123">
        <v>12343680.295878971</v>
      </c>
      <c r="J98" s="11"/>
      <c r="K98" s="641">
        <v>-1126957</v>
      </c>
      <c r="L98" s="641">
        <v>-924227</v>
      </c>
      <c r="M98" s="641">
        <v>-99920</v>
      </c>
      <c r="N98" s="641">
        <v>342311</v>
      </c>
      <c r="O98" s="641">
        <v>-916782</v>
      </c>
      <c r="P98" s="11"/>
      <c r="Q98" s="617">
        <v>43853513.254969217</v>
      </c>
      <c r="R98" s="617">
        <v>14711318.789091814</v>
      </c>
      <c r="S98" s="617">
        <v>12529289.368652005</v>
      </c>
      <c r="T98" s="617">
        <v>14327938.26636445</v>
      </c>
      <c r="U98" s="617">
        <v>12930334.167222209</v>
      </c>
      <c r="W98" s="131">
        <v>4414.9313656467548</v>
      </c>
      <c r="X98" s="131">
        <v>1489.4521402340604</v>
      </c>
      <c r="Y98" s="131">
        <v>1288.0939003446083</v>
      </c>
      <c r="Z98" s="131">
        <v>1478.784009326499</v>
      </c>
      <c r="AA98" s="131">
        <v>1351.6970695402686</v>
      </c>
      <c r="AC98" s="20"/>
      <c r="AD98" s="20"/>
      <c r="AE98" s="20"/>
      <c r="AF98" s="9"/>
      <c r="AH98" s="429"/>
      <c r="AI98" s="429"/>
      <c r="AJ98" s="429"/>
      <c r="AK98" s="429"/>
      <c r="AL98" s="429"/>
      <c r="AM98" s="15">
        <v>9933</v>
      </c>
      <c r="AN98" s="15">
        <v>9877</v>
      </c>
      <c r="AO98" s="15">
        <v>9727</v>
      </c>
      <c r="AP98" s="15">
        <v>9689</v>
      </c>
      <c r="AQ98" s="15">
        <v>9566</v>
      </c>
      <c r="AR98" s="21">
        <v>9397</v>
      </c>
    </row>
    <row r="99" spans="1:44">
      <c r="A99" s="41">
        <v>261</v>
      </c>
      <c r="B99" s="343">
        <v>19</v>
      </c>
      <c r="C99" s="11" t="s">
        <v>130</v>
      </c>
      <c r="D99" s="641">
        <v>25468836.314942766</v>
      </c>
      <c r="E99" s="641">
        <v>10381401.127340339</v>
      </c>
      <c r="F99" s="641">
        <v>11724402.064439604</v>
      </c>
      <c r="G99" s="123">
        <v>12659229.501377249</v>
      </c>
      <c r="H99" s="123">
        <v>12645660.49370992</v>
      </c>
      <c r="I99" s="123">
        <v>13446574.724592332</v>
      </c>
      <c r="J99" s="11"/>
      <c r="K99" s="641">
        <v>221131</v>
      </c>
      <c r="L99" s="641">
        <v>299533</v>
      </c>
      <c r="M99" s="641">
        <v>159900</v>
      </c>
      <c r="N99" s="641">
        <v>367093</v>
      </c>
      <c r="O99" s="641">
        <v>458089</v>
      </c>
      <c r="P99" s="11"/>
      <c r="Q99" s="617">
        <v>25689967.314942766</v>
      </c>
      <c r="R99" s="617">
        <v>10680934.127340339</v>
      </c>
      <c r="S99" s="617">
        <v>11884302.064439604</v>
      </c>
      <c r="T99" s="617">
        <v>13026322.501377249</v>
      </c>
      <c r="U99" s="617">
        <v>13103749.49370992</v>
      </c>
      <c r="W99" s="131">
        <v>3991.6046169892429</v>
      </c>
      <c r="X99" s="131">
        <v>1637.4266637038693</v>
      </c>
      <c r="Y99" s="131">
        <v>1790.6135399185782</v>
      </c>
      <c r="Z99" s="131">
        <v>1909.4580037199134</v>
      </c>
      <c r="AA99" s="131">
        <v>1916.5934611247505</v>
      </c>
      <c r="AC99" s="20"/>
      <c r="AD99" s="20"/>
      <c r="AE99" s="20"/>
      <c r="AF99" s="9"/>
      <c r="AH99" s="429"/>
      <c r="AI99" s="429"/>
      <c r="AJ99" s="429"/>
      <c r="AK99" s="429"/>
      <c r="AL99" s="429"/>
      <c r="AM99" s="15">
        <v>6436</v>
      </c>
      <c r="AN99" s="15">
        <v>6523</v>
      </c>
      <c r="AO99" s="15">
        <v>6637</v>
      </c>
      <c r="AP99" s="15">
        <v>6822</v>
      </c>
      <c r="AQ99" s="15">
        <v>6837</v>
      </c>
      <c r="AR99" s="21">
        <v>6973</v>
      </c>
    </row>
    <row r="100" spans="1:44">
      <c r="A100" s="41">
        <v>263</v>
      </c>
      <c r="B100" s="343">
        <v>11</v>
      </c>
      <c r="C100" s="11" t="s">
        <v>131</v>
      </c>
      <c r="D100" s="641">
        <v>34670547.093868718</v>
      </c>
      <c r="E100" s="641">
        <v>10161623.045444801</v>
      </c>
      <c r="F100" s="641">
        <v>9611129.9789132904</v>
      </c>
      <c r="G100" s="123">
        <v>9999553.2438913304</v>
      </c>
      <c r="H100" s="123">
        <v>10015980.61438559</v>
      </c>
      <c r="I100" s="123">
        <v>9307005.2886957079</v>
      </c>
      <c r="J100" s="11"/>
      <c r="K100" s="641">
        <v>-354103</v>
      </c>
      <c r="L100" s="641">
        <v>-383492</v>
      </c>
      <c r="M100" s="641">
        <v>-553205</v>
      </c>
      <c r="N100" s="641">
        <v>-477679</v>
      </c>
      <c r="O100" s="641">
        <v>-411292</v>
      </c>
      <c r="P100" s="11"/>
      <c r="Q100" s="617">
        <v>34316444.093868718</v>
      </c>
      <c r="R100" s="617">
        <v>9778131.0454448014</v>
      </c>
      <c r="S100" s="617">
        <v>9057924.9789132904</v>
      </c>
      <c r="T100" s="617">
        <v>9521874.2438913304</v>
      </c>
      <c r="U100" s="617">
        <v>9604688.61438559</v>
      </c>
      <c r="W100" s="131">
        <v>4369.2951481880209</v>
      </c>
      <c r="X100" s="131">
        <v>1260.2308345720842</v>
      </c>
      <c r="Y100" s="131">
        <v>1192.3028799411993</v>
      </c>
      <c r="Z100" s="131">
        <v>1273.8293302864656</v>
      </c>
      <c r="AA100" s="131">
        <v>1306.0495804168602</v>
      </c>
      <c r="AC100" s="20"/>
      <c r="AD100" s="20"/>
      <c r="AE100" s="20"/>
      <c r="AF100" s="9"/>
      <c r="AH100" s="429"/>
      <c r="AI100" s="429"/>
      <c r="AJ100" s="429"/>
      <c r="AK100" s="429"/>
      <c r="AL100" s="429"/>
      <c r="AM100" s="15">
        <v>7854</v>
      </c>
      <c r="AN100" s="15">
        <v>7759</v>
      </c>
      <c r="AO100" s="15">
        <v>7597</v>
      </c>
      <c r="AP100" s="15">
        <v>7475</v>
      </c>
      <c r="AQ100" s="15">
        <v>7354</v>
      </c>
      <c r="AR100" s="21">
        <v>7255</v>
      </c>
    </row>
    <row r="101" spans="1:44">
      <c r="A101" s="41">
        <v>265</v>
      </c>
      <c r="B101" s="343">
        <v>13</v>
      </c>
      <c r="C101" s="11" t="s">
        <v>132</v>
      </c>
      <c r="D101" s="641">
        <v>5719817.5347221904</v>
      </c>
      <c r="E101" s="641">
        <v>1856876.5629496127</v>
      </c>
      <c r="F101" s="641">
        <v>1943521.1343580345</v>
      </c>
      <c r="G101" s="123">
        <v>2010385.768395877</v>
      </c>
      <c r="H101" s="123">
        <v>1864818.9302101601</v>
      </c>
      <c r="I101" s="123">
        <v>1554612.1333234448</v>
      </c>
      <c r="J101" s="11"/>
      <c r="K101" s="641">
        <v>-292077</v>
      </c>
      <c r="L101" s="641">
        <v>-296645</v>
      </c>
      <c r="M101" s="641">
        <v>-283874</v>
      </c>
      <c r="N101" s="641">
        <v>-274269</v>
      </c>
      <c r="O101" s="641">
        <v>-276283</v>
      </c>
      <c r="P101" s="11"/>
      <c r="Q101" s="617">
        <v>5427740.5347221904</v>
      </c>
      <c r="R101" s="617">
        <v>1560231.5629496127</v>
      </c>
      <c r="S101" s="617">
        <v>1659647.1343580345</v>
      </c>
      <c r="T101" s="617">
        <v>1736116.768395877</v>
      </c>
      <c r="U101" s="617">
        <v>1588535.9302101601</v>
      </c>
      <c r="W101" s="131">
        <v>4903.1079807788528</v>
      </c>
      <c r="X101" s="131">
        <v>1434.0363630051588</v>
      </c>
      <c r="Y101" s="131">
        <v>1559.8187352989046</v>
      </c>
      <c r="Z101" s="131">
        <v>1677.4075056964996</v>
      </c>
      <c r="AA101" s="131">
        <v>1571.2521564887834</v>
      </c>
      <c r="AC101" s="20"/>
      <c r="AD101" s="20"/>
      <c r="AE101" s="20"/>
      <c r="AF101" s="9"/>
      <c r="AH101" s="429"/>
      <c r="AI101" s="429"/>
      <c r="AJ101" s="429"/>
      <c r="AK101" s="429"/>
      <c r="AL101" s="429"/>
      <c r="AM101" s="15">
        <v>1107</v>
      </c>
      <c r="AN101" s="15">
        <v>1088</v>
      </c>
      <c r="AO101" s="15">
        <v>1064</v>
      </c>
      <c r="AP101" s="15">
        <v>1035</v>
      </c>
      <c r="AQ101" s="15">
        <v>1011</v>
      </c>
      <c r="AR101" s="21">
        <v>1001</v>
      </c>
    </row>
    <row r="102" spans="1:44">
      <c r="A102" s="41">
        <v>271</v>
      </c>
      <c r="B102" s="343">
        <v>4</v>
      </c>
      <c r="C102" s="11" t="s">
        <v>133</v>
      </c>
      <c r="D102" s="641">
        <v>21431353.799941957</v>
      </c>
      <c r="E102" s="641">
        <v>4425391.9152185554</v>
      </c>
      <c r="F102" s="641">
        <v>3207272.3585878084</v>
      </c>
      <c r="G102" s="123">
        <v>3666852.0876324349</v>
      </c>
      <c r="H102" s="123">
        <v>3573113.5611267141</v>
      </c>
      <c r="I102" s="123">
        <v>3342510.5822814289</v>
      </c>
      <c r="J102" s="11"/>
      <c r="K102" s="641">
        <v>-526308</v>
      </c>
      <c r="L102" s="641">
        <v>-287900</v>
      </c>
      <c r="M102" s="641">
        <v>-445196</v>
      </c>
      <c r="N102" s="641">
        <v>-282250</v>
      </c>
      <c r="O102" s="641">
        <v>-327010</v>
      </c>
      <c r="P102" s="11"/>
      <c r="Q102" s="617">
        <v>20905045.799941957</v>
      </c>
      <c r="R102" s="617">
        <v>4137491.9152185554</v>
      </c>
      <c r="S102" s="617">
        <v>2762076.3585878084</v>
      </c>
      <c r="T102" s="617">
        <v>3384602.0876324349</v>
      </c>
      <c r="U102" s="617">
        <v>3246103.5611267141</v>
      </c>
      <c r="W102" s="131">
        <v>2980.8991586969851</v>
      </c>
      <c r="X102" s="131">
        <v>595.23693212754358</v>
      </c>
      <c r="Y102" s="131">
        <v>400.12695329390243</v>
      </c>
      <c r="Z102" s="131">
        <v>500.23678504765519</v>
      </c>
      <c r="AA102" s="131">
        <v>486.81817053490016</v>
      </c>
      <c r="AC102" s="20"/>
      <c r="AD102" s="20"/>
      <c r="AE102" s="20"/>
      <c r="AF102" s="9"/>
      <c r="AH102" s="429"/>
      <c r="AI102" s="429"/>
      <c r="AJ102" s="429"/>
      <c r="AK102" s="429"/>
      <c r="AL102" s="429"/>
      <c r="AM102" s="15">
        <v>7013</v>
      </c>
      <c r="AN102" s="15">
        <v>6951</v>
      </c>
      <c r="AO102" s="15">
        <v>6903</v>
      </c>
      <c r="AP102" s="15">
        <v>6766</v>
      </c>
      <c r="AQ102" s="15">
        <v>6668</v>
      </c>
      <c r="AR102" s="21">
        <v>6583</v>
      </c>
    </row>
    <row r="103" spans="1:44">
      <c r="A103" s="41">
        <v>272</v>
      </c>
      <c r="B103" s="343">
        <v>16</v>
      </c>
      <c r="C103" s="11" t="s">
        <v>134</v>
      </c>
      <c r="D103" s="641">
        <v>110151791.73711038</v>
      </c>
      <c r="E103" s="641">
        <v>33890649.812033564</v>
      </c>
      <c r="F103" s="641">
        <v>26757710.656673912</v>
      </c>
      <c r="G103" s="123">
        <v>31057309.968291361</v>
      </c>
      <c r="H103" s="123">
        <v>34912429.205034234</v>
      </c>
      <c r="I103" s="123">
        <v>33588351.012850031</v>
      </c>
      <c r="J103" s="11"/>
      <c r="K103" s="641">
        <v>-1143709</v>
      </c>
      <c r="L103" s="641">
        <v>-969041</v>
      </c>
      <c r="M103" s="641">
        <v>-450175</v>
      </c>
      <c r="N103" s="641">
        <v>843889</v>
      </c>
      <c r="O103" s="641">
        <v>965605</v>
      </c>
      <c r="P103" s="11"/>
      <c r="Q103" s="617">
        <v>109008082.73711038</v>
      </c>
      <c r="R103" s="617">
        <v>32921608.812033564</v>
      </c>
      <c r="S103" s="617">
        <v>26307535.656673912</v>
      </c>
      <c r="T103" s="617">
        <v>31901198.968291361</v>
      </c>
      <c r="U103" s="617">
        <v>35878034.205034234</v>
      </c>
      <c r="W103" s="131">
        <v>2281.8404659028379</v>
      </c>
      <c r="X103" s="131">
        <v>687.16960930166704</v>
      </c>
      <c r="Y103" s="131">
        <v>548.00515886918117</v>
      </c>
      <c r="Z103" s="131">
        <v>660.54868968405344</v>
      </c>
      <c r="AA103" s="131">
        <v>741.78746263018661</v>
      </c>
      <c r="AC103" s="20"/>
      <c r="AD103" s="20"/>
      <c r="AE103" s="20"/>
      <c r="AF103" s="9"/>
      <c r="AH103" s="429"/>
      <c r="AI103" s="429"/>
      <c r="AJ103" s="429"/>
      <c r="AK103" s="429"/>
      <c r="AL103" s="429"/>
      <c r="AM103" s="15">
        <v>47772</v>
      </c>
      <c r="AN103" s="15">
        <v>47909</v>
      </c>
      <c r="AO103" s="15">
        <v>48006</v>
      </c>
      <c r="AP103" s="15">
        <v>48295</v>
      </c>
      <c r="AQ103" s="15">
        <v>48367</v>
      </c>
      <c r="AR103" s="21">
        <v>48338</v>
      </c>
    </row>
    <row r="104" spans="1:44">
      <c r="A104" s="41">
        <v>273</v>
      </c>
      <c r="B104" s="343">
        <v>19</v>
      </c>
      <c r="C104" s="11" t="s">
        <v>135</v>
      </c>
      <c r="D104" s="641">
        <v>17676818.644448914</v>
      </c>
      <c r="E104" s="641">
        <v>5468226.8068798948</v>
      </c>
      <c r="F104" s="641">
        <v>5405780.1661552256</v>
      </c>
      <c r="G104" s="123">
        <v>5443251.3204853386</v>
      </c>
      <c r="H104" s="123">
        <v>5410297.4533012742</v>
      </c>
      <c r="I104" s="123">
        <v>4908805.8616596572</v>
      </c>
      <c r="J104" s="11"/>
      <c r="K104" s="641">
        <v>-220393</v>
      </c>
      <c r="L104" s="641">
        <v>-273756</v>
      </c>
      <c r="M104" s="641">
        <v>-289918</v>
      </c>
      <c r="N104" s="641">
        <v>-257307</v>
      </c>
      <c r="O104" s="641">
        <v>-242125</v>
      </c>
      <c r="P104" s="11"/>
      <c r="Q104" s="617">
        <v>17456425.644448914</v>
      </c>
      <c r="R104" s="617">
        <v>5194470.8068798948</v>
      </c>
      <c r="S104" s="617">
        <v>5115862.1661552256</v>
      </c>
      <c r="T104" s="617">
        <v>5185944.3204853386</v>
      </c>
      <c r="U104" s="617">
        <v>5168172.4533012742</v>
      </c>
      <c r="W104" s="131">
        <v>4447.4969794774306</v>
      </c>
      <c r="X104" s="131">
        <v>1302.1987482777374</v>
      </c>
      <c r="Y104" s="131">
        <v>1279.2853628795262</v>
      </c>
      <c r="Z104" s="131">
        <v>1292.9305211880674</v>
      </c>
      <c r="AA104" s="131">
        <v>1296.2559451470465</v>
      </c>
      <c r="AC104" s="20"/>
      <c r="AD104" s="20"/>
      <c r="AE104" s="20"/>
      <c r="AF104" s="9"/>
      <c r="AH104" s="429"/>
      <c r="AI104" s="429"/>
      <c r="AJ104" s="429"/>
      <c r="AK104" s="429"/>
      <c r="AL104" s="429"/>
      <c r="AM104" s="15">
        <v>3925</v>
      </c>
      <c r="AN104" s="15">
        <v>3989</v>
      </c>
      <c r="AO104" s="15">
        <v>3999</v>
      </c>
      <c r="AP104" s="15">
        <v>4011</v>
      </c>
      <c r="AQ104" s="15">
        <v>3987</v>
      </c>
      <c r="AR104" s="21">
        <v>4001</v>
      </c>
    </row>
    <row r="105" spans="1:44">
      <c r="A105" s="41">
        <v>275</v>
      </c>
      <c r="B105" s="343">
        <v>13</v>
      </c>
      <c r="C105" s="11" t="s">
        <v>136</v>
      </c>
      <c r="D105" s="641">
        <v>10422423.315259324</v>
      </c>
      <c r="E105" s="641">
        <v>2946260.2439624383</v>
      </c>
      <c r="F105" s="641">
        <v>2548754.3656886737</v>
      </c>
      <c r="G105" s="123">
        <v>2776161.0039216829</v>
      </c>
      <c r="H105" s="123">
        <v>2681086.3985133902</v>
      </c>
      <c r="I105" s="123">
        <v>2643681.7165858014</v>
      </c>
      <c r="J105" s="11"/>
      <c r="K105" s="641">
        <v>-20093</v>
      </c>
      <c r="L105" s="641">
        <v>-99691</v>
      </c>
      <c r="M105" s="641">
        <v>62851</v>
      </c>
      <c r="N105" s="641">
        <v>245833</v>
      </c>
      <c r="O105" s="641">
        <v>171418</v>
      </c>
      <c r="P105" s="11"/>
      <c r="Q105" s="617">
        <v>10402330.315259324</v>
      </c>
      <c r="R105" s="617">
        <v>2846569.2439624383</v>
      </c>
      <c r="S105" s="617">
        <v>2611605.3656886737</v>
      </c>
      <c r="T105" s="617">
        <v>3021994.0039216829</v>
      </c>
      <c r="U105" s="617">
        <v>2852504.3985133902</v>
      </c>
      <c r="W105" s="131">
        <v>4011.6969977860872</v>
      </c>
      <c r="X105" s="131">
        <v>1100.7615019189629</v>
      </c>
      <c r="Y105" s="131">
        <v>1035.9402481906679</v>
      </c>
      <c r="Z105" s="131">
        <v>1209.2813140943108</v>
      </c>
      <c r="AA105" s="131">
        <v>1168.5802533852479</v>
      </c>
      <c r="AC105" s="20"/>
      <c r="AD105" s="20"/>
      <c r="AE105" s="20"/>
      <c r="AF105" s="9"/>
      <c r="AH105" s="429"/>
      <c r="AI105" s="429"/>
      <c r="AJ105" s="429"/>
      <c r="AK105" s="429"/>
      <c r="AL105" s="429"/>
      <c r="AM105" s="15">
        <v>2593</v>
      </c>
      <c r="AN105" s="15">
        <v>2586</v>
      </c>
      <c r="AO105" s="15">
        <v>2521</v>
      </c>
      <c r="AP105" s="15">
        <v>2499</v>
      </c>
      <c r="AQ105" s="15">
        <v>2441</v>
      </c>
      <c r="AR105" s="21">
        <v>2404</v>
      </c>
    </row>
    <row r="106" spans="1:44">
      <c r="A106" s="41">
        <v>276</v>
      </c>
      <c r="B106" s="343">
        <v>12</v>
      </c>
      <c r="C106" s="11" t="s">
        <v>137</v>
      </c>
      <c r="D106" s="641">
        <v>29661097.073900096</v>
      </c>
      <c r="E106" s="641">
        <v>20739824.351968333</v>
      </c>
      <c r="F106" s="641">
        <v>18568716.598006446</v>
      </c>
      <c r="G106" s="123">
        <v>19106661.254412599</v>
      </c>
      <c r="H106" s="123">
        <v>18583608.338448741</v>
      </c>
      <c r="I106" s="123">
        <v>16036324.258454192</v>
      </c>
      <c r="J106" s="11"/>
      <c r="K106" s="641">
        <v>-1632645</v>
      </c>
      <c r="L106" s="641">
        <v>-1648224</v>
      </c>
      <c r="M106" s="641">
        <v>-1916106</v>
      </c>
      <c r="N106" s="641">
        <v>-1733786</v>
      </c>
      <c r="O106" s="641">
        <v>-1968866</v>
      </c>
      <c r="P106" s="11"/>
      <c r="Q106" s="617">
        <v>28028452.073900096</v>
      </c>
      <c r="R106" s="617">
        <v>19091600.351968333</v>
      </c>
      <c r="S106" s="617">
        <v>16652610.598006446</v>
      </c>
      <c r="T106" s="617">
        <v>17372875.254412599</v>
      </c>
      <c r="U106" s="617">
        <v>16614742.338448741</v>
      </c>
      <c r="W106" s="131">
        <v>1886.5485679410444</v>
      </c>
      <c r="X106" s="131">
        <v>1269.8104657112294</v>
      </c>
      <c r="Y106" s="131">
        <v>1098.6745792707295</v>
      </c>
      <c r="Z106" s="131">
        <v>1147.7850987323334</v>
      </c>
      <c r="AA106" s="131">
        <v>1102.4313143420304</v>
      </c>
      <c r="AC106" s="20"/>
      <c r="AD106" s="20"/>
      <c r="AE106" s="20"/>
      <c r="AF106" s="9"/>
      <c r="AH106" s="429"/>
      <c r="AI106" s="429"/>
      <c r="AJ106" s="429"/>
      <c r="AK106" s="429"/>
      <c r="AL106" s="429"/>
      <c r="AM106" s="15">
        <v>14857</v>
      </c>
      <c r="AN106" s="15">
        <v>15035</v>
      </c>
      <c r="AO106" s="15">
        <v>15157</v>
      </c>
      <c r="AP106" s="15">
        <v>15136</v>
      </c>
      <c r="AQ106" s="15">
        <v>15071</v>
      </c>
      <c r="AR106" s="21">
        <v>15060</v>
      </c>
    </row>
    <row r="107" spans="1:44">
      <c r="A107" s="41">
        <v>280</v>
      </c>
      <c r="B107" s="343">
        <v>15</v>
      </c>
      <c r="C107" s="11" t="s">
        <v>138</v>
      </c>
      <c r="D107" s="641">
        <v>7778276.1500330726</v>
      </c>
      <c r="E107" s="641">
        <v>3047973.9247600497</v>
      </c>
      <c r="F107" s="641">
        <v>3134111.3183417362</v>
      </c>
      <c r="G107" s="123">
        <v>3338439.9489487968</v>
      </c>
      <c r="H107" s="123">
        <v>3384486.640922796</v>
      </c>
      <c r="I107" s="123">
        <v>2851375.1763516353</v>
      </c>
      <c r="J107" s="11"/>
      <c r="K107" s="641">
        <v>-259196.00000000003</v>
      </c>
      <c r="L107" s="641">
        <v>-273637</v>
      </c>
      <c r="M107" s="641">
        <v>-278001</v>
      </c>
      <c r="N107" s="641">
        <v>-296771</v>
      </c>
      <c r="O107" s="641">
        <v>-440751</v>
      </c>
      <c r="P107" s="11"/>
      <c r="Q107" s="617">
        <v>7519080.1500330726</v>
      </c>
      <c r="R107" s="617">
        <v>2774336.9247600497</v>
      </c>
      <c r="S107" s="617">
        <v>2856110.3183417362</v>
      </c>
      <c r="T107" s="617">
        <v>3041668.9489487968</v>
      </c>
      <c r="U107" s="617">
        <v>2943735.640922796</v>
      </c>
      <c r="W107" s="131">
        <v>3635.9188346388164</v>
      </c>
      <c r="X107" s="131">
        <v>1353.3350852488047</v>
      </c>
      <c r="Y107" s="131">
        <v>1411.1216987854427</v>
      </c>
      <c r="Z107" s="131">
        <v>1509.5131260291796</v>
      </c>
      <c r="AA107" s="131">
        <v>1482.2435251373595</v>
      </c>
      <c r="AC107" s="20"/>
      <c r="AD107" s="20"/>
      <c r="AE107" s="20"/>
      <c r="AF107" s="9"/>
      <c r="AH107" s="429"/>
      <c r="AI107" s="429"/>
      <c r="AJ107" s="429"/>
      <c r="AK107" s="429"/>
      <c r="AL107" s="429"/>
      <c r="AM107" s="15">
        <v>2068</v>
      </c>
      <c r="AN107" s="15">
        <v>2050</v>
      </c>
      <c r="AO107" s="15">
        <v>2024</v>
      </c>
      <c r="AP107" s="15">
        <v>2015</v>
      </c>
      <c r="AQ107" s="15">
        <v>1986</v>
      </c>
      <c r="AR107" s="21">
        <v>1984</v>
      </c>
    </row>
    <row r="108" spans="1:44">
      <c r="A108" s="41">
        <v>284</v>
      </c>
      <c r="B108" s="343">
        <v>2</v>
      </c>
      <c r="C108" s="11" t="s">
        <v>139</v>
      </c>
      <c r="D108" s="641">
        <v>8533298.1079153717</v>
      </c>
      <c r="E108" s="641">
        <v>3665928.2443986232</v>
      </c>
      <c r="F108" s="641">
        <v>2734070.2948241979</v>
      </c>
      <c r="G108" s="123">
        <v>2195196.3578633922</v>
      </c>
      <c r="H108" s="123">
        <v>1731885.2588040321</v>
      </c>
      <c r="I108" s="123">
        <v>2758734.5377510586</v>
      </c>
      <c r="J108" s="11"/>
      <c r="K108" s="641">
        <v>876845</v>
      </c>
      <c r="L108" s="641">
        <v>648350</v>
      </c>
      <c r="M108" s="641">
        <v>828488</v>
      </c>
      <c r="N108" s="641">
        <v>908898</v>
      </c>
      <c r="O108" s="641">
        <v>883232</v>
      </c>
      <c r="P108" s="11"/>
      <c r="Q108" s="617">
        <v>9410143.1079153717</v>
      </c>
      <c r="R108" s="617">
        <v>4314278.2443986237</v>
      </c>
      <c r="S108" s="617">
        <v>3562558.2948241979</v>
      </c>
      <c r="T108" s="617">
        <v>3104094.3578633922</v>
      </c>
      <c r="U108" s="617">
        <v>2615117.2588040321</v>
      </c>
      <c r="W108" s="131">
        <v>4105.6470802423091</v>
      </c>
      <c r="X108" s="131">
        <v>1899.7262194621858</v>
      </c>
      <c r="Y108" s="131">
        <v>1599.7118521886835</v>
      </c>
      <c r="Z108" s="131">
        <v>1406.4768273055697</v>
      </c>
      <c r="AA108" s="131">
        <v>1196.3024971656139</v>
      </c>
      <c r="AC108" s="20"/>
      <c r="AD108" s="20"/>
      <c r="AE108" s="20"/>
      <c r="AF108" s="9"/>
      <c r="AH108" s="429"/>
      <c r="AI108" s="429"/>
      <c r="AJ108" s="429"/>
      <c r="AK108" s="429"/>
      <c r="AL108" s="429"/>
      <c r="AM108" s="15">
        <v>2292</v>
      </c>
      <c r="AN108" s="15">
        <v>2271</v>
      </c>
      <c r="AO108" s="15">
        <v>2227</v>
      </c>
      <c r="AP108" s="15">
        <v>2207</v>
      </c>
      <c r="AQ108" s="15">
        <v>2186</v>
      </c>
      <c r="AR108" s="21">
        <v>2144</v>
      </c>
    </row>
    <row r="109" spans="1:44">
      <c r="A109" s="41">
        <v>285</v>
      </c>
      <c r="B109" s="343">
        <v>8</v>
      </c>
      <c r="C109" s="11" t="s">
        <v>140</v>
      </c>
      <c r="D109" s="641">
        <v>133596156.93503807</v>
      </c>
      <c r="E109" s="641">
        <v>24685685.756266329</v>
      </c>
      <c r="F109" s="641">
        <v>6079688.472664116</v>
      </c>
      <c r="G109" s="123">
        <v>13256460.029220421</v>
      </c>
      <c r="H109" s="123">
        <v>15084351.445801109</v>
      </c>
      <c r="I109" s="123">
        <v>13647942.136687864</v>
      </c>
      <c r="J109" s="11"/>
      <c r="K109" s="641">
        <v>-1563440</v>
      </c>
      <c r="L109" s="641">
        <v>-1899221</v>
      </c>
      <c r="M109" s="641">
        <v>-1009100</v>
      </c>
      <c r="N109" s="641">
        <v>398605</v>
      </c>
      <c r="O109" s="641">
        <v>-1061670</v>
      </c>
      <c r="P109" s="11"/>
      <c r="Q109" s="617">
        <v>132032716.93503807</v>
      </c>
      <c r="R109" s="617">
        <v>22786464.756266329</v>
      </c>
      <c r="S109" s="617">
        <v>5070588.472664116</v>
      </c>
      <c r="T109" s="617">
        <v>13655065.029220421</v>
      </c>
      <c r="U109" s="617">
        <v>14022681.445801109</v>
      </c>
      <c r="W109" s="131">
        <v>2555.4059947170022</v>
      </c>
      <c r="X109" s="131">
        <v>444.69203872419212</v>
      </c>
      <c r="Y109" s="131">
        <v>100.17560251820764</v>
      </c>
      <c r="Z109" s="131">
        <v>270.39732731129544</v>
      </c>
      <c r="AA109" s="131">
        <v>279.28065018524416</v>
      </c>
      <c r="AC109" s="20"/>
      <c r="AD109" s="20"/>
      <c r="AE109" s="20"/>
      <c r="AF109" s="9"/>
      <c r="AH109" s="429"/>
      <c r="AI109" s="429"/>
      <c r="AJ109" s="429"/>
      <c r="AK109" s="429"/>
      <c r="AL109" s="429"/>
      <c r="AM109" s="15">
        <v>51668</v>
      </c>
      <c r="AN109" s="15">
        <v>51241</v>
      </c>
      <c r="AO109" s="15">
        <v>50617</v>
      </c>
      <c r="AP109" s="15">
        <v>50500</v>
      </c>
      <c r="AQ109" s="15">
        <v>50210</v>
      </c>
      <c r="AR109" s="21">
        <v>50029</v>
      </c>
    </row>
    <row r="110" spans="1:44">
      <c r="A110" s="41">
        <v>286</v>
      </c>
      <c r="B110" s="343">
        <v>8</v>
      </c>
      <c r="C110" s="11" t="s">
        <v>141</v>
      </c>
      <c r="D110" s="641">
        <v>185072359.20421609</v>
      </c>
      <c r="E110" s="641">
        <v>24532184.497572273</v>
      </c>
      <c r="F110" s="641">
        <v>2410023.8847754919</v>
      </c>
      <c r="G110" s="123">
        <v>7467148.9395304052</v>
      </c>
      <c r="H110" s="123">
        <v>10181392.34927211</v>
      </c>
      <c r="I110" s="123">
        <v>7118254.0256449245</v>
      </c>
      <c r="J110" s="11"/>
      <c r="K110" s="641">
        <v>-6781361</v>
      </c>
      <c r="L110" s="641">
        <v>-7416131</v>
      </c>
      <c r="M110" s="641">
        <v>-7743780</v>
      </c>
      <c r="N110" s="641">
        <v>-5802860</v>
      </c>
      <c r="O110" s="641">
        <v>-5638622</v>
      </c>
      <c r="P110" s="11"/>
      <c r="Q110" s="617">
        <v>178290998.20421609</v>
      </c>
      <c r="R110" s="617">
        <v>17116053.497572273</v>
      </c>
      <c r="S110" s="617">
        <v>-5333756.1152245086</v>
      </c>
      <c r="T110" s="617">
        <v>1664288.9395304052</v>
      </c>
      <c r="U110" s="617">
        <v>4542770.3492721096</v>
      </c>
      <c r="W110" s="131">
        <v>2196.053533253059</v>
      </c>
      <c r="X110" s="131">
        <v>212.74335020722739</v>
      </c>
      <c r="Y110" s="131">
        <v>-67.151243440361938</v>
      </c>
      <c r="Z110" s="131">
        <v>21.098997712099457</v>
      </c>
      <c r="AA110" s="131">
        <v>57.95384825443459</v>
      </c>
      <c r="AC110" s="20">
        <v>1350000</v>
      </c>
      <c r="AD110" s="20">
        <v>1250000</v>
      </c>
      <c r="AE110" s="20"/>
      <c r="AF110" s="613"/>
      <c r="AH110" s="429">
        <v>16.628277926268989</v>
      </c>
      <c r="AI110" s="429">
        <v>15.53682849827231</v>
      </c>
      <c r="AJ110" s="429"/>
      <c r="AK110" s="429"/>
      <c r="AL110" s="429"/>
      <c r="AM110" s="15">
        <v>81187</v>
      </c>
      <c r="AN110" s="15">
        <v>80454</v>
      </c>
      <c r="AO110" s="15">
        <v>79429</v>
      </c>
      <c r="AP110" s="15">
        <v>78880</v>
      </c>
      <c r="AQ110" s="15">
        <v>78386</v>
      </c>
      <c r="AR110" s="21">
        <v>77625</v>
      </c>
    </row>
    <row r="111" spans="1:44">
      <c r="A111" s="41">
        <v>287</v>
      </c>
      <c r="B111" s="343">
        <v>15</v>
      </c>
      <c r="C111" s="11" t="s">
        <v>142</v>
      </c>
      <c r="D111" s="641">
        <v>23469181.154231057</v>
      </c>
      <c r="E111" s="641">
        <v>7684648.993200779</v>
      </c>
      <c r="F111" s="641">
        <v>7030791.0746369297</v>
      </c>
      <c r="G111" s="123">
        <v>7506236.3518205527</v>
      </c>
      <c r="H111" s="123">
        <v>7415885.3636842258</v>
      </c>
      <c r="I111" s="123">
        <v>8071995.5344337579</v>
      </c>
      <c r="J111" s="11"/>
      <c r="K111" s="641">
        <v>171574</v>
      </c>
      <c r="L111" s="641">
        <v>1124651</v>
      </c>
      <c r="M111" s="641">
        <v>1554653</v>
      </c>
      <c r="N111" s="641">
        <v>837961</v>
      </c>
      <c r="O111" s="641">
        <v>819014</v>
      </c>
      <c r="P111" s="11"/>
      <c r="Q111" s="617">
        <v>23640755.154231057</v>
      </c>
      <c r="R111" s="617">
        <v>8809299.993200779</v>
      </c>
      <c r="S111" s="617">
        <v>8585444.0746369287</v>
      </c>
      <c r="T111" s="617">
        <v>8344197.3518205527</v>
      </c>
      <c r="U111" s="617">
        <v>8234899.3636842258</v>
      </c>
      <c r="W111" s="131">
        <v>3691.5607673689969</v>
      </c>
      <c r="X111" s="131">
        <v>1380.7680240126613</v>
      </c>
      <c r="Y111" s="131">
        <v>1375.4316043955348</v>
      </c>
      <c r="Z111" s="131">
        <v>1346.0553882594859</v>
      </c>
      <c r="AA111" s="131">
        <v>1345.3519626995958</v>
      </c>
      <c r="AC111" s="20"/>
      <c r="AD111" s="20"/>
      <c r="AE111" s="20"/>
      <c r="AF111" s="9"/>
      <c r="AH111" s="429"/>
      <c r="AI111" s="429"/>
      <c r="AJ111" s="429"/>
      <c r="AK111" s="429"/>
      <c r="AL111" s="429"/>
      <c r="AM111" s="15">
        <v>6404</v>
      </c>
      <c r="AN111" s="15">
        <v>6380</v>
      </c>
      <c r="AO111" s="15">
        <v>6242</v>
      </c>
      <c r="AP111" s="15">
        <v>6199</v>
      </c>
      <c r="AQ111" s="15">
        <v>6121</v>
      </c>
      <c r="AR111" s="21">
        <v>6113</v>
      </c>
    </row>
    <row r="112" spans="1:44">
      <c r="A112" s="41">
        <v>288</v>
      </c>
      <c r="B112" s="343">
        <v>15</v>
      </c>
      <c r="C112" s="11" t="s">
        <v>143</v>
      </c>
      <c r="D112" s="641">
        <v>19439889.149602432</v>
      </c>
      <c r="E112" s="641">
        <v>6394207.8496642569</v>
      </c>
      <c r="F112" s="641">
        <v>7367689.4914237363</v>
      </c>
      <c r="G112" s="123">
        <v>8004124.8029717831</v>
      </c>
      <c r="H112" s="123">
        <v>7886618.2161998879</v>
      </c>
      <c r="I112" s="123">
        <v>8119301.6030612625</v>
      </c>
      <c r="J112" s="11"/>
      <c r="K112" s="641">
        <v>132865</v>
      </c>
      <c r="L112" s="641">
        <v>374921</v>
      </c>
      <c r="M112" s="641">
        <v>149860</v>
      </c>
      <c r="N112" s="641">
        <v>389303</v>
      </c>
      <c r="O112" s="641">
        <v>330507</v>
      </c>
      <c r="P112" s="11"/>
      <c r="Q112" s="617">
        <v>19572754.149602432</v>
      </c>
      <c r="R112" s="617">
        <v>6769128.8496642569</v>
      </c>
      <c r="S112" s="617">
        <v>7517549.4914237363</v>
      </c>
      <c r="T112" s="617">
        <v>8393427.802971784</v>
      </c>
      <c r="U112" s="617">
        <v>8217125.2161998879</v>
      </c>
      <c r="W112" s="131">
        <v>3050.6162951375363</v>
      </c>
      <c r="X112" s="131">
        <v>1050.7806348438771</v>
      </c>
      <c r="Y112" s="131">
        <v>1173.70015478903</v>
      </c>
      <c r="Z112" s="131">
        <v>1318.0634112706948</v>
      </c>
      <c r="AA112" s="131">
        <v>1295.6678045096007</v>
      </c>
      <c r="AC112" s="20"/>
      <c r="AD112" s="20"/>
      <c r="AE112" s="20"/>
      <c r="AF112" s="9"/>
      <c r="AH112" s="429"/>
      <c r="AI112" s="429"/>
      <c r="AJ112" s="429"/>
      <c r="AK112" s="429"/>
      <c r="AL112" s="429"/>
      <c r="AM112" s="15">
        <v>6416</v>
      </c>
      <c r="AN112" s="15">
        <v>6442</v>
      </c>
      <c r="AO112" s="15">
        <v>6405</v>
      </c>
      <c r="AP112" s="15">
        <v>6368</v>
      </c>
      <c r="AQ112" s="15">
        <v>6342</v>
      </c>
      <c r="AR112" s="21">
        <v>6268</v>
      </c>
    </row>
    <row r="113" spans="1:44">
      <c r="A113" s="41">
        <v>290</v>
      </c>
      <c r="B113" s="343">
        <v>18</v>
      </c>
      <c r="C113" s="11" t="s">
        <v>144</v>
      </c>
      <c r="D113" s="641">
        <v>36757555.314783871</v>
      </c>
      <c r="E113" s="641">
        <v>7775295.8689530483</v>
      </c>
      <c r="F113" s="641">
        <v>8703109.426277088</v>
      </c>
      <c r="G113" s="123">
        <v>8423012.6009025164</v>
      </c>
      <c r="H113" s="123">
        <v>8241109.5835958794</v>
      </c>
      <c r="I113" s="123">
        <v>7704323.4506200738</v>
      </c>
      <c r="J113" s="11"/>
      <c r="K113" s="641">
        <v>-597259</v>
      </c>
      <c r="L113" s="641">
        <v>-548572</v>
      </c>
      <c r="M113" s="641">
        <v>-405137</v>
      </c>
      <c r="N113" s="641">
        <v>-294069</v>
      </c>
      <c r="O113" s="641">
        <v>-374788</v>
      </c>
      <c r="P113" s="11"/>
      <c r="Q113" s="617">
        <v>36160296.314783871</v>
      </c>
      <c r="R113" s="617">
        <v>7226723.8689530483</v>
      </c>
      <c r="S113" s="617">
        <v>8297972.426277088</v>
      </c>
      <c r="T113" s="617">
        <v>8128943.6009025164</v>
      </c>
      <c r="U113" s="617">
        <v>7866321.5835958794</v>
      </c>
      <c r="W113" s="131">
        <v>4496.4307777647191</v>
      </c>
      <c r="X113" s="131">
        <v>911.5443830667316</v>
      </c>
      <c r="Y113" s="131">
        <v>1070.0157867539765</v>
      </c>
      <c r="Z113" s="131">
        <v>1072.1371143369186</v>
      </c>
      <c r="AA113" s="131">
        <v>1051.2256559663076</v>
      </c>
      <c r="AC113" s="20"/>
      <c r="AD113" s="20"/>
      <c r="AE113" s="20"/>
      <c r="AF113" s="9"/>
      <c r="AH113" s="429"/>
      <c r="AI113" s="429"/>
      <c r="AJ113" s="429"/>
      <c r="AK113" s="429"/>
      <c r="AL113" s="429"/>
      <c r="AM113" s="15">
        <v>8042</v>
      </c>
      <c r="AN113" s="15">
        <v>7928</v>
      </c>
      <c r="AO113" s="15">
        <v>7755</v>
      </c>
      <c r="AP113" s="15">
        <v>7582</v>
      </c>
      <c r="AQ113" s="15">
        <v>7483</v>
      </c>
      <c r="AR113" s="21">
        <v>7300</v>
      </c>
    </row>
    <row r="114" spans="1:44">
      <c r="A114" s="41">
        <v>291</v>
      </c>
      <c r="B114" s="343">
        <v>6</v>
      </c>
      <c r="C114" s="11" t="s">
        <v>145</v>
      </c>
      <c r="D114" s="641">
        <v>9408959.1326580979</v>
      </c>
      <c r="E114" s="641">
        <v>2253631.7588158692</v>
      </c>
      <c r="F114" s="641">
        <v>2413760.4361342182</v>
      </c>
      <c r="G114" s="123">
        <v>2680531.51265642</v>
      </c>
      <c r="H114" s="123">
        <v>2654251.6682649069</v>
      </c>
      <c r="I114" s="123">
        <v>2537899.5611952203</v>
      </c>
      <c r="J114" s="11"/>
      <c r="K114" s="641">
        <v>-106050</v>
      </c>
      <c r="L114" s="641">
        <v>-92124</v>
      </c>
      <c r="M114" s="641">
        <v>125806</v>
      </c>
      <c r="N114" s="641">
        <v>130077</v>
      </c>
      <c r="O114" s="641">
        <v>32248</v>
      </c>
      <c r="P114" s="11"/>
      <c r="Q114" s="617">
        <v>9302909.1326580979</v>
      </c>
      <c r="R114" s="617">
        <v>2161507.7588158692</v>
      </c>
      <c r="S114" s="617">
        <v>2539566.4361342182</v>
      </c>
      <c r="T114" s="617">
        <v>2810608.51265642</v>
      </c>
      <c r="U114" s="617">
        <v>2686499.6682649069</v>
      </c>
      <c r="W114" s="131">
        <v>4304.9093626367876</v>
      </c>
      <c r="X114" s="131">
        <v>1001.6254674772332</v>
      </c>
      <c r="Y114" s="131">
        <v>1198.4740142209619</v>
      </c>
      <c r="Z114" s="131">
        <v>1343.5031131244837</v>
      </c>
      <c r="AA114" s="131">
        <v>1318.2039589131045</v>
      </c>
      <c r="AC114" s="20"/>
      <c r="AD114" s="20"/>
      <c r="AE114" s="20"/>
      <c r="AF114" s="9"/>
      <c r="AH114" s="429"/>
      <c r="AI114" s="429"/>
      <c r="AJ114" s="429"/>
      <c r="AK114" s="429"/>
      <c r="AL114" s="429"/>
      <c r="AM114" s="15">
        <v>2161</v>
      </c>
      <c r="AN114" s="15">
        <v>2158</v>
      </c>
      <c r="AO114" s="15">
        <v>2119</v>
      </c>
      <c r="AP114" s="15">
        <v>2092</v>
      </c>
      <c r="AQ114" s="15">
        <v>2038</v>
      </c>
      <c r="AR114" s="21">
        <v>1979</v>
      </c>
    </row>
    <row r="115" spans="1:44">
      <c r="A115" s="41">
        <v>297</v>
      </c>
      <c r="B115" s="343">
        <v>11</v>
      </c>
      <c r="C115" s="11" t="s">
        <v>146</v>
      </c>
      <c r="D115" s="641">
        <v>246355003.13021636</v>
      </c>
      <c r="E115" s="641">
        <v>41316970.819503218</v>
      </c>
      <c r="F115" s="641">
        <v>33849931.225997277</v>
      </c>
      <c r="G115" s="123">
        <v>42929713.301729359</v>
      </c>
      <c r="H115" s="123">
        <v>52262216.863086008</v>
      </c>
      <c r="I115" s="123">
        <v>56799189.077183038</v>
      </c>
      <c r="J115" s="11"/>
      <c r="K115" s="641">
        <v>-1775798</v>
      </c>
      <c r="L115" s="641">
        <v>-1768839</v>
      </c>
      <c r="M115" s="641">
        <v>118624</v>
      </c>
      <c r="N115" s="641">
        <v>3779652</v>
      </c>
      <c r="O115" s="641">
        <v>3059800</v>
      </c>
      <c r="P115" s="11"/>
      <c r="Q115" s="617">
        <v>244579205.13021636</v>
      </c>
      <c r="R115" s="617">
        <v>39548131.819503218</v>
      </c>
      <c r="S115" s="617">
        <v>33968555.225997277</v>
      </c>
      <c r="T115" s="617">
        <v>46709365.301729359</v>
      </c>
      <c r="U115" s="617">
        <v>55322016.863086008</v>
      </c>
      <c r="W115" s="131">
        <v>2034.5994936379366</v>
      </c>
      <c r="X115" s="131">
        <v>325.38387088934138</v>
      </c>
      <c r="Y115" s="131">
        <v>277.08171057308903</v>
      </c>
      <c r="Z115" s="131">
        <v>376.62464664636923</v>
      </c>
      <c r="AA115" s="131">
        <v>440.23058634066501</v>
      </c>
      <c r="AC115" s="20"/>
      <c r="AD115" s="20"/>
      <c r="AE115" s="20"/>
      <c r="AF115" s="9"/>
      <c r="AH115" s="429"/>
      <c r="AI115" s="429"/>
      <c r="AJ115" s="429"/>
      <c r="AK115" s="429"/>
      <c r="AL115" s="429"/>
      <c r="AM115" s="15">
        <v>120210</v>
      </c>
      <c r="AN115" s="15">
        <v>121543</v>
      </c>
      <c r="AO115" s="15">
        <v>122594</v>
      </c>
      <c r="AP115" s="15">
        <v>124021</v>
      </c>
      <c r="AQ115" s="15">
        <v>125666</v>
      </c>
      <c r="AR115" s="21">
        <v>126572</v>
      </c>
    </row>
    <row r="116" spans="1:44">
      <c r="A116" s="41">
        <v>300</v>
      </c>
      <c r="B116" s="343">
        <v>14</v>
      </c>
      <c r="C116" s="11" t="s">
        <v>147</v>
      </c>
      <c r="D116" s="641">
        <v>14994518.042267954</v>
      </c>
      <c r="E116" s="641">
        <v>5348313.0200083321</v>
      </c>
      <c r="F116" s="641">
        <v>5110767.5887850169</v>
      </c>
      <c r="G116" s="123">
        <v>4762774.7562749339</v>
      </c>
      <c r="H116" s="123">
        <v>4522301.7363000847</v>
      </c>
      <c r="I116" s="123">
        <v>5953472.0270285513</v>
      </c>
      <c r="J116" s="11"/>
      <c r="K116" s="641">
        <v>819198</v>
      </c>
      <c r="L116" s="641">
        <v>1179102</v>
      </c>
      <c r="M116" s="641">
        <v>1835301</v>
      </c>
      <c r="N116" s="641">
        <v>1827718</v>
      </c>
      <c r="O116" s="641">
        <v>1702978</v>
      </c>
      <c r="P116" s="11"/>
      <c r="Q116" s="617">
        <v>15813716.042267954</v>
      </c>
      <c r="R116" s="617">
        <v>6527415.0200083321</v>
      </c>
      <c r="S116" s="617">
        <v>6946068.5887850169</v>
      </c>
      <c r="T116" s="617">
        <v>6590492.7562749339</v>
      </c>
      <c r="U116" s="617">
        <v>6225279.7363000847</v>
      </c>
      <c r="W116" s="131">
        <v>4474.7357222037217</v>
      </c>
      <c r="X116" s="131">
        <v>1850.1743253991872</v>
      </c>
      <c r="Y116" s="131">
        <v>2020.9684576040202</v>
      </c>
      <c r="Z116" s="131">
        <v>1949.2732198387855</v>
      </c>
      <c r="AA116" s="131">
        <v>1866.6505955922294</v>
      </c>
      <c r="AC116" s="20"/>
      <c r="AD116" s="20"/>
      <c r="AE116" s="20"/>
      <c r="AF116" s="9"/>
      <c r="AH116" s="429"/>
      <c r="AI116" s="429"/>
      <c r="AJ116" s="429"/>
      <c r="AK116" s="429"/>
      <c r="AL116" s="429"/>
      <c r="AM116" s="15">
        <v>3534</v>
      </c>
      <c r="AN116" s="15">
        <v>3528</v>
      </c>
      <c r="AO116" s="15">
        <v>3437</v>
      </c>
      <c r="AP116" s="15">
        <v>3381</v>
      </c>
      <c r="AQ116" s="15">
        <v>3335</v>
      </c>
      <c r="AR116" s="21">
        <v>3306</v>
      </c>
    </row>
    <row r="117" spans="1:44">
      <c r="A117" s="41">
        <v>301</v>
      </c>
      <c r="B117" s="343">
        <v>14</v>
      </c>
      <c r="C117" s="11" t="s">
        <v>148</v>
      </c>
      <c r="D117" s="641">
        <v>75053022.420679301</v>
      </c>
      <c r="E117" s="641">
        <v>18343098.12560609</v>
      </c>
      <c r="F117" s="641">
        <v>13675878.002056053</v>
      </c>
      <c r="G117" s="123">
        <v>15024174.815022949</v>
      </c>
      <c r="H117" s="123">
        <v>15206460.88851724</v>
      </c>
      <c r="I117" s="123">
        <v>13535027.039358769</v>
      </c>
      <c r="J117" s="11"/>
      <c r="K117" s="641">
        <v>-2461173</v>
      </c>
      <c r="L117" s="641">
        <v>-2562167</v>
      </c>
      <c r="M117" s="641">
        <v>-1614689</v>
      </c>
      <c r="N117" s="641">
        <v>-967124</v>
      </c>
      <c r="O117" s="641">
        <v>-1912440</v>
      </c>
      <c r="P117" s="11"/>
      <c r="Q117" s="617">
        <v>72591849.420679301</v>
      </c>
      <c r="R117" s="617">
        <v>15780931.12560609</v>
      </c>
      <c r="S117" s="617">
        <v>12061189.002056053</v>
      </c>
      <c r="T117" s="617">
        <v>14057050.815022949</v>
      </c>
      <c r="U117" s="617">
        <v>13294020.88851724</v>
      </c>
      <c r="W117" s="131">
        <v>3548.6825098102904</v>
      </c>
      <c r="X117" s="131">
        <v>781.35025625618107</v>
      </c>
      <c r="Y117" s="131">
        <v>606.39462051563862</v>
      </c>
      <c r="Z117" s="131">
        <v>711.42521458691988</v>
      </c>
      <c r="AA117" s="131">
        <v>681.43015472434467</v>
      </c>
      <c r="AC117" s="20"/>
      <c r="AD117" s="20"/>
      <c r="AE117" s="20"/>
      <c r="AF117" s="9"/>
      <c r="AH117" s="429"/>
      <c r="AI117" s="429"/>
      <c r="AJ117" s="429"/>
      <c r="AK117" s="429"/>
      <c r="AL117" s="429"/>
      <c r="AM117" s="15">
        <v>20456</v>
      </c>
      <c r="AN117" s="15">
        <v>20197</v>
      </c>
      <c r="AO117" s="15">
        <v>19890</v>
      </c>
      <c r="AP117" s="15">
        <v>19759</v>
      </c>
      <c r="AQ117" s="15">
        <v>19509</v>
      </c>
      <c r="AR117" s="21">
        <v>19441</v>
      </c>
    </row>
    <row r="118" spans="1:44">
      <c r="A118" s="41">
        <v>304</v>
      </c>
      <c r="B118" s="343">
        <v>2</v>
      </c>
      <c r="C118" s="11" t="s">
        <v>149</v>
      </c>
      <c r="D118" s="641">
        <v>2561285.0736515522</v>
      </c>
      <c r="E118" s="641">
        <v>-131681.85992275752</v>
      </c>
      <c r="F118" s="641">
        <v>-21457.714846528575</v>
      </c>
      <c r="G118" s="123">
        <v>68490.03712880578</v>
      </c>
      <c r="H118" s="123">
        <v>13647.293931669759</v>
      </c>
      <c r="I118" s="123">
        <v>-162849.9199411642</v>
      </c>
      <c r="J118" s="11"/>
      <c r="K118" s="641">
        <v>-188510</v>
      </c>
      <c r="L118" s="641">
        <v>-222812</v>
      </c>
      <c r="M118" s="641">
        <v>-204840</v>
      </c>
      <c r="N118" s="641">
        <v>-210717</v>
      </c>
      <c r="O118" s="641">
        <v>-271482</v>
      </c>
      <c r="P118" s="11"/>
      <c r="Q118" s="617">
        <v>2372775.0736515522</v>
      </c>
      <c r="R118" s="617">
        <v>-354493.85992275749</v>
      </c>
      <c r="S118" s="617">
        <v>-226297.71484652857</v>
      </c>
      <c r="T118" s="617">
        <v>-142226.96287119424</v>
      </c>
      <c r="U118" s="617">
        <v>-257834.70606833024</v>
      </c>
      <c r="W118" s="131">
        <v>2466.5021555629442</v>
      </c>
      <c r="X118" s="131">
        <v>-365.08121516246911</v>
      </c>
      <c r="Y118" s="131">
        <v>-238.2081208910827</v>
      </c>
      <c r="Z118" s="131">
        <v>-149.87035075995178</v>
      </c>
      <c r="AA118" s="131">
        <v>-265.80897532817551</v>
      </c>
      <c r="AC118" s="20"/>
      <c r="AD118" s="20"/>
      <c r="AE118" s="20"/>
      <c r="AF118" s="9"/>
      <c r="AH118" s="429"/>
      <c r="AI118" s="429"/>
      <c r="AJ118" s="429"/>
      <c r="AK118" s="429"/>
      <c r="AL118" s="429"/>
      <c r="AM118" s="15">
        <v>962</v>
      </c>
      <c r="AN118" s="15">
        <v>971</v>
      </c>
      <c r="AO118" s="15">
        <v>950</v>
      </c>
      <c r="AP118" s="15">
        <v>949</v>
      </c>
      <c r="AQ118" s="15">
        <v>970</v>
      </c>
      <c r="AR118" s="21">
        <v>972</v>
      </c>
    </row>
    <row r="119" spans="1:44">
      <c r="A119" s="41">
        <v>305</v>
      </c>
      <c r="B119" s="343">
        <v>17</v>
      </c>
      <c r="C119" s="11" t="s">
        <v>150</v>
      </c>
      <c r="D119" s="641">
        <v>55090203.132404625</v>
      </c>
      <c r="E119" s="641">
        <v>17919276.638942733</v>
      </c>
      <c r="F119" s="641">
        <v>15851088.063799942</v>
      </c>
      <c r="G119" s="123">
        <v>15894023.337196721</v>
      </c>
      <c r="H119" s="123">
        <v>15239848.020792151</v>
      </c>
      <c r="I119" s="123">
        <v>14436764.287009444</v>
      </c>
      <c r="J119" s="11"/>
      <c r="K119" s="641">
        <v>-742261</v>
      </c>
      <c r="L119" s="641">
        <v>-717416</v>
      </c>
      <c r="M119" s="641">
        <v>-1023629</v>
      </c>
      <c r="N119" s="641">
        <v>-270158</v>
      </c>
      <c r="O119" s="641">
        <v>-785790</v>
      </c>
      <c r="P119" s="11"/>
      <c r="Q119" s="617">
        <v>54347942.132404625</v>
      </c>
      <c r="R119" s="617">
        <v>17201860.638942733</v>
      </c>
      <c r="S119" s="617">
        <v>14827459.063799942</v>
      </c>
      <c r="T119" s="617">
        <v>15623865.337196721</v>
      </c>
      <c r="U119" s="617">
        <v>14454058.020792151</v>
      </c>
      <c r="W119" s="131">
        <v>3572.4671092095332</v>
      </c>
      <c r="X119" s="131">
        <v>1134.3132633658249</v>
      </c>
      <c r="Y119" s="131">
        <v>978.96864279677425</v>
      </c>
      <c r="Z119" s="131">
        <v>1040.2733429120926</v>
      </c>
      <c r="AA119" s="131">
        <v>971.63605947782673</v>
      </c>
      <c r="AC119" s="20"/>
      <c r="AD119" s="20"/>
      <c r="AE119" s="20"/>
      <c r="AF119" s="9"/>
      <c r="AH119" s="429"/>
      <c r="AI119" s="429"/>
      <c r="AJ119" s="429"/>
      <c r="AK119" s="429"/>
      <c r="AL119" s="429"/>
      <c r="AM119" s="15">
        <v>15213</v>
      </c>
      <c r="AN119" s="15">
        <v>15165</v>
      </c>
      <c r="AO119" s="15">
        <v>15146</v>
      </c>
      <c r="AP119" s="15">
        <v>15019</v>
      </c>
      <c r="AQ119" s="15">
        <v>14876</v>
      </c>
      <c r="AR119" s="21">
        <v>14800</v>
      </c>
    </row>
    <row r="120" spans="1:44">
      <c r="A120" s="41">
        <v>309</v>
      </c>
      <c r="B120" s="343">
        <v>12</v>
      </c>
      <c r="C120" s="11" t="s">
        <v>151</v>
      </c>
      <c r="D120" s="641">
        <v>24836226.219806056</v>
      </c>
      <c r="E120" s="641">
        <v>4832602.1152190911</v>
      </c>
      <c r="F120" s="641">
        <v>3315632.8678384381</v>
      </c>
      <c r="G120" s="123">
        <v>4517878.195224382</v>
      </c>
      <c r="H120" s="123">
        <v>4826651.0354592316</v>
      </c>
      <c r="I120" s="123">
        <v>4199109.8491562922</v>
      </c>
      <c r="J120" s="11"/>
      <c r="K120" s="641">
        <v>-657464</v>
      </c>
      <c r="L120" s="641">
        <v>-396082</v>
      </c>
      <c r="M120" s="641">
        <v>-477012</v>
      </c>
      <c r="N120" s="641">
        <v>417064</v>
      </c>
      <c r="O120" s="641">
        <v>-271433</v>
      </c>
      <c r="P120" s="11"/>
      <c r="Q120" s="617">
        <v>24178762.219806056</v>
      </c>
      <c r="R120" s="617">
        <v>4436520.1152190911</v>
      </c>
      <c r="S120" s="617">
        <v>2838620.8678384381</v>
      </c>
      <c r="T120" s="617">
        <v>4934942.195224382</v>
      </c>
      <c r="U120" s="617">
        <v>4555218.0354592316</v>
      </c>
      <c r="W120" s="131">
        <v>3690.2872740851735</v>
      </c>
      <c r="X120" s="131">
        <v>681.91209886552281</v>
      </c>
      <c r="Y120" s="131">
        <v>439.61915252260155</v>
      </c>
      <c r="Z120" s="131">
        <v>770.00190282795791</v>
      </c>
      <c r="AA120" s="131">
        <v>706.8929291525809</v>
      </c>
      <c r="AC120" s="20"/>
      <c r="AD120" s="20"/>
      <c r="AE120" s="20"/>
      <c r="AF120" s="613"/>
      <c r="AH120" s="429"/>
      <c r="AI120" s="429"/>
      <c r="AJ120" s="429"/>
      <c r="AK120" s="429"/>
      <c r="AL120" s="429"/>
      <c r="AM120" s="15">
        <v>6552</v>
      </c>
      <c r="AN120" s="15">
        <v>6506</v>
      </c>
      <c r="AO120" s="15">
        <v>6457</v>
      </c>
      <c r="AP120" s="15">
        <v>6409</v>
      </c>
      <c r="AQ120" s="15">
        <v>6444</v>
      </c>
      <c r="AR120" s="21">
        <v>6365</v>
      </c>
    </row>
    <row r="121" spans="1:44">
      <c r="A121" s="41">
        <v>312</v>
      </c>
      <c r="B121" s="343">
        <v>13</v>
      </c>
      <c r="C121" s="11" t="s">
        <v>152</v>
      </c>
      <c r="D121" s="641">
        <v>5334450.1273070639</v>
      </c>
      <c r="E121" s="641">
        <v>1036123.8970244008</v>
      </c>
      <c r="F121" s="641">
        <v>865046.30932803685</v>
      </c>
      <c r="G121" s="123">
        <v>1262690.435179282</v>
      </c>
      <c r="H121" s="123">
        <v>1363917.635027288</v>
      </c>
      <c r="I121" s="123">
        <v>1014928.5245577106</v>
      </c>
      <c r="J121" s="11"/>
      <c r="K121" s="641">
        <v>-284203</v>
      </c>
      <c r="L121" s="641">
        <v>-316661</v>
      </c>
      <c r="M121" s="641">
        <v>-310534</v>
      </c>
      <c r="N121" s="641">
        <v>-348129</v>
      </c>
      <c r="O121" s="641">
        <v>-395532</v>
      </c>
      <c r="P121" s="11"/>
      <c r="Q121" s="617">
        <v>5050247.1273070639</v>
      </c>
      <c r="R121" s="617">
        <v>719462.89702440077</v>
      </c>
      <c r="S121" s="617">
        <v>554512.30932803685</v>
      </c>
      <c r="T121" s="617">
        <v>914561.43517928198</v>
      </c>
      <c r="U121" s="617">
        <v>968385.63502728799</v>
      </c>
      <c r="W121" s="131">
        <v>3920.9993224433724</v>
      </c>
      <c r="X121" s="131">
        <v>583.97962420811746</v>
      </c>
      <c r="Y121" s="131">
        <v>463.63905462210437</v>
      </c>
      <c r="Z121" s="131">
        <v>779.01314751216523</v>
      </c>
      <c r="AA121" s="131">
        <v>838.42912123574717</v>
      </c>
      <c r="AC121" s="20"/>
      <c r="AD121" s="20">
        <v>266000</v>
      </c>
      <c r="AE121" s="20">
        <v>59000</v>
      </c>
      <c r="AF121" s="613"/>
      <c r="AH121" s="429"/>
      <c r="AI121" s="429">
        <v>215.90909090909091</v>
      </c>
      <c r="AJ121" s="429">
        <v>49.331103678929757</v>
      </c>
      <c r="AK121" s="429"/>
      <c r="AL121" s="429"/>
      <c r="AM121" s="15">
        <v>1288</v>
      </c>
      <c r="AN121" s="15">
        <v>1232</v>
      </c>
      <c r="AO121" s="15">
        <v>1196</v>
      </c>
      <c r="AP121" s="15">
        <v>1174</v>
      </c>
      <c r="AQ121" s="15">
        <v>1155</v>
      </c>
      <c r="AR121" s="21">
        <v>1129</v>
      </c>
    </row>
    <row r="122" spans="1:44">
      <c r="A122" s="41">
        <v>316</v>
      </c>
      <c r="B122" s="343">
        <v>7</v>
      </c>
      <c r="C122" s="11" t="s">
        <v>153</v>
      </c>
      <c r="D122" s="641">
        <v>10428960.996458581</v>
      </c>
      <c r="E122" s="641">
        <v>2523693.3857388231</v>
      </c>
      <c r="F122" s="641">
        <v>2139577.3453745525</v>
      </c>
      <c r="G122" s="123">
        <v>1795667.566543289</v>
      </c>
      <c r="H122" s="123">
        <v>1200434.045807756</v>
      </c>
      <c r="I122" s="123">
        <v>900238.37138961768</v>
      </c>
      <c r="J122" s="11"/>
      <c r="K122" s="641">
        <v>-1102722</v>
      </c>
      <c r="L122" s="641">
        <v>-1094449</v>
      </c>
      <c r="M122" s="641">
        <v>-917403</v>
      </c>
      <c r="N122" s="641">
        <v>-744807</v>
      </c>
      <c r="O122" s="641">
        <v>-1031074</v>
      </c>
      <c r="P122" s="11"/>
      <c r="Q122" s="617">
        <v>9326238.9964585807</v>
      </c>
      <c r="R122" s="617">
        <v>1429244.3857388231</v>
      </c>
      <c r="S122" s="617">
        <v>1222174.3453745525</v>
      </c>
      <c r="T122" s="617">
        <v>1050860.566543289</v>
      </c>
      <c r="U122" s="617">
        <v>169360.04580775602</v>
      </c>
      <c r="W122" s="131">
        <v>2155.8573731989322</v>
      </c>
      <c r="X122" s="131">
        <v>336.68890123411614</v>
      </c>
      <c r="Y122" s="131">
        <v>291.13252629217544</v>
      </c>
      <c r="Z122" s="131">
        <v>255.43523737075571</v>
      </c>
      <c r="AA122" s="131">
        <v>41.377973566517475</v>
      </c>
      <c r="AC122" s="20"/>
      <c r="AD122" s="20">
        <v>210000</v>
      </c>
      <c r="AE122" s="20"/>
      <c r="AF122" s="614">
        <v>573000</v>
      </c>
      <c r="AH122" s="429"/>
      <c r="AI122" s="429">
        <v>49.469964664310957</v>
      </c>
      <c r="AJ122" s="429"/>
      <c r="AK122" s="429">
        <v>139.280505590666</v>
      </c>
      <c r="AL122" s="429"/>
      <c r="AM122" s="15">
        <v>4326</v>
      </c>
      <c r="AN122" s="15">
        <v>4245</v>
      </c>
      <c r="AO122" s="15">
        <v>4198</v>
      </c>
      <c r="AP122" s="15">
        <v>4114</v>
      </c>
      <c r="AQ122" s="15">
        <v>4093</v>
      </c>
      <c r="AR122" s="21">
        <v>4052</v>
      </c>
    </row>
    <row r="123" spans="1:44">
      <c r="A123" s="41">
        <v>317</v>
      </c>
      <c r="B123" s="343">
        <v>17</v>
      </c>
      <c r="C123" s="11" t="s">
        <v>154</v>
      </c>
      <c r="D123" s="641">
        <v>12414890.186247693</v>
      </c>
      <c r="E123" s="641">
        <v>5159690.2199334502</v>
      </c>
      <c r="F123" s="641">
        <v>4620626.5683221249</v>
      </c>
      <c r="G123" s="123">
        <v>4832347.7976479987</v>
      </c>
      <c r="H123" s="123">
        <v>4785580.1034123767</v>
      </c>
      <c r="I123" s="123">
        <v>4614878.6494493242</v>
      </c>
      <c r="J123" s="11"/>
      <c r="K123" s="641">
        <v>45173</v>
      </c>
      <c r="L123" s="641">
        <v>81265</v>
      </c>
      <c r="M123" s="641">
        <v>4866</v>
      </c>
      <c r="N123" s="641">
        <v>-248</v>
      </c>
      <c r="O123" s="641">
        <v>95324</v>
      </c>
      <c r="P123" s="11"/>
      <c r="Q123" s="617">
        <v>12460063.186247693</v>
      </c>
      <c r="R123" s="617">
        <v>5240955.2199334502</v>
      </c>
      <c r="S123" s="617">
        <v>4625492.5683221249</v>
      </c>
      <c r="T123" s="617">
        <v>4832099.7976479987</v>
      </c>
      <c r="U123" s="617">
        <v>4880904.1034123767</v>
      </c>
      <c r="W123" s="131">
        <v>4909.4023586476333</v>
      </c>
      <c r="X123" s="131">
        <v>2069.070359231524</v>
      </c>
      <c r="Y123" s="131">
        <v>1869.6412968157335</v>
      </c>
      <c r="Z123" s="131">
        <v>1980.3687695278684</v>
      </c>
      <c r="AA123" s="131">
        <v>2056.8496011008751</v>
      </c>
      <c r="AC123" s="20"/>
      <c r="AD123" s="20"/>
      <c r="AE123" s="20"/>
      <c r="AF123" s="9"/>
      <c r="AH123" s="429"/>
      <c r="AI123" s="429"/>
      <c r="AJ123" s="429"/>
      <c r="AK123" s="429"/>
      <c r="AL123" s="429"/>
      <c r="AM123" s="15">
        <v>2538</v>
      </c>
      <c r="AN123" s="15">
        <v>2533</v>
      </c>
      <c r="AO123" s="15">
        <v>2474</v>
      </c>
      <c r="AP123" s="15">
        <v>2440</v>
      </c>
      <c r="AQ123" s="15">
        <v>2373</v>
      </c>
      <c r="AR123" s="21">
        <v>2324</v>
      </c>
    </row>
    <row r="124" spans="1:44">
      <c r="A124" s="41">
        <v>320</v>
      </c>
      <c r="B124" s="343">
        <v>19</v>
      </c>
      <c r="C124" s="11" t="s">
        <v>155</v>
      </c>
      <c r="D124" s="641">
        <v>30560122.499648415</v>
      </c>
      <c r="E124" s="641">
        <v>7996200.228130742</v>
      </c>
      <c r="F124" s="641">
        <v>6377182.7869659308</v>
      </c>
      <c r="G124" s="123">
        <v>7402463.3425480518</v>
      </c>
      <c r="H124" s="123">
        <v>6625218.4906505682</v>
      </c>
      <c r="I124" s="123">
        <v>6287264.2731611803</v>
      </c>
      <c r="J124" s="11"/>
      <c r="K124" s="641">
        <v>-236808</v>
      </c>
      <c r="L124" s="641">
        <v>-342711</v>
      </c>
      <c r="M124" s="641">
        <v>-195562</v>
      </c>
      <c r="N124" s="641">
        <v>213012</v>
      </c>
      <c r="O124" s="641">
        <v>-513873</v>
      </c>
      <c r="P124" s="11"/>
      <c r="Q124" s="617">
        <v>30323314.499648415</v>
      </c>
      <c r="R124" s="617">
        <v>7653489.228130742</v>
      </c>
      <c r="S124" s="617">
        <v>6181620.7869659308</v>
      </c>
      <c r="T124" s="617">
        <v>7615475.3425480518</v>
      </c>
      <c r="U124" s="617">
        <v>6111345.4906505682</v>
      </c>
      <c r="W124" s="131">
        <v>4216.8425114237816</v>
      </c>
      <c r="X124" s="131">
        <v>1077.1976394272683</v>
      </c>
      <c r="Y124" s="131">
        <v>883.59359447769168</v>
      </c>
      <c r="Z124" s="131">
        <v>1083.2824100352848</v>
      </c>
      <c r="AA124" s="131">
        <v>878.82448815797648</v>
      </c>
      <c r="AC124" s="20"/>
      <c r="AD124" s="20"/>
      <c r="AE124" s="20"/>
      <c r="AF124" s="9"/>
      <c r="AH124" s="429"/>
      <c r="AI124" s="429"/>
      <c r="AJ124" s="429"/>
      <c r="AK124" s="429"/>
      <c r="AL124" s="429"/>
      <c r="AM124" s="15">
        <v>7191</v>
      </c>
      <c r="AN124" s="15">
        <v>7105</v>
      </c>
      <c r="AO124" s="15">
        <v>6996</v>
      </c>
      <c r="AP124" s="15">
        <v>7030</v>
      </c>
      <c r="AQ124" s="15">
        <v>6954</v>
      </c>
      <c r="AR124" s="21">
        <v>6919</v>
      </c>
    </row>
    <row r="125" spans="1:44">
      <c r="A125" s="41">
        <v>322</v>
      </c>
      <c r="B125" s="343">
        <v>2</v>
      </c>
      <c r="C125" s="11" t="s">
        <v>156</v>
      </c>
      <c r="D125" s="641">
        <v>25615603.481016845</v>
      </c>
      <c r="E125" s="641">
        <v>10491496.872641742</v>
      </c>
      <c r="F125" s="641">
        <v>9798932.0618102457</v>
      </c>
      <c r="G125" s="123">
        <v>10009752.946171699</v>
      </c>
      <c r="H125" s="123">
        <v>9739589.5465365294</v>
      </c>
      <c r="I125" s="123">
        <v>9086329.1927478202</v>
      </c>
      <c r="J125" s="11"/>
      <c r="K125" s="641">
        <v>-653762</v>
      </c>
      <c r="L125" s="641">
        <v>-516001</v>
      </c>
      <c r="M125" s="641">
        <v>-464284</v>
      </c>
      <c r="N125" s="641">
        <v>-288983</v>
      </c>
      <c r="O125" s="641">
        <v>-493758</v>
      </c>
      <c r="P125" s="11"/>
      <c r="Q125" s="617">
        <v>24961841.481016845</v>
      </c>
      <c r="R125" s="617">
        <v>9975495.8726417422</v>
      </c>
      <c r="S125" s="617">
        <v>9334648.0618102457</v>
      </c>
      <c r="T125" s="617">
        <v>9720769.9461716991</v>
      </c>
      <c r="U125" s="617">
        <v>9245831.5465365294</v>
      </c>
      <c r="W125" s="131">
        <v>3776.9468120769925</v>
      </c>
      <c r="X125" s="131">
        <v>1508.2394727308349</v>
      </c>
      <c r="Y125" s="131">
        <v>1425.354720080966</v>
      </c>
      <c r="Z125" s="131">
        <v>1504.2974228058958</v>
      </c>
      <c r="AA125" s="131">
        <v>1451.2370972432161</v>
      </c>
      <c r="AC125" s="20"/>
      <c r="AD125" s="20"/>
      <c r="AE125" s="20"/>
      <c r="AF125" s="9"/>
      <c r="AH125" s="429"/>
      <c r="AI125" s="429"/>
      <c r="AJ125" s="429"/>
      <c r="AK125" s="429"/>
      <c r="AL125" s="429"/>
      <c r="AM125" s="15">
        <v>6609</v>
      </c>
      <c r="AN125" s="15">
        <v>6614</v>
      </c>
      <c r="AO125" s="15">
        <v>6549</v>
      </c>
      <c r="AP125" s="15">
        <v>6462</v>
      </c>
      <c r="AQ125" s="15">
        <v>6371</v>
      </c>
      <c r="AR125" s="21">
        <v>6340</v>
      </c>
    </row>
    <row r="126" spans="1:44">
      <c r="A126" s="41">
        <v>398</v>
      </c>
      <c r="B126" s="343">
        <v>7</v>
      </c>
      <c r="C126" s="11" t="s">
        <v>157</v>
      </c>
      <c r="D126" s="641">
        <v>249593867.09904292</v>
      </c>
      <c r="E126" s="641">
        <v>94494782.399933189</v>
      </c>
      <c r="F126" s="641">
        <v>79015211.07297498</v>
      </c>
      <c r="G126" s="123">
        <v>88317901.754464209</v>
      </c>
      <c r="H126" s="123">
        <v>89387687.732950211</v>
      </c>
      <c r="I126" s="123">
        <v>99403059.558571175</v>
      </c>
      <c r="J126" s="11"/>
      <c r="K126" s="641">
        <v>88669</v>
      </c>
      <c r="L126" s="641">
        <v>-4077446</v>
      </c>
      <c r="M126" s="641">
        <v>-1844284</v>
      </c>
      <c r="N126" s="641">
        <v>485064</v>
      </c>
      <c r="O126" s="641">
        <v>60607</v>
      </c>
      <c r="P126" s="11"/>
      <c r="Q126" s="617">
        <v>249682536.09904292</v>
      </c>
      <c r="R126" s="617">
        <v>90417336.399933189</v>
      </c>
      <c r="S126" s="617">
        <v>77170927.07297498</v>
      </c>
      <c r="T126" s="617">
        <v>88802965.754464209</v>
      </c>
      <c r="U126" s="617">
        <v>89448294.732950211</v>
      </c>
      <c r="W126" s="131">
        <v>2080.9652628604058</v>
      </c>
      <c r="X126" s="131">
        <v>753.30830896325983</v>
      </c>
      <c r="Y126" s="131">
        <v>642.15458350717688</v>
      </c>
      <c r="Z126" s="131">
        <v>735.77561047007043</v>
      </c>
      <c r="AA126" s="131">
        <v>737.18894263868572</v>
      </c>
      <c r="AC126" s="20"/>
      <c r="AD126" s="20"/>
      <c r="AE126" s="20"/>
      <c r="AF126" s="9"/>
      <c r="AH126" s="429"/>
      <c r="AI126" s="429"/>
      <c r="AJ126" s="429"/>
      <c r="AK126" s="429"/>
      <c r="AL126" s="429"/>
      <c r="AM126" s="15">
        <v>119984</v>
      </c>
      <c r="AN126" s="15">
        <v>120027</v>
      </c>
      <c r="AO126" s="15">
        <v>120175</v>
      </c>
      <c r="AP126" s="15">
        <v>120693</v>
      </c>
      <c r="AQ126" s="15">
        <v>121337</v>
      </c>
      <c r="AR126" s="21">
        <v>121832</v>
      </c>
    </row>
    <row r="127" spans="1:44">
      <c r="A127" s="41">
        <v>399</v>
      </c>
      <c r="B127" s="343">
        <v>15</v>
      </c>
      <c r="C127" s="11" t="s">
        <v>158</v>
      </c>
      <c r="D127" s="641">
        <v>19788005.13684503</v>
      </c>
      <c r="E127" s="641">
        <v>6058874.0661776317</v>
      </c>
      <c r="F127" s="641">
        <v>4742930.2769483728</v>
      </c>
      <c r="G127" s="123">
        <v>4847073.6326641273</v>
      </c>
      <c r="H127" s="123">
        <v>4477356.2162568476</v>
      </c>
      <c r="I127" s="123">
        <v>4011768.4668104863</v>
      </c>
      <c r="J127" s="11"/>
      <c r="K127" s="641">
        <v>-377080</v>
      </c>
      <c r="L127" s="641">
        <v>-380211</v>
      </c>
      <c r="M127" s="641">
        <v>-459199</v>
      </c>
      <c r="N127" s="641">
        <v>-299133</v>
      </c>
      <c r="O127" s="641">
        <v>-326699</v>
      </c>
      <c r="P127" s="11"/>
      <c r="Q127" s="617">
        <v>19410925.13684503</v>
      </c>
      <c r="R127" s="617">
        <v>5678663.0661776317</v>
      </c>
      <c r="S127" s="617">
        <v>4283731.2769483728</v>
      </c>
      <c r="T127" s="617">
        <v>4547940.6326641273</v>
      </c>
      <c r="U127" s="617">
        <v>4150657.2162568476</v>
      </c>
      <c r="W127" s="131">
        <v>2427.5794318215394</v>
      </c>
      <c r="X127" s="131">
        <v>717.3652180618534</v>
      </c>
      <c r="Y127" s="131">
        <v>548.00195432370128</v>
      </c>
      <c r="Z127" s="131">
        <v>592.0255965457078</v>
      </c>
      <c r="AA127" s="131">
        <v>542.14435949018389</v>
      </c>
      <c r="AC127" s="20"/>
      <c r="AD127" s="20"/>
      <c r="AE127" s="20"/>
      <c r="AF127" s="614">
        <v>536000</v>
      </c>
      <c r="AH127" s="429"/>
      <c r="AI127" s="429"/>
      <c r="AJ127" s="429"/>
      <c r="AK127" s="429">
        <v>69.773496485290295</v>
      </c>
      <c r="AL127" s="429"/>
      <c r="AM127" s="15">
        <v>7996</v>
      </c>
      <c r="AN127" s="15">
        <v>7916</v>
      </c>
      <c r="AO127" s="15">
        <v>7817</v>
      </c>
      <c r="AP127" s="15">
        <v>7682</v>
      </c>
      <c r="AQ127" s="15">
        <v>7656</v>
      </c>
      <c r="AR127" s="21">
        <v>7534</v>
      </c>
    </row>
    <row r="128" spans="1:44">
      <c r="A128" s="41">
        <v>400</v>
      </c>
      <c r="B128" s="343">
        <v>2</v>
      </c>
      <c r="C128" s="11" t="s">
        <v>159</v>
      </c>
      <c r="D128" s="641">
        <v>24832359.935536385</v>
      </c>
      <c r="E128" s="641">
        <v>11875147.659004714</v>
      </c>
      <c r="F128" s="641">
        <v>10517563.815196283</v>
      </c>
      <c r="G128" s="123">
        <v>11585229.475458849</v>
      </c>
      <c r="H128" s="123">
        <v>12021695.367269451</v>
      </c>
      <c r="I128" s="123">
        <v>11841314.868650023</v>
      </c>
      <c r="J128" s="11"/>
      <c r="K128" s="641">
        <v>996778</v>
      </c>
      <c r="L128" s="641">
        <v>978329</v>
      </c>
      <c r="M128" s="641">
        <v>1901365</v>
      </c>
      <c r="N128" s="641">
        <v>1244555</v>
      </c>
      <c r="O128" s="641">
        <v>314300</v>
      </c>
      <c r="P128" s="11"/>
      <c r="Q128" s="617">
        <v>25829137.935536385</v>
      </c>
      <c r="R128" s="617">
        <v>12853476.659004714</v>
      </c>
      <c r="S128" s="617">
        <v>12418928.815196283</v>
      </c>
      <c r="T128" s="617">
        <v>12829784.475458849</v>
      </c>
      <c r="U128" s="617">
        <v>12335995.367269451</v>
      </c>
      <c r="W128" s="131">
        <v>3050.2052356561626</v>
      </c>
      <c r="X128" s="131">
        <v>1520.0421782172084</v>
      </c>
      <c r="Y128" s="131">
        <v>1484.4524043983126</v>
      </c>
      <c r="Z128" s="131">
        <v>1519.9365567419559</v>
      </c>
      <c r="AA128" s="131">
        <v>1454.8880018008551</v>
      </c>
      <c r="AC128" s="20"/>
      <c r="AD128" s="20"/>
      <c r="AE128" s="20"/>
      <c r="AF128" s="9"/>
      <c r="AH128" s="429"/>
      <c r="AI128" s="429"/>
      <c r="AJ128" s="429"/>
      <c r="AK128" s="429"/>
      <c r="AL128" s="429"/>
      <c r="AM128" s="15">
        <v>8468</v>
      </c>
      <c r="AN128" s="15">
        <v>8456</v>
      </c>
      <c r="AO128" s="15">
        <v>8366</v>
      </c>
      <c r="AP128" s="15">
        <v>8441</v>
      </c>
      <c r="AQ128" s="15">
        <v>8479</v>
      </c>
      <c r="AR128" s="21">
        <v>8400</v>
      </c>
    </row>
    <row r="129" spans="1:44">
      <c r="A129" s="41">
        <v>402</v>
      </c>
      <c r="B129" s="343">
        <v>11</v>
      </c>
      <c r="C129" s="11" t="s">
        <v>160</v>
      </c>
      <c r="D129" s="641">
        <v>33920763.456414655</v>
      </c>
      <c r="E129" s="641">
        <v>7592768.4044980342</v>
      </c>
      <c r="F129" s="641">
        <v>5199459.6506253835</v>
      </c>
      <c r="G129" s="123">
        <v>6004608.6898395326</v>
      </c>
      <c r="H129" s="123">
        <v>5607220.2464554422</v>
      </c>
      <c r="I129" s="123">
        <v>5089255.6559375348</v>
      </c>
      <c r="J129" s="11"/>
      <c r="K129" s="641">
        <v>-209471</v>
      </c>
      <c r="L129" s="641">
        <v>-96194</v>
      </c>
      <c r="M129" s="641">
        <v>-213991</v>
      </c>
      <c r="N129" s="641">
        <v>77345</v>
      </c>
      <c r="O129" s="641">
        <v>-197086</v>
      </c>
      <c r="P129" s="11"/>
      <c r="Q129" s="617">
        <v>33711292.456414655</v>
      </c>
      <c r="R129" s="617">
        <v>7496574.4044980342</v>
      </c>
      <c r="S129" s="617">
        <v>4985468.6506253835</v>
      </c>
      <c r="T129" s="617">
        <v>6081953.6898395326</v>
      </c>
      <c r="U129" s="617">
        <v>5410134.2464554422</v>
      </c>
      <c r="W129" s="131">
        <v>3602.4035537951117</v>
      </c>
      <c r="X129" s="131">
        <v>810.70340699665121</v>
      </c>
      <c r="Y129" s="131">
        <v>547.91390819050264</v>
      </c>
      <c r="Z129" s="131">
        <v>677.65500722446041</v>
      </c>
      <c r="AA129" s="131">
        <v>610.28023084663755</v>
      </c>
      <c r="AC129" s="20"/>
      <c r="AD129" s="20">
        <v>550000</v>
      </c>
      <c r="AE129" s="20"/>
      <c r="AF129" s="9"/>
      <c r="AH129" s="429"/>
      <c r="AI129" s="429">
        <v>59.478749864821033</v>
      </c>
      <c r="AJ129" s="429"/>
      <c r="AK129" s="429"/>
      <c r="AL129" s="429"/>
      <c r="AM129" s="15">
        <v>9358</v>
      </c>
      <c r="AN129" s="15">
        <v>9247</v>
      </c>
      <c r="AO129" s="15">
        <v>9099</v>
      </c>
      <c r="AP129" s="15">
        <v>8975</v>
      </c>
      <c r="AQ129" s="15">
        <v>8865</v>
      </c>
      <c r="AR129" s="21">
        <v>8803</v>
      </c>
    </row>
    <row r="130" spans="1:44">
      <c r="A130" s="41">
        <v>403</v>
      </c>
      <c r="B130" s="343">
        <v>14</v>
      </c>
      <c r="C130" s="11" t="s">
        <v>161</v>
      </c>
      <c r="D130" s="641">
        <v>12627791.597187916</v>
      </c>
      <c r="E130" s="641">
        <v>3662033.0467720316</v>
      </c>
      <c r="F130" s="641">
        <v>3131858.5535365716</v>
      </c>
      <c r="G130" s="123">
        <v>3168188.2142598</v>
      </c>
      <c r="H130" s="123">
        <v>3332672.7821858879</v>
      </c>
      <c r="I130" s="123">
        <v>3269144.4577567978</v>
      </c>
      <c r="J130" s="11"/>
      <c r="K130" s="641">
        <v>-140203</v>
      </c>
      <c r="L130" s="641">
        <v>55775</v>
      </c>
      <c r="M130" s="641">
        <v>109141</v>
      </c>
      <c r="N130" s="641">
        <v>182038</v>
      </c>
      <c r="O130" s="641">
        <v>-5285</v>
      </c>
      <c r="P130" s="11"/>
      <c r="Q130" s="617">
        <v>12487588.597187916</v>
      </c>
      <c r="R130" s="617">
        <v>3717808.0467720316</v>
      </c>
      <c r="S130" s="617">
        <v>3240999.5535365716</v>
      </c>
      <c r="T130" s="617">
        <v>3350226.2142598</v>
      </c>
      <c r="U130" s="617">
        <v>3327387.7821858879</v>
      </c>
      <c r="W130" s="131">
        <v>4269.2610588676635</v>
      </c>
      <c r="X130" s="131">
        <v>1297.211460841602</v>
      </c>
      <c r="Y130" s="131">
        <v>1149.2906218214794</v>
      </c>
      <c r="Z130" s="131">
        <v>1201.2284740981713</v>
      </c>
      <c r="AA130" s="131">
        <v>1206.4495221848761</v>
      </c>
      <c r="AC130" s="20"/>
      <c r="AD130" s="20">
        <v>160000</v>
      </c>
      <c r="AE130" s="20"/>
      <c r="AF130" s="9"/>
      <c r="AH130" s="429"/>
      <c r="AI130" s="429">
        <v>55.826936496859737</v>
      </c>
      <c r="AJ130" s="429"/>
      <c r="AK130" s="429"/>
      <c r="AL130" s="429"/>
      <c r="AM130" s="15">
        <v>2925</v>
      </c>
      <c r="AN130" s="15">
        <v>2866</v>
      </c>
      <c r="AO130" s="15">
        <v>2820</v>
      </c>
      <c r="AP130" s="15">
        <v>2789</v>
      </c>
      <c r="AQ130" s="15">
        <v>2758</v>
      </c>
      <c r="AR130" s="21">
        <v>2704</v>
      </c>
    </row>
    <row r="131" spans="1:44">
      <c r="A131" s="41">
        <v>405</v>
      </c>
      <c r="B131" s="343">
        <v>9</v>
      </c>
      <c r="C131" s="11" t="s">
        <v>162</v>
      </c>
      <c r="D131" s="641">
        <v>137618790.7566011</v>
      </c>
      <c r="E131" s="641">
        <v>32656657.098166406</v>
      </c>
      <c r="F131" s="641">
        <v>28104309.447225604</v>
      </c>
      <c r="G131" s="123">
        <v>33557207.240610316</v>
      </c>
      <c r="H131" s="123">
        <v>32371935.20866831</v>
      </c>
      <c r="I131" s="123">
        <v>33900471.966619901</v>
      </c>
      <c r="J131" s="11"/>
      <c r="K131" s="641">
        <v>-5667652</v>
      </c>
      <c r="L131" s="641">
        <v>-5769783</v>
      </c>
      <c r="M131" s="641">
        <v>-5155815</v>
      </c>
      <c r="N131" s="641">
        <v>-3295519</v>
      </c>
      <c r="O131" s="641">
        <v>-2731032</v>
      </c>
      <c r="P131" s="11"/>
      <c r="Q131" s="617">
        <v>131951138.7566011</v>
      </c>
      <c r="R131" s="617">
        <v>26886874.098166406</v>
      </c>
      <c r="S131" s="617">
        <v>22948494.447225604</v>
      </c>
      <c r="T131" s="617">
        <v>30261688.240610316</v>
      </c>
      <c r="U131" s="617">
        <v>29640903.20866831</v>
      </c>
      <c r="W131" s="131">
        <v>1815.9579801904861</v>
      </c>
      <c r="X131" s="131">
        <v>370.16926092692688</v>
      </c>
      <c r="Y131" s="131">
        <v>315.87741840640888</v>
      </c>
      <c r="Z131" s="131">
        <v>414.61182989820679</v>
      </c>
      <c r="AA131" s="131">
        <v>404.22904535393934</v>
      </c>
      <c r="AC131" s="20"/>
      <c r="AD131" s="20"/>
      <c r="AE131" s="20"/>
      <c r="AF131" s="9"/>
      <c r="AH131" s="429"/>
      <c r="AI131" s="429"/>
      <c r="AJ131" s="429"/>
      <c r="AK131" s="429"/>
      <c r="AL131" s="429"/>
      <c r="AM131" s="15">
        <v>72662</v>
      </c>
      <c r="AN131" s="15">
        <v>72634</v>
      </c>
      <c r="AO131" s="15">
        <v>72650</v>
      </c>
      <c r="AP131" s="15">
        <v>72988</v>
      </c>
      <c r="AQ131" s="15">
        <v>73327</v>
      </c>
      <c r="AR131" s="21">
        <v>73241</v>
      </c>
    </row>
    <row r="132" spans="1:44">
      <c r="A132" s="41">
        <v>407</v>
      </c>
      <c r="B132" s="343">
        <v>1</v>
      </c>
      <c r="C132" s="11" t="s">
        <v>163</v>
      </c>
      <c r="D132" s="641">
        <v>9099360.5877699424</v>
      </c>
      <c r="E132" s="641">
        <v>3343204.7990935217</v>
      </c>
      <c r="F132" s="641">
        <v>3113858.5352456057</v>
      </c>
      <c r="G132" s="123">
        <v>2861013.0738963028</v>
      </c>
      <c r="H132" s="123">
        <v>2587861.4970928389</v>
      </c>
      <c r="I132" s="123">
        <v>1881463.4991762126</v>
      </c>
      <c r="J132" s="11"/>
      <c r="K132" s="641">
        <v>-597059</v>
      </c>
      <c r="L132" s="641">
        <v>-614692</v>
      </c>
      <c r="M132" s="641">
        <v>-539837</v>
      </c>
      <c r="N132" s="641">
        <v>-587552</v>
      </c>
      <c r="O132" s="641">
        <v>-677039</v>
      </c>
      <c r="P132" s="11"/>
      <c r="Q132" s="617">
        <v>8502301.5877699424</v>
      </c>
      <c r="R132" s="617">
        <v>2728512.7990935217</v>
      </c>
      <c r="S132" s="617">
        <v>2574021.5352456057</v>
      </c>
      <c r="T132" s="617">
        <v>2273461.0738963028</v>
      </c>
      <c r="U132" s="617">
        <v>1910822.4970928389</v>
      </c>
      <c r="W132" s="131">
        <v>3243.9151422243199</v>
      </c>
      <c r="X132" s="131">
        <v>1057.5631004238455</v>
      </c>
      <c r="Y132" s="131">
        <v>1022.2484254351095</v>
      </c>
      <c r="Z132" s="131">
        <v>928.32220248930287</v>
      </c>
      <c r="AA132" s="131">
        <v>786.67043931364299</v>
      </c>
      <c r="AC132" s="20"/>
      <c r="AD132" s="20"/>
      <c r="AE132" s="20"/>
      <c r="AF132" s="9"/>
      <c r="AH132" s="429"/>
      <c r="AI132" s="429"/>
      <c r="AJ132" s="429"/>
      <c r="AK132" s="429"/>
      <c r="AL132" s="429"/>
      <c r="AM132" s="15">
        <v>2621</v>
      </c>
      <c r="AN132" s="15">
        <v>2580</v>
      </c>
      <c r="AO132" s="15">
        <v>2518</v>
      </c>
      <c r="AP132" s="15">
        <v>2449</v>
      </c>
      <c r="AQ132" s="15">
        <v>2429</v>
      </c>
      <c r="AR132" s="21">
        <v>2430</v>
      </c>
    </row>
    <row r="133" spans="1:44">
      <c r="A133" s="41">
        <v>408</v>
      </c>
      <c r="B133" s="343">
        <v>14</v>
      </c>
      <c r="C133" s="11" t="s">
        <v>164</v>
      </c>
      <c r="D133" s="641">
        <v>43493164.902169041</v>
      </c>
      <c r="E133" s="641">
        <v>16099261.219933564</v>
      </c>
      <c r="F133" s="641">
        <v>13741565.001916414</v>
      </c>
      <c r="G133" s="123">
        <v>14206067.18423686</v>
      </c>
      <c r="H133" s="123">
        <v>14395978.122912399</v>
      </c>
      <c r="I133" s="123">
        <v>13997478.470955675</v>
      </c>
      <c r="J133" s="11"/>
      <c r="K133" s="641">
        <v>149401</v>
      </c>
      <c r="L133" s="641">
        <v>-3461</v>
      </c>
      <c r="M133" s="641">
        <v>149628</v>
      </c>
      <c r="N133" s="641">
        <v>352381</v>
      </c>
      <c r="O133" s="641">
        <v>64614</v>
      </c>
      <c r="P133" s="11"/>
      <c r="Q133" s="617">
        <v>43642565.902169041</v>
      </c>
      <c r="R133" s="617">
        <v>16095800.219933564</v>
      </c>
      <c r="S133" s="617">
        <v>13891193.001916414</v>
      </c>
      <c r="T133" s="617">
        <v>14558448.18423686</v>
      </c>
      <c r="U133" s="617">
        <v>14460592.122912399</v>
      </c>
      <c r="W133" s="131">
        <v>3068.8816470128008</v>
      </c>
      <c r="X133" s="131">
        <v>1133.267635002011</v>
      </c>
      <c r="Y133" s="131">
        <v>985.26086970114295</v>
      </c>
      <c r="Z133" s="131">
        <v>1038.1095396632102</v>
      </c>
      <c r="AA133" s="131">
        <v>1030.8377618272311</v>
      </c>
      <c r="AC133" s="20"/>
      <c r="AD133" s="20"/>
      <c r="AE133" s="20"/>
      <c r="AF133" s="9"/>
      <c r="AH133" s="429"/>
      <c r="AI133" s="429"/>
      <c r="AJ133" s="429"/>
      <c r="AK133" s="429"/>
      <c r="AL133" s="429"/>
      <c r="AM133" s="15">
        <v>14221</v>
      </c>
      <c r="AN133" s="15">
        <v>14203</v>
      </c>
      <c r="AO133" s="15">
        <v>14099</v>
      </c>
      <c r="AP133" s="15">
        <v>14024</v>
      </c>
      <c r="AQ133" s="15">
        <v>14028</v>
      </c>
      <c r="AR133" s="21">
        <v>13927</v>
      </c>
    </row>
    <row r="134" spans="1:44">
      <c r="A134" s="41">
        <v>410</v>
      </c>
      <c r="B134" s="343">
        <v>13</v>
      </c>
      <c r="C134" s="11" t="s">
        <v>165</v>
      </c>
      <c r="D134" s="641">
        <v>47776732.795352273</v>
      </c>
      <c r="E134" s="641">
        <v>21725157.883794837</v>
      </c>
      <c r="F134" s="641">
        <v>16841754.058378786</v>
      </c>
      <c r="G134" s="123">
        <v>18815553.657893188</v>
      </c>
      <c r="H134" s="123">
        <v>19824043.16600043</v>
      </c>
      <c r="I134" s="123">
        <v>18680780.204175111</v>
      </c>
      <c r="J134" s="11"/>
      <c r="K134" s="641">
        <v>-1273901</v>
      </c>
      <c r="L134" s="641">
        <v>-1471414</v>
      </c>
      <c r="M134" s="641">
        <v>-1255524</v>
      </c>
      <c r="N134" s="641">
        <v>-779133</v>
      </c>
      <c r="O134" s="641">
        <v>-1236511</v>
      </c>
      <c r="P134" s="11"/>
      <c r="Q134" s="617">
        <v>46502831.795352273</v>
      </c>
      <c r="R134" s="617">
        <v>20253743.883794837</v>
      </c>
      <c r="S134" s="617">
        <v>15586230.058378786</v>
      </c>
      <c r="T134" s="617">
        <v>18036420.657893188</v>
      </c>
      <c r="U134" s="617">
        <v>18587532.16600043</v>
      </c>
      <c r="W134" s="131">
        <v>2470.5324228524823</v>
      </c>
      <c r="X134" s="131">
        <v>1078.0148969445836</v>
      </c>
      <c r="Y134" s="131">
        <v>830.15872481378358</v>
      </c>
      <c r="Z134" s="131">
        <v>961.32718568879591</v>
      </c>
      <c r="AA134" s="131">
        <v>984.61342123108534</v>
      </c>
      <c r="AC134" s="20">
        <v>1000000</v>
      </c>
      <c r="AD134" s="20">
        <v>400000</v>
      </c>
      <c r="AE134" s="20"/>
      <c r="AF134" s="614">
        <v>755000</v>
      </c>
      <c r="AH134" s="429">
        <v>53.126494182648877</v>
      </c>
      <c r="AI134" s="429">
        <v>21.290185224611459</v>
      </c>
      <c r="AJ134" s="429"/>
      <c r="AK134" s="429">
        <v>40.24091248267775</v>
      </c>
      <c r="AL134" s="429"/>
      <c r="AM134" s="15">
        <v>18823</v>
      </c>
      <c r="AN134" s="15">
        <v>18788</v>
      </c>
      <c r="AO134" s="15">
        <v>18775</v>
      </c>
      <c r="AP134" s="15">
        <v>18762</v>
      </c>
      <c r="AQ134" s="15">
        <v>18878</v>
      </c>
      <c r="AR134" s="21">
        <v>18808</v>
      </c>
    </row>
    <row r="135" spans="1:44">
      <c r="A135" s="41">
        <v>416</v>
      </c>
      <c r="B135" s="343">
        <v>9</v>
      </c>
      <c r="C135" s="11" t="s">
        <v>166</v>
      </c>
      <c r="D135" s="641">
        <v>7865954.8325202931</v>
      </c>
      <c r="E135" s="641">
        <v>2248115.7226790753</v>
      </c>
      <c r="F135" s="641">
        <v>2095818.8320878935</v>
      </c>
      <c r="G135" s="123">
        <v>2094105.4420134211</v>
      </c>
      <c r="H135" s="123">
        <v>2140215.4151114291</v>
      </c>
      <c r="I135" s="123">
        <v>1455816.2930958001</v>
      </c>
      <c r="J135" s="11"/>
      <c r="K135" s="641">
        <v>-621063</v>
      </c>
      <c r="L135" s="641">
        <v>-616142</v>
      </c>
      <c r="M135" s="641">
        <v>-700885</v>
      </c>
      <c r="N135" s="641">
        <v>-639111</v>
      </c>
      <c r="O135" s="641">
        <v>-700749</v>
      </c>
      <c r="P135" s="11"/>
      <c r="Q135" s="617">
        <v>7244891.8325202931</v>
      </c>
      <c r="R135" s="617">
        <v>1631973.7226790753</v>
      </c>
      <c r="S135" s="617">
        <v>1394933.8320878935</v>
      </c>
      <c r="T135" s="617">
        <v>1454994.4420134211</v>
      </c>
      <c r="U135" s="617">
        <v>1439466.4151114291</v>
      </c>
      <c r="W135" s="131">
        <v>2444.2954900540799</v>
      </c>
      <c r="X135" s="131">
        <v>559.46990835758493</v>
      </c>
      <c r="Y135" s="131">
        <v>483.34505616351129</v>
      </c>
      <c r="Z135" s="131">
        <v>508.38380224088786</v>
      </c>
      <c r="AA135" s="131">
        <v>505.25321695732856</v>
      </c>
      <c r="AC135" s="20"/>
      <c r="AD135" s="20">
        <v>350000</v>
      </c>
      <c r="AE135" s="20"/>
      <c r="AF135" s="9"/>
      <c r="AH135" s="429"/>
      <c r="AI135" s="429">
        <v>119.9862872814535</v>
      </c>
      <c r="AJ135" s="429"/>
      <c r="AK135" s="429"/>
      <c r="AL135" s="429"/>
      <c r="AM135" s="15">
        <v>2964</v>
      </c>
      <c r="AN135" s="15">
        <v>2917</v>
      </c>
      <c r="AO135" s="15">
        <v>2886</v>
      </c>
      <c r="AP135" s="15">
        <v>2862</v>
      </c>
      <c r="AQ135" s="15">
        <v>2849</v>
      </c>
      <c r="AR135" s="21">
        <v>2878</v>
      </c>
    </row>
    <row r="136" spans="1:44">
      <c r="A136" s="41">
        <v>418</v>
      </c>
      <c r="B136" s="343">
        <v>6</v>
      </c>
      <c r="C136" s="11" t="s">
        <v>167</v>
      </c>
      <c r="D136" s="641">
        <v>33636504.518129952</v>
      </c>
      <c r="E136" s="641">
        <v>24647300.453737956</v>
      </c>
      <c r="F136" s="641">
        <v>21858445.337518282</v>
      </c>
      <c r="G136" s="123">
        <v>21768373.928855561</v>
      </c>
      <c r="H136" s="123">
        <v>22148258.504569221</v>
      </c>
      <c r="I136" s="123">
        <v>19244479.775264688</v>
      </c>
      <c r="J136" s="11"/>
      <c r="K136" s="641">
        <v>-2245054</v>
      </c>
      <c r="L136" s="641">
        <v>-2491947</v>
      </c>
      <c r="M136" s="641">
        <v>-2459599</v>
      </c>
      <c r="N136" s="641">
        <v>-2478326</v>
      </c>
      <c r="O136" s="641">
        <v>-2432683</v>
      </c>
      <c r="P136" s="11"/>
      <c r="Q136" s="617">
        <v>31391450.518129952</v>
      </c>
      <c r="R136" s="617">
        <v>22155353.453737956</v>
      </c>
      <c r="S136" s="617">
        <v>19398846.337518282</v>
      </c>
      <c r="T136" s="617">
        <v>19290047.928855561</v>
      </c>
      <c r="U136" s="617">
        <v>19715575.504569221</v>
      </c>
      <c r="W136" s="131">
        <v>1317.418604924037</v>
      </c>
      <c r="X136" s="131">
        <v>916.87441871122144</v>
      </c>
      <c r="Y136" s="131">
        <v>789.21262561099604</v>
      </c>
      <c r="Z136" s="131">
        <v>780.62595317290118</v>
      </c>
      <c r="AA136" s="131">
        <v>793.25563307995583</v>
      </c>
      <c r="AC136" s="20"/>
      <c r="AD136" s="20"/>
      <c r="AE136" s="20"/>
      <c r="AF136" s="9"/>
      <c r="AH136" s="429"/>
      <c r="AI136" s="429"/>
      <c r="AJ136" s="429"/>
      <c r="AK136" s="429"/>
      <c r="AL136" s="429"/>
      <c r="AM136" s="15">
        <v>23828</v>
      </c>
      <c r="AN136" s="15">
        <v>24164</v>
      </c>
      <c r="AO136" s="15">
        <v>24580</v>
      </c>
      <c r="AP136" s="15">
        <v>24711</v>
      </c>
      <c r="AQ136" s="15">
        <v>24854</v>
      </c>
      <c r="AR136" s="21">
        <v>25041</v>
      </c>
    </row>
    <row r="137" spans="1:44">
      <c r="A137" s="41">
        <v>420</v>
      </c>
      <c r="B137" s="343">
        <v>11</v>
      </c>
      <c r="C137" s="11" t="s">
        <v>168</v>
      </c>
      <c r="D137" s="641">
        <v>29790401.36289341</v>
      </c>
      <c r="E137" s="641">
        <v>6707338.9710969357</v>
      </c>
      <c r="F137" s="641">
        <v>5763675.2420456037</v>
      </c>
      <c r="G137" s="123">
        <v>6121190.7948627966</v>
      </c>
      <c r="H137" s="123">
        <v>6012440.63872068</v>
      </c>
      <c r="I137" s="123">
        <v>4479678.5581642911</v>
      </c>
      <c r="J137" s="11"/>
      <c r="K137" s="641">
        <v>-991439</v>
      </c>
      <c r="L137" s="641">
        <v>-1146993</v>
      </c>
      <c r="M137" s="641">
        <v>-1197007</v>
      </c>
      <c r="N137" s="641">
        <v>-1070754</v>
      </c>
      <c r="O137" s="641">
        <v>-1336697</v>
      </c>
      <c r="P137" s="11"/>
      <c r="Q137" s="617">
        <v>28798962.36289341</v>
      </c>
      <c r="R137" s="617">
        <v>5560345.9710969357</v>
      </c>
      <c r="S137" s="617">
        <v>4566668.2420456037</v>
      </c>
      <c r="T137" s="617">
        <v>5050436.7948627966</v>
      </c>
      <c r="U137" s="617">
        <v>4675743.63872068</v>
      </c>
      <c r="W137" s="131">
        <v>3063.0676837793458</v>
      </c>
      <c r="X137" s="131">
        <v>599.17521240268707</v>
      </c>
      <c r="Y137" s="131">
        <v>497.62103541959289</v>
      </c>
      <c r="Z137" s="131">
        <v>558.12098517657159</v>
      </c>
      <c r="AA137" s="131">
        <v>521.2065141813265</v>
      </c>
      <c r="AC137" s="20"/>
      <c r="AD137" s="20"/>
      <c r="AE137" s="20"/>
      <c r="AF137" s="9"/>
      <c r="AH137" s="429"/>
      <c r="AI137" s="429"/>
      <c r="AJ137" s="429"/>
      <c r="AK137" s="429"/>
      <c r="AL137" s="429"/>
      <c r="AM137" s="15">
        <v>9402</v>
      </c>
      <c r="AN137" s="15">
        <v>9280</v>
      </c>
      <c r="AO137" s="15">
        <v>9177</v>
      </c>
      <c r="AP137" s="15">
        <v>9049</v>
      </c>
      <c r="AQ137" s="15">
        <v>8971</v>
      </c>
      <c r="AR137" s="21">
        <v>8924</v>
      </c>
    </row>
    <row r="138" spans="1:44">
      <c r="A138" s="41">
        <v>421</v>
      </c>
      <c r="B138" s="343">
        <v>16</v>
      </c>
      <c r="C138" s="11" t="s">
        <v>169</v>
      </c>
      <c r="D138" s="641">
        <v>3022509.9256427092</v>
      </c>
      <c r="E138" s="641">
        <v>933729.40403148415</v>
      </c>
      <c r="F138" s="641">
        <v>1504955.9991620095</v>
      </c>
      <c r="G138" s="123">
        <v>1540579.5027307861</v>
      </c>
      <c r="H138" s="123">
        <v>1295483.5975024721</v>
      </c>
      <c r="I138" s="123">
        <v>1035506.4617985645</v>
      </c>
      <c r="J138" s="11"/>
      <c r="K138" s="641">
        <v>-188960</v>
      </c>
      <c r="L138" s="641">
        <v>-186258</v>
      </c>
      <c r="M138" s="641">
        <v>-139941</v>
      </c>
      <c r="N138" s="641">
        <v>-129445</v>
      </c>
      <c r="O138" s="641">
        <v>-170879</v>
      </c>
      <c r="P138" s="11"/>
      <c r="Q138" s="617">
        <v>2833549.9256427092</v>
      </c>
      <c r="R138" s="617">
        <v>747471.40403148415</v>
      </c>
      <c r="S138" s="617">
        <v>1365014.9991620095</v>
      </c>
      <c r="T138" s="617">
        <v>1411134.5027307861</v>
      </c>
      <c r="U138" s="617">
        <v>1124604.5975024721</v>
      </c>
      <c r="W138" s="131">
        <v>3924.5843845466889</v>
      </c>
      <c r="X138" s="131">
        <v>1039.5986147864869</v>
      </c>
      <c r="Y138" s="131">
        <v>1964.0503585064885</v>
      </c>
      <c r="Z138" s="131">
        <v>2069.1121740920617</v>
      </c>
      <c r="AA138" s="131">
        <v>1691.1347330864241</v>
      </c>
      <c r="AC138" s="20"/>
      <c r="AD138" s="20">
        <v>180000</v>
      </c>
      <c r="AE138" s="20">
        <v>136000</v>
      </c>
      <c r="AF138" s="613"/>
      <c r="AH138" s="429"/>
      <c r="AI138" s="429">
        <v>250.34770514603619</v>
      </c>
      <c r="AJ138" s="429">
        <v>195.68345323741011</v>
      </c>
      <c r="AK138" s="429"/>
      <c r="AL138" s="429"/>
      <c r="AM138" s="15">
        <v>722</v>
      </c>
      <c r="AN138" s="15">
        <v>719</v>
      </c>
      <c r="AO138" s="15">
        <v>695</v>
      </c>
      <c r="AP138" s="15">
        <v>682</v>
      </c>
      <c r="AQ138" s="15">
        <v>665</v>
      </c>
      <c r="AR138" s="21">
        <v>656</v>
      </c>
    </row>
    <row r="139" spans="1:44">
      <c r="A139" s="41">
        <v>422</v>
      </c>
      <c r="B139" s="343">
        <v>12</v>
      </c>
      <c r="C139" s="11" t="s">
        <v>170</v>
      </c>
      <c r="D139" s="641">
        <v>42736728.156184264</v>
      </c>
      <c r="E139" s="641">
        <v>9291271.2231670935</v>
      </c>
      <c r="F139" s="641">
        <v>6257487.6331549259</v>
      </c>
      <c r="G139" s="123">
        <v>7898270.1599664539</v>
      </c>
      <c r="H139" s="123">
        <v>6550240.930153057</v>
      </c>
      <c r="I139" s="123">
        <v>5889547.6736635016</v>
      </c>
      <c r="J139" s="11"/>
      <c r="K139" s="641">
        <v>-426638</v>
      </c>
      <c r="L139" s="641">
        <v>-270652</v>
      </c>
      <c r="M139" s="641">
        <v>-340880</v>
      </c>
      <c r="N139" s="641">
        <v>-240448</v>
      </c>
      <c r="O139" s="641">
        <v>-233645</v>
      </c>
      <c r="P139" s="11"/>
      <c r="Q139" s="617">
        <v>42310090.156184264</v>
      </c>
      <c r="R139" s="617">
        <v>9020619.2231670935</v>
      </c>
      <c r="S139" s="617">
        <v>5916607.6331549259</v>
      </c>
      <c r="T139" s="617">
        <v>7657822.1599664539</v>
      </c>
      <c r="U139" s="617">
        <v>6316595.930153057</v>
      </c>
      <c r="W139" s="131">
        <v>3947.2049777203342</v>
      </c>
      <c r="X139" s="131">
        <v>855.60269592782822</v>
      </c>
      <c r="Y139" s="131">
        <v>570.44038113718921</v>
      </c>
      <c r="Z139" s="131">
        <v>748.71159170575424</v>
      </c>
      <c r="AA139" s="131">
        <v>628.57955320460314</v>
      </c>
      <c r="AC139" s="20"/>
      <c r="AD139" s="20"/>
      <c r="AE139" s="20"/>
      <c r="AF139" s="9"/>
      <c r="AH139" s="429"/>
      <c r="AI139" s="429"/>
      <c r="AJ139" s="429"/>
      <c r="AK139" s="429"/>
      <c r="AL139" s="429"/>
      <c r="AM139" s="15">
        <v>10719</v>
      </c>
      <c r="AN139" s="15">
        <v>10543</v>
      </c>
      <c r="AO139" s="15">
        <v>10372</v>
      </c>
      <c r="AP139" s="15">
        <v>10228</v>
      </c>
      <c r="AQ139" s="15">
        <v>10049</v>
      </c>
      <c r="AR139" s="21">
        <v>9846</v>
      </c>
    </row>
    <row r="140" spans="1:44">
      <c r="A140" s="41">
        <v>423</v>
      </c>
      <c r="B140" s="343">
        <v>2</v>
      </c>
      <c r="C140" s="11" t="s">
        <v>171</v>
      </c>
      <c r="D140" s="641">
        <v>28566822.934943244</v>
      </c>
      <c r="E140" s="641">
        <v>18311671.719112359</v>
      </c>
      <c r="F140" s="641">
        <v>18311370.133905232</v>
      </c>
      <c r="G140" s="123">
        <v>18359009.951269459</v>
      </c>
      <c r="H140" s="123">
        <v>18385974.328675281</v>
      </c>
      <c r="I140" s="123">
        <v>15418981.471660469</v>
      </c>
      <c r="J140" s="11"/>
      <c r="K140" s="641">
        <v>-1547743</v>
      </c>
      <c r="L140" s="641">
        <v>-1799791</v>
      </c>
      <c r="M140" s="641">
        <v>-2137505</v>
      </c>
      <c r="N140" s="641">
        <v>-2153012</v>
      </c>
      <c r="O140" s="641">
        <v>-2230400</v>
      </c>
      <c r="P140" s="11"/>
      <c r="Q140" s="617">
        <v>27019079.934943244</v>
      </c>
      <c r="R140" s="617">
        <v>16511880.719112359</v>
      </c>
      <c r="S140" s="617">
        <v>16173865.133905232</v>
      </c>
      <c r="T140" s="617">
        <v>16205997.951269459</v>
      </c>
      <c r="U140" s="617">
        <v>16155574.328675281</v>
      </c>
      <c r="W140" s="131">
        <v>1341.163503173992</v>
      </c>
      <c r="X140" s="131">
        <v>813.75391647096535</v>
      </c>
      <c r="Y140" s="131">
        <v>789.08450670367529</v>
      </c>
      <c r="Z140" s="131">
        <v>785.28846010900122</v>
      </c>
      <c r="AA140" s="131">
        <v>781.74655611513026</v>
      </c>
      <c r="AC140" s="20"/>
      <c r="AD140" s="20"/>
      <c r="AE140" s="20"/>
      <c r="AF140" s="9"/>
      <c r="AH140" s="429"/>
      <c r="AI140" s="429"/>
      <c r="AJ140" s="429"/>
      <c r="AK140" s="429"/>
      <c r="AL140" s="429"/>
      <c r="AM140" s="15">
        <v>20146</v>
      </c>
      <c r="AN140" s="15">
        <v>20291</v>
      </c>
      <c r="AO140" s="15">
        <v>20497</v>
      </c>
      <c r="AP140" s="15">
        <v>20637</v>
      </c>
      <c r="AQ140" s="15">
        <v>20666</v>
      </c>
      <c r="AR140" s="21">
        <v>20732</v>
      </c>
    </row>
    <row r="141" spans="1:44">
      <c r="A141" s="41">
        <v>425</v>
      </c>
      <c r="B141" s="343">
        <v>17</v>
      </c>
      <c r="C141" s="11" t="s">
        <v>172</v>
      </c>
      <c r="D141" s="641">
        <v>28609545.502889495</v>
      </c>
      <c r="E141" s="641">
        <v>19788477.934118673</v>
      </c>
      <c r="F141" s="641">
        <v>20057492.269118495</v>
      </c>
      <c r="G141" s="123">
        <v>20456753.454344209</v>
      </c>
      <c r="H141" s="123">
        <v>20840471.263581868</v>
      </c>
      <c r="I141" s="123">
        <v>22151429.169019081</v>
      </c>
      <c r="J141" s="11"/>
      <c r="K141" s="641">
        <v>648400</v>
      </c>
      <c r="L141" s="641">
        <v>886471</v>
      </c>
      <c r="M141" s="641">
        <v>1061485</v>
      </c>
      <c r="N141" s="641">
        <v>1635111</v>
      </c>
      <c r="O141" s="641">
        <v>1565155</v>
      </c>
      <c r="P141" s="11"/>
      <c r="Q141" s="617">
        <v>29257945.502889495</v>
      </c>
      <c r="R141" s="617">
        <v>20674948.934118673</v>
      </c>
      <c r="S141" s="617">
        <v>21118977.269118495</v>
      </c>
      <c r="T141" s="617">
        <v>22091864.454344209</v>
      </c>
      <c r="U141" s="617">
        <v>22405626.263581868</v>
      </c>
      <c r="W141" s="131">
        <v>2857.7794005557234</v>
      </c>
      <c r="X141" s="131">
        <v>2023.3850982695903</v>
      </c>
      <c r="Y141" s="131">
        <v>2058.7811726572913</v>
      </c>
      <c r="Z141" s="131">
        <v>2154.0429460164009</v>
      </c>
      <c r="AA141" s="131">
        <v>2198.7856980943934</v>
      </c>
      <c r="AC141" s="20"/>
      <c r="AD141" s="20"/>
      <c r="AE141" s="20"/>
      <c r="AF141" s="9"/>
      <c r="AH141" s="429"/>
      <c r="AI141" s="429"/>
      <c r="AJ141" s="429"/>
      <c r="AK141" s="429"/>
      <c r="AL141" s="429"/>
      <c r="AM141" s="15">
        <v>10238</v>
      </c>
      <c r="AN141" s="15">
        <v>10218</v>
      </c>
      <c r="AO141" s="15">
        <v>10258</v>
      </c>
      <c r="AP141" s="15">
        <v>10256</v>
      </c>
      <c r="AQ141" s="15">
        <v>10190</v>
      </c>
      <c r="AR141" s="21">
        <v>10116</v>
      </c>
    </row>
    <row r="142" spans="1:44">
      <c r="A142" s="41">
        <v>426</v>
      </c>
      <c r="B142" s="343">
        <v>12</v>
      </c>
      <c r="C142" s="11" t="s">
        <v>173</v>
      </c>
      <c r="D142" s="641">
        <v>34299735.143884271</v>
      </c>
      <c r="E142" s="641">
        <v>13235692.241048694</v>
      </c>
      <c r="F142" s="641">
        <v>10037379.566714339</v>
      </c>
      <c r="G142" s="123">
        <v>10762872.977657869</v>
      </c>
      <c r="H142" s="123">
        <v>10929087.468002381</v>
      </c>
      <c r="I142" s="123">
        <v>9185309.118090447</v>
      </c>
      <c r="J142" s="11"/>
      <c r="K142" s="641">
        <v>-2735730</v>
      </c>
      <c r="L142" s="641">
        <v>-2245099</v>
      </c>
      <c r="M142" s="641">
        <v>-2125589</v>
      </c>
      <c r="N142" s="641">
        <v>-1942494</v>
      </c>
      <c r="O142" s="641">
        <v>-1842217</v>
      </c>
      <c r="P142" s="11"/>
      <c r="Q142" s="617">
        <v>31564005.143884271</v>
      </c>
      <c r="R142" s="617">
        <v>10990593.241048694</v>
      </c>
      <c r="S142" s="617">
        <v>7911790.566714339</v>
      </c>
      <c r="T142" s="617">
        <v>8820378.9776578695</v>
      </c>
      <c r="U142" s="617">
        <v>9086870.4680023808</v>
      </c>
      <c r="W142" s="131">
        <v>2631.649586783748</v>
      </c>
      <c r="X142" s="131">
        <v>917.48837474319168</v>
      </c>
      <c r="Y142" s="131">
        <v>661.41034665727625</v>
      </c>
      <c r="Z142" s="131">
        <v>736.93533107677081</v>
      </c>
      <c r="AA142" s="131">
        <v>762.76928296838582</v>
      </c>
      <c r="AC142" s="20"/>
      <c r="AD142" s="20"/>
      <c r="AE142" s="20"/>
      <c r="AF142" s="614">
        <v>357000</v>
      </c>
      <c r="AH142" s="429"/>
      <c r="AI142" s="429"/>
      <c r="AJ142" s="429"/>
      <c r="AK142" s="429">
        <v>29.827053220820449</v>
      </c>
      <c r="AL142" s="429"/>
      <c r="AM142" s="15">
        <v>11994</v>
      </c>
      <c r="AN142" s="15">
        <v>11979</v>
      </c>
      <c r="AO142" s="15">
        <v>11962</v>
      </c>
      <c r="AP142" s="15">
        <v>11969</v>
      </c>
      <c r="AQ142" s="15">
        <v>11913</v>
      </c>
      <c r="AR142" s="21">
        <v>11980</v>
      </c>
    </row>
    <row r="143" spans="1:44">
      <c r="A143" s="41">
        <v>430</v>
      </c>
      <c r="B143" s="343">
        <v>2</v>
      </c>
      <c r="C143" s="11" t="s">
        <v>174</v>
      </c>
      <c r="D143" s="641">
        <v>50440952.11535342</v>
      </c>
      <c r="E143" s="641">
        <v>12134166.208285101</v>
      </c>
      <c r="F143" s="641">
        <v>11588539.916409282</v>
      </c>
      <c r="G143" s="123">
        <v>12799181.88082315</v>
      </c>
      <c r="H143" s="123">
        <v>13178719.91586338</v>
      </c>
      <c r="I143" s="123">
        <v>10547820.342238024</v>
      </c>
      <c r="J143" s="11"/>
      <c r="K143" s="641">
        <v>-1735378</v>
      </c>
      <c r="L143" s="641">
        <v>-1818557</v>
      </c>
      <c r="M143" s="641">
        <v>-1892640</v>
      </c>
      <c r="N143" s="641">
        <v>-1789877</v>
      </c>
      <c r="O143" s="641">
        <v>-2470883</v>
      </c>
      <c r="P143" s="11"/>
      <c r="Q143" s="617">
        <v>48705574.11535342</v>
      </c>
      <c r="R143" s="617">
        <v>10315609.208285101</v>
      </c>
      <c r="S143" s="617">
        <v>9695899.916409282</v>
      </c>
      <c r="T143" s="617">
        <v>11009304.88082315</v>
      </c>
      <c r="U143" s="617">
        <v>10707836.91586338</v>
      </c>
      <c r="W143" s="131">
        <v>3088.495505095334</v>
      </c>
      <c r="X143" s="131">
        <v>660.07225545719871</v>
      </c>
      <c r="Y143" s="131">
        <v>629.93112762534315</v>
      </c>
      <c r="Z143" s="131">
        <v>713.96270303652079</v>
      </c>
      <c r="AA143" s="131">
        <v>700.08740868671987</v>
      </c>
      <c r="AC143" s="20"/>
      <c r="AD143" s="20"/>
      <c r="AE143" s="20"/>
      <c r="AF143" s="9"/>
      <c r="AH143" s="429"/>
      <c r="AI143" s="429"/>
      <c r="AJ143" s="429"/>
      <c r="AK143" s="429"/>
      <c r="AL143" s="429"/>
      <c r="AM143" s="15">
        <v>15770</v>
      </c>
      <c r="AN143" s="15">
        <v>15628</v>
      </c>
      <c r="AO143" s="15">
        <v>15392</v>
      </c>
      <c r="AP143" s="15">
        <v>15420</v>
      </c>
      <c r="AQ143" s="15">
        <v>15295</v>
      </c>
      <c r="AR143" s="21">
        <v>15124</v>
      </c>
    </row>
    <row r="144" spans="1:44">
      <c r="A144" s="41">
        <v>433</v>
      </c>
      <c r="B144" s="343">
        <v>5</v>
      </c>
      <c r="C144" s="11" t="s">
        <v>175</v>
      </c>
      <c r="D144" s="641">
        <v>19314311.038966276</v>
      </c>
      <c r="E144" s="641">
        <v>7187861.411417678</v>
      </c>
      <c r="F144" s="641">
        <v>5803528.6428674785</v>
      </c>
      <c r="G144" s="123">
        <v>5642704.6448921589</v>
      </c>
      <c r="H144" s="123">
        <v>5713397.35524684</v>
      </c>
      <c r="I144" s="123">
        <v>3991200.8548870347</v>
      </c>
      <c r="J144" s="11"/>
      <c r="K144" s="641">
        <v>-585101</v>
      </c>
      <c r="L144" s="641">
        <v>-839601</v>
      </c>
      <c r="M144" s="641">
        <v>-987286</v>
      </c>
      <c r="N144" s="641">
        <v>-866424</v>
      </c>
      <c r="O144" s="641">
        <v>-1204795</v>
      </c>
      <c r="P144" s="11"/>
      <c r="Q144" s="617">
        <v>18729210.038966276</v>
      </c>
      <c r="R144" s="617">
        <v>6348260.411417678</v>
      </c>
      <c r="S144" s="617">
        <v>4816242.6428674785</v>
      </c>
      <c r="T144" s="617">
        <v>4776280.6448921589</v>
      </c>
      <c r="U144" s="617">
        <v>4508602.35524684</v>
      </c>
      <c r="W144" s="131">
        <v>2384.9751736872886</v>
      </c>
      <c r="X144" s="131">
        <v>813.98389683519395</v>
      </c>
      <c r="Y144" s="131">
        <v>621.53086112627159</v>
      </c>
      <c r="Z144" s="131">
        <v>620.94132148884023</v>
      </c>
      <c r="AA144" s="131">
        <v>588.8209945470602</v>
      </c>
      <c r="AC144" s="20"/>
      <c r="AD144" s="20"/>
      <c r="AE144" s="20"/>
      <c r="AF144" s="9"/>
      <c r="AH144" s="429"/>
      <c r="AI144" s="429"/>
      <c r="AJ144" s="429"/>
      <c r="AK144" s="429"/>
      <c r="AL144" s="429"/>
      <c r="AM144" s="15">
        <v>7853</v>
      </c>
      <c r="AN144" s="15">
        <v>7799</v>
      </c>
      <c r="AO144" s="15">
        <v>7749</v>
      </c>
      <c r="AP144" s="15">
        <v>7692</v>
      </c>
      <c r="AQ144" s="15">
        <v>7657</v>
      </c>
      <c r="AR144" s="21">
        <v>7574</v>
      </c>
    </row>
    <row r="145" spans="1:44">
      <c r="A145" s="41">
        <v>434</v>
      </c>
      <c r="B145" s="343">
        <v>1</v>
      </c>
      <c r="C145" s="11" t="s">
        <v>176</v>
      </c>
      <c r="D145" s="641">
        <v>36140393.484059155</v>
      </c>
      <c r="E145" s="641">
        <v>12124714.963738404</v>
      </c>
      <c r="F145" s="641">
        <v>9485123.0920059383</v>
      </c>
      <c r="G145" s="123">
        <v>9218135.0319068357</v>
      </c>
      <c r="H145" s="123">
        <v>8674142.504649654</v>
      </c>
      <c r="I145" s="123">
        <v>8074518.8480328266</v>
      </c>
      <c r="J145" s="11"/>
      <c r="K145" s="641">
        <v>-811207</v>
      </c>
      <c r="L145" s="641">
        <v>-1018727</v>
      </c>
      <c r="M145" s="641">
        <v>-689998</v>
      </c>
      <c r="N145" s="641">
        <v>518784</v>
      </c>
      <c r="O145" s="641">
        <v>-491395</v>
      </c>
      <c r="P145" s="11"/>
      <c r="Q145" s="617">
        <v>35329186.484059155</v>
      </c>
      <c r="R145" s="617">
        <v>11105987.963738404</v>
      </c>
      <c r="S145" s="617">
        <v>8795125.0920059383</v>
      </c>
      <c r="T145" s="617">
        <v>9736919.0319068357</v>
      </c>
      <c r="U145" s="617">
        <v>8182747.504649654</v>
      </c>
      <c r="W145" s="131">
        <v>2396.0112908822757</v>
      </c>
      <c r="X145" s="131">
        <v>758.45031508149998</v>
      </c>
      <c r="Y145" s="131">
        <v>603.72907001688213</v>
      </c>
      <c r="Z145" s="131">
        <v>673.46237597916968</v>
      </c>
      <c r="AA145" s="131">
        <v>570.14684396945745</v>
      </c>
      <c r="AC145" s="20"/>
      <c r="AD145" s="20"/>
      <c r="AE145" s="20"/>
      <c r="AF145" s="9"/>
      <c r="AH145" s="429"/>
      <c r="AI145" s="429"/>
      <c r="AJ145" s="429"/>
      <c r="AK145" s="429"/>
      <c r="AL145" s="429"/>
      <c r="AM145" s="15">
        <v>14745</v>
      </c>
      <c r="AN145" s="15">
        <v>14643</v>
      </c>
      <c r="AO145" s="15">
        <v>14568</v>
      </c>
      <c r="AP145" s="15">
        <v>14458</v>
      </c>
      <c r="AQ145" s="15">
        <v>14352</v>
      </c>
      <c r="AR145" s="21">
        <v>14196</v>
      </c>
    </row>
    <row r="146" spans="1:44">
      <c r="A146" s="41">
        <v>435</v>
      </c>
      <c r="B146" s="343">
        <v>13</v>
      </c>
      <c r="C146" s="11" t="s">
        <v>177</v>
      </c>
      <c r="D146" s="641">
        <v>2694009.7755623832</v>
      </c>
      <c r="E146" s="641">
        <v>867752.29290359723</v>
      </c>
      <c r="F146" s="641">
        <v>1004289.6276085202</v>
      </c>
      <c r="G146" s="123">
        <v>1140444.295826778</v>
      </c>
      <c r="H146" s="123">
        <v>1217647.384720522</v>
      </c>
      <c r="I146" s="123">
        <v>896867.91016019788</v>
      </c>
      <c r="J146" s="11"/>
      <c r="K146" s="641">
        <v>-182564</v>
      </c>
      <c r="L146" s="641">
        <v>-190726</v>
      </c>
      <c r="M146" s="641">
        <v>-197621</v>
      </c>
      <c r="N146" s="641">
        <v>-197548</v>
      </c>
      <c r="O146" s="641">
        <v>-208768</v>
      </c>
      <c r="P146" s="11"/>
      <c r="Q146" s="617">
        <v>2511445.7755623832</v>
      </c>
      <c r="R146" s="617">
        <v>677026.29290359723</v>
      </c>
      <c r="S146" s="617">
        <v>806668.62760852021</v>
      </c>
      <c r="T146" s="617">
        <v>942896.29582677805</v>
      </c>
      <c r="U146" s="617">
        <v>1008879.384720522</v>
      </c>
      <c r="W146" s="131">
        <v>3592.9124113911062</v>
      </c>
      <c r="X146" s="131">
        <v>963.05304822702306</v>
      </c>
      <c r="Y146" s="131">
        <v>1165.7061092608674</v>
      </c>
      <c r="Z146" s="131">
        <v>1343.1571165623618</v>
      </c>
      <c r="AA146" s="131">
        <v>1418.9583470049536</v>
      </c>
      <c r="AC146" s="20"/>
      <c r="AD146" s="20"/>
      <c r="AE146" s="20"/>
      <c r="AF146" s="9"/>
      <c r="AH146" s="429"/>
      <c r="AI146" s="429"/>
      <c r="AJ146" s="429"/>
      <c r="AK146" s="429"/>
      <c r="AL146" s="429"/>
      <c r="AM146" s="15">
        <v>699</v>
      </c>
      <c r="AN146" s="15">
        <v>703</v>
      </c>
      <c r="AO146" s="15">
        <v>692</v>
      </c>
      <c r="AP146" s="15">
        <v>702</v>
      </c>
      <c r="AQ146" s="15">
        <v>711</v>
      </c>
      <c r="AR146" s="21">
        <v>695</v>
      </c>
    </row>
    <row r="147" spans="1:44">
      <c r="A147" s="41">
        <v>436</v>
      </c>
      <c r="B147" s="343">
        <v>17</v>
      </c>
      <c r="C147" s="11" t="s">
        <v>178</v>
      </c>
      <c r="D147" s="641">
        <v>7393183.7162108552</v>
      </c>
      <c r="E147" s="641">
        <v>4703546.3275798522</v>
      </c>
      <c r="F147" s="641">
        <v>3582441.1856593657</v>
      </c>
      <c r="G147" s="123">
        <v>3791316.1548512089</v>
      </c>
      <c r="H147" s="123">
        <v>4105793.1322370241</v>
      </c>
      <c r="I147" s="123">
        <v>3583827.9479607437</v>
      </c>
      <c r="J147" s="11"/>
      <c r="K147" s="641">
        <v>-336778</v>
      </c>
      <c r="L147" s="641">
        <v>-388488</v>
      </c>
      <c r="M147" s="641">
        <v>-333862</v>
      </c>
      <c r="N147" s="641">
        <v>-238146</v>
      </c>
      <c r="O147" s="641">
        <v>-409421</v>
      </c>
      <c r="P147" s="11"/>
      <c r="Q147" s="617">
        <v>7056405.7162108552</v>
      </c>
      <c r="R147" s="617">
        <v>4315058.3275798522</v>
      </c>
      <c r="S147" s="617">
        <v>3248579.1856593657</v>
      </c>
      <c r="T147" s="617">
        <v>3553170.1548512089</v>
      </c>
      <c r="U147" s="617">
        <v>3696372.1322370241</v>
      </c>
      <c r="W147" s="131">
        <v>3465.8181317342119</v>
      </c>
      <c r="X147" s="131">
        <v>2138.2846023686088</v>
      </c>
      <c r="Y147" s="131">
        <v>1634.0941577763408</v>
      </c>
      <c r="Z147" s="131">
        <v>1747.7472478363054</v>
      </c>
      <c r="AA147" s="131">
        <v>1840.8227750184383</v>
      </c>
      <c r="AC147" s="20"/>
      <c r="AD147" s="20">
        <v>200000</v>
      </c>
      <c r="AE147" s="20"/>
      <c r="AF147" s="9"/>
      <c r="AH147" s="429"/>
      <c r="AI147" s="429">
        <v>99.108027750247771</v>
      </c>
      <c r="AJ147" s="429"/>
      <c r="AK147" s="429"/>
      <c r="AL147" s="429"/>
      <c r="AM147" s="15">
        <v>2036</v>
      </c>
      <c r="AN147" s="15">
        <v>2018</v>
      </c>
      <c r="AO147" s="15">
        <v>1988</v>
      </c>
      <c r="AP147" s="15">
        <v>2033</v>
      </c>
      <c r="AQ147" s="15">
        <v>2008</v>
      </c>
      <c r="AR147" s="21">
        <v>2018</v>
      </c>
    </row>
    <row r="148" spans="1:44">
      <c r="A148" s="41">
        <v>440</v>
      </c>
      <c r="B148" s="343">
        <v>15</v>
      </c>
      <c r="C148" s="11" t="s">
        <v>179</v>
      </c>
      <c r="D148" s="641">
        <v>17746845.15418113</v>
      </c>
      <c r="E148" s="641">
        <v>11304283.183888577</v>
      </c>
      <c r="F148" s="641">
        <v>11838880.481126249</v>
      </c>
      <c r="G148" s="123">
        <v>12545295.07038484</v>
      </c>
      <c r="H148" s="123">
        <v>13443001.26347433</v>
      </c>
      <c r="I148" s="123">
        <v>12535350.061731741</v>
      </c>
      <c r="J148" s="11"/>
      <c r="K148" s="641">
        <v>-1244698</v>
      </c>
      <c r="L148" s="641">
        <v>-1388868</v>
      </c>
      <c r="M148" s="641">
        <v>-1566560</v>
      </c>
      <c r="N148" s="641">
        <v>-1553215</v>
      </c>
      <c r="O148" s="641">
        <v>-1605702</v>
      </c>
      <c r="P148" s="11"/>
      <c r="Q148" s="617">
        <v>16502147.15418113</v>
      </c>
      <c r="R148" s="617">
        <v>9915415.1838885769</v>
      </c>
      <c r="S148" s="617">
        <v>10272320.481126249</v>
      </c>
      <c r="T148" s="617">
        <v>10992080.07038484</v>
      </c>
      <c r="U148" s="617">
        <v>11837299.26347433</v>
      </c>
      <c r="W148" s="131">
        <v>2981.9564788906991</v>
      </c>
      <c r="X148" s="131">
        <v>1763.681107059512</v>
      </c>
      <c r="Y148" s="131">
        <v>1792.1005724225836</v>
      </c>
      <c r="Z148" s="131">
        <v>1881.2391015548244</v>
      </c>
      <c r="AA148" s="131">
        <v>2011.7775770690569</v>
      </c>
      <c r="AC148" s="20"/>
      <c r="AD148" s="20"/>
      <c r="AE148" s="20"/>
      <c r="AF148" s="9"/>
      <c r="AH148" s="429"/>
      <c r="AI148" s="429"/>
      <c r="AJ148" s="429"/>
      <c r="AK148" s="429"/>
      <c r="AL148" s="429"/>
      <c r="AM148" s="15">
        <v>5534</v>
      </c>
      <c r="AN148" s="15">
        <v>5622</v>
      </c>
      <c r="AO148" s="15">
        <v>5732</v>
      </c>
      <c r="AP148" s="15">
        <v>5843</v>
      </c>
      <c r="AQ148" s="15">
        <v>5884</v>
      </c>
      <c r="AR148" s="21">
        <v>5955</v>
      </c>
    </row>
    <row r="149" spans="1:44">
      <c r="A149" s="41">
        <v>441</v>
      </c>
      <c r="B149" s="343">
        <v>9</v>
      </c>
      <c r="C149" s="11" t="s">
        <v>180</v>
      </c>
      <c r="D149" s="641">
        <v>14294829.396334052</v>
      </c>
      <c r="E149" s="641">
        <v>1143240.2387257849</v>
      </c>
      <c r="F149" s="641">
        <v>1092399.6415746303</v>
      </c>
      <c r="G149" s="123">
        <v>1665590.8965909481</v>
      </c>
      <c r="H149" s="123">
        <v>1597924.5908675629</v>
      </c>
      <c r="I149" s="123">
        <v>1683817.3277846253</v>
      </c>
      <c r="J149" s="11"/>
      <c r="K149" s="641">
        <v>-553468</v>
      </c>
      <c r="L149" s="641">
        <v>-398992</v>
      </c>
      <c r="M149" s="641">
        <v>-306027</v>
      </c>
      <c r="N149" s="641">
        <v>-115167</v>
      </c>
      <c r="O149" s="641">
        <v>-321132</v>
      </c>
      <c r="P149" s="11"/>
      <c r="Q149" s="617">
        <v>13741361.396334052</v>
      </c>
      <c r="R149" s="617">
        <v>744248.23872578493</v>
      </c>
      <c r="S149" s="617">
        <v>786372.64157463028</v>
      </c>
      <c r="T149" s="617">
        <v>1550423.8965909481</v>
      </c>
      <c r="U149" s="617">
        <v>1276792.5908675629</v>
      </c>
      <c r="W149" s="131">
        <v>3024.7328629394788</v>
      </c>
      <c r="X149" s="131">
        <v>166.38681840504915</v>
      </c>
      <c r="Y149" s="131">
        <v>177.87211978616384</v>
      </c>
      <c r="Z149" s="131">
        <v>352.68969440194451</v>
      </c>
      <c r="AA149" s="131">
        <v>292.97673035051923</v>
      </c>
      <c r="AC149" s="20"/>
      <c r="AD149" s="20"/>
      <c r="AE149" s="20"/>
      <c r="AF149" s="9"/>
      <c r="AH149" s="429"/>
      <c r="AI149" s="429"/>
      <c r="AJ149" s="429"/>
      <c r="AK149" s="429"/>
      <c r="AL149" s="429"/>
      <c r="AM149" s="15">
        <v>4543</v>
      </c>
      <c r="AN149" s="15">
        <v>4473</v>
      </c>
      <c r="AO149" s="15">
        <v>4421</v>
      </c>
      <c r="AP149" s="15">
        <v>4396</v>
      </c>
      <c r="AQ149" s="15">
        <v>4358</v>
      </c>
      <c r="AR149" s="21">
        <v>4304</v>
      </c>
    </row>
    <row r="150" spans="1:44">
      <c r="A150" s="41">
        <v>444</v>
      </c>
      <c r="B150" s="343">
        <v>1</v>
      </c>
      <c r="C150" s="11" t="s">
        <v>181</v>
      </c>
      <c r="D150" s="641">
        <v>90270881.704985276</v>
      </c>
      <c r="E150" s="641">
        <v>33921588.559237458</v>
      </c>
      <c r="F150" s="641">
        <v>29361469.898092438</v>
      </c>
      <c r="G150" s="123">
        <v>30685429.935674839</v>
      </c>
      <c r="H150" s="123">
        <v>29271672.6570553</v>
      </c>
      <c r="I150" s="123">
        <v>29532650.011303365</v>
      </c>
      <c r="J150" s="11"/>
      <c r="K150" s="641">
        <v>-660072</v>
      </c>
      <c r="L150" s="641">
        <v>-994203</v>
      </c>
      <c r="M150" s="641">
        <v>-875003</v>
      </c>
      <c r="N150" s="641">
        <v>356072</v>
      </c>
      <c r="O150" s="641">
        <v>-96820</v>
      </c>
      <c r="P150" s="11"/>
      <c r="Q150" s="617">
        <v>89610809.704985276</v>
      </c>
      <c r="R150" s="617">
        <v>32927385.559237458</v>
      </c>
      <c r="S150" s="617">
        <v>28486466.898092438</v>
      </c>
      <c r="T150" s="617">
        <v>31041501.935674839</v>
      </c>
      <c r="U150" s="617">
        <v>29174852.6570553</v>
      </c>
      <c r="W150" s="131">
        <v>1952.9008783721674</v>
      </c>
      <c r="X150" s="131">
        <v>715.99951203003957</v>
      </c>
      <c r="Y150" s="131">
        <v>621.82591294868996</v>
      </c>
      <c r="Z150" s="131">
        <v>680.0635762005661</v>
      </c>
      <c r="AA150" s="131">
        <v>638.5810549402521</v>
      </c>
      <c r="AC150" s="20"/>
      <c r="AD150" s="20"/>
      <c r="AE150" s="20"/>
      <c r="AF150" s="9"/>
      <c r="AH150" s="429"/>
      <c r="AI150" s="429"/>
      <c r="AJ150" s="429"/>
      <c r="AK150" s="429"/>
      <c r="AL150" s="429"/>
      <c r="AM150" s="15">
        <v>45886</v>
      </c>
      <c r="AN150" s="15">
        <v>45988</v>
      </c>
      <c r="AO150" s="15">
        <v>45811</v>
      </c>
      <c r="AP150" s="15">
        <v>45645</v>
      </c>
      <c r="AQ150" s="15">
        <v>45687</v>
      </c>
      <c r="AR150" s="21">
        <v>45435</v>
      </c>
    </row>
    <row r="151" spans="1:44">
      <c r="A151" s="41">
        <v>445</v>
      </c>
      <c r="B151" s="343">
        <v>2</v>
      </c>
      <c r="C151" s="11" t="s">
        <v>182</v>
      </c>
      <c r="D151" s="641">
        <v>35542826.130065188</v>
      </c>
      <c r="E151" s="641">
        <v>11097394.893736931</v>
      </c>
      <c r="F151" s="641">
        <v>8254077.142874565</v>
      </c>
      <c r="G151" s="123">
        <v>9247059.2652356252</v>
      </c>
      <c r="H151" s="123">
        <v>9573872.3159119487</v>
      </c>
      <c r="I151" s="123">
        <v>8663297.2534091063</v>
      </c>
      <c r="J151" s="11"/>
      <c r="K151" s="641">
        <v>-334651</v>
      </c>
      <c r="L151" s="641">
        <v>-323495</v>
      </c>
      <c r="M151" s="641">
        <v>82986</v>
      </c>
      <c r="N151" s="641">
        <v>74944</v>
      </c>
      <c r="O151" s="641">
        <v>-658718</v>
      </c>
      <c r="P151" s="11"/>
      <c r="Q151" s="617">
        <v>35208175.130065188</v>
      </c>
      <c r="R151" s="617">
        <v>10773899.893736931</v>
      </c>
      <c r="S151" s="617">
        <v>8337063.142874565</v>
      </c>
      <c r="T151" s="617">
        <v>9322003.2652356252</v>
      </c>
      <c r="U151" s="617">
        <v>8915154.3159119487</v>
      </c>
      <c r="W151" s="131">
        <v>2330.8954074852822</v>
      </c>
      <c r="X151" s="131">
        <v>714.16544436808499</v>
      </c>
      <c r="Y151" s="131">
        <v>556.13789226032725</v>
      </c>
      <c r="Z151" s="131">
        <v>621.5083182369242</v>
      </c>
      <c r="AA151" s="131">
        <v>599.6202795205777</v>
      </c>
      <c r="AC151" s="20"/>
      <c r="AD151" s="20"/>
      <c r="AE151" s="20"/>
      <c r="AF151" s="613"/>
      <c r="AH151" s="429"/>
      <c r="AI151" s="429"/>
      <c r="AJ151" s="429"/>
      <c r="AK151" s="429"/>
      <c r="AL151" s="429"/>
      <c r="AM151" s="15">
        <v>15105</v>
      </c>
      <c r="AN151" s="15">
        <v>15086</v>
      </c>
      <c r="AO151" s="15">
        <v>14991</v>
      </c>
      <c r="AP151" s="15">
        <v>14999</v>
      </c>
      <c r="AQ151" s="15">
        <v>14868</v>
      </c>
      <c r="AR151" s="21">
        <v>14712</v>
      </c>
    </row>
    <row r="152" spans="1:44">
      <c r="A152" s="41">
        <v>475</v>
      </c>
      <c r="B152" s="343">
        <v>15</v>
      </c>
      <c r="C152" s="11" t="s">
        <v>183</v>
      </c>
      <c r="D152" s="641">
        <v>19385808.340906795</v>
      </c>
      <c r="E152" s="641">
        <v>5823590.422311794</v>
      </c>
      <c r="F152" s="641">
        <v>5711778.1249121409</v>
      </c>
      <c r="G152" s="123">
        <v>6117011.413055378</v>
      </c>
      <c r="H152" s="123">
        <v>6305327.9938825071</v>
      </c>
      <c r="I152" s="123">
        <v>6237685.3764651837</v>
      </c>
      <c r="J152" s="11"/>
      <c r="K152" s="641">
        <v>15935</v>
      </c>
      <c r="L152" s="641">
        <v>-203971</v>
      </c>
      <c r="M152" s="641">
        <v>-113454</v>
      </c>
      <c r="N152" s="641">
        <v>102248</v>
      </c>
      <c r="O152" s="641">
        <v>200038</v>
      </c>
      <c r="P152" s="11"/>
      <c r="Q152" s="617">
        <v>19401743.340906795</v>
      </c>
      <c r="R152" s="617">
        <v>5619619.422311794</v>
      </c>
      <c r="S152" s="617">
        <v>5598324.1249121409</v>
      </c>
      <c r="T152" s="617">
        <v>6219259.413055378</v>
      </c>
      <c r="U152" s="617">
        <v>6505365.9938825071</v>
      </c>
      <c r="W152" s="131">
        <v>3559.2998240518796</v>
      </c>
      <c r="X152" s="131">
        <v>1024.1697507402578</v>
      </c>
      <c r="Y152" s="131">
        <v>1021.778449518551</v>
      </c>
      <c r="Z152" s="131">
        <v>1139.8935874368362</v>
      </c>
      <c r="AA152" s="131">
        <v>1201.3602943458</v>
      </c>
      <c r="AC152" s="20"/>
      <c r="AD152" s="20"/>
      <c r="AE152" s="20"/>
      <c r="AF152" s="9"/>
      <c r="AH152" s="429"/>
      <c r="AI152" s="429"/>
      <c r="AJ152" s="429"/>
      <c r="AK152" s="429"/>
      <c r="AL152" s="429"/>
      <c r="AM152" s="15">
        <v>5451</v>
      </c>
      <c r="AN152" s="15">
        <v>5487</v>
      </c>
      <c r="AO152" s="15">
        <v>5479</v>
      </c>
      <c r="AP152" s="15">
        <v>5456</v>
      </c>
      <c r="AQ152" s="15">
        <v>5415</v>
      </c>
      <c r="AR152" s="21">
        <v>5392</v>
      </c>
    </row>
    <row r="153" spans="1:44">
      <c r="A153" s="41">
        <v>480</v>
      </c>
      <c r="B153" s="343">
        <v>2</v>
      </c>
      <c r="C153" s="11" t="s">
        <v>184</v>
      </c>
      <c r="D153" s="641">
        <v>5709883.1873911424</v>
      </c>
      <c r="E153" s="641">
        <v>2236767.6252889363</v>
      </c>
      <c r="F153" s="641">
        <v>2171004.9633685057</v>
      </c>
      <c r="G153" s="123">
        <v>2242879.3402269199</v>
      </c>
      <c r="H153" s="123">
        <v>2107176.5584834921</v>
      </c>
      <c r="I153" s="123">
        <v>1573249.4590243315</v>
      </c>
      <c r="J153" s="11"/>
      <c r="K153" s="641">
        <v>-475710</v>
      </c>
      <c r="L153" s="641">
        <v>-471129</v>
      </c>
      <c r="M153" s="641">
        <v>-503425</v>
      </c>
      <c r="N153" s="641">
        <v>-471242</v>
      </c>
      <c r="O153" s="641">
        <v>-565082</v>
      </c>
      <c r="P153" s="11"/>
      <c r="Q153" s="617">
        <v>5234173.1873911424</v>
      </c>
      <c r="R153" s="617">
        <v>1765638.6252889363</v>
      </c>
      <c r="S153" s="617">
        <v>1667579.9633685057</v>
      </c>
      <c r="T153" s="617">
        <v>1771637.3402269199</v>
      </c>
      <c r="U153" s="617">
        <v>1542094.5584834921</v>
      </c>
      <c r="W153" s="131">
        <v>2618.395791591367</v>
      </c>
      <c r="X153" s="131">
        <v>887.25559059745547</v>
      </c>
      <c r="Y153" s="131">
        <v>843.06368218832438</v>
      </c>
      <c r="Z153" s="131">
        <v>917.94680840773049</v>
      </c>
      <c r="AA153" s="131">
        <v>807.37934999135712</v>
      </c>
      <c r="AC153" s="20"/>
      <c r="AD153" s="20"/>
      <c r="AE153" s="20"/>
      <c r="AF153" s="9"/>
      <c r="AH153" s="429"/>
      <c r="AI153" s="429"/>
      <c r="AJ153" s="429"/>
      <c r="AK153" s="429"/>
      <c r="AL153" s="429"/>
      <c r="AM153" s="15">
        <v>1999</v>
      </c>
      <c r="AN153" s="15">
        <v>1990</v>
      </c>
      <c r="AO153" s="15">
        <v>1978</v>
      </c>
      <c r="AP153" s="15">
        <v>1930</v>
      </c>
      <c r="AQ153" s="15">
        <v>1910</v>
      </c>
      <c r="AR153" s="21">
        <v>1890</v>
      </c>
    </row>
    <row r="154" spans="1:44">
      <c r="A154" s="41">
        <v>481</v>
      </c>
      <c r="B154" s="343">
        <v>2</v>
      </c>
      <c r="C154" s="11" t="s">
        <v>185</v>
      </c>
      <c r="D154" s="641">
        <v>12503170.640290508</v>
      </c>
      <c r="E154" s="641">
        <v>8303645.6836469006</v>
      </c>
      <c r="F154" s="641">
        <v>7385465.4927769136</v>
      </c>
      <c r="G154" s="123">
        <v>7102405.9120604182</v>
      </c>
      <c r="H154" s="123">
        <v>6970435.2652572412</v>
      </c>
      <c r="I154" s="123">
        <v>5032273.1843135059</v>
      </c>
      <c r="J154" s="11"/>
      <c r="K154" s="641">
        <v>-1858795</v>
      </c>
      <c r="L154" s="641">
        <v>-2046174</v>
      </c>
      <c r="M154" s="641">
        <v>-2211780</v>
      </c>
      <c r="N154" s="641">
        <v>-2027840</v>
      </c>
      <c r="O154" s="641">
        <v>-2403637</v>
      </c>
      <c r="P154" s="11"/>
      <c r="Q154" s="617">
        <v>10644375.640290508</v>
      </c>
      <c r="R154" s="617">
        <v>6257471.6836469006</v>
      </c>
      <c r="S154" s="617">
        <v>5173685.4927769136</v>
      </c>
      <c r="T154" s="617">
        <v>5074565.9120604182</v>
      </c>
      <c r="U154" s="617">
        <v>4566798.2652572412</v>
      </c>
      <c r="W154" s="131">
        <v>1115.4118872776389</v>
      </c>
      <c r="X154" s="131">
        <v>651.00620928494595</v>
      </c>
      <c r="Y154" s="131">
        <v>536.57804322515176</v>
      </c>
      <c r="Z154" s="131">
        <v>527.55649361268513</v>
      </c>
      <c r="AA154" s="131">
        <v>476.10490671989589</v>
      </c>
      <c r="AC154" s="20"/>
      <c r="AD154" s="20"/>
      <c r="AE154" s="20"/>
      <c r="AF154" s="613"/>
      <c r="AH154" s="429"/>
      <c r="AI154" s="429"/>
      <c r="AJ154" s="429"/>
      <c r="AK154" s="429"/>
      <c r="AL154" s="429"/>
      <c r="AM154" s="15">
        <v>9543</v>
      </c>
      <c r="AN154" s="15">
        <v>9612</v>
      </c>
      <c r="AO154" s="15">
        <v>9642</v>
      </c>
      <c r="AP154" s="15">
        <v>9619</v>
      </c>
      <c r="AQ154" s="15">
        <v>9592</v>
      </c>
      <c r="AR154" s="21">
        <v>9612</v>
      </c>
    </row>
    <row r="155" spans="1:44">
      <c r="A155" s="41">
        <v>483</v>
      </c>
      <c r="B155" s="343">
        <v>17</v>
      </c>
      <c r="C155" s="11" t="s">
        <v>186</v>
      </c>
      <c r="D155" s="641">
        <v>4914578.2227143133</v>
      </c>
      <c r="E155" s="641">
        <v>2148502.7930367249</v>
      </c>
      <c r="F155" s="641">
        <v>1775819.86091276</v>
      </c>
      <c r="G155" s="123">
        <v>1960348.720030226</v>
      </c>
      <c r="H155" s="123">
        <v>1993879.683303728</v>
      </c>
      <c r="I155" s="123">
        <v>1852728.9730250018</v>
      </c>
      <c r="J155" s="11"/>
      <c r="K155" s="641">
        <v>-282816</v>
      </c>
      <c r="L155" s="641">
        <v>-208749</v>
      </c>
      <c r="M155" s="641">
        <v>-215562</v>
      </c>
      <c r="N155" s="641">
        <v>-205353</v>
      </c>
      <c r="O155" s="641">
        <v>-212276</v>
      </c>
      <c r="P155" s="11"/>
      <c r="Q155" s="617">
        <v>4631762.2227143133</v>
      </c>
      <c r="R155" s="617">
        <v>1939753.7930367249</v>
      </c>
      <c r="S155" s="617">
        <v>1560257.86091276</v>
      </c>
      <c r="T155" s="617">
        <v>1754995.720030226</v>
      </c>
      <c r="U155" s="617">
        <v>1781603.683303728</v>
      </c>
      <c r="W155" s="131">
        <v>4296.6254385104949</v>
      </c>
      <c r="X155" s="131">
        <v>1802.7451608148001</v>
      </c>
      <c r="Y155" s="131">
        <v>1462.2847806117713</v>
      </c>
      <c r="Z155" s="131">
        <v>1663.5030521613517</v>
      </c>
      <c r="AA155" s="131">
        <v>1682.3453100129632</v>
      </c>
      <c r="AC155" s="20"/>
      <c r="AD155" s="20">
        <v>128000</v>
      </c>
      <c r="AE155" s="20">
        <v>158000</v>
      </c>
      <c r="AF155" s="614">
        <v>32000</v>
      </c>
      <c r="AH155" s="429"/>
      <c r="AI155" s="429">
        <v>118.95910780669141</v>
      </c>
      <c r="AJ155" s="429">
        <v>148.078725398313</v>
      </c>
      <c r="AK155" s="429">
        <v>30.33175355450237</v>
      </c>
      <c r="AL155" s="429"/>
      <c r="AM155" s="15">
        <v>1078</v>
      </c>
      <c r="AN155" s="15">
        <v>1076</v>
      </c>
      <c r="AO155" s="15">
        <v>1067</v>
      </c>
      <c r="AP155" s="15">
        <v>1055</v>
      </c>
      <c r="AQ155" s="15">
        <v>1059</v>
      </c>
      <c r="AR155" s="21">
        <v>1031</v>
      </c>
    </row>
    <row r="156" spans="1:44">
      <c r="A156" s="41">
        <v>484</v>
      </c>
      <c r="B156" s="343">
        <v>4</v>
      </c>
      <c r="C156" s="11" t="s">
        <v>187</v>
      </c>
      <c r="D156" s="641">
        <v>11179099.226775981</v>
      </c>
      <c r="E156" s="641">
        <v>1197891.0035720696</v>
      </c>
      <c r="F156" s="641">
        <v>1971688.51521866</v>
      </c>
      <c r="G156" s="123">
        <v>1712046.3716834991</v>
      </c>
      <c r="H156" s="123">
        <v>1195597.835661931</v>
      </c>
      <c r="I156" s="123">
        <v>1970617.0188927343</v>
      </c>
      <c r="J156" s="11"/>
      <c r="K156" s="641">
        <v>287052</v>
      </c>
      <c r="L156" s="641">
        <v>149828</v>
      </c>
      <c r="M156" s="641">
        <v>472297</v>
      </c>
      <c r="N156" s="641">
        <v>571443</v>
      </c>
      <c r="O156" s="641">
        <v>539161</v>
      </c>
      <c r="P156" s="11"/>
      <c r="Q156" s="617">
        <v>11466151.226775981</v>
      </c>
      <c r="R156" s="617">
        <v>1347719.0035720696</v>
      </c>
      <c r="S156" s="617">
        <v>2443985.5152186602</v>
      </c>
      <c r="T156" s="617">
        <v>2283489.3716834988</v>
      </c>
      <c r="U156" s="617">
        <v>1734758.835661931</v>
      </c>
      <c r="W156" s="131">
        <v>3739.7753511989504</v>
      </c>
      <c r="X156" s="131">
        <v>441.15188332964635</v>
      </c>
      <c r="Y156" s="131">
        <v>823.72278908616795</v>
      </c>
      <c r="Z156" s="131">
        <v>769.88852720279795</v>
      </c>
      <c r="AA156" s="131">
        <v>597.36874506264837</v>
      </c>
      <c r="AC156" s="20"/>
      <c r="AD156" s="20"/>
      <c r="AE156" s="20"/>
      <c r="AF156" s="613"/>
      <c r="AH156" s="429"/>
      <c r="AI156" s="429"/>
      <c r="AJ156" s="429"/>
      <c r="AK156" s="429"/>
      <c r="AL156" s="429"/>
      <c r="AM156" s="15">
        <v>3066</v>
      </c>
      <c r="AN156" s="15">
        <v>3055</v>
      </c>
      <c r="AO156" s="15">
        <v>2967</v>
      </c>
      <c r="AP156" s="15">
        <v>2966</v>
      </c>
      <c r="AQ156" s="15">
        <v>2904</v>
      </c>
      <c r="AR156" s="21">
        <v>2834</v>
      </c>
    </row>
    <row r="157" spans="1:44">
      <c r="A157" s="41">
        <v>489</v>
      </c>
      <c r="B157" s="343">
        <v>8</v>
      </c>
      <c r="C157" s="11" t="s">
        <v>188</v>
      </c>
      <c r="D157" s="641">
        <v>8533996.3299132977</v>
      </c>
      <c r="E157" s="641">
        <v>2421130.9165775757</v>
      </c>
      <c r="F157" s="641">
        <v>2255242.5516615082</v>
      </c>
      <c r="G157" s="123">
        <v>2457882.0758944908</v>
      </c>
      <c r="H157" s="123">
        <v>2406215.074057519</v>
      </c>
      <c r="I157" s="123">
        <v>1809397.1242664638</v>
      </c>
      <c r="J157" s="11"/>
      <c r="K157" s="641">
        <v>-377906</v>
      </c>
      <c r="L157" s="641">
        <v>-425642</v>
      </c>
      <c r="M157" s="641">
        <v>-529899</v>
      </c>
      <c r="N157" s="641">
        <v>-482805</v>
      </c>
      <c r="O157" s="641">
        <v>-486900</v>
      </c>
      <c r="P157" s="11"/>
      <c r="Q157" s="617">
        <v>8156090.3299132977</v>
      </c>
      <c r="R157" s="617">
        <v>1995488.9165775757</v>
      </c>
      <c r="S157" s="617">
        <v>1725343.5516615082</v>
      </c>
      <c r="T157" s="617">
        <v>1975077.0758944908</v>
      </c>
      <c r="U157" s="617">
        <v>1919315.074057519</v>
      </c>
      <c r="W157" s="131">
        <v>4366.2153800392389</v>
      </c>
      <c r="X157" s="131">
        <v>1087.4599000422756</v>
      </c>
      <c r="Y157" s="131">
        <v>963.34089986683875</v>
      </c>
      <c r="Z157" s="131">
        <v>1127.3270981132939</v>
      </c>
      <c r="AA157" s="131">
        <v>1127.0200082545618</v>
      </c>
      <c r="AC157" s="20">
        <v>330000</v>
      </c>
      <c r="AD157" s="20"/>
      <c r="AE157" s="20">
        <v>167000</v>
      </c>
      <c r="AF157" s="614">
        <v>153000</v>
      </c>
      <c r="AH157" s="429">
        <v>176.65952890792289</v>
      </c>
      <c r="AI157" s="429"/>
      <c r="AJ157" s="429">
        <v>93.243997766610832</v>
      </c>
      <c r="AK157" s="429">
        <v>87.328767123287676</v>
      </c>
      <c r="AL157" s="429"/>
      <c r="AM157" s="15">
        <v>1868</v>
      </c>
      <c r="AN157" s="15">
        <v>1835</v>
      </c>
      <c r="AO157" s="15">
        <v>1791</v>
      </c>
      <c r="AP157" s="15">
        <v>1752</v>
      </c>
      <c r="AQ157" s="15">
        <v>1703</v>
      </c>
      <c r="AR157" s="21">
        <v>1664</v>
      </c>
    </row>
    <row r="158" spans="1:44">
      <c r="A158" s="41">
        <v>491</v>
      </c>
      <c r="B158" s="343">
        <v>10</v>
      </c>
      <c r="C158" s="11" t="s">
        <v>189</v>
      </c>
      <c r="D158" s="641">
        <v>133241365.41627973</v>
      </c>
      <c r="E158" s="641">
        <v>10061081.078008479</v>
      </c>
      <c r="F158" s="641">
        <v>4925842.96417131</v>
      </c>
      <c r="G158" s="123">
        <v>10900633.91958344</v>
      </c>
      <c r="H158" s="123">
        <v>11584825.92849222</v>
      </c>
      <c r="I158" s="123">
        <v>14231875.056622874</v>
      </c>
      <c r="J158" s="11"/>
      <c r="K158" s="641">
        <v>913284</v>
      </c>
      <c r="L158" s="641">
        <v>1272880</v>
      </c>
      <c r="M158" s="641">
        <v>1603444</v>
      </c>
      <c r="N158" s="641">
        <v>3116374</v>
      </c>
      <c r="O158" s="641">
        <v>3436757</v>
      </c>
      <c r="P158" s="11"/>
      <c r="Q158" s="617">
        <v>134154649.41627973</v>
      </c>
      <c r="R158" s="617">
        <v>11333961.078008479</v>
      </c>
      <c r="S158" s="617">
        <v>6529286.96417131</v>
      </c>
      <c r="T158" s="617">
        <v>14017007.91958344</v>
      </c>
      <c r="U158" s="617">
        <v>15021582.92849222</v>
      </c>
      <c r="W158" s="131">
        <v>2551.293182516778</v>
      </c>
      <c r="X158" s="131">
        <v>217.45061735943514</v>
      </c>
      <c r="Y158" s="131">
        <v>125.61152297366891</v>
      </c>
      <c r="Z158" s="131">
        <v>269.97838786539495</v>
      </c>
      <c r="AA158" s="131">
        <v>289.48897530337678</v>
      </c>
      <c r="AC158" s="20">
        <v>1600000</v>
      </c>
      <c r="AD158" s="20"/>
      <c r="AE158" s="20"/>
      <c r="AF158" s="9"/>
      <c r="AH158" s="429">
        <v>30.428085122568131</v>
      </c>
      <c r="AI158" s="429"/>
      <c r="AJ158" s="429"/>
      <c r="AK158" s="429"/>
      <c r="AL158" s="429"/>
      <c r="AM158" s="15">
        <v>52583</v>
      </c>
      <c r="AN158" s="15">
        <v>52122</v>
      </c>
      <c r="AO158" s="15">
        <v>51980</v>
      </c>
      <c r="AP158" s="15">
        <v>51919</v>
      </c>
      <c r="AQ158" s="15">
        <v>51890</v>
      </c>
      <c r="AR158" s="21">
        <v>51551</v>
      </c>
    </row>
    <row r="159" spans="1:44">
      <c r="A159" s="41">
        <v>494</v>
      </c>
      <c r="B159" s="343">
        <v>17</v>
      </c>
      <c r="C159" s="11" t="s">
        <v>190</v>
      </c>
      <c r="D159" s="641">
        <v>29245077.708425984</v>
      </c>
      <c r="E159" s="641">
        <v>11884969.546088042</v>
      </c>
      <c r="F159" s="641">
        <v>10374926.111624138</v>
      </c>
      <c r="G159" s="123">
        <v>10738953.172498859</v>
      </c>
      <c r="H159" s="123">
        <v>11006202.25736912</v>
      </c>
      <c r="I159" s="123">
        <v>11056086.793357845</v>
      </c>
      <c r="J159" s="11"/>
      <c r="K159" s="641">
        <v>21242</v>
      </c>
      <c r="L159" s="641">
        <v>80250</v>
      </c>
      <c r="M159" s="641">
        <v>-272402</v>
      </c>
      <c r="N159" s="641">
        <v>-134549</v>
      </c>
      <c r="O159" s="641">
        <v>-181985</v>
      </c>
      <c r="P159" s="11"/>
      <c r="Q159" s="617">
        <v>29266319.708425984</v>
      </c>
      <c r="R159" s="617">
        <v>11965219.546088042</v>
      </c>
      <c r="S159" s="617">
        <v>10102524.111624138</v>
      </c>
      <c r="T159" s="617">
        <v>10604404.172498859</v>
      </c>
      <c r="U159" s="617">
        <v>10824217.25736912</v>
      </c>
      <c r="W159" s="131">
        <v>3287.2424697771521</v>
      </c>
      <c r="X159" s="131">
        <v>1343.0485515869393</v>
      </c>
      <c r="Y159" s="131">
        <v>1137.4154595388582</v>
      </c>
      <c r="Z159" s="131">
        <v>1201.3599379742675</v>
      </c>
      <c r="AA159" s="131">
        <v>1237.1947945329889</v>
      </c>
      <c r="AC159" s="20"/>
      <c r="AD159" s="20"/>
      <c r="AE159" s="20"/>
      <c r="AF159" s="9"/>
      <c r="AH159" s="429"/>
      <c r="AI159" s="429"/>
      <c r="AJ159" s="429"/>
      <c r="AK159" s="429"/>
      <c r="AL159" s="429"/>
      <c r="AM159" s="15">
        <v>8903</v>
      </c>
      <c r="AN159" s="15">
        <v>8909</v>
      </c>
      <c r="AO159" s="15">
        <v>8882</v>
      </c>
      <c r="AP159" s="15">
        <v>8827</v>
      </c>
      <c r="AQ159" s="15">
        <v>8749</v>
      </c>
      <c r="AR159" s="21">
        <v>8767</v>
      </c>
    </row>
    <row r="160" spans="1:44">
      <c r="A160" s="41">
        <v>495</v>
      </c>
      <c r="B160" s="343">
        <v>13</v>
      </c>
      <c r="C160" s="11" t="s">
        <v>191</v>
      </c>
      <c r="D160" s="641">
        <v>6373586.1646123286</v>
      </c>
      <c r="E160" s="641">
        <v>1284760.1972623128</v>
      </c>
      <c r="F160" s="641">
        <v>1168229.4160156918</v>
      </c>
      <c r="G160" s="123">
        <v>1458992.769593158</v>
      </c>
      <c r="H160" s="123">
        <v>1122947.0916485949</v>
      </c>
      <c r="I160" s="123">
        <v>731662.7651254969</v>
      </c>
      <c r="J160" s="11"/>
      <c r="K160" s="641">
        <v>-388195</v>
      </c>
      <c r="L160" s="641">
        <v>-370317</v>
      </c>
      <c r="M160" s="641">
        <v>-368163</v>
      </c>
      <c r="N160" s="641">
        <v>-326075</v>
      </c>
      <c r="O160" s="641">
        <v>-275178</v>
      </c>
      <c r="P160" s="11"/>
      <c r="Q160" s="617">
        <v>5985391.1646123286</v>
      </c>
      <c r="R160" s="617">
        <v>914443.19726231275</v>
      </c>
      <c r="S160" s="617">
        <v>800066.41601569182</v>
      </c>
      <c r="T160" s="617">
        <v>1132917.769593158</v>
      </c>
      <c r="U160" s="617">
        <v>847769.09164859494</v>
      </c>
      <c r="W160" s="131">
        <v>3841.7144830631123</v>
      </c>
      <c r="X160" s="131">
        <v>614.54515945047899</v>
      </c>
      <c r="Y160" s="131">
        <v>541.68342316566816</v>
      </c>
      <c r="Z160" s="131">
        <v>792.25018852668393</v>
      </c>
      <c r="AA160" s="131">
        <v>608.59231274127421</v>
      </c>
      <c r="AC160" s="20"/>
      <c r="AD160" s="20"/>
      <c r="AE160" s="20">
        <v>215000</v>
      </c>
      <c r="AF160" s="613"/>
      <c r="AH160" s="429"/>
      <c r="AI160" s="429"/>
      <c r="AJ160" s="429">
        <v>145.56533513879489</v>
      </c>
      <c r="AK160" s="429"/>
      <c r="AL160" s="429"/>
      <c r="AM160" s="15">
        <v>1558</v>
      </c>
      <c r="AN160" s="15">
        <v>1488</v>
      </c>
      <c r="AO160" s="15">
        <v>1477</v>
      </c>
      <c r="AP160" s="15">
        <v>1430</v>
      </c>
      <c r="AQ160" s="15">
        <v>1393</v>
      </c>
      <c r="AR160" s="21">
        <v>1386</v>
      </c>
    </row>
    <row r="161" spans="1:44">
      <c r="A161" s="41">
        <v>498</v>
      </c>
      <c r="B161" s="343">
        <v>19</v>
      </c>
      <c r="C161" s="11" t="s">
        <v>192</v>
      </c>
      <c r="D161" s="641">
        <v>10201469.959589086</v>
      </c>
      <c r="E161" s="641">
        <v>3629432.1288013817</v>
      </c>
      <c r="F161" s="641">
        <v>3600215.5615661689</v>
      </c>
      <c r="G161" s="123">
        <v>4272296.3656978924</v>
      </c>
      <c r="H161" s="123">
        <v>4383550.8838619264</v>
      </c>
      <c r="I161" s="123">
        <v>4261537.6871384084</v>
      </c>
      <c r="J161" s="11"/>
      <c r="K161" s="641">
        <v>38261</v>
      </c>
      <c r="L161" s="641">
        <v>186556</v>
      </c>
      <c r="M161" s="641">
        <v>75738</v>
      </c>
      <c r="N161" s="641">
        <v>105376</v>
      </c>
      <c r="O161" s="641">
        <v>201896</v>
      </c>
      <c r="P161" s="11"/>
      <c r="Q161" s="617">
        <v>10239730.959589086</v>
      </c>
      <c r="R161" s="617">
        <v>3815988.1288013817</v>
      </c>
      <c r="S161" s="617">
        <v>3675953.5615661689</v>
      </c>
      <c r="T161" s="617">
        <v>4377672.3656978924</v>
      </c>
      <c r="U161" s="617">
        <v>4585446.8838619264</v>
      </c>
      <c r="W161" s="131">
        <v>4457.8715540222402</v>
      </c>
      <c r="X161" s="131">
        <v>1644.1137995697466</v>
      </c>
      <c r="Y161" s="131">
        <v>1611.5535123043267</v>
      </c>
      <c r="Z161" s="131">
        <v>1882.8698347087709</v>
      </c>
      <c r="AA161" s="131">
        <v>1982.4673081979795</v>
      </c>
      <c r="AC161" s="20"/>
      <c r="AD161" s="20"/>
      <c r="AE161" s="20"/>
      <c r="AF161" s="9"/>
      <c r="AH161" s="429"/>
      <c r="AI161" s="429"/>
      <c r="AJ161" s="429"/>
      <c r="AK161" s="429"/>
      <c r="AL161" s="429"/>
      <c r="AM161" s="15">
        <v>2297</v>
      </c>
      <c r="AN161" s="15">
        <v>2321</v>
      </c>
      <c r="AO161" s="15">
        <v>2281</v>
      </c>
      <c r="AP161" s="15">
        <v>2325</v>
      </c>
      <c r="AQ161" s="15">
        <v>2313</v>
      </c>
      <c r="AR161" s="21">
        <v>2323</v>
      </c>
    </row>
    <row r="162" spans="1:44">
      <c r="A162" s="41">
        <v>499</v>
      </c>
      <c r="B162" s="343">
        <v>15</v>
      </c>
      <c r="C162" s="11" t="s">
        <v>193</v>
      </c>
      <c r="D162" s="641">
        <v>44757900.872604564</v>
      </c>
      <c r="E162" s="641">
        <v>25887977.375918496</v>
      </c>
      <c r="F162" s="641">
        <v>22674907.624943778</v>
      </c>
      <c r="G162" s="123">
        <v>22938741.205150578</v>
      </c>
      <c r="H162" s="123">
        <v>23115419.260598101</v>
      </c>
      <c r="I162" s="123">
        <v>22056712.242298741</v>
      </c>
      <c r="J162" s="11"/>
      <c r="K162" s="641">
        <v>-1321634</v>
      </c>
      <c r="L162" s="641">
        <v>-1238856</v>
      </c>
      <c r="M162" s="641">
        <v>-1478702</v>
      </c>
      <c r="N162" s="641">
        <v>-1084175</v>
      </c>
      <c r="O162" s="641">
        <v>-779840</v>
      </c>
      <c r="P162" s="11"/>
      <c r="Q162" s="617">
        <v>43436266.872604564</v>
      </c>
      <c r="R162" s="617">
        <v>24649121.375918496</v>
      </c>
      <c r="S162" s="617">
        <v>21196205.624943778</v>
      </c>
      <c r="T162" s="617">
        <v>21854566.205150578</v>
      </c>
      <c r="U162" s="617">
        <v>22335579.260598101</v>
      </c>
      <c r="W162" s="131">
        <v>2232.8826850668052</v>
      </c>
      <c r="X162" s="131">
        <v>1261.7281621579903</v>
      </c>
      <c r="Y162" s="131">
        <v>1078.0289708546322</v>
      </c>
      <c r="Z162" s="131">
        <v>1105.8324244877083</v>
      </c>
      <c r="AA162" s="131">
        <v>1131.6029618298764</v>
      </c>
      <c r="AC162" s="20"/>
      <c r="AD162" s="20"/>
      <c r="AE162" s="20"/>
      <c r="AF162" s="9"/>
      <c r="AH162" s="429"/>
      <c r="AI162" s="429"/>
      <c r="AJ162" s="429"/>
      <c r="AK162" s="429"/>
      <c r="AL162" s="429"/>
      <c r="AM162" s="15">
        <v>19453</v>
      </c>
      <c r="AN162" s="15">
        <v>19536</v>
      </c>
      <c r="AO162" s="15">
        <v>19662</v>
      </c>
      <c r="AP162" s="15">
        <v>19763</v>
      </c>
      <c r="AQ162" s="15">
        <v>19738</v>
      </c>
      <c r="AR162" s="21">
        <v>19792</v>
      </c>
    </row>
    <row r="163" spans="1:44">
      <c r="A163" s="41">
        <v>500</v>
      </c>
      <c r="B163" s="343">
        <v>13</v>
      </c>
      <c r="C163" s="11" t="s">
        <v>194</v>
      </c>
      <c r="D163" s="641">
        <v>15325016.449770145</v>
      </c>
      <c r="E163" s="641">
        <v>13803842.744668715</v>
      </c>
      <c r="F163" s="641">
        <v>13239019.573851282</v>
      </c>
      <c r="G163" s="123">
        <v>13433388.86079918</v>
      </c>
      <c r="H163" s="123">
        <v>13236980.860980701</v>
      </c>
      <c r="I163" s="123">
        <v>12651220.393739007</v>
      </c>
      <c r="J163" s="11"/>
      <c r="K163" s="641">
        <v>-568847</v>
      </c>
      <c r="L163" s="641">
        <v>-750640</v>
      </c>
      <c r="M163" s="641">
        <v>-759244</v>
      </c>
      <c r="N163" s="641">
        <v>-572473</v>
      </c>
      <c r="O163" s="641">
        <v>-609544</v>
      </c>
      <c r="P163" s="11"/>
      <c r="Q163" s="617">
        <v>14756169.449770145</v>
      </c>
      <c r="R163" s="617">
        <v>13053202.744668715</v>
      </c>
      <c r="S163" s="617">
        <v>12479775.573851282</v>
      </c>
      <c r="T163" s="617">
        <v>12860915.86079918</v>
      </c>
      <c r="U163" s="617">
        <v>12627436.860980701</v>
      </c>
      <c r="W163" s="131">
        <v>1437.2425684007153</v>
      </c>
      <c r="X163" s="131">
        <v>1251.9856843150503</v>
      </c>
      <c r="Y163" s="131">
        <v>1190.1369038576465</v>
      </c>
      <c r="Z163" s="131">
        <v>1218.9286191639826</v>
      </c>
      <c r="AA163" s="131">
        <v>1189.6963313529961</v>
      </c>
      <c r="AC163" s="20"/>
      <c r="AD163" s="20"/>
      <c r="AE163" s="20"/>
      <c r="AF163" s="9"/>
      <c r="AH163" s="429"/>
      <c r="AI163" s="429"/>
      <c r="AJ163" s="429"/>
      <c r="AK163" s="429"/>
      <c r="AL163" s="429"/>
      <c r="AM163" s="15">
        <v>10267</v>
      </c>
      <c r="AN163" s="15">
        <v>10426</v>
      </c>
      <c r="AO163" s="15">
        <v>10486</v>
      </c>
      <c r="AP163" s="15">
        <v>10551</v>
      </c>
      <c r="AQ163" s="15">
        <v>10614</v>
      </c>
      <c r="AR163" s="21">
        <v>10646</v>
      </c>
    </row>
    <row r="164" spans="1:44">
      <c r="A164" s="41">
        <v>503</v>
      </c>
      <c r="B164" s="343">
        <v>2</v>
      </c>
      <c r="C164" s="11" t="s">
        <v>195</v>
      </c>
      <c r="D164" s="641">
        <v>19910882.167696137</v>
      </c>
      <c r="E164" s="641">
        <v>4341907.8450180683</v>
      </c>
      <c r="F164" s="641">
        <v>4173452.3091296395</v>
      </c>
      <c r="G164" s="123">
        <v>4712906.3253211202</v>
      </c>
      <c r="H164" s="123">
        <v>4555537.8693575356</v>
      </c>
      <c r="I164" s="123">
        <v>3841279.2913483609</v>
      </c>
      <c r="J164" s="11"/>
      <c r="K164" s="641">
        <v>-188851</v>
      </c>
      <c r="L164" s="641">
        <v>-94517</v>
      </c>
      <c r="M164" s="641">
        <v>-268427</v>
      </c>
      <c r="N164" s="641">
        <v>-98421</v>
      </c>
      <c r="O164" s="641">
        <v>-312515</v>
      </c>
      <c r="P164" s="11"/>
      <c r="Q164" s="617">
        <v>19722031.167696137</v>
      </c>
      <c r="R164" s="617">
        <v>4247390.8450180683</v>
      </c>
      <c r="S164" s="617">
        <v>3905025.3091296395</v>
      </c>
      <c r="T164" s="617">
        <v>4614485.3253211202</v>
      </c>
      <c r="U164" s="617">
        <v>4243022.8693575356</v>
      </c>
      <c r="W164" s="131">
        <v>2579.729387533831</v>
      </c>
      <c r="X164" s="131">
        <v>559.3087760097535</v>
      </c>
      <c r="Y164" s="131">
        <v>517.97656308922137</v>
      </c>
      <c r="Z164" s="131">
        <v>614.03663676927749</v>
      </c>
      <c r="AA164" s="131">
        <v>567.47664429016129</v>
      </c>
      <c r="AC164" s="20"/>
      <c r="AD164" s="20"/>
      <c r="AE164" s="20">
        <v>376000</v>
      </c>
      <c r="AF164" s="613"/>
      <c r="AH164" s="429"/>
      <c r="AI164" s="429"/>
      <c r="AJ164" s="429">
        <v>49.873988592651543</v>
      </c>
      <c r="AK164" s="429"/>
      <c r="AL164" s="429"/>
      <c r="AM164" s="15">
        <v>7645</v>
      </c>
      <c r="AN164" s="15">
        <v>7594</v>
      </c>
      <c r="AO164" s="15">
        <v>7539</v>
      </c>
      <c r="AP164" s="15">
        <v>7515</v>
      </c>
      <c r="AQ164" s="15">
        <v>7477</v>
      </c>
      <c r="AR164" s="21">
        <v>7424</v>
      </c>
    </row>
    <row r="165" spans="1:44">
      <c r="A165" s="41">
        <v>504</v>
      </c>
      <c r="B165" s="343">
        <v>1</v>
      </c>
      <c r="C165" s="11" t="s">
        <v>196</v>
      </c>
      <c r="D165" s="641">
        <v>5936070.4627790125</v>
      </c>
      <c r="E165" s="641">
        <v>1509399.5018672179</v>
      </c>
      <c r="F165" s="641">
        <v>876450.24524181057</v>
      </c>
      <c r="G165" s="123">
        <v>973118.35325372755</v>
      </c>
      <c r="H165" s="123">
        <v>814471.7655075799</v>
      </c>
      <c r="I165" s="123">
        <v>342299.24704452325</v>
      </c>
      <c r="J165" s="11"/>
      <c r="K165" s="641">
        <v>-500555</v>
      </c>
      <c r="L165" s="641">
        <v>-482544</v>
      </c>
      <c r="M165" s="641">
        <v>-419195</v>
      </c>
      <c r="N165" s="641">
        <v>-462398</v>
      </c>
      <c r="O165" s="641">
        <v>-458840</v>
      </c>
      <c r="P165" s="11"/>
      <c r="Q165" s="617">
        <v>5435515.4627790125</v>
      </c>
      <c r="R165" s="617">
        <v>1026855.5018672179</v>
      </c>
      <c r="S165" s="617">
        <v>457255.24524181057</v>
      </c>
      <c r="T165" s="617">
        <v>510720.35325372755</v>
      </c>
      <c r="U165" s="617">
        <v>355631.7655075799</v>
      </c>
      <c r="W165" s="131">
        <v>2905.1392104644642</v>
      </c>
      <c r="X165" s="131">
        <v>565.44906490485573</v>
      </c>
      <c r="Y165" s="131">
        <v>259.21499163367946</v>
      </c>
      <c r="Z165" s="131">
        <v>297.79612434619685</v>
      </c>
      <c r="AA165" s="131">
        <v>212.06426088704825</v>
      </c>
      <c r="AC165" s="20"/>
      <c r="AD165" s="20">
        <v>100000</v>
      </c>
      <c r="AE165" s="20">
        <v>170000</v>
      </c>
      <c r="AF165" s="614">
        <v>50000</v>
      </c>
      <c r="AH165" s="429"/>
      <c r="AI165" s="429">
        <v>55.066079295154182</v>
      </c>
      <c r="AJ165" s="429">
        <v>96.371882086167801</v>
      </c>
      <c r="AK165" s="429">
        <v>29.154518950437321</v>
      </c>
      <c r="AL165" s="429"/>
      <c r="AM165" s="15">
        <v>1871</v>
      </c>
      <c r="AN165" s="15">
        <v>1816</v>
      </c>
      <c r="AO165" s="15">
        <v>1764</v>
      </c>
      <c r="AP165" s="15">
        <v>1715</v>
      </c>
      <c r="AQ165" s="15">
        <v>1677</v>
      </c>
      <c r="AR165" s="21">
        <v>1692</v>
      </c>
    </row>
    <row r="166" spans="1:44">
      <c r="A166" s="41">
        <v>505</v>
      </c>
      <c r="B166" s="343">
        <v>1</v>
      </c>
      <c r="C166" s="11" t="s">
        <v>197</v>
      </c>
      <c r="D166" s="641">
        <v>38024760.793189421</v>
      </c>
      <c r="E166" s="641">
        <v>17296797.859583735</v>
      </c>
      <c r="F166" s="641">
        <v>16750577.930128435</v>
      </c>
      <c r="G166" s="123">
        <v>17066566.503550962</v>
      </c>
      <c r="H166" s="123">
        <v>16888196.80114489</v>
      </c>
      <c r="I166" s="123">
        <v>13618970.895175379</v>
      </c>
      <c r="J166" s="11"/>
      <c r="K166" s="641">
        <v>-2081498.9999999998</v>
      </c>
      <c r="L166" s="641">
        <v>-2154024</v>
      </c>
      <c r="M166" s="641">
        <v>-2197157</v>
      </c>
      <c r="N166" s="641">
        <v>-1625823</v>
      </c>
      <c r="O166" s="641">
        <v>-1755024</v>
      </c>
      <c r="P166" s="11"/>
      <c r="Q166" s="617">
        <v>35943261.793189421</v>
      </c>
      <c r="R166" s="617">
        <v>15142773.859583735</v>
      </c>
      <c r="S166" s="617">
        <v>14553420.930128435</v>
      </c>
      <c r="T166" s="617">
        <v>15440743.503550962</v>
      </c>
      <c r="U166" s="617">
        <v>15133172.80114489</v>
      </c>
      <c r="W166" s="131">
        <v>1729.454929181996</v>
      </c>
      <c r="X166" s="131">
        <v>726.72524161749459</v>
      </c>
      <c r="Y166" s="131">
        <v>695.93634899236963</v>
      </c>
      <c r="Z166" s="131">
        <v>736.78214933201139</v>
      </c>
      <c r="AA166" s="131">
        <v>722.89924530165717</v>
      </c>
      <c r="AC166" s="20"/>
      <c r="AD166" s="20"/>
      <c r="AE166" s="20"/>
      <c r="AF166" s="9"/>
      <c r="AH166" s="429"/>
      <c r="AI166" s="429"/>
      <c r="AJ166" s="429"/>
      <c r="AK166" s="429"/>
      <c r="AL166" s="429"/>
      <c r="AM166" s="15">
        <v>20783</v>
      </c>
      <c r="AN166" s="15">
        <v>20837</v>
      </c>
      <c r="AO166" s="15">
        <v>20912</v>
      </c>
      <c r="AP166" s="15">
        <v>20957</v>
      </c>
      <c r="AQ166" s="15">
        <v>20934</v>
      </c>
      <c r="AR166" s="21">
        <v>20861</v>
      </c>
    </row>
    <row r="167" spans="1:44">
      <c r="A167" s="41">
        <v>507</v>
      </c>
      <c r="B167" s="343">
        <v>10</v>
      </c>
      <c r="C167" s="11" t="s">
        <v>198</v>
      </c>
      <c r="D167" s="641">
        <v>20386913.627562754</v>
      </c>
      <c r="E167" s="641">
        <v>1997856.1670056952</v>
      </c>
      <c r="F167" s="641">
        <v>910773.00182217942</v>
      </c>
      <c r="G167" s="123">
        <v>2007444.078607592</v>
      </c>
      <c r="H167" s="123">
        <v>1576721.432842785</v>
      </c>
      <c r="I167" s="123">
        <v>1778012.5284576318</v>
      </c>
      <c r="J167" s="11"/>
      <c r="K167" s="641">
        <v>2781</v>
      </c>
      <c r="L167" s="641">
        <v>36048</v>
      </c>
      <c r="M167" s="641">
        <v>-259454</v>
      </c>
      <c r="N167" s="641">
        <v>-116644</v>
      </c>
      <c r="O167" s="641">
        <v>-234217</v>
      </c>
      <c r="P167" s="11"/>
      <c r="Q167" s="617">
        <v>20389694.627562754</v>
      </c>
      <c r="R167" s="617">
        <v>2033904.1670056952</v>
      </c>
      <c r="S167" s="617">
        <v>651319.00182217942</v>
      </c>
      <c r="T167" s="617">
        <v>1890800.078607592</v>
      </c>
      <c r="U167" s="617">
        <v>1342504.432842785</v>
      </c>
      <c r="W167" s="131">
        <v>3592.2647335381876</v>
      </c>
      <c r="X167" s="131">
        <v>360.94128961946677</v>
      </c>
      <c r="Y167" s="131">
        <v>117.05948990333921</v>
      </c>
      <c r="Z167" s="131">
        <v>342.41218373915103</v>
      </c>
      <c r="AA167" s="131">
        <v>190.23727261482003</v>
      </c>
      <c r="AC167" s="20"/>
      <c r="AD167" s="20"/>
      <c r="AE167" s="20"/>
      <c r="AF167" s="614">
        <v>165000</v>
      </c>
      <c r="AH167" s="429"/>
      <c r="AI167" s="429"/>
      <c r="AJ167" s="429"/>
      <c r="AK167" s="429">
        <v>29.880478087649401</v>
      </c>
      <c r="AL167" s="429"/>
      <c r="AM167" s="15">
        <v>5676</v>
      </c>
      <c r="AN167" s="15">
        <v>5635</v>
      </c>
      <c r="AO167" s="15">
        <v>5564</v>
      </c>
      <c r="AP167" s="15">
        <v>5522</v>
      </c>
      <c r="AQ167" s="15">
        <v>7057</v>
      </c>
      <c r="AR167" s="21">
        <v>7034</v>
      </c>
    </row>
    <row r="168" spans="1:44">
      <c r="A168" s="41">
        <v>508</v>
      </c>
      <c r="B168" s="343">
        <v>6</v>
      </c>
      <c r="C168" s="11" t="s">
        <v>199</v>
      </c>
      <c r="D168" s="641">
        <v>27702637.338004068</v>
      </c>
      <c r="E168" s="641">
        <v>1596357.1943294327</v>
      </c>
      <c r="F168" s="641">
        <v>1424779.1192395256</v>
      </c>
      <c r="G168" s="123">
        <v>1773409.4245068559</v>
      </c>
      <c r="H168" s="123">
        <v>104589.0414009948</v>
      </c>
      <c r="I168" s="123">
        <v>222721.3007337267</v>
      </c>
      <c r="J168" s="11"/>
      <c r="K168" s="641">
        <v>-1126144</v>
      </c>
      <c r="L168" s="641">
        <v>-1010213</v>
      </c>
      <c r="M168" s="641">
        <v>-569742</v>
      </c>
      <c r="N168" s="641">
        <v>-372728</v>
      </c>
      <c r="O168" s="641">
        <v>-742756</v>
      </c>
      <c r="P168" s="11"/>
      <c r="Q168" s="617">
        <v>26576493.338004068</v>
      </c>
      <c r="R168" s="617">
        <v>586144.19432943268</v>
      </c>
      <c r="S168" s="617">
        <v>855037.11923952564</v>
      </c>
      <c r="T168" s="617">
        <v>1400681.4245068559</v>
      </c>
      <c r="U168" s="617">
        <v>-638166.95859900524</v>
      </c>
      <c r="W168" s="131">
        <v>2747.4923330925326</v>
      </c>
      <c r="X168" s="131">
        <v>61.292920038631465</v>
      </c>
      <c r="Y168" s="131">
        <v>91.350119576872402</v>
      </c>
      <c r="Z168" s="131">
        <v>151.08202184304346</v>
      </c>
      <c r="AA168" s="131">
        <v>-68.842174606149428</v>
      </c>
      <c r="AC168" s="20"/>
      <c r="AD168" s="20">
        <v>556000</v>
      </c>
      <c r="AE168" s="20"/>
      <c r="AF168" s="9"/>
      <c r="AH168" s="429"/>
      <c r="AI168" s="429">
        <v>58.140750810415142</v>
      </c>
      <c r="AJ168" s="429"/>
      <c r="AK168" s="429"/>
      <c r="AL168" s="429"/>
      <c r="AM168" s="15">
        <v>9673</v>
      </c>
      <c r="AN168" s="15">
        <v>9563</v>
      </c>
      <c r="AO168" s="15">
        <v>9360</v>
      </c>
      <c r="AP168" s="15">
        <v>9271</v>
      </c>
      <c r="AQ168" s="15">
        <v>9270</v>
      </c>
      <c r="AR168" s="21">
        <v>9109</v>
      </c>
    </row>
    <row r="169" spans="1:44">
      <c r="A169" s="41">
        <v>529</v>
      </c>
      <c r="B169" s="343">
        <v>2</v>
      </c>
      <c r="C169" s="11" t="s">
        <v>200</v>
      </c>
      <c r="D169" s="641">
        <v>22202764.82875333</v>
      </c>
      <c r="E169" s="641">
        <v>9998132.1305767857</v>
      </c>
      <c r="F169" s="641">
        <v>10591802.215343781</v>
      </c>
      <c r="G169" s="123">
        <v>12056521.89010625</v>
      </c>
      <c r="H169" s="123">
        <v>11405412.832027581</v>
      </c>
      <c r="I169" s="123">
        <v>10302897.133058146</v>
      </c>
      <c r="J169" s="11"/>
      <c r="K169" s="641">
        <v>-1063833</v>
      </c>
      <c r="L169" s="641">
        <v>-1120798</v>
      </c>
      <c r="M169" s="641">
        <v>-865728</v>
      </c>
      <c r="N169" s="641">
        <v>-821735</v>
      </c>
      <c r="O169" s="641">
        <v>-1091559</v>
      </c>
      <c r="P169" s="11"/>
      <c r="Q169" s="617">
        <v>21138931.82875333</v>
      </c>
      <c r="R169" s="617">
        <v>8877334.1305767857</v>
      </c>
      <c r="S169" s="617">
        <v>9726074.2153437808</v>
      </c>
      <c r="T169" s="617">
        <v>11234786.89010625</v>
      </c>
      <c r="U169" s="617">
        <v>10313853.832027581</v>
      </c>
      <c r="W169" s="131">
        <v>1088.1212656999708</v>
      </c>
      <c r="X169" s="131">
        <v>453.41100825255558</v>
      </c>
      <c r="Y169" s="131">
        <v>489.97854989137437</v>
      </c>
      <c r="Z169" s="131">
        <v>561.76743287695638</v>
      </c>
      <c r="AA169" s="131">
        <v>512.38779035359835</v>
      </c>
      <c r="AC169" s="20"/>
      <c r="AD169" s="20"/>
      <c r="AE169" s="20"/>
      <c r="AF169" s="9"/>
      <c r="AH169" s="429"/>
      <c r="AI169" s="429"/>
      <c r="AJ169" s="429"/>
      <c r="AK169" s="429"/>
      <c r="AL169" s="429"/>
      <c r="AM169" s="15">
        <v>19427</v>
      </c>
      <c r="AN169" s="15">
        <v>19579</v>
      </c>
      <c r="AO169" s="15">
        <v>19850</v>
      </c>
      <c r="AP169" s="15">
        <v>19999</v>
      </c>
      <c r="AQ169" s="15">
        <v>20129</v>
      </c>
      <c r="AR169" s="21">
        <v>20390</v>
      </c>
    </row>
    <row r="170" spans="1:44">
      <c r="A170" s="41">
        <v>531</v>
      </c>
      <c r="B170" s="343">
        <v>4</v>
      </c>
      <c r="C170" s="11" t="s">
        <v>201</v>
      </c>
      <c r="D170" s="641">
        <v>13752826.842070915</v>
      </c>
      <c r="E170" s="641">
        <v>2331762.9682299746</v>
      </c>
      <c r="F170" s="641">
        <v>1105958.3720424031</v>
      </c>
      <c r="G170" s="123">
        <v>1520154.169051843</v>
      </c>
      <c r="H170" s="123">
        <v>1535687.1251895991</v>
      </c>
      <c r="I170" s="123">
        <v>1043819.6831814088</v>
      </c>
      <c r="J170" s="11"/>
      <c r="K170" s="641">
        <v>-181406</v>
      </c>
      <c r="L170" s="641">
        <v>-199894</v>
      </c>
      <c r="M170" s="641">
        <v>-321800</v>
      </c>
      <c r="N170" s="641">
        <v>-322322</v>
      </c>
      <c r="O170" s="641">
        <v>-346249</v>
      </c>
      <c r="P170" s="11"/>
      <c r="Q170" s="617">
        <v>13571420.842070915</v>
      </c>
      <c r="R170" s="617">
        <v>2131868.9682299746</v>
      </c>
      <c r="S170" s="617">
        <v>784158.37204240309</v>
      </c>
      <c r="T170" s="617">
        <v>1197832.169051843</v>
      </c>
      <c r="U170" s="617">
        <v>1189438.1251895991</v>
      </c>
      <c r="W170" s="131">
        <v>2582.0815909571756</v>
      </c>
      <c r="X170" s="131">
        <v>412.43353999419128</v>
      </c>
      <c r="Y170" s="131">
        <v>154.60535726388073</v>
      </c>
      <c r="Z170" s="131">
        <v>241.2066389552644</v>
      </c>
      <c r="AA170" s="131">
        <v>240.82569856035616</v>
      </c>
      <c r="AC170" s="20"/>
      <c r="AD170" s="20"/>
      <c r="AE170" s="20"/>
      <c r="AF170" s="9"/>
      <c r="AH170" s="429"/>
      <c r="AI170" s="429"/>
      <c r="AJ170" s="429"/>
      <c r="AK170" s="429"/>
      <c r="AL170" s="429"/>
      <c r="AM170" s="15">
        <v>5256</v>
      </c>
      <c r="AN170" s="15">
        <v>5169</v>
      </c>
      <c r="AO170" s="15">
        <v>5072</v>
      </c>
      <c r="AP170" s="15">
        <v>4966</v>
      </c>
      <c r="AQ170" s="15">
        <v>4939</v>
      </c>
      <c r="AR170" s="21">
        <v>4890</v>
      </c>
    </row>
    <row r="171" spans="1:44">
      <c r="A171" s="41">
        <v>535</v>
      </c>
      <c r="B171" s="343">
        <v>17</v>
      </c>
      <c r="C171" s="11" t="s">
        <v>202</v>
      </c>
      <c r="D171" s="641">
        <v>44867997.463972844</v>
      </c>
      <c r="E171" s="641">
        <v>17385693.921470538</v>
      </c>
      <c r="F171" s="641">
        <v>16319024.345535602</v>
      </c>
      <c r="G171" s="123">
        <v>17024575.855180841</v>
      </c>
      <c r="H171" s="123">
        <v>17333094.643761881</v>
      </c>
      <c r="I171" s="123">
        <v>16442429.934799742</v>
      </c>
      <c r="J171" s="11"/>
      <c r="K171" s="641">
        <v>-923772</v>
      </c>
      <c r="L171" s="641">
        <v>-953854</v>
      </c>
      <c r="M171" s="641">
        <v>-724564</v>
      </c>
      <c r="N171" s="641">
        <v>-686723</v>
      </c>
      <c r="O171" s="641">
        <v>-742474</v>
      </c>
      <c r="P171" s="11"/>
      <c r="Q171" s="617">
        <v>43944225.463972844</v>
      </c>
      <c r="R171" s="617">
        <v>16431839.921470538</v>
      </c>
      <c r="S171" s="617">
        <v>15594460.345535602</v>
      </c>
      <c r="T171" s="617">
        <v>16337852.855180841</v>
      </c>
      <c r="U171" s="617">
        <v>16590620.643761881</v>
      </c>
      <c r="W171" s="131">
        <v>4185.1643299021753</v>
      </c>
      <c r="X171" s="131">
        <v>1580.5925280367967</v>
      </c>
      <c r="Y171" s="131">
        <v>1496.7329249962186</v>
      </c>
      <c r="Z171" s="131">
        <v>1562.8326817659117</v>
      </c>
      <c r="AA171" s="131">
        <v>1598.6337101331549</v>
      </c>
      <c r="AC171" s="20"/>
      <c r="AD171" s="20"/>
      <c r="AE171" s="20"/>
      <c r="AF171" s="9"/>
      <c r="AH171" s="429"/>
      <c r="AI171" s="429"/>
      <c r="AJ171" s="429"/>
      <c r="AK171" s="429"/>
      <c r="AL171" s="429"/>
      <c r="AM171" s="15">
        <v>10500</v>
      </c>
      <c r="AN171" s="15">
        <v>10396</v>
      </c>
      <c r="AO171" s="15">
        <v>10419</v>
      </c>
      <c r="AP171" s="15">
        <v>10454</v>
      </c>
      <c r="AQ171" s="15">
        <v>10378</v>
      </c>
      <c r="AR171" s="21">
        <v>10300</v>
      </c>
    </row>
    <row r="172" spans="1:44">
      <c r="A172" s="41">
        <v>536</v>
      </c>
      <c r="B172" s="343">
        <v>6</v>
      </c>
      <c r="C172" s="11" t="s">
        <v>203</v>
      </c>
      <c r="D172" s="641">
        <v>54235497.648394562</v>
      </c>
      <c r="E172" s="641">
        <v>21278445.156802647</v>
      </c>
      <c r="F172" s="641">
        <v>20886380.038015775</v>
      </c>
      <c r="G172" s="123">
        <v>23257953.758952539</v>
      </c>
      <c r="H172" s="123">
        <v>23426465.591306388</v>
      </c>
      <c r="I172" s="123">
        <v>21912748.358130131</v>
      </c>
      <c r="J172" s="11"/>
      <c r="K172" s="641">
        <v>-2186345</v>
      </c>
      <c r="L172" s="641">
        <v>-2107614</v>
      </c>
      <c r="M172" s="641">
        <v>-1869949</v>
      </c>
      <c r="N172" s="641">
        <v>-1018246</v>
      </c>
      <c r="O172" s="641">
        <v>-1380060</v>
      </c>
      <c r="P172" s="11"/>
      <c r="Q172" s="617">
        <v>52049152.648394562</v>
      </c>
      <c r="R172" s="617">
        <v>19170831.156802647</v>
      </c>
      <c r="S172" s="617">
        <v>19016431.038015775</v>
      </c>
      <c r="T172" s="617">
        <v>22239707.758952539</v>
      </c>
      <c r="U172" s="617">
        <v>22046405.591306388</v>
      </c>
      <c r="W172" s="131">
        <v>1509.7213321845504</v>
      </c>
      <c r="X172" s="131">
        <v>549.55943001956905</v>
      </c>
      <c r="Y172" s="131">
        <v>538.00800763921734</v>
      </c>
      <c r="Z172" s="131">
        <v>623.88722077461046</v>
      </c>
      <c r="AA172" s="131">
        <v>609.42076490785018</v>
      </c>
      <c r="AC172" s="20"/>
      <c r="AD172" s="20"/>
      <c r="AE172" s="20"/>
      <c r="AF172" s="9"/>
      <c r="AH172" s="429"/>
      <c r="AI172" s="429"/>
      <c r="AJ172" s="429"/>
      <c r="AK172" s="429"/>
      <c r="AL172" s="429"/>
      <c r="AM172" s="15">
        <v>34476</v>
      </c>
      <c r="AN172" s="15">
        <v>34884</v>
      </c>
      <c r="AO172" s="15">
        <v>35346</v>
      </c>
      <c r="AP172" s="15">
        <v>35647</v>
      </c>
      <c r="AQ172" s="15">
        <v>36176</v>
      </c>
      <c r="AR172" s="21">
        <v>36571</v>
      </c>
    </row>
    <row r="173" spans="1:44">
      <c r="A173" s="41">
        <v>538</v>
      </c>
      <c r="B173" s="343">
        <v>2</v>
      </c>
      <c r="C173" s="11" t="s">
        <v>204</v>
      </c>
      <c r="D173" s="641">
        <v>10430657.031461818</v>
      </c>
      <c r="E173" s="641">
        <v>5016377.0210321592</v>
      </c>
      <c r="F173" s="641">
        <v>4758090.7917791586</v>
      </c>
      <c r="G173" s="123">
        <v>4757632.2573077753</v>
      </c>
      <c r="H173" s="123">
        <v>4796272.1056058249</v>
      </c>
      <c r="I173" s="123">
        <v>4993926.5536760222</v>
      </c>
      <c r="J173" s="11"/>
      <c r="K173" s="641">
        <v>709852</v>
      </c>
      <c r="L173" s="641">
        <v>741794</v>
      </c>
      <c r="M173" s="641">
        <v>991836</v>
      </c>
      <c r="N173" s="641">
        <v>899416</v>
      </c>
      <c r="O173" s="641">
        <v>564787</v>
      </c>
      <c r="P173" s="11"/>
      <c r="Q173" s="617">
        <v>11140509.031461818</v>
      </c>
      <c r="R173" s="617">
        <v>5758171.0210321592</v>
      </c>
      <c r="S173" s="617">
        <v>5749926.7917791586</v>
      </c>
      <c r="T173" s="617">
        <v>5657048.2573077753</v>
      </c>
      <c r="U173" s="617">
        <v>5361059.1056058249</v>
      </c>
      <c r="W173" s="131">
        <v>2373.8566016326058</v>
      </c>
      <c r="X173" s="131">
        <v>1228.0168524274172</v>
      </c>
      <c r="Y173" s="131">
        <v>1238.1409973684665</v>
      </c>
      <c r="Z173" s="131">
        <v>1204.9091069878116</v>
      </c>
      <c r="AA173" s="131">
        <v>1150.6887970821688</v>
      </c>
      <c r="AC173" s="20"/>
      <c r="AD173" s="20"/>
      <c r="AE173" s="20">
        <v>350000</v>
      </c>
      <c r="AF173" s="9"/>
      <c r="AH173" s="429"/>
      <c r="AI173" s="429"/>
      <c r="AJ173" s="429">
        <v>75.366063738156768</v>
      </c>
      <c r="AK173" s="429"/>
      <c r="AL173" s="429"/>
      <c r="AM173" s="15">
        <v>4693</v>
      </c>
      <c r="AN173" s="15">
        <v>4689</v>
      </c>
      <c r="AO173" s="15">
        <v>4644</v>
      </c>
      <c r="AP173" s="15">
        <v>4695</v>
      </c>
      <c r="AQ173" s="15">
        <v>4659</v>
      </c>
      <c r="AR173" s="21">
        <v>4667</v>
      </c>
    </row>
    <row r="174" spans="1:44">
      <c r="A174" s="41">
        <v>541</v>
      </c>
      <c r="B174" s="343">
        <v>12</v>
      </c>
      <c r="C174" s="11" t="s">
        <v>205</v>
      </c>
      <c r="D174" s="641">
        <v>44598695.939844936</v>
      </c>
      <c r="E174" s="641">
        <v>14427233.329916764</v>
      </c>
      <c r="F174" s="641">
        <v>11824148.87294824</v>
      </c>
      <c r="G174" s="123">
        <v>12464774.93026867</v>
      </c>
      <c r="H174" s="123">
        <v>12037213.500288861</v>
      </c>
      <c r="I174" s="123">
        <v>10904205.291183252</v>
      </c>
      <c r="J174" s="11"/>
      <c r="K174" s="641">
        <v>-962239</v>
      </c>
      <c r="L174" s="641">
        <v>-877642</v>
      </c>
      <c r="M174" s="641">
        <v>-619601</v>
      </c>
      <c r="N174" s="641">
        <v>-531940</v>
      </c>
      <c r="O174" s="641">
        <v>-894198</v>
      </c>
      <c r="P174" s="11"/>
      <c r="Q174" s="617">
        <v>43636456.939844936</v>
      </c>
      <c r="R174" s="617">
        <v>13549591.329916764</v>
      </c>
      <c r="S174" s="617">
        <v>11204547.87294824</v>
      </c>
      <c r="T174" s="617">
        <v>11932834.93026867</v>
      </c>
      <c r="U174" s="617">
        <v>11143015.500288861</v>
      </c>
      <c r="W174" s="131">
        <v>4592.8278012677547</v>
      </c>
      <c r="X174" s="131">
        <v>1437.9275527875161</v>
      </c>
      <c r="Y174" s="131">
        <v>1212.2198282968993</v>
      </c>
      <c r="Z174" s="131">
        <v>1306.9917776855059</v>
      </c>
      <c r="AA174" s="131">
        <v>1240.8703229720336</v>
      </c>
      <c r="AC174" s="20"/>
      <c r="AD174" s="20"/>
      <c r="AE174" s="20"/>
      <c r="AF174" s="9"/>
      <c r="AH174" s="429"/>
      <c r="AI174" s="429"/>
      <c r="AJ174" s="429"/>
      <c r="AK174" s="429"/>
      <c r="AL174" s="429"/>
      <c r="AM174" s="15">
        <v>9501</v>
      </c>
      <c r="AN174" s="15">
        <v>9423</v>
      </c>
      <c r="AO174" s="15">
        <v>9243</v>
      </c>
      <c r="AP174" s="15">
        <v>9130</v>
      </c>
      <c r="AQ174" s="15">
        <v>8980</v>
      </c>
      <c r="AR174" s="21">
        <v>8760</v>
      </c>
    </row>
    <row r="175" spans="1:44">
      <c r="A175" s="41">
        <v>543</v>
      </c>
      <c r="B175" s="343">
        <v>1</v>
      </c>
      <c r="C175" s="11" t="s">
        <v>206</v>
      </c>
      <c r="D175" s="641">
        <v>52302366.225996092</v>
      </c>
      <c r="E175" s="641">
        <v>39038541.767795242</v>
      </c>
      <c r="F175" s="641">
        <v>39157318.811116531</v>
      </c>
      <c r="G175" s="123">
        <v>41048813.058732867</v>
      </c>
      <c r="H175" s="123">
        <v>41466687.553382248</v>
      </c>
      <c r="I175" s="123">
        <v>34622661.662910849</v>
      </c>
      <c r="J175" s="11"/>
      <c r="K175" s="641">
        <v>-6603584</v>
      </c>
      <c r="L175" s="641">
        <v>-7379324</v>
      </c>
      <c r="M175" s="641">
        <v>-8524938</v>
      </c>
      <c r="N175" s="641">
        <v>-7924670</v>
      </c>
      <c r="O175" s="641">
        <v>-8371325</v>
      </c>
      <c r="P175" s="11"/>
      <c r="Q175" s="617">
        <v>45698782.225996092</v>
      </c>
      <c r="R175" s="617">
        <v>31659217.767795242</v>
      </c>
      <c r="S175" s="617">
        <v>30632380.811116531</v>
      </c>
      <c r="T175" s="617">
        <v>33124143.058732867</v>
      </c>
      <c r="U175" s="617">
        <v>33095362.553382248</v>
      </c>
      <c r="W175" s="131">
        <v>1046.6248820739777</v>
      </c>
      <c r="X175" s="131">
        <v>717.45683522095862</v>
      </c>
      <c r="Y175" s="131">
        <v>689.01841763274399</v>
      </c>
      <c r="Z175" s="131">
        <v>739.62583585425625</v>
      </c>
      <c r="AA175" s="131">
        <v>734.66885440823671</v>
      </c>
      <c r="AC175" s="20"/>
      <c r="AD175" s="20"/>
      <c r="AE175" s="20"/>
      <c r="AF175" s="9"/>
      <c r="AH175" s="429"/>
      <c r="AI175" s="429"/>
      <c r="AJ175" s="429"/>
      <c r="AK175" s="429"/>
      <c r="AL175" s="429"/>
      <c r="AM175" s="15">
        <v>43663</v>
      </c>
      <c r="AN175" s="15">
        <v>44127</v>
      </c>
      <c r="AO175" s="15">
        <v>44458</v>
      </c>
      <c r="AP175" s="15">
        <v>44785</v>
      </c>
      <c r="AQ175" s="15">
        <v>45048</v>
      </c>
      <c r="AR175" s="21">
        <v>45333</v>
      </c>
    </row>
    <row r="176" spans="1:44">
      <c r="A176" s="41">
        <v>545</v>
      </c>
      <c r="B176" s="343">
        <v>15</v>
      </c>
      <c r="C176" s="11" t="s">
        <v>207</v>
      </c>
      <c r="D176" s="641">
        <v>37278902.266213797</v>
      </c>
      <c r="E176" s="641">
        <v>15671291.735391429</v>
      </c>
      <c r="F176" s="641">
        <v>16482582.045432359</v>
      </c>
      <c r="G176" s="123">
        <v>17723485.326288551</v>
      </c>
      <c r="H176" s="123">
        <v>18288633.70740483</v>
      </c>
      <c r="I176" s="123">
        <v>18758053.140867427</v>
      </c>
      <c r="J176" s="11"/>
      <c r="K176" s="641">
        <v>342164</v>
      </c>
      <c r="L176" s="641">
        <v>391283</v>
      </c>
      <c r="M176" s="641">
        <v>441249</v>
      </c>
      <c r="N176" s="641">
        <v>753120</v>
      </c>
      <c r="O176" s="641">
        <v>498347</v>
      </c>
      <c r="P176" s="11"/>
      <c r="Q176" s="617">
        <v>37621066.266213797</v>
      </c>
      <c r="R176" s="617">
        <v>16062574.735391429</v>
      </c>
      <c r="S176" s="617">
        <v>16923831.045432359</v>
      </c>
      <c r="T176" s="617">
        <v>18476605.326288551</v>
      </c>
      <c r="U176" s="617">
        <v>18786980.70740483</v>
      </c>
      <c r="W176" s="131">
        <v>3936.0814256344211</v>
      </c>
      <c r="X176" s="131">
        <v>1679.8342120258762</v>
      </c>
      <c r="Y176" s="131">
        <v>1765.84213746164</v>
      </c>
      <c r="Z176" s="131">
        <v>1920.4454138123428</v>
      </c>
      <c r="AA176" s="131">
        <v>1966.3994879008615</v>
      </c>
      <c r="AC176" s="20"/>
      <c r="AD176" s="20"/>
      <c r="AE176" s="20"/>
      <c r="AF176" s="9"/>
      <c r="AH176" s="429"/>
      <c r="AI176" s="429"/>
      <c r="AJ176" s="429"/>
      <c r="AK176" s="429"/>
      <c r="AL176" s="429"/>
      <c r="AM176" s="15">
        <v>9558</v>
      </c>
      <c r="AN176" s="15">
        <v>9562</v>
      </c>
      <c r="AO176" s="15">
        <v>9584</v>
      </c>
      <c r="AP176" s="15">
        <v>9621</v>
      </c>
      <c r="AQ176" s="15">
        <v>9554</v>
      </c>
      <c r="AR176" s="21">
        <v>9538</v>
      </c>
    </row>
    <row r="177" spans="1:44">
      <c r="A177" s="41">
        <v>560</v>
      </c>
      <c r="B177" s="343">
        <v>7</v>
      </c>
      <c r="C177" s="11" t="s">
        <v>208</v>
      </c>
      <c r="D177" s="641">
        <v>41092025.280500524</v>
      </c>
      <c r="E177" s="641">
        <v>15898550.724596061</v>
      </c>
      <c r="F177" s="641">
        <v>13252124.741189154</v>
      </c>
      <c r="G177" s="123">
        <v>14588756.377553521</v>
      </c>
      <c r="H177" s="123">
        <v>14323189.308546649</v>
      </c>
      <c r="I177" s="123">
        <v>12795904.929883787</v>
      </c>
      <c r="J177" s="11"/>
      <c r="K177" s="641">
        <v>-1927931</v>
      </c>
      <c r="L177" s="641">
        <v>-2120236</v>
      </c>
      <c r="M177" s="641">
        <v>-1801901</v>
      </c>
      <c r="N177" s="641">
        <v>-1453903</v>
      </c>
      <c r="O177" s="641">
        <v>-1659126</v>
      </c>
      <c r="P177" s="11"/>
      <c r="Q177" s="617">
        <v>39164094.280500524</v>
      </c>
      <c r="R177" s="617">
        <v>13778314.724596061</v>
      </c>
      <c r="S177" s="617">
        <v>11450223.741189154</v>
      </c>
      <c r="T177" s="617">
        <v>13134853.377553521</v>
      </c>
      <c r="U177" s="617">
        <v>12664063.308546649</v>
      </c>
      <c r="W177" s="131">
        <v>2465.9422163770637</v>
      </c>
      <c r="X177" s="131">
        <v>871.60391729479124</v>
      </c>
      <c r="Y177" s="131">
        <v>727.69137217598688</v>
      </c>
      <c r="Z177" s="131">
        <v>838.27004770907661</v>
      </c>
      <c r="AA177" s="131">
        <v>809.15362012310072</v>
      </c>
      <c r="AC177" s="20"/>
      <c r="AD177" s="20"/>
      <c r="AE177" s="20"/>
      <c r="AF177" s="613"/>
      <c r="AH177" s="429"/>
      <c r="AI177" s="429"/>
      <c r="AJ177" s="429"/>
      <c r="AK177" s="429"/>
      <c r="AL177" s="429"/>
      <c r="AM177" s="15">
        <v>15882</v>
      </c>
      <c r="AN177" s="15">
        <v>15808</v>
      </c>
      <c r="AO177" s="15">
        <v>15735</v>
      </c>
      <c r="AP177" s="15">
        <v>15669</v>
      </c>
      <c r="AQ177" s="15">
        <v>15651</v>
      </c>
      <c r="AR177" s="21">
        <v>15575</v>
      </c>
    </row>
    <row r="178" spans="1:44">
      <c r="A178" s="41">
        <v>561</v>
      </c>
      <c r="B178" s="343">
        <v>2</v>
      </c>
      <c r="C178" s="11" t="s">
        <v>209</v>
      </c>
      <c r="D178" s="641">
        <v>4554443.7056077011</v>
      </c>
      <c r="E178" s="641">
        <v>2118883.1012104736</v>
      </c>
      <c r="F178" s="641">
        <v>2080751.1154624417</v>
      </c>
      <c r="G178" s="123">
        <v>2271093.4280092078</v>
      </c>
      <c r="H178" s="123">
        <v>2116479.0837774398</v>
      </c>
      <c r="I178" s="123">
        <v>1833531.0562934042</v>
      </c>
      <c r="J178" s="11"/>
      <c r="K178" s="641">
        <v>-296983</v>
      </c>
      <c r="L178" s="641">
        <v>-312085</v>
      </c>
      <c r="M178" s="641">
        <v>-273476</v>
      </c>
      <c r="N178" s="641">
        <v>-252788</v>
      </c>
      <c r="O178" s="641">
        <v>-273217</v>
      </c>
      <c r="P178" s="11"/>
      <c r="Q178" s="617">
        <v>4257460.7056077011</v>
      </c>
      <c r="R178" s="617">
        <v>1806798.1012104736</v>
      </c>
      <c r="S178" s="617">
        <v>1807275.1154624417</v>
      </c>
      <c r="T178" s="617">
        <v>2018305.4280092078</v>
      </c>
      <c r="U178" s="617">
        <v>1843262.0837774398</v>
      </c>
      <c r="W178" s="131">
        <v>3191.4997793161178</v>
      </c>
      <c r="X178" s="131">
        <v>1351.3822746525607</v>
      </c>
      <c r="Y178" s="131">
        <v>1372.2666024771768</v>
      </c>
      <c r="Z178" s="131">
        <v>1534.8330251020591</v>
      </c>
      <c r="AA178" s="131">
        <v>1413.5445427741104</v>
      </c>
      <c r="AC178" s="20"/>
      <c r="AD178" s="20"/>
      <c r="AE178" s="20"/>
      <c r="AF178" s="9"/>
      <c r="AH178" s="429"/>
      <c r="AI178" s="429"/>
      <c r="AJ178" s="429"/>
      <c r="AK178" s="429"/>
      <c r="AL178" s="429"/>
      <c r="AM178" s="15">
        <v>1334</v>
      </c>
      <c r="AN178" s="15">
        <v>1337</v>
      </c>
      <c r="AO178" s="15">
        <v>1317</v>
      </c>
      <c r="AP178" s="15">
        <v>1315</v>
      </c>
      <c r="AQ178" s="15">
        <v>1304</v>
      </c>
      <c r="AR178" s="21">
        <v>1264</v>
      </c>
    </row>
    <row r="179" spans="1:44">
      <c r="A179" s="41">
        <v>562</v>
      </c>
      <c r="B179" s="343">
        <v>6</v>
      </c>
      <c r="C179" s="11" t="s">
        <v>210</v>
      </c>
      <c r="D179" s="641">
        <v>27406208.768333402</v>
      </c>
      <c r="E179" s="641">
        <v>5882218.470901926</v>
      </c>
      <c r="F179" s="641">
        <v>5881392.6025311369</v>
      </c>
      <c r="G179" s="123">
        <v>6033389.3310186993</v>
      </c>
      <c r="H179" s="123">
        <v>6116386.6857150812</v>
      </c>
      <c r="I179" s="123">
        <v>5701502.5063653365</v>
      </c>
      <c r="J179" s="11"/>
      <c r="K179" s="641">
        <v>-583528</v>
      </c>
      <c r="L179" s="641">
        <v>-374723</v>
      </c>
      <c r="M179" s="641">
        <v>-282322</v>
      </c>
      <c r="N179" s="641">
        <v>-168681</v>
      </c>
      <c r="O179" s="641">
        <v>-382548</v>
      </c>
      <c r="P179" s="11"/>
      <c r="Q179" s="617">
        <v>26822680.768333402</v>
      </c>
      <c r="R179" s="617">
        <v>5507495.470901926</v>
      </c>
      <c r="S179" s="617">
        <v>5599070.6025311369</v>
      </c>
      <c r="T179" s="617">
        <v>5864708.3310186993</v>
      </c>
      <c r="U179" s="617">
        <v>5733838.6857150812</v>
      </c>
      <c r="W179" s="131">
        <v>2977.6510622039746</v>
      </c>
      <c r="X179" s="131">
        <v>613.44346969279638</v>
      </c>
      <c r="Y179" s="131">
        <v>626.64472328272382</v>
      </c>
      <c r="Z179" s="131">
        <v>663.50360120134621</v>
      </c>
      <c r="AA179" s="131">
        <v>646.5034035082964</v>
      </c>
      <c r="AC179" s="20"/>
      <c r="AD179" s="20"/>
      <c r="AE179" s="20"/>
      <c r="AF179" s="9"/>
      <c r="AH179" s="429"/>
      <c r="AI179" s="429"/>
      <c r="AJ179" s="429"/>
      <c r="AK179" s="429"/>
      <c r="AL179" s="429"/>
      <c r="AM179" s="15">
        <v>9008</v>
      </c>
      <c r="AN179" s="15">
        <v>8978</v>
      </c>
      <c r="AO179" s="15">
        <v>8935</v>
      </c>
      <c r="AP179" s="15">
        <v>8839</v>
      </c>
      <c r="AQ179" s="15">
        <v>8869</v>
      </c>
      <c r="AR179" s="21">
        <v>8858</v>
      </c>
    </row>
    <row r="180" spans="1:44">
      <c r="A180" s="41">
        <v>563</v>
      </c>
      <c r="B180" s="343">
        <v>17</v>
      </c>
      <c r="C180" s="11" t="s">
        <v>211</v>
      </c>
      <c r="D180" s="641">
        <v>29503350.376918331</v>
      </c>
      <c r="E180" s="641">
        <v>7917736.2180812415</v>
      </c>
      <c r="F180" s="641">
        <v>5863921.1944533661</v>
      </c>
      <c r="G180" s="123">
        <v>5647475.5668871319</v>
      </c>
      <c r="H180" s="123">
        <v>5530111.1297066445</v>
      </c>
      <c r="I180" s="123">
        <v>5611602.089646358</v>
      </c>
      <c r="J180" s="11"/>
      <c r="K180" s="641">
        <v>-345425</v>
      </c>
      <c r="L180" s="641">
        <v>-324143</v>
      </c>
      <c r="M180" s="641">
        <v>-337238</v>
      </c>
      <c r="N180" s="641">
        <v>-379946</v>
      </c>
      <c r="O180" s="641">
        <v>-290140</v>
      </c>
      <c r="P180" s="11"/>
      <c r="Q180" s="617">
        <v>29157925.376918331</v>
      </c>
      <c r="R180" s="617">
        <v>7593593.2180812415</v>
      </c>
      <c r="S180" s="617">
        <v>5526683.1944533661</v>
      </c>
      <c r="T180" s="617">
        <v>5267529.5668871319</v>
      </c>
      <c r="U180" s="617">
        <v>5239971.1297066445</v>
      </c>
      <c r="W180" s="131">
        <v>4075.1817438040994</v>
      </c>
      <c r="X180" s="131">
        <v>1069.2189831147905</v>
      </c>
      <c r="Y180" s="131">
        <v>786.71646896133325</v>
      </c>
      <c r="Z180" s="131">
        <v>754.87669344900144</v>
      </c>
      <c r="AA180" s="131">
        <v>758.09767501542888</v>
      </c>
      <c r="AC180" s="20"/>
      <c r="AD180" s="20"/>
      <c r="AE180" s="20"/>
      <c r="AF180" s="9"/>
      <c r="AH180" s="429"/>
      <c r="AI180" s="429"/>
      <c r="AJ180" s="429"/>
      <c r="AK180" s="429"/>
      <c r="AL180" s="429"/>
      <c r="AM180" s="15">
        <v>7155</v>
      </c>
      <c r="AN180" s="15">
        <v>7102</v>
      </c>
      <c r="AO180" s="15">
        <v>7025</v>
      </c>
      <c r="AP180" s="15">
        <v>6978</v>
      </c>
      <c r="AQ180" s="15">
        <v>6912</v>
      </c>
      <c r="AR180" s="21">
        <v>6832</v>
      </c>
    </row>
    <row r="181" spans="1:44">
      <c r="A181" s="41">
        <v>564</v>
      </c>
      <c r="B181" s="343">
        <v>17</v>
      </c>
      <c r="C181" s="11" t="s">
        <v>212</v>
      </c>
      <c r="D181" s="641">
        <v>343942216.46285415</v>
      </c>
      <c r="E181" s="641">
        <v>117950029.93178728</v>
      </c>
      <c r="F181" s="641">
        <v>114831355.24428415</v>
      </c>
      <c r="G181" s="123">
        <v>136848581.63151181</v>
      </c>
      <c r="H181" s="123">
        <v>142042328.442417</v>
      </c>
      <c r="I181" s="123">
        <v>143516181.53344283</v>
      </c>
      <c r="J181" s="11"/>
      <c r="K181" s="641">
        <v>-1815503</v>
      </c>
      <c r="L181" s="641">
        <v>891170</v>
      </c>
      <c r="M181" s="641">
        <v>1765953</v>
      </c>
      <c r="N181" s="641">
        <v>5299535</v>
      </c>
      <c r="O181" s="641">
        <v>5733434</v>
      </c>
      <c r="P181" s="11"/>
      <c r="Q181" s="617">
        <v>342126713.46285415</v>
      </c>
      <c r="R181" s="617">
        <v>118841199.93178728</v>
      </c>
      <c r="S181" s="617">
        <v>116597308.24428415</v>
      </c>
      <c r="T181" s="617">
        <v>142148116.63151181</v>
      </c>
      <c r="U181" s="617">
        <v>147775762.442417</v>
      </c>
      <c r="W181" s="131">
        <v>1650.1792504731857</v>
      </c>
      <c r="X181" s="131">
        <v>567.12303893461387</v>
      </c>
      <c r="Y181" s="131">
        <v>550.38191648863403</v>
      </c>
      <c r="Z181" s="131">
        <v>662.28453514376542</v>
      </c>
      <c r="AA181" s="131">
        <v>683.66595008335332</v>
      </c>
      <c r="AC181" s="20"/>
      <c r="AD181" s="20"/>
      <c r="AE181" s="20"/>
      <c r="AF181" s="9"/>
      <c r="AH181" s="429"/>
      <c r="AI181" s="429"/>
      <c r="AJ181" s="429"/>
      <c r="AK181" s="429"/>
      <c r="AL181" s="429"/>
      <c r="AM181" s="15">
        <v>207327</v>
      </c>
      <c r="AN181" s="15">
        <v>209551</v>
      </c>
      <c r="AO181" s="15">
        <v>211848</v>
      </c>
      <c r="AP181" s="15">
        <v>214633</v>
      </c>
      <c r="AQ181" s="15">
        <v>216152</v>
      </c>
      <c r="AR181" s="21">
        <v>217469</v>
      </c>
    </row>
    <row r="182" spans="1:44">
      <c r="A182" s="41">
        <v>576</v>
      </c>
      <c r="B182" s="343">
        <v>7</v>
      </c>
      <c r="C182" s="11" t="s">
        <v>213</v>
      </c>
      <c r="D182" s="641">
        <v>11397196.191212457</v>
      </c>
      <c r="E182" s="641">
        <v>2260273.5286967834</v>
      </c>
      <c r="F182" s="641">
        <v>1842779.2850586893</v>
      </c>
      <c r="G182" s="123">
        <v>2040589.605578962</v>
      </c>
      <c r="H182" s="123">
        <v>1903667.8621412481</v>
      </c>
      <c r="I182" s="123">
        <v>1571159.0326892072</v>
      </c>
      <c r="J182" s="11"/>
      <c r="K182" s="641">
        <v>-246970</v>
      </c>
      <c r="L182" s="641">
        <v>-237145</v>
      </c>
      <c r="M182" s="641">
        <v>-201166</v>
      </c>
      <c r="N182" s="641">
        <v>-64603</v>
      </c>
      <c r="O182" s="641">
        <v>-153404</v>
      </c>
      <c r="P182" s="11"/>
      <c r="Q182" s="617">
        <v>11150226.191212457</v>
      </c>
      <c r="R182" s="617">
        <v>2023128.5286967834</v>
      </c>
      <c r="S182" s="617">
        <v>1641613.2850586893</v>
      </c>
      <c r="T182" s="617">
        <v>1975986.605578962</v>
      </c>
      <c r="U182" s="617">
        <v>1750263.8621412481</v>
      </c>
      <c r="W182" s="131">
        <v>3897.3177879106806</v>
      </c>
      <c r="X182" s="131">
        <v>719.20672900703278</v>
      </c>
      <c r="Y182" s="131">
        <v>596.95028547588697</v>
      </c>
      <c r="Z182" s="131">
        <v>724.86669316909831</v>
      </c>
      <c r="AA182" s="131">
        <v>654.05973921571308</v>
      </c>
      <c r="AC182" s="20"/>
      <c r="AD182" s="20"/>
      <c r="AE182" s="20"/>
      <c r="AF182" s="9"/>
      <c r="AH182" s="429"/>
      <c r="AI182" s="429"/>
      <c r="AJ182" s="429"/>
      <c r="AK182" s="429"/>
      <c r="AL182" s="429"/>
      <c r="AM182" s="15">
        <v>2861</v>
      </c>
      <c r="AN182" s="15">
        <v>2813</v>
      </c>
      <c r="AO182" s="15">
        <v>2750</v>
      </c>
      <c r="AP182" s="15">
        <v>2726</v>
      </c>
      <c r="AQ182" s="15">
        <v>2676</v>
      </c>
      <c r="AR182" s="21">
        <v>2656</v>
      </c>
    </row>
    <row r="183" spans="1:44">
      <c r="A183" s="41">
        <v>577</v>
      </c>
      <c r="B183" s="343">
        <v>2</v>
      </c>
      <c r="C183" s="11" t="s">
        <v>214</v>
      </c>
      <c r="D183" s="641">
        <v>20370022.354892418</v>
      </c>
      <c r="E183" s="641">
        <v>10134887.743032303</v>
      </c>
      <c r="F183" s="641">
        <v>9256555.3393767867</v>
      </c>
      <c r="G183" s="123">
        <v>10105811.290008171</v>
      </c>
      <c r="H183" s="123">
        <v>10780423.959060371</v>
      </c>
      <c r="I183" s="123">
        <v>10505341.776120098</v>
      </c>
      <c r="J183" s="11"/>
      <c r="K183" s="641">
        <v>134603</v>
      </c>
      <c r="L183" s="641">
        <v>79917</v>
      </c>
      <c r="M183" s="641">
        <v>672484</v>
      </c>
      <c r="N183" s="641">
        <v>622791</v>
      </c>
      <c r="O183" s="641">
        <v>278378</v>
      </c>
      <c r="P183" s="11"/>
      <c r="Q183" s="617">
        <v>20504625.354892418</v>
      </c>
      <c r="R183" s="617">
        <v>10214804.743032303</v>
      </c>
      <c r="S183" s="617">
        <v>9929039.3393767867</v>
      </c>
      <c r="T183" s="617">
        <v>10728602.290008171</v>
      </c>
      <c r="U183" s="617">
        <v>11058801.959060371</v>
      </c>
      <c r="W183" s="131">
        <v>1877.3691040919628</v>
      </c>
      <c r="X183" s="131">
        <v>925.17025115771241</v>
      </c>
      <c r="Y183" s="131">
        <v>891.45621649998088</v>
      </c>
      <c r="Z183" s="131">
        <v>954.8417844435894</v>
      </c>
      <c r="AA183" s="131">
        <v>985.54513493096613</v>
      </c>
      <c r="AC183" s="20"/>
      <c r="AD183" s="20"/>
      <c r="AE183" s="20"/>
      <c r="AF183" s="9"/>
      <c r="AH183" s="429"/>
      <c r="AI183" s="429"/>
      <c r="AJ183" s="429"/>
      <c r="AK183" s="429"/>
      <c r="AL183" s="429"/>
      <c r="AM183" s="15">
        <v>10922</v>
      </c>
      <c r="AN183" s="15">
        <v>11041</v>
      </c>
      <c r="AO183" s="15">
        <v>11138</v>
      </c>
      <c r="AP183" s="15">
        <v>11236</v>
      </c>
      <c r="AQ183" s="15">
        <v>11221</v>
      </c>
      <c r="AR183" s="21">
        <v>11284</v>
      </c>
    </row>
    <row r="184" spans="1:44">
      <c r="A184" s="41">
        <v>578</v>
      </c>
      <c r="B184" s="343">
        <v>18</v>
      </c>
      <c r="C184" s="11" t="s">
        <v>215</v>
      </c>
      <c r="D184" s="641">
        <v>13814020.885967679</v>
      </c>
      <c r="E184" s="641">
        <v>2074135.611345459</v>
      </c>
      <c r="F184" s="641">
        <v>2036144.2996510032</v>
      </c>
      <c r="G184" s="123">
        <v>2479355.7659042561</v>
      </c>
      <c r="H184" s="123">
        <v>2410111.3000182761</v>
      </c>
      <c r="I184" s="123">
        <v>2258627.8639363833</v>
      </c>
      <c r="J184" s="11"/>
      <c r="K184" s="641">
        <v>-116112</v>
      </c>
      <c r="L184" s="641">
        <v>104090</v>
      </c>
      <c r="M184" s="641">
        <v>65300</v>
      </c>
      <c r="N184" s="641">
        <v>315313</v>
      </c>
      <c r="O184" s="641">
        <v>-85471</v>
      </c>
      <c r="P184" s="11"/>
      <c r="Q184" s="617">
        <v>13697908.885967679</v>
      </c>
      <c r="R184" s="617">
        <v>2178225.6113454588</v>
      </c>
      <c r="S184" s="617">
        <v>2101444.2996510034</v>
      </c>
      <c r="T184" s="617">
        <v>2794668.7659042561</v>
      </c>
      <c r="U184" s="617">
        <v>2324640.3000182761</v>
      </c>
      <c r="W184" s="131">
        <v>4234.2840451213842</v>
      </c>
      <c r="X184" s="131">
        <v>684.33101204695527</v>
      </c>
      <c r="Y184" s="131">
        <v>677.88525795193664</v>
      </c>
      <c r="Z184" s="131">
        <v>920.20703520061113</v>
      </c>
      <c r="AA184" s="131">
        <v>777.47167224691509</v>
      </c>
      <c r="AC184" s="20"/>
      <c r="AD184" s="20">
        <v>100000</v>
      </c>
      <c r="AE184" s="20"/>
      <c r="AF184" s="613"/>
      <c r="AH184" s="429"/>
      <c r="AI184" s="429">
        <v>31.416902293433871</v>
      </c>
      <c r="AJ184" s="429"/>
      <c r="AK184" s="429"/>
      <c r="AL184" s="429"/>
      <c r="AM184" s="15">
        <v>3235</v>
      </c>
      <c r="AN184" s="15">
        <v>3183</v>
      </c>
      <c r="AO184" s="15">
        <v>3100</v>
      </c>
      <c r="AP184" s="15">
        <v>3037</v>
      </c>
      <c r="AQ184" s="15">
        <v>2990</v>
      </c>
      <c r="AR184" s="21">
        <v>2941</v>
      </c>
    </row>
    <row r="185" spans="1:44">
      <c r="A185" s="41">
        <v>580</v>
      </c>
      <c r="B185" s="343">
        <v>9</v>
      </c>
      <c r="C185" s="11" t="s">
        <v>216</v>
      </c>
      <c r="D185" s="641">
        <v>18815783.298563603</v>
      </c>
      <c r="E185" s="641">
        <v>2694050.466279835</v>
      </c>
      <c r="F185" s="641">
        <v>2053655.1127061611</v>
      </c>
      <c r="G185" s="123">
        <v>2533965.9995260821</v>
      </c>
      <c r="H185" s="123">
        <v>2381613.4261529329</v>
      </c>
      <c r="I185" s="123">
        <v>2153856.551385215</v>
      </c>
      <c r="J185" s="11"/>
      <c r="K185" s="641">
        <v>-235989</v>
      </c>
      <c r="L185" s="641">
        <v>-296712</v>
      </c>
      <c r="M185" s="641">
        <v>-221649</v>
      </c>
      <c r="N185" s="641">
        <v>-126241</v>
      </c>
      <c r="O185" s="641">
        <v>-181099</v>
      </c>
      <c r="P185" s="11"/>
      <c r="Q185" s="617">
        <v>18579794.298563603</v>
      </c>
      <c r="R185" s="617">
        <v>2397338.466279835</v>
      </c>
      <c r="S185" s="617">
        <v>1832006.1127061611</v>
      </c>
      <c r="T185" s="617">
        <v>2407724.9995260821</v>
      </c>
      <c r="U185" s="617">
        <v>2200514.4261529329</v>
      </c>
      <c r="W185" s="131">
        <v>3991.3628997988408</v>
      </c>
      <c r="X185" s="131">
        <v>524.92631186333153</v>
      </c>
      <c r="Y185" s="131">
        <v>412.79993526502051</v>
      </c>
      <c r="Z185" s="131">
        <v>551.47159860881402</v>
      </c>
      <c r="AA185" s="131">
        <v>511.74754096579835</v>
      </c>
      <c r="AC185" s="20"/>
      <c r="AD185" s="20"/>
      <c r="AE185" s="20"/>
      <c r="AF185" s="614">
        <v>172000</v>
      </c>
      <c r="AH185" s="429"/>
      <c r="AI185" s="429"/>
      <c r="AJ185" s="429"/>
      <c r="AK185" s="429">
        <v>39.395327530920753</v>
      </c>
      <c r="AL185" s="429"/>
      <c r="AM185" s="15">
        <v>4655</v>
      </c>
      <c r="AN185" s="15">
        <v>4567</v>
      </c>
      <c r="AO185" s="15">
        <v>4438</v>
      </c>
      <c r="AP185" s="15">
        <v>4366</v>
      </c>
      <c r="AQ185" s="15">
        <v>4300</v>
      </c>
      <c r="AR185" s="21">
        <v>4235</v>
      </c>
    </row>
    <row r="186" spans="1:44">
      <c r="A186" s="41">
        <v>581</v>
      </c>
      <c r="B186" s="343">
        <v>6</v>
      </c>
      <c r="C186" s="11" t="s">
        <v>217</v>
      </c>
      <c r="D186" s="641">
        <v>22548799.851162847</v>
      </c>
      <c r="E186" s="641">
        <v>5796468.9591228282</v>
      </c>
      <c r="F186" s="641">
        <v>3577159.0857148441</v>
      </c>
      <c r="G186" s="123">
        <v>4209151.9832949527</v>
      </c>
      <c r="H186" s="123">
        <v>4119157.8567315168</v>
      </c>
      <c r="I186" s="123">
        <v>3695013.9716853071</v>
      </c>
      <c r="J186" s="11"/>
      <c r="K186" s="641">
        <v>-355742</v>
      </c>
      <c r="L186" s="641">
        <v>-280394</v>
      </c>
      <c r="M186" s="641">
        <v>-470829</v>
      </c>
      <c r="N186" s="641">
        <v>-282260</v>
      </c>
      <c r="O186" s="641">
        <v>-457262</v>
      </c>
      <c r="P186" s="11"/>
      <c r="Q186" s="617">
        <v>22193057.851162847</v>
      </c>
      <c r="R186" s="617">
        <v>5516074.9591228282</v>
      </c>
      <c r="S186" s="617">
        <v>3106330.0857148441</v>
      </c>
      <c r="T186" s="617">
        <v>3926891.9832949527</v>
      </c>
      <c r="U186" s="617">
        <v>3661895.8567315168</v>
      </c>
      <c r="W186" s="131">
        <v>3493.8693090621609</v>
      </c>
      <c r="X186" s="131">
        <v>877.5174927016908</v>
      </c>
      <c r="Y186" s="131">
        <v>497.80930860814806</v>
      </c>
      <c r="Z186" s="131">
        <v>641.33463715416508</v>
      </c>
      <c r="AA186" s="131">
        <v>603.37713902315318</v>
      </c>
      <c r="AC186" s="20"/>
      <c r="AD186" s="20"/>
      <c r="AE186" s="20"/>
      <c r="AF186" s="613"/>
      <c r="AH186" s="429"/>
      <c r="AI186" s="429"/>
      <c r="AJ186" s="429"/>
      <c r="AK186" s="429"/>
      <c r="AL186" s="429"/>
      <c r="AM186" s="15">
        <v>6352</v>
      </c>
      <c r="AN186" s="15">
        <v>6286</v>
      </c>
      <c r="AO186" s="15">
        <v>6240</v>
      </c>
      <c r="AP186" s="15">
        <v>6123</v>
      </c>
      <c r="AQ186" s="15">
        <v>6069</v>
      </c>
      <c r="AR186" s="21">
        <v>6011</v>
      </c>
    </row>
    <row r="187" spans="1:44">
      <c r="A187" s="41">
        <v>583</v>
      </c>
      <c r="B187" s="343">
        <v>19</v>
      </c>
      <c r="C187" s="11" t="s">
        <v>218</v>
      </c>
      <c r="D187" s="641">
        <v>5334636.2380879661</v>
      </c>
      <c r="E187" s="641">
        <v>390157.19906497875</v>
      </c>
      <c r="F187" s="641">
        <v>860941.05047354486</v>
      </c>
      <c r="G187" s="123">
        <v>753786.85589593928</v>
      </c>
      <c r="H187" s="123">
        <v>687511.47221349319</v>
      </c>
      <c r="I187" s="123">
        <v>636724.49042286049</v>
      </c>
      <c r="J187" s="11"/>
      <c r="K187" s="641">
        <v>-156686</v>
      </c>
      <c r="L187" s="641">
        <v>-196037</v>
      </c>
      <c r="M187" s="641">
        <v>-233849</v>
      </c>
      <c r="N187" s="641">
        <v>-140401</v>
      </c>
      <c r="O187" s="641">
        <v>-142651</v>
      </c>
      <c r="P187" s="11"/>
      <c r="Q187" s="617">
        <v>5177950.2380879661</v>
      </c>
      <c r="R187" s="617">
        <v>194120.19906497875</v>
      </c>
      <c r="S187" s="617">
        <v>627092.05047354486</v>
      </c>
      <c r="T187" s="617">
        <v>613385.85589593928</v>
      </c>
      <c r="U187" s="617">
        <v>544860.47221349319</v>
      </c>
      <c r="W187" s="131">
        <v>5561.7080967647325</v>
      </c>
      <c r="X187" s="131">
        <v>210.08679552486876</v>
      </c>
      <c r="Y187" s="131">
        <v>662.18801528357426</v>
      </c>
      <c r="Z187" s="131">
        <v>672.57221041221408</v>
      </c>
      <c r="AA187" s="131">
        <v>598.74777166317938</v>
      </c>
      <c r="AC187" s="20"/>
      <c r="AD187" s="20"/>
      <c r="AE187" s="20"/>
      <c r="AF187" s="9"/>
      <c r="AH187" s="429"/>
      <c r="AI187" s="429"/>
      <c r="AJ187" s="429"/>
      <c r="AK187" s="429"/>
      <c r="AL187" s="429"/>
      <c r="AM187" s="15">
        <v>931</v>
      </c>
      <c r="AN187" s="15">
        <v>924</v>
      </c>
      <c r="AO187" s="15">
        <v>947</v>
      </c>
      <c r="AP187" s="15">
        <v>912</v>
      </c>
      <c r="AQ187" s="15">
        <v>910</v>
      </c>
      <c r="AR187" s="21">
        <v>932</v>
      </c>
    </row>
    <row r="188" spans="1:44">
      <c r="A188" s="41">
        <v>584</v>
      </c>
      <c r="B188" s="343">
        <v>16</v>
      </c>
      <c r="C188" s="11" t="s">
        <v>219</v>
      </c>
      <c r="D188" s="641">
        <v>13431298.62028861</v>
      </c>
      <c r="E188" s="641">
        <v>5443157.3151408006</v>
      </c>
      <c r="F188" s="641">
        <v>5182319.6520845015</v>
      </c>
      <c r="G188" s="123">
        <v>5257531.6091578193</v>
      </c>
      <c r="H188" s="123">
        <v>5375163.3178371694</v>
      </c>
      <c r="I188" s="123">
        <v>5795521.8394411663</v>
      </c>
      <c r="J188" s="11"/>
      <c r="K188" s="641">
        <v>300087</v>
      </c>
      <c r="L188" s="641">
        <v>249790</v>
      </c>
      <c r="M188" s="641">
        <v>165165</v>
      </c>
      <c r="N188" s="641">
        <v>275011</v>
      </c>
      <c r="O188" s="641">
        <v>367869</v>
      </c>
      <c r="P188" s="11"/>
      <c r="Q188" s="617">
        <v>13731385.62028861</v>
      </c>
      <c r="R188" s="617">
        <v>5692947.3151408006</v>
      </c>
      <c r="S188" s="617">
        <v>5347484.6520845015</v>
      </c>
      <c r="T188" s="617">
        <v>5532542.6091578193</v>
      </c>
      <c r="U188" s="617">
        <v>5743032.3178371694</v>
      </c>
      <c r="W188" s="131">
        <v>5074.4218848073206</v>
      </c>
      <c r="X188" s="131">
        <v>2127.4093105907327</v>
      </c>
      <c r="Y188" s="131">
        <v>2015.6368835599328</v>
      </c>
      <c r="Z188" s="131">
        <v>2146.0599725204884</v>
      </c>
      <c r="AA188" s="131">
        <v>2213.9677401068502</v>
      </c>
      <c r="AC188" s="20"/>
      <c r="AD188" s="20"/>
      <c r="AE188" s="20"/>
      <c r="AF188" s="9"/>
      <c r="AH188" s="429"/>
      <c r="AI188" s="429"/>
      <c r="AJ188" s="429"/>
      <c r="AK188" s="429"/>
      <c r="AL188" s="429"/>
      <c r="AM188" s="15">
        <v>2706</v>
      </c>
      <c r="AN188" s="15">
        <v>2676</v>
      </c>
      <c r="AO188" s="15">
        <v>2653</v>
      </c>
      <c r="AP188" s="15">
        <v>2578</v>
      </c>
      <c r="AQ188" s="15">
        <v>2594</v>
      </c>
      <c r="AR188" s="21">
        <v>2547</v>
      </c>
    </row>
    <row r="189" spans="1:44">
      <c r="A189" s="41">
        <v>592</v>
      </c>
      <c r="B189" s="343">
        <v>13</v>
      </c>
      <c r="C189" s="11" t="s">
        <v>220</v>
      </c>
      <c r="D189" s="641">
        <v>11184946.193920901</v>
      </c>
      <c r="E189" s="641">
        <v>4410218.212921761</v>
      </c>
      <c r="F189" s="641">
        <v>3235593.9044539295</v>
      </c>
      <c r="G189" s="123">
        <v>3645898.927701348</v>
      </c>
      <c r="H189" s="123">
        <v>3625508.2250758251</v>
      </c>
      <c r="I189" s="123">
        <v>3329908.0552038886</v>
      </c>
      <c r="J189" s="11"/>
      <c r="K189" s="641">
        <v>-80318</v>
      </c>
      <c r="L189" s="641">
        <v>-37445</v>
      </c>
      <c r="M189" s="641">
        <v>-10118</v>
      </c>
      <c r="N189" s="641">
        <v>132424</v>
      </c>
      <c r="O189" s="641">
        <v>58532</v>
      </c>
      <c r="P189" s="11"/>
      <c r="Q189" s="617">
        <v>11104628.193920901</v>
      </c>
      <c r="R189" s="617">
        <v>4372773.212921761</v>
      </c>
      <c r="S189" s="617">
        <v>3225475.9044539295</v>
      </c>
      <c r="T189" s="617">
        <v>3778322.927701348</v>
      </c>
      <c r="U189" s="617">
        <v>3684040.2250758251</v>
      </c>
      <c r="W189" s="131">
        <v>2943.9629358220841</v>
      </c>
      <c r="X189" s="131">
        <v>1188.8997316263624</v>
      </c>
      <c r="Y189" s="131">
        <v>883.44998752504227</v>
      </c>
      <c r="Z189" s="131">
        <v>1050.7015927979278</v>
      </c>
      <c r="AA189" s="131">
        <v>1037.1734867893651</v>
      </c>
      <c r="AC189" s="20"/>
      <c r="AD189" s="20">
        <v>295000</v>
      </c>
      <c r="AE189" s="20"/>
      <c r="AF189" s="614">
        <v>391000</v>
      </c>
      <c r="AH189" s="429"/>
      <c r="AI189" s="429">
        <v>80.206634040239265</v>
      </c>
      <c r="AJ189" s="429"/>
      <c r="AK189" s="429">
        <v>108.7319243604004</v>
      </c>
      <c r="AL189" s="429"/>
      <c r="AM189" s="15">
        <v>3772</v>
      </c>
      <c r="AN189" s="15">
        <v>3678</v>
      </c>
      <c r="AO189" s="15">
        <v>3651</v>
      </c>
      <c r="AP189" s="15">
        <v>3596</v>
      </c>
      <c r="AQ189" s="15">
        <v>3552</v>
      </c>
      <c r="AR189" s="21">
        <v>3511</v>
      </c>
    </row>
    <row r="190" spans="1:44">
      <c r="A190" s="41">
        <v>593</v>
      </c>
      <c r="B190" s="343">
        <v>10</v>
      </c>
      <c r="C190" s="11" t="s">
        <v>221</v>
      </c>
      <c r="D190" s="641">
        <v>57254699.311781824</v>
      </c>
      <c r="E190" s="641">
        <v>7292977.0978693757</v>
      </c>
      <c r="F190" s="641">
        <v>4216520.6119327173</v>
      </c>
      <c r="G190" s="123">
        <v>6493858.1726679876</v>
      </c>
      <c r="H190" s="123">
        <v>8218737.3964916198</v>
      </c>
      <c r="I190" s="123">
        <v>6976541.238101529</v>
      </c>
      <c r="J190" s="11"/>
      <c r="K190" s="641">
        <v>-1972004</v>
      </c>
      <c r="L190" s="641">
        <v>-2041049</v>
      </c>
      <c r="M190" s="641">
        <v>-1831842</v>
      </c>
      <c r="N190" s="641">
        <v>-420222</v>
      </c>
      <c r="O190" s="641">
        <v>-1409395</v>
      </c>
      <c r="P190" s="11"/>
      <c r="Q190" s="617">
        <v>55282695.311781824</v>
      </c>
      <c r="R190" s="617">
        <v>5251928.0978693757</v>
      </c>
      <c r="S190" s="617">
        <v>2384678.6119327173</v>
      </c>
      <c r="T190" s="617">
        <v>6073636.1726679876</v>
      </c>
      <c r="U190" s="617">
        <v>6809342.3964916198</v>
      </c>
      <c r="W190" s="131">
        <v>3181.7378596708963</v>
      </c>
      <c r="X190" s="131">
        <v>304.40665958786155</v>
      </c>
      <c r="Y190" s="131">
        <v>139.64271311897389</v>
      </c>
      <c r="Z190" s="131">
        <v>356.22499546439809</v>
      </c>
      <c r="AA190" s="131">
        <v>396.39902180065314</v>
      </c>
      <c r="AC190" s="20"/>
      <c r="AD190" s="20"/>
      <c r="AE190" s="20"/>
      <c r="AF190" s="9"/>
      <c r="AH190" s="429"/>
      <c r="AI190" s="429"/>
      <c r="AJ190" s="429"/>
      <c r="AK190" s="429"/>
      <c r="AL190" s="429"/>
      <c r="AM190" s="15">
        <v>17375</v>
      </c>
      <c r="AN190" s="15">
        <v>17253</v>
      </c>
      <c r="AO190" s="15">
        <v>17077</v>
      </c>
      <c r="AP190" s="15">
        <v>17050</v>
      </c>
      <c r="AQ190" s="15">
        <v>17178</v>
      </c>
      <c r="AR190" s="21">
        <v>17124</v>
      </c>
    </row>
    <row r="191" spans="1:44">
      <c r="A191" s="41">
        <v>595</v>
      </c>
      <c r="B191" s="343">
        <v>11</v>
      </c>
      <c r="C191" s="11" t="s">
        <v>222</v>
      </c>
      <c r="D191" s="641">
        <v>22920081.007583056</v>
      </c>
      <c r="E191" s="641">
        <v>5437442.3221016275</v>
      </c>
      <c r="F191" s="641">
        <v>5584794.4214174487</v>
      </c>
      <c r="G191" s="123">
        <v>5594165.7228867877</v>
      </c>
      <c r="H191" s="123">
        <v>5492014.9537254171</v>
      </c>
      <c r="I191" s="123">
        <v>5183424.0916437199</v>
      </c>
      <c r="J191" s="11"/>
      <c r="K191" s="641">
        <v>-6024</v>
      </c>
      <c r="L191" s="641">
        <v>34221</v>
      </c>
      <c r="M191" s="641">
        <v>-42108</v>
      </c>
      <c r="N191" s="641">
        <v>-36994</v>
      </c>
      <c r="O191" s="641">
        <v>85537</v>
      </c>
      <c r="P191" s="11"/>
      <c r="Q191" s="617">
        <v>22914057.007583056</v>
      </c>
      <c r="R191" s="617">
        <v>5471663.3221016275</v>
      </c>
      <c r="S191" s="617">
        <v>5542686.4214174487</v>
      </c>
      <c r="T191" s="617">
        <v>5557171.7228867877</v>
      </c>
      <c r="U191" s="617">
        <v>5577551.9537254171</v>
      </c>
      <c r="W191" s="131">
        <v>5302.9523276054279</v>
      </c>
      <c r="X191" s="131">
        <v>1281.7201504103134</v>
      </c>
      <c r="Y191" s="131">
        <v>1338.8131452699151</v>
      </c>
      <c r="Z191" s="131">
        <v>1364.3927628005863</v>
      </c>
      <c r="AA191" s="131">
        <v>1401.3949632475922</v>
      </c>
      <c r="AC191" s="20"/>
      <c r="AD191" s="20"/>
      <c r="AE191" s="20"/>
      <c r="AF191" s="9"/>
      <c r="AH191" s="429"/>
      <c r="AI191" s="429"/>
      <c r="AJ191" s="429"/>
      <c r="AK191" s="429"/>
      <c r="AL191" s="429"/>
      <c r="AM191" s="15">
        <v>4321</v>
      </c>
      <c r="AN191" s="15">
        <v>4269</v>
      </c>
      <c r="AO191" s="15">
        <v>4140</v>
      </c>
      <c r="AP191" s="15">
        <v>4073</v>
      </c>
      <c r="AQ191" s="15">
        <v>3980</v>
      </c>
      <c r="AR191" s="21">
        <v>3873</v>
      </c>
    </row>
    <row r="192" spans="1:44">
      <c r="A192" s="41">
        <v>598</v>
      </c>
      <c r="B192" s="343">
        <v>15</v>
      </c>
      <c r="C192" s="11" t="s">
        <v>223</v>
      </c>
      <c r="D192" s="641">
        <v>48000077.864886418</v>
      </c>
      <c r="E192" s="641">
        <v>6088544.123822242</v>
      </c>
      <c r="F192" s="641">
        <v>2446509.4353833129</v>
      </c>
      <c r="G192" s="123">
        <v>6238052.2825036002</v>
      </c>
      <c r="H192" s="123">
        <v>8300992.4923723973</v>
      </c>
      <c r="I192" s="123">
        <v>14194910.361222878</v>
      </c>
      <c r="J192" s="11"/>
      <c r="K192" s="641">
        <v>2237859</v>
      </c>
      <c r="L192" s="641">
        <v>2602371</v>
      </c>
      <c r="M192" s="641">
        <v>3096952</v>
      </c>
      <c r="N192" s="641">
        <v>3921479</v>
      </c>
      <c r="O192" s="641">
        <v>4421874</v>
      </c>
      <c r="P192" s="11"/>
      <c r="Q192" s="617">
        <v>50237936.864886418</v>
      </c>
      <c r="R192" s="617">
        <v>8690915.123822242</v>
      </c>
      <c r="S192" s="617">
        <v>5543461.4353833124</v>
      </c>
      <c r="T192" s="617">
        <v>10159531.282503601</v>
      </c>
      <c r="U192" s="617">
        <v>12722866.492372397</v>
      </c>
      <c r="W192" s="131">
        <v>2634.9489596604644</v>
      </c>
      <c r="X192" s="131">
        <v>455.09321484119192</v>
      </c>
      <c r="Y192" s="131">
        <v>288.61672491192337</v>
      </c>
      <c r="Z192" s="131">
        <v>521.67041245204632</v>
      </c>
      <c r="AA192" s="131">
        <v>649.9216638931548</v>
      </c>
      <c r="AC192" s="20"/>
      <c r="AD192" s="20"/>
      <c r="AE192" s="20"/>
      <c r="AF192" s="9"/>
      <c r="AH192" s="429"/>
      <c r="AI192" s="429"/>
      <c r="AJ192" s="429"/>
      <c r="AK192" s="429"/>
      <c r="AL192" s="429"/>
      <c r="AM192" s="15">
        <v>19066</v>
      </c>
      <c r="AN192" s="15">
        <v>19097</v>
      </c>
      <c r="AO192" s="15">
        <v>19207</v>
      </c>
      <c r="AP192" s="15">
        <v>19475</v>
      </c>
      <c r="AQ192" s="15">
        <v>19576</v>
      </c>
      <c r="AR192" s="21">
        <v>19657</v>
      </c>
    </row>
    <row r="193" spans="1:44">
      <c r="A193" s="41">
        <v>599</v>
      </c>
      <c r="B193" s="343">
        <v>15</v>
      </c>
      <c r="C193" s="11" t="s">
        <v>224</v>
      </c>
      <c r="D193" s="641">
        <v>32955824.550201871</v>
      </c>
      <c r="E193" s="641">
        <v>16148393.503669469</v>
      </c>
      <c r="F193" s="641">
        <v>16366894.322898511</v>
      </c>
      <c r="G193" s="123">
        <v>16764514.39524417</v>
      </c>
      <c r="H193" s="123">
        <v>17440028.92315932</v>
      </c>
      <c r="I193" s="123">
        <v>17286002.40298475</v>
      </c>
      <c r="J193" s="11"/>
      <c r="K193" s="641">
        <v>-853420</v>
      </c>
      <c r="L193" s="641">
        <v>-904198</v>
      </c>
      <c r="M193" s="641">
        <v>-961827</v>
      </c>
      <c r="N193" s="641">
        <v>-658666</v>
      </c>
      <c r="O193" s="641">
        <v>-764760</v>
      </c>
      <c r="P193" s="11"/>
      <c r="Q193" s="617">
        <v>32102404.550201871</v>
      </c>
      <c r="R193" s="617">
        <v>15244195.503669469</v>
      </c>
      <c r="S193" s="617">
        <v>15405067.322898511</v>
      </c>
      <c r="T193" s="617">
        <v>16105848.39524417</v>
      </c>
      <c r="U193" s="617">
        <v>16675268.92315932</v>
      </c>
      <c r="W193" s="131">
        <v>2872.9554814929184</v>
      </c>
      <c r="X193" s="131">
        <v>1364.5001345926842</v>
      </c>
      <c r="Y193" s="131">
        <v>1374.7159845527851</v>
      </c>
      <c r="Z193" s="131">
        <v>1434.8194561464738</v>
      </c>
      <c r="AA193" s="131">
        <v>1485.415011861689</v>
      </c>
      <c r="AC193" s="20"/>
      <c r="AD193" s="20"/>
      <c r="AE193" s="20"/>
      <c r="AF193" s="9"/>
      <c r="AH193" s="429"/>
      <c r="AI193" s="429"/>
      <c r="AJ193" s="429"/>
      <c r="AK193" s="429"/>
      <c r="AL193" s="429"/>
      <c r="AM193" s="15">
        <v>11174</v>
      </c>
      <c r="AN193" s="15">
        <v>11172</v>
      </c>
      <c r="AO193" s="15">
        <v>11206</v>
      </c>
      <c r="AP193" s="15">
        <v>11225</v>
      </c>
      <c r="AQ193" s="15">
        <v>11226</v>
      </c>
      <c r="AR193" s="21">
        <v>11289</v>
      </c>
    </row>
    <row r="194" spans="1:44">
      <c r="A194" s="41">
        <v>601</v>
      </c>
      <c r="B194" s="343">
        <v>13</v>
      </c>
      <c r="C194" s="11" t="s">
        <v>225</v>
      </c>
      <c r="D194" s="641">
        <v>18857264.923239592</v>
      </c>
      <c r="E194" s="641">
        <v>5864039.9375692727</v>
      </c>
      <c r="F194" s="641">
        <v>4975380.1798699107</v>
      </c>
      <c r="G194" s="123">
        <v>5144350.5278757187</v>
      </c>
      <c r="H194" s="123">
        <v>4895235.6845950093</v>
      </c>
      <c r="I194" s="123">
        <v>5238062.3138313927</v>
      </c>
      <c r="J194" s="11"/>
      <c r="K194" s="641">
        <v>419846</v>
      </c>
      <c r="L194" s="641">
        <v>314705</v>
      </c>
      <c r="M194" s="641">
        <v>235322</v>
      </c>
      <c r="N194" s="641">
        <v>409780</v>
      </c>
      <c r="O194" s="641">
        <v>221034</v>
      </c>
      <c r="P194" s="11"/>
      <c r="Q194" s="617">
        <v>19277110.923239592</v>
      </c>
      <c r="R194" s="617">
        <v>6178744.9375692727</v>
      </c>
      <c r="S194" s="617">
        <v>5210702.1798699107</v>
      </c>
      <c r="T194" s="617">
        <v>5554130.5278757187</v>
      </c>
      <c r="U194" s="617">
        <v>5116269.6845950093</v>
      </c>
      <c r="W194" s="131">
        <v>4903.8694793283112</v>
      </c>
      <c r="X194" s="131">
        <v>1595.3382229716688</v>
      </c>
      <c r="Y194" s="131">
        <v>1376.3080242656922</v>
      </c>
      <c r="Z194" s="131">
        <v>1485.4588199721097</v>
      </c>
      <c r="AA194" s="131">
        <v>1385.7718538989732</v>
      </c>
      <c r="AC194" s="20"/>
      <c r="AD194" s="20"/>
      <c r="AE194" s="20"/>
      <c r="AF194" s="9"/>
      <c r="AH194" s="429"/>
      <c r="AI194" s="429"/>
      <c r="AJ194" s="429"/>
      <c r="AK194" s="429"/>
      <c r="AL194" s="429"/>
      <c r="AM194" s="15">
        <v>3931</v>
      </c>
      <c r="AN194" s="15">
        <v>3873</v>
      </c>
      <c r="AO194" s="15">
        <v>3786</v>
      </c>
      <c r="AP194" s="15">
        <v>3739</v>
      </c>
      <c r="AQ194" s="15">
        <v>3692</v>
      </c>
      <c r="AR194" s="21">
        <v>3676</v>
      </c>
    </row>
    <row r="195" spans="1:44">
      <c r="A195" s="41">
        <v>604</v>
      </c>
      <c r="B195" s="343">
        <v>6</v>
      </c>
      <c r="C195" s="11" t="s">
        <v>226</v>
      </c>
      <c r="D195" s="641">
        <v>21965278.057100128</v>
      </c>
      <c r="E195" s="641">
        <v>18671793.13909252</v>
      </c>
      <c r="F195" s="641">
        <v>18168006.682693642</v>
      </c>
      <c r="G195" s="123">
        <v>18803764.388786729</v>
      </c>
      <c r="H195" s="123">
        <v>18752903.104584031</v>
      </c>
      <c r="I195" s="123">
        <v>15540341.01603144</v>
      </c>
      <c r="J195" s="11"/>
      <c r="K195" s="641">
        <v>-2325320</v>
      </c>
      <c r="L195" s="641">
        <v>-2085255.9999999998</v>
      </c>
      <c r="M195" s="641">
        <v>-2634445</v>
      </c>
      <c r="N195" s="641">
        <v>-2480510</v>
      </c>
      <c r="O195" s="641">
        <v>-2727093</v>
      </c>
      <c r="P195" s="11"/>
      <c r="Q195" s="617">
        <v>19639958.057100128</v>
      </c>
      <c r="R195" s="617">
        <v>16586537.13909252</v>
      </c>
      <c r="S195" s="617">
        <v>15533561.682693642</v>
      </c>
      <c r="T195" s="617">
        <v>16323254.388786729</v>
      </c>
      <c r="U195" s="617">
        <v>16025810.104584031</v>
      </c>
      <c r="W195" s="131">
        <v>991.76680589305295</v>
      </c>
      <c r="X195" s="131">
        <v>820.87187662538452</v>
      </c>
      <c r="Y195" s="131">
        <v>761.26251814230045</v>
      </c>
      <c r="Z195" s="131">
        <v>786.17032166771321</v>
      </c>
      <c r="AA195" s="131">
        <v>761.61059331736669</v>
      </c>
      <c r="AC195" s="20"/>
      <c r="AD195" s="20"/>
      <c r="AE195" s="20"/>
      <c r="AF195" s="9"/>
      <c r="AH195" s="429"/>
      <c r="AI195" s="429"/>
      <c r="AJ195" s="429"/>
      <c r="AK195" s="429"/>
      <c r="AL195" s="429"/>
      <c r="AM195" s="15">
        <v>19803</v>
      </c>
      <c r="AN195" s="15">
        <v>20206</v>
      </c>
      <c r="AO195" s="15">
        <v>20405</v>
      </c>
      <c r="AP195" s="15">
        <v>20763</v>
      </c>
      <c r="AQ195" s="15">
        <v>21042</v>
      </c>
      <c r="AR195" s="21">
        <v>21373</v>
      </c>
    </row>
    <row r="196" spans="1:44">
      <c r="A196" s="41">
        <v>607</v>
      </c>
      <c r="B196" s="343">
        <v>12</v>
      </c>
      <c r="C196" s="11" t="s">
        <v>227</v>
      </c>
      <c r="D196" s="641">
        <v>17426791.393300995</v>
      </c>
      <c r="E196" s="641">
        <v>4271118.1783467093</v>
      </c>
      <c r="F196" s="641">
        <v>3319474.052606849</v>
      </c>
      <c r="G196" s="123">
        <v>3544058.3967983229</v>
      </c>
      <c r="H196" s="123">
        <v>3892494.7736722981</v>
      </c>
      <c r="I196" s="123">
        <v>3294445.775429043</v>
      </c>
      <c r="J196" s="11"/>
      <c r="K196" s="641">
        <v>-585937</v>
      </c>
      <c r="L196" s="641">
        <v>-644669</v>
      </c>
      <c r="M196" s="641">
        <v>-591033</v>
      </c>
      <c r="N196" s="641">
        <v>-501997</v>
      </c>
      <c r="O196" s="641">
        <v>-478467</v>
      </c>
      <c r="P196" s="11"/>
      <c r="Q196" s="617">
        <v>16840854.393300995</v>
      </c>
      <c r="R196" s="617">
        <v>3626449.1783467093</v>
      </c>
      <c r="S196" s="617">
        <v>2728441.052606849</v>
      </c>
      <c r="T196" s="617">
        <v>3042061.3967983229</v>
      </c>
      <c r="U196" s="617">
        <v>3414027.7736722981</v>
      </c>
      <c r="W196" s="131">
        <v>4008.7727667938575</v>
      </c>
      <c r="X196" s="131">
        <v>871.53308780262182</v>
      </c>
      <c r="Y196" s="131">
        <v>668.08057115740667</v>
      </c>
      <c r="Z196" s="131">
        <v>748.53872952714642</v>
      </c>
      <c r="AA196" s="131">
        <v>853.72037351145241</v>
      </c>
      <c r="AC196" s="20"/>
      <c r="AD196" s="20"/>
      <c r="AE196" s="20"/>
      <c r="AF196" s="614">
        <v>560000</v>
      </c>
      <c r="AH196" s="429"/>
      <c r="AI196" s="429"/>
      <c r="AJ196" s="429"/>
      <c r="AK196" s="429">
        <v>137.7952755905512</v>
      </c>
      <c r="AL196" s="429"/>
      <c r="AM196" s="15">
        <v>4201</v>
      </c>
      <c r="AN196" s="15">
        <v>4161</v>
      </c>
      <c r="AO196" s="15">
        <v>4084</v>
      </c>
      <c r="AP196" s="15">
        <v>4064</v>
      </c>
      <c r="AQ196" s="15">
        <v>3999</v>
      </c>
      <c r="AR196" s="21">
        <v>3942</v>
      </c>
    </row>
    <row r="197" spans="1:44">
      <c r="A197" s="41">
        <v>608</v>
      </c>
      <c r="B197" s="343">
        <v>4</v>
      </c>
      <c r="C197" s="11" t="s">
        <v>228</v>
      </c>
      <c r="D197" s="641">
        <v>7568109.7712788181</v>
      </c>
      <c r="E197" s="641">
        <v>1759199.6506163301</v>
      </c>
      <c r="F197" s="641">
        <v>1233876.0212322054</v>
      </c>
      <c r="G197" s="123">
        <v>1318563.0346039529</v>
      </c>
      <c r="H197" s="123">
        <v>1342623.42942741</v>
      </c>
      <c r="I197" s="123">
        <v>1799624.4991417867</v>
      </c>
      <c r="J197" s="11"/>
      <c r="K197" s="641">
        <v>378114</v>
      </c>
      <c r="L197" s="641">
        <v>431658</v>
      </c>
      <c r="M197" s="641">
        <v>349449</v>
      </c>
      <c r="N197" s="641">
        <v>459679</v>
      </c>
      <c r="O197" s="641">
        <v>464351</v>
      </c>
      <c r="P197" s="11"/>
      <c r="Q197" s="617">
        <v>7946223.7712788181</v>
      </c>
      <c r="R197" s="617">
        <v>2190857.6506163301</v>
      </c>
      <c r="S197" s="617">
        <v>1583325.0212322054</v>
      </c>
      <c r="T197" s="617">
        <v>1778242.0346039529</v>
      </c>
      <c r="U197" s="617">
        <v>1806974.42942741</v>
      </c>
      <c r="W197" s="131">
        <v>3851.7807907313709</v>
      </c>
      <c r="X197" s="131">
        <v>1088.3545209221709</v>
      </c>
      <c r="Y197" s="131">
        <v>799.659101632427</v>
      </c>
      <c r="Z197" s="131">
        <v>915.2043410210772</v>
      </c>
      <c r="AA197" s="131">
        <v>935.77132544143444</v>
      </c>
      <c r="AC197" s="20">
        <v>360000</v>
      </c>
      <c r="AD197" s="20"/>
      <c r="AE197" s="20"/>
      <c r="AF197" s="614">
        <v>193000</v>
      </c>
      <c r="AH197" s="429">
        <v>174.50315075133301</v>
      </c>
      <c r="AI197" s="429"/>
      <c r="AJ197" s="429"/>
      <c r="AK197" s="429">
        <v>99.330931549150804</v>
      </c>
      <c r="AL197" s="429"/>
      <c r="AM197" s="15">
        <v>2063</v>
      </c>
      <c r="AN197" s="15">
        <v>2013</v>
      </c>
      <c r="AO197" s="15">
        <v>1980</v>
      </c>
      <c r="AP197" s="15">
        <v>1943</v>
      </c>
      <c r="AQ197" s="15">
        <v>1931</v>
      </c>
      <c r="AR197" s="21">
        <v>1893</v>
      </c>
    </row>
    <row r="198" spans="1:44">
      <c r="A198" s="41">
        <v>609</v>
      </c>
      <c r="B198" s="343">
        <v>4</v>
      </c>
      <c r="C198" s="11" t="s">
        <v>229</v>
      </c>
      <c r="D198" s="641">
        <v>189975203.18169466</v>
      </c>
      <c r="E198" s="641">
        <v>30243756.491886873</v>
      </c>
      <c r="F198" s="641">
        <v>18893034.838243462</v>
      </c>
      <c r="G198" s="123">
        <v>25992597.365124989</v>
      </c>
      <c r="H198" s="123">
        <v>28971628.29641265</v>
      </c>
      <c r="I198" s="123">
        <v>25794530.196428798</v>
      </c>
      <c r="J198" s="11"/>
      <c r="K198" s="641">
        <v>-5604125</v>
      </c>
      <c r="L198" s="641">
        <v>-5595216</v>
      </c>
      <c r="M198" s="641">
        <v>-4957865</v>
      </c>
      <c r="N198" s="641">
        <v>-4370560</v>
      </c>
      <c r="O198" s="641">
        <v>-4837750</v>
      </c>
      <c r="P198" s="11"/>
      <c r="Q198" s="617">
        <v>184371078.18169466</v>
      </c>
      <c r="R198" s="617">
        <v>24648540.491886873</v>
      </c>
      <c r="S198" s="617">
        <v>13935169.838243462</v>
      </c>
      <c r="T198" s="617">
        <v>21622037.365124989</v>
      </c>
      <c r="U198" s="617">
        <v>24133878.29641265</v>
      </c>
      <c r="W198" s="131">
        <v>2203.181948540876</v>
      </c>
      <c r="X198" s="131">
        <v>295.25574964527533</v>
      </c>
      <c r="Y198" s="131">
        <v>167.47995719299877</v>
      </c>
      <c r="Z198" s="131">
        <v>260.17420360894505</v>
      </c>
      <c r="AA198" s="131">
        <v>289.7050392703037</v>
      </c>
      <c r="AC198" s="20"/>
      <c r="AD198" s="20"/>
      <c r="AE198" s="20"/>
      <c r="AF198" s="9"/>
      <c r="AH198" s="429"/>
      <c r="AI198" s="429"/>
      <c r="AJ198" s="429"/>
      <c r="AK198" s="429"/>
      <c r="AL198" s="429"/>
      <c r="AM198" s="15">
        <v>83684</v>
      </c>
      <c r="AN198" s="15">
        <v>83482</v>
      </c>
      <c r="AO198" s="15">
        <v>83205</v>
      </c>
      <c r="AP198" s="15">
        <v>83106</v>
      </c>
      <c r="AQ198" s="15">
        <v>83305</v>
      </c>
      <c r="AR198" s="21">
        <v>83010</v>
      </c>
    </row>
    <row r="199" spans="1:44">
      <c r="A199" s="41">
        <v>611</v>
      </c>
      <c r="B199" s="343">
        <v>1</v>
      </c>
      <c r="C199" s="11" t="s">
        <v>230</v>
      </c>
      <c r="D199" s="641">
        <v>7811235.0434155669</v>
      </c>
      <c r="E199" s="641">
        <v>5873806.310528202</v>
      </c>
      <c r="F199" s="641">
        <v>5026499.016282456</v>
      </c>
      <c r="G199" s="123">
        <v>4790826.5777776241</v>
      </c>
      <c r="H199" s="123">
        <v>4351369.8336071251</v>
      </c>
      <c r="I199" s="123">
        <v>3031589.8268263359</v>
      </c>
      <c r="J199" s="11"/>
      <c r="K199" s="641">
        <v>-1287903</v>
      </c>
      <c r="L199" s="641">
        <v>-1304768</v>
      </c>
      <c r="M199" s="641">
        <v>-1349802</v>
      </c>
      <c r="N199" s="641">
        <v>-1353821</v>
      </c>
      <c r="O199" s="641">
        <v>-1385902</v>
      </c>
      <c r="P199" s="11"/>
      <c r="Q199" s="617">
        <v>6523332.0434155669</v>
      </c>
      <c r="R199" s="617">
        <v>4569038.310528202</v>
      </c>
      <c r="S199" s="617">
        <v>3676697.016282456</v>
      </c>
      <c r="T199" s="617">
        <v>3437005.5777776241</v>
      </c>
      <c r="U199" s="617">
        <v>2965467.8336071251</v>
      </c>
      <c r="W199" s="131">
        <v>1286.6532630010979</v>
      </c>
      <c r="X199" s="131">
        <v>901.90254846589062</v>
      </c>
      <c r="Y199" s="131">
        <v>733.72520779933268</v>
      </c>
      <c r="Z199" s="131">
        <v>691.13323502465801</v>
      </c>
      <c r="AA199" s="131">
        <v>597.75606402078711</v>
      </c>
      <c r="AC199" s="20"/>
      <c r="AD199" s="20"/>
      <c r="AE199" s="20"/>
      <c r="AF199" s="614">
        <v>148000</v>
      </c>
      <c r="AH199" s="429"/>
      <c r="AI199" s="429"/>
      <c r="AJ199" s="429"/>
      <c r="AK199" s="429">
        <v>29.7607078222401</v>
      </c>
      <c r="AL199" s="429"/>
      <c r="AM199" s="15">
        <v>5070</v>
      </c>
      <c r="AN199" s="15">
        <v>5066</v>
      </c>
      <c r="AO199" s="15">
        <v>5011</v>
      </c>
      <c r="AP199" s="15">
        <v>4973</v>
      </c>
      <c r="AQ199" s="15">
        <v>4961</v>
      </c>
      <c r="AR199" s="21">
        <v>4919</v>
      </c>
    </row>
    <row r="200" spans="1:44">
      <c r="A200" s="41">
        <v>614</v>
      </c>
      <c r="B200" s="343">
        <v>19</v>
      </c>
      <c r="C200" s="11" t="s">
        <v>231</v>
      </c>
      <c r="D200" s="641">
        <v>18388478.027075026</v>
      </c>
      <c r="E200" s="641">
        <v>3471116.294037472</v>
      </c>
      <c r="F200" s="641">
        <v>3141275.0860525374</v>
      </c>
      <c r="G200" s="123">
        <v>3352996.0262888591</v>
      </c>
      <c r="H200" s="123">
        <v>3401633.1293410538</v>
      </c>
      <c r="I200" s="123">
        <v>4111491.4718882209</v>
      </c>
      <c r="J200" s="11"/>
      <c r="K200" s="641">
        <v>276859</v>
      </c>
      <c r="L200" s="641">
        <v>156588</v>
      </c>
      <c r="M200" s="641">
        <v>310486</v>
      </c>
      <c r="N200" s="641">
        <v>445320</v>
      </c>
      <c r="O200" s="641">
        <v>519450</v>
      </c>
      <c r="P200" s="11"/>
      <c r="Q200" s="617">
        <v>18665337.027075026</v>
      </c>
      <c r="R200" s="617">
        <v>3627704.294037472</v>
      </c>
      <c r="S200" s="617">
        <v>3451761.0860525374</v>
      </c>
      <c r="T200" s="617">
        <v>3798316.0262888591</v>
      </c>
      <c r="U200" s="617">
        <v>3921083.1293410538</v>
      </c>
      <c r="W200" s="131">
        <v>5988.2377372714236</v>
      </c>
      <c r="X200" s="131">
        <v>1183.2042707232458</v>
      </c>
      <c r="Y200" s="131">
        <v>1150.9706855793722</v>
      </c>
      <c r="Z200" s="131">
        <v>1299.4580999961886</v>
      </c>
      <c r="AA200" s="131">
        <v>1362.4333319461618</v>
      </c>
      <c r="AC200" s="20"/>
      <c r="AD200" s="20"/>
      <c r="AE200" s="20"/>
      <c r="AF200" s="9"/>
      <c r="AH200" s="429"/>
      <c r="AI200" s="429"/>
      <c r="AJ200" s="429"/>
      <c r="AK200" s="429"/>
      <c r="AL200" s="429"/>
      <c r="AM200" s="15">
        <v>3117</v>
      </c>
      <c r="AN200" s="15">
        <v>3066</v>
      </c>
      <c r="AO200" s="15">
        <v>2999</v>
      </c>
      <c r="AP200" s="15">
        <v>2923</v>
      </c>
      <c r="AQ200" s="15">
        <v>2878</v>
      </c>
      <c r="AR200" s="21">
        <v>2826</v>
      </c>
    </row>
    <row r="201" spans="1:44">
      <c r="A201" s="41">
        <v>615</v>
      </c>
      <c r="B201" s="343">
        <v>17</v>
      </c>
      <c r="C201" s="11" t="s">
        <v>232</v>
      </c>
      <c r="D201" s="641">
        <v>40208162.341424547</v>
      </c>
      <c r="E201" s="641">
        <v>15267472.035555469</v>
      </c>
      <c r="F201" s="641">
        <v>15249683.571646634</v>
      </c>
      <c r="G201" s="123">
        <v>16362616.5858908</v>
      </c>
      <c r="H201" s="123">
        <v>16034459.039902659</v>
      </c>
      <c r="I201" s="123">
        <v>15824985.442535156</v>
      </c>
      <c r="J201" s="11"/>
      <c r="K201" s="641">
        <v>-170506</v>
      </c>
      <c r="L201" s="641">
        <v>-86085</v>
      </c>
      <c r="M201" s="641">
        <v>128733</v>
      </c>
      <c r="N201" s="641">
        <v>49883</v>
      </c>
      <c r="O201" s="641">
        <v>-27961</v>
      </c>
      <c r="P201" s="11"/>
      <c r="Q201" s="617">
        <v>40037656.341424547</v>
      </c>
      <c r="R201" s="617">
        <v>15181387.035555469</v>
      </c>
      <c r="S201" s="617">
        <v>15378416.571646634</v>
      </c>
      <c r="T201" s="617">
        <v>16412499.5858908</v>
      </c>
      <c r="U201" s="617">
        <v>16006498.039902659</v>
      </c>
      <c r="W201" s="131">
        <v>5146.8898754884367</v>
      </c>
      <c r="X201" s="131">
        <v>1971.0967327389599</v>
      </c>
      <c r="Y201" s="131">
        <v>2022.6774393853261</v>
      </c>
      <c r="Z201" s="131">
        <v>2194.4778160035835</v>
      </c>
      <c r="AA201" s="131">
        <v>2191.4701588037597</v>
      </c>
      <c r="AC201" s="20"/>
      <c r="AD201" s="20"/>
      <c r="AE201" s="20"/>
      <c r="AF201" s="614">
        <v>219000</v>
      </c>
      <c r="AH201" s="429"/>
      <c r="AI201" s="429"/>
      <c r="AJ201" s="429"/>
      <c r="AK201" s="429">
        <v>29.281989570798231</v>
      </c>
      <c r="AL201" s="429"/>
      <c r="AM201" s="15">
        <v>7779</v>
      </c>
      <c r="AN201" s="15">
        <v>7702</v>
      </c>
      <c r="AO201" s="15">
        <v>7603</v>
      </c>
      <c r="AP201" s="15">
        <v>7479</v>
      </c>
      <c r="AQ201" s="15">
        <v>7304</v>
      </c>
      <c r="AR201" s="21">
        <v>7168</v>
      </c>
    </row>
    <row r="202" spans="1:44">
      <c r="A202" s="41">
        <v>616</v>
      </c>
      <c r="B202" s="343">
        <v>1</v>
      </c>
      <c r="C202" s="11" t="s">
        <v>233</v>
      </c>
      <c r="D202" s="641">
        <v>4631512.0050950246</v>
      </c>
      <c r="E202" s="641">
        <v>1623061.7660192144</v>
      </c>
      <c r="F202" s="641">
        <v>1069770.7336685141</v>
      </c>
      <c r="G202" s="123">
        <v>1151585.5757840611</v>
      </c>
      <c r="H202" s="123">
        <v>1063895.9256758131</v>
      </c>
      <c r="I202" s="123">
        <v>707230.35655857949</v>
      </c>
      <c r="J202" s="11"/>
      <c r="K202" s="641">
        <v>-488692</v>
      </c>
      <c r="L202" s="641">
        <v>-511293</v>
      </c>
      <c r="M202" s="641">
        <v>-496640</v>
      </c>
      <c r="N202" s="641">
        <v>-469956</v>
      </c>
      <c r="O202" s="641">
        <v>-499923</v>
      </c>
      <c r="P202" s="11"/>
      <c r="Q202" s="617">
        <v>4142820.0050950246</v>
      </c>
      <c r="R202" s="617">
        <v>1111768.7660192144</v>
      </c>
      <c r="S202" s="617">
        <v>573130.73366851406</v>
      </c>
      <c r="T202" s="617">
        <v>681629.5757840611</v>
      </c>
      <c r="U202" s="617">
        <v>563972.92567581311</v>
      </c>
      <c r="W202" s="131">
        <v>2260.1309356765</v>
      </c>
      <c r="X202" s="131">
        <v>601.60647511862248</v>
      </c>
      <c r="Y202" s="131">
        <v>317.17251448174545</v>
      </c>
      <c r="Z202" s="131">
        <v>382.72295102979285</v>
      </c>
      <c r="AA202" s="131">
        <v>323.56450124831503</v>
      </c>
      <c r="AC202" s="20"/>
      <c r="AD202" s="20">
        <v>180000</v>
      </c>
      <c r="AE202" s="20">
        <v>89000</v>
      </c>
      <c r="AF202" s="614">
        <v>53000</v>
      </c>
      <c r="AH202" s="429"/>
      <c r="AI202" s="429">
        <v>97.402597402597408</v>
      </c>
      <c r="AJ202" s="429">
        <v>49.25290536801328</v>
      </c>
      <c r="AK202" s="429">
        <v>29.75856260527793</v>
      </c>
      <c r="AL202" s="429"/>
      <c r="AM202" s="15">
        <v>1833</v>
      </c>
      <c r="AN202" s="15">
        <v>1848</v>
      </c>
      <c r="AO202" s="15">
        <v>1807</v>
      </c>
      <c r="AP202" s="15">
        <v>1781</v>
      </c>
      <c r="AQ202" s="15">
        <v>1743</v>
      </c>
      <c r="AR202" s="21">
        <v>1720</v>
      </c>
    </row>
    <row r="203" spans="1:44">
      <c r="A203" s="41">
        <v>619</v>
      </c>
      <c r="B203" s="343">
        <v>6</v>
      </c>
      <c r="C203" s="11" t="s">
        <v>234</v>
      </c>
      <c r="D203" s="641">
        <v>12014355.598123003</v>
      </c>
      <c r="E203" s="641">
        <v>3772120.8345751804</v>
      </c>
      <c r="F203" s="641">
        <v>3344950.8714898806</v>
      </c>
      <c r="G203" s="123">
        <v>3538467.0765338698</v>
      </c>
      <c r="H203" s="123">
        <v>3400732.4340339801</v>
      </c>
      <c r="I203" s="123">
        <v>3602835.032876024</v>
      </c>
      <c r="J203" s="11"/>
      <c r="K203" s="641">
        <v>-195770</v>
      </c>
      <c r="L203" s="641">
        <v>-275084</v>
      </c>
      <c r="M203" s="641">
        <v>72301</v>
      </c>
      <c r="N203" s="641">
        <v>69723</v>
      </c>
      <c r="O203" s="641">
        <v>279771</v>
      </c>
      <c r="P203" s="11"/>
      <c r="Q203" s="617">
        <v>11818585.598123003</v>
      </c>
      <c r="R203" s="617">
        <v>3497036.8345751804</v>
      </c>
      <c r="S203" s="617">
        <v>3417251.8714898806</v>
      </c>
      <c r="T203" s="617">
        <v>3608190.0765338698</v>
      </c>
      <c r="U203" s="617">
        <v>3680503.4340339801</v>
      </c>
      <c r="W203" s="131">
        <v>4243.6573063278283</v>
      </c>
      <c r="X203" s="131">
        <v>1285.2028057975672</v>
      </c>
      <c r="Y203" s="131">
        <v>1277.477335136404</v>
      </c>
      <c r="Z203" s="131">
        <v>1361.5811609561772</v>
      </c>
      <c r="AA203" s="131">
        <v>1411.7773049612506</v>
      </c>
      <c r="AC203" s="20"/>
      <c r="AD203" s="20"/>
      <c r="AE203" s="20"/>
      <c r="AF203" s="9"/>
      <c r="AH203" s="429"/>
      <c r="AI203" s="429"/>
      <c r="AJ203" s="429"/>
      <c r="AK203" s="429"/>
      <c r="AL203" s="429"/>
      <c r="AM203" s="15">
        <v>2785</v>
      </c>
      <c r="AN203" s="15">
        <v>2721</v>
      </c>
      <c r="AO203" s="15">
        <v>2675</v>
      </c>
      <c r="AP203" s="15">
        <v>2650</v>
      </c>
      <c r="AQ203" s="15">
        <v>2607</v>
      </c>
      <c r="AR203" s="21">
        <v>2546</v>
      </c>
    </row>
    <row r="204" spans="1:44">
      <c r="A204" s="41">
        <v>620</v>
      </c>
      <c r="B204" s="343">
        <v>18</v>
      </c>
      <c r="C204" s="11" t="s">
        <v>235</v>
      </c>
      <c r="D204" s="641">
        <v>15469708.548071984</v>
      </c>
      <c r="E204" s="641">
        <v>3888761.0862761601</v>
      </c>
      <c r="F204" s="641">
        <v>3674250.9098023362</v>
      </c>
      <c r="G204" s="123">
        <v>4405531.1916220253</v>
      </c>
      <c r="H204" s="123">
        <v>4347364.5323782191</v>
      </c>
      <c r="I204" s="123">
        <v>4480037.9476692369</v>
      </c>
      <c r="J204" s="11"/>
      <c r="K204" s="641">
        <v>-116298</v>
      </c>
      <c r="L204" s="641">
        <v>106429</v>
      </c>
      <c r="M204" s="641">
        <v>104708</v>
      </c>
      <c r="N204" s="641">
        <v>351063</v>
      </c>
      <c r="O204" s="641">
        <v>210278</v>
      </c>
      <c r="P204" s="11"/>
      <c r="Q204" s="617">
        <v>15353410.548071984</v>
      </c>
      <c r="R204" s="617">
        <v>3995190.0862761601</v>
      </c>
      <c r="S204" s="617">
        <v>3778958.9098023362</v>
      </c>
      <c r="T204" s="617">
        <v>4756594.1916220253</v>
      </c>
      <c r="U204" s="617">
        <v>4557642.5323782191</v>
      </c>
      <c r="W204" s="131">
        <v>6163.5530100650276</v>
      </c>
      <c r="X204" s="131">
        <v>1633.3565356811775</v>
      </c>
      <c r="Y204" s="131">
        <v>1587.7978612614859</v>
      </c>
      <c r="Z204" s="131">
        <v>2016.3604034006041</v>
      </c>
      <c r="AA204" s="131">
        <v>1943.5575831037181</v>
      </c>
      <c r="AC204" s="20"/>
      <c r="AD204" s="20"/>
      <c r="AE204" s="20"/>
      <c r="AF204" s="9"/>
      <c r="AH204" s="429"/>
      <c r="AI204" s="429"/>
      <c r="AJ204" s="429"/>
      <c r="AK204" s="429"/>
      <c r="AL204" s="429"/>
      <c r="AM204" s="15">
        <v>2491</v>
      </c>
      <c r="AN204" s="15">
        <v>2446</v>
      </c>
      <c r="AO204" s="15">
        <v>2380</v>
      </c>
      <c r="AP204" s="15">
        <v>2359</v>
      </c>
      <c r="AQ204" s="15">
        <v>2345</v>
      </c>
      <c r="AR204" s="21">
        <v>2322</v>
      </c>
    </row>
    <row r="205" spans="1:44">
      <c r="A205" s="41">
        <v>623</v>
      </c>
      <c r="B205" s="343">
        <v>10</v>
      </c>
      <c r="C205" s="11" t="s">
        <v>236</v>
      </c>
      <c r="D205" s="641">
        <v>8847600.6144459862</v>
      </c>
      <c r="E205" s="641">
        <v>1829823.6420357039</v>
      </c>
      <c r="F205" s="641">
        <v>1820240.7345447142</v>
      </c>
      <c r="G205" s="123">
        <v>1890832.0157316269</v>
      </c>
      <c r="H205" s="123">
        <v>1917541.2266381569</v>
      </c>
      <c r="I205" s="123">
        <v>1453323.7665830695</v>
      </c>
      <c r="J205" s="11"/>
      <c r="K205" s="641">
        <v>-468164</v>
      </c>
      <c r="L205" s="641">
        <v>-417565</v>
      </c>
      <c r="M205" s="641">
        <v>-517571</v>
      </c>
      <c r="N205" s="641">
        <v>-510075</v>
      </c>
      <c r="O205" s="641">
        <v>-528974</v>
      </c>
      <c r="P205" s="11"/>
      <c r="Q205" s="617">
        <v>8379436.6144459862</v>
      </c>
      <c r="R205" s="617">
        <v>1412258.6420357039</v>
      </c>
      <c r="S205" s="617">
        <v>1302669.7345447142</v>
      </c>
      <c r="T205" s="617">
        <v>1380757.0157316269</v>
      </c>
      <c r="U205" s="617">
        <v>1388567.2266381569</v>
      </c>
      <c r="W205" s="131">
        <v>3921.1214854684072</v>
      </c>
      <c r="X205" s="131">
        <v>667.10375155205668</v>
      </c>
      <c r="Y205" s="131">
        <v>618.25806100840737</v>
      </c>
      <c r="Z205" s="131">
        <v>655.00807197895017</v>
      </c>
      <c r="AA205" s="131">
        <v>660.90777088917514</v>
      </c>
      <c r="AC205" s="20"/>
      <c r="AD205" s="20"/>
      <c r="AE205" s="20"/>
      <c r="AF205" s="9"/>
      <c r="AH205" s="429"/>
      <c r="AI205" s="429"/>
      <c r="AJ205" s="429"/>
      <c r="AK205" s="429"/>
      <c r="AL205" s="429"/>
      <c r="AM205" s="15">
        <v>2137</v>
      </c>
      <c r="AN205" s="15">
        <v>2117</v>
      </c>
      <c r="AO205" s="15">
        <v>2107</v>
      </c>
      <c r="AP205" s="15">
        <v>2108</v>
      </c>
      <c r="AQ205" s="15">
        <v>2101</v>
      </c>
      <c r="AR205" s="21">
        <v>2081</v>
      </c>
    </row>
    <row r="206" spans="1:44">
      <c r="A206" s="41">
        <v>624</v>
      </c>
      <c r="B206" s="343">
        <v>8</v>
      </c>
      <c r="C206" s="11" t="s">
        <v>237</v>
      </c>
      <c r="D206" s="641">
        <v>11380423.409229178</v>
      </c>
      <c r="E206" s="641">
        <v>6301219.4791767811</v>
      </c>
      <c r="F206" s="641">
        <v>4829754.6604864756</v>
      </c>
      <c r="G206" s="123">
        <v>4957047.1487511862</v>
      </c>
      <c r="H206" s="123">
        <v>4560858.4441649131</v>
      </c>
      <c r="I206" s="123">
        <v>3730833.1107125971</v>
      </c>
      <c r="J206" s="11"/>
      <c r="K206" s="641">
        <v>-842338</v>
      </c>
      <c r="L206" s="641">
        <v>-879719</v>
      </c>
      <c r="M206" s="641">
        <v>-843136</v>
      </c>
      <c r="N206" s="641">
        <v>-807789</v>
      </c>
      <c r="O206" s="641">
        <v>-782635</v>
      </c>
      <c r="P206" s="11"/>
      <c r="Q206" s="617">
        <v>10538085.409229178</v>
      </c>
      <c r="R206" s="617">
        <v>5421500.4791767811</v>
      </c>
      <c r="S206" s="617">
        <v>3986618.6604864756</v>
      </c>
      <c r="T206" s="617">
        <v>4149258.1487511862</v>
      </c>
      <c r="U206" s="617">
        <v>3778223.4441649131</v>
      </c>
      <c r="W206" s="131">
        <v>2056.2117871666687</v>
      </c>
      <c r="X206" s="131">
        <v>1059.0936665709671</v>
      </c>
      <c r="Y206" s="131">
        <v>779.09295690570173</v>
      </c>
      <c r="Z206" s="131">
        <v>819.20200370210978</v>
      </c>
      <c r="AA206" s="131">
        <v>755.4935901149596</v>
      </c>
      <c r="AC206" s="20"/>
      <c r="AD206" s="20"/>
      <c r="AE206" s="20"/>
      <c r="AF206" s="9"/>
      <c r="AH206" s="429"/>
      <c r="AI206" s="429"/>
      <c r="AJ206" s="429"/>
      <c r="AK206" s="429"/>
      <c r="AL206" s="429"/>
      <c r="AM206" s="15">
        <v>5125</v>
      </c>
      <c r="AN206" s="15">
        <v>5119</v>
      </c>
      <c r="AO206" s="15">
        <v>5117</v>
      </c>
      <c r="AP206" s="15">
        <v>5065</v>
      </c>
      <c r="AQ206" s="15">
        <v>5001</v>
      </c>
      <c r="AR206" s="21">
        <v>5016</v>
      </c>
    </row>
    <row r="207" spans="1:44">
      <c r="A207" s="41">
        <v>625</v>
      </c>
      <c r="B207" s="343">
        <v>17</v>
      </c>
      <c r="C207" s="11" t="s">
        <v>238</v>
      </c>
      <c r="D207" s="641">
        <v>11082417.539582383</v>
      </c>
      <c r="E207" s="641">
        <v>4564433.2352282982</v>
      </c>
      <c r="F207" s="641">
        <v>4125920.4983475721</v>
      </c>
      <c r="G207" s="123">
        <v>4275061.7581640854</v>
      </c>
      <c r="H207" s="123">
        <v>4233701.6150426948</v>
      </c>
      <c r="I207" s="123">
        <v>5143217.5950840674</v>
      </c>
      <c r="J207" s="11"/>
      <c r="K207" s="641">
        <v>590379</v>
      </c>
      <c r="L207" s="641">
        <v>491109</v>
      </c>
      <c r="M207" s="641">
        <v>343455</v>
      </c>
      <c r="N207" s="641">
        <v>542688</v>
      </c>
      <c r="O207" s="641">
        <v>639137</v>
      </c>
      <c r="P207" s="11"/>
      <c r="Q207" s="617">
        <v>11672796.539582383</v>
      </c>
      <c r="R207" s="617">
        <v>5055542.2352282982</v>
      </c>
      <c r="S207" s="617">
        <v>4469375.4983475721</v>
      </c>
      <c r="T207" s="617">
        <v>4817749.7581640854</v>
      </c>
      <c r="U207" s="617">
        <v>4872838.6150426948</v>
      </c>
      <c r="W207" s="131">
        <v>3825.892015595668</v>
      </c>
      <c r="X207" s="131">
        <v>1658.6424656260822</v>
      </c>
      <c r="Y207" s="131">
        <v>1494.2746567527824</v>
      </c>
      <c r="Z207" s="131">
        <v>1616.6945497194918</v>
      </c>
      <c r="AA207" s="131">
        <v>1637.378566882626</v>
      </c>
      <c r="AC207" s="20">
        <v>300000</v>
      </c>
      <c r="AD207" s="20"/>
      <c r="AE207" s="20"/>
      <c r="AF207" s="9"/>
      <c r="AH207" s="429">
        <v>98.328416912487711</v>
      </c>
      <c r="AI207" s="429"/>
      <c r="AJ207" s="429"/>
      <c r="AK207" s="429"/>
      <c r="AL207" s="429"/>
      <c r="AM207" s="15">
        <v>3051</v>
      </c>
      <c r="AN207" s="15">
        <v>3048</v>
      </c>
      <c r="AO207" s="15">
        <v>2991</v>
      </c>
      <c r="AP207" s="15">
        <v>2980</v>
      </c>
      <c r="AQ207" s="15">
        <v>2976</v>
      </c>
      <c r="AR207" s="21">
        <v>2938</v>
      </c>
    </row>
    <row r="208" spans="1:44">
      <c r="A208" s="41">
        <v>626</v>
      </c>
      <c r="B208" s="343">
        <v>17</v>
      </c>
      <c r="C208" s="11" t="s">
        <v>239</v>
      </c>
      <c r="D208" s="641">
        <v>20819854.901359029</v>
      </c>
      <c r="E208" s="641">
        <v>2263638.0976841026</v>
      </c>
      <c r="F208" s="641">
        <v>2789742.2615641458</v>
      </c>
      <c r="G208" s="123">
        <v>4104535.7467533252</v>
      </c>
      <c r="H208" s="123">
        <v>4404757.6702073319</v>
      </c>
      <c r="I208" s="123">
        <v>4412052.0400356008</v>
      </c>
      <c r="J208" s="11"/>
      <c r="K208" s="641">
        <v>-294930</v>
      </c>
      <c r="L208" s="641">
        <v>-223161</v>
      </c>
      <c r="M208" s="641">
        <v>-196098</v>
      </c>
      <c r="N208" s="641">
        <v>-110881</v>
      </c>
      <c r="O208" s="641">
        <v>-176465</v>
      </c>
      <c r="P208" s="11"/>
      <c r="Q208" s="617">
        <v>20524924.901359029</v>
      </c>
      <c r="R208" s="617">
        <v>2040477.0976841026</v>
      </c>
      <c r="S208" s="617">
        <v>2593644.2615641458</v>
      </c>
      <c r="T208" s="617">
        <v>3993654.7467533252</v>
      </c>
      <c r="U208" s="617">
        <v>4228292.6702073319</v>
      </c>
      <c r="W208" s="131">
        <v>4078.0697201190201</v>
      </c>
      <c r="X208" s="131">
        <v>411.05501564949691</v>
      </c>
      <c r="Y208" s="131">
        <v>536.43107788296709</v>
      </c>
      <c r="Z208" s="131">
        <v>839.70873565040483</v>
      </c>
      <c r="AA208" s="131">
        <v>899.25407703260998</v>
      </c>
      <c r="AC208" s="20"/>
      <c r="AD208" s="20"/>
      <c r="AE208" s="20">
        <v>950000</v>
      </c>
      <c r="AF208" s="614">
        <v>245000</v>
      </c>
      <c r="AH208" s="429"/>
      <c r="AI208" s="429"/>
      <c r="AJ208" s="429">
        <v>196.48397104446741</v>
      </c>
      <c r="AK208" s="429">
        <v>51.513877207737593</v>
      </c>
      <c r="AL208" s="429"/>
      <c r="AM208" s="15">
        <v>5033</v>
      </c>
      <c r="AN208" s="15">
        <v>4964</v>
      </c>
      <c r="AO208" s="15">
        <v>4835</v>
      </c>
      <c r="AP208" s="15">
        <v>4756</v>
      </c>
      <c r="AQ208" s="15">
        <v>4702</v>
      </c>
      <c r="AR208" s="21">
        <v>4551</v>
      </c>
    </row>
    <row r="209" spans="1:44">
      <c r="A209" s="41">
        <v>630</v>
      </c>
      <c r="B209" s="343">
        <v>17</v>
      </c>
      <c r="C209" s="11" t="s">
        <v>240</v>
      </c>
      <c r="D209" s="641">
        <v>6936798.6601412594</v>
      </c>
      <c r="E209" s="641">
        <v>2452325.4427619507</v>
      </c>
      <c r="F209" s="641">
        <v>2728654.3295038701</v>
      </c>
      <c r="G209" s="123">
        <v>3175816.138438785</v>
      </c>
      <c r="H209" s="123">
        <v>3322097.1213493939</v>
      </c>
      <c r="I209" s="123">
        <v>3396925.5940161468</v>
      </c>
      <c r="J209" s="11"/>
      <c r="K209" s="641">
        <v>-86061</v>
      </c>
      <c r="L209" s="641">
        <v>-207370</v>
      </c>
      <c r="M209" s="641">
        <v>-179669</v>
      </c>
      <c r="N209" s="641">
        <v>-105949</v>
      </c>
      <c r="O209" s="641">
        <v>-127199</v>
      </c>
      <c r="P209" s="11"/>
      <c r="Q209" s="617">
        <v>6850737.6601412594</v>
      </c>
      <c r="R209" s="617">
        <v>2244955.4427619507</v>
      </c>
      <c r="S209" s="617">
        <v>2548985.3295038701</v>
      </c>
      <c r="T209" s="617">
        <v>3069867.138438785</v>
      </c>
      <c r="U209" s="617">
        <v>3194898.1213493939</v>
      </c>
      <c r="W209" s="131">
        <v>4300.5258381301064</v>
      </c>
      <c r="X209" s="131">
        <v>1376.4288428951261</v>
      </c>
      <c r="Y209" s="131">
        <v>1559.0124339473211</v>
      </c>
      <c r="Z209" s="131">
        <v>1865.0468641790917</v>
      </c>
      <c r="AA209" s="131">
        <v>1946.9214633451516</v>
      </c>
      <c r="AC209" s="20"/>
      <c r="AD209" s="20"/>
      <c r="AE209" s="20"/>
      <c r="AF209" s="9"/>
      <c r="AH209" s="429"/>
      <c r="AI209" s="429"/>
      <c r="AJ209" s="429"/>
      <c r="AK209" s="429"/>
      <c r="AL209" s="429"/>
      <c r="AM209" s="15">
        <v>1593</v>
      </c>
      <c r="AN209" s="15">
        <v>1631</v>
      </c>
      <c r="AO209" s="15">
        <v>1635</v>
      </c>
      <c r="AP209" s="15">
        <v>1646</v>
      </c>
      <c r="AQ209" s="15">
        <v>1641</v>
      </c>
      <c r="AR209" s="21">
        <v>1678</v>
      </c>
    </row>
    <row r="210" spans="1:44">
      <c r="A210" s="41">
        <v>631</v>
      </c>
      <c r="B210" s="343">
        <v>2</v>
      </c>
      <c r="C210" s="11" t="s">
        <v>241</v>
      </c>
      <c r="D210" s="641">
        <v>4823486.0011622403</v>
      </c>
      <c r="E210" s="641">
        <v>2487012.4079963104</v>
      </c>
      <c r="F210" s="641">
        <v>1474870.324275285</v>
      </c>
      <c r="G210" s="123">
        <v>1730107.9340779639</v>
      </c>
      <c r="H210" s="123">
        <v>1639840.9249342091</v>
      </c>
      <c r="I210" s="123">
        <v>1093889.385784219</v>
      </c>
      <c r="J210" s="11"/>
      <c r="K210" s="641">
        <v>-524950</v>
      </c>
      <c r="L210" s="641">
        <v>-543620</v>
      </c>
      <c r="M210" s="641">
        <v>-529741</v>
      </c>
      <c r="N210" s="641">
        <v>-480933</v>
      </c>
      <c r="O210" s="641">
        <v>-508995</v>
      </c>
      <c r="P210" s="11"/>
      <c r="Q210" s="617">
        <v>4298536.0011622403</v>
      </c>
      <c r="R210" s="617">
        <v>1943392.4079963104</v>
      </c>
      <c r="S210" s="617">
        <v>945129.32427528501</v>
      </c>
      <c r="T210" s="617">
        <v>1249174.9340779639</v>
      </c>
      <c r="U210" s="617">
        <v>1130845.9249342091</v>
      </c>
      <c r="W210" s="131">
        <v>2155.7352061997194</v>
      </c>
      <c r="X210" s="131">
        <v>979.03899647169294</v>
      </c>
      <c r="Y210" s="131">
        <v>481.47189214227456</v>
      </c>
      <c r="Z210" s="131">
        <v>647.24089848599169</v>
      </c>
      <c r="AA210" s="131">
        <v>589.28917401469994</v>
      </c>
      <c r="AC210" s="20"/>
      <c r="AD210" s="20"/>
      <c r="AE210" s="20"/>
      <c r="AF210" s="9"/>
      <c r="AH210" s="429"/>
      <c r="AI210" s="429"/>
      <c r="AJ210" s="429"/>
      <c r="AK210" s="429"/>
      <c r="AL210" s="429"/>
      <c r="AM210" s="15">
        <v>1994</v>
      </c>
      <c r="AN210" s="15">
        <v>1985</v>
      </c>
      <c r="AO210" s="15">
        <v>1963</v>
      </c>
      <c r="AP210" s="15">
        <v>1930</v>
      </c>
      <c r="AQ210" s="15">
        <v>1919</v>
      </c>
      <c r="AR210" s="21">
        <v>1892</v>
      </c>
    </row>
    <row r="211" spans="1:44">
      <c r="A211" s="41">
        <v>635</v>
      </c>
      <c r="B211" s="343">
        <v>6</v>
      </c>
      <c r="C211" s="11" t="s">
        <v>242</v>
      </c>
      <c r="D211" s="641">
        <v>19356605.279828064</v>
      </c>
      <c r="E211" s="641">
        <v>4780644.1377451355</v>
      </c>
      <c r="F211" s="641">
        <v>4199170.6935486551</v>
      </c>
      <c r="G211" s="123">
        <v>4558777.6892892681</v>
      </c>
      <c r="H211" s="123">
        <v>4130962.3436053842</v>
      </c>
      <c r="I211" s="123">
        <v>3449062.6826082282</v>
      </c>
      <c r="J211" s="11"/>
      <c r="K211" s="641">
        <v>-782555</v>
      </c>
      <c r="L211" s="641">
        <v>-599307</v>
      </c>
      <c r="M211" s="641">
        <v>-571680</v>
      </c>
      <c r="N211" s="641">
        <v>-314499</v>
      </c>
      <c r="O211" s="641">
        <v>-294250</v>
      </c>
      <c r="P211" s="11"/>
      <c r="Q211" s="617">
        <v>18574050.279828064</v>
      </c>
      <c r="R211" s="617">
        <v>4181337.1377451355</v>
      </c>
      <c r="S211" s="617">
        <v>3627490.6935486551</v>
      </c>
      <c r="T211" s="617">
        <v>4244278.6892892681</v>
      </c>
      <c r="U211" s="617">
        <v>3836712.3436053842</v>
      </c>
      <c r="W211" s="131">
        <v>2895.409240814975</v>
      </c>
      <c r="X211" s="131">
        <v>649.37678797097931</v>
      </c>
      <c r="Y211" s="131">
        <v>571.52839034955969</v>
      </c>
      <c r="Z211" s="131">
        <v>669.76151006616192</v>
      </c>
      <c r="AA211" s="131">
        <v>615.05488034712801</v>
      </c>
      <c r="AC211" s="20"/>
      <c r="AD211" s="20"/>
      <c r="AE211" s="20"/>
      <c r="AF211" s="9"/>
      <c r="AH211" s="429"/>
      <c r="AI211" s="429"/>
      <c r="AJ211" s="429"/>
      <c r="AK211" s="429"/>
      <c r="AL211" s="429"/>
      <c r="AM211" s="15">
        <v>6415</v>
      </c>
      <c r="AN211" s="15">
        <v>6439</v>
      </c>
      <c r="AO211" s="15">
        <v>6347</v>
      </c>
      <c r="AP211" s="15">
        <v>6337</v>
      </c>
      <c r="AQ211" s="15">
        <v>6238</v>
      </c>
      <c r="AR211" s="21">
        <v>6146</v>
      </c>
    </row>
    <row r="212" spans="1:44">
      <c r="A212" s="41">
        <v>636</v>
      </c>
      <c r="B212" s="343">
        <v>2</v>
      </c>
      <c r="C212" s="11" t="s">
        <v>243</v>
      </c>
      <c r="D212" s="641">
        <v>24021940.170186657</v>
      </c>
      <c r="E212" s="641">
        <v>8945196.144710511</v>
      </c>
      <c r="F212" s="641">
        <v>10082048.295481231</v>
      </c>
      <c r="G212" s="123">
        <v>10152805.891857229</v>
      </c>
      <c r="H212" s="123">
        <v>9652076.5186998397</v>
      </c>
      <c r="I212" s="123">
        <v>8834770.3681539111</v>
      </c>
      <c r="J212" s="11"/>
      <c r="K212" s="641">
        <v>-688258</v>
      </c>
      <c r="L212" s="641">
        <v>-682198</v>
      </c>
      <c r="M212" s="641">
        <v>-710886</v>
      </c>
      <c r="N212" s="641">
        <v>-678203</v>
      </c>
      <c r="O212" s="641">
        <v>-723261</v>
      </c>
      <c r="P212" s="11"/>
      <c r="Q212" s="617">
        <v>23333682.170186657</v>
      </c>
      <c r="R212" s="617">
        <v>8262998.144710511</v>
      </c>
      <c r="S212" s="617">
        <v>9371162.2954812311</v>
      </c>
      <c r="T212" s="617">
        <v>9474602.8918572292</v>
      </c>
      <c r="U212" s="617">
        <v>8928815.5186998397</v>
      </c>
      <c r="W212" s="131">
        <v>2835.5428569919382</v>
      </c>
      <c r="X212" s="131">
        <v>1004.9863956106192</v>
      </c>
      <c r="Y212" s="131">
        <v>1149.2718046947793</v>
      </c>
      <c r="Z212" s="131">
        <v>1165.3878095765349</v>
      </c>
      <c r="AA212" s="131">
        <v>1114.5694069029882</v>
      </c>
      <c r="AC212" s="20"/>
      <c r="AD212" s="20"/>
      <c r="AE212" s="20"/>
      <c r="AF212" s="9"/>
      <c r="AH212" s="429"/>
      <c r="AI212" s="429"/>
      <c r="AJ212" s="429"/>
      <c r="AK212" s="429"/>
      <c r="AL212" s="429"/>
      <c r="AM212" s="15">
        <v>8229</v>
      </c>
      <c r="AN212" s="15">
        <v>8222</v>
      </c>
      <c r="AO212" s="15">
        <v>8154</v>
      </c>
      <c r="AP212" s="15">
        <v>8130</v>
      </c>
      <c r="AQ212" s="15">
        <v>8011</v>
      </c>
      <c r="AR212" s="21">
        <v>7903</v>
      </c>
    </row>
    <row r="213" spans="1:44">
      <c r="A213" s="41">
        <v>638</v>
      </c>
      <c r="B213" s="343">
        <v>1</v>
      </c>
      <c r="C213" s="11" t="s">
        <v>244</v>
      </c>
      <c r="D213" s="641">
        <v>68066218.213355809</v>
      </c>
      <c r="E213" s="641">
        <v>48592873.539337881</v>
      </c>
      <c r="F213" s="641">
        <v>47826563.354232304</v>
      </c>
      <c r="G213" s="123">
        <v>51498866.905809209</v>
      </c>
      <c r="H213" s="123">
        <v>51863234.784427933</v>
      </c>
      <c r="I213" s="123">
        <v>48960530.768770367</v>
      </c>
      <c r="J213" s="11"/>
      <c r="K213" s="641">
        <v>-691202</v>
      </c>
      <c r="L213" s="641">
        <v>-1028185.9999999999</v>
      </c>
      <c r="M213" s="641">
        <v>-1526775</v>
      </c>
      <c r="N213" s="641">
        <v>229083</v>
      </c>
      <c r="O213" s="641">
        <v>-71494</v>
      </c>
      <c r="P213" s="11"/>
      <c r="Q213" s="617">
        <v>67375016.213355809</v>
      </c>
      <c r="R213" s="617">
        <v>47564687.539337881</v>
      </c>
      <c r="S213" s="617">
        <v>46299788.354232304</v>
      </c>
      <c r="T213" s="617">
        <v>51727949.905809209</v>
      </c>
      <c r="U213" s="617">
        <v>51791740.784427933</v>
      </c>
      <c r="W213" s="131">
        <v>1331.0222685820702</v>
      </c>
      <c r="X213" s="131">
        <v>929.92409508177832</v>
      </c>
      <c r="Y213" s="131">
        <v>903.7279113490066</v>
      </c>
      <c r="Z213" s="131">
        <v>1008.5583635050247</v>
      </c>
      <c r="AA213" s="131">
        <v>1001.0580587283363</v>
      </c>
      <c r="AC213" s="20"/>
      <c r="AD213" s="20"/>
      <c r="AE213" s="20"/>
      <c r="AF213" s="9"/>
      <c r="AH213" s="429"/>
      <c r="AI213" s="429"/>
      <c r="AJ213" s="429"/>
      <c r="AK213" s="429"/>
      <c r="AL213" s="429"/>
      <c r="AM213" s="15">
        <v>50619</v>
      </c>
      <c r="AN213" s="15">
        <v>51149</v>
      </c>
      <c r="AO213" s="15">
        <v>51232</v>
      </c>
      <c r="AP213" s="15">
        <v>51289</v>
      </c>
      <c r="AQ213" s="15">
        <v>51737</v>
      </c>
      <c r="AR213" s="21">
        <v>51863</v>
      </c>
    </row>
    <row r="214" spans="1:44">
      <c r="A214" s="41">
        <v>678</v>
      </c>
      <c r="B214" s="343">
        <v>17</v>
      </c>
      <c r="C214" s="11" t="s">
        <v>245</v>
      </c>
      <c r="D214" s="641">
        <v>71005434.386960387</v>
      </c>
      <c r="E214" s="641">
        <v>25538278.489941433</v>
      </c>
      <c r="F214" s="641">
        <v>23539639.1078416</v>
      </c>
      <c r="G214" s="123">
        <v>18802985.79905951</v>
      </c>
      <c r="H214" s="123">
        <v>15923595.565060601</v>
      </c>
      <c r="I214" s="123">
        <v>20902007.21775857</v>
      </c>
      <c r="J214" s="11"/>
      <c r="K214" s="641">
        <v>-907211</v>
      </c>
      <c r="L214" s="641">
        <v>-695860</v>
      </c>
      <c r="M214" s="641">
        <v>-589223</v>
      </c>
      <c r="N214" s="641">
        <v>-114301</v>
      </c>
      <c r="O214" s="641">
        <v>172858</v>
      </c>
      <c r="P214" s="11"/>
      <c r="Q214" s="617">
        <v>70098223.386960387</v>
      </c>
      <c r="R214" s="617">
        <v>24842418.489941433</v>
      </c>
      <c r="S214" s="617">
        <v>22950416.1078416</v>
      </c>
      <c r="T214" s="617">
        <v>18688684.79905951</v>
      </c>
      <c r="U214" s="617">
        <v>16096453.565060601</v>
      </c>
      <c r="W214" s="131">
        <v>2878.4225100382041</v>
      </c>
      <c r="X214" s="131">
        <v>1024.0073573759864</v>
      </c>
      <c r="Y214" s="131">
        <v>953.36751164547832</v>
      </c>
      <c r="Z214" s="131">
        <v>785.33784926921498</v>
      </c>
      <c r="AA214" s="131">
        <v>682.89226443768189</v>
      </c>
      <c r="AC214" s="20"/>
      <c r="AD214" s="20"/>
      <c r="AE214" s="20"/>
      <c r="AF214" s="9"/>
      <c r="AH214" s="429"/>
      <c r="AI214" s="429"/>
      <c r="AJ214" s="429"/>
      <c r="AK214" s="429"/>
      <c r="AL214" s="429"/>
      <c r="AM214" s="15">
        <v>24353</v>
      </c>
      <c r="AN214" s="15">
        <v>24260</v>
      </c>
      <c r="AO214" s="15">
        <v>24073</v>
      </c>
      <c r="AP214" s="15">
        <v>23797</v>
      </c>
      <c r="AQ214" s="15">
        <v>23571</v>
      </c>
      <c r="AR214" s="21">
        <v>23413</v>
      </c>
    </row>
    <row r="215" spans="1:44">
      <c r="A215" s="41">
        <v>680</v>
      </c>
      <c r="B215" s="343">
        <v>2</v>
      </c>
      <c r="C215" s="11" t="s">
        <v>246</v>
      </c>
      <c r="D215" s="641">
        <v>40306407.112783551</v>
      </c>
      <c r="E215" s="641">
        <v>14485787.596855817</v>
      </c>
      <c r="F215" s="641">
        <v>13419155.839004561</v>
      </c>
      <c r="G215" s="123">
        <v>15451410.963065051</v>
      </c>
      <c r="H215" s="123">
        <v>17444057.083141189</v>
      </c>
      <c r="I215" s="123">
        <v>18300084.737506364</v>
      </c>
      <c r="J215" s="11"/>
      <c r="K215" s="641">
        <v>-980961</v>
      </c>
      <c r="L215" s="641">
        <v>-393069</v>
      </c>
      <c r="M215" s="641">
        <v>467043</v>
      </c>
      <c r="N215" s="641">
        <v>674518</v>
      </c>
      <c r="O215" s="641">
        <v>-107604</v>
      </c>
      <c r="P215" s="11"/>
      <c r="Q215" s="617">
        <v>39325446.112783551</v>
      </c>
      <c r="R215" s="617">
        <v>14092718.596855817</v>
      </c>
      <c r="S215" s="617">
        <v>13886198.839004561</v>
      </c>
      <c r="T215" s="617">
        <v>16125928.963065051</v>
      </c>
      <c r="U215" s="617">
        <v>17336453.083141189</v>
      </c>
      <c r="W215" s="131">
        <v>1611.2363712370857</v>
      </c>
      <c r="X215" s="131">
        <v>568.02573949439011</v>
      </c>
      <c r="Y215" s="131">
        <v>556.73958940760815</v>
      </c>
      <c r="Z215" s="131">
        <v>636.60846247937513</v>
      </c>
      <c r="AA215" s="131">
        <v>673.57421257056455</v>
      </c>
      <c r="AC215" s="20"/>
      <c r="AD215" s="20"/>
      <c r="AE215" s="20"/>
      <c r="AF215" s="9"/>
      <c r="AH215" s="429"/>
      <c r="AI215" s="429"/>
      <c r="AJ215" s="429"/>
      <c r="AK215" s="429"/>
      <c r="AL215" s="429"/>
      <c r="AM215" s="15">
        <v>24407</v>
      </c>
      <c r="AN215" s="15">
        <v>24810</v>
      </c>
      <c r="AO215" s="15">
        <v>24942</v>
      </c>
      <c r="AP215" s="15">
        <v>25331</v>
      </c>
      <c r="AQ215" s="15">
        <v>25738</v>
      </c>
      <c r="AR215" s="21">
        <v>26036</v>
      </c>
    </row>
    <row r="216" spans="1:44">
      <c r="A216" s="41">
        <v>681</v>
      </c>
      <c r="B216" s="343">
        <v>10</v>
      </c>
      <c r="C216" s="11" t="s">
        <v>247</v>
      </c>
      <c r="D216" s="641">
        <v>12536860.604697647</v>
      </c>
      <c r="E216" s="641">
        <v>2720177.1668575527</v>
      </c>
      <c r="F216" s="641">
        <v>2542385.1151732965</v>
      </c>
      <c r="G216" s="123">
        <v>2886363.4182258439</v>
      </c>
      <c r="H216" s="123">
        <v>3004164.6111675971</v>
      </c>
      <c r="I216" s="123">
        <v>3025607.611240583</v>
      </c>
      <c r="J216" s="11"/>
      <c r="K216" s="641">
        <v>-70396</v>
      </c>
      <c r="L216" s="641">
        <v>-62301</v>
      </c>
      <c r="M216" s="641">
        <v>76126</v>
      </c>
      <c r="N216" s="641">
        <v>63522</v>
      </c>
      <c r="O216" s="641">
        <v>35372</v>
      </c>
      <c r="P216" s="11"/>
      <c r="Q216" s="617">
        <v>12466464.604697647</v>
      </c>
      <c r="R216" s="617">
        <v>2657876.1668575527</v>
      </c>
      <c r="S216" s="617">
        <v>2618511.1151732965</v>
      </c>
      <c r="T216" s="617">
        <v>2949885.4182258439</v>
      </c>
      <c r="U216" s="617">
        <v>3039536.6111675971</v>
      </c>
      <c r="W216" s="131">
        <v>3705.8456018720708</v>
      </c>
      <c r="X216" s="131">
        <v>798.16101106833412</v>
      </c>
      <c r="Y216" s="131">
        <v>791.56926093509571</v>
      </c>
      <c r="Z216" s="131">
        <v>894.71805223713795</v>
      </c>
      <c r="AA216" s="131">
        <v>936.39451976820612</v>
      </c>
      <c r="AC216" s="20"/>
      <c r="AD216" s="20"/>
      <c r="AE216" s="20"/>
      <c r="AF216" s="9"/>
      <c r="AH216" s="429"/>
      <c r="AI216" s="429"/>
      <c r="AJ216" s="429"/>
      <c r="AK216" s="429"/>
      <c r="AL216" s="429"/>
      <c r="AM216" s="15">
        <v>3364</v>
      </c>
      <c r="AN216" s="15">
        <v>3330</v>
      </c>
      <c r="AO216" s="15">
        <v>3308</v>
      </c>
      <c r="AP216" s="15">
        <v>3297</v>
      </c>
      <c r="AQ216" s="15">
        <v>3246</v>
      </c>
      <c r="AR216" s="21">
        <v>3219</v>
      </c>
    </row>
    <row r="217" spans="1:44">
      <c r="A217" s="41">
        <v>683</v>
      </c>
      <c r="B217" s="343">
        <v>19</v>
      </c>
      <c r="C217" s="11" t="s">
        <v>248</v>
      </c>
      <c r="D217" s="641">
        <v>21420260.327087946</v>
      </c>
      <c r="E217" s="641">
        <v>8160580.6427586162</v>
      </c>
      <c r="F217" s="641">
        <v>8288682.9651881363</v>
      </c>
      <c r="G217" s="123">
        <v>8731907.5904639848</v>
      </c>
      <c r="H217" s="123">
        <v>8793479.9158179965</v>
      </c>
      <c r="I217" s="123">
        <v>8881187.7467491627</v>
      </c>
      <c r="J217" s="11"/>
      <c r="K217" s="641">
        <v>155471</v>
      </c>
      <c r="L217" s="641">
        <v>73588</v>
      </c>
      <c r="M217" s="641">
        <v>100358</v>
      </c>
      <c r="N217" s="641">
        <v>346302</v>
      </c>
      <c r="O217" s="641">
        <v>143017</v>
      </c>
      <c r="P217" s="11"/>
      <c r="Q217" s="617">
        <v>21575731.327087946</v>
      </c>
      <c r="R217" s="617">
        <v>8234168.6427586162</v>
      </c>
      <c r="S217" s="617">
        <v>8389040.9651881363</v>
      </c>
      <c r="T217" s="617">
        <v>9078209.5904639848</v>
      </c>
      <c r="U217" s="617">
        <v>8936496.9158179965</v>
      </c>
      <c r="W217" s="131">
        <v>5812.4276204439511</v>
      </c>
      <c r="X217" s="131">
        <v>2243.6426819505768</v>
      </c>
      <c r="Y217" s="131">
        <v>2318.6956786036862</v>
      </c>
      <c r="Z217" s="131">
        <v>2522.4255600066645</v>
      </c>
      <c r="AA217" s="131">
        <v>2503.2204245988787</v>
      </c>
      <c r="AC217" s="20"/>
      <c r="AD217" s="20"/>
      <c r="AE217" s="20"/>
      <c r="AF217" s="9"/>
      <c r="AH217" s="429"/>
      <c r="AI217" s="429"/>
      <c r="AJ217" s="429"/>
      <c r="AK217" s="429"/>
      <c r="AL217" s="429"/>
      <c r="AM217" s="15">
        <v>3712</v>
      </c>
      <c r="AN217" s="15">
        <v>3670</v>
      </c>
      <c r="AO217" s="15">
        <v>3618</v>
      </c>
      <c r="AP217" s="15">
        <v>3599</v>
      </c>
      <c r="AQ217" s="15">
        <v>3570</v>
      </c>
      <c r="AR217" s="21">
        <v>3530</v>
      </c>
    </row>
    <row r="218" spans="1:44">
      <c r="A218" s="41">
        <v>684</v>
      </c>
      <c r="B218" s="343">
        <v>4</v>
      </c>
      <c r="C218" s="11" t="s">
        <v>249</v>
      </c>
      <c r="D218" s="641">
        <v>67868604.061190128</v>
      </c>
      <c r="E218" s="641">
        <v>22789014.659420963</v>
      </c>
      <c r="F218" s="641">
        <v>12058424.945380552</v>
      </c>
      <c r="G218" s="123">
        <v>14451380.129706159</v>
      </c>
      <c r="H218" s="123">
        <v>15077073.71160051</v>
      </c>
      <c r="I218" s="123">
        <v>14553311.314122114</v>
      </c>
      <c r="J218" s="11"/>
      <c r="K218" s="641">
        <v>-1150120</v>
      </c>
      <c r="L218" s="641">
        <v>-1883516</v>
      </c>
      <c r="M218" s="641">
        <v>-1367697</v>
      </c>
      <c r="N218" s="641">
        <v>104364</v>
      </c>
      <c r="O218" s="641">
        <v>-274104</v>
      </c>
      <c r="P218" s="11"/>
      <c r="Q218" s="617">
        <v>66718484.061190128</v>
      </c>
      <c r="R218" s="617">
        <v>20905498.659420963</v>
      </c>
      <c r="S218" s="617">
        <v>10690727.945380552</v>
      </c>
      <c r="T218" s="617">
        <v>14555744.129706159</v>
      </c>
      <c r="U218" s="617">
        <v>14802969.71160051</v>
      </c>
      <c r="W218" s="131">
        <v>1708.9775630427798</v>
      </c>
      <c r="X218" s="131">
        <v>536.60254779180582</v>
      </c>
      <c r="Y218" s="131">
        <v>276.48195994984229</v>
      </c>
      <c r="Z218" s="131">
        <v>374.83889909626492</v>
      </c>
      <c r="AA218" s="131">
        <v>379.87501826115044</v>
      </c>
      <c r="AC218" s="20"/>
      <c r="AD218" s="20"/>
      <c r="AE218" s="20"/>
      <c r="AF218" s="9"/>
      <c r="AH218" s="429"/>
      <c r="AI218" s="429"/>
      <c r="AJ218" s="429"/>
      <c r="AK218" s="429"/>
      <c r="AL218" s="429"/>
      <c r="AM218" s="15">
        <v>39040</v>
      </c>
      <c r="AN218" s="15">
        <v>38959</v>
      </c>
      <c r="AO218" s="15">
        <v>38667</v>
      </c>
      <c r="AP218" s="15">
        <v>38832</v>
      </c>
      <c r="AQ218" s="15">
        <v>38968</v>
      </c>
      <c r="AR218" s="21">
        <v>38773</v>
      </c>
    </row>
    <row r="219" spans="1:44">
      <c r="A219" s="41">
        <v>686</v>
      </c>
      <c r="B219" s="343">
        <v>11</v>
      </c>
      <c r="C219" s="11" t="s">
        <v>250</v>
      </c>
      <c r="D219" s="641">
        <v>12991913.069902239</v>
      </c>
      <c r="E219" s="641">
        <v>1570490.3210847531</v>
      </c>
      <c r="F219" s="641">
        <v>1795560.1938378094</v>
      </c>
      <c r="G219" s="123">
        <v>2110709.3066436611</v>
      </c>
      <c r="H219" s="123">
        <v>2077197.774596242</v>
      </c>
      <c r="I219" s="123">
        <v>2499155.2289063148</v>
      </c>
      <c r="J219" s="11"/>
      <c r="K219" s="641">
        <v>105714</v>
      </c>
      <c r="L219" s="641">
        <v>488337</v>
      </c>
      <c r="M219" s="641">
        <v>626552</v>
      </c>
      <c r="N219" s="641">
        <v>811638</v>
      </c>
      <c r="O219" s="641">
        <v>422411</v>
      </c>
      <c r="P219" s="11"/>
      <c r="Q219" s="617">
        <v>13097627.069902239</v>
      </c>
      <c r="R219" s="617">
        <v>2058827.3210847531</v>
      </c>
      <c r="S219" s="617">
        <v>2422112.1938378094</v>
      </c>
      <c r="T219" s="617">
        <v>2922347.3066436611</v>
      </c>
      <c r="U219" s="617">
        <v>2499608.7745962422</v>
      </c>
      <c r="W219" s="131">
        <v>4290.084202391824</v>
      </c>
      <c r="X219" s="131">
        <v>678.80887605827672</v>
      </c>
      <c r="Y219" s="131">
        <v>817.17685352152807</v>
      </c>
      <c r="Z219" s="131">
        <v>996.36798726343716</v>
      </c>
      <c r="AA219" s="131">
        <v>851.65545982836193</v>
      </c>
      <c r="AC219" s="20"/>
      <c r="AD219" s="20"/>
      <c r="AE219" s="20">
        <v>293000</v>
      </c>
      <c r="AF219" s="9"/>
      <c r="AH219" s="429"/>
      <c r="AI219" s="429"/>
      <c r="AJ219" s="429">
        <v>98.852901484480427</v>
      </c>
      <c r="AK219" s="429"/>
      <c r="AL219" s="429"/>
      <c r="AM219" s="15">
        <v>3053</v>
      </c>
      <c r="AN219" s="15">
        <v>3033</v>
      </c>
      <c r="AO219" s="15">
        <v>2964</v>
      </c>
      <c r="AP219" s="15">
        <v>2933</v>
      </c>
      <c r="AQ219" s="15">
        <v>2935</v>
      </c>
      <c r="AR219" s="21">
        <v>2928</v>
      </c>
    </row>
    <row r="220" spans="1:44">
      <c r="A220" s="41">
        <v>687</v>
      </c>
      <c r="B220" s="343">
        <v>11</v>
      </c>
      <c r="C220" s="11" t="s">
        <v>251</v>
      </c>
      <c r="D220" s="641">
        <v>8259380.0938176243</v>
      </c>
      <c r="E220" s="641">
        <v>800744.97928932228</v>
      </c>
      <c r="F220" s="641">
        <v>1378354.8308236208</v>
      </c>
      <c r="G220" s="123">
        <v>1770248.1126887959</v>
      </c>
      <c r="H220" s="123">
        <v>1731255.223986119</v>
      </c>
      <c r="I220" s="123">
        <v>2043174.6234961343</v>
      </c>
      <c r="J220" s="11"/>
      <c r="K220" s="641">
        <v>105677</v>
      </c>
      <c r="L220" s="641">
        <v>152761</v>
      </c>
      <c r="M220" s="641">
        <v>134475</v>
      </c>
      <c r="N220" s="641">
        <v>453989</v>
      </c>
      <c r="O220" s="641">
        <v>334628</v>
      </c>
      <c r="P220" s="11"/>
      <c r="Q220" s="617">
        <v>8365057.0938176243</v>
      </c>
      <c r="R220" s="617">
        <v>953505.97928932228</v>
      </c>
      <c r="S220" s="617">
        <v>1512829.8308236208</v>
      </c>
      <c r="T220" s="617">
        <v>2224237.1126887957</v>
      </c>
      <c r="U220" s="617">
        <v>2065883.223986119</v>
      </c>
      <c r="W220" s="131">
        <v>5358.7809697742632</v>
      </c>
      <c r="X220" s="131">
        <v>630.20884288785351</v>
      </c>
      <c r="Y220" s="131">
        <v>1024.2585178223567</v>
      </c>
      <c r="Z220" s="131">
        <v>1561.9642645286485</v>
      </c>
      <c r="AA220" s="131">
        <v>1462.0546525025613</v>
      </c>
      <c r="AC220" s="20"/>
      <c r="AD220" s="20"/>
      <c r="AE220" s="20"/>
      <c r="AF220" s="9"/>
      <c r="AH220" s="429"/>
      <c r="AI220" s="429"/>
      <c r="AJ220" s="429"/>
      <c r="AK220" s="429"/>
      <c r="AL220" s="429"/>
      <c r="AM220" s="15">
        <v>1561</v>
      </c>
      <c r="AN220" s="15">
        <v>1513</v>
      </c>
      <c r="AO220" s="15">
        <v>1477</v>
      </c>
      <c r="AP220" s="15">
        <v>1424</v>
      </c>
      <c r="AQ220" s="15">
        <v>1413</v>
      </c>
      <c r="AR220" s="21">
        <v>1398</v>
      </c>
    </row>
    <row r="221" spans="1:44">
      <c r="A221" s="41">
        <v>689</v>
      </c>
      <c r="B221" s="343">
        <v>9</v>
      </c>
      <c r="C221" s="11" t="s">
        <v>252</v>
      </c>
      <c r="D221" s="641">
        <v>11551776.142349683</v>
      </c>
      <c r="E221" s="641">
        <v>3061584.5634759204</v>
      </c>
      <c r="F221" s="641">
        <v>2253556.3418247621</v>
      </c>
      <c r="G221" s="123">
        <v>2636429.2827820652</v>
      </c>
      <c r="H221" s="123">
        <v>3282914.4547226899</v>
      </c>
      <c r="I221" s="123">
        <v>3114649.911084265</v>
      </c>
      <c r="J221" s="11"/>
      <c r="K221" s="641">
        <v>-494646</v>
      </c>
      <c r="L221" s="641">
        <v>-258450</v>
      </c>
      <c r="M221" s="641">
        <v>88240</v>
      </c>
      <c r="N221" s="641">
        <v>37025</v>
      </c>
      <c r="O221" s="641">
        <v>-8645</v>
      </c>
      <c r="P221" s="11"/>
      <c r="Q221" s="617">
        <v>11057130.142349683</v>
      </c>
      <c r="R221" s="617">
        <v>2803134.5634759204</v>
      </c>
      <c r="S221" s="617">
        <v>2341796.3418247621</v>
      </c>
      <c r="T221" s="617">
        <v>2673454.2827820652</v>
      </c>
      <c r="U221" s="617">
        <v>3274269.4547226899</v>
      </c>
      <c r="W221" s="131">
        <v>3514.6631094563518</v>
      </c>
      <c r="X221" s="131">
        <v>906.57650823930157</v>
      </c>
      <c r="Y221" s="131">
        <v>757.1278182427294</v>
      </c>
      <c r="Z221" s="131">
        <v>881.74613548221146</v>
      </c>
      <c r="AA221" s="131">
        <v>1088.5204304264262</v>
      </c>
      <c r="AC221" s="20"/>
      <c r="AD221" s="20"/>
      <c r="AE221" s="20"/>
      <c r="AF221" s="9"/>
      <c r="AH221" s="429"/>
      <c r="AI221" s="429"/>
      <c r="AJ221" s="429"/>
      <c r="AK221" s="429"/>
      <c r="AL221" s="429"/>
      <c r="AM221" s="15">
        <v>3146</v>
      </c>
      <c r="AN221" s="15">
        <v>3092</v>
      </c>
      <c r="AO221" s="15">
        <v>3093</v>
      </c>
      <c r="AP221" s="15">
        <v>3032</v>
      </c>
      <c r="AQ221" s="15">
        <v>3008</v>
      </c>
      <c r="AR221" s="21">
        <v>2888</v>
      </c>
    </row>
    <row r="222" spans="1:44">
      <c r="A222" s="41">
        <v>691</v>
      </c>
      <c r="B222" s="343">
        <v>17</v>
      </c>
      <c r="C222" s="11" t="s">
        <v>253</v>
      </c>
      <c r="D222" s="641">
        <v>12791198.201009896</v>
      </c>
      <c r="E222" s="641">
        <v>4901849.5455327434</v>
      </c>
      <c r="F222" s="641">
        <v>4654757.9460496157</v>
      </c>
      <c r="G222" s="123">
        <v>4621827.6385399913</v>
      </c>
      <c r="H222" s="123">
        <v>4723778.9722764781</v>
      </c>
      <c r="I222" s="123">
        <v>4488775.257013401</v>
      </c>
      <c r="J222" s="11"/>
      <c r="K222" s="641">
        <v>2184</v>
      </c>
      <c r="L222" s="641">
        <v>-38919</v>
      </c>
      <c r="M222" s="641">
        <v>-55945</v>
      </c>
      <c r="N222" s="641">
        <v>4373</v>
      </c>
      <c r="O222" s="641">
        <v>-3492</v>
      </c>
      <c r="P222" s="11"/>
      <c r="Q222" s="617">
        <v>12793382.201009896</v>
      </c>
      <c r="R222" s="617">
        <v>4862930.5455327434</v>
      </c>
      <c r="S222" s="617">
        <v>4598812.9460496157</v>
      </c>
      <c r="T222" s="617">
        <v>4626200.6385399913</v>
      </c>
      <c r="U222" s="617">
        <v>4720286.9722764781</v>
      </c>
      <c r="W222" s="131">
        <v>4720.8052402250541</v>
      </c>
      <c r="X222" s="131">
        <v>1807.7808719452578</v>
      </c>
      <c r="Y222" s="131">
        <v>1744.6179613238301</v>
      </c>
      <c r="Z222" s="131">
        <v>1780.6776899692038</v>
      </c>
      <c r="AA222" s="131">
        <v>1846.7476417357113</v>
      </c>
      <c r="AC222" s="20"/>
      <c r="AD222" s="20">
        <v>210000</v>
      </c>
      <c r="AE222" s="20"/>
      <c r="AF222" s="614">
        <v>179000</v>
      </c>
      <c r="AH222" s="429"/>
      <c r="AI222" s="429">
        <v>78.066914498141259</v>
      </c>
      <c r="AJ222" s="429"/>
      <c r="AK222" s="429">
        <v>68.899153194765205</v>
      </c>
      <c r="AL222" s="429"/>
      <c r="AM222" s="15">
        <v>2710</v>
      </c>
      <c r="AN222" s="15">
        <v>2690</v>
      </c>
      <c r="AO222" s="15">
        <v>2636</v>
      </c>
      <c r="AP222" s="15">
        <v>2598</v>
      </c>
      <c r="AQ222" s="15">
        <v>2556</v>
      </c>
      <c r="AR222" s="21">
        <v>2476</v>
      </c>
    </row>
    <row r="223" spans="1:44">
      <c r="A223" s="41">
        <v>694</v>
      </c>
      <c r="B223" s="343">
        <v>5</v>
      </c>
      <c r="C223" s="11" t="s">
        <v>254</v>
      </c>
      <c r="D223" s="641">
        <v>49323180.082659304</v>
      </c>
      <c r="E223" s="641">
        <v>14184578.328961108</v>
      </c>
      <c r="F223" s="641">
        <v>7769453.5853892267</v>
      </c>
      <c r="G223" s="123">
        <v>9747434.828121528</v>
      </c>
      <c r="H223" s="123">
        <v>10210577.134155231</v>
      </c>
      <c r="I223" s="123">
        <v>9424732.8514981009</v>
      </c>
      <c r="J223" s="11"/>
      <c r="K223" s="641">
        <v>-504462</v>
      </c>
      <c r="L223" s="641">
        <v>-92625</v>
      </c>
      <c r="M223" s="641">
        <v>504021</v>
      </c>
      <c r="N223" s="641">
        <v>1891994</v>
      </c>
      <c r="O223" s="641">
        <v>715637</v>
      </c>
      <c r="P223" s="11"/>
      <c r="Q223" s="617">
        <v>48818718.082659304</v>
      </c>
      <c r="R223" s="617">
        <v>14091953.328961108</v>
      </c>
      <c r="S223" s="617">
        <v>8273474.5853892267</v>
      </c>
      <c r="T223" s="617">
        <v>11639428.828121528</v>
      </c>
      <c r="U223" s="617">
        <v>10926214.134155231</v>
      </c>
      <c r="W223" s="131">
        <v>1700.4081533493313</v>
      </c>
      <c r="X223" s="131">
        <v>494.09043613341424</v>
      </c>
      <c r="Y223" s="131">
        <v>291.84361301595214</v>
      </c>
      <c r="Z223" s="131">
        <v>408.6447645304753</v>
      </c>
      <c r="AA223" s="131">
        <v>381.46193255438436</v>
      </c>
      <c r="AC223" s="20"/>
      <c r="AD223" s="20"/>
      <c r="AE223" s="20"/>
      <c r="AF223" s="9"/>
      <c r="AH223" s="429"/>
      <c r="AI223" s="429"/>
      <c r="AJ223" s="429"/>
      <c r="AK223" s="429"/>
      <c r="AL223" s="429"/>
      <c r="AM223" s="15">
        <v>28710</v>
      </c>
      <c r="AN223" s="15">
        <v>28521</v>
      </c>
      <c r="AO223" s="15">
        <v>28349</v>
      </c>
      <c r="AP223" s="15">
        <v>28483</v>
      </c>
      <c r="AQ223" s="15">
        <v>28643</v>
      </c>
      <c r="AR223" s="21">
        <v>28555</v>
      </c>
    </row>
    <row r="224" spans="1:44">
      <c r="A224" s="41">
        <v>697</v>
      </c>
      <c r="B224" s="343">
        <v>18</v>
      </c>
      <c r="C224" s="11" t="s">
        <v>255</v>
      </c>
      <c r="D224" s="641">
        <v>6335340.8085991293</v>
      </c>
      <c r="E224" s="641">
        <v>778745.35981902271</v>
      </c>
      <c r="F224" s="641">
        <v>936874.3503532249</v>
      </c>
      <c r="G224" s="123">
        <v>1079490.050249804</v>
      </c>
      <c r="H224" s="123">
        <v>1154960.226333024</v>
      </c>
      <c r="I224" s="123">
        <v>1122094.7687817365</v>
      </c>
      <c r="J224" s="11"/>
      <c r="K224" s="641">
        <v>-257531</v>
      </c>
      <c r="L224" s="641">
        <v>-192951</v>
      </c>
      <c r="M224" s="641">
        <v>-189898</v>
      </c>
      <c r="N224" s="641">
        <v>-200264</v>
      </c>
      <c r="O224" s="641">
        <v>-65139</v>
      </c>
      <c r="P224" s="11"/>
      <c r="Q224" s="617">
        <v>6077809.8085991293</v>
      </c>
      <c r="R224" s="617">
        <v>585794.35981902271</v>
      </c>
      <c r="S224" s="617">
        <v>746976.3503532249</v>
      </c>
      <c r="T224" s="617">
        <v>879226.05024980404</v>
      </c>
      <c r="U224" s="617">
        <v>1089821.226333024</v>
      </c>
      <c r="W224" s="131">
        <v>4921.3034887442345</v>
      </c>
      <c r="X224" s="131">
        <v>484.12757009836588</v>
      </c>
      <c r="Y224" s="131">
        <v>636.2660565189309</v>
      </c>
      <c r="Z224" s="131">
        <v>755.34884042079386</v>
      </c>
      <c r="AA224" s="131">
        <v>937.07758068187786</v>
      </c>
      <c r="AC224" s="20"/>
      <c r="AD224" s="20"/>
      <c r="AE224" s="20">
        <v>58000</v>
      </c>
      <c r="AF224" s="9"/>
      <c r="AH224" s="429"/>
      <c r="AI224" s="429"/>
      <c r="AJ224" s="429">
        <v>49.403747870528107</v>
      </c>
      <c r="AK224" s="429"/>
      <c r="AL224" s="429"/>
      <c r="AM224" s="15">
        <v>1235</v>
      </c>
      <c r="AN224" s="15">
        <v>1210</v>
      </c>
      <c r="AO224" s="15">
        <v>1174</v>
      </c>
      <c r="AP224" s="15">
        <v>1164</v>
      </c>
      <c r="AQ224" s="15">
        <v>1163</v>
      </c>
      <c r="AR224" s="21">
        <v>1158</v>
      </c>
    </row>
    <row r="225" spans="1:44">
      <c r="A225" s="41">
        <v>698</v>
      </c>
      <c r="B225" s="343">
        <v>19</v>
      </c>
      <c r="C225" s="11" t="s">
        <v>256</v>
      </c>
      <c r="D225" s="641">
        <v>127021744.57140939</v>
      </c>
      <c r="E225" s="641">
        <v>22208384.942494545</v>
      </c>
      <c r="F225" s="641">
        <v>17097065.360412262</v>
      </c>
      <c r="G225" s="123">
        <v>22934392.40011714</v>
      </c>
      <c r="H225" s="123">
        <v>24916367.712226059</v>
      </c>
      <c r="I225" s="123">
        <v>22569365.972237956</v>
      </c>
      <c r="J225" s="11"/>
      <c r="K225" s="641">
        <v>-3819856</v>
      </c>
      <c r="L225" s="641">
        <v>-4863572</v>
      </c>
      <c r="M225" s="641">
        <v>-3370566</v>
      </c>
      <c r="N225" s="641">
        <v>-1153070</v>
      </c>
      <c r="O225" s="641">
        <v>-1195149</v>
      </c>
      <c r="P225" s="11"/>
      <c r="Q225" s="617">
        <v>123201888.57140939</v>
      </c>
      <c r="R225" s="617">
        <v>17344812.942494545</v>
      </c>
      <c r="S225" s="617">
        <v>13726499.360412262</v>
      </c>
      <c r="T225" s="617">
        <v>21781322.40011714</v>
      </c>
      <c r="U225" s="617">
        <v>23721218.712226059</v>
      </c>
      <c r="W225" s="131">
        <v>1939.3320830406969</v>
      </c>
      <c r="X225" s="131">
        <v>270.25261674189068</v>
      </c>
      <c r="Y225" s="131">
        <v>212.69852576760303</v>
      </c>
      <c r="Z225" s="131">
        <v>333.62929877948011</v>
      </c>
      <c r="AA225" s="131">
        <v>360.93269699987917</v>
      </c>
      <c r="AC225" s="20"/>
      <c r="AD225" s="20"/>
      <c r="AE225" s="20"/>
      <c r="AF225" s="9"/>
      <c r="AH225" s="429"/>
      <c r="AI225" s="429"/>
      <c r="AJ225" s="429"/>
      <c r="AK225" s="429"/>
      <c r="AL225" s="429"/>
      <c r="AM225" s="15">
        <v>63528</v>
      </c>
      <c r="AN225" s="15">
        <v>64180</v>
      </c>
      <c r="AO225" s="15">
        <v>64535</v>
      </c>
      <c r="AP225" s="15">
        <v>65286</v>
      </c>
      <c r="AQ225" s="15">
        <v>65722</v>
      </c>
      <c r="AR225" s="21">
        <v>66191</v>
      </c>
    </row>
    <row r="226" spans="1:44">
      <c r="A226" s="41">
        <v>700</v>
      </c>
      <c r="B226" s="343">
        <v>9</v>
      </c>
      <c r="C226" s="11" t="s">
        <v>257</v>
      </c>
      <c r="D226" s="641">
        <v>13313631.658735244</v>
      </c>
      <c r="E226" s="641">
        <v>2030415.8104848985</v>
      </c>
      <c r="F226" s="641">
        <v>2052810.4324472046</v>
      </c>
      <c r="G226" s="123">
        <v>2596879.0870360322</v>
      </c>
      <c r="H226" s="123">
        <v>2234469.9708774919</v>
      </c>
      <c r="I226" s="123">
        <v>973899.59543254902</v>
      </c>
      <c r="J226" s="11"/>
      <c r="K226" s="641">
        <v>-1000953</v>
      </c>
      <c r="L226" s="641">
        <v>-1100220</v>
      </c>
      <c r="M226" s="641">
        <v>-1115090</v>
      </c>
      <c r="N226" s="641">
        <v>-1018391</v>
      </c>
      <c r="O226" s="641">
        <v>-1104298</v>
      </c>
      <c r="P226" s="11"/>
      <c r="Q226" s="617">
        <v>12312678.658735244</v>
      </c>
      <c r="R226" s="617">
        <v>930195.81048489851</v>
      </c>
      <c r="S226" s="617">
        <v>937720.4324472046</v>
      </c>
      <c r="T226" s="617">
        <v>1578488.0870360322</v>
      </c>
      <c r="U226" s="617">
        <v>1130171.9708774919</v>
      </c>
      <c r="W226" s="131">
        <v>2501.5600688206509</v>
      </c>
      <c r="X226" s="131">
        <v>189.33356614795412</v>
      </c>
      <c r="Y226" s="131">
        <v>193.66386461115337</v>
      </c>
      <c r="Z226" s="131">
        <v>331.75453699790506</v>
      </c>
      <c r="AA226" s="131">
        <v>238.78554212497187</v>
      </c>
      <c r="AC226" s="20"/>
      <c r="AD226" s="20"/>
      <c r="AE226" s="20"/>
      <c r="AF226" s="9"/>
      <c r="AH226" s="429"/>
      <c r="AI226" s="429"/>
      <c r="AJ226" s="429"/>
      <c r="AK226" s="429"/>
      <c r="AL226" s="429"/>
      <c r="AM226" s="15">
        <v>4922</v>
      </c>
      <c r="AN226" s="15">
        <v>4913</v>
      </c>
      <c r="AO226" s="15">
        <v>4842</v>
      </c>
      <c r="AP226" s="15">
        <v>4758</v>
      </c>
      <c r="AQ226" s="15">
        <v>4733</v>
      </c>
      <c r="AR226" s="21">
        <v>4679</v>
      </c>
    </row>
    <row r="227" spans="1:44">
      <c r="A227" s="41">
        <v>702</v>
      </c>
      <c r="B227" s="343">
        <v>6</v>
      </c>
      <c r="C227" s="11" t="s">
        <v>258</v>
      </c>
      <c r="D227" s="641">
        <v>15722812.149545066</v>
      </c>
      <c r="E227" s="641">
        <v>2707669.3943041121</v>
      </c>
      <c r="F227" s="641">
        <v>2692502.6117587066</v>
      </c>
      <c r="G227" s="123">
        <v>3262267.4919695389</v>
      </c>
      <c r="H227" s="123">
        <v>3268703.6285766582</v>
      </c>
      <c r="I227" s="123">
        <v>1964296.4701208207</v>
      </c>
      <c r="J227" s="11"/>
      <c r="K227" s="641">
        <v>-912196</v>
      </c>
      <c r="L227" s="641">
        <v>-826399</v>
      </c>
      <c r="M227" s="641">
        <v>-824393</v>
      </c>
      <c r="N227" s="641">
        <v>-839905</v>
      </c>
      <c r="O227" s="641">
        <v>-940801</v>
      </c>
      <c r="P227" s="11"/>
      <c r="Q227" s="617">
        <v>14810616.149545066</v>
      </c>
      <c r="R227" s="617">
        <v>1881270.3943041121</v>
      </c>
      <c r="S227" s="617">
        <v>1868109.6117587066</v>
      </c>
      <c r="T227" s="617">
        <v>2422362.4919695389</v>
      </c>
      <c r="U227" s="617">
        <v>2327902.6285766582</v>
      </c>
      <c r="W227" s="131">
        <v>3513.7879358351283</v>
      </c>
      <c r="X227" s="131">
        <v>452.7726580755986</v>
      </c>
      <c r="Y227" s="131">
        <v>454.08595327144059</v>
      </c>
      <c r="Z227" s="131">
        <v>587.38178757748278</v>
      </c>
      <c r="AA227" s="131">
        <v>576.35618434678338</v>
      </c>
      <c r="AC227" s="20"/>
      <c r="AD227" s="20"/>
      <c r="AE227" s="20"/>
      <c r="AF227" s="9"/>
      <c r="AH227" s="429"/>
      <c r="AI227" s="429"/>
      <c r="AJ227" s="429"/>
      <c r="AK227" s="429"/>
      <c r="AL227" s="429"/>
      <c r="AM227" s="15">
        <v>4215</v>
      </c>
      <c r="AN227" s="15">
        <v>4155</v>
      </c>
      <c r="AO227" s="15">
        <v>4114</v>
      </c>
      <c r="AP227" s="15">
        <v>4124</v>
      </c>
      <c r="AQ227" s="15">
        <v>4039</v>
      </c>
      <c r="AR227" s="21">
        <v>3995</v>
      </c>
    </row>
    <row r="228" spans="1:44">
      <c r="A228" s="41">
        <v>704</v>
      </c>
      <c r="B228" s="343">
        <v>2</v>
      </c>
      <c r="C228" s="11" t="s">
        <v>259</v>
      </c>
      <c r="D228" s="641">
        <v>8735738.7040138524</v>
      </c>
      <c r="E228" s="641">
        <v>6291291.5301922048</v>
      </c>
      <c r="F228" s="641">
        <v>6717386.1249085134</v>
      </c>
      <c r="G228" s="123">
        <v>6499116.1021158732</v>
      </c>
      <c r="H228" s="123">
        <v>6578434.4886854244</v>
      </c>
      <c r="I228" s="123">
        <v>5236207.5426669642</v>
      </c>
      <c r="J228" s="11"/>
      <c r="K228" s="641">
        <v>-971431</v>
      </c>
      <c r="L228" s="641">
        <v>-976985</v>
      </c>
      <c r="M228" s="641">
        <v>-1120014</v>
      </c>
      <c r="N228" s="641">
        <v>-1180374</v>
      </c>
      <c r="O228" s="641">
        <v>-1420247</v>
      </c>
      <c r="P228" s="11"/>
      <c r="Q228" s="617">
        <v>7764307.7040138524</v>
      </c>
      <c r="R228" s="617">
        <v>5314306.5301922048</v>
      </c>
      <c r="S228" s="617">
        <v>5597372.1249085134</v>
      </c>
      <c r="T228" s="617">
        <v>5318742.1021158732</v>
      </c>
      <c r="U228" s="617">
        <v>5158187.4886854244</v>
      </c>
      <c r="W228" s="131">
        <v>1221.9558866877326</v>
      </c>
      <c r="X228" s="131">
        <v>833.09398498075007</v>
      </c>
      <c r="Y228" s="131">
        <v>870.77973318427405</v>
      </c>
      <c r="Z228" s="131">
        <v>826.40492574827113</v>
      </c>
      <c r="AA228" s="131">
        <v>803.70637093883215</v>
      </c>
      <c r="AC228" s="20"/>
      <c r="AD228" s="20"/>
      <c r="AE228" s="20"/>
      <c r="AF228" s="9"/>
      <c r="AH228" s="429"/>
      <c r="AI228" s="429"/>
      <c r="AJ228" s="429"/>
      <c r="AK228" s="429"/>
      <c r="AL228" s="429"/>
      <c r="AM228" s="15">
        <v>6354</v>
      </c>
      <c r="AN228" s="15">
        <v>6379</v>
      </c>
      <c r="AO228" s="15">
        <v>6428</v>
      </c>
      <c r="AP228" s="15">
        <v>6436</v>
      </c>
      <c r="AQ228" s="15">
        <v>6418</v>
      </c>
      <c r="AR228" s="21">
        <v>6381</v>
      </c>
    </row>
    <row r="229" spans="1:44">
      <c r="A229" s="41">
        <v>707</v>
      </c>
      <c r="B229" s="343">
        <v>12</v>
      </c>
      <c r="C229" s="11" t="s">
        <v>260</v>
      </c>
      <c r="D229" s="641">
        <v>10466159.09263844</v>
      </c>
      <c r="E229" s="641">
        <v>2027203.2354705236</v>
      </c>
      <c r="F229" s="641">
        <v>1338356.5555852433</v>
      </c>
      <c r="G229" s="123">
        <v>1623735.959831486</v>
      </c>
      <c r="H229" s="123">
        <v>1401559.5992053349</v>
      </c>
      <c r="I229" s="123">
        <v>860039.31240172754</v>
      </c>
      <c r="J229" s="11"/>
      <c r="K229" s="641">
        <v>-531857</v>
      </c>
      <c r="L229" s="641">
        <v>-564341</v>
      </c>
      <c r="M229" s="641">
        <v>-571143</v>
      </c>
      <c r="N229" s="641">
        <v>-551489</v>
      </c>
      <c r="O229" s="641">
        <v>-564952</v>
      </c>
      <c r="P229" s="11"/>
      <c r="Q229" s="617">
        <v>9934302.0926384404</v>
      </c>
      <c r="R229" s="617">
        <v>1462862.2354705236</v>
      </c>
      <c r="S229" s="617">
        <v>767213.55558524327</v>
      </c>
      <c r="T229" s="617">
        <v>1072246.959831486</v>
      </c>
      <c r="U229" s="617">
        <v>836607.5992053349</v>
      </c>
      <c r="W229" s="131">
        <v>4808.471487240291</v>
      </c>
      <c r="X229" s="131">
        <v>719.91251745596628</v>
      </c>
      <c r="Y229" s="131">
        <v>391.43548754349149</v>
      </c>
      <c r="Z229" s="131">
        <v>563.74708718795273</v>
      </c>
      <c r="AA229" s="131">
        <v>444.76746369236304</v>
      </c>
      <c r="AC229" s="20"/>
      <c r="AD229" s="20">
        <v>100000</v>
      </c>
      <c r="AE229" s="20"/>
      <c r="AF229" s="613"/>
      <c r="AH229" s="429"/>
      <c r="AI229" s="429">
        <v>49.212598425196852</v>
      </c>
      <c r="AJ229" s="429"/>
      <c r="AK229" s="429"/>
      <c r="AL229" s="429"/>
      <c r="AM229" s="15">
        <v>2066</v>
      </c>
      <c r="AN229" s="15">
        <v>2032</v>
      </c>
      <c r="AO229" s="15">
        <v>1960</v>
      </c>
      <c r="AP229" s="15">
        <v>1902</v>
      </c>
      <c r="AQ229" s="15">
        <v>1881</v>
      </c>
      <c r="AR229" s="21">
        <v>1830</v>
      </c>
    </row>
    <row r="230" spans="1:44">
      <c r="A230" s="41">
        <v>710</v>
      </c>
      <c r="B230" s="343">
        <v>1</v>
      </c>
      <c r="C230" s="11" t="s">
        <v>261</v>
      </c>
      <c r="D230" s="641">
        <v>72266521.22987397</v>
      </c>
      <c r="E230" s="641">
        <v>22210243.738286719</v>
      </c>
      <c r="F230" s="641">
        <v>19098635.284375031</v>
      </c>
      <c r="G230" s="123">
        <v>19859919.94848657</v>
      </c>
      <c r="H230" s="123">
        <v>19594828.916609641</v>
      </c>
      <c r="I230" s="123">
        <v>18749412.495539673</v>
      </c>
      <c r="J230" s="11"/>
      <c r="K230" s="641">
        <v>-695997</v>
      </c>
      <c r="L230" s="641">
        <v>-784163</v>
      </c>
      <c r="M230" s="641">
        <v>-637903</v>
      </c>
      <c r="N230" s="641">
        <v>56040</v>
      </c>
      <c r="O230" s="641">
        <v>-508073</v>
      </c>
      <c r="P230" s="11"/>
      <c r="Q230" s="617">
        <v>71570524.22987397</v>
      </c>
      <c r="R230" s="617">
        <v>21426080.738286719</v>
      </c>
      <c r="S230" s="617">
        <v>18460732.284375031</v>
      </c>
      <c r="T230" s="617">
        <v>19915959.94848657</v>
      </c>
      <c r="U230" s="617">
        <v>19086755.916609641</v>
      </c>
      <c r="W230" s="131">
        <v>2599.9173288969041</v>
      </c>
      <c r="X230" s="131">
        <v>779.58378468515207</v>
      </c>
      <c r="Y230" s="131">
        <v>676.06871326356952</v>
      </c>
      <c r="Z230" s="131">
        <v>731.96221649037341</v>
      </c>
      <c r="AA230" s="131">
        <v>705.97558502032996</v>
      </c>
      <c r="AC230" s="20"/>
      <c r="AD230" s="20"/>
      <c r="AE230" s="20"/>
      <c r="AF230" s="9"/>
      <c r="AH230" s="429"/>
      <c r="AI230" s="429"/>
      <c r="AJ230" s="429"/>
      <c r="AK230" s="429"/>
      <c r="AL230" s="429"/>
      <c r="AM230" s="15">
        <v>27528</v>
      </c>
      <c r="AN230" s="15">
        <v>27484</v>
      </c>
      <c r="AO230" s="15">
        <v>27306</v>
      </c>
      <c r="AP230" s="15">
        <v>27209</v>
      </c>
      <c r="AQ230" s="15">
        <v>27036</v>
      </c>
      <c r="AR230" s="21">
        <v>26856</v>
      </c>
    </row>
    <row r="231" spans="1:44">
      <c r="A231" s="41">
        <v>729</v>
      </c>
      <c r="B231" s="343">
        <v>13</v>
      </c>
      <c r="C231" s="11" t="s">
        <v>262</v>
      </c>
      <c r="D231" s="641">
        <v>35964161.12298023</v>
      </c>
      <c r="E231" s="641">
        <v>8518989.3796647787</v>
      </c>
      <c r="F231" s="641">
        <v>7034167.33969987</v>
      </c>
      <c r="G231" s="123">
        <v>7864104.3041374106</v>
      </c>
      <c r="H231" s="123">
        <v>7526783.6905087344</v>
      </c>
      <c r="I231" s="123">
        <v>7668388.3404830676</v>
      </c>
      <c r="J231" s="11"/>
      <c r="K231" s="641">
        <v>297261</v>
      </c>
      <c r="L231" s="641">
        <v>234737</v>
      </c>
      <c r="M231" s="641">
        <v>168261</v>
      </c>
      <c r="N231" s="641">
        <v>600081</v>
      </c>
      <c r="O231" s="641">
        <v>186175</v>
      </c>
      <c r="P231" s="11"/>
      <c r="Q231" s="617">
        <v>36261422.12298023</v>
      </c>
      <c r="R231" s="617">
        <v>8753726.3796647787</v>
      </c>
      <c r="S231" s="617">
        <v>7202428.33969987</v>
      </c>
      <c r="T231" s="617">
        <v>8464185.3041374106</v>
      </c>
      <c r="U231" s="617">
        <v>7712958.6905087344</v>
      </c>
      <c r="W231" s="131">
        <v>3938.0345485425964</v>
      </c>
      <c r="X231" s="131">
        <v>960.15425903968173</v>
      </c>
      <c r="Y231" s="131">
        <v>802.49897935374599</v>
      </c>
      <c r="Z231" s="131">
        <v>956.7294341740037</v>
      </c>
      <c r="AA231" s="131">
        <v>870.73365212336125</v>
      </c>
      <c r="AC231" s="20"/>
      <c r="AD231" s="20"/>
      <c r="AE231" s="20"/>
      <c r="AF231" s="9"/>
      <c r="AH231" s="429"/>
      <c r="AI231" s="429"/>
      <c r="AJ231" s="429"/>
      <c r="AK231" s="429"/>
      <c r="AL231" s="429"/>
      <c r="AM231" s="15">
        <v>9208</v>
      </c>
      <c r="AN231" s="15">
        <v>9117</v>
      </c>
      <c r="AO231" s="15">
        <v>8975</v>
      </c>
      <c r="AP231" s="15">
        <v>8847</v>
      </c>
      <c r="AQ231" s="15">
        <v>8858</v>
      </c>
      <c r="AR231" s="21">
        <v>8763</v>
      </c>
    </row>
    <row r="232" spans="1:44">
      <c r="A232" s="41">
        <v>732</v>
      </c>
      <c r="B232" s="343">
        <v>19</v>
      </c>
      <c r="C232" s="11" t="s">
        <v>263</v>
      </c>
      <c r="D232" s="641">
        <v>21563622.319476973</v>
      </c>
      <c r="E232" s="641">
        <v>4616250.2164176144</v>
      </c>
      <c r="F232" s="641">
        <v>4331026.9581940379</v>
      </c>
      <c r="G232" s="123">
        <v>4585222.1712743146</v>
      </c>
      <c r="H232" s="123">
        <v>4465620.8401508704</v>
      </c>
      <c r="I232" s="123">
        <v>4505930.7584883599</v>
      </c>
      <c r="J232" s="11"/>
      <c r="K232" s="641">
        <v>103748</v>
      </c>
      <c r="L232" s="641">
        <v>86964</v>
      </c>
      <c r="M232" s="641">
        <v>257995</v>
      </c>
      <c r="N232" s="641">
        <v>253444</v>
      </c>
      <c r="O232" s="641">
        <v>341870</v>
      </c>
      <c r="P232" s="11"/>
      <c r="Q232" s="617">
        <v>21667370.319476973</v>
      </c>
      <c r="R232" s="617">
        <v>4703214.2164176144</v>
      </c>
      <c r="S232" s="617">
        <v>4589021.9581940379</v>
      </c>
      <c r="T232" s="617">
        <v>4838666.1712743146</v>
      </c>
      <c r="U232" s="617">
        <v>4807490.8401508704</v>
      </c>
      <c r="W232" s="131">
        <v>6359.6625534126715</v>
      </c>
      <c r="X232" s="131">
        <v>1376.8191500051564</v>
      </c>
      <c r="Y232" s="131">
        <v>1375.6061025761505</v>
      </c>
      <c r="Z232" s="131">
        <v>1446.9695488260511</v>
      </c>
      <c r="AA232" s="131">
        <v>1463.4675312483623</v>
      </c>
      <c r="AC232" s="20"/>
      <c r="AD232" s="20"/>
      <c r="AE232" s="20"/>
      <c r="AF232" s="9"/>
      <c r="AH232" s="429"/>
      <c r="AI232" s="429"/>
      <c r="AJ232" s="429"/>
      <c r="AK232" s="429"/>
      <c r="AL232" s="429"/>
      <c r="AM232" s="15">
        <v>3407</v>
      </c>
      <c r="AN232" s="15">
        <v>3416</v>
      </c>
      <c r="AO232" s="15">
        <v>3336</v>
      </c>
      <c r="AP232" s="15">
        <v>3344</v>
      </c>
      <c r="AQ232" s="15">
        <v>3285</v>
      </c>
      <c r="AR232" s="21">
        <v>3231</v>
      </c>
    </row>
    <row r="233" spans="1:44">
      <c r="A233" s="41">
        <v>734</v>
      </c>
      <c r="B233" s="343">
        <v>2</v>
      </c>
      <c r="C233" s="11" t="s">
        <v>264</v>
      </c>
      <c r="D233" s="641">
        <v>133827002.96420418</v>
      </c>
      <c r="E233" s="641">
        <v>30813962.132120036</v>
      </c>
      <c r="F233" s="641">
        <v>27509865.751011029</v>
      </c>
      <c r="G233" s="123">
        <v>31831629.577338848</v>
      </c>
      <c r="H233" s="123">
        <v>34163092.289726287</v>
      </c>
      <c r="I233" s="123">
        <v>28999369.279121298</v>
      </c>
      <c r="J233" s="11"/>
      <c r="K233" s="641">
        <v>-2100775</v>
      </c>
      <c r="L233" s="641">
        <v>-2425708</v>
      </c>
      <c r="M233" s="641">
        <v>-1294597</v>
      </c>
      <c r="N233" s="641">
        <v>-398502</v>
      </c>
      <c r="O233" s="641">
        <v>-2744364</v>
      </c>
      <c r="P233" s="11"/>
      <c r="Q233" s="617">
        <v>131726227.96420418</v>
      </c>
      <c r="R233" s="617">
        <v>28388254.132120036</v>
      </c>
      <c r="S233" s="617">
        <v>26215268.751011029</v>
      </c>
      <c r="T233" s="617">
        <v>31433127.577338848</v>
      </c>
      <c r="U233" s="617">
        <v>31418728.289726287</v>
      </c>
      <c r="W233" s="131">
        <v>2554.71525472643</v>
      </c>
      <c r="X233" s="131">
        <v>552.30066404902789</v>
      </c>
      <c r="Y233" s="131">
        <v>514.7010533644401</v>
      </c>
      <c r="Z233" s="131">
        <v>615.12969818667023</v>
      </c>
      <c r="AA233" s="131">
        <v>617.62784135494962</v>
      </c>
      <c r="AC233" s="20"/>
      <c r="AD233" s="20"/>
      <c r="AE233" s="20"/>
      <c r="AF233" s="9"/>
      <c r="AH233" s="429"/>
      <c r="AI233" s="429"/>
      <c r="AJ233" s="429"/>
      <c r="AK233" s="429"/>
      <c r="AL233" s="429"/>
      <c r="AM233" s="15">
        <v>51562</v>
      </c>
      <c r="AN233" s="15">
        <v>51400</v>
      </c>
      <c r="AO233" s="15">
        <v>50933</v>
      </c>
      <c r="AP233" s="15">
        <v>51100</v>
      </c>
      <c r="AQ233" s="15">
        <v>50870</v>
      </c>
      <c r="AR233" s="21">
        <v>50339</v>
      </c>
    </row>
    <row r="234" spans="1:44">
      <c r="A234" s="41">
        <v>738</v>
      </c>
      <c r="B234" s="343">
        <v>2</v>
      </c>
      <c r="C234" s="11" t="s">
        <v>265</v>
      </c>
      <c r="D234" s="641">
        <v>6030218.8096190756</v>
      </c>
      <c r="E234" s="641">
        <v>2179660.8615308292</v>
      </c>
      <c r="F234" s="641">
        <v>1987525.6362312729</v>
      </c>
      <c r="G234" s="123">
        <v>2495401.0140968892</v>
      </c>
      <c r="H234" s="123">
        <v>2578839.7371372711</v>
      </c>
      <c r="I234" s="123">
        <v>1767161.8037393442</v>
      </c>
      <c r="J234" s="11"/>
      <c r="K234" s="641">
        <v>-571952</v>
      </c>
      <c r="L234" s="641">
        <v>-698376</v>
      </c>
      <c r="M234" s="641">
        <v>-483838</v>
      </c>
      <c r="N234" s="641">
        <v>-406848</v>
      </c>
      <c r="O234" s="641">
        <v>-676929</v>
      </c>
      <c r="P234" s="11"/>
      <c r="Q234" s="617">
        <v>5458266.8096190756</v>
      </c>
      <c r="R234" s="617">
        <v>1481284.8615308292</v>
      </c>
      <c r="S234" s="617">
        <v>1503687.6362312729</v>
      </c>
      <c r="T234" s="617">
        <v>2088553.0140968892</v>
      </c>
      <c r="U234" s="617">
        <v>1901910.7371372711</v>
      </c>
      <c r="W234" s="131">
        <v>1850.2599354640934</v>
      </c>
      <c r="X234" s="131">
        <v>500.60319754336911</v>
      </c>
      <c r="Y234" s="131">
        <v>515.49113343547242</v>
      </c>
      <c r="Z234" s="131">
        <v>702.27068395994934</v>
      </c>
      <c r="AA234" s="131">
        <v>641.45387424528531</v>
      </c>
      <c r="AC234" s="20"/>
      <c r="AD234" s="20"/>
      <c r="AE234" s="20"/>
      <c r="AF234" s="9"/>
      <c r="AH234" s="429"/>
      <c r="AI234" s="429"/>
      <c r="AJ234" s="429"/>
      <c r="AK234" s="429"/>
      <c r="AL234" s="429"/>
      <c r="AM234" s="15">
        <v>2950</v>
      </c>
      <c r="AN234" s="15">
        <v>2959</v>
      </c>
      <c r="AO234" s="15">
        <v>2917</v>
      </c>
      <c r="AP234" s="15">
        <v>2974</v>
      </c>
      <c r="AQ234" s="15">
        <v>2965</v>
      </c>
      <c r="AR234" s="21">
        <v>2957</v>
      </c>
    </row>
    <row r="235" spans="1:44">
      <c r="A235" s="41">
        <v>739</v>
      </c>
      <c r="B235" s="343">
        <v>9</v>
      </c>
      <c r="C235" s="11" t="s">
        <v>266</v>
      </c>
      <c r="D235" s="641">
        <v>13534689.835713016</v>
      </c>
      <c r="E235" s="641">
        <v>4255054.8292272398</v>
      </c>
      <c r="F235" s="641">
        <v>3673723.739472073</v>
      </c>
      <c r="G235" s="123">
        <v>4045968.58251904</v>
      </c>
      <c r="H235" s="123">
        <v>3710565.939765777</v>
      </c>
      <c r="I235" s="123">
        <v>3799459.3018641151</v>
      </c>
      <c r="J235" s="11"/>
      <c r="K235" s="641">
        <v>348221</v>
      </c>
      <c r="L235" s="641">
        <v>440301</v>
      </c>
      <c r="M235" s="641">
        <v>331252</v>
      </c>
      <c r="N235" s="641">
        <v>340161</v>
      </c>
      <c r="O235" s="641">
        <v>260499</v>
      </c>
      <c r="P235" s="11"/>
      <c r="Q235" s="617">
        <v>13882910.835713016</v>
      </c>
      <c r="R235" s="617">
        <v>4695355.8292272398</v>
      </c>
      <c r="S235" s="617">
        <v>4004975.739472073</v>
      </c>
      <c r="T235" s="617">
        <v>4386129.5825190395</v>
      </c>
      <c r="U235" s="617">
        <v>3971064.939765777</v>
      </c>
      <c r="W235" s="131">
        <v>4174.0561742973587</v>
      </c>
      <c r="X235" s="131">
        <v>1439.8515269019442</v>
      </c>
      <c r="Y235" s="131">
        <v>1230.0294040147644</v>
      </c>
      <c r="Z235" s="131">
        <v>1363.8462632210944</v>
      </c>
      <c r="AA235" s="131">
        <v>1245.6289020595286</v>
      </c>
      <c r="AC235" s="20"/>
      <c r="AD235" s="20"/>
      <c r="AE235" s="20"/>
      <c r="AF235" s="9"/>
      <c r="AH235" s="429"/>
      <c r="AI235" s="429"/>
      <c r="AJ235" s="429"/>
      <c r="AK235" s="429"/>
      <c r="AL235" s="429"/>
      <c r="AM235" s="15">
        <v>3326</v>
      </c>
      <c r="AN235" s="15">
        <v>3261</v>
      </c>
      <c r="AO235" s="15">
        <v>3256</v>
      </c>
      <c r="AP235" s="15">
        <v>3216</v>
      </c>
      <c r="AQ235" s="15">
        <v>3188</v>
      </c>
      <c r="AR235" s="21">
        <v>3094</v>
      </c>
    </row>
    <row r="236" spans="1:44">
      <c r="A236" s="41">
        <v>740</v>
      </c>
      <c r="B236" s="343">
        <v>10</v>
      </c>
      <c r="C236" s="11" t="s">
        <v>267</v>
      </c>
      <c r="D236" s="641">
        <v>99712498.508589715</v>
      </c>
      <c r="E236" s="641">
        <v>12148568.403082548</v>
      </c>
      <c r="F236" s="641">
        <v>5717847.5683215382</v>
      </c>
      <c r="G236" s="123">
        <v>8111525.5709612081</v>
      </c>
      <c r="H236" s="123">
        <v>7540238.171312049</v>
      </c>
      <c r="I236" s="123">
        <v>5891427.5896611093</v>
      </c>
      <c r="J236" s="11"/>
      <c r="K236" s="641">
        <v>-1632289</v>
      </c>
      <c r="L236" s="641">
        <v>-1391607</v>
      </c>
      <c r="M236" s="641">
        <v>-1529726</v>
      </c>
      <c r="N236" s="641">
        <v>-714099</v>
      </c>
      <c r="O236" s="641">
        <v>-1382782</v>
      </c>
      <c r="P236" s="11"/>
      <c r="Q236" s="617">
        <v>98080209.508589715</v>
      </c>
      <c r="R236" s="617">
        <v>10756961.403082548</v>
      </c>
      <c r="S236" s="617">
        <v>4188121.5683215382</v>
      </c>
      <c r="T236" s="617">
        <v>7397426.5709612081</v>
      </c>
      <c r="U236" s="617">
        <v>6157456.171312049</v>
      </c>
      <c r="W236" s="131">
        <v>3002.8843766024652</v>
      </c>
      <c r="X236" s="131">
        <v>330.50546603627208</v>
      </c>
      <c r="Y236" s="131">
        <v>130.53207319063543</v>
      </c>
      <c r="Z236" s="131">
        <v>232.30934808156292</v>
      </c>
      <c r="AA236" s="131">
        <v>195.72333665963285</v>
      </c>
      <c r="AC236" s="20"/>
      <c r="AD236" s="20"/>
      <c r="AE236" s="20"/>
      <c r="AF236" s="9"/>
      <c r="AH236" s="429"/>
      <c r="AI236" s="429"/>
      <c r="AJ236" s="429"/>
      <c r="AK236" s="429"/>
      <c r="AL236" s="429"/>
      <c r="AM236" s="15">
        <v>32662</v>
      </c>
      <c r="AN236" s="15">
        <v>32547</v>
      </c>
      <c r="AO236" s="15">
        <v>32085</v>
      </c>
      <c r="AP236" s="15">
        <v>31843</v>
      </c>
      <c r="AQ236" s="15">
        <v>31460</v>
      </c>
      <c r="AR236" s="21">
        <v>31008</v>
      </c>
    </row>
    <row r="237" spans="1:44">
      <c r="A237" s="41">
        <v>742</v>
      </c>
      <c r="B237" s="343">
        <v>19</v>
      </c>
      <c r="C237" s="11" t="s">
        <v>268</v>
      </c>
      <c r="D237" s="641">
        <v>4616914.3688612198</v>
      </c>
      <c r="E237" s="641">
        <v>1051553.6120638738</v>
      </c>
      <c r="F237" s="641">
        <v>1256591.8822981634</v>
      </c>
      <c r="G237" s="123">
        <v>1504550.843453313</v>
      </c>
      <c r="H237" s="123">
        <v>1490159.6596158659</v>
      </c>
      <c r="I237" s="123">
        <v>1740094.6664962019</v>
      </c>
      <c r="J237" s="11"/>
      <c r="K237" s="641">
        <v>236190</v>
      </c>
      <c r="L237" s="641">
        <v>327125</v>
      </c>
      <c r="M237" s="641">
        <v>329204</v>
      </c>
      <c r="N237" s="641">
        <v>543744</v>
      </c>
      <c r="O237" s="641">
        <v>258769</v>
      </c>
      <c r="P237" s="11"/>
      <c r="Q237" s="617">
        <v>4853104.3688612198</v>
      </c>
      <c r="R237" s="617">
        <v>1378678.6120638738</v>
      </c>
      <c r="S237" s="617">
        <v>1585795.8822981634</v>
      </c>
      <c r="T237" s="617">
        <v>2048294.843453313</v>
      </c>
      <c r="U237" s="617">
        <v>1748928.6596158659</v>
      </c>
      <c r="W237" s="131">
        <v>4809.8160246394646</v>
      </c>
      <c r="X237" s="131">
        <v>1366.3811814309947</v>
      </c>
      <c r="Y237" s="131">
        <v>1605.0565610305298</v>
      </c>
      <c r="Z237" s="131">
        <v>2094.3710055759848</v>
      </c>
      <c r="AA237" s="131">
        <v>1814.2413481492385</v>
      </c>
      <c r="AC237" s="20"/>
      <c r="AD237" s="20"/>
      <c r="AE237" s="20"/>
      <c r="AF237" s="614">
        <v>145000</v>
      </c>
      <c r="AH237" s="429"/>
      <c r="AI237" s="429"/>
      <c r="AJ237" s="429"/>
      <c r="AK237" s="429">
        <v>148.26175869120661</v>
      </c>
      <c r="AL237" s="429"/>
      <c r="AM237" s="15">
        <v>1009</v>
      </c>
      <c r="AN237" s="15">
        <v>1009</v>
      </c>
      <c r="AO237" s="15">
        <v>988</v>
      </c>
      <c r="AP237" s="15">
        <v>978</v>
      </c>
      <c r="AQ237" s="15">
        <v>964</v>
      </c>
      <c r="AR237" s="21">
        <v>974</v>
      </c>
    </row>
    <row r="238" spans="1:44">
      <c r="A238" s="41">
        <v>743</v>
      </c>
      <c r="B238" s="343">
        <v>14</v>
      </c>
      <c r="C238" s="11" t="s">
        <v>269</v>
      </c>
      <c r="D238" s="641">
        <v>126397465.95576078</v>
      </c>
      <c r="E238" s="641">
        <v>33708691.143299952</v>
      </c>
      <c r="F238" s="641">
        <v>26720170.07382451</v>
      </c>
      <c r="G238" s="123">
        <v>32612343.871089362</v>
      </c>
      <c r="H238" s="123">
        <v>36295371.948095061</v>
      </c>
      <c r="I238" s="123">
        <v>34692048.509049594</v>
      </c>
      <c r="J238" s="11"/>
      <c r="K238" s="641">
        <v>-2752954</v>
      </c>
      <c r="L238" s="641">
        <v>-2659770</v>
      </c>
      <c r="M238" s="641">
        <v>-2659356</v>
      </c>
      <c r="N238" s="641">
        <v>-1244539</v>
      </c>
      <c r="O238" s="641">
        <v>-2450601</v>
      </c>
      <c r="P238" s="11"/>
      <c r="Q238" s="617">
        <v>123644511.95576078</v>
      </c>
      <c r="R238" s="617">
        <v>31048921.143299952</v>
      </c>
      <c r="S238" s="617">
        <v>24060814.07382451</v>
      </c>
      <c r="T238" s="617">
        <v>31367804.871089362</v>
      </c>
      <c r="U238" s="617">
        <v>33844770.948095061</v>
      </c>
      <c r="W238" s="131">
        <v>1928.029190016541</v>
      </c>
      <c r="X238" s="131">
        <v>479.62372008310604</v>
      </c>
      <c r="Y238" s="131">
        <v>368.33602366432206</v>
      </c>
      <c r="Z238" s="131">
        <v>474.12038801525637</v>
      </c>
      <c r="AA238" s="131">
        <v>508.09582423466185</v>
      </c>
      <c r="AC238" s="20"/>
      <c r="AD238" s="20"/>
      <c r="AE238" s="20"/>
      <c r="AF238" s="9"/>
      <c r="AH238" s="429"/>
      <c r="AI238" s="429"/>
      <c r="AJ238" s="429"/>
      <c r="AK238" s="429"/>
      <c r="AL238" s="429"/>
      <c r="AM238" s="15">
        <v>64130</v>
      </c>
      <c r="AN238" s="15">
        <v>64736</v>
      </c>
      <c r="AO238" s="15">
        <v>65323</v>
      </c>
      <c r="AP238" s="15">
        <v>66160</v>
      </c>
      <c r="AQ238" s="15">
        <v>66611</v>
      </c>
      <c r="AR238" s="21">
        <v>67283</v>
      </c>
    </row>
    <row r="239" spans="1:44">
      <c r="A239" s="41">
        <v>746</v>
      </c>
      <c r="B239" s="343">
        <v>17</v>
      </c>
      <c r="C239" s="11" t="s">
        <v>270</v>
      </c>
      <c r="D239" s="641">
        <v>20841376.402974755</v>
      </c>
      <c r="E239" s="641">
        <v>7270750.5378981549</v>
      </c>
      <c r="F239" s="641">
        <v>6977800.4668045221</v>
      </c>
      <c r="G239" s="123">
        <v>7678892.7158327997</v>
      </c>
      <c r="H239" s="123">
        <v>7957805.6201003799</v>
      </c>
      <c r="I239" s="123">
        <v>8286187.0583936665</v>
      </c>
      <c r="J239" s="11"/>
      <c r="K239" s="641">
        <v>253578</v>
      </c>
      <c r="L239" s="641">
        <v>259971</v>
      </c>
      <c r="M239" s="641">
        <v>288435</v>
      </c>
      <c r="N239" s="641">
        <v>322874</v>
      </c>
      <c r="O239" s="641">
        <v>312124</v>
      </c>
      <c r="P239" s="11"/>
      <c r="Q239" s="617">
        <v>21094954.402974755</v>
      </c>
      <c r="R239" s="617">
        <v>7530721.5378981549</v>
      </c>
      <c r="S239" s="617">
        <v>7266235.4668045221</v>
      </c>
      <c r="T239" s="617">
        <v>8001766.7158327997</v>
      </c>
      <c r="U239" s="617">
        <v>8269929.6201003799</v>
      </c>
      <c r="W239" s="131">
        <v>4363.8714114552658</v>
      </c>
      <c r="X239" s="131">
        <v>1575.1352306835713</v>
      </c>
      <c r="Y239" s="131">
        <v>1534.579824034746</v>
      </c>
      <c r="Z239" s="131">
        <v>1697.8074932808827</v>
      </c>
      <c r="AA239" s="131">
        <v>1796.6390658484422</v>
      </c>
      <c r="AC239" s="20"/>
      <c r="AD239" s="20"/>
      <c r="AE239" s="20"/>
      <c r="AF239" s="9"/>
      <c r="AH239" s="429"/>
      <c r="AI239" s="429"/>
      <c r="AJ239" s="429"/>
      <c r="AK239" s="429"/>
      <c r="AL239" s="429"/>
      <c r="AM239" s="15">
        <v>4834</v>
      </c>
      <c r="AN239" s="15">
        <v>4781</v>
      </c>
      <c r="AO239" s="15">
        <v>4735</v>
      </c>
      <c r="AP239" s="15">
        <v>4713</v>
      </c>
      <c r="AQ239" s="15">
        <v>4603</v>
      </c>
      <c r="AR239" s="21">
        <v>4585</v>
      </c>
    </row>
    <row r="240" spans="1:44">
      <c r="A240" s="41">
        <v>747</v>
      </c>
      <c r="B240" s="343">
        <v>4</v>
      </c>
      <c r="C240" s="11" t="s">
        <v>271</v>
      </c>
      <c r="D240" s="641">
        <v>6022094.149375461</v>
      </c>
      <c r="E240" s="641">
        <v>1845789.4447496415</v>
      </c>
      <c r="F240" s="641">
        <v>1640202.6385957522</v>
      </c>
      <c r="G240" s="123">
        <v>1848237.1946165429</v>
      </c>
      <c r="H240" s="123">
        <v>1848897.1662288541</v>
      </c>
      <c r="I240" s="123">
        <v>1577185.3427960037</v>
      </c>
      <c r="J240" s="11"/>
      <c r="K240" s="641">
        <v>-217484</v>
      </c>
      <c r="L240" s="641">
        <v>-195850</v>
      </c>
      <c r="M240" s="641">
        <v>-235805</v>
      </c>
      <c r="N240" s="641">
        <v>-266245</v>
      </c>
      <c r="O240" s="641">
        <v>-269579</v>
      </c>
      <c r="P240" s="11"/>
      <c r="Q240" s="617">
        <v>5804610.149375461</v>
      </c>
      <c r="R240" s="617">
        <v>1649939.4447496415</v>
      </c>
      <c r="S240" s="617">
        <v>1404397.6385957522</v>
      </c>
      <c r="T240" s="617">
        <v>1581992.1946165429</v>
      </c>
      <c r="U240" s="617">
        <v>1579318.1662288541</v>
      </c>
      <c r="W240" s="131">
        <v>4191.0542594768676</v>
      </c>
      <c r="X240" s="131">
        <v>1220.3694117970722</v>
      </c>
      <c r="Y240" s="131">
        <v>1073.6985004554681</v>
      </c>
      <c r="Z240" s="131">
        <v>1233.041461119675</v>
      </c>
      <c r="AA240" s="131">
        <v>1249.460574548144</v>
      </c>
      <c r="AC240" s="20"/>
      <c r="AD240" s="20"/>
      <c r="AE240" s="20"/>
      <c r="AF240" s="9"/>
      <c r="AH240" s="429"/>
      <c r="AI240" s="429"/>
      <c r="AJ240" s="429"/>
      <c r="AK240" s="429"/>
      <c r="AL240" s="429"/>
      <c r="AM240" s="15">
        <v>1385</v>
      </c>
      <c r="AN240" s="15">
        <v>1352</v>
      </c>
      <c r="AO240" s="15">
        <v>1308</v>
      </c>
      <c r="AP240" s="15">
        <v>1283</v>
      </c>
      <c r="AQ240" s="15">
        <v>1264</v>
      </c>
      <c r="AR240" s="21">
        <v>1229</v>
      </c>
    </row>
    <row r="241" spans="1:44">
      <c r="A241" s="41">
        <v>748</v>
      </c>
      <c r="B241" s="343">
        <v>17</v>
      </c>
      <c r="C241" s="11" t="s">
        <v>272</v>
      </c>
      <c r="D241" s="641">
        <v>19937206.909173597</v>
      </c>
      <c r="E241" s="641">
        <v>6762367.1163098533</v>
      </c>
      <c r="F241" s="641">
        <v>5827790.5845945906</v>
      </c>
      <c r="G241" s="123">
        <v>6226076.5537594268</v>
      </c>
      <c r="H241" s="123">
        <v>6401797.3566857111</v>
      </c>
      <c r="I241" s="123">
        <v>6306938.0158822108</v>
      </c>
      <c r="J241" s="11"/>
      <c r="K241" s="641">
        <v>87044</v>
      </c>
      <c r="L241" s="641">
        <v>102390</v>
      </c>
      <c r="M241" s="641">
        <v>461331</v>
      </c>
      <c r="N241" s="641">
        <v>137237</v>
      </c>
      <c r="O241" s="641">
        <v>-223648</v>
      </c>
      <c r="P241" s="11"/>
      <c r="Q241" s="617">
        <v>20024250.909173597</v>
      </c>
      <c r="R241" s="617">
        <v>6864757.1163098533</v>
      </c>
      <c r="S241" s="617">
        <v>6289121.5845945906</v>
      </c>
      <c r="T241" s="617">
        <v>6363313.5537594268</v>
      </c>
      <c r="U241" s="617">
        <v>6178149.3566857111</v>
      </c>
      <c r="W241" s="131">
        <v>3977.8011341226852</v>
      </c>
      <c r="X241" s="131">
        <v>1365.3057112788092</v>
      </c>
      <c r="Y241" s="131">
        <v>1284.2804951183562</v>
      </c>
      <c r="Z241" s="131">
        <v>1315.5496286457364</v>
      </c>
      <c r="AA241" s="131">
        <v>1286.0427470203394</v>
      </c>
      <c r="AC241" s="20"/>
      <c r="AD241" s="20"/>
      <c r="AE241" s="20">
        <v>480000</v>
      </c>
      <c r="AF241" s="9"/>
      <c r="AH241" s="429"/>
      <c r="AI241" s="429"/>
      <c r="AJ241" s="429">
        <v>98.019195425770874</v>
      </c>
      <c r="AK241" s="429"/>
      <c r="AL241" s="429"/>
      <c r="AM241" s="15">
        <v>5034</v>
      </c>
      <c r="AN241" s="15">
        <v>5028</v>
      </c>
      <c r="AO241" s="15">
        <v>4897</v>
      </c>
      <c r="AP241" s="15">
        <v>4837</v>
      </c>
      <c r="AQ241" s="15">
        <v>4804</v>
      </c>
      <c r="AR241" s="21">
        <v>4723</v>
      </c>
    </row>
    <row r="242" spans="1:44">
      <c r="A242" s="41">
        <v>749</v>
      </c>
      <c r="B242" s="343">
        <v>11</v>
      </c>
      <c r="C242" s="11" t="s">
        <v>273</v>
      </c>
      <c r="D242" s="641">
        <v>45872883.305998974</v>
      </c>
      <c r="E242" s="641">
        <v>13340280.901421515</v>
      </c>
      <c r="F242" s="641">
        <v>13479760.798910905</v>
      </c>
      <c r="G242" s="123">
        <v>12365203.833958831</v>
      </c>
      <c r="H242" s="123">
        <v>10183819.371971689</v>
      </c>
      <c r="I242" s="123">
        <v>9379352.5705197174</v>
      </c>
      <c r="J242" s="11"/>
      <c r="K242" s="641">
        <v>-1847211</v>
      </c>
      <c r="L242" s="641">
        <v>-2056427.0000000002</v>
      </c>
      <c r="M242" s="641">
        <v>-1920641</v>
      </c>
      <c r="N242" s="641">
        <v>-1484216</v>
      </c>
      <c r="O242" s="641">
        <v>-2609855</v>
      </c>
      <c r="P242" s="11"/>
      <c r="Q242" s="617">
        <v>44025672.305998974</v>
      </c>
      <c r="R242" s="617">
        <v>11283853.901421515</v>
      </c>
      <c r="S242" s="617">
        <v>11559119.798910905</v>
      </c>
      <c r="T242" s="617">
        <v>10880987.833958831</v>
      </c>
      <c r="U242" s="617">
        <v>7573964.3719716892</v>
      </c>
      <c r="W242" s="131">
        <v>2071.6988521010294</v>
      </c>
      <c r="X242" s="131">
        <v>529.93255536662355</v>
      </c>
      <c r="Y242" s="131">
        <v>544.41973431193037</v>
      </c>
      <c r="Z242" s="131">
        <v>511.08444499571772</v>
      </c>
      <c r="AA242" s="131">
        <v>356.10345441589584</v>
      </c>
      <c r="AC242" s="20"/>
      <c r="AD242" s="20"/>
      <c r="AE242" s="20"/>
      <c r="AF242" s="9"/>
      <c r="AH242" s="429"/>
      <c r="AI242" s="429"/>
      <c r="AJ242" s="429"/>
      <c r="AK242" s="429"/>
      <c r="AL242" s="429"/>
      <c r="AM242" s="15">
        <v>21251</v>
      </c>
      <c r="AN242" s="15">
        <v>21293</v>
      </c>
      <c r="AO242" s="15">
        <v>21232</v>
      </c>
      <c r="AP242" s="15">
        <v>21290</v>
      </c>
      <c r="AQ242" s="15">
        <v>21269</v>
      </c>
      <c r="AR242" s="21">
        <v>21348</v>
      </c>
    </row>
    <row r="243" spans="1:44">
      <c r="A243" s="41">
        <v>751</v>
      </c>
      <c r="B243" s="343">
        <v>19</v>
      </c>
      <c r="C243" s="11" t="s">
        <v>274</v>
      </c>
      <c r="D243" s="641">
        <v>9775910.4690112323</v>
      </c>
      <c r="E243" s="641">
        <v>2944499.3133544768</v>
      </c>
      <c r="F243" s="641">
        <v>2999856.852966236</v>
      </c>
      <c r="G243" s="123">
        <v>3186071.7266740911</v>
      </c>
      <c r="H243" s="123">
        <v>3007330.0414918279</v>
      </c>
      <c r="I243" s="123">
        <v>3237650.4904426271</v>
      </c>
      <c r="J243" s="11"/>
      <c r="K243" s="641">
        <v>335936</v>
      </c>
      <c r="L243" s="641">
        <v>260362.00000000003</v>
      </c>
      <c r="M243" s="641">
        <v>154252</v>
      </c>
      <c r="N243" s="641">
        <v>255455</v>
      </c>
      <c r="O243" s="641">
        <v>256150</v>
      </c>
      <c r="P243" s="11"/>
      <c r="Q243" s="617">
        <v>10111846.469011232</v>
      </c>
      <c r="R243" s="617">
        <v>3204861.3133544768</v>
      </c>
      <c r="S243" s="617">
        <v>3154108.852966236</v>
      </c>
      <c r="T243" s="617">
        <v>3441526.7266740911</v>
      </c>
      <c r="U243" s="617">
        <v>3263480.0414918279</v>
      </c>
      <c r="W243" s="131">
        <v>3427.7445657665194</v>
      </c>
      <c r="X243" s="131">
        <v>1103.6023806317069</v>
      </c>
      <c r="Y243" s="131">
        <v>1096.3186836865609</v>
      </c>
      <c r="Z243" s="131">
        <v>1216.9472159385045</v>
      </c>
      <c r="AA243" s="131">
        <v>1174.7588342303197</v>
      </c>
      <c r="AC243" s="20"/>
      <c r="AD243" s="20"/>
      <c r="AE243" s="20"/>
      <c r="AF243" s="9"/>
      <c r="AH243" s="429"/>
      <c r="AI243" s="429"/>
      <c r="AJ243" s="429"/>
      <c r="AK243" s="429"/>
      <c r="AL243" s="429"/>
      <c r="AM243" s="15">
        <v>2950</v>
      </c>
      <c r="AN243" s="15">
        <v>2904</v>
      </c>
      <c r="AO243" s="15">
        <v>2877</v>
      </c>
      <c r="AP243" s="15">
        <v>2828</v>
      </c>
      <c r="AQ243" s="15">
        <v>2778</v>
      </c>
      <c r="AR243" s="21">
        <v>2701</v>
      </c>
    </row>
    <row r="244" spans="1:44">
      <c r="A244" s="41">
        <v>753</v>
      </c>
      <c r="B244" s="343">
        <v>1</v>
      </c>
      <c r="C244" s="11" t="s">
        <v>275</v>
      </c>
      <c r="D244" s="641">
        <v>21363294.938813001</v>
      </c>
      <c r="E244" s="641">
        <v>24208568.627246141</v>
      </c>
      <c r="F244" s="641">
        <v>24424890.736590352</v>
      </c>
      <c r="G244" s="123">
        <v>24809886.888272461</v>
      </c>
      <c r="H244" s="123">
        <v>24290033.79997002</v>
      </c>
      <c r="I244" s="123">
        <v>22125983.355735075</v>
      </c>
      <c r="J244" s="11"/>
      <c r="K244" s="641">
        <v>-2152662</v>
      </c>
      <c r="L244" s="641">
        <v>-2128985</v>
      </c>
      <c r="M244" s="641">
        <v>-2292200</v>
      </c>
      <c r="N244" s="641">
        <v>-1931961</v>
      </c>
      <c r="O244" s="641">
        <v>-2072433</v>
      </c>
      <c r="P244" s="11"/>
      <c r="Q244" s="617">
        <v>19210632.938813001</v>
      </c>
      <c r="R244" s="617">
        <v>22079583.627246141</v>
      </c>
      <c r="S244" s="617">
        <v>22132690.736590352</v>
      </c>
      <c r="T244" s="617">
        <v>22877925.888272461</v>
      </c>
      <c r="U244" s="617">
        <v>22217600.79997002</v>
      </c>
      <c r="W244" s="131">
        <v>885.81329546793017</v>
      </c>
      <c r="X244" s="131">
        <v>995.02404809581526</v>
      </c>
      <c r="Y244" s="131">
        <v>991.60800791175416</v>
      </c>
      <c r="Z244" s="131">
        <v>1012.521614882605</v>
      </c>
      <c r="AA244" s="131">
        <v>973.34621922237886</v>
      </c>
      <c r="AC244" s="20"/>
      <c r="AD244" s="20"/>
      <c r="AE244" s="20"/>
      <c r="AF244" s="9"/>
      <c r="AH244" s="429"/>
      <c r="AI244" s="429"/>
      <c r="AJ244" s="429"/>
      <c r="AK244" s="429"/>
      <c r="AL244" s="429"/>
      <c r="AM244" s="15">
        <v>21687</v>
      </c>
      <c r="AN244" s="15">
        <v>22190</v>
      </c>
      <c r="AO244" s="15">
        <v>22320</v>
      </c>
      <c r="AP244" s="15">
        <v>22595</v>
      </c>
      <c r="AQ244" s="15">
        <v>22826</v>
      </c>
      <c r="AR244" s="21">
        <v>23006</v>
      </c>
    </row>
    <row r="245" spans="1:44">
      <c r="A245" s="41">
        <v>755</v>
      </c>
      <c r="B245" s="343">
        <v>1</v>
      </c>
      <c r="C245" s="11" t="s">
        <v>276</v>
      </c>
      <c r="D245" s="641">
        <v>8123334.2989422157</v>
      </c>
      <c r="E245" s="641">
        <v>5871681.2053952124</v>
      </c>
      <c r="F245" s="641">
        <v>5881417.9359512031</v>
      </c>
      <c r="G245" s="123">
        <v>5782922.9093098808</v>
      </c>
      <c r="H245" s="123">
        <v>5616673.1174477739</v>
      </c>
      <c r="I245" s="123">
        <v>3621319.9055916872</v>
      </c>
      <c r="J245" s="11"/>
      <c r="K245" s="641">
        <v>-1526827</v>
      </c>
      <c r="L245" s="641">
        <v>-1604093</v>
      </c>
      <c r="M245" s="641">
        <v>-1656296</v>
      </c>
      <c r="N245" s="641">
        <v>-1627081</v>
      </c>
      <c r="O245" s="641">
        <v>-1745106</v>
      </c>
      <c r="P245" s="11"/>
      <c r="Q245" s="617">
        <v>6596507.2989422157</v>
      </c>
      <c r="R245" s="617">
        <v>4267588.2053952124</v>
      </c>
      <c r="S245" s="617">
        <v>4225121.9359512031</v>
      </c>
      <c r="T245" s="617">
        <v>4155841.9093098808</v>
      </c>
      <c r="U245" s="617">
        <v>3871567.1174477739</v>
      </c>
      <c r="W245" s="131">
        <v>1072.7772481610368</v>
      </c>
      <c r="X245" s="131">
        <v>688.54278886660416</v>
      </c>
      <c r="Y245" s="131">
        <v>679.60783914286685</v>
      </c>
      <c r="Z245" s="131">
        <v>674.86877384051331</v>
      </c>
      <c r="AA245" s="131">
        <v>626.26449651371297</v>
      </c>
      <c r="AC245" s="20"/>
      <c r="AD245" s="20"/>
      <c r="AE245" s="20"/>
      <c r="AF245" s="9"/>
      <c r="AH245" s="429"/>
      <c r="AI245" s="429"/>
      <c r="AJ245" s="429"/>
      <c r="AK245" s="429"/>
      <c r="AL245" s="429"/>
      <c r="AM245" s="15">
        <v>6149</v>
      </c>
      <c r="AN245" s="15">
        <v>6198</v>
      </c>
      <c r="AO245" s="15">
        <v>6217</v>
      </c>
      <c r="AP245" s="15">
        <v>6158</v>
      </c>
      <c r="AQ245" s="15">
        <v>6182</v>
      </c>
      <c r="AR245" s="21">
        <v>6192</v>
      </c>
    </row>
    <row r="246" spans="1:44">
      <c r="A246" s="41">
        <v>758</v>
      </c>
      <c r="B246" s="343">
        <v>19</v>
      </c>
      <c r="C246" s="11" t="s">
        <v>277</v>
      </c>
      <c r="D246" s="641">
        <v>28370999.611309104</v>
      </c>
      <c r="E246" s="641">
        <v>3466525.2631159239</v>
      </c>
      <c r="F246" s="641">
        <v>6590224.0996426307</v>
      </c>
      <c r="G246" s="123">
        <v>6257123.1380589586</v>
      </c>
      <c r="H246" s="123">
        <v>6292518.8764156653</v>
      </c>
      <c r="I246" s="123">
        <v>5910966.38228653</v>
      </c>
      <c r="J246" s="11"/>
      <c r="K246" s="641">
        <v>-1098117</v>
      </c>
      <c r="L246" s="641">
        <v>-970894</v>
      </c>
      <c r="M246" s="641">
        <v>-816829</v>
      </c>
      <c r="N246" s="641">
        <v>-638955</v>
      </c>
      <c r="O246" s="641">
        <v>-884433</v>
      </c>
      <c r="P246" s="11"/>
      <c r="Q246" s="617">
        <v>27272882.611309104</v>
      </c>
      <c r="R246" s="617">
        <v>2495631.2631159239</v>
      </c>
      <c r="S246" s="617">
        <v>5773395.0996426307</v>
      </c>
      <c r="T246" s="617">
        <v>5618168.1380589586</v>
      </c>
      <c r="U246" s="617">
        <v>5408085.8764156653</v>
      </c>
      <c r="W246" s="131">
        <v>3299.4051066185707</v>
      </c>
      <c r="X246" s="131">
        <v>304.82854074947159</v>
      </c>
      <c r="Y246" s="131">
        <v>709.78548065436814</v>
      </c>
      <c r="Z246" s="131">
        <v>691.38175462207221</v>
      </c>
      <c r="AA246" s="131">
        <v>665.44676712386672</v>
      </c>
      <c r="AC246" s="20"/>
      <c r="AD246" s="20"/>
      <c r="AE246" s="20"/>
      <c r="AF246" s="9"/>
      <c r="AH246" s="429"/>
      <c r="AI246" s="429"/>
      <c r="AJ246" s="429"/>
      <c r="AK246" s="429"/>
      <c r="AL246" s="429"/>
      <c r="AM246" s="15">
        <v>8266</v>
      </c>
      <c r="AN246" s="15">
        <v>8187</v>
      </c>
      <c r="AO246" s="15">
        <v>8134</v>
      </c>
      <c r="AP246" s="15">
        <v>8126</v>
      </c>
      <c r="AQ246" s="15">
        <v>8127</v>
      </c>
      <c r="AR246" s="21">
        <v>8095</v>
      </c>
    </row>
    <row r="247" spans="1:44">
      <c r="A247" s="41">
        <v>759</v>
      </c>
      <c r="B247" s="343">
        <v>14</v>
      </c>
      <c r="C247" s="11" t="s">
        <v>278</v>
      </c>
      <c r="D247" s="641">
        <v>9072695.9150293488</v>
      </c>
      <c r="E247" s="641">
        <v>2647458.4961922192</v>
      </c>
      <c r="F247" s="641">
        <v>2272052.1865108297</v>
      </c>
      <c r="G247" s="123">
        <v>2202190.8425326529</v>
      </c>
      <c r="H247" s="123">
        <v>2163390.060738252</v>
      </c>
      <c r="I247" s="123">
        <v>1645936.9796518823</v>
      </c>
      <c r="J247" s="11"/>
      <c r="K247" s="641">
        <v>-527956</v>
      </c>
      <c r="L247" s="641">
        <v>-534188</v>
      </c>
      <c r="M247" s="641">
        <v>-505276</v>
      </c>
      <c r="N247" s="641">
        <v>-501918</v>
      </c>
      <c r="O247" s="641">
        <v>-508901</v>
      </c>
      <c r="P247" s="11"/>
      <c r="Q247" s="617">
        <v>8544739.9150293488</v>
      </c>
      <c r="R247" s="617">
        <v>2113270.4961922192</v>
      </c>
      <c r="S247" s="617">
        <v>1766776.1865108297</v>
      </c>
      <c r="T247" s="617">
        <v>1700272.8425326529</v>
      </c>
      <c r="U247" s="617">
        <v>1654489.060738252</v>
      </c>
      <c r="W247" s="131">
        <v>4257.4688166563774</v>
      </c>
      <c r="X247" s="131">
        <v>1058.2225819690632</v>
      </c>
      <c r="Y247" s="131">
        <v>909.77146576252812</v>
      </c>
      <c r="Z247" s="131">
        <v>907.78048186473723</v>
      </c>
      <c r="AA247" s="131">
        <v>919.16058929902886</v>
      </c>
      <c r="AC247" s="20"/>
      <c r="AD247" s="20"/>
      <c r="AE247" s="20"/>
      <c r="AF247" s="9"/>
      <c r="AH247" s="429"/>
      <c r="AI247" s="429"/>
      <c r="AJ247" s="429"/>
      <c r="AK247" s="429"/>
      <c r="AL247" s="429"/>
      <c r="AM247" s="15">
        <v>2007</v>
      </c>
      <c r="AN247" s="15">
        <v>1997</v>
      </c>
      <c r="AO247" s="15">
        <v>1942</v>
      </c>
      <c r="AP247" s="15">
        <v>1873</v>
      </c>
      <c r="AQ247" s="15">
        <v>1800</v>
      </c>
      <c r="AR247" s="21">
        <v>1772</v>
      </c>
    </row>
    <row r="248" spans="1:44">
      <c r="A248" s="41">
        <v>761</v>
      </c>
      <c r="B248" s="343">
        <v>2</v>
      </c>
      <c r="C248" s="11" t="s">
        <v>279</v>
      </c>
      <c r="D248" s="641">
        <v>30025436.578235596</v>
      </c>
      <c r="E248" s="641">
        <v>10468265.565996779</v>
      </c>
      <c r="F248" s="641">
        <v>7678620.7268925244</v>
      </c>
      <c r="G248" s="123">
        <v>8375716.0184495989</v>
      </c>
      <c r="H248" s="123">
        <v>8236560.3555648401</v>
      </c>
      <c r="I248" s="123">
        <v>8198674.5783889443</v>
      </c>
      <c r="J248" s="11"/>
      <c r="K248" s="641">
        <v>196104</v>
      </c>
      <c r="L248" s="641">
        <v>239673</v>
      </c>
      <c r="M248" s="641">
        <v>714367</v>
      </c>
      <c r="N248" s="641">
        <v>1154101</v>
      </c>
      <c r="O248" s="641">
        <v>-193644</v>
      </c>
      <c r="P248" s="11"/>
      <c r="Q248" s="617">
        <v>30221540.578235596</v>
      </c>
      <c r="R248" s="617">
        <v>10707938.565996779</v>
      </c>
      <c r="S248" s="617">
        <v>8392987.7268925235</v>
      </c>
      <c r="T248" s="617">
        <v>9529817.0184495989</v>
      </c>
      <c r="U248" s="617">
        <v>8042916.3555648401</v>
      </c>
      <c r="W248" s="131">
        <v>3495.4361066661572</v>
      </c>
      <c r="X248" s="131">
        <v>1250.4891470275347</v>
      </c>
      <c r="Y248" s="131">
        <v>996.0820943380636</v>
      </c>
      <c r="Z248" s="131">
        <v>1133.1530342984065</v>
      </c>
      <c r="AA248" s="131">
        <v>954.19579494184836</v>
      </c>
      <c r="AC248" s="20"/>
      <c r="AD248" s="20"/>
      <c r="AE248" s="20"/>
      <c r="AF248" s="9"/>
      <c r="AH248" s="429"/>
      <c r="AI248" s="429"/>
      <c r="AJ248" s="429"/>
      <c r="AK248" s="429"/>
      <c r="AL248" s="429"/>
      <c r="AM248" s="15">
        <v>8646</v>
      </c>
      <c r="AN248" s="15">
        <v>8563</v>
      </c>
      <c r="AO248" s="15">
        <v>8426</v>
      </c>
      <c r="AP248" s="15">
        <v>8410</v>
      </c>
      <c r="AQ248" s="15">
        <v>8429</v>
      </c>
      <c r="AR248" s="21">
        <v>8339</v>
      </c>
    </row>
    <row r="249" spans="1:44">
      <c r="A249" s="41">
        <v>762</v>
      </c>
      <c r="B249" s="343">
        <v>11</v>
      </c>
      <c r="C249" s="11" t="s">
        <v>280</v>
      </c>
      <c r="D249" s="641">
        <v>16389382.359680135</v>
      </c>
      <c r="E249" s="641">
        <v>4476609.1067137476</v>
      </c>
      <c r="F249" s="641">
        <v>4689555.4994960912</v>
      </c>
      <c r="G249" s="123">
        <v>5122909.3025364624</v>
      </c>
      <c r="H249" s="123">
        <v>4921206.2467352673</v>
      </c>
      <c r="I249" s="123">
        <v>4830061.9662133232</v>
      </c>
      <c r="J249" s="11"/>
      <c r="K249" s="641">
        <v>-113721</v>
      </c>
      <c r="L249" s="641">
        <v>-90670</v>
      </c>
      <c r="M249" s="641">
        <v>-35301</v>
      </c>
      <c r="N249" s="641">
        <v>92017</v>
      </c>
      <c r="O249" s="641">
        <v>163412</v>
      </c>
      <c r="P249" s="11"/>
      <c r="Q249" s="617">
        <v>16275661.359680135</v>
      </c>
      <c r="R249" s="617">
        <v>4385939.1067137476</v>
      </c>
      <c r="S249" s="617">
        <v>4654254.4994960912</v>
      </c>
      <c r="T249" s="617">
        <v>5214926.3025364624</v>
      </c>
      <c r="U249" s="617">
        <v>5084618.2467352673</v>
      </c>
      <c r="W249" s="131">
        <v>4237.350002520212</v>
      </c>
      <c r="X249" s="131">
        <v>1161.2229565035075</v>
      </c>
      <c r="Y249" s="131">
        <v>1267.4985020414192</v>
      </c>
      <c r="Z249" s="131">
        <v>1433.8538087809904</v>
      </c>
      <c r="AA249" s="131">
        <v>1424.2628142115595</v>
      </c>
      <c r="AC249" s="20"/>
      <c r="AD249" s="20"/>
      <c r="AE249" s="20"/>
      <c r="AF249" s="9"/>
      <c r="AH249" s="429"/>
      <c r="AI249" s="429"/>
      <c r="AJ249" s="429"/>
      <c r="AK249" s="429"/>
      <c r="AL249" s="429"/>
      <c r="AM249" s="15">
        <v>3841</v>
      </c>
      <c r="AN249" s="15">
        <v>3777</v>
      </c>
      <c r="AO249" s="15">
        <v>3672</v>
      </c>
      <c r="AP249" s="15">
        <v>3637</v>
      </c>
      <c r="AQ249" s="15">
        <v>3570</v>
      </c>
      <c r="AR249" s="21">
        <v>3521</v>
      </c>
    </row>
    <row r="250" spans="1:44">
      <c r="A250" s="41">
        <v>765</v>
      </c>
      <c r="B250" s="343">
        <v>18</v>
      </c>
      <c r="C250" s="11" t="s">
        <v>281</v>
      </c>
      <c r="D250" s="641">
        <v>29391986.993422523</v>
      </c>
      <c r="E250" s="641">
        <v>4379095.547887085</v>
      </c>
      <c r="F250" s="641">
        <v>6210009.6446215864</v>
      </c>
      <c r="G250" s="123">
        <v>6885052.2055560574</v>
      </c>
      <c r="H250" s="123">
        <v>7144478.208510682</v>
      </c>
      <c r="I250" s="123">
        <v>7435042.4794522189</v>
      </c>
      <c r="J250" s="11"/>
      <c r="K250" s="641">
        <v>583704</v>
      </c>
      <c r="L250" s="641">
        <v>589416</v>
      </c>
      <c r="M250" s="641">
        <v>789421</v>
      </c>
      <c r="N250" s="641">
        <v>1259309</v>
      </c>
      <c r="O250" s="641">
        <v>1200700</v>
      </c>
      <c r="P250" s="11"/>
      <c r="Q250" s="617">
        <v>29975690.993422523</v>
      </c>
      <c r="R250" s="617">
        <v>4968511.547887085</v>
      </c>
      <c r="S250" s="617">
        <v>6999430.6446215864</v>
      </c>
      <c r="T250" s="617">
        <v>8144361.2055560574</v>
      </c>
      <c r="U250" s="617">
        <v>8345178.208510682</v>
      </c>
      <c r="W250" s="131">
        <v>2909.9787392896342</v>
      </c>
      <c r="X250" s="131">
        <v>480.14220601923898</v>
      </c>
      <c r="Y250" s="131">
        <v>676.01223146818495</v>
      </c>
      <c r="Z250" s="131">
        <v>792.71571009889601</v>
      </c>
      <c r="AA250" s="131">
        <v>819.35966701135806</v>
      </c>
      <c r="AC250" s="20">
        <v>1000000</v>
      </c>
      <c r="AD250" s="20"/>
      <c r="AE250" s="20">
        <v>1000000</v>
      </c>
      <c r="AF250" s="9"/>
      <c r="AH250" s="429">
        <v>97.077953596738183</v>
      </c>
      <c r="AI250" s="429"/>
      <c r="AJ250" s="429">
        <v>96.581031485416261</v>
      </c>
      <c r="AK250" s="429"/>
      <c r="AL250" s="429"/>
      <c r="AM250" s="15">
        <v>10301</v>
      </c>
      <c r="AN250" s="15">
        <v>10348</v>
      </c>
      <c r="AO250" s="15">
        <v>10354</v>
      </c>
      <c r="AP250" s="15">
        <v>10274</v>
      </c>
      <c r="AQ250" s="15">
        <v>10185</v>
      </c>
      <c r="AR250" s="21">
        <v>10161</v>
      </c>
    </row>
    <row r="251" spans="1:44">
      <c r="A251" s="41">
        <v>768</v>
      </c>
      <c r="B251" s="343">
        <v>10</v>
      </c>
      <c r="C251" s="11" t="s">
        <v>282</v>
      </c>
      <c r="D251" s="641">
        <v>11031447.491726082</v>
      </c>
      <c r="E251" s="641">
        <v>2200890.9872316774</v>
      </c>
      <c r="F251" s="641">
        <v>2716015.9509212258</v>
      </c>
      <c r="G251" s="123">
        <v>3211237.82718655</v>
      </c>
      <c r="H251" s="123">
        <v>3256342.527008045</v>
      </c>
      <c r="I251" s="123">
        <v>3678329.1343312017</v>
      </c>
      <c r="J251" s="11"/>
      <c r="K251" s="641">
        <v>332110</v>
      </c>
      <c r="L251" s="641">
        <v>303659</v>
      </c>
      <c r="M251" s="641">
        <v>287371</v>
      </c>
      <c r="N251" s="641">
        <v>366550</v>
      </c>
      <c r="O251" s="641">
        <v>349453</v>
      </c>
      <c r="P251" s="11"/>
      <c r="Q251" s="617">
        <v>11363557.491726082</v>
      </c>
      <c r="R251" s="617">
        <v>2504549.9872316774</v>
      </c>
      <c r="S251" s="617">
        <v>3003386.9509212258</v>
      </c>
      <c r="T251" s="617">
        <v>3577787.82718655</v>
      </c>
      <c r="U251" s="617">
        <v>3605795.527008045</v>
      </c>
      <c r="W251" s="131">
        <v>4578.3873858686875</v>
      </c>
      <c r="X251" s="131">
        <v>1030.6790070912252</v>
      </c>
      <c r="Y251" s="131">
        <v>1264.5839793352529</v>
      </c>
      <c r="Z251" s="131">
        <v>1510.8901297240498</v>
      </c>
      <c r="AA251" s="131">
        <v>1527.2323282541486</v>
      </c>
      <c r="AC251" s="20"/>
      <c r="AD251" s="20"/>
      <c r="AE251" s="20"/>
      <c r="AF251" s="9"/>
      <c r="AH251" s="429"/>
      <c r="AI251" s="429"/>
      <c r="AJ251" s="429"/>
      <c r="AK251" s="429"/>
      <c r="AL251" s="429"/>
      <c r="AM251" s="15">
        <v>2482</v>
      </c>
      <c r="AN251" s="15">
        <v>2430</v>
      </c>
      <c r="AO251" s="15">
        <v>2375</v>
      </c>
      <c r="AP251" s="15">
        <v>2368</v>
      </c>
      <c r="AQ251" s="15">
        <v>2361</v>
      </c>
      <c r="AR251" s="21">
        <v>2310</v>
      </c>
    </row>
    <row r="252" spans="1:44">
      <c r="A252" s="41">
        <v>777</v>
      </c>
      <c r="B252" s="343">
        <v>18</v>
      </c>
      <c r="C252" s="11" t="s">
        <v>283</v>
      </c>
      <c r="D252" s="641">
        <v>35745146.699636713</v>
      </c>
      <c r="E252" s="641">
        <v>7585670.2988425298</v>
      </c>
      <c r="F252" s="641">
        <v>8274169.6361031607</v>
      </c>
      <c r="G252" s="123">
        <v>8895267.9273633622</v>
      </c>
      <c r="H252" s="123">
        <v>9071907.5970802698</v>
      </c>
      <c r="I252" s="123">
        <v>8311502.4886591099</v>
      </c>
      <c r="J252" s="11"/>
      <c r="K252" s="641">
        <v>-273690</v>
      </c>
      <c r="L252" s="641">
        <v>82592</v>
      </c>
      <c r="M252" s="641">
        <v>-183942</v>
      </c>
      <c r="N252" s="641">
        <v>-374845</v>
      </c>
      <c r="O252" s="641">
        <v>-247302</v>
      </c>
      <c r="P252" s="11"/>
      <c r="Q252" s="617">
        <v>35471456.699636713</v>
      </c>
      <c r="R252" s="617">
        <v>7668262.2988425298</v>
      </c>
      <c r="S252" s="617">
        <v>8090227.6361031607</v>
      </c>
      <c r="T252" s="617">
        <v>8520422.9273633622</v>
      </c>
      <c r="U252" s="617">
        <v>8824605.5970802698</v>
      </c>
      <c r="W252" s="131">
        <v>4670.984553547105</v>
      </c>
      <c r="X252" s="131">
        <v>1021.3455379385362</v>
      </c>
      <c r="Y252" s="131">
        <v>1098.1712550703353</v>
      </c>
      <c r="Z252" s="131">
        <v>1188.0121203797214</v>
      </c>
      <c r="AA252" s="131">
        <v>1253.8513209832722</v>
      </c>
      <c r="AC252" s="20"/>
      <c r="AD252" s="20"/>
      <c r="AE252" s="20"/>
      <c r="AF252" s="9"/>
      <c r="AH252" s="429"/>
      <c r="AI252" s="429"/>
      <c r="AJ252" s="429"/>
      <c r="AK252" s="429"/>
      <c r="AL252" s="429"/>
      <c r="AM252" s="15">
        <v>7594</v>
      </c>
      <c r="AN252" s="15">
        <v>7508</v>
      </c>
      <c r="AO252" s="15">
        <v>7367</v>
      </c>
      <c r="AP252" s="15">
        <v>7172</v>
      </c>
      <c r="AQ252" s="15">
        <v>7038</v>
      </c>
      <c r="AR252" s="21">
        <v>6957</v>
      </c>
    </row>
    <row r="253" spans="1:44">
      <c r="A253" s="41">
        <v>778</v>
      </c>
      <c r="B253" s="343">
        <v>11</v>
      </c>
      <c r="C253" s="11" t="s">
        <v>284</v>
      </c>
      <c r="D253" s="641">
        <v>27595861.935086574</v>
      </c>
      <c r="E253" s="641">
        <v>4955907.7568572005</v>
      </c>
      <c r="F253" s="641">
        <v>5657687.9774233848</v>
      </c>
      <c r="G253" s="123">
        <v>5274423.2430008678</v>
      </c>
      <c r="H253" s="123">
        <v>4475005.843175659</v>
      </c>
      <c r="I253" s="123">
        <v>5444543.9128126772</v>
      </c>
      <c r="J253" s="11"/>
      <c r="K253" s="641">
        <v>-131418</v>
      </c>
      <c r="L253" s="641">
        <v>92402</v>
      </c>
      <c r="M253" s="641">
        <v>336156</v>
      </c>
      <c r="N253" s="641">
        <v>254459</v>
      </c>
      <c r="O253" s="641">
        <v>281527</v>
      </c>
      <c r="P253" s="11"/>
      <c r="Q253" s="617">
        <v>27464443.935086574</v>
      </c>
      <c r="R253" s="617">
        <v>5048309.7568572005</v>
      </c>
      <c r="S253" s="617">
        <v>5993843.9774233848</v>
      </c>
      <c r="T253" s="617">
        <v>5528882.2430008678</v>
      </c>
      <c r="U253" s="617">
        <v>4756532.843175659</v>
      </c>
      <c r="W253" s="131">
        <v>3962.5514262136162</v>
      </c>
      <c r="X253" s="131">
        <v>732.59465344031355</v>
      </c>
      <c r="Y253" s="131">
        <v>886.26999518311175</v>
      </c>
      <c r="Z253" s="131">
        <v>824.22215906393376</v>
      </c>
      <c r="AA253" s="131">
        <v>717.20941543661922</v>
      </c>
      <c r="AC253" s="20"/>
      <c r="AD253" s="20"/>
      <c r="AE253" s="20"/>
      <c r="AF253" s="9"/>
      <c r="AH253" s="429"/>
      <c r="AI253" s="429"/>
      <c r="AJ253" s="429"/>
      <c r="AK253" s="429"/>
      <c r="AL253" s="429"/>
      <c r="AM253" s="15">
        <v>6931</v>
      </c>
      <c r="AN253" s="15">
        <v>6891</v>
      </c>
      <c r="AO253" s="15">
        <v>6763</v>
      </c>
      <c r="AP253" s="15">
        <v>6708</v>
      </c>
      <c r="AQ253" s="15">
        <v>6632</v>
      </c>
      <c r="AR253" s="21">
        <v>6549</v>
      </c>
    </row>
    <row r="254" spans="1:44">
      <c r="A254" s="41">
        <v>781</v>
      </c>
      <c r="B254" s="343">
        <v>7</v>
      </c>
      <c r="C254" s="11" t="s">
        <v>285</v>
      </c>
      <c r="D254" s="641">
        <v>15798610.657566348</v>
      </c>
      <c r="E254" s="641">
        <v>3994122.258954592</v>
      </c>
      <c r="F254" s="641">
        <v>4043978.2103638472</v>
      </c>
      <c r="G254" s="123">
        <v>4374903.1712575303</v>
      </c>
      <c r="H254" s="123">
        <v>4145434.0200331672</v>
      </c>
      <c r="I254" s="123">
        <v>3575503.6008644016</v>
      </c>
      <c r="J254" s="11"/>
      <c r="K254" s="641">
        <v>-360235</v>
      </c>
      <c r="L254" s="641">
        <v>-412507</v>
      </c>
      <c r="M254" s="641">
        <v>-261471</v>
      </c>
      <c r="N254" s="641">
        <v>-259711</v>
      </c>
      <c r="O254" s="641">
        <v>-351308</v>
      </c>
      <c r="P254" s="11"/>
      <c r="Q254" s="617">
        <v>15438375.657566348</v>
      </c>
      <c r="R254" s="617">
        <v>3581615.258954592</v>
      </c>
      <c r="S254" s="617">
        <v>3782507.2103638472</v>
      </c>
      <c r="T254" s="617">
        <v>4115192.1712575303</v>
      </c>
      <c r="U254" s="617">
        <v>3794126.0200331672</v>
      </c>
      <c r="W254" s="131">
        <v>4251.8247473330621</v>
      </c>
      <c r="X254" s="131">
        <v>999.33461466366964</v>
      </c>
      <c r="Y254" s="131">
        <v>1079.4826513595453</v>
      </c>
      <c r="Z254" s="131">
        <v>1177.1144654626803</v>
      </c>
      <c r="AA254" s="131">
        <v>1106.8045566024409</v>
      </c>
      <c r="AC254" s="20"/>
      <c r="AD254" s="20"/>
      <c r="AE254" s="20"/>
      <c r="AF254" s="9"/>
      <c r="AH254" s="429"/>
      <c r="AI254" s="429"/>
      <c r="AJ254" s="429"/>
      <c r="AK254" s="429"/>
      <c r="AL254" s="429"/>
      <c r="AM254" s="15">
        <v>3631</v>
      </c>
      <c r="AN254" s="15">
        <v>3584</v>
      </c>
      <c r="AO254" s="15">
        <v>3504</v>
      </c>
      <c r="AP254" s="15">
        <v>3496</v>
      </c>
      <c r="AQ254" s="15">
        <v>3428</v>
      </c>
      <c r="AR254" s="21">
        <v>3367</v>
      </c>
    </row>
    <row r="255" spans="1:44">
      <c r="A255" s="41">
        <v>783</v>
      </c>
      <c r="B255" s="343">
        <v>4</v>
      </c>
      <c r="C255" s="11" t="s">
        <v>286</v>
      </c>
      <c r="D255" s="641">
        <v>16533857.917132638</v>
      </c>
      <c r="E255" s="641">
        <v>4030014.7151209549</v>
      </c>
      <c r="F255" s="641">
        <v>2637253.4378447304</v>
      </c>
      <c r="G255" s="123">
        <v>2802593.7095332691</v>
      </c>
      <c r="H255" s="123">
        <v>2770431.650597868</v>
      </c>
      <c r="I255" s="123">
        <v>1798817.516183055</v>
      </c>
      <c r="J255" s="11"/>
      <c r="K255" s="641">
        <v>-294267</v>
      </c>
      <c r="L255" s="641">
        <v>-418397</v>
      </c>
      <c r="M255" s="641">
        <v>6757</v>
      </c>
      <c r="N255" s="641">
        <v>-44693</v>
      </c>
      <c r="O255" s="641">
        <v>-407752</v>
      </c>
      <c r="P255" s="11"/>
      <c r="Q255" s="617">
        <v>16239590.917132638</v>
      </c>
      <c r="R255" s="617">
        <v>3611617.7151209549</v>
      </c>
      <c r="S255" s="617">
        <v>2644010.4378447304</v>
      </c>
      <c r="T255" s="617">
        <v>2757900.7095332691</v>
      </c>
      <c r="U255" s="617">
        <v>2362679.650597868</v>
      </c>
      <c r="W255" s="131">
        <v>2443.513529511381</v>
      </c>
      <c r="X255" s="131">
        <v>548.21155360063062</v>
      </c>
      <c r="Y255" s="131">
        <v>411.90379153212814</v>
      </c>
      <c r="Z255" s="131">
        <v>432.47619719825451</v>
      </c>
      <c r="AA255" s="131">
        <v>377.66618455848271</v>
      </c>
      <c r="AC255" s="20"/>
      <c r="AD255" s="20"/>
      <c r="AE255" s="20"/>
      <c r="AF255" s="9"/>
      <c r="AH255" s="429"/>
      <c r="AI255" s="429"/>
      <c r="AJ255" s="429"/>
      <c r="AK255" s="429"/>
      <c r="AL255" s="429"/>
      <c r="AM255" s="15">
        <v>6646</v>
      </c>
      <c r="AN255" s="15">
        <v>6588</v>
      </c>
      <c r="AO255" s="15">
        <v>6419</v>
      </c>
      <c r="AP255" s="15">
        <v>6377</v>
      </c>
      <c r="AQ255" s="15">
        <v>6256</v>
      </c>
      <c r="AR255" s="21">
        <v>6221</v>
      </c>
    </row>
    <row r="256" spans="1:44">
      <c r="A256" s="41">
        <v>785</v>
      </c>
      <c r="B256" s="343">
        <v>17</v>
      </c>
      <c r="C256" s="11" t="s">
        <v>287</v>
      </c>
      <c r="D256" s="641">
        <v>15183138.077220373</v>
      </c>
      <c r="E256" s="641">
        <v>5114171.0804237677</v>
      </c>
      <c r="F256" s="641">
        <v>5340526.2035128474</v>
      </c>
      <c r="G256" s="123">
        <v>5906350.1482539047</v>
      </c>
      <c r="H256" s="123">
        <v>5693914.1789606065</v>
      </c>
      <c r="I256" s="123">
        <v>5777952.9701364022</v>
      </c>
      <c r="J256" s="11"/>
      <c r="K256" s="641">
        <v>113631</v>
      </c>
      <c r="L256" s="641">
        <v>189159</v>
      </c>
      <c r="M256" s="641">
        <v>108439</v>
      </c>
      <c r="N256" s="641">
        <v>140766</v>
      </c>
      <c r="O256" s="641">
        <v>42383</v>
      </c>
      <c r="P256" s="11"/>
      <c r="Q256" s="617">
        <v>15296769.077220373</v>
      </c>
      <c r="R256" s="617">
        <v>5303330.0804237677</v>
      </c>
      <c r="S256" s="617">
        <v>5448965.2035128474</v>
      </c>
      <c r="T256" s="617">
        <v>6047116.1482539047</v>
      </c>
      <c r="U256" s="617">
        <v>5736297.1789606065</v>
      </c>
      <c r="W256" s="131">
        <v>5588.8816504276119</v>
      </c>
      <c r="X256" s="131">
        <v>1984.0366930130069</v>
      </c>
      <c r="Y256" s="131">
        <v>2075.0057896088529</v>
      </c>
      <c r="Z256" s="131">
        <v>2335.695692643455</v>
      </c>
      <c r="AA256" s="131">
        <v>2222.50956178249</v>
      </c>
      <c r="AC256" s="20"/>
      <c r="AD256" s="20"/>
      <c r="AE256" s="20"/>
      <c r="AF256" s="9"/>
      <c r="AH256" s="429"/>
      <c r="AI256" s="429"/>
      <c r="AJ256" s="429"/>
      <c r="AK256" s="429"/>
      <c r="AL256" s="429"/>
      <c r="AM256" s="15">
        <v>2737</v>
      </c>
      <c r="AN256" s="15">
        <v>2673</v>
      </c>
      <c r="AO256" s="15">
        <v>2626</v>
      </c>
      <c r="AP256" s="15">
        <v>2589</v>
      </c>
      <c r="AQ256" s="15">
        <v>2581</v>
      </c>
      <c r="AR256" s="21">
        <v>2544</v>
      </c>
    </row>
    <row r="257" spans="1:44">
      <c r="A257" s="41">
        <v>790</v>
      </c>
      <c r="B257" s="343">
        <v>6</v>
      </c>
      <c r="C257" s="11" t="s">
        <v>288</v>
      </c>
      <c r="D257" s="641">
        <v>77974349.933231771</v>
      </c>
      <c r="E257" s="641">
        <v>20746374.678508364</v>
      </c>
      <c r="F257" s="641">
        <v>18248811.766029529</v>
      </c>
      <c r="G257" s="123">
        <v>18446904.65923297</v>
      </c>
      <c r="H257" s="123">
        <v>18141750.103301771</v>
      </c>
      <c r="I257" s="123">
        <v>14734929.778424695</v>
      </c>
      <c r="J257" s="11"/>
      <c r="K257" s="641">
        <v>-2062635.0000000002</v>
      </c>
      <c r="L257" s="641">
        <v>-2266145</v>
      </c>
      <c r="M257" s="641">
        <v>-1951704</v>
      </c>
      <c r="N257" s="641">
        <v>-1433410</v>
      </c>
      <c r="O257" s="641">
        <v>-2178589</v>
      </c>
      <c r="P257" s="11"/>
      <c r="Q257" s="617">
        <v>75911714.933231771</v>
      </c>
      <c r="R257" s="617">
        <v>18480229.678508364</v>
      </c>
      <c r="S257" s="617">
        <v>16297107.766029529</v>
      </c>
      <c r="T257" s="617">
        <v>17013494.65923297</v>
      </c>
      <c r="U257" s="617">
        <v>15963161.103301771</v>
      </c>
      <c r="W257" s="131">
        <v>3156.1497976564015</v>
      </c>
      <c r="X257" s="131">
        <v>770.07374274974427</v>
      </c>
      <c r="Y257" s="131">
        <v>686.656600911331</v>
      </c>
      <c r="Z257" s="131">
        <v>723.51667698205279</v>
      </c>
      <c r="AA257" s="131">
        <v>680.32565220345089</v>
      </c>
      <c r="AC257" s="20"/>
      <c r="AD257" s="20"/>
      <c r="AE257" s="20"/>
      <c r="AF257" s="9"/>
      <c r="AH257" s="429"/>
      <c r="AI257" s="429"/>
      <c r="AJ257" s="429"/>
      <c r="AK257" s="429"/>
      <c r="AL257" s="429"/>
      <c r="AM257" s="15">
        <v>24052</v>
      </c>
      <c r="AN257" s="15">
        <v>23998</v>
      </c>
      <c r="AO257" s="15">
        <v>23734</v>
      </c>
      <c r="AP257" s="15">
        <v>23515</v>
      </c>
      <c r="AQ257" s="15">
        <v>23464</v>
      </c>
      <c r="AR257" s="21">
        <v>23332</v>
      </c>
    </row>
    <row r="258" spans="1:44">
      <c r="A258" s="41">
        <v>791</v>
      </c>
      <c r="B258" s="343">
        <v>17</v>
      </c>
      <c r="C258" s="11" t="s">
        <v>289</v>
      </c>
      <c r="D258" s="641">
        <v>25193740.719458394</v>
      </c>
      <c r="E258" s="641">
        <v>8590046.6660460122</v>
      </c>
      <c r="F258" s="641">
        <v>7359008.4809041135</v>
      </c>
      <c r="G258" s="123">
        <v>7898612.4377519591</v>
      </c>
      <c r="H258" s="123">
        <v>7712823.9045460876</v>
      </c>
      <c r="I258" s="123">
        <v>8021486.866293326</v>
      </c>
      <c r="J258" s="11"/>
      <c r="K258" s="641">
        <v>-107294</v>
      </c>
      <c r="L258" s="641">
        <v>-165770</v>
      </c>
      <c r="M258" s="641">
        <v>-240085</v>
      </c>
      <c r="N258" s="641">
        <v>-63478</v>
      </c>
      <c r="O258" s="641">
        <v>-9312</v>
      </c>
      <c r="P258" s="11"/>
      <c r="Q258" s="617">
        <v>25086446.719458394</v>
      </c>
      <c r="R258" s="617">
        <v>8424276.6660460122</v>
      </c>
      <c r="S258" s="617">
        <v>7118923.4809041135</v>
      </c>
      <c r="T258" s="617">
        <v>7835134.4377519591</v>
      </c>
      <c r="U258" s="617">
        <v>7703511.9045460876</v>
      </c>
      <c r="W258" s="131">
        <v>4821.5350219985385</v>
      </c>
      <c r="X258" s="131">
        <v>1641.8391475435612</v>
      </c>
      <c r="Y258" s="131">
        <v>1415.574364864608</v>
      </c>
      <c r="Z258" s="131">
        <v>1588.9544590857756</v>
      </c>
      <c r="AA258" s="131">
        <v>1560.0469632535617</v>
      </c>
      <c r="AC258" s="20"/>
      <c r="AD258" s="20"/>
      <c r="AE258" s="20"/>
      <c r="AF258" s="9"/>
      <c r="AH258" s="429"/>
      <c r="AI258" s="429"/>
      <c r="AJ258" s="429"/>
      <c r="AK258" s="429"/>
      <c r="AL258" s="429"/>
      <c r="AM258" s="15">
        <v>5203</v>
      </c>
      <c r="AN258" s="15">
        <v>5131</v>
      </c>
      <c r="AO258" s="15">
        <v>5029</v>
      </c>
      <c r="AP258" s="15">
        <v>4931</v>
      </c>
      <c r="AQ258" s="15">
        <v>4938</v>
      </c>
      <c r="AR258" s="21">
        <v>4861</v>
      </c>
    </row>
    <row r="259" spans="1:44">
      <c r="A259" s="41">
        <v>831</v>
      </c>
      <c r="B259" s="343">
        <v>9</v>
      </c>
      <c r="C259" s="11" t="s">
        <v>290</v>
      </c>
      <c r="D259" s="641">
        <v>8242725.9815944983</v>
      </c>
      <c r="E259" s="641">
        <v>3968582.9386607707</v>
      </c>
      <c r="F259" s="641">
        <v>3178336.6966941706</v>
      </c>
      <c r="G259" s="123">
        <v>3707434.4639341352</v>
      </c>
      <c r="H259" s="123">
        <v>3434394.63606962</v>
      </c>
      <c r="I259" s="123">
        <v>1821402.1436674003</v>
      </c>
      <c r="J259" s="11"/>
      <c r="K259" s="641">
        <v>-1110649</v>
      </c>
      <c r="L259" s="641">
        <v>-1131257</v>
      </c>
      <c r="M259" s="641">
        <v>-828305</v>
      </c>
      <c r="N259" s="641">
        <v>-1029463</v>
      </c>
      <c r="O259" s="641">
        <v>-1456115</v>
      </c>
      <c r="P259" s="11"/>
      <c r="Q259" s="617">
        <v>7132076.9815944983</v>
      </c>
      <c r="R259" s="617">
        <v>2837325.9386607707</v>
      </c>
      <c r="S259" s="617">
        <v>2350031.6966941706</v>
      </c>
      <c r="T259" s="617">
        <v>2677971.4639341352</v>
      </c>
      <c r="U259" s="617">
        <v>1978279.63606962</v>
      </c>
      <c r="W259" s="131">
        <v>1541.0710850463479</v>
      </c>
      <c r="X259" s="131">
        <v>617.48116184129935</v>
      </c>
      <c r="Y259" s="131">
        <v>515.47087007987943</v>
      </c>
      <c r="Z259" s="131">
        <v>579.02085706683999</v>
      </c>
      <c r="AA259" s="131">
        <v>430.43508182541774</v>
      </c>
      <c r="AC259" s="20"/>
      <c r="AD259" s="20"/>
      <c r="AE259" s="20"/>
      <c r="AF259" s="9"/>
      <c r="AH259" s="429"/>
      <c r="AI259" s="429"/>
      <c r="AJ259" s="429"/>
      <c r="AK259" s="429"/>
      <c r="AL259" s="429"/>
      <c r="AM259" s="15">
        <v>4628</v>
      </c>
      <c r="AN259" s="15">
        <v>4595</v>
      </c>
      <c r="AO259" s="15">
        <v>4559</v>
      </c>
      <c r="AP259" s="15">
        <v>4625</v>
      </c>
      <c r="AQ259" s="15">
        <v>4596</v>
      </c>
      <c r="AR259" s="21">
        <v>4574</v>
      </c>
    </row>
    <row r="260" spans="1:44">
      <c r="A260" s="41">
        <v>832</v>
      </c>
      <c r="B260" s="343">
        <v>17</v>
      </c>
      <c r="C260" s="11" t="s">
        <v>291</v>
      </c>
      <c r="D260" s="641">
        <v>20616162.601786125</v>
      </c>
      <c r="E260" s="641">
        <v>8805248.3459746446</v>
      </c>
      <c r="F260" s="641">
        <v>8769552.4131912272</v>
      </c>
      <c r="G260" s="123">
        <v>9398899.4762639031</v>
      </c>
      <c r="H260" s="123">
        <v>9037097.602064468</v>
      </c>
      <c r="I260" s="123">
        <v>8881302.0710178949</v>
      </c>
      <c r="J260" s="11"/>
      <c r="K260" s="641">
        <v>-82873</v>
      </c>
      <c r="L260" s="641">
        <v>-94740</v>
      </c>
      <c r="M260" s="641">
        <v>-162177</v>
      </c>
      <c r="N260" s="641">
        <v>21191</v>
      </c>
      <c r="O260" s="641">
        <v>-119695</v>
      </c>
      <c r="P260" s="11"/>
      <c r="Q260" s="617">
        <v>20533289.601786125</v>
      </c>
      <c r="R260" s="617">
        <v>8710508.3459746446</v>
      </c>
      <c r="S260" s="617">
        <v>8607375.4131912272</v>
      </c>
      <c r="T260" s="617">
        <v>9420090.4762639031</v>
      </c>
      <c r="U260" s="617">
        <v>8917402.602064468</v>
      </c>
      <c r="W260" s="131">
        <v>5243.4345254816462</v>
      </c>
      <c r="X260" s="131">
        <v>2226.0435333438909</v>
      </c>
      <c r="Y260" s="131">
        <v>2250.2942256709089</v>
      </c>
      <c r="Z260" s="131">
        <v>2524.8165307595559</v>
      </c>
      <c r="AA260" s="131">
        <v>2438.4475258584816</v>
      </c>
      <c r="AC260" s="20"/>
      <c r="AD260" s="20"/>
      <c r="AE260" s="20"/>
      <c r="AF260" s="9"/>
      <c r="AH260" s="429"/>
      <c r="AI260" s="429"/>
      <c r="AJ260" s="429"/>
      <c r="AK260" s="429"/>
      <c r="AL260" s="429"/>
      <c r="AM260" s="15">
        <v>3916</v>
      </c>
      <c r="AN260" s="15">
        <v>3913</v>
      </c>
      <c r="AO260" s="15">
        <v>3825</v>
      </c>
      <c r="AP260" s="15">
        <v>3731</v>
      </c>
      <c r="AQ260" s="15">
        <v>3657</v>
      </c>
      <c r="AR260" s="21">
        <v>3555</v>
      </c>
    </row>
    <row r="261" spans="1:44">
      <c r="A261" s="41">
        <v>833</v>
      </c>
      <c r="B261" s="343">
        <v>2</v>
      </c>
      <c r="C261" s="11" t="s">
        <v>292</v>
      </c>
      <c r="D261" s="641">
        <v>5427880.9140162319</v>
      </c>
      <c r="E261" s="641">
        <v>2090999.9639051002</v>
      </c>
      <c r="F261" s="641">
        <v>1904080.3491176541</v>
      </c>
      <c r="G261" s="123">
        <v>2119987.8316535009</v>
      </c>
      <c r="H261" s="123">
        <v>2068975.4686936359</v>
      </c>
      <c r="I261" s="123">
        <v>1354179.3031983448</v>
      </c>
      <c r="J261" s="11"/>
      <c r="K261" s="641">
        <v>-377556</v>
      </c>
      <c r="L261" s="641">
        <v>-402458</v>
      </c>
      <c r="M261" s="641">
        <v>-271513</v>
      </c>
      <c r="N261" s="641">
        <v>-426735</v>
      </c>
      <c r="O261" s="641">
        <v>-533596</v>
      </c>
      <c r="P261" s="11"/>
      <c r="Q261" s="617">
        <v>5050324.9140162319</v>
      </c>
      <c r="R261" s="617">
        <v>1688541.9639051002</v>
      </c>
      <c r="S261" s="617">
        <v>1632567.3491176541</v>
      </c>
      <c r="T261" s="617">
        <v>1693252.8316535009</v>
      </c>
      <c r="U261" s="617">
        <v>1535379.4686936359</v>
      </c>
      <c r="W261" s="131">
        <v>3044.1982604076143</v>
      </c>
      <c r="X261" s="131">
        <v>1006.8825068008946</v>
      </c>
      <c r="Y261" s="131">
        <v>965.4449137301325</v>
      </c>
      <c r="Z261" s="131">
        <v>993.11016519266911</v>
      </c>
      <c r="AA261" s="131">
        <v>907.43467416881549</v>
      </c>
      <c r="AC261" s="20"/>
      <c r="AD261" s="20"/>
      <c r="AE261" s="20"/>
      <c r="AF261" s="9"/>
      <c r="AH261" s="429"/>
      <c r="AI261" s="429"/>
      <c r="AJ261" s="429"/>
      <c r="AK261" s="429"/>
      <c r="AL261" s="429"/>
      <c r="AM261" s="15">
        <v>1659</v>
      </c>
      <c r="AN261" s="15">
        <v>1677</v>
      </c>
      <c r="AO261" s="15">
        <v>1691</v>
      </c>
      <c r="AP261" s="15">
        <v>1705</v>
      </c>
      <c r="AQ261" s="15">
        <v>1692</v>
      </c>
      <c r="AR261" s="21">
        <v>1707</v>
      </c>
    </row>
    <row r="262" spans="1:44">
      <c r="A262" s="41">
        <v>834</v>
      </c>
      <c r="B262" s="343">
        <v>5</v>
      </c>
      <c r="C262" s="11" t="s">
        <v>293</v>
      </c>
      <c r="D262" s="641">
        <v>15657196.538658656</v>
      </c>
      <c r="E262" s="641">
        <v>5690293.0313031953</v>
      </c>
      <c r="F262" s="641">
        <v>5961875.5056021521</v>
      </c>
      <c r="G262" s="123">
        <v>6053165.7735846592</v>
      </c>
      <c r="H262" s="123">
        <v>5985447.6572924508</v>
      </c>
      <c r="I262" s="123">
        <v>4140909.483075873</v>
      </c>
      <c r="J262" s="11"/>
      <c r="K262" s="641">
        <v>-1432150</v>
      </c>
      <c r="L262" s="641">
        <v>-1520677</v>
      </c>
      <c r="M262" s="641">
        <v>-1534670</v>
      </c>
      <c r="N262" s="641">
        <v>-1466054</v>
      </c>
      <c r="O262" s="641">
        <v>-1560971</v>
      </c>
      <c r="P262" s="11"/>
      <c r="Q262" s="617">
        <v>14225046.538658656</v>
      </c>
      <c r="R262" s="617">
        <v>4169616.0313031953</v>
      </c>
      <c r="S262" s="617">
        <v>4427205.5056021521</v>
      </c>
      <c r="T262" s="617">
        <v>4587111.7735846592</v>
      </c>
      <c r="U262" s="617">
        <v>4424476.6572924508</v>
      </c>
      <c r="W262" s="131">
        <v>2364.5356613461863</v>
      </c>
      <c r="X262" s="131">
        <v>698.77929131945621</v>
      </c>
      <c r="Y262" s="131">
        <v>753.0541768331608</v>
      </c>
      <c r="Z262" s="131">
        <v>784.92672374823053</v>
      </c>
      <c r="AA262" s="131">
        <v>758.65511956317744</v>
      </c>
      <c r="AC262" s="20"/>
      <c r="AD262" s="20"/>
      <c r="AE262" s="20"/>
      <c r="AF262" s="9"/>
      <c r="AH262" s="429"/>
      <c r="AI262" s="429"/>
      <c r="AJ262" s="429"/>
      <c r="AK262" s="429"/>
      <c r="AL262" s="429"/>
      <c r="AM262" s="15">
        <v>6016</v>
      </c>
      <c r="AN262" s="15">
        <v>5967</v>
      </c>
      <c r="AO262" s="15">
        <v>5879</v>
      </c>
      <c r="AP262" s="15">
        <v>5844</v>
      </c>
      <c r="AQ262" s="15">
        <v>5832</v>
      </c>
      <c r="AR262" s="21">
        <v>5777</v>
      </c>
    </row>
    <row r="263" spans="1:44">
      <c r="A263" s="41">
        <v>837</v>
      </c>
      <c r="B263" s="343">
        <v>6</v>
      </c>
      <c r="C263" s="11" t="s">
        <v>294</v>
      </c>
      <c r="D263" s="641">
        <v>295429450.57721728</v>
      </c>
      <c r="E263" s="641">
        <v>-21630800.383989241</v>
      </c>
      <c r="F263" s="641">
        <v>-2064679.1110610648</v>
      </c>
      <c r="G263" s="123">
        <v>37255116.248669013</v>
      </c>
      <c r="H263" s="123">
        <v>51954027.232712567</v>
      </c>
      <c r="I263" s="123">
        <v>145984901.87083381</v>
      </c>
      <c r="J263" s="11"/>
      <c r="K263" s="641">
        <v>72471777</v>
      </c>
      <c r="L263" s="641">
        <v>78311426</v>
      </c>
      <c r="M263" s="641">
        <v>85221448</v>
      </c>
      <c r="N263" s="641">
        <v>88411292</v>
      </c>
      <c r="O263" s="641">
        <v>90089391</v>
      </c>
      <c r="P263" s="11"/>
      <c r="Q263" s="617">
        <v>367901227.57721728</v>
      </c>
      <c r="R263" s="617">
        <v>56680625.616010755</v>
      </c>
      <c r="S263" s="617">
        <v>83156768.888938934</v>
      </c>
      <c r="T263" s="617">
        <v>125666408.24866901</v>
      </c>
      <c r="U263" s="617">
        <v>142043418.23271257</v>
      </c>
      <c r="W263" s="131">
        <v>1526.5041039015857</v>
      </c>
      <c r="X263" s="131">
        <v>232.08553500698443</v>
      </c>
      <c r="Y263" s="131">
        <v>333.95085675192036</v>
      </c>
      <c r="Z263" s="131">
        <v>492.71283375286811</v>
      </c>
      <c r="AA263" s="131">
        <v>545.94287890196233</v>
      </c>
      <c r="AC263" s="20"/>
      <c r="AD263" s="20"/>
      <c r="AE263" s="20"/>
      <c r="AF263" s="9"/>
      <c r="AH263" s="429"/>
      <c r="AI263" s="429"/>
      <c r="AJ263" s="429"/>
      <c r="AK263" s="429"/>
      <c r="AL263" s="429"/>
      <c r="AM263" s="15">
        <v>241009</v>
      </c>
      <c r="AN263" s="15">
        <v>244223</v>
      </c>
      <c r="AO263" s="15">
        <v>249009</v>
      </c>
      <c r="AP263" s="15">
        <v>255050</v>
      </c>
      <c r="AQ263" s="15">
        <v>260180</v>
      </c>
      <c r="AR263" s="21">
        <v>263337</v>
      </c>
    </row>
    <row r="264" spans="1:44">
      <c r="A264" s="41">
        <v>844</v>
      </c>
      <c r="B264" s="343">
        <v>11</v>
      </c>
      <c r="C264" s="11" t="s">
        <v>295</v>
      </c>
      <c r="D264" s="641">
        <v>7208452.003514573</v>
      </c>
      <c r="E264" s="641">
        <v>861296.14226398966</v>
      </c>
      <c r="F264" s="641">
        <v>1045027.2161773967</v>
      </c>
      <c r="G264" s="123">
        <v>1196476.4829832369</v>
      </c>
      <c r="H264" s="123">
        <v>1293481.6074029549</v>
      </c>
      <c r="I264" s="123">
        <v>990138.13251263206</v>
      </c>
      <c r="J264" s="11"/>
      <c r="K264" s="641">
        <v>-322421</v>
      </c>
      <c r="L264" s="641">
        <v>-331834</v>
      </c>
      <c r="M264" s="641">
        <v>-358733</v>
      </c>
      <c r="N264" s="641">
        <v>-321002</v>
      </c>
      <c r="O264" s="641">
        <v>-323468</v>
      </c>
      <c r="P264" s="11"/>
      <c r="Q264" s="617">
        <v>6886031.003514573</v>
      </c>
      <c r="R264" s="617">
        <v>529462.14226398966</v>
      </c>
      <c r="S264" s="617">
        <v>686294.21617739671</v>
      </c>
      <c r="T264" s="617">
        <v>875474.4829832369</v>
      </c>
      <c r="U264" s="617">
        <v>970013.60740295495</v>
      </c>
      <c r="W264" s="131">
        <v>4581.5242871021774</v>
      </c>
      <c r="X264" s="131">
        <v>357.98657353887063</v>
      </c>
      <c r="Y264" s="131">
        <v>476.26246785384922</v>
      </c>
      <c r="Z264" s="131">
        <v>620.02442137623007</v>
      </c>
      <c r="AA264" s="131">
        <v>698.85706585227297</v>
      </c>
      <c r="AC264" s="20"/>
      <c r="AD264" s="20"/>
      <c r="AE264" s="20">
        <v>71000</v>
      </c>
      <c r="AF264" s="613"/>
      <c r="AH264" s="429"/>
      <c r="AI264" s="429"/>
      <c r="AJ264" s="429">
        <v>49.271339347675223</v>
      </c>
      <c r="AK264" s="429"/>
      <c r="AL264" s="429"/>
      <c r="AM264" s="15">
        <v>1503</v>
      </c>
      <c r="AN264" s="15">
        <v>1479</v>
      </c>
      <c r="AO264" s="15">
        <v>1441</v>
      </c>
      <c r="AP264" s="15">
        <v>1412</v>
      </c>
      <c r="AQ264" s="15">
        <v>1388</v>
      </c>
      <c r="AR264" s="21">
        <v>1388</v>
      </c>
    </row>
    <row r="265" spans="1:44">
      <c r="A265" s="41">
        <v>845</v>
      </c>
      <c r="B265" s="343">
        <v>19</v>
      </c>
      <c r="C265" s="11" t="s">
        <v>296</v>
      </c>
      <c r="D265" s="641">
        <v>12106620.787081286</v>
      </c>
      <c r="E265" s="641">
        <v>4178307.0209678025</v>
      </c>
      <c r="F265" s="641">
        <v>4233313.1625142051</v>
      </c>
      <c r="G265" s="123">
        <v>4294047.6434539156</v>
      </c>
      <c r="H265" s="123">
        <v>4177977.6334105702</v>
      </c>
      <c r="I265" s="123">
        <v>4286915.5237125913</v>
      </c>
      <c r="J265" s="11"/>
      <c r="K265" s="641">
        <v>-107289</v>
      </c>
      <c r="L265" s="641">
        <v>-71887</v>
      </c>
      <c r="M265" s="641">
        <v>29790</v>
      </c>
      <c r="N265" s="641">
        <v>106089</v>
      </c>
      <c r="O265" s="641">
        <v>-61301</v>
      </c>
      <c r="P265" s="11"/>
      <c r="Q265" s="617">
        <v>11999331.787081286</v>
      </c>
      <c r="R265" s="617">
        <v>4106420.0209678025</v>
      </c>
      <c r="S265" s="617">
        <v>4263103.1625142051</v>
      </c>
      <c r="T265" s="617">
        <v>4400136.6434539156</v>
      </c>
      <c r="U265" s="617">
        <v>4116676.6334105702</v>
      </c>
      <c r="W265" s="131">
        <v>4102.335653703004</v>
      </c>
      <c r="X265" s="131">
        <v>1424.8508053323396</v>
      </c>
      <c r="Y265" s="131">
        <v>1489.0335880245216</v>
      </c>
      <c r="Z265" s="131">
        <v>1554.2693901285468</v>
      </c>
      <c r="AA265" s="131">
        <v>1456.715015361136</v>
      </c>
      <c r="AC265" s="20"/>
      <c r="AD265" s="20"/>
      <c r="AE265" s="20"/>
      <c r="AF265" s="9"/>
      <c r="AH265" s="429"/>
      <c r="AI265" s="429"/>
      <c r="AJ265" s="429"/>
      <c r="AK265" s="429"/>
      <c r="AL265" s="429"/>
      <c r="AM265" s="15">
        <v>2925</v>
      </c>
      <c r="AN265" s="15">
        <v>2882</v>
      </c>
      <c r="AO265" s="15">
        <v>2863</v>
      </c>
      <c r="AP265" s="15">
        <v>2831</v>
      </c>
      <c r="AQ265" s="15">
        <v>2826</v>
      </c>
      <c r="AR265" s="21">
        <v>2837</v>
      </c>
    </row>
    <row r="266" spans="1:44">
      <c r="A266" s="41">
        <v>846</v>
      </c>
      <c r="B266" s="343">
        <v>14</v>
      </c>
      <c r="C266" s="11" t="s">
        <v>297</v>
      </c>
      <c r="D266" s="641">
        <v>21363967.40030776</v>
      </c>
      <c r="E266" s="641">
        <v>7356656.5408322532</v>
      </c>
      <c r="F266" s="641">
        <v>6374107.2482008394</v>
      </c>
      <c r="G266" s="123">
        <v>6508604.0195807731</v>
      </c>
      <c r="H266" s="123">
        <v>6199483.472747039</v>
      </c>
      <c r="I266" s="123">
        <v>5656979.225911919</v>
      </c>
      <c r="J266" s="11"/>
      <c r="K266" s="641">
        <v>-451698</v>
      </c>
      <c r="L266" s="641">
        <v>-409007</v>
      </c>
      <c r="M266" s="641">
        <v>-329681</v>
      </c>
      <c r="N266" s="641">
        <v>-292016</v>
      </c>
      <c r="O266" s="641">
        <v>-310354</v>
      </c>
      <c r="P266" s="11"/>
      <c r="Q266" s="617">
        <v>20912269.40030776</v>
      </c>
      <c r="R266" s="617">
        <v>6947649.5408322532</v>
      </c>
      <c r="S266" s="617">
        <v>6044426.2482008394</v>
      </c>
      <c r="T266" s="617">
        <v>6216588.0195807731</v>
      </c>
      <c r="U266" s="617">
        <v>5889129.472747039</v>
      </c>
      <c r="W266" s="131">
        <v>4187.4788546871769</v>
      </c>
      <c r="X266" s="131">
        <v>1402.9986956446392</v>
      </c>
      <c r="Y266" s="131">
        <v>1243.197500658338</v>
      </c>
      <c r="Z266" s="131">
        <v>1306.5548590964215</v>
      </c>
      <c r="AA266" s="131">
        <v>1263.2195351237749</v>
      </c>
      <c r="AC266" s="20"/>
      <c r="AD266" s="20"/>
      <c r="AE266" s="20"/>
      <c r="AF266" s="9"/>
      <c r="AH266" s="429"/>
      <c r="AI266" s="429"/>
      <c r="AJ266" s="429"/>
      <c r="AK266" s="429"/>
      <c r="AL266" s="429"/>
      <c r="AM266" s="15">
        <v>4994</v>
      </c>
      <c r="AN266" s="15">
        <v>4952</v>
      </c>
      <c r="AO266" s="15">
        <v>4862</v>
      </c>
      <c r="AP266" s="15">
        <v>4758</v>
      </c>
      <c r="AQ266" s="15">
        <v>4662</v>
      </c>
      <c r="AR266" s="21">
        <v>4574</v>
      </c>
    </row>
    <row r="267" spans="1:44">
      <c r="A267" s="41">
        <v>848</v>
      </c>
      <c r="B267" s="343">
        <v>12</v>
      </c>
      <c r="C267" s="11" t="s">
        <v>298</v>
      </c>
      <c r="D267" s="641">
        <v>18384376.954234391</v>
      </c>
      <c r="E267" s="641">
        <v>5772082.0974872019</v>
      </c>
      <c r="F267" s="641">
        <v>4541732.6747654118</v>
      </c>
      <c r="G267" s="123">
        <v>5525031.4197318982</v>
      </c>
      <c r="H267" s="123">
        <v>5180100.1843050784</v>
      </c>
      <c r="I267" s="123">
        <v>5766396.6748413872</v>
      </c>
      <c r="J267" s="11"/>
      <c r="K267" s="641">
        <v>547289</v>
      </c>
      <c r="L267" s="641">
        <v>575095</v>
      </c>
      <c r="M267" s="641">
        <v>638089</v>
      </c>
      <c r="N267" s="641">
        <v>680805</v>
      </c>
      <c r="O267" s="641">
        <v>726912</v>
      </c>
      <c r="P267" s="11"/>
      <c r="Q267" s="617">
        <v>18931665.954234391</v>
      </c>
      <c r="R267" s="617">
        <v>6347177.0974872019</v>
      </c>
      <c r="S267" s="617">
        <v>5179821.6747654118</v>
      </c>
      <c r="T267" s="617">
        <v>6205836.4197318982</v>
      </c>
      <c r="U267" s="617">
        <v>5907012.1843050784</v>
      </c>
      <c r="W267" s="131">
        <v>4395.5574539666568</v>
      </c>
      <c r="X267" s="131">
        <v>1496.6227534749355</v>
      </c>
      <c r="Y267" s="131">
        <v>1245.1494410493779</v>
      </c>
      <c r="Z267" s="131">
        <v>1526.2755582223065</v>
      </c>
      <c r="AA267" s="131">
        <v>1485.6670483664684</v>
      </c>
      <c r="AC267" s="20"/>
      <c r="AD267" s="20"/>
      <c r="AE267" s="20"/>
      <c r="AF267" s="9"/>
      <c r="AH267" s="429"/>
      <c r="AI267" s="429"/>
      <c r="AJ267" s="429"/>
      <c r="AK267" s="429"/>
      <c r="AL267" s="429"/>
      <c r="AM267" s="15">
        <v>4307</v>
      </c>
      <c r="AN267" s="15">
        <v>4241</v>
      </c>
      <c r="AO267" s="15">
        <v>4160</v>
      </c>
      <c r="AP267" s="15">
        <v>4066</v>
      </c>
      <c r="AQ267" s="15">
        <v>3976</v>
      </c>
      <c r="AR267" s="21">
        <v>3869</v>
      </c>
    </row>
    <row r="268" spans="1:44">
      <c r="A268" s="41">
        <v>849</v>
      </c>
      <c r="B268" s="343">
        <v>16</v>
      </c>
      <c r="C268" s="11" t="s">
        <v>299</v>
      </c>
      <c r="D268" s="641">
        <v>11876789.678400524</v>
      </c>
      <c r="E268" s="641">
        <v>4973349.5775364805</v>
      </c>
      <c r="F268" s="641">
        <v>4935143.60317339</v>
      </c>
      <c r="G268" s="123">
        <v>5075520.7739959192</v>
      </c>
      <c r="H268" s="123">
        <v>5036828.074677214</v>
      </c>
      <c r="I268" s="123">
        <v>5079108.4829507517</v>
      </c>
      <c r="J268" s="11"/>
      <c r="K268" s="641">
        <v>247305</v>
      </c>
      <c r="L268" s="641">
        <v>202306</v>
      </c>
      <c r="M268" s="641">
        <v>183768</v>
      </c>
      <c r="N268" s="641">
        <v>262785</v>
      </c>
      <c r="O268" s="641">
        <v>303062</v>
      </c>
      <c r="P268" s="11"/>
      <c r="Q268" s="617">
        <v>12124094.678400524</v>
      </c>
      <c r="R268" s="617">
        <v>5175655.5775364805</v>
      </c>
      <c r="S268" s="617">
        <v>5118911.60317339</v>
      </c>
      <c r="T268" s="617">
        <v>5338305.7739959192</v>
      </c>
      <c r="U268" s="617">
        <v>5339890.074677214</v>
      </c>
      <c r="W268" s="131">
        <v>4087.6920695888484</v>
      </c>
      <c r="X268" s="131">
        <v>1761.6254518504018</v>
      </c>
      <c r="Y268" s="131">
        <v>1763.3178102560764</v>
      </c>
      <c r="Z268" s="131">
        <v>1873.747200419768</v>
      </c>
      <c r="AA268" s="131">
        <v>1907.7849498668145</v>
      </c>
      <c r="AC268" s="20"/>
      <c r="AD268" s="20"/>
      <c r="AE268" s="20"/>
      <c r="AF268" s="9"/>
      <c r="AH268" s="429"/>
      <c r="AI268" s="429"/>
      <c r="AJ268" s="429"/>
      <c r="AK268" s="429"/>
      <c r="AL268" s="429"/>
      <c r="AM268" s="15">
        <v>2966</v>
      </c>
      <c r="AN268" s="15">
        <v>2938</v>
      </c>
      <c r="AO268" s="15">
        <v>2903</v>
      </c>
      <c r="AP268" s="15">
        <v>2849</v>
      </c>
      <c r="AQ268" s="15">
        <v>2799</v>
      </c>
      <c r="AR268" s="21">
        <v>2750</v>
      </c>
    </row>
    <row r="269" spans="1:44">
      <c r="A269" s="41">
        <v>850</v>
      </c>
      <c r="B269" s="343">
        <v>13</v>
      </c>
      <c r="C269" s="11" t="s">
        <v>300</v>
      </c>
      <c r="D269" s="641">
        <v>7613392.5971885053</v>
      </c>
      <c r="E269" s="641">
        <v>3107383.7463249299</v>
      </c>
      <c r="F269" s="641">
        <v>2865377.3025009688</v>
      </c>
      <c r="G269" s="123">
        <v>3111032.4689699509</v>
      </c>
      <c r="H269" s="123">
        <v>3158532.0475161569</v>
      </c>
      <c r="I269" s="123">
        <v>2379895.2527637403</v>
      </c>
      <c r="J269" s="11"/>
      <c r="K269" s="641">
        <v>-478735</v>
      </c>
      <c r="L269" s="641">
        <v>-513457.99999999994</v>
      </c>
      <c r="M269" s="641">
        <v>-505788</v>
      </c>
      <c r="N269" s="641">
        <v>-415974</v>
      </c>
      <c r="O269" s="641">
        <v>-551742</v>
      </c>
      <c r="P269" s="11"/>
      <c r="Q269" s="617">
        <v>7134657.5971885053</v>
      </c>
      <c r="R269" s="617">
        <v>2593925.7463249299</v>
      </c>
      <c r="S269" s="617">
        <v>2359589.3025009688</v>
      </c>
      <c r="T269" s="617">
        <v>2695058.4689699509</v>
      </c>
      <c r="U269" s="617">
        <v>2606790.0475161569</v>
      </c>
      <c r="W269" s="131">
        <v>2971.535858887341</v>
      </c>
      <c r="X269" s="131">
        <v>1086.6886243506199</v>
      </c>
      <c r="Y269" s="131">
        <v>980.30299231448646</v>
      </c>
      <c r="Z269" s="131">
        <v>1138.1159075042021</v>
      </c>
      <c r="AA269" s="131">
        <v>1109.7445923866142</v>
      </c>
      <c r="AC269" s="20">
        <v>430000</v>
      </c>
      <c r="AD269" s="20">
        <v>150000</v>
      </c>
      <c r="AE269" s="20"/>
      <c r="AF269" s="9"/>
      <c r="AH269" s="429">
        <v>179.0920449812578</v>
      </c>
      <c r="AI269" s="429">
        <v>62.840385421030582</v>
      </c>
      <c r="AJ269" s="429"/>
      <c r="AK269" s="429"/>
      <c r="AL269" s="429"/>
      <c r="AM269" s="15">
        <v>2401</v>
      </c>
      <c r="AN269" s="15">
        <v>2387</v>
      </c>
      <c r="AO269" s="15">
        <v>2407</v>
      </c>
      <c r="AP269" s="15">
        <v>2368</v>
      </c>
      <c r="AQ269" s="15">
        <v>2349</v>
      </c>
      <c r="AR269" s="21">
        <v>2307</v>
      </c>
    </row>
    <row r="270" spans="1:44">
      <c r="A270" s="41">
        <v>851</v>
      </c>
      <c r="B270" s="343">
        <v>19</v>
      </c>
      <c r="C270" s="11" t="s">
        <v>301</v>
      </c>
      <c r="D270" s="641">
        <v>47016015.966335215</v>
      </c>
      <c r="E270" s="641">
        <v>15432970.257006757</v>
      </c>
      <c r="F270" s="641">
        <v>10046172.040722108</v>
      </c>
      <c r="G270" s="123">
        <v>11609629.272640791</v>
      </c>
      <c r="H270" s="123">
        <v>9298391.0858802609</v>
      </c>
      <c r="I270" s="123">
        <v>10847739.256832</v>
      </c>
      <c r="J270" s="11"/>
      <c r="K270" s="641">
        <v>-328591</v>
      </c>
      <c r="L270" s="641">
        <v>-181969</v>
      </c>
      <c r="M270" s="641">
        <v>-352480</v>
      </c>
      <c r="N270" s="641">
        <v>-336309</v>
      </c>
      <c r="O270" s="641">
        <v>469967</v>
      </c>
      <c r="P270" s="11"/>
      <c r="Q270" s="617">
        <v>46687424.966335215</v>
      </c>
      <c r="R270" s="617">
        <v>15251001.257006757</v>
      </c>
      <c r="S270" s="617">
        <v>9693692.0407221075</v>
      </c>
      <c r="T270" s="617">
        <v>11273320.272640791</v>
      </c>
      <c r="U270" s="617">
        <v>9768358.0858802609</v>
      </c>
      <c r="W270" s="131">
        <v>2174.8462741107382</v>
      </c>
      <c r="X270" s="131">
        <v>714.90185426366463</v>
      </c>
      <c r="Y270" s="131">
        <v>456.66801906638278</v>
      </c>
      <c r="Z270" s="131">
        <v>536.36503343043057</v>
      </c>
      <c r="AA270" s="131">
        <v>466.06985475835017</v>
      </c>
      <c r="AC270" s="20"/>
      <c r="AD270" s="20"/>
      <c r="AE270" s="20"/>
      <c r="AF270" s="9"/>
      <c r="AH270" s="429"/>
      <c r="AI270" s="429"/>
      <c r="AJ270" s="429"/>
      <c r="AK270" s="429"/>
      <c r="AL270" s="429"/>
      <c r="AM270" s="15">
        <v>21467</v>
      </c>
      <c r="AN270" s="15">
        <v>21333</v>
      </c>
      <c r="AO270" s="15">
        <v>21227</v>
      </c>
      <c r="AP270" s="15">
        <v>21018</v>
      </c>
      <c r="AQ270" s="15">
        <v>20959</v>
      </c>
      <c r="AR270" s="21">
        <v>20823</v>
      </c>
    </row>
    <row r="271" spans="1:44">
      <c r="A271" s="41">
        <v>853</v>
      </c>
      <c r="B271" s="343">
        <v>2</v>
      </c>
      <c r="C271" s="11" t="s">
        <v>302</v>
      </c>
      <c r="D271" s="641">
        <v>273182462.30933195</v>
      </c>
      <c r="E271" s="641">
        <v>37962249.780684434</v>
      </c>
      <c r="F271" s="641">
        <v>26361087.233098324</v>
      </c>
      <c r="G271" s="123">
        <v>57402255.107092872</v>
      </c>
      <c r="H271" s="123">
        <v>71113626.809396178</v>
      </c>
      <c r="I271" s="123">
        <v>130191085.75669335</v>
      </c>
      <c r="J271" s="11"/>
      <c r="K271" s="641">
        <v>42244049</v>
      </c>
      <c r="L271" s="641">
        <v>42085253</v>
      </c>
      <c r="M271" s="641">
        <v>47344861</v>
      </c>
      <c r="N271" s="641">
        <v>49230269</v>
      </c>
      <c r="O271" s="641">
        <v>52168141</v>
      </c>
      <c r="P271" s="11"/>
      <c r="Q271" s="617">
        <v>315426511.30933195</v>
      </c>
      <c r="R271" s="617">
        <v>80047502.780684441</v>
      </c>
      <c r="S271" s="617">
        <v>73705948.233098328</v>
      </c>
      <c r="T271" s="617">
        <v>106632524.10709287</v>
      </c>
      <c r="U271" s="617">
        <v>123281767.80939618</v>
      </c>
      <c r="W271" s="131">
        <v>1622.639480785283</v>
      </c>
      <c r="X271" s="131">
        <v>410.21181416484029</v>
      </c>
      <c r="Y271" s="131">
        <v>372.44036499797033</v>
      </c>
      <c r="Z271" s="131">
        <v>528.24204587810982</v>
      </c>
      <c r="AA271" s="131">
        <v>598.24318474228153</v>
      </c>
      <c r="AC271" s="20"/>
      <c r="AD271" s="20"/>
      <c r="AE271" s="20"/>
      <c r="AF271" s="9"/>
      <c r="AH271" s="429"/>
      <c r="AI271" s="429"/>
      <c r="AJ271" s="429"/>
      <c r="AK271" s="429"/>
      <c r="AL271" s="429"/>
      <c r="AM271" s="15">
        <v>194391</v>
      </c>
      <c r="AN271" s="15">
        <v>195137</v>
      </c>
      <c r="AO271" s="15">
        <v>197900</v>
      </c>
      <c r="AP271" s="15">
        <v>201863</v>
      </c>
      <c r="AQ271" s="15">
        <v>206073</v>
      </c>
      <c r="AR271" s="21">
        <v>209633</v>
      </c>
    </row>
    <row r="272" spans="1:44">
      <c r="A272" s="41">
        <v>854</v>
      </c>
      <c r="B272" s="343">
        <v>19</v>
      </c>
      <c r="C272" s="11" t="s">
        <v>303</v>
      </c>
      <c r="D272" s="641">
        <v>17305131.742891781</v>
      </c>
      <c r="E272" s="641">
        <v>3878178.8326856266</v>
      </c>
      <c r="F272" s="641">
        <v>2559166.1874728859</v>
      </c>
      <c r="G272" s="123">
        <v>3016905.3167107478</v>
      </c>
      <c r="H272" s="123">
        <v>2848154.5636972771</v>
      </c>
      <c r="I272" s="123">
        <v>3140062.1946202777</v>
      </c>
      <c r="J272" s="11"/>
      <c r="K272" s="641">
        <v>-318879</v>
      </c>
      <c r="L272" s="641">
        <v>-296761</v>
      </c>
      <c r="M272" s="641">
        <v>-414712</v>
      </c>
      <c r="N272" s="641">
        <v>92401</v>
      </c>
      <c r="O272" s="641">
        <v>12826</v>
      </c>
      <c r="P272" s="11"/>
      <c r="Q272" s="617">
        <v>16986252.742891781</v>
      </c>
      <c r="R272" s="617">
        <v>3581417.8326856266</v>
      </c>
      <c r="S272" s="617">
        <v>2144454.1874728859</v>
      </c>
      <c r="T272" s="617">
        <v>3109306.3167107478</v>
      </c>
      <c r="U272" s="617">
        <v>2860980.5636972771</v>
      </c>
      <c r="W272" s="131">
        <v>5141.1176582602238</v>
      </c>
      <c r="X272" s="131">
        <v>1086.5952162274352</v>
      </c>
      <c r="Y272" s="131">
        <v>657.40471718972594</v>
      </c>
      <c r="Z272" s="131">
        <v>955.8273337567623</v>
      </c>
      <c r="AA272" s="131">
        <v>896.57805192644219</v>
      </c>
      <c r="AC272" s="20"/>
      <c r="AD272" s="20"/>
      <c r="AE272" s="20"/>
      <c r="AF272" s="9"/>
      <c r="AH272" s="429"/>
      <c r="AI272" s="429"/>
      <c r="AJ272" s="429"/>
      <c r="AK272" s="429"/>
      <c r="AL272" s="429"/>
      <c r="AM272" s="15">
        <v>3304</v>
      </c>
      <c r="AN272" s="15">
        <v>3296</v>
      </c>
      <c r="AO272" s="15">
        <v>3262</v>
      </c>
      <c r="AP272" s="15">
        <v>3253</v>
      </c>
      <c r="AQ272" s="15">
        <v>3191</v>
      </c>
      <c r="AR272" s="21">
        <v>3146</v>
      </c>
    </row>
    <row r="273" spans="1:44">
      <c r="A273" s="41">
        <v>857</v>
      </c>
      <c r="B273" s="343">
        <v>11</v>
      </c>
      <c r="C273" s="11" t="s">
        <v>304</v>
      </c>
      <c r="D273" s="641">
        <v>10953565.331981415</v>
      </c>
      <c r="E273" s="641">
        <v>-363617.76714317693</v>
      </c>
      <c r="F273" s="641">
        <v>-153870.04660929585</v>
      </c>
      <c r="G273" s="123">
        <v>65023.180266530137</v>
      </c>
      <c r="H273" s="123">
        <v>-142279.22500971929</v>
      </c>
      <c r="I273" s="123">
        <v>-123313.09408266318</v>
      </c>
      <c r="J273" s="11"/>
      <c r="K273" s="641">
        <v>201316</v>
      </c>
      <c r="L273" s="641">
        <v>227921</v>
      </c>
      <c r="M273" s="641">
        <v>-23037</v>
      </c>
      <c r="N273" s="641">
        <v>-18009</v>
      </c>
      <c r="O273" s="641">
        <v>-119535</v>
      </c>
      <c r="P273" s="11"/>
      <c r="Q273" s="617">
        <v>11154881.331981415</v>
      </c>
      <c r="R273" s="617">
        <v>-135696.76714317693</v>
      </c>
      <c r="S273" s="617">
        <v>-176907.04660929585</v>
      </c>
      <c r="T273" s="617">
        <v>47014.180266530137</v>
      </c>
      <c r="U273" s="617">
        <v>-261814.22500971929</v>
      </c>
      <c r="W273" s="131">
        <v>4584.8258660014035</v>
      </c>
      <c r="X273" s="131">
        <v>-56.073044274040051</v>
      </c>
      <c r="Y273" s="131">
        <v>-73.896009444150309</v>
      </c>
      <c r="Z273" s="131">
        <v>20.326061507362791</v>
      </c>
      <c r="AA273" s="131">
        <v>-113.29044786227577</v>
      </c>
      <c r="AC273" s="20"/>
      <c r="AD273" s="20">
        <v>180000</v>
      </c>
      <c r="AE273" s="20">
        <v>230000</v>
      </c>
      <c r="AF273" s="614">
        <v>69000</v>
      </c>
      <c r="AH273" s="429"/>
      <c r="AI273" s="429">
        <v>74.380165289256198</v>
      </c>
      <c r="AJ273" s="429">
        <v>96.073517126148701</v>
      </c>
      <c r="AK273" s="429">
        <v>29.831387808041509</v>
      </c>
      <c r="AL273" s="429"/>
      <c r="AM273" s="15">
        <v>2433</v>
      </c>
      <c r="AN273" s="15">
        <v>2420</v>
      </c>
      <c r="AO273" s="15">
        <v>2394</v>
      </c>
      <c r="AP273" s="15">
        <v>2313</v>
      </c>
      <c r="AQ273" s="15">
        <v>2311</v>
      </c>
      <c r="AR273" s="21">
        <v>2270</v>
      </c>
    </row>
    <row r="274" spans="1:44">
      <c r="A274" s="41">
        <v>858</v>
      </c>
      <c r="B274" s="343">
        <v>1</v>
      </c>
      <c r="C274" s="11" t="s">
        <v>305</v>
      </c>
      <c r="D274" s="641">
        <v>39544183.348431937</v>
      </c>
      <c r="E274" s="641">
        <v>30832279.315006927</v>
      </c>
      <c r="F274" s="641">
        <v>32057027.866754472</v>
      </c>
      <c r="G274" s="123">
        <v>34405345.713405669</v>
      </c>
      <c r="H274" s="123">
        <v>34203629.506657563</v>
      </c>
      <c r="I274" s="123">
        <v>29487157.950713404</v>
      </c>
      <c r="J274" s="11"/>
      <c r="K274" s="641">
        <v>-3001162</v>
      </c>
      <c r="L274" s="641">
        <v>-3492611</v>
      </c>
      <c r="M274" s="641">
        <v>-3368275</v>
      </c>
      <c r="N274" s="641">
        <v>-2342756</v>
      </c>
      <c r="O274" s="641">
        <v>-3512109</v>
      </c>
      <c r="P274" s="11"/>
      <c r="Q274" s="617">
        <v>36543021.348431937</v>
      </c>
      <c r="R274" s="617">
        <v>27339668.315006927</v>
      </c>
      <c r="S274" s="617">
        <v>28688752.866754472</v>
      </c>
      <c r="T274" s="617">
        <v>32062589.713405669</v>
      </c>
      <c r="U274" s="617">
        <v>30691520.506657563</v>
      </c>
      <c r="W274" s="131">
        <v>942.24328567753753</v>
      </c>
      <c r="X274" s="131">
        <v>688.34453686003644</v>
      </c>
      <c r="Y274" s="131">
        <v>710.39899135188375</v>
      </c>
      <c r="Z274" s="131">
        <v>775.6202456191802</v>
      </c>
      <c r="AA274" s="131">
        <v>726.85661353836736</v>
      </c>
      <c r="AC274" s="20"/>
      <c r="AD274" s="20"/>
      <c r="AE274" s="20"/>
      <c r="AF274" s="9"/>
      <c r="AH274" s="429"/>
      <c r="AI274" s="429"/>
      <c r="AJ274" s="429"/>
      <c r="AK274" s="429"/>
      <c r="AL274" s="429"/>
      <c r="AM274" s="15">
        <v>38783</v>
      </c>
      <c r="AN274" s="15">
        <v>39718</v>
      </c>
      <c r="AO274" s="15">
        <v>40384</v>
      </c>
      <c r="AP274" s="15">
        <v>41338</v>
      </c>
      <c r="AQ274" s="15">
        <v>42225</v>
      </c>
      <c r="AR274" s="21">
        <v>42479</v>
      </c>
    </row>
    <row r="275" spans="1:44">
      <c r="A275" s="41">
        <v>859</v>
      </c>
      <c r="B275" s="343">
        <v>17</v>
      </c>
      <c r="C275" s="11" t="s">
        <v>306</v>
      </c>
      <c r="D275" s="641">
        <v>23415003.520016704</v>
      </c>
      <c r="E275" s="641">
        <v>13162087.258974984</v>
      </c>
      <c r="F275" s="641">
        <v>12027920.353021832</v>
      </c>
      <c r="G275" s="123">
        <v>12509656.59185767</v>
      </c>
      <c r="H275" s="123">
        <v>12303464.445687801</v>
      </c>
      <c r="I275" s="123">
        <v>11524953.956320837</v>
      </c>
      <c r="J275" s="11"/>
      <c r="K275" s="641">
        <v>-1015472</v>
      </c>
      <c r="L275" s="641">
        <v>-970784</v>
      </c>
      <c r="M275" s="641">
        <v>-983941</v>
      </c>
      <c r="N275" s="641">
        <v>-938897</v>
      </c>
      <c r="O275" s="641">
        <v>-1028291</v>
      </c>
      <c r="P275" s="11"/>
      <c r="Q275" s="617">
        <v>22399531.520016704</v>
      </c>
      <c r="R275" s="617">
        <v>12191303.258974984</v>
      </c>
      <c r="S275" s="617">
        <v>11043979.353021832</v>
      </c>
      <c r="T275" s="617">
        <v>11570759.59185767</v>
      </c>
      <c r="U275" s="617">
        <v>11275173.445687801</v>
      </c>
      <c r="W275" s="131">
        <v>3392.3264455575804</v>
      </c>
      <c r="X275" s="131">
        <v>1849.1283571932329</v>
      </c>
      <c r="Y275" s="131">
        <v>1683.0203220088131</v>
      </c>
      <c r="Z275" s="131">
        <v>1773.2964891735892</v>
      </c>
      <c r="AA275" s="131">
        <v>1734.3752416071068</v>
      </c>
      <c r="AC275" s="20"/>
      <c r="AD275" s="20"/>
      <c r="AE275" s="20"/>
      <c r="AF275" s="9"/>
      <c r="AH275" s="429"/>
      <c r="AI275" s="429"/>
      <c r="AJ275" s="429"/>
      <c r="AK275" s="429"/>
      <c r="AL275" s="429"/>
      <c r="AM275" s="15">
        <v>6603</v>
      </c>
      <c r="AN275" s="15">
        <v>6593</v>
      </c>
      <c r="AO275" s="15">
        <v>6562</v>
      </c>
      <c r="AP275" s="15">
        <v>6525</v>
      </c>
      <c r="AQ275" s="15">
        <v>6501</v>
      </c>
      <c r="AR275" s="21">
        <v>6470</v>
      </c>
    </row>
    <row r="276" spans="1:44">
      <c r="A276" s="41">
        <v>886</v>
      </c>
      <c r="B276" s="343">
        <v>4</v>
      </c>
      <c r="C276" s="11" t="s">
        <v>307</v>
      </c>
      <c r="D276" s="641">
        <v>26904640.864612613</v>
      </c>
      <c r="E276" s="641">
        <v>9112838.2241203301</v>
      </c>
      <c r="F276" s="641">
        <v>7366759.3968537273</v>
      </c>
      <c r="G276" s="123">
        <v>8363300.8811214902</v>
      </c>
      <c r="H276" s="123">
        <v>8702493.8114915267</v>
      </c>
      <c r="I276" s="123">
        <v>8411443.1205927953</v>
      </c>
      <c r="J276" s="11"/>
      <c r="K276" s="641">
        <v>-171841</v>
      </c>
      <c r="L276" s="641">
        <v>-163871</v>
      </c>
      <c r="M276" s="641">
        <v>-197329</v>
      </c>
      <c r="N276" s="641">
        <v>248439</v>
      </c>
      <c r="O276" s="641">
        <v>-315036</v>
      </c>
      <c r="P276" s="11"/>
      <c r="Q276" s="617">
        <v>26732799.864612613</v>
      </c>
      <c r="R276" s="617">
        <v>8948967.2241203301</v>
      </c>
      <c r="S276" s="617">
        <v>7169430.3968537273</v>
      </c>
      <c r="T276" s="617">
        <v>8611739.8811214902</v>
      </c>
      <c r="U276" s="617">
        <v>8387457.8114915267</v>
      </c>
      <c r="W276" s="131">
        <v>2099.1597852071154</v>
      </c>
      <c r="X276" s="131">
        <v>706.36729213989497</v>
      </c>
      <c r="Y276" s="131">
        <v>569.04757495465731</v>
      </c>
      <c r="Z276" s="131">
        <v>687.12518001448097</v>
      </c>
      <c r="AA276" s="131">
        <v>677.39119782680723</v>
      </c>
      <c r="AC276" s="20"/>
      <c r="AD276" s="20"/>
      <c r="AE276" s="20"/>
      <c r="AF276" s="9"/>
      <c r="AH276" s="429"/>
      <c r="AI276" s="429"/>
      <c r="AJ276" s="429"/>
      <c r="AK276" s="429"/>
      <c r="AL276" s="429"/>
      <c r="AM276" s="15">
        <v>12735</v>
      </c>
      <c r="AN276" s="15">
        <v>12669</v>
      </c>
      <c r="AO276" s="15">
        <v>12599</v>
      </c>
      <c r="AP276" s="15">
        <v>12533</v>
      </c>
      <c r="AQ276" s="15">
        <v>12382</v>
      </c>
      <c r="AR276" s="21">
        <v>12339</v>
      </c>
    </row>
    <row r="277" spans="1:44">
      <c r="A277" s="41">
        <v>887</v>
      </c>
      <c r="B277" s="343">
        <v>6</v>
      </c>
      <c r="C277" s="11" t="s">
        <v>308</v>
      </c>
      <c r="D277" s="641">
        <v>16542129.578932548</v>
      </c>
      <c r="E277" s="641">
        <v>3137516.4957099599</v>
      </c>
      <c r="F277" s="641">
        <v>2654363.2520512501</v>
      </c>
      <c r="G277" s="123">
        <v>3277855.3218341209</v>
      </c>
      <c r="H277" s="123">
        <v>3079774.912726969</v>
      </c>
      <c r="I277" s="123">
        <v>2761163.5917839962</v>
      </c>
      <c r="J277" s="11"/>
      <c r="K277" s="641">
        <v>-287146</v>
      </c>
      <c r="L277" s="641">
        <v>-303742</v>
      </c>
      <c r="M277" s="641">
        <v>-245784</v>
      </c>
      <c r="N277" s="641">
        <v>-197348</v>
      </c>
      <c r="O277" s="641">
        <v>-291718</v>
      </c>
      <c r="P277" s="11"/>
      <c r="Q277" s="617">
        <v>16254983.578932548</v>
      </c>
      <c r="R277" s="617">
        <v>2833774.4957099599</v>
      </c>
      <c r="S277" s="617">
        <v>2408579.2520512501</v>
      </c>
      <c r="T277" s="617">
        <v>3080507.3218341209</v>
      </c>
      <c r="U277" s="617">
        <v>2788056.912726969</v>
      </c>
      <c r="W277" s="131">
        <v>3500.211795635777</v>
      </c>
      <c r="X277" s="131">
        <v>606.93392497536081</v>
      </c>
      <c r="Y277" s="131">
        <v>527.15676341677613</v>
      </c>
      <c r="Z277" s="131">
        <v>674.36675171500019</v>
      </c>
      <c r="AA277" s="131">
        <v>620.53347712596678</v>
      </c>
      <c r="AC277" s="20"/>
      <c r="AD277" s="20">
        <v>250000</v>
      </c>
      <c r="AE277" s="20">
        <v>228000</v>
      </c>
      <c r="AF277" s="9"/>
      <c r="AH277" s="429"/>
      <c r="AI277" s="429">
        <v>53.544656243306918</v>
      </c>
      <c r="AJ277" s="429">
        <v>49.901510177281679</v>
      </c>
      <c r="AK277" s="429"/>
      <c r="AL277" s="429"/>
      <c r="AM277" s="15">
        <v>4644</v>
      </c>
      <c r="AN277" s="15">
        <v>4669</v>
      </c>
      <c r="AO277" s="15">
        <v>4569</v>
      </c>
      <c r="AP277" s="15">
        <v>4568</v>
      </c>
      <c r="AQ277" s="15">
        <v>4493</v>
      </c>
      <c r="AR277" s="21">
        <v>4440</v>
      </c>
    </row>
    <row r="278" spans="1:44">
      <c r="A278" s="41">
        <v>889</v>
      </c>
      <c r="B278" s="343">
        <v>17</v>
      </c>
      <c r="C278" s="11" t="s">
        <v>309</v>
      </c>
      <c r="D278" s="641">
        <v>12420002.548732422</v>
      </c>
      <c r="E278" s="641">
        <v>5122060.9978051856</v>
      </c>
      <c r="F278" s="641">
        <v>4874282.1323920488</v>
      </c>
      <c r="G278" s="123">
        <v>5199568.916328677</v>
      </c>
      <c r="H278" s="123">
        <v>5422434.7614019569</v>
      </c>
      <c r="I278" s="123">
        <v>5700269.3590373583</v>
      </c>
      <c r="J278" s="11"/>
      <c r="K278" s="641">
        <v>303421</v>
      </c>
      <c r="L278" s="641">
        <v>343566</v>
      </c>
      <c r="M278" s="641">
        <v>355931</v>
      </c>
      <c r="N278" s="641">
        <v>692745</v>
      </c>
      <c r="O278" s="641">
        <v>555589</v>
      </c>
      <c r="P278" s="11"/>
      <c r="Q278" s="617">
        <v>12723423.548732422</v>
      </c>
      <c r="R278" s="617">
        <v>5465626.9978051856</v>
      </c>
      <c r="S278" s="617">
        <v>5230213.1323920488</v>
      </c>
      <c r="T278" s="617">
        <v>5892313.916328677</v>
      </c>
      <c r="U278" s="617">
        <v>5978023.7614019569</v>
      </c>
      <c r="W278" s="131">
        <v>4858.1227753846588</v>
      </c>
      <c r="X278" s="131">
        <v>2128.3594228213337</v>
      </c>
      <c r="Y278" s="131">
        <v>2073.0135284946687</v>
      </c>
      <c r="Z278" s="131">
        <v>2365.4411546883489</v>
      </c>
      <c r="AA278" s="131">
        <v>2424.178329846698</v>
      </c>
      <c r="AC278" s="20"/>
      <c r="AD278" s="20"/>
      <c r="AE278" s="20"/>
      <c r="AF278" s="9"/>
      <c r="AH278" s="429"/>
      <c r="AI278" s="429"/>
      <c r="AJ278" s="429"/>
      <c r="AK278" s="429"/>
      <c r="AL278" s="429"/>
      <c r="AM278" s="15">
        <v>2619</v>
      </c>
      <c r="AN278" s="15">
        <v>2568</v>
      </c>
      <c r="AO278" s="15">
        <v>2523</v>
      </c>
      <c r="AP278" s="15">
        <v>2491</v>
      </c>
      <c r="AQ278" s="15">
        <v>2466</v>
      </c>
      <c r="AR278" s="21">
        <v>2399</v>
      </c>
    </row>
    <row r="279" spans="1:44">
      <c r="A279" s="41">
        <v>890</v>
      </c>
      <c r="B279" s="343">
        <v>19</v>
      </c>
      <c r="C279" s="11" t="s">
        <v>310</v>
      </c>
      <c r="D279" s="641">
        <v>7688219.7755734725</v>
      </c>
      <c r="E279" s="641">
        <v>3293504.2762152213</v>
      </c>
      <c r="F279" s="641">
        <v>2920408.1591554708</v>
      </c>
      <c r="G279" s="123">
        <v>2809692.8765431582</v>
      </c>
      <c r="H279" s="123">
        <v>2739139.6943709352</v>
      </c>
      <c r="I279" s="123">
        <v>2993727.1794965984</v>
      </c>
      <c r="J279" s="11"/>
      <c r="K279" s="641">
        <v>409504</v>
      </c>
      <c r="L279" s="641">
        <v>421218</v>
      </c>
      <c r="M279" s="641">
        <v>386304</v>
      </c>
      <c r="N279" s="641">
        <v>154977</v>
      </c>
      <c r="O279" s="641">
        <v>226578</v>
      </c>
      <c r="P279" s="11"/>
      <c r="Q279" s="617">
        <v>8097723.7755734725</v>
      </c>
      <c r="R279" s="617">
        <v>3714722.2762152213</v>
      </c>
      <c r="S279" s="617">
        <v>3306712.1591554708</v>
      </c>
      <c r="T279" s="617">
        <v>2964669.8765431582</v>
      </c>
      <c r="U279" s="617">
        <v>2965717.6943709352</v>
      </c>
      <c r="W279" s="131">
        <v>6642.9235238502642</v>
      </c>
      <c r="X279" s="131">
        <v>3158.7774457612427</v>
      </c>
      <c r="Y279" s="131">
        <v>2802.2984399622633</v>
      </c>
      <c r="Z279" s="131">
        <v>2602.8708310299899</v>
      </c>
      <c r="AA279" s="131">
        <v>2608.3708833517462</v>
      </c>
      <c r="AC279" s="20">
        <v>265000</v>
      </c>
      <c r="AD279" s="20"/>
      <c r="AE279" s="20"/>
      <c r="AF279" s="614">
        <v>34000</v>
      </c>
      <c r="AH279" s="429">
        <v>217.39130434782609</v>
      </c>
      <c r="AI279" s="429"/>
      <c r="AJ279" s="429"/>
      <c r="AK279" s="429">
        <v>29.850746268656721</v>
      </c>
      <c r="AL279" s="429"/>
      <c r="AM279" s="15">
        <v>1219</v>
      </c>
      <c r="AN279" s="15">
        <v>1176</v>
      </c>
      <c r="AO279" s="15">
        <v>1180</v>
      </c>
      <c r="AP279" s="15">
        <v>1139</v>
      </c>
      <c r="AQ279" s="15">
        <v>1137</v>
      </c>
      <c r="AR279" s="21">
        <v>1112</v>
      </c>
    </row>
    <row r="280" spans="1:44">
      <c r="A280" s="41">
        <v>892</v>
      </c>
      <c r="B280" s="343">
        <v>13</v>
      </c>
      <c r="C280" s="11" t="s">
        <v>311</v>
      </c>
      <c r="D280" s="641">
        <v>11454005.908338116</v>
      </c>
      <c r="E280" s="641">
        <v>7042658.9683714109</v>
      </c>
      <c r="F280" s="641">
        <v>7046670.7606292199</v>
      </c>
      <c r="G280" s="123">
        <v>7492354.1046291497</v>
      </c>
      <c r="H280" s="123">
        <v>7683298.0791580034</v>
      </c>
      <c r="I280" s="123">
        <v>6851824.4736103816</v>
      </c>
      <c r="J280" s="11"/>
      <c r="K280" s="641">
        <v>-623488</v>
      </c>
      <c r="L280" s="641">
        <v>-596101</v>
      </c>
      <c r="M280" s="641">
        <v>-538534</v>
      </c>
      <c r="N280" s="641">
        <v>-518673</v>
      </c>
      <c r="O280" s="641">
        <v>-761832</v>
      </c>
      <c r="P280" s="11"/>
      <c r="Q280" s="617">
        <v>10830517.908338116</v>
      </c>
      <c r="R280" s="617">
        <v>6446557.9683714109</v>
      </c>
      <c r="S280" s="617">
        <v>6508136.7606292199</v>
      </c>
      <c r="T280" s="617">
        <v>6973681.1046291497</v>
      </c>
      <c r="U280" s="617">
        <v>6921466.0791580034</v>
      </c>
      <c r="W280" s="131">
        <v>2970.5205453478102</v>
      </c>
      <c r="X280" s="131">
        <v>1773.9565130356111</v>
      </c>
      <c r="Y280" s="131">
        <v>1811.8420825805179</v>
      </c>
      <c r="Z280" s="131">
        <v>1929.0957412528769</v>
      </c>
      <c r="AA280" s="131">
        <v>1892.6623131413737</v>
      </c>
      <c r="AC280" s="20"/>
      <c r="AD280" s="20"/>
      <c r="AE280" s="20">
        <v>362000</v>
      </c>
      <c r="AF280" s="9"/>
      <c r="AH280" s="429"/>
      <c r="AI280" s="429"/>
      <c r="AJ280" s="429">
        <v>100.77951002227169</v>
      </c>
      <c r="AK280" s="429"/>
      <c r="AL280" s="429"/>
      <c r="AM280" s="15">
        <v>3646</v>
      </c>
      <c r="AN280" s="15">
        <v>3634</v>
      </c>
      <c r="AO280" s="15">
        <v>3592</v>
      </c>
      <c r="AP280" s="15">
        <v>3615</v>
      </c>
      <c r="AQ280" s="15">
        <v>3657</v>
      </c>
      <c r="AR280" s="21">
        <v>3651</v>
      </c>
    </row>
    <row r="281" spans="1:44">
      <c r="A281" s="41">
        <v>893</v>
      </c>
      <c r="B281" s="343">
        <v>15</v>
      </c>
      <c r="C281" s="11" t="s">
        <v>312</v>
      </c>
      <c r="D281" s="641">
        <v>24850030.921794113</v>
      </c>
      <c r="E281" s="641">
        <v>9422650.2500365805</v>
      </c>
      <c r="F281" s="641">
        <v>9429951.8075918835</v>
      </c>
      <c r="G281" s="123">
        <v>10058132.072954571</v>
      </c>
      <c r="H281" s="123">
        <v>10079859.175455591</v>
      </c>
      <c r="I281" s="123">
        <v>9733025.3896116465</v>
      </c>
      <c r="J281" s="11"/>
      <c r="K281" s="641">
        <v>-368958</v>
      </c>
      <c r="L281" s="641">
        <v>-300256</v>
      </c>
      <c r="M281" s="641">
        <v>85778</v>
      </c>
      <c r="N281" s="641">
        <v>235450</v>
      </c>
      <c r="O281" s="641">
        <v>-59039</v>
      </c>
      <c r="P281" s="11"/>
      <c r="Q281" s="617">
        <v>24481072.921794113</v>
      </c>
      <c r="R281" s="617">
        <v>9122394.2500365805</v>
      </c>
      <c r="S281" s="617">
        <v>9515729.8075918835</v>
      </c>
      <c r="T281" s="617">
        <v>10293582.072954571</v>
      </c>
      <c r="U281" s="617">
        <v>10020820.175455591</v>
      </c>
      <c r="W281" s="131">
        <v>3273.30831953391</v>
      </c>
      <c r="X281" s="131">
        <v>1216.805955720499</v>
      </c>
      <c r="Y281" s="131">
        <v>1280.028222705392</v>
      </c>
      <c r="Z281" s="131">
        <v>1372.4776097272761</v>
      </c>
      <c r="AA281" s="131">
        <v>1347.0654893743233</v>
      </c>
      <c r="AC281" s="20"/>
      <c r="AD281" s="20"/>
      <c r="AE281" s="20"/>
      <c r="AF281" s="9"/>
      <c r="AH281" s="429"/>
      <c r="AI281" s="429"/>
      <c r="AJ281" s="429"/>
      <c r="AK281" s="429"/>
      <c r="AL281" s="429"/>
      <c r="AM281" s="15">
        <v>7479</v>
      </c>
      <c r="AN281" s="15">
        <v>7497</v>
      </c>
      <c r="AO281" s="15">
        <v>7434</v>
      </c>
      <c r="AP281" s="15">
        <v>7500</v>
      </c>
      <c r="AQ281" s="15">
        <v>7439</v>
      </c>
      <c r="AR281" s="21">
        <v>7391</v>
      </c>
    </row>
    <row r="282" spans="1:44">
      <c r="A282" s="41">
        <v>895</v>
      </c>
      <c r="B282" s="343">
        <v>2</v>
      </c>
      <c r="C282" s="11" t="s">
        <v>313</v>
      </c>
      <c r="D282" s="641">
        <v>35618853.404353984</v>
      </c>
      <c r="E282" s="641">
        <v>8846895.4146748148</v>
      </c>
      <c r="F282" s="641">
        <v>7205715.8548746388</v>
      </c>
      <c r="G282" s="123">
        <v>7945741.7628327115</v>
      </c>
      <c r="H282" s="123">
        <v>6684965.5052259723</v>
      </c>
      <c r="I282" s="123">
        <v>7494159.7927807774</v>
      </c>
      <c r="J282" s="11"/>
      <c r="K282" s="641">
        <v>-1740885</v>
      </c>
      <c r="L282" s="641">
        <v>-1630871</v>
      </c>
      <c r="M282" s="641">
        <v>-1214631</v>
      </c>
      <c r="N282" s="641">
        <v>-1357921</v>
      </c>
      <c r="O282" s="641">
        <v>-1278482</v>
      </c>
      <c r="P282" s="11"/>
      <c r="Q282" s="617">
        <v>33877968.404353984</v>
      </c>
      <c r="R282" s="617">
        <v>7216024.4146748148</v>
      </c>
      <c r="S282" s="617">
        <v>5991084.8548746388</v>
      </c>
      <c r="T282" s="617">
        <v>6587820.7628327115</v>
      </c>
      <c r="U282" s="617">
        <v>5406483.5052259723</v>
      </c>
      <c r="W282" s="131">
        <v>2203.015242837429</v>
      </c>
      <c r="X282" s="131">
        <v>466.66393420906775</v>
      </c>
      <c r="Y282" s="131">
        <v>396.97090212527422</v>
      </c>
      <c r="Z282" s="131">
        <v>441.01089589186716</v>
      </c>
      <c r="AA282" s="131">
        <v>364.95770927676335</v>
      </c>
      <c r="AC282" s="20"/>
      <c r="AD282" s="20"/>
      <c r="AE282" s="20"/>
      <c r="AF282" s="9"/>
      <c r="AH282" s="429"/>
      <c r="AI282" s="429"/>
      <c r="AJ282" s="429"/>
      <c r="AK282" s="429"/>
      <c r="AL282" s="429"/>
      <c r="AM282" s="15">
        <v>15378</v>
      </c>
      <c r="AN282" s="15">
        <v>15463</v>
      </c>
      <c r="AO282" s="15">
        <v>15092</v>
      </c>
      <c r="AP282" s="15">
        <v>14938</v>
      </c>
      <c r="AQ282" s="15">
        <v>14814</v>
      </c>
      <c r="AR282" s="21">
        <v>14783</v>
      </c>
    </row>
    <row r="283" spans="1:44">
      <c r="A283" s="41">
        <v>905</v>
      </c>
      <c r="B283" s="343">
        <v>15</v>
      </c>
      <c r="C283" s="11" t="s">
        <v>314</v>
      </c>
      <c r="D283" s="641">
        <v>112313010.00199477</v>
      </c>
      <c r="E283" s="641">
        <v>20690220.180634968</v>
      </c>
      <c r="F283" s="641">
        <v>10890146.901268041</v>
      </c>
      <c r="G283" s="123">
        <v>22166486.93902842</v>
      </c>
      <c r="H283" s="123">
        <v>28652880.550582461</v>
      </c>
      <c r="I283" s="123">
        <v>67237241.622789323</v>
      </c>
      <c r="J283" s="11"/>
      <c r="K283" s="641">
        <v>26585586</v>
      </c>
      <c r="L283" s="641">
        <v>28342371</v>
      </c>
      <c r="M283" s="641">
        <v>31590920</v>
      </c>
      <c r="N283" s="641">
        <v>34319335</v>
      </c>
      <c r="O283" s="641">
        <v>34145127</v>
      </c>
      <c r="P283" s="11"/>
      <c r="Q283" s="617">
        <v>138898596.00199479</v>
      </c>
      <c r="R283" s="617">
        <v>49032591.180634968</v>
      </c>
      <c r="S283" s="617">
        <v>42481066.901268043</v>
      </c>
      <c r="T283" s="617">
        <v>56485821.93902842</v>
      </c>
      <c r="U283" s="617">
        <v>62798007.550582461</v>
      </c>
      <c r="W283" s="131">
        <v>2056.2034019036696</v>
      </c>
      <c r="X283" s="131">
        <v>725.17327783235919</v>
      </c>
      <c r="Y283" s="131">
        <v>624.8318365192099</v>
      </c>
      <c r="Z283" s="131">
        <v>819.15746184564682</v>
      </c>
      <c r="AA283" s="131">
        <v>892.51158384023051</v>
      </c>
      <c r="AC283" s="20"/>
      <c r="AD283" s="20"/>
      <c r="AE283" s="20"/>
      <c r="AF283" s="9"/>
      <c r="AH283" s="429"/>
      <c r="AI283" s="429"/>
      <c r="AJ283" s="429"/>
      <c r="AK283" s="429"/>
      <c r="AL283" s="429"/>
      <c r="AM283" s="15">
        <v>67551</v>
      </c>
      <c r="AN283" s="15">
        <v>67615</v>
      </c>
      <c r="AO283" s="15">
        <v>67988</v>
      </c>
      <c r="AP283" s="15">
        <v>68956</v>
      </c>
      <c r="AQ283" s="15">
        <v>70361</v>
      </c>
      <c r="AR283" s="21">
        <v>71209</v>
      </c>
    </row>
    <row r="284" spans="1:44">
      <c r="A284" s="41">
        <v>908</v>
      </c>
      <c r="B284" s="343">
        <v>6</v>
      </c>
      <c r="C284" s="11" t="s">
        <v>315</v>
      </c>
      <c r="D284" s="641">
        <v>45711361.691457152</v>
      </c>
      <c r="E284" s="641">
        <v>11770014.109362541</v>
      </c>
      <c r="F284" s="641">
        <v>7410127.4553043554</v>
      </c>
      <c r="G284" s="123">
        <v>9250457.2779789362</v>
      </c>
      <c r="H284" s="123">
        <v>9967385.3240406625</v>
      </c>
      <c r="I284" s="123">
        <v>12551358.034432709</v>
      </c>
      <c r="J284" s="11"/>
      <c r="K284" s="641">
        <v>883573</v>
      </c>
      <c r="L284" s="641">
        <v>933289</v>
      </c>
      <c r="M284" s="641">
        <v>829851</v>
      </c>
      <c r="N284" s="641">
        <v>2028161</v>
      </c>
      <c r="O284" s="641">
        <v>1432157</v>
      </c>
      <c r="P284" s="11"/>
      <c r="Q284" s="617">
        <v>46594934.691457152</v>
      </c>
      <c r="R284" s="617">
        <v>12703303.109362541</v>
      </c>
      <c r="S284" s="617">
        <v>8239978.4553043554</v>
      </c>
      <c r="T284" s="617">
        <v>11278618.277978936</v>
      </c>
      <c r="U284" s="617">
        <v>11399542.324040662</v>
      </c>
      <c r="W284" s="131">
        <v>2243.9169126634797</v>
      </c>
      <c r="X284" s="131">
        <v>613.83440973000927</v>
      </c>
      <c r="Y284" s="131">
        <v>398.00890959302302</v>
      </c>
      <c r="Z284" s="131">
        <v>545.01876282878789</v>
      </c>
      <c r="AA284" s="131">
        <v>546.81931808129048</v>
      </c>
      <c r="AC284" s="20"/>
      <c r="AD284" s="20"/>
      <c r="AE284" s="20"/>
      <c r="AF284" s="614">
        <v>625000</v>
      </c>
      <c r="AH284" s="429"/>
      <c r="AI284" s="429"/>
      <c r="AJ284" s="429"/>
      <c r="AK284" s="429">
        <v>30.201990915241129</v>
      </c>
      <c r="AL284" s="429"/>
      <c r="AM284" s="15">
        <v>20765</v>
      </c>
      <c r="AN284" s="15">
        <v>20695</v>
      </c>
      <c r="AO284" s="15">
        <v>20703</v>
      </c>
      <c r="AP284" s="15">
        <v>20694</v>
      </c>
      <c r="AQ284" s="15">
        <v>20847</v>
      </c>
      <c r="AR284" s="21">
        <v>20762</v>
      </c>
    </row>
    <row r="285" spans="1:44">
      <c r="A285" s="41">
        <v>915</v>
      </c>
      <c r="B285" s="343">
        <v>11</v>
      </c>
      <c r="C285" s="11" t="s">
        <v>316</v>
      </c>
      <c r="D285" s="641">
        <v>61559563.440300576</v>
      </c>
      <c r="E285" s="641">
        <v>9843157.4838647675</v>
      </c>
      <c r="F285" s="641">
        <v>6140201.362891661</v>
      </c>
      <c r="G285" s="123">
        <v>8056857.5462309029</v>
      </c>
      <c r="H285" s="123">
        <v>8524764.3950947281</v>
      </c>
      <c r="I285" s="123">
        <v>5580017.2004028</v>
      </c>
      <c r="J285" s="11"/>
      <c r="K285" s="641">
        <v>-2392541</v>
      </c>
      <c r="L285" s="641">
        <v>-2328772</v>
      </c>
      <c r="M285" s="641">
        <v>-2419926</v>
      </c>
      <c r="N285" s="641">
        <v>-1408411</v>
      </c>
      <c r="O285" s="641">
        <v>-2531032</v>
      </c>
      <c r="P285" s="11"/>
      <c r="Q285" s="617">
        <v>59167022.440300576</v>
      </c>
      <c r="R285" s="617">
        <v>7514385.4838647675</v>
      </c>
      <c r="S285" s="617">
        <v>3720275.362891661</v>
      </c>
      <c r="T285" s="617">
        <v>6648446.5462309029</v>
      </c>
      <c r="U285" s="617">
        <v>5993732.3950947281</v>
      </c>
      <c r="W285" s="131">
        <v>2917.7937883568684</v>
      </c>
      <c r="X285" s="131">
        <v>376.22718088743642</v>
      </c>
      <c r="Y285" s="131">
        <v>188.28257315105324</v>
      </c>
      <c r="Z285" s="131">
        <v>337.02268698894426</v>
      </c>
      <c r="AA285" s="131">
        <v>304.72989959300054</v>
      </c>
      <c r="AC285" s="20">
        <v>830000</v>
      </c>
      <c r="AD285" s="20"/>
      <c r="AE285" s="20"/>
      <c r="AF285" s="9"/>
      <c r="AH285" s="429">
        <v>40.931058289772167</v>
      </c>
      <c r="AI285" s="429"/>
      <c r="AJ285" s="429"/>
      <c r="AK285" s="429"/>
      <c r="AL285" s="429"/>
      <c r="AM285" s="15">
        <v>20278</v>
      </c>
      <c r="AN285" s="15">
        <v>19973</v>
      </c>
      <c r="AO285" s="15">
        <v>19759</v>
      </c>
      <c r="AP285" s="15">
        <v>19727</v>
      </c>
      <c r="AQ285" s="15">
        <v>19669</v>
      </c>
      <c r="AR285" s="21">
        <v>19433</v>
      </c>
    </row>
    <row r="286" spans="1:44">
      <c r="A286" s="41">
        <v>918</v>
      </c>
      <c r="B286" s="343">
        <v>2</v>
      </c>
      <c r="C286" s="11" t="s">
        <v>317</v>
      </c>
      <c r="D286" s="641">
        <v>6962843.8595476355</v>
      </c>
      <c r="E286" s="641">
        <v>1584259.3741045734</v>
      </c>
      <c r="F286" s="641">
        <v>1643148.1688360739</v>
      </c>
      <c r="G286" s="123">
        <v>1885622.049286067</v>
      </c>
      <c r="H286" s="123">
        <v>2121506.9122955049</v>
      </c>
      <c r="I286" s="123">
        <v>1256468.5069446082</v>
      </c>
      <c r="J286" s="11"/>
      <c r="K286" s="641">
        <v>-498641</v>
      </c>
      <c r="L286" s="641">
        <v>-563325</v>
      </c>
      <c r="M286" s="641">
        <v>-451347</v>
      </c>
      <c r="N286" s="641">
        <v>-534027</v>
      </c>
      <c r="O286" s="641">
        <v>-715288</v>
      </c>
      <c r="P286" s="11"/>
      <c r="Q286" s="617">
        <v>6464202.8595476355</v>
      </c>
      <c r="R286" s="617">
        <v>1020934.3741045734</v>
      </c>
      <c r="S286" s="617">
        <v>1191801.1688360739</v>
      </c>
      <c r="T286" s="617">
        <v>1351595.049286067</v>
      </c>
      <c r="U286" s="617">
        <v>1406218.9122955049</v>
      </c>
      <c r="W286" s="131">
        <v>2820.3328357537675</v>
      </c>
      <c r="X286" s="131">
        <v>449.55278472240133</v>
      </c>
      <c r="Y286" s="131">
        <v>534.91973466610136</v>
      </c>
      <c r="Z286" s="131">
        <v>602.04679255504095</v>
      </c>
      <c r="AA286" s="131">
        <v>626.09924857324347</v>
      </c>
      <c r="AC286" s="20"/>
      <c r="AD286" s="20"/>
      <c r="AE286" s="20"/>
      <c r="AF286" s="9"/>
      <c r="AH286" s="429"/>
      <c r="AI286" s="429"/>
      <c r="AJ286" s="429"/>
      <c r="AK286" s="429"/>
      <c r="AL286" s="429"/>
      <c r="AM286" s="15">
        <v>2292</v>
      </c>
      <c r="AN286" s="15">
        <v>2271</v>
      </c>
      <c r="AO286" s="15">
        <v>2228</v>
      </c>
      <c r="AP286" s="15">
        <v>2245</v>
      </c>
      <c r="AQ286" s="15">
        <v>2246</v>
      </c>
      <c r="AR286" s="21">
        <v>2263</v>
      </c>
    </row>
    <row r="287" spans="1:44">
      <c r="A287" s="41">
        <v>921</v>
      </c>
      <c r="B287" s="343">
        <v>11</v>
      </c>
      <c r="C287" s="11" t="s">
        <v>318</v>
      </c>
      <c r="D287" s="641">
        <v>11118092.452692049</v>
      </c>
      <c r="E287" s="641">
        <v>2525844.9647359038</v>
      </c>
      <c r="F287" s="641">
        <v>2371776.2900895937</v>
      </c>
      <c r="G287" s="123">
        <v>2586628.01606454</v>
      </c>
      <c r="H287" s="123">
        <v>2598506.724770281</v>
      </c>
      <c r="I287" s="123">
        <v>2669046.703588495</v>
      </c>
      <c r="J287" s="11"/>
      <c r="K287" s="641">
        <v>291320</v>
      </c>
      <c r="L287" s="641">
        <v>168534</v>
      </c>
      <c r="M287" s="641">
        <v>312797</v>
      </c>
      <c r="N287" s="641">
        <v>360237</v>
      </c>
      <c r="O287" s="641">
        <v>344645</v>
      </c>
      <c r="P287" s="11"/>
      <c r="Q287" s="617">
        <v>11409412.452692049</v>
      </c>
      <c r="R287" s="617">
        <v>2694378.9647359038</v>
      </c>
      <c r="S287" s="617">
        <v>2684573.2900895937</v>
      </c>
      <c r="T287" s="617">
        <v>2946865.01606454</v>
      </c>
      <c r="U287" s="617">
        <v>2943151.724770281</v>
      </c>
      <c r="W287" s="131">
        <v>5785.7061119128039</v>
      </c>
      <c r="X287" s="131">
        <v>1388.1396005852157</v>
      </c>
      <c r="Y287" s="131">
        <v>1417.4093400684233</v>
      </c>
      <c r="Z287" s="131">
        <v>1555.0738871052981</v>
      </c>
      <c r="AA287" s="131">
        <v>1590.0333467154408</v>
      </c>
      <c r="AC287" s="20"/>
      <c r="AD287" s="20"/>
      <c r="AE287" s="20"/>
      <c r="AF287" s="9"/>
      <c r="AH287" s="429"/>
      <c r="AI287" s="429"/>
      <c r="AJ287" s="429"/>
      <c r="AK287" s="429"/>
      <c r="AL287" s="429"/>
      <c r="AM287" s="15">
        <v>1972</v>
      </c>
      <c r="AN287" s="15">
        <v>1941</v>
      </c>
      <c r="AO287" s="15">
        <v>1894</v>
      </c>
      <c r="AP287" s="15">
        <v>1895</v>
      </c>
      <c r="AQ287" s="15">
        <v>1851</v>
      </c>
      <c r="AR287" s="21">
        <v>1787</v>
      </c>
    </row>
    <row r="288" spans="1:44">
      <c r="A288" s="41">
        <v>922</v>
      </c>
      <c r="B288" s="343">
        <v>6</v>
      </c>
      <c r="C288" s="11" t="s">
        <v>319</v>
      </c>
      <c r="D288" s="641">
        <v>8945085.1638916414</v>
      </c>
      <c r="E288" s="641">
        <v>4026759.9789843247</v>
      </c>
      <c r="F288" s="641">
        <v>4095505.401861561</v>
      </c>
      <c r="G288" s="123">
        <v>4388463.2655711183</v>
      </c>
      <c r="H288" s="123">
        <v>4518408.5945701357</v>
      </c>
      <c r="I288" s="123">
        <v>3348104.8684300035</v>
      </c>
      <c r="J288" s="11"/>
      <c r="K288" s="641">
        <v>-1009067</v>
      </c>
      <c r="L288" s="641">
        <v>-1061894</v>
      </c>
      <c r="M288" s="641">
        <v>-1124614</v>
      </c>
      <c r="N288" s="641">
        <v>-1074604</v>
      </c>
      <c r="O288" s="641">
        <v>-1109577</v>
      </c>
      <c r="P288" s="11"/>
      <c r="Q288" s="617">
        <v>7936018.1638916414</v>
      </c>
      <c r="R288" s="617">
        <v>2964865.9789843247</v>
      </c>
      <c r="S288" s="617">
        <v>2970891.401861561</v>
      </c>
      <c r="T288" s="617">
        <v>3313859.2655711183</v>
      </c>
      <c r="U288" s="617">
        <v>3408831.5945701357</v>
      </c>
      <c r="W288" s="131">
        <v>1817.2700169204584</v>
      </c>
      <c r="X288" s="131">
        <v>667.16156142761588</v>
      </c>
      <c r="Y288" s="131">
        <v>660.05141121118879</v>
      </c>
      <c r="Z288" s="131">
        <v>741.52142885905539</v>
      </c>
      <c r="AA288" s="131">
        <v>755.67093650413119</v>
      </c>
      <c r="AC288" s="20"/>
      <c r="AD288" s="20"/>
      <c r="AE288" s="20"/>
      <c r="AF288" s="9"/>
      <c r="AH288" s="429"/>
      <c r="AI288" s="429"/>
      <c r="AJ288" s="429"/>
      <c r="AK288" s="429"/>
      <c r="AL288" s="429"/>
      <c r="AM288" s="15">
        <v>4367</v>
      </c>
      <c r="AN288" s="15">
        <v>4444</v>
      </c>
      <c r="AO288" s="15">
        <v>4501</v>
      </c>
      <c r="AP288" s="15">
        <v>4469</v>
      </c>
      <c r="AQ288" s="15">
        <v>4511</v>
      </c>
      <c r="AR288" s="21">
        <v>4532</v>
      </c>
    </row>
    <row r="289" spans="1:44">
      <c r="A289" s="41">
        <v>924</v>
      </c>
      <c r="B289" s="343">
        <v>16</v>
      </c>
      <c r="C289" s="11" t="s">
        <v>320</v>
      </c>
      <c r="D289" s="641">
        <v>12056136.927765127</v>
      </c>
      <c r="E289" s="641">
        <v>3112145.672644469</v>
      </c>
      <c r="F289" s="641">
        <v>3212112.3472751942</v>
      </c>
      <c r="G289" s="123">
        <v>3551875.635011611</v>
      </c>
      <c r="H289" s="123">
        <v>3443165.1424520449</v>
      </c>
      <c r="I289" s="123">
        <v>3747387.2168899542</v>
      </c>
      <c r="J289" s="11"/>
      <c r="K289" s="641">
        <v>51531</v>
      </c>
      <c r="L289" s="641">
        <v>185959</v>
      </c>
      <c r="M289" s="641">
        <v>261338</v>
      </c>
      <c r="N289" s="641">
        <v>390872</v>
      </c>
      <c r="O289" s="641">
        <v>458533</v>
      </c>
      <c r="P289" s="11"/>
      <c r="Q289" s="617">
        <v>12107667.927765127</v>
      </c>
      <c r="R289" s="617">
        <v>3298104.672644469</v>
      </c>
      <c r="S289" s="617">
        <v>3473450.3472751942</v>
      </c>
      <c r="T289" s="617">
        <v>3942747.635011611</v>
      </c>
      <c r="U289" s="617">
        <v>3901698.1424520449</v>
      </c>
      <c r="W289" s="131">
        <v>3950.2994870359307</v>
      </c>
      <c r="X289" s="131">
        <v>1097.9043517458285</v>
      </c>
      <c r="Y289" s="131">
        <v>1179.0394933045466</v>
      </c>
      <c r="Z289" s="131">
        <v>1342.8976958486414</v>
      </c>
      <c r="AA289" s="131">
        <v>1331.1832625220216</v>
      </c>
      <c r="AC289" s="20"/>
      <c r="AD289" s="20"/>
      <c r="AE289" s="20"/>
      <c r="AF289" s="9"/>
      <c r="AH289" s="429"/>
      <c r="AI289" s="429"/>
      <c r="AJ289" s="429"/>
      <c r="AK289" s="429"/>
      <c r="AL289" s="429"/>
      <c r="AM289" s="15">
        <v>3065</v>
      </c>
      <c r="AN289" s="15">
        <v>3004</v>
      </c>
      <c r="AO289" s="15">
        <v>2946</v>
      </c>
      <c r="AP289" s="15">
        <v>2936</v>
      </c>
      <c r="AQ289" s="15">
        <v>2931</v>
      </c>
      <c r="AR289" s="21">
        <v>2912</v>
      </c>
    </row>
    <row r="290" spans="1:44">
      <c r="A290" s="41">
        <v>925</v>
      </c>
      <c r="B290" s="343">
        <v>11</v>
      </c>
      <c r="C290" s="11" t="s">
        <v>321</v>
      </c>
      <c r="D290" s="641">
        <v>11329646.756547173</v>
      </c>
      <c r="E290" s="641">
        <v>4082500.4154296522</v>
      </c>
      <c r="F290" s="641">
        <v>3983372.8486446263</v>
      </c>
      <c r="G290" s="123">
        <v>4304756.1420666641</v>
      </c>
      <c r="H290" s="123">
        <v>4634617.8767874567</v>
      </c>
      <c r="I290" s="123">
        <v>4552315.5179170212</v>
      </c>
      <c r="J290" s="11"/>
      <c r="K290" s="641">
        <v>61098</v>
      </c>
      <c r="L290" s="641">
        <v>120111</v>
      </c>
      <c r="M290" s="641">
        <v>-43112</v>
      </c>
      <c r="N290" s="641">
        <v>-66573</v>
      </c>
      <c r="O290" s="641">
        <v>34739</v>
      </c>
      <c r="P290" s="11"/>
      <c r="Q290" s="617">
        <v>11390744.756547173</v>
      </c>
      <c r="R290" s="617">
        <v>4202611.4154296517</v>
      </c>
      <c r="S290" s="617">
        <v>3940260.8486446263</v>
      </c>
      <c r="T290" s="617">
        <v>4238183.1420666641</v>
      </c>
      <c r="U290" s="617">
        <v>4669356.8767874567</v>
      </c>
      <c r="W290" s="131">
        <v>3234.1694368390613</v>
      </c>
      <c r="X290" s="131">
        <v>1204.1866519855735</v>
      </c>
      <c r="Y290" s="131">
        <v>1149.7697253121173</v>
      </c>
      <c r="Z290" s="131">
        <v>1251.3088698159622</v>
      </c>
      <c r="AA290" s="131">
        <v>1393.0062281585492</v>
      </c>
      <c r="AC290" s="20"/>
      <c r="AD290" s="20"/>
      <c r="AE290" s="20"/>
      <c r="AF290" s="9"/>
      <c r="AH290" s="429"/>
      <c r="AI290" s="429"/>
      <c r="AJ290" s="429"/>
      <c r="AK290" s="429"/>
      <c r="AL290" s="429"/>
      <c r="AM290" s="15">
        <v>3522</v>
      </c>
      <c r="AN290" s="15">
        <v>3490</v>
      </c>
      <c r="AO290" s="15">
        <v>3427</v>
      </c>
      <c r="AP290" s="15">
        <v>3387</v>
      </c>
      <c r="AQ290" s="15">
        <v>3352</v>
      </c>
      <c r="AR290" s="21">
        <v>3295</v>
      </c>
    </row>
    <row r="291" spans="1:44">
      <c r="A291" s="41">
        <v>927</v>
      </c>
      <c r="B291" s="343">
        <v>1</v>
      </c>
      <c r="C291" s="11" t="s">
        <v>322</v>
      </c>
      <c r="D291" s="641">
        <v>39302161.835181497</v>
      </c>
      <c r="E291" s="641">
        <v>23459305.997866347</v>
      </c>
      <c r="F291" s="641">
        <v>21225729.645925101</v>
      </c>
      <c r="G291" s="123">
        <v>21764331.569095138</v>
      </c>
      <c r="H291" s="123">
        <v>19854817.082579959</v>
      </c>
      <c r="I291" s="123">
        <v>16244525.045130406</v>
      </c>
      <c r="J291" s="11"/>
      <c r="K291" s="641">
        <v>-3174515</v>
      </c>
      <c r="L291" s="641">
        <v>-3298104</v>
      </c>
      <c r="M291" s="641">
        <v>-3155643</v>
      </c>
      <c r="N291" s="641">
        <v>-2339536</v>
      </c>
      <c r="O291" s="641">
        <v>-2571720</v>
      </c>
      <c r="P291" s="11"/>
      <c r="Q291" s="617">
        <v>36127646.835181497</v>
      </c>
      <c r="R291" s="617">
        <v>20161201.997866347</v>
      </c>
      <c r="S291" s="617">
        <v>18070086.645925101</v>
      </c>
      <c r="T291" s="617">
        <v>19424795.569095138</v>
      </c>
      <c r="U291" s="617">
        <v>17283097.082579959</v>
      </c>
      <c r="W291" s="131">
        <v>1238.9453647181583</v>
      </c>
      <c r="X291" s="131">
        <v>689.53117404378906</v>
      </c>
      <c r="Y291" s="131">
        <v>624.98138020700378</v>
      </c>
      <c r="Z291" s="131">
        <v>674.21455586738182</v>
      </c>
      <c r="AA291" s="131">
        <v>600.12837538039378</v>
      </c>
      <c r="AC291" s="20"/>
      <c r="AD291" s="20"/>
      <c r="AE291" s="20"/>
      <c r="AF291" s="9"/>
      <c r="AH291" s="429"/>
      <c r="AI291" s="429"/>
      <c r="AJ291" s="429"/>
      <c r="AK291" s="429"/>
      <c r="AL291" s="429"/>
      <c r="AM291" s="15">
        <v>29160</v>
      </c>
      <c r="AN291" s="15">
        <v>29239</v>
      </c>
      <c r="AO291" s="15">
        <v>28913</v>
      </c>
      <c r="AP291" s="15">
        <v>28811</v>
      </c>
      <c r="AQ291" s="15">
        <v>28799</v>
      </c>
      <c r="AR291" s="21">
        <v>28852</v>
      </c>
    </row>
    <row r="292" spans="1:44">
      <c r="A292" s="41">
        <v>931</v>
      </c>
      <c r="B292" s="343">
        <v>13</v>
      </c>
      <c r="C292" s="11" t="s">
        <v>323</v>
      </c>
      <c r="D292" s="641">
        <v>27708365.279675778</v>
      </c>
      <c r="E292" s="641">
        <v>9873449.2310929857</v>
      </c>
      <c r="F292" s="641">
        <v>8032520.6947376151</v>
      </c>
      <c r="G292" s="123">
        <v>8179058.7498825127</v>
      </c>
      <c r="H292" s="123">
        <v>7690481.8524277005</v>
      </c>
      <c r="I292" s="123">
        <v>7817758.1514296476</v>
      </c>
      <c r="J292" s="11"/>
      <c r="K292" s="641">
        <v>25026</v>
      </c>
      <c r="L292" s="641">
        <v>31174</v>
      </c>
      <c r="M292" s="641">
        <v>-3395</v>
      </c>
      <c r="N292" s="641">
        <v>29045</v>
      </c>
      <c r="O292" s="641">
        <v>-104681</v>
      </c>
      <c r="P292" s="11"/>
      <c r="Q292" s="617">
        <v>27733391.279675778</v>
      </c>
      <c r="R292" s="617">
        <v>9904623.2310929857</v>
      </c>
      <c r="S292" s="617">
        <v>8029125.6947376151</v>
      </c>
      <c r="T292" s="617">
        <v>8208103.7498825127</v>
      </c>
      <c r="U292" s="617">
        <v>7585800.8524277005</v>
      </c>
      <c r="W292" s="131">
        <v>4548.6946497746067</v>
      </c>
      <c r="X292" s="131">
        <v>1631.7336459790752</v>
      </c>
      <c r="Y292" s="131">
        <v>1349.2061325386683</v>
      </c>
      <c r="Z292" s="131">
        <v>1396.6485876948295</v>
      </c>
      <c r="AA292" s="131">
        <v>1316.0653803656662</v>
      </c>
      <c r="AC292" s="20"/>
      <c r="AD292" s="20"/>
      <c r="AE292" s="20"/>
      <c r="AF292" s="9"/>
      <c r="AH292" s="429"/>
      <c r="AI292" s="429"/>
      <c r="AJ292" s="429"/>
      <c r="AK292" s="429"/>
      <c r="AL292" s="429"/>
      <c r="AM292" s="15">
        <v>6097</v>
      </c>
      <c r="AN292" s="15">
        <v>6070</v>
      </c>
      <c r="AO292" s="15">
        <v>5951</v>
      </c>
      <c r="AP292" s="15">
        <v>5877</v>
      </c>
      <c r="AQ292" s="15">
        <v>5764</v>
      </c>
      <c r="AR292" s="21">
        <v>5695</v>
      </c>
    </row>
    <row r="293" spans="1:44">
      <c r="A293" s="41">
        <v>934</v>
      </c>
      <c r="B293" s="343">
        <v>14</v>
      </c>
      <c r="C293" s="11" t="s">
        <v>324</v>
      </c>
      <c r="D293" s="641">
        <v>9874021.905598959</v>
      </c>
      <c r="E293" s="641">
        <v>2561673.7127952613</v>
      </c>
      <c r="F293" s="641">
        <v>2205695.7216647677</v>
      </c>
      <c r="G293" s="123">
        <v>2378492.0776099851</v>
      </c>
      <c r="H293" s="123">
        <v>2227830.9102934329</v>
      </c>
      <c r="I293" s="123">
        <v>2298192.131494408</v>
      </c>
      <c r="J293" s="11"/>
      <c r="K293" s="641">
        <v>-757153</v>
      </c>
      <c r="L293" s="641">
        <v>-776612</v>
      </c>
      <c r="M293" s="641">
        <v>-789518</v>
      </c>
      <c r="N293" s="641">
        <v>-781641</v>
      </c>
      <c r="O293" s="641">
        <v>87371</v>
      </c>
      <c r="P293" s="11"/>
      <c r="Q293" s="617">
        <v>9116868.905598959</v>
      </c>
      <c r="R293" s="617">
        <v>1785061.7127952613</v>
      </c>
      <c r="S293" s="617">
        <v>1416177.7216647677</v>
      </c>
      <c r="T293" s="617">
        <v>1596851.0776099851</v>
      </c>
      <c r="U293" s="617">
        <v>2315201.9102934329</v>
      </c>
      <c r="W293" s="131">
        <v>3274.7373942524996</v>
      </c>
      <c r="X293" s="131">
        <v>647.70018606504402</v>
      </c>
      <c r="Y293" s="131">
        <v>530.20506239789131</v>
      </c>
      <c r="Z293" s="131">
        <v>601.22405030496429</v>
      </c>
      <c r="AA293" s="131">
        <v>888.07131196526007</v>
      </c>
      <c r="AC293" s="20"/>
      <c r="AD293" s="20"/>
      <c r="AE293" s="20"/>
      <c r="AF293" s="613"/>
      <c r="AH293" s="429"/>
      <c r="AI293" s="429"/>
      <c r="AJ293" s="429"/>
      <c r="AK293" s="429"/>
      <c r="AL293" s="429"/>
      <c r="AM293" s="15">
        <v>2784</v>
      </c>
      <c r="AN293" s="15">
        <v>2756</v>
      </c>
      <c r="AO293" s="15">
        <v>2671</v>
      </c>
      <c r="AP293" s="15">
        <v>2656</v>
      </c>
      <c r="AQ293" s="15">
        <v>2607</v>
      </c>
      <c r="AR293" s="21">
        <v>2554</v>
      </c>
    </row>
    <row r="294" spans="1:44">
      <c r="A294" s="41">
        <v>935</v>
      </c>
      <c r="B294" s="343">
        <v>8</v>
      </c>
      <c r="C294" s="11" t="s">
        <v>325</v>
      </c>
      <c r="D294" s="641">
        <v>10324456.110215457</v>
      </c>
      <c r="E294" s="641">
        <v>2239543.9182946002</v>
      </c>
      <c r="F294" s="641">
        <v>1840378.1821258119</v>
      </c>
      <c r="G294" s="123">
        <v>2140179.7233162411</v>
      </c>
      <c r="H294" s="123">
        <v>1703476.392233972</v>
      </c>
      <c r="I294" s="123">
        <v>1488930.0035783232</v>
      </c>
      <c r="J294" s="11"/>
      <c r="K294" s="641">
        <v>-83525</v>
      </c>
      <c r="L294" s="641">
        <v>62258</v>
      </c>
      <c r="M294" s="641">
        <v>135993</v>
      </c>
      <c r="N294" s="641">
        <v>53533</v>
      </c>
      <c r="O294" s="641">
        <v>-12437</v>
      </c>
      <c r="P294" s="11"/>
      <c r="Q294" s="617">
        <v>10240931.110215457</v>
      </c>
      <c r="R294" s="617">
        <v>2301801.9182946002</v>
      </c>
      <c r="S294" s="617">
        <v>1976371.1821258119</v>
      </c>
      <c r="T294" s="617">
        <v>2193712.7233162411</v>
      </c>
      <c r="U294" s="617">
        <v>1691039.392233972</v>
      </c>
      <c r="W294" s="131">
        <v>3317.4380013655514</v>
      </c>
      <c r="X294" s="131">
        <v>757.17168364953955</v>
      </c>
      <c r="Y294" s="131">
        <v>662.10089853461034</v>
      </c>
      <c r="Z294" s="131">
        <v>749.47479443670693</v>
      </c>
      <c r="AA294" s="131">
        <v>597.32935084209532</v>
      </c>
      <c r="AC294" s="20">
        <v>550000</v>
      </c>
      <c r="AD294" s="20"/>
      <c r="AE294" s="20">
        <v>585000</v>
      </c>
      <c r="AF294" s="614">
        <v>283000</v>
      </c>
      <c r="AH294" s="429">
        <v>178.16650469711689</v>
      </c>
      <c r="AI294" s="429"/>
      <c r="AJ294" s="429">
        <v>195.97989949748739</v>
      </c>
      <c r="AK294" s="429">
        <v>96.686026648445505</v>
      </c>
      <c r="AL294" s="429"/>
      <c r="AM294" s="15">
        <v>3087</v>
      </c>
      <c r="AN294" s="15">
        <v>3040</v>
      </c>
      <c r="AO294" s="15">
        <v>2985</v>
      </c>
      <c r="AP294" s="15">
        <v>2927</v>
      </c>
      <c r="AQ294" s="15">
        <v>2831</v>
      </c>
      <c r="AR294" s="21">
        <v>2751</v>
      </c>
    </row>
    <row r="295" spans="1:44">
      <c r="A295" s="41">
        <v>936</v>
      </c>
      <c r="B295" s="343">
        <v>6</v>
      </c>
      <c r="C295" s="11" t="s">
        <v>326</v>
      </c>
      <c r="D295" s="641">
        <v>27235124.729553334</v>
      </c>
      <c r="E295" s="641">
        <v>7069125.7922426285</v>
      </c>
      <c r="F295" s="641">
        <v>6839343.0324740224</v>
      </c>
      <c r="G295" s="123">
        <v>7491985.3091846323</v>
      </c>
      <c r="H295" s="123">
        <v>7298940.4724120246</v>
      </c>
      <c r="I295" s="123">
        <v>7524056.5443762233</v>
      </c>
      <c r="J295" s="11"/>
      <c r="K295" s="641">
        <v>524883</v>
      </c>
      <c r="L295" s="641">
        <v>714835</v>
      </c>
      <c r="M295" s="641">
        <v>483134</v>
      </c>
      <c r="N295" s="641">
        <v>557715</v>
      </c>
      <c r="O295" s="641">
        <v>475754</v>
      </c>
      <c r="P295" s="11"/>
      <c r="Q295" s="617">
        <v>27760007.729553334</v>
      </c>
      <c r="R295" s="617">
        <v>7783960.7922426285</v>
      </c>
      <c r="S295" s="617">
        <v>7322477.0324740224</v>
      </c>
      <c r="T295" s="617">
        <v>8049700.3091846323</v>
      </c>
      <c r="U295" s="617">
        <v>7774694.4724120246</v>
      </c>
      <c r="W295" s="131">
        <v>4264.2100967055812</v>
      </c>
      <c r="X295" s="131">
        <v>1204.0155904474291</v>
      </c>
      <c r="Y295" s="131">
        <v>1145.0315922555155</v>
      </c>
      <c r="Z295" s="131">
        <v>1282.8207664039255</v>
      </c>
      <c r="AA295" s="131">
        <v>1256.008800066563</v>
      </c>
      <c r="AC295" s="20"/>
      <c r="AD295" s="20"/>
      <c r="AE295" s="20"/>
      <c r="AF295" s="9"/>
      <c r="AH295" s="429"/>
      <c r="AI295" s="429"/>
      <c r="AJ295" s="429"/>
      <c r="AK295" s="429"/>
      <c r="AL295" s="429"/>
      <c r="AM295" s="15">
        <v>6510</v>
      </c>
      <c r="AN295" s="15">
        <v>6465</v>
      </c>
      <c r="AO295" s="15">
        <v>6395</v>
      </c>
      <c r="AP295" s="15">
        <v>6275</v>
      </c>
      <c r="AQ295" s="15">
        <v>6190</v>
      </c>
      <c r="AR295" s="21">
        <v>6126</v>
      </c>
    </row>
    <row r="296" spans="1:44">
      <c r="A296" s="41">
        <v>946</v>
      </c>
      <c r="B296" s="343">
        <v>15</v>
      </c>
      <c r="C296" s="11" t="s">
        <v>327</v>
      </c>
      <c r="D296" s="641">
        <v>21981099.35492003</v>
      </c>
      <c r="E296" s="641">
        <v>8408087.8161962535</v>
      </c>
      <c r="F296" s="641">
        <v>8174573.505671544</v>
      </c>
      <c r="G296" s="123">
        <v>8789263.3353487775</v>
      </c>
      <c r="H296" s="123">
        <v>8775205.110219704</v>
      </c>
      <c r="I296" s="123">
        <v>9694192.8118672371</v>
      </c>
      <c r="J296" s="11"/>
      <c r="K296" s="641">
        <v>701106</v>
      </c>
      <c r="L296" s="641">
        <v>591037</v>
      </c>
      <c r="M296" s="641">
        <v>662200</v>
      </c>
      <c r="N296" s="641">
        <v>859603</v>
      </c>
      <c r="O296" s="641">
        <v>1097282</v>
      </c>
      <c r="P296" s="11"/>
      <c r="Q296" s="617">
        <v>22682205.35492003</v>
      </c>
      <c r="R296" s="617">
        <v>8999124.8161962535</v>
      </c>
      <c r="S296" s="617">
        <v>8836773.505671544</v>
      </c>
      <c r="T296" s="617">
        <v>9648866.3353487775</v>
      </c>
      <c r="U296" s="617">
        <v>9872487.110219704</v>
      </c>
      <c r="W296" s="131">
        <v>3550.752247169698</v>
      </c>
      <c r="X296" s="131">
        <v>1411.4060251248829</v>
      </c>
      <c r="Y296" s="131">
        <v>1405.5628289600038</v>
      </c>
      <c r="Z296" s="131">
        <v>1533.7571666426288</v>
      </c>
      <c r="AA296" s="131">
        <v>1589.7724815168606</v>
      </c>
      <c r="AC296" s="20"/>
      <c r="AD296" s="20"/>
      <c r="AE296" s="20"/>
      <c r="AF296" s="9"/>
      <c r="AH296" s="429"/>
      <c r="AI296" s="429"/>
      <c r="AJ296" s="429"/>
      <c r="AK296" s="429"/>
      <c r="AL296" s="429"/>
      <c r="AM296" s="15">
        <v>6388</v>
      </c>
      <c r="AN296" s="15">
        <v>6376</v>
      </c>
      <c r="AO296" s="15">
        <v>6287</v>
      </c>
      <c r="AP296" s="15">
        <v>6291</v>
      </c>
      <c r="AQ296" s="15">
        <v>6210</v>
      </c>
      <c r="AR296" s="21">
        <v>6185</v>
      </c>
    </row>
    <row r="297" spans="1:44">
      <c r="A297" s="41">
        <v>976</v>
      </c>
      <c r="B297" s="343">
        <v>19</v>
      </c>
      <c r="C297" s="11" t="s">
        <v>328</v>
      </c>
      <c r="D297" s="641">
        <v>20994648.500721436</v>
      </c>
      <c r="E297" s="641">
        <v>5671207.7138002217</v>
      </c>
      <c r="F297" s="641">
        <v>4095941.9958653552</v>
      </c>
      <c r="G297" s="123">
        <v>4908526.6421533311</v>
      </c>
      <c r="H297" s="123">
        <v>4987803.279128016</v>
      </c>
      <c r="I297" s="123">
        <v>4150956.4593963111</v>
      </c>
      <c r="J297" s="11"/>
      <c r="K297" s="641">
        <v>-317114</v>
      </c>
      <c r="L297" s="641">
        <v>-695844</v>
      </c>
      <c r="M297" s="641">
        <v>-720431</v>
      </c>
      <c r="N297" s="641">
        <v>-650045</v>
      </c>
      <c r="O297" s="641">
        <v>-606464</v>
      </c>
      <c r="P297" s="11"/>
      <c r="Q297" s="617">
        <v>20677534.500721436</v>
      </c>
      <c r="R297" s="617">
        <v>4975363.7138002217</v>
      </c>
      <c r="S297" s="617">
        <v>3375510.9958653552</v>
      </c>
      <c r="T297" s="617">
        <v>4258481.6421533311</v>
      </c>
      <c r="U297" s="617">
        <v>4381339.279128016</v>
      </c>
      <c r="W297" s="131">
        <v>5315.5615683088527</v>
      </c>
      <c r="X297" s="131">
        <v>1299.0505780157237</v>
      </c>
      <c r="Y297" s="131">
        <v>891.1063875040536</v>
      </c>
      <c r="Z297" s="131">
        <v>1131.0708212890654</v>
      </c>
      <c r="AA297" s="131">
        <v>1177.4628538371448</v>
      </c>
      <c r="AC297" s="20"/>
      <c r="AD297" s="20"/>
      <c r="AE297" s="20"/>
      <c r="AF297" s="9"/>
      <c r="AH297" s="429"/>
      <c r="AI297" s="429"/>
      <c r="AJ297" s="429"/>
      <c r="AK297" s="429"/>
      <c r="AL297" s="429"/>
      <c r="AM297" s="15">
        <v>3890</v>
      </c>
      <c r="AN297" s="15">
        <v>3830</v>
      </c>
      <c r="AO297" s="15">
        <v>3788</v>
      </c>
      <c r="AP297" s="15">
        <v>3765</v>
      </c>
      <c r="AQ297" s="15">
        <v>3721</v>
      </c>
      <c r="AR297" s="21">
        <v>3673</v>
      </c>
    </row>
    <row r="298" spans="1:44">
      <c r="A298" s="41">
        <v>977</v>
      </c>
      <c r="B298" s="343">
        <v>17</v>
      </c>
      <c r="C298" s="11" t="s">
        <v>329</v>
      </c>
      <c r="D298" s="641">
        <v>47882216.687053181</v>
      </c>
      <c r="E298" s="641">
        <v>18675650.088451661</v>
      </c>
      <c r="F298" s="641">
        <v>16901060.038370822</v>
      </c>
      <c r="G298" s="123">
        <v>16881143.854390219</v>
      </c>
      <c r="H298" s="123">
        <v>17155813.995160069</v>
      </c>
      <c r="I298" s="123">
        <v>18035239.968542192</v>
      </c>
      <c r="J298" s="11"/>
      <c r="K298" s="641">
        <v>360620</v>
      </c>
      <c r="L298" s="641">
        <v>182836</v>
      </c>
      <c r="M298" s="641">
        <v>311097</v>
      </c>
      <c r="N298" s="641">
        <v>516345</v>
      </c>
      <c r="O298" s="641">
        <v>160620</v>
      </c>
      <c r="P298" s="11"/>
      <c r="Q298" s="617">
        <v>48242836.687053181</v>
      </c>
      <c r="R298" s="617">
        <v>18858486.088451661</v>
      </c>
      <c r="S298" s="617">
        <v>17212157.038370822</v>
      </c>
      <c r="T298" s="617">
        <v>17397488.854390219</v>
      </c>
      <c r="U298" s="617">
        <v>17316433.995160069</v>
      </c>
      <c r="W298" s="131">
        <v>3152.3024494938045</v>
      </c>
      <c r="X298" s="131">
        <v>1228.0058662793294</v>
      </c>
      <c r="Y298" s="131">
        <v>1125.49251542345</v>
      </c>
      <c r="Z298" s="131">
        <v>1131.9857410625427</v>
      </c>
      <c r="AA298" s="131">
        <v>1124.0058415656283</v>
      </c>
      <c r="AC298" s="20"/>
      <c r="AD298" s="20"/>
      <c r="AE298" s="20"/>
      <c r="AF298" s="9"/>
      <c r="AH298" s="429"/>
      <c r="AI298" s="429"/>
      <c r="AJ298" s="429"/>
      <c r="AK298" s="429"/>
      <c r="AL298" s="429"/>
      <c r="AM298" s="15">
        <v>15304</v>
      </c>
      <c r="AN298" s="15">
        <v>15357</v>
      </c>
      <c r="AO298" s="15">
        <v>15293</v>
      </c>
      <c r="AP298" s="15">
        <v>15369</v>
      </c>
      <c r="AQ298" s="15">
        <v>15406</v>
      </c>
      <c r="AR298" s="21">
        <v>15274</v>
      </c>
    </row>
    <row r="299" spans="1:44">
      <c r="A299" s="41">
        <v>980</v>
      </c>
      <c r="B299" s="343">
        <v>6</v>
      </c>
      <c r="C299" s="11" t="s">
        <v>330</v>
      </c>
      <c r="D299" s="641">
        <v>56263293.771688655</v>
      </c>
      <c r="E299" s="641">
        <v>31282711.304312289</v>
      </c>
      <c r="F299" s="641">
        <v>29841800.60065208</v>
      </c>
      <c r="G299" s="123">
        <v>31007001.013638269</v>
      </c>
      <c r="H299" s="123">
        <v>31207810.345211759</v>
      </c>
      <c r="I299" s="123">
        <v>31081649.702691138</v>
      </c>
      <c r="J299" s="11"/>
      <c r="K299" s="641">
        <v>-3582915</v>
      </c>
      <c r="L299" s="641">
        <v>-3835518</v>
      </c>
      <c r="M299" s="641">
        <v>-3969884</v>
      </c>
      <c r="N299" s="641">
        <v>-3631366</v>
      </c>
      <c r="O299" s="641">
        <v>-3916021</v>
      </c>
      <c r="P299" s="11"/>
      <c r="Q299" s="617">
        <v>52680378.771688655</v>
      </c>
      <c r="R299" s="617">
        <v>27447193.304312289</v>
      </c>
      <c r="S299" s="617">
        <v>25871916.60065208</v>
      </c>
      <c r="T299" s="617">
        <v>27375635.013638269</v>
      </c>
      <c r="U299" s="617">
        <v>27291789.345211759</v>
      </c>
      <c r="W299" s="131">
        <v>1579.5268281269086</v>
      </c>
      <c r="X299" s="131">
        <v>818.51290681753164</v>
      </c>
      <c r="Y299" s="131">
        <v>769.83713514006251</v>
      </c>
      <c r="Z299" s="131">
        <v>812.88817334199211</v>
      </c>
      <c r="AA299" s="131">
        <v>809.74926849073574</v>
      </c>
      <c r="AC299" s="20"/>
      <c r="AD299" s="20"/>
      <c r="AE299" s="20"/>
      <c r="AF299" s="9"/>
      <c r="AH299" s="429"/>
      <c r="AI299" s="429"/>
      <c r="AJ299" s="429"/>
      <c r="AK299" s="429"/>
      <c r="AL299" s="429"/>
      <c r="AM299" s="15">
        <v>33352</v>
      </c>
      <c r="AN299" s="15">
        <v>33533</v>
      </c>
      <c r="AO299" s="15">
        <v>33607</v>
      </c>
      <c r="AP299" s="15">
        <v>33677</v>
      </c>
      <c r="AQ299" s="15">
        <v>33704</v>
      </c>
      <c r="AR299" s="21">
        <v>33658</v>
      </c>
    </row>
    <row r="300" spans="1:44">
      <c r="A300" s="41">
        <v>981</v>
      </c>
      <c r="B300" s="343">
        <v>5</v>
      </c>
      <c r="C300" s="11" t="s">
        <v>331</v>
      </c>
      <c r="D300" s="641">
        <v>6292626.7133573564</v>
      </c>
      <c r="E300" s="641">
        <v>2369944.4300507084</v>
      </c>
      <c r="F300" s="641">
        <v>2322995.2215412771</v>
      </c>
      <c r="G300" s="123">
        <v>2480857.4849227578</v>
      </c>
      <c r="H300" s="123">
        <v>2276844.0622458248</v>
      </c>
      <c r="I300" s="123">
        <v>1734565.6646764888</v>
      </c>
      <c r="J300" s="11"/>
      <c r="K300" s="641">
        <v>-529170</v>
      </c>
      <c r="L300" s="641">
        <v>-536460</v>
      </c>
      <c r="M300" s="641">
        <v>-577144</v>
      </c>
      <c r="N300" s="641">
        <v>-514822</v>
      </c>
      <c r="O300" s="641">
        <v>-550473</v>
      </c>
      <c r="P300" s="11"/>
      <c r="Q300" s="617">
        <v>5763456.7133573564</v>
      </c>
      <c r="R300" s="617">
        <v>1833484.4300507084</v>
      </c>
      <c r="S300" s="617">
        <v>1745851.2215412771</v>
      </c>
      <c r="T300" s="617">
        <v>1966035.4849227578</v>
      </c>
      <c r="U300" s="617">
        <v>1726371.0622458248</v>
      </c>
      <c r="W300" s="131">
        <v>2490.6900230584947</v>
      </c>
      <c r="X300" s="131">
        <v>803.45505260767243</v>
      </c>
      <c r="Y300" s="131">
        <v>780.4431030582374</v>
      </c>
      <c r="Z300" s="131">
        <v>890.81807200849926</v>
      </c>
      <c r="AA300" s="131">
        <v>787.21890663284307</v>
      </c>
      <c r="AC300" s="20"/>
      <c r="AD300" s="20"/>
      <c r="AE300" s="20"/>
      <c r="AF300" s="9"/>
      <c r="AH300" s="429"/>
      <c r="AI300" s="429"/>
      <c r="AJ300" s="429"/>
      <c r="AK300" s="429"/>
      <c r="AL300" s="429"/>
      <c r="AM300" s="15">
        <v>2314</v>
      </c>
      <c r="AN300" s="15">
        <v>2282</v>
      </c>
      <c r="AO300" s="15">
        <v>2237</v>
      </c>
      <c r="AP300" s="15">
        <v>2207</v>
      </c>
      <c r="AQ300" s="15">
        <v>2193</v>
      </c>
      <c r="AR300" s="21">
        <v>2186</v>
      </c>
    </row>
    <row r="301" spans="1:44">
      <c r="A301" s="41">
        <v>989</v>
      </c>
      <c r="B301" s="343">
        <v>14</v>
      </c>
      <c r="C301" s="11" t="s">
        <v>332</v>
      </c>
      <c r="D301" s="641">
        <v>20475668.085295547</v>
      </c>
      <c r="E301" s="641">
        <v>2804956.7640359057</v>
      </c>
      <c r="F301" s="641">
        <v>2559301.7514615972</v>
      </c>
      <c r="G301" s="123">
        <v>3032133.6077463189</v>
      </c>
      <c r="H301" s="123">
        <v>2632516.1575558828</v>
      </c>
      <c r="I301" s="123">
        <v>2133481.2686254801</v>
      </c>
      <c r="J301" s="11"/>
      <c r="K301" s="641">
        <v>-386114</v>
      </c>
      <c r="L301" s="641">
        <v>-442114</v>
      </c>
      <c r="M301" s="641">
        <v>-287406</v>
      </c>
      <c r="N301" s="641">
        <v>-130876</v>
      </c>
      <c r="O301" s="641">
        <v>-442902</v>
      </c>
      <c r="P301" s="11"/>
      <c r="Q301" s="617">
        <v>20089554.085295547</v>
      </c>
      <c r="R301" s="617">
        <v>2362842.7640359057</v>
      </c>
      <c r="S301" s="617">
        <v>2271895.7514615972</v>
      </c>
      <c r="T301" s="617">
        <v>2901257.6077463189</v>
      </c>
      <c r="U301" s="617">
        <v>2189614.1575558828</v>
      </c>
      <c r="W301" s="131">
        <v>3638.09382203831</v>
      </c>
      <c r="X301" s="131">
        <v>430.86118964914402</v>
      </c>
      <c r="Y301" s="131">
        <v>420.25448602693251</v>
      </c>
      <c r="Z301" s="131">
        <v>545.75951989208409</v>
      </c>
      <c r="AA301" s="131">
        <v>419.46631370802351</v>
      </c>
      <c r="AC301" s="20"/>
      <c r="AD301" s="20">
        <v>320000</v>
      </c>
      <c r="AE301" s="20">
        <v>1000000</v>
      </c>
      <c r="AF301" s="614">
        <v>1002000</v>
      </c>
      <c r="AH301" s="429"/>
      <c r="AI301" s="429">
        <v>58.351568198395327</v>
      </c>
      <c r="AJ301" s="429">
        <v>184.97965223825381</v>
      </c>
      <c r="AK301" s="429">
        <v>188.48758465011289</v>
      </c>
      <c r="AL301" s="429"/>
      <c r="AM301" s="15">
        <v>5522</v>
      </c>
      <c r="AN301" s="15">
        <v>5484</v>
      </c>
      <c r="AO301" s="15">
        <v>5406</v>
      </c>
      <c r="AP301" s="15">
        <v>5316</v>
      </c>
      <c r="AQ301" s="15">
        <v>5220</v>
      </c>
      <c r="AR301" s="21">
        <v>5121</v>
      </c>
    </row>
    <row r="302" spans="1:44">
      <c r="A302" s="41">
        <v>992</v>
      </c>
      <c r="B302" s="343">
        <v>13</v>
      </c>
      <c r="C302" s="11" t="s">
        <v>333</v>
      </c>
      <c r="D302" s="641">
        <v>53089943.964896858</v>
      </c>
      <c r="E302" s="641">
        <v>16531473.527534662</v>
      </c>
      <c r="F302" s="641">
        <v>10926754.507757584</v>
      </c>
      <c r="G302" s="123">
        <v>11526088.76117208</v>
      </c>
      <c r="H302" s="123">
        <v>10712995.560591331</v>
      </c>
      <c r="I302" s="123">
        <v>10801397.271343714</v>
      </c>
      <c r="J302" s="11"/>
      <c r="K302" s="641">
        <v>-844774</v>
      </c>
      <c r="L302" s="641">
        <v>-878881</v>
      </c>
      <c r="M302" s="641">
        <v>-788182</v>
      </c>
      <c r="N302" s="641">
        <v>-132498</v>
      </c>
      <c r="O302" s="641">
        <v>-852139</v>
      </c>
      <c r="P302" s="11"/>
      <c r="Q302" s="617">
        <v>52245169.964896858</v>
      </c>
      <c r="R302" s="617">
        <v>15652592.527534662</v>
      </c>
      <c r="S302" s="617">
        <v>10138572.507757584</v>
      </c>
      <c r="T302" s="617">
        <v>11393590.76117208</v>
      </c>
      <c r="U302" s="617">
        <v>9860856.5605913308</v>
      </c>
      <c r="W302" s="131">
        <v>2812.3577523225954</v>
      </c>
      <c r="X302" s="131">
        <v>854.49244063405729</v>
      </c>
      <c r="Y302" s="131">
        <v>559.52386908154438</v>
      </c>
      <c r="Z302" s="131">
        <v>633.99870687062935</v>
      </c>
      <c r="AA302" s="131">
        <v>555.85437207391942</v>
      </c>
      <c r="AC302" s="20"/>
      <c r="AD302" s="20"/>
      <c r="AE302" s="20"/>
      <c r="AF302" s="9"/>
      <c r="AM302" s="15">
        <v>18577</v>
      </c>
      <c r="AN302" s="15">
        <v>18318</v>
      </c>
      <c r="AO302" s="15">
        <v>18120</v>
      </c>
      <c r="AP302" s="15">
        <v>17971</v>
      </c>
      <c r="AQ302" s="15">
        <v>17740</v>
      </c>
      <c r="AR302" s="21">
        <v>17492</v>
      </c>
    </row>
    <row r="303" spans="1:44"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</row>
    <row r="305" spans="2:44">
      <c r="B305" s="21"/>
      <c r="U305" s="21"/>
      <c r="AR305" s="21"/>
    </row>
  </sheetData>
  <autoFilter ref="A10:AQ10" xr:uid="{00000000-0001-0000-0F00-000000000000}"/>
  <phoneticPr fontId="206" type="noConversion"/>
  <conditionalFormatting sqref="AR11:AR301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  <pageSetUpPr fitToPage="1"/>
  </sheetPr>
  <dimension ref="A1:KG582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0" customWidth="1"/>
    <col min="2" max="2" width="15.5703125" style="8" bestFit="1" customWidth="1"/>
    <col min="3" max="3" width="11.85546875" style="7" customWidth="1"/>
    <col min="4" max="4" width="13.42578125" style="10" bestFit="1" customWidth="1"/>
    <col min="5" max="5" width="13" style="23" bestFit="1" customWidth="1"/>
    <col min="6" max="6" width="13.42578125" style="23" bestFit="1" customWidth="1"/>
    <col min="7" max="7" width="12.140625" bestFit="1" customWidth="1"/>
    <col min="8" max="8" width="14.7109375" bestFit="1" customWidth="1"/>
    <col min="9" max="9" width="14.42578125" bestFit="1" customWidth="1"/>
    <col min="10" max="10" width="12.42578125" bestFit="1" customWidth="1"/>
    <col min="11" max="11" width="14.28515625" bestFit="1" customWidth="1"/>
    <col min="12" max="12" width="13.42578125" bestFit="1" customWidth="1"/>
    <col min="13" max="13" width="14.5703125" bestFit="1" customWidth="1"/>
    <col min="14" max="14" width="4.140625" style="1" bestFit="1" customWidth="1"/>
    <col min="15" max="15" width="4.85546875" style="71" bestFit="1" customWidth="1"/>
    <col min="16" max="16" width="15.7109375" style="38" bestFit="1" customWidth="1"/>
    <col min="17" max="17" width="7.85546875" style="1" bestFit="1" customWidth="1"/>
    <col min="18" max="18" width="7.85546875" style="38" bestFit="1" customWidth="1"/>
    <col min="19" max="19" width="6.7109375" style="292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3.140625" style="1" customWidth="1"/>
    <col min="31" max="31" width="12" style="1" bestFit="1" customWidth="1"/>
    <col min="32" max="32" width="13.7109375" style="1" customWidth="1"/>
    <col min="33" max="33" width="6.28515625" style="1" bestFit="1" customWidth="1"/>
    <col min="34" max="34" width="7" style="1" bestFit="1" customWidth="1"/>
    <col min="35" max="35" width="9.140625" style="1" customWidth="1"/>
    <col min="36" max="16384" width="9.140625" style="1"/>
  </cols>
  <sheetData>
    <row r="1" spans="1:34" s="230" customFormat="1" ht="35.25" customHeight="1">
      <c r="A1" s="775" t="s">
        <v>709</v>
      </c>
      <c r="B1" s="226"/>
      <c r="C1" s="227"/>
      <c r="D1" s="228"/>
      <c r="E1" s="229"/>
      <c r="F1" s="229"/>
      <c r="O1" s="231"/>
      <c r="P1" s="232"/>
      <c r="R1" s="232"/>
      <c r="S1" s="287"/>
      <c r="T1" s="233" t="s">
        <v>12</v>
      </c>
    </row>
    <row r="2" spans="1:34" s="184" customFormat="1" ht="18.75" customHeight="1">
      <c r="A2" s="756" t="s">
        <v>710</v>
      </c>
      <c r="B2" s="187"/>
      <c r="C2" s="188"/>
      <c r="D2" s="189"/>
      <c r="E2" s="183"/>
      <c r="F2" s="183"/>
      <c r="O2" s="185"/>
      <c r="P2" s="186"/>
      <c r="R2" s="186"/>
      <c r="S2" s="288"/>
      <c r="T2" s="522" t="s">
        <v>715</v>
      </c>
    </row>
    <row r="3" spans="1:34" s="264" customFormat="1" ht="19.5" customHeight="1">
      <c r="A3" s="259" t="s">
        <v>711</v>
      </c>
      <c r="B3" s="260"/>
      <c r="C3" s="261"/>
      <c r="D3" s="262"/>
      <c r="E3" s="263"/>
      <c r="F3" s="263"/>
      <c r="O3" s="265"/>
      <c r="P3" s="260"/>
      <c r="R3" s="260"/>
      <c r="S3" s="289"/>
      <c r="T3" s="523" t="s">
        <v>708</v>
      </c>
    </row>
    <row r="4" spans="1:34" s="264" customFormat="1" thickBot="1">
      <c r="A4" s="73" t="s">
        <v>13</v>
      </c>
      <c r="B4" s="260"/>
      <c r="C4" s="261"/>
      <c r="D4" s="262"/>
      <c r="E4" s="263"/>
      <c r="F4" s="263"/>
      <c r="H4" s="303"/>
      <c r="O4" s="265"/>
      <c r="P4" s="260"/>
      <c r="R4" s="260"/>
      <c r="S4" s="289"/>
      <c r="T4" s="522" t="s">
        <v>13</v>
      </c>
    </row>
    <row r="5" spans="1:34" s="264" customFormat="1" ht="19.5" customHeight="1">
      <c r="A5" s="266" t="s">
        <v>712</v>
      </c>
      <c r="B5" s="267"/>
      <c r="C5" s="267"/>
      <c r="D5" s="262"/>
      <c r="E5" s="263"/>
      <c r="G5" s="276"/>
      <c r="O5" s="265"/>
      <c r="P5" s="260"/>
      <c r="R5" s="260"/>
      <c r="S5" s="289"/>
      <c r="T5" s="264" t="s">
        <v>14</v>
      </c>
      <c r="U5" s="268"/>
      <c r="V5" s="269"/>
      <c r="W5" s="269"/>
      <c r="X5" s="269"/>
      <c r="Y5" s="269"/>
      <c r="Z5" s="269"/>
      <c r="AA5" s="269"/>
      <c r="AB5" s="269"/>
      <c r="AC5" s="269"/>
      <c r="AD5" s="269"/>
      <c r="AE5" s="268"/>
      <c r="AF5" s="268"/>
      <c r="AG5" s="268"/>
    </row>
    <row r="6" spans="1:34" s="264" customFormat="1" ht="19.5" customHeight="1">
      <c r="A6" s="628" t="s">
        <v>639</v>
      </c>
      <c r="B6" s="270"/>
      <c r="C6" s="270"/>
      <c r="D6" s="262"/>
      <c r="E6" s="263"/>
      <c r="G6" s="276"/>
      <c r="O6" s="265"/>
      <c r="P6" s="260"/>
      <c r="R6" s="260"/>
      <c r="S6" s="289"/>
      <c r="T6" s="264" t="s">
        <v>639</v>
      </c>
      <c r="U6" s="260"/>
      <c r="V6" s="271"/>
      <c r="W6" s="272"/>
      <c r="X6" s="271"/>
      <c r="Y6" s="271"/>
      <c r="Z6" s="271"/>
      <c r="AA6" s="273"/>
      <c r="AB6" s="271"/>
      <c r="AC6" s="274"/>
      <c r="AD6" s="273"/>
      <c r="AE6" s="275"/>
      <c r="AF6" s="274"/>
      <c r="AG6" s="274"/>
    </row>
    <row r="7" spans="1:34" s="264" customFormat="1" ht="15.75" customHeight="1">
      <c r="A7" s="89" t="s">
        <v>15</v>
      </c>
      <c r="B7" s="260"/>
      <c r="C7" s="270"/>
      <c r="D7" s="260"/>
      <c r="E7" s="260"/>
      <c r="F7" s="260"/>
      <c r="O7" s="265"/>
      <c r="P7" s="260"/>
      <c r="R7" s="260"/>
      <c r="S7" s="289"/>
      <c r="T7" s="264" t="s">
        <v>15</v>
      </c>
      <c r="U7" s="260"/>
      <c r="V7" s="271"/>
      <c r="W7" s="272"/>
      <c r="X7" s="271"/>
      <c r="Y7" s="271"/>
      <c r="Z7" s="271"/>
      <c r="AA7" s="273"/>
      <c r="AB7" s="271"/>
      <c r="AC7" s="274"/>
      <c r="AD7" s="273"/>
      <c r="AE7" s="275"/>
      <c r="AF7" s="274"/>
      <c r="AG7" s="274"/>
    </row>
    <row r="8" spans="1:34" s="264" customFormat="1" ht="15.75" customHeight="1">
      <c r="A8" s="89" t="s">
        <v>16</v>
      </c>
      <c r="B8" s="260"/>
      <c r="C8" s="270"/>
      <c r="D8" s="260"/>
      <c r="E8" s="260"/>
      <c r="F8" s="260"/>
      <c r="O8" s="265"/>
      <c r="P8" s="260"/>
      <c r="R8" s="260"/>
      <c r="S8" s="289"/>
      <c r="T8" s="264" t="s">
        <v>16</v>
      </c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</row>
    <row r="9" spans="1:34" s="38" customFormat="1" ht="99" customHeight="1">
      <c r="A9" s="68" t="s">
        <v>17</v>
      </c>
      <c r="B9" s="68" t="s">
        <v>18</v>
      </c>
      <c r="C9" s="69" t="s">
        <v>713</v>
      </c>
      <c r="D9" s="69" t="s">
        <v>20</v>
      </c>
      <c r="E9" s="69" t="s">
        <v>21</v>
      </c>
      <c r="F9" s="69" t="s">
        <v>22</v>
      </c>
      <c r="G9" s="27" t="s">
        <v>23</v>
      </c>
      <c r="H9" s="27" t="s">
        <v>24</v>
      </c>
      <c r="I9" s="72" t="s">
        <v>25</v>
      </c>
      <c r="J9" s="28" t="s">
        <v>26</v>
      </c>
      <c r="K9" s="28" t="s">
        <v>27</v>
      </c>
      <c r="L9" s="28" t="s">
        <v>28</v>
      </c>
      <c r="M9" s="28" t="s">
        <v>29</v>
      </c>
      <c r="N9" s="28" t="s">
        <v>30</v>
      </c>
      <c r="O9" s="28" t="s">
        <v>31</v>
      </c>
      <c r="P9" s="34" t="s">
        <v>714</v>
      </c>
      <c r="Q9" s="34" t="s">
        <v>32</v>
      </c>
      <c r="R9" s="34" t="s">
        <v>33</v>
      </c>
      <c r="S9" s="290"/>
      <c r="T9" s="194" t="s">
        <v>17</v>
      </c>
      <c r="U9" s="194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 t="s">
        <v>25</v>
      </c>
      <c r="AC9" s="194" t="s">
        <v>26</v>
      </c>
      <c r="AD9" s="194" t="s">
        <v>27</v>
      </c>
      <c r="AE9" s="194" t="s">
        <v>28</v>
      </c>
      <c r="AF9" s="194" t="s">
        <v>29</v>
      </c>
      <c r="AG9" s="194" t="s">
        <v>30</v>
      </c>
      <c r="AH9" s="194" t="s">
        <v>31</v>
      </c>
    </row>
    <row r="10" spans="1:34" s="70" customFormat="1" ht="30.75" customHeight="1">
      <c r="A10" s="100"/>
      <c r="B10" s="101" t="s">
        <v>41</v>
      </c>
      <c r="C10" s="102">
        <v>5622045</v>
      </c>
      <c r="D10" s="102">
        <v>2629440330.6913643</v>
      </c>
      <c r="E10" s="102">
        <v>854753330.68582487</v>
      </c>
      <c r="F10" s="102">
        <v>3484193661.3771877</v>
      </c>
      <c r="G10" s="102">
        <v>614500000.00000167</v>
      </c>
      <c r="H10" s="102">
        <v>4098693661.3771896</v>
      </c>
      <c r="I10" s="104">
        <v>140737736</v>
      </c>
      <c r="J10" s="150">
        <v>4239431397.3771896</v>
      </c>
      <c r="K10" s="83">
        <v>754.07283246170914</v>
      </c>
      <c r="L10" s="103">
        <v>-252861936.58725011</v>
      </c>
      <c r="M10" s="83">
        <v>3986569460.7899394</v>
      </c>
      <c r="N10" s="102">
        <v>0</v>
      </c>
      <c r="O10" s="103">
        <v>0</v>
      </c>
      <c r="P10" s="106">
        <v>61151949.100592613</v>
      </c>
      <c r="Q10" s="107">
        <v>1.4635677162717247E-2</v>
      </c>
      <c r="R10" s="108">
        <v>8.6592459907571993</v>
      </c>
      <c r="S10" s="291"/>
      <c r="T10" s="100"/>
      <c r="U10" s="101" t="s">
        <v>41</v>
      </c>
      <c r="V10" s="102">
        <v>5605317</v>
      </c>
      <c r="W10" s="102">
        <v>2728024338.7018108</v>
      </c>
      <c r="X10" s="102">
        <v>782517373.57478368</v>
      </c>
      <c r="Y10" s="102">
        <v>3510541712.2765951</v>
      </c>
      <c r="Z10" s="102">
        <v>527000000.00000131</v>
      </c>
      <c r="AA10" s="102">
        <v>4037541712.276597</v>
      </c>
      <c r="AB10" s="102">
        <v>140737736</v>
      </c>
      <c r="AC10" s="102">
        <v>4178279448.276597</v>
      </c>
      <c r="AD10" s="102">
        <v>745.41358647095194</v>
      </c>
      <c r="AE10" s="102">
        <v>-252861936.58725011</v>
      </c>
      <c r="AF10" s="103">
        <v>3925417511.6893468</v>
      </c>
      <c r="AG10" s="103">
        <v>0</v>
      </c>
      <c r="AH10" s="102">
        <v>0</v>
      </c>
    </row>
    <row r="11" spans="1:34">
      <c r="A11" s="78">
        <v>5</v>
      </c>
      <c r="B11" s="79" t="s">
        <v>42</v>
      </c>
      <c r="C11" s="94">
        <v>8982</v>
      </c>
      <c r="D11" s="82">
        <v>5673845.8255992131</v>
      </c>
      <c r="E11" s="97">
        <v>5435345.2809698395</v>
      </c>
      <c r="F11" s="80">
        <v>11109191.106569052</v>
      </c>
      <c r="G11" s="94">
        <v>1562445.1986970131</v>
      </c>
      <c r="H11" s="81">
        <v>12671636.305266066</v>
      </c>
      <c r="I11" s="627">
        <v>511422</v>
      </c>
      <c r="J11" s="86">
        <v>13183058.305266066</v>
      </c>
      <c r="K11" s="83">
        <v>1467.7196955317374</v>
      </c>
      <c r="L11" s="81">
        <v>2720883.5719999992</v>
      </c>
      <c r="M11" s="83">
        <v>15903941.877266064</v>
      </c>
      <c r="N11" s="87">
        <v>14</v>
      </c>
      <c r="O11" s="87">
        <v>14</v>
      </c>
      <c r="P11" s="106">
        <v>322857.27252654545</v>
      </c>
      <c r="Q11" s="107">
        <v>2.5105149733244052E-2</v>
      </c>
      <c r="R11" s="108">
        <v>51.085962028816539</v>
      </c>
      <c r="T11" s="78">
        <v>5</v>
      </c>
      <c r="U11" s="79" t="s">
        <v>42</v>
      </c>
      <c r="V11" s="94">
        <v>9078</v>
      </c>
      <c r="W11" s="82">
        <v>5859028.1079541072</v>
      </c>
      <c r="X11" s="82">
        <v>5075761.2754726876</v>
      </c>
      <c r="Y11" s="80">
        <v>10934789.3834268</v>
      </c>
      <c r="Z11" s="94">
        <v>1413989.6493127211</v>
      </c>
      <c r="AA11" s="81">
        <v>12348779.03273952</v>
      </c>
      <c r="AB11" s="165">
        <v>511422</v>
      </c>
      <c r="AC11" s="102">
        <v>12860201.03273952</v>
      </c>
      <c r="AD11" s="95">
        <v>1416.6337335029209</v>
      </c>
      <c r="AE11" s="97">
        <v>-399462.17499999999</v>
      </c>
      <c r="AF11" s="103">
        <v>12460738.857739519</v>
      </c>
      <c r="AG11" s="76">
        <v>14</v>
      </c>
      <c r="AH11" s="87">
        <v>14</v>
      </c>
    </row>
    <row r="12" spans="1:34">
      <c r="A12" s="74">
        <v>9</v>
      </c>
      <c r="B12" s="75" t="s">
        <v>43</v>
      </c>
      <c r="C12" s="91">
        <v>2384</v>
      </c>
      <c r="D12" s="77">
        <v>2016772.6599910823</v>
      </c>
      <c r="E12" s="97">
        <v>1775048.3075595377</v>
      </c>
      <c r="F12" s="80">
        <v>3791820.96755062</v>
      </c>
      <c r="G12" s="94">
        <v>402343.25519820809</v>
      </c>
      <c r="H12" s="81">
        <v>4194164.2227488281</v>
      </c>
      <c r="I12" s="627">
        <v>-538205</v>
      </c>
      <c r="J12" s="86">
        <v>3655959.2227488281</v>
      </c>
      <c r="K12" s="83">
        <v>1533.5399424281998</v>
      </c>
      <c r="L12" s="76">
        <v>113399.68000000002</v>
      </c>
      <c r="M12" s="83">
        <v>3769358.9027488283</v>
      </c>
      <c r="N12" s="84">
        <v>17</v>
      </c>
      <c r="O12" s="84">
        <v>17</v>
      </c>
      <c r="P12" s="106">
        <v>-54064.5290232189</v>
      </c>
      <c r="Q12" s="107">
        <v>-1.4572556037517455E-2</v>
      </c>
      <c r="R12" s="108">
        <v>-5.8890002158032075</v>
      </c>
      <c r="T12" s="74">
        <v>9</v>
      </c>
      <c r="U12" s="75" t="s">
        <v>43</v>
      </c>
      <c r="V12" s="91">
        <v>2410</v>
      </c>
      <c r="W12" s="77">
        <v>2112940.3620751398</v>
      </c>
      <c r="X12" s="77">
        <v>1776046.9893770609</v>
      </c>
      <c r="Y12" s="80">
        <v>3888987.3514522011</v>
      </c>
      <c r="Z12" s="94">
        <v>359241.40031984617</v>
      </c>
      <c r="AA12" s="81">
        <v>4248228.751772047</v>
      </c>
      <c r="AB12" s="521">
        <v>-538205</v>
      </c>
      <c r="AC12" s="102">
        <v>3710023.751772047</v>
      </c>
      <c r="AD12" s="96">
        <v>1539.428942644003</v>
      </c>
      <c r="AE12" s="97">
        <v>113072</v>
      </c>
      <c r="AF12" s="103">
        <v>3823095.751772047</v>
      </c>
      <c r="AG12" s="76">
        <v>17</v>
      </c>
      <c r="AH12" s="84">
        <v>17</v>
      </c>
    </row>
    <row r="13" spans="1:34">
      <c r="A13" s="74">
        <v>10</v>
      </c>
      <c r="B13" s="75" t="s">
        <v>44</v>
      </c>
      <c r="C13" s="91">
        <v>10634</v>
      </c>
      <c r="D13" s="77">
        <v>3760442.818436089</v>
      </c>
      <c r="E13" s="97">
        <v>6694979.3089454481</v>
      </c>
      <c r="F13" s="80">
        <v>10455422.127381537</v>
      </c>
      <c r="G13" s="94">
        <v>1851156.7603187752</v>
      </c>
      <c r="H13" s="81">
        <v>12306578.887700312</v>
      </c>
      <c r="I13" s="627">
        <v>-773536</v>
      </c>
      <c r="J13" s="86">
        <v>11533042.887700312</v>
      </c>
      <c r="K13" s="83">
        <v>1084.5441872954966</v>
      </c>
      <c r="L13" s="76">
        <v>8947.9435000000522</v>
      </c>
      <c r="M13" s="83">
        <v>11541990.831200313</v>
      </c>
      <c r="N13" s="84">
        <v>14</v>
      </c>
      <c r="O13" s="84">
        <v>14</v>
      </c>
      <c r="P13" s="106">
        <v>96145.30634175241</v>
      </c>
      <c r="Q13" s="107">
        <v>8.4065897816959865E-3</v>
      </c>
      <c r="R13" s="108">
        <v>23.607491436631562</v>
      </c>
      <c r="T13" s="74">
        <v>10</v>
      </c>
      <c r="U13" s="75" t="s">
        <v>44</v>
      </c>
      <c r="V13" s="91">
        <v>10780</v>
      </c>
      <c r="W13" s="77">
        <v>3784581.3647809029</v>
      </c>
      <c r="X13" s="77">
        <v>6775281.5115100024</v>
      </c>
      <c r="Y13" s="80">
        <v>10559862.87629091</v>
      </c>
      <c r="Z13" s="94">
        <v>1650570.705067652</v>
      </c>
      <c r="AA13" s="81">
        <v>12210433.581358559</v>
      </c>
      <c r="AB13" s="521">
        <v>-773536</v>
      </c>
      <c r="AC13" s="102">
        <v>11436897.581358559</v>
      </c>
      <c r="AD13" s="96">
        <v>1060.9366958588651</v>
      </c>
      <c r="AE13" s="97">
        <v>8922.0874999999942</v>
      </c>
      <c r="AF13" s="103">
        <v>11445819.66885856</v>
      </c>
      <c r="AG13" s="76">
        <v>14</v>
      </c>
      <c r="AH13" s="84">
        <v>14</v>
      </c>
    </row>
    <row r="14" spans="1:34">
      <c r="A14" s="74">
        <v>16</v>
      </c>
      <c r="B14" s="75" t="s">
        <v>45</v>
      </c>
      <c r="C14" s="91">
        <v>7841</v>
      </c>
      <c r="D14" s="77">
        <v>4077236.3117193165</v>
      </c>
      <c r="E14" s="97">
        <v>2349383.7511696541</v>
      </c>
      <c r="F14" s="80">
        <v>6426620.0628889706</v>
      </c>
      <c r="G14" s="94">
        <v>1105431.664145441</v>
      </c>
      <c r="H14" s="81">
        <v>7532051.7270344114</v>
      </c>
      <c r="I14" s="627">
        <v>-652011</v>
      </c>
      <c r="J14" s="86">
        <v>6880040.7270344114</v>
      </c>
      <c r="K14" s="83">
        <v>877.44429626762042</v>
      </c>
      <c r="L14" s="76">
        <v>484748.19460000005</v>
      </c>
      <c r="M14" s="83">
        <v>7364788.9216344114</v>
      </c>
      <c r="N14" s="84">
        <v>7</v>
      </c>
      <c r="O14" s="84">
        <v>7</v>
      </c>
      <c r="P14" s="106">
        <v>-843624.33858293016</v>
      </c>
      <c r="Q14" s="107">
        <v>-0.10922590912679619</v>
      </c>
      <c r="R14" s="108">
        <v>-101.59804948182079</v>
      </c>
      <c r="T14" s="74">
        <v>16</v>
      </c>
      <c r="U14" s="75" t="s">
        <v>45</v>
      </c>
      <c r="V14" s="91">
        <v>7889</v>
      </c>
      <c r="W14" s="77">
        <v>4973644.7291596737</v>
      </c>
      <c r="X14" s="77">
        <v>2433034.970495244</v>
      </c>
      <c r="Y14" s="80">
        <v>7406679.6996549182</v>
      </c>
      <c r="Z14" s="94">
        <v>968996.36596242373</v>
      </c>
      <c r="AA14" s="81">
        <v>8375676.0656173415</v>
      </c>
      <c r="AB14" s="521">
        <v>-652011</v>
      </c>
      <c r="AC14" s="102">
        <v>7723665.0656173415</v>
      </c>
      <c r="AD14" s="96">
        <v>979.04234574944121</v>
      </c>
      <c r="AE14" s="97">
        <v>483347.46500000008</v>
      </c>
      <c r="AF14" s="103">
        <v>8207012.5306173414</v>
      </c>
      <c r="AG14" s="76">
        <v>7</v>
      </c>
      <c r="AH14" s="84">
        <v>7</v>
      </c>
    </row>
    <row r="15" spans="1:34">
      <c r="A15" s="74">
        <v>18</v>
      </c>
      <c r="B15" s="75" t="s">
        <v>46</v>
      </c>
      <c r="C15" s="91">
        <v>4677</v>
      </c>
      <c r="D15" s="77">
        <v>1697320.6086508743</v>
      </c>
      <c r="E15" s="97">
        <v>906256.27058645955</v>
      </c>
      <c r="F15" s="80">
        <v>2603576.8792373338</v>
      </c>
      <c r="G15" s="94">
        <v>505211.47356463538</v>
      </c>
      <c r="H15" s="81">
        <v>3108788.3528019693</v>
      </c>
      <c r="I15" s="627">
        <v>-121633</v>
      </c>
      <c r="J15" s="86">
        <v>2987155.3528019693</v>
      </c>
      <c r="K15" s="83">
        <v>638.69047526234112</v>
      </c>
      <c r="L15" s="76">
        <v>643454.59049999993</v>
      </c>
      <c r="M15" s="83">
        <v>3630609.9433019692</v>
      </c>
      <c r="N15" s="84">
        <v>1</v>
      </c>
      <c r="O15" s="85">
        <v>34</v>
      </c>
      <c r="P15" s="106">
        <v>-169767.33942297893</v>
      </c>
      <c r="Q15" s="107">
        <v>-5.3776210561345628E-2</v>
      </c>
      <c r="R15" s="108">
        <v>-40.071660240765254</v>
      </c>
      <c r="T15" s="74">
        <v>18</v>
      </c>
      <c r="U15" s="75" t="s">
        <v>46</v>
      </c>
      <c r="V15" s="91">
        <v>4651</v>
      </c>
      <c r="W15" s="77">
        <v>1868191.073643273</v>
      </c>
      <c r="X15" s="77">
        <v>996978.64647981327</v>
      </c>
      <c r="Y15" s="80">
        <v>2865169.7201230871</v>
      </c>
      <c r="Z15" s="94">
        <v>413385.97210186103</v>
      </c>
      <c r="AA15" s="81">
        <v>3278555.6922249482</v>
      </c>
      <c r="AB15" s="521">
        <v>-121633</v>
      </c>
      <c r="AC15" s="102">
        <v>3156922.6922249482</v>
      </c>
      <c r="AD15" s="96">
        <v>678.76213550310638</v>
      </c>
      <c r="AE15" s="97">
        <v>641595.26250000007</v>
      </c>
      <c r="AF15" s="103">
        <v>3798517.9547249479</v>
      </c>
      <c r="AG15" s="76">
        <v>1</v>
      </c>
      <c r="AH15" s="84">
        <v>34</v>
      </c>
    </row>
    <row r="16" spans="1:34">
      <c r="A16" s="74">
        <v>19</v>
      </c>
      <c r="B16" s="75" t="s">
        <v>47</v>
      </c>
      <c r="C16" s="91">
        <v>3937</v>
      </c>
      <c r="D16" s="77">
        <v>1386367.8539185352</v>
      </c>
      <c r="E16" s="97">
        <v>1449692.6524616922</v>
      </c>
      <c r="F16" s="80">
        <v>2836060.5063802274</v>
      </c>
      <c r="G16" s="94">
        <v>371315.03604367725</v>
      </c>
      <c r="H16" s="81">
        <v>3207375.5424239049</v>
      </c>
      <c r="I16" s="627">
        <v>-1002018</v>
      </c>
      <c r="J16" s="86">
        <v>2205357.5424239049</v>
      </c>
      <c r="K16" s="83">
        <v>560.16193609954405</v>
      </c>
      <c r="L16" s="76">
        <v>79822.743499999982</v>
      </c>
      <c r="M16" s="83">
        <v>2285180.2859239047</v>
      </c>
      <c r="N16" s="84">
        <v>2</v>
      </c>
      <c r="O16" s="84">
        <v>2</v>
      </c>
      <c r="P16" s="106">
        <v>-3170.7055536112748</v>
      </c>
      <c r="Q16" s="107">
        <v>-1.4356644776968024E-3</v>
      </c>
      <c r="R16" s="108">
        <v>3.2965180517589943</v>
      </c>
      <c r="T16" s="74">
        <v>19</v>
      </c>
      <c r="U16" s="75" t="s">
        <v>47</v>
      </c>
      <c r="V16" s="91">
        <v>3966</v>
      </c>
      <c r="W16" s="77">
        <v>1320367.1686642461</v>
      </c>
      <c r="X16" s="77">
        <v>1588957.822086168</v>
      </c>
      <c r="Y16" s="80">
        <v>2909324.9907504139</v>
      </c>
      <c r="Z16" s="94">
        <v>301221.25722710107</v>
      </c>
      <c r="AA16" s="81">
        <v>3210546.2479775161</v>
      </c>
      <c r="AB16" s="521">
        <v>-1002018</v>
      </c>
      <c r="AC16" s="102">
        <v>2208528.2479775161</v>
      </c>
      <c r="AD16" s="96">
        <v>556.86541804778506</v>
      </c>
      <c r="AE16" s="97">
        <v>79592.087499999994</v>
      </c>
      <c r="AF16" s="103">
        <v>2288120.3354775161</v>
      </c>
      <c r="AG16" s="76">
        <v>2</v>
      </c>
      <c r="AH16" s="84">
        <v>2</v>
      </c>
    </row>
    <row r="17" spans="1:34">
      <c r="A17" s="74">
        <v>20</v>
      </c>
      <c r="B17" s="75" t="s">
        <v>48</v>
      </c>
      <c r="C17" s="91">
        <v>16429</v>
      </c>
      <c r="D17" s="77">
        <v>907853.65536471456</v>
      </c>
      <c r="E17" s="97">
        <v>6989040.9324897891</v>
      </c>
      <c r="F17" s="80">
        <v>7896894.5878545037</v>
      </c>
      <c r="G17" s="94">
        <v>1446336.254009628</v>
      </c>
      <c r="H17" s="81">
        <v>9343230.8418641314</v>
      </c>
      <c r="I17" s="627">
        <v>-2763453</v>
      </c>
      <c r="J17" s="86">
        <v>6579777.8418641314</v>
      </c>
      <c r="K17" s="83">
        <v>400.49776869341599</v>
      </c>
      <c r="L17" s="76">
        <v>-359601.01650000003</v>
      </c>
      <c r="M17" s="83">
        <v>6220176.8253641315</v>
      </c>
      <c r="N17" s="84">
        <v>6</v>
      </c>
      <c r="O17" s="84">
        <v>6</v>
      </c>
      <c r="P17" s="106">
        <v>507993.77384917252</v>
      </c>
      <c r="Q17" s="107">
        <v>8.3664663986519255E-2</v>
      </c>
      <c r="R17" s="108">
        <v>29.973324437911117</v>
      </c>
      <c r="T17" s="74">
        <v>20</v>
      </c>
      <c r="U17" s="75" t="s">
        <v>48</v>
      </c>
      <c r="V17" s="91">
        <v>16387</v>
      </c>
      <c r="W17" s="77">
        <v>957939.37540864572</v>
      </c>
      <c r="X17" s="77">
        <v>6747448.8939143568</v>
      </c>
      <c r="Y17" s="80">
        <v>7705388.2693230025</v>
      </c>
      <c r="Z17" s="94">
        <v>1129848.798691957</v>
      </c>
      <c r="AA17" s="81">
        <v>8835237.0680149589</v>
      </c>
      <c r="AB17" s="521">
        <v>-2763453</v>
      </c>
      <c r="AC17" s="102">
        <v>6071784.0680149589</v>
      </c>
      <c r="AD17" s="96">
        <v>370.52444425550487</v>
      </c>
      <c r="AE17" s="97">
        <v>-358561.91249999998</v>
      </c>
      <c r="AF17" s="103">
        <v>5713222.1555149592</v>
      </c>
      <c r="AG17" s="76">
        <v>6</v>
      </c>
      <c r="AH17" s="84">
        <v>6</v>
      </c>
    </row>
    <row r="18" spans="1:34">
      <c r="A18" s="74">
        <v>46</v>
      </c>
      <c r="B18" s="75" t="s">
        <v>49</v>
      </c>
      <c r="C18" s="91">
        <v>1273</v>
      </c>
      <c r="D18" s="77">
        <v>1657207.3292229753</v>
      </c>
      <c r="E18" s="97">
        <v>510958.95085279696</v>
      </c>
      <c r="F18" s="80">
        <v>2168166.2800757722</v>
      </c>
      <c r="G18" s="94">
        <v>266853.21263409761</v>
      </c>
      <c r="H18" s="81">
        <v>2435019.49270987</v>
      </c>
      <c r="I18" s="627">
        <v>-381686</v>
      </c>
      <c r="J18" s="86">
        <v>2053333.49270987</v>
      </c>
      <c r="K18" s="83">
        <v>1612.987818310974</v>
      </c>
      <c r="L18" s="76">
        <v>512424.80399999989</v>
      </c>
      <c r="M18" s="83">
        <v>2565758.29670987</v>
      </c>
      <c r="N18" s="84">
        <v>10</v>
      </c>
      <c r="O18" s="84">
        <v>10</v>
      </c>
      <c r="P18" s="106">
        <v>75677.874428924872</v>
      </c>
      <c r="Q18" s="107">
        <v>3.8266457379827847E-2</v>
      </c>
      <c r="R18" s="108">
        <v>77.5409097077561</v>
      </c>
      <c r="T18" s="74">
        <v>46</v>
      </c>
      <c r="U18" s="75" t="s">
        <v>49</v>
      </c>
      <c r="V18" s="91">
        <v>1288</v>
      </c>
      <c r="W18" s="77">
        <v>1581349.2769983259</v>
      </c>
      <c r="X18" s="77">
        <v>532260.50319786405</v>
      </c>
      <c r="Y18" s="80">
        <v>2113609.7801961899</v>
      </c>
      <c r="Z18" s="94">
        <v>245731.83808475491</v>
      </c>
      <c r="AA18" s="81">
        <v>2359341.6182809449</v>
      </c>
      <c r="AB18" s="521">
        <v>-381686</v>
      </c>
      <c r="AC18" s="102">
        <v>1977655.6182809451</v>
      </c>
      <c r="AD18" s="96">
        <v>1535.4469086032179</v>
      </c>
      <c r="AE18" s="97">
        <v>510944.10000000009</v>
      </c>
      <c r="AF18" s="103">
        <v>2488599.718280945</v>
      </c>
      <c r="AG18" s="76">
        <v>10</v>
      </c>
      <c r="AH18" s="84">
        <v>10</v>
      </c>
    </row>
    <row r="19" spans="1:34">
      <c r="A19" s="74">
        <v>47</v>
      </c>
      <c r="B19" s="75" t="s">
        <v>50</v>
      </c>
      <c r="C19" s="91">
        <v>1769</v>
      </c>
      <c r="D19" s="77">
        <v>2696893.8045261833</v>
      </c>
      <c r="E19" s="97">
        <v>409551.89618742553</v>
      </c>
      <c r="F19" s="80">
        <v>3106445.7007136089</v>
      </c>
      <c r="G19" s="94">
        <v>313052.83286335738</v>
      </c>
      <c r="H19" s="81">
        <v>3419498.5335769663</v>
      </c>
      <c r="I19" s="627">
        <v>-46308</v>
      </c>
      <c r="J19" s="86">
        <v>3373190.5335769663</v>
      </c>
      <c r="K19" s="83">
        <v>1906.8346713267192</v>
      </c>
      <c r="L19" s="76">
        <v>-69102.930000000008</v>
      </c>
      <c r="M19" s="83">
        <v>3304087.6035769661</v>
      </c>
      <c r="N19" s="84">
        <v>19</v>
      </c>
      <c r="O19" s="84">
        <v>19</v>
      </c>
      <c r="P19" s="106">
        <v>-59369.032439693809</v>
      </c>
      <c r="Q19" s="107">
        <v>-1.729584914635263E-2</v>
      </c>
      <c r="R19" s="108">
        <v>-41.269509159466679</v>
      </c>
      <c r="T19" s="74">
        <v>47</v>
      </c>
      <c r="U19" s="75" t="s">
        <v>50</v>
      </c>
      <c r="V19" s="91">
        <v>1762</v>
      </c>
      <c r="W19" s="77">
        <v>2777972.43736332</v>
      </c>
      <c r="X19" s="77">
        <v>415214.51225738518</v>
      </c>
      <c r="Y19" s="80">
        <v>3193186.9496207051</v>
      </c>
      <c r="Z19" s="94">
        <v>285680.61639595492</v>
      </c>
      <c r="AA19" s="81">
        <v>3478867.5660166601</v>
      </c>
      <c r="AB19" s="521">
        <v>-46308</v>
      </c>
      <c r="AC19" s="102">
        <v>3432559.5660166601</v>
      </c>
      <c r="AD19" s="96">
        <v>1948.1041804861859</v>
      </c>
      <c r="AE19" s="97">
        <v>-68903.25</v>
      </c>
      <c r="AF19" s="103">
        <v>3363656.3160166601</v>
      </c>
      <c r="AG19" s="76">
        <v>19</v>
      </c>
      <c r="AH19" s="84">
        <v>19</v>
      </c>
    </row>
    <row r="20" spans="1:34">
      <c r="A20" s="74">
        <v>49</v>
      </c>
      <c r="B20" s="75" t="s">
        <v>51</v>
      </c>
      <c r="C20" s="91">
        <v>325716</v>
      </c>
      <c r="D20" s="77">
        <v>474797106.76303929</v>
      </c>
      <c r="E20" s="97">
        <v>-29806049.515387867</v>
      </c>
      <c r="F20" s="80">
        <v>444991057.2476514</v>
      </c>
      <c r="G20" s="94">
        <v>25510294.662159897</v>
      </c>
      <c r="H20" s="81">
        <v>470501351.90981132</v>
      </c>
      <c r="I20" s="627">
        <v>6930176</v>
      </c>
      <c r="J20" s="86">
        <v>477431527.90981132</v>
      </c>
      <c r="K20" s="83">
        <v>1465.7908359116877</v>
      </c>
      <c r="L20" s="76">
        <v>-19112328.91110003</v>
      </c>
      <c r="M20" s="83">
        <v>458319198.99871129</v>
      </c>
      <c r="N20" s="84">
        <v>1</v>
      </c>
      <c r="O20" s="85">
        <v>33</v>
      </c>
      <c r="P20" s="106">
        <v>3192861.481981039</v>
      </c>
      <c r="Q20" s="107">
        <v>6.7326047157458624E-3</v>
      </c>
      <c r="R20" s="108">
        <v>-11.905822958382259</v>
      </c>
      <c r="T20" s="74">
        <v>49</v>
      </c>
      <c r="U20" s="75" t="s">
        <v>51</v>
      </c>
      <c r="V20" s="91">
        <v>320931</v>
      </c>
      <c r="W20" s="77">
        <v>470725836.80907458</v>
      </c>
      <c r="X20" s="77">
        <v>-25136907.951851569</v>
      </c>
      <c r="Y20" s="80">
        <v>445588928.85722297</v>
      </c>
      <c r="Z20" s="94">
        <v>21719561.570607319</v>
      </c>
      <c r="AA20" s="81">
        <v>467308490.42783028</v>
      </c>
      <c r="AB20" s="521">
        <v>6930176</v>
      </c>
      <c r="AC20" s="102">
        <v>474238666.42783028</v>
      </c>
      <c r="AD20" s="96">
        <v>1477.69665887007</v>
      </c>
      <c r="AE20" s="97">
        <v>-19057101.877500001</v>
      </c>
      <c r="AF20" s="103">
        <v>455181564.55033028</v>
      </c>
      <c r="AG20" s="76">
        <v>1</v>
      </c>
      <c r="AH20" s="84">
        <v>33</v>
      </c>
    </row>
    <row r="21" spans="1:34">
      <c r="A21" s="74">
        <v>50</v>
      </c>
      <c r="B21" s="75" t="s">
        <v>52</v>
      </c>
      <c r="C21" s="91">
        <v>11005</v>
      </c>
      <c r="D21" s="77">
        <v>1369016.4383423855</v>
      </c>
      <c r="E21" s="97">
        <v>3124572.8397047548</v>
      </c>
      <c r="F21" s="80">
        <v>4493589.2780471407</v>
      </c>
      <c r="G21" s="94">
        <v>1297365.263778934</v>
      </c>
      <c r="H21" s="81">
        <v>5790954.5418260749</v>
      </c>
      <c r="I21" s="627">
        <v>-1288310</v>
      </c>
      <c r="J21" s="86">
        <v>4502644.5418260749</v>
      </c>
      <c r="K21" s="83">
        <v>409.14534682654022</v>
      </c>
      <c r="L21" s="76">
        <v>273807.07110000006</v>
      </c>
      <c r="M21" s="83">
        <v>4776451.6129260752</v>
      </c>
      <c r="N21" s="84">
        <v>4</v>
      </c>
      <c r="O21" s="84">
        <v>4</v>
      </c>
      <c r="P21" s="106">
        <v>-419725.67953793425</v>
      </c>
      <c r="Q21" s="107">
        <v>-8.5269018920244188E-2</v>
      </c>
      <c r="R21" s="108">
        <v>-34.951569572233609</v>
      </c>
      <c r="T21" s="74">
        <v>50</v>
      </c>
      <c r="U21" s="75" t="s">
        <v>52</v>
      </c>
      <c r="V21" s="91">
        <v>11084</v>
      </c>
      <c r="W21" s="77">
        <v>1956269.7947517431</v>
      </c>
      <c r="X21" s="77">
        <v>3171299.7426062981</v>
      </c>
      <c r="Y21" s="80">
        <v>5127569.5373580409</v>
      </c>
      <c r="Z21" s="94">
        <v>1083110.684005968</v>
      </c>
      <c r="AA21" s="81">
        <v>6210680.2213640092</v>
      </c>
      <c r="AB21" s="521">
        <v>-1288310</v>
      </c>
      <c r="AC21" s="102">
        <v>4922370.2213640092</v>
      </c>
      <c r="AD21" s="96">
        <v>444.09691639877383</v>
      </c>
      <c r="AE21" s="97">
        <v>273015.87750000012</v>
      </c>
      <c r="AF21" s="103">
        <v>5195386.0988640096</v>
      </c>
      <c r="AG21" s="76">
        <v>4</v>
      </c>
      <c r="AH21" s="84">
        <v>4</v>
      </c>
    </row>
    <row r="22" spans="1:34">
      <c r="A22" s="74">
        <v>51</v>
      </c>
      <c r="B22" s="75" t="s">
        <v>53</v>
      </c>
      <c r="C22" s="91">
        <v>8920</v>
      </c>
      <c r="D22" s="77">
        <v>-5377462.0279280953</v>
      </c>
      <c r="E22" s="97">
        <v>-268444.64395846665</v>
      </c>
      <c r="F22" s="80">
        <v>-5645906.6718865624</v>
      </c>
      <c r="G22" s="94">
        <v>1427200.0279271444</v>
      </c>
      <c r="H22" s="81">
        <v>-4218706.6439594179</v>
      </c>
      <c r="I22" s="627">
        <v>-809336</v>
      </c>
      <c r="J22" s="86">
        <v>-5028042.6439594179</v>
      </c>
      <c r="K22" s="83">
        <v>-563.68191075778225</v>
      </c>
      <c r="L22" s="76">
        <v>-6998.8864999999059</v>
      </c>
      <c r="M22" s="83">
        <v>-5035041.530459418</v>
      </c>
      <c r="N22" s="84">
        <v>4</v>
      </c>
      <c r="O22" s="84">
        <v>4</v>
      </c>
      <c r="P22" s="106">
        <v>-489710.65162282623</v>
      </c>
      <c r="Q22" s="107">
        <v>-0.10790542702687894</v>
      </c>
      <c r="R22" s="108">
        <v>-62.319560742692659</v>
      </c>
      <c r="T22" s="74">
        <v>51</v>
      </c>
      <c r="U22" s="75" t="s">
        <v>53</v>
      </c>
      <c r="V22" s="91">
        <v>9052</v>
      </c>
      <c r="W22" s="77">
        <v>-4669341.5488783587</v>
      </c>
      <c r="X22" s="77">
        <v>-341571.70342208637</v>
      </c>
      <c r="Y22" s="80">
        <v>-5010913.252300445</v>
      </c>
      <c r="Z22" s="94">
        <v>1281917.259963854</v>
      </c>
      <c r="AA22" s="81">
        <v>-3728995.9923365908</v>
      </c>
      <c r="AB22" s="521">
        <v>-809336</v>
      </c>
      <c r="AC22" s="102">
        <v>-4538331.9923365917</v>
      </c>
      <c r="AD22" s="96">
        <v>-501.36235001508959</v>
      </c>
      <c r="AE22" s="97">
        <v>-6978.6624999999767</v>
      </c>
      <c r="AF22" s="103">
        <v>-4545310.6548365913</v>
      </c>
      <c r="AG22" s="76">
        <v>4</v>
      </c>
      <c r="AH22" s="84">
        <v>4</v>
      </c>
    </row>
    <row r="23" spans="1:34">
      <c r="A23" s="74">
        <v>52</v>
      </c>
      <c r="B23" s="75" t="s">
        <v>54</v>
      </c>
      <c r="C23" s="91">
        <v>2267</v>
      </c>
      <c r="D23" s="77">
        <v>1517077.0255967069</v>
      </c>
      <c r="E23" s="97">
        <v>1079651.6010652229</v>
      </c>
      <c r="F23" s="80">
        <v>2596728.6266619298</v>
      </c>
      <c r="G23" s="94">
        <v>407264.25945585303</v>
      </c>
      <c r="H23" s="81">
        <v>3003992.8861177829</v>
      </c>
      <c r="I23" s="627">
        <v>118422</v>
      </c>
      <c r="J23" s="86">
        <v>3122414.8861177829</v>
      </c>
      <c r="K23" s="83">
        <v>1377.3334301357665</v>
      </c>
      <c r="L23" s="76">
        <v>12403.089999999997</v>
      </c>
      <c r="M23" s="83">
        <v>3134817.9761177828</v>
      </c>
      <c r="N23" s="84">
        <v>14</v>
      </c>
      <c r="O23" s="84">
        <v>14</v>
      </c>
      <c r="P23" s="106">
        <v>-54732.077745615039</v>
      </c>
      <c r="Q23" s="107">
        <v>-1.7226800764375425E-2</v>
      </c>
      <c r="R23" s="108">
        <v>-21.058719451996467</v>
      </c>
      <c r="T23" s="74">
        <v>52</v>
      </c>
      <c r="U23" s="75" t="s">
        <v>54</v>
      </c>
      <c r="V23" s="91">
        <v>2272</v>
      </c>
      <c r="W23" s="77">
        <v>1618068.982389529</v>
      </c>
      <c r="X23" s="77">
        <v>1079639.689767275</v>
      </c>
      <c r="Y23" s="80">
        <v>2697708.6721568028</v>
      </c>
      <c r="Z23" s="94">
        <v>361016.29170659487</v>
      </c>
      <c r="AA23" s="81">
        <v>3058724.9638633979</v>
      </c>
      <c r="AB23" s="521">
        <v>118422</v>
      </c>
      <c r="AC23" s="102">
        <v>3177146.9638633979</v>
      </c>
      <c r="AD23" s="96">
        <v>1398.392149587763</v>
      </c>
      <c r="AE23" s="97">
        <v>12367.25</v>
      </c>
      <c r="AF23" s="103">
        <v>3189514.2138633979</v>
      </c>
      <c r="AG23" s="76">
        <v>14</v>
      </c>
      <c r="AH23" s="84">
        <v>14</v>
      </c>
    </row>
    <row r="24" spans="1:34">
      <c r="A24" s="74">
        <v>61</v>
      </c>
      <c r="B24" s="75" t="s">
        <v>55</v>
      </c>
      <c r="C24" s="91">
        <v>16307</v>
      </c>
      <c r="D24" s="77">
        <v>1700749.3020295582</v>
      </c>
      <c r="E24" s="97">
        <v>6871122.9354695436</v>
      </c>
      <c r="F24" s="80">
        <v>8571872.2374991011</v>
      </c>
      <c r="G24" s="94">
        <v>2195901.847930396</v>
      </c>
      <c r="H24" s="81">
        <v>10767774.085429497</v>
      </c>
      <c r="I24" s="627">
        <v>2293634</v>
      </c>
      <c r="J24" s="86">
        <v>13061408.085429497</v>
      </c>
      <c r="K24" s="83">
        <v>800.96940488314817</v>
      </c>
      <c r="L24" s="76">
        <v>361461.48</v>
      </c>
      <c r="M24" s="83">
        <v>13422869.565429498</v>
      </c>
      <c r="N24" s="84">
        <v>5</v>
      </c>
      <c r="O24" s="84">
        <v>5</v>
      </c>
      <c r="P24" s="106">
        <v>-594952.15185376257</v>
      </c>
      <c r="Q24" s="107">
        <v>-4.3565938618804326E-2</v>
      </c>
      <c r="R24" s="108">
        <v>-27.793808934260596</v>
      </c>
      <c r="T24" s="74">
        <v>61</v>
      </c>
      <c r="U24" s="75" t="s">
        <v>55</v>
      </c>
      <c r="V24" s="91">
        <v>16478</v>
      </c>
      <c r="W24" s="77">
        <v>3054708.1506580939</v>
      </c>
      <c r="X24" s="77">
        <v>6353607.2660083557</v>
      </c>
      <c r="Y24" s="80">
        <v>9408315.41666645</v>
      </c>
      <c r="Z24" s="94">
        <v>1954410.820616812</v>
      </c>
      <c r="AA24" s="81">
        <v>11362726.23728326</v>
      </c>
      <c r="AB24" s="521">
        <v>2293634</v>
      </c>
      <c r="AC24" s="102">
        <v>13656360.23728326</v>
      </c>
      <c r="AD24" s="96">
        <v>828.76321381740877</v>
      </c>
      <c r="AE24" s="97">
        <v>360417.00000000012</v>
      </c>
      <c r="AF24" s="103">
        <v>14016777.23728326</v>
      </c>
      <c r="AG24" s="76">
        <v>5</v>
      </c>
      <c r="AH24" s="84">
        <v>5</v>
      </c>
    </row>
    <row r="25" spans="1:34">
      <c r="A25" s="74">
        <v>69</v>
      </c>
      <c r="B25" s="75" t="s">
        <v>56</v>
      </c>
      <c r="C25" s="91">
        <v>6441</v>
      </c>
      <c r="D25" s="77">
        <v>299912.58561751386</v>
      </c>
      <c r="E25" s="97">
        <v>3614262.2139519067</v>
      </c>
      <c r="F25" s="80">
        <v>3914174.7995694205</v>
      </c>
      <c r="G25" s="94">
        <v>902506.51951266511</v>
      </c>
      <c r="H25" s="81">
        <v>4816681.319082086</v>
      </c>
      <c r="I25" s="627">
        <v>571263</v>
      </c>
      <c r="J25" s="86">
        <v>5387944.319082086</v>
      </c>
      <c r="K25" s="83">
        <v>836.50742417048377</v>
      </c>
      <c r="L25" s="76">
        <v>-23211.497000000003</v>
      </c>
      <c r="M25" s="83">
        <v>5364732.8220820855</v>
      </c>
      <c r="N25" s="84">
        <v>17</v>
      </c>
      <c r="O25" s="84">
        <v>17</v>
      </c>
      <c r="P25" s="106">
        <v>391982.0490589356</v>
      </c>
      <c r="Q25" s="107">
        <v>7.8459769684593561E-2</v>
      </c>
      <c r="R25" s="108">
        <v>66.950697426313923</v>
      </c>
      <c r="T25" s="74">
        <v>69</v>
      </c>
      <c r="U25" s="75" t="s">
        <v>56</v>
      </c>
      <c r="V25" s="91">
        <v>6492</v>
      </c>
      <c r="W25" s="77">
        <v>565510.31745613739</v>
      </c>
      <c r="X25" s="77">
        <v>3078476.2316483492</v>
      </c>
      <c r="Y25" s="80">
        <v>3643986.5491044861</v>
      </c>
      <c r="Z25" s="94">
        <v>780712.72091866448</v>
      </c>
      <c r="AA25" s="81">
        <v>4424699.2700231504</v>
      </c>
      <c r="AB25" s="521">
        <v>571263</v>
      </c>
      <c r="AC25" s="102">
        <v>4995962.2700231504</v>
      </c>
      <c r="AD25" s="96">
        <v>769.55672674416985</v>
      </c>
      <c r="AE25" s="97">
        <v>-23144.424999999988</v>
      </c>
      <c r="AF25" s="103">
        <v>4972817.8450231506</v>
      </c>
      <c r="AG25" s="76">
        <v>17</v>
      </c>
      <c r="AH25" s="84">
        <v>17</v>
      </c>
    </row>
    <row r="26" spans="1:34">
      <c r="A26" s="74">
        <v>71</v>
      </c>
      <c r="B26" s="75" t="s">
        <v>57</v>
      </c>
      <c r="C26" s="91">
        <v>6298</v>
      </c>
      <c r="D26" s="77">
        <v>4199899.8703380693</v>
      </c>
      <c r="E26" s="97">
        <v>4017022.8164123711</v>
      </c>
      <c r="F26" s="80">
        <v>8216922.6867504399</v>
      </c>
      <c r="G26" s="94">
        <v>1046214.4336481109</v>
      </c>
      <c r="H26" s="81">
        <v>9263137.1203985512</v>
      </c>
      <c r="I26" s="627">
        <v>987278</v>
      </c>
      <c r="J26" s="86">
        <v>10250415.120398551</v>
      </c>
      <c r="K26" s="83">
        <v>1627.5667069543588</v>
      </c>
      <c r="L26" s="76">
        <v>31716.472999999998</v>
      </c>
      <c r="M26" s="83">
        <v>10282131.593398551</v>
      </c>
      <c r="N26" s="84">
        <v>17</v>
      </c>
      <c r="O26" s="84">
        <v>17</v>
      </c>
      <c r="P26" s="106">
        <v>-11786.2344669085</v>
      </c>
      <c r="Q26" s="107">
        <v>-1.1485093752638632E-3</v>
      </c>
      <c r="R26" s="108">
        <v>15.280555365127839</v>
      </c>
      <c r="T26" s="74">
        <v>71</v>
      </c>
      <c r="U26" s="75" t="s">
        <v>57</v>
      </c>
      <c r="V26" s="91">
        <v>6365</v>
      </c>
      <c r="W26" s="77">
        <v>4261742.8946927339</v>
      </c>
      <c r="X26" s="77">
        <v>4066597.5715756561</v>
      </c>
      <c r="Y26" s="80">
        <v>8328340.4662683886</v>
      </c>
      <c r="Z26" s="94">
        <v>946582.88859706838</v>
      </c>
      <c r="AA26" s="81">
        <v>9274923.3548654579</v>
      </c>
      <c r="AB26" s="521">
        <v>987278</v>
      </c>
      <c r="AC26" s="102">
        <v>10262201.35486546</v>
      </c>
      <c r="AD26" s="96">
        <v>1612.2861515892309</v>
      </c>
      <c r="AE26" s="97">
        <v>31624.825000000012</v>
      </c>
      <c r="AF26" s="103">
        <v>10293826.179865461</v>
      </c>
      <c r="AG26" s="76">
        <v>17</v>
      </c>
      <c r="AH26" s="84">
        <v>17</v>
      </c>
    </row>
    <row r="27" spans="1:34">
      <c r="A27" s="74">
        <v>72</v>
      </c>
      <c r="B27" s="75" t="s">
        <v>58</v>
      </c>
      <c r="C27" s="91">
        <v>912</v>
      </c>
      <c r="D27" s="77">
        <v>1084260.1109393926</v>
      </c>
      <c r="E27" s="97">
        <v>322927.49236002343</v>
      </c>
      <c r="F27" s="80">
        <v>1407187.6032994161</v>
      </c>
      <c r="G27" s="94">
        <v>121972.54051174872</v>
      </c>
      <c r="H27" s="81">
        <v>1529160.1438111649</v>
      </c>
      <c r="I27" s="627">
        <v>-248794</v>
      </c>
      <c r="J27" s="86">
        <v>1280366.1438111649</v>
      </c>
      <c r="K27" s="83">
        <v>1403.9102454069791</v>
      </c>
      <c r="L27" s="76">
        <v>-28349.920000000002</v>
      </c>
      <c r="M27" s="83">
        <v>1252016.223811165</v>
      </c>
      <c r="N27" s="84">
        <v>17</v>
      </c>
      <c r="O27" s="84">
        <v>17</v>
      </c>
      <c r="P27" s="106">
        <v>-39552.240273787174</v>
      </c>
      <c r="Q27" s="107">
        <v>-2.9965671173833374E-2</v>
      </c>
      <c r="R27" s="108">
        <v>-19.949931599441925</v>
      </c>
      <c r="T27" s="74">
        <v>72</v>
      </c>
      <c r="U27" s="75" t="s">
        <v>58</v>
      </c>
      <c r="V27" s="91">
        <v>927</v>
      </c>
      <c r="W27" s="77">
        <v>1107056.135469777</v>
      </c>
      <c r="X27" s="77">
        <v>354888.13864213339</v>
      </c>
      <c r="Y27" s="80">
        <v>1461944.27411191</v>
      </c>
      <c r="Z27" s="94">
        <v>106768.1099730417</v>
      </c>
      <c r="AA27" s="81">
        <v>1568712.3840849521</v>
      </c>
      <c r="AB27" s="521">
        <v>-248794</v>
      </c>
      <c r="AC27" s="102">
        <v>1319918.3840849521</v>
      </c>
      <c r="AD27" s="96">
        <v>1423.8601770064211</v>
      </c>
      <c r="AE27" s="97">
        <v>-28268</v>
      </c>
      <c r="AF27" s="103">
        <v>1291650.3840849521</v>
      </c>
      <c r="AG27" s="76">
        <v>17</v>
      </c>
      <c r="AH27" s="84">
        <v>17</v>
      </c>
    </row>
    <row r="28" spans="1:34">
      <c r="A28" s="74">
        <v>74</v>
      </c>
      <c r="B28" s="75" t="s">
        <v>59</v>
      </c>
      <c r="C28" s="91">
        <v>975</v>
      </c>
      <c r="D28" s="77">
        <v>834253.94702924893</v>
      </c>
      <c r="E28" s="97">
        <v>507369.78873816994</v>
      </c>
      <c r="F28" s="80">
        <v>1341623.735767419</v>
      </c>
      <c r="G28" s="94">
        <v>230710.1753747192</v>
      </c>
      <c r="H28" s="81">
        <v>1572333.9111421383</v>
      </c>
      <c r="I28" s="627">
        <v>-294171</v>
      </c>
      <c r="J28" s="86">
        <v>1278162.9111421383</v>
      </c>
      <c r="K28" s="83">
        <v>1310.9363191201419</v>
      </c>
      <c r="L28" s="76">
        <v>72646.670000000013</v>
      </c>
      <c r="M28" s="83">
        <v>1350809.5811421382</v>
      </c>
      <c r="N28" s="84">
        <v>16</v>
      </c>
      <c r="O28" s="84">
        <v>16</v>
      </c>
      <c r="P28" s="106">
        <v>-29207.446889272658</v>
      </c>
      <c r="Q28" s="107">
        <v>-2.2340606630589462E-2</v>
      </c>
      <c r="R28" s="108">
        <v>-16.343232180783161</v>
      </c>
      <c r="T28" s="74">
        <v>74</v>
      </c>
      <c r="U28" s="75" t="s">
        <v>59</v>
      </c>
      <c r="V28" s="91">
        <v>985</v>
      </c>
      <c r="W28" s="77">
        <v>842728.35193120246</v>
      </c>
      <c r="X28" s="77">
        <v>547160.88851544901</v>
      </c>
      <c r="Y28" s="80">
        <v>1389889.2404466509</v>
      </c>
      <c r="Z28" s="94">
        <v>211652.1175847601</v>
      </c>
      <c r="AA28" s="81">
        <v>1601541.358031411</v>
      </c>
      <c r="AB28" s="521">
        <v>-294171</v>
      </c>
      <c r="AC28" s="102">
        <v>1307370.358031411</v>
      </c>
      <c r="AD28" s="96">
        <v>1327.279551300925</v>
      </c>
      <c r="AE28" s="97">
        <v>72436.75</v>
      </c>
      <c r="AF28" s="103">
        <v>1379807.108031411</v>
      </c>
      <c r="AG28" s="76">
        <v>16</v>
      </c>
      <c r="AH28" s="84">
        <v>16</v>
      </c>
    </row>
    <row r="29" spans="1:34">
      <c r="A29" s="74">
        <v>75</v>
      </c>
      <c r="B29" s="75" t="s">
        <v>60</v>
      </c>
      <c r="C29" s="91">
        <v>19113</v>
      </c>
      <c r="D29" s="77">
        <v>-1918542.7536605597</v>
      </c>
      <c r="E29" s="97">
        <v>3382553.0237740749</v>
      </c>
      <c r="F29" s="80">
        <v>1464010.2701135152</v>
      </c>
      <c r="G29" s="94">
        <v>1895776.1524227052</v>
      </c>
      <c r="H29" s="81">
        <v>3359786.4225362204</v>
      </c>
      <c r="I29" s="627">
        <v>-1711355</v>
      </c>
      <c r="J29" s="86">
        <v>1648431.4225362204</v>
      </c>
      <c r="K29" s="83">
        <v>86.246608200503346</v>
      </c>
      <c r="L29" s="76">
        <v>52110.696700000088</v>
      </c>
      <c r="M29" s="83">
        <v>1700542.1192362206</v>
      </c>
      <c r="N29" s="84">
        <v>8</v>
      </c>
      <c r="O29" s="84">
        <v>8</v>
      </c>
      <c r="P29" s="106">
        <v>251122.92963324138</v>
      </c>
      <c r="Q29" s="107">
        <v>0.17971903191651029</v>
      </c>
      <c r="R29" s="108">
        <v>13.888444827142081</v>
      </c>
      <c r="T29" s="74">
        <v>75</v>
      </c>
      <c r="U29" s="75" t="s">
        <v>60</v>
      </c>
      <c r="V29" s="91">
        <v>19311</v>
      </c>
      <c r="W29" s="77">
        <v>-1028888.275231728</v>
      </c>
      <c r="X29" s="77">
        <v>2598406.0087464019</v>
      </c>
      <c r="Y29" s="80">
        <v>1569517.733514674</v>
      </c>
      <c r="Z29" s="94">
        <v>1539145.759388305</v>
      </c>
      <c r="AA29" s="81">
        <v>3108663.4929029788</v>
      </c>
      <c r="AB29" s="521">
        <v>-1711355</v>
      </c>
      <c r="AC29" s="102">
        <v>1397308.492902979</v>
      </c>
      <c r="AD29" s="96">
        <v>72.358163373361265</v>
      </c>
      <c r="AE29" s="97">
        <v>51960.117500000051</v>
      </c>
      <c r="AF29" s="103">
        <v>1449268.610402979</v>
      </c>
      <c r="AG29" s="76">
        <v>8</v>
      </c>
      <c r="AH29" s="84">
        <v>8</v>
      </c>
    </row>
    <row r="30" spans="1:34">
      <c r="A30" s="74">
        <v>77</v>
      </c>
      <c r="B30" s="75" t="s">
        <v>61</v>
      </c>
      <c r="C30" s="91">
        <v>4436</v>
      </c>
      <c r="D30" s="77">
        <v>439642.85347942053</v>
      </c>
      <c r="E30" s="97">
        <v>2356871.0478046807</v>
      </c>
      <c r="F30" s="80">
        <v>2796513.9012841014</v>
      </c>
      <c r="G30" s="94">
        <v>827164.07557640132</v>
      </c>
      <c r="H30" s="81">
        <v>3623677.9768605027</v>
      </c>
      <c r="I30" s="627">
        <v>215504</v>
      </c>
      <c r="J30" s="86">
        <v>3839181.9768605027</v>
      </c>
      <c r="K30" s="83">
        <v>865.46031940047396</v>
      </c>
      <c r="L30" s="76">
        <v>14706.521000000022</v>
      </c>
      <c r="M30" s="83">
        <v>3853888.4978605029</v>
      </c>
      <c r="N30" s="84">
        <v>13</v>
      </c>
      <c r="O30" s="84">
        <v>13</v>
      </c>
      <c r="P30" s="106">
        <v>61033.336790087633</v>
      </c>
      <c r="Q30" s="107">
        <v>1.6154297409789079E-2</v>
      </c>
      <c r="R30" s="108">
        <v>27.547558240479475</v>
      </c>
      <c r="T30" s="74">
        <v>77</v>
      </c>
      <c r="U30" s="75" t="s">
        <v>61</v>
      </c>
      <c r="V30" s="91">
        <v>4509</v>
      </c>
      <c r="W30" s="77">
        <v>546230.35329117638</v>
      </c>
      <c r="X30" s="77">
        <v>2268421.026523435</v>
      </c>
      <c r="Y30" s="80">
        <v>2814651.3798146108</v>
      </c>
      <c r="Z30" s="94">
        <v>747993.26025580452</v>
      </c>
      <c r="AA30" s="81">
        <v>3562644.6400704151</v>
      </c>
      <c r="AB30" s="521">
        <v>215504</v>
      </c>
      <c r="AC30" s="102">
        <v>3778148.6400704151</v>
      </c>
      <c r="AD30" s="96">
        <v>837.91276115999449</v>
      </c>
      <c r="AE30" s="97">
        <v>14664.024999999991</v>
      </c>
      <c r="AF30" s="103">
        <v>3792812.665070415</v>
      </c>
      <c r="AG30" s="76">
        <v>13</v>
      </c>
      <c r="AH30" s="84">
        <v>13</v>
      </c>
    </row>
    <row r="31" spans="1:34">
      <c r="A31" s="74">
        <v>78</v>
      </c>
      <c r="B31" s="75" t="s">
        <v>62</v>
      </c>
      <c r="C31" s="91">
        <v>7620</v>
      </c>
      <c r="D31" s="77">
        <v>-1619629.8352540024</v>
      </c>
      <c r="E31" s="97">
        <v>-13193.714203201211</v>
      </c>
      <c r="F31" s="80">
        <v>-1632823.5494572036</v>
      </c>
      <c r="G31" s="94">
        <v>746720.52387701487</v>
      </c>
      <c r="H31" s="81">
        <v>-886103.02558018873</v>
      </c>
      <c r="I31" s="627">
        <v>-122550</v>
      </c>
      <c r="J31" s="86">
        <v>-1008653.0255801887</v>
      </c>
      <c r="K31" s="83">
        <v>-132.36916346196702</v>
      </c>
      <c r="L31" s="76">
        <v>37209.26999999999</v>
      </c>
      <c r="M31" s="83">
        <v>-971443.75558018871</v>
      </c>
      <c r="N31" s="84">
        <v>1</v>
      </c>
      <c r="O31" s="85">
        <v>33</v>
      </c>
      <c r="P31" s="106">
        <v>-86199.682483943761</v>
      </c>
      <c r="Q31" s="107">
        <v>9.3446116412361516E-2</v>
      </c>
      <c r="R31" s="108">
        <v>-12.601136573334813</v>
      </c>
      <c r="T31" s="74">
        <v>78</v>
      </c>
      <c r="U31" s="75" t="s">
        <v>62</v>
      </c>
      <c r="V31" s="91">
        <v>7702</v>
      </c>
      <c r="W31" s="77">
        <v>-1315419.585338938</v>
      </c>
      <c r="X31" s="77">
        <v>-62987.526190049772</v>
      </c>
      <c r="Y31" s="80">
        <v>-1378407.111528988</v>
      </c>
      <c r="Z31" s="94">
        <v>578503.76843274257</v>
      </c>
      <c r="AA31" s="81">
        <v>-799903.34309624496</v>
      </c>
      <c r="AB31" s="521">
        <v>-122550</v>
      </c>
      <c r="AC31" s="102">
        <v>-922453.34309624496</v>
      </c>
      <c r="AD31" s="96">
        <v>-119.76802688863221</v>
      </c>
      <c r="AE31" s="97">
        <v>37101.75</v>
      </c>
      <c r="AF31" s="103">
        <v>-885351.59309624496</v>
      </c>
      <c r="AG31" s="76">
        <v>1</v>
      </c>
      <c r="AH31" s="84">
        <v>33</v>
      </c>
    </row>
    <row r="32" spans="1:34">
      <c r="A32" s="74">
        <v>79</v>
      </c>
      <c r="B32" s="75" t="s">
        <v>63</v>
      </c>
      <c r="C32" s="91">
        <v>6565</v>
      </c>
      <c r="D32" s="77">
        <v>-617025.76180151966</v>
      </c>
      <c r="E32" s="97">
        <v>-366471.78247440537</v>
      </c>
      <c r="F32" s="80">
        <v>-983497.54427592503</v>
      </c>
      <c r="G32" s="94">
        <v>696744.19272310613</v>
      </c>
      <c r="H32" s="81">
        <v>-286753.3515528189</v>
      </c>
      <c r="I32" s="627">
        <v>-76868</v>
      </c>
      <c r="J32" s="86">
        <v>-363621.3515528189</v>
      </c>
      <c r="K32" s="83">
        <v>-55.387867715585514</v>
      </c>
      <c r="L32" s="76">
        <v>49700.953500000003</v>
      </c>
      <c r="M32" s="83">
        <v>-313920.3980528189</v>
      </c>
      <c r="N32" s="84">
        <v>4</v>
      </c>
      <c r="O32" s="84">
        <v>4</v>
      </c>
      <c r="P32" s="106">
        <v>-25979.455784206395</v>
      </c>
      <c r="Q32" s="107">
        <v>7.6943815651391301E-2</v>
      </c>
      <c r="R32" s="108">
        <v>-4.5917347580689665</v>
      </c>
      <c r="T32" s="74">
        <v>79</v>
      </c>
      <c r="U32" s="75" t="s">
        <v>63</v>
      </c>
      <c r="V32" s="91">
        <v>6647</v>
      </c>
      <c r="W32" s="77">
        <v>-517911.53366228333</v>
      </c>
      <c r="X32" s="77">
        <v>-317898.58601216128</v>
      </c>
      <c r="Y32" s="80">
        <v>-835810.11967444466</v>
      </c>
      <c r="Z32" s="94">
        <v>575036.22390583216</v>
      </c>
      <c r="AA32" s="81">
        <v>-260773.89576861251</v>
      </c>
      <c r="AB32" s="521">
        <v>-76868</v>
      </c>
      <c r="AC32" s="102">
        <v>-337641.89576861251</v>
      </c>
      <c r="AD32" s="96">
        <v>-50.796132957516548</v>
      </c>
      <c r="AE32" s="97">
        <v>49557.337500000023</v>
      </c>
      <c r="AF32" s="103">
        <v>-288084.55826861248</v>
      </c>
      <c r="AG32" s="76">
        <v>4</v>
      </c>
      <c r="AH32" s="84">
        <v>4</v>
      </c>
    </row>
    <row r="33" spans="1:34">
      <c r="A33" s="74">
        <v>81</v>
      </c>
      <c r="B33" s="75" t="s">
        <v>64</v>
      </c>
      <c r="C33" s="91">
        <v>2401</v>
      </c>
      <c r="D33" s="77">
        <v>-143666.54186705203</v>
      </c>
      <c r="E33" s="97">
        <v>312247.77564210194</v>
      </c>
      <c r="F33" s="80">
        <v>168581.23377504991</v>
      </c>
      <c r="G33" s="94">
        <v>510959.3274960086</v>
      </c>
      <c r="H33" s="81">
        <v>679540.56127105851</v>
      </c>
      <c r="I33" s="627">
        <v>-744608</v>
      </c>
      <c r="J33" s="86">
        <v>-65067.438728941488</v>
      </c>
      <c r="K33" s="83">
        <v>-27.100141078276337</v>
      </c>
      <c r="L33" s="76">
        <v>-171871.38999999998</v>
      </c>
      <c r="M33" s="83">
        <v>-236938.82872894147</v>
      </c>
      <c r="N33" s="84">
        <v>7</v>
      </c>
      <c r="O33" s="84">
        <v>7</v>
      </c>
      <c r="P33" s="106">
        <v>-130442.72872868541</v>
      </c>
      <c r="Q33" s="107">
        <v>-1.9952910148344483</v>
      </c>
      <c r="R33" s="108">
        <v>-53.439903366650199</v>
      </c>
      <c r="T33" s="74">
        <v>81</v>
      </c>
      <c r="U33" s="75" t="s">
        <v>64</v>
      </c>
      <c r="V33" s="91">
        <v>2482</v>
      </c>
      <c r="W33" s="77">
        <v>-59122.18478773965</v>
      </c>
      <c r="X33" s="77">
        <v>398264.70643822732</v>
      </c>
      <c r="Y33" s="80">
        <v>339142.52165048767</v>
      </c>
      <c r="Z33" s="94">
        <v>470840.76834925619</v>
      </c>
      <c r="AA33" s="81">
        <v>809983.28999974392</v>
      </c>
      <c r="AB33" s="521">
        <v>-744608</v>
      </c>
      <c r="AC33" s="102">
        <v>65375.289999743924</v>
      </c>
      <c r="AD33" s="96">
        <v>26.339762288373858</v>
      </c>
      <c r="AE33" s="97">
        <v>-171374.75</v>
      </c>
      <c r="AF33" s="103">
        <v>-105999.46000025611</v>
      </c>
      <c r="AG33" s="76">
        <v>7</v>
      </c>
      <c r="AH33" s="84">
        <v>7</v>
      </c>
    </row>
    <row r="34" spans="1:34">
      <c r="A34" s="74">
        <v>82</v>
      </c>
      <c r="B34" s="75" t="s">
        <v>65</v>
      </c>
      <c r="C34" s="91">
        <v>9346</v>
      </c>
      <c r="D34" s="77">
        <v>3339192.8616504623</v>
      </c>
      <c r="E34" s="97">
        <v>1691499.4462920604</v>
      </c>
      <c r="F34" s="80">
        <v>5030692.3079425227</v>
      </c>
      <c r="G34" s="94">
        <v>810240.87739150797</v>
      </c>
      <c r="H34" s="81">
        <v>5840933.1853340305</v>
      </c>
      <c r="I34" s="627">
        <v>-2196127</v>
      </c>
      <c r="J34" s="86">
        <v>3644806.1853340305</v>
      </c>
      <c r="K34" s="83">
        <v>389.98568214573407</v>
      </c>
      <c r="L34" s="76">
        <v>761.9041000000143</v>
      </c>
      <c r="M34" s="83">
        <v>3645568.0894340305</v>
      </c>
      <c r="N34" s="84">
        <v>5</v>
      </c>
      <c r="O34" s="84">
        <v>5</v>
      </c>
      <c r="P34" s="106">
        <v>1117950.7316746064</v>
      </c>
      <c r="Q34" s="107">
        <v>0.44242765452039451</v>
      </c>
      <c r="R34" s="108">
        <v>120.05133179220098</v>
      </c>
      <c r="T34" s="74">
        <v>82</v>
      </c>
      <c r="U34" s="75" t="s">
        <v>65</v>
      </c>
      <c r="V34" s="91">
        <v>9361</v>
      </c>
      <c r="W34" s="77">
        <v>3561750.7744587879</v>
      </c>
      <c r="X34" s="77">
        <v>523213.9228441983</v>
      </c>
      <c r="Y34" s="80">
        <v>4084964.6973029869</v>
      </c>
      <c r="Z34" s="94">
        <v>638017.75635643641</v>
      </c>
      <c r="AA34" s="81">
        <v>4722982.4536594236</v>
      </c>
      <c r="AB34" s="521">
        <v>-2196127</v>
      </c>
      <c r="AC34" s="102">
        <v>2526855.4536594241</v>
      </c>
      <c r="AD34" s="96">
        <v>269.93435035353309</v>
      </c>
      <c r="AE34" s="97">
        <v>759.70250000001397</v>
      </c>
      <c r="AF34" s="103">
        <v>2527615.1561594242</v>
      </c>
      <c r="AG34" s="76">
        <v>5</v>
      </c>
      <c r="AH34" s="84">
        <v>5</v>
      </c>
    </row>
    <row r="35" spans="1:34">
      <c r="A35" s="74">
        <v>86</v>
      </c>
      <c r="B35" s="75" t="s">
        <v>66</v>
      </c>
      <c r="C35" s="91">
        <v>7862</v>
      </c>
      <c r="D35" s="77">
        <v>2205628.2884715954</v>
      </c>
      <c r="E35" s="97">
        <v>2525132.6846214635</v>
      </c>
      <c r="F35" s="80">
        <v>4730760.9730930589</v>
      </c>
      <c r="G35" s="94">
        <v>845455.96821162337</v>
      </c>
      <c r="H35" s="81">
        <v>5576216.9413046818</v>
      </c>
      <c r="I35" s="627">
        <v>-1186904</v>
      </c>
      <c r="J35" s="86">
        <v>4389312.9413046818</v>
      </c>
      <c r="K35" s="83">
        <v>558.29470125981709</v>
      </c>
      <c r="L35" s="76">
        <v>23211.49700000009</v>
      </c>
      <c r="M35" s="83">
        <v>4412524.4383046823</v>
      </c>
      <c r="N35" s="84">
        <v>5</v>
      </c>
      <c r="O35" s="84">
        <v>5</v>
      </c>
      <c r="P35" s="106">
        <v>75048.505084210075</v>
      </c>
      <c r="Q35" s="107">
        <v>1.7395434654894872E-2</v>
      </c>
      <c r="R35" s="108">
        <v>12.25439797915999</v>
      </c>
      <c r="T35" s="74">
        <v>86</v>
      </c>
      <c r="U35" s="75" t="s">
        <v>66</v>
      </c>
      <c r="V35" s="91">
        <v>7901</v>
      </c>
      <c r="W35" s="77">
        <v>2263157.933938717</v>
      </c>
      <c r="X35" s="77">
        <v>2536218.7183283898</v>
      </c>
      <c r="Y35" s="80">
        <v>4799376.6522671068</v>
      </c>
      <c r="Z35" s="94">
        <v>701791.78395336529</v>
      </c>
      <c r="AA35" s="81">
        <v>5501168.4362204717</v>
      </c>
      <c r="AB35" s="521">
        <v>-1186904</v>
      </c>
      <c r="AC35" s="102">
        <v>4314264.4362204717</v>
      </c>
      <c r="AD35" s="96">
        <v>546.0403032806571</v>
      </c>
      <c r="AE35" s="97">
        <v>23144.42500000005</v>
      </c>
      <c r="AF35" s="103">
        <v>4337408.8612204716</v>
      </c>
      <c r="AG35" s="76">
        <v>5</v>
      </c>
      <c r="AH35" s="84">
        <v>5</v>
      </c>
    </row>
    <row r="36" spans="1:34">
      <c r="A36" s="74">
        <v>90</v>
      </c>
      <c r="B36" s="75" t="s">
        <v>67</v>
      </c>
      <c r="C36" s="91">
        <v>2888</v>
      </c>
      <c r="D36" s="77">
        <v>-387497.61176870461</v>
      </c>
      <c r="E36" s="97">
        <v>1011248.0372893112</v>
      </c>
      <c r="F36" s="80">
        <v>623750.42552060657</v>
      </c>
      <c r="G36" s="94">
        <v>577028.05775520788</v>
      </c>
      <c r="H36" s="81">
        <v>1200778.4832758144</v>
      </c>
      <c r="I36" s="627">
        <v>-458786</v>
      </c>
      <c r="J36" s="86">
        <v>741992.48327581445</v>
      </c>
      <c r="K36" s="83">
        <v>256.92260501240111</v>
      </c>
      <c r="L36" s="76">
        <v>-26578.050000000003</v>
      </c>
      <c r="M36" s="83">
        <v>715414.4332758144</v>
      </c>
      <c r="N36" s="84">
        <v>12</v>
      </c>
      <c r="O36" s="84">
        <v>12</v>
      </c>
      <c r="P36" s="106">
        <v>71398.332457458833</v>
      </c>
      <c r="Q36" s="107">
        <v>0.10647025830799195</v>
      </c>
      <c r="R36" s="108">
        <v>27.972741298384193</v>
      </c>
      <c r="T36" s="74">
        <v>90</v>
      </c>
      <c r="U36" s="75" t="s">
        <v>67</v>
      </c>
      <c r="V36" s="91">
        <v>2929</v>
      </c>
      <c r="W36" s="77">
        <v>-227588.1809474102</v>
      </c>
      <c r="X36" s="77">
        <v>827417.58313926822</v>
      </c>
      <c r="Y36" s="80">
        <v>599829.40219185804</v>
      </c>
      <c r="Z36" s="94">
        <v>529550.74862649757</v>
      </c>
      <c r="AA36" s="81">
        <v>1129380.1508183561</v>
      </c>
      <c r="AB36" s="521">
        <v>-458786</v>
      </c>
      <c r="AC36" s="102">
        <v>670594.15081835561</v>
      </c>
      <c r="AD36" s="96">
        <v>228.94986371401691</v>
      </c>
      <c r="AE36" s="97">
        <v>-26501.25</v>
      </c>
      <c r="AF36" s="103">
        <v>644092.90081835561</v>
      </c>
      <c r="AG36" s="76">
        <v>12</v>
      </c>
      <c r="AH36" s="84">
        <v>12</v>
      </c>
    </row>
    <row r="37" spans="1:34">
      <c r="A37" s="74">
        <v>91</v>
      </c>
      <c r="B37" s="75" t="s">
        <v>68</v>
      </c>
      <c r="C37" s="91">
        <v>694392</v>
      </c>
      <c r="D37" s="77">
        <v>437656865.93592304</v>
      </c>
      <c r="E37" s="97">
        <v>-61643617.251973391</v>
      </c>
      <c r="F37" s="80">
        <v>376013248.68394965</v>
      </c>
      <c r="G37" s="94">
        <v>78675041.429314524</v>
      </c>
      <c r="H37" s="81">
        <v>454688290.1132642</v>
      </c>
      <c r="I37" s="627">
        <v>55601288</v>
      </c>
      <c r="J37" s="86">
        <v>510289578.1132642</v>
      </c>
      <c r="K37" s="83">
        <v>734.87249005354931</v>
      </c>
      <c r="L37" s="76">
        <v>-120780214.89490995</v>
      </c>
      <c r="M37" s="83">
        <v>389509363.21835423</v>
      </c>
      <c r="N37" s="84">
        <v>1</v>
      </c>
      <c r="O37" s="85">
        <v>31</v>
      </c>
      <c r="P37" s="106">
        <v>32164856.892068088</v>
      </c>
      <c r="Q37" s="107">
        <v>6.7272942528289761E-2</v>
      </c>
      <c r="R37" s="108">
        <v>35.878134318472007</v>
      </c>
      <c r="T37" s="74">
        <v>91</v>
      </c>
      <c r="U37" s="75" t="s">
        <v>68</v>
      </c>
      <c r="V37" s="91">
        <v>684018</v>
      </c>
      <c r="W37" s="77">
        <v>408809991.26354969</v>
      </c>
      <c r="X37" s="77">
        <v>-57146063.111426309</v>
      </c>
      <c r="Y37" s="80">
        <v>351663928.15212339</v>
      </c>
      <c r="Z37" s="94">
        <v>70859505.069072738</v>
      </c>
      <c r="AA37" s="81">
        <v>422523433.22119612</v>
      </c>
      <c r="AB37" s="521">
        <v>55601288</v>
      </c>
      <c r="AC37" s="102">
        <v>478124721.22119612</v>
      </c>
      <c r="AD37" s="96">
        <v>698.99435573507731</v>
      </c>
      <c r="AE37" s="97">
        <v>-120431208.0827501</v>
      </c>
      <c r="AF37" s="103">
        <v>357693513.13844609</v>
      </c>
      <c r="AG37" s="76">
        <v>1</v>
      </c>
      <c r="AH37" s="84">
        <v>31</v>
      </c>
    </row>
    <row r="38" spans="1:34">
      <c r="A38" s="74">
        <v>92</v>
      </c>
      <c r="B38" s="75" t="s">
        <v>69</v>
      </c>
      <c r="C38" s="91">
        <v>252956</v>
      </c>
      <c r="D38" s="77">
        <v>218193291.69168702</v>
      </c>
      <c r="E38" s="97">
        <v>-2301933.2647546101</v>
      </c>
      <c r="F38" s="80">
        <v>215891358.42693239</v>
      </c>
      <c r="G38" s="94">
        <v>22154334.046377413</v>
      </c>
      <c r="H38" s="81">
        <v>238045692.47330981</v>
      </c>
      <c r="I38" s="627">
        <v>42744413</v>
      </c>
      <c r="J38" s="86">
        <v>280790105.47330981</v>
      </c>
      <c r="K38" s="83">
        <v>1110.0353637522328</v>
      </c>
      <c r="L38" s="76">
        <v>-7508717.286319999</v>
      </c>
      <c r="M38" s="83">
        <v>273281388.18698984</v>
      </c>
      <c r="N38" s="84">
        <v>1</v>
      </c>
      <c r="O38" s="85">
        <v>32</v>
      </c>
      <c r="P38" s="106">
        <v>9100749.3660935163</v>
      </c>
      <c r="Q38" s="107">
        <v>3.3496893277269589E-2</v>
      </c>
      <c r="R38" s="108">
        <v>28.766460277405713</v>
      </c>
      <c r="T38" s="74">
        <v>92</v>
      </c>
      <c r="U38" s="75" t="s">
        <v>69</v>
      </c>
      <c r="V38" s="91">
        <v>251269</v>
      </c>
      <c r="W38" s="77">
        <v>212530610.00089249</v>
      </c>
      <c r="X38" s="77">
        <v>-2595864.4336474668</v>
      </c>
      <c r="Y38" s="80">
        <v>209934745.56724501</v>
      </c>
      <c r="Z38" s="94">
        <v>19010197.539971281</v>
      </c>
      <c r="AA38" s="81">
        <v>228944943.1072163</v>
      </c>
      <c r="AB38" s="521">
        <v>42744413</v>
      </c>
      <c r="AC38" s="102">
        <v>271689356.1072163</v>
      </c>
      <c r="AD38" s="96">
        <v>1081.2689034748271</v>
      </c>
      <c r="AE38" s="97">
        <v>-7487020.0780000016</v>
      </c>
      <c r="AF38" s="103">
        <v>264202336.02921629</v>
      </c>
      <c r="AG38" s="76">
        <v>1</v>
      </c>
      <c r="AH38" s="84">
        <v>32</v>
      </c>
    </row>
    <row r="39" spans="1:34">
      <c r="A39" s="74">
        <v>97</v>
      </c>
      <c r="B39" s="75" t="s">
        <v>70</v>
      </c>
      <c r="C39" s="91">
        <v>2023</v>
      </c>
      <c r="D39" s="77">
        <v>119460.69758041913</v>
      </c>
      <c r="E39" s="97">
        <v>223005.66632197957</v>
      </c>
      <c r="F39" s="80">
        <v>342466.36390239873</v>
      </c>
      <c r="G39" s="94">
        <v>387641.69736826333</v>
      </c>
      <c r="H39" s="81">
        <v>730108.06127066212</v>
      </c>
      <c r="I39" s="627">
        <v>-517488</v>
      </c>
      <c r="J39" s="86">
        <v>212620.06127066212</v>
      </c>
      <c r="K39" s="83">
        <v>105.10136493853787</v>
      </c>
      <c r="L39" s="76">
        <v>13785.148599999986</v>
      </c>
      <c r="M39" s="83">
        <v>226405.2098706621</v>
      </c>
      <c r="N39" s="84">
        <v>10</v>
      </c>
      <c r="O39" s="84">
        <v>10</v>
      </c>
      <c r="P39" s="106">
        <v>-122685.30039454671</v>
      </c>
      <c r="Q39" s="107">
        <v>-0.36589125740567152</v>
      </c>
      <c r="R39" s="108">
        <v>-57.747280843496526</v>
      </c>
      <c r="T39" s="74">
        <v>97</v>
      </c>
      <c r="U39" s="75" t="s">
        <v>70</v>
      </c>
      <c r="V39" s="91">
        <v>2059</v>
      </c>
      <c r="W39" s="77">
        <v>298802.19576215069</v>
      </c>
      <c r="X39" s="77">
        <v>198554.79615271909</v>
      </c>
      <c r="Y39" s="80">
        <v>497356.99191486981</v>
      </c>
      <c r="Z39" s="94">
        <v>355436.36975033907</v>
      </c>
      <c r="AA39" s="81">
        <v>852793.36166520882</v>
      </c>
      <c r="AB39" s="521">
        <v>-517488</v>
      </c>
      <c r="AC39" s="102">
        <v>335305.36166520882</v>
      </c>
      <c r="AD39" s="96">
        <v>162.8486457820344</v>
      </c>
      <c r="AE39" s="97">
        <v>13745.315000000001</v>
      </c>
      <c r="AF39" s="103">
        <v>349050.67666520883</v>
      </c>
      <c r="AG39" s="76">
        <v>10</v>
      </c>
      <c r="AH39" s="84">
        <v>10</v>
      </c>
    </row>
    <row r="40" spans="1:34">
      <c r="A40" s="74">
        <v>98</v>
      </c>
      <c r="B40" s="75" t="s">
        <v>71</v>
      </c>
      <c r="C40" s="91">
        <v>22775</v>
      </c>
      <c r="D40" s="77">
        <v>14425735.255994467</v>
      </c>
      <c r="E40" s="97">
        <v>6222024.5551939048</v>
      </c>
      <c r="F40" s="80">
        <v>20647759.81118837</v>
      </c>
      <c r="G40" s="94">
        <v>2186172.5250291293</v>
      </c>
      <c r="H40" s="81">
        <v>22833932.3362175</v>
      </c>
      <c r="I40" s="627">
        <v>-5535804</v>
      </c>
      <c r="J40" s="86">
        <v>17298128.3362175</v>
      </c>
      <c r="K40" s="83">
        <v>759.52264923018663</v>
      </c>
      <c r="L40" s="76">
        <v>-2642868.1358999992</v>
      </c>
      <c r="M40" s="83">
        <v>14655260.200317502</v>
      </c>
      <c r="N40" s="84">
        <v>7</v>
      </c>
      <c r="O40" s="84">
        <v>7</v>
      </c>
      <c r="P40" s="106">
        <v>156193.16301266849</v>
      </c>
      <c r="Q40" s="107">
        <v>9.1117578869869716E-3</v>
      </c>
      <c r="R40" s="108">
        <v>9.2957170578890782</v>
      </c>
      <c r="T40" s="74">
        <v>98</v>
      </c>
      <c r="U40" s="75" t="s">
        <v>71</v>
      </c>
      <c r="V40" s="91">
        <v>22849</v>
      </c>
      <c r="W40" s="77">
        <v>14854027.634074111</v>
      </c>
      <c r="X40" s="77">
        <v>6071419.2405670211</v>
      </c>
      <c r="Y40" s="80">
        <v>20925446.874641132</v>
      </c>
      <c r="Z40" s="94">
        <v>1752292.2985637011</v>
      </c>
      <c r="AA40" s="81">
        <v>22677739.173204832</v>
      </c>
      <c r="AB40" s="521">
        <v>-5535804</v>
      </c>
      <c r="AC40" s="102">
        <v>17141935.173204832</v>
      </c>
      <c r="AD40" s="96">
        <v>750.22693217229755</v>
      </c>
      <c r="AE40" s="97">
        <v>-2635231.2974999999</v>
      </c>
      <c r="AF40" s="103">
        <v>14506703.875704831</v>
      </c>
      <c r="AG40" s="76">
        <v>7</v>
      </c>
      <c r="AH40" s="84">
        <v>7</v>
      </c>
    </row>
    <row r="41" spans="1:34">
      <c r="A41" s="74">
        <v>102</v>
      </c>
      <c r="B41" s="75" t="s">
        <v>72</v>
      </c>
      <c r="C41" s="91">
        <v>9546</v>
      </c>
      <c r="D41" s="77">
        <v>2104415.0041593309</v>
      </c>
      <c r="E41" s="97">
        <v>4287679.1048347885</v>
      </c>
      <c r="F41" s="80">
        <v>6392094.1089941189</v>
      </c>
      <c r="G41" s="94">
        <v>1603853.6349376517</v>
      </c>
      <c r="H41" s="81">
        <v>7995947.7439317703</v>
      </c>
      <c r="I41" s="627">
        <v>751194</v>
      </c>
      <c r="J41" s="86">
        <v>8747141.7439317703</v>
      </c>
      <c r="K41" s="83">
        <v>916.31486946697783</v>
      </c>
      <c r="L41" s="76">
        <v>191627.74049999999</v>
      </c>
      <c r="M41" s="83">
        <v>8938769.4844317697</v>
      </c>
      <c r="N41" s="84">
        <v>4</v>
      </c>
      <c r="O41" s="84">
        <v>4</v>
      </c>
      <c r="P41" s="106">
        <v>425299.71486743353</v>
      </c>
      <c r="Q41" s="107">
        <v>5.1106439341441323E-2</v>
      </c>
      <c r="R41" s="108">
        <v>45.373788455534964</v>
      </c>
      <c r="T41" s="74">
        <v>102</v>
      </c>
      <c r="U41" s="75" t="s">
        <v>72</v>
      </c>
      <c r="V41" s="91">
        <v>9555</v>
      </c>
      <c r="W41" s="77">
        <v>2233195.1684115459</v>
      </c>
      <c r="X41" s="77">
        <v>3890123.322890617</v>
      </c>
      <c r="Y41" s="80">
        <v>6123318.4913021624</v>
      </c>
      <c r="Z41" s="94">
        <v>1447329.5377621739</v>
      </c>
      <c r="AA41" s="81">
        <v>7570648.0290643368</v>
      </c>
      <c r="AB41" s="521">
        <v>751194</v>
      </c>
      <c r="AC41" s="102">
        <v>8321842.0290643368</v>
      </c>
      <c r="AD41" s="96">
        <v>870.94108101144286</v>
      </c>
      <c r="AE41" s="97">
        <v>191074.01250000001</v>
      </c>
      <c r="AF41" s="103">
        <v>8512916.041564336</v>
      </c>
      <c r="AG41" s="76">
        <v>4</v>
      </c>
      <c r="AH41" s="84">
        <v>4</v>
      </c>
    </row>
    <row r="42" spans="1:34">
      <c r="A42" s="74">
        <v>103</v>
      </c>
      <c r="B42" s="75" t="s">
        <v>73</v>
      </c>
      <c r="C42" s="91">
        <v>2074</v>
      </c>
      <c r="D42" s="77">
        <v>125672.52261663208</v>
      </c>
      <c r="E42" s="97">
        <v>1236016.6470177791</v>
      </c>
      <c r="F42" s="80">
        <v>1361689.1696344111</v>
      </c>
      <c r="G42" s="94">
        <v>386388.56743422727</v>
      </c>
      <c r="H42" s="81">
        <v>1748077.7370686384</v>
      </c>
      <c r="I42" s="627">
        <v>-546962</v>
      </c>
      <c r="J42" s="86">
        <v>1201115.7370686384</v>
      </c>
      <c r="K42" s="83">
        <v>579.1300564458237</v>
      </c>
      <c r="L42" s="76">
        <v>47840.490000000027</v>
      </c>
      <c r="M42" s="83">
        <v>1248956.2270686384</v>
      </c>
      <c r="N42" s="84">
        <v>5</v>
      </c>
      <c r="O42" s="84">
        <v>5</v>
      </c>
      <c r="P42" s="106">
        <v>5108.6646136124618</v>
      </c>
      <c r="Q42" s="107">
        <v>4.2714334482370428E-3</v>
      </c>
      <c r="R42" s="108">
        <v>7.9709960566041218</v>
      </c>
      <c r="T42" s="74">
        <v>103</v>
      </c>
      <c r="U42" s="75" t="s">
        <v>73</v>
      </c>
      <c r="V42" s="91">
        <v>2094</v>
      </c>
      <c r="W42" s="77">
        <v>287583.24540653068</v>
      </c>
      <c r="X42" s="77">
        <v>1101989.9896684531</v>
      </c>
      <c r="Y42" s="80">
        <v>1389573.235074983</v>
      </c>
      <c r="Z42" s="94">
        <v>353395.8373800423</v>
      </c>
      <c r="AA42" s="81">
        <v>1742969.072455026</v>
      </c>
      <c r="AB42" s="521">
        <v>-546962</v>
      </c>
      <c r="AC42" s="102">
        <v>1196007.072455026</v>
      </c>
      <c r="AD42" s="96">
        <v>571.15906038921958</v>
      </c>
      <c r="AE42" s="97">
        <v>47702.25</v>
      </c>
      <c r="AF42" s="103">
        <v>1243709.322455026</v>
      </c>
      <c r="AG42" s="76">
        <v>5</v>
      </c>
      <c r="AH42" s="84">
        <v>5</v>
      </c>
    </row>
    <row r="43" spans="1:34">
      <c r="A43" s="74">
        <v>105</v>
      </c>
      <c r="B43" s="75" t="s">
        <v>74</v>
      </c>
      <c r="C43" s="91">
        <v>1984</v>
      </c>
      <c r="D43" s="77">
        <v>1747542.7838367582</v>
      </c>
      <c r="E43" s="97">
        <v>937668.03595227434</v>
      </c>
      <c r="F43" s="80">
        <v>2685210.8197890325</v>
      </c>
      <c r="G43" s="94">
        <v>402494.52904123266</v>
      </c>
      <c r="H43" s="81">
        <v>3087705.348830265</v>
      </c>
      <c r="I43" s="627">
        <v>-486718</v>
      </c>
      <c r="J43" s="86">
        <v>2600987.348830265</v>
      </c>
      <c r="K43" s="83">
        <v>1310.9815266281578</v>
      </c>
      <c r="L43" s="76">
        <v>-19490.57</v>
      </c>
      <c r="M43" s="83">
        <v>2581496.7788302652</v>
      </c>
      <c r="N43" s="84">
        <v>18</v>
      </c>
      <c r="O43" s="84">
        <v>18</v>
      </c>
      <c r="P43" s="106">
        <v>-226085.18643302703</v>
      </c>
      <c r="Q43" s="107">
        <v>-7.9971484145867938E-2</v>
      </c>
      <c r="R43" s="108">
        <v>-101.14261686000032</v>
      </c>
      <c r="T43" s="74">
        <v>105</v>
      </c>
      <c r="U43" s="75" t="s">
        <v>74</v>
      </c>
      <c r="V43" s="91">
        <v>2002</v>
      </c>
      <c r="W43" s="77">
        <v>1897256.964553766</v>
      </c>
      <c r="X43" s="77">
        <v>1049361.414107135</v>
      </c>
      <c r="Y43" s="80">
        <v>2946618.378660901</v>
      </c>
      <c r="Z43" s="94">
        <v>367172.15660239093</v>
      </c>
      <c r="AA43" s="81">
        <v>3313790.535263292</v>
      </c>
      <c r="AB43" s="521">
        <v>-486718</v>
      </c>
      <c r="AC43" s="102">
        <v>2827072.535263292</v>
      </c>
      <c r="AD43" s="96">
        <v>1412.1241434881581</v>
      </c>
      <c r="AE43" s="97">
        <v>-19434.25</v>
      </c>
      <c r="AF43" s="103">
        <v>2807638.285263292</v>
      </c>
      <c r="AG43" s="76">
        <v>18</v>
      </c>
      <c r="AH43" s="84">
        <v>18</v>
      </c>
    </row>
    <row r="44" spans="1:34">
      <c r="A44" s="74">
        <v>106</v>
      </c>
      <c r="B44" s="75" t="s">
        <v>75</v>
      </c>
      <c r="C44" s="91">
        <v>47015</v>
      </c>
      <c r="D44" s="77">
        <v>11892330.910846522</v>
      </c>
      <c r="E44" s="97">
        <v>-95516.644419205302</v>
      </c>
      <c r="F44" s="80">
        <v>11796814.266427318</v>
      </c>
      <c r="G44" s="94">
        <v>4272925.1675023325</v>
      </c>
      <c r="H44" s="81">
        <v>16069739.43392965</v>
      </c>
      <c r="I44" s="627">
        <v>-1034586</v>
      </c>
      <c r="J44" s="86">
        <v>15035153.43392965</v>
      </c>
      <c r="K44" s="83">
        <v>319.79481939656813</v>
      </c>
      <c r="L44" s="76">
        <v>-226108.33070000005</v>
      </c>
      <c r="M44" s="83">
        <v>14809045.103229649</v>
      </c>
      <c r="N44" s="84">
        <v>1</v>
      </c>
      <c r="O44" s="85">
        <v>35</v>
      </c>
      <c r="P44" s="106">
        <v>-1519132.2296609003</v>
      </c>
      <c r="Q44" s="107">
        <v>-9.1766703833199847E-2</v>
      </c>
      <c r="R44" s="108">
        <v>-32.191863080745691</v>
      </c>
      <c r="T44" s="74">
        <v>106</v>
      </c>
      <c r="U44" s="75" t="s">
        <v>75</v>
      </c>
      <c r="V44" s="91">
        <v>47031</v>
      </c>
      <c r="W44" s="77">
        <v>13727332.68919356</v>
      </c>
      <c r="X44" s="77">
        <v>367626.20205887372</v>
      </c>
      <c r="Y44" s="80">
        <v>14094958.89125243</v>
      </c>
      <c r="Z44" s="94">
        <v>3493912.7723381161</v>
      </c>
      <c r="AA44" s="81">
        <v>17588871.66359055</v>
      </c>
      <c r="AB44" s="521">
        <v>-1034586</v>
      </c>
      <c r="AC44" s="102">
        <v>16554285.66359055</v>
      </c>
      <c r="AD44" s="96">
        <v>351.98668247731382</v>
      </c>
      <c r="AE44" s="97">
        <v>-225454.9674999998</v>
      </c>
      <c r="AF44" s="103">
        <v>16328830.696090549</v>
      </c>
      <c r="AG44" s="76">
        <v>1</v>
      </c>
      <c r="AH44" s="84">
        <v>35</v>
      </c>
    </row>
    <row r="45" spans="1:34">
      <c r="A45" s="74">
        <v>108</v>
      </c>
      <c r="B45" s="75" t="s">
        <v>76</v>
      </c>
      <c r="C45" s="91">
        <v>10249</v>
      </c>
      <c r="D45" s="77">
        <v>4558141.8648422798</v>
      </c>
      <c r="E45" s="97">
        <v>6031115.2324966639</v>
      </c>
      <c r="F45" s="80">
        <v>10589257.097338945</v>
      </c>
      <c r="G45" s="94">
        <v>1083750.3476558321</v>
      </c>
      <c r="H45" s="81">
        <v>11673007.444994777</v>
      </c>
      <c r="I45" s="627">
        <v>-1454199</v>
      </c>
      <c r="J45" s="86">
        <v>10218808.444994777</v>
      </c>
      <c r="K45" s="83">
        <v>997.05419504290933</v>
      </c>
      <c r="L45" s="76">
        <v>40664.416499999992</v>
      </c>
      <c r="M45" s="83">
        <v>10259472.861494778</v>
      </c>
      <c r="N45" s="84">
        <v>6</v>
      </c>
      <c r="O45" s="84">
        <v>6</v>
      </c>
      <c r="P45" s="106">
        <v>1197648.5280947648</v>
      </c>
      <c r="Q45" s="107">
        <v>0.13275992656455635</v>
      </c>
      <c r="R45" s="108">
        <v>125.27608169733412</v>
      </c>
      <c r="T45" s="74">
        <v>108</v>
      </c>
      <c r="U45" s="75" t="s">
        <v>76</v>
      </c>
      <c r="V45" s="91">
        <v>10348</v>
      </c>
      <c r="W45" s="77">
        <v>5099599.7085014796</v>
      </c>
      <c r="X45" s="77">
        <v>4499072.0628661672</v>
      </c>
      <c r="Y45" s="80">
        <v>9598671.7713676468</v>
      </c>
      <c r="Z45" s="94">
        <v>876687.145532366</v>
      </c>
      <c r="AA45" s="81">
        <v>10475358.916900011</v>
      </c>
      <c r="AB45" s="521">
        <v>-1454199</v>
      </c>
      <c r="AC45" s="102">
        <v>9021159.9169000126</v>
      </c>
      <c r="AD45" s="96">
        <v>871.77811334557521</v>
      </c>
      <c r="AE45" s="97">
        <v>40546.912499999977</v>
      </c>
      <c r="AF45" s="103">
        <v>9061706.8294000123</v>
      </c>
      <c r="AG45" s="76">
        <v>6</v>
      </c>
      <c r="AH45" s="84">
        <v>6</v>
      </c>
    </row>
    <row r="46" spans="1:34">
      <c r="A46" s="74">
        <v>109</v>
      </c>
      <c r="B46" s="75" t="s">
        <v>77</v>
      </c>
      <c r="C46" s="91">
        <v>68614</v>
      </c>
      <c r="D46" s="77">
        <v>14885319.881684773</v>
      </c>
      <c r="E46" s="97">
        <v>6194066.8756153751</v>
      </c>
      <c r="F46" s="80">
        <v>21079386.757300146</v>
      </c>
      <c r="G46" s="94">
        <v>7060784.4898369322</v>
      </c>
      <c r="H46" s="81">
        <v>28140171.247137077</v>
      </c>
      <c r="I46" s="627">
        <v>-13224772</v>
      </c>
      <c r="J46" s="86">
        <v>14915399.247137077</v>
      </c>
      <c r="K46" s="83">
        <v>217.38128147516653</v>
      </c>
      <c r="L46" s="76">
        <v>138188.14130000002</v>
      </c>
      <c r="M46" s="83">
        <v>15053587.388437077</v>
      </c>
      <c r="N46" s="84">
        <v>5</v>
      </c>
      <c r="O46" s="84">
        <v>5</v>
      </c>
      <c r="P46" s="106">
        <v>284110.5147709772</v>
      </c>
      <c r="Q46" s="107">
        <v>1.9418010263340092E-2</v>
      </c>
      <c r="R46" s="108">
        <v>3.5767028016304323</v>
      </c>
      <c r="T46" s="74">
        <v>109</v>
      </c>
      <c r="U46" s="75" t="s">
        <v>77</v>
      </c>
      <c r="V46" s="91">
        <v>68433</v>
      </c>
      <c r="W46" s="77">
        <v>17974417.958492011</v>
      </c>
      <c r="X46" s="77">
        <v>3999066.8663363308</v>
      </c>
      <c r="Y46" s="80">
        <v>21973484.824828349</v>
      </c>
      <c r="Z46" s="94">
        <v>5882575.9075377509</v>
      </c>
      <c r="AA46" s="81">
        <v>27856060.7323661</v>
      </c>
      <c r="AB46" s="521">
        <v>-13224772</v>
      </c>
      <c r="AC46" s="102">
        <v>14631288.7323661</v>
      </c>
      <c r="AD46" s="96">
        <v>213.8045786735361</v>
      </c>
      <c r="AE46" s="97">
        <v>137788.83249999999</v>
      </c>
      <c r="AF46" s="103">
        <v>14769077.5648661</v>
      </c>
      <c r="AG46" s="76">
        <v>5</v>
      </c>
      <c r="AH46" s="84">
        <v>5</v>
      </c>
    </row>
    <row r="47" spans="1:34">
      <c r="A47" s="74">
        <v>111</v>
      </c>
      <c r="B47" s="75" t="s">
        <v>78</v>
      </c>
      <c r="C47" s="91">
        <v>17694</v>
      </c>
      <c r="D47" s="77">
        <v>3341309.9494452747</v>
      </c>
      <c r="E47" s="97">
        <v>4855057.41189967</v>
      </c>
      <c r="F47" s="80">
        <v>8196367.3613449447</v>
      </c>
      <c r="G47" s="94">
        <v>2221196.4835256813</v>
      </c>
      <c r="H47" s="81">
        <v>10417563.844870627</v>
      </c>
      <c r="I47" s="627">
        <v>-2496497</v>
      </c>
      <c r="J47" s="86">
        <v>7921066.8448706269</v>
      </c>
      <c r="K47" s="83">
        <v>447.66965326498399</v>
      </c>
      <c r="L47" s="76">
        <v>151459.44760000001</v>
      </c>
      <c r="M47" s="83">
        <v>8072526.2924706265</v>
      </c>
      <c r="N47" s="84">
        <v>7</v>
      </c>
      <c r="O47" s="84">
        <v>7</v>
      </c>
      <c r="P47" s="106">
        <v>-415184.5068326015</v>
      </c>
      <c r="Q47" s="107">
        <v>-4.9804701095987551E-2</v>
      </c>
      <c r="R47" s="108">
        <v>-19.897307961289414</v>
      </c>
      <c r="T47" s="74">
        <v>111</v>
      </c>
      <c r="U47" s="75" t="s">
        <v>78</v>
      </c>
      <c r="V47" s="91">
        <v>17829</v>
      </c>
      <c r="W47" s="77">
        <v>4660717.2316422574</v>
      </c>
      <c r="X47" s="77">
        <v>4234258.5979948901</v>
      </c>
      <c r="Y47" s="80">
        <v>8894975.8296371475</v>
      </c>
      <c r="Z47" s="94">
        <v>1937772.5220660809</v>
      </c>
      <c r="AA47" s="81">
        <v>10832748.35170323</v>
      </c>
      <c r="AB47" s="521">
        <v>-2496497</v>
      </c>
      <c r="AC47" s="102">
        <v>8336251.3517032284</v>
      </c>
      <c r="AD47" s="96">
        <v>467.56696122627341</v>
      </c>
      <c r="AE47" s="97">
        <v>151021.79</v>
      </c>
      <c r="AF47" s="103">
        <v>8487273.1417032275</v>
      </c>
      <c r="AG47" s="76">
        <v>7</v>
      </c>
      <c r="AH47" s="84">
        <v>7</v>
      </c>
    </row>
    <row r="48" spans="1:34">
      <c r="A48" s="74">
        <v>139</v>
      </c>
      <c r="B48" s="75" t="s">
        <v>79</v>
      </c>
      <c r="C48" s="91">
        <v>9755</v>
      </c>
      <c r="D48" s="77">
        <v>7827808.3768311068</v>
      </c>
      <c r="E48" s="97">
        <v>5642803.5907264147</v>
      </c>
      <c r="F48" s="80">
        <v>13470611.967557522</v>
      </c>
      <c r="G48" s="94">
        <v>863202.09314873395</v>
      </c>
      <c r="H48" s="81">
        <v>14333814.060706256</v>
      </c>
      <c r="I48" s="627">
        <v>-168840</v>
      </c>
      <c r="J48" s="86">
        <v>14164974.060706256</v>
      </c>
      <c r="K48" s="83">
        <v>1452.0731994573302</v>
      </c>
      <c r="L48" s="76">
        <v>148837.07999999993</v>
      </c>
      <c r="M48" s="83">
        <v>14313811.140706256</v>
      </c>
      <c r="N48" s="84">
        <v>17</v>
      </c>
      <c r="O48" s="84">
        <v>17</v>
      </c>
      <c r="P48" s="106">
        <v>1328.1863977666944</v>
      </c>
      <c r="Q48" s="107">
        <v>9.377432968554365E-5</v>
      </c>
      <c r="R48" s="108">
        <v>7.6875300397812225</v>
      </c>
      <c r="T48" s="74">
        <v>139</v>
      </c>
      <c r="U48" s="75" t="s">
        <v>79</v>
      </c>
      <c r="V48" s="91">
        <v>9806</v>
      </c>
      <c r="W48" s="77">
        <v>8004197.8604960209</v>
      </c>
      <c r="X48" s="77">
        <v>5631429.3875265978</v>
      </c>
      <c r="Y48" s="80">
        <v>13635627.24802262</v>
      </c>
      <c r="Z48" s="94">
        <v>696858.62628587161</v>
      </c>
      <c r="AA48" s="81">
        <v>14332485.874308489</v>
      </c>
      <c r="AB48" s="521">
        <v>-168840</v>
      </c>
      <c r="AC48" s="102">
        <v>14163645.874308489</v>
      </c>
      <c r="AD48" s="96">
        <v>1444.385669417549</v>
      </c>
      <c r="AE48" s="97">
        <v>148407</v>
      </c>
      <c r="AF48" s="103">
        <v>14312052.874308489</v>
      </c>
      <c r="AG48" s="76">
        <v>17</v>
      </c>
      <c r="AH48" s="84">
        <v>17</v>
      </c>
    </row>
    <row r="49" spans="1:34">
      <c r="A49" s="74">
        <v>140</v>
      </c>
      <c r="B49" s="75" t="s">
        <v>80</v>
      </c>
      <c r="C49" s="91">
        <v>20205</v>
      </c>
      <c r="D49" s="77">
        <v>11647149.154524304</v>
      </c>
      <c r="E49" s="97">
        <v>7981192.687949663</v>
      </c>
      <c r="F49" s="80">
        <v>19628341.842473969</v>
      </c>
      <c r="G49" s="94">
        <v>2615836.6527877711</v>
      </c>
      <c r="H49" s="81">
        <v>22244178.49526174</v>
      </c>
      <c r="I49" s="627">
        <v>-1726301</v>
      </c>
      <c r="J49" s="86">
        <v>20517877.49526174</v>
      </c>
      <c r="K49" s="83">
        <v>1015.4851519555427</v>
      </c>
      <c r="L49" s="76">
        <v>-91375.335899999831</v>
      </c>
      <c r="M49" s="83">
        <v>20426502.159361739</v>
      </c>
      <c r="N49" s="84">
        <v>11</v>
      </c>
      <c r="O49" s="84">
        <v>11</v>
      </c>
      <c r="P49" s="106">
        <v>-1062667.819906231</v>
      </c>
      <c r="Q49" s="107">
        <v>-4.9241935474138868E-2</v>
      </c>
      <c r="R49" s="108">
        <v>-39.127823422846177</v>
      </c>
      <c r="T49" s="74">
        <v>140</v>
      </c>
      <c r="U49" s="75" t="s">
        <v>80</v>
      </c>
      <c r="V49" s="91">
        <v>20463</v>
      </c>
      <c r="W49" s="77">
        <v>13541120.20898298</v>
      </c>
      <c r="X49" s="77">
        <v>7494006.2442667149</v>
      </c>
      <c r="Y49" s="80">
        <v>21035126.453249689</v>
      </c>
      <c r="Z49" s="94">
        <v>2271719.8619182832</v>
      </c>
      <c r="AA49" s="81">
        <v>23306846.315167971</v>
      </c>
      <c r="AB49" s="521">
        <v>-1726301</v>
      </c>
      <c r="AC49" s="102">
        <v>21580545.315167971</v>
      </c>
      <c r="AD49" s="96">
        <v>1054.6129753783889</v>
      </c>
      <c r="AE49" s="97">
        <v>-91111.297499999986</v>
      </c>
      <c r="AF49" s="103">
        <v>21489434.017667979</v>
      </c>
      <c r="AG49" s="76">
        <v>11</v>
      </c>
      <c r="AH49" s="84">
        <v>11</v>
      </c>
    </row>
    <row r="50" spans="1:34">
      <c r="A50" s="74">
        <v>142</v>
      </c>
      <c r="B50" s="75" t="s">
        <v>81</v>
      </c>
      <c r="C50" s="91">
        <v>6329</v>
      </c>
      <c r="D50" s="77">
        <v>902435.13258597441</v>
      </c>
      <c r="E50" s="97">
        <v>2693474.4084917228</v>
      </c>
      <c r="F50" s="80">
        <v>3595909.5410776972</v>
      </c>
      <c r="G50" s="94">
        <v>904000.56804670882</v>
      </c>
      <c r="H50" s="81">
        <v>4499910.1091244062</v>
      </c>
      <c r="I50" s="627">
        <v>-695628</v>
      </c>
      <c r="J50" s="86">
        <v>3804282.1091244062</v>
      </c>
      <c r="K50" s="83">
        <v>601.08739281472685</v>
      </c>
      <c r="L50" s="76">
        <v>589199.93109999993</v>
      </c>
      <c r="M50" s="83">
        <v>4393482.0402244059</v>
      </c>
      <c r="N50" s="84">
        <v>7</v>
      </c>
      <c r="O50" s="84">
        <v>7</v>
      </c>
      <c r="P50" s="106">
        <v>-226033.53603906557</v>
      </c>
      <c r="Q50" s="107">
        <v>-5.6083333401023859E-2</v>
      </c>
      <c r="R50" s="108">
        <v>-28.551045736042056</v>
      </c>
      <c r="T50" s="74">
        <v>142</v>
      </c>
      <c r="U50" s="75" t="s">
        <v>81</v>
      </c>
      <c r="V50" s="91">
        <v>6401</v>
      </c>
      <c r="W50" s="77">
        <v>1331267.418113603</v>
      </c>
      <c r="X50" s="77">
        <v>2602144.279742917</v>
      </c>
      <c r="Y50" s="80">
        <v>3933411.6978565198</v>
      </c>
      <c r="Z50" s="94">
        <v>792531.94730695186</v>
      </c>
      <c r="AA50" s="81">
        <v>4725943.6451634718</v>
      </c>
      <c r="AB50" s="521">
        <v>-695628</v>
      </c>
      <c r="AC50" s="102">
        <v>4030315.6451634718</v>
      </c>
      <c r="AD50" s="96">
        <v>629.63843855076891</v>
      </c>
      <c r="AE50" s="97">
        <v>587497.37750000006</v>
      </c>
      <c r="AF50" s="103">
        <v>4617813.0226634722</v>
      </c>
      <c r="AG50" s="76">
        <v>7</v>
      </c>
      <c r="AH50" s="84">
        <v>7</v>
      </c>
    </row>
    <row r="51" spans="1:34">
      <c r="A51" s="74">
        <v>143</v>
      </c>
      <c r="B51" s="75" t="s">
        <v>82</v>
      </c>
      <c r="C51" s="91">
        <v>6704</v>
      </c>
      <c r="D51" s="77">
        <v>653988.72711554822</v>
      </c>
      <c r="E51" s="97">
        <v>2664672.1113834651</v>
      </c>
      <c r="F51" s="80">
        <v>3318660.8384990133</v>
      </c>
      <c r="G51" s="94">
        <v>969966.44908075244</v>
      </c>
      <c r="H51" s="81">
        <v>4288627.2875797655</v>
      </c>
      <c r="I51" s="627">
        <v>-986114</v>
      </c>
      <c r="J51" s="86">
        <v>3302513.2875797655</v>
      </c>
      <c r="K51" s="83">
        <v>492.61833048624186</v>
      </c>
      <c r="L51" s="76">
        <v>160230.20409999997</v>
      </c>
      <c r="M51" s="83">
        <v>3462743.4916797653</v>
      </c>
      <c r="N51" s="84">
        <v>6</v>
      </c>
      <c r="O51" s="84">
        <v>6</v>
      </c>
      <c r="P51" s="106">
        <v>-355876.78208471928</v>
      </c>
      <c r="Q51" s="107">
        <v>-9.7276882811284562E-2</v>
      </c>
      <c r="R51" s="108">
        <v>-48.723792873403738</v>
      </c>
      <c r="T51" s="74">
        <v>143</v>
      </c>
      <c r="U51" s="75" t="s">
        <v>82</v>
      </c>
      <c r="V51" s="91">
        <v>6758</v>
      </c>
      <c r="W51" s="77">
        <v>1040078.259287156</v>
      </c>
      <c r="X51" s="77">
        <v>2744908.938180489</v>
      </c>
      <c r="Y51" s="80">
        <v>3784987.1974676452</v>
      </c>
      <c r="Z51" s="94">
        <v>859516.87219683977</v>
      </c>
      <c r="AA51" s="81">
        <v>4644504.0696644848</v>
      </c>
      <c r="AB51" s="521">
        <v>-986114</v>
      </c>
      <c r="AC51" s="102">
        <v>3658390.0696644848</v>
      </c>
      <c r="AD51" s="96">
        <v>541.3421233596456</v>
      </c>
      <c r="AE51" s="97">
        <v>159767.20250000001</v>
      </c>
      <c r="AF51" s="103">
        <v>3818157.272164485</v>
      </c>
      <c r="AG51" s="76">
        <v>6</v>
      </c>
      <c r="AH51" s="84">
        <v>6</v>
      </c>
    </row>
    <row r="52" spans="1:34">
      <c r="A52" s="74">
        <v>145</v>
      </c>
      <c r="B52" s="75" t="s">
        <v>83</v>
      </c>
      <c r="C52" s="91">
        <v>12405</v>
      </c>
      <c r="D52" s="77">
        <v>8283107.1570740677</v>
      </c>
      <c r="E52" s="97">
        <v>5923563.5920531126</v>
      </c>
      <c r="F52" s="80">
        <v>14206670.749127179</v>
      </c>
      <c r="G52" s="94">
        <v>1315935.5608403254</v>
      </c>
      <c r="H52" s="81">
        <v>15522606.309967505</v>
      </c>
      <c r="I52" s="627">
        <v>-335657</v>
      </c>
      <c r="J52" s="86">
        <v>15186949.309967505</v>
      </c>
      <c r="K52" s="83">
        <v>1224.2603232541319</v>
      </c>
      <c r="L52" s="76">
        <v>280309.83399999997</v>
      </c>
      <c r="M52" s="83">
        <v>15467259.143967506</v>
      </c>
      <c r="N52" s="84">
        <v>14</v>
      </c>
      <c r="O52" s="84">
        <v>14</v>
      </c>
      <c r="P52" s="106">
        <v>208666.11697017401</v>
      </c>
      <c r="Q52" s="107">
        <v>1.3931243940408998E-2</v>
      </c>
      <c r="R52" s="108">
        <v>19.152656265851874</v>
      </c>
      <c r="T52" s="74">
        <v>145</v>
      </c>
      <c r="U52" s="75" t="s">
        <v>83</v>
      </c>
      <c r="V52" s="91">
        <v>12429</v>
      </c>
      <c r="W52" s="77">
        <v>8305896.2402729681</v>
      </c>
      <c r="X52" s="77">
        <v>5920880.5904870443</v>
      </c>
      <c r="Y52" s="80">
        <v>14226776.83076001</v>
      </c>
      <c r="Z52" s="94">
        <v>1087163.3622373131</v>
      </c>
      <c r="AA52" s="81">
        <v>15313940.192997331</v>
      </c>
      <c r="AB52" s="521">
        <v>-335657</v>
      </c>
      <c r="AC52" s="102">
        <v>14978283.192997331</v>
      </c>
      <c r="AD52" s="96">
        <v>1205.10766698828</v>
      </c>
      <c r="AE52" s="97">
        <v>279499.84999999998</v>
      </c>
      <c r="AF52" s="103">
        <v>15257783.04299733</v>
      </c>
      <c r="AG52" s="76">
        <v>14</v>
      </c>
      <c r="AH52" s="84">
        <v>14</v>
      </c>
    </row>
    <row r="53" spans="1:34">
      <c r="A53" s="74">
        <v>146</v>
      </c>
      <c r="B53" s="75" t="s">
        <v>84</v>
      </c>
      <c r="C53" s="91">
        <v>4293</v>
      </c>
      <c r="D53" s="77">
        <v>2328573.3612966854</v>
      </c>
      <c r="E53" s="97">
        <v>805086.53022567451</v>
      </c>
      <c r="F53" s="80">
        <v>3133659.89152236</v>
      </c>
      <c r="G53" s="94">
        <v>830301.88231549377</v>
      </c>
      <c r="H53" s="81">
        <v>3963961.7738378537</v>
      </c>
      <c r="I53" s="627">
        <v>-349592</v>
      </c>
      <c r="J53" s="86">
        <v>3614369.7738378537</v>
      </c>
      <c r="K53" s="83">
        <v>841.92168037219983</v>
      </c>
      <c r="L53" s="76">
        <v>145470.527</v>
      </c>
      <c r="M53" s="83">
        <v>3759840.3008378539</v>
      </c>
      <c r="N53" s="84">
        <v>12</v>
      </c>
      <c r="O53" s="84">
        <v>12</v>
      </c>
      <c r="P53" s="106">
        <v>-329909.4760286794</v>
      </c>
      <c r="Q53" s="107">
        <v>-8.3642525067119153E-2</v>
      </c>
      <c r="R53" s="108">
        <v>-58.187687465895351</v>
      </c>
      <c r="T53" s="74">
        <v>146</v>
      </c>
      <c r="U53" s="75" t="s">
        <v>84</v>
      </c>
      <c r="V53" s="91">
        <v>4382</v>
      </c>
      <c r="W53" s="77">
        <v>2622259.8035821118</v>
      </c>
      <c r="X53" s="77">
        <v>916756.01854817371</v>
      </c>
      <c r="Y53" s="80">
        <v>3539015.8221302861</v>
      </c>
      <c r="Z53" s="94">
        <v>754855.42773624684</v>
      </c>
      <c r="AA53" s="81">
        <v>4293871.2498665331</v>
      </c>
      <c r="AB53" s="521">
        <v>-349592</v>
      </c>
      <c r="AC53" s="102">
        <v>3944279.2498665331</v>
      </c>
      <c r="AD53" s="96">
        <v>900.10936783809518</v>
      </c>
      <c r="AE53" s="97">
        <v>145050.17499999999</v>
      </c>
      <c r="AF53" s="103">
        <v>4089329.4248665329</v>
      </c>
      <c r="AG53" s="76">
        <v>12</v>
      </c>
      <c r="AH53" s="84">
        <v>12</v>
      </c>
    </row>
    <row r="54" spans="1:34">
      <c r="A54" s="74">
        <v>148</v>
      </c>
      <c r="B54" s="75" t="s">
        <v>85</v>
      </c>
      <c r="C54" s="91">
        <v>7244</v>
      </c>
      <c r="D54" s="77">
        <v>12353882.915358495</v>
      </c>
      <c r="E54" s="97">
        <v>-98560.045055837458</v>
      </c>
      <c r="F54" s="80">
        <v>12255322.870302657</v>
      </c>
      <c r="G54" s="94">
        <v>861125.50426208647</v>
      </c>
      <c r="H54" s="81">
        <v>13116448.374564743</v>
      </c>
      <c r="I54" s="627">
        <v>-643603</v>
      </c>
      <c r="J54" s="86">
        <v>12472845.374564743</v>
      </c>
      <c r="K54" s="83">
        <v>1721.8174178029738</v>
      </c>
      <c r="L54" s="76">
        <v>-72469.483000000022</v>
      </c>
      <c r="M54" s="83">
        <v>12400375.891564742</v>
      </c>
      <c r="N54" s="84">
        <v>19</v>
      </c>
      <c r="O54" s="84">
        <v>19</v>
      </c>
      <c r="P54" s="106">
        <v>-198668.90150181763</v>
      </c>
      <c r="Q54" s="107">
        <v>-1.5678386747908682E-2</v>
      </c>
      <c r="R54" s="108">
        <v>-32.268168584978184</v>
      </c>
      <c r="T54" s="74">
        <v>148</v>
      </c>
      <c r="U54" s="75" t="s">
        <v>85</v>
      </c>
      <c r="V54" s="91">
        <v>7224</v>
      </c>
      <c r="W54" s="77">
        <v>12597755.369876269</v>
      </c>
      <c r="X54" s="77">
        <v>-45166.195056927747</v>
      </c>
      <c r="Y54" s="80">
        <v>12552589.174819341</v>
      </c>
      <c r="Z54" s="94">
        <v>762528.10124721983</v>
      </c>
      <c r="AA54" s="81">
        <v>13315117.27606656</v>
      </c>
      <c r="AB54" s="521">
        <v>-643603</v>
      </c>
      <c r="AC54" s="102">
        <v>12671514.27606656</v>
      </c>
      <c r="AD54" s="96">
        <v>1754.0855863879519</v>
      </c>
      <c r="AE54" s="97">
        <v>-72260.074999999997</v>
      </c>
      <c r="AF54" s="103">
        <v>12599254.201066559</v>
      </c>
      <c r="AG54" s="76">
        <v>19</v>
      </c>
      <c r="AH54" s="84">
        <v>19</v>
      </c>
    </row>
    <row r="55" spans="1:34">
      <c r="A55" s="74">
        <v>149</v>
      </c>
      <c r="B55" s="75" t="s">
        <v>86</v>
      </c>
      <c r="C55" s="91">
        <v>5391</v>
      </c>
      <c r="D55" s="77">
        <v>3034505.6349147577</v>
      </c>
      <c r="E55" s="97">
        <v>204971.82610621228</v>
      </c>
      <c r="F55" s="80">
        <v>3239477.4610209698</v>
      </c>
      <c r="G55" s="94">
        <v>627633.05518567853</v>
      </c>
      <c r="H55" s="81">
        <v>3867110.5162066482</v>
      </c>
      <c r="I55" s="627">
        <v>-1464504</v>
      </c>
      <c r="J55" s="86">
        <v>2402606.5162066482</v>
      </c>
      <c r="K55" s="83">
        <v>445.66991582390062</v>
      </c>
      <c r="L55" s="76">
        <v>-2743120.5405000001</v>
      </c>
      <c r="M55" s="83">
        <v>-340514.02429335192</v>
      </c>
      <c r="N55" s="84">
        <v>1</v>
      </c>
      <c r="O55" s="85">
        <v>33</v>
      </c>
      <c r="P55" s="106">
        <v>317191.71838717419</v>
      </c>
      <c r="Q55" s="107">
        <v>0.15210006120548886</v>
      </c>
      <c r="R55" s="108">
        <v>59.624969911373</v>
      </c>
      <c r="T55" s="74">
        <v>149</v>
      </c>
      <c r="U55" s="75" t="s">
        <v>86</v>
      </c>
      <c r="V55" s="91">
        <v>5402</v>
      </c>
      <c r="W55" s="77">
        <v>3073476.8501413399</v>
      </c>
      <c r="X55" s="77">
        <v>-65958.064402011718</v>
      </c>
      <c r="Y55" s="80">
        <v>3007518.7857393278</v>
      </c>
      <c r="Z55" s="94">
        <v>542400.0120801453</v>
      </c>
      <c r="AA55" s="81">
        <v>3549918.7978194738</v>
      </c>
      <c r="AB55" s="521">
        <v>-1464504</v>
      </c>
      <c r="AC55" s="102">
        <v>2085414.797819474</v>
      </c>
      <c r="AD55" s="96">
        <v>386.04494591252762</v>
      </c>
      <c r="AE55" s="97">
        <v>-2735194.0125000002</v>
      </c>
      <c r="AF55" s="103">
        <v>-649779.21468052594</v>
      </c>
      <c r="AG55" s="76">
        <v>1</v>
      </c>
      <c r="AH55" s="84">
        <v>33</v>
      </c>
    </row>
    <row r="56" spans="1:34">
      <c r="A56" s="74">
        <v>151</v>
      </c>
      <c r="B56" s="75" t="s">
        <v>87</v>
      </c>
      <c r="C56" s="91">
        <v>1771</v>
      </c>
      <c r="D56" s="77">
        <v>290951.12411612808</v>
      </c>
      <c r="E56" s="97">
        <v>463413.86613677943</v>
      </c>
      <c r="F56" s="80">
        <v>754364.9902529075</v>
      </c>
      <c r="G56" s="94">
        <v>400371.13820438716</v>
      </c>
      <c r="H56" s="81">
        <v>1154736.1284572948</v>
      </c>
      <c r="I56" s="627">
        <v>-507244</v>
      </c>
      <c r="J56" s="86">
        <v>647492.12845729478</v>
      </c>
      <c r="K56" s="83">
        <v>365.6082035331986</v>
      </c>
      <c r="L56" s="76">
        <v>12314.496500000001</v>
      </c>
      <c r="M56" s="83">
        <v>659806.62495729479</v>
      </c>
      <c r="N56" s="84">
        <v>14</v>
      </c>
      <c r="O56" s="84">
        <v>14</v>
      </c>
      <c r="P56" s="106">
        <v>226202.74302405398</v>
      </c>
      <c r="Q56" s="107">
        <v>0.53692960431802517</v>
      </c>
      <c r="R56" s="108">
        <v>130.77577018133641</v>
      </c>
      <c r="T56" s="74">
        <v>151</v>
      </c>
      <c r="U56" s="75" t="s">
        <v>87</v>
      </c>
      <c r="V56" s="91">
        <v>1794</v>
      </c>
      <c r="W56" s="77">
        <v>237654.56398771401</v>
      </c>
      <c r="X56" s="77">
        <v>323596.3119620831</v>
      </c>
      <c r="Y56" s="80">
        <v>561250.8759497971</v>
      </c>
      <c r="Z56" s="94">
        <v>367282.50948344357</v>
      </c>
      <c r="AA56" s="81">
        <v>928533.38543324079</v>
      </c>
      <c r="AB56" s="521">
        <v>-507244</v>
      </c>
      <c r="AC56" s="102">
        <v>421289.38543324079</v>
      </c>
      <c r="AD56" s="96">
        <v>234.83243335186219</v>
      </c>
      <c r="AE56" s="97">
        <v>12278.9125</v>
      </c>
      <c r="AF56" s="103">
        <v>433568.29793324083</v>
      </c>
      <c r="AG56" s="76">
        <v>14</v>
      </c>
      <c r="AH56" s="84">
        <v>14</v>
      </c>
    </row>
    <row r="57" spans="1:34">
      <c r="A57" s="74">
        <v>152</v>
      </c>
      <c r="B57" s="75" t="s">
        <v>88</v>
      </c>
      <c r="C57" s="91">
        <v>4261</v>
      </c>
      <c r="D57" s="77">
        <v>1206220.6534149766</v>
      </c>
      <c r="E57" s="97">
        <v>2149698.921666149</v>
      </c>
      <c r="F57" s="80">
        <v>3355919.5750811258</v>
      </c>
      <c r="G57" s="94">
        <v>698555.33769605216</v>
      </c>
      <c r="H57" s="81">
        <v>4054474.912777178</v>
      </c>
      <c r="I57" s="627">
        <v>284434</v>
      </c>
      <c r="J57" s="86">
        <v>4338908.912777178</v>
      </c>
      <c r="K57" s="83">
        <v>1018.2841851155076</v>
      </c>
      <c r="L57" s="76">
        <v>421705.06000000011</v>
      </c>
      <c r="M57" s="83">
        <v>4760613.9727771785</v>
      </c>
      <c r="N57" s="84">
        <v>14</v>
      </c>
      <c r="O57" s="84">
        <v>14</v>
      </c>
      <c r="P57" s="106">
        <v>-128042.82358400058</v>
      </c>
      <c r="Q57" s="107">
        <v>-2.8664474375607533E-2</v>
      </c>
      <c r="R57" s="108">
        <v>-15.97183163864338</v>
      </c>
      <c r="T57" s="74">
        <v>152</v>
      </c>
      <c r="U57" s="75" t="s">
        <v>88</v>
      </c>
      <c r="V57" s="91">
        <v>4319</v>
      </c>
      <c r="W57" s="77">
        <v>1381476.0650769849</v>
      </c>
      <c r="X57" s="77">
        <v>2173627.258801661</v>
      </c>
      <c r="Y57" s="80">
        <v>3555103.3238786468</v>
      </c>
      <c r="Z57" s="94">
        <v>627414.41248253151</v>
      </c>
      <c r="AA57" s="81">
        <v>4182517.736361179</v>
      </c>
      <c r="AB57" s="521">
        <v>284434</v>
      </c>
      <c r="AC57" s="102">
        <v>4466951.7363611786</v>
      </c>
      <c r="AD57" s="96">
        <v>1034.256016754151</v>
      </c>
      <c r="AE57" s="97">
        <v>420486.5</v>
      </c>
      <c r="AF57" s="103">
        <v>4887438.2363611786</v>
      </c>
      <c r="AG57" s="76">
        <v>14</v>
      </c>
      <c r="AH57" s="84">
        <v>14</v>
      </c>
    </row>
    <row r="58" spans="1:34">
      <c r="A58" s="74">
        <v>153</v>
      </c>
      <c r="B58" s="75" t="s">
        <v>89</v>
      </c>
      <c r="C58" s="91">
        <v>24345</v>
      </c>
      <c r="D58" s="77">
        <v>9684081.0052412022</v>
      </c>
      <c r="E58" s="97">
        <v>7497112.6831938829</v>
      </c>
      <c r="F58" s="80">
        <v>17181193.688435085</v>
      </c>
      <c r="G58" s="94">
        <v>2433554.3508211104</v>
      </c>
      <c r="H58" s="81">
        <v>19614748.039256196</v>
      </c>
      <c r="I58" s="627">
        <v>-323263</v>
      </c>
      <c r="J58" s="86">
        <v>19291485.039256196</v>
      </c>
      <c r="K58" s="83">
        <v>792.42082724404179</v>
      </c>
      <c r="L58" s="76">
        <v>-988366.8047000001</v>
      </c>
      <c r="M58" s="83">
        <v>18303118.234556198</v>
      </c>
      <c r="N58" s="84">
        <v>9</v>
      </c>
      <c r="O58" s="84">
        <v>9</v>
      </c>
      <c r="P58" s="106">
        <v>-804829.39299524203</v>
      </c>
      <c r="Q58" s="107">
        <v>-4.0048606708880753E-2</v>
      </c>
      <c r="R58" s="108">
        <v>-20.405351054431094</v>
      </c>
      <c r="T58" s="74">
        <v>153</v>
      </c>
      <c r="U58" s="75" t="s">
        <v>89</v>
      </c>
      <c r="V58" s="91">
        <v>24724</v>
      </c>
      <c r="W58" s="77">
        <v>11684711.513214439</v>
      </c>
      <c r="X58" s="77">
        <v>6753208.4096270055</v>
      </c>
      <c r="Y58" s="80">
        <v>18437919.922841441</v>
      </c>
      <c r="Z58" s="94">
        <v>1981657.509409999</v>
      </c>
      <c r="AA58" s="81">
        <v>20419577.432251438</v>
      </c>
      <c r="AB58" s="521">
        <v>-323263</v>
      </c>
      <c r="AC58" s="102">
        <v>20096314.432251438</v>
      </c>
      <c r="AD58" s="96">
        <v>812.82617829847288</v>
      </c>
      <c r="AE58" s="97">
        <v>-985510.81749999989</v>
      </c>
      <c r="AF58" s="103">
        <v>19110803.61475144</v>
      </c>
      <c r="AG58" s="76">
        <v>9</v>
      </c>
      <c r="AH58" s="84">
        <v>9</v>
      </c>
    </row>
    <row r="59" spans="1:34">
      <c r="A59" s="74">
        <v>165</v>
      </c>
      <c r="B59" s="75" t="s">
        <v>90</v>
      </c>
      <c r="C59" s="91">
        <v>15867</v>
      </c>
      <c r="D59" s="77">
        <v>5097155.7124433182</v>
      </c>
      <c r="E59" s="97">
        <v>3789951.8765588934</v>
      </c>
      <c r="F59" s="80">
        <v>8887107.5890022106</v>
      </c>
      <c r="G59" s="94">
        <v>1514514.2997290306</v>
      </c>
      <c r="H59" s="81">
        <v>10401621.888731241</v>
      </c>
      <c r="I59" s="627">
        <v>-2134743</v>
      </c>
      <c r="J59" s="86">
        <v>8266878.8887312412</v>
      </c>
      <c r="K59" s="83">
        <v>521.01083309581156</v>
      </c>
      <c r="L59" s="76">
        <v>375725.0334999999</v>
      </c>
      <c r="M59" s="83">
        <v>8642603.9222312421</v>
      </c>
      <c r="N59" s="84">
        <v>5</v>
      </c>
      <c r="O59" s="84">
        <v>5</v>
      </c>
      <c r="P59" s="106">
        <v>-443061.06751892716</v>
      </c>
      <c r="Q59" s="107">
        <v>-5.0868441085060619E-2</v>
      </c>
      <c r="R59" s="108">
        <v>-22.850544128676006</v>
      </c>
      <c r="T59" s="74">
        <v>165</v>
      </c>
      <c r="U59" s="75" t="s">
        <v>90</v>
      </c>
      <c r="V59" s="91">
        <v>16015</v>
      </c>
      <c r="W59" s="77">
        <v>6130471.8813198525</v>
      </c>
      <c r="X59" s="77">
        <v>3502150.0211466318</v>
      </c>
      <c r="Y59" s="80">
        <v>9632621.9024664853</v>
      </c>
      <c r="Z59" s="94">
        <v>1212061.0537836831</v>
      </c>
      <c r="AA59" s="81">
        <v>10844682.95625017</v>
      </c>
      <c r="AB59" s="521">
        <v>-2134743</v>
      </c>
      <c r="AC59" s="102">
        <v>8709939.9562501684</v>
      </c>
      <c r="AD59" s="96">
        <v>543.86137722448757</v>
      </c>
      <c r="AE59" s="97">
        <v>374639.33750000002</v>
      </c>
      <c r="AF59" s="103">
        <v>9084579.2937501688</v>
      </c>
      <c r="AG59" s="76">
        <v>5</v>
      </c>
      <c r="AH59" s="84">
        <v>5</v>
      </c>
    </row>
    <row r="60" spans="1:34">
      <c r="A60" s="74">
        <v>167</v>
      </c>
      <c r="B60" s="75" t="s">
        <v>91</v>
      </c>
      <c r="C60" s="91">
        <v>79129</v>
      </c>
      <c r="D60" s="77">
        <v>15299541.609746648</v>
      </c>
      <c r="E60" s="97">
        <v>28436404.541771233</v>
      </c>
      <c r="F60" s="80">
        <v>43735946.151517883</v>
      </c>
      <c r="G60" s="94">
        <v>9878780.7494331747</v>
      </c>
      <c r="H60" s="81">
        <v>53614726.900951058</v>
      </c>
      <c r="I60" s="627">
        <v>2655743</v>
      </c>
      <c r="J60" s="86">
        <v>56270469.900951058</v>
      </c>
      <c r="K60" s="83">
        <v>711.1232279057117</v>
      </c>
      <c r="L60" s="76">
        <v>-11833132.577100009</v>
      </c>
      <c r="M60" s="83">
        <v>44437337.323851049</v>
      </c>
      <c r="N60" s="84">
        <v>12</v>
      </c>
      <c r="O60" s="84">
        <v>12</v>
      </c>
      <c r="P60" s="106">
        <v>487621.82106088102</v>
      </c>
      <c r="Q60" s="107">
        <v>8.7414292716378825E-3</v>
      </c>
      <c r="R60" s="108">
        <v>2.6886375412233292</v>
      </c>
      <c r="T60" s="74">
        <v>167</v>
      </c>
      <c r="U60" s="75" t="s">
        <v>91</v>
      </c>
      <c r="V60" s="91">
        <v>78741</v>
      </c>
      <c r="W60" s="77">
        <v>18353646.837933671</v>
      </c>
      <c r="X60" s="77">
        <v>26113489.72272297</v>
      </c>
      <c r="Y60" s="80">
        <v>44467136.560656637</v>
      </c>
      <c r="Z60" s="94">
        <v>8659968.5192335341</v>
      </c>
      <c r="AA60" s="81">
        <v>53127105.079890177</v>
      </c>
      <c r="AB60" s="521">
        <v>2655743</v>
      </c>
      <c r="AC60" s="102">
        <v>55782848.079890177</v>
      </c>
      <c r="AD60" s="96">
        <v>708.43459036448837</v>
      </c>
      <c r="AE60" s="97">
        <v>-11798939.5275</v>
      </c>
      <c r="AF60" s="103">
        <v>43983908.552390173</v>
      </c>
      <c r="AG60" s="76">
        <v>12</v>
      </c>
      <c r="AH60" s="84">
        <v>12</v>
      </c>
    </row>
    <row r="61" spans="1:34">
      <c r="A61" s="74">
        <v>169</v>
      </c>
      <c r="B61" s="75" t="s">
        <v>92</v>
      </c>
      <c r="C61" s="91">
        <v>4795</v>
      </c>
      <c r="D61" s="77">
        <v>1350625.0166272027</v>
      </c>
      <c r="E61" s="97">
        <v>1971442.9384155124</v>
      </c>
      <c r="F61" s="80">
        <v>3322067.9550427152</v>
      </c>
      <c r="G61" s="94">
        <v>564952.78316751355</v>
      </c>
      <c r="H61" s="81">
        <v>3887020.7382102287</v>
      </c>
      <c r="I61" s="627">
        <v>-1306479</v>
      </c>
      <c r="J61" s="86">
        <v>2580541.7382102287</v>
      </c>
      <c r="K61" s="83">
        <v>538.17345948075672</v>
      </c>
      <c r="L61" s="76">
        <v>-74329.946499999962</v>
      </c>
      <c r="M61" s="83">
        <v>2506211.7917102287</v>
      </c>
      <c r="N61" s="84">
        <v>5</v>
      </c>
      <c r="O61" s="84">
        <v>5</v>
      </c>
      <c r="P61" s="106">
        <v>-56811.466109419242</v>
      </c>
      <c r="Q61" s="107">
        <v>-2.1541091279078325E-2</v>
      </c>
      <c r="R61" s="108">
        <v>-5.8350397600946735</v>
      </c>
      <c r="T61" s="74">
        <v>169</v>
      </c>
      <c r="U61" s="75" t="s">
        <v>92</v>
      </c>
      <c r="V61" s="91">
        <v>4848</v>
      </c>
      <c r="W61" s="77">
        <v>1505033.0479061829</v>
      </c>
      <c r="X61" s="77">
        <v>1964719.151458231</v>
      </c>
      <c r="Y61" s="80">
        <v>3469752.199364414</v>
      </c>
      <c r="Z61" s="94">
        <v>474080.00495523348</v>
      </c>
      <c r="AA61" s="81">
        <v>3943832.204319648</v>
      </c>
      <c r="AB61" s="521">
        <v>-1306479</v>
      </c>
      <c r="AC61" s="102">
        <v>2637353.204319648</v>
      </c>
      <c r="AD61" s="96">
        <v>544.00849924085139</v>
      </c>
      <c r="AE61" s="97">
        <v>-74115.162500000006</v>
      </c>
      <c r="AF61" s="103">
        <v>2563238.041819647</v>
      </c>
      <c r="AG61" s="76">
        <v>5</v>
      </c>
      <c r="AH61" s="84">
        <v>5</v>
      </c>
    </row>
    <row r="62" spans="1:34">
      <c r="A62" s="74">
        <v>171</v>
      </c>
      <c r="B62" s="75" t="s">
        <v>93</v>
      </c>
      <c r="C62" s="91">
        <v>4494</v>
      </c>
      <c r="D62" s="77">
        <v>953839.15699818335</v>
      </c>
      <c r="E62" s="97">
        <v>1579029.0247461037</v>
      </c>
      <c r="F62" s="80">
        <v>2532868.1817442868</v>
      </c>
      <c r="G62" s="94">
        <v>756850.48580210796</v>
      </c>
      <c r="H62" s="81">
        <v>3289718.6675463947</v>
      </c>
      <c r="I62" s="627">
        <v>36919</v>
      </c>
      <c r="J62" s="86">
        <v>3326637.6675463947</v>
      </c>
      <c r="K62" s="83">
        <v>740.23980141219283</v>
      </c>
      <c r="L62" s="76">
        <v>37209.270000000004</v>
      </c>
      <c r="M62" s="83">
        <v>3363846.9375463948</v>
      </c>
      <c r="N62" s="84">
        <v>11</v>
      </c>
      <c r="O62" s="84">
        <v>11</v>
      </c>
      <c r="P62" s="106">
        <v>-145004.09719942138</v>
      </c>
      <c r="Q62" s="107">
        <v>-4.1768162450378336E-2</v>
      </c>
      <c r="R62" s="108">
        <v>-22.423152178715782</v>
      </c>
      <c r="T62" s="74">
        <v>171</v>
      </c>
      <c r="U62" s="75" t="s">
        <v>93</v>
      </c>
      <c r="V62" s="91">
        <v>4552</v>
      </c>
      <c r="W62" s="77">
        <v>1208723.2919108351</v>
      </c>
      <c r="X62" s="77">
        <v>1546377.2386811911</v>
      </c>
      <c r="Y62" s="80">
        <v>2755100.5305920262</v>
      </c>
      <c r="Z62" s="94">
        <v>679622.23415379005</v>
      </c>
      <c r="AA62" s="81">
        <v>3434722.7647458161</v>
      </c>
      <c r="AB62" s="521">
        <v>36919</v>
      </c>
      <c r="AC62" s="102">
        <v>3471641.7647458161</v>
      </c>
      <c r="AD62" s="96">
        <v>762.66295359090861</v>
      </c>
      <c r="AE62" s="97">
        <v>37101.75</v>
      </c>
      <c r="AF62" s="103">
        <v>3508743.5147458161</v>
      </c>
      <c r="AG62" s="76">
        <v>11</v>
      </c>
      <c r="AH62" s="84">
        <v>11</v>
      </c>
    </row>
    <row r="63" spans="1:34">
      <c r="A63" s="74">
        <v>172</v>
      </c>
      <c r="B63" s="75" t="s">
        <v>94</v>
      </c>
      <c r="C63" s="91">
        <v>4079</v>
      </c>
      <c r="D63" s="77">
        <v>539564.87396096461</v>
      </c>
      <c r="E63" s="97">
        <v>1871022.4919016168</v>
      </c>
      <c r="F63" s="80">
        <v>2410587.3658625814</v>
      </c>
      <c r="G63" s="94">
        <v>758811.99018686241</v>
      </c>
      <c r="H63" s="81">
        <v>3169399.3560494436</v>
      </c>
      <c r="I63" s="627">
        <v>77826</v>
      </c>
      <c r="J63" s="86">
        <v>3247225.3560494436</v>
      </c>
      <c r="K63" s="83">
        <v>796.08368620971896</v>
      </c>
      <c r="L63" s="76">
        <v>142989.9090000001</v>
      </c>
      <c r="M63" s="83">
        <v>3390215.2650494436</v>
      </c>
      <c r="N63" s="84">
        <v>13</v>
      </c>
      <c r="O63" s="84">
        <v>13</v>
      </c>
      <c r="P63" s="106">
        <v>10600.609648974612</v>
      </c>
      <c r="Q63" s="107">
        <v>3.2752050297964923E-3</v>
      </c>
      <c r="R63" s="108">
        <v>6.4704277563233745</v>
      </c>
      <c r="T63" s="74">
        <v>172</v>
      </c>
      <c r="U63" s="75" t="s">
        <v>94</v>
      </c>
      <c r="V63" s="91">
        <v>4099</v>
      </c>
      <c r="W63" s="77">
        <v>804292.54656373058</v>
      </c>
      <c r="X63" s="77">
        <v>1659128.9419642929</v>
      </c>
      <c r="Y63" s="80">
        <v>2463421.488528023</v>
      </c>
      <c r="Z63" s="94">
        <v>695377.25787244493</v>
      </c>
      <c r="AA63" s="81">
        <v>3158798.746400469</v>
      </c>
      <c r="AB63" s="521">
        <v>77826</v>
      </c>
      <c r="AC63" s="102">
        <v>3236624.746400469</v>
      </c>
      <c r="AD63" s="96">
        <v>789.61325845339559</v>
      </c>
      <c r="AE63" s="97">
        <v>142576.72500000001</v>
      </c>
      <c r="AF63" s="103">
        <v>3379201.4714004691</v>
      </c>
      <c r="AG63" s="76">
        <v>13</v>
      </c>
      <c r="AH63" s="84">
        <v>13</v>
      </c>
    </row>
    <row r="64" spans="1:34">
      <c r="A64" s="74">
        <v>176</v>
      </c>
      <c r="B64" s="75" t="s">
        <v>95</v>
      </c>
      <c r="C64" s="91">
        <v>4059</v>
      </c>
      <c r="D64" s="77">
        <v>-656021.7821873941</v>
      </c>
      <c r="E64" s="97">
        <v>1968951.045518873</v>
      </c>
      <c r="F64" s="80">
        <v>1312929.2633314789</v>
      </c>
      <c r="G64" s="94">
        <v>825515.05889631086</v>
      </c>
      <c r="H64" s="81">
        <v>2138444.32222779</v>
      </c>
      <c r="I64" s="627">
        <v>-67832</v>
      </c>
      <c r="J64" s="86">
        <v>2070612.32222779</v>
      </c>
      <c r="K64" s="83">
        <v>510.12868249021682</v>
      </c>
      <c r="L64" s="76">
        <v>-255326.46700000003</v>
      </c>
      <c r="M64" s="83">
        <v>1815285.8552277901</v>
      </c>
      <c r="N64" s="84">
        <v>12</v>
      </c>
      <c r="O64" s="84">
        <v>12</v>
      </c>
      <c r="P64" s="106">
        <v>-347492.90412364621</v>
      </c>
      <c r="Q64" s="107">
        <v>-0.14370462473544285</v>
      </c>
      <c r="R64" s="108">
        <v>-71.146612305801398</v>
      </c>
      <c r="T64" s="74">
        <v>176</v>
      </c>
      <c r="U64" s="75" t="s">
        <v>95</v>
      </c>
      <c r="V64" s="91">
        <v>4160</v>
      </c>
      <c r="W64" s="77">
        <v>-354606.5896722246</v>
      </c>
      <c r="X64" s="77">
        <v>2083175.7406007701</v>
      </c>
      <c r="Y64" s="80">
        <v>1728569.150928545</v>
      </c>
      <c r="Z64" s="94">
        <v>757368.07542289072</v>
      </c>
      <c r="AA64" s="81">
        <v>2485937.2263514362</v>
      </c>
      <c r="AB64" s="521">
        <v>-67832</v>
      </c>
      <c r="AC64" s="102">
        <v>2418105.2263514362</v>
      </c>
      <c r="AD64" s="96">
        <v>581.27529479601822</v>
      </c>
      <c r="AE64" s="97">
        <v>-254588.67499999999</v>
      </c>
      <c r="AF64" s="103">
        <v>2163516.5513514359</v>
      </c>
      <c r="AG64" s="76">
        <v>12</v>
      </c>
      <c r="AH64" s="84">
        <v>12</v>
      </c>
    </row>
    <row r="65" spans="1:35">
      <c r="A65" s="74">
        <v>177</v>
      </c>
      <c r="B65" s="75" t="s">
        <v>96</v>
      </c>
      <c r="C65" s="91">
        <v>1663</v>
      </c>
      <c r="D65" s="77">
        <v>886476.14036807662</v>
      </c>
      <c r="E65" s="97">
        <v>-7551.0216643490185</v>
      </c>
      <c r="F65" s="80">
        <v>878925.11870372761</v>
      </c>
      <c r="G65" s="94">
        <v>305647.2351989827</v>
      </c>
      <c r="H65" s="81">
        <v>1184572.3539027104</v>
      </c>
      <c r="I65" s="627">
        <v>-499377</v>
      </c>
      <c r="J65" s="86">
        <v>685195.35390271037</v>
      </c>
      <c r="K65" s="83">
        <v>412.02366440331349</v>
      </c>
      <c r="L65" s="76">
        <v>269590.02049999998</v>
      </c>
      <c r="M65" s="83">
        <v>954785.37440271035</v>
      </c>
      <c r="N65" s="84">
        <v>6</v>
      </c>
      <c r="O65" s="84">
        <v>6</v>
      </c>
      <c r="P65" s="106">
        <v>13799.6716554265</v>
      </c>
      <c r="Q65" s="107">
        <v>2.0553709266101446E-2</v>
      </c>
      <c r="R65" s="108">
        <v>9.5082673725677864</v>
      </c>
      <c r="T65" s="74">
        <v>177</v>
      </c>
      <c r="U65" s="75" t="s">
        <v>96</v>
      </c>
      <c r="V65" s="91">
        <v>1668</v>
      </c>
      <c r="W65" s="77">
        <v>915815.56151047722</v>
      </c>
      <c r="X65" s="77">
        <v>-20866.997350411701</v>
      </c>
      <c r="Y65" s="80">
        <v>894948.56416006549</v>
      </c>
      <c r="Z65" s="94">
        <v>275824.11808721832</v>
      </c>
      <c r="AA65" s="81">
        <v>1170772.6822472841</v>
      </c>
      <c r="AB65" s="521">
        <v>-499377</v>
      </c>
      <c r="AC65" s="102">
        <v>671395.68224728387</v>
      </c>
      <c r="AD65" s="96">
        <v>402.5153970307457</v>
      </c>
      <c r="AE65" s="97">
        <v>268811.01250000001</v>
      </c>
      <c r="AF65" s="103">
        <v>940206.69474728382</v>
      </c>
      <c r="AG65" s="76">
        <v>6</v>
      </c>
      <c r="AH65" s="84">
        <v>6</v>
      </c>
    </row>
    <row r="66" spans="1:35" s="163" customFormat="1">
      <c r="A66" s="74">
        <v>178</v>
      </c>
      <c r="B66" s="75" t="s">
        <v>97</v>
      </c>
      <c r="C66" s="91">
        <v>5569</v>
      </c>
      <c r="D66" s="77">
        <v>766131.37785771885</v>
      </c>
      <c r="E66" s="97">
        <v>2316436.2420476074</v>
      </c>
      <c r="F66" s="80">
        <v>3082567.6199053265</v>
      </c>
      <c r="G66" s="94">
        <v>1055959.8874813961</v>
      </c>
      <c r="H66" s="81">
        <v>4138527.5073867226</v>
      </c>
      <c r="I66" s="627">
        <v>-950878</v>
      </c>
      <c r="J66" s="86">
        <v>3187649.5073867226</v>
      </c>
      <c r="K66" s="83">
        <v>572.39172335908108</v>
      </c>
      <c r="L66" s="76">
        <v>17807.293500000029</v>
      </c>
      <c r="M66" s="83">
        <v>3205456.8008867227</v>
      </c>
      <c r="N66" s="84">
        <v>10</v>
      </c>
      <c r="O66" s="84">
        <v>10</v>
      </c>
      <c r="P66" s="106">
        <v>-385615.64321369538</v>
      </c>
      <c r="Q66" s="107">
        <v>-0.10791688468707679</v>
      </c>
      <c r="R66" s="108">
        <v>-57.369494582480002</v>
      </c>
      <c r="S66" s="292"/>
      <c r="T66" s="74">
        <v>178</v>
      </c>
      <c r="U66" s="75" t="s">
        <v>97</v>
      </c>
      <c r="V66" s="91">
        <v>5674</v>
      </c>
      <c r="W66" s="77">
        <v>1165482.11745714</v>
      </c>
      <c r="X66" s="77">
        <v>2396106.455371832</v>
      </c>
      <c r="Y66" s="80">
        <v>3561588.5728289732</v>
      </c>
      <c r="Z66" s="94">
        <v>962554.57777144515</v>
      </c>
      <c r="AA66" s="81">
        <v>4524143.1506004184</v>
      </c>
      <c r="AB66" s="521">
        <v>-950878</v>
      </c>
      <c r="AC66" s="102">
        <v>3573265.150600418</v>
      </c>
      <c r="AD66" s="96">
        <v>629.76121794156109</v>
      </c>
      <c r="AE66" s="97">
        <v>17755.837499999991</v>
      </c>
      <c r="AF66" s="103">
        <v>3591020.988100417</v>
      </c>
      <c r="AG66" s="76">
        <v>10</v>
      </c>
      <c r="AH66" s="84">
        <v>10</v>
      </c>
      <c r="AI66" s="1"/>
    </row>
    <row r="67" spans="1:35">
      <c r="A67" s="74">
        <v>179</v>
      </c>
      <c r="B67" s="75" t="s">
        <v>98</v>
      </c>
      <c r="C67" s="91">
        <v>149895</v>
      </c>
      <c r="D67" s="77">
        <v>21095828.790783659</v>
      </c>
      <c r="E67" s="97">
        <v>42245019.983880624</v>
      </c>
      <c r="F67" s="80">
        <v>63340848.774664283</v>
      </c>
      <c r="G67" s="94">
        <v>15161730.844892627</v>
      </c>
      <c r="H67" s="81">
        <v>78502579.619556904</v>
      </c>
      <c r="I67" s="627">
        <v>-25114894</v>
      </c>
      <c r="J67" s="86">
        <v>53387685.619556904</v>
      </c>
      <c r="K67" s="83">
        <v>356.16722118520903</v>
      </c>
      <c r="L67" s="76">
        <v>-13603974.892500006</v>
      </c>
      <c r="M67" s="83">
        <v>39783710.727056898</v>
      </c>
      <c r="N67" s="84">
        <v>13</v>
      </c>
      <c r="O67" s="84">
        <v>13</v>
      </c>
      <c r="P67" s="106">
        <v>-3520126.6649901494</v>
      </c>
      <c r="Q67" s="107">
        <v>-6.1856650671950307E-2</v>
      </c>
      <c r="R67" s="108">
        <v>-25.267771405290887</v>
      </c>
      <c r="T67" s="74">
        <v>179</v>
      </c>
      <c r="U67" s="75" t="s">
        <v>98</v>
      </c>
      <c r="V67" s="91">
        <v>149194</v>
      </c>
      <c r="W67" s="77">
        <v>29145133.295942102</v>
      </c>
      <c r="X67" s="77">
        <v>39959487.855712511</v>
      </c>
      <c r="Y67" s="80">
        <v>69104621.151654601</v>
      </c>
      <c r="Z67" s="94">
        <v>12918085.132892439</v>
      </c>
      <c r="AA67" s="81">
        <v>82022706.284547046</v>
      </c>
      <c r="AB67" s="521">
        <v>-25114894</v>
      </c>
      <c r="AC67" s="102">
        <v>56907812.284547053</v>
      </c>
      <c r="AD67" s="96">
        <v>381.43499259049992</v>
      </c>
      <c r="AE67" s="97">
        <v>-13564664.8125</v>
      </c>
      <c r="AF67" s="103">
        <v>43343147.472047053</v>
      </c>
      <c r="AG67" s="76">
        <v>13</v>
      </c>
      <c r="AH67" s="84">
        <v>13</v>
      </c>
    </row>
    <row r="68" spans="1:35">
      <c r="A68" s="74">
        <v>181</v>
      </c>
      <c r="B68" s="75" t="s">
        <v>99</v>
      </c>
      <c r="C68" s="91">
        <v>1663</v>
      </c>
      <c r="D68" s="77">
        <v>1095131.7878870058</v>
      </c>
      <c r="E68" s="97">
        <v>954984.9748778377</v>
      </c>
      <c r="F68" s="80">
        <v>2050116.7627648436</v>
      </c>
      <c r="G68" s="94">
        <v>318978.2717145395</v>
      </c>
      <c r="H68" s="81">
        <v>2369095.0344793834</v>
      </c>
      <c r="I68" s="627">
        <v>-394845</v>
      </c>
      <c r="J68" s="86">
        <v>1974250.0344793834</v>
      </c>
      <c r="K68" s="83">
        <v>1187.1617765961416</v>
      </c>
      <c r="L68" s="76">
        <v>-33665.53</v>
      </c>
      <c r="M68" s="83">
        <v>1940584.5044793834</v>
      </c>
      <c r="N68" s="84">
        <v>4</v>
      </c>
      <c r="O68" s="84">
        <v>4</v>
      </c>
      <c r="P68" s="106">
        <v>35313.213432376273</v>
      </c>
      <c r="Q68" s="107">
        <v>1.8212668432026308E-2</v>
      </c>
      <c r="R68" s="108">
        <v>17.718579342217708</v>
      </c>
      <c r="T68" s="74">
        <v>181</v>
      </c>
      <c r="U68" s="75" t="s">
        <v>99</v>
      </c>
      <c r="V68" s="91">
        <v>1658</v>
      </c>
      <c r="W68" s="77">
        <v>1074554.809346694</v>
      </c>
      <c r="X68" s="77">
        <v>967108.8365948369</v>
      </c>
      <c r="Y68" s="80">
        <v>2041663.6459415311</v>
      </c>
      <c r="Z68" s="94">
        <v>292118.17510547588</v>
      </c>
      <c r="AA68" s="81">
        <v>2333781.8210470071</v>
      </c>
      <c r="AB68" s="521">
        <v>-394845</v>
      </c>
      <c r="AC68" s="102">
        <v>1938936.8210470071</v>
      </c>
      <c r="AD68" s="96">
        <v>1169.4431972539239</v>
      </c>
      <c r="AE68" s="97">
        <v>-33568.25</v>
      </c>
      <c r="AF68" s="103">
        <v>1905368.5710470071</v>
      </c>
      <c r="AG68" s="76">
        <v>4</v>
      </c>
      <c r="AH68" s="84">
        <v>4</v>
      </c>
    </row>
    <row r="69" spans="1:35">
      <c r="A69" s="74">
        <v>182</v>
      </c>
      <c r="B69" s="75" t="s">
        <v>100</v>
      </c>
      <c r="C69" s="91">
        <v>19020</v>
      </c>
      <c r="D69" s="77">
        <v>-760226.23374916706</v>
      </c>
      <c r="E69" s="97">
        <v>4171387.3458613348</v>
      </c>
      <c r="F69" s="80">
        <v>3411161.1121121678</v>
      </c>
      <c r="G69" s="94">
        <v>2113630.1606417457</v>
      </c>
      <c r="H69" s="81">
        <v>5524791.272753913</v>
      </c>
      <c r="I69" s="627">
        <v>-2051708</v>
      </c>
      <c r="J69" s="86">
        <v>3473083.272753913</v>
      </c>
      <c r="K69" s="83">
        <v>182.60164420367576</v>
      </c>
      <c r="L69" s="76">
        <v>-63149.446799999918</v>
      </c>
      <c r="M69" s="83">
        <v>3409933.8259539129</v>
      </c>
      <c r="N69" s="84">
        <v>13</v>
      </c>
      <c r="O69" s="84">
        <v>13</v>
      </c>
      <c r="P69" s="106">
        <v>484443.475466948</v>
      </c>
      <c r="Q69" s="107">
        <v>0.16209496905807028</v>
      </c>
      <c r="R69" s="108">
        <v>26.259323776443864</v>
      </c>
      <c r="T69" s="74">
        <v>182</v>
      </c>
      <c r="U69" s="75" t="s">
        <v>100</v>
      </c>
      <c r="V69" s="91">
        <v>19116</v>
      </c>
      <c r="W69" s="77">
        <v>473709.78134056687</v>
      </c>
      <c r="X69" s="77">
        <v>2791440.1769289831</v>
      </c>
      <c r="Y69" s="80">
        <v>3265149.95826955</v>
      </c>
      <c r="Z69" s="94">
        <v>1775197.839017415</v>
      </c>
      <c r="AA69" s="81">
        <v>5040347.797286965</v>
      </c>
      <c r="AB69" s="521">
        <v>-2051708</v>
      </c>
      <c r="AC69" s="102">
        <v>2988639.797286965</v>
      </c>
      <c r="AD69" s="96">
        <v>156.3423204272319</v>
      </c>
      <c r="AE69" s="97">
        <v>-62966.969999999907</v>
      </c>
      <c r="AF69" s="103">
        <v>2925672.8272869652</v>
      </c>
      <c r="AG69" s="76">
        <v>13</v>
      </c>
      <c r="AH69" s="84">
        <v>13</v>
      </c>
    </row>
    <row r="70" spans="1:35">
      <c r="A70" s="74">
        <v>186</v>
      </c>
      <c r="B70" s="75" t="s">
        <v>101</v>
      </c>
      <c r="C70" s="91">
        <v>46944</v>
      </c>
      <c r="D70" s="77">
        <v>14642321.432919428</v>
      </c>
      <c r="E70" s="97">
        <v>2635712.3437295989</v>
      </c>
      <c r="F70" s="80">
        <v>17278033.776649028</v>
      </c>
      <c r="G70" s="94">
        <v>3060845.6746153068</v>
      </c>
      <c r="H70" s="81">
        <v>20338879.451264337</v>
      </c>
      <c r="I70" s="627">
        <v>1259914</v>
      </c>
      <c r="J70" s="86">
        <v>21598793.451264337</v>
      </c>
      <c r="K70" s="83">
        <v>460.09699751329958</v>
      </c>
      <c r="L70" s="76">
        <v>-3398995.9396999986</v>
      </c>
      <c r="M70" s="83">
        <v>18199797.511564337</v>
      </c>
      <c r="N70" s="84">
        <v>1</v>
      </c>
      <c r="O70" s="85">
        <v>35</v>
      </c>
      <c r="P70" s="106">
        <v>341455.42602872849</v>
      </c>
      <c r="Q70" s="107">
        <v>1.6062943799612647E-2</v>
      </c>
      <c r="R70" s="108">
        <v>6.5684185362005678</v>
      </c>
      <c r="T70" s="74">
        <v>186</v>
      </c>
      <c r="U70" s="75" t="s">
        <v>101</v>
      </c>
      <c r="V70" s="91">
        <v>46871</v>
      </c>
      <c r="W70" s="77">
        <v>16423306.50821965</v>
      </c>
      <c r="X70" s="77">
        <v>1269931.200264445</v>
      </c>
      <c r="Y70" s="80">
        <v>17693237.708484091</v>
      </c>
      <c r="Z70" s="94">
        <v>2304186.316751515</v>
      </c>
      <c r="AA70" s="81">
        <v>19997424.025235608</v>
      </c>
      <c r="AB70" s="521">
        <v>1259914</v>
      </c>
      <c r="AC70" s="102">
        <v>21257338.025235608</v>
      </c>
      <c r="AD70" s="96">
        <v>453.52857897709902</v>
      </c>
      <c r="AE70" s="97">
        <v>-3389174.1924999999</v>
      </c>
      <c r="AF70" s="103">
        <v>17868163.832735609</v>
      </c>
      <c r="AG70" s="76">
        <v>1</v>
      </c>
      <c r="AH70" s="84">
        <v>35</v>
      </c>
    </row>
    <row r="71" spans="1:35">
      <c r="A71" s="74">
        <v>202</v>
      </c>
      <c r="B71" s="75" t="s">
        <v>102</v>
      </c>
      <c r="C71" s="91">
        <v>36675</v>
      </c>
      <c r="D71" s="77">
        <v>28575437.222549997</v>
      </c>
      <c r="E71" s="97">
        <v>-137015.96242578278</v>
      </c>
      <c r="F71" s="80">
        <v>28438421.260124214</v>
      </c>
      <c r="G71" s="94">
        <v>1673195.5234471464</v>
      </c>
      <c r="H71" s="81">
        <v>30111616.783571359</v>
      </c>
      <c r="I71" s="627">
        <v>-4201499</v>
      </c>
      <c r="J71" s="86">
        <v>25910117.783571359</v>
      </c>
      <c r="K71" s="83">
        <v>706.47901250364987</v>
      </c>
      <c r="L71" s="76">
        <v>-3863332.1919000004</v>
      </c>
      <c r="M71" s="83">
        <v>22046785.591671359</v>
      </c>
      <c r="N71" s="84">
        <v>2</v>
      </c>
      <c r="O71" s="84">
        <v>2</v>
      </c>
      <c r="P71" s="106">
        <v>-506327.63457046077</v>
      </c>
      <c r="Q71" s="107">
        <v>-1.916713723424477E-2</v>
      </c>
      <c r="R71" s="108">
        <v>-16.249378460805929</v>
      </c>
      <c r="T71" s="74">
        <v>202</v>
      </c>
      <c r="U71" s="75" t="s">
        <v>102</v>
      </c>
      <c r="V71" s="91">
        <v>36551</v>
      </c>
      <c r="W71" s="77">
        <v>29674298.539546221</v>
      </c>
      <c r="X71" s="77">
        <v>-11291.613378383039</v>
      </c>
      <c r="Y71" s="80">
        <v>29663006.926167831</v>
      </c>
      <c r="Z71" s="94">
        <v>954937.49197398871</v>
      </c>
      <c r="AA71" s="81">
        <v>30617944.41814182</v>
      </c>
      <c r="AB71" s="521">
        <v>-4201499</v>
      </c>
      <c r="AC71" s="102">
        <v>26416445.41814182</v>
      </c>
      <c r="AD71" s="96">
        <v>722.7283909644558</v>
      </c>
      <c r="AE71" s="97">
        <v>-3852168.6974999998</v>
      </c>
      <c r="AF71" s="103">
        <v>22564276.720641822</v>
      </c>
      <c r="AG71" s="76">
        <v>2</v>
      </c>
      <c r="AH71" s="84">
        <v>2</v>
      </c>
    </row>
    <row r="72" spans="1:35">
      <c r="A72" s="74">
        <v>204</v>
      </c>
      <c r="B72" s="75" t="s">
        <v>103</v>
      </c>
      <c r="C72" s="91">
        <v>2547</v>
      </c>
      <c r="D72" s="77">
        <v>-1159490.2646415099</v>
      </c>
      <c r="E72" s="97">
        <v>1315949.4226757551</v>
      </c>
      <c r="F72" s="80">
        <v>156459.15803424525</v>
      </c>
      <c r="G72" s="94">
        <v>459314.91495040822</v>
      </c>
      <c r="H72" s="81">
        <v>615774.07298465353</v>
      </c>
      <c r="I72" s="627">
        <v>-636029</v>
      </c>
      <c r="J72" s="86">
        <v>-20254.927015346475</v>
      </c>
      <c r="K72" s="83">
        <v>-7.9524644740268844</v>
      </c>
      <c r="L72" s="76">
        <v>-881859.69900000002</v>
      </c>
      <c r="M72" s="83">
        <v>-902114.6260153465</v>
      </c>
      <c r="N72" s="84">
        <v>11</v>
      </c>
      <c r="O72" s="84">
        <v>11</v>
      </c>
      <c r="P72" s="106">
        <v>122707.82241629003</v>
      </c>
      <c r="Q72" s="107">
        <v>-0.858320247086237</v>
      </c>
      <c r="R72" s="108">
        <v>47.26682846982655</v>
      </c>
      <c r="T72" s="74">
        <v>204</v>
      </c>
      <c r="U72" s="75" t="s">
        <v>103</v>
      </c>
      <c r="V72" s="91">
        <v>2589</v>
      </c>
      <c r="W72" s="77">
        <v>-1241618.1870565501</v>
      </c>
      <c r="X72" s="77">
        <v>1321993.3866288271</v>
      </c>
      <c r="Y72" s="80">
        <v>80375.199572277255</v>
      </c>
      <c r="Z72" s="94">
        <v>412691.05099608621</v>
      </c>
      <c r="AA72" s="81">
        <v>493066.25056836352</v>
      </c>
      <c r="AB72" s="521">
        <v>-636029</v>
      </c>
      <c r="AC72" s="102">
        <v>-142962.7494316365</v>
      </c>
      <c r="AD72" s="96">
        <v>-55.219292943853432</v>
      </c>
      <c r="AE72" s="97">
        <v>-879311.47499999998</v>
      </c>
      <c r="AF72" s="103">
        <v>-1022274.224431637</v>
      </c>
      <c r="AG72" s="76">
        <v>11</v>
      </c>
      <c r="AH72" s="84">
        <v>11</v>
      </c>
    </row>
    <row r="73" spans="1:35">
      <c r="A73" s="74">
        <v>205</v>
      </c>
      <c r="B73" s="75" t="s">
        <v>104</v>
      </c>
      <c r="C73" s="91">
        <v>36370</v>
      </c>
      <c r="D73" s="77">
        <v>6637783.3349528033</v>
      </c>
      <c r="E73" s="97">
        <v>10892162.479220847</v>
      </c>
      <c r="F73" s="80">
        <v>17529945.81417365</v>
      </c>
      <c r="G73" s="94">
        <v>3677036.3890849031</v>
      </c>
      <c r="H73" s="81">
        <v>21206982.203258552</v>
      </c>
      <c r="I73" s="627">
        <v>31765420</v>
      </c>
      <c r="J73" s="86">
        <v>52972402.203258552</v>
      </c>
      <c r="K73" s="83">
        <v>1456.4861755088962</v>
      </c>
      <c r="L73" s="76">
        <v>89302.24800000008</v>
      </c>
      <c r="M73" s="83">
        <v>53061704.451258555</v>
      </c>
      <c r="N73" s="84">
        <v>18</v>
      </c>
      <c r="O73" s="84">
        <v>18</v>
      </c>
      <c r="P73" s="106">
        <v>72755.111155211926</v>
      </c>
      <c r="Q73" s="107">
        <v>1.3753420893061598E-3</v>
      </c>
      <c r="R73" s="108">
        <v>4.5155145119060762</v>
      </c>
      <c r="T73" s="74">
        <v>205</v>
      </c>
      <c r="U73" s="75" t="s">
        <v>104</v>
      </c>
      <c r="V73" s="91">
        <v>36433</v>
      </c>
      <c r="W73" s="77">
        <v>7171318.2074863911</v>
      </c>
      <c r="X73" s="77">
        <v>10939699.559789339</v>
      </c>
      <c r="Y73" s="80">
        <v>18111017.767275728</v>
      </c>
      <c r="Z73" s="94">
        <v>3023209.3248276128</v>
      </c>
      <c r="AA73" s="81">
        <v>21134227.09210334</v>
      </c>
      <c r="AB73" s="521">
        <v>31765420</v>
      </c>
      <c r="AC73" s="102">
        <v>52899647.09210334</v>
      </c>
      <c r="AD73" s="96">
        <v>1451.9706609969901</v>
      </c>
      <c r="AE73" s="97">
        <v>89044.200000000012</v>
      </c>
      <c r="AF73" s="103">
        <v>52988691.292103343</v>
      </c>
      <c r="AG73" s="76">
        <v>18</v>
      </c>
      <c r="AH73" s="84">
        <v>18</v>
      </c>
    </row>
    <row r="74" spans="1:35">
      <c r="A74" s="74">
        <v>208</v>
      </c>
      <c r="B74" s="75" t="s">
        <v>105</v>
      </c>
      <c r="C74" s="91">
        <v>12155</v>
      </c>
      <c r="D74" s="77">
        <v>7332505.7969560558</v>
      </c>
      <c r="E74" s="97">
        <v>5565336.9338098066</v>
      </c>
      <c r="F74" s="80">
        <v>12897842.730765862</v>
      </c>
      <c r="G74" s="94">
        <v>1850801.1231766534</v>
      </c>
      <c r="H74" s="81">
        <v>14748643.853942515</v>
      </c>
      <c r="I74" s="627">
        <v>-472058</v>
      </c>
      <c r="J74" s="86">
        <v>14276585.853942515</v>
      </c>
      <c r="K74" s="83">
        <v>1174.5442907398203</v>
      </c>
      <c r="L74" s="76">
        <v>42524.880000000005</v>
      </c>
      <c r="M74" s="83">
        <v>14319110.733942516</v>
      </c>
      <c r="N74" s="84">
        <v>17</v>
      </c>
      <c r="O74" s="84">
        <v>17</v>
      </c>
      <c r="P74" s="106">
        <v>150705.79153138585</v>
      </c>
      <c r="Q74" s="107">
        <v>1.0668771847526367E-2</v>
      </c>
      <c r="R74" s="108">
        <v>23.384640963019365</v>
      </c>
      <c r="T74" s="74">
        <v>208</v>
      </c>
      <c r="U74" s="75" t="s">
        <v>105</v>
      </c>
      <c r="V74" s="91">
        <v>12271</v>
      </c>
      <c r="W74" s="77">
        <v>7934378.3227408677</v>
      </c>
      <c r="X74" s="77">
        <v>5010912.703280394</v>
      </c>
      <c r="Y74" s="80">
        <v>12945291.026021261</v>
      </c>
      <c r="Z74" s="94">
        <v>1652647.0363898701</v>
      </c>
      <c r="AA74" s="81">
        <v>14597938.062411129</v>
      </c>
      <c r="AB74" s="521">
        <v>-472058</v>
      </c>
      <c r="AC74" s="102">
        <v>14125880.062411129</v>
      </c>
      <c r="AD74" s="96">
        <v>1151.159649776801</v>
      </c>
      <c r="AE74" s="97">
        <v>42402</v>
      </c>
      <c r="AF74" s="103">
        <v>14168282.062411129</v>
      </c>
      <c r="AG74" s="76">
        <v>17</v>
      </c>
      <c r="AH74" s="84">
        <v>17</v>
      </c>
    </row>
    <row r="75" spans="1:35">
      <c r="A75" s="74">
        <v>211</v>
      </c>
      <c r="B75" s="75" t="s">
        <v>106</v>
      </c>
      <c r="C75" s="91">
        <v>34379</v>
      </c>
      <c r="D75" s="77">
        <v>17960571.505103126</v>
      </c>
      <c r="E75" s="97">
        <v>4762176.6661084853</v>
      </c>
      <c r="F75" s="80">
        <v>22722748.171211611</v>
      </c>
      <c r="G75" s="94">
        <v>1790732.2600611011</v>
      </c>
      <c r="H75" s="81">
        <v>24513480.431272712</v>
      </c>
      <c r="I75" s="627">
        <v>-4712796</v>
      </c>
      <c r="J75" s="86">
        <v>19800684.431272712</v>
      </c>
      <c r="K75" s="83">
        <v>575.95289075519099</v>
      </c>
      <c r="L75" s="76">
        <v>-1182191.6640000003</v>
      </c>
      <c r="M75" s="83">
        <v>18618492.767272711</v>
      </c>
      <c r="N75" s="84">
        <v>6</v>
      </c>
      <c r="O75" s="84">
        <v>6</v>
      </c>
      <c r="P75" s="106">
        <v>521895.93292222172</v>
      </c>
      <c r="Q75" s="107">
        <v>2.7070992192630549E-2</v>
      </c>
      <c r="R75" s="108">
        <v>8.1113397448971227</v>
      </c>
      <c r="T75" s="74">
        <v>211</v>
      </c>
      <c r="U75" s="75" t="s">
        <v>106</v>
      </c>
      <c r="V75" s="91">
        <v>33951</v>
      </c>
      <c r="W75" s="77">
        <v>17845095.260000251</v>
      </c>
      <c r="X75" s="77">
        <v>5087533.2159088003</v>
      </c>
      <c r="Y75" s="80">
        <v>22932628.475909051</v>
      </c>
      <c r="Z75" s="94">
        <v>1058956.022441434</v>
      </c>
      <c r="AA75" s="81">
        <v>23991584.49835049</v>
      </c>
      <c r="AB75" s="521">
        <v>-4712796</v>
      </c>
      <c r="AC75" s="102">
        <v>19278788.49835049</v>
      </c>
      <c r="AD75" s="96">
        <v>567.84155101029387</v>
      </c>
      <c r="AE75" s="97">
        <v>-1178775.6000000001</v>
      </c>
      <c r="AF75" s="103">
        <v>18100012.898350481</v>
      </c>
      <c r="AG75" s="76">
        <v>6</v>
      </c>
      <c r="AH75" s="84">
        <v>6</v>
      </c>
    </row>
    <row r="76" spans="1:35">
      <c r="A76" s="74">
        <v>213</v>
      </c>
      <c r="B76" s="75" t="s">
        <v>107</v>
      </c>
      <c r="C76" s="91">
        <v>4952</v>
      </c>
      <c r="D76" s="77">
        <v>238000.08284625132</v>
      </c>
      <c r="E76" s="97">
        <v>1354309.0300145715</v>
      </c>
      <c r="F76" s="80">
        <v>1592309.1128608228</v>
      </c>
      <c r="G76" s="94">
        <v>869415.52639412705</v>
      </c>
      <c r="H76" s="81">
        <v>2461724.63925495</v>
      </c>
      <c r="I76" s="627">
        <v>-194872</v>
      </c>
      <c r="J76" s="86">
        <v>2266852.63925495</v>
      </c>
      <c r="K76" s="83">
        <v>457.76507254744547</v>
      </c>
      <c r="L76" s="76">
        <v>-70343.238999999987</v>
      </c>
      <c r="M76" s="83">
        <v>2196509.4002549499</v>
      </c>
      <c r="N76" s="84">
        <v>10</v>
      </c>
      <c r="O76" s="84">
        <v>10</v>
      </c>
      <c r="P76" s="106">
        <v>-202892.98106477223</v>
      </c>
      <c r="Q76" s="107">
        <v>-8.2151367896142524E-2</v>
      </c>
      <c r="R76" s="108">
        <v>-30.13410175514673</v>
      </c>
      <c r="T76" s="74">
        <v>213</v>
      </c>
      <c r="U76" s="75" t="s">
        <v>107</v>
      </c>
      <c r="V76" s="91">
        <v>5062</v>
      </c>
      <c r="W76" s="77">
        <v>507093.76292604062</v>
      </c>
      <c r="X76" s="77">
        <v>1374054.875668067</v>
      </c>
      <c r="Y76" s="80">
        <v>1881148.6385941079</v>
      </c>
      <c r="Z76" s="94">
        <v>783468.98172561405</v>
      </c>
      <c r="AA76" s="81">
        <v>2664617.6203197222</v>
      </c>
      <c r="AB76" s="521">
        <v>-194872</v>
      </c>
      <c r="AC76" s="102">
        <v>2469745.6203197222</v>
      </c>
      <c r="AD76" s="96">
        <v>487.8991743025922</v>
      </c>
      <c r="AE76" s="97">
        <v>-70139.975000000006</v>
      </c>
      <c r="AF76" s="103">
        <v>2399605.6453197221</v>
      </c>
      <c r="AG76" s="76">
        <v>10</v>
      </c>
      <c r="AH76" s="84">
        <v>10</v>
      </c>
    </row>
    <row r="77" spans="1:35">
      <c r="A77" s="74">
        <v>214</v>
      </c>
      <c r="B77" s="75" t="s">
        <v>108</v>
      </c>
      <c r="C77" s="91">
        <v>12508</v>
      </c>
      <c r="D77" s="77">
        <v>3877092.4696960161</v>
      </c>
      <c r="E77" s="97">
        <v>5789760.5094387596</v>
      </c>
      <c r="F77" s="80">
        <v>9666852.9791347757</v>
      </c>
      <c r="G77" s="94">
        <v>2005167.8174547066</v>
      </c>
      <c r="H77" s="81">
        <v>11672020.796589483</v>
      </c>
      <c r="I77" s="627">
        <v>-130786</v>
      </c>
      <c r="J77" s="86">
        <v>11541234.796589483</v>
      </c>
      <c r="K77" s="83">
        <v>922.70825044687263</v>
      </c>
      <c r="L77" s="76">
        <v>374041.75699999998</v>
      </c>
      <c r="M77" s="83">
        <v>11915276.553589482</v>
      </c>
      <c r="N77" s="84">
        <v>4</v>
      </c>
      <c r="O77" s="84">
        <v>4</v>
      </c>
      <c r="P77" s="106">
        <v>902080.11738290265</v>
      </c>
      <c r="Q77" s="107">
        <v>8.4788702165027235E-2</v>
      </c>
      <c r="R77" s="108">
        <v>70.075242015507342</v>
      </c>
      <c r="T77" s="74">
        <v>214</v>
      </c>
      <c r="U77" s="75" t="s">
        <v>108</v>
      </c>
      <c r="V77" s="91">
        <v>12478</v>
      </c>
      <c r="W77" s="77">
        <v>4044718.7726239711</v>
      </c>
      <c r="X77" s="77">
        <v>4934747.5209039776</v>
      </c>
      <c r="Y77" s="80">
        <v>8979466.2935279477</v>
      </c>
      <c r="Z77" s="94">
        <v>1790474.385678628</v>
      </c>
      <c r="AA77" s="81">
        <v>10769940.67920658</v>
      </c>
      <c r="AB77" s="521">
        <v>-130786</v>
      </c>
      <c r="AC77" s="102">
        <v>10639154.67920658</v>
      </c>
      <c r="AD77" s="96">
        <v>852.63300843136528</v>
      </c>
      <c r="AE77" s="97">
        <v>372960.92499999987</v>
      </c>
      <c r="AF77" s="103">
        <v>11012115.604206581</v>
      </c>
      <c r="AG77" s="76">
        <v>4</v>
      </c>
      <c r="AH77" s="84">
        <v>4</v>
      </c>
    </row>
    <row r="78" spans="1:35">
      <c r="A78" s="74">
        <v>216</v>
      </c>
      <c r="B78" s="75" t="s">
        <v>109</v>
      </c>
      <c r="C78" s="91">
        <v>1137</v>
      </c>
      <c r="D78" s="77">
        <v>662066.66989327176</v>
      </c>
      <c r="E78" s="97">
        <v>438110.18514355842</v>
      </c>
      <c r="F78" s="80">
        <v>1100176.8550368301</v>
      </c>
      <c r="G78" s="94">
        <v>252907.77586625208</v>
      </c>
      <c r="H78" s="81">
        <v>1353084.6309030822</v>
      </c>
      <c r="I78" s="627">
        <v>-207016</v>
      </c>
      <c r="J78" s="86">
        <v>1146068.6309030822</v>
      </c>
      <c r="K78" s="83">
        <v>1007.9759286746545</v>
      </c>
      <c r="L78" s="76">
        <v>19490.570000000007</v>
      </c>
      <c r="M78" s="83">
        <v>1165559.2009030823</v>
      </c>
      <c r="N78" s="84">
        <v>13</v>
      </c>
      <c r="O78" s="84">
        <v>13</v>
      </c>
      <c r="P78" s="106">
        <v>-111814.14915886289</v>
      </c>
      <c r="Q78" s="107">
        <v>-8.8890754314449344E-2</v>
      </c>
      <c r="R78" s="108">
        <v>-52.633498021757418</v>
      </c>
      <c r="T78" s="74">
        <v>216</v>
      </c>
      <c r="U78" s="75" t="s">
        <v>109</v>
      </c>
      <c r="V78" s="91">
        <v>1186</v>
      </c>
      <c r="W78" s="77">
        <v>749021.6551391402</v>
      </c>
      <c r="X78" s="77">
        <v>481419.58159212058</v>
      </c>
      <c r="Y78" s="80">
        <v>1230441.236731261</v>
      </c>
      <c r="Z78" s="94">
        <v>234457.54333068419</v>
      </c>
      <c r="AA78" s="81">
        <v>1464898.7800619451</v>
      </c>
      <c r="AB78" s="521">
        <v>-207016</v>
      </c>
      <c r="AC78" s="102">
        <v>1257882.7800619451</v>
      </c>
      <c r="AD78" s="96">
        <v>1060.6094266964119</v>
      </c>
      <c r="AE78" s="97">
        <v>19434.25</v>
      </c>
      <c r="AF78" s="103">
        <v>1277317.0300619451</v>
      </c>
      <c r="AG78" s="76">
        <v>13</v>
      </c>
      <c r="AH78" s="84">
        <v>13</v>
      </c>
    </row>
    <row r="79" spans="1:35">
      <c r="A79" s="74">
        <v>217</v>
      </c>
      <c r="B79" s="75" t="s">
        <v>110</v>
      </c>
      <c r="C79" s="91">
        <v>5246</v>
      </c>
      <c r="D79" s="77">
        <v>1769140.9111851482</v>
      </c>
      <c r="E79" s="97">
        <v>2758890.1406009812</v>
      </c>
      <c r="F79" s="80">
        <v>4528031.0517861294</v>
      </c>
      <c r="G79" s="94">
        <v>686227.40723527002</v>
      </c>
      <c r="H79" s="81">
        <v>5214258.4590213997</v>
      </c>
      <c r="I79" s="627">
        <v>26373</v>
      </c>
      <c r="J79" s="86">
        <v>5240631.4590213997</v>
      </c>
      <c r="K79" s="83">
        <v>998.97664106393438</v>
      </c>
      <c r="L79" s="76">
        <v>-44562.530500000015</v>
      </c>
      <c r="M79" s="83">
        <v>5196068.9285213994</v>
      </c>
      <c r="N79" s="84">
        <v>16</v>
      </c>
      <c r="O79" s="84">
        <v>16</v>
      </c>
      <c r="P79" s="106">
        <v>156198.12795304228</v>
      </c>
      <c r="Q79" s="107">
        <v>3.0720852803516142E-2</v>
      </c>
      <c r="R79" s="108">
        <v>33.088850207483688</v>
      </c>
      <c r="T79" s="74">
        <v>217</v>
      </c>
      <c r="U79" s="75" t="s">
        <v>110</v>
      </c>
      <c r="V79" s="91">
        <v>5264</v>
      </c>
      <c r="W79" s="77">
        <v>1832317.486672678</v>
      </c>
      <c r="X79" s="77">
        <v>2634883.1705593928</v>
      </c>
      <c r="Y79" s="80">
        <v>4467200.6572320703</v>
      </c>
      <c r="Z79" s="94">
        <v>590859.67383628583</v>
      </c>
      <c r="AA79" s="81">
        <v>5058060.3310683575</v>
      </c>
      <c r="AB79" s="521">
        <v>26373</v>
      </c>
      <c r="AC79" s="102">
        <v>5084433.3310683575</v>
      </c>
      <c r="AD79" s="96">
        <v>965.88779085645069</v>
      </c>
      <c r="AE79" s="97">
        <v>-44433.762499999997</v>
      </c>
      <c r="AF79" s="103">
        <v>5039999.5685683563</v>
      </c>
      <c r="AG79" s="76">
        <v>16</v>
      </c>
      <c r="AH79" s="84">
        <v>16</v>
      </c>
    </row>
    <row r="80" spans="1:35">
      <c r="A80" s="74">
        <v>218</v>
      </c>
      <c r="B80" s="75" t="s">
        <v>111</v>
      </c>
      <c r="C80" s="91">
        <v>1134</v>
      </c>
      <c r="D80" s="77">
        <v>401476.7746878473</v>
      </c>
      <c r="E80" s="97">
        <v>684961.92135777522</v>
      </c>
      <c r="F80" s="80">
        <v>1086438.6960456225</v>
      </c>
      <c r="G80" s="94">
        <v>274742.19842344138</v>
      </c>
      <c r="H80" s="81">
        <v>1361180.8944690637</v>
      </c>
      <c r="I80" s="627">
        <v>-319343</v>
      </c>
      <c r="J80" s="86">
        <v>1041837.8944690637</v>
      </c>
      <c r="K80" s="83">
        <v>918.72830200093802</v>
      </c>
      <c r="L80" s="76">
        <v>-306356.32299999997</v>
      </c>
      <c r="M80" s="83">
        <v>735481.57146906375</v>
      </c>
      <c r="N80" s="84">
        <v>14</v>
      </c>
      <c r="O80" s="84">
        <v>14</v>
      </c>
      <c r="P80" s="106">
        <v>7093.8499513287097</v>
      </c>
      <c r="Q80" s="107">
        <v>6.8556567094183694E-3</v>
      </c>
      <c r="R80" s="108">
        <v>25.937927093487247</v>
      </c>
      <c r="T80" s="74">
        <v>218</v>
      </c>
      <c r="U80" s="75" t="s">
        <v>111</v>
      </c>
      <c r="V80" s="91">
        <v>1159</v>
      </c>
      <c r="W80" s="77">
        <v>382800.55084752489</v>
      </c>
      <c r="X80" s="77">
        <v>715340.80981748633</v>
      </c>
      <c r="Y80" s="80">
        <v>1098141.360665011</v>
      </c>
      <c r="Z80" s="94">
        <v>255945.68385272421</v>
      </c>
      <c r="AA80" s="81">
        <v>1354087.044517735</v>
      </c>
      <c r="AB80" s="521">
        <v>-319343</v>
      </c>
      <c r="AC80" s="102">
        <v>1034744.044517735</v>
      </c>
      <c r="AD80" s="96">
        <v>892.79037490745077</v>
      </c>
      <c r="AE80" s="97">
        <v>-305471.07500000001</v>
      </c>
      <c r="AF80" s="103">
        <v>729272.96951773553</v>
      </c>
      <c r="AG80" s="76">
        <v>14</v>
      </c>
      <c r="AH80" s="84">
        <v>14</v>
      </c>
    </row>
    <row r="81" spans="1:34">
      <c r="A81" s="74">
        <v>224</v>
      </c>
      <c r="B81" s="75" t="s">
        <v>112</v>
      </c>
      <c r="C81" s="91">
        <v>8274</v>
      </c>
      <c r="D81" s="77">
        <v>1443446.5850928717</v>
      </c>
      <c r="E81" s="97">
        <v>3861455.8073824528</v>
      </c>
      <c r="F81" s="80">
        <v>5304902.3924753247</v>
      </c>
      <c r="G81" s="94">
        <v>930255.37431691226</v>
      </c>
      <c r="H81" s="81">
        <v>6235157.7667922368</v>
      </c>
      <c r="I81" s="627">
        <v>-423283</v>
      </c>
      <c r="J81" s="86">
        <v>5811874.7667922368</v>
      </c>
      <c r="K81" s="83">
        <v>702.42624689294621</v>
      </c>
      <c r="L81" s="76">
        <v>334883.43000000005</v>
      </c>
      <c r="M81" s="83">
        <v>6146758.1967922365</v>
      </c>
      <c r="N81" s="84">
        <v>1</v>
      </c>
      <c r="O81" s="85">
        <v>33</v>
      </c>
      <c r="P81" s="106">
        <v>-1000777.1577959023</v>
      </c>
      <c r="Q81" s="107">
        <v>-0.14689979304298664</v>
      </c>
      <c r="R81" s="108">
        <v>-104.76000009616985</v>
      </c>
      <c r="T81" s="74">
        <v>224</v>
      </c>
      <c r="U81" s="75" t="s">
        <v>112</v>
      </c>
      <c r="V81" s="91">
        <v>8440</v>
      </c>
      <c r="W81" s="77">
        <v>2695651.4186049048</v>
      </c>
      <c r="X81" s="77">
        <v>3749103.0775069948</v>
      </c>
      <c r="Y81" s="80">
        <v>6444754.4961118996</v>
      </c>
      <c r="Z81" s="94">
        <v>791180.42847623944</v>
      </c>
      <c r="AA81" s="81">
        <v>7235934.9245881392</v>
      </c>
      <c r="AB81" s="521">
        <v>-423283</v>
      </c>
      <c r="AC81" s="102">
        <v>6812651.9245881392</v>
      </c>
      <c r="AD81" s="96">
        <v>807.18624698911606</v>
      </c>
      <c r="AE81" s="97">
        <v>333915.75</v>
      </c>
      <c r="AF81" s="103">
        <v>7146567.6745881392</v>
      </c>
      <c r="AG81" s="76">
        <v>1</v>
      </c>
      <c r="AH81" s="84">
        <v>33</v>
      </c>
    </row>
    <row r="82" spans="1:34">
      <c r="A82" s="74">
        <v>226</v>
      </c>
      <c r="B82" s="75" t="s">
        <v>113</v>
      </c>
      <c r="C82" s="91">
        <v>3514</v>
      </c>
      <c r="D82" s="77">
        <v>1076014.5796995102</v>
      </c>
      <c r="E82" s="97">
        <v>1686066.3763213148</v>
      </c>
      <c r="F82" s="80">
        <v>2762080.9560208251</v>
      </c>
      <c r="G82" s="94">
        <v>632076.80419761105</v>
      </c>
      <c r="H82" s="81">
        <v>3394157.7602184359</v>
      </c>
      <c r="I82" s="627">
        <v>-23257</v>
      </c>
      <c r="J82" s="86">
        <v>3370900.7602184359</v>
      </c>
      <c r="K82" s="83">
        <v>959.27739334616842</v>
      </c>
      <c r="L82" s="76">
        <v>53244.693500000001</v>
      </c>
      <c r="M82" s="83">
        <v>3424145.453718436</v>
      </c>
      <c r="N82" s="84">
        <v>13</v>
      </c>
      <c r="O82" s="84">
        <v>13</v>
      </c>
      <c r="P82" s="106">
        <v>-123243.41594546894</v>
      </c>
      <c r="Q82" s="107">
        <v>-3.5271416899795315E-2</v>
      </c>
      <c r="R82" s="108">
        <v>-18.652686744485095</v>
      </c>
      <c r="T82" s="74">
        <v>226</v>
      </c>
      <c r="U82" s="75" t="s">
        <v>113</v>
      </c>
      <c r="V82" s="91">
        <v>3573</v>
      </c>
      <c r="W82" s="77">
        <v>1325750.7815939139</v>
      </c>
      <c r="X82" s="77">
        <v>1622094.641089448</v>
      </c>
      <c r="Y82" s="80">
        <v>2947845.422683361</v>
      </c>
      <c r="Z82" s="94">
        <v>569555.75348054396</v>
      </c>
      <c r="AA82" s="81">
        <v>3517401.1761639048</v>
      </c>
      <c r="AB82" s="521">
        <v>-23257</v>
      </c>
      <c r="AC82" s="102">
        <v>3494144.1761639048</v>
      </c>
      <c r="AD82" s="96">
        <v>977.93008009065352</v>
      </c>
      <c r="AE82" s="97">
        <v>53090.837499999987</v>
      </c>
      <c r="AF82" s="103">
        <v>3547235.0136639052</v>
      </c>
      <c r="AG82" s="76">
        <v>13</v>
      </c>
      <c r="AH82" s="84">
        <v>13</v>
      </c>
    </row>
    <row r="83" spans="1:34">
      <c r="A83" s="74">
        <v>230</v>
      </c>
      <c r="B83" s="75" t="s">
        <v>114</v>
      </c>
      <c r="C83" s="91">
        <v>2133</v>
      </c>
      <c r="D83" s="77">
        <v>757382.36290126864</v>
      </c>
      <c r="E83" s="97">
        <v>1168436.4223862665</v>
      </c>
      <c r="F83" s="80">
        <v>1925818.7852875353</v>
      </c>
      <c r="G83" s="94">
        <v>515081.33239332942</v>
      </c>
      <c r="H83" s="81">
        <v>2440900.1176808649</v>
      </c>
      <c r="I83" s="627">
        <v>-581126</v>
      </c>
      <c r="J83" s="86">
        <v>1859774.1176808649</v>
      </c>
      <c r="K83" s="83">
        <v>871.90535287429202</v>
      </c>
      <c r="L83" s="76">
        <v>7087.4800000000032</v>
      </c>
      <c r="M83" s="83">
        <v>1866861.5976808649</v>
      </c>
      <c r="N83" s="84">
        <v>4</v>
      </c>
      <c r="O83" s="84">
        <v>4</v>
      </c>
      <c r="P83" s="106">
        <v>-123208.87940555811</v>
      </c>
      <c r="Q83" s="107">
        <v>-6.2133099268419187E-2</v>
      </c>
      <c r="R83" s="108">
        <v>-41.911696474290011</v>
      </c>
      <c r="T83" s="74">
        <v>230</v>
      </c>
      <c r="U83" s="75" t="s">
        <v>114</v>
      </c>
      <c r="V83" s="91">
        <v>2170</v>
      </c>
      <c r="W83" s="77">
        <v>816799.76660963357</v>
      </c>
      <c r="X83" s="77">
        <v>1266826.610299632</v>
      </c>
      <c r="Y83" s="80">
        <v>2083626.3769092651</v>
      </c>
      <c r="Z83" s="94">
        <v>480482.62017715751</v>
      </c>
      <c r="AA83" s="81">
        <v>2564108.997086423</v>
      </c>
      <c r="AB83" s="521">
        <v>-581126</v>
      </c>
      <c r="AC83" s="102">
        <v>1982982.997086423</v>
      </c>
      <c r="AD83" s="96">
        <v>913.81704934858203</v>
      </c>
      <c r="AE83" s="97">
        <v>7067</v>
      </c>
      <c r="AF83" s="103">
        <v>1990049.997086423</v>
      </c>
      <c r="AG83" s="76">
        <v>4</v>
      </c>
      <c r="AH83" s="84">
        <v>4</v>
      </c>
    </row>
    <row r="84" spans="1:34">
      <c r="A84" s="74">
        <v>231</v>
      </c>
      <c r="B84" s="75" t="s">
        <v>115</v>
      </c>
      <c r="C84" s="91">
        <v>1248</v>
      </c>
      <c r="D84" s="77">
        <v>-521858.98087119567</v>
      </c>
      <c r="E84" s="97">
        <v>26811.975756691907</v>
      </c>
      <c r="F84" s="80">
        <v>-495047.00511450379</v>
      </c>
      <c r="G84" s="94">
        <v>163472.93801457985</v>
      </c>
      <c r="H84" s="81">
        <v>-331574.06709992397</v>
      </c>
      <c r="I84" s="627">
        <v>-116222</v>
      </c>
      <c r="J84" s="86">
        <v>-447796.06709992397</v>
      </c>
      <c r="K84" s="83">
        <v>-358.81095120186217</v>
      </c>
      <c r="L84" s="76">
        <v>-405758.2300000001</v>
      </c>
      <c r="M84" s="83">
        <v>-853554.29709992406</v>
      </c>
      <c r="N84" s="84">
        <v>15</v>
      </c>
      <c r="O84" s="84">
        <v>15</v>
      </c>
      <c r="P84" s="106">
        <v>210035.16688582115</v>
      </c>
      <c r="Q84" s="107">
        <v>-0.3192842723706435</v>
      </c>
      <c r="R84" s="108">
        <v>171.27062332331525</v>
      </c>
      <c r="T84" s="74">
        <v>231</v>
      </c>
      <c r="U84" s="75" t="s">
        <v>115</v>
      </c>
      <c r="V84" s="91">
        <v>1241</v>
      </c>
      <c r="W84" s="77">
        <v>-636146.79655025969</v>
      </c>
      <c r="X84" s="77">
        <v>-47608.092136871412</v>
      </c>
      <c r="Y84" s="80">
        <v>-683754.88868713111</v>
      </c>
      <c r="Z84" s="94">
        <v>142145.654701386</v>
      </c>
      <c r="AA84" s="81">
        <v>-541609.23398574512</v>
      </c>
      <c r="AB84" s="521">
        <v>-116222</v>
      </c>
      <c r="AC84" s="102">
        <v>-657831.23398574512</v>
      </c>
      <c r="AD84" s="96">
        <v>-530.08157452517742</v>
      </c>
      <c r="AE84" s="97">
        <v>-404585.75</v>
      </c>
      <c r="AF84" s="103">
        <v>-1062416.9839857451</v>
      </c>
      <c r="AG84" s="76">
        <v>15</v>
      </c>
      <c r="AH84" s="84">
        <v>15</v>
      </c>
    </row>
    <row r="85" spans="1:34">
      <c r="A85" s="74">
        <v>232</v>
      </c>
      <c r="B85" s="75" t="s">
        <v>116</v>
      </c>
      <c r="C85" s="91">
        <v>12429</v>
      </c>
      <c r="D85" s="77">
        <v>3291241.6839785008</v>
      </c>
      <c r="E85" s="97">
        <v>6106882.7855163217</v>
      </c>
      <c r="F85" s="80">
        <v>9398124.4694948234</v>
      </c>
      <c r="G85" s="94">
        <v>2064016.3477181909</v>
      </c>
      <c r="H85" s="81">
        <v>11462140.817213014</v>
      </c>
      <c r="I85" s="627">
        <v>-614221</v>
      </c>
      <c r="J85" s="86">
        <v>10847919.817213014</v>
      </c>
      <c r="K85" s="83">
        <v>872.79103847558235</v>
      </c>
      <c r="L85" s="76">
        <v>10631.219999999914</v>
      </c>
      <c r="M85" s="83">
        <v>10858551.037213014</v>
      </c>
      <c r="N85" s="84">
        <v>14</v>
      </c>
      <c r="O85" s="84">
        <v>14</v>
      </c>
      <c r="P85" s="106">
        <v>49822.46261581406</v>
      </c>
      <c r="Q85" s="107">
        <v>4.6140038360186261E-3</v>
      </c>
      <c r="R85" s="108">
        <v>10.185402224008953</v>
      </c>
      <c r="T85" s="74">
        <v>232</v>
      </c>
      <c r="U85" s="75" t="s">
        <v>116</v>
      </c>
      <c r="V85" s="91">
        <v>12518</v>
      </c>
      <c r="W85" s="77">
        <v>4041050.389317777</v>
      </c>
      <c r="X85" s="77">
        <v>5536091.6603702623</v>
      </c>
      <c r="Y85" s="80">
        <v>9577142.0496880393</v>
      </c>
      <c r="Z85" s="94">
        <v>1835176.3049091559</v>
      </c>
      <c r="AA85" s="81">
        <v>11412318.3545972</v>
      </c>
      <c r="AB85" s="521">
        <v>-614221</v>
      </c>
      <c r="AC85" s="102">
        <v>10798097.3545972</v>
      </c>
      <c r="AD85" s="96">
        <v>862.6056362515734</v>
      </c>
      <c r="AE85" s="97">
        <v>10600.5</v>
      </c>
      <c r="AF85" s="103">
        <v>10808697.8545972</v>
      </c>
      <c r="AG85" s="76">
        <v>14</v>
      </c>
      <c r="AH85" s="84">
        <v>14</v>
      </c>
    </row>
    <row r="86" spans="1:34">
      <c r="A86" s="74">
        <v>233</v>
      </c>
      <c r="B86" s="75" t="s">
        <v>117</v>
      </c>
      <c r="C86" s="91">
        <v>14909</v>
      </c>
      <c r="D86" s="77">
        <v>5421795.8073489303</v>
      </c>
      <c r="E86" s="97">
        <v>7217631.9953816142</v>
      </c>
      <c r="F86" s="80">
        <v>12639427.802730545</v>
      </c>
      <c r="G86" s="94">
        <v>2574916.3898582445</v>
      </c>
      <c r="H86" s="81">
        <v>15214344.192588789</v>
      </c>
      <c r="I86" s="627">
        <v>-171132</v>
      </c>
      <c r="J86" s="86">
        <v>15043212.192588789</v>
      </c>
      <c r="K86" s="83">
        <v>1009.0020921985907</v>
      </c>
      <c r="L86" s="76">
        <v>162126.10500000004</v>
      </c>
      <c r="M86" s="83">
        <v>15205338.29758879</v>
      </c>
      <c r="N86" s="84">
        <v>14</v>
      </c>
      <c r="O86" s="84">
        <v>14</v>
      </c>
      <c r="P86" s="106">
        <v>-1138467.5563003402</v>
      </c>
      <c r="Q86" s="107">
        <v>-7.0355338504242484E-2</v>
      </c>
      <c r="R86" s="108">
        <v>-66.192575501683336</v>
      </c>
      <c r="T86" s="74">
        <v>233</v>
      </c>
      <c r="U86" s="75" t="s">
        <v>117</v>
      </c>
      <c r="V86" s="91">
        <v>15050</v>
      </c>
      <c r="W86" s="77">
        <v>6676452.9796193847</v>
      </c>
      <c r="X86" s="77">
        <v>7352481.6955554448</v>
      </c>
      <c r="Y86" s="80">
        <v>14028934.67517483</v>
      </c>
      <c r="Z86" s="94">
        <v>2323877.0737142982</v>
      </c>
      <c r="AA86" s="81">
        <v>16352811.74888913</v>
      </c>
      <c r="AB86" s="521">
        <v>-171132</v>
      </c>
      <c r="AC86" s="102">
        <v>16181679.74888913</v>
      </c>
      <c r="AD86" s="96">
        <v>1075.1946677002741</v>
      </c>
      <c r="AE86" s="97">
        <v>161657.625</v>
      </c>
      <c r="AF86" s="103">
        <v>16343337.37388913</v>
      </c>
      <c r="AG86" s="76">
        <v>14</v>
      </c>
      <c r="AH86" s="84">
        <v>14</v>
      </c>
    </row>
    <row r="87" spans="1:34">
      <c r="A87" s="74">
        <v>235</v>
      </c>
      <c r="B87" s="75" t="s">
        <v>118</v>
      </c>
      <c r="C87" s="91">
        <v>10318</v>
      </c>
      <c r="D87" s="77">
        <v>20075149.93194221</v>
      </c>
      <c r="E87" s="97">
        <v>-1807458.2830044981</v>
      </c>
      <c r="F87" s="80">
        <v>18267691.64893771</v>
      </c>
      <c r="G87" s="94">
        <v>493014.852387172</v>
      </c>
      <c r="H87" s="81">
        <v>18760706.501324881</v>
      </c>
      <c r="I87" s="627">
        <v>3574812</v>
      </c>
      <c r="J87" s="86">
        <v>22335518.501324881</v>
      </c>
      <c r="K87" s="83">
        <v>2164.7139466296649</v>
      </c>
      <c r="L87" s="76">
        <v>2873140.3611000003</v>
      </c>
      <c r="M87" s="83">
        <v>25208658.86242488</v>
      </c>
      <c r="N87" s="84">
        <v>1</v>
      </c>
      <c r="O87" s="85">
        <v>33</v>
      </c>
      <c r="P87" s="106">
        <v>122464.19303736091</v>
      </c>
      <c r="Q87" s="107">
        <v>5.5131631759289604E-3</v>
      </c>
      <c r="R87" s="108">
        <v>-1.7792074020840118</v>
      </c>
      <c r="T87" s="74">
        <v>235</v>
      </c>
      <c r="U87" s="75" t="s">
        <v>118</v>
      </c>
      <c r="V87" s="91">
        <v>10253</v>
      </c>
      <c r="W87" s="77">
        <v>19969038.645847868</v>
      </c>
      <c r="X87" s="77">
        <v>-1623919.3801700261</v>
      </c>
      <c r="Y87" s="80">
        <v>18345119.265677851</v>
      </c>
      <c r="Z87" s="94">
        <v>293123.04260967427</v>
      </c>
      <c r="AA87" s="81">
        <v>18638242.30828752</v>
      </c>
      <c r="AB87" s="521">
        <v>3574812</v>
      </c>
      <c r="AC87" s="102">
        <v>22213054.30828752</v>
      </c>
      <c r="AD87" s="96">
        <v>2166.4931540317489</v>
      </c>
      <c r="AE87" s="97">
        <v>2864838.1274999999</v>
      </c>
      <c r="AF87" s="103">
        <v>25077892.435787521</v>
      </c>
      <c r="AG87" s="76">
        <v>1</v>
      </c>
      <c r="AH87" s="84">
        <v>33</v>
      </c>
    </row>
    <row r="88" spans="1:34">
      <c r="A88" s="74">
        <v>236</v>
      </c>
      <c r="B88" s="75" t="s">
        <v>119</v>
      </c>
      <c r="C88" s="91">
        <v>4074</v>
      </c>
      <c r="D88" s="77">
        <v>2063670.3416717998</v>
      </c>
      <c r="E88" s="97">
        <v>2075395.1385229242</v>
      </c>
      <c r="F88" s="80">
        <v>4139065.4801947242</v>
      </c>
      <c r="G88" s="94">
        <v>587564.7330896596</v>
      </c>
      <c r="H88" s="81">
        <v>4726630.2132843835</v>
      </c>
      <c r="I88" s="627">
        <v>996940</v>
      </c>
      <c r="J88" s="86">
        <v>5723570.2132843835</v>
      </c>
      <c r="K88" s="83">
        <v>1404.9018687492351</v>
      </c>
      <c r="L88" s="76">
        <v>319113.78700000001</v>
      </c>
      <c r="M88" s="83">
        <v>6042684.0002843831</v>
      </c>
      <c r="N88" s="84">
        <v>16</v>
      </c>
      <c r="O88" s="84">
        <v>16</v>
      </c>
      <c r="P88" s="106">
        <v>-189998.40416908078</v>
      </c>
      <c r="Q88" s="107">
        <v>-3.2129229651333448E-2</v>
      </c>
      <c r="R88" s="108">
        <v>-31.127421550294912</v>
      </c>
      <c r="T88" s="74">
        <v>236</v>
      </c>
      <c r="U88" s="75" t="s">
        <v>119</v>
      </c>
      <c r="V88" s="91">
        <v>4118</v>
      </c>
      <c r="W88" s="77">
        <v>2208111.417570448</v>
      </c>
      <c r="X88" s="77">
        <v>2196350.3459246298</v>
      </c>
      <c r="Y88" s="80">
        <v>4404461.7634950783</v>
      </c>
      <c r="Z88" s="94">
        <v>512166.85395838611</v>
      </c>
      <c r="AA88" s="81">
        <v>4916628.6174534643</v>
      </c>
      <c r="AB88" s="521">
        <v>996940</v>
      </c>
      <c r="AC88" s="102">
        <v>5913568.6174534643</v>
      </c>
      <c r="AD88" s="96">
        <v>1436.02929029953</v>
      </c>
      <c r="AE88" s="97">
        <v>318191.67499999999</v>
      </c>
      <c r="AF88" s="103">
        <v>6231760.2924534641</v>
      </c>
      <c r="AG88" s="76">
        <v>16</v>
      </c>
      <c r="AH88" s="84">
        <v>16</v>
      </c>
    </row>
    <row r="89" spans="1:34">
      <c r="A89" s="74">
        <v>239</v>
      </c>
      <c r="B89" s="75" t="s">
        <v>120</v>
      </c>
      <c r="C89" s="91">
        <v>1922</v>
      </c>
      <c r="D89" s="77">
        <v>732722.28337702027</v>
      </c>
      <c r="E89" s="97">
        <v>-155547.8058348746</v>
      </c>
      <c r="F89" s="80">
        <v>577174.47754214564</v>
      </c>
      <c r="G89" s="94">
        <v>346244.83599228482</v>
      </c>
      <c r="H89" s="81">
        <v>923419.31353443046</v>
      </c>
      <c r="I89" s="627">
        <v>-598229</v>
      </c>
      <c r="J89" s="86">
        <v>325190.31353443046</v>
      </c>
      <c r="K89" s="83">
        <v>169.19371151635301</v>
      </c>
      <c r="L89" s="76">
        <v>-14174.96</v>
      </c>
      <c r="M89" s="83">
        <v>311015.35353443044</v>
      </c>
      <c r="N89" s="84">
        <v>11</v>
      </c>
      <c r="O89" s="84">
        <v>11</v>
      </c>
      <c r="P89" s="106">
        <v>14377.329611433845</v>
      </c>
      <c r="Q89" s="107">
        <v>4.6257171852884381E-2</v>
      </c>
      <c r="R89" s="108">
        <v>12.612863192425294</v>
      </c>
      <c r="T89" s="74">
        <v>239</v>
      </c>
      <c r="U89" s="75" t="s">
        <v>120</v>
      </c>
      <c r="V89" s="91">
        <v>1985</v>
      </c>
      <c r="W89" s="77">
        <v>813142.56588117988</v>
      </c>
      <c r="X89" s="77">
        <v>-221095.0865614207</v>
      </c>
      <c r="Y89" s="80">
        <v>592047.47931975918</v>
      </c>
      <c r="Z89" s="94">
        <v>316994.50460323738</v>
      </c>
      <c r="AA89" s="81">
        <v>909041.98392299656</v>
      </c>
      <c r="AB89" s="521">
        <v>-598229</v>
      </c>
      <c r="AC89" s="102">
        <v>310812.98392299662</v>
      </c>
      <c r="AD89" s="96">
        <v>156.58084832392771</v>
      </c>
      <c r="AE89" s="97">
        <v>-14134</v>
      </c>
      <c r="AF89" s="103">
        <v>296678.98392299662</v>
      </c>
      <c r="AG89" s="76">
        <v>11</v>
      </c>
      <c r="AH89" s="84">
        <v>11</v>
      </c>
    </row>
    <row r="90" spans="1:34">
      <c r="A90" s="74">
        <v>240</v>
      </c>
      <c r="B90" s="75" t="s">
        <v>121</v>
      </c>
      <c r="C90" s="91">
        <v>19339</v>
      </c>
      <c r="D90" s="77">
        <v>-8258247.3588708527</v>
      </c>
      <c r="E90" s="97">
        <v>3686933.6072753086</v>
      </c>
      <c r="F90" s="80">
        <v>-4571313.7515955437</v>
      </c>
      <c r="G90" s="94">
        <v>2114257.3465067437</v>
      </c>
      <c r="H90" s="81">
        <v>-2457056.4050888</v>
      </c>
      <c r="I90" s="627">
        <v>1647243</v>
      </c>
      <c r="J90" s="86">
        <v>-809813.40508880001</v>
      </c>
      <c r="K90" s="83">
        <v>-41.874626665742802</v>
      </c>
      <c r="L90" s="76">
        <v>-218294.38399999985</v>
      </c>
      <c r="M90" s="83">
        <v>-1028107.7890887999</v>
      </c>
      <c r="N90" s="84">
        <v>19</v>
      </c>
      <c r="O90" s="84">
        <v>19</v>
      </c>
      <c r="P90" s="106">
        <v>966169.01692161709</v>
      </c>
      <c r="Q90" s="107">
        <v>-0.54401947054628563</v>
      </c>
      <c r="R90" s="108">
        <v>49.66142229881843</v>
      </c>
      <c r="T90" s="74">
        <v>240</v>
      </c>
      <c r="U90" s="75" t="s">
        <v>121</v>
      </c>
      <c r="V90" s="91">
        <v>19402</v>
      </c>
      <c r="W90" s="77">
        <v>-6699804.9161203466</v>
      </c>
      <c r="X90" s="77">
        <v>1506628.7225757169</v>
      </c>
      <c r="Y90" s="80">
        <v>-5193176.193544629</v>
      </c>
      <c r="Z90" s="94">
        <v>1769950.7715342119</v>
      </c>
      <c r="AA90" s="81">
        <v>-3423225.4220104171</v>
      </c>
      <c r="AB90" s="521">
        <v>1647243</v>
      </c>
      <c r="AC90" s="102">
        <v>-1775982.4220104171</v>
      </c>
      <c r="AD90" s="96">
        <v>-91.536048964561232</v>
      </c>
      <c r="AE90" s="97">
        <v>-217663.60000000009</v>
      </c>
      <c r="AF90" s="103">
        <v>-1993646.022010417</v>
      </c>
      <c r="AG90" s="76">
        <v>19</v>
      </c>
      <c r="AH90" s="84">
        <v>19</v>
      </c>
    </row>
    <row r="91" spans="1:34">
      <c r="A91" s="74">
        <v>241</v>
      </c>
      <c r="B91" s="75" t="s">
        <v>122</v>
      </c>
      <c r="C91" s="91">
        <v>7576</v>
      </c>
      <c r="D91" s="77">
        <v>18689.805403823033</v>
      </c>
      <c r="E91" s="97">
        <v>1180130.3820150467</v>
      </c>
      <c r="F91" s="80">
        <v>1198820.1874188697</v>
      </c>
      <c r="G91" s="94">
        <v>614389.72075252235</v>
      </c>
      <c r="H91" s="81">
        <v>1813209.908171392</v>
      </c>
      <c r="I91" s="627">
        <v>-392026</v>
      </c>
      <c r="J91" s="86">
        <v>1421183.908171392</v>
      </c>
      <c r="K91" s="83">
        <v>187.59027298988806</v>
      </c>
      <c r="L91" s="76">
        <v>356234.46349999995</v>
      </c>
      <c r="M91" s="83">
        <v>1777418.3716713921</v>
      </c>
      <c r="N91" s="84">
        <v>19</v>
      </c>
      <c r="O91" s="84">
        <v>19</v>
      </c>
      <c r="P91" s="106">
        <v>-106799.01153542404</v>
      </c>
      <c r="Q91" s="107">
        <v>-6.9895422362388882E-2</v>
      </c>
      <c r="R91" s="108">
        <v>-13.35435085372265</v>
      </c>
      <c r="T91" s="74">
        <v>241</v>
      </c>
      <c r="U91" s="75" t="s">
        <v>122</v>
      </c>
      <c r="V91" s="91">
        <v>7604</v>
      </c>
      <c r="W91" s="77">
        <v>270418.57842256408</v>
      </c>
      <c r="X91" s="77">
        <v>1196552.574217482</v>
      </c>
      <c r="Y91" s="80">
        <v>1466971.1526400461</v>
      </c>
      <c r="Z91" s="94">
        <v>453037.76706676983</v>
      </c>
      <c r="AA91" s="81">
        <v>1920008.9197068161</v>
      </c>
      <c r="AB91" s="521">
        <v>-392026</v>
      </c>
      <c r="AC91" s="102">
        <v>1527982.9197068161</v>
      </c>
      <c r="AD91" s="96">
        <v>200.94462384361071</v>
      </c>
      <c r="AE91" s="97">
        <v>355205.08750000002</v>
      </c>
      <c r="AF91" s="103">
        <v>1883188.007206816</v>
      </c>
      <c r="AG91" s="76">
        <v>19</v>
      </c>
      <c r="AH91" s="84">
        <v>19</v>
      </c>
    </row>
    <row r="92" spans="1:34">
      <c r="A92" s="74">
        <v>244</v>
      </c>
      <c r="B92" s="75" t="s">
        <v>123</v>
      </c>
      <c r="C92" s="91">
        <v>19702</v>
      </c>
      <c r="D92" s="77">
        <v>19682990.899949018</v>
      </c>
      <c r="E92" s="97">
        <v>2433326.4499740773</v>
      </c>
      <c r="F92" s="80">
        <v>22116317.349923097</v>
      </c>
      <c r="G92" s="94">
        <v>693924.72969622398</v>
      </c>
      <c r="H92" s="81">
        <v>22810242.079619322</v>
      </c>
      <c r="I92" s="627">
        <v>573869</v>
      </c>
      <c r="J92" s="86">
        <v>23384111.079619322</v>
      </c>
      <c r="K92" s="83">
        <v>1186.8902182326324</v>
      </c>
      <c r="L92" s="76">
        <v>302759.42689999985</v>
      </c>
      <c r="M92" s="83">
        <v>23686870.506519321</v>
      </c>
      <c r="N92" s="84">
        <v>17</v>
      </c>
      <c r="O92" s="84">
        <v>17</v>
      </c>
      <c r="P92" s="106">
        <v>-574348.55883211643</v>
      </c>
      <c r="Q92" s="107">
        <v>-2.3972683031355333E-2</v>
      </c>
      <c r="R92" s="108">
        <v>-31.935626934556694</v>
      </c>
      <c r="T92" s="74">
        <v>244</v>
      </c>
      <c r="U92" s="75" t="s">
        <v>123</v>
      </c>
      <c r="V92" s="91">
        <v>19657</v>
      </c>
      <c r="W92" s="77">
        <v>20189009.470390592</v>
      </c>
      <c r="X92" s="77">
        <v>2929050.2629106198</v>
      </c>
      <c r="Y92" s="80">
        <v>23118059.733301211</v>
      </c>
      <c r="Z92" s="94">
        <v>266530.90515023231</v>
      </c>
      <c r="AA92" s="81">
        <v>23384590.638451438</v>
      </c>
      <c r="AB92" s="521">
        <v>573869</v>
      </c>
      <c r="AC92" s="102">
        <v>23958459.638451438</v>
      </c>
      <c r="AD92" s="96">
        <v>1218.8258451671891</v>
      </c>
      <c r="AE92" s="97">
        <v>301884.57250000001</v>
      </c>
      <c r="AF92" s="103">
        <v>24260344.21095144</v>
      </c>
      <c r="AG92" s="76">
        <v>17</v>
      </c>
      <c r="AH92" s="84">
        <v>17</v>
      </c>
    </row>
    <row r="93" spans="1:34">
      <c r="A93" s="74">
        <v>245</v>
      </c>
      <c r="B93" s="75" t="s">
        <v>124</v>
      </c>
      <c r="C93" s="91">
        <v>38767</v>
      </c>
      <c r="D93" s="77">
        <v>19369905.82582479</v>
      </c>
      <c r="E93" s="97">
        <v>4420651.7586657004</v>
      </c>
      <c r="F93" s="80">
        <v>23790557.584490489</v>
      </c>
      <c r="G93" s="94">
        <v>3073829.2366024302</v>
      </c>
      <c r="H93" s="81">
        <v>26864386.821092919</v>
      </c>
      <c r="I93" s="627">
        <v>-3752165</v>
      </c>
      <c r="J93" s="86">
        <v>23112221.821092919</v>
      </c>
      <c r="K93" s="83">
        <v>596.1828828924838</v>
      </c>
      <c r="L93" s="76">
        <v>-1621650.8613999998</v>
      </c>
      <c r="M93" s="83">
        <v>21490570.959692918</v>
      </c>
      <c r="N93" s="84">
        <v>1</v>
      </c>
      <c r="O93" s="85">
        <v>32</v>
      </c>
      <c r="P93" s="106">
        <v>1325653.2758404873</v>
      </c>
      <c r="Q93" s="107">
        <v>6.0847272625195674E-2</v>
      </c>
      <c r="R93" s="108">
        <v>29.724170293944326</v>
      </c>
      <c r="T93" s="74">
        <v>245</v>
      </c>
      <c r="U93" s="75" t="s">
        <v>124</v>
      </c>
      <c r="V93" s="91">
        <v>38461</v>
      </c>
      <c r="W93" s="77">
        <v>20813284.618639521</v>
      </c>
      <c r="X93" s="77">
        <v>2199833.6192991151</v>
      </c>
      <c r="Y93" s="80">
        <v>23013118.237938631</v>
      </c>
      <c r="Z93" s="94">
        <v>2525615.307313798</v>
      </c>
      <c r="AA93" s="81">
        <v>25538733.545252431</v>
      </c>
      <c r="AB93" s="521">
        <v>-3752165</v>
      </c>
      <c r="AC93" s="102">
        <v>21786568.545252431</v>
      </c>
      <c r="AD93" s="96">
        <v>566.45871259853948</v>
      </c>
      <c r="AE93" s="97">
        <v>-1616964.9350000001</v>
      </c>
      <c r="AF93" s="103">
        <v>20169603.610252429</v>
      </c>
      <c r="AG93" s="76">
        <v>1</v>
      </c>
      <c r="AH93" s="84">
        <v>32</v>
      </c>
    </row>
    <row r="94" spans="1:34">
      <c r="A94" s="74">
        <v>249</v>
      </c>
      <c r="B94" s="75" t="s">
        <v>125</v>
      </c>
      <c r="C94" s="91">
        <v>9014</v>
      </c>
      <c r="D94" s="77">
        <v>2693385.7841908429</v>
      </c>
      <c r="E94" s="97">
        <v>3666076.4989459417</v>
      </c>
      <c r="F94" s="80">
        <v>6359462.283136785</v>
      </c>
      <c r="G94" s="94">
        <v>1163425.6718180422</v>
      </c>
      <c r="H94" s="81">
        <v>7522887.9549548272</v>
      </c>
      <c r="I94" s="627">
        <v>-68802</v>
      </c>
      <c r="J94" s="86">
        <v>7454085.9549548272</v>
      </c>
      <c r="K94" s="83">
        <v>826.94541324105023</v>
      </c>
      <c r="L94" s="76">
        <v>-6910.2930000000342</v>
      </c>
      <c r="M94" s="83">
        <v>7447175.6619548276</v>
      </c>
      <c r="N94" s="84">
        <v>13</v>
      </c>
      <c r="O94" s="84">
        <v>13</v>
      </c>
      <c r="P94" s="106">
        <v>-174925.30056960881</v>
      </c>
      <c r="Q94" s="107">
        <v>-2.2928960871952998E-2</v>
      </c>
      <c r="R94" s="108">
        <v>-8.8358373641684693</v>
      </c>
      <c r="T94" s="74">
        <v>249</v>
      </c>
      <c r="U94" s="75" t="s">
        <v>125</v>
      </c>
      <c r="V94" s="91">
        <v>9128</v>
      </c>
      <c r="W94" s="77">
        <v>3379185.0867950772</v>
      </c>
      <c r="X94" s="77">
        <v>3315720.9925055979</v>
      </c>
      <c r="Y94" s="80">
        <v>6694906.0793006755</v>
      </c>
      <c r="Z94" s="94">
        <v>1002907.1762237611</v>
      </c>
      <c r="AA94" s="81">
        <v>7697813.255524436</v>
      </c>
      <c r="AB94" s="521">
        <v>-68802</v>
      </c>
      <c r="AC94" s="102">
        <v>7629011.255524436</v>
      </c>
      <c r="AD94" s="96">
        <v>835.7812506052187</v>
      </c>
      <c r="AE94" s="97">
        <v>-6890.3250000000116</v>
      </c>
      <c r="AF94" s="103">
        <v>7622120.9305244358</v>
      </c>
      <c r="AG94" s="76">
        <v>13</v>
      </c>
      <c r="AH94" s="84">
        <v>13</v>
      </c>
    </row>
    <row r="95" spans="1:34">
      <c r="A95" s="74">
        <v>250</v>
      </c>
      <c r="B95" s="75" t="s">
        <v>126</v>
      </c>
      <c r="C95" s="91">
        <v>1670</v>
      </c>
      <c r="D95" s="77">
        <v>328978.07139887288</v>
      </c>
      <c r="E95" s="97">
        <v>800110.80053285451</v>
      </c>
      <c r="F95" s="80">
        <v>1129088.8719317275</v>
      </c>
      <c r="G95" s="94">
        <v>364464.27404129854</v>
      </c>
      <c r="H95" s="81">
        <v>1493553.1459730261</v>
      </c>
      <c r="I95" s="627">
        <v>-377942</v>
      </c>
      <c r="J95" s="86">
        <v>1115611.1459730261</v>
      </c>
      <c r="K95" s="83">
        <v>668.03062633115337</v>
      </c>
      <c r="L95" s="76">
        <v>54927.970000000008</v>
      </c>
      <c r="M95" s="83">
        <v>1170539.115973026</v>
      </c>
      <c r="N95" s="84">
        <v>6</v>
      </c>
      <c r="O95" s="84">
        <v>6</v>
      </c>
      <c r="P95" s="106">
        <v>-76705.990613006987</v>
      </c>
      <c r="Q95" s="107">
        <v>-6.4333547056649371E-2</v>
      </c>
      <c r="R95" s="108">
        <v>-32.096876068161237</v>
      </c>
      <c r="T95" s="74">
        <v>250</v>
      </c>
      <c r="U95" s="75" t="s">
        <v>126</v>
      </c>
      <c r="V95" s="91">
        <v>1703</v>
      </c>
      <c r="W95" s="77">
        <v>414637.40911084379</v>
      </c>
      <c r="X95" s="77">
        <v>816629.76778005401</v>
      </c>
      <c r="Y95" s="80">
        <v>1231267.176890898</v>
      </c>
      <c r="Z95" s="94">
        <v>338991.95969513513</v>
      </c>
      <c r="AA95" s="81">
        <v>1570259.136586033</v>
      </c>
      <c r="AB95" s="521">
        <v>-377942</v>
      </c>
      <c r="AC95" s="102">
        <v>1192317.136586033</v>
      </c>
      <c r="AD95" s="96">
        <v>700.12750239931461</v>
      </c>
      <c r="AE95" s="97">
        <v>54769.249999999993</v>
      </c>
      <c r="AF95" s="103">
        <v>1247086.386586033</v>
      </c>
      <c r="AG95" s="76">
        <v>6</v>
      </c>
      <c r="AH95" s="84">
        <v>6</v>
      </c>
    </row>
    <row r="96" spans="1:34">
      <c r="A96" s="74">
        <v>256</v>
      </c>
      <c r="B96" s="75" t="s">
        <v>127</v>
      </c>
      <c r="C96" s="91">
        <v>1472</v>
      </c>
      <c r="D96" s="77">
        <v>929628.07573341136</v>
      </c>
      <c r="E96" s="97">
        <v>894327.25101056905</v>
      </c>
      <c r="F96" s="80">
        <v>1823955.3267439804</v>
      </c>
      <c r="G96" s="94">
        <v>281615.72884631442</v>
      </c>
      <c r="H96" s="81">
        <v>2105571.0555902948</v>
      </c>
      <c r="I96" s="627">
        <v>574484</v>
      </c>
      <c r="J96" s="86">
        <v>2680055.0555902948</v>
      </c>
      <c r="K96" s="83">
        <v>1820.6895758086241</v>
      </c>
      <c r="L96" s="76">
        <v>115171.55000000002</v>
      </c>
      <c r="M96" s="83">
        <v>2795226.6055902946</v>
      </c>
      <c r="N96" s="84">
        <v>13</v>
      </c>
      <c r="O96" s="84">
        <v>13</v>
      </c>
      <c r="P96" s="106">
        <v>102319.15529925888</v>
      </c>
      <c r="Q96" s="107">
        <v>3.9693420605154572E-2</v>
      </c>
      <c r="R96" s="108">
        <v>92.984548803908183</v>
      </c>
      <c r="T96" s="74">
        <v>256</v>
      </c>
      <c r="U96" s="75" t="s">
        <v>127</v>
      </c>
      <c r="V96" s="91">
        <v>1492</v>
      </c>
      <c r="W96" s="77">
        <v>814759.19401087228</v>
      </c>
      <c r="X96" s="77">
        <v>928869.40732683789</v>
      </c>
      <c r="Y96" s="80">
        <v>1743628.6013377099</v>
      </c>
      <c r="Z96" s="94">
        <v>259623.29895332569</v>
      </c>
      <c r="AA96" s="81">
        <v>2003251.9002910361</v>
      </c>
      <c r="AB96" s="521">
        <v>574484</v>
      </c>
      <c r="AC96" s="102">
        <v>2577735.9002910359</v>
      </c>
      <c r="AD96" s="96">
        <v>1727.7050270047159</v>
      </c>
      <c r="AE96" s="97">
        <v>114838.75</v>
      </c>
      <c r="AF96" s="103">
        <v>2692574.6502910359</v>
      </c>
      <c r="AG96" s="76">
        <v>13</v>
      </c>
      <c r="AH96" s="84">
        <v>13</v>
      </c>
    </row>
    <row r="97" spans="1:34">
      <c r="A97" s="74">
        <v>257</v>
      </c>
      <c r="B97" s="75" t="s">
        <v>128</v>
      </c>
      <c r="C97" s="91">
        <v>41725</v>
      </c>
      <c r="D97" s="77">
        <v>39450340.204033852</v>
      </c>
      <c r="E97" s="97">
        <v>-1139978.8126724928</v>
      </c>
      <c r="F97" s="80">
        <v>38310361.391361356</v>
      </c>
      <c r="G97" s="94">
        <v>2813716.1059333361</v>
      </c>
      <c r="H97" s="81">
        <v>41124077.497294694</v>
      </c>
      <c r="I97" s="627">
        <v>-1961757</v>
      </c>
      <c r="J97" s="86">
        <v>39162320.497294694</v>
      </c>
      <c r="K97" s="83">
        <v>938.58167758645163</v>
      </c>
      <c r="L97" s="76">
        <v>-576153.65229000011</v>
      </c>
      <c r="M97" s="83">
        <v>38586166.845004693</v>
      </c>
      <c r="N97" s="84">
        <v>1</v>
      </c>
      <c r="O97" s="85">
        <v>33</v>
      </c>
      <c r="P97" s="106">
        <v>-1162368.1188675985</v>
      </c>
      <c r="Q97" s="107">
        <v>-2.882522243213843E-2</v>
      </c>
      <c r="R97" s="108">
        <v>-29.946930943926532</v>
      </c>
      <c r="T97" s="74">
        <v>257</v>
      </c>
      <c r="U97" s="75" t="s">
        <v>128</v>
      </c>
      <c r="V97" s="91">
        <v>41635</v>
      </c>
      <c r="W97" s="77">
        <v>41277707.150885329</v>
      </c>
      <c r="X97" s="77">
        <v>-1111643.232422119</v>
      </c>
      <c r="Y97" s="80">
        <v>40166063.918463208</v>
      </c>
      <c r="Z97" s="94">
        <v>2120381.6976990872</v>
      </c>
      <c r="AA97" s="81">
        <v>42286445.616162293</v>
      </c>
      <c r="AB97" s="521">
        <v>-1961757</v>
      </c>
      <c r="AC97" s="102">
        <v>40324688.616162293</v>
      </c>
      <c r="AD97" s="96">
        <v>968.52860853037816</v>
      </c>
      <c r="AE97" s="97">
        <v>-574488.79725000006</v>
      </c>
      <c r="AF97" s="103">
        <v>39750199.81891229</v>
      </c>
      <c r="AG97" s="76">
        <v>1</v>
      </c>
      <c r="AH97" s="84">
        <v>33</v>
      </c>
    </row>
    <row r="98" spans="1:34">
      <c r="A98" s="74">
        <v>260</v>
      </c>
      <c r="B98" s="75" t="s">
        <v>129</v>
      </c>
      <c r="C98" s="91">
        <v>9397</v>
      </c>
      <c r="D98" s="77">
        <v>5783527.8476035818</v>
      </c>
      <c r="E98" s="97">
        <v>5696140.288311067</v>
      </c>
      <c r="F98" s="80">
        <v>11479668.13591465</v>
      </c>
      <c r="G98" s="94">
        <v>1780794.1599643205</v>
      </c>
      <c r="H98" s="81">
        <v>13260462.295878971</v>
      </c>
      <c r="I98" s="627">
        <v>-916782</v>
      </c>
      <c r="J98" s="86">
        <v>12343680.295878971</v>
      </c>
      <c r="K98" s="83">
        <v>1313.5767048929415</v>
      </c>
      <c r="L98" s="76">
        <v>-76101.816500000015</v>
      </c>
      <c r="M98" s="83">
        <v>12267578.47937897</v>
      </c>
      <c r="N98" s="84">
        <v>12</v>
      </c>
      <c r="O98" s="84">
        <v>12</v>
      </c>
      <c r="P98" s="106">
        <v>-586653.87134323828</v>
      </c>
      <c r="Q98" s="107">
        <v>-4.5370356539615068E-2</v>
      </c>
      <c r="R98" s="108">
        <v>-38.120364647326596</v>
      </c>
      <c r="T98" s="74">
        <v>260</v>
      </c>
      <c r="U98" s="75" t="s">
        <v>129</v>
      </c>
      <c r="V98" s="91">
        <v>9566</v>
      </c>
      <c r="W98" s="77">
        <v>6685135.0515542906</v>
      </c>
      <c r="X98" s="77">
        <v>5526111.7606845228</v>
      </c>
      <c r="Y98" s="80">
        <v>12211246.812238811</v>
      </c>
      <c r="Z98" s="94">
        <v>1635869.354983395</v>
      </c>
      <c r="AA98" s="81">
        <v>13847116.167222209</v>
      </c>
      <c r="AB98" s="521">
        <v>-916782</v>
      </c>
      <c r="AC98" s="102">
        <v>12930334.167222209</v>
      </c>
      <c r="AD98" s="96">
        <v>1351.6970695402681</v>
      </c>
      <c r="AE98" s="97">
        <v>-75881.912499999977</v>
      </c>
      <c r="AF98" s="103">
        <v>12854452.25472221</v>
      </c>
      <c r="AG98" s="76">
        <v>12</v>
      </c>
      <c r="AH98" s="84">
        <v>12</v>
      </c>
    </row>
    <row r="99" spans="1:34">
      <c r="A99" s="74">
        <v>261</v>
      </c>
      <c r="B99" s="75" t="s">
        <v>130</v>
      </c>
      <c r="C99" s="91">
        <v>6973</v>
      </c>
      <c r="D99" s="77">
        <v>12784058.531408604</v>
      </c>
      <c r="E99" s="97">
        <v>-684466.05939709663</v>
      </c>
      <c r="F99" s="80">
        <v>12099592.472011508</v>
      </c>
      <c r="G99" s="94">
        <v>888893.25258082256</v>
      </c>
      <c r="H99" s="81">
        <v>12988485.724592332</v>
      </c>
      <c r="I99" s="627">
        <v>458089</v>
      </c>
      <c r="J99" s="86">
        <v>13446574.724592332</v>
      </c>
      <c r="K99" s="83">
        <v>1928.3772729947414</v>
      </c>
      <c r="L99" s="76">
        <v>-171959.98349999997</v>
      </c>
      <c r="M99" s="83">
        <v>13274614.741092332</v>
      </c>
      <c r="N99" s="84">
        <v>19</v>
      </c>
      <c r="O99" s="84">
        <v>19</v>
      </c>
      <c r="P99" s="106">
        <v>342825.23088241182</v>
      </c>
      <c r="Q99" s="107">
        <v>2.6162376734000851E-2</v>
      </c>
      <c r="R99" s="108">
        <v>11.783811869991268</v>
      </c>
      <c r="T99" s="74">
        <v>261</v>
      </c>
      <c r="U99" s="75" t="s">
        <v>130</v>
      </c>
      <c r="V99" s="91">
        <v>6837</v>
      </c>
      <c r="W99" s="77">
        <v>12415946.90406448</v>
      </c>
      <c r="X99" s="77">
        <v>-554564.20339797006</v>
      </c>
      <c r="Y99" s="80">
        <v>11861382.70066651</v>
      </c>
      <c r="Z99" s="94">
        <v>784277.79304340575</v>
      </c>
      <c r="AA99" s="81">
        <v>12645660.49370992</v>
      </c>
      <c r="AB99" s="521">
        <v>458089</v>
      </c>
      <c r="AC99" s="102">
        <v>13103749.49370992</v>
      </c>
      <c r="AD99" s="96">
        <v>1916.5934611247501</v>
      </c>
      <c r="AE99" s="97">
        <v>-171463.08750000011</v>
      </c>
      <c r="AF99" s="103">
        <v>12932286.40620992</v>
      </c>
      <c r="AG99" s="76">
        <v>19</v>
      </c>
      <c r="AH99" s="84">
        <v>19</v>
      </c>
    </row>
    <row r="100" spans="1:34">
      <c r="A100" s="74">
        <v>263</v>
      </c>
      <c r="B100" s="75" t="s">
        <v>131</v>
      </c>
      <c r="C100" s="91">
        <v>7255</v>
      </c>
      <c r="D100" s="77">
        <v>3671855.8706110567</v>
      </c>
      <c r="E100" s="97">
        <v>4601080.181637343</v>
      </c>
      <c r="F100" s="80">
        <v>8272936.0522483997</v>
      </c>
      <c r="G100" s="94">
        <v>1445361.2364473091</v>
      </c>
      <c r="H100" s="81">
        <v>9718297.2886957079</v>
      </c>
      <c r="I100" s="627">
        <v>-411292</v>
      </c>
      <c r="J100" s="86">
        <v>9307005.2886957079</v>
      </c>
      <c r="K100" s="83">
        <v>1282.8401500614345</v>
      </c>
      <c r="L100" s="76">
        <v>248238.98699999994</v>
      </c>
      <c r="M100" s="83">
        <v>9555244.2756957076</v>
      </c>
      <c r="N100" s="84">
        <v>11</v>
      </c>
      <c r="O100" s="84">
        <v>11</v>
      </c>
      <c r="P100" s="106">
        <v>-297683.32568988577</v>
      </c>
      <c r="Q100" s="107">
        <v>-3.0993542595855243E-2</v>
      </c>
      <c r="R100" s="108">
        <v>-23.209430355426548</v>
      </c>
      <c r="T100" s="74">
        <v>263</v>
      </c>
      <c r="U100" s="75" t="s">
        <v>131</v>
      </c>
      <c r="V100" s="91">
        <v>7354</v>
      </c>
      <c r="W100" s="77">
        <v>4071879.5672967751</v>
      </c>
      <c r="X100" s="77">
        <v>4627018.4718615329</v>
      </c>
      <c r="Y100" s="80">
        <v>8698898.039158307</v>
      </c>
      <c r="Z100" s="94">
        <v>1317082.575227286</v>
      </c>
      <c r="AA100" s="81">
        <v>10015980.61438559</v>
      </c>
      <c r="AB100" s="521">
        <v>-411292</v>
      </c>
      <c r="AC100" s="102">
        <v>9604688.6143855937</v>
      </c>
      <c r="AD100" s="96">
        <v>1306.0495804168611</v>
      </c>
      <c r="AE100" s="97">
        <v>247521.67499999999</v>
      </c>
      <c r="AF100" s="103">
        <v>9852210.2893855944</v>
      </c>
      <c r="AG100" s="76">
        <v>11</v>
      </c>
      <c r="AH100" s="84">
        <v>11</v>
      </c>
    </row>
    <row r="101" spans="1:34">
      <c r="A101" s="74">
        <v>265</v>
      </c>
      <c r="B101" s="75" t="s">
        <v>132</v>
      </c>
      <c r="C101" s="91">
        <v>1001</v>
      </c>
      <c r="D101" s="77">
        <v>1241111.2646577137</v>
      </c>
      <c r="E101" s="97">
        <v>392064.71205848979</v>
      </c>
      <c r="F101" s="80">
        <v>1633175.9767162036</v>
      </c>
      <c r="G101" s="94">
        <v>197719.15660724111</v>
      </c>
      <c r="H101" s="81">
        <v>1830895.1333234448</v>
      </c>
      <c r="I101" s="627">
        <v>-276283</v>
      </c>
      <c r="J101" s="86">
        <v>1554612.1333234448</v>
      </c>
      <c r="K101" s="83">
        <v>1553.0590742491956</v>
      </c>
      <c r="L101" s="76">
        <v>-51472.823499999999</v>
      </c>
      <c r="M101" s="83">
        <v>1503139.3098234448</v>
      </c>
      <c r="N101" s="84">
        <v>13</v>
      </c>
      <c r="O101" s="84">
        <v>13</v>
      </c>
      <c r="P101" s="106">
        <v>-33923.796886715339</v>
      </c>
      <c r="Q101" s="107">
        <v>-2.1355385321518847E-2</v>
      </c>
      <c r="R101" s="108">
        <v>-18.193082239587284</v>
      </c>
      <c r="T101" s="74">
        <v>265</v>
      </c>
      <c r="U101" s="75" t="s">
        <v>132</v>
      </c>
      <c r="V101" s="91">
        <v>1011</v>
      </c>
      <c r="W101" s="77">
        <v>1256866.8954062969</v>
      </c>
      <c r="X101" s="77">
        <v>426600.81523480028</v>
      </c>
      <c r="Y101" s="80">
        <v>1683467.710641098</v>
      </c>
      <c r="Z101" s="94">
        <v>181351.2195690618</v>
      </c>
      <c r="AA101" s="81">
        <v>1864818.9302101601</v>
      </c>
      <c r="AB101" s="521">
        <v>-276283</v>
      </c>
      <c r="AC101" s="102">
        <v>1588535.9302101601</v>
      </c>
      <c r="AD101" s="96">
        <v>1571.2521564887829</v>
      </c>
      <c r="AE101" s="97">
        <v>-51324.087500000001</v>
      </c>
      <c r="AF101" s="103">
        <v>1537211.84271016</v>
      </c>
      <c r="AG101" s="76">
        <v>13</v>
      </c>
      <c r="AH101" s="84">
        <v>13</v>
      </c>
    </row>
    <row r="102" spans="1:34">
      <c r="A102" s="74">
        <v>271</v>
      </c>
      <c r="B102" s="75" t="s">
        <v>133</v>
      </c>
      <c r="C102" s="91">
        <v>6583</v>
      </c>
      <c r="D102" s="77">
        <v>-423375.70639704703</v>
      </c>
      <c r="E102" s="97">
        <v>3055786.0328911268</v>
      </c>
      <c r="F102" s="80">
        <v>2632410.32649408</v>
      </c>
      <c r="G102" s="94">
        <v>1037110.2557873487</v>
      </c>
      <c r="H102" s="81">
        <v>3669520.5822814289</v>
      </c>
      <c r="I102" s="627">
        <v>-327010</v>
      </c>
      <c r="J102" s="86">
        <v>3342510.5822814289</v>
      </c>
      <c r="K102" s="83">
        <v>507.74883522427905</v>
      </c>
      <c r="L102" s="76">
        <v>203587.8630000001</v>
      </c>
      <c r="M102" s="83">
        <v>3546098.4452814288</v>
      </c>
      <c r="N102" s="84">
        <v>4</v>
      </c>
      <c r="O102" s="84">
        <v>4</v>
      </c>
      <c r="P102" s="106">
        <v>96407.021154714748</v>
      </c>
      <c r="Q102" s="107">
        <v>2.9699305440905936E-2</v>
      </c>
      <c r="R102" s="108">
        <v>20.930664689379057</v>
      </c>
      <c r="T102" s="74">
        <v>271</v>
      </c>
      <c r="U102" s="75" t="s">
        <v>133</v>
      </c>
      <c r="V102" s="91">
        <v>6668</v>
      </c>
      <c r="W102" s="77">
        <v>-442262.02299965289</v>
      </c>
      <c r="X102" s="77">
        <v>3098942.0266238549</v>
      </c>
      <c r="Y102" s="80">
        <v>2656680.0036242022</v>
      </c>
      <c r="Z102" s="94">
        <v>916433.55750251212</v>
      </c>
      <c r="AA102" s="81">
        <v>3573113.5611267141</v>
      </c>
      <c r="AB102" s="521">
        <v>-327010</v>
      </c>
      <c r="AC102" s="102">
        <v>3246103.5611267141</v>
      </c>
      <c r="AD102" s="96">
        <v>486.81817053489999</v>
      </c>
      <c r="AE102" s="97">
        <v>202999.57500000001</v>
      </c>
      <c r="AF102" s="103">
        <v>3449103.1361267138</v>
      </c>
      <c r="AG102" s="76">
        <v>4</v>
      </c>
      <c r="AH102" s="84">
        <v>4</v>
      </c>
    </row>
    <row r="103" spans="1:34">
      <c r="A103" s="74">
        <v>272</v>
      </c>
      <c r="B103" s="75" t="s">
        <v>134</v>
      </c>
      <c r="C103" s="91">
        <v>48338</v>
      </c>
      <c r="D103" s="77">
        <v>19028939.039716147</v>
      </c>
      <c r="E103" s="97">
        <v>9026550.1975407936</v>
      </c>
      <c r="F103" s="80">
        <v>28055489.23725694</v>
      </c>
      <c r="G103" s="94">
        <v>4567256.7755930861</v>
      </c>
      <c r="H103" s="81">
        <v>32622746.012850028</v>
      </c>
      <c r="I103" s="627">
        <v>965605</v>
      </c>
      <c r="J103" s="86">
        <v>33588351.012850031</v>
      </c>
      <c r="K103" s="83">
        <v>694.86430991869815</v>
      </c>
      <c r="L103" s="76">
        <v>152433.97609999997</v>
      </c>
      <c r="M103" s="83">
        <v>33740784.988950029</v>
      </c>
      <c r="N103" s="84">
        <v>16</v>
      </c>
      <c r="O103" s="84">
        <v>16</v>
      </c>
      <c r="P103" s="106">
        <v>-2289683.1921842024</v>
      </c>
      <c r="Q103" s="107">
        <v>-6.3818524144863123E-2</v>
      </c>
      <c r="R103" s="108">
        <v>-46.923152711488456</v>
      </c>
      <c r="T103" s="74">
        <v>272</v>
      </c>
      <c r="U103" s="75" t="s">
        <v>134</v>
      </c>
      <c r="V103" s="91">
        <v>48367</v>
      </c>
      <c r="W103" s="77">
        <v>20044471.621358909</v>
      </c>
      <c r="X103" s="77">
        <v>11202580.932091789</v>
      </c>
      <c r="Y103" s="80">
        <v>31247052.5534507</v>
      </c>
      <c r="Z103" s="94">
        <v>3665376.6515835379</v>
      </c>
      <c r="AA103" s="81">
        <v>34912429.205034234</v>
      </c>
      <c r="AB103" s="521">
        <v>965605</v>
      </c>
      <c r="AC103" s="102">
        <v>35878034.205034234</v>
      </c>
      <c r="AD103" s="96">
        <v>741.78746263018661</v>
      </c>
      <c r="AE103" s="97">
        <v>151993.50250000009</v>
      </c>
      <c r="AF103" s="103">
        <v>36030027.707534231</v>
      </c>
      <c r="AG103" s="76">
        <v>16</v>
      </c>
      <c r="AH103" s="84">
        <v>16</v>
      </c>
    </row>
    <row r="104" spans="1:34">
      <c r="A104" s="74">
        <v>273</v>
      </c>
      <c r="B104" s="75" t="s">
        <v>135</v>
      </c>
      <c r="C104" s="91">
        <v>4001</v>
      </c>
      <c r="D104" s="77">
        <v>4714270.1638182066</v>
      </c>
      <c r="E104" s="97">
        <v>-53070.255118056251</v>
      </c>
      <c r="F104" s="80">
        <v>4661199.9087001504</v>
      </c>
      <c r="G104" s="94">
        <v>489730.95295950642</v>
      </c>
      <c r="H104" s="81">
        <v>5150930.8616596572</v>
      </c>
      <c r="I104" s="627">
        <v>-242125</v>
      </c>
      <c r="J104" s="86">
        <v>4908805.8616596572</v>
      </c>
      <c r="K104" s="83">
        <v>1226.8947417294819</v>
      </c>
      <c r="L104" s="76">
        <v>85138.353500000012</v>
      </c>
      <c r="M104" s="83">
        <v>4993944.2151596574</v>
      </c>
      <c r="N104" s="84">
        <v>19</v>
      </c>
      <c r="O104" s="84">
        <v>19</v>
      </c>
      <c r="P104" s="106">
        <v>-259366.59164161701</v>
      </c>
      <c r="Q104" s="107">
        <v>-5.0185359328700684E-2</v>
      </c>
      <c r="R104" s="108">
        <v>-69.361203417565093</v>
      </c>
      <c r="T104" s="74">
        <v>273</v>
      </c>
      <c r="U104" s="75" t="s">
        <v>135</v>
      </c>
      <c r="V104" s="91">
        <v>3987</v>
      </c>
      <c r="W104" s="77">
        <v>4995396.5836141678</v>
      </c>
      <c r="X104" s="77">
        <v>-5170.1088781886938</v>
      </c>
      <c r="Y104" s="80">
        <v>4990226.474735979</v>
      </c>
      <c r="Z104" s="94">
        <v>420070.97856529488</v>
      </c>
      <c r="AA104" s="81">
        <v>5410297.4533012742</v>
      </c>
      <c r="AB104" s="521">
        <v>-242125</v>
      </c>
      <c r="AC104" s="102">
        <v>5168172.4533012742</v>
      </c>
      <c r="AD104" s="96">
        <v>1296.255945147047</v>
      </c>
      <c r="AE104" s="97">
        <v>84892.337499999994</v>
      </c>
      <c r="AF104" s="103">
        <v>5253064.7908012746</v>
      </c>
      <c r="AG104" s="76">
        <v>19</v>
      </c>
      <c r="AH104" s="84">
        <v>19</v>
      </c>
    </row>
    <row r="105" spans="1:34">
      <c r="A105" s="74">
        <v>275</v>
      </c>
      <c r="B105" s="75" t="s">
        <v>136</v>
      </c>
      <c r="C105" s="91">
        <v>2404</v>
      </c>
      <c r="D105" s="77">
        <v>933945.29736050405</v>
      </c>
      <c r="E105" s="97">
        <v>1148024.3123392852</v>
      </c>
      <c r="F105" s="80">
        <v>2081969.6096997892</v>
      </c>
      <c r="G105" s="94">
        <v>390294.10688601213</v>
      </c>
      <c r="H105" s="81">
        <v>2472263.7165858014</v>
      </c>
      <c r="I105" s="627">
        <v>171418</v>
      </c>
      <c r="J105" s="86">
        <v>2643681.7165858014</v>
      </c>
      <c r="K105" s="83">
        <v>1099.7012132220473</v>
      </c>
      <c r="L105" s="76">
        <v>-1860.463499999998</v>
      </c>
      <c r="M105" s="83">
        <v>2641821.2530858014</v>
      </c>
      <c r="N105" s="84">
        <v>13</v>
      </c>
      <c r="O105" s="84">
        <v>13</v>
      </c>
      <c r="P105" s="106">
        <v>-208822.68192758877</v>
      </c>
      <c r="Q105" s="107">
        <v>-7.320678700317472E-2</v>
      </c>
      <c r="R105" s="108">
        <v>-68.879040163200671</v>
      </c>
      <c r="T105" s="74">
        <v>275</v>
      </c>
      <c r="U105" s="75" t="s">
        <v>136</v>
      </c>
      <c r="V105" s="91">
        <v>2441</v>
      </c>
      <c r="W105" s="77">
        <v>1087155.409485559</v>
      </c>
      <c r="X105" s="77">
        <v>1249600.071983506</v>
      </c>
      <c r="Y105" s="80">
        <v>2336755.4814690659</v>
      </c>
      <c r="Z105" s="94">
        <v>344330.91704432422</v>
      </c>
      <c r="AA105" s="81">
        <v>2681086.3985133902</v>
      </c>
      <c r="AB105" s="521">
        <v>171418</v>
      </c>
      <c r="AC105" s="102">
        <v>2852504.3985133902</v>
      </c>
      <c r="AD105" s="96">
        <v>1168.5802533852479</v>
      </c>
      <c r="AE105" s="97">
        <v>-1855.087500000001</v>
      </c>
      <c r="AF105" s="103">
        <v>2850649.3110133898</v>
      </c>
      <c r="AG105" s="76">
        <v>13</v>
      </c>
      <c r="AH105" s="84">
        <v>13</v>
      </c>
    </row>
    <row r="106" spans="1:34">
      <c r="A106" s="74">
        <v>276</v>
      </c>
      <c r="B106" s="75" t="s">
        <v>137</v>
      </c>
      <c r="C106" s="91">
        <v>15060</v>
      </c>
      <c r="D106" s="77">
        <v>12531454.219674826</v>
      </c>
      <c r="E106" s="97">
        <v>4621958.1029725345</v>
      </c>
      <c r="F106" s="80">
        <v>17153412.322647359</v>
      </c>
      <c r="G106" s="94">
        <v>851777.93580683449</v>
      </c>
      <c r="H106" s="81">
        <v>18005190.258454192</v>
      </c>
      <c r="I106" s="627">
        <v>-1968866</v>
      </c>
      <c r="J106" s="86">
        <v>16036324.258454192</v>
      </c>
      <c r="K106" s="83">
        <v>1064.8289680248467</v>
      </c>
      <c r="L106" s="76">
        <v>-295547.91599999997</v>
      </c>
      <c r="M106" s="83">
        <v>15740776.342454193</v>
      </c>
      <c r="N106" s="84">
        <v>12</v>
      </c>
      <c r="O106" s="84">
        <v>12</v>
      </c>
      <c r="P106" s="106">
        <v>-578418.07999454811</v>
      </c>
      <c r="Q106" s="107">
        <v>-3.4813544995880623E-2</v>
      </c>
      <c r="R106" s="108">
        <v>-37.602346317183219</v>
      </c>
      <c r="T106" s="74">
        <v>276</v>
      </c>
      <c r="U106" s="75" t="s">
        <v>137</v>
      </c>
      <c r="V106" s="91">
        <v>15071</v>
      </c>
      <c r="W106" s="77">
        <v>12878429.45600863</v>
      </c>
      <c r="X106" s="77">
        <v>5169594.8426757194</v>
      </c>
      <c r="Y106" s="80">
        <v>18048024.298684351</v>
      </c>
      <c r="Z106" s="94">
        <v>535584.03976439056</v>
      </c>
      <c r="AA106" s="81">
        <v>18583608.338448741</v>
      </c>
      <c r="AB106" s="521">
        <v>-1968866</v>
      </c>
      <c r="AC106" s="102">
        <v>16614742.338448741</v>
      </c>
      <c r="AD106" s="96">
        <v>1102.43131434203</v>
      </c>
      <c r="AE106" s="97">
        <v>-294693.89999999991</v>
      </c>
      <c r="AF106" s="103">
        <v>16320048.43844874</v>
      </c>
      <c r="AG106" s="76">
        <v>12</v>
      </c>
      <c r="AH106" s="84">
        <v>12</v>
      </c>
    </row>
    <row r="107" spans="1:34">
      <c r="A107" s="74">
        <v>280</v>
      </c>
      <c r="B107" s="75" t="s">
        <v>138</v>
      </c>
      <c r="C107" s="91">
        <v>1984</v>
      </c>
      <c r="D107" s="77">
        <v>1911010.6694210435</v>
      </c>
      <c r="E107" s="97">
        <v>965717.53783102543</v>
      </c>
      <c r="F107" s="80">
        <v>2876728.2072520689</v>
      </c>
      <c r="G107" s="94">
        <v>415397.96909956646</v>
      </c>
      <c r="H107" s="81">
        <v>3292126.1763516353</v>
      </c>
      <c r="I107" s="627">
        <v>-440751</v>
      </c>
      <c r="J107" s="86">
        <v>2851375.1763516353</v>
      </c>
      <c r="K107" s="83">
        <v>1437.1850687256226</v>
      </c>
      <c r="L107" s="76">
        <v>-997562.81</v>
      </c>
      <c r="M107" s="83">
        <v>1853812.3663516352</v>
      </c>
      <c r="N107" s="84">
        <v>15</v>
      </c>
      <c r="O107" s="84">
        <v>15</v>
      </c>
      <c r="P107" s="106">
        <v>-92360.46457116073</v>
      </c>
      <c r="Q107" s="107">
        <v>-3.1375257780351419E-2</v>
      </c>
      <c r="R107" s="108">
        <v>-45.058456411737325</v>
      </c>
      <c r="T107" s="74">
        <v>280</v>
      </c>
      <c r="U107" s="75" t="s">
        <v>138</v>
      </c>
      <c r="V107" s="91">
        <v>1986</v>
      </c>
      <c r="W107" s="77">
        <v>2011654.34406253</v>
      </c>
      <c r="X107" s="77">
        <v>989979.73642799642</v>
      </c>
      <c r="Y107" s="80">
        <v>3001634.0804905258</v>
      </c>
      <c r="Z107" s="94">
        <v>382852.56043227011</v>
      </c>
      <c r="AA107" s="81">
        <v>3384486.640922796</v>
      </c>
      <c r="AB107" s="521">
        <v>-440751</v>
      </c>
      <c r="AC107" s="102">
        <v>2943735.640922796</v>
      </c>
      <c r="AD107" s="96">
        <v>1482.2435251373599</v>
      </c>
      <c r="AE107" s="97">
        <v>-994680.25</v>
      </c>
      <c r="AF107" s="103">
        <v>1949055.390922796</v>
      </c>
      <c r="AG107" s="76">
        <v>15</v>
      </c>
      <c r="AH107" s="84">
        <v>15</v>
      </c>
    </row>
    <row r="108" spans="1:34">
      <c r="A108" s="74">
        <v>284</v>
      </c>
      <c r="B108" s="75" t="s">
        <v>139</v>
      </c>
      <c r="C108" s="91">
        <v>2144</v>
      </c>
      <c r="D108" s="77">
        <v>949661.53948730719</v>
      </c>
      <c r="E108" s="97">
        <v>468110.65874826018</v>
      </c>
      <c r="F108" s="80">
        <v>1417772.1982355674</v>
      </c>
      <c r="G108" s="94">
        <v>457730.33951549127</v>
      </c>
      <c r="H108" s="81">
        <v>1875502.5377510586</v>
      </c>
      <c r="I108" s="627">
        <v>883232</v>
      </c>
      <c r="J108" s="86">
        <v>2758734.5377510586</v>
      </c>
      <c r="K108" s="83">
        <v>1286.7231985779192</v>
      </c>
      <c r="L108" s="76">
        <v>1454793.8635</v>
      </c>
      <c r="M108" s="83">
        <v>4213528.401251059</v>
      </c>
      <c r="N108" s="84">
        <v>2</v>
      </c>
      <c r="O108" s="84">
        <v>2</v>
      </c>
      <c r="P108" s="106">
        <v>143617.27894702647</v>
      </c>
      <c r="Q108" s="107">
        <v>5.4918102988891118E-2</v>
      </c>
      <c r="R108" s="108">
        <v>90.420701412305107</v>
      </c>
      <c r="T108" s="74">
        <v>284</v>
      </c>
      <c r="U108" s="75" t="s">
        <v>139</v>
      </c>
      <c r="V108" s="91">
        <v>2186</v>
      </c>
      <c r="W108" s="77">
        <v>1187847.693204998</v>
      </c>
      <c r="X108" s="77">
        <v>119336.0247958695</v>
      </c>
      <c r="Y108" s="80">
        <v>1307183.7180008669</v>
      </c>
      <c r="Z108" s="94">
        <v>424701.54080316448</v>
      </c>
      <c r="AA108" s="81">
        <v>1731885.2588040321</v>
      </c>
      <c r="AB108" s="641">
        <v>883232</v>
      </c>
      <c r="AC108" s="102">
        <v>2615117.2588040321</v>
      </c>
      <c r="AD108" s="96">
        <v>1196.3024971656141</v>
      </c>
      <c r="AE108" s="97">
        <v>1450590.0874999999</v>
      </c>
      <c r="AF108" s="103">
        <v>4065707.346304032</v>
      </c>
      <c r="AG108" s="76">
        <v>2</v>
      </c>
      <c r="AH108" s="84">
        <v>2</v>
      </c>
    </row>
    <row r="109" spans="1:34">
      <c r="A109" s="74">
        <v>285</v>
      </c>
      <c r="B109" s="75" t="s">
        <v>140</v>
      </c>
      <c r="C109" s="91">
        <v>50029</v>
      </c>
      <c r="D109" s="77">
        <v>-2623802.9353528265</v>
      </c>
      <c r="E109" s="97">
        <v>12457622.238413749</v>
      </c>
      <c r="F109" s="80">
        <v>9833819.3030609228</v>
      </c>
      <c r="G109" s="94">
        <v>4875792.8336269408</v>
      </c>
      <c r="H109" s="81">
        <v>14709612.136687864</v>
      </c>
      <c r="I109" s="627">
        <v>-1061670</v>
      </c>
      <c r="J109" s="86">
        <v>13647942.136687864</v>
      </c>
      <c r="K109" s="83">
        <v>272.8006183750997</v>
      </c>
      <c r="L109" s="76">
        <v>-1184814.0315999999</v>
      </c>
      <c r="M109" s="83">
        <v>12463128.105087863</v>
      </c>
      <c r="N109" s="84">
        <v>8</v>
      </c>
      <c r="O109" s="84">
        <v>8</v>
      </c>
      <c r="P109" s="106">
        <v>-374739.30911324546</v>
      </c>
      <c r="Q109" s="107">
        <v>-2.6723798195205796E-2</v>
      </c>
      <c r="R109" s="108">
        <v>-6.4800318101446237</v>
      </c>
      <c r="T109" s="74">
        <v>285</v>
      </c>
      <c r="U109" s="75" t="s">
        <v>140</v>
      </c>
      <c r="V109" s="91">
        <v>50210</v>
      </c>
      <c r="W109" s="77">
        <v>-436528.44588464312</v>
      </c>
      <c r="X109" s="77">
        <v>11576244.733103011</v>
      </c>
      <c r="Y109" s="80">
        <v>11139716.28721837</v>
      </c>
      <c r="Z109" s="94">
        <v>3944635.1585827428</v>
      </c>
      <c r="AA109" s="81">
        <v>15084351.445801109</v>
      </c>
      <c r="AB109" s="521">
        <v>-1061670</v>
      </c>
      <c r="AC109" s="102">
        <v>14022681.445801109</v>
      </c>
      <c r="AD109" s="96">
        <v>279.28065018524433</v>
      </c>
      <c r="AE109" s="97">
        <v>-1181390.3899999999</v>
      </c>
      <c r="AF109" s="103">
        <v>12841291.05580111</v>
      </c>
      <c r="AG109" s="76">
        <v>8</v>
      </c>
      <c r="AH109" s="84">
        <v>8</v>
      </c>
    </row>
    <row r="110" spans="1:34">
      <c r="A110" s="74">
        <v>286</v>
      </c>
      <c r="B110" s="75" t="s">
        <v>141</v>
      </c>
      <c r="C110" s="91">
        <v>77625</v>
      </c>
      <c r="D110" s="77">
        <v>-13541082.867227998</v>
      </c>
      <c r="E110" s="97">
        <v>17775378.023426976</v>
      </c>
      <c r="F110" s="80">
        <v>4234295.1561989784</v>
      </c>
      <c r="G110" s="94">
        <v>8522580.8694459461</v>
      </c>
      <c r="H110" s="81">
        <v>12756876.025644924</v>
      </c>
      <c r="I110" s="627">
        <v>-5638622</v>
      </c>
      <c r="J110" s="86">
        <v>7118254.0256449245</v>
      </c>
      <c r="K110" s="83">
        <v>91.700534951947503</v>
      </c>
      <c r="L110" s="76">
        <v>-233886.83999999985</v>
      </c>
      <c r="M110" s="83">
        <v>6884367.1856449246</v>
      </c>
      <c r="N110" s="84">
        <v>8</v>
      </c>
      <c r="O110" s="84">
        <v>8</v>
      </c>
      <c r="P110" s="106">
        <v>2575483.6763728149</v>
      </c>
      <c r="Q110" s="107">
        <v>0.56694120071147469</v>
      </c>
      <c r="R110" s="108">
        <v>33.746686697512914</v>
      </c>
      <c r="T110" s="74">
        <v>286</v>
      </c>
      <c r="U110" s="75" t="s">
        <v>141</v>
      </c>
      <c r="V110" s="91">
        <v>78386</v>
      </c>
      <c r="W110" s="77">
        <v>-11517908.318498209</v>
      </c>
      <c r="X110" s="77">
        <v>14599622.428184001</v>
      </c>
      <c r="Y110" s="80">
        <v>3081714.1096857898</v>
      </c>
      <c r="Z110" s="94">
        <v>7099678.2395863198</v>
      </c>
      <c r="AA110" s="81">
        <v>10181392.34927211</v>
      </c>
      <c r="AB110" s="521">
        <v>-5638622</v>
      </c>
      <c r="AC110" s="102">
        <v>4542770.3492721096</v>
      </c>
      <c r="AD110" s="96">
        <v>57.95384825443459</v>
      </c>
      <c r="AE110" s="97">
        <v>-233211</v>
      </c>
      <c r="AF110" s="103">
        <v>4309559.3492721096</v>
      </c>
      <c r="AG110" s="76">
        <v>8</v>
      </c>
      <c r="AH110" s="84">
        <v>8</v>
      </c>
    </row>
    <row r="111" spans="1:34">
      <c r="A111" s="74">
        <v>287</v>
      </c>
      <c r="B111" s="75" t="s">
        <v>142</v>
      </c>
      <c r="C111" s="91">
        <v>6113</v>
      </c>
      <c r="D111" s="77">
        <v>4230847.1640044916</v>
      </c>
      <c r="E111" s="97">
        <v>1829725.4409590459</v>
      </c>
      <c r="F111" s="80">
        <v>6060572.6049635373</v>
      </c>
      <c r="G111" s="94">
        <v>1192408.929470221</v>
      </c>
      <c r="H111" s="81">
        <v>7252981.5344337579</v>
      </c>
      <c r="I111" s="627">
        <v>819014</v>
      </c>
      <c r="J111" s="86">
        <v>8071995.5344337579</v>
      </c>
      <c r="K111" s="83">
        <v>1320.4638531709077</v>
      </c>
      <c r="L111" s="76">
        <v>1226399.8205000001</v>
      </c>
      <c r="M111" s="83">
        <v>9298395.3549337573</v>
      </c>
      <c r="N111" s="84">
        <v>15</v>
      </c>
      <c r="O111" s="84">
        <v>15</v>
      </c>
      <c r="P111" s="106">
        <v>-162903.82925046794</v>
      </c>
      <c r="Q111" s="107">
        <v>-1.9782127510734524E-2</v>
      </c>
      <c r="R111" s="108">
        <v>-24.888109528688346</v>
      </c>
      <c r="T111" s="74">
        <v>287</v>
      </c>
      <c r="U111" s="75" t="s">
        <v>142</v>
      </c>
      <c r="V111" s="91">
        <v>6121</v>
      </c>
      <c r="W111" s="77">
        <v>4352623.1605233494</v>
      </c>
      <c r="X111" s="77">
        <v>1967028.124123727</v>
      </c>
      <c r="Y111" s="80">
        <v>6319651.2846470764</v>
      </c>
      <c r="Z111" s="94">
        <v>1096234.079037149</v>
      </c>
      <c r="AA111" s="81">
        <v>7415885.3636842258</v>
      </c>
      <c r="AB111" s="521">
        <v>819014</v>
      </c>
      <c r="AC111" s="102">
        <v>8234899.3636842258</v>
      </c>
      <c r="AD111" s="96">
        <v>1345.351962699596</v>
      </c>
      <c r="AE111" s="97">
        <v>1222856.0125</v>
      </c>
      <c r="AF111" s="103">
        <v>9457755.3761842251</v>
      </c>
      <c r="AG111" s="76">
        <v>15</v>
      </c>
      <c r="AH111" s="84">
        <v>15</v>
      </c>
    </row>
    <row r="112" spans="1:34">
      <c r="A112" s="74">
        <v>288</v>
      </c>
      <c r="B112" s="75" t="s">
        <v>143</v>
      </c>
      <c r="C112" s="91">
        <v>6268</v>
      </c>
      <c r="D112" s="77">
        <v>4612841.1059688525</v>
      </c>
      <c r="E112" s="97">
        <v>2134747.1502584293</v>
      </c>
      <c r="F112" s="80">
        <v>6747588.2562272819</v>
      </c>
      <c r="G112" s="94">
        <v>1041206.3468339802</v>
      </c>
      <c r="H112" s="81">
        <v>7788794.6030612625</v>
      </c>
      <c r="I112" s="627">
        <v>330507</v>
      </c>
      <c r="J112" s="86">
        <v>8119301.6030612625</v>
      </c>
      <c r="K112" s="83">
        <v>1295.3576265254089</v>
      </c>
      <c r="L112" s="76">
        <v>-632646.18349999993</v>
      </c>
      <c r="M112" s="83">
        <v>7486655.4195612622</v>
      </c>
      <c r="N112" s="84">
        <v>15</v>
      </c>
      <c r="O112" s="84">
        <v>15</v>
      </c>
      <c r="P112" s="106">
        <v>-97823.613138625398</v>
      </c>
      <c r="Q112" s="107">
        <v>-1.1904846350128414E-2</v>
      </c>
      <c r="R112" s="108">
        <v>-0.31017798419202336</v>
      </c>
      <c r="T112" s="74">
        <v>288</v>
      </c>
      <c r="U112" s="75" t="s">
        <v>143</v>
      </c>
      <c r="V112" s="91">
        <v>6342</v>
      </c>
      <c r="W112" s="77">
        <v>4800712.3234903868</v>
      </c>
      <c r="X112" s="77">
        <v>2153558.8922855388</v>
      </c>
      <c r="Y112" s="80">
        <v>6954271.2157759257</v>
      </c>
      <c r="Z112" s="94">
        <v>932347.00042396225</v>
      </c>
      <c r="AA112" s="81">
        <v>7886618.2161998879</v>
      </c>
      <c r="AB112" s="521">
        <v>330507</v>
      </c>
      <c r="AC112" s="102">
        <v>8217125.2161998879</v>
      </c>
      <c r="AD112" s="96">
        <v>1295.667804509601</v>
      </c>
      <c r="AE112" s="97">
        <v>-630818.08750000002</v>
      </c>
      <c r="AF112" s="103">
        <v>7586307.1286998875</v>
      </c>
      <c r="AG112" s="76">
        <v>15</v>
      </c>
      <c r="AH112" s="84">
        <v>15</v>
      </c>
    </row>
    <row r="113" spans="1:34">
      <c r="A113" s="74">
        <v>290</v>
      </c>
      <c r="B113" s="75" t="s">
        <v>144</v>
      </c>
      <c r="C113" s="91">
        <v>7300</v>
      </c>
      <c r="D113" s="77">
        <v>3882388.57853714</v>
      </c>
      <c r="E113" s="97">
        <v>2928691.5513313767</v>
      </c>
      <c r="F113" s="80">
        <v>6811080.1298685167</v>
      </c>
      <c r="G113" s="94">
        <v>1268031.3207515574</v>
      </c>
      <c r="H113" s="81">
        <v>8079111.4506200738</v>
      </c>
      <c r="I113" s="627">
        <v>-374788</v>
      </c>
      <c r="J113" s="86">
        <v>7704323.4506200738</v>
      </c>
      <c r="K113" s="83">
        <v>1055.3867740575445</v>
      </c>
      <c r="L113" s="76">
        <v>-38981.140000000014</v>
      </c>
      <c r="M113" s="83">
        <v>7665342.3106200742</v>
      </c>
      <c r="N113" s="84">
        <v>18</v>
      </c>
      <c r="O113" s="84">
        <v>18</v>
      </c>
      <c r="P113" s="106">
        <v>-161998.13297580555</v>
      </c>
      <c r="Q113" s="107">
        <v>-2.0593886386952465E-2</v>
      </c>
      <c r="R113" s="108">
        <v>4.1611180912364034</v>
      </c>
      <c r="T113" s="74">
        <v>290</v>
      </c>
      <c r="U113" s="75" t="s">
        <v>144</v>
      </c>
      <c r="V113" s="91">
        <v>7483</v>
      </c>
      <c r="W113" s="77">
        <v>4739785.548757582</v>
      </c>
      <c r="X113" s="77">
        <v>2367937.700322228</v>
      </c>
      <c r="Y113" s="80">
        <v>7107723.2490798105</v>
      </c>
      <c r="Z113" s="94">
        <v>1133386.3345160689</v>
      </c>
      <c r="AA113" s="81">
        <v>8241109.5835958794</v>
      </c>
      <c r="AB113" s="521">
        <v>-374788</v>
      </c>
      <c r="AC113" s="102">
        <v>7866321.5835958794</v>
      </c>
      <c r="AD113" s="96">
        <v>1051.2256559663081</v>
      </c>
      <c r="AE113" s="97">
        <v>-38868.5</v>
      </c>
      <c r="AF113" s="103">
        <v>7827453.0835958794</v>
      </c>
      <c r="AG113" s="76">
        <v>18</v>
      </c>
      <c r="AH113" s="84">
        <v>18</v>
      </c>
    </row>
    <row r="114" spans="1:34">
      <c r="A114" s="74">
        <v>291</v>
      </c>
      <c r="B114" s="75" t="s">
        <v>145</v>
      </c>
      <c r="C114" s="91">
        <v>1979</v>
      </c>
      <c r="D114" s="77">
        <v>1841769.0860845717</v>
      </c>
      <c r="E114" s="97">
        <v>296735.97263375152</v>
      </c>
      <c r="F114" s="80">
        <v>2138505.0587183232</v>
      </c>
      <c r="G114" s="94">
        <v>367146.50247689709</v>
      </c>
      <c r="H114" s="81">
        <v>2505651.5611952203</v>
      </c>
      <c r="I114" s="627">
        <v>32248</v>
      </c>
      <c r="J114" s="86">
        <v>2537899.5611952203</v>
      </c>
      <c r="K114" s="83">
        <v>1282.415139563022</v>
      </c>
      <c r="L114" s="76">
        <v>8859.35</v>
      </c>
      <c r="M114" s="83">
        <v>2546758.9111952204</v>
      </c>
      <c r="N114" s="84">
        <v>6</v>
      </c>
      <c r="O114" s="84">
        <v>6</v>
      </c>
      <c r="P114" s="106">
        <v>-148600.10706968652</v>
      </c>
      <c r="Q114" s="107">
        <v>-5.5313651747316561E-2</v>
      </c>
      <c r="R114" s="108">
        <v>-35.788819350083031</v>
      </c>
      <c r="T114" s="74">
        <v>291</v>
      </c>
      <c r="U114" s="75" t="s">
        <v>145</v>
      </c>
      <c r="V114" s="91">
        <v>2038</v>
      </c>
      <c r="W114" s="77">
        <v>1962790.0181147549</v>
      </c>
      <c r="X114" s="77">
        <v>357453.57575062511</v>
      </c>
      <c r="Y114" s="80">
        <v>2320243.5938653811</v>
      </c>
      <c r="Z114" s="94">
        <v>334008.07439952611</v>
      </c>
      <c r="AA114" s="81">
        <v>2654251.6682649069</v>
      </c>
      <c r="AB114" s="521">
        <v>32248</v>
      </c>
      <c r="AC114" s="102">
        <v>2686499.6682649069</v>
      </c>
      <c r="AD114" s="96">
        <v>1318.203958913105</v>
      </c>
      <c r="AE114" s="97">
        <v>8833.75</v>
      </c>
      <c r="AF114" s="103">
        <v>2695333.4182649069</v>
      </c>
      <c r="AG114" s="76">
        <v>6</v>
      </c>
      <c r="AH114" s="84">
        <v>6</v>
      </c>
    </row>
    <row r="115" spans="1:34">
      <c r="A115" s="74">
        <v>297</v>
      </c>
      <c r="B115" s="75" t="s">
        <v>146</v>
      </c>
      <c r="C115" s="91">
        <v>126572</v>
      </c>
      <c r="D115" s="77">
        <v>13900462.853606366</v>
      </c>
      <c r="E115" s="97">
        <v>25854597.687508062</v>
      </c>
      <c r="F115" s="80">
        <v>39755060.541114427</v>
      </c>
      <c r="G115" s="94">
        <v>13984328.536068611</v>
      </c>
      <c r="H115" s="81">
        <v>53739389.077183038</v>
      </c>
      <c r="I115" s="627">
        <v>3059800</v>
      </c>
      <c r="J115" s="86">
        <v>56799189.077183038</v>
      </c>
      <c r="K115" s="83">
        <v>448.75003221236165</v>
      </c>
      <c r="L115" s="76">
        <v>-3815633.4514999995</v>
      </c>
      <c r="M115" s="83">
        <v>52983555.625683039</v>
      </c>
      <c r="N115" s="84">
        <v>11</v>
      </c>
      <c r="O115" s="84">
        <v>11</v>
      </c>
      <c r="P115" s="106">
        <v>1477172.2140970305</v>
      </c>
      <c r="Q115" s="107">
        <v>2.6701344199956015E-2</v>
      </c>
      <c r="R115" s="108">
        <v>8.5194458716965187</v>
      </c>
      <c r="T115" s="74">
        <v>297</v>
      </c>
      <c r="U115" s="75" t="s">
        <v>146</v>
      </c>
      <c r="V115" s="91">
        <v>125666</v>
      </c>
      <c r="W115" s="77">
        <v>15492151.020544229</v>
      </c>
      <c r="X115" s="77">
        <v>24749627.856076531</v>
      </c>
      <c r="Y115" s="80">
        <v>40241778.87662077</v>
      </c>
      <c r="Z115" s="94">
        <v>12020437.986465249</v>
      </c>
      <c r="AA115" s="81">
        <v>52262216.863086008</v>
      </c>
      <c r="AB115" s="521">
        <v>3059800</v>
      </c>
      <c r="AC115" s="102">
        <v>55322016.863086008</v>
      </c>
      <c r="AD115" s="96">
        <v>440.23058634066513</v>
      </c>
      <c r="AE115" s="97">
        <v>-3804607.787500001</v>
      </c>
      <c r="AF115" s="103">
        <v>51517409.075586013</v>
      </c>
      <c r="AG115" s="76">
        <v>11</v>
      </c>
      <c r="AH115" s="84">
        <v>11</v>
      </c>
    </row>
    <row r="116" spans="1:34">
      <c r="A116" s="74">
        <v>300</v>
      </c>
      <c r="B116" s="75" t="s">
        <v>147</v>
      </c>
      <c r="C116" s="91">
        <v>3306</v>
      </c>
      <c r="D116" s="77">
        <v>2003901.0729077703</v>
      </c>
      <c r="E116" s="97">
        <v>1624047.1483895485</v>
      </c>
      <c r="F116" s="80">
        <v>3627948.221297319</v>
      </c>
      <c r="G116" s="94">
        <v>622545.80573123193</v>
      </c>
      <c r="H116" s="81">
        <v>4250494.0270285513</v>
      </c>
      <c r="I116" s="627">
        <v>1702978</v>
      </c>
      <c r="J116" s="86">
        <v>5953472.0270285513</v>
      </c>
      <c r="K116" s="83">
        <v>1800.8082356408202</v>
      </c>
      <c r="L116" s="76">
        <v>498072.65700000018</v>
      </c>
      <c r="M116" s="83">
        <v>6451544.6840285519</v>
      </c>
      <c r="N116" s="84">
        <v>14</v>
      </c>
      <c r="O116" s="84">
        <v>14</v>
      </c>
      <c r="P116" s="106">
        <v>-271807.70927153341</v>
      </c>
      <c r="Q116" s="107">
        <v>-4.3661926979216975E-2</v>
      </c>
      <c r="R116" s="108">
        <v>-65.842359951408753</v>
      </c>
      <c r="T116" s="74">
        <v>300</v>
      </c>
      <c r="U116" s="75" t="s">
        <v>147</v>
      </c>
      <c r="V116" s="91">
        <v>3335</v>
      </c>
      <c r="W116" s="77">
        <v>2316024.7221199959</v>
      </c>
      <c r="X116" s="77">
        <v>1643637.2721073979</v>
      </c>
      <c r="Y116" s="80">
        <v>3959661.994227394</v>
      </c>
      <c r="Z116" s="94">
        <v>562639.74207269074</v>
      </c>
      <c r="AA116" s="81">
        <v>4522301.7363000847</v>
      </c>
      <c r="AB116" s="521">
        <v>1702978</v>
      </c>
      <c r="AC116" s="102">
        <v>6225279.7363000847</v>
      </c>
      <c r="AD116" s="96">
        <v>1866.6505955922289</v>
      </c>
      <c r="AE116" s="97">
        <v>496633.42499999999</v>
      </c>
      <c r="AF116" s="103">
        <v>6721913.1613000846</v>
      </c>
      <c r="AG116" s="76">
        <v>14</v>
      </c>
      <c r="AH116" s="84">
        <v>14</v>
      </c>
    </row>
    <row r="117" spans="1:34">
      <c r="A117" s="74">
        <v>301</v>
      </c>
      <c r="B117" s="75" t="s">
        <v>148</v>
      </c>
      <c r="C117" s="91">
        <v>19441</v>
      </c>
      <c r="D117" s="77">
        <v>1418039.6756425826</v>
      </c>
      <c r="E117" s="97">
        <v>10510864.329305213</v>
      </c>
      <c r="F117" s="80">
        <v>11928904.004947796</v>
      </c>
      <c r="G117" s="94">
        <v>3518563.0344109712</v>
      </c>
      <c r="H117" s="81">
        <v>15447467.039358769</v>
      </c>
      <c r="I117" s="627">
        <v>-1912440</v>
      </c>
      <c r="J117" s="86">
        <v>13535027.039358769</v>
      </c>
      <c r="K117" s="83">
        <v>696.21043358668635</v>
      </c>
      <c r="L117" s="76">
        <v>292269.95649999991</v>
      </c>
      <c r="M117" s="83">
        <v>13827296.995858768</v>
      </c>
      <c r="N117" s="84">
        <v>14</v>
      </c>
      <c r="O117" s="84">
        <v>14</v>
      </c>
      <c r="P117" s="106">
        <v>241006.15084152855</v>
      </c>
      <c r="Q117" s="107">
        <v>1.8128913205612496E-2</v>
      </c>
      <c r="R117" s="108">
        <v>14.780278862341561</v>
      </c>
      <c r="T117" s="74">
        <v>301</v>
      </c>
      <c r="U117" s="75" t="s">
        <v>148</v>
      </c>
      <c r="V117" s="91">
        <v>19509</v>
      </c>
      <c r="W117" s="77">
        <v>1675978.914093554</v>
      </c>
      <c r="X117" s="77">
        <v>10355361.918266689</v>
      </c>
      <c r="Y117" s="80">
        <v>12031340.83236024</v>
      </c>
      <c r="Z117" s="94">
        <v>3175120.0561570008</v>
      </c>
      <c r="AA117" s="81">
        <v>15206460.88851724</v>
      </c>
      <c r="AB117" s="521">
        <v>-1912440</v>
      </c>
      <c r="AC117" s="102">
        <v>13294020.88851724</v>
      </c>
      <c r="AD117" s="96">
        <v>681.43015472434479</v>
      </c>
      <c r="AE117" s="97">
        <v>291425.41249999998</v>
      </c>
      <c r="AF117" s="103">
        <v>13585446.30101724</v>
      </c>
      <c r="AG117" s="76">
        <v>14</v>
      </c>
      <c r="AH117" s="84">
        <v>14</v>
      </c>
    </row>
    <row r="118" spans="1:34">
      <c r="A118" s="74">
        <v>304</v>
      </c>
      <c r="B118" s="75" t="s">
        <v>149</v>
      </c>
      <c r="C118" s="91">
        <v>972</v>
      </c>
      <c r="D118" s="77">
        <v>32647.909772720071</v>
      </c>
      <c r="E118" s="97">
        <v>-90824.953460851088</v>
      </c>
      <c r="F118" s="80">
        <v>-58177.043688131016</v>
      </c>
      <c r="G118" s="94">
        <v>166809.12374696683</v>
      </c>
      <c r="H118" s="81">
        <v>108632.08005883581</v>
      </c>
      <c r="I118" s="627">
        <v>-271482</v>
      </c>
      <c r="J118" s="86">
        <v>-162849.9199411642</v>
      </c>
      <c r="K118" s="83">
        <v>-167.54106989831709</v>
      </c>
      <c r="L118" s="76">
        <v>-258693.02000000002</v>
      </c>
      <c r="M118" s="83">
        <v>-421542.93994116422</v>
      </c>
      <c r="N118" s="84">
        <v>2</v>
      </c>
      <c r="O118" s="84">
        <v>2</v>
      </c>
      <c r="P118" s="106">
        <v>94984.786127166008</v>
      </c>
      <c r="Q118" s="107">
        <v>-0.36839410634654268</v>
      </c>
      <c r="R118" s="108">
        <v>98.267905429858416</v>
      </c>
      <c r="T118" s="74">
        <v>304</v>
      </c>
      <c r="U118" s="75" t="s">
        <v>149</v>
      </c>
      <c r="V118" s="91">
        <v>970</v>
      </c>
      <c r="W118" s="77">
        <v>-49448.851645009068</v>
      </c>
      <c r="X118" s="77">
        <v>-90313.519966667271</v>
      </c>
      <c r="Y118" s="80">
        <v>-139762.37161167641</v>
      </c>
      <c r="Z118" s="94">
        <v>153409.66554334611</v>
      </c>
      <c r="AA118" s="81">
        <v>13647.293931669759</v>
      </c>
      <c r="AB118" s="521">
        <v>-271482</v>
      </c>
      <c r="AC118" s="102">
        <v>-257834.70606833021</v>
      </c>
      <c r="AD118" s="96">
        <v>-265.80897532817551</v>
      </c>
      <c r="AE118" s="97">
        <v>-257945.5</v>
      </c>
      <c r="AF118" s="103">
        <v>-515780.20606833021</v>
      </c>
      <c r="AG118" s="76">
        <v>2</v>
      </c>
      <c r="AH118" s="84">
        <v>2</v>
      </c>
    </row>
    <row r="119" spans="1:34">
      <c r="A119" s="74">
        <v>305</v>
      </c>
      <c r="B119" s="75" t="s">
        <v>150</v>
      </c>
      <c r="C119" s="91">
        <v>14800</v>
      </c>
      <c r="D119" s="77">
        <v>9593785.1667942908</v>
      </c>
      <c r="E119" s="97">
        <v>3807930.5473816427</v>
      </c>
      <c r="F119" s="80">
        <v>13401715.714175934</v>
      </c>
      <c r="G119" s="94">
        <v>1820838.5728335097</v>
      </c>
      <c r="H119" s="81">
        <v>15222554.287009444</v>
      </c>
      <c r="I119" s="627">
        <v>-785790</v>
      </c>
      <c r="J119" s="86">
        <v>14436764.287009444</v>
      </c>
      <c r="K119" s="83">
        <v>975.45704641955706</v>
      </c>
      <c r="L119" s="76">
        <v>-210852.53</v>
      </c>
      <c r="M119" s="83">
        <v>14225911.757009445</v>
      </c>
      <c r="N119" s="84">
        <v>17</v>
      </c>
      <c r="O119" s="84">
        <v>17</v>
      </c>
      <c r="P119" s="106">
        <v>-17293.733782706782</v>
      </c>
      <c r="Q119" s="107">
        <v>-1.1964621809203864E-3</v>
      </c>
      <c r="R119" s="108">
        <v>3.820986941730439</v>
      </c>
      <c r="T119" s="74">
        <v>305</v>
      </c>
      <c r="U119" s="75" t="s">
        <v>150</v>
      </c>
      <c r="V119" s="91">
        <v>14876</v>
      </c>
      <c r="W119" s="77">
        <v>10227324.193495849</v>
      </c>
      <c r="X119" s="77">
        <v>3433250.3386248779</v>
      </c>
      <c r="Y119" s="80">
        <v>13660574.532120731</v>
      </c>
      <c r="Z119" s="94">
        <v>1579273.4886714229</v>
      </c>
      <c r="AA119" s="81">
        <v>15239848.020792151</v>
      </c>
      <c r="AB119" s="521">
        <v>-785790</v>
      </c>
      <c r="AC119" s="102">
        <v>14454058.020792151</v>
      </c>
      <c r="AD119" s="96">
        <v>971.63605947782662</v>
      </c>
      <c r="AE119" s="97">
        <v>-210243.25</v>
      </c>
      <c r="AF119" s="103">
        <v>14243814.770792151</v>
      </c>
      <c r="AG119" s="76">
        <v>17</v>
      </c>
      <c r="AH119" s="84">
        <v>17</v>
      </c>
    </row>
    <row r="120" spans="1:34">
      <c r="A120" s="74">
        <v>309</v>
      </c>
      <c r="B120" s="75" t="s">
        <v>151</v>
      </c>
      <c r="C120" s="91">
        <v>6365</v>
      </c>
      <c r="D120" s="77">
        <v>-612677.75086318515</v>
      </c>
      <c r="E120" s="97">
        <v>4143571.5073861671</v>
      </c>
      <c r="F120" s="80">
        <v>3530893.7565229819</v>
      </c>
      <c r="G120" s="94">
        <v>939649.09263331047</v>
      </c>
      <c r="H120" s="81">
        <v>4470542.8491562922</v>
      </c>
      <c r="I120" s="627">
        <v>-271433</v>
      </c>
      <c r="J120" s="86">
        <v>4199109.8491562922</v>
      </c>
      <c r="K120" s="83">
        <v>659.71875084937824</v>
      </c>
      <c r="L120" s="76">
        <v>17718.699999999983</v>
      </c>
      <c r="M120" s="83">
        <v>4216828.5491562923</v>
      </c>
      <c r="N120" s="84">
        <v>12</v>
      </c>
      <c r="O120" s="84">
        <v>12</v>
      </c>
      <c r="P120" s="106">
        <v>-356108.18630293943</v>
      </c>
      <c r="Q120" s="107">
        <v>-7.8175881709916573E-2</v>
      </c>
      <c r="R120" s="108">
        <v>-47.174178303202666</v>
      </c>
      <c r="T120" s="74">
        <v>309</v>
      </c>
      <c r="U120" s="75" t="s">
        <v>151</v>
      </c>
      <c r="V120" s="91">
        <v>6444</v>
      </c>
      <c r="W120" s="77">
        <v>115172.15488972609</v>
      </c>
      <c r="X120" s="77">
        <v>3886978.9762536818</v>
      </c>
      <c r="Y120" s="80">
        <v>4002151.1311434079</v>
      </c>
      <c r="Z120" s="94">
        <v>824499.90431582299</v>
      </c>
      <c r="AA120" s="81">
        <v>4826651.0354592316</v>
      </c>
      <c r="AB120" s="521">
        <v>-271433</v>
      </c>
      <c r="AC120" s="102">
        <v>4555218.0354592316</v>
      </c>
      <c r="AD120" s="96">
        <v>706.8929291525809</v>
      </c>
      <c r="AE120" s="97">
        <v>17667.5</v>
      </c>
      <c r="AF120" s="103">
        <v>4572885.5354592316</v>
      </c>
      <c r="AG120" s="76">
        <v>12</v>
      </c>
      <c r="AH120" s="84">
        <v>12</v>
      </c>
    </row>
    <row r="121" spans="1:34">
      <c r="A121" s="74">
        <v>312</v>
      </c>
      <c r="B121" s="75" t="s">
        <v>152</v>
      </c>
      <c r="C121" s="91">
        <v>1129</v>
      </c>
      <c r="D121" s="77">
        <v>773372.7549044817</v>
      </c>
      <c r="E121" s="97">
        <v>408214.14004618477</v>
      </c>
      <c r="F121" s="80">
        <v>1181586.8949506665</v>
      </c>
      <c r="G121" s="94">
        <v>228873.62960704419</v>
      </c>
      <c r="H121" s="81">
        <v>1410460.5245577106</v>
      </c>
      <c r="I121" s="627">
        <v>-395532</v>
      </c>
      <c r="J121" s="86">
        <v>1014928.5245577106</v>
      </c>
      <c r="K121" s="83">
        <v>898.96237781905279</v>
      </c>
      <c r="L121" s="76">
        <v>88.593500000000859</v>
      </c>
      <c r="M121" s="83">
        <v>1015017.1180577106</v>
      </c>
      <c r="N121" s="84">
        <v>13</v>
      </c>
      <c r="O121" s="84">
        <v>13</v>
      </c>
      <c r="P121" s="106">
        <v>46542.889530422632</v>
      </c>
      <c r="Q121" s="107">
        <v>4.8062350211453837E-2</v>
      </c>
      <c r="R121" s="108">
        <v>60.533256583305615</v>
      </c>
      <c r="T121" s="74">
        <v>312</v>
      </c>
      <c r="U121" s="75" t="s">
        <v>152</v>
      </c>
      <c r="V121" s="91">
        <v>1155</v>
      </c>
      <c r="W121" s="77">
        <v>770507.00500111643</v>
      </c>
      <c r="X121" s="77">
        <v>388029.66696440201</v>
      </c>
      <c r="Y121" s="80">
        <v>1158536.671965519</v>
      </c>
      <c r="Z121" s="94">
        <v>205380.96306176961</v>
      </c>
      <c r="AA121" s="81">
        <v>1363917.635027288</v>
      </c>
      <c r="AB121" s="521">
        <v>-395532</v>
      </c>
      <c r="AC121" s="102">
        <v>968385.63502728799</v>
      </c>
      <c r="AD121" s="96">
        <v>838.42912123574717</v>
      </c>
      <c r="AE121" s="97">
        <v>88.337499999999636</v>
      </c>
      <c r="AF121" s="103">
        <v>968473.97252728802</v>
      </c>
      <c r="AG121" s="76">
        <v>13</v>
      </c>
      <c r="AH121" s="84">
        <v>13</v>
      </c>
    </row>
    <row r="122" spans="1:34">
      <c r="A122" s="74">
        <v>316</v>
      </c>
      <c r="B122" s="75" t="s">
        <v>153</v>
      </c>
      <c r="C122" s="91">
        <v>4052</v>
      </c>
      <c r="D122" s="77">
        <v>204024.79191916343</v>
      </c>
      <c r="E122" s="97">
        <v>1166559.1860973146</v>
      </c>
      <c r="F122" s="80">
        <v>1370583.978016478</v>
      </c>
      <c r="G122" s="94">
        <v>560728.39337313955</v>
      </c>
      <c r="H122" s="81">
        <v>1931312.3713896177</v>
      </c>
      <c r="I122" s="627">
        <v>-1031074</v>
      </c>
      <c r="J122" s="86">
        <v>900238.37138961768</v>
      </c>
      <c r="K122" s="83">
        <v>222.17136510109026</v>
      </c>
      <c r="L122" s="76">
        <v>38892.546499999997</v>
      </c>
      <c r="M122" s="83">
        <v>939130.91788961762</v>
      </c>
      <c r="N122" s="84">
        <v>7</v>
      </c>
      <c r="O122" s="84">
        <v>7</v>
      </c>
      <c r="P122" s="106">
        <v>730878.32558186166</v>
      </c>
      <c r="Q122" s="107">
        <v>4.3155298057222797</v>
      </c>
      <c r="R122" s="108">
        <v>180.79339153457278</v>
      </c>
      <c r="T122" s="74">
        <v>316</v>
      </c>
      <c r="U122" s="75" t="s">
        <v>153</v>
      </c>
      <c r="V122" s="91">
        <v>4093</v>
      </c>
      <c r="W122" s="77">
        <v>268705.05449508509</v>
      </c>
      <c r="X122" s="77">
        <v>443932.88550476253</v>
      </c>
      <c r="Y122" s="80">
        <v>712637.93999984767</v>
      </c>
      <c r="Z122" s="94">
        <v>487796.10580790829</v>
      </c>
      <c r="AA122" s="81">
        <v>1200434.045807756</v>
      </c>
      <c r="AB122" s="521">
        <v>-1031074</v>
      </c>
      <c r="AC122" s="102">
        <v>169360.04580775599</v>
      </c>
      <c r="AD122" s="96">
        <v>41.377973566517483</v>
      </c>
      <c r="AE122" s="97">
        <v>38780.162500000013</v>
      </c>
      <c r="AF122" s="103">
        <v>208140.20830775599</v>
      </c>
      <c r="AG122" s="76">
        <v>7</v>
      </c>
      <c r="AH122" s="84">
        <v>7</v>
      </c>
    </row>
    <row r="123" spans="1:34">
      <c r="A123" s="74">
        <v>317</v>
      </c>
      <c r="B123" s="75" t="s">
        <v>154</v>
      </c>
      <c r="C123" s="91">
        <v>2324</v>
      </c>
      <c r="D123" s="77">
        <v>2447841.5799464835</v>
      </c>
      <c r="E123" s="97">
        <v>1569671.655248876</v>
      </c>
      <c r="F123" s="80">
        <v>4017513.2351953592</v>
      </c>
      <c r="G123" s="94">
        <v>502041.41425396537</v>
      </c>
      <c r="H123" s="81">
        <v>4519554.6494493242</v>
      </c>
      <c r="I123" s="627">
        <v>95324</v>
      </c>
      <c r="J123" s="86">
        <v>4614878.6494493242</v>
      </c>
      <c r="K123" s="83">
        <v>1985.7481279902429</v>
      </c>
      <c r="L123" s="76">
        <v>-28349.920000000002</v>
      </c>
      <c r="M123" s="83">
        <v>4586528.7294493243</v>
      </c>
      <c r="N123" s="84">
        <v>17</v>
      </c>
      <c r="O123" s="84">
        <v>17</v>
      </c>
      <c r="P123" s="106">
        <v>-266025.45396305248</v>
      </c>
      <c r="Q123" s="107">
        <v>-5.4503315026629313E-2</v>
      </c>
      <c r="R123" s="108">
        <v>-71.101473110632242</v>
      </c>
      <c r="T123" s="74">
        <v>317</v>
      </c>
      <c r="U123" s="75" t="s">
        <v>154</v>
      </c>
      <c r="V123" s="91">
        <v>2373</v>
      </c>
      <c r="W123" s="77">
        <v>2694987.1307864352</v>
      </c>
      <c r="X123" s="77">
        <v>1621605.52445666</v>
      </c>
      <c r="Y123" s="80">
        <v>4316592.655243095</v>
      </c>
      <c r="Z123" s="94">
        <v>468987.44816928211</v>
      </c>
      <c r="AA123" s="81">
        <v>4785580.1034123767</v>
      </c>
      <c r="AB123" s="521">
        <v>95324</v>
      </c>
      <c r="AC123" s="102">
        <v>4880904.1034123767</v>
      </c>
      <c r="AD123" s="96">
        <v>2056.8496011008751</v>
      </c>
      <c r="AE123" s="97">
        <v>-28268</v>
      </c>
      <c r="AF123" s="103">
        <v>4852636.1034123767</v>
      </c>
      <c r="AG123" s="76">
        <v>17</v>
      </c>
      <c r="AH123" s="84">
        <v>17</v>
      </c>
    </row>
    <row r="124" spans="1:34">
      <c r="A124" s="74">
        <v>320</v>
      </c>
      <c r="B124" s="75" t="s">
        <v>155</v>
      </c>
      <c r="C124" s="91">
        <v>6919</v>
      </c>
      <c r="D124" s="77">
        <v>3337505.647720817</v>
      </c>
      <c r="E124" s="97">
        <v>2495328.6772625302</v>
      </c>
      <c r="F124" s="80">
        <v>5832834.3249833472</v>
      </c>
      <c r="G124" s="94">
        <v>968302.94817783346</v>
      </c>
      <c r="H124" s="81">
        <v>6801137.2731611803</v>
      </c>
      <c r="I124" s="627">
        <v>-513873</v>
      </c>
      <c r="J124" s="86">
        <v>6287264.2731611803</v>
      </c>
      <c r="K124" s="83">
        <v>908.69551570475221</v>
      </c>
      <c r="L124" s="76">
        <v>88.593499999988126</v>
      </c>
      <c r="M124" s="83">
        <v>6287352.8666611807</v>
      </c>
      <c r="N124" s="84">
        <v>19</v>
      </c>
      <c r="O124" s="84">
        <v>19</v>
      </c>
      <c r="P124" s="106">
        <v>175918.78251061216</v>
      </c>
      <c r="Q124" s="107">
        <v>2.8785605850584168E-2</v>
      </c>
      <c r="R124" s="108">
        <v>29.871027546775736</v>
      </c>
      <c r="T124" s="74">
        <v>320</v>
      </c>
      <c r="U124" s="75" t="s">
        <v>155</v>
      </c>
      <c r="V124" s="91">
        <v>6954</v>
      </c>
      <c r="W124" s="77">
        <v>3665328.321427159</v>
      </c>
      <c r="X124" s="77">
        <v>2103775.2953865561</v>
      </c>
      <c r="Y124" s="80">
        <v>5769103.6168137146</v>
      </c>
      <c r="Z124" s="94">
        <v>856114.87383685366</v>
      </c>
      <c r="AA124" s="81">
        <v>6625218.4906505682</v>
      </c>
      <c r="AB124" s="521">
        <v>-513873</v>
      </c>
      <c r="AC124" s="102">
        <v>6111345.4906505682</v>
      </c>
      <c r="AD124" s="96">
        <v>878.82448815797648</v>
      </c>
      <c r="AE124" s="97">
        <v>88.337499999994179</v>
      </c>
      <c r="AF124" s="103">
        <v>6111433.8281505695</v>
      </c>
      <c r="AG124" s="76">
        <v>19</v>
      </c>
      <c r="AH124" s="84">
        <v>19</v>
      </c>
    </row>
    <row r="125" spans="1:34">
      <c r="A125" s="74">
        <v>322</v>
      </c>
      <c r="B125" s="75" t="s">
        <v>156</v>
      </c>
      <c r="C125" s="91">
        <v>6340</v>
      </c>
      <c r="D125" s="77">
        <v>6942005.8397815097</v>
      </c>
      <c r="E125" s="97">
        <v>1520283.0408793327</v>
      </c>
      <c r="F125" s="80">
        <v>8462288.8806608431</v>
      </c>
      <c r="G125" s="94">
        <v>1117798.3120869775</v>
      </c>
      <c r="H125" s="81">
        <v>9580087.1927478202</v>
      </c>
      <c r="I125" s="627">
        <v>-493758</v>
      </c>
      <c r="J125" s="86">
        <v>9086329.1927478202</v>
      </c>
      <c r="K125" s="83">
        <v>1433.1749515375111</v>
      </c>
      <c r="L125" s="76">
        <v>107251.29109999997</v>
      </c>
      <c r="M125" s="83">
        <v>9193580.4838478193</v>
      </c>
      <c r="N125" s="84">
        <v>2</v>
      </c>
      <c r="O125" s="84">
        <v>2</v>
      </c>
      <c r="P125" s="106">
        <v>-159502.35378870927</v>
      </c>
      <c r="Q125" s="107">
        <v>-1.725127188245805E-2</v>
      </c>
      <c r="R125" s="108">
        <v>-18.062145705705007</v>
      </c>
      <c r="T125" s="74">
        <v>322</v>
      </c>
      <c r="U125" s="75" t="s">
        <v>156</v>
      </c>
      <c r="V125" s="91">
        <v>6371</v>
      </c>
      <c r="W125" s="77">
        <v>7056851.0694734408</v>
      </c>
      <c r="X125" s="77">
        <v>1660215.430290696</v>
      </c>
      <c r="Y125" s="80">
        <v>8717066.499764137</v>
      </c>
      <c r="Z125" s="94">
        <v>1022523.046772392</v>
      </c>
      <c r="AA125" s="81">
        <v>9739589.5465365294</v>
      </c>
      <c r="AB125" s="521">
        <v>-493758</v>
      </c>
      <c r="AC125" s="102">
        <v>9245831.5465365294</v>
      </c>
      <c r="AD125" s="96">
        <v>1451.2370972432161</v>
      </c>
      <c r="AE125" s="97">
        <v>106941.3775000001</v>
      </c>
      <c r="AF125" s="103">
        <v>9352772.9240365289</v>
      </c>
      <c r="AG125" s="76">
        <v>2</v>
      </c>
      <c r="AH125" s="84">
        <v>2</v>
      </c>
    </row>
    <row r="126" spans="1:34">
      <c r="A126" s="74">
        <v>398</v>
      </c>
      <c r="B126" s="75" t="s">
        <v>157</v>
      </c>
      <c r="C126" s="91">
        <v>121832</v>
      </c>
      <c r="D126" s="77">
        <v>46950253.813913822</v>
      </c>
      <c r="E126" s="97">
        <v>39860874.565695271</v>
      </c>
      <c r="F126" s="80">
        <v>86811128.379609093</v>
      </c>
      <c r="G126" s="94">
        <v>12531324.178962082</v>
      </c>
      <c r="H126" s="81">
        <v>99342452.558571175</v>
      </c>
      <c r="I126" s="627">
        <v>60607</v>
      </c>
      <c r="J126" s="86">
        <v>99403059.558571175</v>
      </c>
      <c r="K126" s="83">
        <v>815.90271487434484</v>
      </c>
      <c r="L126" s="76">
        <v>-10189085.278900009</v>
      </c>
      <c r="M126" s="83">
        <v>89213974.279671162</v>
      </c>
      <c r="N126" s="84">
        <v>7</v>
      </c>
      <c r="O126" s="84">
        <v>7</v>
      </c>
      <c r="P126" s="106">
        <v>9954764.8256209642</v>
      </c>
      <c r="Q126" s="107">
        <v>0.11129071666867577</v>
      </c>
      <c r="R126" s="108">
        <v>78.713772235659121</v>
      </c>
      <c r="T126" s="74">
        <v>398</v>
      </c>
      <c r="U126" s="75" t="s">
        <v>157</v>
      </c>
      <c r="V126" s="91">
        <v>121337</v>
      </c>
      <c r="W126" s="77">
        <v>52350046.572124757</v>
      </c>
      <c r="X126" s="77">
        <v>26647206.12599102</v>
      </c>
      <c r="Y126" s="80">
        <v>78997252.698115796</v>
      </c>
      <c r="Z126" s="94">
        <v>10390435.034834409</v>
      </c>
      <c r="AA126" s="81">
        <v>89387687.732950211</v>
      </c>
      <c r="AB126" s="521">
        <v>60607</v>
      </c>
      <c r="AC126" s="102">
        <v>89448294.732950211</v>
      </c>
      <c r="AD126" s="96">
        <v>737.18894263868572</v>
      </c>
      <c r="AE126" s="97">
        <v>-10159642.872500001</v>
      </c>
      <c r="AF126" s="103">
        <v>79288651.860450208</v>
      </c>
      <c r="AG126" s="76">
        <v>7</v>
      </c>
      <c r="AH126" s="84">
        <v>7</v>
      </c>
    </row>
    <row r="127" spans="1:34">
      <c r="A127" s="74">
        <v>399</v>
      </c>
      <c r="B127" s="75" t="s">
        <v>158</v>
      </c>
      <c r="C127" s="91">
        <v>7534</v>
      </c>
      <c r="D127" s="77">
        <v>1077900.2383195148</v>
      </c>
      <c r="E127" s="97">
        <v>2541331.4141416671</v>
      </c>
      <c r="F127" s="80">
        <v>3619231.6524611819</v>
      </c>
      <c r="G127" s="94">
        <v>719235.81434930419</v>
      </c>
      <c r="H127" s="81">
        <v>4338467.4668104863</v>
      </c>
      <c r="I127" s="627">
        <v>-326699</v>
      </c>
      <c r="J127" s="86">
        <v>4011768.4668104863</v>
      </c>
      <c r="K127" s="83">
        <v>532.48851430986019</v>
      </c>
      <c r="L127" s="76">
        <v>-39689.888000000021</v>
      </c>
      <c r="M127" s="83">
        <v>3972078.5788104865</v>
      </c>
      <c r="N127" s="84">
        <v>15</v>
      </c>
      <c r="O127" s="84">
        <v>15</v>
      </c>
      <c r="P127" s="106">
        <v>-138888.74944636179</v>
      </c>
      <c r="Q127" s="107">
        <v>-3.3461869340204071E-2</v>
      </c>
      <c r="R127" s="108">
        <v>-9.6558451803236949</v>
      </c>
      <c r="T127" s="74">
        <v>399</v>
      </c>
      <c r="U127" s="75" t="s">
        <v>158</v>
      </c>
      <c r="V127" s="91">
        <v>7656</v>
      </c>
      <c r="W127" s="77">
        <v>1490464.7414410999</v>
      </c>
      <c r="X127" s="77">
        <v>2430088.947783527</v>
      </c>
      <c r="Y127" s="80">
        <v>3920553.6892246269</v>
      </c>
      <c r="Z127" s="94">
        <v>556802.52703222015</v>
      </c>
      <c r="AA127" s="81">
        <v>4477356.2162568476</v>
      </c>
      <c r="AB127" s="521">
        <v>-326699</v>
      </c>
      <c r="AC127" s="102">
        <v>4150657.2162568481</v>
      </c>
      <c r="AD127" s="96">
        <v>542.14435949018389</v>
      </c>
      <c r="AE127" s="97">
        <v>-39575.199999999997</v>
      </c>
      <c r="AF127" s="103">
        <v>4111082.016256847</v>
      </c>
      <c r="AG127" s="76">
        <v>15</v>
      </c>
      <c r="AH127" s="84">
        <v>15</v>
      </c>
    </row>
    <row r="128" spans="1:34">
      <c r="A128" s="74">
        <v>400</v>
      </c>
      <c r="B128" s="75" t="s">
        <v>159</v>
      </c>
      <c r="C128" s="91">
        <v>8400</v>
      </c>
      <c r="D128" s="77">
        <v>7146583.6687619528</v>
      </c>
      <c r="E128" s="97">
        <v>3090557.4353116485</v>
      </c>
      <c r="F128" s="80">
        <v>10237141.104073601</v>
      </c>
      <c r="G128" s="94">
        <v>1289873.7645764211</v>
      </c>
      <c r="H128" s="81">
        <v>11527014.868650023</v>
      </c>
      <c r="I128" s="627">
        <v>314300</v>
      </c>
      <c r="J128" s="86">
        <v>11841314.868650023</v>
      </c>
      <c r="K128" s="83">
        <v>1409.6803415059551</v>
      </c>
      <c r="L128" s="76">
        <v>88.593499999959022</v>
      </c>
      <c r="M128" s="83">
        <v>11841403.462150022</v>
      </c>
      <c r="N128" s="84">
        <v>2</v>
      </c>
      <c r="O128" s="84">
        <v>2</v>
      </c>
      <c r="P128" s="106">
        <v>-494680.4986194279</v>
      </c>
      <c r="Q128" s="107">
        <v>-4.0100574286201639E-2</v>
      </c>
      <c r="R128" s="108">
        <v>-45.207660294899824</v>
      </c>
      <c r="T128" s="74">
        <v>400</v>
      </c>
      <c r="U128" s="75" t="s">
        <v>159</v>
      </c>
      <c r="V128" s="91">
        <v>8479</v>
      </c>
      <c r="W128" s="77">
        <v>7739237.1415053187</v>
      </c>
      <c r="X128" s="77">
        <v>3122787.9028264722</v>
      </c>
      <c r="Y128" s="80">
        <v>10862025.044331791</v>
      </c>
      <c r="Z128" s="94">
        <v>1159670.322937659</v>
      </c>
      <c r="AA128" s="81">
        <v>12021695.367269451</v>
      </c>
      <c r="AB128" s="521">
        <v>314300</v>
      </c>
      <c r="AC128" s="102">
        <v>12335995.367269451</v>
      </c>
      <c r="AD128" s="96">
        <v>1454.8880018008549</v>
      </c>
      <c r="AE128" s="97">
        <v>88.337499999994179</v>
      </c>
      <c r="AF128" s="103">
        <v>12336083.704769449</v>
      </c>
      <c r="AG128" s="76">
        <v>2</v>
      </c>
      <c r="AH128" s="84">
        <v>2</v>
      </c>
    </row>
    <row r="129" spans="1:34">
      <c r="A129" s="74">
        <v>402</v>
      </c>
      <c r="B129" s="75" t="s">
        <v>160</v>
      </c>
      <c r="C129" s="91">
        <v>8803</v>
      </c>
      <c r="D129" s="77">
        <v>-884401.72924213577</v>
      </c>
      <c r="E129" s="97">
        <v>4790355.7605892699</v>
      </c>
      <c r="F129" s="80">
        <v>3905954.0313471342</v>
      </c>
      <c r="G129" s="94">
        <v>1380387.6245904008</v>
      </c>
      <c r="H129" s="81">
        <v>5286341.6559375348</v>
      </c>
      <c r="I129" s="627">
        <v>-197086</v>
      </c>
      <c r="J129" s="86">
        <v>5089255.6559375348</v>
      </c>
      <c r="K129" s="83">
        <v>578.12741746422068</v>
      </c>
      <c r="L129" s="76">
        <v>426276.48459999997</v>
      </c>
      <c r="M129" s="83">
        <v>5515532.1405375348</v>
      </c>
      <c r="N129" s="84">
        <v>11</v>
      </c>
      <c r="O129" s="84">
        <v>11</v>
      </c>
      <c r="P129" s="106">
        <v>-320878.5905179074</v>
      </c>
      <c r="Q129" s="107">
        <v>-5.931065217617057E-2</v>
      </c>
      <c r="R129" s="108">
        <v>-32.152813382416866</v>
      </c>
      <c r="T129" s="74">
        <v>402</v>
      </c>
      <c r="U129" s="75" t="s">
        <v>160</v>
      </c>
      <c r="V129" s="91">
        <v>8865</v>
      </c>
      <c r="W129" s="77">
        <v>-422364.85358962091</v>
      </c>
      <c r="X129" s="77">
        <v>4797964.2892548116</v>
      </c>
      <c r="Y129" s="80">
        <v>4375599.4356651902</v>
      </c>
      <c r="Z129" s="94">
        <v>1231620.810790251</v>
      </c>
      <c r="AA129" s="81">
        <v>5607220.2464554422</v>
      </c>
      <c r="AB129" s="521">
        <v>-197086</v>
      </c>
      <c r="AC129" s="102">
        <v>5410134.2464554422</v>
      </c>
      <c r="AD129" s="96">
        <v>610.28023084663755</v>
      </c>
      <c r="AE129" s="97">
        <v>425044.71500000003</v>
      </c>
      <c r="AF129" s="103">
        <v>5835178.961455442</v>
      </c>
      <c r="AG129" s="76">
        <v>11</v>
      </c>
      <c r="AH129" s="84">
        <v>11</v>
      </c>
    </row>
    <row r="130" spans="1:34">
      <c r="A130" s="74">
        <v>403</v>
      </c>
      <c r="B130" s="75" t="s">
        <v>161</v>
      </c>
      <c r="C130" s="91">
        <v>2704</v>
      </c>
      <c r="D130" s="77">
        <v>1032224.8335751072</v>
      </c>
      <c r="E130" s="97">
        <v>1703272.7566392859</v>
      </c>
      <c r="F130" s="80">
        <v>2735497.5902143931</v>
      </c>
      <c r="G130" s="94">
        <v>538931.86754240468</v>
      </c>
      <c r="H130" s="81">
        <v>3274429.4577567978</v>
      </c>
      <c r="I130" s="627">
        <v>-5285</v>
      </c>
      <c r="J130" s="86">
        <v>3269144.4577567978</v>
      </c>
      <c r="K130" s="83">
        <v>1209.0031278686383</v>
      </c>
      <c r="L130" s="76">
        <v>-77962.280000000013</v>
      </c>
      <c r="M130" s="83">
        <v>3191182.177756798</v>
      </c>
      <c r="N130" s="84">
        <v>14</v>
      </c>
      <c r="O130" s="84">
        <v>14</v>
      </c>
      <c r="P130" s="106">
        <v>-58243.324429090135</v>
      </c>
      <c r="Q130" s="107">
        <v>-1.7504218997530813E-2</v>
      </c>
      <c r="R130" s="108">
        <v>2.5536056837622709</v>
      </c>
      <c r="T130" s="74">
        <v>403</v>
      </c>
      <c r="U130" s="75" t="s">
        <v>161</v>
      </c>
      <c r="V130" s="91">
        <v>2758</v>
      </c>
      <c r="W130" s="77">
        <v>1189399.555425253</v>
      </c>
      <c r="X130" s="77">
        <v>1649236.0143315601</v>
      </c>
      <c r="Y130" s="80">
        <v>2838635.569756812</v>
      </c>
      <c r="Z130" s="94">
        <v>494037.21242907533</v>
      </c>
      <c r="AA130" s="81">
        <v>3332672.7821858879</v>
      </c>
      <c r="AB130" s="521">
        <v>-5285</v>
      </c>
      <c r="AC130" s="102">
        <v>3327387.7821858879</v>
      </c>
      <c r="AD130" s="96">
        <v>1206.4495221848761</v>
      </c>
      <c r="AE130" s="97">
        <v>-77737</v>
      </c>
      <c r="AF130" s="103">
        <v>3249650.7821858879</v>
      </c>
      <c r="AG130" s="76">
        <v>14</v>
      </c>
      <c r="AH130" s="84">
        <v>14</v>
      </c>
    </row>
    <row r="131" spans="1:34">
      <c r="A131" s="74">
        <v>405</v>
      </c>
      <c r="B131" s="75" t="s">
        <v>162</v>
      </c>
      <c r="C131" s="91">
        <v>73241</v>
      </c>
      <c r="D131" s="77">
        <v>14897095.071413236</v>
      </c>
      <c r="E131" s="97">
        <v>12989448.75889108</v>
      </c>
      <c r="F131" s="80">
        <v>27886543.830304317</v>
      </c>
      <c r="G131" s="94">
        <v>8744960.1363155823</v>
      </c>
      <c r="H131" s="81">
        <v>36631503.966619901</v>
      </c>
      <c r="I131" s="627">
        <v>-2731032</v>
      </c>
      <c r="J131" s="86">
        <v>33900471.966619901</v>
      </c>
      <c r="K131" s="83">
        <v>462.86194845264129</v>
      </c>
      <c r="L131" s="76">
        <v>-1917783.494500001</v>
      </c>
      <c r="M131" s="83">
        <v>31982688.472119901</v>
      </c>
      <c r="N131" s="84">
        <v>9</v>
      </c>
      <c r="O131" s="84">
        <v>9</v>
      </c>
      <c r="P131" s="106">
        <v>4259568.7579515912</v>
      </c>
      <c r="Q131" s="107">
        <v>0.14370576793712228</v>
      </c>
      <c r="R131" s="108">
        <v>58.632903098702002</v>
      </c>
      <c r="T131" s="74">
        <v>405</v>
      </c>
      <c r="U131" s="75" t="s">
        <v>162</v>
      </c>
      <c r="V131" s="91">
        <v>73327</v>
      </c>
      <c r="W131" s="77">
        <v>16173594.852963179</v>
      </c>
      <c r="X131" s="77">
        <v>8623858.5899032541</v>
      </c>
      <c r="Y131" s="80">
        <v>24797453.44286643</v>
      </c>
      <c r="Z131" s="94">
        <v>7574481.7658018814</v>
      </c>
      <c r="AA131" s="81">
        <v>32371935.20866831</v>
      </c>
      <c r="AB131" s="521">
        <v>-2731032</v>
      </c>
      <c r="AC131" s="102">
        <v>29640903.20866831</v>
      </c>
      <c r="AD131" s="96">
        <v>404.22904535393928</v>
      </c>
      <c r="AE131" s="97">
        <v>-1912241.8625</v>
      </c>
      <c r="AF131" s="103">
        <v>27728661.346168309</v>
      </c>
      <c r="AG131" s="76">
        <v>9</v>
      </c>
      <c r="AH131" s="84">
        <v>9</v>
      </c>
    </row>
    <row r="132" spans="1:34">
      <c r="A132" s="74">
        <v>407</v>
      </c>
      <c r="B132" s="75" t="s">
        <v>163</v>
      </c>
      <c r="C132" s="91">
        <v>2430</v>
      </c>
      <c r="D132" s="77">
        <v>908642.72060661018</v>
      </c>
      <c r="E132" s="97">
        <v>1108990.1904489128</v>
      </c>
      <c r="F132" s="80">
        <v>2017632.911055523</v>
      </c>
      <c r="G132" s="94">
        <v>540869.58812068962</v>
      </c>
      <c r="H132" s="81">
        <v>2558502.4991762126</v>
      </c>
      <c r="I132" s="627">
        <v>-677039</v>
      </c>
      <c r="J132" s="86">
        <v>1881463.4991762126</v>
      </c>
      <c r="K132" s="83">
        <v>774.26481447580761</v>
      </c>
      <c r="L132" s="76">
        <v>-907108.84649999999</v>
      </c>
      <c r="M132" s="83">
        <v>974354.6526762126</v>
      </c>
      <c r="N132" s="84">
        <v>1</v>
      </c>
      <c r="O132" s="85">
        <v>34</v>
      </c>
      <c r="P132" s="106">
        <v>-29358.997916626511</v>
      </c>
      <c r="Q132" s="107">
        <v>-1.5364586695673636E-2</v>
      </c>
      <c r="R132" s="108">
        <v>-12.405624837835376</v>
      </c>
      <c r="T132" s="74">
        <v>407</v>
      </c>
      <c r="U132" s="75" t="s">
        <v>163</v>
      </c>
      <c r="V132" s="91">
        <v>2429</v>
      </c>
      <c r="W132" s="77">
        <v>981107.24672720605</v>
      </c>
      <c r="X132" s="77">
        <v>1106426.6104451681</v>
      </c>
      <c r="Y132" s="80">
        <v>2087533.8571723739</v>
      </c>
      <c r="Z132" s="94">
        <v>500327.63992046512</v>
      </c>
      <c r="AA132" s="81">
        <v>2587861.4970928389</v>
      </c>
      <c r="AB132" s="521">
        <v>-677039</v>
      </c>
      <c r="AC132" s="102">
        <v>1910822.4970928391</v>
      </c>
      <c r="AD132" s="96">
        <v>786.67043931364299</v>
      </c>
      <c r="AE132" s="97">
        <v>-904487.66250000009</v>
      </c>
      <c r="AF132" s="103">
        <v>1006334.834592839</v>
      </c>
      <c r="AG132" s="76">
        <v>1</v>
      </c>
      <c r="AH132" s="84">
        <v>34</v>
      </c>
    </row>
    <row r="133" spans="1:34">
      <c r="A133" s="74">
        <v>408</v>
      </c>
      <c r="B133" s="75" t="s">
        <v>164</v>
      </c>
      <c r="C133" s="91">
        <v>13927</v>
      </c>
      <c r="D133" s="77">
        <v>6325302.2270761235</v>
      </c>
      <c r="E133" s="97">
        <v>5913608.1198633416</v>
      </c>
      <c r="F133" s="80">
        <v>12238910.346939465</v>
      </c>
      <c r="G133" s="94">
        <v>1693954.1240162111</v>
      </c>
      <c r="H133" s="81">
        <v>13932864.470955675</v>
      </c>
      <c r="I133" s="627">
        <v>64614</v>
      </c>
      <c r="J133" s="86">
        <v>13997478.470955675</v>
      </c>
      <c r="K133" s="83">
        <v>1005.0605637219555</v>
      </c>
      <c r="L133" s="76">
        <v>-145116.15299999999</v>
      </c>
      <c r="M133" s="83">
        <v>13852362.317955675</v>
      </c>
      <c r="N133" s="84">
        <v>14</v>
      </c>
      <c r="O133" s="84">
        <v>14</v>
      </c>
      <c r="P133" s="106">
        <v>-463113.651956724</v>
      </c>
      <c r="Q133" s="107">
        <v>-3.2025912080248325E-2</v>
      </c>
      <c r="R133" s="108">
        <v>-25.777198105276511</v>
      </c>
      <c r="T133" s="74">
        <v>408</v>
      </c>
      <c r="U133" s="75" t="s">
        <v>164</v>
      </c>
      <c r="V133" s="91">
        <v>14028</v>
      </c>
      <c r="W133" s="77">
        <v>7112904.3363788743</v>
      </c>
      <c r="X133" s="77">
        <v>5834160.3932959847</v>
      </c>
      <c r="Y133" s="80">
        <v>12947064.729674861</v>
      </c>
      <c r="Z133" s="94">
        <v>1448913.393237544</v>
      </c>
      <c r="AA133" s="81">
        <v>14395978.122912399</v>
      </c>
      <c r="AB133" s="521">
        <v>64614</v>
      </c>
      <c r="AC133" s="102">
        <v>14460592.122912399</v>
      </c>
      <c r="AD133" s="96">
        <v>1030.837761827232</v>
      </c>
      <c r="AE133" s="97">
        <v>-144696.82500000001</v>
      </c>
      <c r="AF133" s="103">
        <v>14315895.2979124</v>
      </c>
      <c r="AG133" s="76">
        <v>14</v>
      </c>
      <c r="AH133" s="84">
        <v>14</v>
      </c>
    </row>
    <row r="134" spans="1:34">
      <c r="A134" s="74">
        <v>410</v>
      </c>
      <c r="B134" s="75" t="s">
        <v>165</v>
      </c>
      <c r="C134" s="91">
        <v>18808</v>
      </c>
      <c r="D134" s="77">
        <v>10597363.528502982</v>
      </c>
      <c r="E134" s="97">
        <v>8132574.7540304232</v>
      </c>
      <c r="F134" s="80">
        <v>18729938.282533407</v>
      </c>
      <c r="G134" s="94">
        <v>1187352.9216417023</v>
      </c>
      <c r="H134" s="81">
        <v>19917291.204175111</v>
      </c>
      <c r="I134" s="627">
        <v>-1236511</v>
      </c>
      <c r="J134" s="86">
        <v>18680780.204175111</v>
      </c>
      <c r="K134" s="83">
        <v>993.23586793785148</v>
      </c>
      <c r="L134" s="76">
        <v>149297.76619999995</v>
      </c>
      <c r="M134" s="83">
        <v>18830077.970375109</v>
      </c>
      <c r="N134" s="84">
        <v>13</v>
      </c>
      <c r="O134" s="84">
        <v>13</v>
      </c>
      <c r="P134" s="106">
        <v>93248.038174681365</v>
      </c>
      <c r="Q134" s="107">
        <v>5.0166981470109815E-3</v>
      </c>
      <c r="R134" s="108">
        <v>8.6224467067661408</v>
      </c>
      <c r="T134" s="74">
        <v>410</v>
      </c>
      <c r="U134" s="75" t="s">
        <v>165</v>
      </c>
      <c r="V134" s="91">
        <v>18878</v>
      </c>
      <c r="W134" s="77">
        <v>11057889.919283351</v>
      </c>
      <c r="X134" s="77">
        <v>7940516.2780958051</v>
      </c>
      <c r="Y134" s="80">
        <v>18998406.197379161</v>
      </c>
      <c r="Z134" s="94">
        <v>825636.96862126724</v>
      </c>
      <c r="AA134" s="81">
        <v>19824043.16600043</v>
      </c>
      <c r="AB134" s="521">
        <v>-1236511</v>
      </c>
      <c r="AC134" s="102">
        <v>18587532.16600043</v>
      </c>
      <c r="AD134" s="96">
        <v>984.61342123108534</v>
      </c>
      <c r="AE134" s="97">
        <v>148866.35500000001</v>
      </c>
      <c r="AF134" s="103">
        <v>18736398.52100043</v>
      </c>
      <c r="AG134" s="76">
        <v>13</v>
      </c>
      <c r="AH134" s="84">
        <v>13</v>
      </c>
    </row>
    <row r="135" spans="1:34">
      <c r="A135" s="74">
        <v>416</v>
      </c>
      <c r="B135" s="75" t="s">
        <v>166</v>
      </c>
      <c r="C135" s="91">
        <v>2878</v>
      </c>
      <c r="D135" s="77">
        <v>599569.77872218052</v>
      </c>
      <c r="E135" s="97">
        <v>1258213.1324977633</v>
      </c>
      <c r="F135" s="80">
        <v>1857782.9112199438</v>
      </c>
      <c r="G135" s="94">
        <v>298782.38187585626</v>
      </c>
      <c r="H135" s="81">
        <v>2156565.2930958001</v>
      </c>
      <c r="I135" s="627">
        <v>-700749</v>
      </c>
      <c r="J135" s="86">
        <v>1455816.2930958001</v>
      </c>
      <c r="K135" s="83">
        <v>505.84304833071582</v>
      </c>
      <c r="L135" s="76">
        <v>-84287.855899999995</v>
      </c>
      <c r="M135" s="83">
        <v>1371528.4371958</v>
      </c>
      <c r="N135" s="84">
        <v>9</v>
      </c>
      <c r="O135" s="84">
        <v>9</v>
      </c>
      <c r="P135" s="106">
        <v>16349.877984371036</v>
      </c>
      <c r="Q135" s="107">
        <v>1.1358290692114128E-2</v>
      </c>
      <c r="R135" s="108">
        <v>0.58983137338719871</v>
      </c>
      <c r="T135" s="74">
        <v>416</v>
      </c>
      <c r="U135" s="75" t="s">
        <v>166</v>
      </c>
      <c r="V135" s="91">
        <v>2849</v>
      </c>
      <c r="W135" s="77">
        <v>665805.09287694597</v>
      </c>
      <c r="X135" s="77">
        <v>1231686.5616980609</v>
      </c>
      <c r="Y135" s="80">
        <v>1897491.654575008</v>
      </c>
      <c r="Z135" s="94">
        <v>242723.7605364215</v>
      </c>
      <c r="AA135" s="81">
        <v>2140215.4151114291</v>
      </c>
      <c r="AB135" s="521">
        <v>-700749</v>
      </c>
      <c r="AC135" s="102">
        <v>1439466.4151114291</v>
      </c>
      <c r="AD135" s="96">
        <v>505.25321695732862</v>
      </c>
      <c r="AE135" s="97">
        <v>-84044.297499999986</v>
      </c>
      <c r="AF135" s="103">
        <v>1355422.117611429</v>
      </c>
      <c r="AG135" s="76">
        <v>9</v>
      </c>
      <c r="AH135" s="84">
        <v>9</v>
      </c>
    </row>
    <row r="136" spans="1:34">
      <c r="A136" s="74">
        <v>418</v>
      </c>
      <c r="B136" s="75" t="s">
        <v>167</v>
      </c>
      <c r="C136" s="91">
        <v>25041</v>
      </c>
      <c r="D136" s="77">
        <v>19268281.744996022</v>
      </c>
      <c r="E136" s="97">
        <v>1117094.9622023287</v>
      </c>
      <c r="F136" s="80">
        <v>20385376.707198352</v>
      </c>
      <c r="G136" s="94">
        <v>1291786.068066336</v>
      </c>
      <c r="H136" s="81">
        <v>21677162.775264688</v>
      </c>
      <c r="I136" s="627">
        <v>-2432683</v>
      </c>
      <c r="J136" s="86">
        <v>19244479.775264688</v>
      </c>
      <c r="K136" s="83">
        <v>768.51882014554883</v>
      </c>
      <c r="L136" s="76">
        <v>-661350.47750000027</v>
      </c>
      <c r="M136" s="83">
        <v>18583129.297764689</v>
      </c>
      <c r="N136" s="84">
        <v>6</v>
      </c>
      <c r="O136" s="84">
        <v>6</v>
      </c>
      <c r="P136" s="106">
        <v>-471095.72930453345</v>
      </c>
      <c r="Q136" s="107">
        <v>-2.3894596898546217E-2</v>
      </c>
      <c r="R136" s="108">
        <v>-24.736812934406998</v>
      </c>
      <c r="T136" s="74">
        <v>418</v>
      </c>
      <c r="U136" s="75" t="s">
        <v>167</v>
      </c>
      <c r="V136" s="91">
        <v>24854</v>
      </c>
      <c r="W136" s="77">
        <v>20054220.588587649</v>
      </c>
      <c r="X136" s="77">
        <v>1306746.3677039649</v>
      </c>
      <c r="Y136" s="80">
        <v>21360966.956291609</v>
      </c>
      <c r="Z136" s="94">
        <v>787291.54827761394</v>
      </c>
      <c r="AA136" s="81">
        <v>22148258.504569221</v>
      </c>
      <c r="AB136" s="521">
        <v>-2432683</v>
      </c>
      <c r="AC136" s="102">
        <v>19715575.504569221</v>
      </c>
      <c r="AD136" s="96">
        <v>793.25563307995583</v>
      </c>
      <c r="AE136" s="97">
        <v>-659439.4375</v>
      </c>
      <c r="AF136" s="103">
        <v>19056136.067069221</v>
      </c>
      <c r="AG136" s="76">
        <v>6</v>
      </c>
      <c r="AH136" s="84">
        <v>6</v>
      </c>
    </row>
    <row r="137" spans="1:34">
      <c r="A137" s="74">
        <v>420</v>
      </c>
      <c r="B137" s="75" t="s">
        <v>168</v>
      </c>
      <c r="C137" s="91">
        <v>8924</v>
      </c>
      <c r="D137" s="77">
        <v>1873834.2806571317</v>
      </c>
      <c r="E137" s="97">
        <v>2775476.7337765563</v>
      </c>
      <c r="F137" s="80">
        <v>4649311.0144336876</v>
      </c>
      <c r="G137" s="94">
        <v>1167064.5437306035</v>
      </c>
      <c r="H137" s="81">
        <v>5816375.5581642911</v>
      </c>
      <c r="I137" s="627">
        <v>-1336697</v>
      </c>
      <c r="J137" s="86">
        <v>4479678.5581642911</v>
      </c>
      <c r="K137" s="83">
        <v>501.98101279295059</v>
      </c>
      <c r="L137" s="76">
        <v>-139038.63890000002</v>
      </c>
      <c r="M137" s="83">
        <v>4340639.9192642914</v>
      </c>
      <c r="N137" s="84">
        <v>11</v>
      </c>
      <c r="O137" s="84">
        <v>11</v>
      </c>
      <c r="P137" s="106">
        <v>-196065.08055638894</v>
      </c>
      <c r="Q137" s="107">
        <v>-4.1932384601400835E-2</v>
      </c>
      <c r="R137" s="108">
        <v>-19.225501388375903</v>
      </c>
      <c r="T137" s="74">
        <v>420</v>
      </c>
      <c r="U137" s="75" t="s">
        <v>168</v>
      </c>
      <c r="V137" s="91">
        <v>8971</v>
      </c>
      <c r="W137" s="77">
        <v>2385150.4150882079</v>
      </c>
      <c r="X137" s="77">
        <v>2628421.4579555518</v>
      </c>
      <c r="Y137" s="80">
        <v>5013571.8730437607</v>
      </c>
      <c r="Z137" s="94">
        <v>998868.76567691891</v>
      </c>
      <c r="AA137" s="81">
        <v>6012440.63872068</v>
      </c>
      <c r="AB137" s="521">
        <v>-1336697</v>
      </c>
      <c r="AC137" s="102">
        <v>4675743.63872068</v>
      </c>
      <c r="AD137" s="96">
        <v>521.2065141813265</v>
      </c>
      <c r="AE137" s="97">
        <v>-138636.8725</v>
      </c>
      <c r="AF137" s="103">
        <v>4537106.7662206804</v>
      </c>
      <c r="AG137" s="76">
        <v>11</v>
      </c>
      <c r="AH137" s="84">
        <v>11</v>
      </c>
    </row>
    <row r="138" spans="1:34">
      <c r="A138" s="74">
        <v>421</v>
      </c>
      <c r="B138" s="75" t="s">
        <v>169</v>
      </c>
      <c r="C138" s="91">
        <v>656</v>
      </c>
      <c r="D138" s="77">
        <v>1070727.7607793454</v>
      </c>
      <c r="E138" s="97">
        <v>-13992.761914797891</v>
      </c>
      <c r="F138" s="80">
        <v>1056734.9988645476</v>
      </c>
      <c r="G138" s="94">
        <v>149650.46293401683</v>
      </c>
      <c r="H138" s="81">
        <v>1206385.4617985645</v>
      </c>
      <c r="I138" s="627">
        <v>-170879</v>
      </c>
      <c r="J138" s="86">
        <v>1035506.4617985645</v>
      </c>
      <c r="K138" s="83">
        <v>1578.5159478636654</v>
      </c>
      <c r="L138" s="76">
        <v>-8859.35</v>
      </c>
      <c r="M138" s="83">
        <v>1026647.1117985646</v>
      </c>
      <c r="N138" s="84">
        <v>16</v>
      </c>
      <c r="O138" s="84">
        <v>16</v>
      </c>
      <c r="P138" s="106">
        <v>-89098.135703907581</v>
      </c>
      <c r="Q138" s="107">
        <v>-7.9226188388147434E-2</v>
      </c>
      <c r="R138" s="108">
        <v>-112.61878522275856</v>
      </c>
      <c r="T138" s="74">
        <v>421</v>
      </c>
      <c r="U138" s="75" t="s">
        <v>169</v>
      </c>
      <c r="V138" s="91">
        <v>665</v>
      </c>
      <c r="W138" s="77">
        <v>1130469.5925738059</v>
      </c>
      <c r="X138" s="77">
        <v>26927.479013271699</v>
      </c>
      <c r="Y138" s="80">
        <v>1157397.071587078</v>
      </c>
      <c r="Z138" s="94">
        <v>138086.52591539401</v>
      </c>
      <c r="AA138" s="81">
        <v>1295483.5975024721</v>
      </c>
      <c r="AB138" s="521">
        <v>-170879</v>
      </c>
      <c r="AC138" s="102">
        <v>1124604.5975024721</v>
      </c>
      <c r="AD138" s="96">
        <v>1691.1347330864239</v>
      </c>
      <c r="AE138" s="97">
        <v>-8833.75</v>
      </c>
      <c r="AF138" s="103">
        <v>1115770.8475024721</v>
      </c>
      <c r="AG138" s="76">
        <v>16</v>
      </c>
      <c r="AH138" s="84">
        <v>16</v>
      </c>
    </row>
    <row r="139" spans="1:34">
      <c r="A139" s="74">
        <v>422</v>
      </c>
      <c r="B139" s="75" t="s">
        <v>170</v>
      </c>
      <c r="C139" s="91">
        <v>9846</v>
      </c>
      <c r="D139" s="77">
        <v>1869879.7574741314</v>
      </c>
      <c r="E139" s="97">
        <v>2579735.4508707225</v>
      </c>
      <c r="F139" s="80">
        <v>4449615.2083448544</v>
      </c>
      <c r="G139" s="94">
        <v>1673577.4653186472</v>
      </c>
      <c r="H139" s="81">
        <v>6123192.6736635016</v>
      </c>
      <c r="I139" s="627">
        <v>-233645</v>
      </c>
      <c r="J139" s="86">
        <v>5889547.6736635016</v>
      </c>
      <c r="K139" s="83">
        <v>598.1665319585112</v>
      </c>
      <c r="L139" s="76">
        <v>69368.710499999986</v>
      </c>
      <c r="M139" s="83">
        <v>5958916.3841635017</v>
      </c>
      <c r="N139" s="84">
        <v>12</v>
      </c>
      <c r="O139" s="84">
        <v>12</v>
      </c>
      <c r="P139" s="106">
        <v>-427048.25648955535</v>
      </c>
      <c r="Q139" s="107">
        <v>-6.7607341234380267E-2</v>
      </c>
      <c r="R139" s="108">
        <v>-30.413021246091944</v>
      </c>
      <c r="T139" s="74">
        <v>422</v>
      </c>
      <c r="U139" s="75" t="s">
        <v>170</v>
      </c>
      <c r="V139" s="91">
        <v>10049</v>
      </c>
      <c r="W139" s="77">
        <v>2380060.9495197949</v>
      </c>
      <c r="X139" s="77">
        <v>2664680.9825411788</v>
      </c>
      <c r="Y139" s="80">
        <v>5044741.9320609747</v>
      </c>
      <c r="Z139" s="94">
        <v>1505498.9980920821</v>
      </c>
      <c r="AA139" s="81">
        <v>6550240.930153057</v>
      </c>
      <c r="AB139" s="521">
        <v>-233645</v>
      </c>
      <c r="AC139" s="102">
        <v>6316595.930153057</v>
      </c>
      <c r="AD139" s="96">
        <v>628.57955320460314</v>
      </c>
      <c r="AE139" s="97">
        <v>69168.262499999953</v>
      </c>
      <c r="AF139" s="103">
        <v>6385764.1926530572</v>
      </c>
      <c r="AG139" s="76">
        <v>12</v>
      </c>
      <c r="AH139" s="84">
        <v>12</v>
      </c>
    </row>
    <row r="140" spans="1:34">
      <c r="A140" s="74">
        <v>423</v>
      </c>
      <c r="B140" s="75" t="s">
        <v>171</v>
      </c>
      <c r="C140" s="91">
        <v>20732</v>
      </c>
      <c r="D140" s="77">
        <v>15374157.716660241</v>
      </c>
      <c r="E140" s="97">
        <v>796569.61209807801</v>
      </c>
      <c r="F140" s="80">
        <v>16170727.328758318</v>
      </c>
      <c r="G140" s="94">
        <v>1478654.1429021494</v>
      </c>
      <c r="H140" s="81">
        <v>17649381.471660469</v>
      </c>
      <c r="I140" s="627">
        <v>-2230400</v>
      </c>
      <c r="J140" s="86">
        <v>15418981.471660469</v>
      </c>
      <c r="K140" s="83">
        <v>743.72860658211789</v>
      </c>
      <c r="L140" s="76">
        <v>-557288.55240000016</v>
      </c>
      <c r="M140" s="83">
        <v>14861692.919260468</v>
      </c>
      <c r="N140" s="84">
        <v>2</v>
      </c>
      <c r="O140" s="84">
        <v>2</v>
      </c>
      <c r="P140" s="106">
        <v>-736592.85701481067</v>
      </c>
      <c r="Q140" s="107">
        <v>-4.559372771461289E-2</v>
      </c>
      <c r="R140" s="108">
        <v>-38.017949533012484</v>
      </c>
      <c r="T140" s="74">
        <v>423</v>
      </c>
      <c r="U140" s="75" t="s">
        <v>171</v>
      </c>
      <c r="V140" s="91">
        <v>20666</v>
      </c>
      <c r="W140" s="77">
        <v>16110642.31937932</v>
      </c>
      <c r="X140" s="77">
        <v>1164204.72186961</v>
      </c>
      <c r="Y140" s="80">
        <v>17274847.041248929</v>
      </c>
      <c r="Z140" s="94">
        <v>1111127.287426353</v>
      </c>
      <c r="AA140" s="81">
        <v>18385974.328675281</v>
      </c>
      <c r="AB140" s="521">
        <v>-2230400</v>
      </c>
      <c r="AC140" s="102">
        <v>16155574.328675279</v>
      </c>
      <c r="AD140" s="96">
        <v>781.74655611513037</v>
      </c>
      <c r="AE140" s="97">
        <v>-555678.21</v>
      </c>
      <c r="AF140" s="103">
        <v>15599896.11867528</v>
      </c>
      <c r="AG140" s="76">
        <v>2</v>
      </c>
      <c r="AH140" s="84">
        <v>2</v>
      </c>
    </row>
    <row r="141" spans="1:34">
      <c r="A141" s="74">
        <v>425</v>
      </c>
      <c r="B141" s="75" t="s">
        <v>172</v>
      </c>
      <c r="C141" s="91">
        <v>10116</v>
      </c>
      <c r="D141" s="77">
        <v>14991963.615245663</v>
      </c>
      <c r="E141" s="97">
        <v>5120977.6722569121</v>
      </c>
      <c r="F141" s="80">
        <v>20112941.287502576</v>
      </c>
      <c r="G141" s="94">
        <v>473332.88151650445</v>
      </c>
      <c r="H141" s="81">
        <v>20586274.169019081</v>
      </c>
      <c r="I141" s="627">
        <v>1565155</v>
      </c>
      <c r="J141" s="86">
        <v>22151429.169019081</v>
      </c>
      <c r="K141" s="83">
        <v>2189.7419107373548</v>
      </c>
      <c r="L141" s="76">
        <v>247140.42760000005</v>
      </c>
      <c r="M141" s="83">
        <v>22398569.596619081</v>
      </c>
      <c r="N141" s="84">
        <v>17</v>
      </c>
      <c r="O141" s="84">
        <v>17</v>
      </c>
      <c r="P141" s="106">
        <v>-254197.09456278756</v>
      </c>
      <c r="Q141" s="107">
        <v>-1.1345234967877682E-2</v>
      </c>
      <c r="R141" s="108">
        <v>-9.0437873570381271</v>
      </c>
      <c r="T141" s="74">
        <v>425</v>
      </c>
      <c r="U141" s="75" t="s">
        <v>172</v>
      </c>
      <c r="V141" s="91">
        <v>10190</v>
      </c>
      <c r="W141" s="77">
        <v>15249302.44927012</v>
      </c>
      <c r="X141" s="77">
        <v>5320493.9853960956</v>
      </c>
      <c r="Y141" s="80">
        <v>20569796.434666209</v>
      </c>
      <c r="Z141" s="94">
        <v>270674.82891565718</v>
      </c>
      <c r="AA141" s="81">
        <v>20840471.263581868</v>
      </c>
      <c r="AB141" s="521">
        <v>1565155</v>
      </c>
      <c r="AC141" s="102">
        <v>22405626.263581868</v>
      </c>
      <c r="AD141" s="96">
        <v>2198.785698094393</v>
      </c>
      <c r="AE141" s="97">
        <v>246426.29</v>
      </c>
      <c r="AF141" s="103">
        <v>22652052.553581871</v>
      </c>
      <c r="AG141" s="76">
        <v>17</v>
      </c>
      <c r="AH141" s="84">
        <v>17</v>
      </c>
    </row>
    <row r="142" spans="1:34">
      <c r="A142" s="74">
        <v>426</v>
      </c>
      <c r="B142" s="75" t="s">
        <v>173</v>
      </c>
      <c r="C142" s="91">
        <v>11980</v>
      </c>
      <c r="D142" s="77">
        <v>3981507.7280216687</v>
      </c>
      <c r="E142" s="97">
        <v>5848274.2302042171</v>
      </c>
      <c r="F142" s="80">
        <v>9829781.9582258854</v>
      </c>
      <c r="G142" s="94">
        <v>1197744.1598645626</v>
      </c>
      <c r="H142" s="81">
        <v>11027526.118090447</v>
      </c>
      <c r="I142" s="627">
        <v>-1842217</v>
      </c>
      <c r="J142" s="86">
        <v>9185309.118090447</v>
      </c>
      <c r="K142" s="83">
        <v>766.72029366364336</v>
      </c>
      <c r="L142" s="76">
        <v>-869368.01549999986</v>
      </c>
      <c r="M142" s="83">
        <v>8315941.1025904473</v>
      </c>
      <c r="N142" s="84">
        <v>12</v>
      </c>
      <c r="O142" s="84">
        <v>12</v>
      </c>
      <c r="P142" s="106">
        <v>98438.65008806251</v>
      </c>
      <c r="Q142" s="107">
        <v>1.0833064082369693E-2</v>
      </c>
      <c r="R142" s="108">
        <v>3.9510106952571959</v>
      </c>
      <c r="T142" s="74">
        <v>426</v>
      </c>
      <c r="U142" s="75" t="s">
        <v>173</v>
      </c>
      <c r="V142" s="91">
        <v>11913</v>
      </c>
      <c r="W142" s="77">
        <v>4212733.3167343214</v>
      </c>
      <c r="X142" s="77">
        <v>5760236.2431890173</v>
      </c>
      <c r="Y142" s="80">
        <v>9972969.5599233396</v>
      </c>
      <c r="Z142" s="94">
        <v>956117.90807904513</v>
      </c>
      <c r="AA142" s="81">
        <v>10929087.468002381</v>
      </c>
      <c r="AB142" s="521">
        <v>-1842217</v>
      </c>
      <c r="AC142" s="102">
        <v>9086870.4680023845</v>
      </c>
      <c r="AD142" s="96">
        <v>762.76928296838616</v>
      </c>
      <c r="AE142" s="97">
        <v>-866855.88750000019</v>
      </c>
      <c r="AF142" s="103">
        <v>8220014.5805023843</v>
      </c>
      <c r="AG142" s="76">
        <v>12</v>
      </c>
      <c r="AH142" s="84">
        <v>12</v>
      </c>
    </row>
    <row r="143" spans="1:34">
      <c r="A143" s="74">
        <v>430</v>
      </c>
      <c r="B143" s="75" t="s">
        <v>174</v>
      </c>
      <c r="C143" s="91">
        <v>15124</v>
      </c>
      <c r="D143" s="77">
        <v>3641746.6191511829</v>
      </c>
      <c r="E143" s="97">
        <v>6772257.630549442</v>
      </c>
      <c r="F143" s="80">
        <v>10414004.249700624</v>
      </c>
      <c r="G143" s="94">
        <v>2604699.0925373985</v>
      </c>
      <c r="H143" s="81">
        <v>13018703.342238024</v>
      </c>
      <c r="I143" s="627">
        <v>-2470883</v>
      </c>
      <c r="J143" s="86">
        <v>10547820.342238024</v>
      </c>
      <c r="K143" s="83">
        <v>697.42266214215977</v>
      </c>
      <c r="L143" s="76">
        <v>149687.57759999949</v>
      </c>
      <c r="M143" s="83">
        <v>10697507.919838022</v>
      </c>
      <c r="N143" s="84">
        <v>2</v>
      </c>
      <c r="O143" s="84">
        <v>2</v>
      </c>
      <c r="P143" s="106">
        <v>-160016.57362535596</v>
      </c>
      <c r="Q143" s="107">
        <v>-1.4943874741713296E-2</v>
      </c>
      <c r="R143" s="108">
        <v>-2.6647465445602165</v>
      </c>
      <c r="T143" s="74">
        <v>430</v>
      </c>
      <c r="U143" s="75" t="s">
        <v>174</v>
      </c>
      <c r="V143" s="91">
        <v>15295</v>
      </c>
      <c r="W143" s="77">
        <v>4278488.1342485622</v>
      </c>
      <c r="X143" s="77">
        <v>6532069.7233023737</v>
      </c>
      <c r="Y143" s="80">
        <v>10810557.85755094</v>
      </c>
      <c r="Z143" s="94">
        <v>2368162.0583124449</v>
      </c>
      <c r="AA143" s="81">
        <v>13178719.91586338</v>
      </c>
      <c r="AB143" s="521">
        <v>-2470883</v>
      </c>
      <c r="AC143" s="102">
        <v>10707836.91586338</v>
      </c>
      <c r="AD143" s="96">
        <v>700.08740868671998</v>
      </c>
      <c r="AE143" s="97">
        <v>149255.04000000001</v>
      </c>
      <c r="AF143" s="103">
        <v>10857091.955863381</v>
      </c>
      <c r="AG143" s="76">
        <v>2</v>
      </c>
      <c r="AH143" s="84">
        <v>2</v>
      </c>
    </row>
    <row r="144" spans="1:34">
      <c r="A144" s="74">
        <v>433</v>
      </c>
      <c r="B144" s="75" t="s">
        <v>175</v>
      </c>
      <c r="C144" s="91">
        <v>7574</v>
      </c>
      <c r="D144" s="77">
        <v>2001173.2800708166</v>
      </c>
      <c r="E144" s="97">
        <v>2191498.8923755065</v>
      </c>
      <c r="F144" s="80">
        <v>4192672.1724463231</v>
      </c>
      <c r="G144" s="94">
        <v>1003323.682440712</v>
      </c>
      <c r="H144" s="81">
        <v>5195995.8548870347</v>
      </c>
      <c r="I144" s="627">
        <v>-1204795</v>
      </c>
      <c r="J144" s="86">
        <v>3991200.8548870347</v>
      </c>
      <c r="K144" s="83">
        <v>526.960767743205</v>
      </c>
      <c r="L144" s="76">
        <v>125802.77000000002</v>
      </c>
      <c r="M144" s="83">
        <v>4117003.6248870348</v>
      </c>
      <c r="N144" s="84">
        <v>5</v>
      </c>
      <c r="O144" s="84">
        <v>5</v>
      </c>
      <c r="P144" s="106">
        <v>-517401.5003598053</v>
      </c>
      <c r="Q144" s="107">
        <v>-0.11475873443522572</v>
      </c>
      <c r="R144" s="108">
        <v>-61.860226803855198</v>
      </c>
      <c r="T144" s="74">
        <v>433</v>
      </c>
      <c r="U144" s="75" t="s">
        <v>175</v>
      </c>
      <c r="V144" s="91">
        <v>7657</v>
      </c>
      <c r="W144" s="77">
        <v>2628492.7854053271</v>
      </c>
      <c r="X144" s="77">
        <v>2212893.1715544122</v>
      </c>
      <c r="Y144" s="80">
        <v>4841385.9569597384</v>
      </c>
      <c r="Z144" s="94">
        <v>872011.39828710165</v>
      </c>
      <c r="AA144" s="81">
        <v>5713397.35524684</v>
      </c>
      <c r="AB144" s="521">
        <v>-1204795</v>
      </c>
      <c r="AC144" s="102">
        <v>4508602.35524684</v>
      </c>
      <c r="AD144" s="96">
        <v>588.8209945470602</v>
      </c>
      <c r="AE144" s="97">
        <v>125439.25</v>
      </c>
      <c r="AF144" s="103">
        <v>4634041.60524684</v>
      </c>
      <c r="AG144" s="76">
        <v>5</v>
      </c>
      <c r="AH144" s="84">
        <v>5</v>
      </c>
    </row>
    <row r="145" spans="1:34">
      <c r="A145" s="74">
        <v>434</v>
      </c>
      <c r="B145" s="75" t="s">
        <v>176</v>
      </c>
      <c r="C145" s="91">
        <v>14196</v>
      </c>
      <c r="D145" s="77">
        <v>6828776.1640658444</v>
      </c>
      <c r="E145" s="97">
        <v>-248701.01245726171</v>
      </c>
      <c r="F145" s="80">
        <v>6580075.1516085826</v>
      </c>
      <c r="G145" s="94">
        <v>1985838.6964242444</v>
      </c>
      <c r="H145" s="81">
        <v>8565913.8480328266</v>
      </c>
      <c r="I145" s="627">
        <v>-491395</v>
      </c>
      <c r="J145" s="86">
        <v>8074518.8480328266</v>
      </c>
      <c r="K145" s="83">
        <v>568.78830994877615</v>
      </c>
      <c r="L145" s="76">
        <v>1052490.7800000003</v>
      </c>
      <c r="M145" s="83">
        <v>9127009.6280328259</v>
      </c>
      <c r="N145" s="84">
        <v>1</v>
      </c>
      <c r="O145" s="85">
        <v>34</v>
      </c>
      <c r="P145" s="106">
        <v>-108228.65661682747</v>
      </c>
      <c r="Q145" s="107">
        <v>-1.3226444608651199E-2</v>
      </c>
      <c r="R145" s="108">
        <v>-1.3585340206813044</v>
      </c>
      <c r="T145" s="74">
        <v>434</v>
      </c>
      <c r="U145" s="75" t="s">
        <v>176</v>
      </c>
      <c r="V145" s="91">
        <v>14352</v>
      </c>
      <c r="W145" s="77">
        <v>7349713.6641002242</v>
      </c>
      <c r="X145" s="77">
        <v>-426985.54789886501</v>
      </c>
      <c r="Y145" s="80">
        <v>6922728.1162013588</v>
      </c>
      <c r="Z145" s="94">
        <v>1751414.388448294</v>
      </c>
      <c r="AA145" s="81">
        <v>8674142.504649654</v>
      </c>
      <c r="AB145" s="521">
        <v>-491395</v>
      </c>
      <c r="AC145" s="102">
        <v>8182747.504649654</v>
      </c>
      <c r="AD145" s="96">
        <v>570.14684396945745</v>
      </c>
      <c r="AE145" s="97">
        <v>1049449.5</v>
      </c>
      <c r="AF145" s="103">
        <v>9232197.004649654</v>
      </c>
      <c r="AG145" s="76">
        <v>1</v>
      </c>
      <c r="AH145" s="84">
        <v>34</v>
      </c>
    </row>
    <row r="146" spans="1:34">
      <c r="A146" s="74">
        <v>435</v>
      </c>
      <c r="B146" s="75" t="s">
        <v>177</v>
      </c>
      <c r="C146" s="91">
        <v>695</v>
      </c>
      <c r="D146" s="77">
        <v>969584.59153823764</v>
      </c>
      <c r="E146" s="97">
        <v>-2284.6825330860438</v>
      </c>
      <c r="F146" s="80">
        <v>967299.9090051516</v>
      </c>
      <c r="G146" s="94">
        <v>138336.00115504637</v>
      </c>
      <c r="H146" s="81">
        <v>1105635.9101601979</v>
      </c>
      <c r="I146" s="627">
        <v>-208768</v>
      </c>
      <c r="J146" s="86">
        <v>896867.91016019788</v>
      </c>
      <c r="K146" s="83">
        <v>1290.4574246909322</v>
      </c>
      <c r="L146" s="76">
        <v>-217940.01000000004</v>
      </c>
      <c r="M146" s="83">
        <v>678927.90016019787</v>
      </c>
      <c r="N146" s="84">
        <v>13</v>
      </c>
      <c r="O146" s="84">
        <v>13</v>
      </c>
      <c r="P146" s="106">
        <v>-112011.4745603241</v>
      </c>
      <c r="Q146" s="107">
        <v>-0.11102563523126535</v>
      </c>
      <c r="R146" s="108">
        <v>-128.50092231402186</v>
      </c>
      <c r="T146" s="74">
        <v>435</v>
      </c>
      <c r="U146" s="75" t="s">
        <v>177</v>
      </c>
      <c r="V146" s="91">
        <v>711</v>
      </c>
      <c r="W146" s="77">
        <v>1037319.833855293</v>
      </c>
      <c r="X146" s="77">
        <v>51505.533814607443</v>
      </c>
      <c r="Y146" s="80">
        <v>1088825.3676699011</v>
      </c>
      <c r="Z146" s="94">
        <v>128822.0170506219</v>
      </c>
      <c r="AA146" s="81">
        <v>1217647.384720522</v>
      </c>
      <c r="AB146" s="521">
        <v>-208768</v>
      </c>
      <c r="AC146" s="102">
        <v>1008879.384720522</v>
      </c>
      <c r="AD146" s="96">
        <v>1418.958347004954</v>
      </c>
      <c r="AE146" s="97">
        <v>-217310.25</v>
      </c>
      <c r="AF146" s="103">
        <v>791569.13472052244</v>
      </c>
      <c r="AG146" s="76">
        <v>13</v>
      </c>
      <c r="AH146" s="84">
        <v>13</v>
      </c>
    </row>
    <row r="147" spans="1:34">
      <c r="A147" s="74">
        <v>436</v>
      </c>
      <c r="B147" s="75" t="s">
        <v>178</v>
      </c>
      <c r="C147" s="91">
        <v>2018</v>
      </c>
      <c r="D147" s="77">
        <v>2350205.0663879113</v>
      </c>
      <c r="E147" s="97">
        <v>1409874.608004781</v>
      </c>
      <c r="F147" s="80">
        <v>3760079.6743926923</v>
      </c>
      <c r="G147" s="94">
        <v>233169.27356805155</v>
      </c>
      <c r="H147" s="81">
        <v>3993248.9479607437</v>
      </c>
      <c r="I147" s="627">
        <v>-409421</v>
      </c>
      <c r="J147" s="86">
        <v>3583827.9479607437</v>
      </c>
      <c r="K147" s="83">
        <v>1775.9305985930346</v>
      </c>
      <c r="L147" s="76">
        <v>64637.81759999998</v>
      </c>
      <c r="M147" s="83">
        <v>3648465.7655607439</v>
      </c>
      <c r="N147" s="84">
        <v>17</v>
      </c>
      <c r="O147" s="84">
        <v>17</v>
      </c>
      <c r="P147" s="106">
        <v>-112544.18427628046</v>
      </c>
      <c r="Q147" s="107">
        <v>-3.0447200728182456E-2</v>
      </c>
      <c r="R147" s="108">
        <v>-64.892176425403477</v>
      </c>
      <c r="T147" s="74">
        <v>436</v>
      </c>
      <c r="U147" s="75" t="s">
        <v>178</v>
      </c>
      <c r="V147" s="91">
        <v>2008</v>
      </c>
      <c r="W147" s="77">
        <v>2461556.6016766569</v>
      </c>
      <c r="X147" s="77">
        <v>1436760.6980171939</v>
      </c>
      <c r="Y147" s="80">
        <v>3898317.2996938508</v>
      </c>
      <c r="Z147" s="94">
        <v>207475.8325431734</v>
      </c>
      <c r="AA147" s="81">
        <v>4105793.1322370241</v>
      </c>
      <c r="AB147" s="521">
        <v>-409421</v>
      </c>
      <c r="AC147" s="102">
        <v>3696372.1322370241</v>
      </c>
      <c r="AD147" s="96">
        <v>1840.8227750184381</v>
      </c>
      <c r="AE147" s="97">
        <v>64451.040000000008</v>
      </c>
      <c r="AF147" s="103">
        <v>3760823.1722370242</v>
      </c>
      <c r="AG147" s="76">
        <v>17</v>
      </c>
      <c r="AH147" s="84">
        <v>17</v>
      </c>
    </row>
    <row r="148" spans="1:34">
      <c r="A148" s="74">
        <v>440</v>
      </c>
      <c r="B148" s="75" t="s">
        <v>179</v>
      </c>
      <c r="C148" s="91">
        <v>5955</v>
      </c>
      <c r="D148" s="77">
        <v>10538570.801216701</v>
      </c>
      <c r="E148" s="97">
        <v>3161460.9008287746</v>
      </c>
      <c r="F148" s="80">
        <v>13700031.702045476</v>
      </c>
      <c r="G148" s="94">
        <v>441020.359686265</v>
      </c>
      <c r="H148" s="81">
        <v>14141052.061731741</v>
      </c>
      <c r="I148" s="627">
        <v>-1605702</v>
      </c>
      <c r="J148" s="86">
        <v>12535350.061731741</v>
      </c>
      <c r="K148" s="83">
        <v>2105.0126048248094</v>
      </c>
      <c r="L148" s="76">
        <v>-38981.140000000014</v>
      </c>
      <c r="M148" s="83">
        <v>12496368.92173174</v>
      </c>
      <c r="N148" s="84">
        <v>15</v>
      </c>
      <c r="O148" s="84">
        <v>15</v>
      </c>
      <c r="P148" s="106">
        <v>698050.79825741053</v>
      </c>
      <c r="Q148" s="107">
        <v>5.8970444416434203E-2</v>
      </c>
      <c r="R148" s="108">
        <v>93.235027755751389</v>
      </c>
      <c r="T148" s="74">
        <v>440</v>
      </c>
      <c r="U148" s="75" t="s">
        <v>179</v>
      </c>
      <c r="V148" s="91">
        <v>5884</v>
      </c>
      <c r="W148" s="77">
        <v>9804454.1985430103</v>
      </c>
      <c r="X148" s="77">
        <v>3262995.341599443</v>
      </c>
      <c r="Y148" s="80">
        <v>13067449.54014245</v>
      </c>
      <c r="Z148" s="94">
        <v>375551.72333187959</v>
      </c>
      <c r="AA148" s="81">
        <v>13443001.26347433</v>
      </c>
      <c r="AB148" s="521">
        <v>-1605702</v>
      </c>
      <c r="AC148" s="102">
        <v>11837299.26347433</v>
      </c>
      <c r="AD148" s="96">
        <v>2011.777577069058</v>
      </c>
      <c r="AE148" s="97">
        <v>-38868.5</v>
      </c>
      <c r="AF148" s="103">
        <v>11798430.76347433</v>
      </c>
      <c r="AG148" s="76">
        <v>15</v>
      </c>
      <c r="AH148" s="84">
        <v>15</v>
      </c>
    </row>
    <row r="149" spans="1:34">
      <c r="A149" s="74">
        <v>441</v>
      </c>
      <c r="B149" s="75" t="s">
        <v>180</v>
      </c>
      <c r="C149" s="91">
        <v>4304</v>
      </c>
      <c r="D149" s="77">
        <v>-220526.62128767977</v>
      </c>
      <c r="E149" s="97">
        <v>1550845.9117881376</v>
      </c>
      <c r="F149" s="80">
        <v>1330319.2905004579</v>
      </c>
      <c r="G149" s="94">
        <v>674630.0372841676</v>
      </c>
      <c r="H149" s="81">
        <v>2004949.3277846253</v>
      </c>
      <c r="I149" s="627">
        <v>-321132</v>
      </c>
      <c r="J149" s="86">
        <v>1683817.3277846253</v>
      </c>
      <c r="K149" s="83">
        <v>391.22149809122334</v>
      </c>
      <c r="L149" s="76">
        <v>-76190.41</v>
      </c>
      <c r="M149" s="83">
        <v>1607626.9177846254</v>
      </c>
      <c r="N149" s="84">
        <v>9</v>
      </c>
      <c r="O149" s="84">
        <v>9</v>
      </c>
      <c r="P149" s="106">
        <v>407024.73691706243</v>
      </c>
      <c r="Q149" s="107">
        <v>0.31878688819810175</v>
      </c>
      <c r="R149" s="108">
        <v>98.244767740704162</v>
      </c>
      <c r="T149" s="74">
        <v>441</v>
      </c>
      <c r="U149" s="75" t="s">
        <v>180</v>
      </c>
      <c r="V149" s="91">
        <v>4358</v>
      </c>
      <c r="W149" s="77">
        <v>-279753.23480389471</v>
      </c>
      <c r="X149" s="77">
        <v>1275806.987238952</v>
      </c>
      <c r="Y149" s="80">
        <v>996053.75243505707</v>
      </c>
      <c r="Z149" s="94">
        <v>601870.83843250549</v>
      </c>
      <c r="AA149" s="81">
        <v>1597924.5908675629</v>
      </c>
      <c r="AB149" s="521">
        <v>-321132</v>
      </c>
      <c r="AC149" s="102">
        <v>1276792.5908675629</v>
      </c>
      <c r="AD149" s="96">
        <v>292.97673035051918</v>
      </c>
      <c r="AE149" s="97">
        <v>-75970.25</v>
      </c>
      <c r="AF149" s="103">
        <v>1200822.3408675629</v>
      </c>
      <c r="AG149" s="76">
        <v>9</v>
      </c>
      <c r="AH149" s="84">
        <v>9</v>
      </c>
    </row>
    <row r="150" spans="1:34">
      <c r="A150" s="74">
        <v>444</v>
      </c>
      <c r="B150" s="75" t="s">
        <v>181</v>
      </c>
      <c r="C150" s="91">
        <v>45435</v>
      </c>
      <c r="D150" s="77">
        <v>18479454.011080958</v>
      </c>
      <c r="E150" s="97">
        <v>6387925.033864093</v>
      </c>
      <c r="F150" s="80">
        <v>24867379.04494505</v>
      </c>
      <c r="G150" s="94">
        <v>4762090.9663583152</v>
      </c>
      <c r="H150" s="81">
        <v>29629470.011303365</v>
      </c>
      <c r="I150" s="627">
        <v>-96820</v>
      </c>
      <c r="J150" s="86">
        <v>29532650.011303365</v>
      </c>
      <c r="K150" s="83">
        <v>649.99779930237401</v>
      </c>
      <c r="L150" s="76">
        <v>2826274.3995999997</v>
      </c>
      <c r="M150" s="83">
        <v>32358924.410903364</v>
      </c>
      <c r="N150" s="84">
        <v>1</v>
      </c>
      <c r="O150" s="85">
        <v>33</v>
      </c>
      <c r="P150" s="106">
        <v>357797.3542480655</v>
      </c>
      <c r="Q150" s="107">
        <v>1.2263895843927768E-2</v>
      </c>
      <c r="R150" s="108">
        <v>11.416744362121904</v>
      </c>
      <c r="T150" s="74">
        <v>444</v>
      </c>
      <c r="U150" s="75" t="s">
        <v>181</v>
      </c>
      <c r="V150" s="91">
        <v>45687</v>
      </c>
      <c r="W150" s="77">
        <v>20895721.678713702</v>
      </c>
      <c r="X150" s="77">
        <v>4361149.6003389414</v>
      </c>
      <c r="Y150" s="80">
        <v>25256871.279052641</v>
      </c>
      <c r="Z150" s="94">
        <v>4014801.378002658</v>
      </c>
      <c r="AA150" s="81">
        <v>29271672.6570553</v>
      </c>
      <c r="AB150" s="521">
        <v>-96820</v>
      </c>
      <c r="AC150" s="102">
        <v>29174852.6570553</v>
      </c>
      <c r="AD150" s="96">
        <v>638.5810549402521</v>
      </c>
      <c r="AE150" s="97">
        <v>2818107.59</v>
      </c>
      <c r="AF150" s="103">
        <v>31992960.2470553</v>
      </c>
      <c r="AG150" s="76">
        <v>1</v>
      </c>
      <c r="AH150" s="84">
        <v>33</v>
      </c>
    </row>
    <row r="151" spans="1:34">
      <c r="A151" s="74">
        <v>445</v>
      </c>
      <c r="B151" s="75" t="s">
        <v>182</v>
      </c>
      <c r="C151" s="91">
        <v>14712</v>
      </c>
      <c r="D151" s="77">
        <v>7730989.2151112203</v>
      </c>
      <c r="E151" s="97">
        <v>-93307.675805391656</v>
      </c>
      <c r="F151" s="80">
        <v>7637681.5393058285</v>
      </c>
      <c r="G151" s="94">
        <v>1684333.7141032771</v>
      </c>
      <c r="H151" s="81">
        <v>9322015.2534091063</v>
      </c>
      <c r="I151" s="627">
        <v>-658718</v>
      </c>
      <c r="J151" s="86">
        <v>8663297.2534091063</v>
      </c>
      <c r="K151" s="83">
        <v>588.85924778474077</v>
      </c>
      <c r="L151" s="76">
        <v>249922.26350000006</v>
      </c>
      <c r="M151" s="83">
        <v>8913219.5169091057</v>
      </c>
      <c r="N151" s="84">
        <v>2</v>
      </c>
      <c r="O151" s="84">
        <v>2</v>
      </c>
      <c r="P151" s="106">
        <v>-251857.0625028424</v>
      </c>
      <c r="Q151" s="107">
        <v>-2.8250443411094162E-2</v>
      </c>
      <c r="R151" s="108">
        <v>-10.761031735836923</v>
      </c>
      <c r="T151" s="74">
        <v>445</v>
      </c>
      <c r="U151" s="75" t="s">
        <v>182</v>
      </c>
      <c r="V151" s="91">
        <v>14868</v>
      </c>
      <c r="W151" s="77">
        <v>8193726.5869497871</v>
      </c>
      <c r="X151" s="77">
        <v>-40426.091639857543</v>
      </c>
      <c r="Y151" s="80">
        <v>8153300.4953099294</v>
      </c>
      <c r="Z151" s="94">
        <v>1420571.82060202</v>
      </c>
      <c r="AA151" s="81">
        <v>9573872.3159119487</v>
      </c>
      <c r="AB151" s="521">
        <v>-658718</v>
      </c>
      <c r="AC151" s="102">
        <v>8915154.3159119487</v>
      </c>
      <c r="AD151" s="96">
        <v>599.6202795205777</v>
      </c>
      <c r="AE151" s="97">
        <v>249200.08749999999</v>
      </c>
      <c r="AF151" s="103">
        <v>9164354.4034119491</v>
      </c>
      <c r="AG151" s="76">
        <v>2</v>
      </c>
      <c r="AH151" s="84">
        <v>2</v>
      </c>
    </row>
    <row r="152" spans="1:34">
      <c r="A152" s="74">
        <v>475</v>
      </c>
      <c r="B152" s="75" t="s">
        <v>183</v>
      </c>
      <c r="C152" s="91">
        <v>5392</v>
      </c>
      <c r="D152" s="77">
        <v>3548337.7079027523</v>
      </c>
      <c r="E152" s="97">
        <v>1697815.4746430528</v>
      </c>
      <c r="F152" s="80">
        <v>5246153.1825458053</v>
      </c>
      <c r="G152" s="94">
        <v>791494.19391937822</v>
      </c>
      <c r="H152" s="81">
        <v>6037647.3764651837</v>
      </c>
      <c r="I152" s="627">
        <v>200038</v>
      </c>
      <c r="J152" s="86">
        <v>6237685.3764651837</v>
      </c>
      <c r="K152" s="83">
        <v>1156.8407597301898</v>
      </c>
      <c r="L152" s="76">
        <v>843498.71349999995</v>
      </c>
      <c r="M152" s="83">
        <v>7081184.0899651833</v>
      </c>
      <c r="N152" s="84">
        <v>15</v>
      </c>
      <c r="O152" s="84">
        <v>15</v>
      </c>
      <c r="P152" s="106">
        <v>-267680.6174173234</v>
      </c>
      <c r="Q152" s="107">
        <v>-4.1147664507891479E-2</v>
      </c>
      <c r="R152" s="108">
        <v>-44.519534615610155</v>
      </c>
      <c r="T152" s="74">
        <v>475</v>
      </c>
      <c r="U152" s="75" t="s">
        <v>183</v>
      </c>
      <c r="V152" s="91">
        <v>5415</v>
      </c>
      <c r="W152" s="77">
        <v>3896062.7654743181</v>
      </c>
      <c r="X152" s="77">
        <v>1714029.7847665651</v>
      </c>
      <c r="Y152" s="80">
        <v>5610092.5502408827</v>
      </c>
      <c r="Z152" s="94">
        <v>695235.44364162406</v>
      </c>
      <c r="AA152" s="81">
        <v>6305327.9938825071</v>
      </c>
      <c r="AB152" s="521">
        <v>200038</v>
      </c>
      <c r="AC152" s="102">
        <v>6505365.9938825071</v>
      </c>
      <c r="AD152" s="96">
        <v>1201.3602943458</v>
      </c>
      <c r="AE152" s="97">
        <v>841061.33750000002</v>
      </c>
      <c r="AF152" s="103">
        <v>7346427.3313825075</v>
      </c>
      <c r="AG152" s="76">
        <v>15</v>
      </c>
      <c r="AH152" s="84">
        <v>15</v>
      </c>
    </row>
    <row r="153" spans="1:34">
      <c r="A153" s="74">
        <v>480</v>
      </c>
      <c r="B153" s="75" t="s">
        <v>184</v>
      </c>
      <c r="C153" s="91">
        <v>1890</v>
      </c>
      <c r="D153" s="77">
        <v>682759.64914510143</v>
      </c>
      <c r="E153" s="97">
        <v>1094540.2411203519</v>
      </c>
      <c r="F153" s="80">
        <v>1777299.8902654534</v>
      </c>
      <c r="G153" s="94">
        <v>361031.5687588781</v>
      </c>
      <c r="H153" s="81">
        <v>2138331.4590243315</v>
      </c>
      <c r="I153" s="627">
        <v>-565082</v>
      </c>
      <c r="J153" s="86">
        <v>1573249.4590243315</v>
      </c>
      <c r="K153" s="83">
        <v>832.40712117689498</v>
      </c>
      <c r="L153" s="76">
        <v>-873354.723</v>
      </c>
      <c r="M153" s="83">
        <v>699894.73602433153</v>
      </c>
      <c r="N153" s="84">
        <v>2</v>
      </c>
      <c r="O153" s="84">
        <v>2</v>
      </c>
      <c r="P153" s="106">
        <v>31154.900540839648</v>
      </c>
      <c r="Q153" s="107">
        <v>2.0202976769127325E-2</v>
      </c>
      <c r="R153" s="108">
        <v>25.027771185538086</v>
      </c>
      <c r="T153" s="74">
        <v>480</v>
      </c>
      <c r="U153" s="75" t="s">
        <v>184</v>
      </c>
      <c r="V153" s="91">
        <v>1910</v>
      </c>
      <c r="W153" s="77">
        <v>785214.5325769285</v>
      </c>
      <c r="X153" s="77">
        <v>989567.7888727173</v>
      </c>
      <c r="Y153" s="80">
        <v>1774782.321449646</v>
      </c>
      <c r="Z153" s="94">
        <v>332394.23703384591</v>
      </c>
      <c r="AA153" s="81">
        <v>2107176.5584834921</v>
      </c>
      <c r="AB153" s="521">
        <v>-565082</v>
      </c>
      <c r="AC153" s="102">
        <v>1542094.5584834919</v>
      </c>
      <c r="AD153" s="96">
        <v>807.37934999135689</v>
      </c>
      <c r="AE153" s="97">
        <v>-870831.07499999995</v>
      </c>
      <c r="AF153" s="103">
        <v>671263.4834834917</v>
      </c>
      <c r="AG153" s="76">
        <v>2</v>
      </c>
      <c r="AH153" s="84">
        <v>2</v>
      </c>
    </row>
    <row r="154" spans="1:34">
      <c r="A154" s="74">
        <v>481</v>
      </c>
      <c r="B154" s="75" t="s">
        <v>185</v>
      </c>
      <c r="C154" s="91">
        <v>9612</v>
      </c>
      <c r="D154" s="77">
        <v>5823906.5803089831</v>
      </c>
      <c r="E154" s="97">
        <v>1029006.4551116319</v>
      </c>
      <c r="F154" s="80">
        <v>6852913.0354206152</v>
      </c>
      <c r="G154" s="94">
        <v>582997.14889289089</v>
      </c>
      <c r="H154" s="81">
        <v>7435910.1843135059</v>
      </c>
      <c r="I154" s="627">
        <v>-2403637</v>
      </c>
      <c r="J154" s="86">
        <v>5032273.1843135059</v>
      </c>
      <c r="K154" s="83">
        <v>523.54069749412258</v>
      </c>
      <c r="L154" s="76">
        <v>-292535.73699999996</v>
      </c>
      <c r="M154" s="83">
        <v>4739737.4473135062</v>
      </c>
      <c r="N154" s="84">
        <v>2</v>
      </c>
      <c r="O154" s="84">
        <v>2</v>
      </c>
      <c r="P154" s="106">
        <v>465474.91905626468</v>
      </c>
      <c r="Q154" s="107">
        <v>0.10192587717251513</v>
      </c>
      <c r="R154" s="108">
        <v>47.435790774226689</v>
      </c>
      <c r="T154" s="74">
        <v>481</v>
      </c>
      <c r="U154" s="75" t="s">
        <v>185</v>
      </c>
      <c r="V154" s="91">
        <v>9592</v>
      </c>
      <c r="W154" s="77">
        <v>6065274.7672728254</v>
      </c>
      <c r="X154" s="77">
        <v>526615.63007537602</v>
      </c>
      <c r="Y154" s="80">
        <v>6591890.3973482009</v>
      </c>
      <c r="Z154" s="94">
        <v>378544.86790904042</v>
      </c>
      <c r="AA154" s="81">
        <v>6970435.2652572412</v>
      </c>
      <c r="AB154" s="521">
        <v>-2403637</v>
      </c>
      <c r="AC154" s="102">
        <v>4566798.2652572412</v>
      </c>
      <c r="AD154" s="96">
        <v>476.10490671989589</v>
      </c>
      <c r="AE154" s="97">
        <v>-291690.4250000001</v>
      </c>
      <c r="AF154" s="103">
        <v>4275107.8402572414</v>
      </c>
      <c r="AG154" s="76">
        <v>2</v>
      </c>
      <c r="AH154" s="84">
        <v>2</v>
      </c>
    </row>
    <row r="155" spans="1:34">
      <c r="A155" s="74">
        <v>483</v>
      </c>
      <c r="B155" s="75" t="s">
        <v>186</v>
      </c>
      <c r="C155" s="91">
        <v>1031</v>
      </c>
      <c r="D155" s="77">
        <v>885746.79346259963</v>
      </c>
      <c r="E155" s="97">
        <v>994564.57026634901</v>
      </c>
      <c r="F155" s="80">
        <v>1880311.3637289486</v>
      </c>
      <c r="G155" s="94">
        <v>184693.60929605321</v>
      </c>
      <c r="H155" s="81">
        <v>2065004.9730250018</v>
      </c>
      <c r="I155" s="627">
        <v>-212276</v>
      </c>
      <c r="J155" s="86">
        <v>1852728.9730250018</v>
      </c>
      <c r="K155" s="83">
        <v>1797.0213123423878</v>
      </c>
      <c r="L155" s="76">
        <v>46600.180999999997</v>
      </c>
      <c r="M155" s="83">
        <v>1899329.1540250019</v>
      </c>
      <c r="N155" s="84">
        <v>17</v>
      </c>
      <c r="O155" s="84">
        <v>17</v>
      </c>
      <c r="P155" s="106">
        <v>71125.289721273817</v>
      </c>
      <c r="Q155" s="107">
        <v>3.992206032566243E-2</v>
      </c>
      <c r="R155" s="108">
        <v>114.67600232942368</v>
      </c>
      <c r="T155" s="74">
        <v>483</v>
      </c>
      <c r="U155" s="75" t="s">
        <v>186</v>
      </c>
      <c r="V155" s="91">
        <v>1059</v>
      </c>
      <c r="W155" s="77">
        <v>874500.98308391857</v>
      </c>
      <c r="X155" s="77">
        <v>951157.57373895729</v>
      </c>
      <c r="Y155" s="80">
        <v>1825658.556822876</v>
      </c>
      <c r="Z155" s="94">
        <v>168221.12648085249</v>
      </c>
      <c r="AA155" s="81">
        <v>1993879.683303728</v>
      </c>
      <c r="AB155" s="521">
        <v>-212276</v>
      </c>
      <c r="AC155" s="102">
        <v>1781603.683303728</v>
      </c>
      <c r="AD155" s="96">
        <v>1682.3453100129641</v>
      </c>
      <c r="AE155" s="97">
        <v>46465.525000000001</v>
      </c>
      <c r="AF155" s="103">
        <v>1828069.2083037279</v>
      </c>
      <c r="AG155" s="76">
        <v>17</v>
      </c>
      <c r="AH155" s="84">
        <v>17</v>
      </c>
    </row>
    <row r="156" spans="1:34">
      <c r="A156" s="74">
        <v>484</v>
      </c>
      <c r="B156" s="75" t="s">
        <v>187</v>
      </c>
      <c r="C156" s="91">
        <v>2834</v>
      </c>
      <c r="D156" s="77">
        <v>845215.56251473736</v>
      </c>
      <c r="E156" s="97">
        <v>138201.49973396273</v>
      </c>
      <c r="F156" s="80">
        <v>983417.06224870007</v>
      </c>
      <c r="G156" s="94">
        <v>448038.95664403425</v>
      </c>
      <c r="H156" s="81">
        <v>1431456.0188927343</v>
      </c>
      <c r="I156" s="627">
        <v>539161</v>
      </c>
      <c r="J156" s="86">
        <v>1970617.0188927343</v>
      </c>
      <c r="K156" s="83">
        <v>695.34827766151523</v>
      </c>
      <c r="L156" s="76">
        <v>108172.6635</v>
      </c>
      <c r="M156" s="83">
        <v>2078789.6823927343</v>
      </c>
      <c r="N156" s="84">
        <v>4</v>
      </c>
      <c r="O156" s="84">
        <v>4</v>
      </c>
      <c r="P156" s="106">
        <v>235858.18323080335</v>
      </c>
      <c r="Q156" s="107">
        <v>0.13596021440110265</v>
      </c>
      <c r="R156" s="108">
        <v>97.979532598866626</v>
      </c>
      <c r="T156" s="74">
        <v>484</v>
      </c>
      <c r="U156" s="75" t="s">
        <v>187</v>
      </c>
      <c r="V156" s="91">
        <v>2904</v>
      </c>
      <c r="W156" s="77">
        <v>838736.81591488421</v>
      </c>
      <c r="X156" s="77">
        <v>-40993.556097121997</v>
      </c>
      <c r="Y156" s="80">
        <v>797743.25981776218</v>
      </c>
      <c r="Z156" s="94">
        <v>397854.57584416919</v>
      </c>
      <c r="AA156" s="81">
        <v>1195597.835661931</v>
      </c>
      <c r="AB156" s="521">
        <v>539161</v>
      </c>
      <c r="AC156" s="102">
        <v>1734758.835661931</v>
      </c>
      <c r="AD156" s="96">
        <v>597.3687450626486</v>
      </c>
      <c r="AE156" s="97">
        <v>107860.08749999999</v>
      </c>
      <c r="AF156" s="103">
        <v>1842618.9231619311</v>
      </c>
      <c r="AG156" s="76">
        <v>4</v>
      </c>
      <c r="AH156" s="84">
        <v>4</v>
      </c>
    </row>
    <row r="157" spans="1:34">
      <c r="A157" s="74">
        <v>489</v>
      </c>
      <c r="B157" s="75" t="s">
        <v>188</v>
      </c>
      <c r="C157" s="91">
        <v>1664</v>
      </c>
      <c r="D157" s="77">
        <v>974902.39929763554</v>
      </c>
      <c r="E157" s="97">
        <v>970805.76437634032</v>
      </c>
      <c r="F157" s="80">
        <v>1945708.163673976</v>
      </c>
      <c r="G157" s="94">
        <v>350588.96059248777</v>
      </c>
      <c r="H157" s="81">
        <v>2296297.1242664638</v>
      </c>
      <c r="I157" s="627">
        <v>-486900</v>
      </c>
      <c r="J157" s="86">
        <v>1809397.1242664638</v>
      </c>
      <c r="K157" s="83">
        <v>1087.3780794870577</v>
      </c>
      <c r="L157" s="76">
        <v>-708836.59349999996</v>
      </c>
      <c r="M157" s="83">
        <v>1100560.5307664638</v>
      </c>
      <c r="N157" s="84">
        <v>8</v>
      </c>
      <c r="O157" s="84">
        <v>8</v>
      </c>
      <c r="P157" s="106">
        <v>-109917.94979105517</v>
      </c>
      <c r="Q157" s="107">
        <v>-5.7269362011878357E-2</v>
      </c>
      <c r="R157" s="108">
        <v>-39.641928767504396</v>
      </c>
      <c r="T157" s="74">
        <v>489</v>
      </c>
      <c r="U157" s="75" t="s">
        <v>188</v>
      </c>
      <c r="V157" s="91">
        <v>1703</v>
      </c>
      <c r="W157" s="77">
        <v>1149766.737000826</v>
      </c>
      <c r="X157" s="77">
        <v>936707.44322740426</v>
      </c>
      <c r="Y157" s="80">
        <v>2086474.180228231</v>
      </c>
      <c r="Z157" s="94">
        <v>319740.89382928901</v>
      </c>
      <c r="AA157" s="81">
        <v>2406215.074057519</v>
      </c>
      <c r="AB157" s="521">
        <v>-486900</v>
      </c>
      <c r="AC157" s="102">
        <v>1919315.074057519</v>
      </c>
      <c r="AD157" s="96">
        <v>1127.0200082545621</v>
      </c>
      <c r="AE157" s="97">
        <v>-706788.33750000002</v>
      </c>
      <c r="AF157" s="103">
        <v>1212526.73655752</v>
      </c>
      <c r="AG157" s="76">
        <v>8</v>
      </c>
      <c r="AH157" s="84">
        <v>8</v>
      </c>
    </row>
    <row r="158" spans="1:34">
      <c r="A158" s="74">
        <v>491</v>
      </c>
      <c r="B158" s="75" t="s">
        <v>189</v>
      </c>
      <c r="C158" s="91">
        <v>51551</v>
      </c>
      <c r="D158" s="77">
        <v>-6583919.1621384602</v>
      </c>
      <c r="E158" s="97">
        <v>11643697.975073554</v>
      </c>
      <c r="F158" s="80">
        <v>5059778.8129350934</v>
      </c>
      <c r="G158" s="94">
        <v>5735339.2436877796</v>
      </c>
      <c r="H158" s="81">
        <v>10795118.056622874</v>
      </c>
      <c r="I158" s="627">
        <v>3436757</v>
      </c>
      <c r="J158" s="86">
        <v>14231875.056622874</v>
      </c>
      <c r="K158" s="83">
        <v>276.07369511014093</v>
      </c>
      <c r="L158" s="76">
        <v>293403.95330000028</v>
      </c>
      <c r="M158" s="83">
        <v>14525279.009922875</v>
      </c>
      <c r="N158" s="84">
        <v>10</v>
      </c>
      <c r="O158" s="84">
        <v>10</v>
      </c>
      <c r="P158" s="106">
        <v>-789707.87186934613</v>
      </c>
      <c r="Q158" s="107">
        <v>-5.2571548260168105E-2</v>
      </c>
      <c r="R158" s="108">
        <v>-13.415280193235787</v>
      </c>
      <c r="T158" s="74">
        <v>491</v>
      </c>
      <c r="U158" s="75" t="s">
        <v>189</v>
      </c>
      <c r="V158" s="91">
        <v>51890</v>
      </c>
      <c r="W158" s="77">
        <v>-3987155.9129131571</v>
      </c>
      <c r="X158" s="77">
        <v>10805699.52802177</v>
      </c>
      <c r="Y158" s="80">
        <v>6818543.6151086148</v>
      </c>
      <c r="Z158" s="94">
        <v>4766282.3133836016</v>
      </c>
      <c r="AA158" s="81">
        <v>11584825.92849222</v>
      </c>
      <c r="AB158" s="521">
        <v>3436757</v>
      </c>
      <c r="AC158" s="102">
        <v>15021582.92849222</v>
      </c>
      <c r="AD158" s="96">
        <v>289.48897530337672</v>
      </c>
      <c r="AE158" s="97">
        <v>292556.13249999977</v>
      </c>
      <c r="AF158" s="103">
        <v>15314139.06099222</v>
      </c>
      <c r="AG158" s="76">
        <v>10</v>
      </c>
      <c r="AH158" s="84">
        <v>10</v>
      </c>
    </row>
    <row r="159" spans="1:34">
      <c r="A159" s="74">
        <v>494</v>
      </c>
      <c r="B159" s="75" t="s">
        <v>190</v>
      </c>
      <c r="C159" s="91">
        <v>8767</v>
      </c>
      <c r="D159" s="77">
        <v>5428824.7596212514</v>
      </c>
      <c r="E159" s="97">
        <v>5047130.2121882215</v>
      </c>
      <c r="F159" s="80">
        <v>10475954.971809473</v>
      </c>
      <c r="G159" s="94">
        <v>762116.82154837297</v>
      </c>
      <c r="H159" s="81">
        <v>11238071.793357845</v>
      </c>
      <c r="I159" s="627">
        <v>-181985</v>
      </c>
      <c r="J159" s="86">
        <v>11056086.793357845</v>
      </c>
      <c r="K159" s="83">
        <v>1261.1026341231716</v>
      </c>
      <c r="L159" s="76">
        <v>55034.282200000016</v>
      </c>
      <c r="M159" s="83">
        <v>11111121.075557845</v>
      </c>
      <c r="N159" s="84">
        <v>17</v>
      </c>
      <c r="O159" s="84">
        <v>17</v>
      </c>
      <c r="P159" s="106">
        <v>231869.53598872572</v>
      </c>
      <c r="Q159" s="107">
        <v>2.1421367520212061E-2</v>
      </c>
      <c r="R159" s="108">
        <v>23.907839590182675</v>
      </c>
      <c r="T159" s="74">
        <v>494</v>
      </c>
      <c r="U159" s="75" t="s">
        <v>190</v>
      </c>
      <c r="V159" s="91">
        <v>8749</v>
      </c>
      <c r="W159" s="77">
        <v>5276793.3182778032</v>
      </c>
      <c r="X159" s="77">
        <v>5138420.1528733978</v>
      </c>
      <c r="Y159" s="80">
        <v>10415213.471151199</v>
      </c>
      <c r="Z159" s="94">
        <v>590988.78621792141</v>
      </c>
      <c r="AA159" s="81">
        <v>11006202.25736912</v>
      </c>
      <c r="AB159" s="521">
        <v>-181985</v>
      </c>
      <c r="AC159" s="102">
        <v>10824217.25736912</v>
      </c>
      <c r="AD159" s="96">
        <v>1237.1947945329889</v>
      </c>
      <c r="AE159" s="97">
        <v>54875.254999999997</v>
      </c>
      <c r="AF159" s="103">
        <v>10879092.51236912</v>
      </c>
      <c r="AG159" s="76">
        <v>17</v>
      </c>
      <c r="AH159" s="84">
        <v>17</v>
      </c>
    </row>
    <row r="160" spans="1:34">
      <c r="A160" s="74">
        <v>495</v>
      </c>
      <c r="B160" s="75" t="s">
        <v>191</v>
      </c>
      <c r="C160" s="91">
        <v>1386</v>
      </c>
      <c r="D160" s="77">
        <v>562412.71763284784</v>
      </c>
      <c r="E160" s="97">
        <v>193511.51858047248</v>
      </c>
      <c r="F160" s="80">
        <v>755924.23621332028</v>
      </c>
      <c r="G160" s="94">
        <v>250916.52891217661</v>
      </c>
      <c r="H160" s="81">
        <v>1006840.7651254969</v>
      </c>
      <c r="I160" s="627">
        <v>-275178</v>
      </c>
      <c r="J160" s="86">
        <v>731662.7651254969</v>
      </c>
      <c r="K160" s="83">
        <v>527.8952129332589</v>
      </c>
      <c r="L160" s="76">
        <v>-18640.072400000005</v>
      </c>
      <c r="M160" s="83">
        <v>713022.69272549683</v>
      </c>
      <c r="N160" s="84">
        <v>13</v>
      </c>
      <c r="O160" s="84">
        <v>13</v>
      </c>
      <c r="P160" s="106">
        <v>-116106.32652309851</v>
      </c>
      <c r="Q160" s="107">
        <v>-0.13695513043217336</v>
      </c>
      <c r="R160" s="108">
        <v>-80.697099808015651</v>
      </c>
      <c r="T160" s="74">
        <v>495</v>
      </c>
      <c r="U160" s="75" t="s">
        <v>191</v>
      </c>
      <c r="V160" s="91">
        <v>1393</v>
      </c>
      <c r="W160" s="77">
        <v>625542.5618287893</v>
      </c>
      <c r="X160" s="77">
        <v>270383.52663307608</v>
      </c>
      <c r="Y160" s="80">
        <v>895926.08846186544</v>
      </c>
      <c r="Z160" s="94">
        <v>227021.00318672991</v>
      </c>
      <c r="AA160" s="81">
        <v>1122947.0916485949</v>
      </c>
      <c r="AB160" s="521">
        <v>-275178</v>
      </c>
      <c r="AC160" s="102">
        <v>847769.09164859541</v>
      </c>
      <c r="AD160" s="96">
        <v>608.59231274127455</v>
      </c>
      <c r="AE160" s="97">
        <v>-18586.21</v>
      </c>
      <c r="AF160" s="103">
        <v>829182.88164859544</v>
      </c>
      <c r="AG160" s="76">
        <v>13</v>
      </c>
      <c r="AH160" s="84">
        <v>13</v>
      </c>
    </row>
    <row r="161" spans="1:34">
      <c r="A161" s="74">
        <v>498</v>
      </c>
      <c r="B161" s="75" t="s">
        <v>192</v>
      </c>
      <c r="C161" s="91">
        <v>2323</v>
      </c>
      <c r="D161" s="77">
        <v>3700014.1002589385</v>
      </c>
      <c r="E161" s="97">
        <v>57701.157424717479</v>
      </c>
      <c r="F161" s="80">
        <v>3757715.2576836562</v>
      </c>
      <c r="G161" s="94">
        <v>301926.42945475265</v>
      </c>
      <c r="H161" s="81">
        <v>4059641.6871384089</v>
      </c>
      <c r="I161" s="627">
        <v>201896</v>
      </c>
      <c r="J161" s="86">
        <v>4261537.6871384084</v>
      </c>
      <c r="K161" s="83">
        <v>1834.4974976919536</v>
      </c>
      <c r="L161" s="76">
        <v>152469.4135</v>
      </c>
      <c r="M161" s="83">
        <v>4414007.1006384082</v>
      </c>
      <c r="N161" s="84">
        <v>19</v>
      </c>
      <c r="O161" s="84">
        <v>19</v>
      </c>
      <c r="P161" s="106">
        <v>-323909.19672351796</v>
      </c>
      <c r="Q161" s="107">
        <v>-7.0638523338584003E-2</v>
      </c>
      <c r="R161" s="108">
        <v>-147.9698105060254</v>
      </c>
      <c r="T161" s="74">
        <v>498</v>
      </c>
      <c r="U161" s="75" t="s">
        <v>192</v>
      </c>
      <c r="V161" s="91">
        <v>2313</v>
      </c>
      <c r="W161" s="77">
        <v>3762180.5009898529</v>
      </c>
      <c r="X161" s="77">
        <v>358342.29594958131</v>
      </c>
      <c r="Y161" s="80">
        <v>4120522.796939434</v>
      </c>
      <c r="Z161" s="94">
        <v>263028.08692249178</v>
      </c>
      <c r="AA161" s="81">
        <v>4383550.8838619264</v>
      </c>
      <c r="AB161" s="521">
        <v>201896</v>
      </c>
      <c r="AC161" s="102">
        <v>4585446.8838619264</v>
      </c>
      <c r="AD161" s="96">
        <v>1982.467308197979</v>
      </c>
      <c r="AE161" s="97">
        <v>152028.83749999999</v>
      </c>
      <c r="AF161" s="103">
        <v>4737475.7213619268</v>
      </c>
      <c r="AG161" s="76">
        <v>19</v>
      </c>
      <c r="AH161" s="84">
        <v>19</v>
      </c>
    </row>
    <row r="162" spans="1:34">
      <c r="A162" s="74">
        <v>499</v>
      </c>
      <c r="B162" s="75" t="s">
        <v>193</v>
      </c>
      <c r="C162" s="91">
        <v>19792</v>
      </c>
      <c r="D162" s="77">
        <v>18232387.734727509</v>
      </c>
      <c r="E162" s="97">
        <v>3043953.6034005103</v>
      </c>
      <c r="F162" s="80">
        <v>21276341.338128019</v>
      </c>
      <c r="G162" s="94">
        <v>1560210.9041707229</v>
      </c>
      <c r="H162" s="81">
        <v>22836552.242298741</v>
      </c>
      <c r="I162" s="627">
        <v>-779840</v>
      </c>
      <c r="J162" s="86">
        <v>22056712.242298741</v>
      </c>
      <c r="K162" s="83">
        <v>1114.4256387580206</v>
      </c>
      <c r="L162" s="76">
        <v>581510.01530000009</v>
      </c>
      <c r="M162" s="83">
        <v>22638222.257598743</v>
      </c>
      <c r="N162" s="84">
        <v>15</v>
      </c>
      <c r="O162" s="84">
        <v>15</v>
      </c>
      <c r="P162" s="106">
        <v>-278867.01829935983</v>
      </c>
      <c r="Q162" s="107">
        <v>-1.24853273356248E-2</v>
      </c>
      <c r="R162" s="108">
        <v>-17.177323071856335</v>
      </c>
      <c r="T162" s="74">
        <v>499</v>
      </c>
      <c r="U162" s="75" t="s">
        <v>193</v>
      </c>
      <c r="V162" s="91">
        <v>19738</v>
      </c>
      <c r="W162" s="77">
        <v>18239162.082151759</v>
      </c>
      <c r="X162" s="77">
        <v>3684009.0408974849</v>
      </c>
      <c r="Y162" s="80">
        <v>21923171.123049252</v>
      </c>
      <c r="Z162" s="94">
        <v>1192248.1375488581</v>
      </c>
      <c r="AA162" s="81">
        <v>23115419.260598101</v>
      </c>
      <c r="AB162" s="521">
        <v>-779840</v>
      </c>
      <c r="AC162" s="102">
        <v>22335579.260598101</v>
      </c>
      <c r="AD162" s="96">
        <v>1131.6029618298769</v>
      </c>
      <c r="AE162" s="97">
        <v>579829.68250000011</v>
      </c>
      <c r="AF162" s="103">
        <v>22915408.943098109</v>
      </c>
      <c r="AG162" s="76">
        <v>15</v>
      </c>
      <c r="AH162" s="84">
        <v>15</v>
      </c>
    </row>
    <row r="163" spans="1:34">
      <c r="A163" s="74">
        <v>500</v>
      </c>
      <c r="B163" s="75" t="s">
        <v>194</v>
      </c>
      <c r="C163" s="91">
        <v>10646</v>
      </c>
      <c r="D163" s="77">
        <v>11885514.208428372</v>
      </c>
      <c r="E163" s="97">
        <v>864402.70881347056</v>
      </c>
      <c r="F163" s="80">
        <v>12749916.917241842</v>
      </c>
      <c r="G163" s="94">
        <v>510847.47649716632</v>
      </c>
      <c r="H163" s="81">
        <v>13260764.393739007</v>
      </c>
      <c r="I163" s="627">
        <v>-609544</v>
      </c>
      <c r="J163" s="86">
        <v>12651220.393739007</v>
      </c>
      <c r="K163" s="83">
        <v>1188.3543484631793</v>
      </c>
      <c r="L163" s="76">
        <v>-207680.8827000001</v>
      </c>
      <c r="M163" s="83">
        <v>12443539.511039007</v>
      </c>
      <c r="N163" s="84">
        <v>13</v>
      </c>
      <c r="O163" s="84">
        <v>13</v>
      </c>
      <c r="P163" s="106">
        <v>23783.532758306712</v>
      </c>
      <c r="Q163" s="107">
        <v>1.8834806319086659E-3</v>
      </c>
      <c r="R163" s="108">
        <v>-1.3419828898165633</v>
      </c>
      <c r="T163" s="74">
        <v>500</v>
      </c>
      <c r="U163" s="75" t="s">
        <v>194</v>
      </c>
      <c r="V163" s="91">
        <v>10614</v>
      </c>
      <c r="W163" s="77">
        <v>12090140.57940636</v>
      </c>
      <c r="X163" s="77">
        <v>825508.43092431326</v>
      </c>
      <c r="Y163" s="80">
        <v>12915649.010330681</v>
      </c>
      <c r="Z163" s="94">
        <v>321331.85065002431</v>
      </c>
      <c r="AA163" s="81">
        <v>13236980.860980701</v>
      </c>
      <c r="AB163" s="521">
        <v>-609544</v>
      </c>
      <c r="AC163" s="102">
        <v>12627436.860980701</v>
      </c>
      <c r="AD163" s="96">
        <v>1189.6963313529959</v>
      </c>
      <c r="AE163" s="97">
        <v>-207080.7675000001</v>
      </c>
      <c r="AF163" s="103">
        <v>12420356.093480701</v>
      </c>
      <c r="AG163" s="76">
        <v>13</v>
      </c>
      <c r="AH163" s="84">
        <v>13</v>
      </c>
    </row>
    <row r="164" spans="1:34">
      <c r="A164" s="74">
        <v>503</v>
      </c>
      <c r="B164" s="75" t="s">
        <v>195</v>
      </c>
      <c r="C164" s="91">
        <v>7424</v>
      </c>
      <c r="D164" s="77">
        <v>571839.83075701608</v>
      </c>
      <c r="E164" s="97">
        <v>2622270.9790770323</v>
      </c>
      <c r="F164" s="80">
        <v>3194110.8098340482</v>
      </c>
      <c r="G164" s="94">
        <v>959683.48151431291</v>
      </c>
      <c r="H164" s="81">
        <v>4153794.2913483609</v>
      </c>
      <c r="I164" s="627">
        <v>-312515</v>
      </c>
      <c r="J164" s="86">
        <v>3841279.2913483609</v>
      </c>
      <c r="K164" s="83">
        <v>517.41369764929436</v>
      </c>
      <c r="L164" s="76">
        <v>276588.90700000006</v>
      </c>
      <c r="M164" s="83">
        <v>4117868.1983483611</v>
      </c>
      <c r="N164" s="84">
        <v>2</v>
      </c>
      <c r="O164" s="84">
        <v>2</v>
      </c>
      <c r="P164" s="106">
        <v>-401743.57800917467</v>
      </c>
      <c r="Q164" s="107">
        <v>-9.4683340245584238E-2</v>
      </c>
      <c r="R164" s="108">
        <v>-50.062946640866926</v>
      </c>
      <c r="T164" s="74">
        <v>503</v>
      </c>
      <c r="U164" s="75" t="s">
        <v>195</v>
      </c>
      <c r="V164" s="91">
        <v>7477</v>
      </c>
      <c r="W164" s="77">
        <v>895350.89007807896</v>
      </c>
      <c r="X164" s="77">
        <v>2831600.758939194</v>
      </c>
      <c r="Y164" s="80">
        <v>3726951.649017273</v>
      </c>
      <c r="Z164" s="94">
        <v>828586.22034026333</v>
      </c>
      <c r="AA164" s="81">
        <v>4555537.8693575356</v>
      </c>
      <c r="AB164" s="521">
        <v>-312515</v>
      </c>
      <c r="AC164" s="102">
        <v>4243022.8693575356</v>
      </c>
      <c r="AD164" s="96">
        <v>567.47664429016129</v>
      </c>
      <c r="AE164" s="97">
        <v>275789.67499999999</v>
      </c>
      <c r="AF164" s="103">
        <v>4518812.5443575354</v>
      </c>
      <c r="AG164" s="76">
        <v>2</v>
      </c>
      <c r="AH164" s="84">
        <v>2</v>
      </c>
    </row>
    <row r="165" spans="1:34">
      <c r="A165" s="74">
        <v>504</v>
      </c>
      <c r="B165" s="75" t="s">
        <v>196</v>
      </c>
      <c r="C165" s="91">
        <v>1692</v>
      </c>
      <c r="D165" s="77">
        <v>-182043.21853749303</v>
      </c>
      <c r="E165" s="97">
        <v>695165.70144807722</v>
      </c>
      <c r="F165" s="80">
        <v>513122.48291058419</v>
      </c>
      <c r="G165" s="94">
        <v>288016.76413393905</v>
      </c>
      <c r="H165" s="81">
        <v>801139.24704452325</v>
      </c>
      <c r="I165" s="627">
        <v>-458840</v>
      </c>
      <c r="J165" s="86">
        <v>342299.24704452325</v>
      </c>
      <c r="K165" s="83">
        <v>202.30451952986007</v>
      </c>
      <c r="L165" s="76">
        <v>-770586.26300000004</v>
      </c>
      <c r="M165" s="83">
        <v>-428287.01595547679</v>
      </c>
      <c r="N165" s="84">
        <v>1</v>
      </c>
      <c r="O165" s="85">
        <v>34</v>
      </c>
      <c r="P165" s="106">
        <v>-13332.518463056651</v>
      </c>
      <c r="Q165" s="107">
        <v>-3.7489672622544407E-2</v>
      </c>
      <c r="R165" s="108">
        <v>-9.7597413571881191</v>
      </c>
      <c r="T165" s="74">
        <v>504</v>
      </c>
      <c r="U165" s="75" t="s">
        <v>196</v>
      </c>
      <c r="V165" s="91">
        <v>1677</v>
      </c>
      <c r="W165" s="77">
        <v>-169318.51223063411</v>
      </c>
      <c r="X165" s="77">
        <v>725120.37620145024</v>
      </c>
      <c r="Y165" s="80">
        <v>555801.86397081614</v>
      </c>
      <c r="Z165" s="94">
        <v>258669.90153676379</v>
      </c>
      <c r="AA165" s="81">
        <v>814471.7655075799</v>
      </c>
      <c r="AB165" s="521">
        <v>-458840</v>
      </c>
      <c r="AC165" s="102">
        <v>355631.7655075799</v>
      </c>
      <c r="AD165" s="96">
        <v>212.06426088704819</v>
      </c>
      <c r="AE165" s="97">
        <v>-768359.57499999995</v>
      </c>
      <c r="AF165" s="103">
        <v>-412727.80949242011</v>
      </c>
      <c r="AG165" s="76">
        <v>1</v>
      </c>
      <c r="AH165" s="84">
        <v>34</v>
      </c>
    </row>
    <row r="166" spans="1:34">
      <c r="A166" s="74">
        <v>505</v>
      </c>
      <c r="B166" s="75" t="s">
        <v>197</v>
      </c>
      <c r="C166" s="91">
        <v>20861</v>
      </c>
      <c r="D166" s="77">
        <v>10578470.473766003</v>
      </c>
      <c r="E166" s="97">
        <v>2908478.1376563553</v>
      </c>
      <c r="F166" s="80">
        <v>13486948.611422358</v>
      </c>
      <c r="G166" s="94">
        <v>1887046.2837530207</v>
      </c>
      <c r="H166" s="81">
        <v>15373994.895175379</v>
      </c>
      <c r="I166" s="627">
        <v>-1755024</v>
      </c>
      <c r="J166" s="86">
        <v>13618970.895175379</v>
      </c>
      <c r="K166" s="83">
        <v>652.84362663225056</v>
      </c>
      <c r="L166" s="76">
        <v>-2067807.7274</v>
      </c>
      <c r="M166" s="83">
        <v>11551163.167775379</v>
      </c>
      <c r="N166" s="84">
        <v>1</v>
      </c>
      <c r="O166" s="85">
        <v>35</v>
      </c>
      <c r="P166" s="106">
        <v>-1514201.9059695117</v>
      </c>
      <c r="Q166" s="107">
        <v>-0.10005845607306854</v>
      </c>
      <c r="R166" s="108">
        <v>-70.055618669406726</v>
      </c>
      <c r="T166" s="74">
        <v>505</v>
      </c>
      <c r="U166" s="75" t="s">
        <v>197</v>
      </c>
      <c r="V166" s="91">
        <v>20934</v>
      </c>
      <c r="W166" s="77">
        <v>11963828.035905659</v>
      </c>
      <c r="X166" s="77">
        <v>3395828.5360042308</v>
      </c>
      <c r="Y166" s="80">
        <v>15359656.57190989</v>
      </c>
      <c r="Z166" s="94">
        <v>1528540.2292350021</v>
      </c>
      <c r="AA166" s="81">
        <v>16888196.80114489</v>
      </c>
      <c r="AB166" s="521">
        <v>-1755024</v>
      </c>
      <c r="AC166" s="102">
        <v>15133172.80114489</v>
      </c>
      <c r="AD166" s="96">
        <v>722.89924530165729</v>
      </c>
      <c r="AE166" s="97">
        <v>-2061832.585</v>
      </c>
      <c r="AF166" s="103">
        <v>13071340.21614489</v>
      </c>
      <c r="AG166" s="76">
        <v>1</v>
      </c>
      <c r="AH166" s="84">
        <v>35</v>
      </c>
    </row>
    <row r="167" spans="1:34">
      <c r="A167" s="74">
        <v>507</v>
      </c>
      <c r="B167" s="75" t="s">
        <v>198</v>
      </c>
      <c r="C167" s="91">
        <v>7034</v>
      </c>
      <c r="D167" s="77">
        <v>-857508.55412472831</v>
      </c>
      <c r="E167" s="97">
        <v>1681929.5549089555</v>
      </c>
      <c r="F167" s="80">
        <v>824421.00078422716</v>
      </c>
      <c r="G167" s="94">
        <v>1187808.5276734047</v>
      </c>
      <c r="H167" s="81">
        <v>2012229.5284576318</v>
      </c>
      <c r="I167" s="627">
        <v>-234217</v>
      </c>
      <c r="J167" s="86">
        <v>1778012.5284576318</v>
      </c>
      <c r="K167" s="83">
        <v>252.77403020438325</v>
      </c>
      <c r="L167" s="76">
        <v>-18941.290299999993</v>
      </c>
      <c r="M167" s="83">
        <v>1759071.2381576318</v>
      </c>
      <c r="N167" s="84">
        <v>10</v>
      </c>
      <c r="O167" s="84">
        <v>10</v>
      </c>
      <c r="P167" s="106">
        <v>435508.0956148468</v>
      </c>
      <c r="Q167" s="107">
        <v>0.32439974495476936</v>
      </c>
      <c r="R167" s="108">
        <v>62.536757589563251</v>
      </c>
      <c r="T167" s="74">
        <v>507</v>
      </c>
      <c r="U167" s="75" t="s">
        <v>198</v>
      </c>
      <c r="V167" s="91">
        <v>7057</v>
      </c>
      <c r="W167" s="77">
        <v>-882666.58327917778</v>
      </c>
      <c r="X167" s="77">
        <v>1387185.1565896701</v>
      </c>
      <c r="Y167" s="80">
        <v>504518.57331049262</v>
      </c>
      <c r="Z167" s="94">
        <v>1072202.859532292</v>
      </c>
      <c r="AA167" s="81">
        <v>1576721.432842785</v>
      </c>
      <c r="AB167" s="521">
        <v>-234217</v>
      </c>
      <c r="AC167" s="102">
        <v>1342504.432842785</v>
      </c>
      <c r="AD167" s="96">
        <v>190.23727261482</v>
      </c>
      <c r="AE167" s="97">
        <v>-18886.557499999999</v>
      </c>
      <c r="AF167" s="103">
        <v>1323617.875342784</v>
      </c>
      <c r="AG167" s="76">
        <v>10</v>
      </c>
      <c r="AH167" s="84">
        <v>10</v>
      </c>
    </row>
    <row r="168" spans="1:34">
      <c r="A168" s="74">
        <v>508</v>
      </c>
      <c r="B168" s="75" t="s">
        <v>199</v>
      </c>
      <c r="C168" s="91">
        <v>9109</v>
      </c>
      <c r="D168" s="77">
        <v>-1296971.1951057718</v>
      </c>
      <c r="E168" s="97">
        <v>1171049.3663201919</v>
      </c>
      <c r="F168" s="80">
        <v>-125921.82878557988</v>
      </c>
      <c r="G168" s="94">
        <v>1091399.1295193066</v>
      </c>
      <c r="H168" s="81">
        <v>965477.3007337267</v>
      </c>
      <c r="I168" s="627">
        <v>-742756</v>
      </c>
      <c r="J168" s="86">
        <v>222721.3007337267</v>
      </c>
      <c r="K168" s="83">
        <v>24.450686215141804</v>
      </c>
      <c r="L168" s="76">
        <v>-37297.863500000036</v>
      </c>
      <c r="M168" s="83">
        <v>185423.43723372667</v>
      </c>
      <c r="N168" s="84">
        <v>6</v>
      </c>
      <c r="O168" s="84">
        <v>6</v>
      </c>
      <c r="P168" s="106">
        <v>860888.25933273195</v>
      </c>
      <c r="Q168" s="107">
        <v>-1.3490016174179185</v>
      </c>
      <c r="R168" s="108">
        <v>93.292860821291228</v>
      </c>
      <c r="T168" s="74">
        <v>508</v>
      </c>
      <c r="U168" s="75" t="s">
        <v>199</v>
      </c>
      <c r="V168" s="91">
        <v>9270</v>
      </c>
      <c r="W168" s="77">
        <v>-899135.94650530792</v>
      </c>
      <c r="X168" s="77">
        <v>100144.0921900337</v>
      </c>
      <c r="Y168" s="80">
        <v>-798991.85431527428</v>
      </c>
      <c r="Z168" s="94">
        <v>903580.89571626903</v>
      </c>
      <c r="AA168" s="81">
        <v>104589.0414009948</v>
      </c>
      <c r="AB168" s="521">
        <v>-742756</v>
      </c>
      <c r="AC168" s="102">
        <v>-638166.95859900524</v>
      </c>
      <c r="AD168" s="96">
        <v>-68.842174606149428</v>
      </c>
      <c r="AE168" s="97">
        <v>-37190.087499999987</v>
      </c>
      <c r="AF168" s="103">
        <v>-675357.04609900527</v>
      </c>
      <c r="AG168" s="76">
        <v>6</v>
      </c>
      <c r="AH168" s="84">
        <v>6</v>
      </c>
    </row>
    <row r="169" spans="1:34">
      <c r="A169" s="74">
        <v>529</v>
      </c>
      <c r="B169" s="75" t="s">
        <v>200</v>
      </c>
      <c r="C169" s="91">
        <v>20390</v>
      </c>
      <c r="D169" s="77">
        <v>10438761.148119297</v>
      </c>
      <c r="E169" s="97">
        <v>-598354.36704726622</v>
      </c>
      <c r="F169" s="80">
        <v>9840406.7810720298</v>
      </c>
      <c r="G169" s="94">
        <v>1554049.3519861156</v>
      </c>
      <c r="H169" s="81">
        <v>11394456.133058146</v>
      </c>
      <c r="I169" s="627">
        <v>-1091559</v>
      </c>
      <c r="J169" s="86">
        <v>10302897.133058146</v>
      </c>
      <c r="K169" s="83">
        <v>505.29166910535292</v>
      </c>
      <c r="L169" s="76">
        <v>11074.1875</v>
      </c>
      <c r="M169" s="83">
        <v>10313971.320558146</v>
      </c>
      <c r="N169" s="84">
        <v>2</v>
      </c>
      <c r="O169" s="84">
        <v>2</v>
      </c>
      <c r="P169" s="106">
        <v>-10956.698969434947</v>
      </c>
      <c r="Q169" s="107">
        <v>-1.06232831566908E-3</v>
      </c>
      <c r="R169" s="108">
        <v>-7.096121248245538</v>
      </c>
      <c r="T169" s="74">
        <v>529</v>
      </c>
      <c r="U169" s="75" t="s">
        <v>200</v>
      </c>
      <c r="V169" s="91">
        <v>20129</v>
      </c>
      <c r="W169" s="77">
        <v>10789024.83580648</v>
      </c>
      <c r="X169" s="77">
        <v>-600972.42140937981</v>
      </c>
      <c r="Y169" s="80">
        <v>10188052.4143971</v>
      </c>
      <c r="Z169" s="94">
        <v>1217360.417630482</v>
      </c>
      <c r="AA169" s="81">
        <v>11405412.832027581</v>
      </c>
      <c r="AB169" s="521">
        <v>-1091559</v>
      </c>
      <c r="AC169" s="102">
        <v>10313853.832027581</v>
      </c>
      <c r="AD169" s="96">
        <v>512.38779035359846</v>
      </c>
      <c r="AE169" s="97">
        <v>11042.1875</v>
      </c>
      <c r="AF169" s="103">
        <v>10324896.019527581</v>
      </c>
      <c r="AG169" s="76">
        <v>2</v>
      </c>
      <c r="AH169" s="84">
        <v>2</v>
      </c>
    </row>
    <row r="170" spans="1:34">
      <c r="A170" s="74">
        <v>531</v>
      </c>
      <c r="B170" s="75" t="s">
        <v>201</v>
      </c>
      <c r="C170" s="91">
        <v>4890</v>
      </c>
      <c r="D170" s="77">
        <v>-1251077.1681793046</v>
      </c>
      <c r="E170" s="97">
        <v>2068392.7160832309</v>
      </c>
      <c r="F170" s="80">
        <v>817315.54790392634</v>
      </c>
      <c r="G170" s="94">
        <v>572753.13527748245</v>
      </c>
      <c r="H170" s="81">
        <v>1390068.6831814088</v>
      </c>
      <c r="I170" s="627">
        <v>-346249</v>
      </c>
      <c r="J170" s="86">
        <v>1043819.6831814088</v>
      </c>
      <c r="K170" s="83">
        <v>213.46005791030854</v>
      </c>
      <c r="L170" s="76">
        <v>-98374.222400000057</v>
      </c>
      <c r="M170" s="83">
        <v>945445.46078140871</v>
      </c>
      <c r="N170" s="84">
        <v>4</v>
      </c>
      <c r="O170" s="84">
        <v>4</v>
      </c>
      <c r="P170" s="106">
        <v>-145618.44200819032</v>
      </c>
      <c r="Q170" s="107">
        <v>-0.12242624389139907</v>
      </c>
      <c r="R170" s="108">
        <v>-27.365640650047567</v>
      </c>
      <c r="T170" s="74">
        <v>531</v>
      </c>
      <c r="U170" s="75" t="s">
        <v>201</v>
      </c>
      <c r="V170" s="91">
        <v>4939</v>
      </c>
      <c r="W170" s="77">
        <v>-838021.18243117561</v>
      </c>
      <c r="X170" s="77">
        <v>1896929.544279774</v>
      </c>
      <c r="Y170" s="80">
        <v>1058908.361848599</v>
      </c>
      <c r="Z170" s="94">
        <v>476778.76334100013</v>
      </c>
      <c r="AA170" s="81">
        <v>1535687.1251895991</v>
      </c>
      <c r="AB170" s="521">
        <v>-346249</v>
      </c>
      <c r="AC170" s="102">
        <v>1189438.1251895991</v>
      </c>
      <c r="AD170" s="96">
        <v>240.8256985603561</v>
      </c>
      <c r="AE170" s="97">
        <v>-98089.960000000021</v>
      </c>
      <c r="AF170" s="103">
        <v>1091348.1651895989</v>
      </c>
      <c r="AG170" s="76">
        <v>4</v>
      </c>
      <c r="AH170" s="84">
        <v>4</v>
      </c>
    </row>
    <row r="171" spans="1:34">
      <c r="A171" s="74">
        <v>535</v>
      </c>
      <c r="B171" s="75" t="s">
        <v>202</v>
      </c>
      <c r="C171" s="91">
        <v>10300</v>
      </c>
      <c r="D171" s="77">
        <v>9393436.0826223306</v>
      </c>
      <c r="E171" s="97">
        <v>6473524.3768309327</v>
      </c>
      <c r="F171" s="80">
        <v>15866960.459453262</v>
      </c>
      <c r="G171" s="94">
        <v>1317943.4753464805</v>
      </c>
      <c r="H171" s="81">
        <v>17184903.934799742</v>
      </c>
      <c r="I171" s="627">
        <v>-742474</v>
      </c>
      <c r="J171" s="86">
        <v>16442429.934799742</v>
      </c>
      <c r="K171" s="83">
        <v>1596.3524208543438</v>
      </c>
      <c r="L171" s="76">
        <v>-192283.33240000001</v>
      </c>
      <c r="M171" s="83">
        <v>16250146.602399742</v>
      </c>
      <c r="N171" s="84">
        <v>17</v>
      </c>
      <c r="O171" s="84">
        <v>17</v>
      </c>
      <c r="P171" s="106">
        <v>-148190.70896213874</v>
      </c>
      <c r="Q171" s="107">
        <v>-8.9321980258682404E-3</v>
      </c>
      <c r="R171" s="108">
        <v>-2.2812892788101635</v>
      </c>
      <c r="T171" s="74">
        <v>535</v>
      </c>
      <c r="U171" s="75" t="s">
        <v>202</v>
      </c>
      <c r="V171" s="91">
        <v>10378</v>
      </c>
      <c r="W171" s="77">
        <v>9618808.2911483347</v>
      </c>
      <c r="X171" s="77">
        <v>6560214.9023458119</v>
      </c>
      <c r="Y171" s="80">
        <v>16179023.19349415</v>
      </c>
      <c r="Z171" s="94">
        <v>1154071.45026773</v>
      </c>
      <c r="AA171" s="81">
        <v>17333094.643761881</v>
      </c>
      <c r="AB171" s="521">
        <v>-742474</v>
      </c>
      <c r="AC171" s="102">
        <v>16590620.643761881</v>
      </c>
      <c r="AD171" s="96">
        <v>1598.633710133154</v>
      </c>
      <c r="AE171" s="97">
        <v>-191727.71</v>
      </c>
      <c r="AF171" s="103">
        <v>16398892.93376188</v>
      </c>
      <c r="AG171" s="76">
        <v>17</v>
      </c>
      <c r="AH171" s="84">
        <v>17</v>
      </c>
    </row>
    <row r="172" spans="1:34">
      <c r="A172" s="74">
        <v>536</v>
      </c>
      <c r="B172" s="75" t="s">
        <v>203</v>
      </c>
      <c r="C172" s="91">
        <v>36571</v>
      </c>
      <c r="D172" s="77">
        <v>14360115.272995077</v>
      </c>
      <c r="E172" s="97">
        <v>6896856.921956216</v>
      </c>
      <c r="F172" s="80">
        <v>21256972.194951292</v>
      </c>
      <c r="G172" s="94">
        <v>2035836.1631788388</v>
      </c>
      <c r="H172" s="81">
        <v>23292808.358130131</v>
      </c>
      <c r="I172" s="627">
        <v>-1380060</v>
      </c>
      <c r="J172" s="86">
        <v>21912748.358130131</v>
      </c>
      <c r="K172" s="83">
        <v>599.18373460201065</v>
      </c>
      <c r="L172" s="76">
        <v>247990.92520000017</v>
      </c>
      <c r="M172" s="83">
        <v>22160739.283330131</v>
      </c>
      <c r="N172" s="84">
        <v>6</v>
      </c>
      <c r="O172" s="84">
        <v>6</v>
      </c>
      <c r="P172" s="106">
        <v>-133657.23317625746</v>
      </c>
      <c r="Q172" s="107">
        <v>-6.0625407902757103E-3</v>
      </c>
      <c r="R172" s="108">
        <v>-10.237030305839539</v>
      </c>
      <c r="T172" s="74">
        <v>536</v>
      </c>
      <c r="U172" s="75" t="s">
        <v>203</v>
      </c>
      <c r="V172" s="91">
        <v>36176</v>
      </c>
      <c r="W172" s="77">
        <v>15680545.210381441</v>
      </c>
      <c r="X172" s="77">
        <v>6418546.541284414</v>
      </c>
      <c r="Y172" s="80">
        <v>22099091.75166586</v>
      </c>
      <c r="Z172" s="94">
        <v>1327373.839640527</v>
      </c>
      <c r="AA172" s="81">
        <v>23426465.591306388</v>
      </c>
      <c r="AB172" s="521">
        <v>-1380060</v>
      </c>
      <c r="AC172" s="102">
        <v>22046405.591306388</v>
      </c>
      <c r="AD172" s="96">
        <v>609.42076490785018</v>
      </c>
      <c r="AE172" s="97">
        <v>247274.3300000001</v>
      </c>
      <c r="AF172" s="103">
        <v>22293679.92130639</v>
      </c>
      <c r="AG172" s="76">
        <v>6</v>
      </c>
      <c r="AH172" s="84">
        <v>6</v>
      </c>
    </row>
    <row r="173" spans="1:34">
      <c r="A173" s="74">
        <v>538</v>
      </c>
      <c r="B173" s="75" t="s">
        <v>204</v>
      </c>
      <c r="C173" s="91">
        <v>4667</v>
      </c>
      <c r="D173" s="77">
        <v>2456710.6929604216</v>
      </c>
      <c r="E173" s="97">
        <v>1524603.6205209373</v>
      </c>
      <c r="F173" s="80">
        <v>3981314.3134813588</v>
      </c>
      <c r="G173" s="94">
        <v>447825.2401946637</v>
      </c>
      <c r="H173" s="81">
        <v>4429139.5536760222</v>
      </c>
      <c r="I173" s="627">
        <v>564787</v>
      </c>
      <c r="J173" s="86">
        <v>4993926.5536760222</v>
      </c>
      <c r="K173" s="83">
        <v>1070.0506864529725</v>
      </c>
      <c r="L173" s="76">
        <v>7760.7905999999784</v>
      </c>
      <c r="M173" s="83">
        <v>5001687.3442760222</v>
      </c>
      <c r="N173" s="84">
        <v>2</v>
      </c>
      <c r="O173" s="84">
        <v>2</v>
      </c>
      <c r="P173" s="106">
        <v>-367132.55192980263</v>
      </c>
      <c r="Q173" s="107">
        <v>-6.848134756542941E-2</v>
      </c>
      <c r="R173" s="108">
        <v>-80.63811062919649</v>
      </c>
      <c r="T173" s="74">
        <v>538</v>
      </c>
      <c r="U173" s="75" t="s">
        <v>204</v>
      </c>
      <c r="V173" s="91">
        <v>4659</v>
      </c>
      <c r="W173" s="77">
        <v>2712667.4199248678</v>
      </c>
      <c r="X173" s="77">
        <v>1721579.8790270181</v>
      </c>
      <c r="Y173" s="80">
        <v>4434247.2989518866</v>
      </c>
      <c r="Z173" s="94">
        <v>362024.80665393849</v>
      </c>
      <c r="AA173" s="81">
        <v>4796272.1056058249</v>
      </c>
      <c r="AB173" s="521">
        <v>564787</v>
      </c>
      <c r="AC173" s="102">
        <v>5361059.1056058249</v>
      </c>
      <c r="AD173" s="96">
        <v>1150.688797082169</v>
      </c>
      <c r="AE173" s="97">
        <v>7738.3650000000198</v>
      </c>
      <c r="AF173" s="103">
        <v>5368797.4706058251</v>
      </c>
      <c r="AG173" s="76">
        <v>2</v>
      </c>
      <c r="AH173" s="84">
        <v>2</v>
      </c>
    </row>
    <row r="174" spans="1:34">
      <c r="A174" s="74">
        <v>541</v>
      </c>
      <c r="B174" s="75" t="s">
        <v>205</v>
      </c>
      <c r="C174" s="91">
        <v>8760</v>
      </c>
      <c r="D174" s="77">
        <v>5894707.9476501793</v>
      </c>
      <c r="E174" s="97">
        <v>4331864.6554563735</v>
      </c>
      <c r="F174" s="80">
        <v>10226572.603106553</v>
      </c>
      <c r="G174" s="94">
        <v>1571830.6880766989</v>
      </c>
      <c r="H174" s="81">
        <v>11798403.291183252</v>
      </c>
      <c r="I174" s="627">
        <v>-894198</v>
      </c>
      <c r="J174" s="86">
        <v>10904205.291183252</v>
      </c>
      <c r="K174" s="83">
        <v>1244.7722935140698</v>
      </c>
      <c r="L174" s="76">
        <v>-76367.597000000038</v>
      </c>
      <c r="M174" s="83">
        <v>10827837.694183253</v>
      </c>
      <c r="N174" s="84">
        <v>12</v>
      </c>
      <c r="O174" s="84">
        <v>12</v>
      </c>
      <c r="P174" s="106">
        <v>-238810.20910560898</v>
      </c>
      <c r="Q174" s="107">
        <v>-2.1431380859105714E-2</v>
      </c>
      <c r="R174" s="108">
        <v>3.9019705420369064</v>
      </c>
      <c r="T174" s="74">
        <v>541</v>
      </c>
      <c r="U174" s="75" t="s">
        <v>205</v>
      </c>
      <c r="V174" s="91">
        <v>8980</v>
      </c>
      <c r="W174" s="77">
        <v>6172565.1106646378</v>
      </c>
      <c r="X174" s="77">
        <v>4437924.1999914348</v>
      </c>
      <c r="Y174" s="80">
        <v>10610489.310656071</v>
      </c>
      <c r="Z174" s="94">
        <v>1426724.189632785</v>
      </c>
      <c r="AA174" s="81">
        <v>12037213.500288861</v>
      </c>
      <c r="AB174" s="521">
        <v>-894198</v>
      </c>
      <c r="AC174" s="102">
        <v>11143015.500288861</v>
      </c>
      <c r="AD174" s="96">
        <v>1240.8703229720329</v>
      </c>
      <c r="AE174" s="97">
        <v>-76146.924999999988</v>
      </c>
      <c r="AF174" s="103">
        <v>11066868.57528886</v>
      </c>
      <c r="AG174" s="76">
        <v>12</v>
      </c>
      <c r="AH174" s="84">
        <v>12</v>
      </c>
    </row>
    <row r="175" spans="1:34">
      <c r="A175" s="74">
        <v>543</v>
      </c>
      <c r="B175" s="75" t="s">
        <v>206</v>
      </c>
      <c r="C175" s="91">
        <v>45333</v>
      </c>
      <c r="D175" s="77">
        <v>38282384.198089473</v>
      </c>
      <c r="E175" s="97">
        <v>1879158.7443469421</v>
      </c>
      <c r="F175" s="80">
        <v>40161542.942436412</v>
      </c>
      <c r="G175" s="94">
        <v>2832443.7204744378</v>
      </c>
      <c r="H175" s="81">
        <v>42993986.662910849</v>
      </c>
      <c r="I175" s="627">
        <v>-8371325</v>
      </c>
      <c r="J175" s="86">
        <v>34622661.662910849</v>
      </c>
      <c r="K175" s="83">
        <v>763.74079948185317</v>
      </c>
      <c r="L175" s="76">
        <v>-197953.31640000013</v>
      </c>
      <c r="M175" s="83">
        <v>34424708.34651085</v>
      </c>
      <c r="N175" s="84">
        <v>1</v>
      </c>
      <c r="O175" s="85">
        <v>35</v>
      </c>
      <c r="P175" s="106">
        <v>1527299.1095285974</v>
      </c>
      <c r="Q175" s="107">
        <v>4.6148432641131824E-2</v>
      </c>
      <c r="R175" s="108">
        <v>29.071945073616462</v>
      </c>
      <c r="T175" s="74">
        <v>543</v>
      </c>
      <c r="U175" s="75" t="s">
        <v>206</v>
      </c>
      <c r="V175" s="91">
        <v>45048</v>
      </c>
      <c r="W175" s="77">
        <v>39595188.120074391</v>
      </c>
      <c r="X175" s="77">
        <v>-193562.97268637459</v>
      </c>
      <c r="Y175" s="80">
        <v>39401625.147388019</v>
      </c>
      <c r="Z175" s="94">
        <v>2065062.40599423</v>
      </c>
      <c r="AA175" s="81">
        <v>41466687.553382248</v>
      </c>
      <c r="AB175" s="521">
        <v>-8371325</v>
      </c>
      <c r="AC175" s="102">
        <v>33095362.553382251</v>
      </c>
      <c r="AD175" s="96">
        <v>734.66885440823671</v>
      </c>
      <c r="AE175" s="97">
        <v>-197381.31000000011</v>
      </c>
      <c r="AF175" s="103">
        <v>32897981.243382249</v>
      </c>
      <c r="AG175" s="76">
        <v>1</v>
      </c>
      <c r="AH175" s="84">
        <v>35</v>
      </c>
    </row>
    <row r="176" spans="1:34">
      <c r="A176" s="74">
        <v>545</v>
      </c>
      <c r="B176" s="75" t="s">
        <v>207</v>
      </c>
      <c r="C176" s="91">
        <v>9538</v>
      </c>
      <c r="D176" s="77">
        <v>13326654.131809449</v>
      </c>
      <c r="E176" s="97">
        <v>3091413.4655571626</v>
      </c>
      <c r="F176" s="80">
        <v>16418067.597366612</v>
      </c>
      <c r="G176" s="94">
        <v>1841638.5435008132</v>
      </c>
      <c r="H176" s="81">
        <v>18259706.140867427</v>
      </c>
      <c r="I176" s="627">
        <v>498347</v>
      </c>
      <c r="J176" s="86">
        <v>18758053.140867427</v>
      </c>
      <c r="K176" s="83">
        <v>1966.6652485707095</v>
      </c>
      <c r="L176" s="76">
        <v>138205.85999999999</v>
      </c>
      <c r="M176" s="83">
        <v>18896259.000867426</v>
      </c>
      <c r="N176" s="84">
        <v>15</v>
      </c>
      <c r="O176" s="84">
        <v>15</v>
      </c>
      <c r="P176" s="106">
        <v>-28927.56653740257</v>
      </c>
      <c r="Q176" s="107">
        <v>-1.5397666601105766E-3</v>
      </c>
      <c r="R176" s="108">
        <v>0.26576066984762292</v>
      </c>
      <c r="T176" s="74">
        <v>545</v>
      </c>
      <c r="U176" s="75" t="s">
        <v>207</v>
      </c>
      <c r="V176" s="91">
        <v>9554</v>
      </c>
      <c r="W176" s="77">
        <v>12932881.830594409</v>
      </c>
      <c r="X176" s="77">
        <v>3647676.6130638458</v>
      </c>
      <c r="Y176" s="80">
        <v>16580558.443658261</v>
      </c>
      <c r="Z176" s="94">
        <v>1708075.263746575</v>
      </c>
      <c r="AA176" s="81">
        <v>18288633.70740483</v>
      </c>
      <c r="AB176" s="521">
        <v>498347</v>
      </c>
      <c r="AC176" s="102">
        <v>18786980.70740483</v>
      </c>
      <c r="AD176" s="96">
        <v>1966.3994879008619</v>
      </c>
      <c r="AE176" s="97">
        <v>137806.5</v>
      </c>
      <c r="AF176" s="103">
        <v>18924787.20740483</v>
      </c>
      <c r="AG176" s="76">
        <v>15</v>
      </c>
      <c r="AH176" s="84">
        <v>15</v>
      </c>
    </row>
    <row r="177" spans="1:34">
      <c r="A177" s="74">
        <v>560</v>
      </c>
      <c r="B177" s="75" t="s">
        <v>208</v>
      </c>
      <c r="C177" s="91">
        <v>15575</v>
      </c>
      <c r="D177" s="77">
        <v>5926166.7791835284</v>
      </c>
      <c r="E177" s="97">
        <v>6557986.1182346176</v>
      </c>
      <c r="F177" s="80">
        <v>12484152.897418145</v>
      </c>
      <c r="G177" s="94">
        <v>1970878.0324656428</v>
      </c>
      <c r="H177" s="81">
        <v>14455030.929883787</v>
      </c>
      <c r="I177" s="627">
        <v>-1659126</v>
      </c>
      <c r="J177" s="86">
        <v>12795904.929883787</v>
      </c>
      <c r="K177" s="83">
        <v>821.56692968756261</v>
      </c>
      <c r="L177" s="76">
        <v>375636.44000000018</v>
      </c>
      <c r="M177" s="83">
        <v>13171541.369883787</v>
      </c>
      <c r="N177" s="84">
        <v>7</v>
      </c>
      <c r="O177" s="84">
        <v>7</v>
      </c>
      <c r="P177" s="106">
        <v>131841.62133713812</v>
      </c>
      <c r="Q177" s="107">
        <v>1.0410688743806391E-2</v>
      </c>
      <c r="R177" s="108">
        <v>12.413309564461883</v>
      </c>
      <c r="T177" s="74">
        <v>560</v>
      </c>
      <c r="U177" s="75" t="s">
        <v>208</v>
      </c>
      <c r="V177" s="91">
        <v>15651</v>
      </c>
      <c r="W177" s="77">
        <v>6263407.860972289</v>
      </c>
      <c r="X177" s="77">
        <v>6345894.0981712351</v>
      </c>
      <c r="Y177" s="80">
        <v>12609301.959143519</v>
      </c>
      <c r="Z177" s="94">
        <v>1713887.3494031259</v>
      </c>
      <c r="AA177" s="81">
        <v>14323189.308546649</v>
      </c>
      <c r="AB177" s="521">
        <v>-1659126</v>
      </c>
      <c r="AC177" s="102">
        <v>12664063.308546649</v>
      </c>
      <c r="AD177" s="96">
        <v>809.15362012310072</v>
      </c>
      <c r="AE177" s="97">
        <v>374550.99999999983</v>
      </c>
      <c r="AF177" s="103">
        <v>13038614.308546649</v>
      </c>
      <c r="AG177" s="76">
        <v>7</v>
      </c>
      <c r="AH177" s="84">
        <v>7</v>
      </c>
    </row>
    <row r="178" spans="1:34">
      <c r="A178" s="74">
        <v>561</v>
      </c>
      <c r="B178" s="75" t="s">
        <v>209</v>
      </c>
      <c r="C178" s="91">
        <v>1264</v>
      </c>
      <c r="D178" s="77">
        <v>1334589.1966928164</v>
      </c>
      <c r="E178" s="97">
        <v>483930.68854963331</v>
      </c>
      <c r="F178" s="80">
        <v>1818519.8852424498</v>
      </c>
      <c r="G178" s="94">
        <v>288228.17105095432</v>
      </c>
      <c r="H178" s="81">
        <v>2106748.0562934042</v>
      </c>
      <c r="I178" s="627">
        <v>-273217</v>
      </c>
      <c r="J178" s="86">
        <v>1833531.0562934042</v>
      </c>
      <c r="K178" s="83">
        <v>1450.5783673207311</v>
      </c>
      <c r="L178" s="76">
        <v>-674993.87650000001</v>
      </c>
      <c r="M178" s="83">
        <v>1158537.1797934042</v>
      </c>
      <c r="N178" s="84">
        <v>2</v>
      </c>
      <c r="O178" s="84">
        <v>2</v>
      </c>
      <c r="P178" s="106">
        <v>-9731.0274840358179</v>
      </c>
      <c r="Q178" s="107">
        <v>-5.2792424743494945E-3</v>
      </c>
      <c r="R178" s="108">
        <v>37.033824546620053</v>
      </c>
      <c r="T178" s="74">
        <v>561</v>
      </c>
      <c r="U178" s="75" t="s">
        <v>209</v>
      </c>
      <c r="V178" s="91">
        <v>1304</v>
      </c>
      <c r="W178" s="77">
        <v>1378966.919643766</v>
      </c>
      <c r="X178" s="77">
        <v>473060.27727258293</v>
      </c>
      <c r="Y178" s="80">
        <v>1852027.196916349</v>
      </c>
      <c r="Z178" s="94">
        <v>264451.8868610909</v>
      </c>
      <c r="AA178" s="81">
        <v>2116479.0837774398</v>
      </c>
      <c r="AB178" s="521">
        <v>-273217</v>
      </c>
      <c r="AC178" s="102">
        <v>1843262.08377744</v>
      </c>
      <c r="AD178" s="96">
        <v>1413.5445427741111</v>
      </c>
      <c r="AE178" s="97">
        <v>-673043.41249999998</v>
      </c>
      <c r="AF178" s="103">
        <v>1170218.6712774399</v>
      </c>
      <c r="AG178" s="76">
        <v>2</v>
      </c>
      <c r="AH178" s="84">
        <v>2</v>
      </c>
    </row>
    <row r="179" spans="1:34">
      <c r="A179" s="74">
        <v>562</v>
      </c>
      <c r="B179" s="75" t="s">
        <v>210</v>
      </c>
      <c r="C179" s="91">
        <v>8858</v>
      </c>
      <c r="D179" s="77">
        <v>1495085.5756709254</v>
      </c>
      <c r="E179" s="97">
        <v>3451328.2930427864</v>
      </c>
      <c r="F179" s="80">
        <v>4946413.8687137123</v>
      </c>
      <c r="G179" s="94">
        <v>1137636.6376516244</v>
      </c>
      <c r="H179" s="81">
        <v>6084050.5063653365</v>
      </c>
      <c r="I179" s="627">
        <v>-382548</v>
      </c>
      <c r="J179" s="86">
        <v>5701502.5063653365</v>
      </c>
      <c r="K179" s="83">
        <v>643.65573564747535</v>
      </c>
      <c r="L179" s="76">
        <v>-249922.2635</v>
      </c>
      <c r="M179" s="83">
        <v>5451580.2428653361</v>
      </c>
      <c r="N179" s="84">
        <v>6</v>
      </c>
      <c r="O179" s="84">
        <v>6</v>
      </c>
      <c r="P179" s="106">
        <v>-32336.179349744692</v>
      </c>
      <c r="Q179" s="107">
        <v>-5.6395341972743287E-3</v>
      </c>
      <c r="R179" s="108">
        <v>-2.8476678608210477</v>
      </c>
      <c r="T179" s="74">
        <v>562</v>
      </c>
      <c r="U179" s="75" t="s">
        <v>210</v>
      </c>
      <c r="V179" s="91">
        <v>8869</v>
      </c>
      <c r="W179" s="77">
        <v>1879658.3761337181</v>
      </c>
      <c r="X179" s="77">
        <v>3258303.35595831</v>
      </c>
      <c r="Y179" s="80">
        <v>5137961.7320920276</v>
      </c>
      <c r="Z179" s="94">
        <v>978424.95362305292</v>
      </c>
      <c r="AA179" s="81">
        <v>6116386.6857150812</v>
      </c>
      <c r="AB179" s="521">
        <v>-382548</v>
      </c>
      <c r="AC179" s="102">
        <v>5733838.6857150812</v>
      </c>
      <c r="AD179" s="96">
        <v>646.5034035082964</v>
      </c>
      <c r="AE179" s="97">
        <v>-249200.08749999999</v>
      </c>
      <c r="AF179" s="103">
        <v>5484638.5982150808</v>
      </c>
      <c r="AG179" s="76">
        <v>6</v>
      </c>
      <c r="AH179" s="84">
        <v>6</v>
      </c>
    </row>
    <row r="180" spans="1:34">
      <c r="A180" s="74">
        <v>563</v>
      </c>
      <c r="B180" s="75" t="s">
        <v>211</v>
      </c>
      <c r="C180" s="91">
        <v>6832</v>
      </c>
      <c r="D180" s="77">
        <v>1516989.7360020769</v>
      </c>
      <c r="E180" s="97">
        <v>3545386.35988806</v>
      </c>
      <c r="F180" s="80">
        <v>5062376.0958901364</v>
      </c>
      <c r="G180" s="94">
        <v>839365.99375622184</v>
      </c>
      <c r="H180" s="81">
        <v>5901742.089646358</v>
      </c>
      <c r="I180" s="627">
        <v>-290140</v>
      </c>
      <c r="J180" s="86">
        <v>5611602.089646358</v>
      </c>
      <c r="K180" s="83">
        <v>821.37032928079009</v>
      </c>
      <c r="L180" s="76">
        <v>118715.29000000001</v>
      </c>
      <c r="M180" s="83">
        <v>5730317.3796463581</v>
      </c>
      <c r="N180" s="84">
        <v>17</v>
      </c>
      <c r="O180" s="84">
        <v>17</v>
      </c>
      <c r="P180" s="106">
        <v>371630.95993971359</v>
      </c>
      <c r="Q180" s="107">
        <v>7.0922329673316173E-2</v>
      </c>
      <c r="R180" s="108">
        <v>63.272654265361211</v>
      </c>
      <c r="T180" s="74">
        <v>563</v>
      </c>
      <c r="U180" s="75" t="s">
        <v>211</v>
      </c>
      <c r="V180" s="91">
        <v>6912</v>
      </c>
      <c r="W180" s="77">
        <v>1602494.122656648</v>
      </c>
      <c r="X180" s="77">
        <v>3208341.6831476479</v>
      </c>
      <c r="Y180" s="80">
        <v>4810835.8058042955</v>
      </c>
      <c r="Z180" s="94">
        <v>719275.32390234887</v>
      </c>
      <c r="AA180" s="81">
        <v>5530111.1297066445</v>
      </c>
      <c r="AB180" s="521">
        <v>-290140</v>
      </c>
      <c r="AC180" s="102">
        <v>5239971.1297066445</v>
      </c>
      <c r="AD180" s="96">
        <v>758.09767501542888</v>
      </c>
      <c r="AE180" s="97">
        <v>118372.25</v>
      </c>
      <c r="AF180" s="103">
        <v>5358343.3797066445</v>
      </c>
      <c r="AG180" s="76">
        <v>17</v>
      </c>
      <c r="AH180" s="84">
        <v>17</v>
      </c>
    </row>
    <row r="181" spans="1:34">
      <c r="A181" s="74">
        <v>564</v>
      </c>
      <c r="B181" s="75" t="s">
        <v>212</v>
      </c>
      <c r="C181" s="91">
        <v>217469</v>
      </c>
      <c r="D181" s="77">
        <v>78852398.679695174</v>
      </c>
      <c r="E181" s="97">
        <v>37957300.251078852</v>
      </c>
      <c r="F181" s="80">
        <v>116809698.93077403</v>
      </c>
      <c r="G181" s="94">
        <v>20973048.602668788</v>
      </c>
      <c r="H181" s="81">
        <v>137782747.53344283</v>
      </c>
      <c r="I181" s="627">
        <v>5733434</v>
      </c>
      <c r="J181" s="86">
        <v>143516181.53344283</v>
      </c>
      <c r="K181" s="83">
        <v>659.93857300784396</v>
      </c>
      <c r="L181" s="76">
        <v>-15930830.013900004</v>
      </c>
      <c r="M181" s="83">
        <v>127585351.51954281</v>
      </c>
      <c r="N181" s="84">
        <v>17</v>
      </c>
      <c r="O181" s="84">
        <v>17</v>
      </c>
      <c r="P181" s="106">
        <v>-4259580.9089741707</v>
      </c>
      <c r="Q181" s="107">
        <v>-2.8824624813788249E-2</v>
      </c>
      <c r="R181" s="108">
        <v>-23.727377075509366</v>
      </c>
      <c r="T181" s="74">
        <v>564</v>
      </c>
      <c r="U181" s="75" t="s">
        <v>212</v>
      </c>
      <c r="V181" s="91">
        <v>216152</v>
      </c>
      <c r="W181" s="77">
        <v>86011834.22949031</v>
      </c>
      <c r="X181" s="77">
        <v>38629082.630720533</v>
      </c>
      <c r="Y181" s="80">
        <v>124640916.86021081</v>
      </c>
      <c r="Z181" s="94">
        <v>17401411.582206171</v>
      </c>
      <c r="AA181" s="81">
        <v>142042328.442417</v>
      </c>
      <c r="AB181" s="521">
        <v>5733434</v>
      </c>
      <c r="AC181" s="102">
        <v>147775762.442417</v>
      </c>
      <c r="AD181" s="96">
        <v>683.66595008335332</v>
      </c>
      <c r="AE181" s="97">
        <v>-15884796.247500001</v>
      </c>
      <c r="AF181" s="103">
        <v>131890966.19491699</v>
      </c>
      <c r="AG181" s="76">
        <v>17</v>
      </c>
      <c r="AH181" s="84">
        <v>17</v>
      </c>
    </row>
    <row r="182" spans="1:34">
      <c r="A182" s="74">
        <v>576</v>
      </c>
      <c r="B182" s="75" t="s">
        <v>213</v>
      </c>
      <c r="C182" s="91">
        <v>2656</v>
      </c>
      <c r="D182" s="77">
        <v>434936.8244731024</v>
      </c>
      <c r="E182" s="97">
        <v>775122.62629407342</v>
      </c>
      <c r="F182" s="80">
        <v>1210059.4507671758</v>
      </c>
      <c r="G182" s="94">
        <v>514503.58192203153</v>
      </c>
      <c r="H182" s="81">
        <v>1724563.0326892072</v>
      </c>
      <c r="I182" s="627">
        <v>-153404</v>
      </c>
      <c r="J182" s="86">
        <v>1571159.0326892072</v>
      </c>
      <c r="K182" s="83">
        <v>591.55084062093647</v>
      </c>
      <c r="L182" s="76">
        <v>-74418.539999999994</v>
      </c>
      <c r="M182" s="83">
        <v>1496740.4926892072</v>
      </c>
      <c r="N182" s="84">
        <v>7</v>
      </c>
      <c r="O182" s="84">
        <v>7</v>
      </c>
      <c r="P182" s="106">
        <v>-179104.82945204084</v>
      </c>
      <c r="Q182" s="107">
        <v>-0.10233018765120735</v>
      </c>
      <c r="R182" s="108">
        <v>-62.50889859477661</v>
      </c>
      <c r="T182" s="74">
        <v>576</v>
      </c>
      <c r="U182" s="75" t="s">
        <v>213</v>
      </c>
      <c r="V182" s="91">
        <v>2676</v>
      </c>
      <c r="W182" s="77">
        <v>629708.59090013814</v>
      </c>
      <c r="X182" s="77">
        <v>809596.79925861058</v>
      </c>
      <c r="Y182" s="80">
        <v>1439305.390158749</v>
      </c>
      <c r="Z182" s="94">
        <v>464362.47198249929</v>
      </c>
      <c r="AA182" s="81">
        <v>1903667.8621412481</v>
      </c>
      <c r="AB182" s="521">
        <v>-153404</v>
      </c>
      <c r="AC182" s="102">
        <v>1750263.8621412481</v>
      </c>
      <c r="AD182" s="96">
        <v>654.05973921571308</v>
      </c>
      <c r="AE182" s="97">
        <v>-74203.5</v>
      </c>
      <c r="AF182" s="103">
        <v>1676060.3621412481</v>
      </c>
      <c r="AG182" s="76">
        <v>7</v>
      </c>
      <c r="AH182" s="84">
        <v>7</v>
      </c>
    </row>
    <row r="183" spans="1:34">
      <c r="A183" s="74">
        <v>577</v>
      </c>
      <c r="B183" s="75" t="s">
        <v>214</v>
      </c>
      <c r="C183" s="91">
        <v>11284</v>
      </c>
      <c r="D183" s="77">
        <v>6917370.1481006835</v>
      </c>
      <c r="E183" s="97">
        <v>2403690.0247388734</v>
      </c>
      <c r="F183" s="80">
        <v>9321060.1728395559</v>
      </c>
      <c r="G183" s="94">
        <v>905903.60328054265</v>
      </c>
      <c r="H183" s="81">
        <v>10226963.776120098</v>
      </c>
      <c r="I183" s="627">
        <v>278378</v>
      </c>
      <c r="J183" s="86">
        <v>10505341.776120098</v>
      </c>
      <c r="K183" s="83">
        <v>930.99448565403213</v>
      </c>
      <c r="L183" s="76">
        <v>13909.179500000086</v>
      </c>
      <c r="M183" s="83">
        <v>10519250.955620099</v>
      </c>
      <c r="N183" s="84">
        <v>2</v>
      </c>
      <c r="O183" s="84">
        <v>2</v>
      </c>
      <c r="P183" s="106">
        <v>-553460.18294027261</v>
      </c>
      <c r="Q183" s="107">
        <v>-5.0047029053344065E-2</v>
      </c>
      <c r="R183" s="108">
        <v>-54.550649276933882</v>
      </c>
      <c r="T183" s="74">
        <v>577</v>
      </c>
      <c r="U183" s="75" t="s">
        <v>214</v>
      </c>
      <c r="V183" s="91">
        <v>11221</v>
      </c>
      <c r="W183" s="77">
        <v>7230052.7250773078</v>
      </c>
      <c r="X183" s="77">
        <v>2845994.0079616979</v>
      </c>
      <c r="Y183" s="80">
        <v>10076046.73303901</v>
      </c>
      <c r="Z183" s="94">
        <v>704377.226021362</v>
      </c>
      <c r="AA183" s="81">
        <v>10780423.959060371</v>
      </c>
      <c r="AB183" s="521">
        <v>278378</v>
      </c>
      <c r="AC183" s="102">
        <v>11058801.959060371</v>
      </c>
      <c r="AD183" s="96">
        <v>985.54513493096601</v>
      </c>
      <c r="AE183" s="97">
        <v>13868.98750000005</v>
      </c>
      <c r="AF183" s="103">
        <v>11072670.94656037</v>
      </c>
      <c r="AG183" s="76">
        <v>2</v>
      </c>
      <c r="AH183" s="84">
        <v>2</v>
      </c>
    </row>
    <row r="184" spans="1:34">
      <c r="A184" s="74">
        <v>578</v>
      </c>
      <c r="B184" s="75" t="s">
        <v>215</v>
      </c>
      <c r="C184" s="91">
        <v>2941</v>
      </c>
      <c r="D184" s="77">
        <v>120092.75158471265</v>
      </c>
      <c r="E184" s="97">
        <v>1717069.4117814817</v>
      </c>
      <c r="F184" s="80">
        <v>1837162.1633661943</v>
      </c>
      <c r="G184" s="94">
        <v>506936.70057018887</v>
      </c>
      <c r="H184" s="81">
        <v>2344098.8639363833</v>
      </c>
      <c r="I184" s="627">
        <v>-85471</v>
      </c>
      <c r="J184" s="86">
        <v>2258627.8639363833</v>
      </c>
      <c r="K184" s="83">
        <v>767.97955251152098</v>
      </c>
      <c r="L184" s="76">
        <v>-15858.236500000014</v>
      </c>
      <c r="M184" s="83">
        <v>2242769.6274363832</v>
      </c>
      <c r="N184" s="84">
        <v>18</v>
      </c>
      <c r="O184" s="84">
        <v>18</v>
      </c>
      <c r="P184" s="106">
        <v>-66012.436081892811</v>
      </c>
      <c r="Q184" s="107">
        <v>-2.8396838892182086E-2</v>
      </c>
      <c r="R184" s="108">
        <v>-9.4921197353941125</v>
      </c>
      <c r="T184" s="74">
        <v>578</v>
      </c>
      <c r="U184" s="75" t="s">
        <v>215</v>
      </c>
      <c r="V184" s="91">
        <v>2990</v>
      </c>
      <c r="W184" s="77">
        <v>270766.86107688391</v>
      </c>
      <c r="X184" s="77">
        <v>1688858.496199768</v>
      </c>
      <c r="Y184" s="80">
        <v>1959625.357276652</v>
      </c>
      <c r="Z184" s="94">
        <v>450485.94274162472</v>
      </c>
      <c r="AA184" s="81">
        <v>2410111.3000182761</v>
      </c>
      <c r="AB184" s="521">
        <v>-85471</v>
      </c>
      <c r="AC184" s="102">
        <v>2324640.3000182761</v>
      </c>
      <c r="AD184" s="96">
        <v>777.47167224691509</v>
      </c>
      <c r="AE184" s="97">
        <v>-15812.412500000009</v>
      </c>
      <c r="AF184" s="103">
        <v>2308827.887518276</v>
      </c>
      <c r="AG184" s="76">
        <v>18</v>
      </c>
      <c r="AH184" s="84">
        <v>18</v>
      </c>
    </row>
    <row r="185" spans="1:34">
      <c r="A185" s="74">
        <v>580</v>
      </c>
      <c r="B185" s="75" t="s">
        <v>216</v>
      </c>
      <c r="C185" s="91">
        <v>4235</v>
      </c>
      <c r="D185" s="77">
        <v>-567505.72280432621</v>
      </c>
      <c r="E185" s="97">
        <v>2091989.8627755896</v>
      </c>
      <c r="F185" s="80">
        <v>1524484.1399712632</v>
      </c>
      <c r="G185" s="94">
        <v>810471.41141395178</v>
      </c>
      <c r="H185" s="81">
        <v>2334955.551385215</v>
      </c>
      <c r="I185" s="627">
        <v>-181099</v>
      </c>
      <c r="J185" s="86">
        <v>2153856.551385215</v>
      </c>
      <c r="K185" s="83">
        <v>508.58478190914167</v>
      </c>
      <c r="L185" s="76">
        <v>264097.22350000002</v>
      </c>
      <c r="M185" s="83">
        <v>2417953.7748852149</v>
      </c>
      <c r="N185" s="84">
        <v>9</v>
      </c>
      <c r="O185" s="84">
        <v>9</v>
      </c>
      <c r="P185" s="106">
        <v>-46657.874767717905</v>
      </c>
      <c r="Q185" s="107">
        <v>-2.1203166956413874E-2</v>
      </c>
      <c r="R185" s="108">
        <v>-3.1627590566567392</v>
      </c>
      <c r="T185" s="74">
        <v>580</v>
      </c>
      <c r="U185" s="75" t="s">
        <v>216</v>
      </c>
      <c r="V185" s="91">
        <v>4300</v>
      </c>
      <c r="W185" s="77">
        <v>-425052.24420372519</v>
      </c>
      <c r="X185" s="77">
        <v>2074543.063681527</v>
      </c>
      <c r="Y185" s="80">
        <v>1649490.8194778019</v>
      </c>
      <c r="Z185" s="94">
        <v>732122.60667513136</v>
      </c>
      <c r="AA185" s="81">
        <v>2381613.4261529329</v>
      </c>
      <c r="AB185" s="521">
        <v>-181099</v>
      </c>
      <c r="AC185" s="102">
        <v>2200514.4261529329</v>
      </c>
      <c r="AD185" s="96">
        <v>511.74754096579841</v>
      </c>
      <c r="AE185" s="97">
        <v>263334.08750000002</v>
      </c>
      <c r="AF185" s="103">
        <v>2463848.5136529328</v>
      </c>
      <c r="AG185" s="76">
        <v>9</v>
      </c>
      <c r="AH185" s="84">
        <v>9</v>
      </c>
    </row>
    <row r="186" spans="1:34">
      <c r="A186" s="74">
        <v>581</v>
      </c>
      <c r="B186" s="75" t="s">
        <v>217</v>
      </c>
      <c r="C186" s="91">
        <v>6011</v>
      </c>
      <c r="D186" s="77">
        <v>902696.63092445908</v>
      </c>
      <c r="E186" s="97">
        <v>2393835.0074898782</v>
      </c>
      <c r="F186" s="80">
        <v>3296531.6384143373</v>
      </c>
      <c r="G186" s="94">
        <v>855744.33327096968</v>
      </c>
      <c r="H186" s="81">
        <v>4152275.9716853071</v>
      </c>
      <c r="I186" s="627">
        <v>-457262</v>
      </c>
      <c r="J186" s="86">
        <v>3695013.9716853071</v>
      </c>
      <c r="K186" s="83">
        <v>614.70869600487561</v>
      </c>
      <c r="L186" s="76">
        <v>-32992.219400000031</v>
      </c>
      <c r="M186" s="83">
        <v>3662021.7522853073</v>
      </c>
      <c r="N186" s="84">
        <v>6</v>
      </c>
      <c r="O186" s="84">
        <v>6</v>
      </c>
      <c r="P186" s="106">
        <v>33118.114953790326</v>
      </c>
      <c r="Q186" s="107">
        <v>9.0439805634861571E-3</v>
      </c>
      <c r="R186" s="108">
        <v>11.331556981722315</v>
      </c>
      <c r="T186" s="74">
        <v>581</v>
      </c>
      <c r="U186" s="75" t="s">
        <v>217</v>
      </c>
      <c r="V186" s="91">
        <v>6069</v>
      </c>
      <c r="W186" s="77">
        <v>1123741.962986775</v>
      </c>
      <c r="X186" s="77">
        <v>2247617.518312572</v>
      </c>
      <c r="Y186" s="80">
        <v>3371359.4812993458</v>
      </c>
      <c r="Z186" s="94">
        <v>747798.37543217069</v>
      </c>
      <c r="AA186" s="81">
        <v>4119157.8567315168</v>
      </c>
      <c r="AB186" s="521">
        <v>-457262</v>
      </c>
      <c r="AC186" s="102">
        <v>3661895.8567315168</v>
      </c>
      <c r="AD186" s="96">
        <v>603.37713902315329</v>
      </c>
      <c r="AE186" s="97">
        <v>-32896.88499999998</v>
      </c>
      <c r="AF186" s="103">
        <v>3628998.971731517</v>
      </c>
      <c r="AG186" s="76">
        <v>6</v>
      </c>
      <c r="AH186" s="84">
        <v>6</v>
      </c>
    </row>
    <row r="187" spans="1:34">
      <c r="A187" s="74">
        <v>583</v>
      </c>
      <c r="B187" s="75" t="s">
        <v>218</v>
      </c>
      <c r="C187" s="91">
        <v>932</v>
      </c>
      <c r="D187" s="77">
        <v>662641.42063963762</v>
      </c>
      <c r="E187" s="97">
        <v>-15271.963693263951</v>
      </c>
      <c r="F187" s="80">
        <v>647369.45694637368</v>
      </c>
      <c r="G187" s="94">
        <v>132006.03347648674</v>
      </c>
      <c r="H187" s="81">
        <v>779375.49042286049</v>
      </c>
      <c r="I187" s="627">
        <v>-142651</v>
      </c>
      <c r="J187" s="86">
        <v>636724.49042286049</v>
      </c>
      <c r="K187" s="83">
        <v>683.18078371551553</v>
      </c>
      <c r="L187" s="76">
        <v>133067.43700000001</v>
      </c>
      <c r="M187" s="83">
        <v>769791.92742286052</v>
      </c>
      <c r="N187" s="84">
        <v>19</v>
      </c>
      <c r="O187" s="84">
        <v>19</v>
      </c>
      <c r="P187" s="106">
        <v>91864.018209367292</v>
      </c>
      <c r="Q187" s="107">
        <v>0.16860099584058674</v>
      </c>
      <c r="R187" s="108">
        <v>84.433012052336153</v>
      </c>
      <c r="T187" s="74">
        <v>583</v>
      </c>
      <c r="U187" s="75" t="s">
        <v>218</v>
      </c>
      <c r="V187" s="91">
        <v>910</v>
      </c>
      <c r="W187" s="77">
        <v>582020.78873636108</v>
      </c>
      <c r="X187" s="77">
        <v>-9891.4422067851719</v>
      </c>
      <c r="Y187" s="80">
        <v>572129.34652957588</v>
      </c>
      <c r="Z187" s="94">
        <v>115382.1256839173</v>
      </c>
      <c r="AA187" s="81">
        <v>687511.47221349319</v>
      </c>
      <c r="AB187" s="521">
        <v>-142651</v>
      </c>
      <c r="AC187" s="102">
        <v>544860.47221349319</v>
      </c>
      <c r="AD187" s="96">
        <v>598.74777166317938</v>
      </c>
      <c r="AE187" s="97">
        <v>132682.92499999999</v>
      </c>
      <c r="AF187" s="103">
        <v>677543.39721349324</v>
      </c>
      <c r="AG187" s="76">
        <v>19</v>
      </c>
      <c r="AH187" s="84">
        <v>19</v>
      </c>
    </row>
    <row r="188" spans="1:34">
      <c r="A188" s="74">
        <v>584</v>
      </c>
      <c r="B188" s="75" t="s">
        <v>219</v>
      </c>
      <c r="C188" s="91">
        <v>2547</v>
      </c>
      <c r="D188" s="77">
        <v>3076501.7506236392</v>
      </c>
      <c r="E188" s="97">
        <v>1935243.9733238174</v>
      </c>
      <c r="F188" s="80">
        <v>5011745.7239474561</v>
      </c>
      <c r="G188" s="94">
        <v>415907.11549371033</v>
      </c>
      <c r="H188" s="81">
        <v>5427652.8394411663</v>
      </c>
      <c r="I188" s="627">
        <v>367869</v>
      </c>
      <c r="J188" s="86">
        <v>5795521.8394411663</v>
      </c>
      <c r="K188" s="83">
        <v>2275.4306397491819</v>
      </c>
      <c r="L188" s="76">
        <v>-3543.74</v>
      </c>
      <c r="M188" s="83">
        <v>5791978.099441166</v>
      </c>
      <c r="N188" s="84">
        <v>16</v>
      </c>
      <c r="O188" s="84">
        <v>16</v>
      </c>
      <c r="P188" s="106">
        <v>52489.521603996865</v>
      </c>
      <c r="Q188" s="107">
        <v>9.1396876595959079E-3</v>
      </c>
      <c r="R188" s="108">
        <v>61.462899642331649</v>
      </c>
      <c r="T188" s="74">
        <v>584</v>
      </c>
      <c r="U188" s="75" t="s">
        <v>219</v>
      </c>
      <c r="V188" s="91">
        <v>2594</v>
      </c>
      <c r="W188" s="77">
        <v>3182012.519848132</v>
      </c>
      <c r="X188" s="77">
        <v>1811570.0793852259</v>
      </c>
      <c r="Y188" s="80">
        <v>4993582.5992333572</v>
      </c>
      <c r="Z188" s="94">
        <v>381580.71860381239</v>
      </c>
      <c r="AA188" s="81">
        <v>5375163.3178371694</v>
      </c>
      <c r="AB188" s="521">
        <v>367869</v>
      </c>
      <c r="AC188" s="102">
        <v>5743032.3178371694</v>
      </c>
      <c r="AD188" s="96">
        <v>2213.9677401068502</v>
      </c>
      <c r="AE188" s="97">
        <v>-3533.5</v>
      </c>
      <c r="AF188" s="103">
        <v>5739498.8178371694</v>
      </c>
      <c r="AG188" s="76">
        <v>16</v>
      </c>
      <c r="AH188" s="84">
        <v>16</v>
      </c>
    </row>
    <row r="189" spans="1:34">
      <c r="A189" s="74">
        <v>592</v>
      </c>
      <c r="B189" s="75" t="s">
        <v>220</v>
      </c>
      <c r="C189" s="91">
        <v>3511</v>
      </c>
      <c r="D189" s="77">
        <v>1096859.2405786784</v>
      </c>
      <c r="E189" s="97">
        <v>1739415.2613433956</v>
      </c>
      <c r="F189" s="80">
        <v>2836274.5019220738</v>
      </c>
      <c r="G189" s="94">
        <v>435101.55328181491</v>
      </c>
      <c r="H189" s="81">
        <v>3271376.0552038886</v>
      </c>
      <c r="I189" s="627">
        <v>58532</v>
      </c>
      <c r="J189" s="86">
        <v>3329908.0552038886</v>
      </c>
      <c r="K189" s="83">
        <v>948.42154805009648</v>
      </c>
      <c r="L189" s="76">
        <v>140651.04060000001</v>
      </c>
      <c r="M189" s="83">
        <v>3470559.0958038885</v>
      </c>
      <c r="N189" s="84">
        <v>13</v>
      </c>
      <c r="O189" s="84">
        <v>13</v>
      </c>
      <c r="P189" s="106">
        <v>-354132.16987193655</v>
      </c>
      <c r="Q189" s="107">
        <v>-9.6126032354776417E-2</v>
      </c>
      <c r="R189" s="108">
        <v>-88.751938739268439</v>
      </c>
      <c r="T189" s="74">
        <v>592</v>
      </c>
      <c r="U189" s="75" t="s">
        <v>220</v>
      </c>
      <c r="V189" s="91">
        <v>3552</v>
      </c>
      <c r="W189" s="77">
        <v>1506129.2010875731</v>
      </c>
      <c r="X189" s="77">
        <v>1752063.922511033</v>
      </c>
      <c r="Y189" s="80">
        <v>3258193.1235986068</v>
      </c>
      <c r="Z189" s="94">
        <v>367315.10147721769</v>
      </c>
      <c r="AA189" s="81">
        <v>3625508.2250758251</v>
      </c>
      <c r="AB189" s="521">
        <v>58532</v>
      </c>
      <c r="AC189" s="102">
        <v>3684040.2250758251</v>
      </c>
      <c r="AD189" s="96">
        <v>1037.1734867893649</v>
      </c>
      <c r="AE189" s="97">
        <v>140244.61499999999</v>
      </c>
      <c r="AF189" s="103">
        <v>3824284.8400758239</v>
      </c>
      <c r="AG189" s="76">
        <v>13</v>
      </c>
      <c r="AH189" s="84">
        <v>13</v>
      </c>
    </row>
    <row r="190" spans="1:34">
      <c r="A190" s="74">
        <v>593</v>
      </c>
      <c r="B190" s="75" t="s">
        <v>221</v>
      </c>
      <c r="C190" s="91">
        <v>17124</v>
      </c>
      <c r="D190" s="77">
        <v>-1116196.6144307838</v>
      </c>
      <c r="E190" s="97">
        <v>7158112.3065225342</v>
      </c>
      <c r="F190" s="80">
        <v>6041915.69209175</v>
      </c>
      <c r="G190" s="165">
        <v>2344020.5460097794</v>
      </c>
      <c r="H190" s="81">
        <v>8385936.238101529</v>
      </c>
      <c r="I190" s="627">
        <v>-1409395</v>
      </c>
      <c r="J190" s="86">
        <v>6976541.238101529</v>
      </c>
      <c r="K190" s="83">
        <v>407.41305992183652</v>
      </c>
      <c r="L190" s="76">
        <v>-223078.43299999984</v>
      </c>
      <c r="M190" s="83">
        <v>6753462.8051015288</v>
      </c>
      <c r="N190" s="84">
        <v>10</v>
      </c>
      <c r="O190" s="84">
        <v>10</v>
      </c>
      <c r="P190" s="106">
        <v>167198.8416099092</v>
      </c>
      <c r="Q190" s="107">
        <v>2.4554330194359902E-2</v>
      </c>
      <c r="R190" s="108">
        <v>11.014038121183432</v>
      </c>
      <c r="T190" s="74">
        <v>593</v>
      </c>
      <c r="U190" s="75" t="s">
        <v>221</v>
      </c>
      <c r="V190" s="91">
        <v>17178</v>
      </c>
      <c r="W190" s="77">
        <v>-632175.52380865347</v>
      </c>
      <c r="X190" s="77">
        <v>6805663.823365394</v>
      </c>
      <c r="Y190" s="80">
        <v>6173488.2995567406</v>
      </c>
      <c r="Z190" s="165">
        <v>2045249.096934879</v>
      </c>
      <c r="AA190" s="81">
        <v>8218737.3964916198</v>
      </c>
      <c r="AB190" s="521">
        <v>-1409395</v>
      </c>
      <c r="AC190" s="102">
        <v>6809342.3964916198</v>
      </c>
      <c r="AD190" s="96">
        <v>396.39902180065309</v>
      </c>
      <c r="AE190" s="97">
        <v>-222433.82500000001</v>
      </c>
      <c r="AF190" s="103">
        <v>6586908.5714916196</v>
      </c>
      <c r="AG190" s="76">
        <v>10</v>
      </c>
      <c r="AH190" s="84">
        <v>10</v>
      </c>
    </row>
    <row r="191" spans="1:34">
      <c r="A191" s="74">
        <v>595</v>
      </c>
      <c r="B191" s="75" t="s">
        <v>222</v>
      </c>
      <c r="C191" s="91">
        <v>3873</v>
      </c>
      <c r="D191" s="77">
        <v>1994035.116079763</v>
      </c>
      <c r="E191" s="97">
        <v>2274796.5106684747</v>
      </c>
      <c r="F191" s="80">
        <v>4268831.6267482378</v>
      </c>
      <c r="G191" s="94">
        <v>829055.46489548241</v>
      </c>
      <c r="H191" s="81">
        <v>5097887.0916437199</v>
      </c>
      <c r="I191" s="627">
        <v>85537</v>
      </c>
      <c r="J191" s="86">
        <v>5183424.0916437199</v>
      </c>
      <c r="K191" s="83">
        <v>1338.3485906645287</v>
      </c>
      <c r="L191" s="76">
        <v>82267.924100000004</v>
      </c>
      <c r="M191" s="83">
        <v>5265692.0157437203</v>
      </c>
      <c r="N191" s="84">
        <v>11</v>
      </c>
      <c r="O191" s="84">
        <v>11</v>
      </c>
      <c r="P191" s="106">
        <v>-394127.86208169721</v>
      </c>
      <c r="Q191" s="107">
        <v>-7.0663234578827575E-2</v>
      </c>
      <c r="R191" s="108">
        <v>-63.046372583063203</v>
      </c>
      <c r="T191" s="74">
        <v>595</v>
      </c>
      <c r="U191" s="75" t="s">
        <v>222</v>
      </c>
      <c r="V191" s="91">
        <v>3980</v>
      </c>
      <c r="W191" s="77">
        <v>2345920.9155452689</v>
      </c>
      <c r="X191" s="77">
        <v>2383154.6727810828</v>
      </c>
      <c r="Y191" s="80">
        <v>4729075.5883263526</v>
      </c>
      <c r="Z191" s="94">
        <v>762939.36539906485</v>
      </c>
      <c r="AA191" s="81">
        <v>5492014.9537254171</v>
      </c>
      <c r="AB191" s="521">
        <v>85537</v>
      </c>
      <c r="AC191" s="102">
        <v>5577551.9537254171</v>
      </c>
      <c r="AD191" s="96">
        <v>1401.3949632475919</v>
      </c>
      <c r="AE191" s="97">
        <v>82030.202499999985</v>
      </c>
      <c r="AF191" s="103">
        <v>5659582.1562254168</v>
      </c>
      <c r="AG191" s="76">
        <v>11</v>
      </c>
      <c r="AH191" s="84">
        <v>11</v>
      </c>
    </row>
    <row r="192" spans="1:34">
      <c r="A192" s="74">
        <v>598</v>
      </c>
      <c r="B192" s="75" t="s">
        <v>223</v>
      </c>
      <c r="C192" s="91">
        <v>19657</v>
      </c>
      <c r="D192" s="77">
        <v>4978477.7130200714</v>
      </c>
      <c r="E192" s="97">
        <v>2870456.5100121908</v>
      </c>
      <c r="F192" s="80">
        <v>7848934.2230322622</v>
      </c>
      <c r="G192" s="94">
        <v>1924102.1381906169</v>
      </c>
      <c r="H192" s="81">
        <v>9773036.3612228781</v>
      </c>
      <c r="I192" s="627">
        <v>4421874</v>
      </c>
      <c r="J192" s="86">
        <v>14194910.361222878</v>
      </c>
      <c r="K192" s="83">
        <v>722.13004839105042</v>
      </c>
      <c r="L192" s="76">
        <v>933952.67700000014</v>
      </c>
      <c r="M192" s="83">
        <v>15128863.038222879</v>
      </c>
      <c r="N192" s="84">
        <v>15</v>
      </c>
      <c r="O192" s="84">
        <v>15</v>
      </c>
      <c r="P192" s="106">
        <v>1472043.8688504789</v>
      </c>
      <c r="Q192" s="107">
        <v>0.1157006457415078</v>
      </c>
      <c r="R192" s="108">
        <v>72.208384497895622</v>
      </c>
      <c r="T192" s="74">
        <v>598</v>
      </c>
      <c r="U192" s="75" t="s">
        <v>223</v>
      </c>
      <c r="V192" s="91">
        <v>19576</v>
      </c>
      <c r="W192" s="77">
        <v>5042606.6847026702</v>
      </c>
      <c r="X192" s="77">
        <v>1628262.905267972</v>
      </c>
      <c r="Y192" s="80">
        <v>6670869.5899706427</v>
      </c>
      <c r="Z192" s="94">
        <v>1630122.9024017551</v>
      </c>
      <c r="AA192" s="81">
        <v>8300992.4923723973</v>
      </c>
      <c r="AB192" s="521">
        <v>4421874</v>
      </c>
      <c r="AC192" s="102">
        <v>12722866.492372399</v>
      </c>
      <c r="AD192" s="96">
        <v>649.9216638931548</v>
      </c>
      <c r="AE192" s="97">
        <v>931253.92499999993</v>
      </c>
      <c r="AF192" s="103">
        <v>13654120.4173724</v>
      </c>
      <c r="AG192" s="76">
        <v>15</v>
      </c>
      <c r="AH192" s="84">
        <v>15</v>
      </c>
    </row>
    <row r="193" spans="1:34">
      <c r="A193" s="74">
        <v>599</v>
      </c>
      <c r="B193" s="75" t="s">
        <v>224</v>
      </c>
      <c r="C193" s="91">
        <v>11289</v>
      </c>
      <c r="D193" s="77">
        <v>11725435.252255026</v>
      </c>
      <c r="E193" s="97">
        <v>4999446.2418827331</v>
      </c>
      <c r="F193" s="80">
        <v>16724881.49413776</v>
      </c>
      <c r="G193" s="94">
        <v>1325880.9088469879</v>
      </c>
      <c r="H193" s="81">
        <v>18050762.40298475</v>
      </c>
      <c r="I193" s="627">
        <v>-764760</v>
      </c>
      <c r="J193" s="86">
        <v>17286002.40298475</v>
      </c>
      <c r="K193" s="83">
        <v>1531.2252992279873</v>
      </c>
      <c r="L193" s="76">
        <v>-430475.81650000007</v>
      </c>
      <c r="M193" s="83">
        <v>16855526.586484749</v>
      </c>
      <c r="N193" s="84">
        <v>15</v>
      </c>
      <c r="O193" s="84">
        <v>15</v>
      </c>
      <c r="P193" s="106">
        <v>610733.47982542962</v>
      </c>
      <c r="Q193" s="107">
        <v>3.6625105276546221E-2</v>
      </c>
      <c r="R193" s="108">
        <v>45.810287366298326</v>
      </c>
      <c r="T193" s="74">
        <v>599</v>
      </c>
      <c r="U193" s="75" t="s">
        <v>224</v>
      </c>
      <c r="V193" s="91">
        <v>11226</v>
      </c>
      <c r="W193" s="77">
        <v>11175196.73585273</v>
      </c>
      <c r="X193" s="77">
        <v>5100801.1208264641</v>
      </c>
      <c r="Y193" s="80">
        <v>16275997.856679199</v>
      </c>
      <c r="Z193" s="94">
        <v>1164031.0664801269</v>
      </c>
      <c r="AA193" s="81">
        <v>17440028.92315932</v>
      </c>
      <c r="AB193" s="521">
        <v>-764760</v>
      </c>
      <c r="AC193" s="102">
        <v>16675268.92315932</v>
      </c>
      <c r="AD193" s="96">
        <v>1485.415011861689</v>
      </c>
      <c r="AE193" s="97">
        <v>-429231.91249999998</v>
      </c>
      <c r="AF193" s="103">
        <v>16246037.01065932</v>
      </c>
      <c r="AG193" s="76">
        <v>15</v>
      </c>
      <c r="AH193" s="84">
        <v>15</v>
      </c>
    </row>
    <row r="194" spans="1:34">
      <c r="A194" s="74">
        <v>601</v>
      </c>
      <c r="B194" s="75" t="s">
        <v>225</v>
      </c>
      <c r="C194" s="91">
        <v>3676</v>
      </c>
      <c r="D194" s="77">
        <v>2556610.8168373648</v>
      </c>
      <c r="E194" s="97">
        <v>1774623.5858832011</v>
      </c>
      <c r="F194" s="80">
        <v>4331234.4027205659</v>
      </c>
      <c r="G194" s="94">
        <v>685793.9111108263</v>
      </c>
      <c r="H194" s="81">
        <v>5017028.3138313927</v>
      </c>
      <c r="I194" s="627">
        <v>221034</v>
      </c>
      <c r="J194" s="86">
        <v>5238062.3138313927</v>
      </c>
      <c r="K194" s="83">
        <v>1424.9353410857977</v>
      </c>
      <c r="L194" s="76">
        <v>1027.6845999999932</v>
      </c>
      <c r="M194" s="83">
        <v>5239089.9984313929</v>
      </c>
      <c r="N194" s="84">
        <v>13</v>
      </c>
      <c r="O194" s="84">
        <v>13</v>
      </c>
      <c r="P194" s="106">
        <v>121792.62923638336</v>
      </c>
      <c r="Q194" s="107">
        <v>2.3804966654337761E-2</v>
      </c>
      <c r="R194" s="108">
        <v>39.163487186824796</v>
      </c>
      <c r="T194" s="74">
        <v>601</v>
      </c>
      <c r="U194" s="75" t="s">
        <v>225</v>
      </c>
      <c r="V194" s="91">
        <v>3692</v>
      </c>
      <c r="W194" s="77">
        <v>2774160.1543090888</v>
      </c>
      <c r="X194" s="77">
        <v>1493265.5126293751</v>
      </c>
      <c r="Y194" s="80">
        <v>4267425.6669384642</v>
      </c>
      <c r="Z194" s="94">
        <v>627810.01765654539</v>
      </c>
      <c r="AA194" s="81">
        <v>4895235.6845950093</v>
      </c>
      <c r="AB194" s="521">
        <v>221034</v>
      </c>
      <c r="AC194" s="102">
        <v>5116269.6845950093</v>
      </c>
      <c r="AD194" s="96">
        <v>1385.7718538989729</v>
      </c>
      <c r="AE194" s="97">
        <v>1024.7150000000111</v>
      </c>
      <c r="AF194" s="103">
        <v>5117294.3995950092</v>
      </c>
      <c r="AG194" s="76">
        <v>13</v>
      </c>
      <c r="AH194" s="84">
        <v>13</v>
      </c>
    </row>
    <row r="195" spans="1:34">
      <c r="A195" s="74">
        <v>604</v>
      </c>
      <c r="B195" s="75" t="s">
        <v>226</v>
      </c>
      <c r="C195" s="91">
        <v>21373</v>
      </c>
      <c r="D195" s="77">
        <v>17998416.173727341</v>
      </c>
      <c r="E195" s="97">
        <v>-669992.11607663927</v>
      </c>
      <c r="F195" s="80">
        <v>17328424.0576507</v>
      </c>
      <c r="G195" s="94">
        <v>939009.95838074153</v>
      </c>
      <c r="H195" s="81">
        <v>18267434.01603144</v>
      </c>
      <c r="I195" s="627">
        <v>-2727093</v>
      </c>
      <c r="J195" s="86">
        <v>15540341.01603144</v>
      </c>
      <c r="K195" s="83">
        <v>727.10153071779541</v>
      </c>
      <c r="L195" s="76">
        <v>-689824.42839999986</v>
      </c>
      <c r="M195" s="83">
        <v>14850516.58763144</v>
      </c>
      <c r="N195" s="84">
        <v>6</v>
      </c>
      <c r="O195" s="84">
        <v>6</v>
      </c>
      <c r="P195" s="106">
        <v>-485469.08855259046</v>
      </c>
      <c r="Q195" s="107">
        <v>-3.0292951519107707E-2</v>
      </c>
      <c r="R195" s="108">
        <v>-34.509062599571166</v>
      </c>
      <c r="T195" s="74">
        <v>604</v>
      </c>
      <c r="U195" s="75" t="s">
        <v>226</v>
      </c>
      <c r="V195" s="91">
        <v>21042</v>
      </c>
      <c r="W195" s="77">
        <v>18871388.9482757</v>
      </c>
      <c r="X195" s="77">
        <v>-603342.21779457247</v>
      </c>
      <c r="Y195" s="80">
        <v>18268046.730481129</v>
      </c>
      <c r="Z195" s="94">
        <v>484856.37410289713</v>
      </c>
      <c r="AA195" s="81">
        <v>18752903.104584031</v>
      </c>
      <c r="AB195" s="521">
        <v>-2727093</v>
      </c>
      <c r="AC195" s="102">
        <v>16025810.104584031</v>
      </c>
      <c r="AD195" s="96">
        <v>761.61059331736658</v>
      </c>
      <c r="AE195" s="97">
        <v>-687831.11</v>
      </c>
      <c r="AF195" s="103">
        <v>15337978.99458403</v>
      </c>
      <c r="AG195" s="76">
        <v>6</v>
      </c>
      <c r="AH195" s="84">
        <v>6</v>
      </c>
    </row>
    <row r="196" spans="1:34">
      <c r="A196" s="74">
        <v>607</v>
      </c>
      <c r="B196" s="75" t="s">
        <v>227</v>
      </c>
      <c r="C196" s="91">
        <v>3942</v>
      </c>
      <c r="D196" s="77">
        <v>375183.77394562459</v>
      </c>
      <c r="E196" s="97">
        <v>2647599.6064579156</v>
      </c>
      <c r="F196" s="80">
        <v>3022783.3804035401</v>
      </c>
      <c r="G196" s="94">
        <v>750129.39502550312</v>
      </c>
      <c r="H196" s="81">
        <v>3772912.775429043</v>
      </c>
      <c r="I196" s="627">
        <v>-478467</v>
      </c>
      <c r="J196" s="86">
        <v>3294445.775429043</v>
      </c>
      <c r="K196" s="83">
        <v>835.72952192517585</v>
      </c>
      <c r="L196" s="76">
        <v>-132287.81420000002</v>
      </c>
      <c r="M196" s="83">
        <v>3162157.9612290431</v>
      </c>
      <c r="N196" s="84">
        <v>12</v>
      </c>
      <c r="O196" s="84">
        <v>12</v>
      </c>
      <c r="P196" s="106">
        <v>-119581.99824325508</v>
      </c>
      <c r="Q196" s="107">
        <v>-3.5026662397250136E-2</v>
      </c>
      <c r="R196" s="108">
        <v>-17.990851586276449</v>
      </c>
      <c r="T196" s="74">
        <v>607</v>
      </c>
      <c r="U196" s="75" t="s">
        <v>227</v>
      </c>
      <c r="V196" s="91">
        <v>3999</v>
      </c>
      <c r="W196" s="77">
        <v>543132.8146621983</v>
      </c>
      <c r="X196" s="77">
        <v>2659985.6987212952</v>
      </c>
      <c r="Y196" s="80">
        <v>3203118.5133834942</v>
      </c>
      <c r="Z196" s="94">
        <v>689376.26028880372</v>
      </c>
      <c r="AA196" s="81">
        <v>3892494.7736722981</v>
      </c>
      <c r="AB196" s="521">
        <v>-478467</v>
      </c>
      <c r="AC196" s="102">
        <v>3414027.7736722981</v>
      </c>
      <c r="AD196" s="96">
        <v>853.72037351145229</v>
      </c>
      <c r="AE196" s="97">
        <v>-131905.55499999999</v>
      </c>
      <c r="AF196" s="103">
        <v>3282122.218672297</v>
      </c>
      <c r="AG196" s="76">
        <v>12</v>
      </c>
      <c r="AH196" s="84">
        <v>12</v>
      </c>
    </row>
    <row r="197" spans="1:34">
      <c r="A197" s="74">
        <v>608</v>
      </c>
      <c r="B197" s="75" t="s">
        <v>228</v>
      </c>
      <c r="C197" s="91">
        <v>1893</v>
      </c>
      <c r="D197" s="77">
        <v>79231.929956265609</v>
      </c>
      <c r="E197" s="97">
        <v>998841.86954171082</v>
      </c>
      <c r="F197" s="80">
        <v>1078073.7994979764</v>
      </c>
      <c r="G197" s="94">
        <v>257199.69964381037</v>
      </c>
      <c r="H197" s="81">
        <v>1335273.4991417867</v>
      </c>
      <c r="I197" s="627">
        <v>464351</v>
      </c>
      <c r="J197" s="86">
        <v>1799624.4991417867</v>
      </c>
      <c r="K197" s="83">
        <v>950.67326948852974</v>
      </c>
      <c r="L197" s="76">
        <v>-23034.31</v>
      </c>
      <c r="M197" s="83">
        <v>1776590.1891417867</v>
      </c>
      <c r="N197" s="84">
        <v>4</v>
      </c>
      <c r="O197" s="84">
        <v>4</v>
      </c>
      <c r="P197" s="106">
        <v>-7349.9302856232971</v>
      </c>
      <c r="Q197" s="107">
        <v>-4.0675341974553154E-3</v>
      </c>
      <c r="R197" s="108">
        <v>14.901944047095299</v>
      </c>
      <c r="T197" s="74">
        <v>608</v>
      </c>
      <c r="U197" s="75" t="s">
        <v>228</v>
      </c>
      <c r="V197" s="91">
        <v>1931</v>
      </c>
      <c r="W197" s="77">
        <v>146528.3712808695</v>
      </c>
      <c r="X197" s="77">
        <v>975586.69683669822</v>
      </c>
      <c r="Y197" s="80">
        <v>1122115.068117568</v>
      </c>
      <c r="Z197" s="94">
        <v>220508.36130984221</v>
      </c>
      <c r="AA197" s="81">
        <v>1342623.42942741</v>
      </c>
      <c r="AB197" s="521">
        <v>464351</v>
      </c>
      <c r="AC197" s="102">
        <v>1806974.42942741</v>
      </c>
      <c r="AD197" s="96">
        <v>935.77132544143444</v>
      </c>
      <c r="AE197" s="97">
        <v>-22967.75</v>
      </c>
      <c r="AF197" s="103">
        <v>1784006.67942741</v>
      </c>
      <c r="AG197" s="76">
        <v>4</v>
      </c>
      <c r="AH197" s="84">
        <v>4</v>
      </c>
    </row>
    <row r="198" spans="1:34">
      <c r="A198" s="74">
        <v>609</v>
      </c>
      <c r="B198" s="75" t="s">
        <v>229</v>
      </c>
      <c r="C198" s="91">
        <v>83010</v>
      </c>
      <c r="D198" s="77">
        <v>-978897.22477660701</v>
      </c>
      <c r="E198" s="97">
        <v>22572861.540121067</v>
      </c>
      <c r="F198" s="80">
        <v>21593964.31534446</v>
      </c>
      <c r="G198" s="94">
        <v>9038315.8810843397</v>
      </c>
      <c r="H198" s="81">
        <v>30632280.196428798</v>
      </c>
      <c r="I198" s="627">
        <v>-4837750</v>
      </c>
      <c r="J198" s="86">
        <v>25794530.196428798</v>
      </c>
      <c r="K198" s="83">
        <v>310.74003368785446</v>
      </c>
      <c r="L198" s="76">
        <v>-3682247.0778999985</v>
      </c>
      <c r="M198" s="83">
        <v>22112283.118528798</v>
      </c>
      <c r="N198" s="84">
        <v>4</v>
      </c>
      <c r="O198" s="84">
        <v>4</v>
      </c>
      <c r="P198" s="106">
        <v>1660651.9000161476</v>
      </c>
      <c r="Q198" s="107">
        <v>6.8809988996380786E-2</v>
      </c>
      <c r="R198" s="108">
        <v>21.034994417550649</v>
      </c>
      <c r="T198" s="74">
        <v>609</v>
      </c>
      <c r="U198" s="75" t="s">
        <v>229</v>
      </c>
      <c r="V198" s="91">
        <v>83305</v>
      </c>
      <c r="W198" s="77">
        <v>322368.32685549557</v>
      </c>
      <c r="X198" s="77">
        <v>21038615.355013881</v>
      </c>
      <c r="Y198" s="80">
        <v>21360983.681869369</v>
      </c>
      <c r="Z198" s="94">
        <v>7610644.6145432806</v>
      </c>
      <c r="AA198" s="81">
        <v>28971628.29641265</v>
      </c>
      <c r="AB198" s="521">
        <v>-4837750</v>
      </c>
      <c r="AC198" s="102">
        <v>24133878.29641265</v>
      </c>
      <c r="AD198" s="96">
        <v>289.70503927030381</v>
      </c>
      <c r="AE198" s="97">
        <v>-3671606.8475000001</v>
      </c>
      <c r="AF198" s="103">
        <v>20462271.44891265</v>
      </c>
      <c r="AG198" s="76">
        <v>4</v>
      </c>
      <c r="AH198" s="84">
        <v>4</v>
      </c>
    </row>
    <row r="199" spans="1:34">
      <c r="A199" s="74">
        <v>611</v>
      </c>
      <c r="B199" s="75" t="s">
        <v>230</v>
      </c>
      <c r="C199" s="91">
        <v>4919</v>
      </c>
      <c r="D199" s="77">
        <v>2779048.190161414</v>
      </c>
      <c r="E199" s="97">
        <v>1184292.6794907509</v>
      </c>
      <c r="F199" s="80">
        <v>3963340.8696521651</v>
      </c>
      <c r="G199" s="94">
        <v>454150.95717417123</v>
      </c>
      <c r="H199" s="81">
        <v>4417491.8268263359</v>
      </c>
      <c r="I199" s="627">
        <v>-1385902</v>
      </c>
      <c r="J199" s="86">
        <v>3031589.8268263359</v>
      </c>
      <c r="K199" s="83">
        <v>616.30205871647411</v>
      </c>
      <c r="L199" s="76">
        <v>6166.1075999999302</v>
      </c>
      <c r="M199" s="83">
        <v>3037755.9344263356</v>
      </c>
      <c r="N199" s="84">
        <v>1</v>
      </c>
      <c r="O199" s="85">
        <v>35</v>
      </c>
      <c r="P199" s="106">
        <v>66121.993219210766</v>
      </c>
      <c r="Q199" s="107">
        <v>2.2297322692177556E-2</v>
      </c>
      <c r="R199" s="108">
        <v>18.545994695687</v>
      </c>
      <c r="T199" s="74">
        <v>611</v>
      </c>
      <c r="U199" s="75" t="s">
        <v>230</v>
      </c>
      <c r="V199" s="91">
        <v>4961</v>
      </c>
      <c r="W199" s="77">
        <v>3174598.3755154549</v>
      </c>
      <c r="X199" s="77">
        <v>806296.19293071702</v>
      </c>
      <c r="Y199" s="80">
        <v>3980894.5684461719</v>
      </c>
      <c r="Z199" s="94">
        <v>370475.26516095269</v>
      </c>
      <c r="AA199" s="81">
        <v>4351369.8336071251</v>
      </c>
      <c r="AB199" s="521">
        <v>-1385902</v>
      </c>
      <c r="AC199" s="102">
        <v>2965467.8336071251</v>
      </c>
      <c r="AD199" s="96">
        <v>597.75606402078711</v>
      </c>
      <c r="AE199" s="97">
        <v>6148.289999999979</v>
      </c>
      <c r="AF199" s="103">
        <v>2971616.1236071251</v>
      </c>
      <c r="AG199" s="76">
        <v>1</v>
      </c>
      <c r="AH199" s="84">
        <v>35</v>
      </c>
    </row>
    <row r="200" spans="1:34">
      <c r="A200" s="74">
        <v>614</v>
      </c>
      <c r="B200" s="75" t="s">
        <v>231</v>
      </c>
      <c r="C200" s="91">
        <v>2826</v>
      </c>
      <c r="D200" s="77">
        <v>1373336.4481237615</v>
      </c>
      <c r="E200" s="97">
        <v>1582944.2688039357</v>
      </c>
      <c r="F200" s="80">
        <v>2956280.716927697</v>
      </c>
      <c r="G200" s="94">
        <v>635760.7549605238</v>
      </c>
      <c r="H200" s="81">
        <v>3592041.4718882209</v>
      </c>
      <c r="I200" s="627">
        <v>519450</v>
      </c>
      <c r="J200" s="86">
        <v>4111491.4718882209</v>
      </c>
      <c r="K200" s="83">
        <v>1454.8802094438149</v>
      </c>
      <c r="L200" s="76">
        <v>-69102.930000000008</v>
      </c>
      <c r="M200" s="83">
        <v>4042388.5418882207</v>
      </c>
      <c r="N200" s="84">
        <v>19</v>
      </c>
      <c r="O200" s="84">
        <v>19</v>
      </c>
      <c r="P200" s="106">
        <v>190408.34254716709</v>
      </c>
      <c r="Q200" s="107">
        <v>4.856013919275555E-2</v>
      </c>
      <c r="R200" s="108">
        <v>92.446877497652849</v>
      </c>
      <c r="T200" s="74">
        <v>614</v>
      </c>
      <c r="U200" s="75" t="s">
        <v>231</v>
      </c>
      <c r="V200" s="91">
        <v>2878</v>
      </c>
      <c r="W200" s="77">
        <v>1303219.3201452959</v>
      </c>
      <c r="X200" s="77">
        <v>1513412.036583707</v>
      </c>
      <c r="Y200" s="80">
        <v>2816631.3567290031</v>
      </c>
      <c r="Z200" s="94">
        <v>585001.77261205122</v>
      </c>
      <c r="AA200" s="81">
        <v>3401633.1293410538</v>
      </c>
      <c r="AB200" s="521">
        <v>519450</v>
      </c>
      <c r="AC200" s="102">
        <v>3921083.1293410538</v>
      </c>
      <c r="AD200" s="96">
        <v>1362.4333319461621</v>
      </c>
      <c r="AE200" s="97">
        <v>-68903.25</v>
      </c>
      <c r="AF200" s="103">
        <v>3852179.8793410538</v>
      </c>
      <c r="AG200" s="76">
        <v>19</v>
      </c>
      <c r="AH200" s="84">
        <v>19</v>
      </c>
    </row>
    <row r="201" spans="1:34">
      <c r="A201" s="74">
        <v>615</v>
      </c>
      <c r="B201" s="75" t="s">
        <v>232</v>
      </c>
      <c r="C201" s="91">
        <v>7168</v>
      </c>
      <c r="D201" s="77">
        <v>10795500.698093962</v>
      </c>
      <c r="E201" s="97">
        <v>3875217.7044124859</v>
      </c>
      <c r="F201" s="80">
        <v>14670718.402506448</v>
      </c>
      <c r="G201" s="94">
        <v>1182228.0400287085</v>
      </c>
      <c r="H201" s="81">
        <v>15852946.442535156</v>
      </c>
      <c r="I201" s="627">
        <v>-27961</v>
      </c>
      <c r="J201" s="86">
        <v>15824985.442535156</v>
      </c>
      <c r="K201" s="83">
        <v>2207.7267637465343</v>
      </c>
      <c r="L201" s="76">
        <v>49878.140500000009</v>
      </c>
      <c r="M201" s="83">
        <v>15874863.583035156</v>
      </c>
      <c r="N201" s="84">
        <v>17</v>
      </c>
      <c r="O201" s="84">
        <v>17</v>
      </c>
      <c r="P201" s="106">
        <v>-181512.59736750275</v>
      </c>
      <c r="Q201" s="107">
        <v>-1.1339931877354392E-2</v>
      </c>
      <c r="R201" s="108">
        <v>16.256604942774175</v>
      </c>
      <c r="T201" s="74">
        <v>615</v>
      </c>
      <c r="U201" s="75" t="s">
        <v>232</v>
      </c>
      <c r="V201" s="91">
        <v>7304</v>
      </c>
      <c r="W201" s="77">
        <v>10994550.475795479</v>
      </c>
      <c r="X201" s="77">
        <v>3966523.568029128</v>
      </c>
      <c r="Y201" s="80">
        <v>14961074.043824609</v>
      </c>
      <c r="Z201" s="94">
        <v>1073384.9960780521</v>
      </c>
      <c r="AA201" s="81">
        <v>16034459.039902659</v>
      </c>
      <c r="AB201" s="521">
        <v>-27961</v>
      </c>
      <c r="AC201" s="102">
        <v>16006498.039902659</v>
      </c>
      <c r="AD201" s="96">
        <v>2191.4701588037601</v>
      </c>
      <c r="AE201" s="97">
        <v>49734.012500000012</v>
      </c>
      <c r="AF201" s="103">
        <v>16056232.05240266</v>
      </c>
      <c r="AG201" s="76">
        <v>17</v>
      </c>
      <c r="AH201" s="84">
        <v>17</v>
      </c>
    </row>
    <row r="202" spans="1:34">
      <c r="A202" s="74">
        <v>616</v>
      </c>
      <c r="B202" s="75" t="s">
        <v>233</v>
      </c>
      <c r="C202" s="91">
        <v>1720</v>
      </c>
      <c r="D202" s="77">
        <v>129947.36557277612</v>
      </c>
      <c r="E202" s="97">
        <v>809851.02456087084</v>
      </c>
      <c r="F202" s="80">
        <v>939798.39013364702</v>
      </c>
      <c r="G202" s="94">
        <v>267354.96642493259</v>
      </c>
      <c r="H202" s="81">
        <v>1207153.3565585795</v>
      </c>
      <c r="I202" s="627">
        <v>-499923</v>
      </c>
      <c r="J202" s="86">
        <v>707230.35655857949</v>
      </c>
      <c r="K202" s="83">
        <v>411.18043985963925</v>
      </c>
      <c r="L202" s="76">
        <v>-917828.66</v>
      </c>
      <c r="M202" s="83">
        <v>-210598.30344142055</v>
      </c>
      <c r="N202" s="84">
        <v>1</v>
      </c>
      <c r="O202" s="85">
        <v>34</v>
      </c>
      <c r="P202" s="106">
        <v>143257.43088276638</v>
      </c>
      <c r="Q202" s="107">
        <v>0.25401473078002795</v>
      </c>
      <c r="R202" s="108">
        <v>87.615938611324225</v>
      </c>
      <c r="T202" s="74">
        <v>616</v>
      </c>
      <c r="U202" s="75" t="s">
        <v>233</v>
      </c>
      <c r="V202" s="91">
        <v>1743</v>
      </c>
      <c r="W202" s="77">
        <v>60738.334176907607</v>
      </c>
      <c r="X202" s="77">
        <v>762668.01920933509</v>
      </c>
      <c r="Y202" s="80">
        <v>823406.35338624264</v>
      </c>
      <c r="Z202" s="94">
        <v>240489.57228957061</v>
      </c>
      <c r="AA202" s="81">
        <v>1063895.9256758131</v>
      </c>
      <c r="AB202" s="521">
        <v>-499923</v>
      </c>
      <c r="AC202" s="102">
        <v>563972.92567581311</v>
      </c>
      <c r="AD202" s="96">
        <v>323.56450124831503</v>
      </c>
      <c r="AE202" s="97">
        <v>-915176.5</v>
      </c>
      <c r="AF202" s="103">
        <v>-351203.57432418689</v>
      </c>
      <c r="AG202" s="76">
        <v>1</v>
      </c>
      <c r="AH202" s="84">
        <v>34</v>
      </c>
    </row>
    <row r="203" spans="1:34">
      <c r="A203" s="74">
        <v>619</v>
      </c>
      <c r="B203" s="75" t="s">
        <v>234</v>
      </c>
      <c r="C203" s="91">
        <v>2546</v>
      </c>
      <c r="D203" s="77">
        <v>1017276.7274195019</v>
      </c>
      <c r="E203" s="97">
        <v>1691595.8372073688</v>
      </c>
      <c r="F203" s="80">
        <v>2708872.5646268707</v>
      </c>
      <c r="G203" s="94">
        <v>614191.46824915311</v>
      </c>
      <c r="H203" s="81">
        <v>3323064.032876024</v>
      </c>
      <c r="I203" s="627">
        <v>279771</v>
      </c>
      <c r="J203" s="86">
        <v>3602835.032876024</v>
      </c>
      <c r="K203" s="83">
        <v>1415.0962422922325</v>
      </c>
      <c r="L203" s="76">
        <v>148925.6735</v>
      </c>
      <c r="M203" s="83">
        <v>3751760.7063760241</v>
      </c>
      <c r="N203" s="84">
        <v>6</v>
      </c>
      <c r="O203" s="84">
        <v>6</v>
      </c>
      <c r="P203" s="106">
        <v>-77668.401157956105</v>
      </c>
      <c r="Q203" s="107">
        <v>-2.1102656891921007E-2</v>
      </c>
      <c r="R203" s="108">
        <v>3.3189373309814982</v>
      </c>
      <c r="T203" s="74">
        <v>619</v>
      </c>
      <c r="U203" s="75" t="s">
        <v>234</v>
      </c>
      <c r="V203" s="91">
        <v>2607</v>
      </c>
      <c r="W203" s="77">
        <v>1138384.803400941</v>
      </c>
      <c r="X203" s="77">
        <v>1692098.0560710221</v>
      </c>
      <c r="Y203" s="80">
        <v>2830482.8594719628</v>
      </c>
      <c r="Z203" s="94">
        <v>570249.57456201699</v>
      </c>
      <c r="AA203" s="81">
        <v>3400732.4340339801</v>
      </c>
      <c r="AB203" s="521">
        <v>279771</v>
      </c>
      <c r="AC203" s="102">
        <v>3680503.4340339801</v>
      </c>
      <c r="AD203" s="96">
        <v>1411.777304961251</v>
      </c>
      <c r="AE203" s="97">
        <v>148495.33749999999</v>
      </c>
      <c r="AF203" s="103">
        <v>3828998.77153398</v>
      </c>
      <c r="AG203" s="76">
        <v>6</v>
      </c>
      <c r="AH203" s="84">
        <v>6</v>
      </c>
    </row>
    <row r="204" spans="1:34">
      <c r="A204" s="74">
        <v>620</v>
      </c>
      <c r="B204" s="75" t="s">
        <v>235</v>
      </c>
      <c r="C204" s="91">
        <v>2322</v>
      </c>
      <c r="D204" s="77">
        <v>2788347.0422112294</v>
      </c>
      <c r="E204" s="97">
        <v>984132.84158794768</v>
      </c>
      <c r="F204" s="80">
        <v>3772479.8837991771</v>
      </c>
      <c r="G204" s="94">
        <v>497280.0638700595</v>
      </c>
      <c r="H204" s="81">
        <v>4269759.9476692369</v>
      </c>
      <c r="I204" s="627">
        <v>210278</v>
      </c>
      <c r="J204" s="86">
        <v>4480037.9476692369</v>
      </c>
      <c r="K204" s="83">
        <v>1929.3875743622898</v>
      </c>
      <c r="L204" s="76">
        <v>-5315.6100000000006</v>
      </c>
      <c r="M204" s="83">
        <v>4474722.3376692366</v>
      </c>
      <c r="N204" s="84">
        <v>18</v>
      </c>
      <c r="O204" s="84">
        <v>18</v>
      </c>
      <c r="P204" s="106">
        <v>-77604.584708982147</v>
      </c>
      <c r="Q204" s="107">
        <v>-1.7027352223801407E-2</v>
      </c>
      <c r="R204" s="108">
        <v>-14.170008741428092</v>
      </c>
      <c r="T204" s="74">
        <v>620</v>
      </c>
      <c r="U204" s="75" t="s">
        <v>235</v>
      </c>
      <c r="V204" s="91">
        <v>2345</v>
      </c>
      <c r="W204" s="77">
        <v>2901617.4535311069</v>
      </c>
      <c r="X204" s="77">
        <v>986243.37318809854</v>
      </c>
      <c r="Y204" s="80">
        <v>3887860.8267192049</v>
      </c>
      <c r="Z204" s="94">
        <v>459503.70565901371</v>
      </c>
      <c r="AA204" s="81">
        <v>4347364.5323782191</v>
      </c>
      <c r="AB204" s="521">
        <v>210278</v>
      </c>
      <c r="AC204" s="102">
        <v>4557642.5323782191</v>
      </c>
      <c r="AD204" s="96">
        <v>1943.5575831037179</v>
      </c>
      <c r="AE204" s="97">
        <v>-5300.25</v>
      </c>
      <c r="AF204" s="103">
        <v>4552342.2823782191</v>
      </c>
      <c r="AG204" s="76">
        <v>18</v>
      </c>
      <c r="AH204" s="84">
        <v>18</v>
      </c>
    </row>
    <row r="205" spans="1:34">
      <c r="A205" s="74">
        <v>623</v>
      </c>
      <c r="B205" s="75" t="s">
        <v>236</v>
      </c>
      <c r="C205" s="91">
        <v>2081</v>
      </c>
      <c r="D205" s="77">
        <v>1616344.1727164579</v>
      </c>
      <c r="E205" s="97">
        <v>-70911.796311808459</v>
      </c>
      <c r="F205" s="80">
        <v>1545432.3764046493</v>
      </c>
      <c r="G205" s="94">
        <v>436865.39017842006</v>
      </c>
      <c r="H205" s="81">
        <v>1982297.7665830695</v>
      </c>
      <c r="I205" s="627">
        <v>-528974</v>
      </c>
      <c r="J205" s="86">
        <v>1453323.7665830695</v>
      </c>
      <c r="K205" s="83">
        <v>698.3775908616384</v>
      </c>
      <c r="L205" s="76">
        <v>-22183.81240000001</v>
      </c>
      <c r="M205" s="83">
        <v>1431139.9541830695</v>
      </c>
      <c r="N205" s="84">
        <v>10</v>
      </c>
      <c r="O205" s="84">
        <v>10</v>
      </c>
      <c r="P205" s="106">
        <v>64756.53994491254</v>
      </c>
      <c r="Q205" s="107">
        <v>4.6635509396036806E-2</v>
      </c>
      <c r="R205" s="108">
        <v>37.469819972463256</v>
      </c>
      <c r="T205" s="74">
        <v>623</v>
      </c>
      <c r="U205" s="75" t="s">
        <v>236</v>
      </c>
      <c r="V205" s="91">
        <v>2101</v>
      </c>
      <c r="W205" s="77">
        <v>1571676.402287316</v>
      </c>
      <c r="X205" s="77">
        <v>-62972.616700989201</v>
      </c>
      <c r="Y205" s="80">
        <v>1508703.7855863271</v>
      </c>
      <c r="Z205" s="94">
        <v>408837.44105183042</v>
      </c>
      <c r="AA205" s="81">
        <v>1917541.2266381569</v>
      </c>
      <c r="AB205" s="521">
        <v>-528974</v>
      </c>
      <c r="AC205" s="102">
        <v>1388567.2266381569</v>
      </c>
      <c r="AD205" s="96">
        <v>660.90777088917514</v>
      </c>
      <c r="AE205" s="97">
        <v>-22119.71</v>
      </c>
      <c r="AF205" s="103">
        <v>1366447.516638157</v>
      </c>
      <c r="AG205" s="76">
        <v>10</v>
      </c>
      <c r="AH205" s="84">
        <v>10</v>
      </c>
    </row>
    <row r="206" spans="1:34">
      <c r="A206" s="74">
        <v>624</v>
      </c>
      <c r="B206" s="75" t="s">
        <v>237</v>
      </c>
      <c r="C206" s="91">
        <v>5016</v>
      </c>
      <c r="D206" s="77">
        <v>3447708.5606260505</v>
      </c>
      <c r="E206" s="97">
        <v>615110.41131041781</v>
      </c>
      <c r="F206" s="80">
        <v>4062818.971936468</v>
      </c>
      <c r="G206" s="94">
        <v>450649.13877612882</v>
      </c>
      <c r="H206" s="81">
        <v>4513468.1107125971</v>
      </c>
      <c r="I206" s="627">
        <v>-782635</v>
      </c>
      <c r="J206" s="86">
        <v>3730833.1107125971</v>
      </c>
      <c r="K206" s="83">
        <v>743.78650532547795</v>
      </c>
      <c r="L206" s="76">
        <v>-237253.39300000001</v>
      </c>
      <c r="M206" s="83">
        <v>3493579.717712597</v>
      </c>
      <c r="N206" s="84">
        <v>8</v>
      </c>
      <c r="O206" s="84">
        <v>8</v>
      </c>
      <c r="P206" s="106">
        <v>-47390.333452316001</v>
      </c>
      <c r="Q206" s="107">
        <v>-1.2543020324937535E-2</v>
      </c>
      <c r="R206" s="108">
        <v>-11.707084789481655</v>
      </c>
      <c r="T206" s="74">
        <v>624</v>
      </c>
      <c r="U206" s="75" t="s">
        <v>237</v>
      </c>
      <c r="V206" s="91">
        <v>5001</v>
      </c>
      <c r="W206" s="77">
        <v>3597359.177566262</v>
      </c>
      <c r="X206" s="77">
        <v>613157.6775982579</v>
      </c>
      <c r="Y206" s="80">
        <v>4210516.8551645204</v>
      </c>
      <c r="Z206" s="94">
        <v>350341.58900039329</v>
      </c>
      <c r="AA206" s="81">
        <v>4560858.4441649131</v>
      </c>
      <c r="AB206" s="521">
        <v>-782635</v>
      </c>
      <c r="AC206" s="102">
        <v>3778223.4441649131</v>
      </c>
      <c r="AD206" s="96">
        <v>755.4935901149596</v>
      </c>
      <c r="AE206" s="97">
        <v>-236567.82500000001</v>
      </c>
      <c r="AF206" s="103">
        <v>3541655.619164913</v>
      </c>
      <c r="AG206" s="76">
        <v>8</v>
      </c>
      <c r="AH206" s="84">
        <v>8</v>
      </c>
    </row>
    <row r="207" spans="1:34">
      <c r="A207" s="74">
        <v>625</v>
      </c>
      <c r="B207" s="75" t="s">
        <v>238</v>
      </c>
      <c r="C207" s="91">
        <v>2938</v>
      </c>
      <c r="D207" s="77">
        <v>3061638.054515352</v>
      </c>
      <c r="E207" s="97">
        <v>1001465.1313736696</v>
      </c>
      <c r="F207" s="80">
        <v>4063103.1858890215</v>
      </c>
      <c r="G207" s="94">
        <v>440977.40919504617</v>
      </c>
      <c r="H207" s="81">
        <v>4504080.5950840674</v>
      </c>
      <c r="I207" s="627">
        <v>639137</v>
      </c>
      <c r="J207" s="86">
        <v>5143217.5950840674</v>
      </c>
      <c r="K207" s="83">
        <v>1750.5846137113913</v>
      </c>
      <c r="L207" s="76">
        <v>-53156.10000000002</v>
      </c>
      <c r="M207" s="83">
        <v>5090061.4950840678</v>
      </c>
      <c r="N207" s="84">
        <v>17</v>
      </c>
      <c r="O207" s="84">
        <v>17</v>
      </c>
      <c r="P207" s="106">
        <v>270378.98004137259</v>
      </c>
      <c r="Q207" s="107">
        <v>5.5486955633354908E-2</v>
      </c>
      <c r="R207" s="108">
        <v>113.20604682876524</v>
      </c>
      <c r="T207" s="74">
        <v>625</v>
      </c>
      <c r="U207" s="75" t="s">
        <v>238</v>
      </c>
      <c r="V207" s="91">
        <v>2976</v>
      </c>
      <c r="W207" s="77">
        <v>3190479.1758520901</v>
      </c>
      <c r="X207" s="77">
        <v>651986.44212920126</v>
      </c>
      <c r="Y207" s="80">
        <v>3842465.6179812909</v>
      </c>
      <c r="Z207" s="94">
        <v>391235.99706140341</v>
      </c>
      <c r="AA207" s="81">
        <v>4233701.6150426948</v>
      </c>
      <c r="AB207" s="521">
        <v>639137</v>
      </c>
      <c r="AC207" s="102">
        <v>4872838.6150426948</v>
      </c>
      <c r="AD207" s="96">
        <v>1637.378566882626</v>
      </c>
      <c r="AE207" s="97">
        <v>-53002.5</v>
      </c>
      <c r="AF207" s="103">
        <v>4819836.1150426948</v>
      </c>
      <c r="AG207" s="76">
        <v>17</v>
      </c>
      <c r="AH207" s="84">
        <v>17</v>
      </c>
    </row>
    <row r="208" spans="1:34">
      <c r="A208" s="74">
        <v>626</v>
      </c>
      <c r="B208" s="75" t="s">
        <v>239</v>
      </c>
      <c r="C208" s="91">
        <v>4551</v>
      </c>
      <c r="D208" s="77">
        <v>1027959.8157325312</v>
      </c>
      <c r="E208" s="97">
        <v>2802063.7626086348</v>
      </c>
      <c r="F208" s="80">
        <v>3830023.578341166</v>
      </c>
      <c r="G208" s="94">
        <v>758493.46169443498</v>
      </c>
      <c r="H208" s="81">
        <v>4588517.0400356008</v>
      </c>
      <c r="I208" s="627">
        <v>-176465</v>
      </c>
      <c r="J208" s="86">
        <v>4412052.0400356008</v>
      </c>
      <c r="K208" s="83">
        <v>969.46869699749527</v>
      </c>
      <c r="L208" s="76">
        <v>-85138.353500000012</v>
      </c>
      <c r="M208" s="83">
        <v>4326913.6865356006</v>
      </c>
      <c r="N208" s="84">
        <v>17</v>
      </c>
      <c r="O208" s="84">
        <v>17</v>
      </c>
      <c r="P208" s="106">
        <v>183759.36982826889</v>
      </c>
      <c r="Q208" s="107">
        <v>4.3459472690488651E-2</v>
      </c>
      <c r="R208" s="108">
        <v>70.214619964885287</v>
      </c>
      <c r="T208" s="74">
        <v>626</v>
      </c>
      <c r="U208" s="75" t="s">
        <v>239</v>
      </c>
      <c r="V208" s="91">
        <v>4702</v>
      </c>
      <c r="W208" s="77">
        <v>1304585.8106844551</v>
      </c>
      <c r="X208" s="77">
        <v>2413971.5936243399</v>
      </c>
      <c r="Y208" s="80">
        <v>3718557.404308795</v>
      </c>
      <c r="Z208" s="94">
        <v>686200.26589853666</v>
      </c>
      <c r="AA208" s="81">
        <v>4404757.6702073319</v>
      </c>
      <c r="AB208" s="521">
        <v>-176465</v>
      </c>
      <c r="AC208" s="102">
        <v>4228292.6702073319</v>
      </c>
      <c r="AD208" s="96">
        <v>899.25407703260998</v>
      </c>
      <c r="AE208" s="97">
        <v>-84892.337499999994</v>
      </c>
      <c r="AF208" s="103">
        <v>4143400.332707332</v>
      </c>
      <c r="AG208" s="76">
        <v>17</v>
      </c>
      <c r="AH208" s="84">
        <v>17</v>
      </c>
    </row>
    <row r="209" spans="1:34">
      <c r="A209" s="74">
        <v>630</v>
      </c>
      <c r="B209" s="75" t="s">
        <v>240</v>
      </c>
      <c r="C209" s="91">
        <v>1678</v>
      </c>
      <c r="D209" s="77">
        <v>2587067.425425977</v>
      </c>
      <c r="E209" s="97">
        <v>700017.97066590039</v>
      </c>
      <c r="F209" s="80">
        <v>3287085.3960918775</v>
      </c>
      <c r="G209" s="94">
        <v>237039.19792426933</v>
      </c>
      <c r="H209" s="81">
        <v>3524124.5940161468</v>
      </c>
      <c r="I209" s="627">
        <v>-127199</v>
      </c>
      <c r="J209" s="86">
        <v>3396925.5940161468</v>
      </c>
      <c r="K209" s="83">
        <v>2024.3895077569409</v>
      </c>
      <c r="L209" s="76">
        <v>258958.80049999998</v>
      </c>
      <c r="M209" s="83">
        <v>3655884.3945161467</v>
      </c>
      <c r="N209" s="84">
        <v>17</v>
      </c>
      <c r="O209" s="84">
        <v>17</v>
      </c>
      <c r="P209" s="106">
        <v>202027.47266675299</v>
      </c>
      <c r="Q209" s="107">
        <v>6.3234402160349604E-2</v>
      </c>
      <c r="R209" s="108">
        <v>77.468044411788924</v>
      </c>
      <c r="T209" s="74">
        <v>630</v>
      </c>
      <c r="U209" s="75" t="s">
        <v>240</v>
      </c>
      <c r="V209" s="91">
        <v>1641</v>
      </c>
      <c r="W209" s="77">
        <v>2349673.0672727232</v>
      </c>
      <c r="X209" s="77">
        <v>753804.04969494406</v>
      </c>
      <c r="Y209" s="80">
        <v>3103477.1169676669</v>
      </c>
      <c r="Z209" s="94">
        <v>218620.00438172711</v>
      </c>
      <c r="AA209" s="81">
        <v>3322097.1213493939</v>
      </c>
      <c r="AB209" s="521">
        <v>-127199</v>
      </c>
      <c r="AC209" s="102">
        <v>3194898.1213493939</v>
      </c>
      <c r="AD209" s="96">
        <v>1946.921463345152</v>
      </c>
      <c r="AE209" s="97">
        <v>258210.51250000001</v>
      </c>
      <c r="AF209" s="103">
        <v>3453108.633849394</v>
      </c>
      <c r="AG209" s="76">
        <v>17</v>
      </c>
      <c r="AH209" s="84">
        <v>17</v>
      </c>
    </row>
    <row r="210" spans="1:34">
      <c r="A210" s="74">
        <v>631</v>
      </c>
      <c r="B210" s="75" t="s">
        <v>241</v>
      </c>
      <c r="C210" s="91">
        <v>1892</v>
      </c>
      <c r="D210" s="77">
        <v>796586.56553007651</v>
      </c>
      <c r="E210" s="97">
        <v>603553.23938014533</v>
      </c>
      <c r="F210" s="80">
        <v>1400139.8049102218</v>
      </c>
      <c r="G210" s="94">
        <v>202744.58087399718</v>
      </c>
      <c r="H210" s="81">
        <v>1602884.385784219</v>
      </c>
      <c r="I210" s="627">
        <v>-508995</v>
      </c>
      <c r="J210" s="86">
        <v>1093889.385784219</v>
      </c>
      <c r="K210" s="83">
        <v>578.16563730666962</v>
      </c>
      <c r="L210" s="76">
        <v>-983299.25650000002</v>
      </c>
      <c r="M210" s="83">
        <v>110590.129284219</v>
      </c>
      <c r="N210" s="84">
        <v>2</v>
      </c>
      <c r="O210" s="84">
        <v>2</v>
      </c>
      <c r="P210" s="106">
        <v>-36956.539149990072</v>
      </c>
      <c r="Q210" s="107">
        <v>-3.2680437126870444E-2</v>
      </c>
      <c r="R210" s="108">
        <v>-11.123536708030315</v>
      </c>
      <c r="T210" s="74">
        <v>631</v>
      </c>
      <c r="U210" s="75" t="s">
        <v>241</v>
      </c>
      <c r="V210" s="91">
        <v>1919</v>
      </c>
      <c r="W210" s="77">
        <v>847117.02906332794</v>
      </c>
      <c r="X210" s="77">
        <v>625336.09549948701</v>
      </c>
      <c r="Y210" s="80">
        <v>1472453.1245628151</v>
      </c>
      <c r="Z210" s="94">
        <v>167387.80037139429</v>
      </c>
      <c r="AA210" s="81">
        <v>1639840.9249342091</v>
      </c>
      <c r="AB210" s="521">
        <v>-508995</v>
      </c>
      <c r="AC210" s="102">
        <v>1130845.9249342091</v>
      </c>
      <c r="AD210" s="96">
        <v>589.28917401469994</v>
      </c>
      <c r="AE210" s="97">
        <v>-980457.91249999998</v>
      </c>
      <c r="AF210" s="103">
        <v>150388.01243420909</v>
      </c>
      <c r="AG210" s="76">
        <v>2</v>
      </c>
      <c r="AH210" s="84">
        <v>2</v>
      </c>
    </row>
    <row r="211" spans="1:34">
      <c r="A211" s="74">
        <v>635</v>
      </c>
      <c r="B211" s="75" t="s">
        <v>242</v>
      </c>
      <c r="C211" s="91">
        <v>6146</v>
      </c>
      <c r="D211" s="77">
        <v>827223.00693893607</v>
      </c>
      <c r="E211" s="97">
        <v>1986087.6976229139</v>
      </c>
      <c r="F211" s="80">
        <v>2813310.7045618501</v>
      </c>
      <c r="G211" s="94">
        <v>930001.97804637824</v>
      </c>
      <c r="H211" s="81">
        <v>3743312.6826082282</v>
      </c>
      <c r="I211" s="627">
        <v>-294250</v>
      </c>
      <c r="J211" s="86">
        <v>3449062.6826082282</v>
      </c>
      <c r="K211" s="83">
        <v>561.18820087995903</v>
      </c>
      <c r="L211" s="76">
        <v>-306710.69699999987</v>
      </c>
      <c r="M211" s="83">
        <v>3142351.9856082285</v>
      </c>
      <c r="N211" s="84">
        <v>6</v>
      </c>
      <c r="O211" s="84">
        <v>6</v>
      </c>
      <c r="P211" s="106">
        <v>-387649.66099715605</v>
      </c>
      <c r="Q211" s="107">
        <v>-0.1010369363872818</v>
      </c>
      <c r="R211" s="108">
        <v>-53.866679467168979</v>
      </c>
      <c r="T211" s="74">
        <v>635</v>
      </c>
      <c r="U211" s="75" t="s">
        <v>242</v>
      </c>
      <c r="V211" s="91">
        <v>6238</v>
      </c>
      <c r="W211" s="77">
        <v>1163839.833633106</v>
      </c>
      <c r="X211" s="77">
        <v>2147069.1743951421</v>
      </c>
      <c r="Y211" s="80">
        <v>3310909.0080282479</v>
      </c>
      <c r="Z211" s="94">
        <v>820053.33557713567</v>
      </c>
      <c r="AA211" s="81">
        <v>4130962.3436053842</v>
      </c>
      <c r="AB211" s="521">
        <v>-294250</v>
      </c>
      <c r="AC211" s="102">
        <v>3836712.3436053842</v>
      </c>
      <c r="AD211" s="96">
        <v>615.05488034712801</v>
      </c>
      <c r="AE211" s="97">
        <v>-305824.42499999999</v>
      </c>
      <c r="AF211" s="103">
        <v>3530887.918605384</v>
      </c>
      <c r="AG211" s="76">
        <v>6</v>
      </c>
      <c r="AH211" s="84">
        <v>6</v>
      </c>
    </row>
    <row r="212" spans="1:34">
      <c r="A212" s="74">
        <v>636</v>
      </c>
      <c r="B212" s="75" t="s">
        <v>243</v>
      </c>
      <c r="C212" s="91">
        <v>7903</v>
      </c>
      <c r="D212" s="77">
        <v>4636294.7896793066</v>
      </c>
      <c r="E212" s="97">
        <v>3521374.786603421</v>
      </c>
      <c r="F212" s="80">
        <v>8157669.5762827275</v>
      </c>
      <c r="G212" s="94">
        <v>1400361.7918711836</v>
      </c>
      <c r="H212" s="81">
        <v>9558031.3681539111</v>
      </c>
      <c r="I212" s="627">
        <v>-723261</v>
      </c>
      <c r="J212" s="86">
        <v>8834770.3681539111</v>
      </c>
      <c r="K212" s="83">
        <v>1117.9008437497041</v>
      </c>
      <c r="L212" s="76">
        <v>705292.85350000008</v>
      </c>
      <c r="M212" s="83">
        <v>9540063.2216539104</v>
      </c>
      <c r="N212" s="84">
        <v>2</v>
      </c>
      <c r="O212" s="84">
        <v>2</v>
      </c>
      <c r="P212" s="106">
        <v>-94045.150545928627</v>
      </c>
      <c r="Q212" s="107">
        <v>-1.0532768915313295E-2</v>
      </c>
      <c r="R212" s="108">
        <v>3.3314368467160875</v>
      </c>
      <c r="T212" s="74">
        <v>636</v>
      </c>
      <c r="U212" s="75" t="s">
        <v>243</v>
      </c>
      <c r="V212" s="91">
        <v>8011</v>
      </c>
      <c r="W212" s="77">
        <v>5181520.0476937536</v>
      </c>
      <c r="X212" s="77">
        <v>3191617.132548247</v>
      </c>
      <c r="Y212" s="80">
        <v>8373137.1802420001</v>
      </c>
      <c r="Z212" s="94">
        <v>1278939.33845784</v>
      </c>
      <c r="AA212" s="81">
        <v>9652076.5186998397</v>
      </c>
      <c r="AB212" s="521">
        <v>-723261</v>
      </c>
      <c r="AC212" s="102">
        <v>8928815.5186998397</v>
      </c>
      <c r="AD212" s="96">
        <v>1114.569406902988</v>
      </c>
      <c r="AE212" s="97">
        <v>703254.83750000002</v>
      </c>
      <c r="AF212" s="103">
        <v>9632070.3561998401</v>
      </c>
      <c r="AG212" s="76">
        <v>2</v>
      </c>
      <c r="AH212" s="84">
        <v>2</v>
      </c>
    </row>
    <row r="213" spans="1:34">
      <c r="A213" s="74">
        <v>638</v>
      </c>
      <c r="B213" s="75" t="s">
        <v>244</v>
      </c>
      <c r="C213" s="91">
        <v>51863</v>
      </c>
      <c r="D213" s="77">
        <v>47468865.620282352</v>
      </c>
      <c r="E213" s="97">
        <v>-3680684.6569560622</v>
      </c>
      <c r="F213" s="80">
        <v>43788180.96332629</v>
      </c>
      <c r="G213" s="94">
        <v>5243843.8054440739</v>
      </c>
      <c r="H213" s="81">
        <v>49032024.768770367</v>
      </c>
      <c r="I213" s="627">
        <v>-71494</v>
      </c>
      <c r="J213" s="86">
        <v>48960530.768770367</v>
      </c>
      <c r="K213" s="83">
        <v>944.03583997783323</v>
      </c>
      <c r="L213" s="76">
        <v>-626905.32469999976</v>
      </c>
      <c r="M213" s="83">
        <v>48333625.444070369</v>
      </c>
      <c r="N213" s="84">
        <v>1</v>
      </c>
      <c r="O213" s="85">
        <v>34</v>
      </c>
      <c r="P213" s="106">
        <v>-2831210.0156575665</v>
      </c>
      <c r="Q213" s="107">
        <v>-5.466528007702761E-2</v>
      </c>
      <c r="R213" s="108">
        <v>-57.022218750502816</v>
      </c>
      <c r="T213" s="74">
        <v>638</v>
      </c>
      <c r="U213" s="75" t="s">
        <v>244</v>
      </c>
      <c r="V213" s="91">
        <v>51737</v>
      </c>
      <c r="W213" s="77">
        <v>49881380.194482833</v>
      </c>
      <c r="X213" s="77">
        <v>-2458523.3134898902</v>
      </c>
      <c r="Y213" s="80">
        <v>47422856.880992927</v>
      </c>
      <c r="Z213" s="94">
        <v>4440377.9034349956</v>
      </c>
      <c r="AA213" s="81">
        <v>51863234.784427933</v>
      </c>
      <c r="AB213" s="521">
        <v>-71494</v>
      </c>
      <c r="AC213" s="102">
        <v>51791740.784427933</v>
      </c>
      <c r="AD213" s="96">
        <v>1001.0580587283361</v>
      </c>
      <c r="AE213" s="97">
        <v>-625093.81749999989</v>
      </c>
      <c r="AF213" s="103">
        <v>51166646.966927931</v>
      </c>
      <c r="AG213" s="76">
        <v>1</v>
      </c>
      <c r="AH213" s="84">
        <v>34</v>
      </c>
    </row>
    <row r="214" spans="1:34">
      <c r="A214" s="74">
        <v>678</v>
      </c>
      <c r="B214" s="75" t="s">
        <v>245</v>
      </c>
      <c r="C214" s="91">
        <v>23413</v>
      </c>
      <c r="D214" s="77">
        <v>13231189.657059867</v>
      </c>
      <c r="E214" s="97">
        <v>5393544.8565238388</v>
      </c>
      <c r="F214" s="80">
        <v>18624734.513583705</v>
      </c>
      <c r="G214" s="94">
        <v>2104414.7041748646</v>
      </c>
      <c r="H214" s="81">
        <v>20729149.21775857</v>
      </c>
      <c r="I214" s="627">
        <v>172858</v>
      </c>
      <c r="J214" s="86">
        <v>20902007.21775857</v>
      </c>
      <c r="K214" s="83">
        <v>892.75219825560885</v>
      </c>
      <c r="L214" s="76">
        <v>51224.76170000009</v>
      </c>
      <c r="M214" s="83">
        <v>20953231.97945857</v>
      </c>
      <c r="N214" s="84">
        <v>17</v>
      </c>
      <c r="O214" s="84">
        <v>17</v>
      </c>
      <c r="P214" s="106">
        <v>4805553.6526979692</v>
      </c>
      <c r="Q214" s="107">
        <v>0.29854735599206988</v>
      </c>
      <c r="R214" s="108">
        <v>209.85993381792719</v>
      </c>
      <c r="T214" s="74">
        <v>678</v>
      </c>
      <c r="U214" s="75" t="s">
        <v>245</v>
      </c>
      <c r="V214" s="91">
        <v>23571</v>
      </c>
      <c r="W214" s="77">
        <v>14438869.318979889</v>
      </c>
      <c r="X214" s="77">
        <v>-178935.375830729</v>
      </c>
      <c r="Y214" s="80">
        <v>14259933.94314917</v>
      </c>
      <c r="Z214" s="94">
        <v>1663661.6219114291</v>
      </c>
      <c r="AA214" s="81">
        <v>15923595.565060601</v>
      </c>
      <c r="AB214" s="521">
        <v>172858</v>
      </c>
      <c r="AC214" s="102">
        <v>16096453.565060601</v>
      </c>
      <c r="AD214" s="96">
        <v>682.89226443768166</v>
      </c>
      <c r="AE214" s="97">
        <v>51076.742499999928</v>
      </c>
      <c r="AF214" s="103">
        <v>16147530.307560589</v>
      </c>
      <c r="AG214" s="76">
        <v>17</v>
      </c>
      <c r="AH214" s="84">
        <v>17</v>
      </c>
    </row>
    <row r="215" spans="1:34">
      <c r="A215" s="74">
        <v>680</v>
      </c>
      <c r="B215" s="75" t="s">
        <v>246</v>
      </c>
      <c r="C215" s="91">
        <v>26036</v>
      </c>
      <c r="D215" s="77">
        <v>14215902.546715362</v>
      </c>
      <c r="E215" s="97">
        <v>2036201.2510834413</v>
      </c>
      <c r="F215" s="80">
        <v>16252103.797798803</v>
      </c>
      <c r="G215" s="94">
        <v>2155584.9397075591</v>
      </c>
      <c r="H215" s="81">
        <v>18407688.737506364</v>
      </c>
      <c r="I215" s="627">
        <v>-107604</v>
      </c>
      <c r="J215" s="86">
        <v>18300084.737506364</v>
      </c>
      <c r="K215" s="83">
        <v>702.87619978131681</v>
      </c>
      <c r="L215" s="76">
        <v>-758608.42179999989</v>
      </c>
      <c r="M215" s="83">
        <v>17541476.315706365</v>
      </c>
      <c r="N215" s="84">
        <v>2</v>
      </c>
      <c r="O215" s="84">
        <v>2</v>
      </c>
      <c r="P215" s="106">
        <v>963631.65436517447</v>
      </c>
      <c r="Q215" s="107">
        <v>5.558412956467184E-2</v>
      </c>
      <c r="R215" s="108">
        <v>29.301987210752259</v>
      </c>
      <c r="T215" s="74">
        <v>680</v>
      </c>
      <c r="U215" s="75" t="s">
        <v>246</v>
      </c>
      <c r="V215" s="91">
        <v>25738</v>
      </c>
      <c r="W215" s="77">
        <v>14001674.65023404</v>
      </c>
      <c r="X215" s="77">
        <v>1702440.755370874</v>
      </c>
      <c r="Y215" s="80">
        <v>15704115.40560491</v>
      </c>
      <c r="Z215" s="94">
        <v>1739941.6775362811</v>
      </c>
      <c r="AA215" s="81">
        <v>17444057.083141189</v>
      </c>
      <c r="AB215" s="521">
        <v>-107604</v>
      </c>
      <c r="AC215" s="102">
        <v>17336453.083141189</v>
      </c>
      <c r="AD215" s="96">
        <v>673.57421257056455</v>
      </c>
      <c r="AE215" s="97">
        <v>-756416.34499999997</v>
      </c>
      <c r="AF215" s="103">
        <v>16580036.73814119</v>
      </c>
      <c r="AG215" s="76">
        <v>2</v>
      </c>
      <c r="AH215" s="84">
        <v>2</v>
      </c>
    </row>
    <row r="216" spans="1:34">
      <c r="A216" s="74">
        <v>681</v>
      </c>
      <c r="B216" s="75" t="s">
        <v>247</v>
      </c>
      <c r="C216" s="91">
        <v>3219</v>
      </c>
      <c r="D216" s="77">
        <v>1014767.0669491744</v>
      </c>
      <c r="E216" s="97">
        <v>1305603.943884189</v>
      </c>
      <c r="F216" s="80">
        <v>2320371.0108333635</v>
      </c>
      <c r="G216" s="94">
        <v>669864.60040721961</v>
      </c>
      <c r="H216" s="81">
        <v>2990235.611240583</v>
      </c>
      <c r="I216" s="627">
        <v>35372</v>
      </c>
      <c r="J216" s="86">
        <v>3025607.611240583</v>
      </c>
      <c r="K216" s="83">
        <v>939.92159404802203</v>
      </c>
      <c r="L216" s="76">
        <v>33931.310500000007</v>
      </c>
      <c r="M216" s="83">
        <v>3059538.9217405831</v>
      </c>
      <c r="N216" s="84">
        <v>10</v>
      </c>
      <c r="O216" s="84">
        <v>10</v>
      </c>
      <c r="P216" s="106">
        <v>-13928.999927014112</v>
      </c>
      <c r="Q216" s="107">
        <v>-4.5826063998826039E-3</v>
      </c>
      <c r="R216" s="108">
        <v>3.52707427981602</v>
      </c>
      <c r="T216" s="74">
        <v>681</v>
      </c>
      <c r="U216" s="75" t="s">
        <v>247</v>
      </c>
      <c r="V216" s="91">
        <v>3246</v>
      </c>
      <c r="W216" s="77">
        <v>1021167.9214356299</v>
      </c>
      <c r="X216" s="77">
        <v>1365511.698975919</v>
      </c>
      <c r="Y216" s="80">
        <v>2386679.6204115492</v>
      </c>
      <c r="Z216" s="94">
        <v>617484.99075604742</v>
      </c>
      <c r="AA216" s="81">
        <v>3004164.6111675971</v>
      </c>
      <c r="AB216" s="521">
        <v>35372</v>
      </c>
      <c r="AC216" s="102">
        <v>3039536.6111675971</v>
      </c>
      <c r="AD216" s="96">
        <v>936.39451976820601</v>
      </c>
      <c r="AE216" s="97">
        <v>33833.262499999997</v>
      </c>
      <c r="AF216" s="103">
        <v>3073369.8736675968</v>
      </c>
      <c r="AG216" s="76">
        <v>10</v>
      </c>
      <c r="AH216" s="84">
        <v>10</v>
      </c>
    </row>
    <row r="217" spans="1:34">
      <c r="A217" s="74">
        <v>683</v>
      </c>
      <c r="B217" s="75" t="s">
        <v>248</v>
      </c>
      <c r="C217" s="91">
        <v>3530</v>
      </c>
      <c r="D217" s="77">
        <v>5556987.2645177664</v>
      </c>
      <c r="E217" s="97">
        <v>2555136.0212473329</v>
      </c>
      <c r="F217" s="80">
        <v>8112123.2857650993</v>
      </c>
      <c r="G217" s="94">
        <v>626047.46098406333</v>
      </c>
      <c r="H217" s="81">
        <v>8738170.7467491627</v>
      </c>
      <c r="I217" s="627">
        <v>143017</v>
      </c>
      <c r="J217" s="86">
        <v>8881187.7467491627</v>
      </c>
      <c r="K217" s="83">
        <v>2515.9172087108109</v>
      </c>
      <c r="L217" s="76">
        <v>31893.660000000003</v>
      </c>
      <c r="M217" s="83">
        <v>8913081.4067491628</v>
      </c>
      <c r="N217" s="84">
        <v>19</v>
      </c>
      <c r="O217" s="84">
        <v>19</v>
      </c>
      <c r="P217" s="106">
        <v>-55309.169068833813</v>
      </c>
      <c r="Q217" s="107">
        <v>-6.1891331233980655E-3</v>
      </c>
      <c r="R217" s="108">
        <v>12.69678411193172</v>
      </c>
      <c r="T217" s="74">
        <v>683</v>
      </c>
      <c r="U217" s="75" t="s">
        <v>248</v>
      </c>
      <c r="V217" s="91">
        <v>3570</v>
      </c>
      <c r="W217" s="77">
        <v>5714125.6663192688</v>
      </c>
      <c r="X217" s="77">
        <v>2498748.095570338</v>
      </c>
      <c r="Y217" s="80">
        <v>8212873.7618896067</v>
      </c>
      <c r="Z217" s="94">
        <v>580606.15392839012</v>
      </c>
      <c r="AA217" s="81">
        <v>8793479.9158179965</v>
      </c>
      <c r="AB217" s="521">
        <v>143017</v>
      </c>
      <c r="AC217" s="102">
        <v>8936496.9158179965</v>
      </c>
      <c r="AD217" s="96">
        <v>2503.2204245988792</v>
      </c>
      <c r="AE217" s="97">
        <v>31801.5</v>
      </c>
      <c r="AF217" s="103">
        <v>8968298.4158179965</v>
      </c>
      <c r="AG217" s="76">
        <v>19</v>
      </c>
      <c r="AH217" s="84">
        <v>19</v>
      </c>
    </row>
    <row r="218" spans="1:34">
      <c r="A218" s="74">
        <v>684</v>
      </c>
      <c r="B218" s="75" t="s">
        <v>249</v>
      </c>
      <c r="C218" s="91">
        <v>38773</v>
      </c>
      <c r="D218" s="77">
        <v>9610588.4494190253</v>
      </c>
      <c r="E218" s="97">
        <v>-164394.57840695136</v>
      </c>
      <c r="F218" s="80">
        <v>9446193.8710120749</v>
      </c>
      <c r="G218" s="94">
        <v>5381221.4431100395</v>
      </c>
      <c r="H218" s="81">
        <v>14827415.314122114</v>
      </c>
      <c r="I218" s="627">
        <v>-274104</v>
      </c>
      <c r="J218" s="86">
        <v>14553311.314122114</v>
      </c>
      <c r="K218" s="83">
        <v>375.3465379032346</v>
      </c>
      <c r="L218" s="76">
        <v>-3080165.6518999999</v>
      </c>
      <c r="M218" s="83">
        <v>11473145.662222113</v>
      </c>
      <c r="N218" s="84">
        <v>4</v>
      </c>
      <c r="O218" s="84">
        <v>4</v>
      </c>
      <c r="P218" s="106">
        <v>-249658.39747839607</v>
      </c>
      <c r="Q218" s="107">
        <v>-1.6865426488223409E-2</v>
      </c>
      <c r="R218" s="108">
        <v>-4.5284803579158961</v>
      </c>
      <c r="T218" s="74">
        <v>684</v>
      </c>
      <c r="U218" s="75" t="s">
        <v>249</v>
      </c>
      <c r="V218" s="91">
        <v>38968</v>
      </c>
      <c r="W218" s="77">
        <v>10784468.11917519</v>
      </c>
      <c r="X218" s="77">
        <v>-475787.80173418467</v>
      </c>
      <c r="Y218" s="80">
        <v>10308680.317441</v>
      </c>
      <c r="Z218" s="94">
        <v>4768393.3941595098</v>
      </c>
      <c r="AA218" s="81">
        <v>15077073.71160051</v>
      </c>
      <c r="AB218" s="521">
        <v>-274104</v>
      </c>
      <c r="AC218" s="102">
        <v>14802969.71160051</v>
      </c>
      <c r="AD218" s="96">
        <v>379.8750182611505</v>
      </c>
      <c r="AE218" s="97">
        <v>-3071265.1974999998</v>
      </c>
      <c r="AF218" s="103">
        <v>11731704.514100511</v>
      </c>
      <c r="AG218" s="76">
        <v>4</v>
      </c>
      <c r="AH218" s="84">
        <v>4</v>
      </c>
    </row>
    <row r="219" spans="1:34">
      <c r="A219" s="74">
        <v>686</v>
      </c>
      <c r="B219" s="75" t="s">
        <v>250</v>
      </c>
      <c r="C219" s="91">
        <v>2928</v>
      </c>
      <c r="D219" s="77">
        <v>187.90863301581703</v>
      </c>
      <c r="E219" s="97">
        <v>1548877.6034586758</v>
      </c>
      <c r="F219" s="80">
        <v>1549065.5120916916</v>
      </c>
      <c r="G219" s="94">
        <v>527678.7168146231</v>
      </c>
      <c r="H219" s="81">
        <v>2076744.2289063148</v>
      </c>
      <c r="I219" s="627">
        <v>422411</v>
      </c>
      <c r="J219" s="86">
        <v>2499155.2289063148</v>
      </c>
      <c r="K219" s="83">
        <v>853.53662189423324</v>
      </c>
      <c r="L219" s="76">
        <v>-21262.440000000002</v>
      </c>
      <c r="M219" s="83">
        <v>2477892.7889063149</v>
      </c>
      <c r="N219" s="84">
        <v>11</v>
      </c>
      <c r="O219" s="84">
        <v>11</v>
      </c>
      <c r="P219" s="106">
        <v>-453.5456899269484</v>
      </c>
      <c r="Q219" s="107">
        <v>-1.8144667058956417E-4</v>
      </c>
      <c r="R219" s="108">
        <v>1.8811620658714219</v>
      </c>
      <c r="T219" s="74">
        <v>686</v>
      </c>
      <c r="U219" s="75" t="s">
        <v>250</v>
      </c>
      <c r="V219" s="91">
        <v>2935</v>
      </c>
      <c r="W219" s="77">
        <v>113429.6044564614</v>
      </c>
      <c r="X219" s="77">
        <v>1481549.7436150771</v>
      </c>
      <c r="Y219" s="80">
        <v>1594979.3480715391</v>
      </c>
      <c r="Z219" s="94">
        <v>482218.42652470293</v>
      </c>
      <c r="AA219" s="81">
        <v>2077197.774596242</v>
      </c>
      <c r="AB219" s="521">
        <v>422411</v>
      </c>
      <c r="AC219" s="102">
        <v>2499608.7745962418</v>
      </c>
      <c r="AD219" s="96">
        <v>851.65545982836181</v>
      </c>
      <c r="AE219" s="97">
        <v>-21201</v>
      </c>
      <c r="AF219" s="103">
        <v>2478407.7745962418</v>
      </c>
      <c r="AG219" s="76">
        <v>11</v>
      </c>
      <c r="AH219" s="84">
        <v>11</v>
      </c>
    </row>
    <row r="220" spans="1:34">
      <c r="A220" s="74">
        <v>687</v>
      </c>
      <c r="B220" s="75" t="s">
        <v>251</v>
      </c>
      <c r="C220" s="91">
        <v>1398</v>
      </c>
      <c r="D220" s="77">
        <v>1091676.2575945728</v>
      </c>
      <c r="E220" s="97">
        <v>292005.78645270353</v>
      </c>
      <c r="F220" s="80">
        <v>1383682.0440472765</v>
      </c>
      <c r="G220" s="94">
        <v>324864.57944885769</v>
      </c>
      <c r="H220" s="81">
        <v>1708546.6234961343</v>
      </c>
      <c r="I220" s="627">
        <v>334628</v>
      </c>
      <c r="J220" s="86">
        <v>2043174.6234961343</v>
      </c>
      <c r="K220" s="83">
        <v>1461.4983000687655</v>
      </c>
      <c r="L220" s="76">
        <v>161328.7635</v>
      </c>
      <c r="M220" s="83">
        <v>2204503.3869961342</v>
      </c>
      <c r="N220" s="84">
        <v>11</v>
      </c>
      <c r="O220" s="84">
        <v>11</v>
      </c>
      <c r="P220" s="106">
        <v>-22708.600489984732</v>
      </c>
      <c r="Q220" s="107">
        <v>-1.0992199474938626E-2</v>
      </c>
      <c r="R220" s="108">
        <v>-0.55635243379651911</v>
      </c>
      <c r="T220" s="74">
        <v>687</v>
      </c>
      <c r="U220" s="75" t="s">
        <v>251</v>
      </c>
      <c r="V220" s="91">
        <v>1413</v>
      </c>
      <c r="W220" s="77">
        <v>1055683.7900897921</v>
      </c>
      <c r="X220" s="77">
        <v>371377.33091722662</v>
      </c>
      <c r="Y220" s="80">
        <v>1427061.121007019</v>
      </c>
      <c r="Z220" s="94">
        <v>304194.10297910048</v>
      </c>
      <c r="AA220" s="81">
        <v>1731255.223986119</v>
      </c>
      <c r="AB220" s="521">
        <v>334628</v>
      </c>
      <c r="AC220" s="102">
        <v>2065883.223986119</v>
      </c>
      <c r="AD220" s="96">
        <v>1462.054652502562</v>
      </c>
      <c r="AE220" s="97">
        <v>160862.58749999999</v>
      </c>
      <c r="AF220" s="103">
        <v>2226745.8114861189</v>
      </c>
      <c r="AG220" s="76">
        <v>11</v>
      </c>
      <c r="AH220" s="84">
        <v>11</v>
      </c>
    </row>
    <row r="221" spans="1:34">
      <c r="A221" s="74">
        <v>689</v>
      </c>
      <c r="B221" s="75" t="s">
        <v>252</v>
      </c>
      <c r="C221" s="91">
        <v>2888</v>
      </c>
      <c r="D221" s="77">
        <v>1627785.1498269108</v>
      </c>
      <c r="E221" s="97">
        <v>1017709.8170248675</v>
      </c>
      <c r="F221" s="80">
        <v>2645494.9668517783</v>
      </c>
      <c r="G221" s="94">
        <v>477799.94423248665</v>
      </c>
      <c r="H221" s="81">
        <v>3123294.911084265</v>
      </c>
      <c r="I221" s="627">
        <v>-8645</v>
      </c>
      <c r="J221" s="86">
        <v>3114649.911084265</v>
      </c>
      <c r="K221" s="83">
        <v>1078.4798861095101</v>
      </c>
      <c r="L221" s="76">
        <v>-17630.106500000002</v>
      </c>
      <c r="M221" s="83">
        <v>3097019.8045842648</v>
      </c>
      <c r="N221" s="84">
        <v>9</v>
      </c>
      <c r="O221" s="84">
        <v>9</v>
      </c>
      <c r="P221" s="106">
        <v>-159619.54363842495</v>
      </c>
      <c r="Q221" s="107">
        <v>-4.8749666405187082E-2</v>
      </c>
      <c r="R221" s="108">
        <v>-10.040544316915884</v>
      </c>
      <c r="T221" s="74">
        <v>689</v>
      </c>
      <c r="U221" s="75" t="s">
        <v>252</v>
      </c>
      <c r="V221" s="91">
        <v>3008</v>
      </c>
      <c r="W221" s="77">
        <v>2246490.9661037019</v>
      </c>
      <c r="X221" s="77">
        <v>613102.77882654278</v>
      </c>
      <c r="Y221" s="80">
        <v>2859593.744930245</v>
      </c>
      <c r="Z221" s="94">
        <v>423320.7097924453</v>
      </c>
      <c r="AA221" s="81">
        <v>3282914.4547226899</v>
      </c>
      <c r="AB221" s="521">
        <v>-8645</v>
      </c>
      <c r="AC221" s="102">
        <v>3274269.4547226899</v>
      </c>
      <c r="AD221" s="96">
        <v>1088.5204304264259</v>
      </c>
      <c r="AE221" s="97">
        <v>-17579.162499999999</v>
      </c>
      <c r="AF221" s="103">
        <v>3256690.2922226898</v>
      </c>
      <c r="AG221" s="76">
        <v>9</v>
      </c>
      <c r="AH221" s="84">
        <v>9</v>
      </c>
    </row>
    <row r="222" spans="1:34">
      <c r="A222" s="74">
        <v>691</v>
      </c>
      <c r="B222" s="75" t="s">
        <v>253</v>
      </c>
      <c r="C222" s="91">
        <v>2476</v>
      </c>
      <c r="D222" s="77">
        <v>2325497.3190448699</v>
      </c>
      <c r="E222" s="97">
        <v>1665968.5039644463</v>
      </c>
      <c r="F222" s="80">
        <v>3991465.8230093159</v>
      </c>
      <c r="G222" s="94">
        <v>500801.43400408479</v>
      </c>
      <c r="H222" s="81">
        <v>4492267.257013401</v>
      </c>
      <c r="I222" s="627">
        <v>-3492</v>
      </c>
      <c r="J222" s="86">
        <v>4488775.257013401</v>
      </c>
      <c r="K222" s="83">
        <v>1812.9140779537161</v>
      </c>
      <c r="L222" s="76">
        <v>23034.310000000005</v>
      </c>
      <c r="M222" s="83">
        <v>4511809.5670134006</v>
      </c>
      <c r="N222" s="84">
        <v>17</v>
      </c>
      <c r="O222" s="84">
        <v>17</v>
      </c>
      <c r="P222" s="106">
        <v>-231511.71526307706</v>
      </c>
      <c r="Q222" s="107">
        <v>-4.9046110251941881E-2</v>
      </c>
      <c r="R222" s="108">
        <v>-33.833563781995053</v>
      </c>
      <c r="T222" s="74">
        <v>691</v>
      </c>
      <c r="U222" s="75" t="s">
        <v>253</v>
      </c>
      <c r="V222" s="91">
        <v>2556</v>
      </c>
      <c r="W222" s="77">
        <v>2546945.09473636</v>
      </c>
      <c r="X222" s="77">
        <v>1722475.297662844</v>
      </c>
      <c r="Y222" s="80">
        <v>4269420.392399203</v>
      </c>
      <c r="Z222" s="94">
        <v>454358.57987727498</v>
      </c>
      <c r="AA222" s="81">
        <v>4723778.9722764781</v>
      </c>
      <c r="AB222" s="521">
        <v>-3492</v>
      </c>
      <c r="AC222" s="102">
        <v>4720286.9722764781</v>
      </c>
      <c r="AD222" s="96">
        <v>1846.7476417357111</v>
      </c>
      <c r="AE222" s="97">
        <v>22967.75</v>
      </c>
      <c r="AF222" s="103">
        <v>4743254.7222764781</v>
      </c>
      <c r="AG222" s="76">
        <v>17</v>
      </c>
      <c r="AH222" s="84">
        <v>17</v>
      </c>
    </row>
    <row r="223" spans="1:34">
      <c r="A223" s="74">
        <v>694</v>
      </c>
      <c r="B223" s="75" t="s">
        <v>254</v>
      </c>
      <c r="C223" s="91">
        <v>28555</v>
      </c>
      <c r="D223" s="77">
        <v>5967469.5174504416</v>
      </c>
      <c r="E223" s="97">
        <v>-47125.406382036359</v>
      </c>
      <c r="F223" s="80">
        <v>5920344.1110684052</v>
      </c>
      <c r="G223" s="94">
        <v>2788751.7404296948</v>
      </c>
      <c r="H223" s="81">
        <v>8709095.8514981009</v>
      </c>
      <c r="I223" s="627">
        <v>715637</v>
      </c>
      <c r="J223" s="86">
        <v>9424732.8514981009</v>
      </c>
      <c r="K223" s="83">
        <v>330.05543167564701</v>
      </c>
      <c r="L223" s="76">
        <v>137638.86160000018</v>
      </c>
      <c r="M223" s="83">
        <v>9562371.7130981013</v>
      </c>
      <c r="N223" s="84">
        <v>5</v>
      </c>
      <c r="O223" s="84">
        <v>5</v>
      </c>
      <c r="P223" s="106">
        <v>-1501481.2826571297</v>
      </c>
      <c r="Q223" s="107">
        <v>-0.13742008569679365</v>
      </c>
      <c r="R223" s="108">
        <v>-51.406500878737177</v>
      </c>
      <c r="T223" s="74">
        <v>694</v>
      </c>
      <c r="U223" s="75" t="s">
        <v>254</v>
      </c>
      <c r="V223" s="91">
        <v>28643</v>
      </c>
      <c r="W223" s="77">
        <v>7975130.9294423694</v>
      </c>
      <c r="X223" s="77">
        <v>-96011.626126176023</v>
      </c>
      <c r="Y223" s="80">
        <v>7879119.3033161936</v>
      </c>
      <c r="Z223" s="94">
        <v>2331457.830839036</v>
      </c>
      <c r="AA223" s="81">
        <v>10210577.134155231</v>
      </c>
      <c r="AB223" s="521">
        <v>715637</v>
      </c>
      <c r="AC223" s="102">
        <v>10926214.134155231</v>
      </c>
      <c r="AD223" s="96">
        <v>381.46193255438419</v>
      </c>
      <c r="AE223" s="97">
        <v>137241.1400000001</v>
      </c>
      <c r="AF223" s="103">
        <v>11063455.274155229</v>
      </c>
      <c r="AG223" s="76">
        <v>5</v>
      </c>
      <c r="AH223" s="84">
        <v>5</v>
      </c>
    </row>
    <row r="224" spans="1:34">
      <c r="A224" s="74">
        <v>697</v>
      </c>
      <c r="B224" s="75" t="s">
        <v>255</v>
      </c>
      <c r="C224" s="91">
        <v>1158</v>
      </c>
      <c r="D224" s="77">
        <v>459955.11035574309</v>
      </c>
      <c r="E224" s="97">
        <v>487458.09274059505</v>
      </c>
      <c r="F224" s="80">
        <v>947413.20309633808</v>
      </c>
      <c r="G224" s="94">
        <v>239820.56568539838</v>
      </c>
      <c r="H224" s="81">
        <v>1187233.7687817365</v>
      </c>
      <c r="I224" s="627">
        <v>-65139</v>
      </c>
      <c r="J224" s="86">
        <v>1122094.7687817365</v>
      </c>
      <c r="K224" s="83">
        <v>968.99375542464293</v>
      </c>
      <c r="L224" s="76">
        <v>28349.920000000006</v>
      </c>
      <c r="M224" s="83">
        <v>1150444.6887817364</v>
      </c>
      <c r="N224" s="84">
        <v>18</v>
      </c>
      <c r="O224" s="84">
        <v>18</v>
      </c>
      <c r="P224" s="106">
        <v>32273.542448712513</v>
      </c>
      <c r="Q224" s="107">
        <v>2.9613611543706959E-2</v>
      </c>
      <c r="R224" s="108">
        <v>31.916174742765406</v>
      </c>
      <c r="T224" s="74">
        <v>697</v>
      </c>
      <c r="U224" s="75" t="s">
        <v>255</v>
      </c>
      <c r="V224" s="91">
        <v>1163</v>
      </c>
      <c r="W224" s="77">
        <v>463939.40715883829</v>
      </c>
      <c r="X224" s="77">
        <v>473419.05457435118</v>
      </c>
      <c r="Y224" s="80">
        <v>937358.46173318941</v>
      </c>
      <c r="Z224" s="94">
        <v>217601.76459983399</v>
      </c>
      <c r="AA224" s="81">
        <v>1154960.226333024</v>
      </c>
      <c r="AB224" s="521">
        <v>-65139</v>
      </c>
      <c r="AC224" s="102">
        <v>1089821.226333024</v>
      </c>
      <c r="AD224" s="96">
        <v>937.07758068187752</v>
      </c>
      <c r="AE224" s="97">
        <v>28268</v>
      </c>
      <c r="AF224" s="103">
        <v>1118089.226333024</v>
      </c>
      <c r="AG224" s="76">
        <v>18</v>
      </c>
      <c r="AH224" s="84">
        <v>18</v>
      </c>
    </row>
    <row r="225" spans="1:34">
      <c r="A225" s="74">
        <v>698</v>
      </c>
      <c r="B225" s="75" t="s">
        <v>256</v>
      </c>
      <c r="C225" s="91">
        <v>66191</v>
      </c>
      <c r="D225" s="77">
        <v>2409386.2971914709</v>
      </c>
      <c r="E225" s="97">
        <v>15323973.130776277</v>
      </c>
      <c r="F225" s="80">
        <v>17733359.42796775</v>
      </c>
      <c r="G225" s="94">
        <v>6031155.5442702053</v>
      </c>
      <c r="H225" s="81">
        <v>23764514.972237956</v>
      </c>
      <c r="I225" s="627">
        <v>-1195149</v>
      </c>
      <c r="J225" s="86">
        <v>22569365.972237956</v>
      </c>
      <c r="K225" s="83">
        <v>340.97333432397085</v>
      </c>
      <c r="L225" s="76">
        <v>-5855427.9141999977</v>
      </c>
      <c r="M225" s="83">
        <v>16713938.058037959</v>
      </c>
      <c r="N225" s="84">
        <v>19</v>
      </c>
      <c r="O225" s="84">
        <v>19</v>
      </c>
      <c r="P225" s="106">
        <v>-1151852.7399881035</v>
      </c>
      <c r="Q225" s="107">
        <v>-4.8557907330217892E-2</v>
      </c>
      <c r="R225" s="108">
        <v>-19.95936267590838</v>
      </c>
      <c r="T225" s="74">
        <v>698</v>
      </c>
      <c r="U225" s="75" t="s">
        <v>256</v>
      </c>
      <c r="V225" s="91">
        <v>65722</v>
      </c>
      <c r="W225" s="77">
        <v>3582082.976108741</v>
      </c>
      <c r="X225" s="77">
        <v>16399345.1473365</v>
      </c>
      <c r="Y225" s="80">
        <v>19981428.123445239</v>
      </c>
      <c r="Z225" s="94">
        <v>4934939.5887808278</v>
      </c>
      <c r="AA225" s="81">
        <v>24916367.712226059</v>
      </c>
      <c r="AB225" s="521">
        <v>-1195149</v>
      </c>
      <c r="AC225" s="102">
        <v>23721218.712226059</v>
      </c>
      <c r="AD225" s="96">
        <v>360.93269699987923</v>
      </c>
      <c r="AE225" s="97">
        <v>-5838508.0550000016</v>
      </c>
      <c r="AF225" s="103">
        <v>17882710.65722606</v>
      </c>
      <c r="AG225" s="76">
        <v>19</v>
      </c>
      <c r="AH225" s="84">
        <v>19</v>
      </c>
    </row>
    <row r="226" spans="1:34">
      <c r="A226" s="74">
        <v>700</v>
      </c>
      <c r="B226" s="75" t="s">
        <v>257</v>
      </c>
      <c r="C226" s="91">
        <v>4679</v>
      </c>
      <c r="D226" s="77">
        <v>1010505.5556446712</v>
      </c>
      <c r="E226" s="97">
        <v>514804.02790462848</v>
      </c>
      <c r="F226" s="80">
        <v>1525309.5835492997</v>
      </c>
      <c r="G226" s="94">
        <v>552888.01188324927</v>
      </c>
      <c r="H226" s="81">
        <v>2078197.595432549</v>
      </c>
      <c r="I226" s="627">
        <v>-1104298</v>
      </c>
      <c r="J226" s="86">
        <v>973899.59543254902</v>
      </c>
      <c r="K226" s="83">
        <v>208.1426790836822</v>
      </c>
      <c r="L226" s="76">
        <v>-106223.60650000002</v>
      </c>
      <c r="M226" s="83">
        <v>867675.98893254902</v>
      </c>
      <c r="N226" s="84">
        <v>9</v>
      </c>
      <c r="O226" s="84">
        <v>9</v>
      </c>
      <c r="P226" s="106">
        <v>-156272.37544494309</v>
      </c>
      <c r="Q226" s="107">
        <v>-0.13827309424742637</v>
      </c>
      <c r="R226" s="108">
        <v>-30.642863041289701</v>
      </c>
      <c r="T226" s="74">
        <v>700</v>
      </c>
      <c r="U226" s="75" t="s">
        <v>257</v>
      </c>
      <c r="V226" s="91">
        <v>4733</v>
      </c>
      <c r="W226" s="77">
        <v>1243081.31986579</v>
      </c>
      <c r="X226" s="77">
        <v>523775.86466725159</v>
      </c>
      <c r="Y226" s="80">
        <v>1766857.1845330419</v>
      </c>
      <c r="Z226" s="94">
        <v>467612.78634444991</v>
      </c>
      <c r="AA226" s="81">
        <v>2234469.9708774919</v>
      </c>
      <c r="AB226" s="521">
        <v>-1104298</v>
      </c>
      <c r="AC226" s="102">
        <v>1130171.9708774921</v>
      </c>
      <c r="AD226" s="96">
        <v>238.7855421249719</v>
      </c>
      <c r="AE226" s="97">
        <v>-105916.66250000001</v>
      </c>
      <c r="AF226" s="103">
        <v>1024255.308377492</v>
      </c>
      <c r="AG226" s="76">
        <v>9</v>
      </c>
      <c r="AH226" s="84">
        <v>9</v>
      </c>
    </row>
    <row r="227" spans="1:34">
      <c r="A227" s="74">
        <v>702</v>
      </c>
      <c r="B227" s="75" t="s">
        <v>258</v>
      </c>
      <c r="C227" s="91">
        <v>3995</v>
      </c>
      <c r="D227" s="77">
        <v>1123439.4617219889</v>
      </c>
      <c r="E227" s="97">
        <v>1084473.9638486882</v>
      </c>
      <c r="F227" s="80">
        <v>2207913.425570677</v>
      </c>
      <c r="G227" s="94">
        <v>697184.04455014376</v>
      </c>
      <c r="H227" s="81">
        <v>2905097.4701208207</v>
      </c>
      <c r="I227" s="627">
        <v>-940801</v>
      </c>
      <c r="J227" s="86">
        <v>1964296.4701208207</v>
      </c>
      <c r="K227" s="83">
        <v>491.68872844075611</v>
      </c>
      <c r="L227" s="76">
        <v>-10631.220000000001</v>
      </c>
      <c r="M227" s="83">
        <v>1953665.2501208207</v>
      </c>
      <c r="N227" s="84">
        <v>6</v>
      </c>
      <c r="O227" s="84">
        <v>6</v>
      </c>
      <c r="P227" s="106">
        <v>-363606.15845583752</v>
      </c>
      <c r="Q227" s="107">
        <v>-0.15619474542977599</v>
      </c>
      <c r="R227" s="108">
        <v>-84.667455906027158</v>
      </c>
      <c r="T227" s="74">
        <v>702</v>
      </c>
      <c r="U227" s="75" t="s">
        <v>258</v>
      </c>
      <c r="V227" s="91">
        <v>4039</v>
      </c>
      <c r="W227" s="77">
        <v>1397413.4614518189</v>
      </c>
      <c r="X227" s="77">
        <v>1245521.255218596</v>
      </c>
      <c r="Y227" s="80">
        <v>2642934.7166704149</v>
      </c>
      <c r="Z227" s="94">
        <v>625768.91190624214</v>
      </c>
      <c r="AA227" s="81">
        <v>3268703.6285766582</v>
      </c>
      <c r="AB227" s="521">
        <v>-940801</v>
      </c>
      <c r="AC227" s="102">
        <v>2327902.6285766582</v>
      </c>
      <c r="AD227" s="96">
        <v>576.35618434678327</v>
      </c>
      <c r="AE227" s="97">
        <v>-10600.5</v>
      </c>
      <c r="AF227" s="103">
        <v>2317302.1285766582</v>
      </c>
      <c r="AG227" s="76">
        <v>6</v>
      </c>
      <c r="AH227" s="84">
        <v>6</v>
      </c>
    </row>
    <row r="228" spans="1:34">
      <c r="A228" s="74">
        <v>704</v>
      </c>
      <c r="B228" s="75" t="s">
        <v>259</v>
      </c>
      <c r="C228" s="91">
        <v>6381</v>
      </c>
      <c r="D228" s="77">
        <v>5512256.478439115</v>
      </c>
      <c r="E228" s="97">
        <v>634811.73858887574</v>
      </c>
      <c r="F228" s="80">
        <v>6147068.2170279911</v>
      </c>
      <c r="G228" s="94">
        <v>509386.32563897339</v>
      </c>
      <c r="H228" s="81">
        <v>6656454.5426669642</v>
      </c>
      <c r="I228" s="627">
        <v>-1420247</v>
      </c>
      <c r="J228" s="86">
        <v>5236207.5426669642</v>
      </c>
      <c r="K228" s="83">
        <v>820.59356568985493</v>
      </c>
      <c r="L228" s="76">
        <v>42259.099500000011</v>
      </c>
      <c r="M228" s="83">
        <v>5278466.6421669647</v>
      </c>
      <c r="N228" s="84">
        <v>2</v>
      </c>
      <c r="O228" s="84">
        <v>2</v>
      </c>
      <c r="P228" s="106">
        <v>78020.053981539793</v>
      </c>
      <c r="Q228" s="107">
        <v>1.5125478504354129E-2</v>
      </c>
      <c r="R228" s="108">
        <v>16.887194751022776</v>
      </c>
      <c r="T228" s="74">
        <v>704</v>
      </c>
      <c r="U228" s="75" t="s">
        <v>259</v>
      </c>
      <c r="V228" s="91">
        <v>6418</v>
      </c>
      <c r="W228" s="77">
        <v>5198786.8278571609</v>
      </c>
      <c r="X228" s="77">
        <v>989180.80747918843</v>
      </c>
      <c r="Y228" s="80">
        <v>6187967.6353363497</v>
      </c>
      <c r="Z228" s="94">
        <v>390466.8533490746</v>
      </c>
      <c r="AA228" s="81">
        <v>6578434.4886854244</v>
      </c>
      <c r="AB228" s="521">
        <v>-1420247</v>
      </c>
      <c r="AC228" s="102">
        <v>5158187.4886854244</v>
      </c>
      <c r="AD228" s="96">
        <v>803.70637093883215</v>
      </c>
      <c r="AE228" s="97">
        <v>42136.987500000047</v>
      </c>
      <c r="AF228" s="103">
        <v>5200324.4761854243</v>
      </c>
      <c r="AG228" s="76">
        <v>2</v>
      </c>
      <c r="AH228" s="84">
        <v>2</v>
      </c>
    </row>
    <row r="229" spans="1:34">
      <c r="A229" s="74">
        <v>707</v>
      </c>
      <c r="B229" s="75" t="s">
        <v>260</v>
      </c>
      <c r="C229" s="91">
        <v>1830</v>
      </c>
      <c r="D229" s="77">
        <v>-315298.17768066062</v>
      </c>
      <c r="E229" s="97">
        <v>1286352.8017894465</v>
      </c>
      <c r="F229" s="80">
        <v>971054.62410878588</v>
      </c>
      <c r="G229" s="94">
        <v>453936.6882929416</v>
      </c>
      <c r="H229" s="81">
        <v>1424991.3124017275</v>
      </c>
      <c r="I229" s="627">
        <v>-564952</v>
      </c>
      <c r="J229" s="86">
        <v>860039.31240172754</v>
      </c>
      <c r="K229" s="83">
        <v>469.96683737799322</v>
      </c>
      <c r="L229" s="76">
        <v>-30954.568899999998</v>
      </c>
      <c r="M229" s="83">
        <v>829084.74350172759</v>
      </c>
      <c r="N229" s="84">
        <v>12</v>
      </c>
      <c r="O229" s="84">
        <v>12</v>
      </c>
      <c r="P229" s="106">
        <v>23431.713196392637</v>
      </c>
      <c r="Q229" s="107">
        <v>2.8008009033924176E-2</v>
      </c>
      <c r="R229" s="108">
        <v>25.199373685630235</v>
      </c>
      <c r="T229" s="74">
        <v>707</v>
      </c>
      <c r="U229" s="75" t="s">
        <v>260</v>
      </c>
      <c r="V229" s="91">
        <v>1881</v>
      </c>
      <c r="W229" s="77">
        <v>-256498.97691747849</v>
      </c>
      <c r="X229" s="77">
        <v>1235777.7625499121</v>
      </c>
      <c r="Y229" s="80">
        <v>979278.78563243384</v>
      </c>
      <c r="Z229" s="94">
        <v>422280.81357290113</v>
      </c>
      <c r="AA229" s="81">
        <v>1401559.5992053349</v>
      </c>
      <c r="AB229" s="521">
        <v>-564952</v>
      </c>
      <c r="AC229" s="102">
        <v>836607.5992053349</v>
      </c>
      <c r="AD229" s="96">
        <v>444.76746369236298</v>
      </c>
      <c r="AE229" s="97">
        <v>-30865.122500000001</v>
      </c>
      <c r="AF229" s="103">
        <v>805742.47670533485</v>
      </c>
      <c r="AG229" s="76">
        <v>12</v>
      </c>
      <c r="AH229" s="84">
        <v>12</v>
      </c>
    </row>
    <row r="230" spans="1:34">
      <c r="A230" s="74">
        <v>710</v>
      </c>
      <c r="B230" s="75" t="s">
        <v>261</v>
      </c>
      <c r="C230" s="91">
        <v>26856</v>
      </c>
      <c r="D230" s="77">
        <v>9160649.3788289167</v>
      </c>
      <c r="E230" s="97">
        <v>6818005.5394023312</v>
      </c>
      <c r="F230" s="80">
        <v>15978654.918231249</v>
      </c>
      <c r="G230" s="94">
        <v>3278830.5773084257</v>
      </c>
      <c r="H230" s="81">
        <v>19257485.495539673</v>
      </c>
      <c r="I230" s="627">
        <v>-508073</v>
      </c>
      <c r="J230" s="86">
        <v>18749412.495539673</v>
      </c>
      <c r="K230" s="83">
        <v>698.14613105226658</v>
      </c>
      <c r="L230" s="76">
        <v>-1355746.3304999999</v>
      </c>
      <c r="M230" s="83">
        <v>17393666.165039673</v>
      </c>
      <c r="N230" s="84">
        <v>1</v>
      </c>
      <c r="O230" s="85">
        <v>33</v>
      </c>
      <c r="P230" s="106">
        <v>-337343.42106996849</v>
      </c>
      <c r="Q230" s="107">
        <v>-1.7674214651448764E-2</v>
      </c>
      <c r="R230" s="108">
        <v>-7.8294539680634898</v>
      </c>
      <c r="T230" s="74">
        <v>710</v>
      </c>
      <c r="U230" s="75" t="s">
        <v>261</v>
      </c>
      <c r="V230" s="91">
        <v>27036</v>
      </c>
      <c r="W230" s="77">
        <v>9987590.1472005732</v>
      </c>
      <c r="X230" s="77">
        <v>6792107.8003036818</v>
      </c>
      <c r="Y230" s="80">
        <v>16779697.94750426</v>
      </c>
      <c r="Z230" s="94">
        <v>2815130.9691053908</v>
      </c>
      <c r="AA230" s="81">
        <v>19594828.916609641</v>
      </c>
      <c r="AB230" s="521">
        <v>-508073</v>
      </c>
      <c r="AC230" s="102">
        <v>19086755.916609641</v>
      </c>
      <c r="AD230" s="96">
        <v>705.97558502033007</v>
      </c>
      <c r="AE230" s="97">
        <v>-1351828.7625</v>
      </c>
      <c r="AF230" s="103">
        <v>17734927.154109649</v>
      </c>
      <c r="AG230" s="76">
        <v>1</v>
      </c>
      <c r="AH230" s="84">
        <v>33</v>
      </c>
    </row>
    <row r="231" spans="1:34">
      <c r="A231" s="74">
        <v>729</v>
      </c>
      <c r="B231" s="75" t="s">
        <v>262</v>
      </c>
      <c r="C231" s="91">
        <v>8763</v>
      </c>
      <c r="D231" s="77">
        <v>1125291.5525044259</v>
      </c>
      <c r="E231" s="97">
        <v>4883453.8632249124</v>
      </c>
      <c r="F231" s="80">
        <v>6008745.4157293383</v>
      </c>
      <c r="G231" s="94">
        <v>1473467.9247537297</v>
      </c>
      <c r="H231" s="81">
        <v>7482213.3404830676</v>
      </c>
      <c r="I231" s="627">
        <v>186175</v>
      </c>
      <c r="J231" s="86">
        <v>7668388.3404830676</v>
      </c>
      <c r="K231" s="83">
        <v>875.08710949253305</v>
      </c>
      <c r="L231" s="76">
        <v>22024.344100000017</v>
      </c>
      <c r="M231" s="83">
        <v>7690412.6845830679</v>
      </c>
      <c r="N231" s="84">
        <v>13</v>
      </c>
      <c r="O231" s="84">
        <v>13</v>
      </c>
      <c r="P231" s="106">
        <v>-44570.350025666878</v>
      </c>
      <c r="Q231" s="107">
        <v>-5.7786320158194817E-3</v>
      </c>
      <c r="R231" s="108">
        <v>4.3534573691717924</v>
      </c>
      <c r="T231" s="74">
        <v>729</v>
      </c>
      <c r="U231" s="75" t="s">
        <v>262</v>
      </c>
      <c r="V231" s="91">
        <v>8858</v>
      </c>
      <c r="W231" s="77">
        <v>1637310.036687037</v>
      </c>
      <c r="X231" s="77">
        <v>4563661.2094696062</v>
      </c>
      <c r="Y231" s="80">
        <v>6200971.2461566441</v>
      </c>
      <c r="Z231" s="94">
        <v>1325812.4443520899</v>
      </c>
      <c r="AA231" s="81">
        <v>7526783.6905087344</v>
      </c>
      <c r="AB231" s="521">
        <v>186175</v>
      </c>
      <c r="AC231" s="102">
        <v>7712958.6905087344</v>
      </c>
      <c r="AD231" s="96">
        <v>870.73365212336125</v>
      </c>
      <c r="AE231" s="97">
        <v>21960.70250000001</v>
      </c>
      <c r="AF231" s="103">
        <v>7734919.3930087341</v>
      </c>
      <c r="AG231" s="76">
        <v>13</v>
      </c>
      <c r="AH231" s="84">
        <v>13</v>
      </c>
    </row>
    <row r="232" spans="1:34">
      <c r="A232" s="74">
        <v>732</v>
      </c>
      <c r="B232" s="75" t="s">
        <v>263</v>
      </c>
      <c r="C232" s="91">
        <v>3231</v>
      </c>
      <c r="D232" s="77">
        <v>2321667.7852590652</v>
      </c>
      <c r="E232" s="97">
        <v>1269317.7447252478</v>
      </c>
      <c r="F232" s="80">
        <v>3590985.5299843131</v>
      </c>
      <c r="G232" s="94">
        <v>573075.22850404691</v>
      </c>
      <c r="H232" s="81">
        <v>4164060.7584883599</v>
      </c>
      <c r="I232" s="627">
        <v>341870</v>
      </c>
      <c r="J232" s="86">
        <v>4505930.7584883599</v>
      </c>
      <c r="K232" s="83">
        <v>1394.5932400149675</v>
      </c>
      <c r="L232" s="76">
        <v>-113399.68000000001</v>
      </c>
      <c r="M232" s="83">
        <v>4392531.0784883602</v>
      </c>
      <c r="N232" s="84">
        <v>19</v>
      </c>
      <c r="O232" s="84">
        <v>19</v>
      </c>
      <c r="P232" s="106">
        <v>-301560.08166251052</v>
      </c>
      <c r="Q232" s="107">
        <v>-6.2727125581594836E-2</v>
      </c>
      <c r="R232" s="108">
        <v>-68.874291233394615</v>
      </c>
      <c r="T232" s="74">
        <v>732</v>
      </c>
      <c r="U232" s="75" t="s">
        <v>263</v>
      </c>
      <c r="V232" s="91">
        <v>3285</v>
      </c>
      <c r="W232" s="77">
        <v>2586493.804101652</v>
      </c>
      <c r="X232" s="77">
        <v>1357779.977132875</v>
      </c>
      <c r="Y232" s="80">
        <v>3944273.781234527</v>
      </c>
      <c r="Z232" s="94">
        <v>521347.05891634303</v>
      </c>
      <c r="AA232" s="81">
        <v>4465620.8401508704</v>
      </c>
      <c r="AB232" s="521">
        <v>341870</v>
      </c>
      <c r="AC232" s="102">
        <v>4807490.8401508704</v>
      </c>
      <c r="AD232" s="96">
        <v>1463.4675312483621</v>
      </c>
      <c r="AE232" s="97">
        <v>-113072</v>
      </c>
      <c r="AF232" s="103">
        <v>4694418.8401508704</v>
      </c>
      <c r="AG232" s="76">
        <v>19</v>
      </c>
      <c r="AH232" s="84">
        <v>19</v>
      </c>
    </row>
    <row r="233" spans="1:34">
      <c r="A233" s="74">
        <v>734</v>
      </c>
      <c r="B233" s="75" t="s">
        <v>264</v>
      </c>
      <c r="C233" s="91">
        <v>50339</v>
      </c>
      <c r="D233" s="77">
        <v>8993811.0270936657</v>
      </c>
      <c r="E233" s="97">
        <v>15873001.575916268</v>
      </c>
      <c r="F233" s="80">
        <v>24866812.603009932</v>
      </c>
      <c r="G233" s="94">
        <v>6876920.6761113675</v>
      </c>
      <c r="H233" s="81">
        <v>31743733.279121298</v>
      </c>
      <c r="I233" s="627">
        <v>-2744364</v>
      </c>
      <c r="J233" s="86">
        <v>28999369.279121298</v>
      </c>
      <c r="K233" s="83">
        <v>576.08155265542223</v>
      </c>
      <c r="L233" s="76">
        <v>-581917.54539999994</v>
      </c>
      <c r="M233" s="83">
        <v>28417451.733721297</v>
      </c>
      <c r="N233" s="84">
        <v>2</v>
      </c>
      <c r="O233" s="84">
        <v>2</v>
      </c>
      <c r="P233" s="106">
        <v>-2419359.0106049925</v>
      </c>
      <c r="Q233" s="107">
        <v>-7.7003721738670955E-2</v>
      </c>
      <c r="R233" s="108">
        <v>-41.546288699527508</v>
      </c>
      <c r="T233" s="74">
        <v>734</v>
      </c>
      <c r="U233" s="75" t="s">
        <v>264</v>
      </c>
      <c r="V233" s="91">
        <v>50870</v>
      </c>
      <c r="W233" s="77">
        <v>12822116.66321546</v>
      </c>
      <c r="X233" s="77">
        <v>15268963.517190451</v>
      </c>
      <c r="Y233" s="80">
        <v>28091080.180405911</v>
      </c>
      <c r="Z233" s="94">
        <v>6072012.1093203789</v>
      </c>
      <c r="AA233" s="81">
        <v>34163092.289726287</v>
      </c>
      <c r="AB233" s="521">
        <v>-2744364</v>
      </c>
      <c r="AC233" s="102">
        <v>31418728.289726291</v>
      </c>
      <c r="AD233" s="96">
        <v>617.62784135494974</v>
      </c>
      <c r="AE233" s="97">
        <v>-580236.03499999992</v>
      </c>
      <c r="AF233" s="103">
        <v>30838492.254726291</v>
      </c>
      <c r="AG233" s="76">
        <v>2</v>
      </c>
      <c r="AH233" s="84">
        <v>2</v>
      </c>
    </row>
    <row r="234" spans="1:34">
      <c r="A234" s="74">
        <v>738</v>
      </c>
      <c r="B234" s="75" t="s">
        <v>265</v>
      </c>
      <c r="C234" s="91">
        <v>2957</v>
      </c>
      <c r="D234" s="77">
        <v>1192123.348189197</v>
      </c>
      <c r="E234" s="97">
        <v>784742.56820304901</v>
      </c>
      <c r="F234" s="80">
        <v>1976865.916392246</v>
      </c>
      <c r="G234" s="94">
        <v>467224.88734709821</v>
      </c>
      <c r="H234" s="81">
        <v>2444090.8037393442</v>
      </c>
      <c r="I234" s="627">
        <v>-676929</v>
      </c>
      <c r="J234" s="86">
        <v>1767161.8037393442</v>
      </c>
      <c r="K234" s="83">
        <v>597.61981864705592</v>
      </c>
      <c r="L234" s="76">
        <v>88504.906500000041</v>
      </c>
      <c r="M234" s="83">
        <v>1855666.7102393443</v>
      </c>
      <c r="N234" s="84">
        <v>2</v>
      </c>
      <c r="O234" s="84">
        <v>2</v>
      </c>
      <c r="P234" s="106">
        <v>-134748.93339792686</v>
      </c>
      <c r="Q234" s="107">
        <v>-7.0849241642512106E-2</v>
      </c>
      <c r="R234" s="108">
        <v>-43.83405559822927</v>
      </c>
      <c r="T234" s="74">
        <v>738</v>
      </c>
      <c r="U234" s="75" t="s">
        <v>265</v>
      </c>
      <c r="V234" s="91">
        <v>2965</v>
      </c>
      <c r="W234" s="77">
        <v>1301092.8320796799</v>
      </c>
      <c r="X234" s="77">
        <v>856048.4811669034</v>
      </c>
      <c r="Y234" s="80">
        <v>2157141.313246584</v>
      </c>
      <c r="Z234" s="94">
        <v>421698.42389068718</v>
      </c>
      <c r="AA234" s="81">
        <v>2578839.7371372711</v>
      </c>
      <c r="AB234" s="521">
        <v>-676929</v>
      </c>
      <c r="AC234" s="102">
        <v>1901910.7371372711</v>
      </c>
      <c r="AD234" s="96">
        <v>641.45387424528519</v>
      </c>
      <c r="AE234" s="97">
        <v>88249.162500000006</v>
      </c>
      <c r="AF234" s="103">
        <v>1990159.899637271</v>
      </c>
      <c r="AG234" s="76">
        <v>2</v>
      </c>
      <c r="AH234" s="84">
        <v>2</v>
      </c>
    </row>
    <row r="235" spans="1:34">
      <c r="A235" s="74">
        <v>739</v>
      </c>
      <c r="B235" s="75" t="s">
        <v>266</v>
      </c>
      <c r="C235" s="91">
        <v>3094</v>
      </c>
      <c r="D235" s="77">
        <v>1954814.0251637027</v>
      </c>
      <c r="E235" s="97">
        <v>994897.78546758147</v>
      </c>
      <c r="F235" s="80">
        <v>2949711.810631284</v>
      </c>
      <c r="G235" s="94">
        <v>589248.49123283091</v>
      </c>
      <c r="H235" s="81">
        <v>3538960.3018641151</v>
      </c>
      <c r="I235" s="627">
        <v>260499</v>
      </c>
      <c r="J235" s="86">
        <v>3799459.3018641151</v>
      </c>
      <c r="K235" s="83">
        <v>1228.0088241319054</v>
      </c>
      <c r="L235" s="76">
        <v>58471.710000000014</v>
      </c>
      <c r="M235" s="83">
        <v>3857931.011864115</v>
      </c>
      <c r="N235" s="84">
        <v>9</v>
      </c>
      <c r="O235" s="84">
        <v>9</v>
      </c>
      <c r="P235" s="106">
        <v>-171605.63790166192</v>
      </c>
      <c r="Q235" s="107">
        <v>-4.3214009467138964E-2</v>
      </c>
      <c r="R235" s="108">
        <v>-17.620077927623697</v>
      </c>
      <c r="T235" s="74">
        <v>739</v>
      </c>
      <c r="U235" s="75" t="s">
        <v>266</v>
      </c>
      <c r="V235" s="91">
        <v>3188</v>
      </c>
      <c r="W235" s="77">
        <v>2124853.4819604498</v>
      </c>
      <c r="X235" s="77">
        <v>1049165.6853993169</v>
      </c>
      <c r="Y235" s="80">
        <v>3174019.167359767</v>
      </c>
      <c r="Z235" s="94">
        <v>536546.77240600972</v>
      </c>
      <c r="AA235" s="81">
        <v>3710565.939765777</v>
      </c>
      <c r="AB235" s="521">
        <v>260499</v>
      </c>
      <c r="AC235" s="102">
        <v>3971064.939765777</v>
      </c>
      <c r="AD235" s="96">
        <v>1245.6289020595291</v>
      </c>
      <c r="AE235" s="97">
        <v>58302.75</v>
      </c>
      <c r="AF235" s="103">
        <v>4029367.689765777</v>
      </c>
      <c r="AG235" s="76">
        <v>9</v>
      </c>
      <c r="AH235" s="84">
        <v>9</v>
      </c>
    </row>
    <row r="236" spans="1:34">
      <c r="A236" s="74">
        <v>740</v>
      </c>
      <c r="B236" s="75" t="s">
        <v>267</v>
      </c>
      <c r="C236" s="91">
        <v>31008</v>
      </c>
      <c r="D236" s="77">
        <v>-5888314.5432057809</v>
      </c>
      <c r="E236" s="97">
        <v>8760639.5216321442</v>
      </c>
      <c r="F236" s="80">
        <v>2872324.9784263633</v>
      </c>
      <c r="G236" s="94">
        <v>4401884.6112347459</v>
      </c>
      <c r="H236" s="81">
        <v>7274209.5896611093</v>
      </c>
      <c r="I236" s="627">
        <v>-1382782</v>
      </c>
      <c r="J236" s="86">
        <v>5891427.5896611093</v>
      </c>
      <c r="K236" s="83">
        <v>189.99701979041245</v>
      </c>
      <c r="L236" s="76">
        <v>-716101.26049999974</v>
      </c>
      <c r="M236" s="83">
        <v>5175326.3291611094</v>
      </c>
      <c r="N236" s="84">
        <v>10</v>
      </c>
      <c r="O236" s="84">
        <v>10</v>
      </c>
      <c r="P236" s="106">
        <v>-266028.58165093977</v>
      </c>
      <c r="Q236" s="107">
        <v>-4.3204299673359044E-2</v>
      </c>
      <c r="R236" s="108">
        <v>-5.7263168692203408</v>
      </c>
      <c r="T236" s="74">
        <v>740</v>
      </c>
      <c r="U236" s="75" t="s">
        <v>267</v>
      </c>
      <c r="V236" s="91">
        <v>31460</v>
      </c>
      <c r="W236" s="77">
        <v>-4649383.2484934563</v>
      </c>
      <c r="X236" s="77">
        <v>8364833.9102573069</v>
      </c>
      <c r="Y236" s="80">
        <v>3715450.6617638511</v>
      </c>
      <c r="Z236" s="94">
        <v>3824787.509548198</v>
      </c>
      <c r="AA236" s="81">
        <v>7540238.171312049</v>
      </c>
      <c r="AB236" s="521">
        <v>-1382782</v>
      </c>
      <c r="AC236" s="102">
        <v>6157456.171312049</v>
      </c>
      <c r="AD236" s="96">
        <v>195.72333665963279</v>
      </c>
      <c r="AE236" s="97">
        <v>-714032.01249999995</v>
      </c>
      <c r="AF236" s="103">
        <v>5443424.1588120488</v>
      </c>
      <c r="AG236" s="76">
        <v>10</v>
      </c>
      <c r="AH236" s="84">
        <v>10</v>
      </c>
    </row>
    <row r="237" spans="1:34">
      <c r="A237" s="74">
        <v>742</v>
      </c>
      <c r="B237" s="75" t="s">
        <v>268</v>
      </c>
      <c r="C237" s="91">
        <v>974</v>
      </c>
      <c r="D237" s="77">
        <v>1305425.8727364577</v>
      </c>
      <c r="E237" s="97">
        <v>-6733.8916060381371</v>
      </c>
      <c r="F237" s="80">
        <v>1298691.9811304195</v>
      </c>
      <c r="G237" s="94">
        <v>182633.68536578238</v>
      </c>
      <c r="H237" s="81">
        <v>1481325.6664962019</v>
      </c>
      <c r="I237" s="627">
        <v>258769</v>
      </c>
      <c r="J237" s="86">
        <v>1740094.6664962019</v>
      </c>
      <c r="K237" s="83">
        <v>1786.5448321316242</v>
      </c>
      <c r="L237" s="76">
        <v>45980.0265</v>
      </c>
      <c r="M237" s="83">
        <v>1786074.6929962018</v>
      </c>
      <c r="N237" s="84">
        <v>19</v>
      </c>
      <c r="O237" s="84">
        <v>19</v>
      </c>
      <c r="P237" s="106">
        <v>-8833.9931196640246</v>
      </c>
      <c r="Q237" s="107">
        <v>-5.0510883168924225E-3</v>
      </c>
      <c r="R237" s="108">
        <v>-27.69651601761484</v>
      </c>
      <c r="T237" s="74">
        <v>742</v>
      </c>
      <c r="U237" s="75" t="s">
        <v>268</v>
      </c>
      <c r="V237" s="91">
        <v>964</v>
      </c>
      <c r="W237" s="77">
        <v>1258553.6582344689</v>
      </c>
      <c r="X237" s="77">
        <v>65360.612898886771</v>
      </c>
      <c r="Y237" s="80">
        <v>1323914.271133356</v>
      </c>
      <c r="Z237" s="94">
        <v>166245.38848250991</v>
      </c>
      <c r="AA237" s="81">
        <v>1490159.6596158659</v>
      </c>
      <c r="AB237" s="521">
        <v>258769</v>
      </c>
      <c r="AC237" s="102">
        <v>1748928.6596158659</v>
      </c>
      <c r="AD237" s="96">
        <v>1814.241348149239</v>
      </c>
      <c r="AE237" s="97">
        <v>45847.162499999999</v>
      </c>
      <c r="AF237" s="103">
        <v>1794775.822115866</v>
      </c>
      <c r="AG237" s="76">
        <v>19</v>
      </c>
      <c r="AH237" s="84">
        <v>19</v>
      </c>
    </row>
    <row r="238" spans="1:34">
      <c r="A238" s="74">
        <v>743</v>
      </c>
      <c r="B238" s="75" t="s">
        <v>269</v>
      </c>
      <c r="C238" s="91">
        <v>67283</v>
      </c>
      <c r="D238" s="77">
        <v>19964711.797662668</v>
      </c>
      <c r="E238" s="97">
        <v>11567129.690340364</v>
      </c>
      <c r="F238" s="80">
        <v>31531841.48800303</v>
      </c>
      <c r="G238" s="94">
        <v>5610808.0210465612</v>
      </c>
      <c r="H238" s="81">
        <v>37142649.509049594</v>
      </c>
      <c r="I238" s="627">
        <v>-2450601</v>
      </c>
      <c r="J238" s="86">
        <v>34692048.509049594</v>
      </c>
      <c r="K238" s="83">
        <v>515.613877339738</v>
      </c>
      <c r="L238" s="76">
        <v>-391388.36430000002</v>
      </c>
      <c r="M238" s="83">
        <v>34300660.144749597</v>
      </c>
      <c r="N238" s="84">
        <v>14</v>
      </c>
      <c r="O238" s="84">
        <v>14</v>
      </c>
      <c r="P238" s="106">
        <v>847277.56095453352</v>
      </c>
      <c r="Q238" s="107">
        <v>2.503422352167587E-2</v>
      </c>
      <c r="R238" s="108">
        <v>7.5180531050762056</v>
      </c>
      <c r="T238" s="74">
        <v>743</v>
      </c>
      <c r="U238" s="75" t="s">
        <v>269</v>
      </c>
      <c r="V238" s="91">
        <v>66611</v>
      </c>
      <c r="W238" s="77">
        <v>19839645.896818481</v>
      </c>
      <c r="X238" s="77">
        <v>12026547.028174231</v>
      </c>
      <c r="Y238" s="80">
        <v>31866192.92499271</v>
      </c>
      <c r="Z238" s="94">
        <v>4429179.0231023571</v>
      </c>
      <c r="AA238" s="81">
        <v>36295371.948095061</v>
      </c>
      <c r="AB238" s="521">
        <v>-2450601</v>
      </c>
      <c r="AC238" s="102">
        <v>33844770.948095061</v>
      </c>
      <c r="AD238" s="96">
        <v>508.09582423466179</v>
      </c>
      <c r="AE238" s="97">
        <v>-390257.40749999968</v>
      </c>
      <c r="AF238" s="103">
        <v>33454513.540595058</v>
      </c>
      <c r="AG238" s="76">
        <v>14</v>
      </c>
      <c r="AH238" s="84">
        <v>14</v>
      </c>
    </row>
    <row r="239" spans="1:34">
      <c r="A239" s="74">
        <v>746</v>
      </c>
      <c r="B239" s="75" t="s">
        <v>270</v>
      </c>
      <c r="C239" s="91">
        <v>4585</v>
      </c>
      <c r="D239" s="77">
        <v>4864770.0520056728</v>
      </c>
      <c r="E239" s="97">
        <v>2417804.3619597135</v>
      </c>
      <c r="F239" s="80">
        <v>7282574.4139653863</v>
      </c>
      <c r="G239" s="94">
        <v>691488.64442827995</v>
      </c>
      <c r="H239" s="81">
        <v>7974063.0583936665</v>
      </c>
      <c r="I239" s="627">
        <v>312124</v>
      </c>
      <c r="J239" s="86">
        <v>8286187.0583936665</v>
      </c>
      <c r="K239" s="83">
        <v>1807.2381806747364</v>
      </c>
      <c r="L239" s="76">
        <v>50551.451099999991</v>
      </c>
      <c r="M239" s="83">
        <v>8336738.5094936667</v>
      </c>
      <c r="N239" s="84">
        <v>17</v>
      </c>
      <c r="O239" s="84">
        <v>17</v>
      </c>
      <c r="P239" s="106">
        <v>16257.438293286599</v>
      </c>
      <c r="Q239" s="107">
        <v>1.9658496553310771E-3</v>
      </c>
      <c r="R239" s="108">
        <v>10.599114826294453</v>
      </c>
      <c r="T239" s="74">
        <v>746</v>
      </c>
      <c r="U239" s="75" t="s">
        <v>270</v>
      </c>
      <c r="V239" s="91">
        <v>4603</v>
      </c>
      <c r="W239" s="77">
        <v>5013135.0549793905</v>
      </c>
      <c r="X239" s="77">
        <v>2324322.1027114312</v>
      </c>
      <c r="Y239" s="80">
        <v>7337457.1576908212</v>
      </c>
      <c r="Z239" s="94">
        <v>620348.46240955871</v>
      </c>
      <c r="AA239" s="81">
        <v>7957805.6201003799</v>
      </c>
      <c r="AB239" s="521">
        <v>312124</v>
      </c>
      <c r="AC239" s="102">
        <v>8269929.6201003799</v>
      </c>
      <c r="AD239" s="96">
        <v>1796.639065848442</v>
      </c>
      <c r="AE239" s="97">
        <v>50405.377500000002</v>
      </c>
      <c r="AF239" s="103">
        <v>8320334.9976003803</v>
      </c>
      <c r="AG239" s="76">
        <v>17</v>
      </c>
      <c r="AH239" s="84">
        <v>17</v>
      </c>
    </row>
    <row r="240" spans="1:34">
      <c r="A240" s="74">
        <v>747</v>
      </c>
      <c r="B240" s="75" t="s">
        <v>271</v>
      </c>
      <c r="C240" s="91">
        <v>1229</v>
      </c>
      <c r="D240" s="77">
        <v>985727.00061173341</v>
      </c>
      <c r="E240" s="97">
        <v>573917.16447265435</v>
      </c>
      <c r="F240" s="80">
        <v>1559644.1650843876</v>
      </c>
      <c r="G240" s="94">
        <v>287120.17771161598</v>
      </c>
      <c r="H240" s="81">
        <v>1846764.3427960037</v>
      </c>
      <c r="I240" s="627">
        <v>-269579</v>
      </c>
      <c r="J240" s="86">
        <v>1577185.3427960037</v>
      </c>
      <c r="K240" s="83">
        <v>1283.3078460504505</v>
      </c>
      <c r="L240" s="76">
        <v>56788.433499999985</v>
      </c>
      <c r="M240" s="83">
        <v>1633973.7762960037</v>
      </c>
      <c r="N240" s="84">
        <v>4</v>
      </c>
      <c r="O240" s="84">
        <v>4</v>
      </c>
      <c r="P240" s="106">
        <v>-2132.8234328504186</v>
      </c>
      <c r="Q240" s="107">
        <v>-1.3504710313965689E-3</v>
      </c>
      <c r="R240" s="108">
        <v>33.847271502306512</v>
      </c>
      <c r="T240" s="74">
        <v>747</v>
      </c>
      <c r="U240" s="75" t="s">
        <v>271</v>
      </c>
      <c r="V240" s="91">
        <v>1264</v>
      </c>
      <c r="W240" s="77">
        <v>1010463.8792326041</v>
      </c>
      <c r="X240" s="77">
        <v>573856.15120759362</v>
      </c>
      <c r="Y240" s="80">
        <v>1584320.030440198</v>
      </c>
      <c r="Z240" s="94">
        <v>264577.13578865578</v>
      </c>
      <c r="AA240" s="81">
        <v>1848897.1662288541</v>
      </c>
      <c r="AB240" s="521">
        <v>-269579</v>
      </c>
      <c r="AC240" s="102">
        <v>1579318.1662288541</v>
      </c>
      <c r="AD240" s="96">
        <v>1249.460574548144</v>
      </c>
      <c r="AE240" s="97">
        <v>56624.337499999987</v>
      </c>
      <c r="AF240" s="103">
        <v>1635942.503728854</v>
      </c>
      <c r="AG240" s="76">
        <v>4</v>
      </c>
      <c r="AH240" s="84">
        <v>4</v>
      </c>
    </row>
    <row r="241" spans="1:34">
      <c r="A241" s="74">
        <v>748</v>
      </c>
      <c r="B241" s="75" t="s">
        <v>272</v>
      </c>
      <c r="C241" s="91">
        <v>4723</v>
      </c>
      <c r="D241" s="77">
        <v>3044588.4849955607</v>
      </c>
      <c r="E241" s="97">
        <v>2701798.2356122918</v>
      </c>
      <c r="F241" s="80">
        <v>5746386.7206078526</v>
      </c>
      <c r="G241" s="94">
        <v>784199.29527435801</v>
      </c>
      <c r="H241" s="81">
        <v>6530586.0158822108</v>
      </c>
      <c r="I241" s="627">
        <v>-223648</v>
      </c>
      <c r="J241" s="86">
        <v>6306938.0158822108</v>
      </c>
      <c r="K241" s="83">
        <v>1335.3669311628648</v>
      </c>
      <c r="L241" s="76">
        <v>253377.41000000003</v>
      </c>
      <c r="M241" s="83">
        <v>6560315.425882211</v>
      </c>
      <c r="N241" s="84">
        <v>17</v>
      </c>
      <c r="O241" s="84">
        <v>17</v>
      </c>
      <c r="P241" s="106">
        <v>128788.65919649974</v>
      </c>
      <c r="Q241" s="107">
        <v>2.0845831293659245E-2</v>
      </c>
      <c r="R241" s="108">
        <v>49.324184142525837</v>
      </c>
      <c r="T241" s="74">
        <v>748</v>
      </c>
      <c r="U241" s="75" t="s">
        <v>272</v>
      </c>
      <c r="V241" s="91">
        <v>4804</v>
      </c>
      <c r="W241" s="77">
        <v>3185503.0630346062</v>
      </c>
      <c r="X241" s="77">
        <v>2513095.4144267039</v>
      </c>
      <c r="Y241" s="80">
        <v>5698598.4774613101</v>
      </c>
      <c r="Z241" s="94">
        <v>703198.87922440132</v>
      </c>
      <c r="AA241" s="81">
        <v>6401797.3566857111</v>
      </c>
      <c r="AB241" s="521">
        <v>-223648</v>
      </c>
      <c r="AC241" s="102">
        <v>6178149.3566857111</v>
      </c>
      <c r="AD241" s="96">
        <v>1286.042747020339</v>
      </c>
      <c r="AE241" s="97">
        <v>252645.25</v>
      </c>
      <c r="AF241" s="103">
        <v>6430794.6066857111</v>
      </c>
      <c r="AG241" s="76">
        <v>17</v>
      </c>
      <c r="AH241" s="84">
        <v>17</v>
      </c>
    </row>
    <row r="242" spans="1:34">
      <c r="A242" s="74">
        <v>749</v>
      </c>
      <c r="B242" s="75" t="s">
        <v>273</v>
      </c>
      <c r="C242" s="91">
        <v>21348</v>
      </c>
      <c r="D242" s="77">
        <v>7914270.6070688628</v>
      </c>
      <c r="E242" s="97">
        <v>2640511.5468937661</v>
      </c>
      <c r="F242" s="80">
        <v>10554782.153962629</v>
      </c>
      <c r="G242" s="94">
        <v>1434425.4165570878</v>
      </c>
      <c r="H242" s="81">
        <v>11989207.570519717</v>
      </c>
      <c r="I242" s="627">
        <v>-2609855</v>
      </c>
      <c r="J242" s="86">
        <v>9379352.5705197174</v>
      </c>
      <c r="K242" s="83">
        <v>439.35509511522002</v>
      </c>
      <c r="L242" s="76">
        <v>285465.97569999995</v>
      </c>
      <c r="M242" s="83">
        <v>9664818.5462197177</v>
      </c>
      <c r="N242" s="84">
        <v>11</v>
      </c>
      <c r="O242" s="84">
        <v>11</v>
      </c>
      <c r="P242" s="106">
        <v>1805388.1985480227</v>
      </c>
      <c r="Q242" s="107">
        <v>0.2383676645257356</v>
      </c>
      <c r="R242" s="108">
        <v>83.2516406993239</v>
      </c>
      <c r="T242" s="74">
        <v>749</v>
      </c>
      <c r="U242" s="75" t="s">
        <v>273</v>
      </c>
      <c r="V242" s="91">
        <v>21269</v>
      </c>
      <c r="W242" s="77">
        <v>8355676.5425145961</v>
      </c>
      <c r="X242" s="77">
        <v>829120.02018975222</v>
      </c>
      <c r="Y242" s="80">
        <v>9184796.5627043489</v>
      </c>
      <c r="Z242" s="94">
        <v>999022.8092673464</v>
      </c>
      <c r="AA242" s="81">
        <v>10183819.371971689</v>
      </c>
      <c r="AB242" s="521">
        <v>-2609855</v>
      </c>
      <c r="AC242" s="102">
        <v>7573964.3719716948</v>
      </c>
      <c r="AD242" s="96">
        <v>356.10345441589612</v>
      </c>
      <c r="AE242" s="97">
        <v>284641.09250000003</v>
      </c>
      <c r="AF242" s="103">
        <v>7858605.464471695</v>
      </c>
      <c r="AG242" s="76">
        <v>11</v>
      </c>
      <c r="AH242" s="84">
        <v>11</v>
      </c>
    </row>
    <row r="243" spans="1:34">
      <c r="A243" s="74">
        <v>751</v>
      </c>
      <c r="B243" s="75" t="s">
        <v>274</v>
      </c>
      <c r="C243" s="91">
        <v>2701</v>
      </c>
      <c r="D243" s="77">
        <v>1515064.4639695371</v>
      </c>
      <c r="E243" s="97">
        <v>1124672.8216695301</v>
      </c>
      <c r="F243" s="80">
        <v>2639737.2856390672</v>
      </c>
      <c r="G243" s="94">
        <v>341763.20480356016</v>
      </c>
      <c r="H243" s="81">
        <v>2981500.4904426271</v>
      </c>
      <c r="I243" s="627">
        <v>256150</v>
      </c>
      <c r="J243" s="86">
        <v>3237650.4904426271</v>
      </c>
      <c r="K243" s="83">
        <v>1198.6858535515096</v>
      </c>
      <c r="L243" s="76">
        <v>17630.106500000002</v>
      </c>
      <c r="M243" s="83">
        <v>3255280.5969426273</v>
      </c>
      <c r="N243" s="84">
        <v>19</v>
      </c>
      <c r="O243" s="84">
        <v>19</v>
      </c>
      <c r="P243" s="106">
        <v>-25829.551049200818</v>
      </c>
      <c r="Q243" s="107">
        <v>-7.9147262188842462E-3</v>
      </c>
      <c r="R243" s="108">
        <v>23.927019321189618</v>
      </c>
      <c r="T243" s="74">
        <v>751</v>
      </c>
      <c r="U243" s="75" t="s">
        <v>274</v>
      </c>
      <c r="V243" s="91">
        <v>2778</v>
      </c>
      <c r="W243" s="77">
        <v>1632367.1053415509</v>
      </c>
      <c r="X243" s="77">
        <v>1084651.895648449</v>
      </c>
      <c r="Y243" s="80">
        <v>2717019.0009900001</v>
      </c>
      <c r="Z243" s="94">
        <v>290311.04050182772</v>
      </c>
      <c r="AA243" s="81">
        <v>3007330.0414918279</v>
      </c>
      <c r="AB243" s="521">
        <v>256150</v>
      </c>
      <c r="AC243" s="102">
        <v>3263480.0414918279</v>
      </c>
      <c r="AD243" s="96">
        <v>1174.75883423032</v>
      </c>
      <c r="AE243" s="97">
        <v>17579.162499999999</v>
      </c>
      <c r="AF243" s="103">
        <v>3281059.203991828</v>
      </c>
      <c r="AG243" s="76">
        <v>19</v>
      </c>
      <c r="AH243" s="84">
        <v>19</v>
      </c>
    </row>
    <row r="244" spans="1:34">
      <c r="A244" s="74">
        <v>753</v>
      </c>
      <c r="B244" s="75" t="s">
        <v>275</v>
      </c>
      <c r="C244" s="91">
        <v>23006</v>
      </c>
      <c r="D244" s="77">
        <v>23335970.610735346</v>
      </c>
      <c r="E244" s="97">
        <v>-744653.78012634732</v>
      </c>
      <c r="F244" s="80">
        <v>22591316.830608997</v>
      </c>
      <c r="G244" s="94">
        <v>1607099.5251260784</v>
      </c>
      <c r="H244" s="81">
        <v>24198416.355735075</v>
      </c>
      <c r="I244" s="627">
        <v>-2072433</v>
      </c>
      <c r="J244" s="86">
        <v>22125983.355735075</v>
      </c>
      <c r="K244" s="83">
        <v>961.74838545314594</v>
      </c>
      <c r="L244" s="76">
        <v>-80496.054099999368</v>
      </c>
      <c r="M244" s="83">
        <v>22045487.301635075</v>
      </c>
      <c r="N244" s="84">
        <v>1</v>
      </c>
      <c r="O244" s="85">
        <v>34</v>
      </c>
      <c r="P244" s="106">
        <v>-91617.44423494488</v>
      </c>
      <c r="Q244" s="107">
        <v>-4.1236425597793846E-3</v>
      </c>
      <c r="R244" s="108">
        <v>-11.597833769233034</v>
      </c>
      <c r="T244" s="74">
        <v>753</v>
      </c>
      <c r="U244" s="75" t="s">
        <v>275</v>
      </c>
      <c r="V244" s="91">
        <v>22826</v>
      </c>
      <c r="W244" s="77">
        <v>23903896.20136635</v>
      </c>
      <c r="X244" s="77">
        <v>-858867.14024236659</v>
      </c>
      <c r="Y244" s="80">
        <v>23045029.061123978</v>
      </c>
      <c r="Z244" s="94">
        <v>1245004.7388460401</v>
      </c>
      <c r="AA244" s="81">
        <v>24290033.79997002</v>
      </c>
      <c r="AB244" s="521">
        <v>-2072433</v>
      </c>
      <c r="AC244" s="102">
        <v>22217600.79997002</v>
      </c>
      <c r="AD244" s="96">
        <v>973.34621922237898</v>
      </c>
      <c r="AE244" s="97">
        <v>-80263.452499999665</v>
      </c>
      <c r="AF244" s="103">
        <v>22137337.347470019</v>
      </c>
      <c r="AG244" s="76">
        <v>1</v>
      </c>
      <c r="AH244" s="84">
        <v>34</v>
      </c>
    </row>
    <row r="245" spans="1:34">
      <c r="A245" s="74">
        <v>755</v>
      </c>
      <c r="B245" s="75" t="s">
        <v>276</v>
      </c>
      <c r="C245" s="91">
        <v>6192</v>
      </c>
      <c r="D245" s="77">
        <v>4901471.4462797716</v>
      </c>
      <c r="E245" s="97">
        <v>-70737.046991871786</v>
      </c>
      <c r="F245" s="80">
        <v>4830734.3992879</v>
      </c>
      <c r="G245" s="94">
        <v>535691.50630378758</v>
      </c>
      <c r="H245" s="81">
        <v>5366425.9055916872</v>
      </c>
      <c r="I245" s="627">
        <v>-1745106</v>
      </c>
      <c r="J245" s="86">
        <v>3621319.9055916872</v>
      </c>
      <c r="K245" s="83">
        <v>584.83848604516913</v>
      </c>
      <c r="L245" s="76">
        <v>-1208787.4327000005</v>
      </c>
      <c r="M245" s="83">
        <v>2412532.4728916865</v>
      </c>
      <c r="N245" s="84">
        <v>1</v>
      </c>
      <c r="O245" s="85">
        <v>33</v>
      </c>
      <c r="P245" s="106">
        <v>-250247.21185608674</v>
      </c>
      <c r="Q245" s="107">
        <v>-6.4637188059664966E-2</v>
      </c>
      <c r="R245" s="108">
        <v>-41.426010468543836</v>
      </c>
      <c r="T245" s="74">
        <v>755</v>
      </c>
      <c r="U245" s="75" t="s">
        <v>276</v>
      </c>
      <c r="V245" s="91">
        <v>6182</v>
      </c>
      <c r="W245" s="77">
        <v>5263894.1642074035</v>
      </c>
      <c r="X245" s="77">
        <v>-69120.941308076755</v>
      </c>
      <c r="Y245" s="80">
        <v>5194773.2228993271</v>
      </c>
      <c r="Z245" s="94">
        <v>421899.89454844681</v>
      </c>
      <c r="AA245" s="81">
        <v>5616673.1174477739</v>
      </c>
      <c r="AB245" s="521">
        <v>-1745106</v>
      </c>
      <c r="AC245" s="102">
        <v>3871567.1174477739</v>
      </c>
      <c r="AD245" s="96">
        <v>626.26449651371297</v>
      </c>
      <c r="AE245" s="97">
        <v>-1205294.5175000001</v>
      </c>
      <c r="AF245" s="103">
        <v>2666272.5999477739</v>
      </c>
      <c r="AG245" s="76">
        <v>1</v>
      </c>
      <c r="AH245" s="84">
        <v>33</v>
      </c>
    </row>
    <row r="246" spans="1:34">
      <c r="A246" s="74">
        <v>758</v>
      </c>
      <c r="B246" s="75" t="s">
        <v>277</v>
      </c>
      <c r="C246" s="91">
        <v>8095</v>
      </c>
      <c r="D246" s="77">
        <v>6126326.9240794703</v>
      </c>
      <c r="E246" s="97">
        <v>-390107.42671709694</v>
      </c>
      <c r="F246" s="80">
        <v>5736219.4973623734</v>
      </c>
      <c r="G246" s="94">
        <v>1059179.8849241568</v>
      </c>
      <c r="H246" s="81">
        <v>6795399.38228653</v>
      </c>
      <c r="I246" s="627">
        <v>-884433</v>
      </c>
      <c r="J246" s="86">
        <v>5910966.38228653</v>
      </c>
      <c r="K246" s="83">
        <v>730.19967662588385</v>
      </c>
      <c r="L246" s="76">
        <v>-104363.14300000001</v>
      </c>
      <c r="M246" s="83">
        <v>5806603.2392865298</v>
      </c>
      <c r="N246" s="84">
        <v>19</v>
      </c>
      <c r="O246" s="84">
        <v>19</v>
      </c>
      <c r="P246" s="106">
        <v>502880.50587086473</v>
      </c>
      <c r="Q246" s="107">
        <v>9.2986782636698892E-2</v>
      </c>
      <c r="R246" s="108">
        <v>64.752909502017133</v>
      </c>
      <c r="T246" s="74">
        <v>758</v>
      </c>
      <c r="U246" s="75" t="s">
        <v>277</v>
      </c>
      <c r="V246" s="91">
        <v>8127</v>
      </c>
      <c r="W246" s="77">
        <v>5920533.3969600853</v>
      </c>
      <c r="X246" s="77">
        <v>-544703.30162974889</v>
      </c>
      <c r="Y246" s="80">
        <v>5375830.0953303361</v>
      </c>
      <c r="Z246" s="94">
        <v>916688.78108532925</v>
      </c>
      <c r="AA246" s="81">
        <v>6292518.8764156653</v>
      </c>
      <c r="AB246" s="521">
        <v>-884433</v>
      </c>
      <c r="AC246" s="102">
        <v>5408085.8764156653</v>
      </c>
      <c r="AD246" s="96">
        <v>665.44676712386672</v>
      </c>
      <c r="AE246" s="97">
        <v>-104061.575</v>
      </c>
      <c r="AF246" s="103">
        <v>5304024.3014156651</v>
      </c>
      <c r="AG246" s="76">
        <v>19</v>
      </c>
      <c r="AH246" s="84">
        <v>19</v>
      </c>
    </row>
    <row r="247" spans="1:34">
      <c r="A247" s="74">
        <v>759</v>
      </c>
      <c r="B247" s="75" t="s">
        <v>278</v>
      </c>
      <c r="C247" s="91">
        <v>1772</v>
      </c>
      <c r="D247" s="77">
        <v>1052182.3852844764</v>
      </c>
      <c r="E247" s="97">
        <v>692094.01611780445</v>
      </c>
      <c r="F247" s="80">
        <v>1744276.4014022809</v>
      </c>
      <c r="G247" s="94">
        <v>410561.57824960141</v>
      </c>
      <c r="H247" s="81">
        <v>2154837.9796518823</v>
      </c>
      <c r="I247" s="627">
        <v>-508901</v>
      </c>
      <c r="J247" s="86">
        <v>1645936.9796518823</v>
      </c>
      <c r="K247" s="83">
        <v>928.85834066133316</v>
      </c>
      <c r="L247" s="76">
        <v>381040.64349999995</v>
      </c>
      <c r="M247" s="83">
        <v>2026977.6231518823</v>
      </c>
      <c r="N247" s="84">
        <v>14</v>
      </c>
      <c r="O247" s="84">
        <v>14</v>
      </c>
      <c r="P247" s="106">
        <v>-8552.081086369697</v>
      </c>
      <c r="Q247" s="107">
        <v>-5.1690163986660995E-3</v>
      </c>
      <c r="R247" s="108">
        <v>9.6977513623039613</v>
      </c>
      <c r="T247" s="74">
        <v>759</v>
      </c>
      <c r="U247" s="75" t="s">
        <v>278</v>
      </c>
      <c r="V247" s="91">
        <v>1800</v>
      </c>
      <c r="W247" s="77">
        <v>1072483.077873111</v>
      </c>
      <c r="X247" s="77">
        <v>711604.02344985679</v>
      </c>
      <c r="Y247" s="80">
        <v>1784087.1013229671</v>
      </c>
      <c r="Z247" s="94">
        <v>379302.95941528509</v>
      </c>
      <c r="AA247" s="81">
        <v>2163390.060738252</v>
      </c>
      <c r="AB247" s="521">
        <v>-508901</v>
      </c>
      <c r="AC247" s="102">
        <v>1654489.060738252</v>
      </c>
      <c r="AD247" s="96">
        <v>919.1605892990292</v>
      </c>
      <c r="AE247" s="97">
        <v>379939.58750000002</v>
      </c>
      <c r="AF247" s="103">
        <v>2034428.6482382519</v>
      </c>
      <c r="AG247" s="76">
        <v>14</v>
      </c>
      <c r="AH247" s="84">
        <v>14</v>
      </c>
    </row>
    <row r="248" spans="1:34">
      <c r="A248" s="74">
        <v>761</v>
      </c>
      <c r="B248" s="75" t="s">
        <v>279</v>
      </c>
      <c r="C248" s="91">
        <v>8339</v>
      </c>
      <c r="D248" s="77">
        <v>2436888.8806035668</v>
      </c>
      <c r="E248" s="97">
        <v>4426873.1342797773</v>
      </c>
      <c r="F248" s="80">
        <v>6863762.0148833441</v>
      </c>
      <c r="G248" s="94">
        <v>1528556.5635056007</v>
      </c>
      <c r="H248" s="81">
        <v>8392318.5783889443</v>
      </c>
      <c r="I248" s="627">
        <v>-193644</v>
      </c>
      <c r="J248" s="86">
        <v>8198674.5783889443</v>
      </c>
      <c r="K248" s="83">
        <v>983.17239217999088</v>
      </c>
      <c r="L248" s="76">
        <v>579401.49</v>
      </c>
      <c r="M248" s="83">
        <v>8778076.0683889445</v>
      </c>
      <c r="N248" s="84">
        <v>2</v>
      </c>
      <c r="O248" s="84">
        <v>2</v>
      </c>
      <c r="P248" s="106">
        <v>155758.22282410413</v>
      </c>
      <c r="Q248" s="107">
        <v>1.9365888682447388E-2</v>
      </c>
      <c r="R248" s="108">
        <v>28.976597238142517</v>
      </c>
      <c r="T248" s="74">
        <v>761</v>
      </c>
      <c r="U248" s="75" t="s">
        <v>279</v>
      </c>
      <c r="V248" s="91">
        <v>8429</v>
      </c>
      <c r="W248" s="77">
        <v>2842964.798595028</v>
      </c>
      <c r="X248" s="77">
        <v>3988809.8625323018</v>
      </c>
      <c r="Y248" s="80">
        <v>6831774.6611273307</v>
      </c>
      <c r="Z248" s="94">
        <v>1404785.6944375101</v>
      </c>
      <c r="AA248" s="81">
        <v>8236560.3555648401</v>
      </c>
      <c r="AB248" s="521">
        <v>-193644</v>
      </c>
      <c r="AC248" s="102">
        <v>8042916.3555648401</v>
      </c>
      <c r="AD248" s="96">
        <v>954.19579494184836</v>
      </c>
      <c r="AE248" s="97">
        <v>577727.25</v>
      </c>
      <c r="AF248" s="103">
        <v>8620643.6055648401</v>
      </c>
      <c r="AG248" s="76">
        <v>2</v>
      </c>
      <c r="AH248" s="84">
        <v>2</v>
      </c>
    </row>
    <row r="249" spans="1:34">
      <c r="A249" s="74">
        <v>762</v>
      </c>
      <c r="B249" s="75" t="s">
        <v>280</v>
      </c>
      <c r="C249" s="91">
        <v>3521</v>
      </c>
      <c r="D249" s="77">
        <v>2700726.2024719617</v>
      </c>
      <c r="E249" s="97">
        <v>1236507.8255887106</v>
      </c>
      <c r="F249" s="80">
        <v>3937234.0280606723</v>
      </c>
      <c r="G249" s="94">
        <v>729415.93815265072</v>
      </c>
      <c r="H249" s="81">
        <v>4666649.9662133232</v>
      </c>
      <c r="I249" s="627">
        <v>163412</v>
      </c>
      <c r="J249" s="86">
        <v>4830061.9662133232</v>
      </c>
      <c r="K249" s="83">
        <v>1371.7869827359623</v>
      </c>
      <c r="L249" s="76">
        <v>-11463.998900000021</v>
      </c>
      <c r="M249" s="83">
        <v>4818597.9673133232</v>
      </c>
      <c r="N249" s="84">
        <v>11</v>
      </c>
      <c r="O249" s="84">
        <v>11</v>
      </c>
      <c r="P249" s="106">
        <v>-254556.28052194417</v>
      </c>
      <c r="Q249" s="107">
        <v>-5.0063990681186284E-2</v>
      </c>
      <c r="R249" s="108">
        <v>-52.475831475597715</v>
      </c>
      <c r="T249" s="74">
        <v>762</v>
      </c>
      <c r="U249" s="75" t="s">
        <v>280</v>
      </c>
      <c r="V249" s="91">
        <v>3570</v>
      </c>
      <c r="W249" s="77">
        <v>2843995.3531547291</v>
      </c>
      <c r="X249" s="77">
        <v>1408743.227466203</v>
      </c>
      <c r="Y249" s="80">
        <v>4252738.5806209324</v>
      </c>
      <c r="Z249" s="94">
        <v>668467.66611433472</v>
      </c>
      <c r="AA249" s="81">
        <v>4921206.2467352673</v>
      </c>
      <c r="AB249" s="521">
        <v>163412</v>
      </c>
      <c r="AC249" s="102">
        <v>5084618.2467352673</v>
      </c>
      <c r="AD249" s="96">
        <v>1424.26281421156</v>
      </c>
      <c r="AE249" s="97">
        <v>-11430.872499999999</v>
      </c>
      <c r="AF249" s="103">
        <v>5073187.3742352678</v>
      </c>
      <c r="AG249" s="76">
        <v>11</v>
      </c>
      <c r="AH249" s="84">
        <v>11</v>
      </c>
    </row>
    <row r="250" spans="1:34">
      <c r="A250" s="74">
        <v>765</v>
      </c>
      <c r="B250" s="75" t="s">
        <v>281</v>
      </c>
      <c r="C250" s="91">
        <v>10161</v>
      </c>
      <c r="D250" s="77">
        <v>3594810.0512514655</v>
      </c>
      <c r="E250" s="97">
        <v>1402643.535378899</v>
      </c>
      <c r="F250" s="80">
        <v>4997453.5866303649</v>
      </c>
      <c r="G250" s="94">
        <v>1236888.8928218537</v>
      </c>
      <c r="H250" s="81">
        <v>6234342.4794522189</v>
      </c>
      <c r="I250" s="627">
        <v>1200700</v>
      </c>
      <c r="J250" s="86">
        <v>7435042.4794522189</v>
      </c>
      <c r="K250" s="83">
        <v>731.72349960163558</v>
      </c>
      <c r="L250" s="76">
        <v>-27410.828899999964</v>
      </c>
      <c r="M250" s="83">
        <v>7407631.6505522188</v>
      </c>
      <c r="N250" s="84">
        <v>18</v>
      </c>
      <c r="O250" s="84">
        <v>18</v>
      </c>
      <c r="P250" s="106">
        <v>-910135.72905846313</v>
      </c>
      <c r="Q250" s="107">
        <v>-0.10906126943224261</v>
      </c>
      <c r="R250" s="108">
        <v>-87.636167409722475</v>
      </c>
      <c r="T250" s="74">
        <v>765</v>
      </c>
      <c r="U250" s="75" t="s">
        <v>281</v>
      </c>
      <c r="V250" s="91">
        <v>10185</v>
      </c>
      <c r="W250" s="77">
        <v>4238369.7656513602</v>
      </c>
      <c r="X250" s="77">
        <v>1849344.5968423849</v>
      </c>
      <c r="Y250" s="80">
        <v>6087714.3624937451</v>
      </c>
      <c r="Z250" s="94">
        <v>1056763.8460169369</v>
      </c>
      <c r="AA250" s="81">
        <v>7144478.208510682</v>
      </c>
      <c r="AB250" s="521">
        <v>1200700</v>
      </c>
      <c r="AC250" s="102">
        <v>8345178.208510682</v>
      </c>
      <c r="AD250" s="96">
        <v>819.35966701135806</v>
      </c>
      <c r="AE250" s="97">
        <v>-27331.622500000001</v>
      </c>
      <c r="AF250" s="103">
        <v>8317846.5860106824</v>
      </c>
      <c r="AG250" s="76">
        <v>18</v>
      </c>
      <c r="AH250" s="84">
        <v>18</v>
      </c>
    </row>
    <row r="251" spans="1:34">
      <c r="A251" s="74">
        <v>768</v>
      </c>
      <c r="B251" s="75" t="s">
        <v>282</v>
      </c>
      <c r="C251" s="91">
        <v>2310</v>
      </c>
      <c r="D251" s="77">
        <v>1921683.9923379342</v>
      </c>
      <c r="E251" s="97">
        <v>904308.48104053352</v>
      </c>
      <c r="F251" s="80">
        <v>2825992.4733784678</v>
      </c>
      <c r="G251" s="94">
        <v>502883.66095273395</v>
      </c>
      <c r="H251" s="81">
        <v>3328876.1343312017</v>
      </c>
      <c r="I251" s="627">
        <v>349453</v>
      </c>
      <c r="J251" s="86">
        <v>3678329.1343312017</v>
      </c>
      <c r="K251" s="83">
        <v>1592.3502746022518</v>
      </c>
      <c r="L251" s="76">
        <v>120575.75350000001</v>
      </c>
      <c r="M251" s="83">
        <v>3798904.8878312018</v>
      </c>
      <c r="N251" s="84">
        <v>10</v>
      </c>
      <c r="O251" s="84">
        <v>10</v>
      </c>
      <c r="P251" s="106">
        <v>72533.60732315667</v>
      </c>
      <c r="Q251" s="107">
        <v>2.0115840396347253E-2</v>
      </c>
      <c r="R251" s="108">
        <v>65.117946348102805</v>
      </c>
      <c r="T251" s="74">
        <v>768</v>
      </c>
      <c r="U251" s="75" t="s">
        <v>282</v>
      </c>
      <c r="V251" s="91">
        <v>2361</v>
      </c>
      <c r="W251" s="77">
        <v>1897680.8029963721</v>
      </c>
      <c r="X251" s="77">
        <v>889674.21959706163</v>
      </c>
      <c r="Y251" s="80">
        <v>2787355.022593434</v>
      </c>
      <c r="Z251" s="94">
        <v>468987.50441461132</v>
      </c>
      <c r="AA251" s="81">
        <v>3256342.527008045</v>
      </c>
      <c r="AB251" s="521">
        <v>349453</v>
      </c>
      <c r="AC251" s="102">
        <v>3605795.527008045</v>
      </c>
      <c r="AD251" s="96">
        <v>1527.232328254149</v>
      </c>
      <c r="AE251" s="97">
        <v>120227.33749999999</v>
      </c>
      <c r="AF251" s="103">
        <v>3726022.864508044</v>
      </c>
      <c r="AG251" s="76">
        <v>10</v>
      </c>
      <c r="AH251" s="84">
        <v>10</v>
      </c>
    </row>
    <row r="252" spans="1:34">
      <c r="A252" s="74">
        <v>777</v>
      </c>
      <c r="B252" s="75" t="s">
        <v>283</v>
      </c>
      <c r="C252" s="91">
        <v>6957</v>
      </c>
      <c r="D252" s="77">
        <v>4000714.9314276744</v>
      </c>
      <c r="E252" s="97">
        <v>3382395.2958240081</v>
      </c>
      <c r="F252" s="80">
        <v>7383110.2272516824</v>
      </c>
      <c r="G252" s="94">
        <v>1175694.261407427</v>
      </c>
      <c r="H252" s="81">
        <v>8558804.4886591099</v>
      </c>
      <c r="I252" s="627">
        <v>-247302</v>
      </c>
      <c r="J252" s="86">
        <v>8311502.4886591099</v>
      </c>
      <c r="K252" s="83">
        <v>1194.6963473708654</v>
      </c>
      <c r="L252" s="76">
        <v>-23034.309999999983</v>
      </c>
      <c r="M252" s="83">
        <v>8288468.1786591103</v>
      </c>
      <c r="N252" s="84">
        <v>18</v>
      </c>
      <c r="O252" s="84">
        <v>18</v>
      </c>
      <c r="P252" s="106">
        <v>-513103.10842115991</v>
      </c>
      <c r="Q252" s="107">
        <v>-5.8144593860481021E-2</v>
      </c>
      <c r="R252" s="108">
        <v>-59.154973612406593</v>
      </c>
      <c r="T252" s="74">
        <v>777</v>
      </c>
      <c r="U252" s="75" t="s">
        <v>283</v>
      </c>
      <c r="V252" s="91">
        <v>7038</v>
      </c>
      <c r="W252" s="77">
        <v>4437291.7467087377</v>
      </c>
      <c r="X252" s="77">
        <v>3582015.2742078891</v>
      </c>
      <c r="Y252" s="80">
        <v>8019307.0209166268</v>
      </c>
      <c r="Z252" s="94">
        <v>1052600.576163643</v>
      </c>
      <c r="AA252" s="81">
        <v>9071907.5970802698</v>
      </c>
      <c r="AB252" s="521">
        <v>-247302</v>
      </c>
      <c r="AC252" s="102">
        <v>8824605.5970802698</v>
      </c>
      <c r="AD252" s="96">
        <v>1253.851320983272</v>
      </c>
      <c r="AE252" s="97">
        <v>-22967.75</v>
      </c>
      <c r="AF252" s="103">
        <v>8801637.8470802698</v>
      </c>
      <c r="AG252" s="76">
        <v>18</v>
      </c>
      <c r="AH252" s="84">
        <v>18</v>
      </c>
    </row>
    <row r="253" spans="1:34">
      <c r="A253" s="74">
        <v>778</v>
      </c>
      <c r="B253" s="75" t="s">
        <v>284</v>
      </c>
      <c r="C253" s="91">
        <v>6549</v>
      </c>
      <c r="D253" s="77">
        <v>1378896.5806904947</v>
      </c>
      <c r="E253" s="97">
        <v>2814695.5160059622</v>
      </c>
      <c r="F253" s="80">
        <v>4193592.0966964569</v>
      </c>
      <c r="G253" s="94">
        <v>969424.81611622032</v>
      </c>
      <c r="H253" s="81">
        <v>5163016.9128126772</v>
      </c>
      <c r="I253" s="627">
        <v>281527</v>
      </c>
      <c r="J253" s="86">
        <v>5444543.9128126772</v>
      </c>
      <c r="K253" s="83">
        <v>831.35500271990793</v>
      </c>
      <c r="L253" s="76">
        <v>216256.73350000003</v>
      </c>
      <c r="M253" s="83">
        <v>5660800.6463126773</v>
      </c>
      <c r="N253" s="84">
        <v>11</v>
      </c>
      <c r="O253" s="84">
        <v>11</v>
      </c>
      <c r="P253" s="106">
        <v>688011.06963701826</v>
      </c>
      <c r="Q253" s="107">
        <v>0.14464549963617479</v>
      </c>
      <c r="R253" s="108">
        <v>114.14558728328871</v>
      </c>
      <c r="T253" s="74">
        <v>778</v>
      </c>
      <c r="U253" s="75" t="s">
        <v>284</v>
      </c>
      <c r="V253" s="91">
        <v>6632</v>
      </c>
      <c r="W253" s="77">
        <v>1870662.5205389489</v>
      </c>
      <c r="X253" s="77">
        <v>1745647.3579187039</v>
      </c>
      <c r="Y253" s="80">
        <v>3616309.8784576529</v>
      </c>
      <c r="Z253" s="94">
        <v>858695.96471800539</v>
      </c>
      <c r="AA253" s="81">
        <v>4475005.843175659</v>
      </c>
      <c r="AB253" s="521">
        <v>281527</v>
      </c>
      <c r="AC253" s="102">
        <v>4756532.843175659</v>
      </c>
      <c r="AD253" s="96">
        <v>717.20941543661922</v>
      </c>
      <c r="AE253" s="97">
        <v>215631.83749999999</v>
      </c>
      <c r="AF253" s="103">
        <v>4972164.6806756593</v>
      </c>
      <c r="AG253" s="76">
        <v>11</v>
      </c>
      <c r="AH253" s="84">
        <v>11</v>
      </c>
    </row>
    <row r="254" spans="1:34">
      <c r="A254" s="74">
        <v>781</v>
      </c>
      <c r="B254" s="75" t="s">
        <v>285</v>
      </c>
      <c r="C254" s="91">
        <v>3367</v>
      </c>
      <c r="D254" s="77">
        <v>2334510.4822276961</v>
      </c>
      <c r="E254" s="97">
        <v>839056.07535586797</v>
      </c>
      <c r="F254" s="80">
        <v>3173566.557583564</v>
      </c>
      <c r="G254" s="94">
        <v>753245.04328083759</v>
      </c>
      <c r="H254" s="81">
        <v>3926811.6008644016</v>
      </c>
      <c r="I254" s="627">
        <v>-351308</v>
      </c>
      <c r="J254" s="86">
        <v>3575503.6008644016</v>
      </c>
      <c r="K254" s="83">
        <v>1061.9256313823587</v>
      </c>
      <c r="L254" s="76">
        <v>7087.4800000000032</v>
      </c>
      <c r="M254" s="83">
        <v>3582591.0808644015</v>
      </c>
      <c r="N254" s="84">
        <v>7</v>
      </c>
      <c r="O254" s="84">
        <v>7</v>
      </c>
      <c r="P254" s="106">
        <v>-218622.41916876566</v>
      </c>
      <c r="Q254" s="107">
        <v>-5.7621285643763231E-2</v>
      </c>
      <c r="R254" s="108">
        <v>-44.878925220082238</v>
      </c>
      <c r="T254" s="74">
        <v>781</v>
      </c>
      <c r="U254" s="75" t="s">
        <v>285</v>
      </c>
      <c r="V254" s="91">
        <v>3428</v>
      </c>
      <c r="W254" s="77">
        <v>2574973.150315776</v>
      </c>
      <c r="X254" s="77">
        <v>866006.87541083002</v>
      </c>
      <c r="Y254" s="80">
        <v>3440980.0257266061</v>
      </c>
      <c r="Z254" s="94">
        <v>704453.99430656037</v>
      </c>
      <c r="AA254" s="81">
        <v>4145434.0200331672</v>
      </c>
      <c r="AB254" s="521">
        <v>-351308</v>
      </c>
      <c r="AC254" s="102">
        <v>3794126.0200331672</v>
      </c>
      <c r="AD254" s="96">
        <v>1106.8045566024409</v>
      </c>
      <c r="AE254" s="97">
        <v>7067</v>
      </c>
      <c r="AF254" s="103">
        <v>3801193.0200331672</v>
      </c>
      <c r="AG254" s="76">
        <v>7</v>
      </c>
      <c r="AH254" s="84">
        <v>7</v>
      </c>
    </row>
    <row r="255" spans="1:34">
      <c r="A255" s="74">
        <v>783</v>
      </c>
      <c r="B255" s="75" t="s">
        <v>286</v>
      </c>
      <c r="C255" s="91">
        <v>6221</v>
      </c>
      <c r="D255" s="77">
        <v>118697.37545194139</v>
      </c>
      <c r="E255" s="97">
        <v>1178224.3632371286</v>
      </c>
      <c r="F255" s="80">
        <v>1296921.7386890701</v>
      </c>
      <c r="G255" s="94">
        <v>909647.77749398514</v>
      </c>
      <c r="H255" s="81">
        <v>2206569.516183055</v>
      </c>
      <c r="I255" s="627">
        <v>-407752</v>
      </c>
      <c r="J255" s="86">
        <v>1798817.516183055</v>
      </c>
      <c r="K255" s="83">
        <v>289.15247005032228</v>
      </c>
      <c r="L255" s="76">
        <v>-92225.833500000022</v>
      </c>
      <c r="M255" s="83">
        <v>1706591.6826830551</v>
      </c>
      <c r="N255" s="84">
        <v>4</v>
      </c>
      <c r="O255" s="84">
        <v>4</v>
      </c>
      <c r="P255" s="106">
        <v>-563862.13441481302</v>
      </c>
      <c r="Q255" s="107">
        <v>-0.23865365508698128</v>
      </c>
      <c r="R255" s="108">
        <v>-88.513714508160433</v>
      </c>
      <c r="T255" s="74">
        <v>783</v>
      </c>
      <c r="U255" s="75" t="s">
        <v>286</v>
      </c>
      <c r="V255" s="91">
        <v>6256</v>
      </c>
      <c r="W255" s="77">
        <v>511297.49945238652</v>
      </c>
      <c r="X255" s="77">
        <v>1463149.798875815</v>
      </c>
      <c r="Y255" s="80">
        <v>1974447.298328202</v>
      </c>
      <c r="Z255" s="94">
        <v>795984.35226966592</v>
      </c>
      <c r="AA255" s="81">
        <v>2770431.650597868</v>
      </c>
      <c r="AB255" s="521">
        <v>-407752</v>
      </c>
      <c r="AC255" s="102">
        <v>2362679.650597868</v>
      </c>
      <c r="AD255" s="96">
        <v>377.66618455848271</v>
      </c>
      <c r="AE255" s="97">
        <v>-91959.337499999994</v>
      </c>
      <c r="AF255" s="103">
        <v>2270720.3130978681</v>
      </c>
      <c r="AG255" s="76">
        <v>4</v>
      </c>
      <c r="AH255" s="84">
        <v>4</v>
      </c>
    </row>
    <row r="256" spans="1:34">
      <c r="A256" s="74">
        <v>785</v>
      </c>
      <c r="B256" s="75" t="s">
        <v>287</v>
      </c>
      <c r="C256" s="91">
        <v>2544</v>
      </c>
      <c r="D256" s="77">
        <v>3880534.285403396</v>
      </c>
      <c r="E256" s="97">
        <v>1285950.1651481481</v>
      </c>
      <c r="F256" s="80">
        <v>5166484.4505515443</v>
      </c>
      <c r="G256" s="94">
        <v>569085.51958485763</v>
      </c>
      <c r="H256" s="81">
        <v>5735569.9701364022</v>
      </c>
      <c r="I256" s="627">
        <v>42383</v>
      </c>
      <c r="J256" s="86">
        <v>5777952.9701364022</v>
      </c>
      <c r="K256" s="83">
        <v>2271.2079285127365</v>
      </c>
      <c r="L256" s="76">
        <v>-55016.563499999989</v>
      </c>
      <c r="M256" s="83">
        <v>5722936.406636402</v>
      </c>
      <c r="N256" s="84">
        <v>17</v>
      </c>
      <c r="O256" s="84">
        <v>17</v>
      </c>
      <c r="P256" s="106">
        <v>41655.791175795719</v>
      </c>
      <c r="Q256" s="107">
        <v>7.261790990986206E-3</v>
      </c>
      <c r="R256" s="108">
        <v>48.698366730246562</v>
      </c>
      <c r="T256" s="74">
        <v>785</v>
      </c>
      <c r="U256" s="75" t="s">
        <v>287</v>
      </c>
      <c r="V256" s="91">
        <v>2581</v>
      </c>
      <c r="W256" s="77">
        <v>3965008.3578740158</v>
      </c>
      <c r="X256" s="77">
        <v>1198218.745045407</v>
      </c>
      <c r="Y256" s="80">
        <v>5163227.102919423</v>
      </c>
      <c r="Z256" s="94">
        <v>530687.0760411839</v>
      </c>
      <c r="AA256" s="81">
        <v>5693914.1789606065</v>
      </c>
      <c r="AB256" s="521">
        <v>42383</v>
      </c>
      <c r="AC256" s="102">
        <v>5736297.1789606065</v>
      </c>
      <c r="AD256" s="96">
        <v>2222.50956178249</v>
      </c>
      <c r="AE256" s="97">
        <v>-54857.587499999987</v>
      </c>
      <c r="AF256" s="103">
        <v>5681439.5914606061</v>
      </c>
      <c r="AG256" s="76">
        <v>17</v>
      </c>
      <c r="AH256" s="84">
        <v>17</v>
      </c>
    </row>
    <row r="257" spans="1:34">
      <c r="A257" s="74">
        <v>790</v>
      </c>
      <c r="B257" s="75" t="s">
        <v>288</v>
      </c>
      <c r="C257" s="91">
        <v>23332</v>
      </c>
      <c r="D257" s="77">
        <v>4320808.4348654803</v>
      </c>
      <c r="E257" s="97">
        <v>9434340.5082860161</v>
      </c>
      <c r="F257" s="80">
        <v>13755148.943151496</v>
      </c>
      <c r="G257" s="94">
        <v>3158369.8352731997</v>
      </c>
      <c r="H257" s="81">
        <v>16913518.778424695</v>
      </c>
      <c r="I257" s="627">
        <v>-2178589</v>
      </c>
      <c r="J257" s="86">
        <v>14734929.778424695</v>
      </c>
      <c r="K257" s="83">
        <v>631.53307810837885</v>
      </c>
      <c r="L257" s="76">
        <v>492934.23399999965</v>
      </c>
      <c r="M257" s="83">
        <v>15227864.012424694</v>
      </c>
      <c r="N257" s="84">
        <v>6</v>
      </c>
      <c r="O257" s="84">
        <v>6</v>
      </c>
      <c r="P257" s="106">
        <v>-1228231.324877074</v>
      </c>
      <c r="Q257" s="107">
        <v>-7.6941610557512349E-2</v>
      </c>
      <c r="R257" s="108">
        <v>-48.792574095072041</v>
      </c>
      <c r="T257" s="74">
        <v>790</v>
      </c>
      <c r="U257" s="75" t="s">
        <v>288</v>
      </c>
      <c r="V257" s="91">
        <v>23464</v>
      </c>
      <c r="W257" s="77">
        <v>6000758.3858947624</v>
      </c>
      <c r="X257" s="77">
        <v>9401082.8683736622</v>
      </c>
      <c r="Y257" s="80">
        <v>15401841.254268421</v>
      </c>
      <c r="Z257" s="94">
        <v>2739908.8490333469</v>
      </c>
      <c r="AA257" s="81">
        <v>18141750.103301771</v>
      </c>
      <c r="AB257" s="521">
        <v>-2178589</v>
      </c>
      <c r="AC257" s="102">
        <v>15963161.103301769</v>
      </c>
      <c r="AD257" s="96">
        <v>680.32565220345089</v>
      </c>
      <c r="AE257" s="97">
        <v>491509.85</v>
      </c>
      <c r="AF257" s="103">
        <v>16454670.953301771</v>
      </c>
      <c r="AG257" s="76">
        <v>6</v>
      </c>
      <c r="AH257" s="84">
        <v>6</v>
      </c>
    </row>
    <row r="258" spans="1:34">
      <c r="A258" s="74">
        <v>791</v>
      </c>
      <c r="B258" s="75" t="s">
        <v>289</v>
      </c>
      <c r="C258" s="91">
        <v>4861</v>
      </c>
      <c r="D258" s="77">
        <v>3874860.2141956789</v>
      </c>
      <c r="E258" s="97">
        <v>3089356.4129193504</v>
      </c>
      <c r="F258" s="80">
        <v>6964216.6271150298</v>
      </c>
      <c r="G258" s="94">
        <v>1066582.2391782957</v>
      </c>
      <c r="H258" s="81">
        <v>8030798.866293326</v>
      </c>
      <c r="I258" s="627">
        <v>-9312</v>
      </c>
      <c r="J258" s="86">
        <v>8021486.866293326</v>
      </c>
      <c r="K258" s="83">
        <v>1650.1721592868394</v>
      </c>
      <c r="L258" s="76">
        <v>-63964.506999999983</v>
      </c>
      <c r="M258" s="83">
        <v>7957522.3592933258</v>
      </c>
      <c r="N258" s="84">
        <v>17</v>
      </c>
      <c r="O258" s="84">
        <v>17</v>
      </c>
      <c r="P258" s="106">
        <v>317974.96174723841</v>
      </c>
      <c r="Q258" s="107">
        <v>4.1276623660384204E-2</v>
      </c>
      <c r="R258" s="108">
        <v>90.125196033277462</v>
      </c>
      <c r="T258" s="74">
        <v>791</v>
      </c>
      <c r="U258" s="75" t="s">
        <v>289</v>
      </c>
      <c r="V258" s="91">
        <v>4938</v>
      </c>
      <c r="W258" s="77">
        <v>3959537.6301778271</v>
      </c>
      <c r="X258" s="77">
        <v>2760399.2358442051</v>
      </c>
      <c r="Y258" s="80">
        <v>6719936.8660220318</v>
      </c>
      <c r="Z258" s="94">
        <v>992887.03852405539</v>
      </c>
      <c r="AA258" s="81">
        <v>7712823.9045460876</v>
      </c>
      <c r="AB258" s="521">
        <v>-9312</v>
      </c>
      <c r="AC258" s="102">
        <v>7703511.9045460876</v>
      </c>
      <c r="AD258" s="96">
        <v>1560.0469632535619</v>
      </c>
      <c r="AE258" s="97">
        <v>-63779.674999999988</v>
      </c>
      <c r="AF258" s="103">
        <v>7639732.2295460878</v>
      </c>
      <c r="AG258" s="76">
        <v>17</v>
      </c>
      <c r="AH258" s="84">
        <v>17</v>
      </c>
    </row>
    <row r="259" spans="1:34">
      <c r="A259" s="74">
        <v>831</v>
      </c>
      <c r="B259" s="75" t="s">
        <v>290</v>
      </c>
      <c r="C259" s="91">
        <v>4574</v>
      </c>
      <c r="D259" s="77">
        <v>2192791.327797764</v>
      </c>
      <c r="E259" s="97">
        <v>642447.1411036409</v>
      </c>
      <c r="F259" s="80">
        <v>2835238.4689014051</v>
      </c>
      <c r="G259" s="94">
        <v>442278.67476599518</v>
      </c>
      <c r="H259" s="81">
        <v>3277517.1436674003</v>
      </c>
      <c r="I259" s="627">
        <v>-1456115</v>
      </c>
      <c r="J259" s="86">
        <v>1821402.1436674003</v>
      </c>
      <c r="K259" s="83">
        <v>398.20772708076089</v>
      </c>
      <c r="L259" s="76">
        <v>-154152.69000000003</v>
      </c>
      <c r="M259" s="83">
        <v>1667249.4536674004</v>
      </c>
      <c r="N259" s="84">
        <v>9</v>
      </c>
      <c r="O259" s="84">
        <v>9</v>
      </c>
      <c r="P259" s="106">
        <v>-156877.49240221968</v>
      </c>
      <c r="Q259" s="107">
        <v>-7.9299958176741209E-2</v>
      </c>
      <c r="R259" s="108">
        <v>-32.227354744656793</v>
      </c>
      <c r="T259" s="74">
        <v>831</v>
      </c>
      <c r="U259" s="75" t="s">
        <v>290</v>
      </c>
      <c r="V259" s="91">
        <v>4596</v>
      </c>
      <c r="W259" s="77">
        <v>2390483.7365293638</v>
      </c>
      <c r="X259" s="77">
        <v>692303.69267469086</v>
      </c>
      <c r="Y259" s="80">
        <v>3082787.4292040551</v>
      </c>
      <c r="Z259" s="94">
        <v>351607.20686556521</v>
      </c>
      <c r="AA259" s="81">
        <v>3434394.63606962</v>
      </c>
      <c r="AB259" s="521">
        <v>-1456115</v>
      </c>
      <c r="AC259" s="102">
        <v>1978279.63606962</v>
      </c>
      <c r="AD259" s="96">
        <v>430.43508182541768</v>
      </c>
      <c r="AE259" s="97">
        <v>-153707.25</v>
      </c>
      <c r="AF259" s="103">
        <v>1824572.38606962</v>
      </c>
      <c r="AG259" s="76">
        <v>9</v>
      </c>
      <c r="AH259" s="84">
        <v>9</v>
      </c>
    </row>
    <row r="260" spans="1:34">
      <c r="A260" s="74">
        <v>832</v>
      </c>
      <c r="B260" s="75" t="s">
        <v>291</v>
      </c>
      <c r="C260" s="91">
        <v>3555</v>
      </c>
      <c r="D260" s="77">
        <v>6238650.6744932309</v>
      </c>
      <c r="E260" s="97">
        <v>2154100.2120759217</v>
      </c>
      <c r="F260" s="80">
        <v>8392750.8865691535</v>
      </c>
      <c r="G260" s="94">
        <v>608246.18444874231</v>
      </c>
      <c r="H260" s="81">
        <v>9000997.0710178949</v>
      </c>
      <c r="I260" s="627">
        <v>-119695</v>
      </c>
      <c r="J260" s="86">
        <v>8881302.0710178949</v>
      </c>
      <c r="K260" s="83">
        <v>2498.2565600612925</v>
      </c>
      <c r="L260" s="76">
        <v>28349.919999999998</v>
      </c>
      <c r="M260" s="83">
        <v>8909651.9910178948</v>
      </c>
      <c r="N260" s="84">
        <v>17</v>
      </c>
      <c r="O260" s="84">
        <v>17</v>
      </c>
      <c r="P260" s="106">
        <v>-36100.531046573073</v>
      </c>
      <c r="Q260" s="107">
        <v>-4.0483235598463884E-3</v>
      </c>
      <c r="R260" s="108">
        <v>59.809034202810381</v>
      </c>
      <c r="T260" s="74">
        <v>832</v>
      </c>
      <c r="U260" s="75" t="s">
        <v>291</v>
      </c>
      <c r="V260" s="91">
        <v>3657</v>
      </c>
      <c r="W260" s="77">
        <v>6544412.1929258369</v>
      </c>
      <c r="X260" s="77">
        <v>1944491.1687012869</v>
      </c>
      <c r="Y260" s="80">
        <v>8488903.3616271242</v>
      </c>
      <c r="Z260" s="94">
        <v>548194.24043734325</v>
      </c>
      <c r="AA260" s="81">
        <v>9037097.602064468</v>
      </c>
      <c r="AB260" s="521">
        <v>-119695</v>
      </c>
      <c r="AC260" s="102">
        <v>8917402.602064468</v>
      </c>
      <c r="AD260" s="96">
        <v>2438.4475258584821</v>
      </c>
      <c r="AE260" s="97">
        <v>28268</v>
      </c>
      <c r="AF260" s="103">
        <v>8945670.602064468</v>
      </c>
      <c r="AG260" s="76">
        <v>17</v>
      </c>
      <c r="AH260" s="84">
        <v>17</v>
      </c>
    </row>
    <row r="261" spans="1:34">
      <c r="A261" s="74">
        <v>833</v>
      </c>
      <c r="B261" s="75" t="s">
        <v>292</v>
      </c>
      <c r="C261" s="91">
        <v>1707</v>
      </c>
      <c r="D261" s="77">
        <v>1279862.863444834</v>
      </c>
      <c r="E261" s="97">
        <v>324024.07003446092</v>
      </c>
      <c r="F261" s="80">
        <v>1603886.9334792949</v>
      </c>
      <c r="G261" s="94">
        <v>283888.36971904984</v>
      </c>
      <c r="H261" s="81">
        <v>1887775.3031983448</v>
      </c>
      <c r="I261" s="627">
        <v>-533596</v>
      </c>
      <c r="J261" s="86">
        <v>1354179.3031983448</v>
      </c>
      <c r="K261" s="83">
        <v>793.30949220758339</v>
      </c>
      <c r="L261" s="76">
        <v>276411.71999999997</v>
      </c>
      <c r="M261" s="83">
        <v>1630591.0231983447</v>
      </c>
      <c r="N261" s="84">
        <v>2</v>
      </c>
      <c r="O261" s="84">
        <v>2</v>
      </c>
      <c r="P261" s="106">
        <v>-181200.16549529112</v>
      </c>
      <c r="Q261" s="107">
        <v>-0.11801653544935291</v>
      </c>
      <c r="R261" s="108">
        <v>-114.12518196123199</v>
      </c>
      <c r="T261" s="74">
        <v>833</v>
      </c>
      <c r="U261" s="75" t="s">
        <v>292</v>
      </c>
      <c r="V261" s="91">
        <v>1692</v>
      </c>
      <c r="W261" s="77">
        <v>1405015.265815771</v>
      </c>
      <c r="X261" s="77">
        <v>403784.63043872319</v>
      </c>
      <c r="Y261" s="80">
        <v>1808799.8962544941</v>
      </c>
      <c r="Z261" s="94">
        <v>260175.5724391414</v>
      </c>
      <c r="AA261" s="81">
        <v>2068975.4686936359</v>
      </c>
      <c r="AB261" s="521">
        <v>-533596</v>
      </c>
      <c r="AC261" s="102">
        <v>1535379.4686936359</v>
      </c>
      <c r="AD261" s="96">
        <v>907.43467416881538</v>
      </c>
      <c r="AE261" s="97">
        <v>275613</v>
      </c>
      <c r="AF261" s="103">
        <v>1810992.4686936359</v>
      </c>
      <c r="AG261" s="76">
        <v>2</v>
      </c>
      <c r="AH261" s="84">
        <v>2</v>
      </c>
    </row>
    <row r="262" spans="1:34">
      <c r="A262" s="74">
        <v>834</v>
      </c>
      <c r="B262" s="75" t="s">
        <v>293</v>
      </c>
      <c r="C262" s="91">
        <v>5777</v>
      </c>
      <c r="D262" s="77">
        <v>2973573.2131966585</v>
      </c>
      <c r="E262" s="97">
        <v>1928563.7792645115</v>
      </c>
      <c r="F262" s="80">
        <v>4902136.9924611701</v>
      </c>
      <c r="G262" s="94">
        <v>799743.49061470327</v>
      </c>
      <c r="H262" s="81">
        <v>5701880.483075873</v>
      </c>
      <c r="I262" s="627">
        <v>-1560971</v>
      </c>
      <c r="J262" s="86">
        <v>4140909.483075873</v>
      </c>
      <c r="K262" s="83">
        <v>716.79236335050598</v>
      </c>
      <c r="L262" s="76">
        <v>-281815.92350000003</v>
      </c>
      <c r="M262" s="83">
        <v>3859093.559575873</v>
      </c>
      <c r="N262" s="84">
        <v>5</v>
      </c>
      <c r="O262" s="84">
        <v>5</v>
      </c>
      <c r="P262" s="106">
        <v>-283567.17421657778</v>
      </c>
      <c r="Q262" s="107">
        <v>-6.4090557184701274E-2</v>
      </c>
      <c r="R262" s="108">
        <v>-41.862756212671457</v>
      </c>
      <c r="T262" s="74">
        <v>834</v>
      </c>
      <c r="U262" s="75" t="s">
        <v>293</v>
      </c>
      <c r="V262" s="91">
        <v>5832</v>
      </c>
      <c r="W262" s="77">
        <v>3653868.6998807248</v>
      </c>
      <c r="X262" s="77">
        <v>1636744.240649279</v>
      </c>
      <c r="Y262" s="80">
        <v>5290612.940530004</v>
      </c>
      <c r="Z262" s="94">
        <v>694834.71676244691</v>
      </c>
      <c r="AA262" s="81">
        <v>5985447.6572924508</v>
      </c>
      <c r="AB262" s="521">
        <v>-1560971</v>
      </c>
      <c r="AC262" s="102">
        <v>4424476.6572924508</v>
      </c>
      <c r="AD262" s="96">
        <v>758.65511956317744</v>
      </c>
      <c r="AE262" s="97">
        <v>-281001.58750000002</v>
      </c>
      <c r="AF262" s="103">
        <v>4143475.0697924509</v>
      </c>
      <c r="AG262" s="76">
        <v>5</v>
      </c>
      <c r="AH262" s="84">
        <v>5</v>
      </c>
    </row>
    <row r="263" spans="1:34">
      <c r="A263" s="74">
        <v>837</v>
      </c>
      <c r="B263" s="75" t="s">
        <v>294</v>
      </c>
      <c r="C263" s="91">
        <v>263337</v>
      </c>
      <c r="D263" s="77">
        <v>16671852.633145705</v>
      </c>
      <c r="E263" s="97">
        <v>10014182.540065922</v>
      </c>
      <c r="F263" s="80">
        <v>26686035.173211627</v>
      </c>
      <c r="G263" s="94">
        <v>29209475.697622173</v>
      </c>
      <c r="H263" s="81">
        <v>55895510.870833799</v>
      </c>
      <c r="I263" s="627">
        <v>90089391</v>
      </c>
      <c r="J263" s="86">
        <v>145984901.87083381</v>
      </c>
      <c r="K263" s="83">
        <v>554.36532606824642</v>
      </c>
      <c r="L263" s="76">
        <v>-15441829.331300005</v>
      </c>
      <c r="M263" s="83">
        <v>130543072.53953381</v>
      </c>
      <c r="N263" s="84">
        <v>6</v>
      </c>
      <c r="O263" s="84">
        <v>6</v>
      </c>
      <c r="P263" s="106">
        <v>3941483.6381212175</v>
      </c>
      <c r="Q263" s="107">
        <v>2.7748442604104369E-2</v>
      </c>
      <c r="R263" s="108">
        <v>8.422447166284087</v>
      </c>
      <c r="T263" s="74">
        <v>837</v>
      </c>
      <c r="U263" s="75" t="s">
        <v>294</v>
      </c>
      <c r="V263" s="91">
        <v>260180</v>
      </c>
      <c r="W263" s="77">
        <v>21362116.778703619</v>
      </c>
      <c r="X263" s="77">
        <v>5058404.9365957445</v>
      </c>
      <c r="Y263" s="80">
        <v>26420521.715299372</v>
      </c>
      <c r="Z263" s="94">
        <v>25533505.517413199</v>
      </c>
      <c r="AA263" s="81">
        <v>51954027.232712567</v>
      </c>
      <c r="AB263" s="521">
        <v>90089391</v>
      </c>
      <c r="AC263" s="102">
        <v>142043418.2327126</v>
      </c>
      <c r="AD263" s="96">
        <v>545.94287890196233</v>
      </c>
      <c r="AE263" s="97">
        <v>-15397208.5825</v>
      </c>
      <c r="AF263" s="103">
        <v>126646209.6502126</v>
      </c>
      <c r="AG263" s="76">
        <v>6</v>
      </c>
      <c r="AH263" s="84">
        <v>6</v>
      </c>
    </row>
    <row r="264" spans="1:34">
      <c r="A264" s="74">
        <v>844</v>
      </c>
      <c r="B264" s="75" t="s">
        <v>295</v>
      </c>
      <c r="C264" s="91">
        <v>1388</v>
      </c>
      <c r="D264" s="77">
        <v>349601.86583842902</v>
      </c>
      <c r="E264" s="97">
        <v>672297.02230022964</v>
      </c>
      <c r="F264" s="80">
        <v>1021898.8881386586</v>
      </c>
      <c r="G264" s="94">
        <v>291707.24437397352</v>
      </c>
      <c r="H264" s="81">
        <v>1313606.1325126321</v>
      </c>
      <c r="I264" s="627">
        <v>-323468</v>
      </c>
      <c r="J264" s="86">
        <v>990138.13251263206</v>
      </c>
      <c r="K264" s="83">
        <v>713.35600325117582</v>
      </c>
      <c r="L264" s="76">
        <v>-120487.16000000003</v>
      </c>
      <c r="M264" s="83">
        <v>869650.97251263203</v>
      </c>
      <c r="N264" s="84">
        <v>11</v>
      </c>
      <c r="O264" s="84">
        <v>11</v>
      </c>
      <c r="P264" s="106">
        <v>20124.525109676877</v>
      </c>
      <c r="Q264" s="107">
        <v>2.0746642063668403E-2</v>
      </c>
      <c r="R264" s="108">
        <v>14.498937398902626</v>
      </c>
      <c r="T264" s="74">
        <v>844</v>
      </c>
      <c r="U264" s="75" t="s">
        <v>295</v>
      </c>
      <c r="V264" s="91">
        <v>1388</v>
      </c>
      <c r="W264" s="77">
        <v>298977.37672533188</v>
      </c>
      <c r="X264" s="77">
        <v>729189.54407553235</v>
      </c>
      <c r="Y264" s="80">
        <v>1028166.920800864</v>
      </c>
      <c r="Z264" s="94">
        <v>265314.68660209101</v>
      </c>
      <c r="AA264" s="81">
        <v>1293481.6074029549</v>
      </c>
      <c r="AB264" s="521">
        <v>-323468</v>
      </c>
      <c r="AC264" s="102">
        <v>970013.60740295518</v>
      </c>
      <c r="AD264" s="96">
        <v>698.85706585227319</v>
      </c>
      <c r="AE264" s="97">
        <v>-120139</v>
      </c>
      <c r="AF264" s="103">
        <v>849874.60740295518</v>
      </c>
      <c r="AG264" s="76">
        <v>11</v>
      </c>
      <c r="AH264" s="84">
        <v>11</v>
      </c>
    </row>
    <row r="265" spans="1:34">
      <c r="A265" s="74">
        <v>845</v>
      </c>
      <c r="B265" s="75" t="s">
        <v>296</v>
      </c>
      <c r="C265" s="91">
        <v>2837</v>
      </c>
      <c r="D265" s="77">
        <v>2638715.1392484796</v>
      </c>
      <c r="E265" s="97">
        <v>1197045.3429464377</v>
      </c>
      <c r="F265" s="80">
        <v>3835760.4821949173</v>
      </c>
      <c r="G265" s="94">
        <v>512456.04151767428</v>
      </c>
      <c r="H265" s="81">
        <v>4348216.5237125913</v>
      </c>
      <c r="I265" s="627">
        <v>-61301</v>
      </c>
      <c r="J265" s="86">
        <v>4286915.5237125913</v>
      </c>
      <c r="K265" s="83">
        <v>1511.0735014848754</v>
      </c>
      <c r="L265" s="76">
        <v>26578.049999999996</v>
      </c>
      <c r="M265" s="83">
        <v>4313493.5737125911</v>
      </c>
      <c r="N265" s="84">
        <v>19</v>
      </c>
      <c r="O265" s="84">
        <v>19</v>
      </c>
      <c r="P265" s="106">
        <v>170238.89030202106</v>
      </c>
      <c r="Q265" s="107">
        <v>4.1353476471865151E-2</v>
      </c>
      <c r="R265" s="108">
        <v>54.35848612373934</v>
      </c>
      <c r="T265" s="74">
        <v>845</v>
      </c>
      <c r="U265" s="75" t="s">
        <v>296</v>
      </c>
      <c r="V265" s="91">
        <v>2826</v>
      </c>
      <c r="W265" s="77">
        <v>2731108.5288133388</v>
      </c>
      <c r="X265" s="77">
        <v>975917.18065114226</v>
      </c>
      <c r="Y265" s="80">
        <v>3707025.709464482</v>
      </c>
      <c r="Z265" s="94">
        <v>470951.92394608888</v>
      </c>
      <c r="AA265" s="81">
        <v>4177977.6334105702</v>
      </c>
      <c r="AB265" s="521">
        <v>-61301</v>
      </c>
      <c r="AC265" s="102">
        <v>4116676.6334105702</v>
      </c>
      <c r="AD265" s="96">
        <v>1456.715015361136</v>
      </c>
      <c r="AE265" s="97">
        <v>26501.249999999989</v>
      </c>
      <c r="AF265" s="103">
        <v>4143177.8834105702</v>
      </c>
      <c r="AG265" s="76">
        <v>19</v>
      </c>
      <c r="AH265" s="84">
        <v>19</v>
      </c>
    </row>
    <row r="266" spans="1:34">
      <c r="A266" s="74">
        <v>846</v>
      </c>
      <c r="B266" s="75" t="s">
        <v>297</v>
      </c>
      <c r="C266" s="91">
        <v>4574</v>
      </c>
      <c r="D266" s="77">
        <v>2247948.7331041489</v>
      </c>
      <c r="E266" s="97">
        <v>2830416.187845726</v>
      </c>
      <c r="F266" s="80">
        <v>5078364.9209498744</v>
      </c>
      <c r="G266" s="94">
        <v>888968.30496204458</v>
      </c>
      <c r="H266" s="81">
        <v>5967333.225911919</v>
      </c>
      <c r="I266" s="627">
        <v>-310354</v>
      </c>
      <c r="J266" s="86">
        <v>5656979.225911919</v>
      </c>
      <c r="K266" s="83">
        <v>1236.7685233738346</v>
      </c>
      <c r="L266" s="76">
        <v>-92225.833499999993</v>
      </c>
      <c r="M266" s="83">
        <v>5564753.3924119193</v>
      </c>
      <c r="N266" s="84">
        <v>14</v>
      </c>
      <c r="O266" s="84">
        <v>14</v>
      </c>
      <c r="P266" s="106">
        <v>-232150.24683512002</v>
      </c>
      <c r="Q266" s="107">
        <v>-3.9420129564044275E-2</v>
      </c>
      <c r="R266" s="108">
        <v>-26.451011749940335</v>
      </c>
      <c r="T266" s="74">
        <v>846</v>
      </c>
      <c r="U266" s="75" t="s">
        <v>297</v>
      </c>
      <c r="V266" s="91">
        <v>4662</v>
      </c>
      <c r="W266" s="77">
        <v>2532175.1711891242</v>
      </c>
      <c r="X266" s="77">
        <v>2864729.226224611</v>
      </c>
      <c r="Y266" s="80">
        <v>5396904.3974137343</v>
      </c>
      <c r="Z266" s="94">
        <v>802579.0753333047</v>
      </c>
      <c r="AA266" s="81">
        <v>6199483.472747039</v>
      </c>
      <c r="AB266" s="521">
        <v>-310354</v>
      </c>
      <c r="AC266" s="102">
        <v>5889129.472747039</v>
      </c>
      <c r="AD266" s="96">
        <v>1263.2195351237749</v>
      </c>
      <c r="AE266" s="97">
        <v>-91959.337499999994</v>
      </c>
      <c r="AF266" s="103">
        <v>5797170.1352470387</v>
      </c>
      <c r="AG266" s="76">
        <v>14</v>
      </c>
      <c r="AH266" s="84">
        <v>14</v>
      </c>
    </row>
    <row r="267" spans="1:34">
      <c r="A267" s="74">
        <v>848</v>
      </c>
      <c r="B267" s="75" t="s">
        <v>298</v>
      </c>
      <c r="C267" s="91">
        <v>3869</v>
      </c>
      <c r="D267" s="77">
        <v>1710072.2902370165</v>
      </c>
      <c r="E267" s="97">
        <v>2527508.9784091418</v>
      </c>
      <c r="F267" s="80">
        <v>4237581.2686461583</v>
      </c>
      <c r="G267" s="94">
        <v>801903.40619522939</v>
      </c>
      <c r="H267" s="81">
        <v>5039484.6748413872</v>
      </c>
      <c r="I267" s="627">
        <v>726912</v>
      </c>
      <c r="J267" s="86">
        <v>5766396.6748413872</v>
      </c>
      <c r="K267" s="83">
        <v>1490.4100994679213</v>
      </c>
      <c r="L267" s="76">
        <v>-39069.733500000017</v>
      </c>
      <c r="M267" s="83">
        <v>5727326.9413413871</v>
      </c>
      <c r="N267" s="84">
        <v>12</v>
      </c>
      <c r="O267" s="84">
        <v>12</v>
      </c>
      <c r="P267" s="106">
        <v>-140615.50946369115</v>
      </c>
      <c r="Q267" s="107">
        <v>-2.3804845000541277E-2</v>
      </c>
      <c r="R267" s="108">
        <v>4.7430511014533749</v>
      </c>
      <c r="T267" s="74">
        <v>848</v>
      </c>
      <c r="U267" s="75" t="s">
        <v>298</v>
      </c>
      <c r="V267" s="91">
        <v>3976</v>
      </c>
      <c r="W267" s="77">
        <v>1888797.006502029</v>
      </c>
      <c r="X267" s="77">
        <v>2561756.151659274</v>
      </c>
      <c r="Y267" s="80">
        <v>4450553.158161304</v>
      </c>
      <c r="Z267" s="94">
        <v>729547.02614377404</v>
      </c>
      <c r="AA267" s="81">
        <v>5180100.1843050784</v>
      </c>
      <c r="AB267" s="521">
        <v>726912</v>
      </c>
      <c r="AC267" s="102">
        <v>5907012.1843050784</v>
      </c>
      <c r="AD267" s="96">
        <v>1485.667048366468</v>
      </c>
      <c r="AE267" s="97">
        <v>-38956.837499999987</v>
      </c>
      <c r="AF267" s="103">
        <v>5868055.346805078</v>
      </c>
      <c r="AG267" s="76">
        <v>12</v>
      </c>
      <c r="AH267" s="84">
        <v>12</v>
      </c>
    </row>
    <row r="268" spans="1:34">
      <c r="A268" s="74">
        <v>849</v>
      </c>
      <c r="B268" s="75" t="s">
        <v>299</v>
      </c>
      <c r="C268" s="91">
        <v>2750</v>
      </c>
      <c r="D268" s="77">
        <v>2548026.0174988438</v>
      </c>
      <c r="E268" s="97">
        <v>1675897.5440275627</v>
      </c>
      <c r="F268" s="80">
        <v>4223923.5615264066</v>
      </c>
      <c r="G268" s="94">
        <v>552122.92142434535</v>
      </c>
      <c r="H268" s="81">
        <v>4776046.4829507517</v>
      </c>
      <c r="I268" s="627">
        <v>303062</v>
      </c>
      <c r="J268" s="86">
        <v>5079108.4829507517</v>
      </c>
      <c r="K268" s="83">
        <v>1846.9485392548188</v>
      </c>
      <c r="L268" s="76">
        <v>357917.74</v>
      </c>
      <c r="M268" s="83">
        <v>5437026.2229507519</v>
      </c>
      <c r="N268" s="84">
        <v>16</v>
      </c>
      <c r="O268" s="84">
        <v>16</v>
      </c>
      <c r="P268" s="106">
        <v>-260781.59172646236</v>
      </c>
      <c r="Q268" s="107">
        <v>-4.8836509381183488E-2</v>
      </c>
      <c r="R268" s="108">
        <v>-60.836410611995234</v>
      </c>
      <c r="T268" s="74">
        <v>849</v>
      </c>
      <c r="U268" s="75" t="s">
        <v>299</v>
      </c>
      <c r="V268" s="91">
        <v>2799</v>
      </c>
      <c r="W268" s="77">
        <v>2766442.2730527879</v>
      </c>
      <c r="X268" s="77">
        <v>1757733.281050259</v>
      </c>
      <c r="Y268" s="80">
        <v>4524175.5541030476</v>
      </c>
      <c r="Z268" s="94">
        <v>512652.52057416667</v>
      </c>
      <c r="AA268" s="81">
        <v>5036828.074677214</v>
      </c>
      <c r="AB268" s="521">
        <v>303062</v>
      </c>
      <c r="AC268" s="102">
        <v>5339890.074677214</v>
      </c>
      <c r="AD268" s="96">
        <v>1907.784949866814</v>
      </c>
      <c r="AE268" s="97">
        <v>356883.5</v>
      </c>
      <c r="AF268" s="103">
        <v>5696773.574677214</v>
      </c>
      <c r="AG268" s="76">
        <v>16</v>
      </c>
      <c r="AH268" s="84">
        <v>16</v>
      </c>
    </row>
    <row r="269" spans="1:34">
      <c r="A269" s="74">
        <v>850</v>
      </c>
      <c r="B269" s="75" t="s">
        <v>300</v>
      </c>
      <c r="C269" s="91">
        <v>2307</v>
      </c>
      <c r="D269" s="77">
        <v>1719393.1123040658</v>
      </c>
      <c r="E269" s="97">
        <v>943228.05267315137</v>
      </c>
      <c r="F269" s="80">
        <v>2662621.1649772171</v>
      </c>
      <c r="G269" s="94">
        <v>269016.0877865231</v>
      </c>
      <c r="H269" s="81">
        <v>2931637.2527637403</v>
      </c>
      <c r="I269" s="627">
        <v>-551742</v>
      </c>
      <c r="J269" s="86">
        <v>2379895.2527637403</v>
      </c>
      <c r="K269" s="83">
        <v>1031.5974220909147</v>
      </c>
      <c r="L269" s="76">
        <v>185798.28819999995</v>
      </c>
      <c r="M269" s="83">
        <v>2565693.5409637401</v>
      </c>
      <c r="N269" s="84">
        <v>13</v>
      </c>
      <c r="O269" s="84">
        <v>13</v>
      </c>
      <c r="P269" s="106">
        <v>-226894.79475241667</v>
      </c>
      <c r="Q269" s="107">
        <v>-8.7039919063911633E-2</v>
      </c>
      <c r="R269" s="108">
        <v>-78.147170295699198</v>
      </c>
      <c r="T269" s="74">
        <v>850</v>
      </c>
      <c r="U269" s="75" t="s">
        <v>300</v>
      </c>
      <c r="V269" s="91">
        <v>2349</v>
      </c>
      <c r="W269" s="77">
        <v>1982926.825327748</v>
      </c>
      <c r="X269" s="77">
        <v>951450.26632180158</v>
      </c>
      <c r="Y269" s="80">
        <v>2934377.09164955</v>
      </c>
      <c r="Z269" s="94">
        <v>224154.95586660691</v>
      </c>
      <c r="AA269" s="81">
        <v>3158532.0475161569</v>
      </c>
      <c r="AB269" s="521">
        <v>-551742</v>
      </c>
      <c r="AC269" s="102">
        <v>2606790.0475161569</v>
      </c>
      <c r="AD269" s="96">
        <v>1109.7445923866139</v>
      </c>
      <c r="AE269" s="97">
        <v>185261.405</v>
      </c>
      <c r="AF269" s="103">
        <v>2792051.4525161572</v>
      </c>
      <c r="AG269" s="76">
        <v>13</v>
      </c>
      <c r="AH269" s="84">
        <v>13</v>
      </c>
    </row>
    <row r="270" spans="1:34">
      <c r="A270" s="74">
        <v>851</v>
      </c>
      <c r="B270" s="75" t="s">
        <v>301</v>
      </c>
      <c r="C270" s="91">
        <v>20823</v>
      </c>
      <c r="D270" s="77">
        <v>3692837.6915933033</v>
      </c>
      <c r="E270" s="97">
        <v>4560629.7689370867</v>
      </c>
      <c r="F270" s="80">
        <v>8253467.46053039</v>
      </c>
      <c r="G270" s="94">
        <v>2124304.7963016103</v>
      </c>
      <c r="H270" s="81">
        <v>10377772.256832</v>
      </c>
      <c r="I270" s="627">
        <v>469967</v>
      </c>
      <c r="J270" s="86">
        <v>10847739.256832</v>
      </c>
      <c r="K270" s="83">
        <v>520.94987546616721</v>
      </c>
      <c r="L270" s="76">
        <v>11339.967999999993</v>
      </c>
      <c r="M270" s="83">
        <v>10859079.224832</v>
      </c>
      <c r="N270" s="84">
        <v>19</v>
      </c>
      <c r="O270" s="84">
        <v>19</v>
      </c>
      <c r="P270" s="106">
        <v>1079381.170951739</v>
      </c>
      <c r="Q270" s="107">
        <v>0.11049770713380561</v>
      </c>
      <c r="R270" s="108">
        <v>54.880020707817039</v>
      </c>
      <c r="T270" s="74">
        <v>851</v>
      </c>
      <c r="U270" s="75" t="s">
        <v>301</v>
      </c>
      <c r="V270" s="91">
        <v>20959</v>
      </c>
      <c r="W270" s="77">
        <v>4202119.1855258495</v>
      </c>
      <c r="X270" s="77">
        <v>3403159.8019294692</v>
      </c>
      <c r="Y270" s="80">
        <v>7605278.9874553178</v>
      </c>
      <c r="Z270" s="94">
        <v>1693112.0984249429</v>
      </c>
      <c r="AA270" s="81">
        <v>9298391.0858802609</v>
      </c>
      <c r="AB270" s="521">
        <v>469967</v>
      </c>
      <c r="AC270" s="102">
        <v>9768358.0858802609</v>
      </c>
      <c r="AD270" s="96">
        <v>466.06985475835017</v>
      </c>
      <c r="AE270" s="97">
        <v>11307.20000000001</v>
      </c>
      <c r="AF270" s="103">
        <v>9779665.2858802602</v>
      </c>
      <c r="AG270" s="76">
        <v>19</v>
      </c>
      <c r="AH270" s="84">
        <v>19</v>
      </c>
    </row>
    <row r="271" spans="1:34">
      <c r="A271" s="74">
        <v>853</v>
      </c>
      <c r="B271" s="75" t="s">
        <v>302</v>
      </c>
      <c r="C271" s="91">
        <v>209633</v>
      </c>
      <c r="D271" s="77">
        <v>50709761.397944592</v>
      </c>
      <c r="E271" s="97">
        <v>-197924.13194845532</v>
      </c>
      <c r="F271" s="80">
        <v>50511837.265996136</v>
      </c>
      <c r="G271" s="94">
        <v>27511107.490697213</v>
      </c>
      <c r="H271" s="81">
        <v>78022944.756693348</v>
      </c>
      <c r="I271" s="627">
        <v>52168141</v>
      </c>
      <c r="J271" s="86">
        <v>130191085.75669335</v>
      </c>
      <c r="K271" s="83">
        <v>621.04289761961786</v>
      </c>
      <c r="L271" s="76">
        <v>-4068302.1135000056</v>
      </c>
      <c r="M271" s="83">
        <v>126122783.64319335</v>
      </c>
      <c r="N271" s="84">
        <v>2</v>
      </c>
      <c r="O271" s="84">
        <v>2</v>
      </c>
      <c r="P271" s="106">
        <v>6909317.947297141</v>
      </c>
      <c r="Q271" s="107">
        <v>5.6044929190012242E-2</v>
      </c>
      <c r="R271" s="108">
        <v>22.799712877336333</v>
      </c>
      <c r="T271" s="74">
        <v>853</v>
      </c>
      <c r="U271" s="75" t="s">
        <v>302</v>
      </c>
      <c r="V271" s="91">
        <v>206073</v>
      </c>
      <c r="W271" s="77">
        <v>46717612.258773543</v>
      </c>
      <c r="X271" s="77">
        <v>-746092.59263743076</v>
      </c>
      <c r="Y271" s="80">
        <v>45971519.666136123</v>
      </c>
      <c r="Z271" s="94">
        <v>25142107.143260051</v>
      </c>
      <c r="AA271" s="81">
        <v>71113626.809396178</v>
      </c>
      <c r="AB271" s="521">
        <v>52168141</v>
      </c>
      <c r="AC271" s="102">
        <v>123281767.80939621</v>
      </c>
      <c r="AD271" s="96">
        <v>598.24318474228153</v>
      </c>
      <c r="AE271" s="97">
        <v>-4056546.3374999999</v>
      </c>
      <c r="AF271" s="103">
        <v>119225221.4718962</v>
      </c>
      <c r="AG271" s="76">
        <v>2</v>
      </c>
      <c r="AH271" s="84">
        <v>2</v>
      </c>
    </row>
    <row r="272" spans="1:34">
      <c r="A272" s="74">
        <v>854</v>
      </c>
      <c r="B272" s="75" t="s">
        <v>303</v>
      </c>
      <c r="C272" s="91">
        <v>3146</v>
      </c>
      <c r="D272" s="77">
        <v>1303871.2899878083</v>
      </c>
      <c r="E272" s="97">
        <v>1325244.5551589872</v>
      </c>
      <c r="F272" s="80">
        <v>2629115.8451467957</v>
      </c>
      <c r="G272" s="94">
        <v>498120.349473482</v>
      </c>
      <c r="H272" s="81">
        <v>3127236.1946202777</v>
      </c>
      <c r="I272" s="627">
        <v>12826</v>
      </c>
      <c r="J272" s="86">
        <v>3140062.1946202777</v>
      </c>
      <c r="K272" s="83">
        <v>998.11258570256757</v>
      </c>
      <c r="L272" s="76">
        <v>-72717.544800000003</v>
      </c>
      <c r="M272" s="83">
        <v>3067344.6498202779</v>
      </c>
      <c r="N272" s="84">
        <v>19</v>
      </c>
      <c r="O272" s="84">
        <v>19</v>
      </c>
      <c r="P272" s="106">
        <v>279081.63092300063</v>
      </c>
      <c r="Q272" s="107">
        <v>9.7547545224264065E-2</v>
      </c>
      <c r="R272" s="108">
        <v>101.5345337761255</v>
      </c>
      <c r="T272" s="74">
        <v>854</v>
      </c>
      <c r="U272" s="75" t="s">
        <v>303</v>
      </c>
      <c r="V272" s="91">
        <v>3191</v>
      </c>
      <c r="W272" s="77">
        <v>1255705.1174654909</v>
      </c>
      <c r="X272" s="77">
        <v>1148550.9152648631</v>
      </c>
      <c r="Y272" s="80">
        <v>2404256.032730354</v>
      </c>
      <c r="Z272" s="94">
        <v>443898.53096692241</v>
      </c>
      <c r="AA272" s="81">
        <v>2848154.5636972771</v>
      </c>
      <c r="AB272" s="521">
        <v>12826</v>
      </c>
      <c r="AC272" s="102">
        <v>2860980.5636972771</v>
      </c>
      <c r="AD272" s="96">
        <v>896.57805192644207</v>
      </c>
      <c r="AE272" s="97">
        <v>-72507.42</v>
      </c>
      <c r="AF272" s="103">
        <v>2788473.1436972772</v>
      </c>
      <c r="AG272" s="76">
        <v>19</v>
      </c>
      <c r="AH272" s="84">
        <v>19</v>
      </c>
    </row>
    <row r="273" spans="1:34">
      <c r="A273" s="74">
        <v>857</v>
      </c>
      <c r="B273" s="75" t="s">
        <v>304</v>
      </c>
      <c r="C273" s="91">
        <v>2270</v>
      </c>
      <c r="D273" s="77">
        <v>-1680851.8910661456</v>
      </c>
      <c r="E273" s="97">
        <v>1242508.6768045728</v>
      </c>
      <c r="F273" s="80">
        <v>-438343.21426157281</v>
      </c>
      <c r="G273" s="94">
        <v>434565.12017890962</v>
      </c>
      <c r="H273" s="81">
        <v>-3778.094082663185</v>
      </c>
      <c r="I273" s="627">
        <v>-119535</v>
      </c>
      <c r="J273" s="86">
        <v>-123313.09408266318</v>
      </c>
      <c r="K273" s="83">
        <v>-54.322948935093912</v>
      </c>
      <c r="L273" s="76">
        <v>834550.7699999999</v>
      </c>
      <c r="M273" s="83">
        <v>711237.67591733672</v>
      </c>
      <c r="N273" s="84">
        <v>11</v>
      </c>
      <c r="O273" s="84">
        <v>11</v>
      </c>
      <c r="P273" s="106">
        <v>138501.1309270561</v>
      </c>
      <c r="Q273" s="107">
        <v>-0.52900536982631308</v>
      </c>
      <c r="R273" s="108">
        <v>58.967498927181886</v>
      </c>
      <c r="T273" s="74">
        <v>857</v>
      </c>
      <c r="U273" s="75" t="s">
        <v>304</v>
      </c>
      <c r="V273" s="91">
        <v>2311</v>
      </c>
      <c r="W273" s="77">
        <v>-1611280.392719663</v>
      </c>
      <c r="X273" s="77">
        <v>1074035.9629255249</v>
      </c>
      <c r="Y273" s="80">
        <v>-537244.42979413853</v>
      </c>
      <c r="Z273" s="94">
        <v>394965.20478441921</v>
      </c>
      <c r="AA273" s="81">
        <v>-142279.22500971929</v>
      </c>
      <c r="AB273" s="521">
        <v>-119535</v>
      </c>
      <c r="AC273" s="102">
        <v>-261814.22500971929</v>
      </c>
      <c r="AD273" s="96">
        <v>-113.2904478622758</v>
      </c>
      <c r="AE273" s="97">
        <v>832139.25</v>
      </c>
      <c r="AF273" s="103">
        <v>570325.02499028062</v>
      </c>
      <c r="AG273" s="76">
        <v>11</v>
      </c>
      <c r="AH273" s="84">
        <v>11</v>
      </c>
    </row>
    <row r="274" spans="1:34">
      <c r="A274" s="74">
        <v>858</v>
      </c>
      <c r="B274" s="75" t="s">
        <v>305</v>
      </c>
      <c r="C274" s="91">
        <v>42479</v>
      </c>
      <c r="D274" s="77">
        <v>31559280.601167426</v>
      </c>
      <c r="E274" s="97">
        <v>-1161621.0797837419</v>
      </c>
      <c r="F274" s="80">
        <v>30397659.521383684</v>
      </c>
      <c r="G274" s="94">
        <v>2601607.4293297189</v>
      </c>
      <c r="H274" s="81">
        <v>32999266.950713404</v>
      </c>
      <c r="I274" s="627">
        <v>-3512109</v>
      </c>
      <c r="J274" s="86">
        <v>29487157.950713404</v>
      </c>
      <c r="K274" s="83">
        <v>694.15847714667018</v>
      </c>
      <c r="L274" s="76">
        <v>2906586.1792199998</v>
      </c>
      <c r="M274" s="83">
        <v>32393744.129933402</v>
      </c>
      <c r="N274" s="84">
        <v>1</v>
      </c>
      <c r="O274" s="85">
        <v>35</v>
      </c>
      <c r="P274" s="106">
        <v>-1204362.5559441559</v>
      </c>
      <c r="Q274" s="107">
        <v>-3.9240889211823421E-2</v>
      </c>
      <c r="R274" s="108">
        <v>-32.698136391697176</v>
      </c>
      <c r="T274" s="74">
        <v>858</v>
      </c>
      <c r="U274" s="75" t="s">
        <v>305</v>
      </c>
      <c r="V274" s="91">
        <v>42225</v>
      </c>
      <c r="W274" s="77">
        <v>33253746.78437987</v>
      </c>
      <c r="X274" s="77">
        <v>-970522.86111037829</v>
      </c>
      <c r="Y274" s="80">
        <v>32283223.923269499</v>
      </c>
      <c r="Z274" s="94">
        <v>1920405.583388068</v>
      </c>
      <c r="AA274" s="81">
        <v>34203629.506657563</v>
      </c>
      <c r="AB274" s="521">
        <v>-3512109</v>
      </c>
      <c r="AC274" s="102">
        <v>30691520.506657559</v>
      </c>
      <c r="AD274" s="96">
        <v>726.85661353836736</v>
      </c>
      <c r="AE274" s="97">
        <v>2898187.3004999999</v>
      </c>
      <c r="AF274" s="103">
        <v>33589707.807157561</v>
      </c>
      <c r="AG274" s="76">
        <v>1</v>
      </c>
      <c r="AH274" s="84">
        <v>35</v>
      </c>
    </row>
    <row r="275" spans="1:34">
      <c r="A275" s="74">
        <v>859</v>
      </c>
      <c r="B275" s="75" t="s">
        <v>306</v>
      </c>
      <c r="C275" s="91">
        <v>6470</v>
      </c>
      <c r="D275" s="77">
        <v>7165585.4543867167</v>
      </c>
      <c r="E275" s="97">
        <v>4884321.3386305068</v>
      </c>
      <c r="F275" s="80">
        <v>12049906.793017223</v>
      </c>
      <c r="G275" s="94">
        <v>503338.1633036143</v>
      </c>
      <c r="H275" s="81">
        <v>12553244.956320837</v>
      </c>
      <c r="I275" s="627">
        <v>-1028291</v>
      </c>
      <c r="J275" s="86">
        <v>11524953.956320837</v>
      </c>
      <c r="K275" s="83">
        <v>1781.2911833571618</v>
      </c>
      <c r="L275" s="76">
        <v>38857.109100000001</v>
      </c>
      <c r="M275" s="83">
        <v>11563811.065420836</v>
      </c>
      <c r="N275" s="84">
        <v>17</v>
      </c>
      <c r="O275" s="84">
        <v>17</v>
      </c>
      <c r="P275" s="106">
        <v>249780.51063303649</v>
      </c>
      <c r="Q275" s="107">
        <v>2.2153141309641251E-2</v>
      </c>
      <c r="R275" s="108">
        <v>46.915941750055708</v>
      </c>
      <c r="T275" s="74">
        <v>859</v>
      </c>
      <c r="U275" s="75" t="s">
        <v>306</v>
      </c>
      <c r="V275" s="91">
        <v>6501</v>
      </c>
      <c r="W275" s="77">
        <v>7072714.5884101056</v>
      </c>
      <c r="X275" s="77">
        <v>4832047.1310052034</v>
      </c>
      <c r="Y275" s="80">
        <v>11904761.719415311</v>
      </c>
      <c r="Z275" s="94">
        <v>398702.7262724897</v>
      </c>
      <c r="AA275" s="81">
        <v>12303464.445687801</v>
      </c>
      <c r="AB275" s="521">
        <v>-1028291</v>
      </c>
      <c r="AC275" s="102">
        <v>11275173.445687801</v>
      </c>
      <c r="AD275" s="96">
        <v>1734.3752416071061</v>
      </c>
      <c r="AE275" s="97">
        <v>38744.827499999978</v>
      </c>
      <c r="AF275" s="103">
        <v>11313918.273187799</v>
      </c>
      <c r="AG275" s="76">
        <v>17</v>
      </c>
      <c r="AH275" s="84">
        <v>17</v>
      </c>
    </row>
    <row r="276" spans="1:34">
      <c r="A276" s="74">
        <v>886</v>
      </c>
      <c r="B276" s="75" t="s">
        <v>307</v>
      </c>
      <c r="C276" s="91">
        <v>12339</v>
      </c>
      <c r="D276" s="77">
        <v>3629638.3613691051</v>
      </c>
      <c r="E276" s="97">
        <v>4057458.701876991</v>
      </c>
      <c r="F276" s="80">
        <v>7687097.0632460956</v>
      </c>
      <c r="G276" s="94">
        <v>1039382.0573466998</v>
      </c>
      <c r="H276" s="81">
        <v>8726479.1205927953</v>
      </c>
      <c r="I276" s="627">
        <v>-315036</v>
      </c>
      <c r="J276" s="86">
        <v>8411443.1205927953</v>
      </c>
      <c r="K276" s="83">
        <v>681.69569013638022</v>
      </c>
      <c r="L276" s="76">
        <v>225116.08349999983</v>
      </c>
      <c r="M276" s="83">
        <v>8636559.204092795</v>
      </c>
      <c r="N276" s="84">
        <v>4</v>
      </c>
      <c r="O276" s="84">
        <v>4</v>
      </c>
      <c r="P276" s="106">
        <v>23985.309101268649</v>
      </c>
      <c r="Q276" s="107">
        <v>2.8596637551376708E-3</v>
      </c>
      <c r="R276" s="108">
        <v>4.3044923095729928</v>
      </c>
      <c r="T276" s="74">
        <v>886</v>
      </c>
      <c r="U276" s="75" t="s">
        <v>307</v>
      </c>
      <c r="V276" s="91">
        <v>12382</v>
      </c>
      <c r="W276" s="77">
        <v>3873600.475025536</v>
      </c>
      <c r="X276" s="77">
        <v>4035742.1251466121</v>
      </c>
      <c r="Y276" s="80">
        <v>7909342.600172149</v>
      </c>
      <c r="Z276" s="94">
        <v>793151.21131937741</v>
      </c>
      <c r="AA276" s="81">
        <v>8702493.8114915267</v>
      </c>
      <c r="AB276" s="521">
        <v>-315036</v>
      </c>
      <c r="AC276" s="102">
        <v>8387457.8114915267</v>
      </c>
      <c r="AD276" s="96">
        <v>677.39119782680723</v>
      </c>
      <c r="AE276" s="97">
        <v>224465.58750000011</v>
      </c>
      <c r="AF276" s="103">
        <v>8611923.398991527</v>
      </c>
      <c r="AG276" s="76">
        <v>4</v>
      </c>
      <c r="AH276" s="84">
        <v>4</v>
      </c>
    </row>
    <row r="277" spans="1:34">
      <c r="A277" s="74">
        <v>887</v>
      </c>
      <c r="B277" s="75" t="s">
        <v>308</v>
      </c>
      <c r="C277" s="91">
        <v>4440</v>
      </c>
      <c r="D277" s="77">
        <v>-128305.11978913262</v>
      </c>
      <c r="E277" s="97">
        <v>2373501.7651119479</v>
      </c>
      <c r="F277" s="80">
        <v>2245196.6453228155</v>
      </c>
      <c r="G277" s="94">
        <v>807684.94646118057</v>
      </c>
      <c r="H277" s="81">
        <v>3052881.5917839962</v>
      </c>
      <c r="I277" s="627">
        <v>-291718</v>
      </c>
      <c r="J277" s="86">
        <v>2761163.5917839962</v>
      </c>
      <c r="K277" s="83">
        <v>621.88369184324245</v>
      </c>
      <c r="L277" s="76">
        <v>265780.5</v>
      </c>
      <c r="M277" s="83">
        <v>3026944.0917839962</v>
      </c>
      <c r="N277" s="84">
        <v>6</v>
      </c>
      <c r="O277" s="84">
        <v>6</v>
      </c>
      <c r="P277" s="106">
        <v>-26893.320942972787</v>
      </c>
      <c r="Q277" s="107">
        <v>-9.6459009929853665E-3</v>
      </c>
      <c r="R277" s="108">
        <v>1.3502147172756622</v>
      </c>
      <c r="T277" s="74">
        <v>887</v>
      </c>
      <c r="U277" s="75" t="s">
        <v>308</v>
      </c>
      <c r="V277" s="91">
        <v>4493</v>
      </c>
      <c r="W277" s="77">
        <v>-97535.120978836669</v>
      </c>
      <c r="X277" s="77">
        <v>2445227.7562066768</v>
      </c>
      <c r="Y277" s="80">
        <v>2347692.6352278399</v>
      </c>
      <c r="Z277" s="94">
        <v>732082.2774991279</v>
      </c>
      <c r="AA277" s="81">
        <v>3079774.912726969</v>
      </c>
      <c r="AB277" s="521">
        <v>-291718</v>
      </c>
      <c r="AC277" s="102">
        <v>2788056.912726969</v>
      </c>
      <c r="AD277" s="96">
        <v>620.53347712596678</v>
      </c>
      <c r="AE277" s="97">
        <v>265012.5</v>
      </c>
      <c r="AF277" s="103">
        <v>3053069.412726969</v>
      </c>
      <c r="AG277" s="76">
        <v>6</v>
      </c>
      <c r="AH277" s="84">
        <v>6</v>
      </c>
    </row>
    <row r="278" spans="1:34">
      <c r="A278" s="74">
        <v>889</v>
      </c>
      <c r="B278" s="75" t="s">
        <v>309</v>
      </c>
      <c r="C278" s="91">
        <v>2399</v>
      </c>
      <c r="D278" s="77">
        <v>3543912.4882296179</v>
      </c>
      <c r="E278" s="97">
        <v>1154038.3903850664</v>
      </c>
      <c r="F278" s="80">
        <v>4697950.8786146846</v>
      </c>
      <c r="G278" s="94">
        <v>446729.4804226734</v>
      </c>
      <c r="H278" s="81">
        <v>5144680.3590373583</v>
      </c>
      <c r="I278" s="627">
        <v>555589</v>
      </c>
      <c r="J278" s="86">
        <v>5700269.3590373583</v>
      </c>
      <c r="K278" s="83">
        <v>2376.102275547044</v>
      </c>
      <c r="L278" s="76">
        <v>193133.83</v>
      </c>
      <c r="M278" s="83">
        <v>5893403.1890373584</v>
      </c>
      <c r="N278" s="84">
        <v>17</v>
      </c>
      <c r="O278" s="84">
        <v>17</v>
      </c>
      <c r="P278" s="106">
        <v>-277754.40236459859</v>
      </c>
      <c r="Q278" s="107">
        <v>-4.6462579181762914E-2</v>
      </c>
      <c r="R278" s="108">
        <v>-48.076054299654061</v>
      </c>
      <c r="T278" s="74">
        <v>889</v>
      </c>
      <c r="U278" s="75" t="s">
        <v>309</v>
      </c>
      <c r="V278" s="91">
        <v>2466</v>
      </c>
      <c r="W278" s="77">
        <v>3782864.03277996</v>
      </c>
      <c r="X278" s="77">
        <v>1232216.8139224499</v>
      </c>
      <c r="Y278" s="80">
        <v>5015080.8467024099</v>
      </c>
      <c r="Z278" s="94">
        <v>407353.9146995474</v>
      </c>
      <c r="AA278" s="81">
        <v>5422434.7614019569</v>
      </c>
      <c r="AB278" s="521">
        <v>555589</v>
      </c>
      <c r="AC278" s="102">
        <v>5978023.7614019569</v>
      </c>
      <c r="AD278" s="96">
        <v>2424.178329846698</v>
      </c>
      <c r="AE278" s="97">
        <v>192575.75</v>
      </c>
      <c r="AF278" s="103">
        <v>6170599.5114019569</v>
      </c>
      <c r="AG278" s="76">
        <v>17</v>
      </c>
      <c r="AH278" s="84">
        <v>17</v>
      </c>
    </row>
    <row r="279" spans="1:34">
      <c r="A279" s="74">
        <v>890</v>
      </c>
      <c r="B279" s="75" t="s">
        <v>310</v>
      </c>
      <c r="C279" s="91">
        <v>1112</v>
      </c>
      <c r="D279" s="77">
        <v>2152955.7817804017</v>
      </c>
      <c r="E279" s="97">
        <v>421135.60354645504</v>
      </c>
      <c r="F279" s="80">
        <v>2574091.3853268567</v>
      </c>
      <c r="G279" s="94">
        <v>193057.79416974165</v>
      </c>
      <c r="H279" s="81">
        <v>2767149.1794965984</v>
      </c>
      <c r="I279" s="627">
        <v>226578</v>
      </c>
      <c r="J279" s="86">
        <v>2993727.1794965984</v>
      </c>
      <c r="K279" s="83">
        <v>2692.2007009861495</v>
      </c>
      <c r="L279" s="76">
        <v>-28438.513500000001</v>
      </c>
      <c r="M279" s="83">
        <v>2965288.6659965985</v>
      </c>
      <c r="N279" s="84">
        <v>19</v>
      </c>
      <c r="O279" s="84">
        <v>19</v>
      </c>
      <c r="P279" s="106">
        <v>28009.485125663225</v>
      </c>
      <c r="Q279" s="107">
        <v>9.4444205457675495E-3</v>
      </c>
      <c r="R279" s="108">
        <v>83.829817634403298</v>
      </c>
      <c r="T279" s="74">
        <v>890</v>
      </c>
      <c r="U279" s="75" t="s">
        <v>310</v>
      </c>
      <c r="V279" s="91">
        <v>1137</v>
      </c>
      <c r="W279" s="77">
        <v>2238514.865993795</v>
      </c>
      <c r="X279" s="77">
        <v>327291.43615139672</v>
      </c>
      <c r="Y279" s="80">
        <v>2565806.302145191</v>
      </c>
      <c r="Z279" s="94">
        <v>173333.39222574359</v>
      </c>
      <c r="AA279" s="81">
        <v>2739139.6943709352</v>
      </c>
      <c r="AB279" s="521">
        <v>226578</v>
      </c>
      <c r="AC279" s="102">
        <v>2965717.6943709352</v>
      </c>
      <c r="AD279" s="96">
        <v>2608.3708833517462</v>
      </c>
      <c r="AE279" s="97">
        <v>-28356.337500000001</v>
      </c>
      <c r="AF279" s="103">
        <v>2937361.3568709348</v>
      </c>
      <c r="AG279" s="76">
        <v>19</v>
      </c>
      <c r="AH279" s="84">
        <v>19</v>
      </c>
    </row>
    <row r="280" spans="1:34">
      <c r="A280" s="74">
        <v>892</v>
      </c>
      <c r="B280" s="75" t="s">
        <v>311</v>
      </c>
      <c r="C280" s="91">
        <v>3651</v>
      </c>
      <c r="D280" s="77">
        <v>4865363.6284559574</v>
      </c>
      <c r="E280" s="97">
        <v>2376092.8911997816</v>
      </c>
      <c r="F280" s="80">
        <v>7241456.519655739</v>
      </c>
      <c r="G280" s="94">
        <v>372199.95395464252</v>
      </c>
      <c r="H280" s="81">
        <v>7613656.4736103816</v>
      </c>
      <c r="I280" s="627">
        <v>-761832</v>
      </c>
      <c r="J280" s="86">
        <v>6851824.4736103816</v>
      </c>
      <c r="K280" s="83">
        <v>1876.6980207094991</v>
      </c>
      <c r="L280" s="76">
        <v>-64708.692400000007</v>
      </c>
      <c r="M280" s="83">
        <v>6787115.7812103815</v>
      </c>
      <c r="N280" s="84">
        <v>13</v>
      </c>
      <c r="O280" s="84">
        <v>13</v>
      </c>
      <c r="P280" s="106">
        <v>-69641.605547621846</v>
      </c>
      <c r="Q280" s="107">
        <v>-1.0061684150606102E-2</v>
      </c>
      <c r="R280" s="108">
        <v>-15.964292431873901</v>
      </c>
      <c r="T280" s="74">
        <v>892</v>
      </c>
      <c r="U280" s="75" t="s">
        <v>311</v>
      </c>
      <c r="V280" s="91">
        <v>3657</v>
      </c>
      <c r="W280" s="77">
        <v>5161183.0407975418</v>
      </c>
      <c r="X280" s="77">
        <v>2209924.1887544179</v>
      </c>
      <c r="Y280" s="80">
        <v>7371107.2295519598</v>
      </c>
      <c r="Z280" s="94">
        <v>312190.84960604232</v>
      </c>
      <c r="AA280" s="81">
        <v>7683298.0791580034</v>
      </c>
      <c r="AB280" s="521">
        <v>-761832</v>
      </c>
      <c r="AC280" s="102">
        <v>6921466.0791580034</v>
      </c>
      <c r="AD280" s="96">
        <v>1892.662313141373</v>
      </c>
      <c r="AE280" s="97">
        <v>-64521.71</v>
      </c>
      <c r="AF280" s="103">
        <v>6856944.3691580025</v>
      </c>
      <c r="AG280" s="76">
        <v>13</v>
      </c>
      <c r="AH280" s="84">
        <v>13</v>
      </c>
    </row>
    <row r="281" spans="1:34">
      <c r="A281" s="74">
        <v>893</v>
      </c>
      <c r="B281" s="75" t="s">
        <v>312</v>
      </c>
      <c r="C281" s="91">
        <v>7391</v>
      </c>
      <c r="D281" s="77">
        <v>6772259.9702763464</v>
      </c>
      <c r="E281" s="97">
        <v>1843397.7463678864</v>
      </c>
      <c r="F281" s="80">
        <v>8615657.7166442331</v>
      </c>
      <c r="G281" s="94">
        <v>1176406.6729674134</v>
      </c>
      <c r="H281" s="81">
        <v>9792064.3896116465</v>
      </c>
      <c r="I281" s="627">
        <v>-59039</v>
      </c>
      <c r="J281" s="86">
        <v>9733025.3896116465</v>
      </c>
      <c r="K281" s="83">
        <v>1316.875306401251</v>
      </c>
      <c r="L281" s="76">
        <v>14086.366500000033</v>
      </c>
      <c r="M281" s="83">
        <v>9747111.7561116461</v>
      </c>
      <c r="N281" s="84">
        <v>15</v>
      </c>
      <c r="O281" s="84">
        <v>15</v>
      </c>
      <c r="P281" s="106">
        <v>-287794.78584394418</v>
      </c>
      <c r="Q281" s="107">
        <v>-2.8719683699030132E-2</v>
      </c>
      <c r="R281" s="108">
        <v>-30.190182973072069</v>
      </c>
      <c r="T281" s="74">
        <v>893</v>
      </c>
      <c r="U281" s="75" t="s">
        <v>312</v>
      </c>
      <c r="V281" s="91">
        <v>7439</v>
      </c>
      <c r="W281" s="77">
        <v>6676806.4444302022</v>
      </c>
      <c r="X281" s="77">
        <v>2351335.700353249</v>
      </c>
      <c r="Y281" s="80">
        <v>9028142.1447834522</v>
      </c>
      <c r="Z281" s="94">
        <v>1051717.0306721369</v>
      </c>
      <c r="AA281" s="81">
        <v>10079859.175455591</v>
      </c>
      <c r="AB281" s="521">
        <v>-59039</v>
      </c>
      <c r="AC281" s="102">
        <v>10020820.175455591</v>
      </c>
      <c r="AD281" s="96">
        <v>1347.0654893743231</v>
      </c>
      <c r="AE281" s="97">
        <v>14045.662500000009</v>
      </c>
      <c r="AF281" s="103">
        <v>10034865.83795559</v>
      </c>
      <c r="AG281" s="76">
        <v>15</v>
      </c>
      <c r="AH281" s="84">
        <v>15</v>
      </c>
    </row>
    <row r="282" spans="1:34">
      <c r="A282" s="74">
        <v>895</v>
      </c>
      <c r="B282" s="75" t="s">
        <v>313</v>
      </c>
      <c r="C282" s="91">
        <v>14783</v>
      </c>
      <c r="D282" s="77">
        <v>4958175.5568863982</v>
      </c>
      <c r="E282" s="97">
        <v>2165484.5607256363</v>
      </c>
      <c r="F282" s="80">
        <v>7123660.1176120341</v>
      </c>
      <c r="G282" s="94">
        <v>1648981.6751687431</v>
      </c>
      <c r="H282" s="81">
        <v>8772641.7927807774</v>
      </c>
      <c r="I282" s="627">
        <v>-1278482</v>
      </c>
      <c r="J282" s="86">
        <v>7494159.7927807774</v>
      </c>
      <c r="K282" s="83">
        <v>506.94444921739682</v>
      </c>
      <c r="L282" s="76">
        <v>321505.81149999995</v>
      </c>
      <c r="M282" s="83">
        <v>7815665.6042807773</v>
      </c>
      <c r="N282" s="84">
        <v>2</v>
      </c>
      <c r="O282" s="84">
        <v>2</v>
      </c>
      <c r="P282" s="106">
        <v>2087676.2875548052</v>
      </c>
      <c r="Q282" s="107">
        <v>0.38614309754886555</v>
      </c>
      <c r="R282" s="108">
        <v>141.98673994063341</v>
      </c>
      <c r="T282" s="74">
        <v>895</v>
      </c>
      <c r="U282" s="75" t="s">
        <v>313</v>
      </c>
      <c r="V282" s="91">
        <v>14814</v>
      </c>
      <c r="W282" s="77">
        <v>5331955.3087667543</v>
      </c>
      <c r="X282" s="77">
        <v>-39097.379686191438</v>
      </c>
      <c r="Y282" s="80">
        <v>5292857.9290805627</v>
      </c>
      <c r="Z282" s="94">
        <v>1392107.5761454089</v>
      </c>
      <c r="AA282" s="81">
        <v>6684965.5052259723</v>
      </c>
      <c r="AB282" s="521">
        <v>-1278482</v>
      </c>
      <c r="AC282" s="102">
        <v>5406483.5052259723</v>
      </c>
      <c r="AD282" s="96">
        <v>364.95770927676341</v>
      </c>
      <c r="AE282" s="97">
        <v>320576.78750000009</v>
      </c>
      <c r="AF282" s="103">
        <v>5727060.2927259728</v>
      </c>
      <c r="AG282" s="76">
        <v>2</v>
      </c>
      <c r="AH282" s="84">
        <v>2</v>
      </c>
    </row>
    <row r="283" spans="1:34">
      <c r="A283" s="74">
        <v>905</v>
      </c>
      <c r="B283" s="75" t="s">
        <v>314</v>
      </c>
      <c r="C283" s="91">
        <v>71209</v>
      </c>
      <c r="D283" s="77">
        <v>17060209.006593689</v>
      </c>
      <c r="E283" s="97">
        <v>7650671.2815905111</v>
      </c>
      <c r="F283" s="80">
        <v>24710880.288184199</v>
      </c>
      <c r="G283" s="94">
        <v>8381234.3346051248</v>
      </c>
      <c r="H283" s="81">
        <v>33092114.622789323</v>
      </c>
      <c r="I283" s="627">
        <v>34145127</v>
      </c>
      <c r="J283" s="86">
        <v>67237241.622789323</v>
      </c>
      <c r="K283" s="83">
        <v>944.22392707086635</v>
      </c>
      <c r="L283" s="76">
        <v>-6638346.3923999993</v>
      </c>
      <c r="M283" s="83">
        <v>60598895.230389327</v>
      </c>
      <c r="N283" s="84">
        <v>15</v>
      </c>
      <c r="O283" s="84">
        <v>15</v>
      </c>
      <c r="P283" s="106">
        <v>4439234.0722068623</v>
      </c>
      <c r="Q283" s="107">
        <v>7.0690683436590782E-2</v>
      </c>
      <c r="R283" s="108">
        <v>51.712343230635838</v>
      </c>
      <c r="T283" s="74">
        <v>905</v>
      </c>
      <c r="U283" s="75" t="s">
        <v>314</v>
      </c>
      <c r="V283" s="91">
        <v>70361</v>
      </c>
      <c r="W283" s="77">
        <v>15519357.10947576</v>
      </c>
      <c r="X283" s="77">
        <v>5762748.0608019195</v>
      </c>
      <c r="Y283" s="80">
        <v>21282105.170277681</v>
      </c>
      <c r="Z283" s="94">
        <v>7370775.3803047789</v>
      </c>
      <c r="AA283" s="81">
        <v>28652880.550582461</v>
      </c>
      <c r="AB283" s="521">
        <v>34145127</v>
      </c>
      <c r="AC283" s="102">
        <v>62798007.550582461</v>
      </c>
      <c r="AD283" s="96">
        <v>892.51158384023051</v>
      </c>
      <c r="AE283" s="97">
        <v>-6619164.21</v>
      </c>
      <c r="AF283" s="103">
        <v>56178843.34058246</v>
      </c>
      <c r="AG283" s="76">
        <v>15</v>
      </c>
      <c r="AH283" s="84">
        <v>15</v>
      </c>
    </row>
    <row r="284" spans="1:34">
      <c r="A284" s="74">
        <v>908</v>
      </c>
      <c r="B284" s="75" t="s">
        <v>315</v>
      </c>
      <c r="C284" s="91">
        <v>20762</v>
      </c>
      <c r="D284" s="77">
        <v>3646979.3949689316</v>
      </c>
      <c r="E284" s="97">
        <v>5935612.9437638707</v>
      </c>
      <c r="F284" s="80">
        <v>9582592.3387328014</v>
      </c>
      <c r="G284" s="94">
        <v>1536608.6956999076</v>
      </c>
      <c r="H284" s="81">
        <v>11119201.034432709</v>
      </c>
      <c r="I284" s="627">
        <v>1432157</v>
      </c>
      <c r="J284" s="86">
        <v>12551358.034432709</v>
      </c>
      <c r="K284" s="83">
        <v>604.53511388270442</v>
      </c>
      <c r="L284" s="76">
        <v>181545.80020000006</v>
      </c>
      <c r="M284" s="83">
        <v>12732903.83463271</v>
      </c>
      <c r="N284" s="84">
        <v>6</v>
      </c>
      <c r="O284" s="84">
        <v>6</v>
      </c>
      <c r="P284" s="106">
        <v>1151815.7103920486</v>
      </c>
      <c r="Q284" s="107">
        <v>0.10104052229912491</v>
      </c>
      <c r="R284" s="108">
        <v>57.715795801413947</v>
      </c>
      <c r="T284" s="74">
        <v>908</v>
      </c>
      <c r="U284" s="75" t="s">
        <v>315</v>
      </c>
      <c r="V284" s="91">
        <v>20847</v>
      </c>
      <c r="W284" s="77">
        <v>4554833.1842054743</v>
      </c>
      <c r="X284" s="77">
        <v>4241842.4429532327</v>
      </c>
      <c r="Y284" s="80">
        <v>8796675.627158707</v>
      </c>
      <c r="Z284" s="94">
        <v>1170709.696881955</v>
      </c>
      <c r="AA284" s="81">
        <v>9967385.3240406625</v>
      </c>
      <c r="AB284" s="521">
        <v>1432157</v>
      </c>
      <c r="AC284" s="102">
        <v>11399542.324040661</v>
      </c>
      <c r="AD284" s="96">
        <v>546.81931808129048</v>
      </c>
      <c r="AE284" s="97">
        <v>181021.20499999999</v>
      </c>
      <c r="AF284" s="103">
        <v>11580563.529040661</v>
      </c>
      <c r="AG284" s="76">
        <v>6</v>
      </c>
      <c r="AH284" s="84">
        <v>6</v>
      </c>
    </row>
    <row r="285" spans="1:34">
      <c r="A285" s="74">
        <v>915</v>
      </c>
      <c r="B285" s="75" t="s">
        <v>316</v>
      </c>
      <c r="C285" s="91">
        <v>19433</v>
      </c>
      <c r="D285" s="77">
        <v>-857902.52348760073</v>
      </c>
      <c r="E285" s="97">
        <v>6906260.6551396921</v>
      </c>
      <c r="F285" s="80">
        <v>6048358.1316520916</v>
      </c>
      <c r="G285" s="94">
        <v>2062691.0687507084</v>
      </c>
      <c r="H285" s="81">
        <v>8111049.2004028</v>
      </c>
      <c r="I285" s="627">
        <v>-2531032</v>
      </c>
      <c r="J285" s="86">
        <v>5580017.2004028</v>
      </c>
      <c r="K285" s="83">
        <v>287.14131633833171</v>
      </c>
      <c r="L285" s="76">
        <v>170276.70699999999</v>
      </c>
      <c r="M285" s="83">
        <v>5750293.9074028004</v>
      </c>
      <c r="N285" s="84">
        <v>11</v>
      </c>
      <c r="O285" s="84">
        <v>11</v>
      </c>
      <c r="P285" s="106">
        <v>-413715.1946919281</v>
      </c>
      <c r="Q285" s="107">
        <v>-6.9024635639474446E-2</v>
      </c>
      <c r="R285" s="108">
        <v>-17.588583254668777</v>
      </c>
      <c r="T285" s="74">
        <v>915</v>
      </c>
      <c r="U285" s="75" t="s">
        <v>316</v>
      </c>
      <c r="V285" s="91">
        <v>19669</v>
      </c>
      <c r="W285" s="77">
        <v>734740.62789047183</v>
      </c>
      <c r="X285" s="77">
        <v>6067756.4646109138</v>
      </c>
      <c r="Y285" s="80">
        <v>6802497.0925013851</v>
      </c>
      <c r="Z285" s="94">
        <v>1722267.302593343</v>
      </c>
      <c r="AA285" s="81">
        <v>8524764.3950947281</v>
      </c>
      <c r="AB285" s="521">
        <v>-2531032</v>
      </c>
      <c r="AC285" s="102">
        <v>5993732.3950947281</v>
      </c>
      <c r="AD285" s="96">
        <v>304.72989959300048</v>
      </c>
      <c r="AE285" s="97">
        <v>169784.67499999999</v>
      </c>
      <c r="AF285" s="103">
        <v>6163517.0700947279</v>
      </c>
      <c r="AG285" s="76">
        <v>11</v>
      </c>
      <c r="AH285" s="84">
        <v>11</v>
      </c>
    </row>
    <row r="286" spans="1:34">
      <c r="A286" s="74">
        <v>918</v>
      </c>
      <c r="B286" s="75" t="s">
        <v>317</v>
      </c>
      <c r="C286" s="91">
        <v>2263</v>
      </c>
      <c r="D286" s="77">
        <v>549239.52807884978</v>
      </c>
      <c r="E286" s="97">
        <v>1026981.0344107345</v>
      </c>
      <c r="F286" s="80">
        <v>1576220.5624895843</v>
      </c>
      <c r="G286" s="94">
        <v>395535.9444550238</v>
      </c>
      <c r="H286" s="81">
        <v>1971756.5069446082</v>
      </c>
      <c r="I286" s="627">
        <v>-715288</v>
      </c>
      <c r="J286" s="86">
        <v>1256468.5069446082</v>
      </c>
      <c r="K286" s="83">
        <v>555.22249533566423</v>
      </c>
      <c r="L286" s="76">
        <v>51472.823500000013</v>
      </c>
      <c r="M286" s="83">
        <v>1307941.3304446081</v>
      </c>
      <c r="N286" s="84">
        <v>2</v>
      </c>
      <c r="O286" s="84">
        <v>2</v>
      </c>
      <c r="P286" s="106">
        <v>-149750.40535089676</v>
      </c>
      <c r="Q286" s="107">
        <v>-0.10649153132668721</v>
      </c>
      <c r="R286" s="108">
        <v>-70.876753237579464</v>
      </c>
      <c r="T286" s="74">
        <v>918</v>
      </c>
      <c r="U286" s="75" t="s">
        <v>317</v>
      </c>
      <c r="V286" s="91">
        <v>2246</v>
      </c>
      <c r="W286" s="77">
        <v>623056.2247221265</v>
      </c>
      <c r="X286" s="77">
        <v>1138944.386741562</v>
      </c>
      <c r="Y286" s="80">
        <v>1762000.6114636881</v>
      </c>
      <c r="Z286" s="94">
        <v>359506.30083181692</v>
      </c>
      <c r="AA286" s="81">
        <v>2121506.9122955049</v>
      </c>
      <c r="AB286" s="521">
        <v>-715288</v>
      </c>
      <c r="AC286" s="102">
        <v>1406218.9122955049</v>
      </c>
      <c r="AD286" s="96">
        <v>626.0992485732437</v>
      </c>
      <c r="AE286" s="97">
        <v>51324.087499999987</v>
      </c>
      <c r="AF286" s="103">
        <v>1457542.9997955051</v>
      </c>
      <c r="AG286" s="76">
        <v>2</v>
      </c>
      <c r="AH286" s="84">
        <v>2</v>
      </c>
    </row>
    <row r="287" spans="1:34">
      <c r="A287" s="74">
        <v>921</v>
      </c>
      <c r="B287" s="75" t="s">
        <v>318</v>
      </c>
      <c r="C287" s="91">
        <v>1787</v>
      </c>
      <c r="D287" s="77">
        <v>838379.82242390758</v>
      </c>
      <c r="E287" s="97">
        <v>1070008.7634202277</v>
      </c>
      <c r="F287" s="80">
        <v>1908388.5858441354</v>
      </c>
      <c r="G287" s="94">
        <v>416013.11774435948</v>
      </c>
      <c r="H287" s="81">
        <v>2324401.703588495</v>
      </c>
      <c r="I287" s="627">
        <v>344645</v>
      </c>
      <c r="J287" s="86">
        <v>2669046.703588495</v>
      </c>
      <c r="K287" s="83">
        <v>1493.5907686561247</v>
      </c>
      <c r="L287" s="76">
        <v>310343.03050000005</v>
      </c>
      <c r="M287" s="83">
        <v>2979389.7340884949</v>
      </c>
      <c r="N287" s="84">
        <v>11</v>
      </c>
      <c r="O287" s="84">
        <v>11</v>
      </c>
      <c r="P287" s="106">
        <v>-274105.02118178597</v>
      </c>
      <c r="Q287" s="107">
        <v>-9.3133160235964532E-2</v>
      </c>
      <c r="R287" s="108">
        <v>-96.442578059316247</v>
      </c>
      <c r="T287" s="74">
        <v>921</v>
      </c>
      <c r="U287" s="75" t="s">
        <v>318</v>
      </c>
      <c r="V287" s="91">
        <v>1851</v>
      </c>
      <c r="W287" s="77">
        <v>1072889.527326436</v>
      </c>
      <c r="X287" s="77">
        <v>1138029.33313963</v>
      </c>
      <c r="Y287" s="80">
        <v>2210918.8604660658</v>
      </c>
      <c r="Z287" s="94">
        <v>387587.86430421512</v>
      </c>
      <c r="AA287" s="81">
        <v>2598506.724770281</v>
      </c>
      <c r="AB287" s="521">
        <v>344645</v>
      </c>
      <c r="AC287" s="102">
        <v>2943151.724770281</v>
      </c>
      <c r="AD287" s="96">
        <v>1590.033346715441</v>
      </c>
      <c r="AE287" s="97">
        <v>309446.26250000001</v>
      </c>
      <c r="AF287" s="103">
        <v>3252597.9872702812</v>
      </c>
      <c r="AG287" s="76">
        <v>11</v>
      </c>
      <c r="AH287" s="84">
        <v>11</v>
      </c>
    </row>
    <row r="288" spans="1:34">
      <c r="A288" s="74">
        <v>922</v>
      </c>
      <c r="B288" s="75" t="s">
        <v>319</v>
      </c>
      <c r="C288" s="91">
        <v>4532</v>
      </c>
      <c r="D288" s="77">
        <v>3035806.7792524346</v>
      </c>
      <c r="E288" s="97">
        <v>1020075.9144645319</v>
      </c>
      <c r="F288" s="80">
        <v>4055882.6937169665</v>
      </c>
      <c r="G288" s="94">
        <v>401799.17471303657</v>
      </c>
      <c r="H288" s="81">
        <v>4457681.8684300035</v>
      </c>
      <c r="I288" s="627">
        <v>-1109577</v>
      </c>
      <c r="J288" s="86">
        <v>3348104.8684300035</v>
      </c>
      <c r="K288" s="83">
        <v>738.76982975066278</v>
      </c>
      <c r="L288" s="76">
        <v>111627.81000000003</v>
      </c>
      <c r="M288" s="83">
        <v>3459732.6784300036</v>
      </c>
      <c r="N288" s="84">
        <v>6</v>
      </c>
      <c r="O288" s="84">
        <v>6</v>
      </c>
      <c r="P288" s="106">
        <v>-60726.72614013264</v>
      </c>
      <c r="Q288" s="107">
        <v>-1.7814528073743244E-2</v>
      </c>
      <c r="R288" s="108">
        <v>-16.901106753468412</v>
      </c>
      <c r="T288" s="74">
        <v>922</v>
      </c>
      <c r="U288" s="75" t="s">
        <v>319</v>
      </c>
      <c r="V288" s="91">
        <v>4511</v>
      </c>
      <c r="W288" s="77">
        <v>3164849.185242895</v>
      </c>
      <c r="X288" s="77">
        <v>1041880.653700171</v>
      </c>
      <c r="Y288" s="80">
        <v>4206729.8389430661</v>
      </c>
      <c r="Z288" s="94">
        <v>311678.75562706962</v>
      </c>
      <c r="AA288" s="81">
        <v>4518408.5945701357</v>
      </c>
      <c r="AB288" s="521">
        <v>-1109577</v>
      </c>
      <c r="AC288" s="102">
        <v>3408831.5945701362</v>
      </c>
      <c r="AD288" s="96">
        <v>755.67093650413119</v>
      </c>
      <c r="AE288" s="97">
        <v>111305.25</v>
      </c>
      <c r="AF288" s="103">
        <v>3520136.8445701362</v>
      </c>
      <c r="AG288" s="76">
        <v>6</v>
      </c>
      <c r="AH288" s="84">
        <v>6</v>
      </c>
    </row>
    <row r="289" spans="1:34">
      <c r="A289" s="74">
        <v>924</v>
      </c>
      <c r="B289" s="75" t="s">
        <v>320</v>
      </c>
      <c r="C289" s="91">
        <v>2912</v>
      </c>
      <c r="D289" s="77">
        <v>1057765.8299121545</v>
      </c>
      <c r="E289" s="97">
        <v>1669439.5547170981</v>
      </c>
      <c r="F289" s="80">
        <v>2727205.3846292524</v>
      </c>
      <c r="G289" s="94">
        <v>561648.83226070204</v>
      </c>
      <c r="H289" s="81">
        <v>3288854.2168899542</v>
      </c>
      <c r="I289" s="627">
        <v>458533</v>
      </c>
      <c r="J289" s="86">
        <v>3747387.2168899542</v>
      </c>
      <c r="K289" s="83">
        <v>1286.8774783275942</v>
      </c>
      <c r="L289" s="76">
        <v>-17718.700000000012</v>
      </c>
      <c r="M289" s="83">
        <v>3729668.516889954</v>
      </c>
      <c r="N289" s="84">
        <v>16</v>
      </c>
      <c r="O289" s="84">
        <v>16</v>
      </c>
      <c r="P289" s="106">
        <v>-154310.92556209071</v>
      </c>
      <c r="Q289" s="107">
        <v>-3.9549683222063176E-2</v>
      </c>
      <c r="R289" s="108">
        <v>-44.305784194427815</v>
      </c>
      <c r="T289" s="74">
        <v>924</v>
      </c>
      <c r="U289" s="75" t="s">
        <v>320</v>
      </c>
      <c r="V289" s="91">
        <v>2931</v>
      </c>
      <c r="W289" s="77">
        <v>1294173.4121736451</v>
      </c>
      <c r="X289" s="77">
        <v>1639673.6360290761</v>
      </c>
      <c r="Y289" s="80">
        <v>2933847.0482027209</v>
      </c>
      <c r="Z289" s="94">
        <v>509318.094249324</v>
      </c>
      <c r="AA289" s="81">
        <v>3443165.1424520449</v>
      </c>
      <c r="AB289" s="521">
        <v>458533</v>
      </c>
      <c r="AC289" s="102">
        <v>3901698.1424520449</v>
      </c>
      <c r="AD289" s="96">
        <v>1331.183262522022</v>
      </c>
      <c r="AE289" s="97">
        <v>-17667.5</v>
      </c>
      <c r="AF289" s="103">
        <v>3884030.6424520449</v>
      </c>
      <c r="AG289" s="76">
        <v>16</v>
      </c>
      <c r="AH289" s="84">
        <v>16</v>
      </c>
    </row>
    <row r="290" spans="1:34">
      <c r="A290" s="74">
        <v>925</v>
      </c>
      <c r="B290" s="75" t="s">
        <v>321</v>
      </c>
      <c r="C290" s="91">
        <v>3295</v>
      </c>
      <c r="D290" s="77">
        <v>3740553.6635873923</v>
      </c>
      <c r="E290" s="97">
        <v>113952.90331193278</v>
      </c>
      <c r="F290" s="80">
        <v>3854506.5668993252</v>
      </c>
      <c r="G290" s="94">
        <v>663069.95101769618</v>
      </c>
      <c r="H290" s="81">
        <v>4517576.5179170212</v>
      </c>
      <c r="I290" s="627">
        <v>34739</v>
      </c>
      <c r="J290" s="86">
        <v>4552315.5179170212</v>
      </c>
      <c r="K290" s="83">
        <v>1381.582858244923</v>
      </c>
      <c r="L290" s="76">
        <v>37120.676500000016</v>
      </c>
      <c r="M290" s="83">
        <v>4589436.1944170212</v>
      </c>
      <c r="N290" s="84">
        <v>11</v>
      </c>
      <c r="O290" s="84">
        <v>11</v>
      </c>
      <c r="P290" s="106">
        <v>-117041.35887043551</v>
      </c>
      <c r="Q290" s="107">
        <v>-2.5065841390765703E-2</v>
      </c>
      <c r="R290" s="108">
        <v>-11.423369913625947</v>
      </c>
      <c r="T290" s="74">
        <v>925</v>
      </c>
      <c r="U290" s="75" t="s">
        <v>321</v>
      </c>
      <c r="V290" s="91">
        <v>3352</v>
      </c>
      <c r="W290" s="77">
        <v>3891484.771982308</v>
      </c>
      <c r="X290" s="77">
        <v>140900.70406717071</v>
      </c>
      <c r="Y290" s="80">
        <v>4032385.4760494782</v>
      </c>
      <c r="Z290" s="94">
        <v>602232.40073797817</v>
      </c>
      <c r="AA290" s="81">
        <v>4634617.8767874567</v>
      </c>
      <c r="AB290" s="521">
        <v>34739</v>
      </c>
      <c r="AC290" s="102">
        <v>4669356.8767874567</v>
      </c>
      <c r="AD290" s="96">
        <v>1393.006228158549</v>
      </c>
      <c r="AE290" s="97">
        <v>37013.412500000013</v>
      </c>
      <c r="AF290" s="103">
        <v>4706370.2892874563</v>
      </c>
      <c r="AG290" s="76">
        <v>11</v>
      </c>
      <c r="AH290" s="84">
        <v>11</v>
      </c>
    </row>
    <row r="291" spans="1:34">
      <c r="A291" s="74">
        <v>927</v>
      </c>
      <c r="B291" s="75" t="s">
        <v>322</v>
      </c>
      <c r="C291" s="91">
        <v>28852</v>
      </c>
      <c r="D291" s="77">
        <v>15376880.304456264</v>
      </c>
      <c r="E291" s="97">
        <v>901139.66782321339</v>
      </c>
      <c r="F291" s="80">
        <v>16278019.972279478</v>
      </c>
      <c r="G291" s="200">
        <v>2538225.0728509282</v>
      </c>
      <c r="H291" s="81">
        <v>18816245.045130406</v>
      </c>
      <c r="I291" s="627">
        <v>-2571720</v>
      </c>
      <c r="J291" s="86">
        <v>16244525.045130406</v>
      </c>
      <c r="K291" s="83">
        <v>563.02942760052701</v>
      </c>
      <c r="L291" s="76">
        <v>-49541.485199999763</v>
      </c>
      <c r="M291" s="83">
        <v>16194983.559930407</v>
      </c>
      <c r="N291" s="84">
        <v>1</v>
      </c>
      <c r="O291" s="85">
        <v>33</v>
      </c>
      <c r="P291" s="106">
        <v>-1038572.0374495536</v>
      </c>
      <c r="Q291" s="107">
        <v>-6.0091778255203739E-2</v>
      </c>
      <c r="R291" s="108">
        <v>-37.098947779866535</v>
      </c>
      <c r="T291" s="74">
        <v>927</v>
      </c>
      <c r="U291" s="75" t="s">
        <v>322</v>
      </c>
      <c r="V291" s="91">
        <v>28799</v>
      </c>
      <c r="W291" s="77">
        <v>16350501.5089003</v>
      </c>
      <c r="X291" s="77">
        <v>1444865.9012661241</v>
      </c>
      <c r="Y291" s="80">
        <v>17795367.41016642</v>
      </c>
      <c r="Z291" s="94">
        <v>2059449.672413531</v>
      </c>
      <c r="AA291" s="81">
        <v>19854817.082579959</v>
      </c>
      <c r="AB291" s="521">
        <v>-2571720</v>
      </c>
      <c r="AC291" s="102">
        <v>17283097.082579959</v>
      </c>
      <c r="AD291" s="96">
        <v>600.12837538039355</v>
      </c>
      <c r="AE291" s="97">
        <v>-49398.329999999842</v>
      </c>
      <c r="AF291" s="103">
        <v>17233698.752579961</v>
      </c>
      <c r="AG291" s="76">
        <v>1</v>
      </c>
      <c r="AH291" s="84">
        <v>33</v>
      </c>
    </row>
    <row r="292" spans="1:34">
      <c r="A292" s="74">
        <v>931</v>
      </c>
      <c r="B292" s="75" t="s">
        <v>323</v>
      </c>
      <c r="C292" s="91">
        <v>5695</v>
      </c>
      <c r="D292" s="77">
        <v>4927404.3095655888</v>
      </c>
      <c r="E292" s="97">
        <v>1969373.652499126</v>
      </c>
      <c r="F292" s="80">
        <v>6896777.9620647151</v>
      </c>
      <c r="G292" s="200">
        <v>1025661.1893649326</v>
      </c>
      <c r="H292" s="81">
        <v>7922439.1514296476</v>
      </c>
      <c r="I292" s="627">
        <v>-104681</v>
      </c>
      <c r="J292" s="86">
        <v>7817758.1514296476</v>
      </c>
      <c r="K292" s="83">
        <v>1372.7406762826422</v>
      </c>
      <c r="L292" s="76">
        <v>-84991.288289999997</v>
      </c>
      <c r="M292" s="83">
        <v>7732766.863139648</v>
      </c>
      <c r="N292" s="84">
        <v>13</v>
      </c>
      <c r="O292" s="84">
        <v>13</v>
      </c>
      <c r="P292" s="106">
        <v>231957.29900194705</v>
      </c>
      <c r="Q292" s="107">
        <v>3.0577826061399072E-2</v>
      </c>
      <c r="R292" s="108">
        <v>56.675295916976211</v>
      </c>
      <c r="T292" s="74">
        <v>931</v>
      </c>
      <c r="U292" s="75" t="s">
        <v>323</v>
      </c>
      <c r="V292" s="91">
        <v>5764</v>
      </c>
      <c r="W292" s="77">
        <v>4965108.5797635131</v>
      </c>
      <c r="X292" s="77">
        <v>1792868.6170113881</v>
      </c>
      <c r="Y292" s="80">
        <v>6757977.1967749009</v>
      </c>
      <c r="Z292" s="94">
        <v>932504.65565280057</v>
      </c>
      <c r="AA292" s="81">
        <v>7690481.8524277005</v>
      </c>
      <c r="AB292" s="521">
        <v>-104681</v>
      </c>
      <c r="AC292" s="102">
        <v>7585800.8524277005</v>
      </c>
      <c r="AD292" s="96">
        <v>1316.065380365666</v>
      </c>
      <c r="AE292" s="97">
        <v>-84745.697249999997</v>
      </c>
      <c r="AF292" s="103">
        <v>7501055.1551777013</v>
      </c>
      <c r="AG292" s="76">
        <v>13</v>
      </c>
      <c r="AH292" s="84">
        <v>13</v>
      </c>
    </row>
    <row r="293" spans="1:34">
      <c r="A293" s="74">
        <v>934</v>
      </c>
      <c r="B293" s="75" t="s">
        <v>324</v>
      </c>
      <c r="C293" s="91">
        <v>2554</v>
      </c>
      <c r="D293" s="77">
        <v>622203.03152619489</v>
      </c>
      <c r="E293" s="97">
        <v>1201652.2491643599</v>
      </c>
      <c r="F293" s="80">
        <v>1823855.2806905548</v>
      </c>
      <c r="G293" s="200">
        <v>386965.85080385336</v>
      </c>
      <c r="H293" s="81">
        <v>2210821.131494408</v>
      </c>
      <c r="I293" s="627">
        <v>87371</v>
      </c>
      <c r="J293" s="86">
        <v>2298192.131494408</v>
      </c>
      <c r="K293" s="83">
        <v>899.84030207298667</v>
      </c>
      <c r="L293" s="76">
        <v>-2992156.8689999999</v>
      </c>
      <c r="M293" s="83">
        <v>-693964.73750559194</v>
      </c>
      <c r="N293" s="84">
        <v>14</v>
      </c>
      <c r="O293" s="84">
        <v>14</v>
      </c>
      <c r="P293" s="106">
        <v>-17009.778799024876</v>
      </c>
      <c r="Q293" s="107">
        <v>-7.3469958379867722E-3</v>
      </c>
      <c r="R293" s="108">
        <v>11.768990107726609</v>
      </c>
      <c r="T293" s="74">
        <v>934</v>
      </c>
      <c r="U293" s="75" t="s">
        <v>324</v>
      </c>
      <c r="V293" s="91">
        <v>2607</v>
      </c>
      <c r="W293" s="77">
        <v>765976.17049655179</v>
      </c>
      <c r="X293" s="77">
        <v>1127521.6166499041</v>
      </c>
      <c r="Y293" s="80">
        <v>1893497.7871464561</v>
      </c>
      <c r="Z293" s="94">
        <v>334333.12314697681</v>
      </c>
      <c r="AA293" s="81">
        <v>2227830.9102934329</v>
      </c>
      <c r="AB293" s="521">
        <v>87371</v>
      </c>
      <c r="AC293" s="102">
        <v>2315201.9102934329</v>
      </c>
      <c r="AD293" s="96">
        <v>888.07131196526007</v>
      </c>
      <c r="AE293" s="97">
        <v>128972.75</v>
      </c>
      <c r="AF293" s="103">
        <v>2444174.6602934329</v>
      </c>
      <c r="AG293" s="76">
        <v>14</v>
      </c>
      <c r="AH293" s="84">
        <v>14</v>
      </c>
    </row>
    <row r="294" spans="1:34">
      <c r="A294" s="74">
        <v>935</v>
      </c>
      <c r="B294" s="75" t="s">
        <v>325</v>
      </c>
      <c r="C294" s="91">
        <v>2751</v>
      </c>
      <c r="D294" s="77">
        <v>50171.092817618686</v>
      </c>
      <c r="E294" s="97">
        <v>1001672.248555962</v>
      </c>
      <c r="F294" s="80">
        <v>1051843.3413735807</v>
      </c>
      <c r="G294" s="200">
        <v>449523.66220474249</v>
      </c>
      <c r="H294" s="81">
        <v>1501367.0035783232</v>
      </c>
      <c r="I294" s="627">
        <v>-12437</v>
      </c>
      <c r="J294" s="86">
        <v>1488930.0035783232</v>
      </c>
      <c r="K294" s="83">
        <v>541.23228047194596</v>
      </c>
      <c r="L294" s="76">
        <v>736176.54760000005</v>
      </c>
      <c r="M294" s="83">
        <v>2225106.5511783231</v>
      </c>
      <c r="N294" s="84">
        <v>8</v>
      </c>
      <c r="O294" s="84">
        <v>8</v>
      </c>
      <c r="P294" s="106">
        <v>-202109.3886556488</v>
      </c>
      <c r="Q294" s="107">
        <v>-0.11951784777091992</v>
      </c>
      <c r="R294" s="108">
        <v>-56.097070370149595</v>
      </c>
      <c r="T294" s="74">
        <v>935</v>
      </c>
      <c r="U294" s="75" t="s">
        <v>325</v>
      </c>
      <c r="V294" s="91">
        <v>2831</v>
      </c>
      <c r="W294" s="77">
        <v>345279.93863807537</v>
      </c>
      <c r="X294" s="77">
        <v>960475.81928575388</v>
      </c>
      <c r="Y294" s="80">
        <v>1305755.7579238289</v>
      </c>
      <c r="Z294" s="94">
        <v>397720.63431014301</v>
      </c>
      <c r="AA294" s="81">
        <v>1703476.392233972</v>
      </c>
      <c r="AB294" s="521">
        <v>-12437</v>
      </c>
      <c r="AC294" s="102">
        <v>1691039.392233972</v>
      </c>
      <c r="AD294" s="96">
        <v>597.32935084209555</v>
      </c>
      <c r="AE294" s="97">
        <v>734049.29</v>
      </c>
      <c r="AF294" s="103">
        <v>2425088.682233972</v>
      </c>
      <c r="AG294" s="76">
        <v>8</v>
      </c>
      <c r="AH294" s="84">
        <v>8</v>
      </c>
    </row>
    <row r="295" spans="1:34">
      <c r="A295" s="74">
        <v>936</v>
      </c>
      <c r="B295" s="75" t="s">
        <v>326</v>
      </c>
      <c r="C295" s="91">
        <v>6126</v>
      </c>
      <c r="D295" s="77">
        <v>3712764.5649771299</v>
      </c>
      <c r="E295" s="97">
        <v>2165188.5769563182</v>
      </c>
      <c r="F295" s="80">
        <v>5877953.1419334486</v>
      </c>
      <c r="G295" s="200">
        <v>1170349.402442775</v>
      </c>
      <c r="H295" s="81">
        <v>7048302.5443762233</v>
      </c>
      <c r="I295" s="627">
        <v>475754</v>
      </c>
      <c r="J295" s="86">
        <v>7524056.5443762233</v>
      </c>
      <c r="K295" s="83">
        <v>1228.2168697969676</v>
      </c>
      <c r="L295" s="76">
        <v>157607.83649999998</v>
      </c>
      <c r="M295" s="83">
        <v>7681664.3808762236</v>
      </c>
      <c r="N295" s="84">
        <v>6</v>
      </c>
      <c r="O295" s="84">
        <v>6</v>
      </c>
      <c r="P295" s="106">
        <v>-250637.92803580128</v>
      </c>
      <c r="Q295" s="107">
        <v>-3.2237656273847538E-2</v>
      </c>
      <c r="R295" s="108">
        <v>-27.791930269595468</v>
      </c>
      <c r="T295" s="74">
        <v>936</v>
      </c>
      <c r="U295" s="75" t="s">
        <v>326</v>
      </c>
      <c r="V295" s="91">
        <v>6190</v>
      </c>
      <c r="W295" s="77">
        <v>3963890.6507296721</v>
      </c>
      <c r="X295" s="77">
        <v>2274594.6448726919</v>
      </c>
      <c r="Y295" s="80">
        <v>6238485.2956023645</v>
      </c>
      <c r="Z295" s="94">
        <v>1060455.1768096599</v>
      </c>
      <c r="AA295" s="81">
        <v>7298940.4724120246</v>
      </c>
      <c r="AB295" s="521">
        <v>475754</v>
      </c>
      <c r="AC295" s="102">
        <v>7774694.4724120246</v>
      </c>
      <c r="AD295" s="96">
        <v>1256.008800066563</v>
      </c>
      <c r="AE295" s="97">
        <v>157152.41250000001</v>
      </c>
      <c r="AF295" s="103">
        <v>7931846.8849120243</v>
      </c>
      <c r="AG295" s="76">
        <v>6</v>
      </c>
      <c r="AH295" s="84">
        <v>6</v>
      </c>
    </row>
    <row r="296" spans="1:34">
      <c r="A296" s="74">
        <v>946</v>
      </c>
      <c r="B296" s="75" t="s">
        <v>327</v>
      </c>
      <c r="C296" s="91">
        <v>6185</v>
      </c>
      <c r="D296" s="77">
        <v>5509374.4810151104</v>
      </c>
      <c r="E296" s="97">
        <v>2059415.1679495496</v>
      </c>
      <c r="F296" s="80">
        <v>7568789.6489646602</v>
      </c>
      <c r="G296" s="200">
        <v>1028121.1629025766</v>
      </c>
      <c r="H296" s="81">
        <v>8596910.8118672371</v>
      </c>
      <c r="I296" s="627">
        <v>1097282</v>
      </c>
      <c r="J296" s="86">
        <v>9694192.8118672371</v>
      </c>
      <c r="K296" s="83">
        <v>1567.3715136406204</v>
      </c>
      <c r="L296" s="76">
        <v>-160531.42199999996</v>
      </c>
      <c r="M296" s="83">
        <v>9533661.3898672368</v>
      </c>
      <c r="N296" s="84">
        <v>15</v>
      </c>
      <c r="O296" s="84">
        <v>15</v>
      </c>
      <c r="P296" s="106">
        <v>-178294.2983524669</v>
      </c>
      <c r="Q296" s="107">
        <v>-1.805971447335717E-2</v>
      </c>
      <c r="R296" s="108">
        <v>-22.400967876240657</v>
      </c>
      <c r="T296" s="74">
        <v>946</v>
      </c>
      <c r="U296" s="75" t="s">
        <v>327</v>
      </c>
      <c r="V296" s="91">
        <v>6210</v>
      </c>
      <c r="W296" s="77">
        <v>5635895.4886593875</v>
      </c>
      <c r="X296" s="77">
        <v>2222680.7005851059</v>
      </c>
      <c r="Y296" s="80">
        <v>7858576.1892444938</v>
      </c>
      <c r="Z296" s="94">
        <v>916628.92097521015</v>
      </c>
      <c r="AA296" s="81">
        <v>8775205.110219704</v>
      </c>
      <c r="AB296" s="521">
        <v>1097282</v>
      </c>
      <c r="AC296" s="102">
        <v>9872487.110219704</v>
      </c>
      <c r="AD296" s="96">
        <v>1589.772481516861</v>
      </c>
      <c r="AE296" s="97">
        <v>-160067.54999999999</v>
      </c>
      <c r="AF296" s="103">
        <v>9712419.5602197032</v>
      </c>
      <c r="AG296" s="76">
        <v>15</v>
      </c>
      <c r="AH296" s="84">
        <v>15</v>
      </c>
    </row>
    <row r="297" spans="1:34">
      <c r="A297" s="74">
        <v>976</v>
      </c>
      <c r="B297" s="75" t="s">
        <v>328</v>
      </c>
      <c r="C297" s="91">
        <v>3673</v>
      </c>
      <c r="D297" s="77">
        <v>2218116.5145265441</v>
      </c>
      <c r="E297" s="97">
        <v>1884198.3297278646</v>
      </c>
      <c r="F297" s="80">
        <v>4102314.844254409</v>
      </c>
      <c r="G297" s="200">
        <v>655105.61514190247</v>
      </c>
      <c r="H297" s="81">
        <v>4757420.4593963111</v>
      </c>
      <c r="I297" s="627">
        <v>-606464</v>
      </c>
      <c r="J297" s="86">
        <v>4150956.4593963111</v>
      </c>
      <c r="K297" s="83">
        <v>1130.1269968408144</v>
      </c>
      <c r="L297" s="76">
        <v>-209470.47139999998</v>
      </c>
      <c r="M297" s="83">
        <v>3941485.9879963109</v>
      </c>
      <c r="N297" s="84">
        <v>19</v>
      </c>
      <c r="O297" s="84">
        <v>19</v>
      </c>
      <c r="P297" s="106">
        <v>-230382.81973170489</v>
      </c>
      <c r="Q297" s="107">
        <v>-5.2582738987873176E-2</v>
      </c>
      <c r="R297" s="108">
        <v>-47.335856996330676</v>
      </c>
      <c r="T297" s="74">
        <v>976</v>
      </c>
      <c r="U297" s="75" t="s">
        <v>328</v>
      </c>
      <c r="V297" s="91">
        <v>3721</v>
      </c>
      <c r="W297" s="77">
        <v>2463917.4880617182</v>
      </c>
      <c r="X297" s="77">
        <v>1929579.4543904059</v>
      </c>
      <c r="Y297" s="80">
        <v>4393496.9424521243</v>
      </c>
      <c r="Z297" s="94">
        <v>594306.3366758913</v>
      </c>
      <c r="AA297" s="81">
        <v>4987803.279128016</v>
      </c>
      <c r="AB297" s="521">
        <v>-606464</v>
      </c>
      <c r="AC297" s="102">
        <v>4381339.279128016</v>
      </c>
      <c r="AD297" s="96">
        <v>1177.4628538371451</v>
      </c>
      <c r="AE297" s="97">
        <v>-208865.185</v>
      </c>
      <c r="AF297" s="103">
        <v>4172474.0941280159</v>
      </c>
      <c r="AG297" s="76">
        <v>19</v>
      </c>
      <c r="AH297" s="84">
        <v>19</v>
      </c>
    </row>
    <row r="298" spans="1:34">
      <c r="A298" s="74">
        <v>977</v>
      </c>
      <c r="B298" s="75" t="s">
        <v>329</v>
      </c>
      <c r="C298" s="91">
        <v>15274</v>
      </c>
      <c r="D298" s="77">
        <v>10283604.892620824</v>
      </c>
      <c r="E298" s="97">
        <v>6342857.9235650226</v>
      </c>
      <c r="F298" s="80">
        <v>16626462.816185847</v>
      </c>
      <c r="G298" s="200">
        <v>1248157.152356345</v>
      </c>
      <c r="H298" s="81">
        <v>17874619.968542192</v>
      </c>
      <c r="I298" s="627">
        <v>160620</v>
      </c>
      <c r="J298" s="86">
        <v>18035239.968542192</v>
      </c>
      <c r="K298" s="83">
        <v>1180.7804090966474</v>
      </c>
      <c r="L298" s="76">
        <v>460774.79349999991</v>
      </c>
      <c r="M298" s="83">
        <v>18496014.762042191</v>
      </c>
      <c r="N298" s="84">
        <v>17</v>
      </c>
      <c r="O298" s="84">
        <v>17</v>
      </c>
      <c r="P298" s="106">
        <v>718805.97338212281</v>
      </c>
      <c r="Q298" s="107">
        <v>4.1510046097425632E-2</v>
      </c>
      <c r="R298" s="108">
        <v>56.77456753101842</v>
      </c>
      <c r="T298" s="74">
        <v>977</v>
      </c>
      <c r="U298" s="75" t="s">
        <v>329</v>
      </c>
      <c r="V298" s="91">
        <v>15406</v>
      </c>
      <c r="W298" s="77">
        <v>10385319.81145354</v>
      </c>
      <c r="X298" s="77">
        <v>5837684.2673537703</v>
      </c>
      <c r="Y298" s="80">
        <v>16223004.078807309</v>
      </c>
      <c r="Z298" s="94">
        <v>932809.91635275958</v>
      </c>
      <c r="AA298" s="81">
        <v>17155813.995160069</v>
      </c>
      <c r="AB298" s="521">
        <v>160620</v>
      </c>
      <c r="AC298" s="102">
        <v>17316433.995160069</v>
      </c>
      <c r="AD298" s="96">
        <v>1124.005841565629</v>
      </c>
      <c r="AE298" s="97">
        <v>459443.33750000002</v>
      </c>
      <c r="AF298" s="103">
        <v>17775877.332660072</v>
      </c>
      <c r="AG298" s="76">
        <v>17</v>
      </c>
      <c r="AH298" s="84">
        <v>17</v>
      </c>
    </row>
    <row r="299" spans="1:34">
      <c r="A299" s="74">
        <v>980</v>
      </c>
      <c r="B299" s="75" t="s">
        <v>330</v>
      </c>
      <c r="C299" s="91">
        <v>33658</v>
      </c>
      <c r="D299" s="77">
        <v>24231991.050988644</v>
      </c>
      <c r="E299" s="97">
        <v>8711110.4495103508</v>
      </c>
      <c r="F299" s="80">
        <v>32943101.500498995</v>
      </c>
      <c r="G299" s="200">
        <v>2054569.2021921421</v>
      </c>
      <c r="H299" s="81">
        <v>34997670.702691138</v>
      </c>
      <c r="I299" s="627">
        <v>-3916021</v>
      </c>
      <c r="J299" s="86">
        <v>31081649.702691138</v>
      </c>
      <c r="K299" s="83">
        <v>923.45503900086567</v>
      </c>
      <c r="L299" s="76">
        <v>-843321.52650000015</v>
      </c>
      <c r="M299" s="83">
        <v>30238328.176191136</v>
      </c>
      <c r="N299" s="84">
        <v>6</v>
      </c>
      <c r="O299" s="84">
        <v>6</v>
      </c>
      <c r="P299" s="106">
        <v>3789860.3574793786</v>
      </c>
      <c r="Q299" s="107">
        <v>0.13886448812651031</v>
      </c>
      <c r="R299" s="108">
        <v>113.70577051012981</v>
      </c>
      <c r="T299" s="74">
        <v>980</v>
      </c>
      <c r="U299" s="75" t="s">
        <v>330</v>
      </c>
      <c r="V299" s="91">
        <v>33704</v>
      </c>
      <c r="W299" s="77">
        <v>25318248.084373269</v>
      </c>
      <c r="X299" s="77">
        <v>4562288.2424663994</v>
      </c>
      <c r="Y299" s="80">
        <v>29880536.326839671</v>
      </c>
      <c r="Z299" s="94">
        <v>1327274.018372094</v>
      </c>
      <c r="AA299" s="81">
        <v>31207810.345211759</v>
      </c>
      <c r="AB299" s="521">
        <v>-3916021</v>
      </c>
      <c r="AC299" s="102">
        <v>27291789.345211759</v>
      </c>
      <c r="AD299" s="96">
        <v>809.74926849073586</v>
      </c>
      <c r="AE299" s="97">
        <v>-840884.66249999986</v>
      </c>
      <c r="AF299" s="103">
        <v>26450904.682711761</v>
      </c>
      <c r="AG299" s="76">
        <v>6</v>
      </c>
      <c r="AH299" s="84">
        <v>6</v>
      </c>
    </row>
    <row r="300" spans="1:34">
      <c r="A300" s="74">
        <v>981</v>
      </c>
      <c r="B300" s="75" t="s">
        <v>331</v>
      </c>
      <c r="C300" s="91">
        <v>2186</v>
      </c>
      <c r="D300" s="77">
        <v>727080.4248274226</v>
      </c>
      <c r="E300" s="97">
        <v>1153443.6972936608</v>
      </c>
      <c r="F300" s="80">
        <v>1880524.1221210836</v>
      </c>
      <c r="G300" s="200">
        <v>404514.54255540547</v>
      </c>
      <c r="H300" s="81">
        <v>2285038.6646764888</v>
      </c>
      <c r="I300" s="627">
        <v>-550473</v>
      </c>
      <c r="J300" s="86">
        <v>1734565.6646764888</v>
      </c>
      <c r="K300" s="83">
        <v>793.48841019052554</v>
      </c>
      <c r="L300" s="76">
        <v>-7087.4799999999959</v>
      </c>
      <c r="M300" s="83">
        <v>1727478.1846764889</v>
      </c>
      <c r="N300" s="84">
        <v>5</v>
      </c>
      <c r="O300" s="84">
        <v>5</v>
      </c>
      <c r="P300" s="106">
        <v>8194.6024306637701</v>
      </c>
      <c r="Q300" s="107">
        <v>4.746721379819391E-3</v>
      </c>
      <c r="R300" s="108">
        <v>6.269503557682242</v>
      </c>
      <c r="T300" s="74">
        <v>981</v>
      </c>
      <c r="U300" s="75" t="s">
        <v>331</v>
      </c>
      <c r="V300" s="91">
        <v>2193</v>
      </c>
      <c r="W300" s="77">
        <v>764968.20733634452</v>
      </c>
      <c r="X300" s="77">
        <v>1146867.343786069</v>
      </c>
      <c r="Y300" s="80">
        <v>1911835.5511224139</v>
      </c>
      <c r="Z300" s="94">
        <v>365008.5111234113</v>
      </c>
      <c r="AA300" s="81">
        <v>2276844.0622458248</v>
      </c>
      <c r="AB300" s="521">
        <v>-550473</v>
      </c>
      <c r="AC300" s="102">
        <v>1726371.0622458251</v>
      </c>
      <c r="AD300" s="96">
        <v>787.2189066328433</v>
      </c>
      <c r="AE300" s="97">
        <v>-7067</v>
      </c>
      <c r="AF300" s="103">
        <v>1719304.0622458251</v>
      </c>
      <c r="AG300" s="76">
        <v>5</v>
      </c>
      <c r="AH300" s="84">
        <v>5</v>
      </c>
    </row>
    <row r="301" spans="1:34">
      <c r="A301" s="74">
        <v>989</v>
      </c>
      <c r="B301" s="75" t="s">
        <v>332</v>
      </c>
      <c r="C301" s="91">
        <v>5121</v>
      </c>
      <c r="D301" s="77">
        <v>-518753.05297172186</v>
      </c>
      <c r="E301" s="97">
        <v>2317735.2729797</v>
      </c>
      <c r="F301" s="80">
        <v>1798982.2200079781</v>
      </c>
      <c r="G301" s="200">
        <v>777401.04861750198</v>
      </c>
      <c r="H301" s="81">
        <v>2576383.2686254801</v>
      </c>
      <c r="I301" s="627">
        <v>-442902</v>
      </c>
      <c r="J301" s="86">
        <v>2133481.2686254801</v>
      </c>
      <c r="K301" s="83">
        <v>416.61419031936731</v>
      </c>
      <c r="L301" s="76">
        <v>227827.04460000002</v>
      </c>
      <c r="M301" s="83">
        <v>2361308.3132254803</v>
      </c>
      <c r="N301" s="84">
        <v>14</v>
      </c>
      <c r="O301" s="84">
        <v>14</v>
      </c>
      <c r="P301" s="106">
        <v>-56132.888930402696</v>
      </c>
      <c r="Q301" s="107">
        <v>-2.5635972774792438E-2</v>
      </c>
      <c r="R301" s="108">
        <v>-2.8521233886561959</v>
      </c>
      <c r="T301" s="74">
        <v>989</v>
      </c>
      <c r="U301" s="75" t="s">
        <v>332</v>
      </c>
      <c r="V301" s="91">
        <v>5220</v>
      </c>
      <c r="W301" s="77">
        <v>-331772.27629525663</v>
      </c>
      <c r="X301" s="77">
        <v>2291009.420068291</v>
      </c>
      <c r="Y301" s="80">
        <v>1959237.143773034</v>
      </c>
      <c r="Z301" s="94">
        <v>673279.01378284849</v>
      </c>
      <c r="AA301" s="81">
        <v>2632516.1575558828</v>
      </c>
      <c r="AB301" s="521">
        <v>-442902</v>
      </c>
      <c r="AC301" s="102">
        <v>2189614.1575558828</v>
      </c>
      <c r="AD301" s="96">
        <v>419.46631370802351</v>
      </c>
      <c r="AE301" s="97">
        <v>227168.715</v>
      </c>
      <c r="AF301" s="103">
        <v>2416782.8725558831</v>
      </c>
      <c r="AG301" s="76">
        <v>14</v>
      </c>
      <c r="AH301" s="84">
        <v>14</v>
      </c>
    </row>
    <row r="302" spans="1:34">
      <c r="A302" s="74">
        <v>992</v>
      </c>
      <c r="B302" s="75" t="s">
        <v>333</v>
      </c>
      <c r="C302" s="91">
        <v>17492</v>
      </c>
      <c r="D302" s="77">
        <v>4410639.1492955694</v>
      </c>
      <c r="E302" s="97">
        <v>5439252.8091407595</v>
      </c>
      <c r="F302" s="80">
        <v>9849891.9584363289</v>
      </c>
      <c r="G302" s="200">
        <v>1803644.3129073854</v>
      </c>
      <c r="H302" s="81">
        <v>11653536.271343714</v>
      </c>
      <c r="I302" s="627">
        <v>-852139</v>
      </c>
      <c r="J302" s="86">
        <v>10801397.271343714</v>
      </c>
      <c r="K302" s="83">
        <v>617.50498921471035</v>
      </c>
      <c r="L302" s="76">
        <v>-36447.365900000092</v>
      </c>
      <c r="M302" s="83">
        <v>10764949.905443713</v>
      </c>
      <c r="N302" s="84">
        <v>13</v>
      </c>
      <c r="O302" s="84">
        <v>13</v>
      </c>
      <c r="P302" s="106">
        <v>940540.71075238101</v>
      </c>
      <c r="Q302" s="107">
        <v>9.5381238432290807E-2</v>
      </c>
      <c r="R302" s="108">
        <v>61.650617140790814</v>
      </c>
      <c r="T302" s="74">
        <v>992</v>
      </c>
      <c r="U302" s="75" t="s">
        <v>333</v>
      </c>
      <c r="V302" s="91">
        <v>17740</v>
      </c>
      <c r="W302" s="77">
        <v>5731960.0936276577</v>
      </c>
      <c r="X302" s="77">
        <v>3507342.909316238</v>
      </c>
      <c r="Y302" s="80">
        <v>9239303.0029438958</v>
      </c>
      <c r="Z302" s="94">
        <v>1473692.5576474359</v>
      </c>
      <c r="AA302" s="81">
        <v>10712995.560591331</v>
      </c>
      <c r="AB302" s="521">
        <v>-852139</v>
      </c>
      <c r="AC302" s="102">
        <v>9860856.5605913326</v>
      </c>
      <c r="AD302" s="76">
        <v>555.85437207391954</v>
      </c>
      <c r="AE302" s="97">
        <v>-36342.047500000037</v>
      </c>
      <c r="AF302" s="103">
        <v>9824514.5130913332</v>
      </c>
      <c r="AG302" s="76">
        <v>13</v>
      </c>
      <c r="AH302" s="84">
        <v>13</v>
      </c>
    </row>
    <row r="303" spans="1:34">
      <c r="D303" s="21"/>
      <c r="E303" s="21"/>
      <c r="G303" s="312"/>
    </row>
    <row r="304" spans="1:34">
      <c r="G304" s="312"/>
    </row>
    <row r="305" spans="3:293">
      <c r="C305" s="21"/>
      <c r="D305" s="21"/>
      <c r="E305" s="21"/>
      <c r="F305" s="21"/>
      <c r="G305" s="312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15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</row>
    <row r="306" spans="3:293">
      <c r="G306" s="312"/>
    </row>
    <row r="307" spans="3:293">
      <c r="G307" s="312"/>
    </row>
    <row r="308" spans="3:293">
      <c r="G308" s="312"/>
    </row>
    <row r="309" spans="3:293">
      <c r="G309" s="312"/>
    </row>
    <row r="310" spans="3:293">
      <c r="G310" s="312"/>
    </row>
    <row r="311" spans="3:293">
      <c r="G311" s="312"/>
    </row>
    <row r="312" spans="3:293">
      <c r="G312" s="312"/>
    </row>
    <row r="313" spans="3:293">
      <c r="G313" s="312"/>
    </row>
    <row r="314" spans="3:293">
      <c r="G314" s="312"/>
    </row>
    <row r="315" spans="3:293">
      <c r="G315" s="312"/>
    </row>
    <row r="316" spans="3:293">
      <c r="G316" s="312"/>
    </row>
    <row r="317" spans="3:293">
      <c r="G317" s="312"/>
    </row>
    <row r="318" spans="3:293">
      <c r="G318" s="312"/>
    </row>
    <row r="319" spans="3:293">
      <c r="G319" s="312"/>
    </row>
    <row r="320" spans="3:293">
      <c r="G320" s="312"/>
    </row>
    <row r="321" spans="7:7">
      <c r="G321" s="312"/>
    </row>
    <row r="322" spans="7:7">
      <c r="G322" s="312"/>
    </row>
    <row r="323" spans="7:7">
      <c r="G323" s="312"/>
    </row>
    <row r="324" spans="7:7">
      <c r="G324" s="312"/>
    </row>
    <row r="325" spans="7:7">
      <c r="G325" s="312"/>
    </row>
    <row r="326" spans="7:7">
      <c r="G326" s="312"/>
    </row>
    <row r="327" spans="7:7">
      <c r="G327" s="312"/>
    </row>
    <row r="328" spans="7:7">
      <c r="G328" s="312"/>
    </row>
    <row r="329" spans="7:7">
      <c r="G329" s="312"/>
    </row>
    <row r="330" spans="7:7">
      <c r="G330" s="312"/>
    </row>
    <row r="331" spans="7:7">
      <c r="G331" s="312"/>
    </row>
    <row r="332" spans="7:7">
      <c r="G332" s="312"/>
    </row>
    <row r="333" spans="7:7">
      <c r="G333" s="312"/>
    </row>
    <row r="334" spans="7:7">
      <c r="G334" s="312"/>
    </row>
    <row r="335" spans="7:7">
      <c r="G335" s="312"/>
    </row>
    <row r="336" spans="7:7">
      <c r="G336" s="312"/>
    </row>
    <row r="337" spans="7:7">
      <c r="G337" s="312"/>
    </row>
    <row r="338" spans="7:7">
      <c r="G338" s="312"/>
    </row>
    <row r="339" spans="7:7">
      <c r="G339" s="312"/>
    </row>
    <row r="340" spans="7:7">
      <c r="G340" s="312"/>
    </row>
    <row r="341" spans="7:7">
      <c r="G341" s="312"/>
    </row>
    <row r="342" spans="7:7">
      <c r="G342" s="312"/>
    </row>
    <row r="343" spans="7:7">
      <c r="G343" s="312"/>
    </row>
    <row r="344" spans="7:7">
      <c r="G344" s="312"/>
    </row>
    <row r="345" spans="7:7">
      <c r="G345" s="312"/>
    </row>
    <row r="346" spans="7:7">
      <c r="G346" s="312"/>
    </row>
    <row r="347" spans="7:7">
      <c r="G347" s="312"/>
    </row>
    <row r="348" spans="7:7">
      <c r="G348" s="312"/>
    </row>
    <row r="349" spans="7:7">
      <c r="G349" s="312"/>
    </row>
    <row r="350" spans="7:7">
      <c r="G350" s="312"/>
    </row>
    <row r="351" spans="7:7">
      <c r="G351" s="312"/>
    </row>
    <row r="352" spans="7:7">
      <c r="G352" s="312"/>
    </row>
    <row r="353" spans="7:7">
      <c r="G353" s="312"/>
    </row>
    <row r="354" spans="7:7">
      <c r="G354" s="312"/>
    </row>
    <row r="355" spans="7:7">
      <c r="G355" s="312"/>
    </row>
    <row r="356" spans="7:7">
      <c r="G356" s="312"/>
    </row>
    <row r="357" spans="7:7">
      <c r="G357" s="312"/>
    </row>
    <row r="358" spans="7:7">
      <c r="G358" s="312"/>
    </row>
    <row r="359" spans="7:7">
      <c r="G359" s="312"/>
    </row>
    <row r="360" spans="7:7">
      <c r="G360" s="312"/>
    </row>
    <row r="361" spans="7:7">
      <c r="G361" s="312"/>
    </row>
    <row r="362" spans="7:7">
      <c r="G362" s="312"/>
    </row>
    <row r="363" spans="7:7">
      <c r="G363" s="312"/>
    </row>
    <row r="364" spans="7:7">
      <c r="G364" s="312"/>
    </row>
    <row r="365" spans="7:7">
      <c r="G365" s="312"/>
    </row>
    <row r="366" spans="7:7">
      <c r="G366" s="312"/>
    </row>
    <row r="367" spans="7:7">
      <c r="G367" s="312"/>
    </row>
    <row r="368" spans="7:7">
      <c r="G368" s="312"/>
    </row>
    <row r="369" spans="7:7">
      <c r="G369" s="312"/>
    </row>
    <row r="370" spans="7:7">
      <c r="G370" s="312"/>
    </row>
    <row r="371" spans="7:7">
      <c r="G371" s="312"/>
    </row>
    <row r="372" spans="7:7">
      <c r="G372" s="312"/>
    </row>
    <row r="373" spans="7:7">
      <c r="G373" s="312"/>
    </row>
    <row r="374" spans="7:7">
      <c r="G374" s="312"/>
    </row>
    <row r="375" spans="7:7">
      <c r="G375" s="312"/>
    </row>
    <row r="376" spans="7:7">
      <c r="G376" s="312"/>
    </row>
    <row r="377" spans="7:7">
      <c r="G377" s="312"/>
    </row>
    <row r="378" spans="7:7">
      <c r="G378" s="312"/>
    </row>
    <row r="379" spans="7:7">
      <c r="G379" s="312"/>
    </row>
    <row r="380" spans="7:7">
      <c r="G380" s="312"/>
    </row>
    <row r="381" spans="7:7">
      <c r="G381" s="312"/>
    </row>
    <row r="382" spans="7:7">
      <c r="G382" s="312"/>
    </row>
    <row r="383" spans="7:7">
      <c r="G383" s="312"/>
    </row>
    <row r="384" spans="7:7">
      <c r="G384" s="312"/>
    </row>
    <row r="385" spans="7:7">
      <c r="G385" s="312"/>
    </row>
    <row r="386" spans="7:7">
      <c r="G386" s="312"/>
    </row>
    <row r="387" spans="7:7">
      <c r="G387" s="312"/>
    </row>
    <row r="388" spans="7:7">
      <c r="G388" s="312"/>
    </row>
    <row r="389" spans="7:7">
      <c r="G389" s="312"/>
    </row>
    <row r="390" spans="7:7">
      <c r="G390" s="312"/>
    </row>
    <row r="391" spans="7:7">
      <c r="G391" s="312"/>
    </row>
    <row r="392" spans="7:7">
      <c r="G392" s="312"/>
    </row>
    <row r="393" spans="7:7">
      <c r="G393" s="312"/>
    </row>
    <row r="394" spans="7:7">
      <c r="G394" s="312"/>
    </row>
    <row r="395" spans="7:7">
      <c r="G395" s="312"/>
    </row>
    <row r="396" spans="7:7">
      <c r="G396" s="312"/>
    </row>
    <row r="397" spans="7:7">
      <c r="G397" s="312"/>
    </row>
    <row r="398" spans="7:7">
      <c r="G398" s="312"/>
    </row>
    <row r="399" spans="7:7">
      <c r="G399" s="312"/>
    </row>
    <row r="400" spans="7:7">
      <c r="G400" s="312"/>
    </row>
    <row r="401" spans="7:7">
      <c r="G401" s="312"/>
    </row>
    <row r="402" spans="7:7">
      <c r="G402" s="312"/>
    </row>
    <row r="403" spans="7:7">
      <c r="G403" s="312"/>
    </row>
    <row r="404" spans="7:7">
      <c r="G404" s="312"/>
    </row>
    <row r="405" spans="7:7">
      <c r="G405" s="312"/>
    </row>
    <row r="406" spans="7:7">
      <c r="G406" s="312"/>
    </row>
    <row r="407" spans="7:7">
      <c r="G407" s="312"/>
    </row>
    <row r="408" spans="7:7">
      <c r="G408" s="312"/>
    </row>
    <row r="409" spans="7:7">
      <c r="G409" s="312"/>
    </row>
    <row r="410" spans="7:7">
      <c r="G410" s="312"/>
    </row>
    <row r="411" spans="7:7">
      <c r="G411" s="312"/>
    </row>
    <row r="412" spans="7:7">
      <c r="G412" s="312"/>
    </row>
    <row r="413" spans="7:7">
      <c r="G413" s="312"/>
    </row>
    <row r="414" spans="7:7">
      <c r="G414" s="312"/>
    </row>
    <row r="415" spans="7:7">
      <c r="G415" s="312"/>
    </row>
    <row r="416" spans="7:7">
      <c r="G416" s="312"/>
    </row>
    <row r="417" spans="7:7">
      <c r="G417" s="312"/>
    </row>
    <row r="418" spans="7:7">
      <c r="G418" s="312"/>
    </row>
    <row r="419" spans="7:7">
      <c r="G419" s="312"/>
    </row>
    <row r="420" spans="7:7">
      <c r="G420" s="312"/>
    </row>
    <row r="421" spans="7:7">
      <c r="G421" s="312"/>
    </row>
    <row r="422" spans="7:7">
      <c r="G422" s="312"/>
    </row>
    <row r="423" spans="7:7">
      <c r="G423" s="312"/>
    </row>
    <row r="424" spans="7:7">
      <c r="G424" s="312"/>
    </row>
    <row r="425" spans="7:7">
      <c r="G425" s="312"/>
    </row>
    <row r="426" spans="7:7">
      <c r="G426" s="312"/>
    </row>
    <row r="427" spans="7:7">
      <c r="G427" s="312"/>
    </row>
    <row r="428" spans="7:7">
      <c r="G428" s="312"/>
    </row>
    <row r="429" spans="7:7">
      <c r="G429" s="312"/>
    </row>
    <row r="430" spans="7:7">
      <c r="G430" s="312"/>
    </row>
    <row r="431" spans="7:7">
      <c r="G431" s="312"/>
    </row>
    <row r="432" spans="7:7">
      <c r="G432" s="312"/>
    </row>
    <row r="433" spans="7:7">
      <c r="G433" s="312"/>
    </row>
    <row r="434" spans="7:7">
      <c r="G434" s="312"/>
    </row>
    <row r="435" spans="7:7">
      <c r="G435" s="312"/>
    </row>
    <row r="436" spans="7:7">
      <c r="G436" s="312"/>
    </row>
    <row r="437" spans="7:7">
      <c r="G437" s="312"/>
    </row>
    <row r="438" spans="7:7">
      <c r="G438" s="312"/>
    </row>
    <row r="439" spans="7:7">
      <c r="G439" s="312"/>
    </row>
    <row r="440" spans="7:7">
      <c r="G440" s="312"/>
    </row>
    <row r="441" spans="7:7">
      <c r="G441" s="312"/>
    </row>
    <row r="442" spans="7:7">
      <c r="G442" s="312"/>
    </row>
    <row r="443" spans="7:7">
      <c r="G443" s="312"/>
    </row>
    <row r="444" spans="7:7">
      <c r="G444" s="312"/>
    </row>
    <row r="445" spans="7:7">
      <c r="G445" s="312"/>
    </row>
    <row r="446" spans="7:7">
      <c r="G446" s="312"/>
    </row>
    <row r="447" spans="7:7">
      <c r="G447" s="312"/>
    </row>
    <row r="448" spans="7:7">
      <c r="G448" s="312"/>
    </row>
    <row r="449" spans="7:7">
      <c r="G449" s="312"/>
    </row>
    <row r="450" spans="7:7">
      <c r="G450" s="312"/>
    </row>
    <row r="451" spans="7:7">
      <c r="G451" s="312"/>
    </row>
    <row r="452" spans="7:7">
      <c r="G452" s="312"/>
    </row>
    <row r="453" spans="7:7">
      <c r="G453" s="312"/>
    </row>
    <row r="454" spans="7:7">
      <c r="G454" s="312"/>
    </row>
    <row r="455" spans="7:7">
      <c r="G455" s="312"/>
    </row>
    <row r="456" spans="7:7">
      <c r="G456" s="312"/>
    </row>
    <row r="457" spans="7:7">
      <c r="G457" s="312"/>
    </row>
    <row r="458" spans="7:7">
      <c r="G458" s="312"/>
    </row>
    <row r="459" spans="7:7">
      <c r="G459" s="312"/>
    </row>
    <row r="460" spans="7:7">
      <c r="G460" s="312"/>
    </row>
    <row r="461" spans="7:7">
      <c r="G461" s="312"/>
    </row>
    <row r="462" spans="7:7">
      <c r="G462" s="312"/>
    </row>
    <row r="463" spans="7:7">
      <c r="G463" s="312"/>
    </row>
    <row r="464" spans="7:7">
      <c r="G464" s="312"/>
    </row>
    <row r="465" spans="7:7">
      <c r="G465" s="312"/>
    </row>
    <row r="466" spans="7:7">
      <c r="G466" s="312"/>
    </row>
    <row r="467" spans="7:7">
      <c r="G467" s="312"/>
    </row>
    <row r="468" spans="7:7">
      <c r="G468" s="312"/>
    </row>
    <row r="469" spans="7:7">
      <c r="G469" s="312"/>
    </row>
    <row r="470" spans="7:7">
      <c r="G470" s="312"/>
    </row>
    <row r="471" spans="7:7">
      <c r="G471" s="312"/>
    </row>
    <row r="472" spans="7:7">
      <c r="G472" s="312"/>
    </row>
    <row r="473" spans="7:7">
      <c r="G473" s="312"/>
    </row>
    <row r="474" spans="7:7">
      <c r="G474" s="312"/>
    </row>
    <row r="475" spans="7:7">
      <c r="G475" s="312"/>
    </row>
    <row r="476" spans="7:7">
      <c r="G476" s="312"/>
    </row>
    <row r="477" spans="7:7">
      <c r="G477" s="312"/>
    </row>
    <row r="478" spans="7:7">
      <c r="G478" s="312"/>
    </row>
    <row r="479" spans="7:7">
      <c r="G479" s="312"/>
    </row>
    <row r="480" spans="7:7">
      <c r="G480" s="312"/>
    </row>
    <row r="481" spans="7:7">
      <c r="G481" s="312"/>
    </row>
    <row r="482" spans="7:7">
      <c r="G482" s="312"/>
    </row>
    <row r="483" spans="7:7">
      <c r="G483" s="312"/>
    </row>
    <row r="484" spans="7:7">
      <c r="G484" s="312"/>
    </row>
    <row r="485" spans="7:7">
      <c r="G485" s="312"/>
    </row>
    <row r="486" spans="7:7">
      <c r="G486" s="312"/>
    </row>
    <row r="487" spans="7:7">
      <c r="G487" s="312"/>
    </row>
    <row r="488" spans="7:7">
      <c r="G488" s="312"/>
    </row>
    <row r="489" spans="7:7">
      <c r="G489" s="312"/>
    </row>
    <row r="490" spans="7:7">
      <c r="G490" s="312"/>
    </row>
    <row r="491" spans="7:7">
      <c r="G491" s="312"/>
    </row>
    <row r="492" spans="7:7">
      <c r="G492" s="312"/>
    </row>
    <row r="493" spans="7:7">
      <c r="G493" s="312"/>
    </row>
    <row r="494" spans="7:7">
      <c r="G494" s="312"/>
    </row>
    <row r="495" spans="7:7">
      <c r="G495" s="312"/>
    </row>
    <row r="496" spans="7:7">
      <c r="G496" s="312"/>
    </row>
    <row r="497" spans="7:7">
      <c r="G497" s="312"/>
    </row>
    <row r="498" spans="7:7">
      <c r="G498" s="312"/>
    </row>
    <row r="499" spans="7:7">
      <c r="G499" s="312"/>
    </row>
    <row r="500" spans="7:7">
      <c r="G500" s="312"/>
    </row>
    <row r="501" spans="7:7">
      <c r="G501" s="312"/>
    </row>
    <row r="502" spans="7:7">
      <c r="G502" s="312"/>
    </row>
    <row r="503" spans="7:7">
      <c r="G503" s="312"/>
    </row>
    <row r="504" spans="7:7">
      <c r="G504" s="312"/>
    </row>
    <row r="505" spans="7:7">
      <c r="G505" s="312"/>
    </row>
    <row r="506" spans="7:7">
      <c r="G506" s="312"/>
    </row>
    <row r="507" spans="7:7">
      <c r="G507" s="312"/>
    </row>
    <row r="508" spans="7:7">
      <c r="G508" s="312"/>
    </row>
    <row r="509" spans="7:7">
      <c r="G509" s="312"/>
    </row>
    <row r="510" spans="7:7">
      <c r="G510" s="312"/>
    </row>
    <row r="511" spans="7:7">
      <c r="G511" s="312"/>
    </row>
    <row r="512" spans="7:7">
      <c r="G512" s="312"/>
    </row>
    <row r="513" spans="7:7">
      <c r="G513" s="312"/>
    </row>
    <row r="514" spans="7:7">
      <c r="G514" s="312"/>
    </row>
    <row r="515" spans="7:7">
      <c r="G515" s="312"/>
    </row>
    <row r="516" spans="7:7">
      <c r="G516" s="312"/>
    </row>
    <row r="517" spans="7:7">
      <c r="G517" s="312"/>
    </row>
    <row r="518" spans="7:7">
      <c r="G518" s="312"/>
    </row>
    <row r="519" spans="7:7">
      <c r="G519" s="312"/>
    </row>
    <row r="520" spans="7:7">
      <c r="G520" s="312"/>
    </row>
    <row r="521" spans="7:7">
      <c r="G521" s="312"/>
    </row>
    <row r="522" spans="7:7">
      <c r="G522" s="312"/>
    </row>
    <row r="523" spans="7:7">
      <c r="G523" s="312"/>
    </row>
    <row r="524" spans="7:7">
      <c r="G524" s="312"/>
    </row>
    <row r="525" spans="7:7">
      <c r="G525" s="312"/>
    </row>
    <row r="526" spans="7:7">
      <c r="G526" s="312"/>
    </row>
    <row r="527" spans="7:7">
      <c r="G527" s="312"/>
    </row>
    <row r="528" spans="7:7">
      <c r="G528" s="312"/>
    </row>
    <row r="529" spans="7:7">
      <c r="G529" s="312"/>
    </row>
    <row r="530" spans="7:7">
      <c r="G530" s="312"/>
    </row>
    <row r="531" spans="7:7">
      <c r="G531" s="312"/>
    </row>
    <row r="532" spans="7:7">
      <c r="G532" s="312"/>
    </row>
    <row r="533" spans="7:7">
      <c r="G533" s="312"/>
    </row>
    <row r="534" spans="7:7">
      <c r="G534" s="312"/>
    </row>
    <row r="535" spans="7:7">
      <c r="G535" s="312"/>
    </row>
    <row r="536" spans="7:7">
      <c r="G536" s="312"/>
    </row>
    <row r="537" spans="7:7">
      <c r="G537" s="312"/>
    </row>
    <row r="538" spans="7:7">
      <c r="G538" s="312"/>
    </row>
    <row r="539" spans="7:7">
      <c r="G539" s="312"/>
    </row>
    <row r="540" spans="7:7">
      <c r="G540" s="312"/>
    </row>
    <row r="541" spans="7:7">
      <c r="G541" s="312"/>
    </row>
    <row r="542" spans="7:7">
      <c r="G542" s="312"/>
    </row>
    <row r="543" spans="7:7">
      <c r="G543" s="312"/>
    </row>
    <row r="544" spans="7:7">
      <c r="G544" s="312"/>
    </row>
    <row r="545" spans="7:7">
      <c r="G545" s="312"/>
    </row>
    <row r="546" spans="7:7">
      <c r="G546" s="312"/>
    </row>
    <row r="547" spans="7:7">
      <c r="G547" s="312"/>
    </row>
    <row r="548" spans="7:7">
      <c r="G548" s="312"/>
    </row>
    <row r="549" spans="7:7">
      <c r="G549" s="312"/>
    </row>
    <row r="550" spans="7:7">
      <c r="G550" s="312"/>
    </row>
    <row r="551" spans="7:7">
      <c r="G551" s="312"/>
    </row>
    <row r="552" spans="7:7">
      <c r="G552" s="312"/>
    </row>
    <row r="553" spans="7:7">
      <c r="G553" s="312"/>
    </row>
    <row r="554" spans="7:7">
      <c r="G554" s="312"/>
    </row>
    <row r="555" spans="7:7">
      <c r="G555" s="312"/>
    </row>
    <row r="556" spans="7:7">
      <c r="G556" s="312"/>
    </row>
    <row r="557" spans="7:7">
      <c r="G557" s="312"/>
    </row>
    <row r="558" spans="7:7">
      <c r="G558" s="312"/>
    </row>
    <row r="559" spans="7:7">
      <c r="G559" s="312"/>
    </row>
    <row r="560" spans="7:7">
      <c r="G560" s="312"/>
    </row>
    <row r="561" spans="7:7">
      <c r="G561" s="312"/>
    </row>
    <row r="562" spans="7:7">
      <c r="G562" s="312"/>
    </row>
    <row r="563" spans="7:7">
      <c r="G563" s="312"/>
    </row>
    <row r="564" spans="7:7">
      <c r="G564" s="312"/>
    </row>
    <row r="565" spans="7:7">
      <c r="G565" s="312"/>
    </row>
    <row r="566" spans="7:7">
      <c r="G566" s="312"/>
    </row>
    <row r="567" spans="7:7">
      <c r="G567" s="312"/>
    </row>
    <row r="568" spans="7:7">
      <c r="G568" s="312"/>
    </row>
    <row r="569" spans="7:7">
      <c r="G569" s="312"/>
    </row>
    <row r="570" spans="7:7">
      <c r="G570" s="312"/>
    </row>
    <row r="571" spans="7:7">
      <c r="G571" s="312"/>
    </row>
    <row r="572" spans="7:7">
      <c r="G572" s="312"/>
    </row>
    <row r="573" spans="7:7">
      <c r="G573" s="312"/>
    </row>
    <row r="574" spans="7:7">
      <c r="G574" s="312"/>
    </row>
    <row r="575" spans="7:7">
      <c r="G575" s="312"/>
    </row>
    <row r="576" spans="7:7">
      <c r="G576" s="312"/>
    </row>
    <row r="577" spans="7:7">
      <c r="G577" s="312"/>
    </row>
    <row r="578" spans="7:7">
      <c r="G578" s="312"/>
    </row>
    <row r="579" spans="7:7">
      <c r="G579" s="312"/>
    </row>
    <row r="580" spans="7:7">
      <c r="G580" s="312"/>
    </row>
    <row r="581" spans="7:7">
      <c r="G581" s="312"/>
    </row>
    <row r="582" spans="7:7">
      <c r="G582" s="312"/>
    </row>
  </sheetData>
  <autoFilter ref="A10:AH10" xr:uid="{00000000-0009-0000-0000-000001000000}">
    <sortState xmlns:xlrd2="http://schemas.microsoft.com/office/spreadsheetml/2017/richdata2" ref="A11:AH302">
      <sortCondition ref="A10"/>
    </sortState>
  </autoFilter>
  <conditionalFormatting sqref="C11:C301 V11:V301">
    <cfRule type="cellIs" dxfId="15" priority="4" operator="lessThan">
      <formula>0</formula>
    </cfRule>
  </conditionalFormatting>
  <conditionalFormatting sqref="P10:R302">
    <cfRule type="cellIs" dxfId="14" priority="1" operator="lessThan">
      <formula>0</formula>
    </cfRule>
    <cfRule type="cellIs" dxfId="13" priority="2" operator="greaterThan">
      <formula>0</formula>
    </cfRule>
    <cfRule type="cellIs" dxfId="12" priority="3" operator="lessThan">
      <formula>0</formula>
    </cfRule>
  </conditionalFormatting>
  <hyperlinks>
    <hyperlink ref="A5" r:id="rId1" display="Valtionosuuksien laskentatiedot vuodelle 2026 / VM 30.4.2025" xr:uid="{00000000-0004-0000-0100-000000000000}"/>
    <hyperlink ref="A6" r:id="rId2" display="OKM:n valtionosuusrahoitus 2026, päätös 30.12.2025" xr:uid="{704717E8-3823-4504-A787-4AE2C8628427}"/>
  </hyperlinks>
  <printOptions horizontalCentered="1"/>
  <pageMargins left="0.39370078740157483" right="0.39370078740157483" top="1.5748031496062991" bottom="0.78740157480314965" header="0.39370078740157483" footer="0.39370078740157483"/>
  <pageSetup paperSize="9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302"/>
  <sheetViews>
    <sheetView zoomScaleNormal="100" workbookViewId="0">
      <pane xSplit="2" ySplit="10" topLeftCell="C11" activePane="bottomRight" state="frozen"/>
      <selection activeCell="M302" sqref="M11:M302"/>
      <selection pane="topRight" activeCell="M302" sqref="M11:M302"/>
      <selection pane="bottomLeft" activeCell="M302" sqref="M11:M302"/>
      <selection pane="bottomRight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3" s="230" customFormat="1" ht="35.25" customHeight="1">
      <c r="A1" s="93" t="s">
        <v>709</v>
      </c>
      <c r="B1" s="226"/>
      <c r="C1" s="227"/>
      <c r="D1" s="228"/>
      <c r="E1" s="229"/>
      <c r="F1" s="229"/>
      <c r="O1" s="231"/>
      <c r="P1" s="232"/>
      <c r="Q1" s="233" t="s">
        <v>12</v>
      </c>
      <c r="R1" s="232"/>
      <c r="S1" s="287"/>
    </row>
    <row r="2" spans="1:33" s="184" customFormat="1" ht="18.75" customHeight="1">
      <c r="A2" s="756" t="s">
        <v>710</v>
      </c>
      <c r="B2" s="187"/>
      <c r="C2" s="188"/>
      <c r="D2" s="189"/>
      <c r="E2" s="183"/>
      <c r="F2" s="183"/>
      <c r="O2" s="185"/>
      <c r="P2" s="186"/>
      <c r="Q2" s="522" t="s">
        <v>715</v>
      </c>
      <c r="R2" s="186"/>
      <c r="S2" s="288"/>
    </row>
    <row r="3" spans="1:33" s="264" customFormat="1" ht="19.5" customHeight="1">
      <c r="A3" s="259" t="s">
        <v>711</v>
      </c>
      <c r="B3" s="260"/>
      <c r="C3" s="261"/>
      <c r="D3" s="262"/>
      <c r="E3" s="263"/>
      <c r="F3" s="263"/>
      <c r="O3" s="265"/>
      <c r="P3" s="260"/>
      <c r="Q3" s="523" t="s">
        <v>708</v>
      </c>
      <c r="R3" s="260"/>
      <c r="S3" s="289"/>
    </row>
    <row r="4" spans="1:33" s="264" customFormat="1" ht="16.5" thickBot="1">
      <c r="A4" s="73" t="s">
        <v>13</v>
      </c>
      <c r="B4" s="260"/>
      <c r="C4" s="261"/>
      <c r="D4" s="262"/>
      <c r="E4" s="263"/>
      <c r="F4" s="263"/>
      <c r="H4" s="303"/>
      <c r="O4" s="265"/>
      <c r="P4" s="260"/>
      <c r="Q4" s="522" t="s">
        <v>13</v>
      </c>
      <c r="R4" s="260"/>
      <c r="S4" s="289"/>
    </row>
    <row r="5" spans="1:33" s="264" customFormat="1" ht="19.5" customHeight="1">
      <c r="A5" s="266" t="s">
        <v>712</v>
      </c>
      <c r="B5" s="267"/>
      <c r="C5" s="267"/>
      <c r="D5" s="262"/>
      <c r="E5" s="263"/>
      <c r="G5" s="276"/>
      <c r="O5" s="265"/>
      <c r="P5" s="260"/>
      <c r="Q5" s="264" t="s">
        <v>14</v>
      </c>
      <c r="R5" s="260"/>
      <c r="S5" s="289"/>
      <c r="U5" s="268"/>
      <c r="V5" s="269"/>
      <c r="W5" s="269"/>
      <c r="X5" s="269"/>
      <c r="Y5" s="269"/>
      <c r="Z5" s="269"/>
      <c r="AA5" s="269"/>
      <c r="AB5" s="269"/>
      <c r="AC5" s="269"/>
      <c r="AD5" s="269"/>
      <c r="AE5" s="268"/>
      <c r="AF5" s="268"/>
      <c r="AG5" s="268"/>
    </row>
    <row r="6" spans="1:33" s="264" customFormat="1" ht="19.5" customHeight="1">
      <c r="A6" s="628" t="s">
        <v>639</v>
      </c>
      <c r="B6" s="270"/>
      <c r="C6" s="270"/>
      <c r="D6" s="262"/>
      <c r="E6" s="263"/>
      <c r="G6" s="276"/>
      <c r="O6" s="265"/>
      <c r="P6" s="260"/>
      <c r="Q6" s="264" t="s">
        <v>639</v>
      </c>
      <c r="R6" s="260"/>
      <c r="S6" s="289"/>
      <c r="U6" s="260"/>
      <c r="V6" s="271"/>
      <c r="W6" s="272"/>
      <c r="X6" s="271"/>
      <c r="Y6" s="271"/>
      <c r="Z6" s="271"/>
      <c r="AA6" s="273"/>
      <c r="AB6" s="271"/>
      <c r="AC6" s="274"/>
      <c r="AD6" s="273"/>
      <c r="AE6" s="275"/>
      <c r="AF6" s="274"/>
      <c r="AG6" s="274"/>
    </row>
    <row r="7" spans="1:33" s="264" customFormat="1" ht="15.75" customHeight="1">
      <c r="A7" s="89" t="s">
        <v>15</v>
      </c>
      <c r="B7" s="260"/>
      <c r="C7" s="270"/>
      <c r="D7" s="260"/>
      <c r="E7" s="260"/>
      <c r="F7" s="260"/>
      <c r="O7" s="265"/>
      <c r="P7" s="260"/>
      <c r="Q7" s="264" t="s">
        <v>15</v>
      </c>
      <c r="R7" s="260"/>
      <c r="S7" s="289"/>
      <c r="U7" s="260"/>
      <c r="V7" s="271"/>
      <c r="W7" s="272"/>
      <c r="X7" s="271"/>
      <c r="Y7" s="271"/>
      <c r="Z7" s="271"/>
      <c r="AA7" s="273"/>
      <c r="AB7" s="271"/>
      <c r="AC7" s="274"/>
      <c r="AD7" s="273"/>
      <c r="AE7" s="275"/>
      <c r="AF7" s="274"/>
      <c r="AG7" s="274"/>
    </row>
    <row r="8" spans="1:33" s="264" customFormat="1" ht="15.75" customHeight="1">
      <c r="A8" s="89" t="s">
        <v>16</v>
      </c>
      <c r="B8" s="260"/>
      <c r="C8" s="270"/>
      <c r="D8" s="260"/>
      <c r="E8" s="260"/>
      <c r="F8" s="260"/>
      <c r="O8" s="265"/>
      <c r="P8" s="260"/>
      <c r="Q8" s="264" t="s">
        <v>16</v>
      </c>
      <c r="R8" s="260"/>
      <c r="S8" s="289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</row>
    <row r="9" spans="1:33" s="38" customFormat="1" ht="99" customHeight="1">
      <c r="A9" s="219" t="s">
        <v>17</v>
      </c>
      <c r="B9" s="219" t="s">
        <v>18</v>
      </c>
      <c r="C9" s="220" t="s">
        <v>19</v>
      </c>
      <c r="D9" s="220" t="s">
        <v>20</v>
      </c>
      <c r="E9" s="220" t="s">
        <v>21</v>
      </c>
      <c r="F9" s="220" t="s">
        <v>22</v>
      </c>
      <c r="G9" s="220" t="s">
        <v>23</v>
      </c>
      <c r="H9" s="220" t="s">
        <v>24</v>
      </c>
      <c r="I9" s="221" t="s">
        <v>25</v>
      </c>
      <c r="J9" s="220" t="s">
        <v>26</v>
      </c>
      <c r="K9" s="220" t="s">
        <v>28</v>
      </c>
      <c r="L9" s="220" t="s">
        <v>29</v>
      </c>
      <c r="M9" s="220" t="s">
        <v>334</v>
      </c>
      <c r="N9" s="219" t="s">
        <v>39</v>
      </c>
      <c r="O9" s="219" t="s">
        <v>40</v>
      </c>
      <c r="Q9" s="194" t="s">
        <v>17</v>
      </c>
      <c r="R9" s="194" t="s">
        <v>18</v>
      </c>
      <c r="S9" s="195" t="s">
        <v>34</v>
      </c>
      <c r="T9" s="195" t="s">
        <v>20</v>
      </c>
      <c r="U9" s="195" t="s">
        <v>21</v>
      </c>
      <c r="V9" s="195" t="s">
        <v>35</v>
      </c>
      <c r="W9" s="195" t="s">
        <v>23</v>
      </c>
      <c r="X9" s="195" t="s">
        <v>36</v>
      </c>
      <c r="Y9" s="195" t="s">
        <v>335</v>
      </c>
      <c r="Z9" s="293" t="s">
        <v>37</v>
      </c>
      <c r="AA9" s="194" t="s">
        <v>38</v>
      </c>
      <c r="AB9" s="194" t="s">
        <v>29</v>
      </c>
      <c r="AC9" s="194" t="s">
        <v>39</v>
      </c>
      <c r="AD9" s="194" t="s">
        <v>40</v>
      </c>
    </row>
    <row r="10" spans="1:33" s="105" customFormat="1" ht="32.25" customHeight="1">
      <c r="A10" s="100"/>
      <c r="B10" s="101" t="s">
        <v>41</v>
      </c>
      <c r="C10" s="102">
        <f>'1.a. Vos-laskelma'!C10</f>
        <v>5622045</v>
      </c>
      <c r="D10" s="103">
        <f>'1.a. Vos-laskelma'!D10/$C10</f>
        <v>467.70175811317131</v>
      </c>
      <c r="E10" s="103">
        <f>'1.a. Vos-laskelma'!E10/$C10</f>
        <v>152.03601726521663</v>
      </c>
      <c r="F10" s="103">
        <f>'1.a. Vos-laskelma'!F10/$C10</f>
        <v>619.73777537838771</v>
      </c>
      <c r="G10" s="103">
        <f>'1.a. Vos-laskelma'!G10/$C10</f>
        <v>109.30186435718706</v>
      </c>
      <c r="H10" s="103">
        <f>'1.a. Vos-laskelma'!H10/$C10</f>
        <v>729.03963973557484</v>
      </c>
      <c r="I10" s="103">
        <f>'1.a. Vos-laskelma'!I10/$C10</f>
        <v>25.033192726134352</v>
      </c>
      <c r="J10" s="103">
        <f>'1.a. Vos-laskelma'!J10/$C10</f>
        <v>754.07283246170914</v>
      </c>
      <c r="K10" s="103">
        <f>'1.a. Vos-laskelma'!K10/$C10</f>
        <v>1.341278542704139E-4</v>
      </c>
      <c r="L10" s="103">
        <f>'1.a. Vos-laskelma'!L10/$C10</f>
        <v>-44.976861015386767</v>
      </c>
      <c r="M10" s="103"/>
      <c r="N10" s="102">
        <v>0</v>
      </c>
      <c r="O10" s="103">
        <v>0</v>
      </c>
      <c r="P10" s="118"/>
      <c r="Q10" s="103"/>
      <c r="R10" s="102" t="s">
        <v>41</v>
      </c>
      <c r="S10" s="102">
        <v>5573310</v>
      </c>
      <c r="T10" s="102">
        <v>454.86870479219613</v>
      </c>
      <c r="U10" s="102">
        <v>142.31132213707821</v>
      </c>
      <c r="V10" s="102">
        <v>597.18002692927394</v>
      </c>
      <c r="W10" s="102">
        <v>96.980071088814583</v>
      </c>
      <c r="X10" s="102">
        <v>694.16009801808889</v>
      </c>
      <c r="Y10" s="102">
        <v>33.589858988644089</v>
      </c>
      <c r="Z10" s="102">
        <v>727.74995700673298</v>
      </c>
      <c r="AA10" s="102">
        <v>-39.960753241169513</v>
      </c>
      <c r="AB10" s="102">
        <v>687.78920376556346</v>
      </c>
      <c r="AC10" s="102">
        <v>0</v>
      </c>
      <c r="AD10" s="103">
        <v>0</v>
      </c>
    </row>
    <row r="11" spans="1:33" s="9" customFormat="1" ht="16.5" customHeight="1">
      <c r="A11" s="74">
        <v>5</v>
      </c>
      <c r="B11" s="75" t="s">
        <v>42</v>
      </c>
      <c r="C11" s="97">
        <f>'1.a. Vos-laskelma'!C11</f>
        <v>8982</v>
      </c>
      <c r="D11" s="76">
        <f>'1.a. Vos-laskelma'!D11/$C11</f>
        <v>631.6906953461604</v>
      </c>
      <c r="E11" s="76">
        <f>'1.a. Vos-laskelma'!E11/$C11</f>
        <v>605.13752849808941</v>
      </c>
      <c r="F11" s="76">
        <f>'1.a. Vos-laskelma'!F11/$C11</f>
        <v>1236.8282238442498</v>
      </c>
      <c r="G11" s="76">
        <f>'1.a. Vos-laskelma'!G11/$C11</f>
        <v>173.95292793331251</v>
      </c>
      <c r="H11" s="76">
        <f>'1.a. Vos-laskelma'!H11/$C11</f>
        <v>1410.7811517775624</v>
      </c>
      <c r="I11" s="76">
        <f>'1.a. Vos-laskelma'!I11/$C11</f>
        <v>56.938543754175015</v>
      </c>
      <c r="J11" s="76">
        <f>'1.a. Vos-laskelma'!J11/$C11</f>
        <v>1467.7196955317374</v>
      </c>
      <c r="K11" s="76">
        <f>'1.a. Vos-laskelma'!K11/$C11</f>
        <v>0.16340677972965234</v>
      </c>
      <c r="L11" s="76">
        <f>'1.a. Vos-laskelma'!L11/$C11</f>
        <v>302.92624938766414</v>
      </c>
      <c r="M11" s="76">
        <v>-151.82671600521579</v>
      </c>
      <c r="N11" s="84">
        <v>14</v>
      </c>
      <c r="O11" s="84">
        <v>14</v>
      </c>
      <c r="P11" s="15"/>
      <c r="Q11" s="90">
        <v>5</v>
      </c>
      <c r="R11" s="40" t="s">
        <v>42</v>
      </c>
      <c r="S11" s="77">
        <v>9113</v>
      </c>
      <c r="T11" s="97">
        <v>670.84108486252762</v>
      </c>
      <c r="U11" s="97">
        <v>579.61591813131065</v>
      </c>
      <c r="V11" s="97">
        <v>1250.4570029938379</v>
      </c>
      <c r="W11" s="97">
        <v>153.02275958354051</v>
      </c>
      <c r="X11" s="97">
        <v>1403.479762577379</v>
      </c>
      <c r="Y11" s="97">
        <v>164.98068693075831</v>
      </c>
      <c r="Z11" s="97">
        <v>1568.4604495081369</v>
      </c>
      <c r="AA11" s="97">
        <v>281.16738826950512</v>
      </c>
      <c r="AB11" s="97">
        <v>1849.6278377776421</v>
      </c>
      <c r="AC11" s="84">
        <v>14</v>
      </c>
      <c r="AD11" s="84">
        <v>14</v>
      </c>
    </row>
    <row r="12" spans="1:33" s="9" customFormat="1" ht="16.5" customHeight="1">
      <c r="A12" s="74">
        <v>9</v>
      </c>
      <c r="B12" s="75" t="s">
        <v>43</v>
      </c>
      <c r="C12" s="97">
        <f>'1.a. Vos-laskelma'!C12</f>
        <v>2384</v>
      </c>
      <c r="D12" s="76">
        <f>'1.a. Vos-laskelma'!D12/$C12</f>
        <v>845.96168623787003</v>
      </c>
      <c r="E12" s="76">
        <f>'1.a. Vos-laskelma'!E12/$C12</f>
        <v>744.56724310383288</v>
      </c>
      <c r="F12" s="76">
        <f>'1.a. Vos-laskelma'!F12/$C12</f>
        <v>1590.5289293417029</v>
      </c>
      <c r="G12" s="76">
        <f>'1.a. Vos-laskelma'!G12/$C12</f>
        <v>168.76814395897989</v>
      </c>
      <c r="H12" s="76">
        <f>'1.a. Vos-laskelma'!H12/$C12</f>
        <v>1759.297073300683</v>
      </c>
      <c r="I12" s="76">
        <f>'1.a. Vos-laskelma'!I12/$C12</f>
        <v>-225.75713087248323</v>
      </c>
      <c r="J12" s="76">
        <f>'1.a. Vos-laskelma'!J12/$C12</f>
        <v>1533.5399424281998</v>
      </c>
      <c r="K12" s="76">
        <f>'1.a. Vos-laskelma'!K12/$C12</f>
        <v>0.64326339866954685</v>
      </c>
      <c r="L12" s="76">
        <f>'1.a. Vos-laskelma'!L12/$C12</f>
        <v>47.56697986577182</v>
      </c>
      <c r="M12" s="76">
        <v>-26.049609849863831</v>
      </c>
      <c r="N12" s="84">
        <v>17</v>
      </c>
      <c r="O12" s="84">
        <v>17</v>
      </c>
      <c r="P12" s="15"/>
      <c r="Q12" s="90">
        <v>9</v>
      </c>
      <c r="R12" s="40" t="s">
        <v>43</v>
      </c>
      <c r="S12" s="77">
        <v>2437</v>
      </c>
      <c r="T12" s="97">
        <v>895.7024253942468</v>
      </c>
      <c r="U12" s="97">
        <v>722.80182833449794</v>
      </c>
      <c r="V12" s="97">
        <v>1618.504253728745</v>
      </c>
      <c r="W12" s="97">
        <v>146.69280512540101</v>
      </c>
      <c r="X12" s="97">
        <v>1765.197058854146</v>
      </c>
      <c r="Y12" s="97">
        <v>-199.71850636027901</v>
      </c>
      <c r="Z12" s="97">
        <v>1565.478552493867</v>
      </c>
      <c r="AA12" s="97">
        <v>34.199876897825192</v>
      </c>
      <c r="AB12" s="97">
        <v>1599.6784293916919</v>
      </c>
      <c r="AC12" s="84">
        <v>17</v>
      </c>
      <c r="AD12" s="84">
        <v>17</v>
      </c>
    </row>
    <row r="13" spans="1:33" s="9" customFormat="1" ht="16.5" customHeight="1">
      <c r="A13" s="74">
        <v>10</v>
      </c>
      <c r="B13" s="75" t="s">
        <v>44</v>
      </c>
      <c r="C13" s="97">
        <f>'1.a. Vos-laskelma'!C13</f>
        <v>10634</v>
      </c>
      <c r="D13" s="76">
        <f>'1.a. Vos-laskelma'!D13/$C13</f>
        <v>353.62448922663992</v>
      </c>
      <c r="E13" s="76">
        <f>'1.a. Vos-laskelma'!E13/$C13</f>
        <v>629.58240633303069</v>
      </c>
      <c r="F13" s="76">
        <f>'1.a. Vos-laskelma'!F13/$C13</f>
        <v>983.20689555967056</v>
      </c>
      <c r="G13" s="76">
        <f>'1.a. Vos-laskelma'!G13/$C13</f>
        <v>174.07906341158315</v>
      </c>
      <c r="H13" s="76">
        <f>'1.a. Vos-laskelma'!H13/$C13</f>
        <v>1157.2859589712536</v>
      </c>
      <c r="I13" s="76">
        <f>'1.a. Vos-laskelma'!I13/$C13</f>
        <v>-72.741771675757008</v>
      </c>
      <c r="J13" s="76">
        <f>'1.a. Vos-laskelma'!J13/$C13</f>
        <v>1084.5441872954966</v>
      </c>
      <c r="K13" s="76">
        <f>'1.a. Vos-laskelma'!K13/$C13</f>
        <v>0.10198835690196507</v>
      </c>
      <c r="L13" s="76">
        <f>'1.a. Vos-laskelma'!L13/$C13</f>
        <v>0.84144663343991466</v>
      </c>
      <c r="M13" s="76">
        <v>-21.072325888260821</v>
      </c>
      <c r="N13" s="84">
        <v>14</v>
      </c>
      <c r="O13" s="84">
        <v>14</v>
      </c>
      <c r="P13" s="15"/>
      <c r="Q13" s="90">
        <v>10</v>
      </c>
      <c r="R13" s="40" t="s">
        <v>44</v>
      </c>
      <c r="S13" s="77">
        <v>10933</v>
      </c>
      <c r="T13" s="97">
        <v>345.19525174305272</v>
      </c>
      <c r="U13" s="97">
        <v>614.1261173928259</v>
      </c>
      <c r="V13" s="97">
        <v>959.32136913587851</v>
      </c>
      <c r="W13" s="97">
        <v>150.983362846315</v>
      </c>
      <c r="X13" s="97">
        <v>1110.304731982194</v>
      </c>
      <c r="Y13" s="97">
        <v>-28.295710235068139</v>
      </c>
      <c r="Z13" s="97">
        <v>1082.009021747125</v>
      </c>
      <c r="AA13" s="97">
        <v>0.90716792280252234</v>
      </c>
      <c r="AB13" s="97">
        <v>1082.9161896699279</v>
      </c>
      <c r="AC13" s="84">
        <v>14</v>
      </c>
      <c r="AD13" s="84">
        <v>14</v>
      </c>
    </row>
    <row r="14" spans="1:33" s="9" customFormat="1" ht="16.5" customHeight="1">
      <c r="A14" s="74">
        <v>16</v>
      </c>
      <c r="B14" s="75" t="s">
        <v>45</v>
      </c>
      <c r="C14" s="97">
        <f>'1.a. Vos-laskelma'!C14</f>
        <v>7841</v>
      </c>
      <c r="D14" s="76">
        <f>'1.a. Vos-laskelma'!D14/$C14</f>
        <v>519.98932683577561</v>
      </c>
      <c r="E14" s="76">
        <f>'1.a. Vos-laskelma'!E14/$C14</f>
        <v>299.62807692509296</v>
      </c>
      <c r="F14" s="76">
        <f>'1.a. Vos-laskelma'!F14/$C14</f>
        <v>819.61740376086857</v>
      </c>
      <c r="G14" s="76">
        <f>'1.a. Vos-laskelma'!G14/$C14</f>
        <v>140.98095448864188</v>
      </c>
      <c r="H14" s="76">
        <f>'1.a. Vos-laskelma'!H14/$C14</f>
        <v>960.5983582495104</v>
      </c>
      <c r="I14" s="76">
        <f>'1.a. Vos-laskelma'!I14/$C14</f>
        <v>-83.154061981890067</v>
      </c>
      <c r="J14" s="76">
        <f>'1.a. Vos-laskelma'!J14/$C14</f>
        <v>877.44429626762042</v>
      </c>
      <c r="K14" s="76">
        <f>'1.a. Vos-laskelma'!K14/$C14</f>
        <v>0.11190464178900911</v>
      </c>
      <c r="L14" s="76">
        <f>'1.a. Vos-laskelma'!L14/$C14</f>
        <v>61.82224137227395</v>
      </c>
      <c r="M14" s="76">
        <v>-91.251027926527513</v>
      </c>
      <c r="N14" s="84">
        <v>7</v>
      </c>
      <c r="O14" s="84">
        <v>7</v>
      </c>
      <c r="P14" s="15"/>
      <c r="Q14" s="90">
        <v>16</v>
      </c>
      <c r="R14" s="40" t="s">
        <v>45</v>
      </c>
      <c r="S14" s="77">
        <v>7968</v>
      </c>
      <c r="T14" s="97">
        <v>677.98640160717378</v>
      </c>
      <c r="U14" s="97">
        <v>333.04804874956358</v>
      </c>
      <c r="V14" s="97">
        <v>1011.034450356737</v>
      </c>
      <c r="W14" s="97">
        <v>123.7635668935286</v>
      </c>
      <c r="X14" s="97">
        <v>1134.798017250266</v>
      </c>
      <c r="Y14" s="97">
        <v>-64.504643574297191</v>
      </c>
      <c r="Z14" s="97">
        <v>1070.293373675969</v>
      </c>
      <c r="AA14" s="97">
        <v>68.302606487198801</v>
      </c>
      <c r="AB14" s="97">
        <v>1138.595980163167</v>
      </c>
      <c r="AC14" s="84">
        <v>7</v>
      </c>
      <c r="AD14" s="84">
        <v>7</v>
      </c>
    </row>
    <row r="15" spans="1:33" s="9" customFormat="1" ht="16.5" customHeight="1">
      <c r="A15" s="74">
        <v>18</v>
      </c>
      <c r="B15" s="75" t="s">
        <v>46</v>
      </c>
      <c r="C15" s="97">
        <f>'1.a. Vos-laskelma'!C15</f>
        <v>4677</v>
      </c>
      <c r="D15" s="76">
        <f>'1.a. Vos-laskelma'!D15/$C15</f>
        <v>362.90797704743943</v>
      </c>
      <c r="E15" s="76">
        <f>'1.a. Vos-laskelma'!E15/$C15</f>
        <v>193.76871297550986</v>
      </c>
      <c r="F15" s="76">
        <f>'1.a. Vos-laskelma'!F15/$C15</f>
        <v>556.67669002294929</v>
      </c>
      <c r="G15" s="76">
        <f>'1.a. Vos-laskelma'!G15/$C15</f>
        <v>108.02041341984935</v>
      </c>
      <c r="H15" s="76">
        <f>'1.a. Vos-laskelma'!H15/$C15</f>
        <v>664.69710344279861</v>
      </c>
      <c r="I15" s="76">
        <f>'1.a. Vos-laskelma'!I15/$C15</f>
        <v>-26.006628180457557</v>
      </c>
      <c r="J15" s="76">
        <f>'1.a. Vos-laskelma'!J15/$C15</f>
        <v>638.69047526234112</v>
      </c>
      <c r="K15" s="76">
        <f>'1.a. Vos-laskelma'!K15/$C15</f>
        <v>0.13655986214717578</v>
      </c>
      <c r="L15" s="76">
        <f>'1.a. Vos-laskelma'!L15/$C15</f>
        <v>137.57848845413724</v>
      </c>
      <c r="M15" s="76">
        <v>-23.833864163855988</v>
      </c>
      <c r="N15" s="84">
        <v>1</v>
      </c>
      <c r="O15" s="85">
        <v>34</v>
      </c>
      <c r="P15" s="15"/>
      <c r="Q15" s="90">
        <v>18</v>
      </c>
      <c r="R15" s="40" t="s">
        <v>46</v>
      </c>
      <c r="S15" s="77">
        <v>4700</v>
      </c>
      <c r="T15" s="97">
        <v>406.57928365420969</v>
      </c>
      <c r="U15" s="97">
        <v>220.06534332972021</v>
      </c>
      <c r="V15" s="97">
        <v>626.64462698392981</v>
      </c>
      <c r="W15" s="97">
        <v>93.566266300053812</v>
      </c>
      <c r="X15" s="97">
        <v>720.21089328398364</v>
      </c>
      <c r="Y15" s="97">
        <v>-17.614893617021281</v>
      </c>
      <c r="Z15" s="97">
        <v>702.59599966696237</v>
      </c>
      <c r="AA15" s="97">
        <v>122.86486379999999</v>
      </c>
      <c r="AB15" s="97">
        <v>825.46086346696234</v>
      </c>
      <c r="AC15" s="84">
        <v>1</v>
      </c>
      <c r="AD15" s="85">
        <v>34</v>
      </c>
    </row>
    <row r="16" spans="1:33" s="9" customFormat="1" ht="16.5" customHeight="1">
      <c r="A16" s="74">
        <v>19</v>
      </c>
      <c r="B16" s="75" t="s">
        <v>47</v>
      </c>
      <c r="C16" s="97">
        <f>'1.a. Vos-laskelma'!C16</f>
        <v>3937</v>
      </c>
      <c r="D16" s="76">
        <f>'1.a. Vos-laskelma'!D16/$C16</f>
        <v>352.13813917158626</v>
      </c>
      <c r="E16" s="76">
        <f>'1.a. Vos-laskelma'!E16/$C16</f>
        <v>368.22267017061017</v>
      </c>
      <c r="F16" s="76">
        <f>'1.a. Vos-laskelma'!F16/$C16</f>
        <v>720.36080934219649</v>
      </c>
      <c r="G16" s="76">
        <f>'1.a. Vos-laskelma'!G16/$C16</f>
        <v>94.314207783509588</v>
      </c>
      <c r="H16" s="76">
        <f>'1.a. Vos-laskelma'!H16/$C16</f>
        <v>814.67501712570606</v>
      </c>
      <c r="I16" s="76">
        <f>'1.a. Vos-laskelma'!I16/$C16</f>
        <v>-254.51308102616204</v>
      </c>
      <c r="J16" s="76">
        <f>'1.a. Vos-laskelma'!J16/$C16</f>
        <v>560.16193609954405</v>
      </c>
      <c r="K16" s="76">
        <f>'1.a. Vos-laskelma'!K16/$C16</f>
        <v>0.14228141633211686</v>
      </c>
      <c r="L16" s="76">
        <f>'1.a. Vos-laskelma'!L16/$C16</f>
        <v>20.275017399034795</v>
      </c>
      <c r="M16" s="76">
        <v>14.936851560323021</v>
      </c>
      <c r="N16" s="84">
        <v>2</v>
      </c>
      <c r="O16" s="84">
        <v>2</v>
      </c>
      <c r="P16" s="15"/>
      <c r="Q16" s="90">
        <v>19</v>
      </c>
      <c r="R16" s="40" t="s">
        <v>47</v>
      </c>
      <c r="S16" s="77">
        <v>3961</v>
      </c>
      <c r="T16" s="97">
        <v>302.35198858621851</v>
      </c>
      <c r="U16" s="97">
        <v>411.1174535830757</v>
      </c>
      <c r="V16" s="97">
        <v>713.46944216929421</v>
      </c>
      <c r="W16" s="97">
        <v>79.662608286862692</v>
      </c>
      <c r="X16" s="97">
        <v>793.13205045615689</v>
      </c>
      <c r="Y16" s="97">
        <v>-251.2034839686948</v>
      </c>
      <c r="Z16" s="97">
        <v>541.92856648746204</v>
      </c>
      <c r="AA16" s="97">
        <v>24.42909899015401</v>
      </c>
      <c r="AB16" s="97">
        <v>566.35766547761614</v>
      </c>
      <c r="AC16" s="84">
        <v>2</v>
      </c>
      <c r="AD16" s="84">
        <v>2</v>
      </c>
    </row>
    <row r="17" spans="1:30" s="9" customFormat="1" ht="16.5" customHeight="1">
      <c r="A17" s="74">
        <v>20</v>
      </c>
      <c r="B17" s="75" t="s">
        <v>48</v>
      </c>
      <c r="C17" s="97">
        <f>'1.a. Vos-laskelma'!C17</f>
        <v>16429</v>
      </c>
      <c r="D17" s="76">
        <f>'1.a. Vos-laskelma'!D17/$C17</f>
        <v>55.259215738311191</v>
      </c>
      <c r="E17" s="76">
        <f>'1.a. Vos-laskelma'!E17/$C17</f>
        <v>425.4087852267204</v>
      </c>
      <c r="F17" s="76">
        <f>'1.a. Vos-laskelma'!F17/$C17</f>
        <v>480.66800096503158</v>
      </c>
      <c r="G17" s="76">
        <f>'1.a. Vos-laskelma'!G17/$C17</f>
        <v>88.03556235982883</v>
      </c>
      <c r="H17" s="76">
        <f>'1.a. Vos-laskelma'!H17/$C17</f>
        <v>568.7035633248604</v>
      </c>
      <c r="I17" s="76">
        <f>'1.a. Vos-laskelma'!I17/$C17</f>
        <v>-168.20579463144441</v>
      </c>
      <c r="J17" s="76">
        <f>'1.a. Vos-laskelma'!J17/$C17</f>
        <v>400.49776869341599</v>
      </c>
      <c r="K17" s="76">
        <f>'1.a. Vos-laskelma'!K17/$C17</f>
        <v>2.4377489116404895E-2</v>
      </c>
      <c r="L17" s="76">
        <f>'1.a. Vos-laskelma'!L17/$C17</f>
        <v>-21.888186529916613</v>
      </c>
      <c r="M17" s="76">
        <v>-18.5424885689946</v>
      </c>
      <c r="N17" s="84">
        <v>6</v>
      </c>
      <c r="O17" s="84">
        <v>6</v>
      </c>
      <c r="P17" s="15"/>
      <c r="Q17" s="90">
        <v>20</v>
      </c>
      <c r="R17" s="40" t="s">
        <v>48</v>
      </c>
      <c r="S17" s="77">
        <v>16405</v>
      </c>
      <c r="T17" s="97">
        <v>30.403480980358282</v>
      </c>
      <c r="U17" s="97">
        <v>419.8010899779747</v>
      </c>
      <c r="V17" s="97">
        <v>450.20457095833302</v>
      </c>
      <c r="W17" s="97">
        <v>73.251999171865975</v>
      </c>
      <c r="X17" s="97">
        <v>523.456570130199</v>
      </c>
      <c r="Y17" s="97">
        <v>-134.38963730569949</v>
      </c>
      <c r="Z17" s="97">
        <v>389.06693282449947</v>
      </c>
      <c r="AA17" s="97">
        <v>-24.881090688204822</v>
      </c>
      <c r="AB17" s="97">
        <v>364.1858421362947</v>
      </c>
      <c r="AC17" s="84">
        <v>6</v>
      </c>
      <c r="AD17" s="84">
        <v>6</v>
      </c>
    </row>
    <row r="18" spans="1:30" s="9" customFormat="1" ht="16.5" customHeight="1">
      <c r="A18" s="74">
        <v>46</v>
      </c>
      <c r="B18" s="75" t="s">
        <v>49</v>
      </c>
      <c r="C18" s="97">
        <f>'1.a. Vos-laskelma'!C18</f>
        <v>1273</v>
      </c>
      <c r="D18" s="76">
        <f>'1.a. Vos-laskelma'!D18/$C18</f>
        <v>1301.8125131366655</v>
      </c>
      <c r="E18" s="76">
        <f>'1.a. Vos-laskelma'!E18/$C18</f>
        <v>401.38173672647054</v>
      </c>
      <c r="F18" s="76">
        <f>'1.a. Vos-laskelma'!F18/$C18</f>
        <v>1703.1942498631361</v>
      </c>
      <c r="G18" s="76">
        <f>'1.a. Vos-laskelma'!G18/$C18</f>
        <v>209.62546161358807</v>
      </c>
      <c r="H18" s="76">
        <f>'1.a. Vos-laskelma'!H18/$C18</f>
        <v>1912.8197114767243</v>
      </c>
      <c r="I18" s="76">
        <f>'1.a. Vos-laskelma'!I18/$C18</f>
        <v>-299.83189316575022</v>
      </c>
      <c r="J18" s="76">
        <f>'1.a. Vos-laskelma'!J18/$C18</f>
        <v>1612.987818310974</v>
      </c>
      <c r="K18" s="76">
        <f>'1.a. Vos-laskelma'!K18/$C18</f>
        <v>1.2670760552325011</v>
      </c>
      <c r="L18" s="76">
        <f>'1.a. Vos-laskelma'!L18/$C18</f>
        <v>402.53323173605645</v>
      </c>
      <c r="M18" s="76">
        <v>-41.94332710689423</v>
      </c>
      <c r="N18" s="84">
        <v>10</v>
      </c>
      <c r="O18" s="84">
        <v>10</v>
      </c>
      <c r="P18" s="15"/>
      <c r="Q18" s="90">
        <v>46</v>
      </c>
      <c r="R18" s="40" t="s">
        <v>49</v>
      </c>
      <c r="S18" s="77">
        <v>1320</v>
      </c>
      <c r="T18" s="97">
        <v>1224.637114837253</v>
      </c>
      <c r="U18" s="97">
        <v>439.44469981450709</v>
      </c>
      <c r="V18" s="97">
        <v>1664.0818146517599</v>
      </c>
      <c r="W18" s="97">
        <v>183.07963317956441</v>
      </c>
      <c r="X18" s="97">
        <v>1847.161447831324</v>
      </c>
      <c r="Y18" s="97">
        <v>-269.7712121212121</v>
      </c>
      <c r="Z18" s="97">
        <v>1577.3902357101119</v>
      </c>
      <c r="AA18" s="97">
        <v>276.7436161363637</v>
      </c>
      <c r="AB18" s="97">
        <v>1854.1338518464761</v>
      </c>
      <c r="AC18" s="84">
        <v>10</v>
      </c>
      <c r="AD18" s="84">
        <v>10</v>
      </c>
    </row>
    <row r="19" spans="1:30" s="9" customFormat="1" ht="16.5" customHeight="1">
      <c r="A19" s="74">
        <v>47</v>
      </c>
      <c r="B19" s="75" t="s">
        <v>50</v>
      </c>
      <c r="C19" s="97">
        <f>'1.a. Vos-laskelma'!C19</f>
        <v>1769</v>
      </c>
      <c r="D19" s="76">
        <f>'1.a. Vos-laskelma'!D19/$C19</f>
        <v>1524.53013257557</v>
      </c>
      <c r="E19" s="76">
        <f>'1.a. Vos-laskelma'!E19/$C19</f>
        <v>231.51605211273349</v>
      </c>
      <c r="F19" s="76">
        <f>'1.a. Vos-laskelma'!F19/$C19</f>
        <v>1756.0461846883036</v>
      </c>
      <c r="G19" s="76">
        <f>'1.a. Vos-laskelma'!G19/$C19</f>
        <v>176.96598805164351</v>
      </c>
      <c r="H19" s="76">
        <f>'1.a. Vos-laskelma'!H19/$C19</f>
        <v>1933.0121727399471</v>
      </c>
      <c r="I19" s="76">
        <f>'1.a. Vos-laskelma'!I19/$C19</f>
        <v>-26.177501413227812</v>
      </c>
      <c r="J19" s="76">
        <f>'1.a. Vos-laskelma'!J19/$C19</f>
        <v>1906.8346713267192</v>
      </c>
      <c r="K19" s="76">
        <f>'1.a. Vos-laskelma'!K19/$C19</f>
        <v>1.0779167164085468</v>
      </c>
      <c r="L19" s="76">
        <f>'1.a. Vos-laskelma'!L19/$C19</f>
        <v>-39.063273035613342</v>
      </c>
      <c r="M19" s="76">
        <v>-60.860213053176267</v>
      </c>
      <c r="N19" s="84">
        <v>19</v>
      </c>
      <c r="O19" s="84">
        <v>19</v>
      </c>
      <c r="P19" s="15"/>
      <c r="Q19" s="90">
        <v>47</v>
      </c>
      <c r="R19" s="40" t="s">
        <v>50</v>
      </c>
      <c r="S19" s="77">
        <v>1771</v>
      </c>
      <c r="T19" s="97">
        <v>1565.985163143464</v>
      </c>
      <c r="U19" s="97">
        <v>271.06828540360448</v>
      </c>
      <c r="V19" s="97">
        <v>1837.053448547068</v>
      </c>
      <c r="W19" s="97">
        <v>158.54843793413519</v>
      </c>
      <c r="X19" s="97">
        <v>1995.6018864812031</v>
      </c>
      <c r="Y19" s="97">
        <v>13.362507058159229</v>
      </c>
      <c r="Z19" s="97">
        <v>2008.9643935393619</v>
      </c>
      <c r="AA19" s="97">
        <v>-27.2954025974026</v>
      </c>
      <c r="AB19" s="97">
        <v>1981.6689909419599</v>
      </c>
      <c r="AC19" s="84">
        <v>19</v>
      </c>
      <c r="AD19" s="84">
        <v>19</v>
      </c>
    </row>
    <row r="20" spans="1:30" s="9" customFormat="1" ht="16.5" customHeight="1">
      <c r="A20" s="74">
        <v>49</v>
      </c>
      <c r="B20" s="75" t="s">
        <v>51</v>
      </c>
      <c r="C20" s="97">
        <f>'1.a. Vos-laskelma'!C20</f>
        <v>325716</v>
      </c>
      <c r="D20" s="76">
        <f>'1.a. Vos-laskelma'!D20/$C20</f>
        <v>1457.7027433808573</v>
      </c>
      <c r="E20" s="76">
        <f>'1.a. Vos-laskelma'!E20/$C20</f>
        <v>-91.509319515737232</v>
      </c>
      <c r="F20" s="76">
        <f>'1.a. Vos-laskelma'!F20/$C20</f>
        <v>1366.1934238651199</v>
      </c>
      <c r="G20" s="76">
        <f>'1.a. Vos-laskelma'!G20/$C20</f>
        <v>78.320667889080966</v>
      </c>
      <c r="H20" s="76">
        <f>'1.a. Vos-laskelma'!H20/$C20</f>
        <v>1444.514091754201</v>
      </c>
      <c r="I20" s="76">
        <f>'1.a. Vos-laskelma'!I20/$C20</f>
        <v>21.276744157486892</v>
      </c>
      <c r="J20" s="76">
        <f>'1.a. Vos-laskelma'!J20/$C20</f>
        <v>1465.7908359116877</v>
      </c>
      <c r="K20" s="76">
        <f>'1.a. Vos-laskelma'!K20/$C20</f>
        <v>4.5002113372130557E-3</v>
      </c>
      <c r="L20" s="76">
        <f>'1.a. Vos-laskelma'!L20/$C20</f>
        <v>-58.677893966216061</v>
      </c>
      <c r="M20" s="76">
        <v>27.94519680535905</v>
      </c>
      <c r="N20" s="84">
        <v>1</v>
      </c>
      <c r="O20" s="85">
        <v>33</v>
      </c>
      <c r="P20" s="15"/>
      <c r="Q20" s="90">
        <v>49</v>
      </c>
      <c r="R20" s="40" t="s">
        <v>51</v>
      </c>
      <c r="S20" s="77">
        <v>314024</v>
      </c>
      <c r="T20" s="97">
        <v>1426.22096805653</v>
      </c>
      <c r="U20" s="97">
        <v>-76.552827579359445</v>
      </c>
      <c r="V20" s="97">
        <v>1349.66814047717</v>
      </c>
      <c r="W20" s="97">
        <v>74.194080637804305</v>
      </c>
      <c r="X20" s="97">
        <v>1423.862221114975</v>
      </c>
      <c r="Y20" s="97">
        <v>25.88924094973633</v>
      </c>
      <c r="Z20" s="97">
        <v>1449.7514620647109</v>
      </c>
      <c r="AA20" s="97">
        <v>-56.198380521882058</v>
      </c>
      <c r="AB20" s="97">
        <v>1393.553081542829</v>
      </c>
      <c r="AC20" s="84">
        <v>1</v>
      </c>
      <c r="AD20" s="85">
        <v>33</v>
      </c>
    </row>
    <row r="21" spans="1:30" s="9" customFormat="1" ht="16.5" customHeight="1">
      <c r="A21" s="74">
        <v>50</v>
      </c>
      <c r="B21" s="75" t="s">
        <v>52</v>
      </c>
      <c r="C21" s="97">
        <f>'1.a. Vos-laskelma'!C21</f>
        <v>11005</v>
      </c>
      <c r="D21" s="76">
        <f>'1.a. Vos-laskelma'!D21/$C21</f>
        <v>124.39949462447846</v>
      </c>
      <c r="E21" s="76">
        <f>'1.a. Vos-laskelma'!E21/$C21</f>
        <v>283.9230204184239</v>
      </c>
      <c r="F21" s="76">
        <f>'1.a. Vos-laskelma'!F21/$C21</f>
        <v>408.32251504290235</v>
      </c>
      <c r="G21" s="76">
        <f>'1.a. Vos-laskelma'!G21/$C21</f>
        <v>117.8887109294806</v>
      </c>
      <c r="H21" s="76">
        <f>'1.a. Vos-laskelma'!H21/$C21</f>
        <v>526.21122597238298</v>
      </c>
      <c r="I21" s="76">
        <f>'1.a. Vos-laskelma'!I21/$C21</f>
        <v>-117.0658791458428</v>
      </c>
      <c r="J21" s="76">
        <f>'1.a. Vos-laskelma'!J21/$C21</f>
        <v>409.14534682654022</v>
      </c>
      <c r="K21" s="76">
        <f>'1.a. Vos-laskelma'!K21/$C21</f>
        <v>3.7178132378604289E-2</v>
      </c>
      <c r="L21" s="76">
        <f>'1.a. Vos-laskelma'!L21/$C21</f>
        <v>24.880242716946849</v>
      </c>
      <c r="M21" s="76">
        <v>5.2301946016680176</v>
      </c>
      <c r="N21" s="84">
        <v>4</v>
      </c>
      <c r="O21" s="84">
        <v>4</v>
      </c>
      <c r="P21" s="15"/>
      <c r="Q21" s="90">
        <v>50</v>
      </c>
      <c r="R21" s="40" t="s">
        <v>52</v>
      </c>
      <c r="S21" s="77">
        <v>11184</v>
      </c>
      <c r="T21" s="97">
        <v>136.29860597653959</v>
      </c>
      <c r="U21" s="97">
        <v>297.06582576670041</v>
      </c>
      <c r="V21" s="97">
        <v>433.36443174323989</v>
      </c>
      <c r="W21" s="97">
        <v>100.7804552899174</v>
      </c>
      <c r="X21" s="97">
        <v>534.14488703315726</v>
      </c>
      <c r="Y21" s="97">
        <v>-95.278165236051507</v>
      </c>
      <c r="Z21" s="97">
        <v>438.86672179710581</v>
      </c>
      <c r="AA21" s="97">
        <v>23.463911110515021</v>
      </c>
      <c r="AB21" s="97">
        <v>462.33063290762078</v>
      </c>
      <c r="AC21" s="84">
        <v>4</v>
      </c>
      <c r="AD21" s="84">
        <v>4</v>
      </c>
    </row>
    <row r="22" spans="1:30" s="9" customFormat="1" ht="16.5" customHeight="1">
      <c r="A22" s="74">
        <v>51</v>
      </c>
      <c r="B22" s="75" t="s">
        <v>53</v>
      </c>
      <c r="C22" s="97">
        <f>'1.a. Vos-laskelma'!C22</f>
        <v>8920</v>
      </c>
      <c r="D22" s="76">
        <f>'1.a. Vos-laskelma'!D22/$C22</f>
        <v>-602.85448743588518</v>
      </c>
      <c r="E22" s="76">
        <f>'1.a. Vos-laskelma'!E22/$C22</f>
        <v>-30.09469102673393</v>
      </c>
      <c r="F22" s="76">
        <f>'1.a. Vos-laskelma'!F22/$C22</f>
        <v>-632.9491784626191</v>
      </c>
      <c r="G22" s="76">
        <f>'1.a. Vos-laskelma'!G22/$C22</f>
        <v>160.00000313084578</v>
      </c>
      <c r="H22" s="76">
        <f>'1.a. Vos-laskelma'!H22/$C22</f>
        <v>-472.94917533177329</v>
      </c>
      <c r="I22" s="76">
        <f>'1.a. Vos-laskelma'!I22/$C22</f>
        <v>-90.732735426008972</v>
      </c>
      <c r="J22" s="76">
        <f>'1.a. Vos-laskelma'!J22/$C22</f>
        <v>-563.68191075778225</v>
      </c>
      <c r="K22" s="76">
        <f>'1.a. Vos-laskelma'!K22/$C22</f>
        <v>-6.3193039322621325E-2</v>
      </c>
      <c r="L22" s="76">
        <f>'1.a. Vos-laskelma'!L22/$C22</f>
        <v>-0.78462853139012401</v>
      </c>
      <c r="M22" s="76">
        <v>-48.817432266452499</v>
      </c>
      <c r="N22" s="84">
        <v>4</v>
      </c>
      <c r="O22" s="84">
        <v>4</v>
      </c>
      <c r="P22" s="15"/>
      <c r="Q22" s="90">
        <v>51</v>
      </c>
      <c r="R22" s="40" t="s">
        <v>53</v>
      </c>
      <c r="S22" s="77">
        <v>9143</v>
      </c>
      <c r="T22" s="97">
        <v>-518.19337164607384</v>
      </c>
      <c r="U22" s="97">
        <v>-28.87298687061903</v>
      </c>
      <c r="V22" s="97">
        <v>-547.06635851669284</v>
      </c>
      <c r="W22" s="97">
        <v>143.4510043686245</v>
      </c>
      <c r="X22" s="97">
        <v>-403.61535414806838</v>
      </c>
      <c r="Y22" s="97">
        <v>-48.929563600568741</v>
      </c>
      <c r="Z22" s="97">
        <v>-452.54491774863709</v>
      </c>
      <c r="AA22" s="97">
        <v>-4.1585950585147096</v>
      </c>
      <c r="AB22" s="97">
        <v>-456.70351280715192</v>
      </c>
      <c r="AC22" s="84">
        <v>4</v>
      </c>
      <c r="AD22" s="84">
        <v>4</v>
      </c>
    </row>
    <row r="23" spans="1:30" s="9" customFormat="1" ht="16.5" customHeight="1">
      <c r="A23" s="74">
        <v>52</v>
      </c>
      <c r="B23" s="75" t="s">
        <v>54</v>
      </c>
      <c r="C23" s="97">
        <f>'1.a. Vos-laskelma'!C23</f>
        <v>2267</v>
      </c>
      <c r="D23" s="76">
        <f>'1.a. Vos-laskelma'!D23/$C23</f>
        <v>669.20027595796512</v>
      </c>
      <c r="E23" s="76">
        <f>'1.a. Vos-laskelma'!E23/$C23</f>
        <v>476.24684652193332</v>
      </c>
      <c r="F23" s="76">
        <f>'1.a. Vos-laskelma'!F23/$C23</f>
        <v>1145.4471224798986</v>
      </c>
      <c r="G23" s="76">
        <f>'1.a. Vos-laskelma'!G23/$C23</f>
        <v>179.64898961440363</v>
      </c>
      <c r="H23" s="76">
        <f>'1.a. Vos-laskelma'!H23/$C23</f>
        <v>1325.096112094302</v>
      </c>
      <c r="I23" s="76">
        <f>'1.a. Vos-laskelma'!I23/$C23</f>
        <v>52.237318041464491</v>
      </c>
      <c r="J23" s="76">
        <f>'1.a. Vos-laskelma'!J23/$C23</f>
        <v>1377.3334301357665</v>
      </c>
      <c r="K23" s="76">
        <f>'1.a. Vos-laskelma'!K23/$C23</f>
        <v>0.60755775480183793</v>
      </c>
      <c r="L23" s="76">
        <f>'1.a. Vos-laskelma'!L23/$C23</f>
        <v>5.4711468901632099</v>
      </c>
      <c r="M23" s="76">
        <v>-137.60786940377531</v>
      </c>
      <c r="N23" s="84">
        <v>14</v>
      </c>
      <c r="O23" s="84">
        <v>14</v>
      </c>
      <c r="P23" s="15"/>
      <c r="Q23" s="90">
        <v>52</v>
      </c>
      <c r="R23" s="40" t="s">
        <v>54</v>
      </c>
      <c r="S23" s="77">
        <v>2292</v>
      </c>
      <c r="T23" s="97">
        <v>743.61983129549947</v>
      </c>
      <c r="U23" s="97">
        <v>499.2746987477276</v>
      </c>
      <c r="V23" s="97">
        <v>1242.894530043227</v>
      </c>
      <c r="W23" s="97">
        <v>157.88166695878269</v>
      </c>
      <c r="X23" s="97">
        <v>1400.7761970020099</v>
      </c>
      <c r="Y23" s="97">
        <v>135.2238219895288</v>
      </c>
      <c r="Z23" s="97">
        <v>1536.000018991539</v>
      </c>
      <c r="AA23" s="97">
        <v>-18.050832303664919</v>
      </c>
      <c r="AB23" s="97">
        <v>1517.9491866878741</v>
      </c>
      <c r="AC23" s="84">
        <v>14</v>
      </c>
      <c r="AD23" s="84">
        <v>14</v>
      </c>
    </row>
    <row r="24" spans="1:30" s="9" customFormat="1" ht="16.5" customHeight="1">
      <c r="A24" s="74">
        <v>61</v>
      </c>
      <c r="B24" s="75" t="s">
        <v>55</v>
      </c>
      <c r="C24" s="97">
        <f>'1.a. Vos-laskelma'!C24</f>
        <v>16307</v>
      </c>
      <c r="D24" s="76">
        <f>'1.a. Vos-laskelma'!D24/$C24</f>
        <v>104.29565843070817</v>
      </c>
      <c r="E24" s="76">
        <f>'1.a. Vos-laskelma'!E24/$C24</f>
        <v>421.3603320947779</v>
      </c>
      <c r="F24" s="76">
        <f>'1.a. Vos-laskelma'!F24/$C24</f>
        <v>525.655990525486</v>
      </c>
      <c r="G24" s="76">
        <f>'1.a. Vos-laskelma'!G24/$C24</f>
        <v>134.66007530081535</v>
      </c>
      <c r="H24" s="76">
        <f>'1.a. Vos-laskelma'!H24/$C24</f>
        <v>660.31606582630138</v>
      </c>
      <c r="I24" s="76">
        <f>'1.a. Vos-laskelma'!I24/$C24</f>
        <v>140.65333905684676</v>
      </c>
      <c r="J24" s="76">
        <f>'1.a. Vos-laskelma'!J24/$C24</f>
        <v>800.96940488314817</v>
      </c>
      <c r="K24" s="76">
        <f>'1.a. Vos-laskelma'!K24/$C24</f>
        <v>4.9118133616431484E-2</v>
      </c>
      <c r="L24" s="76">
        <f>'1.a. Vos-laskelma'!L24/$C24</f>
        <v>22.166031765499479</v>
      </c>
      <c r="M24" s="76">
        <v>30.565108386980459</v>
      </c>
      <c r="N24" s="84">
        <v>5</v>
      </c>
      <c r="O24" s="84">
        <v>5</v>
      </c>
      <c r="P24" s="15"/>
      <c r="Q24" s="90">
        <v>61</v>
      </c>
      <c r="R24" s="40" t="s">
        <v>55</v>
      </c>
      <c r="S24" s="77">
        <v>16469</v>
      </c>
      <c r="T24" s="97">
        <v>190.56458031046719</v>
      </c>
      <c r="U24" s="97">
        <v>328.66119953301632</v>
      </c>
      <c r="V24" s="97">
        <v>519.22577984348345</v>
      </c>
      <c r="W24" s="97">
        <v>117.4207438272752</v>
      </c>
      <c r="X24" s="97">
        <v>636.6465236707586</v>
      </c>
      <c r="Y24" s="97">
        <v>161.55158175966969</v>
      </c>
      <c r="Z24" s="97">
        <v>798.19810543042831</v>
      </c>
      <c r="AA24" s="97">
        <v>21.27630514421033</v>
      </c>
      <c r="AB24" s="97">
        <v>819.47441057463857</v>
      </c>
      <c r="AC24" s="84">
        <v>5</v>
      </c>
      <c r="AD24" s="84">
        <v>5</v>
      </c>
    </row>
    <row r="25" spans="1:30" s="9" customFormat="1" ht="16.5" customHeight="1">
      <c r="A25" s="74">
        <v>69</v>
      </c>
      <c r="B25" s="75" t="s">
        <v>56</v>
      </c>
      <c r="C25" s="97">
        <f>'1.a. Vos-laskelma'!C25</f>
        <v>6441</v>
      </c>
      <c r="D25" s="76">
        <f>'1.a. Vos-laskelma'!D25/$C25</f>
        <v>46.563046983001684</v>
      </c>
      <c r="E25" s="76">
        <f>'1.a. Vos-laskelma'!E25/$C25</f>
        <v>561.13370811239042</v>
      </c>
      <c r="F25" s="76">
        <f>'1.a. Vos-laskelma'!F25/$C25</f>
        <v>607.69675509539206</v>
      </c>
      <c r="G25" s="76">
        <f>'1.a. Vos-laskelma'!G25/$C25</f>
        <v>140.11900628980982</v>
      </c>
      <c r="H25" s="76">
        <f>'1.a. Vos-laskelma'!H25/$C25</f>
        <v>747.81576138520199</v>
      </c>
      <c r="I25" s="76">
        <f>'1.a. Vos-laskelma'!I25/$C25</f>
        <v>88.691662785281792</v>
      </c>
      <c r="J25" s="76">
        <f>'1.a. Vos-laskelma'!J25/$C25</f>
        <v>836.50742417048377</v>
      </c>
      <c r="K25" s="76">
        <f>'1.a. Vos-laskelma'!K25/$C25</f>
        <v>0.12987229066456821</v>
      </c>
      <c r="L25" s="76">
        <f>'1.a. Vos-laskelma'!L25/$C25</f>
        <v>-3.603710138177302</v>
      </c>
      <c r="M25" s="76">
        <v>34.454904622113993</v>
      </c>
      <c r="N25" s="84">
        <v>17</v>
      </c>
      <c r="O25" s="84">
        <v>17</v>
      </c>
      <c r="P25" s="15"/>
      <c r="Q25" s="90">
        <v>69</v>
      </c>
      <c r="R25" s="40" t="s">
        <v>56</v>
      </c>
      <c r="S25" s="77">
        <v>6558</v>
      </c>
      <c r="T25" s="97">
        <v>33.782411277096337</v>
      </c>
      <c r="U25" s="97">
        <v>493.15161471884852</v>
      </c>
      <c r="V25" s="97">
        <v>526.93402599594481</v>
      </c>
      <c r="W25" s="97">
        <v>118.7832276601152</v>
      </c>
      <c r="X25" s="97">
        <v>645.71725365606005</v>
      </c>
      <c r="Y25" s="97">
        <v>89.384568465995727</v>
      </c>
      <c r="Z25" s="97">
        <v>735.10182212205586</v>
      </c>
      <c r="AA25" s="97">
        <v>5.5792160567246123</v>
      </c>
      <c r="AB25" s="97">
        <v>740.68103817878045</v>
      </c>
      <c r="AC25" s="84">
        <v>17</v>
      </c>
      <c r="AD25" s="84">
        <v>17</v>
      </c>
    </row>
    <row r="26" spans="1:30" s="9" customFormat="1" ht="16.5" customHeight="1">
      <c r="A26" s="74">
        <v>71</v>
      </c>
      <c r="B26" s="75" t="s">
        <v>57</v>
      </c>
      <c r="C26" s="97">
        <f>'1.a. Vos-laskelma'!C26</f>
        <v>6298</v>
      </c>
      <c r="D26" s="76">
        <f>'1.a. Vos-laskelma'!D26/$C26</f>
        <v>666.86247544269122</v>
      </c>
      <c r="E26" s="76">
        <f>'1.a. Vos-laskelma'!E26/$C26</f>
        <v>637.82515344750254</v>
      </c>
      <c r="F26" s="76">
        <f>'1.a. Vos-laskelma'!F26/$C26</f>
        <v>1304.6876288901938</v>
      </c>
      <c r="G26" s="76">
        <f>'1.a. Vos-laskelma'!G26/$C26</f>
        <v>166.11851915657525</v>
      </c>
      <c r="H26" s="76">
        <f>'1.a. Vos-laskelma'!H26/$C26</f>
        <v>1470.8061480467691</v>
      </c>
      <c r="I26" s="76">
        <f>'1.a. Vos-laskelma'!I26/$C26</f>
        <v>156.76055890758971</v>
      </c>
      <c r="J26" s="76">
        <f>'1.a. Vos-laskelma'!J26/$C26</f>
        <v>1627.5667069543588</v>
      </c>
      <c r="K26" s="76">
        <f>'1.a. Vos-laskelma'!K26/$C26</f>
        <v>0.25842596172663684</v>
      </c>
      <c r="L26" s="76">
        <f>'1.a. Vos-laskelma'!L26/$C26</f>
        <v>5.035959510955859</v>
      </c>
      <c r="M26" s="76">
        <v>110.0142246286559</v>
      </c>
      <c r="N26" s="84">
        <v>17</v>
      </c>
      <c r="O26" s="84">
        <v>17</v>
      </c>
      <c r="P26" s="15"/>
      <c r="Q26" s="90">
        <v>71</v>
      </c>
      <c r="R26" s="40" t="s">
        <v>57</v>
      </c>
      <c r="S26" s="77">
        <v>6473</v>
      </c>
      <c r="T26" s="97">
        <v>627.17496751245494</v>
      </c>
      <c r="U26" s="97">
        <v>616.53939456463911</v>
      </c>
      <c r="V26" s="97">
        <v>1243.7143620770939</v>
      </c>
      <c r="W26" s="97">
        <v>143.64624092241229</v>
      </c>
      <c r="X26" s="97">
        <v>1387.360602999506</v>
      </c>
      <c r="Y26" s="97">
        <v>114.9113239610691</v>
      </c>
      <c r="Z26" s="97">
        <v>1502.271926960575</v>
      </c>
      <c r="AA26" s="97">
        <v>-1.828364622277151</v>
      </c>
      <c r="AB26" s="97">
        <v>1500.4435623382981</v>
      </c>
      <c r="AC26" s="84">
        <v>17</v>
      </c>
      <c r="AD26" s="84">
        <v>17</v>
      </c>
    </row>
    <row r="27" spans="1:30" s="9" customFormat="1" ht="16.5" customHeight="1">
      <c r="A27" s="74">
        <v>72</v>
      </c>
      <c r="B27" s="75" t="s">
        <v>58</v>
      </c>
      <c r="C27" s="97">
        <f>'1.a. Vos-laskelma'!C27</f>
        <v>912</v>
      </c>
      <c r="D27" s="76">
        <f>'1.a. Vos-laskelma'!D27/$C27</f>
        <v>1188.8817005914393</v>
      </c>
      <c r="E27" s="76">
        <f>'1.a. Vos-laskelma'!E27/$C27</f>
        <v>354.0871626754643</v>
      </c>
      <c r="F27" s="76">
        <f>'1.a. Vos-laskelma'!F27/$C27</f>
        <v>1542.9688632669036</v>
      </c>
      <c r="G27" s="76">
        <f>'1.a. Vos-laskelma'!G27/$C27</f>
        <v>133.74182073656658</v>
      </c>
      <c r="H27" s="76">
        <f>'1.a. Vos-laskelma'!H27/$C27</f>
        <v>1676.7106840034703</v>
      </c>
      <c r="I27" s="76">
        <f>'1.a. Vos-laskelma'!I27/$C27</f>
        <v>-272.80043859649123</v>
      </c>
      <c r="J27" s="76">
        <f>'1.a. Vos-laskelma'!J27/$C27</f>
        <v>1403.9102454069791</v>
      </c>
      <c r="K27" s="76">
        <f>'1.a. Vos-laskelma'!K27/$C27</f>
        <v>1.5393752690865998</v>
      </c>
      <c r="L27" s="76">
        <f>'1.a. Vos-laskelma'!L27/$C27</f>
        <v>-31.08543859649123</v>
      </c>
      <c r="M27" s="76">
        <v>-47.019491055054232</v>
      </c>
      <c r="N27" s="84">
        <v>17</v>
      </c>
      <c r="O27" s="84">
        <v>17</v>
      </c>
      <c r="P27" s="15"/>
      <c r="Q27" s="90">
        <v>72</v>
      </c>
      <c r="R27" s="40" t="s">
        <v>58</v>
      </c>
      <c r="S27" s="77">
        <v>948</v>
      </c>
      <c r="T27" s="97">
        <v>1229.193393004213</v>
      </c>
      <c r="U27" s="97">
        <v>386.99920181057519</v>
      </c>
      <c r="V27" s="97">
        <v>1616.192594814788</v>
      </c>
      <c r="W27" s="97">
        <v>114.2018411791759</v>
      </c>
      <c r="X27" s="97">
        <v>1730.394435993964</v>
      </c>
      <c r="Y27" s="97">
        <v>-259.51476793248952</v>
      </c>
      <c r="Z27" s="97">
        <v>1470.8796680614751</v>
      </c>
      <c r="AA27" s="97">
        <v>-26.375031645569621</v>
      </c>
      <c r="AB27" s="97">
        <v>1444.504636415905</v>
      </c>
      <c r="AC27" s="84">
        <v>17</v>
      </c>
      <c r="AD27" s="84">
        <v>17</v>
      </c>
    </row>
    <row r="28" spans="1:30" s="9" customFormat="1" ht="16.5" customHeight="1">
      <c r="A28" s="74">
        <v>74</v>
      </c>
      <c r="B28" s="75" t="s">
        <v>59</v>
      </c>
      <c r="C28" s="97">
        <f>'1.a. Vos-laskelma'!C28</f>
        <v>975</v>
      </c>
      <c r="D28" s="76">
        <f>'1.a. Vos-laskelma'!D28/$C28</f>
        <v>855.64507387615276</v>
      </c>
      <c r="E28" s="76">
        <f>'1.a. Vos-laskelma'!E28/$C28</f>
        <v>520.37927050068708</v>
      </c>
      <c r="F28" s="76">
        <f>'1.a. Vos-laskelma'!F28/$C28</f>
        <v>1376.02434437684</v>
      </c>
      <c r="G28" s="76">
        <f>'1.a. Vos-laskelma'!G28/$C28</f>
        <v>236.62582089714789</v>
      </c>
      <c r="H28" s="76">
        <f>'1.a. Vos-laskelma'!H28/$C28</f>
        <v>1612.650165273988</v>
      </c>
      <c r="I28" s="76">
        <f>'1.a. Vos-laskelma'!I28/$C28</f>
        <v>-301.71384615384613</v>
      </c>
      <c r="J28" s="76">
        <f>'1.a. Vos-laskelma'!J28/$C28</f>
        <v>1310.9363191201419</v>
      </c>
      <c r="K28" s="76">
        <f>'1.a. Vos-laskelma'!K28/$C28</f>
        <v>1.3445500708924532</v>
      </c>
      <c r="L28" s="76">
        <f>'1.a. Vos-laskelma'!L28/$C28</f>
        <v>74.509405128205145</v>
      </c>
      <c r="M28" s="76">
        <v>15.131797005895351</v>
      </c>
      <c r="N28" s="84">
        <v>16</v>
      </c>
      <c r="O28" s="84">
        <v>16</v>
      </c>
      <c r="P28" s="15"/>
      <c r="Q28" s="90">
        <v>74</v>
      </c>
      <c r="R28" s="40" t="s">
        <v>59</v>
      </c>
      <c r="S28" s="77">
        <v>1013</v>
      </c>
      <c r="T28" s="97">
        <v>835.38565992075235</v>
      </c>
      <c r="U28" s="97">
        <v>559.98317964700118</v>
      </c>
      <c r="V28" s="97">
        <v>1395.3688395677541</v>
      </c>
      <c r="W28" s="97">
        <v>203.87861857722689</v>
      </c>
      <c r="X28" s="97">
        <v>1599.247458144981</v>
      </c>
      <c r="Y28" s="97">
        <v>-287.09970384995057</v>
      </c>
      <c r="Z28" s="97">
        <v>1312.1477542950299</v>
      </c>
      <c r="AA28" s="97">
        <v>47.802076110562687</v>
      </c>
      <c r="AB28" s="97">
        <v>1359.949830405593</v>
      </c>
      <c r="AC28" s="84">
        <v>16</v>
      </c>
      <c r="AD28" s="84">
        <v>16</v>
      </c>
    </row>
    <row r="29" spans="1:30" s="9" customFormat="1" ht="16.5" customHeight="1">
      <c r="A29" s="74">
        <v>75</v>
      </c>
      <c r="B29" s="75" t="s">
        <v>60</v>
      </c>
      <c r="C29" s="97">
        <f>'1.a. Vos-laskelma'!C29</f>
        <v>19113</v>
      </c>
      <c r="D29" s="76">
        <f>'1.a. Vos-laskelma'!D29/$C29</f>
        <v>-100.37894384244021</v>
      </c>
      <c r="E29" s="76">
        <f>'1.a. Vos-laskelma'!E29/$C29</f>
        <v>176.97656170010333</v>
      </c>
      <c r="F29" s="76">
        <f>'1.a. Vos-laskelma'!F29/$C29</f>
        <v>76.597617857663124</v>
      </c>
      <c r="G29" s="76">
        <f>'1.a. Vos-laskelma'!G29/$C29</f>
        <v>99.187785926997606</v>
      </c>
      <c r="H29" s="76">
        <f>'1.a. Vos-laskelma'!H29/$C29</f>
        <v>175.78540378466073</v>
      </c>
      <c r="I29" s="76">
        <f>'1.a. Vos-laskelma'!I29/$C29</f>
        <v>-89.538795584157384</v>
      </c>
      <c r="J29" s="76">
        <f>'1.a. Vos-laskelma'!J29/$C29</f>
        <v>86.246608200503346</v>
      </c>
      <c r="K29" s="76">
        <f>'1.a. Vos-laskelma'!K29/$C29</f>
        <v>4.5124579187204176E-3</v>
      </c>
      <c r="L29" s="76">
        <f>'1.a. Vos-laskelma'!L29/$C29</f>
        <v>2.7264530267357343</v>
      </c>
      <c r="M29" s="76">
        <v>149.34953294162199</v>
      </c>
      <c r="N29" s="84">
        <v>8</v>
      </c>
      <c r="O29" s="84">
        <v>8</v>
      </c>
      <c r="P29" s="15"/>
      <c r="Q29" s="90">
        <v>75</v>
      </c>
      <c r="R29" s="40" t="s">
        <v>60</v>
      </c>
      <c r="S29" s="77">
        <v>19534</v>
      </c>
      <c r="T29" s="97">
        <v>-75.741322538022473</v>
      </c>
      <c r="U29" s="97">
        <v>-4.7449948254060876</v>
      </c>
      <c r="V29" s="97">
        <v>-80.486317363428569</v>
      </c>
      <c r="W29" s="97">
        <v>82.190197104065106</v>
      </c>
      <c r="X29" s="97">
        <v>1.703879740636546</v>
      </c>
      <c r="Y29" s="97">
        <v>-78.695249308897303</v>
      </c>
      <c r="Z29" s="97">
        <v>-76.991369568260765</v>
      </c>
      <c r="AA29" s="97">
        <v>-0.36181347803829411</v>
      </c>
      <c r="AB29" s="97">
        <v>-77.353183046299051</v>
      </c>
      <c r="AC29" s="84">
        <v>8</v>
      </c>
      <c r="AD29" s="84">
        <v>8</v>
      </c>
    </row>
    <row r="30" spans="1:30" s="9" customFormat="1" ht="16.5" customHeight="1">
      <c r="A30" s="74">
        <v>77</v>
      </c>
      <c r="B30" s="75" t="s">
        <v>61</v>
      </c>
      <c r="C30" s="97">
        <f>'1.a. Vos-laskelma'!C30</f>
        <v>4436</v>
      </c>
      <c r="D30" s="76">
        <f>'1.a. Vos-laskelma'!D30/$C30</f>
        <v>99.107947132421216</v>
      </c>
      <c r="E30" s="76">
        <f>'1.a. Vos-laskelma'!E30/$C30</f>
        <v>531.30546614172238</v>
      </c>
      <c r="F30" s="76">
        <f>'1.a. Vos-laskelma'!F30/$C30</f>
        <v>630.41341327414364</v>
      </c>
      <c r="G30" s="76">
        <f>'1.a. Vos-laskelma'!G30/$C30</f>
        <v>186.46620278999129</v>
      </c>
      <c r="H30" s="76">
        <f>'1.a. Vos-laskelma'!H30/$C30</f>
        <v>816.87961606413501</v>
      </c>
      <c r="I30" s="76">
        <f>'1.a. Vos-laskelma'!I30/$C30</f>
        <v>48.580703336339042</v>
      </c>
      <c r="J30" s="76">
        <f>'1.a. Vos-laskelma'!J30/$C30</f>
        <v>865.46031940047396</v>
      </c>
      <c r="K30" s="76">
        <f>'1.a. Vos-laskelma'!K30/$C30</f>
        <v>0.19509926045998061</v>
      </c>
      <c r="L30" s="76">
        <f>'1.a. Vos-laskelma'!L30/$C30</f>
        <v>3.3152662308385983</v>
      </c>
      <c r="M30" s="76">
        <v>-131.57760167887309</v>
      </c>
      <c r="N30" s="84">
        <v>13</v>
      </c>
      <c r="O30" s="84">
        <v>13</v>
      </c>
      <c r="P30" s="15"/>
      <c r="Q30" s="90">
        <v>77</v>
      </c>
      <c r="R30" s="40" t="s">
        <v>61</v>
      </c>
      <c r="S30" s="77">
        <v>4549</v>
      </c>
      <c r="T30" s="97">
        <v>151.1708729499727</v>
      </c>
      <c r="U30" s="97">
        <v>583.72624442809877</v>
      </c>
      <c r="V30" s="97">
        <v>734.89711737807147</v>
      </c>
      <c r="W30" s="97">
        <v>162.49871919128631</v>
      </c>
      <c r="X30" s="97">
        <v>897.3958365693577</v>
      </c>
      <c r="Y30" s="97">
        <v>72.094526269509785</v>
      </c>
      <c r="Z30" s="97">
        <v>969.49036283886755</v>
      </c>
      <c r="AA30" s="97">
        <v>0.61011031655309667</v>
      </c>
      <c r="AB30" s="97">
        <v>970.10047315542067</v>
      </c>
      <c r="AC30" s="84">
        <v>13</v>
      </c>
      <c r="AD30" s="84">
        <v>13</v>
      </c>
    </row>
    <row r="31" spans="1:30" s="9" customFormat="1" ht="16.5" customHeight="1">
      <c r="A31" s="74">
        <v>78</v>
      </c>
      <c r="B31" s="75" t="s">
        <v>62</v>
      </c>
      <c r="C31" s="97">
        <f>'1.a. Vos-laskelma'!C31</f>
        <v>7620</v>
      </c>
      <c r="D31" s="76">
        <f>'1.a. Vos-laskelma'!D31/$C31</f>
        <v>-212.54984714619454</v>
      </c>
      <c r="E31" s="76">
        <f>'1.a. Vos-laskelma'!E31/$C31</f>
        <v>-1.7314585568505525</v>
      </c>
      <c r="F31" s="76">
        <f>'1.a. Vos-laskelma'!F31/$C31</f>
        <v>-214.28130570304509</v>
      </c>
      <c r="G31" s="76">
        <f>'1.a. Vos-laskelma'!G31/$C31</f>
        <v>97.994819406432399</v>
      </c>
      <c r="H31" s="76">
        <f>'1.a. Vos-laskelma'!H31/$C31</f>
        <v>-116.28648629661269</v>
      </c>
      <c r="I31" s="76">
        <f>'1.a. Vos-laskelma'!I31/$C31</f>
        <v>-16.08267716535433</v>
      </c>
      <c r="J31" s="76">
        <f>'1.a. Vos-laskelma'!J31/$C31</f>
        <v>-132.36916346196702</v>
      </c>
      <c r="K31" s="76">
        <f>'1.a. Vos-laskelma'!K31/$C31</f>
        <v>-1.7371281294221393E-2</v>
      </c>
      <c r="L31" s="76">
        <f>'1.a. Vos-laskelma'!L31/$C31</f>
        <v>4.8831062992125966</v>
      </c>
      <c r="M31" s="76">
        <v>-2.342447768842419</v>
      </c>
      <c r="N31" s="84">
        <v>1</v>
      </c>
      <c r="O31" s="85">
        <v>33</v>
      </c>
      <c r="P31" s="15"/>
      <c r="Q31" s="90">
        <v>78</v>
      </c>
      <c r="R31" s="40" t="s">
        <v>62</v>
      </c>
      <c r="S31" s="77">
        <v>7721</v>
      </c>
      <c r="T31" s="97">
        <v>-190.28734217062751</v>
      </c>
      <c r="U31" s="97">
        <v>-13.04539807659482</v>
      </c>
      <c r="V31" s="97">
        <v>-203.33274024722229</v>
      </c>
      <c r="W31" s="97">
        <v>81.951196874097477</v>
      </c>
      <c r="X31" s="97">
        <v>-121.3815433731248</v>
      </c>
      <c r="Y31" s="97">
        <v>3.9559642533350599</v>
      </c>
      <c r="Z31" s="97">
        <v>-117.4255791197897</v>
      </c>
      <c r="AA31" s="97">
        <v>5.8884538337002992</v>
      </c>
      <c r="AB31" s="97">
        <v>-111.53712528608941</v>
      </c>
      <c r="AC31" s="84">
        <v>1</v>
      </c>
      <c r="AD31" s="85">
        <v>33</v>
      </c>
    </row>
    <row r="32" spans="1:30" s="9" customFormat="1" ht="16.5" customHeight="1">
      <c r="A32" s="74">
        <v>79</v>
      </c>
      <c r="B32" s="75" t="s">
        <v>63</v>
      </c>
      <c r="C32" s="97">
        <f>'1.a. Vos-laskelma'!C32</f>
        <v>6565</v>
      </c>
      <c r="D32" s="76">
        <f>'1.a. Vos-laskelma'!D32/$C32</f>
        <v>-93.987168591244426</v>
      </c>
      <c r="E32" s="76">
        <f>'1.a. Vos-laskelma'!E32/$C32</f>
        <v>-55.822053689932275</v>
      </c>
      <c r="F32" s="76">
        <f>'1.a. Vos-laskelma'!F32/$C32</f>
        <v>-149.80922228117669</v>
      </c>
      <c r="G32" s="76">
        <f>'1.a. Vos-laskelma'!G32/$C32</f>
        <v>106.1301131337557</v>
      </c>
      <c r="H32" s="76">
        <f>'1.a. Vos-laskelma'!H32/$C32</f>
        <v>-43.679109147421009</v>
      </c>
      <c r="I32" s="76">
        <f>'1.a. Vos-laskelma'!I32/$C32</f>
        <v>-11.708758568164509</v>
      </c>
      <c r="J32" s="76">
        <f>'1.a. Vos-laskelma'!J32/$C32</f>
        <v>-55.387867715585514</v>
      </c>
      <c r="K32" s="76">
        <f>'1.a. Vos-laskelma'!K32/$C32</f>
        <v>-8.4368419978043431E-3</v>
      </c>
      <c r="L32" s="76">
        <f>'1.a. Vos-laskelma'!L32/$C32</f>
        <v>7.5705945925361773</v>
      </c>
      <c r="M32" s="76">
        <v>49.569020804387257</v>
      </c>
      <c r="N32" s="84">
        <v>4</v>
      </c>
      <c r="O32" s="84">
        <v>4</v>
      </c>
      <c r="P32" s="15"/>
      <c r="Q32" s="90">
        <v>79</v>
      </c>
      <c r="R32" s="40" t="s">
        <v>63</v>
      </c>
      <c r="S32" s="77">
        <v>6703</v>
      </c>
      <c r="T32" s="97">
        <v>-132.40405292760951</v>
      </c>
      <c r="U32" s="97">
        <v>-42.992286684601318</v>
      </c>
      <c r="V32" s="97">
        <v>-175.3963396122108</v>
      </c>
      <c r="W32" s="97">
        <v>88.228709347248639</v>
      </c>
      <c r="X32" s="97">
        <v>-87.167630264962142</v>
      </c>
      <c r="Y32" s="97">
        <v>-13.19752349694167</v>
      </c>
      <c r="Z32" s="97">
        <v>-100.3651537619038</v>
      </c>
      <c r="AA32" s="97">
        <v>7.9577598090407413</v>
      </c>
      <c r="AB32" s="97">
        <v>-92.407393952863075</v>
      </c>
      <c r="AC32" s="84">
        <v>4</v>
      </c>
      <c r="AD32" s="84">
        <v>4</v>
      </c>
    </row>
    <row r="33" spans="1:30" s="9" customFormat="1" ht="16.5" customHeight="1">
      <c r="A33" s="74">
        <v>81</v>
      </c>
      <c r="B33" s="75" t="s">
        <v>64</v>
      </c>
      <c r="C33" s="97">
        <f>'1.a. Vos-laskelma'!C33</f>
        <v>2401</v>
      </c>
      <c r="D33" s="76">
        <f>'1.a. Vos-laskelma'!D33/$C33</f>
        <v>-59.83612739152521</v>
      </c>
      <c r="E33" s="76">
        <f>'1.a. Vos-laskelma'!E33/$C33</f>
        <v>130.04905274556515</v>
      </c>
      <c r="F33" s="76">
        <f>'1.a. Vos-laskelma'!F33/$C33</f>
        <v>70.212925354039953</v>
      </c>
      <c r="G33" s="76">
        <f>'1.a. Vos-laskelma'!G33/$C33</f>
        <v>212.81104851978699</v>
      </c>
      <c r="H33" s="76">
        <f>'1.a. Vos-laskelma'!H33/$C33</f>
        <v>283.02397387382695</v>
      </c>
      <c r="I33" s="76">
        <f>'1.a. Vos-laskelma'!I33/$C33</f>
        <v>-310.1241149521033</v>
      </c>
      <c r="J33" s="76">
        <f>'1.a. Vos-laskelma'!J33/$C33</f>
        <v>-27.100141078276337</v>
      </c>
      <c r="K33" s="76">
        <f>'1.a. Vos-laskelma'!K33/$C33</f>
        <v>-1.1287022523230461E-2</v>
      </c>
      <c r="L33" s="76">
        <f>'1.a. Vos-laskelma'!L33/$C33</f>
        <v>-71.583252811328606</v>
      </c>
      <c r="M33" s="76">
        <v>-80.93619894117468</v>
      </c>
      <c r="N33" s="84">
        <v>7</v>
      </c>
      <c r="O33" s="84">
        <v>7</v>
      </c>
      <c r="P33" s="15"/>
      <c r="Q33" s="90">
        <v>81</v>
      </c>
      <c r="R33" s="40" t="s">
        <v>64</v>
      </c>
      <c r="S33" s="77">
        <v>2531</v>
      </c>
      <c r="T33" s="97">
        <v>-60.62783183161288</v>
      </c>
      <c r="U33" s="97">
        <v>274.07081317449268</v>
      </c>
      <c r="V33" s="97">
        <v>213.44298134287979</v>
      </c>
      <c r="W33" s="97">
        <v>181.5777448017221</v>
      </c>
      <c r="X33" s="97">
        <v>395.02072614460189</v>
      </c>
      <c r="Y33" s="97">
        <v>-287.74476491505328</v>
      </c>
      <c r="Z33" s="97">
        <v>107.2759612295485</v>
      </c>
      <c r="AA33" s="97">
        <v>-47.45171438166733</v>
      </c>
      <c r="AB33" s="97">
        <v>59.82424684788122</v>
      </c>
      <c r="AC33" s="84">
        <v>7</v>
      </c>
      <c r="AD33" s="84">
        <v>7</v>
      </c>
    </row>
    <row r="34" spans="1:30" s="9" customFormat="1" ht="16.5" customHeight="1">
      <c r="A34" s="74">
        <v>82</v>
      </c>
      <c r="B34" s="75" t="s">
        <v>65</v>
      </c>
      <c r="C34" s="97">
        <f>'1.a. Vos-laskelma'!C34</f>
        <v>9346</v>
      </c>
      <c r="D34" s="76">
        <f>'1.a. Vos-laskelma'!D34/$C34</f>
        <v>357.28577590952943</v>
      </c>
      <c r="E34" s="76">
        <f>'1.a. Vos-laskelma'!E34/$C34</f>
        <v>180.98645905115134</v>
      </c>
      <c r="F34" s="76">
        <f>'1.a. Vos-laskelma'!F34/$C34</f>
        <v>538.27223496068075</v>
      </c>
      <c r="G34" s="76">
        <f>'1.a. Vos-laskelma'!G34/$C34</f>
        <v>86.693866615825797</v>
      </c>
      <c r="H34" s="76">
        <f>'1.a. Vos-laskelma'!H34/$C34</f>
        <v>624.96610157650662</v>
      </c>
      <c r="I34" s="76">
        <f>'1.a. Vos-laskelma'!I34/$C34</f>
        <v>-234.98041943077251</v>
      </c>
      <c r="J34" s="76">
        <f>'1.a. Vos-laskelma'!J34/$C34</f>
        <v>389.98568214573407</v>
      </c>
      <c r="K34" s="76">
        <f>'1.a. Vos-laskelma'!K34/$C34</f>
        <v>4.1727549983493907E-2</v>
      </c>
      <c r="L34" s="76">
        <f>'1.a. Vos-laskelma'!L34/$C34</f>
        <v>8.1521945217206751E-2</v>
      </c>
      <c r="M34" s="76">
        <v>-0.19627476574095229</v>
      </c>
      <c r="N34" s="84">
        <v>5</v>
      </c>
      <c r="O34" s="84">
        <v>5</v>
      </c>
      <c r="P34" s="15"/>
      <c r="Q34" s="90">
        <v>82</v>
      </c>
      <c r="R34" s="40" t="s">
        <v>65</v>
      </c>
      <c r="S34" s="77">
        <v>9371</v>
      </c>
      <c r="T34" s="97">
        <v>362.54067706417862</v>
      </c>
      <c r="U34" s="97">
        <v>52.323907744295212</v>
      </c>
      <c r="V34" s="97">
        <v>414.86458480847392</v>
      </c>
      <c r="W34" s="97">
        <v>74.293572057678915</v>
      </c>
      <c r="X34" s="97">
        <v>489.15815686615281</v>
      </c>
      <c r="Y34" s="97">
        <v>-219.02753174687871</v>
      </c>
      <c r="Z34" s="97">
        <v>270.1306251192741</v>
      </c>
      <c r="AA34" s="97">
        <v>8.5541902870558122</v>
      </c>
      <c r="AB34" s="97">
        <v>278.6848154063299</v>
      </c>
      <c r="AC34" s="84">
        <v>5</v>
      </c>
      <c r="AD34" s="84">
        <v>5</v>
      </c>
    </row>
    <row r="35" spans="1:30" s="9" customFormat="1" ht="16.5" customHeight="1">
      <c r="A35" s="74">
        <v>86</v>
      </c>
      <c r="B35" s="75" t="s">
        <v>66</v>
      </c>
      <c r="C35" s="97">
        <f>'1.a. Vos-laskelma'!C35</f>
        <v>7862</v>
      </c>
      <c r="D35" s="76">
        <f>'1.a. Vos-laskelma'!D35/$C35</f>
        <v>280.54290110297575</v>
      </c>
      <c r="E35" s="76">
        <f>'1.a. Vos-laskelma'!E35/$C35</f>
        <v>321.18197464022683</v>
      </c>
      <c r="F35" s="76">
        <f>'1.a. Vos-laskelma'!F35/$C35</f>
        <v>601.72487574320257</v>
      </c>
      <c r="G35" s="76">
        <f>'1.a. Vos-laskelma'!G35/$C35</f>
        <v>107.53700943928051</v>
      </c>
      <c r="H35" s="76">
        <f>'1.a. Vos-laskelma'!H35/$C35</f>
        <v>709.26188518248307</v>
      </c>
      <c r="I35" s="76">
        <f>'1.a. Vos-laskelma'!I35/$C35</f>
        <v>-150.96718392266598</v>
      </c>
      <c r="J35" s="76">
        <f>'1.a. Vos-laskelma'!J35/$C35</f>
        <v>558.29470125981709</v>
      </c>
      <c r="K35" s="76">
        <f>'1.a. Vos-laskelma'!K35/$C35</f>
        <v>7.1011791053143869E-2</v>
      </c>
      <c r="L35" s="76">
        <f>'1.a. Vos-laskelma'!L35/$C35</f>
        <v>2.9523654286441223</v>
      </c>
      <c r="M35" s="76">
        <v>-45.803317037235502</v>
      </c>
      <c r="N35" s="84">
        <v>5</v>
      </c>
      <c r="O35" s="84">
        <v>5</v>
      </c>
      <c r="P35" s="15"/>
      <c r="Q35" s="90">
        <v>86</v>
      </c>
      <c r="R35" s="40" t="s">
        <v>66</v>
      </c>
      <c r="S35" s="77">
        <v>7998</v>
      </c>
      <c r="T35" s="97">
        <v>310.66118661310549</v>
      </c>
      <c r="U35" s="97">
        <v>332.1726894423922</v>
      </c>
      <c r="V35" s="97">
        <v>642.83387605549763</v>
      </c>
      <c r="W35" s="97">
        <v>91.622397425685747</v>
      </c>
      <c r="X35" s="97">
        <v>734.45627348118342</v>
      </c>
      <c r="Y35" s="97">
        <v>-142.61265316329079</v>
      </c>
      <c r="Z35" s="97">
        <v>591.8436203178926</v>
      </c>
      <c r="AA35" s="97">
        <v>-73.247400337584409</v>
      </c>
      <c r="AB35" s="97">
        <v>518.59621998030821</v>
      </c>
      <c r="AC35" s="84">
        <v>5</v>
      </c>
      <c r="AD35" s="84">
        <v>5</v>
      </c>
    </row>
    <row r="36" spans="1:30" s="9" customFormat="1" ht="16.5" customHeight="1">
      <c r="A36" s="74">
        <v>90</v>
      </c>
      <c r="B36" s="75" t="s">
        <v>67</v>
      </c>
      <c r="C36" s="97">
        <f>'1.a. Vos-laskelma'!C36</f>
        <v>2888</v>
      </c>
      <c r="D36" s="76">
        <f>'1.a. Vos-laskelma'!D36/$C36</f>
        <v>-134.17507332711378</v>
      </c>
      <c r="E36" s="76">
        <f>'1.a. Vos-laskelma'!E36/$C36</f>
        <v>350.15513756555094</v>
      </c>
      <c r="F36" s="76">
        <f>'1.a. Vos-laskelma'!F36/$C36</f>
        <v>215.98006423843717</v>
      </c>
      <c r="G36" s="76">
        <f>'1.a. Vos-laskelma'!G36/$C36</f>
        <v>199.80195905651243</v>
      </c>
      <c r="H36" s="76">
        <f>'1.a. Vos-laskelma'!H36/$C36</f>
        <v>415.78202329494962</v>
      </c>
      <c r="I36" s="76">
        <f>'1.a. Vos-laskelma'!I36/$C36</f>
        <v>-158.85941828254849</v>
      </c>
      <c r="J36" s="76">
        <f>'1.a. Vos-laskelma'!J36/$C36</f>
        <v>256.92260501240111</v>
      </c>
      <c r="K36" s="76">
        <f>'1.a. Vos-laskelma'!K36/$C36</f>
        <v>8.8962120849169352E-2</v>
      </c>
      <c r="L36" s="76">
        <f>'1.a. Vos-laskelma'!L36/$C36</f>
        <v>-9.202925900277009</v>
      </c>
      <c r="M36" s="76">
        <v>-54.965315177834611</v>
      </c>
      <c r="N36" s="84">
        <v>12</v>
      </c>
      <c r="O36" s="84">
        <v>12</v>
      </c>
      <c r="P36" s="15"/>
      <c r="Q36" s="90">
        <v>90</v>
      </c>
      <c r="R36" s="40" t="s">
        <v>67</v>
      </c>
      <c r="S36" s="77">
        <v>3001</v>
      </c>
      <c r="T36" s="97">
        <v>-49.095100898629248</v>
      </c>
      <c r="U36" s="97">
        <v>273.73101367632341</v>
      </c>
      <c r="V36" s="97">
        <v>224.6359127776941</v>
      </c>
      <c r="W36" s="97">
        <v>172.7924283933977</v>
      </c>
      <c r="X36" s="97">
        <v>397.4283411710918</v>
      </c>
      <c r="Y36" s="97">
        <v>-113.51316227924021</v>
      </c>
      <c r="Z36" s="97">
        <v>283.91517889185161</v>
      </c>
      <c r="AA36" s="97">
        <v>-16.135789103632121</v>
      </c>
      <c r="AB36" s="97">
        <v>267.77938978821942</v>
      </c>
      <c r="AC36" s="84">
        <v>12</v>
      </c>
      <c r="AD36" s="84">
        <v>12</v>
      </c>
    </row>
    <row r="37" spans="1:30" s="9" customFormat="1" ht="16.5" customHeight="1">
      <c r="A37" s="74">
        <v>91</v>
      </c>
      <c r="B37" s="75" t="s">
        <v>68</v>
      </c>
      <c r="C37" s="97">
        <f>'1.a. Vos-laskelma'!C37</f>
        <v>694392</v>
      </c>
      <c r="D37" s="76">
        <f>'1.a. Vos-laskelma'!D37/$C37</f>
        <v>630.2734852013316</v>
      </c>
      <c r="E37" s="76">
        <f>'1.a. Vos-laskelma'!E37/$C37</f>
        <v>-88.773513018544847</v>
      </c>
      <c r="F37" s="76">
        <f>'1.a. Vos-laskelma'!F37/$C37</f>
        <v>541.49997218278679</v>
      </c>
      <c r="G37" s="76">
        <f>'1.a. Vos-laskelma'!G37/$C37</f>
        <v>113.30061612074235</v>
      </c>
      <c r="H37" s="76">
        <f>'1.a. Vos-laskelma'!H37/$C37</f>
        <v>654.80058830352914</v>
      </c>
      <c r="I37" s="76">
        <f>'1.a. Vos-laskelma'!I37/$C37</f>
        <v>80.07190175002016</v>
      </c>
      <c r="J37" s="76">
        <f>'1.a. Vos-laskelma'!J37/$C37</f>
        <v>734.87249005354931</v>
      </c>
      <c r="K37" s="76">
        <f>'1.a. Vos-laskelma'!K37/$C37</f>
        <v>1.0582963082143074E-3</v>
      </c>
      <c r="L37" s="76">
        <f>'1.a. Vos-laskelma'!L37/$C37</f>
        <v>-173.93664514411162</v>
      </c>
      <c r="M37" s="76">
        <v>65.829431779961851</v>
      </c>
      <c r="N37" s="84">
        <v>1</v>
      </c>
      <c r="O37" s="85">
        <v>31</v>
      </c>
      <c r="P37" s="15"/>
      <c r="Q37" s="90">
        <v>91</v>
      </c>
      <c r="R37" s="40" t="s">
        <v>68</v>
      </c>
      <c r="S37" s="77">
        <v>674500</v>
      </c>
      <c r="T37" s="97">
        <v>527.67906577892313</v>
      </c>
      <c r="U37" s="97">
        <v>-88.452836573813741</v>
      </c>
      <c r="V37" s="97">
        <v>439.22622920510929</v>
      </c>
      <c r="W37" s="97">
        <v>106.7807199538609</v>
      </c>
      <c r="X37" s="97">
        <v>546.0069491589702</v>
      </c>
      <c r="Y37" s="97">
        <v>87.157974796145297</v>
      </c>
      <c r="Z37" s="97">
        <v>633.16492395511546</v>
      </c>
      <c r="AA37" s="97">
        <v>-159.35465176489339</v>
      </c>
      <c r="AB37" s="97">
        <v>473.81027219022212</v>
      </c>
      <c r="AC37" s="84">
        <v>1</v>
      </c>
      <c r="AD37" s="85">
        <v>31</v>
      </c>
    </row>
    <row r="38" spans="1:30" s="9" customFormat="1" ht="16.5" customHeight="1">
      <c r="A38" s="74">
        <v>92</v>
      </c>
      <c r="B38" s="75" t="s">
        <v>69</v>
      </c>
      <c r="C38" s="97">
        <f>'1.a. Vos-laskelma'!C38</f>
        <v>252956</v>
      </c>
      <c r="D38" s="76">
        <f>'1.a. Vos-laskelma'!D38/$C38</f>
        <v>862.5740907180973</v>
      </c>
      <c r="E38" s="76">
        <f>'1.a. Vos-laskelma'!E38/$C38</f>
        <v>-9.1001330854164753</v>
      </c>
      <c r="F38" s="76">
        <f>'1.a. Vos-laskelma'!F38/$C38</f>
        <v>853.47395763268071</v>
      </c>
      <c r="G38" s="76">
        <f>'1.a. Vos-laskelma'!G38/$C38</f>
        <v>87.581769344777015</v>
      </c>
      <c r="H38" s="76">
        <f>'1.a. Vos-laskelma'!H38/$C38</f>
        <v>941.05572697745777</v>
      </c>
      <c r="I38" s="76">
        <f>'1.a. Vos-laskelma'!I38/$C38</f>
        <v>168.97963677477506</v>
      </c>
      <c r="J38" s="76">
        <f>'1.a. Vos-laskelma'!J38/$C38</f>
        <v>1110.0353637522328</v>
      </c>
      <c r="K38" s="76">
        <f>'1.a. Vos-laskelma'!K38/$C38</f>
        <v>4.3882547310687744E-3</v>
      </c>
      <c r="L38" s="76">
        <f>'1.a. Vos-laskelma'!L38/$C38</f>
        <v>-29.683886866965</v>
      </c>
      <c r="M38" s="76">
        <v>120.0242115623696</v>
      </c>
      <c r="N38" s="84">
        <v>1</v>
      </c>
      <c r="O38" s="85">
        <v>32</v>
      </c>
      <c r="P38" s="15"/>
      <c r="Q38" s="90">
        <v>92</v>
      </c>
      <c r="R38" s="40" t="s">
        <v>69</v>
      </c>
      <c r="S38" s="77">
        <v>247443</v>
      </c>
      <c r="T38" s="97">
        <v>756.16529149437679</v>
      </c>
      <c r="U38" s="97">
        <v>-16.595819380059599</v>
      </c>
      <c r="V38" s="97">
        <v>739.56947211431725</v>
      </c>
      <c r="W38" s="97">
        <v>78.561419852294151</v>
      </c>
      <c r="X38" s="97">
        <v>818.13089196661144</v>
      </c>
      <c r="Y38" s="97">
        <v>143.1137999458461</v>
      </c>
      <c r="Z38" s="97">
        <v>961.24469191245748</v>
      </c>
      <c r="AA38" s="97">
        <v>-24.368499504758649</v>
      </c>
      <c r="AB38" s="97">
        <v>936.8761924076988</v>
      </c>
      <c r="AC38" s="84">
        <v>1</v>
      </c>
      <c r="AD38" s="85">
        <v>32</v>
      </c>
    </row>
    <row r="39" spans="1:30" s="9" customFormat="1" ht="16.5" customHeight="1">
      <c r="A39" s="74">
        <v>97</v>
      </c>
      <c r="B39" s="75" t="s">
        <v>70</v>
      </c>
      <c r="C39" s="97">
        <f>'1.a. Vos-laskelma'!C39</f>
        <v>2023</v>
      </c>
      <c r="D39" s="76">
        <f>'1.a. Vos-laskelma'!D39/$C39</f>
        <v>59.051259308165662</v>
      </c>
      <c r="E39" s="76">
        <f>'1.a. Vos-laskelma'!E39/$C39</f>
        <v>110.23512917547185</v>
      </c>
      <c r="F39" s="76">
        <f>'1.a. Vos-laskelma'!F39/$C39</f>
        <v>169.28638848363752</v>
      </c>
      <c r="G39" s="76">
        <f>'1.a. Vos-laskelma'!G39/$C39</f>
        <v>191.61725030561706</v>
      </c>
      <c r="H39" s="76">
        <f>'1.a. Vos-laskelma'!H39/$C39</f>
        <v>360.90363878925461</v>
      </c>
      <c r="I39" s="76">
        <f>'1.a. Vos-laskelma'!I39/$C39</f>
        <v>-255.80227385071674</v>
      </c>
      <c r="J39" s="76">
        <f>'1.a. Vos-laskelma'!J39/$C39</f>
        <v>105.10136493853787</v>
      </c>
      <c r="K39" s="76">
        <f>'1.a. Vos-laskelma'!K39/$C39</f>
        <v>5.1953220434274777E-2</v>
      </c>
      <c r="L39" s="76">
        <f>'1.a. Vos-laskelma'!L39/$C39</f>
        <v>6.8142108749382038</v>
      </c>
      <c r="M39" s="76">
        <v>36.98183737949023</v>
      </c>
      <c r="N39" s="84">
        <v>10</v>
      </c>
      <c r="O39" s="84">
        <v>10</v>
      </c>
      <c r="P39" s="15"/>
      <c r="Q39" s="90">
        <v>97</v>
      </c>
      <c r="R39" s="40" t="s">
        <v>70</v>
      </c>
      <c r="S39" s="77">
        <v>2062</v>
      </c>
      <c r="T39" s="97">
        <v>71.447521566114801</v>
      </c>
      <c r="U39" s="97">
        <v>147.31048723053391</v>
      </c>
      <c r="V39" s="97">
        <v>218.75800879664871</v>
      </c>
      <c r="W39" s="97">
        <v>170.69512356321849</v>
      </c>
      <c r="X39" s="97">
        <v>389.45313235986708</v>
      </c>
      <c r="Y39" s="97">
        <v>-263.58632395732297</v>
      </c>
      <c r="Z39" s="97">
        <v>125.86680840254419</v>
      </c>
      <c r="AA39" s="97">
        <v>17.323816614936959</v>
      </c>
      <c r="AB39" s="97">
        <v>143.1906250174811</v>
      </c>
      <c r="AC39" s="84">
        <v>10</v>
      </c>
      <c r="AD39" s="84">
        <v>10</v>
      </c>
    </row>
    <row r="40" spans="1:30" s="9" customFormat="1" ht="16.5" customHeight="1">
      <c r="A40" s="74">
        <v>98</v>
      </c>
      <c r="B40" s="75" t="s">
        <v>71</v>
      </c>
      <c r="C40" s="97">
        <f>'1.a. Vos-laskelma'!C40</f>
        <v>22775</v>
      </c>
      <c r="D40" s="76">
        <f>'1.a. Vos-laskelma'!D40/$C40</f>
        <v>633.40220662983393</v>
      </c>
      <c r="E40" s="76">
        <f>'1.a. Vos-laskelma'!E40/$C40</f>
        <v>273.19537015121426</v>
      </c>
      <c r="F40" s="76">
        <f>'1.a. Vos-laskelma'!F40/$C40</f>
        <v>906.59757678104813</v>
      </c>
      <c r="G40" s="76">
        <f>'1.a. Vos-laskelma'!G40/$C40</f>
        <v>95.990012075922252</v>
      </c>
      <c r="H40" s="76">
        <f>'1.a. Vos-laskelma'!H40/$C40</f>
        <v>1002.5875888569703</v>
      </c>
      <c r="I40" s="76">
        <f>'1.a. Vos-laskelma'!I40/$C40</f>
        <v>-243.06493962678374</v>
      </c>
      <c r="J40" s="76">
        <f>'1.a. Vos-laskelma'!J40/$C40</f>
        <v>759.52264923018663</v>
      </c>
      <c r="K40" s="76">
        <f>'1.a. Vos-laskelma'!K40/$C40</f>
        <v>3.3348963742269443E-2</v>
      </c>
      <c r="L40" s="76">
        <f>'1.a. Vos-laskelma'!L40/$C40</f>
        <v>-116.04250871130623</v>
      </c>
      <c r="M40" s="76">
        <v>-54.27254754542821</v>
      </c>
      <c r="N40" s="84">
        <v>7</v>
      </c>
      <c r="O40" s="84">
        <v>7</v>
      </c>
      <c r="P40" s="15"/>
      <c r="Q40" s="90">
        <v>98</v>
      </c>
      <c r="R40" s="40" t="s">
        <v>71</v>
      </c>
      <c r="S40" s="77">
        <v>22885</v>
      </c>
      <c r="T40" s="97">
        <v>676.37784033765877</v>
      </c>
      <c r="U40" s="97">
        <v>274.37359570198151</v>
      </c>
      <c r="V40" s="97">
        <v>950.75143603964034</v>
      </c>
      <c r="W40" s="97">
        <v>82.712736708454614</v>
      </c>
      <c r="X40" s="97">
        <v>1033.4641727480951</v>
      </c>
      <c r="Y40" s="97">
        <v>-228.9646930303692</v>
      </c>
      <c r="Z40" s="97">
        <v>804.49947971772576</v>
      </c>
      <c r="AA40" s="97">
        <v>-112.4071375809045</v>
      </c>
      <c r="AB40" s="97">
        <v>692.09234213682134</v>
      </c>
      <c r="AC40" s="84">
        <v>7</v>
      </c>
      <c r="AD40" s="84">
        <v>7</v>
      </c>
    </row>
    <row r="41" spans="1:30" s="9" customFormat="1" ht="16.5" customHeight="1">
      <c r="A41" s="74">
        <v>102</v>
      </c>
      <c r="B41" s="75" t="s">
        <v>72</v>
      </c>
      <c r="C41" s="97">
        <f>'1.a. Vos-laskelma'!C41</f>
        <v>9546</v>
      </c>
      <c r="D41" s="76">
        <f>'1.a. Vos-laskelma'!D41/$C41</f>
        <v>220.44992710657144</v>
      </c>
      <c r="E41" s="76">
        <f>'1.a. Vos-laskelma'!E41/$C41</f>
        <v>449.1597637580964</v>
      </c>
      <c r="F41" s="76">
        <f>'1.a. Vos-laskelma'!F41/$C41</f>
        <v>669.60969086466775</v>
      </c>
      <c r="G41" s="76">
        <f>'1.a. Vos-laskelma'!G41/$C41</f>
        <v>168.0131610033157</v>
      </c>
      <c r="H41" s="76">
        <f>'1.a. Vos-laskelma'!H41/$C41</f>
        <v>837.62285186798351</v>
      </c>
      <c r="I41" s="76">
        <f>'1.a. Vos-laskelma'!I41/$C41</f>
        <v>78.69201759899434</v>
      </c>
      <c r="J41" s="76">
        <f>'1.a. Vos-laskelma'!J41/$C41</f>
        <v>916.31486946697783</v>
      </c>
      <c r="K41" s="76">
        <f>'1.a. Vos-laskelma'!K41/$C41</f>
        <v>9.5989405978103695E-2</v>
      </c>
      <c r="L41" s="76">
        <f>'1.a. Vos-laskelma'!L41/$C41</f>
        <v>20.074140006285354</v>
      </c>
      <c r="M41" s="76">
        <v>-23.007948089206369</v>
      </c>
      <c r="N41" s="84">
        <v>4</v>
      </c>
      <c r="O41" s="84">
        <v>4</v>
      </c>
      <c r="P41" s="15"/>
      <c r="Q41" s="90">
        <v>102</v>
      </c>
      <c r="R41" s="40" t="s">
        <v>72</v>
      </c>
      <c r="S41" s="77">
        <v>9646</v>
      </c>
      <c r="T41" s="97">
        <v>215.82993747801899</v>
      </c>
      <c r="U41" s="97">
        <v>412.83791793651278</v>
      </c>
      <c r="V41" s="97">
        <v>628.6678554145318</v>
      </c>
      <c r="W41" s="97">
        <v>149.33435635250771</v>
      </c>
      <c r="X41" s="97">
        <v>778.00221176703951</v>
      </c>
      <c r="Y41" s="97">
        <v>115.9468173336098</v>
      </c>
      <c r="Z41" s="97">
        <v>893.94902910064923</v>
      </c>
      <c r="AA41" s="97">
        <v>22.522013027161531</v>
      </c>
      <c r="AB41" s="97">
        <v>916.47104212781073</v>
      </c>
      <c r="AC41" s="84">
        <v>4</v>
      </c>
      <c r="AD41" s="84">
        <v>4</v>
      </c>
    </row>
    <row r="42" spans="1:30" s="9" customFormat="1" ht="16.5" customHeight="1">
      <c r="A42" s="74">
        <v>103</v>
      </c>
      <c r="B42" s="75" t="s">
        <v>73</v>
      </c>
      <c r="C42" s="97">
        <f>'1.a. Vos-laskelma'!C42</f>
        <v>2074</v>
      </c>
      <c r="D42" s="76">
        <f>'1.a. Vos-laskelma'!D42/$C42</f>
        <v>60.594273199919037</v>
      </c>
      <c r="E42" s="76">
        <f>'1.a. Vos-laskelma'!E42/$C42</f>
        <v>595.95788187935341</v>
      </c>
      <c r="F42" s="76">
        <f>'1.a. Vos-laskelma'!F42/$C42</f>
        <v>656.55215507927244</v>
      </c>
      <c r="G42" s="76">
        <f>'1.a. Vos-laskelma'!G42/$C42</f>
        <v>186.30114148226966</v>
      </c>
      <c r="H42" s="76">
        <f>'1.a. Vos-laskelma'!H42/$C42</f>
        <v>842.85329656154215</v>
      </c>
      <c r="I42" s="76">
        <f>'1.a. Vos-laskelma'!I42/$C42</f>
        <v>-263.7232401157184</v>
      </c>
      <c r="J42" s="76">
        <f>'1.a. Vos-laskelma'!J42/$C42</f>
        <v>579.1300564458237</v>
      </c>
      <c r="K42" s="76">
        <f>'1.a. Vos-laskelma'!K42/$C42</f>
        <v>0.2792333926932612</v>
      </c>
      <c r="L42" s="76">
        <f>'1.a. Vos-laskelma'!L42/$C42</f>
        <v>23.066774349083907</v>
      </c>
      <c r="M42" s="76">
        <v>-69.85546532773003</v>
      </c>
      <c r="N42" s="84">
        <v>5</v>
      </c>
      <c r="O42" s="84">
        <v>5</v>
      </c>
      <c r="P42" s="15"/>
      <c r="Q42" s="90">
        <v>103</v>
      </c>
      <c r="R42" s="40" t="s">
        <v>73</v>
      </c>
      <c r="S42" s="77">
        <v>2125</v>
      </c>
      <c r="T42" s="97">
        <v>204.2429547678843</v>
      </c>
      <c r="U42" s="97">
        <v>532.69798969943417</v>
      </c>
      <c r="V42" s="97">
        <v>736.94094446731845</v>
      </c>
      <c r="W42" s="97">
        <v>163.52205183786651</v>
      </c>
      <c r="X42" s="97">
        <v>900.4629963051849</v>
      </c>
      <c r="Y42" s="97">
        <v>-259.4484705882353</v>
      </c>
      <c r="Z42" s="97">
        <v>641.01452571694961</v>
      </c>
      <c r="AA42" s="97">
        <v>-11.72714583529411</v>
      </c>
      <c r="AB42" s="97">
        <v>629.28737988165551</v>
      </c>
      <c r="AC42" s="84">
        <v>5</v>
      </c>
      <c r="AD42" s="84">
        <v>5</v>
      </c>
    </row>
    <row r="43" spans="1:30" s="9" customFormat="1" ht="16.5" customHeight="1">
      <c r="A43" s="74">
        <v>105</v>
      </c>
      <c r="B43" s="75" t="s">
        <v>74</v>
      </c>
      <c r="C43" s="97">
        <f>'1.a. Vos-laskelma'!C43</f>
        <v>1984</v>
      </c>
      <c r="D43" s="76">
        <f>'1.a. Vos-laskelma'!D43/$C43</f>
        <v>880.81793540159185</v>
      </c>
      <c r="E43" s="76">
        <f>'1.a. Vos-laskelma'!E43/$C43</f>
        <v>472.61493747594471</v>
      </c>
      <c r="F43" s="76">
        <f>'1.a. Vos-laskelma'!F43/$C43</f>
        <v>1353.4328728775365</v>
      </c>
      <c r="G43" s="76">
        <f>'1.a. Vos-laskelma'!G43/$C43</f>
        <v>202.87022633126645</v>
      </c>
      <c r="H43" s="76">
        <f>'1.a. Vos-laskelma'!H43/$C43</f>
        <v>1556.3030992088029</v>
      </c>
      <c r="I43" s="76">
        <f>'1.a. Vos-laskelma'!I43/$C43</f>
        <v>-245.32157258064515</v>
      </c>
      <c r="J43" s="76">
        <f>'1.a. Vos-laskelma'!J43/$C43</f>
        <v>1310.9815266281578</v>
      </c>
      <c r="K43" s="76">
        <f>'1.a. Vos-laskelma'!K43/$C43</f>
        <v>0.66077697914725697</v>
      </c>
      <c r="L43" s="76">
        <f>'1.a. Vos-laskelma'!L43/$C43</f>
        <v>-9.8238760080645164</v>
      </c>
      <c r="M43" s="76">
        <v>-28.24017291340806</v>
      </c>
      <c r="N43" s="84">
        <v>18</v>
      </c>
      <c r="O43" s="84">
        <v>18</v>
      </c>
      <c r="P43" s="15"/>
      <c r="Q43" s="90">
        <v>105</v>
      </c>
      <c r="R43" s="40" t="s">
        <v>74</v>
      </c>
      <c r="S43" s="77">
        <v>2063</v>
      </c>
      <c r="T43" s="97">
        <v>1010.443208825972</v>
      </c>
      <c r="U43" s="97">
        <v>492.22008878746152</v>
      </c>
      <c r="V43" s="97">
        <v>1502.663297613434</v>
      </c>
      <c r="W43" s="97">
        <v>175.05147928255749</v>
      </c>
      <c r="X43" s="97">
        <v>1677.714776895991</v>
      </c>
      <c r="Y43" s="97">
        <v>-237.35046049442559</v>
      </c>
      <c r="Z43" s="97">
        <v>1440.3643164015659</v>
      </c>
      <c r="AA43" s="97">
        <v>-16.24078051381484</v>
      </c>
      <c r="AB43" s="97">
        <v>1424.1235358877509</v>
      </c>
      <c r="AC43" s="84">
        <v>18</v>
      </c>
      <c r="AD43" s="84">
        <v>18</v>
      </c>
    </row>
    <row r="44" spans="1:30" s="9" customFormat="1" ht="16.5" customHeight="1">
      <c r="A44" s="74">
        <v>106</v>
      </c>
      <c r="B44" s="75" t="s">
        <v>75</v>
      </c>
      <c r="C44" s="97">
        <f>'1.a. Vos-laskelma'!C44</f>
        <v>47015</v>
      </c>
      <c r="D44" s="76">
        <f>'1.a. Vos-laskelma'!D44/$C44</f>
        <v>252.94758929802236</v>
      </c>
      <c r="E44" s="76">
        <f>'1.a. Vos-laskelma'!E44/$C44</f>
        <v>-2.0316206406296993</v>
      </c>
      <c r="F44" s="76">
        <f>'1.a. Vos-laskelma'!F44/$C44</f>
        <v>250.91596865739271</v>
      </c>
      <c r="G44" s="76">
        <f>'1.a. Vos-laskelma'!G44/$C44</f>
        <v>90.884295809897537</v>
      </c>
      <c r="H44" s="76">
        <f>'1.a. Vos-laskelma'!H44/$C44</f>
        <v>341.80026446729022</v>
      </c>
      <c r="I44" s="76">
        <f>'1.a. Vos-laskelma'!I44/$C44</f>
        <v>-22.005445070722111</v>
      </c>
      <c r="J44" s="76">
        <f>'1.a. Vos-laskelma'!J44/$C44</f>
        <v>319.79481939656813</v>
      </c>
      <c r="K44" s="76">
        <f>'1.a. Vos-laskelma'!K44/$C44</f>
        <v>6.8019742506980349E-3</v>
      </c>
      <c r="L44" s="76">
        <f>'1.a. Vos-laskelma'!L44/$C44</f>
        <v>-4.8092806699989374</v>
      </c>
      <c r="M44" s="76">
        <v>15.949860063869441</v>
      </c>
      <c r="N44" s="84">
        <v>1</v>
      </c>
      <c r="O44" s="85">
        <v>35</v>
      </c>
      <c r="P44" s="15"/>
      <c r="Q44" s="90">
        <v>106</v>
      </c>
      <c r="R44" s="40" t="s">
        <v>75</v>
      </c>
      <c r="S44" s="77">
        <v>46901</v>
      </c>
      <c r="T44" s="97">
        <v>273.9342348895583</v>
      </c>
      <c r="U44" s="97">
        <v>-2.9115846051241521</v>
      </c>
      <c r="V44" s="97">
        <v>271.02265028443412</v>
      </c>
      <c r="W44" s="97">
        <v>79.93632730693821</v>
      </c>
      <c r="X44" s="97">
        <v>350.95897759137227</v>
      </c>
      <c r="Y44" s="97">
        <v>-14.92215517792798</v>
      </c>
      <c r="Z44" s="97">
        <v>336.03682241344438</v>
      </c>
      <c r="AA44" s="97">
        <v>-0.59424322381186645</v>
      </c>
      <c r="AB44" s="97">
        <v>335.44257918963251</v>
      </c>
      <c r="AC44" s="84">
        <v>1</v>
      </c>
      <c r="AD44" s="85">
        <v>35</v>
      </c>
    </row>
    <row r="45" spans="1:30" s="9" customFormat="1" ht="16.5" customHeight="1">
      <c r="A45" s="74">
        <v>108</v>
      </c>
      <c r="B45" s="75" t="s">
        <v>76</v>
      </c>
      <c r="C45" s="97">
        <f>'1.a. Vos-laskelma'!C45</f>
        <v>10249</v>
      </c>
      <c r="D45" s="76">
        <f>'1.a. Vos-laskelma'!D45/$C45</f>
        <v>444.74015658525514</v>
      </c>
      <c r="E45" s="76">
        <f>'1.a. Vos-laskelma'!E45/$C45</f>
        <v>588.4588967213059</v>
      </c>
      <c r="F45" s="76">
        <f>'1.a. Vos-laskelma'!F45/$C45</f>
        <v>1033.1990533065612</v>
      </c>
      <c r="G45" s="76">
        <f>'1.a. Vos-laskelma'!G45/$C45</f>
        <v>105.74205753301123</v>
      </c>
      <c r="H45" s="76">
        <f>'1.a. Vos-laskelma'!H45/$C45</f>
        <v>1138.9411108395725</v>
      </c>
      <c r="I45" s="76">
        <f>'1.a. Vos-laskelma'!I45/$C45</f>
        <v>-141.88691579666309</v>
      </c>
      <c r="J45" s="76">
        <f>'1.a. Vos-laskelma'!J45/$C45</f>
        <v>997.05419504290933</v>
      </c>
      <c r="K45" s="76">
        <f>'1.a. Vos-laskelma'!K45/$C45</f>
        <v>9.7283071035506818E-2</v>
      </c>
      <c r="L45" s="76">
        <f>'1.a. Vos-laskelma'!L45/$C45</f>
        <v>3.967647233876475</v>
      </c>
      <c r="M45" s="76">
        <v>45.37327111861191</v>
      </c>
      <c r="N45" s="84">
        <v>6</v>
      </c>
      <c r="O45" s="84">
        <v>6</v>
      </c>
      <c r="P45" s="15"/>
      <c r="Q45" s="90">
        <v>108</v>
      </c>
      <c r="R45" s="40" t="s">
        <v>76</v>
      </c>
      <c r="S45" s="77">
        <v>10319</v>
      </c>
      <c r="T45" s="97">
        <v>492.66130627488019</v>
      </c>
      <c r="U45" s="97">
        <v>370.92539008280619</v>
      </c>
      <c r="V45" s="97">
        <v>863.58669635768638</v>
      </c>
      <c r="W45" s="97">
        <v>89.208881405666034</v>
      </c>
      <c r="X45" s="97">
        <v>952.79557776335241</v>
      </c>
      <c r="Y45" s="97">
        <v>-126.3907355363892</v>
      </c>
      <c r="Z45" s="97">
        <v>826.4048422269633</v>
      </c>
      <c r="AA45" s="97">
        <v>-9.6389226029654029</v>
      </c>
      <c r="AB45" s="97">
        <v>816.76591962399789</v>
      </c>
      <c r="AC45" s="84">
        <v>6</v>
      </c>
      <c r="AD45" s="84">
        <v>6</v>
      </c>
    </row>
    <row r="46" spans="1:30" s="9" customFormat="1" ht="16.5" customHeight="1">
      <c r="A46" s="74">
        <v>109</v>
      </c>
      <c r="B46" s="75" t="s">
        <v>77</v>
      </c>
      <c r="C46" s="97">
        <f>'1.a. Vos-laskelma'!C46</f>
        <v>68614</v>
      </c>
      <c r="D46" s="76">
        <f>'1.a. Vos-laskelma'!D46/$C46</f>
        <v>216.94289622649566</v>
      </c>
      <c r="E46" s="76">
        <f>'1.a. Vos-laskelma'!E46/$C46</f>
        <v>90.274096767647634</v>
      </c>
      <c r="F46" s="76">
        <f>'1.a. Vos-laskelma'!F46/$C46</f>
        <v>307.21699299414325</v>
      </c>
      <c r="G46" s="76">
        <f>'1.a. Vos-laskelma'!G46/$C46</f>
        <v>102.90588640564509</v>
      </c>
      <c r="H46" s="76">
        <f>'1.a. Vos-laskelma'!H46/$C46</f>
        <v>410.12287939978836</v>
      </c>
      <c r="I46" s="76">
        <f>'1.a. Vos-laskelma'!I46/$C46</f>
        <v>-192.7415979246218</v>
      </c>
      <c r="J46" s="76">
        <f>'1.a. Vos-laskelma'!J46/$C46</f>
        <v>217.38128147516653</v>
      </c>
      <c r="K46" s="76">
        <f>'1.a. Vos-laskelma'!K46/$C46</f>
        <v>3.1681767784295703E-3</v>
      </c>
      <c r="L46" s="76">
        <f>'1.a. Vos-laskelma'!L46/$C46</f>
        <v>2.0139933730725512</v>
      </c>
      <c r="M46" s="76">
        <v>-37.679178879022601</v>
      </c>
      <c r="N46" s="84">
        <v>5</v>
      </c>
      <c r="O46" s="84">
        <v>5</v>
      </c>
      <c r="P46" s="15"/>
      <c r="Q46" s="90">
        <v>109</v>
      </c>
      <c r="R46" s="40" t="s">
        <v>77</v>
      </c>
      <c r="S46" s="77">
        <v>68319</v>
      </c>
      <c r="T46" s="97">
        <v>254.37410695075519</v>
      </c>
      <c r="U46" s="97">
        <v>99.611700465358808</v>
      </c>
      <c r="V46" s="97">
        <v>353.98580741611403</v>
      </c>
      <c r="W46" s="97">
        <v>89.459483531254349</v>
      </c>
      <c r="X46" s="97">
        <v>443.44529094736828</v>
      </c>
      <c r="Y46" s="97">
        <v>-191.96153339480961</v>
      </c>
      <c r="Z46" s="97">
        <v>251.4837575525587</v>
      </c>
      <c r="AA46" s="97">
        <v>1.2199402801563131</v>
      </c>
      <c r="AB46" s="97">
        <v>252.70369783271499</v>
      </c>
      <c r="AC46" s="84">
        <v>5</v>
      </c>
      <c r="AD46" s="84">
        <v>5</v>
      </c>
    </row>
    <row r="47" spans="1:30" s="9" customFormat="1" ht="16.5" customHeight="1">
      <c r="A47" s="74">
        <v>111</v>
      </c>
      <c r="B47" s="75" t="s">
        <v>78</v>
      </c>
      <c r="C47" s="97">
        <f>'1.a. Vos-laskelma'!C47</f>
        <v>17694</v>
      </c>
      <c r="D47" s="76">
        <f>'1.a. Vos-laskelma'!D47/$C47</f>
        <v>188.83858649515511</v>
      </c>
      <c r="E47" s="76">
        <f>'1.a. Vos-laskelma'!E47/$C47</f>
        <v>274.39004249461232</v>
      </c>
      <c r="F47" s="76">
        <f>'1.a. Vos-laskelma'!F47/$C47</f>
        <v>463.2286289897674</v>
      </c>
      <c r="G47" s="76">
        <f>'1.a. Vos-laskelma'!G47/$C47</f>
        <v>125.53388061069748</v>
      </c>
      <c r="H47" s="76">
        <f>'1.a. Vos-laskelma'!H47/$C47</f>
        <v>588.76250960046491</v>
      </c>
      <c r="I47" s="76">
        <f>'1.a. Vos-laskelma'!I47/$C47</f>
        <v>-141.09285633548095</v>
      </c>
      <c r="J47" s="76">
        <f>'1.a. Vos-laskelma'!J47/$C47</f>
        <v>447.66965326498399</v>
      </c>
      <c r="K47" s="76">
        <f>'1.a. Vos-laskelma'!K47/$C47</f>
        <v>2.5300647296540295E-2</v>
      </c>
      <c r="L47" s="76">
        <f>'1.a. Vos-laskelma'!L47/$C47</f>
        <v>8.5599326099242692</v>
      </c>
      <c r="M47" s="76">
        <v>-99.75165589792573</v>
      </c>
      <c r="N47" s="84">
        <v>7</v>
      </c>
      <c r="O47" s="84">
        <v>7</v>
      </c>
      <c r="P47" s="15"/>
      <c r="Q47" s="90">
        <v>111</v>
      </c>
      <c r="R47" s="40" t="s">
        <v>78</v>
      </c>
      <c r="S47" s="77">
        <v>17953</v>
      </c>
      <c r="T47" s="97">
        <v>267.69677221783132</v>
      </c>
      <c r="U47" s="97">
        <v>318.43439464798843</v>
      </c>
      <c r="V47" s="97">
        <v>586.13116686581975</v>
      </c>
      <c r="W47" s="97">
        <v>108.268550910081</v>
      </c>
      <c r="X47" s="97">
        <v>694.39971777590085</v>
      </c>
      <c r="Y47" s="97">
        <v>-127.0811006517017</v>
      </c>
      <c r="Z47" s="97">
        <v>567.31861712419914</v>
      </c>
      <c r="AA47" s="97">
        <v>9.1473951451010986</v>
      </c>
      <c r="AB47" s="97">
        <v>576.46601226930034</v>
      </c>
      <c r="AC47" s="84">
        <v>7</v>
      </c>
      <c r="AD47" s="84">
        <v>7</v>
      </c>
    </row>
    <row r="48" spans="1:30" s="9" customFormat="1" ht="16.5" customHeight="1">
      <c r="A48" s="74">
        <v>139</v>
      </c>
      <c r="B48" s="75" t="s">
        <v>79</v>
      </c>
      <c r="C48" s="97">
        <f>'1.a. Vos-laskelma'!C48</f>
        <v>9755</v>
      </c>
      <c r="D48" s="76">
        <f>'1.a. Vos-laskelma'!D48/$C48</f>
        <v>802.44063319642305</v>
      </c>
      <c r="E48" s="76">
        <f>'1.a. Vos-laskelma'!E48/$C48</f>
        <v>578.45244394940187</v>
      </c>
      <c r="F48" s="76">
        <f>'1.a. Vos-laskelma'!F48/$C48</f>
        <v>1380.8930771458249</v>
      </c>
      <c r="G48" s="76">
        <f>'1.a. Vos-laskelma'!G48/$C48</f>
        <v>88.488169466810248</v>
      </c>
      <c r="H48" s="76">
        <f>'1.a. Vos-laskelma'!H48/$C48</f>
        <v>1469.3812466126351</v>
      </c>
      <c r="I48" s="76">
        <f>'1.a. Vos-laskelma'!I48/$C48</f>
        <v>-17.308047155304973</v>
      </c>
      <c r="J48" s="76">
        <f>'1.a. Vos-laskelma'!J48/$C48</f>
        <v>1452.0731994573302</v>
      </c>
      <c r="K48" s="76">
        <f>'1.a. Vos-laskelma'!K48/$C48</f>
        <v>0.14885424904739419</v>
      </c>
      <c r="L48" s="76">
        <f>'1.a. Vos-laskelma'!L48/$C48</f>
        <v>15.257517170681695</v>
      </c>
      <c r="M48" s="76">
        <v>23.607350291024201</v>
      </c>
      <c r="N48" s="84">
        <v>17</v>
      </c>
      <c r="O48" s="84">
        <v>17</v>
      </c>
      <c r="P48" s="15"/>
      <c r="Q48" s="90">
        <v>139</v>
      </c>
      <c r="R48" s="40" t="s">
        <v>79</v>
      </c>
      <c r="S48" s="77">
        <v>9766</v>
      </c>
      <c r="T48" s="97">
        <v>775.7070397756778</v>
      </c>
      <c r="U48" s="97">
        <v>562.47571882405259</v>
      </c>
      <c r="V48" s="97">
        <v>1338.1827585997301</v>
      </c>
      <c r="W48" s="97">
        <v>73.897628927368459</v>
      </c>
      <c r="X48" s="97">
        <v>1412.080387527099</v>
      </c>
      <c r="Y48" s="97">
        <v>8.6979315994265818</v>
      </c>
      <c r="Z48" s="97">
        <v>1420.778319126525</v>
      </c>
      <c r="AA48" s="97">
        <v>10.32724815789474</v>
      </c>
      <c r="AB48" s="97">
        <v>1431.10556728442</v>
      </c>
      <c r="AC48" s="84">
        <v>17</v>
      </c>
      <c r="AD48" s="84">
        <v>17</v>
      </c>
    </row>
    <row r="49" spans="1:30" s="9" customFormat="1" ht="16.5" customHeight="1">
      <c r="A49" s="74">
        <v>140</v>
      </c>
      <c r="B49" s="75" t="s">
        <v>80</v>
      </c>
      <c r="C49" s="97">
        <f>'1.a. Vos-laskelma'!C49</f>
        <v>20205</v>
      </c>
      <c r="D49" s="76">
        <f>'1.a. Vos-laskelma'!D49/$C49</f>
        <v>576.44885694255402</v>
      </c>
      <c r="E49" s="76">
        <f>'1.a. Vos-laskelma'!E49/$C49</f>
        <v>395.01077396434857</v>
      </c>
      <c r="F49" s="76">
        <f>'1.a. Vos-laskelma'!F49/$C49</f>
        <v>971.4596309069027</v>
      </c>
      <c r="G49" s="76">
        <f>'1.a. Vos-laskelma'!G49/$C49</f>
        <v>129.46481825230245</v>
      </c>
      <c r="H49" s="76">
        <f>'1.a. Vos-laskelma'!H49/$C49</f>
        <v>1100.9244491592051</v>
      </c>
      <c r="I49" s="76">
        <f>'1.a. Vos-laskelma'!I49/$C49</f>
        <v>-85.439297203662463</v>
      </c>
      <c r="J49" s="76">
        <f>'1.a. Vos-laskelma'!J49/$C49</f>
        <v>1015.4851519555427</v>
      </c>
      <c r="K49" s="76">
        <f>'1.a. Vos-laskelma'!K49/$C49</f>
        <v>5.0259101804283231E-2</v>
      </c>
      <c r="L49" s="76">
        <f>'1.a. Vos-laskelma'!L49/$C49</f>
        <v>-4.5224120712694793</v>
      </c>
      <c r="M49" s="76">
        <v>-45.080347121303483</v>
      </c>
      <c r="N49" s="84">
        <v>11</v>
      </c>
      <c r="O49" s="84">
        <v>11</v>
      </c>
      <c r="P49" s="15"/>
      <c r="Q49" s="90">
        <v>140</v>
      </c>
      <c r="R49" s="40" t="s">
        <v>80</v>
      </c>
      <c r="S49" s="77">
        <v>20618</v>
      </c>
      <c r="T49" s="97">
        <v>683.48879253739017</v>
      </c>
      <c r="U49" s="97">
        <v>360.66194597963641</v>
      </c>
      <c r="V49" s="97">
        <v>1044.150738517026</v>
      </c>
      <c r="W49" s="97">
        <v>111.3746724490547</v>
      </c>
      <c r="X49" s="97">
        <v>1155.5254109660809</v>
      </c>
      <c r="Y49" s="97">
        <v>-55.832088466388591</v>
      </c>
      <c r="Z49" s="97">
        <v>1099.6933224996931</v>
      </c>
      <c r="AA49" s="97">
        <v>-1.7374005228441121</v>
      </c>
      <c r="AB49" s="97">
        <v>1097.955921976848</v>
      </c>
      <c r="AC49" s="84">
        <v>11</v>
      </c>
      <c r="AD49" s="84">
        <v>11</v>
      </c>
    </row>
    <row r="50" spans="1:30" s="9" customFormat="1" ht="16.5" customHeight="1">
      <c r="A50" s="74">
        <v>142</v>
      </c>
      <c r="B50" s="75" t="s">
        <v>81</v>
      </c>
      <c r="C50" s="97">
        <f>'1.a. Vos-laskelma'!C50</f>
        <v>6329</v>
      </c>
      <c r="D50" s="76">
        <f>'1.a. Vos-laskelma'!D50/$C50</f>
        <v>142.58731752029931</v>
      </c>
      <c r="E50" s="76">
        <f>'1.a. Vos-laskelma'!E50/$C50</f>
        <v>425.57661692079677</v>
      </c>
      <c r="F50" s="76">
        <f>'1.a. Vos-laskelma'!F50/$C50</f>
        <v>568.1639344410961</v>
      </c>
      <c r="G50" s="76">
        <f>'1.a. Vos-laskelma'!G50/$C50</f>
        <v>142.83466077527396</v>
      </c>
      <c r="H50" s="76">
        <f>'1.a. Vos-laskelma'!H50/$C50</f>
        <v>710.99859521637006</v>
      </c>
      <c r="I50" s="76">
        <f>'1.a. Vos-laskelma'!I50/$C50</f>
        <v>-109.91120240164322</v>
      </c>
      <c r="J50" s="76">
        <f>'1.a. Vos-laskelma'!J50/$C50</f>
        <v>601.08739281472685</v>
      </c>
      <c r="K50" s="76">
        <f>'1.a. Vos-laskelma'!K50/$C50</f>
        <v>9.4973517588043427E-2</v>
      </c>
      <c r="L50" s="76">
        <f>'1.a. Vos-laskelma'!L50/$C50</f>
        <v>93.095264828566897</v>
      </c>
      <c r="M50" s="76">
        <v>-33.294658050998457</v>
      </c>
      <c r="N50" s="84">
        <v>7</v>
      </c>
      <c r="O50" s="84">
        <v>7</v>
      </c>
      <c r="P50" s="15"/>
      <c r="Q50" s="90">
        <v>142</v>
      </c>
      <c r="R50" s="40" t="s">
        <v>81</v>
      </c>
      <c r="S50" s="77">
        <v>6444</v>
      </c>
      <c r="T50" s="97">
        <v>229.93227564165679</v>
      </c>
      <c r="U50" s="97">
        <v>417.06557240078331</v>
      </c>
      <c r="V50" s="97">
        <v>646.99784804244007</v>
      </c>
      <c r="W50" s="97">
        <v>123.9057637672727</v>
      </c>
      <c r="X50" s="97">
        <v>770.90361180971274</v>
      </c>
      <c r="Y50" s="97">
        <v>-107.9705152079454</v>
      </c>
      <c r="Z50" s="97">
        <v>662.93309660176737</v>
      </c>
      <c r="AA50" s="97">
        <v>87.077780921787721</v>
      </c>
      <c r="AB50" s="97">
        <v>750.01087752355511</v>
      </c>
      <c r="AC50" s="84">
        <v>7</v>
      </c>
      <c r="AD50" s="84">
        <v>7</v>
      </c>
    </row>
    <row r="51" spans="1:30" s="9" customFormat="1" ht="16.5" customHeight="1">
      <c r="A51" s="74">
        <v>143</v>
      </c>
      <c r="B51" s="75" t="s">
        <v>82</v>
      </c>
      <c r="C51" s="97">
        <f>'1.a. Vos-laskelma'!C51</f>
        <v>6704</v>
      </c>
      <c r="D51" s="76">
        <f>'1.a. Vos-laskelma'!D51/$C51</f>
        <v>97.552017767832368</v>
      </c>
      <c r="E51" s="76">
        <f>'1.a. Vos-laskelma'!E51/$C51</f>
        <v>397.47495694860754</v>
      </c>
      <c r="F51" s="76">
        <f>'1.a. Vos-laskelma'!F51/$C51</f>
        <v>495.02697471643995</v>
      </c>
      <c r="G51" s="76">
        <f>'1.a. Vos-laskelma'!G51/$C51</f>
        <v>144.68473285810745</v>
      </c>
      <c r="H51" s="76">
        <f>'1.a. Vos-laskelma'!H51/$C51</f>
        <v>639.7117075745474</v>
      </c>
      <c r="I51" s="76">
        <f>'1.a. Vos-laskelma'!I51/$C51</f>
        <v>-147.09337708830549</v>
      </c>
      <c r="J51" s="76">
        <f>'1.a. Vos-laskelma'!J51/$C51</f>
        <v>492.61833048624186</v>
      </c>
      <c r="K51" s="76">
        <f>'1.a. Vos-laskelma'!K51/$C51</f>
        <v>7.348125454747044E-2</v>
      </c>
      <c r="L51" s="76">
        <f>'1.a. Vos-laskelma'!L51/$C51</f>
        <v>23.900686769093074</v>
      </c>
      <c r="M51" s="76">
        <v>24.17530714290967</v>
      </c>
      <c r="N51" s="84">
        <v>6</v>
      </c>
      <c r="O51" s="84">
        <v>6</v>
      </c>
      <c r="P51" s="15"/>
      <c r="Q51" s="90">
        <v>143</v>
      </c>
      <c r="R51" s="40" t="s">
        <v>82</v>
      </c>
      <c r="S51" s="77">
        <v>6850</v>
      </c>
      <c r="T51" s="97">
        <v>138.3587723595929</v>
      </c>
      <c r="U51" s="97">
        <v>384.65711663745032</v>
      </c>
      <c r="V51" s="97">
        <v>523.01588899704325</v>
      </c>
      <c r="W51" s="97">
        <v>123.9169126211526</v>
      </c>
      <c r="X51" s="97">
        <v>646.93280161819575</v>
      </c>
      <c r="Y51" s="97">
        <v>-129.76598540145989</v>
      </c>
      <c r="Z51" s="97">
        <v>517.16681621673592</v>
      </c>
      <c r="AA51" s="97">
        <v>25.594854359124099</v>
      </c>
      <c r="AB51" s="97">
        <v>542.76167057586008</v>
      </c>
      <c r="AC51" s="84">
        <v>6</v>
      </c>
      <c r="AD51" s="84">
        <v>6</v>
      </c>
    </row>
    <row r="52" spans="1:30" s="9" customFormat="1" ht="16.5" customHeight="1">
      <c r="A52" s="74">
        <v>145</v>
      </c>
      <c r="B52" s="75" t="s">
        <v>83</v>
      </c>
      <c r="C52" s="97">
        <f>'1.a. Vos-laskelma'!C52</f>
        <v>12405</v>
      </c>
      <c r="D52" s="76">
        <f>'1.a. Vos-laskelma'!D52/$C52</f>
        <v>667.72326941346773</v>
      </c>
      <c r="E52" s="76">
        <f>'1.a. Vos-laskelma'!E52/$C52</f>
        <v>477.51419524813485</v>
      </c>
      <c r="F52" s="76">
        <f>'1.a. Vos-laskelma'!F52/$C52</f>
        <v>1145.2374646616024</v>
      </c>
      <c r="G52" s="76">
        <f>'1.a. Vos-laskelma'!G52/$C52</f>
        <v>106.08106093029629</v>
      </c>
      <c r="H52" s="76">
        <f>'1.a. Vos-laskelma'!H52/$C52</f>
        <v>1251.3185255918988</v>
      </c>
      <c r="I52" s="76">
        <f>'1.a. Vos-laskelma'!I52/$C52</f>
        <v>-27.058202337767028</v>
      </c>
      <c r="J52" s="76">
        <f>'1.a. Vos-laskelma'!J52/$C52</f>
        <v>1224.2603232541319</v>
      </c>
      <c r="K52" s="76">
        <f>'1.a. Vos-laskelma'!K52/$C52</f>
        <v>9.8690876521896967E-2</v>
      </c>
      <c r="L52" s="76">
        <f>'1.a. Vos-laskelma'!L52/$C52</f>
        <v>22.59652027408303</v>
      </c>
      <c r="M52" s="76">
        <v>32.649982568629412</v>
      </c>
      <c r="N52" s="84">
        <v>14</v>
      </c>
      <c r="O52" s="84">
        <v>14</v>
      </c>
      <c r="P52" s="15"/>
      <c r="Q52" s="90">
        <v>145</v>
      </c>
      <c r="R52" s="40" t="s">
        <v>83</v>
      </c>
      <c r="S52" s="77">
        <v>12343</v>
      </c>
      <c r="T52" s="97">
        <v>644.45075153029745</v>
      </c>
      <c r="U52" s="97">
        <v>469.24433503130882</v>
      </c>
      <c r="V52" s="97">
        <v>1113.6950865616061</v>
      </c>
      <c r="W52" s="97">
        <v>91.250647764873705</v>
      </c>
      <c r="X52" s="97">
        <v>1204.9457343264801</v>
      </c>
      <c r="Y52" s="97">
        <v>-32.488049906829779</v>
      </c>
      <c r="Z52" s="97">
        <v>1172.4576844196499</v>
      </c>
      <c r="AA52" s="97">
        <v>13.54197505063599</v>
      </c>
      <c r="AB52" s="97">
        <v>1185.9996594702859</v>
      </c>
      <c r="AC52" s="84">
        <v>14</v>
      </c>
      <c r="AD52" s="84">
        <v>14</v>
      </c>
    </row>
    <row r="53" spans="1:30" s="9" customFormat="1" ht="16.5" customHeight="1">
      <c r="A53" s="74">
        <v>146</v>
      </c>
      <c r="B53" s="75" t="s">
        <v>84</v>
      </c>
      <c r="C53" s="97">
        <f>'1.a. Vos-laskelma'!C53</f>
        <v>4293</v>
      </c>
      <c r="D53" s="76">
        <f>'1.a. Vos-laskelma'!D53/$C53</f>
        <v>542.41168443901358</v>
      </c>
      <c r="E53" s="76">
        <f>'1.a. Vos-laskelma'!E53/$C53</f>
        <v>187.53471470432669</v>
      </c>
      <c r="F53" s="76">
        <f>'1.a. Vos-laskelma'!F53/$C53</f>
        <v>729.94639914334039</v>
      </c>
      <c r="G53" s="76">
        <f>'1.a. Vos-laskelma'!G53/$C53</f>
        <v>193.40831174365101</v>
      </c>
      <c r="H53" s="76">
        <f>'1.a. Vos-laskelma'!H53/$C53</f>
        <v>923.35471088699126</v>
      </c>
      <c r="I53" s="76">
        <f>'1.a. Vos-laskelma'!I53/$C53</f>
        <v>-81.433030514791525</v>
      </c>
      <c r="J53" s="76">
        <f>'1.a. Vos-laskelma'!J53/$C53</f>
        <v>841.92168037219983</v>
      </c>
      <c r="K53" s="76">
        <f>'1.a. Vos-laskelma'!K53/$C53</f>
        <v>0.19611499659263915</v>
      </c>
      <c r="L53" s="76">
        <f>'1.a. Vos-laskelma'!L53/$C53</f>
        <v>33.885517586769161</v>
      </c>
      <c r="M53" s="76">
        <v>-32.642238793379079</v>
      </c>
      <c r="N53" s="84">
        <v>12</v>
      </c>
      <c r="O53" s="84">
        <v>12</v>
      </c>
      <c r="P53" s="15"/>
      <c r="Q53" s="90">
        <v>146</v>
      </c>
      <c r="R53" s="40" t="s">
        <v>84</v>
      </c>
      <c r="S53" s="77">
        <v>4406</v>
      </c>
      <c r="T53" s="97">
        <v>563.23100900470445</v>
      </c>
      <c r="U53" s="97">
        <v>283.85148839476642</v>
      </c>
      <c r="V53" s="97">
        <v>847.08249739947087</v>
      </c>
      <c r="W53" s="97">
        <v>169.3799580744909</v>
      </c>
      <c r="X53" s="97">
        <v>1016.462455473962</v>
      </c>
      <c r="Y53" s="97">
        <v>-83.710848842487522</v>
      </c>
      <c r="Z53" s="97">
        <v>932.75160663147426</v>
      </c>
      <c r="AA53" s="97">
        <v>23.096769655015891</v>
      </c>
      <c r="AB53" s="97">
        <v>955.84837628649018</v>
      </c>
      <c r="AC53" s="84">
        <v>12</v>
      </c>
      <c r="AD53" s="84">
        <v>12</v>
      </c>
    </row>
    <row r="54" spans="1:30" s="9" customFormat="1" ht="16.5" customHeight="1">
      <c r="A54" s="74">
        <v>148</v>
      </c>
      <c r="B54" s="75" t="s">
        <v>85</v>
      </c>
      <c r="C54" s="97">
        <f>'1.a. Vos-laskelma'!C54</f>
        <v>7244</v>
      </c>
      <c r="D54" s="76">
        <f>'1.a. Vos-laskelma'!D54/$C54</f>
        <v>1705.3952119489916</v>
      </c>
      <c r="E54" s="76">
        <f>'1.a. Vos-laskelma'!E54/$C54</f>
        <v>-13.605748903345866</v>
      </c>
      <c r="F54" s="76">
        <f>'1.a. Vos-laskelma'!F54/$C54</f>
        <v>1691.7894630456456</v>
      </c>
      <c r="G54" s="76">
        <f>'1.a. Vos-laskelma'!G54/$C54</f>
        <v>118.87431036196666</v>
      </c>
      <c r="H54" s="76">
        <f>'1.a. Vos-laskelma'!H54/$C54</f>
        <v>1810.6637734076121</v>
      </c>
      <c r="I54" s="76">
        <f>'1.a. Vos-laskelma'!I54/$C54</f>
        <v>-88.846355604638319</v>
      </c>
      <c r="J54" s="76">
        <f>'1.a. Vos-laskelma'!J54/$C54</f>
        <v>1721.8174178029738</v>
      </c>
      <c r="K54" s="76">
        <f>'1.a. Vos-laskelma'!K54/$C54</f>
        <v>0.23768876557191795</v>
      </c>
      <c r="L54" s="76">
        <f>'1.a. Vos-laskelma'!L54/$C54</f>
        <v>-10.004069988956381</v>
      </c>
      <c r="M54" s="76">
        <v>-0.86587749925479329</v>
      </c>
      <c r="N54" s="84">
        <v>19</v>
      </c>
      <c r="O54" s="84">
        <v>19</v>
      </c>
      <c r="P54" s="15"/>
      <c r="Q54" s="90">
        <v>148</v>
      </c>
      <c r="R54" s="40" t="s">
        <v>85</v>
      </c>
      <c r="S54" s="77">
        <v>7127</v>
      </c>
      <c r="T54" s="97">
        <v>1721.9150844542471</v>
      </c>
      <c r="U54" s="97">
        <v>-0.8683180581080534</v>
      </c>
      <c r="V54" s="97">
        <v>1721.046766396139</v>
      </c>
      <c r="W54" s="97">
        <v>107.2721732873356</v>
      </c>
      <c r="X54" s="97">
        <v>1828.3189396834739</v>
      </c>
      <c r="Y54" s="97">
        <v>-73.367475796267712</v>
      </c>
      <c r="Z54" s="97">
        <v>1754.951463887207</v>
      </c>
      <c r="AA54" s="97">
        <v>0.27598489687105288</v>
      </c>
      <c r="AB54" s="97">
        <v>1755.227448784078</v>
      </c>
      <c r="AC54" s="84">
        <v>19</v>
      </c>
      <c r="AD54" s="84">
        <v>19</v>
      </c>
    </row>
    <row r="55" spans="1:30" s="9" customFormat="1" ht="16.5" customHeight="1">
      <c r="A55" s="74">
        <v>149</v>
      </c>
      <c r="B55" s="75" t="s">
        <v>86</v>
      </c>
      <c r="C55" s="97">
        <f>'1.a. Vos-laskelma'!C55</f>
        <v>5391</v>
      </c>
      <c r="D55" s="76">
        <f>'1.a. Vos-laskelma'!D55/$C55</f>
        <v>562.88362732605412</v>
      </c>
      <c r="E55" s="76">
        <f>'1.a. Vos-laskelma'!E55/$C55</f>
        <v>38.021114098722364</v>
      </c>
      <c r="F55" s="76">
        <f>'1.a. Vos-laskelma'!F55/$C55</f>
        <v>600.90474142477649</v>
      </c>
      <c r="G55" s="76">
        <f>'1.a. Vos-laskelma'!G55/$C55</f>
        <v>116.42238085432732</v>
      </c>
      <c r="H55" s="76">
        <f>'1.a. Vos-laskelma'!H55/$C55</f>
        <v>717.32712227910372</v>
      </c>
      <c r="I55" s="76">
        <f>'1.a. Vos-laskelma'!I55/$C55</f>
        <v>-271.6572064552031</v>
      </c>
      <c r="J55" s="76">
        <f>'1.a. Vos-laskelma'!J55/$C55</f>
        <v>445.66991582390062</v>
      </c>
      <c r="K55" s="76">
        <f>'1.a. Vos-laskelma'!K55/$C55</f>
        <v>8.2669247973270382E-2</v>
      </c>
      <c r="L55" s="76">
        <f>'1.a. Vos-laskelma'!L55/$C55</f>
        <v>-508.8333408458542</v>
      </c>
      <c r="M55" s="76">
        <v>-70.756588109672578</v>
      </c>
      <c r="N55" s="84">
        <v>1</v>
      </c>
      <c r="O55" s="85">
        <v>33</v>
      </c>
      <c r="P55" s="15"/>
      <c r="Q55" s="90">
        <v>149</v>
      </c>
      <c r="R55" s="40" t="s">
        <v>86</v>
      </c>
      <c r="S55" s="77">
        <v>5379</v>
      </c>
      <c r="T55" s="97">
        <v>619.14725755975962</v>
      </c>
      <c r="U55" s="97">
        <v>-6.6417541995689007</v>
      </c>
      <c r="V55" s="97">
        <v>612.50550336019069</v>
      </c>
      <c r="W55" s="97">
        <v>105.4934651293826</v>
      </c>
      <c r="X55" s="97">
        <v>717.99896848957326</v>
      </c>
      <c r="Y55" s="97">
        <v>-261.19743446737311</v>
      </c>
      <c r="Z55" s="97">
        <v>456.80153402220009</v>
      </c>
      <c r="AA55" s="97">
        <v>-513.38660277746783</v>
      </c>
      <c r="AB55" s="97">
        <v>-56.585068755267613</v>
      </c>
      <c r="AC55" s="84">
        <v>1</v>
      </c>
      <c r="AD55" s="85">
        <v>33</v>
      </c>
    </row>
    <row r="56" spans="1:30" s="9" customFormat="1" ht="16.5" customHeight="1">
      <c r="A56" s="74">
        <v>151</v>
      </c>
      <c r="B56" s="75" t="s">
        <v>87</v>
      </c>
      <c r="C56" s="97">
        <f>'1.a. Vos-laskelma'!C56</f>
        <v>1771</v>
      </c>
      <c r="D56" s="76">
        <f>'1.a. Vos-laskelma'!D56/$C56</f>
        <v>164.28634902096448</v>
      </c>
      <c r="E56" s="76">
        <f>'1.a. Vos-laskelma'!E56/$C56</f>
        <v>261.66790860348925</v>
      </c>
      <c r="F56" s="76">
        <f>'1.a. Vos-laskelma'!F56/$C56</f>
        <v>425.9542576244537</v>
      </c>
      <c r="G56" s="76">
        <f>'1.a. Vos-laskelma'!G56/$C56</f>
        <v>226.07065962980641</v>
      </c>
      <c r="H56" s="76">
        <f>'1.a. Vos-laskelma'!H56/$C56</f>
        <v>652.02491725426023</v>
      </c>
      <c r="I56" s="76">
        <f>'1.a. Vos-laskelma'!I56/$C56</f>
        <v>-286.41671372106157</v>
      </c>
      <c r="J56" s="76">
        <f>'1.a. Vos-laskelma'!J56/$C56</f>
        <v>365.6082035331986</v>
      </c>
      <c r="K56" s="76">
        <f>'1.a. Vos-laskelma'!K56/$C56</f>
        <v>0.20644167336713642</v>
      </c>
      <c r="L56" s="76">
        <f>'1.a. Vos-laskelma'!L56/$C56</f>
        <v>6.9534141727837389</v>
      </c>
      <c r="M56" s="76">
        <v>-58.788677864226173</v>
      </c>
      <c r="N56" s="84">
        <v>14</v>
      </c>
      <c r="O56" s="84">
        <v>14</v>
      </c>
      <c r="P56" s="15"/>
      <c r="Q56" s="90">
        <v>151</v>
      </c>
      <c r="R56" s="40" t="s">
        <v>87</v>
      </c>
      <c r="S56" s="77">
        <v>1814</v>
      </c>
      <c r="T56" s="97">
        <v>13.471303643352121</v>
      </c>
      <c r="U56" s="97">
        <v>318.46268558448969</v>
      </c>
      <c r="V56" s="97">
        <v>331.93398922784178</v>
      </c>
      <c r="W56" s="97">
        <v>198.95889707093681</v>
      </c>
      <c r="X56" s="97">
        <v>530.89288629877854</v>
      </c>
      <c r="Y56" s="97">
        <v>-237.2717750826902</v>
      </c>
      <c r="Z56" s="97">
        <v>293.62111121608842</v>
      </c>
      <c r="AA56" s="97">
        <v>38.594202866593157</v>
      </c>
      <c r="AB56" s="97">
        <v>332.21531408268152</v>
      </c>
      <c r="AC56" s="84">
        <v>14</v>
      </c>
      <c r="AD56" s="84">
        <v>14</v>
      </c>
    </row>
    <row r="57" spans="1:30" s="9" customFormat="1" ht="16.5" customHeight="1">
      <c r="A57" s="74">
        <v>152</v>
      </c>
      <c r="B57" s="75" t="s">
        <v>88</v>
      </c>
      <c r="C57" s="97">
        <f>'1.a. Vos-laskelma'!C57</f>
        <v>4261</v>
      </c>
      <c r="D57" s="76">
        <f>'1.a. Vos-laskelma'!D57/$C57</f>
        <v>283.08393649729561</v>
      </c>
      <c r="E57" s="76">
        <f>'1.a. Vos-laskelma'!E57/$C57</f>
        <v>504.50573144007251</v>
      </c>
      <c r="F57" s="76">
        <f>'1.a. Vos-laskelma'!F57/$C57</f>
        <v>787.58966793736818</v>
      </c>
      <c r="G57" s="76">
        <f>'1.a. Vos-laskelma'!G57/$C57</f>
        <v>163.94164226614694</v>
      </c>
      <c r="H57" s="76">
        <f>'1.a. Vos-laskelma'!H57/$C57</f>
        <v>951.53131020351509</v>
      </c>
      <c r="I57" s="76">
        <f>'1.a. Vos-laskelma'!I57/$C57</f>
        <v>66.752874911992492</v>
      </c>
      <c r="J57" s="76">
        <f>'1.a. Vos-laskelma'!J57/$C57</f>
        <v>1018.2841851155076</v>
      </c>
      <c r="K57" s="76">
        <f>'1.a. Vos-laskelma'!K57/$C57</f>
        <v>0.23897774820828624</v>
      </c>
      <c r="L57" s="76">
        <f>'1.a. Vos-laskelma'!L57/$C57</f>
        <v>98.968566064304184</v>
      </c>
      <c r="M57" s="76">
        <v>22.13600091326828</v>
      </c>
      <c r="N57" s="84">
        <v>14</v>
      </c>
      <c r="O57" s="84">
        <v>14</v>
      </c>
      <c r="P57" s="15"/>
      <c r="Q57" s="90">
        <v>152</v>
      </c>
      <c r="R57" s="40" t="s">
        <v>88</v>
      </c>
      <c r="S57" s="77">
        <v>4357</v>
      </c>
      <c r="T57" s="97">
        <v>330.05875537383957</v>
      </c>
      <c r="U57" s="97">
        <v>490.89001665810588</v>
      </c>
      <c r="V57" s="97">
        <v>820.94877203194551</v>
      </c>
      <c r="W57" s="97">
        <v>143.10284812383281</v>
      </c>
      <c r="X57" s="97">
        <v>964.05162015577832</v>
      </c>
      <c r="Y57" s="97">
        <v>48.068395685104427</v>
      </c>
      <c r="Z57" s="97">
        <v>1012.120015840883</v>
      </c>
      <c r="AA57" s="97">
        <v>81.15482826486118</v>
      </c>
      <c r="AB57" s="97">
        <v>1093.274844105744</v>
      </c>
      <c r="AC57" s="84">
        <v>14</v>
      </c>
      <c r="AD57" s="84">
        <v>14</v>
      </c>
    </row>
    <row r="58" spans="1:30" s="9" customFormat="1" ht="16.5" customHeight="1">
      <c r="A58" s="74">
        <v>153</v>
      </c>
      <c r="B58" s="75" t="s">
        <v>89</v>
      </c>
      <c r="C58" s="97">
        <f>'1.a. Vos-laskelma'!C58</f>
        <v>24345</v>
      </c>
      <c r="D58" s="76">
        <f>'1.a. Vos-laskelma'!D58/$C58</f>
        <v>397.78521278460471</v>
      </c>
      <c r="E58" s="76">
        <f>'1.a. Vos-laskelma'!E58/$C58</f>
        <v>307.95287258960292</v>
      </c>
      <c r="F58" s="76">
        <f>'1.a. Vos-laskelma'!F58/$C58</f>
        <v>705.73808537420769</v>
      </c>
      <c r="G58" s="76">
        <f>'1.a. Vos-laskelma'!G58/$C58</f>
        <v>99.961156328655179</v>
      </c>
      <c r="H58" s="76">
        <f>'1.a. Vos-laskelma'!H58/$C58</f>
        <v>805.69924170286288</v>
      </c>
      <c r="I58" s="76">
        <f>'1.a. Vos-laskelma'!I58/$C58</f>
        <v>-13.278414458821112</v>
      </c>
      <c r="J58" s="76">
        <f>'1.a. Vos-laskelma'!J58/$C58</f>
        <v>792.42082724404179</v>
      </c>
      <c r="K58" s="76">
        <f>'1.a. Vos-laskelma'!K58/$C58</f>
        <v>3.2549633487124328E-2</v>
      </c>
      <c r="L58" s="76">
        <f>'1.a. Vos-laskelma'!L58/$C58</f>
        <v>-40.598348929965091</v>
      </c>
      <c r="M58" s="76">
        <v>-24.370663058831159</v>
      </c>
      <c r="N58" s="84">
        <v>9</v>
      </c>
      <c r="O58" s="84">
        <v>9</v>
      </c>
      <c r="P58" s="15"/>
      <c r="Q58" s="90">
        <v>153</v>
      </c>
      <c r="R58" s="40" t="s">
        <v>89</v>
      </c>
      <c r="S58" s="77">
        <v>24919</v>
      </c>
      <c r="T58" s="97">
        <v>454.64468516541001</v>
      </c>
      <c r="U58" s="97">
        <v>292.74589414177569</v>
      </c>
      <c r="V58" s="97">
        <v>747.3905793071857</v>
      </c>
      <c r="W58" s="97">
        <v>83.421535536213312</v>
      </c>
      <c r="X58" s="97">
        <v>830.81211484339894</v>
      </c>
      <c r="Y58" s="97">
        <v>6.3847265139050524</v>
      </c>
      <c r="Z58" s="97">
        <v>837.19684135730404</v>
      </c>
      <c r="AA58" s="97">
        <v>-35.184883666198488</v>
      </c>
      <c r="AB58" s="97">
        <v>802.01195769110552</v>
      </c>
      <c r="AC58" s="84">
        <v>9</v>
      </c>
      <c r="AD58" s="84">
        <v>9</v>
      </c>
    </row>
    <row r="59" spans="1:30" s="9" customFormat="1" ht="16.5" customHeight="1">
      <c r="A59" s="74">
        <v>165</v>
      </c>
      <c r="B59" s="75" t="s">
        <v>90</v>
      </c>
      <c r="C59" s="97">
        <f>'1.a. Vos-laskelma'!C59</f>
        <v>15867</v>
      </c>
      <c r="D59" s="76">
        <f>'1.a. Vos-laskelma'!D59/$C59</f>
        <v>321.24256081447771</v>
      </c>
      <c r="E59" s="76">
        <f>'1.a. Vos-laskelma'!E59/$C59</f>
        <v>238.85749521389636</v>
      </c>
      <c r="F59" s="76">
        <f>'1.a. Vos-laskelma'!F59/$C59</f>
        <v>560.10005602837407</v>
      </c>
      <c r="G59" s="76">
        <f>'1.a. Vos-laskelma'!G59/$C59</f>
        <v>95.450576651479835</v>
      </c>
      <c r="H59" s="76">
        <f>'1.a. Vos-laskelma'!H59/$C59</f>
        <v>655.55063267985383</v>
      </c>
      <c r="I59" s="76">
        <f>'1.a. Vos-laskelma'!I59/$C59</f>
        <v>-134.53979958404236</v>
      </c>
      <c r="J59" s="76">
        <f>'1.a. Vos-laskelma'!J59/$C59</f>
        <v>521.01083309581156</v>
      </c>
      <c r="K59" s="76">
        <f>'1.a. Vos-laskelma'!K59/$C59</f>
        <v>3.2836127377312133E-2</v>
      </c>
      <c r="L59" s="76">
        <f>'1.a. Vos-laskelma'!L59/$C59</f>
        <v>23.679651698493721</v>
      </c>
      <c r="M59" s="76">
        <v>-48.360773687459073</v>
      </c>
      <c r="N59" s="84">
        <v>5</v>
      </c>
      <c r="O59" s="84">
        <v>5</v>
      </c>
      <c r="P59" s="15"/>
      <c r="Q59" s="90">
        <v>165</v>
      </c>
      <c r="R59" s="40" t="s">
        <v>90</v>
      </c>
      <c r="S59" s="77">
        <v>16123</v>
      </c>
      <c r="T59" s="97">
        <v>379.77250841771229</v>
      </c>
      <c r="U59" s="97">
        <v>246.95140571249141</v>
      </c>
      <c r="V59" s="97">
        <v>626.72391413020364</v>
      </c>
      <c r="W59" s="97">
        <v>80.440307116048004</v>
      </c>
      <c r="X59" s="97">
        <v>707.16422124625171</v>
      </c>
      <c r="Y59" s="97">
        <v>-114.942070334305</v>
      </c>
      <c r="Z59" s="97">
        <v>592.22215091194664</v>
      </c>
      <c r="AA59" s="97">
        <v>18.11746613409419</v>
      </c>
      <c r="AB59" s="97">
        <v>610.33961704604087</v>
      </c>
      <c r="AC59" s="84">
        <v>5</v>
      </c>
      <c r="AD59" s="84">
        <v>5</v>
      </c>
    </row>
    <row r="60" spans="1:30" s="9" customFormat="1" ht="16.5" customHeight="1">
      <c r="A60" s="74">
        <v>167</v>
      </c>
      <c r="B60" s="75" t="s">
        <v>91</v>
      </c>
      <c r="C60" s="97">
        <f>'1.a. Vos-laskelma'!C60</f>
        <v>79129</v>
      </c>
      <c r="D60" s="76">
        <f>'1.a. Vos-laskelma'!D60/$C60</f>
        <v>193.34936129290966</v>
      </c>
      <c r="E60" s="76">
        <f>'1.a. Vos-laskelma'!E60/$C60</f>
        <v>359.36767230435407</v>
      </c>
      <c r="F60" s="76">
        <f>'1.a. Vos-laskelma'!F60/$C60</f>
        <v>552.71703359726371</v>
      </c>
      <c r="G60" s="76">
        <f>'1.a. Vos-laskelma'!G60/$C60</f>
        <v>124.84399840050013</v>
      </c>
      <c r="H60" s="76">
        <f>'1.a. Vos-laskelma'!H60/$C60</f>
        <v>677.56103199776385</v>
      </c>
      <c r="I60" s="76">
        <f>'1.a. Vos-laskelma'!I60/$C60</f>
        <v>33.562195907947782</v>
      </c>
      <c r="J60" s="76">
        <f>'1.a. Vos-laskelma'!J60/$C60</f>
        <v>711.1232279057117</v>
      </c>
      <c r="K60" s="76">
        <f>'1.a. Vos-laskelma'!K60/$C60</f>
        <v>8.9868850599111785E-3</v>
      </c>
      <c r="L60" s="76">
        <f>'1.a. Vos-laskelma'!L60/$C60</f>
        <v>-149.5422989940478</v>
      </c>
      <c r="M60" s="76">
        <v>31.40288826499545</v>
      </c>
      <c r="N60" s="84">
        <v>12</v>
      </c>
      <c r="O60" s="84">
        <v>12</v>
      </c>
      <c r="P60" s="15"/>
      <c r="Q60" s="90">
        <v>167</v>
      </c>
      <c r="R60" s="40" t="s">
        <v>91</v>
      </c>
      <c r="S60" s="77">
        <v>78062</v>
      </c>
      <c r="T60" s="97">
        <v>225.49120739744569</v>
      </c>
      <c r="U60" s="97">
        <v>297.19900477748678</v>
      </c>
      <c r="V60" s="97">
        <v>522.69021217493241</v>
      </c>
      <c r="W60" s="97">
        <v>110.6563806524435</v>
      </c>
      <c r="X60" s="97">
        <v>633.34659282737596</v>
      </c>
      <c r="Y60" s="97">
        <v>43.685109272117032</v>
      </c>
      <c r="Z60" s="97">
        <v>677.03170209949292</v>
      </c>
      <c r="AA60" s="97">
        <v>-137.6512839413671</v>
      </c>
      <c r="AB60" s="97">
        <v>539.38041815812585</v>
      </c>
      <c r="AC60" s="84">
        <v>12</v>
      </c>
      <c r="AD60" s="84">
        <v>12</v>
      </c>
    </row>
    <row r="61" spans="1:30" s="9" customFormat="1" ht="16.5" customHeight="1">
      <c r="A61" s="74">
        <v>169</v>
      </c>
      <c r="B61" s="75" t="s">
        <v>92</v>
      </c>
      <c r="C61" s="97">
        <f>'1.a. Vos-laskelma'!C61</f>
        <v>4795</v>
      </c>
      <c r="D61" s="76">
        <f>'1.a. Vos-laskelma'!D61/$C61</f>
        <v>281.67362182006315</v>
      </c>
      <c r="E61" s="76">
        <f>'1.a. Vos-laskelma'!E61/$C61</f>
        <v>411.14555545683265</v>
      </c>
      <c r="F61" s="76">
        <f>'1.a. Vos-laskelma'!F61/$C61</f>
        <v>692.81917727689574</v>
      </c>
      <c r="G61" s="76">
        <f>'1.a. Vos-laskelma'!G61/$C61</f>
        <v>117.82122693795903</v>
      </c>
      <c r="H61" s="76">
        <f>'1.a. Vos-laskelma'!H61/$C61</f>
        <v>810.64040421485481</v>
      </c>
      <c r="I61" s="76">
        <f>'1.a. Vos-laskelma'!I61/$C61</f>
        <v>-272.46694473409804</v>
      </c>
      <c r="J61" s="76">
        <f>'1.a. Vos-laskelma'!J61/$C61</f>
        <v>538.17345948075672</v>
      </c>
      <c r="K61" s="76">
        <f>'1.a. Vos-laskelma'!K61/$C61</f>
        <v>0.11223638362476678</v>
      </c>
      <c r="L61" s="76">
        <f>'1.a. Vos-laskelma'!L61/$C61</f>
        <v>-15.501552971845665</v>
      </c>
      <c r="M61" s="76">
        <v>-60.560255453717332</v>
      </c>
      <c r="N61" s="84">
        <v>5</v>
      </c>
      <c r="O61" s="84">
        <v>5</v>
      </c>
      <c r="P61" s="15"/>
      <c r="Q61" s="90">
        <v>169</v>
      </c>
      <c r="R61" s="40" t="s">
        <v>92</v>
      </c>
      <c r="S61" s="77">
        <v>4916</v>
      </c>
      <c r="T61" s="97">
        <v>337.52745263494171</v>
      </c>
      <c r="U61" s="97">
        <v>416.24050827905398</v>
      </c>
      <c r="V61" s="97">
        <v>753.76796091399569</v>
      </c>
      <c r="W61" s="97">
        <v>99.254007775691107</v>
      </c>
      <c r="X61" s="97">
        <v>853.02196868968667</v>
      </c>
      <c r="Y61" s="97">
        <v>-248.45321399511801</v>
      </c>
      <c r="Z61" s="97">
        <v>604.56875469456872</v>
      </c>
      <c r="AA61" s="97">
        <v>-3.356861228641173</v>
      </c>
      <c r="AB61" s="97">
        <v>601.21189346592757</v>
      </c>
      <c r="AC61" s="84">
        <v>5</v>
      </c>
      <c r="AD61" s="84">
        <v>5</v>
      </c>
    </row>
    <row r="62" spans="1:30" s="9" customFormat="1" ht="16.5" customHeight="1">
      <c r="A62" s="74">
        <v>171</v>
      </c>
      <c r="B62" s="75" t="s">
        <v>93</v>
      </c>
      <c r="C62" s="97">
        <f>'1.a. Vos-laskelma'!C62</f>
        <v>4494</v>
      </c>
      <c r="D62" s="76">
        <f>'1.a. Vos-laskelma'!D62/$C62</f>
        <v>212.24725344863893</v>
      </c>
      <c r="E62" s="76">
        <f>'1.a. Vos-laskelma'!E62/$C62</f>
        <v>351.36382393104219</v>
      </c>
      <c r="F62" s="76">
        <f>'1.a. Vos-laskelma'!F62/$C62</f>
        <v>563.61107737968109</v>
      </c>
      <c r="G62" s="76">
        <f>'1.a. Vos-laskelma'!G62/$C62</f>
        <v>168.41354824256965</v>
      </c>
      <c r="H62" s="76">
        <f>'1.a. Vos-laskelma'!H62/$C62</f>
        <v>732.02462562225071</v>
      </c>
      <c r="I62" s="76">
        <f>'1.a. Vos-laskelma'!I62/$C62</f>
        <v>8.2151757899421458</v>
      </c>
      <c r="J62" s="76">
        <f>'1.a. Vos-laskelma'!J62/$C62</f>
        <v>740.23980141219283</v>
      </c>
      <c r="K62" s="76">
        <f>'1.a. Vos-laskelma'!K62/$C62</f>
        <v>0.16471735678954003</v>
      </c>
      <c r="L62" s="76">
        <f>'1.a. Vos-laskelma'!L62/$C62</f>
        <v>8.2797663551401879</v>
      </c>
      <c r="M62" s="76">
        <v>-42.370988187179478</v>
      </c>
      <c r="N62" s="84">
        <v>11</v>
      </c>
      <c r="O62" s="84">
        <v>11</v>
      </c>
      <c r="P62" s="15"/>
      <c r="Q62" s="90">
        <v>171</v>
      </c>
      <c r="R62" s="40" t="s">
        <v>93</v>
      </c>
      <c r="S62" s="77">
        <v>4590</v>
      </c>
      <c r="T62" s="97">
        <v>259.76644716356202</v>
      </c>
      <c r="U62" s="97">
        <v>313.76283438255928</v>
      </c>
      <c r="V62" s="97">
        <v>573.5292815461213</v>
      </c>
      <c r="W62" s="97">
        <v>148.19093474177069</v>
      </c>
      <c r="X62" s="97">
        <v>721.72021628789196</v>
      </c>
      <c r="Y62" s="97">
        <v>83.313725490196077</v>
      </c>
      <c r="Z62" s="97">
        <v>805.03394177808809</v>
      </c>
      <c r="AA62" s="97">
        <v>-4.3579137254901976</v>
      </c>
      <c r="AB62" s="97">
        <v>800.67602805259787</v>
      </c>
      <c r="AC62" s="84">
        <v>11</v>
      </c>
      <c r="AD62" s="84">
        <v>11</v>
      </c>
    </row>
    <row r="63" spans="1:30" s="9" customFormat="1" ht="16.5" customHeight="1">
      <c r="A63" s="74">
        <v>172</v>
      </c>
      <c r="B63" s="75" t="s">
        <v>94</v>
      </c>
      <c r="C63" s="97">
        <f>'1.a. Vos-laskelma'!C63</f>
        <v>4079</v>
      </c>
      <c r="D63" s="76">
        <f>'1.a. Vos-laskelma'!D63/$C63</f>
        <v>132.27871389089597</v>
      </c>
      <c r="E63" s="76">
        <f>'1.a. Vos-laskelma'!E63/$C63</f>
        <v>458.69636967433604</v>
      </c>
      <c r="F63" s="76">
        <f>'1.a. Vos-laskelma'!F63/$C63</f>
        <v>590.97508356523201</v>
      </c>
      <c r="G63" s="76">
        <f>'1.a. Vos-laskelma'!G63/$C63</f>
        <v>186.02892625321462</v>
      </c>
      <c r="H63" s="76">
        <f>'1.a. Vos-laskelma'!H63/$C63</f>
        <v>777.00400981844655</v>
      </c>
      <c r="I63" s="76">
        <f>'1.a. Vos-laskelma'!I63/$C63</f>
        <v>19.079676391272372</v>
      </c>
      <c r="J63" s="76">
        <f>'1.a. Vos-laskelma'!J63/$C63</f>
        <v>796.08368620971896</v>
      </c>
      <c r="K63" s="76">
        <f>'1.a. Vos-laskelma'!K63/$C63</f>
        <v>0.19516638543998993</v>
      </c>
      <c r="L63" s="76">
        <f>'1.a. Vos-laskelma'!L63/$C63</f>
        <v>35.055138269183651</v>
      </c>
      <c r="M63" s="76">
        <v>-180.82618152657869</v>
      </c>
      <c r="N63" s="84">
        <v>13</v>
      </c>
      <c r="O63" s="84">
        <v>13</v>
      </c>
      <c r="P63" s="15"/>
      <c r="Q63" s="90">
        <v>172</v>
      </c>
      <c r="R63" s="40" t="s">
        <v>94</v>
      </c>
      <c r="S63" s="77">
        <v>4079</v>
      </c>
      <c r="T63" s="97">
        <v>157.5851424288588</v>
      </c>
      <c r="U63" s="97">
        <v>433.26378945702902</v>
      </c>
      <c r="V63" s="97">
        <v>590.84893188588785</v>
      </c>
      <c r="W63" s="97">
        <v>167.07003739048261</v>
      </c>
      <c r="X63" s="97">
        <v>757.91896927637038</v>
      </c>
      <c r="Y63" s="97">
        <v>212.52047070360379</v>
      </c>
      <c r="Z63" s="97">
        <v>970.43943997997428</v>
      </c>
      <c r="AA63" s="97">
        <v>-28.246204030399671</v>
      </c>
      <c r="AB63" s="97">
        <v>942.19323594957461</v>
      </c>
      <c r="AC63" s="84">
        <v>13</v>
      </c>
      <c r="AD63" s="84">
        <v>13</v>
      </c>
    </row>
    <row r="64" spans="1:30" s="9" customFormat="1" ht="16.5" customHeight="1">
      <c r="A64" s="74">
        <v>176</v>
      </c>
      <c r="B64" s="75" t="s">
        <v>95</v>
      </c>
      <c r="C64" s="97">
        <f>'1.a. Vos-laskelma'!C64</f>
        <v>4059</v>
      </c>
      <c r="D64" s="76">
        <f>'1.a. Vos-laskelma'!D64/$C64</f>
        <v>-161.62152800871991</v>
      </c>
      <c r="E64" s="76">
        <f>'1.a. Vos-laskelma'!E64/$C64</f>
        <v>485.08279022391548</v>
      </c>
      <c r="F64" s="76">
        <f>'1.a. Vos-laskelma'!F64/$C64</f>
        <v>323.46126221519557</v>
      </c>
      <c r="G64" s="76">
        <f>'1.a. Vos-laskelma'!G64/$C64</f>
        <v>203.3789255718923</v>
      </c>
      <c r="H64" s="76">
        <f>'1.a. Vos-laskelma'!H64/$C64</f>
        <v>526.84018778708798</v>
      </c>
      <c r="I64" s="76">
        <f>'1.a. Vos-laskelma'!I64/$C64</f>
        <v>-16.711505296871149</v>
      </c>
      <c r="J64" s="76">
        <f>'1.a. Vos-laskelma'!J64/$C64</f>
        <v>510.12868249021682</v>
      </c>
      <c r="K64" s="76">
        <f>'1.a. Vos-laskelma'!K64/$C64</f>
        <v>0.12567841401582086</v>
      </c>
      <c r="L64" s="76">
        <f>'1.a. Vos-laskelma'!L64/$C64</f>
        <v>-62.903785907859088</v>
      </c>
      <c r="M64" s="76">
        <v>-85.968350493502726</v>
      </c>
      <c r="N64" s="84">
        <v>12</v>
      </c>
      <c r="O64" s="84">
        <v>12</v>
      </c>
      <c r="P64" s="15"/>
      <c r="Q64" s="90">
        <v>176</v>
      </c>
      <c r="R64" s="40" t="s">
        <v>95</v>
      </c>
      <c r="S64" s="77">
        <v>4259</v>
      </c>
      <c r="T64" s="97">
        <v>-63.027137186732332</v>
      </c>
      <c r="U64" s="97">
        <v>525.91209319641212</v>
      </c>
      <c r="V64" s="97">
        <v>462.8849560096798</v>
      </c>
      <c r="W64" s="97">
        <v>174.89660897930099</v>
      </c>
      <c r="X64" s="97">
        <v>637.7815649889809</v>
      </c>
      <c r="Y64" s="97">
        <v>29.46208030054003</v>
      </c>
      <c r="Z64" s="97">
        <v>667.24364528952094</v>
      </c>
      <c r="AA64" s="97">
        <v>-43.091314909603192</v>
      </c>
      <c r="AB64" s="97">
        <v>624.15233037991777</v>
      </c>
      <c r="AC64" s="84">
        <v>12</v>
      </c>
      <c r="AD64" s="84">
        <v>12</v>
      </c>
    </row>
    <row r="65" spans="1:30" s="9" customFormat="1" ht="16.5" customHeight="1">
      <c r="A65" s="74">
        <v>177</v>
      </c>
      <c r="B65" s="75" t="s">
        <v>96</v>
      </c>
      <c r="C65" s="97">
        <f>'1.a. Vos-laskelma'!C65</f>
        <v>1663</v>
      </c>
      <c r="D65" s="76">
        <f>'1.a. Vos-laskelma'!D65/$C65</f>
        <v>533.05841272884948</v>
      </c>
      <c r="E65" s="76">
        <f>'1.a. Vos-laskelma'!E65/$C65</f>
        <v>-4.5406023237215987</v>
      </c>
      <c r="F65" s="76">
        <f>'1.a. Vos-laskelma'!F65/$C65</f>
        <v>528.51781040512788</v>
      </c>
      <c r="G65" s="76">
        <f>'1.a. Vos-laskelma'!G65/$C65</f>
        <v>183.7926850264478</v>
      </c>
      <c r="H65" s="76">
        <f>'1.a. Vos-laskelma'!H65/$C65</f>
        <v>712.31049543157565</v>
      </c>
      <c r="I65" s="76">
        <f>'1.a. Vos-laskelma'!I65/$C65</f>
        <v>-300.28683102826216</v>
      </c>
      <c r="J65" s="76">
        <f>'1.a. Vos-laskelma'!J65/$C65</f>
        <v>412.02366440331349</v>
      </c>
      <c r="K65" s="76">
        <f>'1.a. Vos-laskelma'!K65/$C65</f>
        <v>0.24775926903386258</v>
      </c>
      <c r="L65" s="76">
        <f>'1.a. Vos-laskelma'!L65/$C65</f>
        <v>162.11065574263378</v>
      </c>
      <c r="M65" s="76">
        <v>-315.92945887839062</v>
      </c>
      <c r="N65" s="84">
        <v>6</v>
      </c>
      <c r="O65" s="84">
        <v>6</v>
      </c>
      <c r="P65" s="15"/>
      <c r="Q65" s="90">
        <v>177</v>
      </c>
      <c r="R65" s="40" t="s">
        <v>96</v>
      </c>
      <c r="S65" s="77">
        <v>1708</v>
      </c>
      <c r="T65" s="97">
        <v>669.16937353912454</v>
      </c>
      <c r="U65" s="97">
        <v>176.4371024904658</v>
      </c>
      <c r="V65" s="97">
        <v>845.60647602959045</v>
      </c>
      <c r="W65" s="97">
        <v>161.75348526596281</v>
      </c>
      <c r="X65" s="97">
        <v>1007.359961295553</v>
      </c>
      <c r="Y65" s="97">
        <v>-288.91510538641688</v>
      </c>
      <c r="Z65" s="97">
        <v>718.44485590913632</v>
      </c>
      <c r="AA65" s="97">
        <v>101.1657267681499</v>
      </c>
      <c r="AB65" s="97">
        <v>819.61058267728617</v>
      </c>
      <c r="AC65" s="84">
        <v>6</v>
      </c>
      <c r="AD65" s="84">
        <v>6</v>
      </c>
    </row>
    <row r="66" spans="1:30" s="9" customFormat="1" ht="16.5" customHeight="1">
      <c r="A66" s="74">
        <v>178</v>
      </c>
      <c r="B66" s="75" t="s">
        <v>97</v>
      </c>
      <c r="C66" s="97">
        <f>'1.a. Vos-laskelma'!C66</f>
        <v>5569</v>
      </c>
      <c r="D66" s="76">
        <f>'1.a. Vos-laskelma'!D66/$C66</f>
        <v>137.57072685539933</v>
      </c>
      <c r="E66" s="76">
        <f>'1.a. Vos-laskelma'!E66/$C66</f>
        <v>415.95191992235721</v>
      </c>
      <c r="F66" s="76">
        <f>'1.a. Vos-laskelma'!F66/$C66</f>
        <v>553.52264677775656</v>
      </c>
      <c r="G66" s="76">
        <f>'1.a. Vos-laskelma'!G66/$C66</f>
        <v>189.61391407459078</v>
      </c>
      <c r="H66" s="76">
        <f>'1.a. Vos-laskelma'!H66/$C66</f>
        <v>743.13656085234743</v>
      </c>
      <c r="I66" s="76">
        <f>'1.a. Vos-laskelma'!I66/$C66</f>
        <v>-170.74483749326629</v>
      </c>
      <c r="J66" s="76">
        <f>'1.a. Vos-laskelma'!J66/$C66</f>
        <v>572.39172335908108</v>
      </c>
      <c r="K66" s="76">
        <f>'1.a. Vos-laskelma'!K66/$C66</f>
        <v>0.10278177830114582</v>
      </c>
      <c r="L66" s="76">
        <f>'1.a. Vos-laskelma'!L66/$C66</f>
        <v>3.1975746992278737</v>
      </c>
      <c r="M66" s="76">
        <v>-59.795165165219032</v>
      </c>
      <c r="N66" s="84">
        <v>10</v>
      </c>
      <c r="O66" s="84">
        <v>10</v>
      </c>
      <c r="P66" s="15"/>
      <c r="Q66" s="90">
        <v>178</v>
      </c>
      <c r="R66" s="40" t="s">
        <v>97</v>
      </c>
      <c r="S66" s="77">
        <v>5734</v>
      </c>
      <c r="T66" s="97">
        <v>186.76531509907841</v>
      </c>
      <c r="U66" s="97">
        <v>432.55650868465818</v>
      </c>
      <c r="V66" s="97">
        <v>619.3218237837367</v>
      </c>
      <c r="W66" s="97">
        <v>165.67718227386311</v>
      </c>
      <c r="X66" s="97">
        <v>784.99900605759979</v>
      </c>
      <c r="Y66" s="97">
        <v>-95.442622950819668</v>
      </c>
      <c r="Z66" s="97">
        <v>689.55638310678012</v>
      </c>
      <c r="AA66" s="97">
        <v>6.3809729508196744</v>
      </c>
      <c r="AB66" s="97">
        <v>695.93735605759969</v>
      </c>
      <c r="AC66" s="84">
        <v>10</v>
      </c>
      <c r="AD66" s="84">
        <v>10</v>
      </c>
    </row>
    <row r="67" spans="1:30" s="9" customFormat="1" ht="16.5" customHeight="1">
      <c r="A67" s="74">
        <v>179</v>
      </c>
      <c r="B67" s="75" t="s">
        <v>98</v>
      </c>
      <c r="C67" s="97">
        <f>'1.a. Vos-laskelma'!C67</f>
        <v>149895</v>
      </c>
      <c r="D67" s="76">
        <f>'1.a. Vos-laskelma'!D67/$C67</f>
        <v>140.73737476756168</v>
      </c>
      <c r="E67" s="76">
        <f>'1.a. Vos-laskelma'!E67/$C67</f>
        <v>281.83074808286216</v>
      </c>
      <c r="F67" s="76">
        <f>'1.a. Vos-laskelma'!F67/$C67</f>
        <v>422.56812285042383</v>
      </c>
      <c r="G67" s="76">
        <f>'1.a. Vos-laskelma'!G67/$C67</f>
        <v>101.14900993957521</v>
      </c>
      <c r="H67" s="76">
        <f>'1.a. Vos-laskelma'!H67/$C67</f>
        <v>523.71713278999903</v>
      </c>
      <c r="I67" s="76">
        <f>'1.a. Vos-laskelma'!I67/$C67</f>
        <v>-167.54991160479003</v>
      </c>
      <c r="J67" s="76">
        <f>'1.a. Vos-laskelma'!J67/$C67</f>
        <v>356.16722118520903</v>
      </c>
      <c r="K67" s="76">
        <f>'1.a. Vos-laskelma'!K67/$C67</f>
        <v>2.3761114192281866E-3</v>
      </c>
      <c r="L67" s="76">
        <f>'1.a. Vos-laskelma'!L67/$C67</f>
        <v>-90.756695636945906</v>
      </c>
      <c r="M67" s="76">
        <v>51.778459302608212</v>
      </c>
      <c r="N67" s="84">
        <v>13</v>
      </c>
      <c r="O67" s="84">
        <v>13</v>
      </c>
      <c r="P67" s="15"/>
      <c r="Q67" s="90">
        <v>179</v>
      </c>
      <c r="R67" s="40" t="s">
        <v>98</v>
      </c>
      <c r="S67" s="77">
        <v>147746</v>
      </c>
      <c r="T67" s="97">
        <v>161.98394053101299</v>
      </c>
      <c r="U67" s="97">
        <v>239.5014872272929</v>
      </c>
      <c r="V67" s="97">
        <v>401.48542775830589</v>
      </c>
      <c r="W67" s="97">
        <v>88.703410972711126</v>
      </c>
      <c r="X67" s="97">
        <v>490.18883873101709</v>
      </c>
      <c r="Y67" s="97">
        <v>-160.53230544312541</v>
      </c>
      <c r="Z67" s="97">
        <v>329.6565332878917</v>
      </c>
      <c r="AA67" s="97">
        <v>-80.214480213741794</v>
      </c>
      <c r="AB67" s="97">
        <v>249.44205307415001</v>
      </c>
      <c r="AC67" s="84">
        <v>13</v>
      </c>
      <c r="AD67" s="84">
        <v>13</v>
      </c>
    </row>
    <row r="68" spans="1:30" s="9" customFormat="1" ht="16.5" customHeight="1">
      <c r="A68" s="74">
        <v>181</v>
      </c>
      <c r="B68" s="75" t="s">
        <v>99</v>
      </c>
      <c r="C68" s="97">
        <f>'1.a. Vos-laskelma'!C68</f>
        <v>1663</v>
      </c>
      <c r="D68" s="76">
        <f>'1.a. Vos-laskelma'!D68/$C68</f>
        <v>658.52783396693076</v>
      </c>
      <c r="E68" s="76">
        <f>'1.a. Vos-laskelma'!E68/$C68</f>
        <v>574.25434448456872</v>
      </c>
      <c r="F68" s="76">
        <f>'1.a. Vos-laskelma'!F68/$C68</f>
        <v>1232.7821784514995</v>
      </c>
      <c r="G68" s="76">
        <f>'1.a. Vos-laskelma'!G68/$C68</f>
        <v>191.80894270266958</v>
      </c>
      <c r="H68" s="76">
        <f>'1.a. Vos-laskelma'!H68/$C68</f>
        <v>1424.5911211541693</v>
      </c>
      <c r="I68" s="76">
        <f>'1.a. Vos-laskelma'!I68/$C68</f>
        <v>-237.42934455802765</v>
      </c>
      <c r="J68" s="76">
        <f>'1.a. Vos-laskelma'!J68/$C68</f>
        <v>1187.1617765961416</v>
      </c>
      <c r="K68" s="76">
        <f>'1.a. Vos-laskelma'!K68/$C68</f>
        <v>0.71386757462185302</v>
      </c>
      <c r="L68" s="76">
        <f>'1.a. Vos-laskelma'!L68/$C68</f>
        <v>-20.243854479855681</v>
      </c>
      <c r="M68" s="76">
        <v>-2.730221034953956</v>
      </c>
      <c r="N68" s="84">
        <v>4</v>
      </c>
      <c r="O68" s="84">
        <v>4</v>
      </c>
      <c r="P68" s="15"/>
      <c r="Q68" s="90">
        <v>181</v>
      </c>
      <c r="R68" s="40" t="s">
        <v>99</v>
      </c>
      <c r="S68" s="77">
        <v>1682</v>
      </c>
      <c r="T68" s="97">
        <v>667.59756197932859</v>
      </c>
      <c r="U68" s="97">
        <v>566.57290378654614</v>
      </c>
      <c r="V68" s="97">
        <v>1234.170465765875</v>
      </c>
      <c r="W68" s="97">
        <v>170.1527741639072</v>
      </c>
      <c r="X68" s="97">
        <v>1404.3232399297819</v>
      </c>
      <c r="Y68" s="97">
        <v>-232.1498216409037</v>
      </c>
      <c r="Z68" s="97">
        <v>1172.1734182888781</v>
      </c>
      <c r="AA68" s="97">
        <v>-39.165259833531508</v>
      </c>
      <c r="AB68" s="97">
        <v>1133.008158455347</v>
      </c>
      <c r="AC68" s="84">
        <v>4</v>
      </c>
      <c r="AD68" s="84">
        <v>4</v>
      </c>
    </row>
    <row r="69" spans="1:30" s="9" customFormat="1" ht="16.5" customHeight="1">
      <c r="A69" s="74">
        <v>182</v>
      </c>
      <c r="B69" s="75" t="s">
        <v>100</v>
      </c>
      <c r="C69" s="97">
        <f>'1.a. Vos-laskelma'!C69</f>
        <v>19020</v>
      </c>
      <c r="D69" s="76">
        <f>'1.a. Vos-laskelma'!D69/$C69</f>
        <v>-39.969833530450423</v>
      </c>
      <c r="E69" s="76">
        <f>'1.a. Vos-laskelma'!E69/$C69</f>
        <v>219.315843630985</v>
      </c>
      <c r="F69" s="76">
        <f>'1.a. Vos-laskelma'!F69/$C69</f>
        <v>179.34601010053458</v>
      </c>
      <c r="G69" s="76">
        <f>'1.a. Vos-laskelma'!G69/$C69</f>
        <v>111.12671717359336</v>
      </c>
      <c r="H69" s="76">
        <f>'1.a. Vos-laskelma'!H69/$C69</f>
        <v>290.47272727412792</v>
      </c>
      <c r="I69" s="76">
        <f>'1.a. Vos-laskelma'!I69/$C69</f>
        <v>-107.87108307045216</v>
      </c>
      <c r="J69" s="76">
        <f>'1.a. Vos-laskelma'!J69/$C69</f>
        <v>182.60164420367576</v>
      </c>
      <c r="K69" s="76">
        <f>'1.a. Vos-laskelma'!K69/$C69</f>
        <v>9.6005070559240669E-3</v>
      </c>
      <c r="L69" s="76">
        <f>'1.a. Vos-laskelma'!L69/$C69</f>
        <v>-3.3201601892744437</v>
      </c>
      <c r="M69" s="76">
        <v>-53.450709768807677</v>
      </c>
      <c r="N69" s="84">
        <v>13</v>
      </c>
      <c r="O69" s="84">
        <v>13</v>
      </c>
      <c r="P69" s="15"/>
      <c r="Q69" s="90">
        <v>182</v>
      </c>
      <c r="R69" s="40" t="s">
        <v>100</v>
      </c>
      <c r="S69" s="77">
        <v>19182</v>
      </c>
      <c r="T69" s="97">
        <v>26.94869192214086</v>
      </c>
      <c r="U69" s="97">
        <v>160.51774864640129</v>
      </c>
      <c r="V69" s="97">
        <v>187.4664405685422</v>
      </c>
      <c r="W69" s="97">
        <v>94.641207498418041</v>
      </c>
      <c r="X69" s="97">
        <v>282.10764806696022</v>
      </c>
      <c r="Y69" s="97">
        <v>-72.314617870920657</v>
      </c>
      <c r="Z69" s="97">
        <v>209.79303019603961</v>
      </c>
      <c r="AA69" s="97">
        <v>-4.7803294244604269</v>
      </c>
      <c r="AB69" s="97">
        <v>205.0127007715792</v>
      </c>
      <c r="AC69" s="84">
        <v>13</v>
      </c>
      <c r="AD69" s="84">
        <v>13</v>
      </c>
    </row>
    <row r="70" spans="1:30" s="9" customFormat="1" ht="16.5" customHeight="1">
      <c r="A70" s="74">
        <v>186</v>
      </c>
      <c r="B70" s="75" t="s">
        <v>101</v>
      </c>
      <c r="C70" s="97">
        <f>'1.a. Vos-laskelma'!C70</f>
        <v>46944</v>
      </c>
      <c r="D70" s="76">
        <f>'1.a. Vos-laskelma'!D70/$C70</f>
        <v>311.91039180554338</v>
      </c>
      <c r="E70" s="76">
        <f>'1.a. Vos-laskelma'!E70/$C70</f>
        <v>56.145883259406929</v>
      </c>
      <c r="F70" s="76">
        <f>'1.a. Vos-laskelma'!F70/$C70</f>
        <v>368.05627506495034</v>
      </c>
      <c r="G70" s="76">
        <f>'1.a. Vos-laskelma'!G70/$C70</f>
        <v>65.202063620810051</v>
      </c>
      <c r="H70" s="76">
        <f>'1.a. Vos-laskelma'!H70/$C70</f>
        <v>433.25833868576041</v>
      </c>
      <c r="I70" s="76">
        <f>'1.a. Vos-laskelma'!I70/$C70</f>
        <v>26.838658827539195</v>
      </c>
      <c r="J70" s="76">
        <f>'1.a. Vos-laskelma'!J70/$C70</f>
        <v>460.09699751329958</v>
      </c>
      <c r="K70" s="76">
        <f>'1.a. Vos-laskelma'!K70/$C70</f>
        <v>9.8009755775668797E-3</v>
      </c>
      <c r="L70" s="76">
        <f>'1.a. Vos-laskelma'!L70/$C70</f>
        <v>-72.405332730487359</v>
      </c>
      <c r="M70" s="76">
        <v>47.183716189319448</v>
      </c>
      <c r="N70" s="84">
        <v>1</v>
      </c>
      <c r="O70" s="85">
        <v>35</v>
      </c>
      <c r="P70" s="15"/>
      <c r="Q70" s="90">
        <v>186</v>
      </c>
      <c r="R70" s="40" t="s">
        <v>101</v>
      </c>
      <c r="S70" s="77">
        <v>46490</v>
      </c>
      <c r="T70" s="97">
        <v>299.21324464821492</v>
      </c>
      <c r="U70" s="97">
        <v>3.2195436989259401</v>
      </c>
      <c r="V70" s="97">
        <v>302.43278834714079</v>
      </c>
      <c r="W70" s="97">
        <v>55.575313846962644</v>
      </c>
      <c r="X70" s="97">
        <v>358.00810219410351</v>
      </c>
      <c r="Y70" s="97">
        <v>48.336760593676061</v>
      </c>
      <c r="Z70" s="97">
        <v>406.34486278777962</v>
      </c>
      <c r="AA70" s="97">
        <v>-67.419328618702934</v>
      </c>
      <c r="AB70" s="97">
        <v>338.92553416907663</v>
      </c>
      <c r="AC70" s="84">
        <v>1</v>
      </c>
      <c r="AD70" s="85">
        <v>35</v>
      </c>
    </row>
    <row r="71" spans="1:30" s="9" customFormat="1" ht="16.5" customHeight="1">
      <c r="A71" s="74">
        <v>202</v>
      </c>
      <c r="B71" s="75" t="s">
        <v>102</v>
      </c>
      <c r="C71" s="97">
        <f>'1.a. Vos-laskelma'!C71</f>
        <v>36675</v>
      </c>
      <c r="D71" s="76">
        <f>'1.a. Vos-laskelma'!D71/$C71</f>
        <v>779.15302583640073</v>
      </c>
      <c r="E71" s="76">
        <f>'1.a. Vos-laskelma'!E71/$C71</f>
        <v>-3.7359498957268653</v>
      </c>
      <c r="F71" s="76">
        <f>'1.a. Vos-laskelma'!F71/$C71</f>
        <v>775.41707594067384</v>
      </c>
      <c r="G71" s="76">
        <f>'1.a. Vos-laskelma'!G71/$C71</f>
        <v>45.622236494809719</v>
      </c>
      <c r="H71" s="76">
        <f>'1.a. Vos-laskelma'!H71/$C71</f>
        <v>821.03931243548357</v>
      </c>
      <c r="I71" s="76">
        <f>'1.a. Vos-laskelma'!I71/$C71</f>
        <v>-114.56029993183367</v>
      </c>
      <c r="J71" s="76">
        <f>'1.a. Vos-laskelma'!J71/$C71</f>
        <v>706.47901250364987</v>
      </c>
      <c r="K71" s="76">
        <f>'1.a. Vos-laskelma'!K71/$C71</f>
        <v>1.9263231424775731E-2</v>
      </c>
      <c r="L71" s="76">
        <f>'1.a. Vos-laskelma'!L71/$C71</f>
        <v>-105.33966440081801</v>
      </c>
      <c r="M71" s="76">
        <v>-19.042386227936959</v>
      </c>
      <c r="N71" s="84">
        <v>2</v>
      </c>
      <c r="O71" s="84">
        <v>2</v>
      </c>
      <c r="P71" s="15"/>
      <c r="Q71" s="90">
        <v>202</v>
      </c>
      <c r="R71" s="40" t="s">
        <v>102</v>
      </c>
      <c r="S71" s="77">
        <v>36339</v>
      </c>
      <c r="T71" s="97">
        <v>807.49456364166724</v>
      </c>
      <c r="U71" s="97">
        <v>0.31851865287019387</v>
      </c>
      <c r="V71" s="97">
        <v>807.81308229453748</v>
      </c>
      <c r="W71" s="97">
        <v>35.88738476273879</v>
      </c>
      <c r="X71" s="97">
        <v>843.70046705727623</v>
      </c>
      <c r="Y71" s="97">
        <v>-101.9296898648835</v>
      </c>
      <c r="Z71" s="97">
        <v>741.77077719239276</v>
      </c>
      <c r="AA71" s="97">
        <v>-87.738670466647349</v>
      </c>
      <c r="AB71" s="97">
        <v>654.03210672574539</v>
      </c>
      <c r="AC71" s="84">
        <v>2</v>
      </c>
      <c r="AD71" s="84">
        <v>2</v>
      </c>
    </row>
    <row r="72" spans="1:30" s="9" customFormat="1" ht="16.5" customHeight="1">
      <c r="A72" s="74">
        <v>204</v>
      </c>
      <c r="B72" s="75" t="s">
        <v>103</v>
      </c>
      <c r="C72" s="97">
        <f>'1.a. Vos-laskelma'!C72</f>
        <v>2547</v>
      </c>
      <c r="D72" s="76">
        <f>'1.a. Vos-laskelma'!D72/$C72</f>
        <v>-455.23763825736546</v>
      </c>
      <c r="E72" s="76">
        <f>'1.a. Vos-laskelma'!E72/$C72</f>
        <v>516.66643999833343</v>
      </c>
      <c r="F72" s="76">
        <f>'1.a. Vos-laskelma'!F72/$C72</f>
        <v>61.428801740967906</v>
      </c>
      <c r="G72" s="76">
        <f>'1.a. Vos-laskelma'!G72/$C72</f>
        <v>180.33565565387053</v>
      </c>
      <c r="H72" s="76">
        <f>'1.a. Vos-laskelma'!H72/$C72</f>
        <v>241.76445739483844</v>
      </c>
      <c r="I72" s="76">
        <f>'1.a. Vos-laskelma'!I72/$C72</f>
        <v>-249.71692186886534</v>
      </c>
      <c r="J72" s="76">
        <f>'1.a. Vos-laskelma'!J72/$C72</f>
        <v>-7.9524644740268844</v>
      </c>
      <c r="K72" s="76">
        <f>'1.a. Vos-laskelma'!K72/$C72</f>
        <v>-3.1222867978118901E-3</v>
      </c>
      <c r="L72" s="76">
        <f>'1.a. Vos-laskelma'!L72/$C72</f>
        <v>-346.23466784452296</v>
      </c>
      <c r="M72" s="76">
        <v>125.40861010542</v>
      </c>
      <c r="N72" s="84">
        <v>11</v>
      </c>
      <c r="O72" s="84">
        <v>11</v>
      </c>
      <c r="P72" s="15"/>
      <c r="Q72" s="90">
        <v>204</v>
      </c>
      <c r="R72" s="40" t="s">
        <v>103</v>
      </c>
      <c r="S72" s="77">
        <v>2628</v>
      </c>
      <c r="T72" s="97">
        <v>-531.83782102146949</v>
      </c>
      <c r="U72" s="97">
        <v>445.03046323164642</v>
      </c>
      <c r="V72" s="97">
        <v>-86.807357789823044</v>
      </c>
      <c r="W72" s="97">
        <v>154.1113421073685</v>
      </c>
      <c r="X72" s="97">
        <v>67.303984317545442</v>
      </c>
      <c r="Y72" s="97">
        <v>-247.9318873668189</v>
      </c>
      <c r="Z72" s="97">
        <v>-180.62790304927341</v>
      </c>
      <c r="AA72" s="97">
        <v>-336.01268436073059</v>
      </c>
      <c r="AB72" s="97">
        <v>-516.64058741000406</v>
      </c>
      <c r="AC72" s="84">
        <v>11</v>
      </c>
      <c r="AD72" s="84">
        <v>11</v>
      </c>
    </row>
    <row r="73" spans="1:30" s="9" customFormat="1" ht="16.5" customHeight="1">
      <c r="A73" s="74">
        <v>205</v>
      </c>
      <c r="B73" s="75" t="s">
        <v>104</v>
      </c>
      <c r="C73" s="97">
        <f>'1.a. Vos-laskelma'!C73</f>
        <v>36370</v>
      </c>
      <c r="D73" s="76">
        <f>'1.a. Vos-laskelma'!D73/$C73</f>
        <v>182.50710296818266</v>
      </c>
      <c r="E73" s="76">
        <f>'1.a. Vos-laskelma'!E73/$C73</f>
        <v>299.48205881828011</v>
      </c>
      <c r="F73" s="76">
        <f>'1.a. Vos-laskelma'!F73/$C73</f>
        <v>481.98916178646272</v>
      </c>
      <c r="G73" s="76">
        <f>'1.a. Vos-laskelma'!G73/$C73</f>
        <v>101.1008080584246</v>
      </c>
      <c r="H73" s="76">
        <f>'1.a. Vos-laskelma'!H73/$C73</f>
        <v>583.08996984488726</v>
      </c>
      <c r="I73" s="76">
        <f>'1.a. Vos-laskelma'!I73/$C73</f>
        <v>873.39620566400879</v>
      </c>
      <c r="J73" s="76">
        <f>'1.a. Vos-laskelma'!J73/$C73</f>
        <v>1456.4861755088962</v>
      </c>
      <c r="K73" s="76">
        <f>'1.a. Vos-laskelma'!K73/$C73</f>
        <v>4.0046361713194832E-2</v>
      </c>
      <c r="L73" s="76">
        <f>'1.a. Vos-laskelma'!L73/$C73</f>
        <v>2.4553821281275798</v>
      </c>
      <c r="M73" s="76">
        <v>-18.532983468580142</v>
      </c>
      <c r="N73" s="84">
        <v>18</v>
      </c>
      <c r="O73" s="84">
        <v>18</v>
      </c>
      <c r="P73" s="15"/>
      <c r="Q73" s="90">
        <v>205</v>
      </c>
      <c r="R73" s="40" t="s">
        <v>104</v>
      </c>
      <c r="S73" s="77">
        <v>36513</v>
      </c>
      <c r="T73" s="97">
        <v>193.69708795611291</v>
      </c>
      <c r="U73" s="97">
        <v>343.29493965210651</v>
      </c>
      <c r="V73" s="97">
        <v>536.99202760821925</v>
      </c>
      <c r="W73" s="97">
        <v>85.889783537711409</v>
      </c>
      <c r="X73" s="97">
        <v>622.88181114593067</v>
      </c>
      <c r="Y73" s="97">
        <v>847.62183331963956</v>
      </c>
      <c r="Z73" s="97">
        <v>1470.50364446557</v>
      </c>
      <c r="AA73" s="97">
        <v>-6.6629514666009397</v>
      </c>
      <c r="AB73" s="97">
        <v>1463.840692998969</v>
      </c>
      <c r="AC73" s="84">
        <v>18</v>
      </c>
      <c r="AD73" s="84">
        <v>18</v>
      </c>
    </row>
    <row r="74" spans="1:30" s="9" customFormat="1" ht="16.5" customHeight="1">
      <c r="A74" s="74">
        <v>208</v>
      </c>
      <c r="B74" s="75" t="s">
        <v>105</v>
      </c>
      <c r="C74" s="97">
        <f>'1.a. Vos-laskelma'!C74</f>
        <v>12155</v>
      </c>
      <c r="D74" s="76">
        <f>'1.a. Vos-laskelma'!D74/$C74</f>
        <v>603.25016840444721</v>
      </c>
      <c r="E74" s="76">
        <f>'1.a. Vos-laskelma'!E74/$C74</f>
        <v>457.86400113614206</v>
      </c>
      <c r="F74" s="76">
        <f>'1.a. Vos-laskelma'!F74/$C74</f>
        <v>1061.1141695405893</v>
      </c>
      <c r="G74" s="76">
        <f>'1.a. Vos-laskelma'!G74/$C74</f>
        <v>152.2666493769357</v>
      </c>
      <c r="H74" s="76">
        <f>'1.a. Vos-laskelma'!H74/$C74</f>
        <v>1213.3808189175249</v>
      </c>
      <c r="I74" s="76">
        <f>'1.a. Vos-laskelma'!I74/$C74</f>
        <v>-38.83652817770465</v>
      </c>
      <c r="J74" s="76">
        <f>'1.a. Vos-laskelma'!J74/$C74</f>
        <v>1174.5442907398203</v>
      </c>
      <c r="K74" s="76">
        <f>'1.a. Vos-laskelma'!K74/$C74</f>
        <v>9.663054633811767E-2</v>
      </c>
      <c r="L74" s="76">
        <f>'1.a. Vos-laskelma'!L74/$C74</f>
        <v>3.4985503907856854</v>
      </c>
      <c r="M74" s="76">
        <v>-21.809781277494722</v>
      </c>
      <c r="N74" s="84">
        <v>17</v>
      </c>
      <c r="O74" s="84">
        <v>17</v>
      </c>
      <c r="P74" s="15"/>
      <c r="Q74" s="90">
        <v>208</v>
      </c>
      <c r="R74" s="40" t="s">
        <v>105</v>
      </c>
      <c r="S74" s="77">
        <v>12372</v>
      </c>
      <c r="T74" s="97">
        <v>644.24772973469135</v>
      </c>
      <c r="U74" s="97">
        <v>415.83051963525719</v>
      </c>
      <c r="V74" s="97">
        <v>1060.078249369948</v>
      </c>
      <c r="W74" s="97">
        <v>133.20147913019309</v>
      </c>
      <c r="X74" s="97">
        <v>1193.279728500142</v>
      </c>
      <c r="Y74" s="97">
        <v>-20.31029744584546</v>
      </c>
      <c r="Z74" s="97">
        <v>1172.9694310542959</v>
      </c>
      <c r="AA74" s="97">
        <v>3.4127568428709991</v>
      </c>
      <c r="AB74" s="97">
        <v>1176.3821878971669</v>
      </c>
      <c r="AC74" s="84">
        <v>17</v>
      </c>
      <c r="AD74" s="84">
        <v>17</v>
      </c>
    </row>
    <row r="75" spans="1:30" s="9" customFormat="1" ht="16.5" customHeight="1">
      <c r="A75" s="74">
        <v>211</v>
      </c>
      <c r="B75" s="75" t="s">
        <v>106</v>
      </c>
      <c r="C75" s="97">
        <f>'1.a. Vos-laskelma'!C75</f>
        <v>34379</v>
      </c>
      <c r="D75" s="76">
        <f>'1.a. Vos-laskelma'!D75/$C75</f>
        <v>522.4285611886072</v>
      </c>
      <c r="E75" s="76">
        <f>'1.a. Vos-laskelma'!E75/$C75</f>
        <v>138.51992978587177</v>
      </c>
      <c r="F75" s="76">
        <f>'1.a. Vos-laskelma'!F75/$C75</f>
        <v>660.94849097447889</v>
      </c>
      <c r="G75" s="76">
        <f>'1.a. Vos-laskelma'!G75/$C75</f>
        <v>52.087968238200673</v>
      </c>
      <c r="H75" s="76">
        <f>'1.a. Vos-laskelma'!H75/$C75</f>
        <v>713.03645921267957</v>
      </c>
      <c r="I75" s="76">
        <f>'1.a. Vos-laskelma'!I75/$C75</f>
        <v>-137.08356845748858</v>
      </c>
      <c r="J75" s="76">
        <f>'1.a. Vos-laskelma'!J75/$C75</f>
        <v>575.95289075519099</v>
      </c>
      <c r="K75" s="76">
        <f>'1.a. Vos-laskelma'!K75/$C75</f>
        <v>1.6753043740515752E-2</v>
      </c>
      <c r="L75" s="76">
        <f>'1.a. Vos-laskelma'!L75/$C75</f>
        <v>-34.38702882573665</v>
      </c>
      <c r="M75" s="76">
        <v>-22.607902148476679</v>
      </c>
      <c r="N75" s="84">
        <v>6</v>
      </c>
      <c r="O75" s="84">
        <v>6</v>
      </c>
      <c r="P75" s="15"/>
      <c r="Q75" s="90">
        <v>211</v>
      </c>
      <c r="R75" s="40" t="s">
        <v>106</v>
      </c>
      <c r="S75" s="77">
        <v>33473</v>
      </c>
      <c r="T75" s="97">
        <v>516.20936432936242</v>
      </c>
      <c r="U75" s="97">
        <v>157.9265521843663</v>
      </c>
      <c r="V75" s="97">
        <v>674.13591651372872</v>
      </c>
      <c r="W75" s="97">
        <v>41.687748696546109</v>
      </c>
      <c r="X75" s="97">
        <v>715.82366521027473</v>
      </c>
      <c r="Y75" s="97">
        <v>-125.3742120515042</v>
      </c>
      <c r="Z75" s="97">
        <v>590.44945315877055</v>
      </c>
      <c r="AA75" s="97">
        <v>-35.251780242419258</v>
      </c>
      <c r="AB75" s="97">
        <v>555.19767291635128</v>
      </c>
      <c r="AC75" s="84">
        <v>6</v>
      </c>
      <c r="AD75" s="84">
        <v>6</v>
      </c>
    </row>
    <row r="76" spans="1:30" s="9" customFormat="1" ht="16.5" customHeight="1">
      <c r="A76" s="74">
        <v>213</v>
      </c>
      <c r="B76" s="75" t="s">
        <v>107</v>
      </c>
      <c r="C76" s="97">
        <f>'1.a. Vos-laskelma'!C76</f>
        <v>4952</v>
      </c>
      <c r="D76" s="76">
        <f>'1.a. Vos-laskelma'!D76/$C76</f>
        <v>48.061406067498247</v>
      </c>
      <c r="E76" s="76">
        <f>'1.a. Vos-laskelma'!E76/$C76</f>
        <v>273.48728392862915</v>
      </c>
      <c r="F76" s="76">
        <f>'1.a. Vos-laskelma'!F76/$C76</f>
        <v>321.54868999612739</v>
      </c>
      <c r="G76" s="76">
        <f>'1.a. Vos-laskelma'!G76/$C76</f>
        <v>175.56856348831323</v>
      </c>
      <c r="H76" s="76">
        <f>'1.a. Vos-laskelma'!H76/$C76</f>
        <v>497.11725348444065</v>
      </c>
      <c r="I76" s="76">
        <f>'1.a. Vos-laskelma'!I76/$C76</f>
        <v>-39.352180936995154</v>
      </c>
      <c r="J76" s="76">
        <f>'1.a. Vos-laskelma'!J76/$C76</f>
        <v>457.76507254744547</v>
      </c>
      <c r="K76" s="76">
        <f>'1.a. Vos-laskelma'!K76/$C76</f>
        <v>9.2440442759984948E-2</v>
      </c>
      <c r="L76" s="76">
        <f>'1.a. Vos-laskelma'!L76/$C76</f>
        <v>-14.205015953150239</v>
      </c>
      <c r="M76" s="76">
        <v>20.381966780223479</v>
      </c>
      <c r="N76" s="84">
        <v>10</v>
      </c>
      <c r="O76" s="84">
        <v>10</v>
      </c>
      <c r="P76" s="15"/>
      <c r="Q76" s="90">
        <v>213</v>
      </c>
      <c r="R76" s="40" t="s">
        <v>107</v>
      </c>
      <c r="S76" s="77">
        <v>5114</v>
      </c>
      <c r="T76" s="97">
        <v>64.530711161867188</v>
      </c>
      <c r="U76" s="97">
        <v>299.3435284377332</v>
      </c>
      <c r="V76" s="97">
        <v>363.8742395996004</v>
      </c>
      <c r="W76" s="97">
        <v>151.05262768029681</v>
      </c>
      <c r="X76" s="97">
        <v>514.92686727989712</v>
      </c>
      <c r="Y76" s="97">
        <v>-47.409659757528352</v>
      </c>
      <c r="Z76" s="97">
        <v>467.51720752236872</v>
      </c>
      <c r="AA76" s="97">
        <v>-17.446407811888939</v>
      </c>
      <c r="AB76" s="97">
        <v>450.07079971047978</v>
      </c>
      <c r="AC76" s="84">
        <v>10</v>
      </c>
      <c r="AD76" s="84">
        <v>10</v>
      </c>
    </row>
    <row r="77" spans="1:30" s="9" customFormat="1" ht="16.5" customHeight="1">
      <c r="A77" s="74">
        <v>214</v>
      </c>
      <c r="B77" s="75" t="s">
        <v>108</v>
      </c>
      <c r="C77" s="97">
        <f>'1.a. Vos-laskelma'!C77</f>
        <v>12508</v>
      </c>
      <c r="D77" s="76">
        <f>'1.a. Vos-laskelma'!D77/$C77</f>
        <v>309.9690174045424</v>
      </c>
      <c r="E77" s="76">
        <f>'1.a. Vos-laskelma'!E77/$C77</f>
        <v>462.88459461454744</v>
      </c>
      <c r="F77" s="76">
        <f>'1.a. Vos-laskelma'!F77/$C77</f>
        <v>772.85361201908984</v>
      </c>
      <c r="G77" s="76">
        <f>'1.a. Vos-laskelma'!G77/$C77</f>
        <v>160.31082646743738</v>
      </c>
      <c r="H77" s="76">
        <f>'1.a. Vos-laskelma'!H77/$C77</f>
        <v>933.16443848652727</v>
      </c>
      <c r="I77" s="76">
        <f>'1.a. Vos-laskelma'!I77/$C77</f>
        <v>-10.456188039654622</v>
      </c>
      <c r="J77" s="76">
        <f>'1.a. Vos-laskelma'!J77/$C77</f>
        <v>922.70825044687263</v>
      </c>
      <c r="K77" s="76">
        <f>'1.a. Vos-laskelma'!K77/$C77</f>
        <v>7.3769447589292658E-2</v>
      </c>
      <c r="L77" s="76">
        <f>'1.a. Vos-laskelma'!L77/$C77</f>
        <v>29.904201870802684</v>
      </c>
      <c r="M77" s="76">
        <v>-69.211066956541458</v>
      </c>
      <c r="N77" s="84">
        <v>4</v>
      </c>
      <c r="O77" s="84">
        <v>4</v>
      </c>
      <c r="P77" s="15"/>
      <c r="Q77" s="90">
        <v>214</v>
      </c>
      <c r="R77" s="40" t="s">
        <v>108</v>
      </c>
      <c r="S77" s="77">
        <v>12394</v>
      </c>
      <c r="T77" s="97">
        <v>293.9548405185667</v>
      </c>
      <c r="U77" s="97">
        <v>411.79899164805181</v>
      </c>
      <c r="V77" s="97">
        <v>705.75383216661862</v>
      </c>
      <c r="W77" s="97">
        <v>143.514561439781</v>
      </c>
      <c r="X77" s="97">
        <v>849.26839360639951</v>
      </c>
      <c r="Y77" s="97">
        <v>72.575681781507186</v>
      </c>
      <c r="Z77" s="97">
        <v>921.84407538790674</v>
      </c>
      <c r="AA77" s="97">
        <v>27.752559924156859</v>
      </c>
      <c r="AB77" s="97">
        <v>949.59663531206365</v>
      </c>
      <c r="AC77" s="84">
        <v>4</v>
      </c>
      <c r="AD77" s="84">
        <v>4</v>
      </c>
    </row>
    <row r="78" spans="1:30" s="9" customFormat="1" ht="16.5" customHeight="1">
      <c r="A78" s="74">
        <v>216</v>
      </c>
      <c r="B78" s="75" t="s">
        <v>109</v>
      </c>
      <c r="C78" s="97">
        <f>'1.a. Vos-laskelma'!C78</f>
        <v>1137</v>
      </c>
      <c r="D78" s="76">
        <f>'1.a. Vos-laskelma'!D78/$C78</f>
        <v>582.29258565811062</v>
      </c>
      <c r="E78" s="76">
        <f>'1.a. Vos-laskelma'!E78/$C78</f>
        <v>385.32118306381568</v>
      </c>
      <c r="F78" s="76">
        <f>'1.a. Vos-laskelma'!F78/$C78</f>
        <v>967.61376872192614</v>
      </c>
      <c r="G78" s="76">
        <f>'1.a. Vos-laskelma'!G78/$C78</f>
        <v>222.43427956574502</v>
      </c>
      <c r="H78" s="76">
        <f>'1.a. Vos-laskelma'!H78/$C78</f>
        <v>1190.0480482876712</v>
      </c>
      <c r="I78" s="76">
        <f>'1.a. Vos-laskelma'!I78/$C78</f>
        <v>-182.07211961301672</v>
      </c>
      <c r="J78" s="76">
        <f>'1.a. Vos-laskelma'!J78/$C78</f>
        <v>1007.9759286746545</v>
      </c>
      <c r="K78" s="76">
        <f>'1.a. Vos-laskelma'!K78/$C78</f>
        <v>0.88652236470945867</v>
      </c>
      <c r="L78" s="76">
        <f>'1.a. Vos-laskelma'!L78/$C78</f>
        <v>17.142102022867199</v>
      </c>
      <c r="M78" s="76">
        <v>-29.182916554854501</v>
      </c>
      <c r="N78" s="84">
        <v>13</v>
      </c>
      <c r="O78" s="84">
        <v>13</v>
      </c>
      <c r="P78" s="15"/>
      <c r="Q78" s="90">
        <v>216</v>
      </c>
      <c r="R78" s="40" t="s">
        <v>109</v>
      </c>
      <c r="S78" s="77">
        <v>1217</v>
      </c>
      <c r="T78" s="97">
        <v>659.70268685993324</v>
      </c>
      <c r="U78" s="97">
        <v>444.89204556312973</v>
      </c>
      <c r="V78" s="97">
        <v>1104.5947324230631</v>
      </c>
      <c r="W78" s="97">
        <v>186.78183432861431</v>
      </c>
      <c r="X78" s="97">
        <v>1291.376566751677</v>
      </c>
      <c r="Y78" s="97">
        <v>-201.58422350041079</v>
      </c>
      <c r="Z78" s="97">
        <v>1089.7923432512671</v>
      </c>
      <c r="AA78" s="97">
        <v>31.502667214461791</v>
      </c>
      <c r="AB78" s="97">
        <v>1121.295010465728</v>
      </c>
      <c r="AC78" s="84">
        <v>13</v>
      </c>
      <c r="AD78" s="84">
        <v>13</v>
      </c>
    </row>
    <row r="79" spans="1:30" s="9" customFormat="1" ht="16.5" customHeight="1">
      <c r="A79" s="74">
        <v>217</v>
      </c>
      <c r="B79" s="75" t="s">
        <v>110</v>
      </c>
      <c r="C79" s="97">
        <f>'1.a. Vos-laskelma'!C79</f>
        <v>5246</v>
      </c>
      <c r="D79" s="76">
        <f>'1.a. Vos-laskelma'!D79/$C79</f>
        <v>337.23616301661229</v>
      </c>
      <c r="E79" s="76">
        <f>'1.a. Vos-laskelma'!E79/$C79</f>
        <v>525.90357236008026</v>
      </c>
      <c r="F79" s="76">
        <f>'1.a. Vos-laskelma'!F79/$C79</f>
        <v>863.13973537669256</v>
      </c>
      <c r="G79" s="76">
        <f>'1.a. Vos-laskelma'!G79/$C79</f>
        <v>130.80964682334542</v>
      </c>
      <c r="H79" s="76">
        <f>'1.a. Vos-laskelma'!H79/$C79</f>
        <v>993.94938220003803</v>
      </c>
      <c r="I79" s="76">
        <f>'1.a. Vos-laskelma'!I79/$C79</f>
        <v>5.0272588638963018</v>
      </c>
      <c r="J79" s="76">
        <f>'1.a. Vos-laskelma'!J79/$C79</f>
        <v>998.97664106393438</v>
      </c>
      <c r="K79" s="76">
        <f>'1.a. Vos-laskelma'!K79/$C79</f>
        <v>0.19042635170871794</v>
      </c>
      <c r="L79" s="76">
        <f>'1.a. Vos-laskelma'!L79/$C79</f>
        <v>-8.4945731033168155</v>
      </c>
      <c r="M79" s="76">
        <v>9.5695869470708885</v>
      </c>
      <c r="N79" s="84">
        <v>16</v>
      </c>
      <c r="O79" s="84">
        <v>16</v>
      </c>
      <c r="P79" s="15"/>
      <c r="Q79" s="90">
        <v>217</v>
      </c>
      <c r="R79" s="40" t="s">
        <v>110</v>
      </c>
      <c r="S79" s="77">
        <v>5246</v>
      </c>
      <c r="T79" s="97">
        <v>286.64533406267418</v>
      </c>
      <c r="U79" s="97">
        <v>526.31272866630161</v>
      </c>
      <c r="V79" s="97">
        <v>812.95806272897573</v>
      </c>
      <c r="W79" s="97">
        <v>113.20230663980161</v>
      </c>
      <c r="X79" s="97">
        <v>926.16036936877742</v>
      </c>
      <c r="Y79" s="97">
        <v>30.157834540602359</v>
      </c>
      <c r="Z79" s="97">
        <v>956.3182039093798</v>
      </c>
      <c r="AA79" s="97">
        <v>-5.7035628860083873</v>
      </c>
      <c r="AB79" s="97">
        <v>950.61464102337141</v>
      </c>
      <c r="AC79" s="84">
        <v>16</v>
      </c>
      <c r="AD79" s="84">
        <v>16</v>
      </c>
    </row>
    <row r="80" spans="1:30" s="9" customFormat="1" ht="16.5" customHeight="1">
      <c r="A80" s="74">
        <v>218</v>
      </c>
      <c r="B80" s="75" t="s">
        <v>111</v>
      </c>
      <c r="C80" s="97">
        <f>'1.a. Vos-laskelma'!C80</f>
        <v>1134</v>
      </c>
      <c r="D80" s="76">
        <f>'1.a. Vos-laskelma'!D80/$C80</f>
        <v>354.03595651485654</v>
      </c>
      <c r="E80" s="76">
        <f>'1.a. Vos-laskelma'!E80/$C80</f>
        <v>604.02285834018983</v>
      </c>
      <c r="F80" s="76">
        <f>'1.a. Vos-laskelma'!F80/$C80</f>
        <v>958.05881485504631</v>
      </c>
      <c r="G80" s="76">
        <f>'1.a. Vos-laskelma'!G80/$C80</f>
        <v>242.27707092014231</v>
      </c>
      <c r="H80" s="76">
        <f>'1.a. Vos-laskelma'!H80/$C80</f>
        <v>1200.3358857751884</v>
      </c>
      <c r="I80" s="76">
        <f>'1.a. Vos-laskelma'!I80/$C80</f>
        <v>-281.60758377425043</v>
      </c>
      <c r="J80" s="76">
        <f>'1.a. Vos-laskelma'!J80/$C80</f>
        <v>918.72830200093802</v>
      </c>
      <c r="K80" s="76">
        <f>'1.a. Vos-laskelma'!K80/$C80</f>
        <v>0.81016605114721163</v>
      </c>
      <c r="L80" s="76">
        <f>'1.a. Vos-laskelma'!L80/$C80</f>
        <v>-270.15548765432095</v>
      </c>
      <c r="M80" s="76">
        <v>-91.607479038514839</v>
      </c>
      <c r="N80" s="84">
        <v>14</v>
      </c>
      <c r="O80" s="84">
        <v>14</v>
      </c>
      <c r="P80" s="15"/>
      <c r="Q80" s="90">
        <v>218</v>
      </c>
      <c r="R80" s="40" t="s">
        <v>111</v>
      </c>
      <c r="S80" s="77">
        <v>1188</v>
      </c>
      <c r="T80" s="97">
        <v>397.05481759180361</v>
      </c>
      <c r="U80" s="97">
        <v>593.73374032647678</v>
      </c>
      <c r="V80" s="97">
        <v>990.78855791828039</v>
      </c>
      <c r="W80" s="97">
        <v>209.927477845867</v>
      </c>
      <c r="X80" s="97">
        <v>1200.7160357641469</v>
      </c>
      <c r="Y80" s="97">
        <v>-216.31818181818181</v>
      </c>
      <c r="Z80" s="97">
        <v>984.39785394596561</v>
      </c>
      <c r="AA80" s="97">
        <v>-273.53749570707072</v>
      </c>
      <c r="AB80" s="97">
        <v>710.86035823889483</v>
      </c>
      <c r="AC80" s="84">
        <v>14</v>
      </c>
      <c r="AD80" s="84">
        <v>14</v>
      </c>
    </row>
    <row r="81" spans="1:30" s="9" customFormat="1" ht="16.5" customHeight="1">
      <c r="A81" s="74">
        <v>224</v>
      </c>
      <c r="B81" s="75" t="s">
        <v>112</v>
      </c>
      <c r="C81" s="97">
        <f>'1.a. Vos-laskelma'!C81</f>
        <v>8274</v>
      </c>
      <c r="D81" s="76">
        <f>'1.a. Vos-laskelma'!D81/$C81</f>
        <v>174.45571490124144</v>
      </c>
      <c r="E81" s="76">
        <f>'1.a. Vos-laskelma'!E81/$C81</f>
        <v>466.69758368170807</v>
      </c>
      <c r="F81" s="76">
        <f>'1.a. Vos-laskelma'!F81/$C81</f>
        <v>641.15329858294956</v>
      </c>
      <c r="G81" s="76">
        <f>'1.a. Vos-laskelma'!G81/$C81</f>
        <v>112.43115473977669</v>
      </c>
      <c r="H81" s="76">
        <f>'1.a. Vos-laskelma'!H81/$C81</f>
        <v>753.58445332272618</v>
      </c>
      <c r="I81" s="76">
        <f>'1.a. Vos-laskelma'!I81/$C81</f>
        <v>-51.158206429780037</v>
      </c>
      <c r="J81" s="76">
        <f>'1.a. Vos-laskelma'!J81/$C81</f>
        <v>702.42624689294621</v>
      </c>
      <c r="K81" s="76">
        <f>'1.a. Vos-laskelma'!K81/$C81</f>
        <v>8.4895606344325136E-2</v>
      </c>
      <c r="L81" s="76">
        <f>'1.a. Vos-laskelma'!L81/$C81</f>
        <v>40.474187817258887</v>
      </c>
      <c r="M81" s="76">
        <v>-9.5719096316585137</v>
      </c>
      <c r="N81" s="84">
        <v>1</v>
      </c>
      <c r="O81" s="85">
        <v>33</v>
      </c>
      <c r="P81" s="15"/>
      <c r="Q81" s="90">
        <v>224</v>
      </c>
      <c r="R81" s="40" t="s">
        <v>112</v>
      </c>
      <c r="S81" s="77">
        <v>8581</v>
      </c>
      <c r="T81" s="97">
        <v>343.85528477587178</v>
      </c>
      <c r="U81" s="97">
        <v>433.24550697852078</v>
      </c>
      <c r="V81" s="97">
        <v>777.10079175439273</v>
      </c>
      <c r="W81" s="97">
        <v>93.538497601494285</v>
      </c>
      <c r="X81" s="97">
        <v>870.63928935588706</v>
      </c>
      <c r="Y81" s="97">
        <v>-53.881132735112459</v>
      </c>
      <c r="Z81" s="97">
        <v>816.75815662077457</v>
      </c>
      <c r="AA81" s="97">
        <v>44.408631420580349</v>
      </c>
      <c r="AB81" s="97">
        <v>861.16678804135495</v>
      </c>
      <c r="AC81" s="84">
        <v>1</v>
      </c>
      <c r="AD81" s="85">
        <v>33</v>
      </c>
    </row>
    <row r="82" spans="1:30" s="9" customFormat="1" ht="16.5" customHeight="1">
      <c r="A82" s="74">
        <v>226</v>
      </c>
      <c r="B82" s="75" t="s">
        <v>113</v>
      </c>
      <c r="C82" s="97">
        <f>'1.a. Vos-laskelma'!C82</f>
        <v>3514</v>
      </c>
      <c r="D82" s="76">
        <f>'1.a. Vos-laskelma'!D82/$C82</f>
        <v>306.20790543526186</v>
      </c>
      <c r="E82" s="76">
        <f>'1.a. Vos-laskelma'!E82/$C82</f>
        <v>479.81399439991884</v>
      </c>
      <c r="F82" s="76">
        <f>'1.a. Vos-laskelma'!F82/$C82</f>
        <v>786.02189983518076</v>
      </c>
      <c r="G82" s="76">
        <f>'1.a. Vos-laskelma'!G82/$C82</f>
        <v>179.87387711941122</v>
      </c>
      <c r="H82" s="76">
        <f>'1.a. Vos-laskelma'!H82/$C82</f>
        <v>965.89577695459184</v>
      </c>
      <c r="I82" s="76">
        <f>'1.a. Vos-laskelma'!I82/$C82</f>
        <v>-6.6183836084234491</v>
      </c>
      <c r="J82" s="76">
        <f>'1.a. Vos-laskelma'!J82/$C82</f>
        <v>959.27739334616842</v>
      </c>
      <c r="K82" s="76">
        <f>'1.a. Vos-laskelma'!K82/$C82</f>
        <v>0.27298730601769167</v>
      </c>
      <c r="L82" s="76">
        <f>'1.a. Vos-laskelma'!L82/$C82</f>
        <v>15.1521609277177</v>
      </c>
      <c r="M82" s="76">
        <v>-80.296562019489556</v>
      </c>
      <c r="N82" s="84">
        <v>13</v>
      </c>
      <c r="O82" s="84">
        <v>13</v>
      </c>
      <c r="P82" s="15"/>
      <c r="Q82" s="90">
        <v>226</v>
      </c>
      <c r="R82" s="40" t="s">
        <v>113</v>
      </c>
      <c r="S82" s="77">
        <v>3625</v>
      </c>
      <c r="T82" s="97">
        <v>414.08133292298402</v>
      </c>
      <c r="U82" s="97">
        <v>471.57381142978198</v>
      </c>
      <c r="V82" s="97">
        <v>885.655144352766</v>
      </c>
      <c r="W82" s="97">
        <v>154.900601205653</v>
      </c>
      <c r="X82" s="97">
        <v>1040.5557455584189</v>
      </c>
      <c r="Y82" s="97">
        <v>17.670896551724141</v>
      </c>
      <c r="Z82" s="97">
        <v>1058.2266421101431</v>
      </c>
      <c r="AA82" s="97">
        <v>14.71472110344828</v>
      </c>
      <c r="AB82" s="97">
        <v>1072.9413632135911</v>
      </c>
      <c r="AC82" s="84">
        <v>13</v>
      </c>
      <c r="AD82" s="84">
        <v>13</v>
      </c>
    </row>
    <row r="83" spans="1:30" s="9" customFormat="1" ht="16.5" customHeight="1">
      <c r="A83" s="74">
        <v>230</v>
      </c>
      <c r="B83" s="75" t="s">
        <v>114</v>
      </c>
      <c r="C83" s="97">
        <f>'1.a. Vos-laskelma'!C83</f>
        <v>2133</v>
      </c>
      <c r="D83" s="76">
        <f>'1.a. Vos-laskelma'!D83/$C83</f>
        <v>355.07846361991028</v>
      </c>
      <c r="E83" s="76">
        <f>'1.a. Vos-laskelma'!E83/$C83</f>
        <v>547.79016520687605</v>
      </c>
      <c r="F83" s="76">
        <f>'1.a. Vos-laskelma'!F83/$C83</f>
        <v>902.86862882678633</v>
      </c>
      <c r="G83" s="76">
        <f>'1.a. Vos-laskelma'!G83/$C83</f>
        <v>241.48210613845731</v>
      </c>
      <c r="H83" s="76">
        <f>'1.a. Vos-laskelma'!H83/$C83</f>
        <v>1144.3507349652436</v>
      </c>
      <c r="I83" s="76">
        <f>'1.a. Vos-laskelma'!I83/$C83</f>
        <v>-272.44538209095174</v>
      </c>
      <c r="J83" s="76">
        <f>'1.a. Vos-laskelma'!J83/$C83</f>
        <v>871.90535287429202</v>
      </c>
      <c r="K83" s="76">
        <f>'1.a. Vos-laskelma'!K83/$C83</f>
        <v>0.40876950439488607</v>
      </c>
      <c r="L83" s="76">
        <f>'1.a. Vos-laskelma'!L83/$C83</f>
        <v>3.3227754336615112</v>
      </c>
      <c r="M83" s="76">
        <v>-95.315761917267992</v>
      </c>
      <c r="N83" s="84">
        <v>4</v>
      </c>
      <c r="O83" s="84">
        <v>4</v>
      </c>
      <c r="P83" s="15"/>
      <c r="Q83" s="90">
        <v>230</v>
      </c>
      <c r="R83" s="40" t="s">
        <v>114</v>
      </c>
      <c r="S83" s="77">
        <v>2216</v>
      </c>
      <c r="T83" s="97">
        <v>384.49278739489512</v>
      </c>
      <c r="U83" s="97">
        <v>594.25801435659321</v>
      </c>
      <c r="V83" s="97">
        <v>978.75080175148821</v>
      </c>
      <c r="W83" s="97">
        <v>212.4812874927012</v>
      </c>
      <c r="X83" s="97">
        <v>1191.232089244189</v>
      </c>
      <c r="Y83" s="97">
        <v>-182.09927797833939</v>
      </c>
      <c r="Z83" s="97">
        <v>1009.13281126585</v>
      </c>
      <c r="AA83" s="97">
        <v>50.492236800541512</v>
      </c>
      <c r="AB83" s="97">
        <v>1059.6250480663909</v>
      </c>
      <c r="AC83" s="84">
        <v>4</v>
      </c>
      <c r="AD83" s="84">
        <v>4</v>
      </c>
    </row>
    <row r="84" spans="1:30" s="9" customFormat="1" ht="16.5" customHeight="1">
      <c r="A84" s="74">
        <v>231</v>
      </c>
      <c r="B84" s="75" t="s">
        <v>115</v>
      </c>
      <c r="C84" s="97">
        <f>'1.a. Vos-laskelma'!C84</f>
        <v>1248</v>
      </c>
      <c r="D84" s="76">
        <f>'1.a. Vos-laskelma'!D84/$C84</f>
        <v>-418.15623467243245</v>
      </c>
      <c r="E84" s="76">
        <f>'1.a. Vos-laskelma'!E84/$C84</f>
        <v>21.483954933246721</v>
      </c>
      <c r="F84" s="76">
        <f>'1.a. Vos-laskelma'!F84/$C84</f>
        <v>-396.67227973918574</v>
      </c>
      <c r="G84" s="76">
        <f>'1.a. Vos-laskelma'!G84/$C84</f>
        <v>130.98793110142617</v>
      </c>
      <c r="H84" s="76">
        <f>'1.a. Vos-laskelma'!H84/$C84</f>
        <v>-265.68434863775957</v>
      </c>
      <c r="I84" s="76">
        <f>'1.a. Vos-laskelma'!I84/$C84</f>
        <v>-93.126602564102569</v>
      </c>
      <c r="J84" s="76">
        <f>'1.a. Vos-laskelma'!J84/$C84</f>
        <v>-358.81095120186217</v>
      </c>
      <c r="K84" s="76">
        <f>'1.a. Vos-laskelma'!K84/$C84</f>
        <v>-0.28750877500149213</v>
      </c>
      <c r="L84" s="76">
        <f>'1.a. Vos-laskelma'!L84/$C84</f>
        <v>-325.12678685897441</v>
      </c>
      <c r="M84" s="76">
        <v>184.16557225698071</v>
      </c>
      <c r="N84" s="84">
        <v>15</v>
      </c>
      <c r="O84" s="84">
        <v>15</v>
      </c>
      <c r="P84" s="15"/>
      <c r="Q84" s="90">
        <v>231</v>
      </c>
      <c r="R84" s="40" t="s">
        <v>115</v>
      </c>
      <c r="S84" s="77">
        <v>1208</v>
      </c>
      <c r="T84" s="97">
        <v>-780.85273269911113</v>
      </c>
      <c r="U84" s="97">
        <v>-34.796408529365493</v>
      </c>
      <c r="V84" s="97">
        <v>-815.64914122847665</v>
      </c>
      <c r="W84" s="97">
        <v>115.21490835360341</v>
      </c>
      <c r="X84" s="97">
        <v>-700.43423287487326</v>
      </c>
      <c r="Y84" s="97">
        <v>-13.81291390728477</v>
      </c>
      <c r="Z84" s="97">
        <v>-714.2471467821581</v>
      </c>
      <c r="AA84" s="97">
        <v>-143.37013062913911</v>
      </c>
      <c r="AB84" s="97">
        <v>-857.6172774112971</v>
      </c>
      <c r="AC84" s="84">
        <v>15</v>
      </c>
      <c r="AD84" s="84">
        <v>15</v>
      </c>
    </row>
    <row r="85" spans="1:30" s="9" customFormat="1" ht="16.5" customHeight="1">
      <c r="A85" s="74">
        <v>232</v>
      </c>
      <c r="B85" s="75" t="s">
        <v>116</v>
      </c>
      <c r="C85" s="97">
        <f>'1.a. Vos-laskelma'!C85</f>
        <v>12429</v>
      </c>
      <c r="D85" s="76">
        <f>'1.a. Vos-laskelma'!D85/$C85</f>
        <v>264.80341813327709</v>
      </c>
      <c r="E85" s="76">
        <f>'1.a. Vos-laskelma'!E85/$C85</f>
        <v>491.34144223319026</v>
      </c>
      <c r="F85" s="76">
        <f>'1.a. Vos-laskelma'!F85/$C85</f>
        <v>756.14486036646736</v>
      </c>
      <c r="G85" s="76">
        <f>'1.a. Vos-laskelma'!G85/$C85</f>
        <v>166.06455448694109</v>
      </c>
      <c r="H85" s="76">
        <f>'1.a. Vos-laskelma'!H85/$C85</f>
        <v>922.20941485340848</v>
      </c>
      <c r="I85" s="76">
        <f>'1.a. Vos-laskelma'!I85/$C85</f>
        <v>-49.41837637782605</v>
      </c>
      <c r="J85" s="76">
        <f>'1.a. Vos-laskelma'!J85/$C85</f>
        <v>872.79103847558235</v>
      </c>
      <c r="K85" s="76">
        <f>'1.a. Vos-laskelma'!K85/$C85</f>
        <v>7.0222144860856248E-2</v>
      </c>
      <c r="L85" s="76">
        <f>'1.a. Vos-laskelma'!L85/$C85</f>
        <v>0.85535602220612394</v>
      </c>
      <c r="M85" s="76">
        <v>-14.43998681120161</v>
      </c>
      <c r="N85" s="84">
        <v>14</v>
      </c>
      <c r="O85" s="84">
        <v>14</v>
      </c>
      <c r="P85" s="15"/>
      <c r="Q85" s="90">
        <v>232</v>
      </c>
      <c r="R85" s="40" t="s">
        <v>116</v>
      </c>
      <c r="S85" s="77">
        <v>12618</v>
      </c>
      <c r="T85" s="97">
        <v>328.6154555988748</v>
      </c>
      <c r="U85" s="97">
        <v>419.41040900199522</v>
      </c>
      <c r="V85" s="97">
        <v>748.02586460087002</v>
      </c>
      <c r="W85" s="97">
        <v>144.8217080577206</v>
      </c>
      <c r="X85" s="97">
        <v>892.84757265859048</v>
      </c>
      <c r="Y85" s="97">
        <v>-15.801949595815501</v>
      </c>
      <c r="Z85" s="97">
        <v>877.04562306277501</v>
      </c>
      <c r="AA85" s="97">
        <v>5.5352031859248703</v>
      </c>
      <c r="AB85" s="97">
        <v>882.58082624869996</v>
      </c>
      <c r="AC85" s="84">
        <v>14</v>
      </c>
      <c r="AD85" s="84">
        <v>14</v>
      </c>
    </row>
    <row r="86" spans="1:30" s="9" customFormat="1" ht="16.5" customHeight="1">
      <c r="A86" s="74">
        <v>233</v>
      </c>
      <c r="B86" s="75" t="s">
        <v>117</v>
      </c>
      <c r="C86" s="97">
        <f>'1.a. Vos-laskelma'!C86</f>
        <v>14909</v>
      </c>
      <c r="D86" s="76">
        <f>'1.a. Vos-laskelma'!D86/$C86</f>
        <v>363.65925329324102</v>
      </c>
      <c r="E86" s="76">
        <f>'1.a. Vos-laskelma'!E86/$C86</f>
        <v>484.11241500983397</v>
      </c>
      <c r="F86" s="76">
        <f>'1.a. Vos-laskelma'!F86/$C86</f>
        <v>847.77166830307499</v>
      </c>
      <c r="G86" s="76">
        <f>'1.a. Vos-laskelma'!G86/$C86</f>
        <v>172.70885973963675</v>
      </c>
      <c r="H86" s="76">
        <f>'1.a. Vos-laskelma'!H86/$C86</f>
        <v>1020.4805280427117</v>
      </c>
      <c r="I86" s="76">
        <f>'1.a. Vos-laskelma'!I86/$C86</f>
        <v>-11.478435844121</v>
      </c>
      <c r="J86" s="76">
        <f>'1.a. Vos-laskelma'!J86/$C86</f>
        <v>1009.0020921985907</v>
      </c>
      <c r="K86" s="76">
        <f>'1.a. Vos-laskelma'!K86/$C86</f>
        <v>6.7677382265650995E-2</v>
      </c>
      <c r="L86" s="76">
        <f>'1.a. Vos-laskelma'!L86/$C86</f>
        <v>10.874378227916026</v>
      </c>
      <c r="M86" s="76">
        <v>26.701508361793461</v>
      </c>
      <c r="N86" s="84">
        <v>14</v>
      </c>
      <c r="O86" s="84">
        <v>14</v>
      </c>
      <c r="P86" s="15"/>
      <c r="Q86" s="90">
        <v>233</v>
      </c>
      <c r="R86" s="40" t="s">
        <v>117</v>
      </c>
      <c r="S86" s="77">
        <v>15165</v>
      </c>
      <c r="T86" s="97">
        <v>431.78479943868962</v>
      </c>
      <c r="U86" s="97">
        <v>455.2622556062467</v>
      </c>
      <c r="V86" s="97">
        <v>887.04705504493631</v>
      </c>
      <c r="W86" s="97">
        <v>151.70808912704251</v>
      </c>
      <c r="X86" s="97">
        <v>1038.7551441719791</v>
      </c>
      <c r="Y86" s="97">
        <v>9.738015166501814</v>
      </c>
      <c r="Z86" s="97">
        <v>1048.4931593384811</v>
      </c>
      <c r="AA86" s="97">
        <v>3.459659772502476</v>
      </c>
      <c r="AB86" s="97">
        <v>1051.952819110983</v>
      </c>
      <c r="AC86" s="84">
        <v>14</v>
      </c>
      <c r="AD86" s="84">
        <v>14</v>
      </c>
    </row>
    <row r="87" spans="1:30" s="9" customFormat="1" ht="16.5" customHeight="1">
      <c r="A87" s="74">
        <v>235</v>
      </c>
      <c r="B87" s="75" t="s">
        <v>118</v>
      </c>
      <c r="C87" s="97">
        <f>'1.a. Vos-laskelma'!C87</f>
        <v>10318</v>
      </c>
      <c r="D87" s="76">
        <f>'1.a. Vos-laskelma'!D87/$C87</f>
        <v>1945.6435289728834</v>
      </c>
      <c r="E87" s="76">
        <f>'1.a. Vos-laskelma'!E87/$C87</f>
        <v>-175.17525518554933</v>
      </c>
      <c r="F87" s="76">
        <f>'1.a. Vos-laskelma'!F87/$C87</f>
        <v>1770.4682737873338</v>
      </c>
      <c r="G87" s="76">
        <f>'1.a. Vos-laskelma'!G87/$C87</f>
        <v>47.782017095093238</v>
      </c>
      <c r="H87" s="76">
        <f>'1.a. Vos-laskelma'!H87/$C87</f>
        <v>1818.250290882427</v>
      </c>
      <c r="I87" s="76">
        <f>'1.a. Vos-laskelma'!I87/$C87</f>
        <v>346.46365574723785</v>
      </c>
      <c r="J87" s="76">
        <f>'1.a. Vos-laskelma'!J87/$C87</f>
        <v>2164.7139466296649</v>
      </c>
      <c r="K87" s="76">
        <f>'1.a. Vos-laskelma'!K87/$C87</f>
        <v>0.2097997622242358</v>
      </c>
      <c r="L87" s="76">
        <f>'1.a. Vos-laskelma'!L87/$C87</f>
        <v>278.4590386799768</v>
      </c>
      <c r="M87" s="76">
        <v>-2.652531273358818</v>
      </c>
      <c r="N87" s="84">
        <v>1</v>
      </c>
      <c r="O87" s="85">
        <v>33</v>
      </c>
      <c r="P87" s="15"/>
      <c r="Q87" s="90">
        <v>235</v>
      </c>
      <c r="R87" s="40" t="s">
        <v>118</v>
      </c>
      <c r="S87" s="77">
        <v>10270</v>
      </c>
      <c r="T87" s="97">
        <v>1947.507069194231</v>
      </c>
      <c r="U87" s="97">
        <v>-147.15308524981879</v>
      </c>
      <c r="V87" s="97">
        <v>1800.353983944412</v>
      </c>
      <c r="W87" s="97">
        <v>45.500464749205932</v>
      </c>
      <c r="X87" s="97">
        <v>1845.854448693618</v>
      </c>
      <c r="Y87" s="97">
        <v>323.29123661148981</v>
      </c>
      <c r="Z87" s="97">
        <v>2169.1456853051081</v>
      </c>
      <c r="AA87" s="97">
        <v>258.3773978937196</v>
      </c>
      <c r="AB87" s="97">
        <v>2427.523083198827</v>
      </c>
      <c r="AC87" s="84">
        <v>1</v>
      </c>
      <c r="AD87" s="85">
        <v>33</v>
      </c>
    </row>
    <row r="88" spans="1:30" s="9" customFormat="1" ht="16.5" customHeight="1">
      <c r="A88" s="74">
        <v>236</v>
      </c>
      <c r="B88" s="75" t="s">
        <v>119</v>
      </c>
      <c r="C88" s="97">
        <f>'1.a. Vos-laskelma'!C88</f>
        <v>4074</v>
      </c>
      <c r="D88" s="76">
        <f>'1.a. Vos-laskelma'!D88/$C88</f>
        <v>506.5464756189985</v>
      </c>
      <c r="E88" s="76">
        <f>'1.a. Vos-laskelma'!E88/$C88</f>
        <v>509.42443262712914</v>
      </c>
      <c r="F88" s="76">
        <f>'1.a. Vos-laskelma'!F88/$C88</f>
        <v>1015.9709082461277</v>
      </c>
      <c r="G88" s="76">
        <f>'1.a. Vos-laskelma'!G88/$C88</f>
        <v>144.2230567230387</v>
      </c>
      <c r="H88" s="76">
        <f>'1.a. Vos-laskelma'!H88/$C88</f>
        <v>1160.1939649691662</v>
      </c>
      <c r="I88" s="76">
        <f>'1.a. Vos-laskelma'!I88/$C88</f>
        <v>244.70790378006873</v>
      </c>
      <c r="J88" s="76">
        <f>'1.a. Vos-laskelma'!J88/$C88</f>
        <v>1404.9018687492351</v>
      </c>
      <c r="K88" s="76">
        <f>'1.a. Vos-laskelma'!K88/$C88</f>
        <v>0.34484581952607635</v>
      </c>
      <c r="L88" s="76">
        <f>'1.a. Vos-laskelma'!L88/$C88</f>
        <v>78.329353706431036</v>
      </c>
      <c r="M88" s="76">
        <v>-36.211158167761141</v>
      </c>
      <c r="N88" s="84">
        <v>16</v>
      </c>
      <c r="O88" s="84">
        <v>16</v>
      </c>
      <c r="P88" s="15"/>
      <c r="Q88" s="90">
        <v>236</v>
      </c>
      <c r="R88" s="40" t="s">
        <v>119</v>
      </c>
      <c r="S88" s="77">
        <v>4137</v>
      </c>
      <c r="T88" s="97">
        <v>502.91407594972912</v>
      </c>
      <c r="U88" s="97">
        <v>537.08016561839611</v>
      </c>
      <c r="V88" s="97">
        <v>1039.9942415681251</v>
      </c>
      <c r="W88" s="97">
        <v>124.1234126037827</v>
      </c>
      <c r="X88" s="97">
        <v>1164.117654171908</v>
      </c>
      <c r="Y88" s="97">
        <v>308.12279429538307</v>
      </c>
      <c r="Z88" s="97">
        <v>1472.2404484672909</v>
      </c>
      <c r="AA88" s="97">
        <v>95.191104060913702</v>
      </c>
      <c r="AB88" s="97">
        <v>1567.431552528205</v>
      </c>
      <c r="AC88" s="84">
        <v>16</v>
      </c>
      <c r="AD88" s="84">
        <v>16</v>
      </c>
    </row>
    <row r="89" spans="1:30" s="9" customFormat="1" ht="16.5" customHeight="1">
      <c r="A89" s="74">
        <v>239</v>
      </c>
      <c r="B89" s="75" t="s">
        <v>120</v>
      </c>
      <c r="C89" s="97">
        <f>'1.a. Vos-laskelma'!C89</f>
        <v>1922</v>
      </c>
      <c r="D89" s="76">
        <f>'1.a. Vos-laskelma'!D89/$C89</f>
        <v>381.22907563840806</v>
      </c>
      <c r="E89" s="76">
        <f>'1.a. Vos-laskelma'!E89/$C89</f>
        <v>-80.930179934898334</v>
      </c>
      <c r="F89" s="76">
        <f>'1.a. Vos-laskelma'!F89/$C89</f>
        <v>300.29889570350969</v>
      </c>
      <c r="G89" s="76">
        <f>'1.a. Vos-laskelma'!G89/$C89</f>
        <v>180.14819770670385</v>
      </c>
      <c r="H89" s="76">
        <f>'1.a. Vos-laskelma'!H89/$C89</f>
        <v>480.44709341021354</v>
      </c>
      <c r="I89" s="76">
        <f>'1.a. Vos-laskelma'!I89/$C89</f>
        <v>-311.25338189386054</v>
      </c>
      <c r="J89" s="76">
        <f>'1.a. Vos-laskelma'!J89/$C89</f>
        <v>169.19371151635301</v>
      </c>
      <c r="K89" s="76">
        <f>'1.a. Vos-laskelma'!K89/$C89</f>
        <v>8.8030026803513531E-2</v>
      </c>
      <c r="L89" s="76">
        <f>'1.a. Vos-laskelma'!L89/$C89</f>
        <v>-7.3751092611862639</v>
      </c>
      <c r="M89" s="76">
        <v>-218.5891845241824</v>
      </c>
      <c r="N89" s="84">
        <v>11</v>
      </c>
      <c r="O89" s="84">
        <v>11</v>
      </c>
      <c r="P89" s="15"/>
      <c r="Q89" s="90">
        <v>239</v>
      </c>
      <c r="R89" s="40" t="s">
        <v>120</v>
      </c>
      <c r="S89" s="77">
        <v>2035</v>
      </c>
      <c r="T89" s="97">
        <v>385.76207132117298</v>
      </c>
      <c r="U89" s="97">
        <v>72.637964144820501</v>
      </c>
      <c r="V89" s="97">
        <v>458.40003546599348</v>
      </c>
      <c r="W89" s="97">
        <v>152.30513251725171</v>
      </c>
      <c r="X89" s="97">
        <v>610.70516798324525</v>
      </c>
      <c r="Y89" s="97">
        <v>-235.53513513513511</v>
      </c>
      <c r="Z89" s="97">
        <v>375.17003284811011</v>
      </c>
      <c r="AA89" s="97">
        <v>37.679357248157253</v>
      </c>
      <c r="AB89" s="97">
        <v>412.84939009626731</v>
      </c>
      <c r="AC89" s="84">
        <v>11</v>
      </c>
      <c r="AD89" s="84">
        <v>11</v>
      </c>
    </row>
    <row r="90" spans="1:30" s="9" customFormat="1" ht="16.5" customHeight="1">
      <c r="A90" s="74">
        <v>240</v>
      </c>
      <c r="B90" s="75" t="s">
        <v>121</v>
      </c>
      <c r="C90" s="97">
        <f>'1.a. Vos-laskelma'!C90</f>
        <v>19339</v>
      </c>
      <c r="D90" s="76">
        <f>'1.a. Vos-laskelma'!D90/$C90</f>
        <v>-427.0255627938804</v>
      </c>
      <c r="E90" s="76">
        <f>'1.a. Vos-laskelma'!E90/$C90</f>
        <v>190.64758298129732</v>
      </c>
      <c r="F90" s="76">
        <f>'1.a. Vos-laskelma'!F90/$C90</f>
        <v>-236.37797981258305</v>
      </c>
      <c r="G90" s="76">
        <f>'1.a. Vos-laskelma'!G90/$C90</f>
        <v>109.32609475705794</v>
      </c>
      <c r="H90" s="76">
        <f>'1.a. Vos-laskelma'!H90/$C90</f>
        <v>-127.0518850555251</v>
      </c>
      <c r="I90" s="76">
        <f>'1.a. Vos-laskelma'!I90/$C90</f>
        <v>85.17725838978231</v>
      </c>
      <c r="J90" s="76">
        <f>'1.a. Vos-laskelma'!J90/$C90</f>
        <v>-41.874626665742802</v>
      </c>
      <c r="K90" s="76">
        <f>'1.a. Vos-laskelma'!K90/$C90</f>
        <v>-2.1652943102405918E-3</v>
      </c>
      <c r="L90" s="76">
        <f>'1.a. Vos-laskelma'!L90/$C90</f>
        <v>-11.287780340245092</v>
      </c>
      <c r="M90" s="76">
        <v>-116.06680613718601</v>
      </c>
      <c r="N90" s="84">
        <v>19</v>
      </c>
      <c r="O90" s="84">
        <v>19</v>
      </c>
      <c r="P90" s="15"/>
      <c r="Q90" s="90">
        <v>240</v>
      </c>
      <c r="R90" s="40" t="s">
        <v>121</v>
      </c>
      <c r="S90" s="77">
        <v>19371</v>
      </c>
      <c r="T90" s="97">
        <v>-360.60599143273612</v>
      </c>
      <c r="U90" s="97">
        <v>201.9479022484006</v>
      </c>
      <c r="V90" s="97">
        <v>-158.65808918433549</v>
      </c>
      <c r="W90" s="97">
        <v>93.246767992394638</v>
      </c>
      <c r="X90" s="97">
        <v>-65.411321191940814</v>
      </c>
      <c r="Y90" s="97">
        <v>89.942078364565589</v>
      </c>
      <c r="Z90" s="97">
        <v>24.530757172624771</v>
      </c>
      <c r="AA90" s="97">
        <v>-6.7795608936038354</v>
      </c>
      <c r="AB90" s="97">
        <v>17.751196279020931</v>
      </c>
      <c r="AC90" s="84">
        <v>19</v>
      </c>
      <c r="AD90" s="84">
        <v>19</v>
      </c>
    </row>
    <row r="91" spans="1:30" s="9" customFormat="1" ht="16.5" customHeight="1">
      <c r="A91" s="74">
        <v>241</v>
      </c>
      <c r="B91" s="75" t="s">
        <v>122</v>
      </c>
      <c r="C91" s="97">
        <f>'1.a. Vos-laskelma'!C91</f>
        <v>7576</v>
      </c>
      <c r="D91" s="76">
        <f>'1.a. Vos-laskelma'!D91/$C91</f>
        <v>2.4669753700927974</v>
      </c>
      <c r="E91" s="76">
        <f>'1.a. Vos-laskelma'!E91/$C91</f>
        <v>155.77222571476329</v>
      </c>
      <c r="F91" s="76">
        <f>'1.a. Vos-laskelma'!F91/$C91</f>
        <v>158.23920108485609</v>
      </c>
      <c r="G91" s="76">
        <f>'1.a. Vos-laskelma'!G91/$C91</f>
        <v>81.096848040195667</v>
      </c>
      <c r="H91" s="76">
        <f>'1.a. Vos-laskelma'!H91/$C91</f>
        <v>239.33604912505174</v>
      </c>
      <c r="I91" s="76">
        <f>'1.a. Vos-laskelma'!I91/$C91</f>
        <v>-51.745776135163673</v>
      </c>
      <c r="J91" s="76">
        <f>'1.a. Vos-laskelma'!J91/$C91</f>
        <v>187.59027298988806</v>
      </c>
      <c r="K91" s="76">
        <f>'1.a. Vos-laskelma'!K91/$C91</f>
        <v>2.4761123678707506E-2</v>
      </c>
      <c r="L91" s="76">
        <f>'1.a. Vos-laskelma'!L91/$C91</f>
        <v>47.02144449577613</v>
      </c>
      <c r="M91" s="76">
        <v>-39.573252808025423</v>
      </c>
      <c r="N91" s="84">
        <v>19</v>
      </c>
      <c r="O91" s="84">
        <v>19</v>
      </c>
      <c r="P91" s="15"/>
      <c r="Q91" s="90">
        <v>241</v>
      </c>
      <c r="R91" s="40" t="s">
        <v>122</v>
      </c>
      <c r="S91" s="77">
        <v>7691</v>
      </c>
      <c r="T91" s="97">
        <v>15.560066476114249</v>
      </c>
      <c r="U91" s="97">
        <v>205.2707906082461</v>
      </c>
      <c r="V91" s="97">
        <v>220.83085708436039</v>
      </c>
      <c r="W91" s="97">
        <v>66.237793198793057</v>
      </c>
      <c r="X91" s="97">
        <v>287.06865028315349</v>
      </c>
      <c r="Y91" s="97">
        <v>-46.550773631517359</v>
      </c>
      <c r="Z91" s="97">
        <v>240.5178766516361</v>
      </c>
      <c r="AA91" s="97">
        <v>34.243988558054873</v>
      </c>
      <c r="AB91" s="97">
        <v>274.761865209691</v>
      </c>
      <c r="AC91" s="84">
        <v>19</v>
      </c>
      <c r="AD91" s="84">
        <v>19</v>
      </c>
    </row>
    <row r="92" spans="1:30" s="9" customFormat="1" ht="16.5" customHeight="1">
      <c r="A92" s="74">
        <v>244</v>
      </c>
      <c r="B92" s="75" t="s">
        <v>123</v>
      </c>
      <c r="C92" s="97">
        <f>'1.a. Vos-laskelma'!C92</f>
        <v>19702</v>
      </c>
      <c r="D92" s="76">
        <f>'1.a. Vos-laskelma'!D92/$C92</f>
        <v>999.0351690157861</v>
      </c>
      <c r="E92" s="76">
        <f>'1.a. Vos-laskelma'!E92/$C92</f>
        <v>123.50657039762854</v>
      </c>
      <c r="F92" s="76">
        <f>'1.a. Vos-laskelma'!F92/$C92</f>
        <v>1122.5417394134147</v>
      </c>
      <c r="G92" s="76">
        <f>'1.a. Vos-laskelma'!G92/$C92</f>
        <v>35.22102982926728</v>
      </c>
      <c r="H92" s="76">
        <f>'1.a. Vos-laskelma'!H92/$C92</f>
        <v>1157.762769242682</v>
      </c>
      <c r="I92" s="76">
        <f>'1.a. Vos-laskelma'!I92/$C92</f>
        <v>29.12744898995026</v>
      </c>
      <c r="J92" s="76">
        <f>'1.a. Vos-laskelma'!J92/$C92</f>
        <v>1186.8902182326324</v>
      </c>
      <c r="K92" s="76">
        <f>'1.a. Vos-laskelma'!K92/$C92</f>
        <v>6.0242118476937993E-2</v>
      </c>
      <c r="L92" s="76">
        <f>'1.a. Vos-laskelma'!L92/$C92</f>
        <v>15.366938732108407</v>
      </c>
      <c r="M92" s="76">
        <v>16.24142585749814</v>
      </c>
      <c r="N92" s="84">
        <v>17</v>
      </c>
      <c r="O92" s="84">
        <v>17</v>
      </c>
      <c r="P92" s="15"/>
      <c r="Q92" s="90">
        <v>244</v>
      </c>
      <c r="R92" s="40" t="s">
        <v>123</v>
      </c>
      <c r="S92" s="77">
        <v>19514</v>
      </c>
      <c r="T92" s="97">
        <v>982.55253834137056</v>
      </c>
      <c r="U92" s="97">
        <v>173.79978328560111</v>
      </c>
      <c r="V92" s="97">
        <v>1156.3523216269721</v>
      </c>
      <c r="W92" s="97">
        <v>24.586971106927791</v>
      </c>
      <c r="X92" s="97">
        <v>1180.939292733899</v>
      </c>
      <c r="Y92" s="97">
        <v>21.645126575791739</v>
      </c>
      <c r="Z92" s="97">
        <v>1202.5844193096909</v>
      </c>
      <c r="AA92" s="97">
        <v>13.144001480834291</v>
      </c>
      <c r="AB92" s="97">
        <v>1215.7284207905259</v>
      </c>
      <c r="AC92" s="84">
        <v>17</v>
      </c>
      <c r="AD92" s="84">
        <v>17</v>
      </c>
    </row>
    <row r="93" spans="1:30" s="9" customFormat="1" ht="16.5" customHeight="1">
      <c r="A93" s="74">
        <v>245</v>
      </c>
      <c r="B93" s="75" t="s">
        <v>124</v>
      </c>
      <c r="C93" s="97">
        <f>'1.a. Vos-laskelma'!C93</f>
        <v>38767</v>
      </c>
      <c r="D93" s="76">
        <f>'1.a. Vos-laskelma'!D93/$C93</f>
        <v>499.64933644142673</v>
      </c>
      <c r="E93" s="76">
        <f>'1.a. Vos-laskelma'!E93/$C93</f>
        <v>114.03130906868472</v>
      </c>
      <c r="F93" s="76">
        <f>'1.a. Vos-laskelma'!F93/$C93</f>
        <v>613.68064551011139</v>
      </c>
      <c r="G93" s="76">
        <f>'1.a. Vos-laskelma'!G93/$C93</f>
        <v>79.289840240473353</v>
      </c>
      <c r="H93" s="76">
        <f>'1.a. Vos-laskelma'!H93/$C93</f>
        <v>692.97048575058477</v>
      </c>
      <c r="I93" s="76">
        <f>'1.a. Vos-laskelma'!I93/$C93</f>
        <v>-96.787602858100968</v>
      </c>
      <c r="J93" s="76">
        <f>'1.a. Vos-laskelma'!J93/$C93</f>
        <v>596.1828828924838</v>
      </c>
      <c r="K93" s="76">
        <f>'1.a. Vos-laskelma'!K93/$C93</f>
        <v>1.5378617971276699E-2</v>
      </c>
      <c r="L93" s="76">
        <f>'1.a. Vos-laskelma'!L93/$C93</f>
        <v>-41.830702953542961</v>
      </c>
      <c r="M93" s="76">
        <v>70.232725104160409</v>
      </c>
      <c r="N93" s="84">
        <v>1</v>
      </c>
      <c r="O93" s="85">
        <v>32</v>
      </c>
      <c r="P93" s="15"/>
      <c r="Q93" s="90">
        <v>245</v>
      </c>
      <c r="R93" s="40" t="s">
        <v>124</v>
      </c>
      <c r="S93" s="77">
        <v>38211</v>
      </c>
      <c r="T93" s="97">
        <v>486.19790006657951</v>
      </c>
      <c r="U93" s="97">
        <v>26.030984185153041</v>
      </c>
      <c r="V93" s="97">
        <v>512.22888425173255</v>
      </c>
      <c r="W93" s="97">
        <v>69.520695925381872</v>
      </c>
      <c r="X93" s="97">
        <v>581.74958017711447</v>
      </c>
      <c r="Y93" s="97">
        <v>-85.523592682735341</v>
      </c>
      <c r="Z93" s="97">
        <v>496.22598749437913</v>
      </c>
      <c r="AA93" s="97">
        <v>-32.197914977859789</v>
      </c>
      <c r="AB93" s="97">
        <v>464.02807251651927</v>
      </c>
      <c r="AC93" s="84">
        <v>1</v>
      </c>
      <c r="AD93" s="85">
        <v>32</v>
      </c>
    </row>
    <row r="94" spans="1:30" s="9" customFormat="1" ht="16.5" customHeight="1">
      <c r="A94" s="74">
        <v>249</v>
      </c>
      <c r="B94" s="75" t="s">
        <v>125</v>
      </c>
      <c r="C94" s="97">
        <f>'1.a. Vos-laskelma'!C94</f>
        <v>9014</v>
      </c>
      <c r="D94" s="76">
        <f>'1.a. Vos-laskelma'!D94/$C94</f>
        <v>298.8002866863593</v>
      </c>
      <c r="E94" s="76">
        <f>'1.a. Vos-laskelma'!E94/$C94</f>
        <v>406.70917450032636</v>
      </c>
      <c r="F94" s="76">
        <f>'1.a. Vos-laskelma'!F94/$C94</f>
        <v>705.50946118668571</v>
      </c>
      <c r="G94" s="76">
        <f>'1.a. Vos-laskelma'!G94/$C94</f>
        <v>129.06874548680298</v>
      </c>
      <c r="H94" s="76">
        <f>'1.a. Vos-laskelma'!H94/$C94</f>
        <v>834.57820667348869</v>
      </c>
      <c r="I94" s="76">
        <f>'1.a. Vos-laskelma'!I94/$C94</f>
        <v>-7.6327934324384294</v>
      </c>
      <c r="J94" s="76">
        <f>'1.a. Vos-laskelma'!J94/$C94</f>
        <v>826.94541324105023</v>
      </c>
      <c r="K94" s="76">
        <f>'1.a. Vos-laskelma'!K94/$C94</f>
        <v>9.1740116845024436E-2</v>
      </c>
      <c r="L94" s="76">
        <f>'1.a. Vos-laskelma'!L94/$C94</f>
        <v>-0.76661781672953566</v>
      </c>
      <c r="M94" s="76">
        <v>-55.181081032211857</v>
      </c>
      <c r="N94" s="84">
        <v>13</v>
      </c>
      <c r="O94" s="84">
        <v>13</v>
      </c>
      <c r="P94" s="15"/>
      <c r="Q94" s="90">
        <v>249</v>
      </c>
      <c r="R94" s="40" t="s">
        <v>125</v>
      </c>
      <c r="S94" s="77">
        <v>9184</v>
      </c>
      <c r="T94" s="97">
        <v>372.86077905174238</v>
      </c>
      <c r="U94" s="97">
        <v>349.38954489293081</v>
      </c>
      <c r="V94" s="97">
        <v>722.25032394467314</v>
      </c>
      <c r="W94" s="97">
        <v>109.4148604802138</v>
      </c>
      <c r="X94" s="97">
        <v>831.665184424887</v>
      </c>
      <c r="Y94" s="97">
        <v>59.297147212543557</v>
      </c>
      <c r="Z94" s="97">
        <v>890.96233163743057</v>
      </c>
      <c r="AA94" s="97">
        <v>-3.3377970143728208</v>
      </c>
      <c r="AB94" s="97">
        <v>887.62453462305768</v>
      </c>
      <c r="AC94" s="84">
        <v>13</v>
      </c>
      <c r="AD94" s="84">
        <v>13</v>
      </c>
    </row>
    <row r="95" spans="1:30" s="9" customFormat="1" ht="16.5" customHeight="1">
      <c r="A95" s="74">
        <v>250</v>
      </c>
      <c r="B95" s="75" t="s">
        <v>126</v>
      </c>
      <c r="C95" s="97">
        <f>'1.a. Vos-laskelma'!C95</f>
        <v>1670</v>
      </c>
      <c r="D95" s="76">
        <f>'1.a. Vos-laskelma'!D95/$C95</f>
        <v>196.99285712507358</v>
      </c>
      <c r="E95" s="76">
        <f>'1.a. Vos-laskelma'!E95/$C95</f>
        <v>479.10826379212847</v>
      </c>
      <c r="F95" s="76">
        <f>'1.a. Vos-laskelma'!F95/$C95</f>
        <v>676.10112091720214</v>
      </c>
      <c r="G95" s="76">
        <f>'1.a. Vos-laskelma'!G95/$C95</f>
        <v>218.24208026425063</v>
      </c>
      <c r="H95" s="76">
        <f>'1.a. Vos-laskelma'!H95/$C95</f>
        <v>894.34320118145274</v>
      </c>
      <c r="I95" s="76">
        <f>'1.a. Vos-laskelma'!I95/$C95</f>
        <v>-226.3125748502994</v>
      </c>
      <c r="J95" s="76">
        <f>'1.a. Vos-laskelma'!J95/$C95</f>
        <v>668.03062633115337</v>
      </c>
      <c r="K95" s="76">
        <f>'1.a. Vos-laskelma'!K95/$C95</f>
        <v>0.40001833912045109</v>
      </c>
      <c r="L95" s="76">
        <f>'1.a. Vos-laskelma'!L95/$C95</f>
        <v>32.891000000000005</v>
      </c>
      <c r="M95" s="76">
        <v>93.989419129351518</v>
      </c>
      <c r="N95" s="84">
        <v>6</v>
      </c>
      <c r="O95" s="84">
        <v>6</v>
      </c>
      <c r="P95" s="15"/>
      <c r="Q95" s="90">
        <v>250</v>
      </c>
      <c r="R95" s="40" t="s">
        <v>126</v>
      </c>
      <c r="S95" s="77">
        <v>1749</v>
      </c>
      <c r="T95" s="97">
        <v>163.57361207247101</v>
      </c>
      <c r="U95" s="97">
        <v>477.62896507591012</v>
      </c>
      <c r="V95" s="97">
        <v>641.20257714838112</v>
      </c>
      <c r="W95" s="97">
        <v>188.64219565846031</v>
      </c>
      <c r="X95" s="97">
        <v>829.84477280684132</v>
      </c>
      <c r="Y95" s="97">
        <v>-223.7066895368782</v>
      </c>
      <c r="Z95" s="97">
        <v>606.13808326996309</v>
      </c>
      <c r="AA95" s="97">
        <v>12.48508644939966</v>
      </c>
      <c r="AB95" s="97">
        <v>618.62316971936286</v>
      </c>
      <c r="AC95" s="84">
        <v>6</v>
      </c>
      <c r="AD95" s="84">
        <v>6</v>
      </c>
    </row>
    <row r="96" spans="1:30" s="9" customFormat="1" ht="16.5" customHeight="1">
      <c r="A96" s="74">
        <v>256</v>
      </c>
      <c r="B96" s="75" t="s">
        <v>127</v>
      </c>
      <c r="C96" s="97">
        <f>'1.a. Vos-laskelma'!C96</f>
        <v>1472</v>
      </c>
      <c r="D96" s="76">
        <f>'1.a. Vos-laskelma'!D96/$C96</f>
        <v>631.54081231889359</v>
      </c>
      <c r="E96" s="76">
        <f>'1.a. Vos-laskelma'!E96/$C96</f>
        <v>607.55927378435399</v>
      </c>
      <c r="F96" s="76">
        <f>'1.a. Vos-laskelma'!F96/$C96</f>
        <v>1239.1000861032476</v>
      </c>
      <c r="G96" s="76">
        <f>'1.a. Vos-laskelma'!G96/$C96</f>
        <v>191.31503318363752</v>
      </c>
      <c r="H96" s="76">
        <f>'1.a. Vos-laskelma'!H96/$C96</f>
        <v>1430.4151192868851</v>
      </c>
      <c r="I96" s="76">
        <f>'1.a. Vos-laskelma'!I96/$C96</f>
        <v>390.27445652173913</v>
      </c>
      <c r="J96" s="76">
        <f>'1.a. Vos-laskelma'!J96/$C96</f>
        <v>1820.6895758086241</v>
      </c>
      <c r="K96" s="76">
        <f>'1.a. Vos-laskelma'!K96/$C96</f>
        <v>1.2368815053047719</v>
      </c>
      <c r="L96" s="76">
        <f>'1.a. Vos-laskelma'!L96/$C96</f>
        <v>78.241542119565224</v>
      </c>
      <c r="M96" s="76">
        <v>32.496127308284713</v>
      </c>
      <c r="N96" s="84">
        <v>13</v>
      </c>
      <c r="O96" s="84">
        <v>13</v>
      </c>
      <c r="P96" s="15"/>
      <c r="Q96" s="90">
        <v>256</v>
      </c>
      <c r="R96" s="40" t="s">
        <v>127</v>
      </c>
      <c r="S96" s="77">
        <v>1523</v>
      </c>
      <c r="T96" s="97">
        <v>576.11142770037691</v>
      </c>
      <c r="U96" s="97">
        <v>615.06589253744517</v>
      </c>
      <c r="V96" s="97">
        <v>1191.177320237822</v>
      </c>
      <c r="W96" s="97">
        <v>165.55685851310639</v>
      </c>
      <c r="X96" s="97">
        <v>1356.734178750929</v>
      </c>
      <c r="Y96" s="97">
        <v>338.47472094550233</v>
      </c>
      <c r="Z96" s="97">
        <v>1695.208899696431</v>
      </c>
      <c r="AA96" s="97">
        <v>64.574667104399225</v>
      </c>
      <c r="AB96" s="97">
        <v>1759.7835668008299</v>
      </c>
      <c r="AC96" s="84">
        <v>13</v>
      </c>
      <c r="AD96" s="84">
        <v>13</v>
      </c>
    </row>
    <row r="97" spans="1:30" s="9" customFormat="1" ht="16.5" customHeight="1">
      <c r="A97" s="74">
        <v>257</v>
      </c>
      <c r="B97" s="75" t="s">
        <v>128</v>
      </c>
      <c r="C97" s="97">
        <f>'1.a. Vos-laskelma'!C97</f>
        <v>41725</v>
      </c>
      <c r="D97" s="76">
        <f>'1.a. Vos-laskelma'!D97/$C97</f>
        <v>945.48448661555062</v>
      </c>
      <c r="E97" s="76">
        <f>'1.a. Vos-laskelma'!E97/$C97</f>
        <v>-27.321241765667892</v>
      </c>
      <c r="F97" s="76">
        <f>'1.a. Vos-laskelma'!F97/$C97</f>
        <v>918.16324484988274</v>
      </c>
      <c r="G97" s="76">
        <f>'1.a. Vos-laskelma'!G97/$C97</f>
        <v>67.434777853405294</v>
      </c>
      <c r="H97" s="76">
        <f>'1.a. Vos-laskelma'!H97/$C97</f>
        <v>985.59802270328805</v>
      </c>
      <c r="I97" s="76">
        <f>'1.a. Vos-laskelma'!I97/$C97</f>
        <v>-47.016345116836426</v>
      </c>
      <c r="J97" s="76">
        <f>'1.a. Vos-laskelma'!J97/$C97</f>
        <v>938.58167758645163</v>
      </c>
      <c r="K97" s="76">
        <f>'1.a. Vos-laskelma'!K97/$C97</f>
        <v>2.2494468006865227E-2</v>
      </c>
      <c r="L97" s="76">
        <f>'1.a. Vos-laskelma'!L97/$C97</f>
        <v>-13.808355956620733</v>
      </c>
      <c r="M97" s="76">
        <v>23.82669903286353</v>
      </c>
      <c r="N97" s="84">
        <v>1</v>
      </c>
      <c r="O97" s="85">
        <v>33</v>
      </c>
      <c r="P97" s="15"/>
      <c r="Q97" s="90">
        <v>257</v>
      </c>
      <c r="R97" s="40" t="s">
        <v>128</v>
      </c>
      <c r="S97" s="77">
        <v>41154</v>
      </c>
      <c r="T97" s="97">
        <v>970.98636114715111</v>
      </c>
      <c r="U97" s="97">
        <v>-26.0538775497918</v>
      </c>
      <c r="V97" s="97">
        <v>944.93248359735912</v>
      </c>
      <c r="W97" s="97">
        <v>60.519996926058177</v>
      </c>
      <c r="X97" s="97">
        <v>1005.452480523417</v>
      </c>
      <c r="Y97" s="97">
        <v>-60.750571025902708</v>
      </c>
      <c r="Z97" s="97">
        <v>944.70190949751463</v>
      </c>
      <c r="AA97" s="97">
        <v>-10.510577775295239</v>
      </c>
      <c r="AB97" s="97">
        <v>934.19133172221939</v>
      </c>
      <c r="AC97" s="84">
        <v>1</v>
      </c>
      <c r="AD97" s="85">
        <v>33</v>
      </c>
    </row>
    <row r="98" spans="1:30" s="9" customFormat="1" ht="16.5" customHeight="1">
      <c r="A98" s="74">
        <v>260</v>
      </c>
      <c r="B98" s="75" t="s">
        <v>129</v>
      </c>
      <c r="C98" s="97">
        <f>'1.a. Vos-laskelma'!C98</f>
        <v>9397</v>
      </c>
      <c r="D98" s="76">
        <f>'1.a. Vos-laskelma'!D98/$C98</f>
        <v>615.46534506795592</v>
      </c>
      <c r="E98" s="76">
        <f>'1.a. Vos-laskelma'!E98/$C98</f>
        <v>606.16582827615912</v>
      </c>
      <c r="F98" s="76">
        <f>'1.a. Vos-laskelma'!F98/$C98</f>
        <v>1221.631173344115</v>
      </c>
      <c r="G98" s="76">
        <f>'1.a. Vos-laskelma'!G98/$C98</f>
        <v>189.50666808176231</v>
      </c>
      <c r="H98" s="76">
        <f>'1.a. Vos-laskelma'!H98/$C98</f>
        <v>1411.1378414258775</v>
      </c>
      <c r="I98" s="76">
        <f>'1.a. Vos-laskelma'!I98/$C98</f>
        <v>-97.561136532936047</v>
      </c>
      <c r="J98" s="76">
        <f>'1.a. Vos-laskelma'!J98/$C98</f>
        <v>1313.5767048929415</v>
      </c>
      <c r="K98" s="76">
        <f>'1.a. Vos-laskelma'!K98/$C98</f>
        <v>0.13978681546163046</v>
      </c>
      <c r="L98" s="76">
        <f>'1.a. Vos-laskelma'!L98/$C98</f>
        <v>-8.0985225603916167</v>
      </c>
      <c r="M98" s="76">
        <v>-127.0869397862305</v>
      </c>
      <c r="N98" s="84">
        <v>12</v>
      </c>
      <c r="O98" s="84">
        <v>12</v>
      </c>
      <c r="P98" s="15"/>
      <c r="Q98" s="90">
        <v>260</v>
      </c>
      <c r="R98" s="40" t="s">
        <v>129</v>
      </c>
      <c r="S98" s="77">
        <v>9689</v>
      </c>
      <c r="T98" s="97">
        <v>713.51246432419384</v>
      </c>
      <c r="U98" s="97">
        <v>563.84707083851197</v>
      </c>
      <c r="V98" s="97">
        <v>1277.3595351627059</v>
      </c>
      <c r="W98" s="97">
        <v>166.0946155612539</v>
      </c>
      <c r="X98" s="97">
        <v>1443.4541507239601</v>
      </c>
      <c r="Y98" s="97">
        <v>35.329858602538962</v>
      </c>
      <c r="Z98" s="97">
        <v>1478.784009326499</v>
      </c>
      <c r="AA98" s="97">
        <v>3.105333997316539</v>
      </c>
      <c r="AB98" s="97">
        <v>1481.889343323815</v>
      </c>
      <c r="AC98" s="84">
        <v>12</v>
      </c>
      <c r="AD98" s="84">
        <v>12</v>
      </c>
    </row>
    <row r="99" spans="1:30" s="9" customFormat="1" ht="16.5" customHeight="1">
      <c r="A99" s="74">
        <v>261</v>
      </c>
      <c r="B99" s="75" t="s">
        <v>130</v>
      </c>
      <c r="C99" s="97">
        <f>'1.a. Vos-laskelma'!C99</f>
        <v>6973</v>
      </c>
      <c r="D99" s="76">
        <f>'1.a. Vos-laskelma'!D99/$C99</f>
        <v>1833.3656290561601</v>
      </c>
      <c r="E99" s="76">
        <f>'1.a. Vos-laskelma'!E99/$C99</f>
        <v>-98.159480768262824</v>
      </c>
      <c r="F99" s="76">
        <f>'1.a. Vos-laskelma'!F99/$C99</f>
        <v>1735.2061482878973</v>
      </c>
      <c r="G99" s="76">
        <f>'1.a. Vos-laskelma'!G99/$C99</f>
        <v>127.47644522885739</v>
      </c>
      <c r="H99" s="76">
        <f>'1.a. Vos-laskelma'!H99/$C99</f>
        <v>1862.6825935167549</v>
      </c>
      <c r="I99" s="76">
        <f>'1.a. Vos-laskelma'!I99/$C99</f>
        <v>65.694679477986526</v>
      </c>
      <c r="J99" s="76">
        <f>'1.a. Vos-laskelma'!J99/$C99</f>
        <v>1928.3772729947414</v>
      </c>
      <c r="K99" s="76">
        <f>'1.a. Vos-laskelma'!K99/$C99</f>
        <v>0.27654915717693124</v>
      </c>
      <c r="L99" s="76">
        <f>'1.a. Vos-laskelma'!L99/$C99</f>
        <v>-24.660832281657818</v>
      </c>
      <c r="M99" s="76">
        <v>7.1354574048364157</v>
      </c>
      <c r="N99" s="84">
        <v>19</v>
      </c>
      <c r="O99" s="84">
        <v>19</v>
      </c>
      <c r="P99" s="15"/>
      <c r="Q99" s="90">
        <v>261</v>
      </c>
      <c r="R99" s="40" t="s">
        <v>130</v>
      </c>
      <c r="S99" s="77">
        <v>6822</v>
      </c>
      <c r="T99" s="97">
        <v>1817.148046497437</v>
      </c>
      <c r="U99" s="97">
        <v>-76.929691606423603</v>
      </c>
      <c r="V99" s="97">
        <v>1740.2183548910141</v>
      </c>
      <c r="W99" s="97">
        <v>115.4294758590965</v>
      </c>
      <c r="X99" s="97">
        <v>1855.64783075011</v>
      </c>
      <c r="Y99" s="97">
        <v>53.810172969803567</v>
      </c>
      <c r="Z99" s="97">
        <v>1909.4580037199139</v>
      </c>
      <c r="AA99" s="97">
        <v>-31.060771363236579</v>
      </c>
      <c r="AB99" s="97">
        <v>1878.397232356677</v>
      </c>
      <c r="AC99" s="84">
        <v>19</v>
      </c>
      <c r="AD99" s="84">
        <v>19</v>
      </c>
    </row>
    <row r="100" spans="1:30" s="9" customFormat="1" ht="16.5" customHeight="1">
      <c r="A100" s="74">
        <v>263</v>
      </c>
      <c r="B100" s="75" t="s">
        <v>131</v>
      </c>
      <c r="C100" s="97">
        <f>'1.a. Vos-laskelma'!C100</f>
        <v>7255</v>
      </c>
      <c r="D100" s="76">
        <f>'1.a. Vos-laskelma'!D100/$C100</f>
        <v>506.11383468105538</v>
      </c>
      <c r="E100" s="76">
        <f>'1.a. Vos-laskelma'!E100/$C100</f>
        <v>634.19437376117753</v>
      </c>
      <c r="F100" s="76">
        <f>'1.a. Vos-laskelma'!F100/$C100</f>
        <v>1140.3082084422329</v>
      </c>
      <c r="G100" s="76">
        <f>'1.a. Vos-laskelma'!G100/$C100</f>
        <v>199.22277552685171</v>
      </c>
      <c r="H100" s="76">
        <f>'1.a. Vos-laskelma'!H100/$C100</f>
        <v>1339.5309839690844</v>
      </c>
      <c r="I100" s="76">
        <f>'1.a. Vos-laskelma'!I100/$C100</f>
        <v>-56.690833907649896</v>
      </c>
      <c r="J100" s="76">
        <f>'1.a. Vos-laskelma'!J100/$C100</f>
        <v>1282.8401500614345</v>
      </c>
      <c r="K100" s="76">
        <f>'1.a. Vos-laskelma'!K100/$C100</f>
        <v>0.17682152309599372</v>
      </c>
      <c r="L100" s="76">
        <f>'1.a. Vos-laskelma'!L100/$C100</f>
        <v>34.216262853204675</v>
      </c>
      <c r="M100" s="76">
        <v>32.220250130395023</v>
      </c>
      <c r="N100" s="84">
        <v>11</v>
      </c>
      <c r="O100" s="84">
        <v>11</v>
      </c>
      <c r="P100" s="15"/>
      <c r="Q100" s="90">
        <v>263</v>
      </c>
      <c r="R100" s="40" t="s">
        <v>131</v>
      </c>
      <c r="S100" s="77">
        <v>7475</v>
      </c>
      <c r="T100" s="97">
        <v>536.85650625363621</v>
      </c>
      <c r="U100" s="97">
        <v>627.2222219012873</v>
      </c>
      <c r="V100" s="97">
        <v>1164.078728154924</v>
      </c>
      <c r="W100" s="97">
        <v>173.6541472820436</v>
      </c>
      <c r="X100" s="97">
        <v>1337.7328754369671</v>
      </c>
      <c r="Y100" s="97">
        <v>-63.903545150501671</v>
      </c>
      <c r="Z100" s="97">
        <v>1273.8293302864661</v>
      </c>
      <c r="AA100" s="97">
        <v>30.539428615384619</v>
      </c>
      <c r="AB100" s="97">
        <v>1304.36875890185</v>
      </c>
      <c r="AC100" s="84">
        <v>11</v>
      </c>
      <c r="AD100" s="84">
        <v>11</v>
      </c>
    </row>
    <row r="101" spans="1:30" s="9" customFormat="1" ht="16.5" customHeight="1">
      <c r="A101" s="74">
        <v>265</v>
      </c>
      <c r="B101" s="75" t="s">
        <v>132</v>
      </c>
      <c r="C101" s="97">
        <f>'1.a. Vos-laskelma'!C101</f>
        <v>1001</v>
      </c>
      <c r="D101" s="76">
        <f>'1.a. Vos-laskelma'!D101/$C101</f>
        <v>1239.8713932644494</v>
      </c>
      <c r="E101" s="76">
        <f>'1.a. Vos-laskelma'!E101/$C101</f>
        <v>391.67303901947031</v>
      </c>
      <c r="F101" s="76">
        <f>'1.a. Vos-laskelma'!F101/$C101</f>
        <v>1631.5444322839196</v>
      </c>
      <c r="G101" s="76">
        <f>'1.a. Vos-laskelma'!G101/$C101</f>
        <v>197.52163497226883</v>
      </c>
      <c r="H101" s="76">
        <f>'1.a. Vos-laskelma'!H101/$C101</f>
        <v>1829.0660672561885</v>
      </c>
      <c r="I101" s="76">
        <f>'1.a. Vos-laskelma'!I101/$C101</f>
        <v>-276.00699300699301</v>
      </c>
      <c r="J101" s="76">
        <f>'1.a. Vos-laskelma'!J101/$C101</f>
        <v>1553.0590742491956</v>
      </c>
      <c r="K101" s="76">
        <f>'1.a. Vos-laskelma'!K101/$C101</f>
        <v>1.5515075666825131</v>
      </c>
      <c r="L101" s="76">
        <f>'1.a. Vos-laskelma'!L101/$C101</f>
        <v>-51.421402097902096</v>
      </c>
      <c r="M101" s="76">
        <v>-106.1553492077167</v>
      </c>
      <c r="N101" s="84">
        <v>13</v>
      </c>
      <c r="O101" s="84">
        <v>13</v>
      </c>
      <c r="P101" s="15"/>
      <c r="Q101" s="90">
        <v>265</v>
      </c>
      <c r="R101" s="40" t="s">
        <v>132</v>
      </c>
      <c r="S101" s="77">
        <v>1035</v>
      </c>
      <c r="T101" s="97">
        <v>1355.9708041977469</v>
      </c>
      <c r="U101" s="97">
        <v>416.32564780876078</v>
      </c>
      <c r="V101" s="97">
        <v>1772.2964520065079</v>
      </c>
      <c r="W101" s="97">
        <v>170.1052565885422</v>
      </c>
      <c r="X101" s="97">
        <v>1942.40170859505</v>
      </c>
      <c r="Y101" s="97">
        <v>-264.99420289855072</v>
      </c>
      <c r="Z101" s="97">
        <v>1677.4075056965</v>
      </c>
      <c r="AA101" s="97">
        <v>-57.979199999999999</v>
      </c>
      <c r="AB101" s="97">
        <v>1619.4283056964989</v>
      </c>
      <c r="AC101" s="84">
        <v>13</v>
      </c>
      <c r="AD101" s="84">
        <v>13</v>
      </c>
    </row>
    <row r="102" spans="1:30" s="9" customFormat="1" ht="16.5" customHeight="1">
      <c r="A102" s="74">
        <v>271</v>
      </c>
      <c r="B102" s="75" t="s">
        <v>133</v>
      </c>
      <c r="C102" s="97">
        <f>'1.a. Vos-laskelma'!C102</f>
        <v>6583</v>
      </c>
      <c r="D102" s="76">
        <f>'1.a. Vos-laskelma'!D102/$C102</f>
        <v>-64.313490262349546</v>
      </c>
      <c r="E102" s="76">
        <f>'1.a. Vos-laskelma'!E102/$C102</f>
        <v>464.19353378264117</v>
      </c>
      <c r="F102" s="76">
        <f>'1.a. Vos-laskelma'!F102/$C102</f>
        <v>399.88004352029168</v>
      </c>
      <c r="G102" s="76">
        <f>'1.a. Vos-laskelma'!G102/$C102</f>
        <v>157.5437119531139</v>
      </c>
      <c r="H102" s="76">
        <f>'1.a. Vos-laskelma'!H102/$C102</f>
        <v>557.42375547340555</v>
      </c>
      <c r="I102" s="76">
        <f>'1.a. Vos-laskelma'!I102/$C102</f>
        <v>-49.674920249126536</v>
      </c>
      <c r="J102" s="76">
        <f>'1.a. Vos-laskelma'!J102/$C102</f>
        <v>507.74883522427905</v>
      </c>
      <c r="K102" s="76">
        <f>'1.a. Vos-laskelma'!K102/$C102</f>
        <v>7.7130310682709868E-2</v>
      </c>
      <c r="L102" s="76">
        <f>'1.a. Vos-laskelma'!L102/$C102</f>
        <v>30.926304572383426</v>
      </c>
      <c r="M102" s="76">
        <v>-13.4186145127552</v>
      </c>
      <c r="N102" s="84">
        <v>4</v>
      </c>
      <c r="O102" s="84">
        <v>4</v>
      </c>
      <c r="P102" s="15"/>
      <c r="Q102" s="90">
        <v>271</v>
      </c>
      <c r="R102" s="40" t="s">
        <v>133</v>
      </c>
      <c r="S102" s="77">
        <v>6766</v>
      </c>
      <c r="T102" s="97">
        <v>-57.603658472413521</v>
      </c>
      <c r="U102" s="97">
        <v>464.17818167575672</v>
      </c>
      <c r="V102" s="97">
        <v>406.57452320334318</v>
      </c>
      <c r="W102" s="97">
        <v>135.3781944485095</v>
      </c>
      <c r="X102" s="97">
        <v>541.95271765185271</v>
      </c>
      <c r="Y102" s="97">
        <v>-41.715932604197462</v>
      </c>
      <c r="Z102" s="97">
        <v>500.23678504765519</v>
      </c>
      <c r="AA102" s="97">
        <v>17.1235624460538</v>
      </c>
      <c r="AB102" s="97">
        <v>517.36034749370913</v>
      </c>
      <c r="AC102" s="84">
        <v>4</v>
      </c>
      <c r="AD102" s="84">
        <v>4</v>
      </c>
    </row>
    <row r="103" spans="1:30" s="9" customFormat="1" ht="16.5" customHeight="1">
      <c r="A103" s="74">
        <v>272</v>
      </c>
      <c r="B103" s="75" t="s">
        <v>134</v>
      </c>
      <c r="C103" s="97">
        <f>'1.a. Vos-laskelma'!C103</f>
        <v>48338</v>
      </c>
      <c r="D103" s="76">
        <f>'1.a. Vos-laskelma'!D103/$C103</f>
        <v>393.66417807348557</v>
      </c>
      <c r="E103" s="76">
        <f>'1.a. Vos-laskelma'!E103/$C103</f>
        <v>186.73818109025598</v>
      </c>
      <c r="F103" s="76">
        <f>'1.a. Vos-laskelma'!F103/$C103</f>
        <v>580.40235916374161</v>
      </c>
      <c r="G103" s="76">
        <f>'1.a. Vos-laskelma'!G103/$C103</f>
        <v>94.485844999650098</v>
      </c>
      <c r="H103" s="76">
        <f>'1.a. Vos-laskelma'!H103/$C103</f>
        <v>674.88820416339172</v>
      </c>
      <c r="I103" s="76">
        <f>'1.a. Vos-laskelma'!I103/$C103</f>
        <v>19.976105755306385</v>
      </c>
      <c r="J103" s="76">
        <f>'1.a. Vos-laskelma'!J103/$C103</f>
        <v>694.86430991869815</v>
      </c>
      <c r="K103" s="76">
        <f>'1.a. Vos-laskelma'!K103/$C103</f>
        <v>1.4375115021695108E-2</v>
      </c>
      <c r="L103" s="76">
        <f>'1.a. Vos-laskelma'!L103/$C103</f>
        <v>3.1535019260209354</v>
      </c>
      <c r="M103" s="76">
        <v>81.238772946133167</v>
      </c>
      <c r="N103" s="84">
        <v>16</v>
      </c>
      <c r="O103" s="84">
        <v>16</v>
      </c>
      <c r="P103" s="15"/>
      <c r="Q103" s="90">
        <v>272</v>
      </c>
      <c r="R103" s="40" t="s">
        <v>134</v>
      </c>
      <c r="S103" s="77">
        <v>48295</v>
      </c>
      <c r="T103" s="97">
        <v>359.1528545663889</v>
      </c>
      <c r="U103" s="97">
        <v>204.1605680166104</v>
      </c>
      <c r="V103" s="97">
        <v>563.31342258299935</v>
      </c>
      <c r="W103" s="97">
        <v>79.761636290411246</v>
      </c>
      <c r="X103" s="97">
        <v>643.07505887341051</v>
      </c>
      <c r="Y103" s="97">
        <v>17.47363081064292</v>
      </c>
      <c r="Z103" s="97">
        <v>660.54868968405344</v>
      </c>
      <c r="AA103" s="97">
        <v>8.3027561985712826</v>
      </c>
      <c r="AB103" s="97">
        <v>668.85144588262472</v>
      </c>
      <c r="AC103" s="84">
        <v>16</v>
      </c>
      <c r="AD103" s="84">
        <v>16</v>
      </c>
    </row>
    <row r="104" spans="1:30" s="9" customFormat="1" ht="16.5" customHeight="1">
      <c r="A104" s="74">
        <v>273</v>
      </c>
      <c r="B104" s="75" t="s">
        <v>135</v>
      </c>
      <c r="C104" s="97">
        <f>'1.a. Vos-laskelma'!C104</f>
        <v>4001</v>
      </c>
      <c r="D104" s="76">
        <f>'1.a. Vos-laskelma'!D104/$C104</f>
        <v>1178.2729727113738</v>
      </c>
      <c r="E104" s="76">
        <f>'1.a. Vos-laskelma'!E104/$C104</f>
        <v>-13.264247717584666</v>
      </c>
      <c r="F104" s="76">
        <f>'1.a. Vos-laskelma'!F104/$C104</f>
        <v>1165.0087249937892</v>
      </c>
      <c r="G104" s="76">
        <f>'1.a. Vos-laskelma'!G104/$C104</f>
        <v>122.40213770545024</v>
      </c>
      <c r="H104" s="76">
        <f>'1.a. Vos-laskelma'!H104/$C104</f>
        <v>1287.4108626992395</v>
      </c>
      <c r="I104" s="76">
        <f>'1.a. Vos-laskelma'!I104/$C104</f>
        <v>-60.516120969757559</v>
      </c>
      <c r="J104" s="76">
        <f>'1.a. Vos-laskelma'!J104/$C104</f>
        <v>1226.8947417294819</v>
      </c>
      <c r="K104" s="76">
        <f>'1.a. Vos-laskelma'!K104/$C104</f>
        <v>0.30664702367645136</v>
      </c>
      <c r="L104" s="76">
        <f>'1.a. Vos-laskelma'!L104/$C104</f>
        <v>21.279268557860537</v>
      </c>
      <c r="M104" s="76">
        <v>3.3254239589791719</v>
      </c>
      <c r="N104" s="84">
        <v>19</v>
      </c>
      <c r="O104" s="84">
        <v>19</v>
      </c>
      <c r="P104" s="15"/>
      <c r="Q104" s="90">
        <v>273</v>
      </c>
      <c r="R104" s="40" t="s">
        <v>135</v>
      </c>
      <c r="S104" s="77">
        <v>4011</v>
      </c>
      <c r="T104" s="97">
        <v>1190.9016260299879</v>
      </c>
      <c r="U104" s="97">
        <v>60.202402908028077</v>
      </c>
      <c r="V104" s="97">
        <v>1251.104028938016</v>
      </c>
      <c r="W104" s="97">
        <v>105.9768288244714</v>
      </c>
      <c r="X104" s="97">
        <v>1357.080857762488</v>
      </c>
      <c r="Y104" s="97">
        <v>-64.150336574420351</v>
      </c>
      <c r="Z104" s="97">
        <v>1292.9305211880669</v>
      </c>
      <c r="AA104" s="97">
        <v>13.99266774869109</v>
      </c>
      <c r="AB104" s="97">
        <v>1306.9231889367579</v>
      </c>
      <c r="AC104" s="84">
        <v>19</v>
      </c>
      <c r="AD104" s="84">
        <v>19</v>
      </c>
    </row>
    <row r="105" spans="1:30" s="9" customFormat="1" ht="16.5" customHeight="1">
      <c r="A105" s="74">
        <v>275</v>
      </c>
      <c r="B105" s="75" t="s">
        <v>136</v>
      </c>
      <c r="C105" s="97">
        <f>'1.a. Vos-laskelma'!C105</f>
        <v>2404</v>
      </c>
      <c r="D105" s="76">
        <f>'1.a. Vos-laskelma'!D105/$C105</f>
        <v>388.49637993365394</v>
      </c>
      <c r="E105" s="76">
        <f>'1.a. Vos-laskelma'!E105/$C105</f>
        <v>477.54755088988566</v>
      </c>
      <c r="F105" s="76">
        <f>'1.a. Vos-laskelma'!F105/$C105</f>
        <v>866.04393082353965</v>
      </c>
      <c r="G105" s="76">
        <f>'1.a. Vos-laskelma'!G105/$C105</f>
        <v>162.35195793927292</v>
      </c>
      <c r="H105" s="76">
        <f>'1.a. Vos-laskelma'!H105/$C105</f>
        <v>1028.3958887628125</v>
      </c>
      <c r="I105" s="76">
        <f>'1.a. Vos-laskelma'!I105/$C105</f>
        <v>71.305324459234612</v>
      </c>
      <c r="J105" s="76">
        <f>'1.a. Vos-laskelma'!J105/$C105</f>
        <v>1099.7012132220473</v>
      </c>
      <c r="K105" s="76">
        <f>'1.a. Vos-laskelma'!K105/$C105</f>
        <v>0.45744642812897141</v>
      </c>
      <c r="L105" s="76">
        <f>'1.a. Vos-laskelma'!L105/$C105</f>
        <v>-0.77390328618968307</v>
      </c>
      <c r="M105" s="76">
        <v>-40.701060709062858</v>
      </c>
      <c r="N105" s="84">
        <v>13</v>
      </c>
      <c r="O105" s="84">
        <v>13</v>
      </c>
      <c r="P105" s="15"/>
      <c r="Q105" s="90">
        <v>275</v>
      </c>
      <c r="R105" s="40" t="s">
        <v>136</v>
      </c>
      <c r="S105" s="77">
        <v>2499</v>
      </c>
      <c r="T105" s="97">
        <v>468.50034070822579</v>
      </c>
      <c r="U105" s="97">
        <v>505.60214942849888</v>
      </c>
      <c r="V105" s="97">
        <v>974.1024901367249</v>
      </c>
      <c r="W105" s="97">
        <v>136.8062749379782</v>
      </c>
      <c r="X105" s="97">
        <v>1110.9087650747031</v>
      </c>
      <c r="Y105" s="97">
        <v>98.372549019607845</v>
      </c>
      <c r="Z105" s="97">
        <v>1209.281314094311</v>
      </c>
      <c r="AA105" s="97">
        <v>16.675690276110441</v>
      </c>
      <c r="AB105" s="97">
        <v>1225.9570043704209</v>
      </c>
      <c r="AC105" s="84">
        <v>13</v>
      </c>
      <c r="AD105" s="84">
        <v>13</v>
      </c>
    </row>
    <row r="106" spans="1:30" s="9" customFormat="1" ht="16.5" customHeight="1">
      <c r="A106" s="74">
        <v>276</v>
      </c>
      <c r="B106" s="75" t="s">
        <v>137</v>
      </c>
      <c r="C106" s="97">
        <f>'1.a. Vos-laskelma'!C106</f>
        <v>15060</v>
      </c>
      <c r="D106" s="76">
        <f>'1.a. Vos-laskelma'!D106/$C106</f>
        <v>832.10187381638946</v>
      </c>
      <c r="E106" s="76">
        <f>'1.a. Vos-laskelma'!E106/$C106</f>
        <v>306.90292848423206</v>
      </c>
      <c r="F106" s="76">
        <f>'1.a. Vos-laskelma'!F106/$C106</f>
        <v>1139.0048023006213</v>
      </c>
      <c r="G106" s="76">
        <f>'1.a. Vos-laskelma'!G106/$C106</f>
        <v>56.558959880931901</v>
      </c>
      <c r="H106" s="76">
        <f>'1.a. Vos-laskelma'!H106/$C106</f>
        <v>1195.5637621815533</v>
      </c>
      <c r="I106" s="76">
        <f>'1.a. Vos-laskelma'!I106/$C106</f>
        <v>-130.7347941567065</v>
      </c>
      <c r="J106" s="76">
        <f>'1.a. Vos-laskelma'!J106/$C106</f>
        <v>1064.8289680248467</v>
      </c>
      <c r="K106" s="76">
        <f>'1.a. Vos-laskelma'!K106/$C106</f>
        <v>7.0705774769246138E-2</v>
      </c>
      <c r="L106" s="76">
        <f>'1.a. Vos-laskelma'!L106/$C106</f>
        <v>-19.624695617529877</v>
      </c>
      <c r="M106" s="76">
        <v>-45.35378439030319</v>
      </c>
      <c r="N106" s="84">
        <v>12</v>
      </c>
      <c r="O106" s="84">
        <v>12</v>
      </c>
      <c r="P106" s="15"/>
      <c r="Q106" s="90">
        <v>276</v>
      </c>
      <c r="R106" s="40" t="s">
        <v>137</v>
      </c>
      <c r="S106" s="77">
        <v>15136</v>
      </c>
      <c r="T106" s="97">
        <v>867.19732746658508</v>
      </c>
      <c r="U106" s="97">
        <v>351.42831582625138</v>
      </c>
      <c r="V106" s="97">
        <v>1218.625643292836</v>
      </c>
      <c r="W106" s="97">
        <v>43.706627743937013</v>
      </c>
      <c r="X106" s="97">
        <v>1262.3322710367729</v>
      </c>
      <c r="Y106" s="97">
        <v>-114.5471723044397</v>
      </c>
      <c r="Z106" s="97">
        <v>1147.7850987323341</v>
      </c>
      <c r="AA106" s="97">
        <v>-20.963473190406969</v>
      </c>
      <c r="AB106" s="97">
        <v>1126.821625541927</v>
      </c>
      <c r="AC106" s="84">
        <v>12</v>
      </c>
      <c r="AD106" s="84">
        <v>12</v>
      </c>
    </row>
    <row r="107" spans="1:30" s="9" customFormat="1" ht="16.5" customHeight="1">
      <c r="A107" s="74">
        <v>280</v>
      </c>
      <c r="B107" s="75" t="s">
        <v>138</v>
      </c>
      <c r="C107" s="97">
        <f>'1.a. Vos-laskelma'!C107</f>
        <v>1984</v>
      </c>
      <c r="D107" s="76">
        <f>'1.a. Vos-laskelma'!D107/$C107</f>
        <v>963.21102289367116</v>
      </c>
      <c r="E107" s="76">
        <f>'1.a. Vos-laskelma'!E107/$C107</f>
        <v>486.75279124547654</v>
      </c>
      <c r="F107" s="76">
        <f>'1.a. Vos-laskelma'!F107/$C107</f>
        <v>1449.9638141391476</v>
      </c>
      <c r="G107" s="76">
        <f>'1.a. Vos-laskelma'!G107/$C107</f>
        <v>209.37397636066856</v>
      </c>
      <c r="H107" s="76">
        <f>'1.a. Vos-laskelma'!H107/$C107</f>
        <v>1659.3377904998163</v>
      </c>
      <c r="I107" s="76">
        <f>'1.a. Vos-laskelma'!I107/$C107</f>
        <v>-222.15272177419354</v>
      </c>
      <c r="J107" s="76">
        <f>'1.a. Vos-laskelma'!J107/$C107</f>
        <v>1437.1850687256226</v>
      </c>
      <c r="K107" s="76">
        <f>'1.a. Vos-laskelma'!K107/$C107</f>
        <v>0.72438763544638241</v>
      </c>
      <c r="L107" s="76">
        <f>'1.a. Vos-laskelma'!L107/$C107</f>
        <v>-502.80383568548388</v>
      </c>
      <c r="M107" s="76">
        <v>-27.269600891819891</v>
      </c>
      <c r="N107" s="84">
        <v>15</v>
      </c>
      <c r="O107" s="84">
        <v>15</v>
      </c>
      <c r="P107" s="15"/>
      <c r="Q107" s="90">
        <v>280</v>
      </c>
      <c r="R107" s="40" t="s">
        <v>138</v>
      </c>
      <c r="S107" s="77">
        <v>2015</v>
      </c>
      <c r="T107" s="97">
        <v>1020.740812555444</v>
      </c>
      <c r="U107" s="97">
        <v>450.99466153661359</v>
      </c>
      <c r="V107" s="97">
        <v>1471.735474092058</v>
      </c>
      <c r="W107" s="97">
        <v>185.0585452373702</v>
      </c>
      <c r="X107" s="97">
        <v>1656.794019329428</v>
      </c>
      <c r="Y107" s="97">
        <v>-147.28089330024821</v>
      </c>
      <c r="Z107" s="97">
        <v>1509.5131260291801</v>
      </c>
      <c r="AA107" s="97">
        <v>-493.03900347394529</v>
      </c>
      <c r="AB107" s="97">
        <v>1016.474122555234</v>
      </c>
      <c r="AC107" s="84">
        <v>15</v>
      </c>
      <c r="AD107" s="84">
        <v>15</v>
      </c>
    </row>
    <row r="108" spans="1:30" s="9" customFormat="1" ht="16.5" customHeight="1">
      <c r="A108" s="74">
        <v>284</v>
      </c>
      <c r="B108" s="75" t="s">
        <v>139</v>
      </c>
      <c r="C108" s="97">
        <f>'1.a. Vos-laskelma'!C108</f>
        <v>2144</v>
      </c>
      <c r="D108" s="76">
        <f>'1.a. Vos-laskelma'!D108/$C108</f>
        <v>442.93915088027387</v>
      </c>
      <c r="E108" s="76">
        <f>'1.a. Vos-laskelma'!E108/$C108</f>
        <v>218.33519531168852</v>
      </c>
      <c r="F108" s="76">
        <f>'1.a. Vos-laskelma'!F108/$C108</f>
        <v>661.27434619196242</v>
      </c>
      <c r="G108" s="76">
        <f>'1.a. Vos-laskelma'!G108/$C108</f>
        <v>213.49362850535974</v>
      </c>
      <c r="H108" s="76">
        <f>'1.a. Vos-laskelma'!H108/$C108</f>
        <v>874.76797469732207</v>
      </c>
      <c r="I108" s="76">
        <f>'1.a. Vos-laskelma'!I108/$C108</f>
        <v>411.95522388059703</v>
      </c>
      <c r="J108" s="76">
        <f>'1.a. Vos-laskelma'!J108/$C108</f>
        <v>1286.7231985779192</v>
      </c>
      <c r="K108" s="76">
        <f>'1.a. Vos-laskelma'!K108/$C108</f>
        <v>0.60015074560537274</v>
      </c>
      <c r="L108" s="76">
        <f>'1.a. Vos-laskelma'!L108/$C108</f>
        <v>678.54191394589554</v>
      </c>
      <c r="M108" s="76">
        <v>-210.17433013995611</v>
      </c>
      <c r="N108" s="84">
        <v>2</v>
      </c>
      <c r="O108" s="84">
        <v>2</v>
      </c>
      <c r="P108" s="15"/>
      <c r="Q108" s="90">
        <v>284</v>
      </c>
      <c r="R108" s="40" t="s">
        <v>139</v>
      </c>
      <c r="S108" s="77">
        <v>2207</v>
      </c>
      <c r="T108" s="97">
        <v>551.60420876417845</v>
      </c>
      <c r="U108" s="97">
        <v>252.5844913621109</v>
      </c>
      <c r="V108" s="97">
        <v>804.18870012628929</v>
      </c>
      <c r="W108" s="97">
        <v>190.46302523093419</v>
      </c>
      <c r="X108" s="97">
        <v>994.65172535722343</v>
      </c>
      <c r="Y108" s="97">
        <v>411.82510194834617</v>
      </c>
      <c r="Z108" s="97">
        <v>1406.4768273055699</v>
      </c>
      <c r="AA108" s="97">
        <v>571.74663072043495</v>
      </c>
      <c r="AB108" s="97">
        <v>1978.223458026004</v>
      </c>
      <c r="AC108" s="84">
        <v>2</v>
      </c>
      <c r="AD108" s="84">
        <v>2</v>
      </c>
    </row>
    <row r="109" spans="1:30" s="9" customFormat="1" ht="16.5" customHeight="1">
      <c r="A109" s="74">
        <v>285</v>
      </c>
      <c r="B109" s="75" t="s">
        <v>140</v>
      </c>
      <c r="C109" s="97">
        <f>'1.a. Vos-laskelma'!C109</f>
        <v>50029</v>
      </c>
      <c r="D109" s="76">
        <f>'1.a. Vos-laskelma'!D109/$C109</f>
        <v>-52.445640235719814</v>
      </c>
      <c r="E109" s="76">
        <f>'1.a. Vos-laskelma'!E109/$C109</f>
        <v>249.00802011660736</v>
      </c>
      <c r="F109" s="76">
        <f>'1.a. Vos-laskelma'!F109/$C109</f>
        <v>196.56237988088753</v>
      </c>
      <c r="G109" s="76">
        <f>'1.a. Vos-laskelma'!G109/$C109</f>
        <v>97.459330260987443</v>
      </c>
      <c r="H109" s="76">
        <f>'1.a. Vos-laskelma'!H109/$C109</f>
        <v>294.02171014187496</v>
      </c>
      <c r="I109" s="76">
        <f>'1.a. Vos-laskelma'!I109/$C109</f>
        <v>-21.22109176677527</v>
      </c>
      <c r="J109" s="76">
        <f>'1.a. Vos-laskelma'!J109/$C109</f>
        <v>272.8006183750997</v>
      </c>
      <c r="K109" s="76">
        <f>'1.a. Vos-laskelma'!K109/$C109</f>
        <v>5.4528497146674867E-3</v>
      </c>
      <c r="L109" s="76">
        <f>'1.a. Vos-laskelma'!L109/$C109</f>
        <v>-23.682544756041494</v>
      </c>
      <c r="M109" s="76">
        <v>8.8833228739488277</v>
      </c>
      <c r="N109" s="84">
        <v>8</v>
      </c>
      <c r="O109" s="84">
        <v>8</v>
      </c>
      <c r="P109" s="15"/>
      <c r="Q109" s="90">
        <v>285</v>
      </c>
      <c r="R109" s="40" t="s">
        <v>140</v>
      </c>
      <c r="S109" s="77">
        <v>50500</v>
      </c>
      <c r="T109" s="97">
        <v>-24.295270838536211</v>
      </c>
      <c r="U109" s="97">
        <v>205.85347495279649</v>
      </c>
      <c r="V109" s="97">
        <v>181.55820411426021</v>
      </c>
      <c r="W109" s="97">
        <v>80.94595488020353</v>
      </c>
      <c r="X109" s="97">
        <v>262.50415899446381</v>
      </c>
      <c r="Y109" s="97">
        <v>7.8931683168316829</v>
      </c>
      <c r="Z109" s="97">
        <v>270.39732731129538</v>
      </c>
      <c r="AA109" s="97">
        <v>-19.888047069712879</v>
      </c>
      <c r="AB109" s="97">
        <v>250.50928024158259</v>
      </c>
      <c r="AC109" s="84">
        <v>8</v>
      </c>
      <c r="AD109" s="84">
        <v>8</v>
      </c>
    </row>
    <row r="110" spans="1:30" s="9" customFormat="1" ht="16.5" customHeight="1">
      <c r="A110" s="74">
        <v>286</v>
      </c>
      <c r="B110" s="75" t="s">
        <v>141</v>
      </c>
      <c r="C110" s="97">
        <f>'1.a. Vos-laskelma'!C110</f>
        <v>77625</v>
      </c>
      <c r="D110" s="76">
        <f>'1.a. Vos-laskelma'!D110/$C110</f>
        <v>-174.44229136525601</v>
      </c>
      <c r="E110" s="76">
        <f>'1.a. Vos-laskelma'!E110/$C110</f>
        <v>228.99037711339099</v>
      </c>
      <c r="F110" s="76">
        <f>'1.a. Vos-laskelma'!F110/$C110</f>
        <v>54.548085748134987</v>
      </c>
      <c r="G110" s="76">
        <f>'1.a. Vos-laskelma'!G110/$C110</f>
        <v>109.79170202184794</v>
      </c>
      <c r="H110" s="76">
        <f>'1.a. Vos-laskelma'!H110/$C110</f>
        <v>164.33978776998293</v>
      </c>
      <c r="I110" s="76">
        <f>'1.a. Vos-laskelma'!I110/$C110</f>
        <v>-72.63925281803543</v>
      </c>
      <c r="J110" s="76">
        <f>'1.a. Vos-laskelma'!J110/$C110</f>
        <v>91.700534951947503</v>
      </c>
      <c r="K110" s="76">
        <f>'1.a. Vos-laskelma'!K110/$C110</f>
        <v>1.1813273423761353E-3</v>
      </c>
      <c r="L110" s="76">
        <f>'1.a. Vos-laskelma'!L110/$C110</f>
        <v>-3.0130349758454087</v>
      </c>
      <c r="M110" s="76">
        <v>36.854850542335129</v>
      </c>
      <c r="N110" s="84">
        <v>8</v>
      </c>
      <c r="O110" s="84">
        <v>8</v>
      </c>
      <c r="P110" s="15"/>
      <c r="Q110" s="90">
        <v>286</v>
      </c>
      <c r="R110" s="40" t="s">
        <v>141</v>
      </c>
      <c r="S110" s="77">
        <v>78880</v>
      </c>
      <c r="T110" s="97">
        <v>-171.69733016115649</v>
      </c>
      <c r="U110" s="97">
        <v>173.40658280364451</v>
      </c>
      <c r="V110" s="97">
        <v>1.7092526424879491</v>
      </c>
      <c r="W110" s="97">
        <v>92.955414440808269</v>
      </c>
      <c r="X110" s="97">
        <v>94.664667083296209</v>
      </c>
      <c r="Y110" s="97">
        <v>-73.565669371196748</v>
      </c>
      <c r="Z110" s="97">
        <v>21.098997712099461</v>
      </c>
      <c r="AA110" s="97">
        <v>1.101512002408721</v>
      </c>
      <c r="AB110" s="97">
        <v>22.200509714508179</v>
      </c>
      <c r="AC110" s="84">
        <v>8</v>
      </c>
      <c r="AD110" s="84">
        <v>8</v>
      </c>
    </row>
    <row r="111" spans="1:30" s="9" customFormat="1" ht="16.5" customHeight="1">
      <c r="A111" s="74">
        <v>287</v>
      </c>
      <c r="B111" s="75" t="s">
        <v>142</v>
      </c>
      <c r="C111" s="97">
        <f>'1.a. Vos-laskelma'!C111</f>
        <v>6113</v>
      </c>
      <c r="D111" s="76">
        <f>'1.a. Vos-laskelma'!D111/$C111</f>
        <v>692.10652118509597</v>
      </c>
      <c r="E111" s="76">
        <f>'1.a. Vos-laskelma'!E111/$C111</f>
        <v>299.31710141649694</v>
      </c>
      <c r="F111" s="76">
        <f>'1.a. Vos-laskelma'!F111/$C111</f>
        <v>991.42362260159291</v>
      </c>
      <c r="G111" s="76">
        <f>'1.a. Vos-laskelma'!G111/$C111</f>
        <v>195.06116955181108</v>
      </c>
      <c r="H111" s="76">
        <f>'1.a. Vos-laskelma'!H111/$C111</f>
        <v>1186.484792153404</v>
      </c>
      <c r="I111" s="76">
        <f>'1.a. Vos-laskelma'!I111/$C111</f>
        <v>133.97906101750368</v>
      </c>
      <c r="J111" s="76">
        <f>'1.a. Vos-laskelma'!J111/$C111</f>
        <v>1320.4638531709077</v>
      </c>
      <c r="K111" s="76">
        <f>'1.a. Vos-laskelma'!K111/$C111</f>
        <v>0.21600913678568751</v>
      </c>
      <c r="L111" s="76">
        <f>'1.a. Vos-laskelma'!L111/$C111</f>
        <v>200.62159667920827</v>
      </c>
      <c r="M111" s="76">
        <v>-0.7034255598900927</v>
      </c>
      <c r="N111" s="84">
        <v>15</v>
      </c>
      <c r="O111" s="84">
        <v>15</v>
      </c>
      <c r="P111" s="15"/>
      <c r="Q111" s="90">
        <v>287</v>
      </c>
      <c r="R111" s="40" t="s">
        <v>142</v>
      </c>
      <c r="S111" s="77">
        <v>6199</v>
      </c>
      <c r="T111" s="97">
        <v>686.72453392379987</v>
      </c>
      <c r="U111" s="97">
        <v>350.05570011271351</v>
      </c>
      <c r="V111" s="97">
        <v>1036.780234036514</v>
      </c>
      <c r="W111" s="97">
        <v>174.0983515128579</v>
      </c>
      <c r="X111" s="97">
        <v>1210.8785855493711</v>
      </c>
      <c r="Y111" s="97">
        <v>135.17680271011449</v>
      </c>
      <c r="Z111" s="97">
        <v>1346.0553882594861</v>
      </c>
      <c r="AA111" s="97">
        <v>167.81957383448949</v>
      </c>
      <c r="AB111" s="97">
        <v>1513.874962093975</v>
      </c>
      <c r="AC111" s="84">
        <v>15</v>
      </c>
      <c r="AD111" s="84">
        <v>15</v>
      </c>
    </row>
    <row r="112" spans="1:30" s="9" customFormat="1" ht="16.5" customHeight="1">
      <c r="A112" s="74">
        <v>288</v>
      </c>
      <c r="B112" s="75" t="s">
        <v>143</v>
      </c>
      <c r="C112" s="97">
        <f>'1.a. Vos-laskelma'!C112</f>
        <v>6268</v>
      </c>
      <c r="D112" s="76">
        <f>'1.a. Vos-laskelma'!D112/$C112</f>
        <v>735.93508391334592</v>
      </c>
      <c r="E112" s="76">
        <f>'1.a. Vos-laskelma'!E112/$C112</f>
        <v>340.57867745029188</v>
      </c>
      <c r="F112" s="76">
        <f>'1.a. Vos-laskelma'!F112/$C112</f>
        <v>1076.5137613636377</v>
      </c>
      <c r="G112" s="76">
        <f>'1.a. Vos-laskelma'!G112/$C112</f>
        <v>166.11460542979901</v>
      </c>
      <c r="H112" s="76">
        <f>'1.a. Vos-laskelma'!H112/$C112</f>
        <v>1242.628366793437</v>
      </c>
      <c r="I112" s="76">
        <f>'1.a. Vos-laskelma'!I112/$C112</f>
        <v>52.729259731971922</v>
      </c>
      <c r="J112" s="76">
        <f>'1.a. Vos-laskelma'!J112/$C112</f>
        <v>1295.3576265254089</v>
      </c>
      <c r="K112" s="76">
        <f>'1.a. Vos-laskelma'!K112/$C112</f>
        <v>0.2066620335873339</v>
      </c>
      <c r="L112" s="76">
        <f>'1.a. Vos-laskelma'!L112/$C112</f>
        <v>-100.9327031748564</v>
      </c>
      <c r="M112" s="76">
        <v>-22.39560676109409</v>
      </c>
      <c r="N112" s="84">
        <v>15</v>
      </c>
      <c r="O112" s="84">
        <v>15</v>
      </c>
      <c r="P112" s="15"/>
      <c r="Q112" s="90">
        <v>288</v>
      </c>
      <c r="R112" s="40" t="s">
        <v>143</v>
      </c>
      <c r="S112" s="77">
        <v>6368</v>
      </c>
      <c r="T112" s="97">
        <v>742.94040928230709</v>
      </c>
      <c r="U112" s="97">
        <v>367.77319662948582</v>
      </c>
      <c r="V112" s="97">
        <v>1110.7136059117929</v>
      </c>
      <c r="W112" s="97">
        <v>146.2155402835248</v>
      </c>
      <c r="X112" s="97">
        <v>1256.929146195318</v>
      </c>
      <c r="Y112" s="97">
        <v>61.134265075376888</v>
      </c>
      <c r="Z112" s="97">
        <v>1318.063411270695</v>
      </c>
      <c r="AA112" s="97">
        <v>-101.60301684987439</v>
      </c>
      <c r="AB112" s="97">
        <v>1216.46039442082</v>
      </c>
      <c r="AC112" s="84">
        <v>15</v>
      </c>
      <c r="AD112" s="84">
        <v>15</v>
      </c>
    </row>
    <row r="113" spans="1:30" s="9" customFormat="1" ht="16.5" customHeight="1">
      <c r="A113" s="74">
        <v>290</v>
      </c>
      <c r="B113" s="75" t="s">
        <v>144</v>
      </c>
      <c r="C113" s="97">
        <f>'1.a. Vos-laskelma'!C113</f>
        <v>7300</v>
      </c>
      <c r="D113" s="76">
        <f>'1.a. Vos-laskelma'!D113/$C113</f>
        <v>531.83405185440279</v>
      </c>
      <c r="E113" s="76">
        <f>'1.a. Vos-laskelma'!E113/$C113</f>
        <v>401.19062347005161</v>
      </c>
      <c r="F113" s="76">
        <f>'1.a. Vos-laskelma'!F113/$C113</f>
        <v>933.02467532445439</v>
      </c>
      <c r="G113" s="76">
        <f>'1.a. Vos-laskelma'!G113/$C113</f>
        <v>173.70292065089828</v>
      </c>
      <c r="H113" s="76">
        <f>'1.a. Vos-laskelma'!H113/$C113</f>
        <v>1106.7275959753526</v>
      </c>
      <c r="I113" s="76">
        <f>'1.a. Vos-laskelma'!I113/$C113</f>
        <v>-51.340821917808221</v>
      </c>
      <c r="J113" s="76">
        <f>'1.a. Vos-laskelma'!J113/$C113</f>
        <v>1055.3867740575445</v>
      </c>
      <c r="K113" s="76">
        <f>'1.a. Vos-laskelma'!K113/$C113</f>
        <v>0.14457353069281431</v>
      </c>
      <c r="L113" s="76">
        <f>'1.a. Vos-laskelma'!L113/$C113</f>
        <v>-5.3398821917808235</v>
      </c>
      <c r="M113" s="76">
        <v>-20.911458370610941</v>
      </c>
      <c r="N113" s="84">
        <v>18</v>
      </c>
      <c r="O113" s="84">
        <v>18</v>
      </c>
      <c r="P113" s="15"/>
      <c r="Q113" s="90">
        <v>290</v>
      </c>
      <c r="R113" s="40" t="s">
        <v>144</v>
      </c>
      <c r="S113" s="77">
        <v>7582</v>
      </c>
      <c r="T113" s="97">
        <v>607.54966677590858</v>
      </c>
      <c r="U113" s="97">
        <v>355.64034168342772</v>
      </c>
      <c r="V113" s="97">
        <v>963.19000845933635</v>
      </c>
      <c r="W113" s="97">
        <v>147.73225491477561</v>
      </c>
      <c r="X113" s="97">
        <v>1110.9222633741119</v>
      </c>
      <c r="Y113" s="97">
        <v>-38.785149037193349</v>
      </c>
      <c r="Z113" s="97">
        <v>1072.137114336919</v>
      </c>
      <c r="AA113" s="97">
        <v>-6.1557974149300971</v>
      </c>
      <c r="AB113" s="97">
        <v>1065.981316921989</v>
      </c>
      <c r="AC113" s="84">
        <v>18</v>
      </c>
      <c r="AD113" s="84">
        <v>18</v>
      </c>
    </row>
    <row r="114" spans="1:30" s="9" customFormat="1" ht="16.5" customHeight="1">
      <c r="A114" s="74">
        <v>291</v>
      </c>
      <c r="B114" s="75" t="s">
        <v>145</v>
      </c>
      <c r="C114" s="97">
        <f>'1.a. Vos-laskelma'!C114</f>
        <v>1979</v>
      </c>
      <c r="D114" s="76">
        <f>'1.a. Vos-laskelma'!D114/$C114</f>
        <v>930.65643561625654</v>
      </c>
      <c r="E114" s="76">
        <f>'1.a. Vos-laskelma'!E114/$C114</f>
        <v>149.94238132074358</v>
      </c>
      <c r="F114" s="76">
        <f>'1.a. Vos-laskelma'!F114/$C114</f>
        <v>1080.598816937</v>
      </c>
      <c r="G114" s="76">
        <f>'1.a. Vos-laskelma'!G114/$C114</f>
        <v>185.52122409140833</v>
      </c>
      <c r="H114" s="76">
        <f>'1.a. Vos-laskelma'!H114/$C114</f>
        <v>1266.1200410284084</v>
      </c>
      <c r="I114" s="76">
        <f>'1.a. Vos-laskelma'!I114/$C114</f>
        <v>16.295098534613441</v>
      </c>
      <c r="J114" s="76">
        <f>'1.a. Vos-laskelma'!J114/$C114</f>
        <v>1282.415139563022</v>
      </c>
      <c r="K114" s="76">
        <f>'1.a. Vos-laskelma'!K114/$C114</f>
        <v>0.64801169255332081</v>
      </c>
      <c r="L114" s="76">
        <f>'1.a. Vos-laskelma'!L114/$C114</f>
        <v>4.4766801414855992</v>
      </c>
      <c r="M114" s="76">
        <v>-25.299154211379118</v>
      </c>
      <c r="N114" s="84">
        <v>6</v>
      </c>
      <c r="O114" s="84">
        <v>6</v>
      </c>
      <c r="P114" s="15"/>
      <c r="Q114" s="90">
        <v>291</v>
      </c>
      <c r="R114" s="40" t="s">
        <v>145</v>
      </c>
      <c r="S114" s="77">
        <v>2092</v>
      </c>
      <c r="T114" s="97">
        <v>961.67967475521368</v>
      </c>
      <c r="U114" s="97">
        <v>163.74789371059009</v>
      </c>
      <c r="V114" s="97">
        <v>1125.4275684658039</v>
      </c>
      <c r="W114" s="97">
        <v>155.89724637952119</v>
      </c>
      <c r="X114" s="97">
        <v>1281.3248148453249</v>
      </c>
      <c r="Y114" s="97">
        <v>62.178298279158703</v>
      </c>
      <c r="Z114" s="97">
        <v>1343.5031131244839</v>
      </c>
      <c r="AA114" s="97">
        <v>3.9839913957934998</v>
      </c>
      <c r="AB114" s="97">
        <v>1347.4871045202769</v>
      </c>
      <c r="AC114" s="84">
        <v>6</v>
      </c>
      <c r="AD114" s="84">
        <v>6</v>
      </c>
    </row>
    <row r="115" spans="1:30" s="9" customFormat="1" ht="16.5" customHeight="1">
      <c r="A115" s="74">
        <v>297</v>
      </c>
      <c r="B115" s="75" t="s">
        <v>146</v>
      </c>
      <c r="C115" s="97">
        <f>'1.a. Vos-laskelma'!C115</f>
        <v>126572</v>
      </c>
      <c r="D115" s="76">
        <f>'1.a. Vos-laskelma'!D115/$C115</f>
        <v>109.82257413651017</v>
      </c>
      <c r="E115" s="76">
        <f>'1.a. Vos-laskelma'!E115/$C115</f>
        <v>204.26790828546646</v>
      </c>
      <c r="F115" s="76">
        <f>'1.a. Vos-laskelma'!F115/$C115</f>
        <v>314.09048242197662</v>
      </c>
      <c r="G115" s="76">
        <f>'1.a. Vos-laskelma'!G115/$C115</f>
        <v>110.48516683048867</v>
      </c>
      <c r="H115" s="76">
        <f>'1.a. Vos-laskelma'!H115/$C115</f>
        <v>424.57564925246533</v>
      </c>
      <c r="I115" s="76">
        <f>'1.a. Vos-laskelma'!I115/$C115</f>
        <v>24.174382959896345</v>
      </c>
      <c r="J115" s="76">
        <f>'1.a. Vos-laskelma'!J115/$C115</f>
        <v>448.75003221236165</v>
      </c>
      <c r="K115" s="76">
        <f>'1.a. Vos-laskelma'!K115/$C115</f>
        <v>3.5454131420247894E-3</v>
      </c>
      <c r="L115" s="76">
        <f>'1.a. Vos-laskelma'!L115/$C115</f>
        <v>-30.14595211816199</v>
      </c>
      <c r="M115" s="76">
        <v>63.605939694295841</v>
      </c>
      <c r="N115" s="84">
        <v>11</v>
      </c>
      <c r="O115" s="84">
        <v>11</v>
      </c>
      <c r="P115" s="15"/>
      <c r="Q115" s="90">
        <v>297</v>
      </c>
      <c r="R115" s="40" t="s">
        <v>146</v>
      </c>
      <c r="S115" s="77">
        <v>124021</v>
      </c>
      <c r="T115" s="97">
        <v>51.578236066852909</v>
      </c>
      <c r="U115" s="97">
        <v>196.25570358267291</v>
      </c>
      <c r="V115" s="97">
        <v>247.8339396495258</v>
      </c>
      <c r="W115" s="97">
        <v>98.314803722397954</v>
      </c>
      <c r="X115" s="97">
        <v>346.14874337192379</v>
      </c>
      <c r="Y115" s="97">
        <v>30.475903274445461</v>
      </c>
      <c r="Z115" s="97">
        <v>376.62464664636917</v>
      </c>
      <c r="AA115" s="97">
        <v>-24.295865109549968</v>
      </c>
      <c r="AB115" s="97">
        <v>352.32878153681929</v>
      </c>
      <c r="AC115" s="84">
        <v>11</v>
      </c>
      <c r="AD115" s="84">
        <v>11</v>
      </c>
    </row>
    <row r="116" spans="1:30" s="9" customFormat="1" ht="16.5" customHeight="1">
      <c r="A116" s="74">
        <v>300</v>
      </c>
      <c r="B116" s="75" t="s">
        <v>147</v>
      </c>
      <c r="C116" s="97">
        <f>'1.a. Vos-laskelma'!C116</f>
        <v>3306</v>
      </c>
      <c r="D116" s="76">
        <f>'1.a. Vos-laskelma'!D116/$C116</f>
        <v>606.1406754106988</v>
      </c>
      <c r="E116" s="76">
        <f>'1.a. Vos-laskelma'!E116/$C116</f>
        <v>491.24233163628207</v>
      </c>
      <c r="F116" s="76">
        <f>'1.a. Vos-laskelma'!F116/$C116</f>
        <v>1097.383007046981</v>
      </c>
      <c r="G116" s="76">
        <f>'1.a. Vos-laskelma'!G116/$C116</f>
        <v>188.30786622239322</v>
      </c>
      <c r="H116" s="76">
        <f>'1.a. Vos-laskelma'!H116/$C116</f>
        <v>1285.6908732693744</v>
      </c>
      <c r="I116" s="76">
        <f>'1.a. Vos-laskelma'!I116/$C116</f>
        <v>515.11736237144589</v>
      </c>
      <c r="J116" s="76">
        <f>'1.a. Vos-laskelma'!J116/$C116</f>
        <v>1800.8082356408202</v>
      </c>
      <c r="K116" s="76">
        <f>'1.a. Vos-laskelma'!K116/$C116</f>
        <v>0.54470908519081074</v>
      </c>
      <c r="L116" s="76">
        <f>'1.a. Vos-laskelma'!L116/$C116</f>
        <v>150.65718602540841</v>
      </c>
      <c r="M116" s="76">
        <v>-82.622624246556143</v>
      </c>
      <c r="N116" s="84">
        <v>14</v>
      </c>
      <c r="O116" s="84">
        <v>14</v>
      </c>
      <c r="P116" s="15"/>
      <c r="Q116" s="90">
        <v>300</v>
      </c>
      <c r="R116" s="40" t="s">
        <v>147</v>
      </c>
      <c r="S116" s="77">
        <v>3381</v>
      </c>
      <c r="T116" s="97">
        <v>736.05914729071958</v>
      </c>
      <c r="U116" s="97">
        <v>507.2013130397807</v>
      </c>
      <c r="V116" s="97">
        <v>1243.2604603305001</v>
      </c>
      <c r="W116" s="97">
        <v>165.42772549467981</v>
      </c>
      <c r="X116" s="97">
        <v>1408.68818582518</v>
      </c>
      <c r="Y116" s="97">
        <v>540.58503401360542</v>
      </c>
      <c r="Z116" s="97">
        <v>1949.273219838786</v>
      </c>
      <c r="AA116" s="97">
        <v>125.2271836734694</v>
      </c>
      <c r="AB116" s="97">
        <v>2074.5004035122552</v>
      </c>
      <c r="AC116" s="84">
        <v>14</v>
      </c>
      <c r="AD116" s="84">
        <v>14</v>
      </c>
    </row>
    <row r="117" spans="1:30" s="9" customFormat="1" ht="16.5" customHeight="1">
      <c r="A117" s="74">
        <v>301</v>
      </c>
      <c r="B117" s="75" t="s">
        <v>148</v>
      </c>
      <c r="C117" s="97">
        <f>'1.a. Vos-laskelma'!C117</f>
        <v>19441</v>
      </c>
      <c r="D117" s="76">
        <f>'1.a. Vos-laskelma'!D117/$C117</f>
        <v>72.940675667022404</v>
      </c>
      <c r="E117" s="76">
        <f>'1.a. Vos-laskelma'!E117/$C117</f>
        <v>540.65451002032887</v>
      </c>
      <c r="F117" s="76">
        <f>'1.a. Vos-laskelma'!F117/$C117</f>
        <v>613.59518568735132</v>
      </c>
      <c r="G117" s="76">
        <f>'1.a. Vos-laskelma'!G117/$C117</f>
        <v>180.98673084774299</v>
      </c>
      <c r="H117" s="76">
        <f>'1.a. Vos-laskelma'!H117/$C117</f>
        <v>794.58191653509436</v>
      </c>
      <c r="I117" s="76">
        <f>'1.a. Vos-laskelma'!I117/$C117</f>
        <v>-98.371482948408001</v>
      </c>
      <c r="J117" s="76">
        <f>'1.a. Vos-laskelma'!J117/$C117</f>
        <v>696.21043358668635</v>
      </c>
      <c r="K117" s="76">
        <f>'1.a. Vos-laskelma'!K117/$C117</f>
        <v>3.5811451755912056E-2</v>
      </c>
      <c r="L117" s="76">
        <f>'1.a. Vos-laskelma'!L117/$C117</f>
        <v>15.033689444987393</v>
      </c>
      <c r="M117" s="76">
        <v>-29.99505986257509</v>
      </c>
      <c r="N117" s="84">
        <v>14</v>
      </c>
      <c r="O117" s="84">
        <v>14</v>
      </c>
      <c r="P117" s="15"/>
      <c r="Q117" s="90">
        <v>301</v>
      </c>
      <c r="R117" s="40" t="s">
        <v>148</v>
      </c>
      <c r="S117" s="77">
        <v>19759</v>
      </c>
      <c r="T117" s="97">
        <v>80.138707388172335</v>
      </c>
      <c r="U117" s="97">
        <v>519.91091957632239</v>
      </c>
      <c r="V117" s="97">
        <v>600.04962696449479</v>
      </c>
      <c r="W117" s="97">
        <v>160.3215869138873</v>
      </c>
      <c r="X117" s="97">
        <v>760.37121387838204</v>
      </c>
      <c r="Y117" s="97">
        <v>-48.945999291462122</v>
      </c>
      <c r="Z117" s="97">
        <v>711.42521458691988</v>
      </c>
      <c r="AA117" s="97">
        <v>17.867377351586619</v>
      </c>
      <c r="AB117" s="97">
        <v>729.29259193850658</v>
      </c>
      <c r="AC117" s="84">
        <v>14</v>
      </c>
      <c r="AD117" s="84">
        <v>14</v>
      </c>
    </row>
    <row r="118" spans="1:30" s="9" customFormat="1" ht="16.5" customHeight="1">
      <c r="A118" s="74">
        <v>304</v>
      </c>
      <c r="B118" s="75" t="s">
        <v>149</v>
      </c>
      <c r="C118" s="97">
        <f>'1.a. Vos-laskelma'!C118</f>
        <v>972</v>
      </c>
      <c r="D118" s="76">
        <f>'1.a. Vos-laskelma'!D118/$C118</f>
        <v>33.588384539835467</v>
      </c>
      <c r="E118" s="76">
        <f>'1.a. Vos-laskelma'!E118/$C118</f>
        <v>-93.441310144908527</v>
      </c>
      <c r="F118" s="76">
        <f>'1.a. Vos-laskelma'!F118/$C118</f>
        <v>-59.852925605073061</v>
      </c>
      <c r="G118" s="76">
        <f>'1.a. Vos-laskelma'!G118/$C118</f>
        <v>171.61432484255846</v>
      </c>
      <c r="H118" s="76">
        <f>'1.a. Vos-laskelma'!H118/$C118</f>
        <v>111.76139923748541</v>
      </c>
      <c r="I118" s="76">
        <f>'1.a. Vos-laskelma'!I118/$C118</f>
        <v>-279.30246913580248</v>
      </c>
      <c r="J118" s="76">
        <f>'1.a. Vos-laskelma'!J118/$C118</f>
        <v>-167.54106989831709</v>
      </c>
      <c r="K118" s="76">
        <f>'1.a. Vos-laskelma'!K118/$C118</f>
        <v>-0.17236735586246615</v>
      </c>
      <c r="L118" s="76">
        <f>'1.a. Vos-laskelma'!L118/$C118</f>
        <v>-266.1450823045268</v>
      </c>
      <c r="M118" s="76">
        <v>-115.9386245682237</v>
      </c>
      <c r="N118" s="84">
        <v>2</v>
      </c>
      <c r="O118" s="84">
        <v>2</v>
      </c>
      <c r="P118" s="15"/>
      <c r="Q118" s="90">
        <v>304</v>
      </c>
      <c r="R118" s="40" t="s">
        <v>149</v>
      </c>
      <c r="S118" s="77">
        <v>949</v>
      </c>
      <c r="T118" s="97">
        <v>-14.790741383163081</v>
      </c>
      <c r="U118" s="97">
        <v>-76.170404288708454</v>
      </c>
      <c r="V118" s="97">
        <v>-90.961145671871535</v>
      </c>
      <c r="W118" s="97">
        <v>163.1318908023307</v>
      </c>
      <c r="X118" s="97">
        <v>72.170745130459196</v>
      </c>
      <c r="Y118" s="97">
        <v>-222.04109589041099</v>
      </c>
      <c r="Z118" s="97">
        <v>-149.8703507599518</v>
      </c>
      <c r="AA118" s="97">
        <v>-275.76777028450999</v>
      </c>
      <c r="AB118" s="97">
        <v>-425.6381210444618</v>
      </c>
      <c r="AC118" s="84">
        <v>2</v>
      </c>
      <c r="AD118" s="84">
        <v>2</v>
      </c>
    </row>
    <row r="119" spans="1:30" s="9" customFormat="1" ht="16.5" customHeight="1">
      <c r="A119" s="74">
        <v>305</v>
      </c>
      <c r="B119" s="75" t="s">
        <v>150</v>
      </c>
      <c r="C119" s="97">
        <f>'1.a. Vos-laskelma'!C119</f>
        <v>14800</v>
      </c>
      <c r="D119" s="76">
        <f>'1.a. Vos-laskelma'!D119/$C119</f>
        <v>648.22872748610075</v>
      </c>
      <c r="E119" s="76">
        <f>'1.a. Vos-laskelma'!E119/$C119</f>
        <v>257.29260455281371</v>
      </c>
      <c r="F119" s="76">
        <f>'1.a. Vos-laskelma'!F119/$C119</f>
        <v>905.52133203891447</v>
      </c>
      <c r="G119" s="76">
        <f>'1.a. Vos-laskelma'!G119/$C119</f>
        <v>123.02963329956147</v>
      </c>
      <c r="H119" s="76">
        <f>'1.a. Vos-laskelma'!H119/$C119</f>
        <v>1028.5509653384759</v>
      </c>
      <c r="I119" s="76">
        <f>'1.a. Vos-laskelma'!I119/$C119</f>
        <v>-53.093918918918916</v>
      </c>
      <c r="J119" s="76">
        <f>'1.a. Vos-laskelma'!J119/$C119</f>
        <v>975.45704641955706</v>
      </c>
      <c r="K119" s="76">
        <f>'1.a. Vos-laskelma'!K119/$C119</f>
        <v>6.5909259893213321E-2</v>
      </c>
      <c r="L119" s="76">
        <f>'1.a. Vos-laskelma'!L119/$C119</f>
        <v>-14.246792567567567</v>
      </c>
      <c r="M119" s="76">
        <v>-68.63728343426601</v>
      </c>
      <c r="N119" s="84">
        <v>17</v>
      </c>
      <c r="O119" s="84">
        <v>17</v>
      </c>
      <c r="P119" s="15"/>
      <c r="Q119" s="90">
        <v>305</v>
      </c>
      <c r="R119" s="40" t="s">
        <v>150</v>
      </c>
      <c r="S119" s="77">
        <v>15019</v>
      </c>
      <c r="T119" s="97">
        <v>683.25133923621127</v>
      </c>
      <c r="U119" s="97">
        <v>269.61787571058721</v>
      </c>
      <c r="V119" s="97">
        <v>952.86921494679848</v>
      </c>
      <c r="W119" s="97">
        <v>105.391876816749</v>
      </c>
      <c r="X119" s="97">
        <v>1058.261091763547</v>
      </c>
      <c r="Y119" s="97">
        <v>-17.987748851454821</v>
      </c>
      <c r="Z119" s="97">
        <v>1040.2733429120931</v>
      </c>
      <c r="AA119" s="97">
        <v>-0.77135421133231485</v>
      </c>
      <c r="AB119" s="97">
        <v>1039.50198870076</v>
      </c>
      <c r="AC119" s="84">
        <v>17</v>
      </c>
      <c r="AD119" s="84">
        <v>17</v>
      </c>
    </row>
    <row r="120" spans="1:30" s="9" customFormat="1" ht="16.5" customHeight="1">
      <c r="A120" s="74">
        <v>309</v>
      </c>
      <c r="B120" s="75" t="s">
        <v>151</v>
      </c>
      <c r="C120" s="97">
        <f>'1.a. Vos-laskelma'!C120</f>
        <v>6365</v>
      </c>
      <c r="D120" s="76">
        <f>'1.a. Vos-laskelma'!D120/$C120</f>
        <v>-96.2573057129906</v>
      </c>
      <c r="E120" s="76">
        <f>'1.a. Vos-laskelma'!E120/$C120</f>
        <v>650.99316691063109</v>
      </c>
      <c r="F120" s="76">
        <f>'1.a. Vos-laskelma'!F120/$C120</f>
        <v>554.73586119764047</v>
      </c>
      <c r="G120" s="76">
        <f>'1.a. Vos-laskelma'!G120/$C120</f>
        <v>147.6275086619498</v>
      </c>
      <c r="H120" s="76">
        <f>'1.a. Vos-laskelma'!H120/$C120</f>
        <v>702.36336985959031</v>
      </c>
      <c r="I120" s="76">
        <f>'1.a. Vos-laskelma'!I120/$C120</f>
        <v>-42.644619010212097</v>
      </c>
      <c r="J120" s="76">
        <f>'1.a. Vos-laskelma'!J120/$C120</f>
        <v>659.71875084937824</v>
      </c>
      <c r="K120" s="76">
        <f>'1.a. Vos-laskelma'!K120/$C120</f>
        <v>0.10364787915936814</v>
      </c>
      <c r="L120" s="76">
        <f>'1.a. Vos-laskelma'!L120/$C120</f>
        <v>2.7837706205813011</v>
      </c>
      <c r="M120" s="76">
        <v>-63.108973675377001</v>
      </c>
      <c r="N120" s="84">
        <v>12</v>
      </c>
      <c r="O120" s="84">
        <v>12</v>
      </c>
      <c r="P120" s="15"/>
      <c r="Q120" s="90">
        <v>309</v>
      </c>
      <c r="R120" s="40" t="s">
        <v>151</v>
      </c>
      <c r="S120" s="77">
        <v>6409</v>
      </c>
      <c r="T120" s="97">
        <v>-53.621128373103637</v>
      </c>
      <c r="U120" s="97">
        <v>629.72853814440555</v>
      </c>
      <c r="V120" s="97">
        <v>576.10740977130195</v>
      </c>
      <c r="W120" s="97">
        <v>128.81975440788071</v>
      </c>
      <c r="X120" s="97">
        <v>704.92716417918268</v>
      </c>
      <c r="Y120" s="97">
        <v>65.074738648775167</v>
      </c>
      <c r="Z120" s="97">
        <v>770.00190282795791</v>
      </c>
      <c r="AA120" s="97">
        <v>9.1628892900608534</v>
      </c>
      <c r="AB120" s="97">
        <v>779.1647921180188</v>
      </c>
      <c r="AC120" s="84">
        <v>12</v>
      </c>
      <c r="AD120" s="84">
        <v>12</v>
      </c>
    </row>
    <row r="121" spans="1:30" s="9" customFormat="1" ht="16.5" customHeight="1">
      <c r="A121" s="74">
        <v>312</v>
      </c>
      <c r="B121" s="75" t="s">
        <v>152</v>
      </c>
      <c r="C121" s="97">
        <f>'1.a. Vos-laskelma'!C121</f>
        <v>1129</v>
      </c>
      <c r="D121" s="76">
        <f>'1.a. Vos-laskelma'!D121/$C121</f>
        <v>685.00686882593595</v>
      </c>
      <c r="E121" s="76">
        <f>'1.a. Vos-laskelma'!E121/$C121</f>
        <v>361.57142608165168</v>
      </c>
      <c r="F121" s="76">
        <f>'1.a. Vos-laskelma'!F121/$C121</f>
        <v>1046.5782949075876</v>
      </c>
      <c r="G121" s="76">
        <f>'1.a. Vos-laskelma'!G121/$C121</f>
        <v>202.72243543582303</v>
      </c>
      <c r="H121" s="76">
        <f>'1.a. Vos-laskelma'!H121/$C121</f>
        <v>1249.3007303434106</v>
      </c>
      <c r="I121" s="76">
        <f>'1.a. Vos-laskelma'!I121/$C121</f>
        <v>-350.33835252435784</v>
      </c>
      <c r="J121" s="76">
        <f>'1.a. Vos-laskelma'!J121/$C121</f>
        <v>898.96237781905279</v>
      </c>
      <c r="K121" s="76">
        <f>'1.a. Vos-laskelma'!K121/$C121</f>
        <v>0.79624657025602552</v>
      </c>
      <c r="L121" s="76">
        <f>'1.a. Vos-laskelma'!L121/$C121</f>
        <v>7.8470770593446287E-2</v>
      </c>
      <c r="M121" s="76">
        <v>59.415973723581942</v>
      </c>
      <c r="N121" s="84">
        <v>13</v>
      </c>
      <c r="O121" s="84">
        <v>13</v>
      </c>
      <c r="P121" s="15"/>
      <c r="Q121" s="90">
        <v>312</v>
      </c>
      <c r="R121" s="40" t="s">
        <v>152</v>
      </c>
      <c r="S121" s="77">
        <v>1174</v>
      </c>
      <c r="T121" s="97">
        <v>592.54114398683203</v>
      </c>
      <c r="U121" s="97">
        <v>310.24143664459211</v>
      </c>
      <c r="V121" s="97">
        <v>902.78258063142414</v>
      </c>
      <c r="W121" s="97">
        <v>172.7629348534839</v>
      </c>
      <c r="X121" s="97">
        <v>1075.545515484908</v>
      </c>
      <c r="Y121" s="97">
        <v>-296.53236797274269</v>
      </c>
      <c r="Z121" s="97">
        <v>779.01314751216523</v>
      </c>
      <c r="AA121" s="97">
        <v>17.038180579216359</v>
      </c>
      <c r="AB121" s="97">
        <v>796.05132809138161</v>
      </c>
      <c r="AC121" s="84">
        <v>13</v>
      </c>
      <c r="AD121" s="84">
        <v>13</v>
      </c>
    </row>
    <row r="122" spans="1:30" s="9" customFormat="1" ht="16.5" customHeight="1">
      <c r="A122" s="74">
        <v>316</v>
      </c>
      <c r="B122" s="75" t="s">
        <v>153</v>
      </c>
      <c r="C122" s="97">
        <f>'1.a. Vos-laskelma'!C122</f>
        <v>4052</v>
      </c>
      <c r="D122" s="76">
        <f>'1.a. Vos-laskelma'!D122/$C122</f>
        <v>50.35162683098801</v>
      </c>
      <c r="E122" s="76">
        <f>'1.a. Vos-laskelma'!E122/$C122</f>
        <v>287.89713378512204</v>
      </c>
      <c r="F122" s="76">
        <f>'1.a. Vos-laskelma'!F122/$C122</f>
        <v>338.24876061611008</v>
      </c>
      <c r="G122" s="76">
        <f>'1.a. Vos-laskelma'!G122/$C122</f>
        <v>138.38311781173238</v>
      </c>
      <c r="H122" s="76">
        <f>'1.a. Vos-laskelma'!H122/$C122</f>
        <v>476.63187842784248</v>
      </c>
      <c r="I122" s="76">
        <f>'1.a. Vos-laskelma'!I122/$C122</f>
        <v>-254.46051332675222</v>
      </c>
      <c r="J122" s="76">
        <f>'1.a. Vos-laskelma'!J122/$C122</f>
        <v>222.17136510109026</v>
      </c>
      <c r="K122" s="76">
        <f>'1.a. Vos-laskelma'!K122/$C122</f>
        <v>5.4830050617248334E-2</v>
      </c>
      <c r="L122" s="76">
        <f>'1.a. Vos-laskelma'!L122/$C122</f>
        <v>9.5983579713721614</v>
      </c>
      <c r="M122" s="76">
        <v>-214.0572638042382</v>
      </c>
      <c r="N122" s="84">
        <v>7</v>
      </c>
      <c r="O122" s="84">
        <v>7</v>
      </c>
      <c r="P122" s="15"/>
      <c r="Q122" s="90">
        <v>316</v>
      </c>
      <c r="R122" s="40" t="s">
        <v>153</v>
      </c>
      <c r="S122" s="77">
        <v>4114</v>
      </c>
      <c r="T122" s="97">
        <v>34.355802944358821</v>
      </c>
      <c r="U122" s="97">
        <v>283.21707609346709</v>
      </c>
      <c r="V122" s="97">
        <v>317.57287903782589</v>
      </c>
      <c r="W122" s="97">
        <v>118.90440986428609</v>
      </c>
      <c r="X122" s="97">
        <v>436.47728890211198</v>
      </c>
      <c r="Y122" s="97">
        <v>-181.04205153135629</v>
      </c>
      <c r="Z122" s="97">
        <v>255.43523737075569</v>
      </c>
      <c r="AA122" s="97">
        <v>-25.882766105979591</v>
      </c>
      <c r="AB122" s="97">
        <v>229.5524712647761</v>
      </c>
      <c r="AC122" s="84">
        <v>7</v>
      </c>
      <c r="AD122" s="84">
        <v>7</v>
      </c>
    </row>
    <row r="123" spans="1:30" s="9" customFormat="1" ht="16.5" customHeight="1">
      <c r="A123" s="74">
        <v>317</v>
      </c>
      <c r="B123" s="75" t="s">
        <v>154</v>
      </c>
      <c r="C123" s="97">
        <f>'1.a. Vos-laskelma'!C123</f>
        <v>2324</v>
      </c>
      <c r="D123" s="76">
        <f>'1.a. Vos-laskelma'!D123/$C123</f>
        <v>1053.2881152953887</v>
      </c>
      <c r="E123" s="76">
        <f>'1.a. Vos-laskelma'!E123/$C123</f>
        <v>675.41809606233903</v>
      </c>
      <c r="F123" s="76">
        <f>'1.a. Vos-laskelma'!F123/$C123</f>
        <v>1728.7062113577276</v>
      </c>
      <c r="G123" s="76">
        <f>'1.a. Vos-laskelma'!G123/$C123</f>
        <v>216.02470492855653</v>
      </c>
      <c r="H123" s="76">
        <f>'1.a. Vos-laskelma'!H123/$C123</f>
        <v>1944.7309162862841</v>
      </c>
      <c r="I123" s="76">
        <f>'1.a. Vos-laskelma'!I123/$C123</f>
        <v>41.017211703958694</v>
      </c>
      <c r="J123" s="76">
        <f>'1.a. Vos-laskelma'!J123/$C123</f>
        <v>1985.7481279902429</v>
      </c>
      <c r="K123" s="76">
        <f>'1.a. Vos-laskelma'!K123/$C123</f>
        <v>0.85445272288736784</v>
      </c>
      <c r="L123" s="76">
        <f>'1.a. Vos-laskelma'!L123/$C123</f>
        <v>-12.198760757314975</v>
      </c>
      <c r="M123" s="76">
        <v>76.480831573006753</v>
      </c>
      <c r="N123" s="84">
        <v>17</v>
      </c>
      <c r="O123" s="84">
        <v>17</v>
      </c>
      <c r="P123" s="15"/>
      <c r="Q123" s="90">
        <v>317</v>
      </c>
      <c r="R123" s="40" t="s">
        <v>154</v>
      </c>
      <c r="S123" s="77">
        <v>2440</v>
      </c>
      <c r="T123" s="97">
        <v>1154.936368345702</v>
      </c>
      <c r="U123" s="97">
        <v>639.43833472551739</v>
      </c>
      <c r="V123" s="97">
        <v>1794.37470307122</v>
      </c>
      <c r="W123" s="97">
        <v>186.09570580091079</v>
      </c>
      <c r="X123" s="97">
        <v>1980.470408872131</v>
      </c>
      <c r="Y123" s="97">
        <v>-0.10163934426229509</v>
      </c>
      <c r="Z123" s="97">
        <v>1980.3687695278679</v>
      </c>
      <c r="AA123" s="97">
        <v>-12.29681803278689</v>
      </c>
      <c r="AB123" s="97">
        <v>1968.071951495082</v>
      </c>
      <c r="AC123" s="84">
        <v>17</v>
      </c>
      <c r="AD123" s="84">
        <v>17</v>
      </c>
    </row>
    <row r="124" spans="1:30" s="9" customFormat="1" ht="16.5" customHeight="1">
      <c r="A124" s="74">
        <v>320</v>
      </c>
      <c r="B124" s="75" t="s">
        <v>155</v>
      </c>
      <c r="C124" s="97">
        <f>'1.a. Vos-laskelma'!C124</f>
        <v>6919</v>
      </c>
      <c r="D124" s="76">
        <f>'1.a. Vos-laskelma'!D124/$C124</f>
        <v>482.36821039468379</v>
      </c>
      <c r="E124" s="76">
        <f>'1.a. Vos-laskelma'!E124/$C124</f>
        <v>360.64874653310164</v>
      </c>
      <c r="F124" s="76">
        <f>'1.a. Vos-laskelma'!F124/$C124</f>
        <v>843.01695692778537</v>
      </c>
      <c r="G124" s="76">
        <f>'1.a. Vos-laskelma'!G124/$C124</f>
        <v>139.9483954585682</v>
      </c>
      <c r="H124" s="76">
        <f>'1.a. Vos-laskelma'!H124/$C124</f>
        <v>982.96535238635352</v>
      </c>
      <c r="I124" s="76">
        <f>'1.a. Vos-laskelma'!I124/$C124</f>
        <v>-74.26983668160139</v>
      </c>
      <c r="J124" s="76">
        <f>'1.a. Vos-laskelma'!J124/$C124</f>
        <v>908.69551570475221</v>
      </c>
      <c r="K124" s="76">
        <f>'1.a. Vos-laskelma'!K124/$C124</f>
        <v>0.13133335969139359</v>
      </c>
      <c r="L124" s="76">
        <f>'1.a. Vos-laskelma'!L124/$C124</f>
        <v>1.2804379245554E-2</v>
      </c>
      <c r="M124" s="76">
        <v>-204.45792187730831</v>
      </c>
      <c r="N124" s="84">
        <v>19</v>
      </c>
      <c r="O124" s="84">
        <v>19</v>
      </c>
      <c r="P124" s="15"/>
      <c r="Q124" s="90">
        <v>320</v>
      </c>
      <c r="R124" s="40" t="s">
        <v>155</v>
      </c>
      <c r="S124" s="77">
        <v>7030</v>
      </c>
      <c r="T124" s="97">
        <v>562.82358349286574</v>
      </c>
      <c r="U124" s="97">
        <v>369.69347567547737</v>
      </c>
      <c r="V124" s="97">
        <v>932.51705916834317</v>
      </c>
      <c r="W124" s="97">
        <v>120.46492412440961</v>
      </c>
      <c r="X124" s="97">
        <v>1052.9819832927531</v>
      </c>
      <c r="Y124" s="97">
        <v>30.300426742532011</v>
      </c>
      <c r="Z124" s="97">
        <v>1083.282410035285</v>
      </c>
      <c r="AA124" s="97">
        <v>1.6597886201991441</v>
      </c>
      <c r="AB124" s="97">
        <v>1084.9421986554839</v>
      </c>
      <c r="AC124" s="84">
        <v>19</v>
      </c>
      <c r="AD124" s="84">
        <v>19</v>
      </c>
    </row>
    <row r="125" spans="1:30" s="9" customFormat="1" ht="16.5" customHeight="1">
      <c r="A125" s="74">
        <v>322</v>
      </c>
      <c r="B125" s="75" t="s">
        <v>156</v>
      </c>
      <c r="C125" s="97">
        <f>'1.a. Vos-laskelma'!C125</f>
        <v>6340</v>
      </c>
      <c r="D125" s="76">
        <f>'1.a. Vos-laskelma'!D125/$C125</f>
        <v>1094.953602489197</v>
      </c>
      <c r="E125" s="76">
        <f>'1.a. Vos-laskelma'!E125/$C125</f>
        <v>239.79227774121966</v>
      </c>
      <c r="F125" s="76">
        <f>'1.a. Vos-laskelma'!F125/$C125</f>
        <v>1334.7458802304168</v>
      </c>
      <c r="G125" s="76">
        <f>'1.a. Vos-laskelma'!G125/$C125</f>
        <v>176.3088820326463</v>
      </c>
      <c r="H125" s="76">
        <f>'1.a. Vos-laskelma'!H125/$C125</f>
        <v>1511.0547622630631</v>
      </c>
      <c r="I125" s="76">
        <f>'1.a. Vos-laskelma'!I125/$C125</f>
        <v>-77.879810725552048</v>
      </c>
      <c r="J125" s="76">
        <f>'1.a. Vos-laskelma'!J125/$C125</f>
        <v>1433.1749515375111</v>
      </c>
      <c r="K125" s="76">
        <f>'1.a. Vos-laskelma'!K125/$C125</f>
        <v>0.22605283147279354</v>
      </c>
      <c r="L125" s="76">
        <f>'1.a. Vos-laskelma'!L125/$C125</f>
        <v>16.916607429022079</v>
      </c>
      <c r="M125" s="76">
        <v>-53.060325562679957</v>
      </c>
      <c r="N125" s="84">
        <v>2</v>
      </c>
      <c r="O125" s="84">
        <v>2</v>
      </c>
      <c r="P125" s="15"/>
      <c r="Q125" s="90">
        <v>322</v>
      </c>
      <c r="R125" s="40" t="s">
        <v>156</v>
      </c>
      <c r="S125" s="77">
        <v>6462</v>
      </c>
      <c r="T125" s="97">
        <v>1076.7670679351679</v>
      </c>
      <c r="U125" s="97">
        <v>315.29900779644851</v>
      </c>
      <c r="V125" s="97">
        <v>1392.066075731617</v>
      </c>
      <c r="W125" s="97">
        <v>156.95171228628831</v>
      </c>
      <c r="X125" s="97">
        <v>1549.0177880179051</v>
      </c>
      <c r="Y125" s="97">
        <v>-44.720365212008673</v>
      </c>
      <c r="Z125" s="97">
        <v>1504.2974228058961</v>
      </c>
      <c r="AA125" s="97">
        <v>24.669930338672248</v>
      </c>
      <c r="AB125" s="97">
        <v>1528.9673531445681</v>
      </c>
      <c r="AC125" s="84">
        <v>2</v>
      </c>
      <c r="AD125" s="84">
        <v>2</v>
      </c>
    </row>
    <row r="126" spans="1:30" s="9" customFormat="1" ht="16.5" customHeight="1">
      <c r="A126" s="74">
        <v>398</v>
      </c>
      <c r="B126" s="75" t="s">
        <v>157</v>
      </c>
      <c r="C126" s="97">
        <f>'1.a. Vos-laskelma'!C126</f>
        <v>121832</v>
      </c>
      <c r="D126" s="76">
        <f>'1.a. Vos-laskelma'!D126/$C126</f>
        <v>385.36881783040434</v>
      </c>
      <c r="E126" s="76">
        <f>'1.a. Vos-laskelma'!E126/$C126</f>
        <v>327.17902165026652</v>
      </c>
      <c r="F126" s="76">
        <f>'1.a. Vos-laskelma'!F126/$C126</f>
        <v>712.54783948067086</v>
      </c>
      <c r="G126" s="76">
        <f>'1.a. Vos-laskelma'!G126/$C126</f>
        <v>102.85741167314073</v>
      </c>
      <c r="H126" s="76">
        <f>'1.a. Vos-laskelma'!H126/$C126</f>
        <v>815.40525115381161</v>
      </c>
      <c r="I126" s="76">
        <f>'1.a. Vos-laskelma'!I126/$C126</f>
        <v>0.49746372053319327</v>
      </c>
      <c r="J126" s="76">
        <f>'1.a. Vos-laskelma'!J126/$C126</f>
        <v>815.90271487434484</v>
      </c>
      <c r="K126" s="76">
        <f>'1.a. Vos-laskelma'!K126/$C126</f>
        <v>6.696949199507066E-3</v>
      </c>
      <c r="L126" s="76">
        <f>'1.a. Vos-laskelma'!L126/$C126</f>
        <v>-83.632258182579363</v>
      </c>
      <c r="M126" s="76">
        <v>1.413332168615284</v>
      </c>
      <c r="N126" s="84">
        <v>7</v>
      </c>
      <c r="O126" s="84">
        <v>7</v>
      </c>
      <c r="P126" s="15"/>
      <c r="Q126" s="90">
        <v>398</v>
      </c>
      <c r="R126" s="40" t="s">
        <v>157</v>
      </c>
      <c r="S126" s="77">
        <v>120693</v>
      </c>
      <c r="T126" s="97">
        <v>435.07338337687071</v>
      </c>
      <c r="U126" s="97">
        <v>206.82574623389991</v>
      </c>
      <c r="V126" s="97">
        <v>641.8991296107705</v>
      </c>
      <c r="W126" s="97">
        <v>89.857490528460517</v>
      </c>
      <c r="X126" s="97">
        <v>731.75662013923102</v>
      </c>
      <c r="Y126" s="97">
        <v>4.0189903308394026</v>
      </c>
      <c r="Z126" s="97">
        <v>735.77561047007043</v>
      </c>
      <c r="AA126" s="97">
        <v>-68.620495155999095</v>
      </c>
      <c r="AB126" s="97">
        <v>667.15511531407128</v>
      </c>
      <c r="AC126" s="84">
        <v>7</v>
      </c>
      <c r="AD126" s="84">
        <v>7</v>
      </c>
    </row>
    <row r="127" spans="1:30" s="9" customFormat="1" ht="16.5" customHeight="1">
      <c r="A127" s="74">
        <v>399</v>
      </c>
      <c r="B127" s="75" t="s">
        <v>158</v>
      </c>
      <c r="C127" s="97">
        <f>'1.a. Vos-laskelma'!C127</f>
        <v>7534</v>
      </c>
      <c r="D127" s="76">
        <f>'1.a. Vos-laskelma'!D127/$C127</f>
        <v>143.07144124230354</v>
      </c>
      <c r="E127" s="76">
        <f>'1.a. Vos-laskelma'!E127/$C127</f>
        <v>337.31502709605348</v>
      </c>
      <c r="F127" s="76">
        <f>'1.a. Vos-laskelma'!F127/$C127</f>
        <v>480.38646833835702</v>
      </c>
      <c r="G127" s="76">
        <f>'1.a. Vos-laskelma'!G127/$C127</f>
        <v>95.465332406331854</v>
      </c>
      <c r="H127" s="76">
        <f>'1.a. Vos-laskelma'!H127/$C127</f>
        <v>575.85180074468894</v>
      </c>
      <c r="I127" s="76">
        <f>'1.a. Vos-laskelma'!I127/$C127</f>
        <v>-43.36328643482878</v>
      </c>
      <c r="J127" s="76">
        <f>'1.a. Vos-laskelma'!J127/$C127</f>
        <v>532.48851430986019</v>
      </c>
      <c r="K127" s="76">
        <f>'1.a. Vos-laskelma'!K127/$C127</f>
        <v>7.0678061363135147E-2</v>
      </c>
      <c r="L127" s="76">
        <f>'1.a. Vos-laskelma'!L127/$C127</f>
        <v>-5.2681029997345394</v>
      </c>
      <c r="M127" s="76">
        <v>-49.881237055523911</v>
      </c>
      <c r="N127" s="84">
        <v>15</v>
      </c>
      <c r="O127" s="84">
        <v>15</v>
      </c>
      <c r="P127" s="15"/>
      <c r="Q127" s="90">
        <v>399</v>
      </c>
      <c r="R127" s="40" t="s">
        <v>158</v>
      </c>
      <c r="S127" s="77">
        <v>7682</v>
      </c>
      <c r="T127" s="97">
        <v>191.89126897620091</v>
      </c>
      <c r="U127" s="97">
        <v>360.26448319848339</v>
      </c>
      <c r="V127" s="97">
        <v>552.15575217468438</v>
      </c>
      <c r="W127" s="97">
        <v>78.809313259333706</v>
      </c>
      <c r="X127" s="97">
        <v>630.96506543401813</v>
      </c>
      <c r="Y127" s="97">
        <v>-38.939468888310337</v>
      </c>
      <c r="Z127" s="97">
        <v>592.0255965457078</v>
      </c>
      <c r="AA127" s="97">
        <v>4.3082972155688646</v>
      </c>
      <c r="AB127" s="97">
        <v>596.33389376127661</v>
      </c>
      <c r="AC127" s="84">
        <v>15</v>
      </c>
      <c r="AD127" s="84">
        <v>15</v>
      </c>
    </row>
    <row r="128" spans="1:30" s="9" customFormat="1" ht="16.5" customHeight="1">
      <c r="A128" s="74">
        <v>400</v>
      </c>
      <c r="B128" s="75" t="s">
        <v>159</v>
      </c>
      <c r="C128" s="97">
        <f>'1.a. Vos-laskelma'!C128</f>
        <v>8400</v>
      </c>
      <c r="D128" s="76">
        <f>'1.a. Vos-laskelma'!D128/$C128</f>
        <v>850.78377009070869</v>
      </c>
      <c r="E128" s="76">
        <f>'1.a. Vos-laskelma'!E128/$C128</f>
        <v>367.92350420376766</v>
      </c>
      <c r="F128" s="76">
        <f>'1.a. Vos-laskelma'!F128/$C128</f>
        <v>1218.7072742944763</v>
      </c>
      <c r="G128" s="76">
        <f>'1.a. Vos-laskelma'!G128/$C128</f>
        <v>153.55640054481205</v>
      </c>
      <c r="H128" s="76">
        <f>'1.a. Vos-laskelma'!H128/$C128</f>
        <v>1372.2636748392883</v>
      </c>
      <c r="I128" s="76">
        <f>'1.a. Vos-laskelma'!I128/$C128</f>
        <v>37.416666666666664</v>
      </c>
      <c r="J128" s="76">
        <f>'1.a. Vos-laskelma'!J128/$C128</f>
        <v>1409.6803415059551</v>
      </c>
      <c r="K128" s="76">
        <f>'1.a. Vos-laskelma'!K128/$C128</f>
        <v>0.16781908827451847</v>
      </c>
      <c r="L128" s="76">
        <f>'1.a. Vos-laskelma'!L128/$C128</f>
        <v>1.0546845238090359E-2</v>
      </c>
      <c r="M128" s="76">
        <v>-65.048554941101202</v>
      </c>
      <c r="N128" s="84">
        <v>2</v>
      </c>
      <c r="O128" s="84">
        <v>2</v>
      </c>
      <c r="P128" s="15"/>
      <c r="Q128" s="90">
        <v>400</v>
      </c>
      <c r="R128" s="40" t="s">
        <v>159</v>
      </c>
      <c r="S128" s="77">
        <v>8441</v>
      </c>
      <c r="T128" s="97">
        <v>908.0145220353096</v>
      </c>
      <c r="U128" s="97">
        <v>328.22203467752541</v>
      </c>
      <c r="V128" s="97">
        <v>1236.236556712835</v>
      </c>
      <c r="W128" s="97">
        <v>136.25834619663681</v>
      </c>
      <c r="X128" s="97">
        <v>1372.4949029094721</v>
      </c>
      <c r="Y128" s="97">
        <v>147.44165383248429</v>
      </c>
      <c r="Z128" s="97">
        <v>1519.9365567419561</v>
      </c>
      <c r="AA128" s="97">
        <v>13.6555234332425</v>
      </c>
      <c r="AB128" s="97">
        <v>1533.592080175199</v>
      </c>
      <c r="AC128" s="84">
        <v>2</v>
      </c>
      <c r="AD128" s="84">
        <v>2</v>
      </c>
    </row>
    <row r="129" spans="1:30" s="9" customFormat="1" ht="16.5" customHeight="1">
      <c r="A129" s="74">
        <v>402</v>
      </c>
      <c r="B129" s="75" t="s">
        <v>160</v>
      </c>
      <c r="C129" s="97">
        <f>'1.a. Vos-laskelma'!C129</f>
        <v>8803</v>
      </c>
      <c r="D129" s="76">
        <f>'1.a. Vos-laskelma'!D129/$C129</f>
        <v>-100.46594675021421</v>
      </c>
      <c r="E129" s="76">
        <f>'1.a. Vos-laskelma'!E129/$C129</f>
        <v>544.17309560255251</v>
      </c>
      <c r="F129" s="76">
        <f>'1.a. Vos-laskelma'!F129/$C129</f>
        <v>443.70714885233832</v>
      </c>
      <c r="G129" s="76">
        <f>'1.a. Vos-laskelma'!G129/$C129</f>
        <v>156.8087725310009</v>
      </c>
      <c r="H129" s="76">
        <f>'1.a. Vos-laskelma'!H129/$C129</f>
        <v>600.51592138333922</v>
      </c>
      <c r="I129" s="76">
        <f>'1.a. Vos-laskelma'!I129/$C129</f>
        <v>-22.388503919118481</v>
      </c>
      <c r="J129" s="76">
        <f>'1.a. Vos-laskelma'!J129/$C129</f>
        <v>578.12741746422068</v>
      </c>
      <c r="K129" s="76">
        <f>'1.a. Vos-laskelma'!K129/$C129</f>
        <v>6.5673908606636452E-2</v>
      </c>
      <c r="L129" s="76">
        <f>'1.a. Vos-laskelma'!L129/$C129</f>
        <v>48.424001431330225</v>
      </c>
      <c r="M129" s="76">
        <v>-67.374776377822855</v>
      </c>
      <c r="N129" s="84">
        <v>11</v>
      </c>
      <c r="O129" s="84">
        <v>11</v>
      </c>
      <c r="P129" s="15"/>
      <c r="Q129" s="90">
        <v>402</v>
      </c>
      <c r="R129" s="40" t="s">
        <v>160</v>
      </c>
      <c r="S129" s="77">
        <v>8975</v>
      </c>
      <c r="T129" s="97">
        <v>-26.805200045805709</v>
      </c>
      <c r="U129" s="97">
        <v>559.8200038289832</v>
      </c>
      <c r="V129" s="97">
        <v>533.01480378317751</v>
      </c>
      <c r="W129" s="97">
        <v>136.0223761432328</v>
      </c>
      <c r="X129" s="97">
        <v>669.03717992641032</v>
      </c>
      <c r="Y129" s="97">
        <v>8.6178272980501394</v>
      </c>
      <c r="Z129" s="97">
        <v>677.65500722446041</v>
      </c>
      <c r="AA129" s="97">
        <v>48.743186115877442</v>
      </c>
      <c r="AB129" s="97">
        <v>726.39819334033791</v>
      </c>
      <c r="AC129" s="84">
        <v>11</v>
      </c>
      <c r="AD129" s="84">
        <v>11</v>
      </c>
    </row>
    <row r="130" spans="1:30" s="9" customFormat="1" ht="16.5" customHeight="1">
      <c r="A130" s="74">
        <v>403</v>
      </c>
      <c r="B130" s="75" t="s">
        <v>161</v>
      </c>
      <c r="C130" s="97">
        <f>'1.a. Vos-laskelma'!C130</f>
        <v>2704</v>
      </c>
      <c r="D130" s="76">
        <f>'1.a. Vos-laskelma'!D130/$C130</f>
        <v>381.73995324523196</v>
      </c>
      <c r="E130" s="76">
        <f>'1.a. Vos-laskelma'!E130/$C130</f>
        <v>629.90856384588972</v>
      </c>
      <c r="F130" s="76">
        <f>'1.a. Vos-laskelma'!F130/$C130</f>
        <v>1011.6485170911217</v>
      </c>
      <c r="G130" s="76">
        <f>'1.a. Vos-laskelma'!G130/$C130</f>
        <v>199.30912261183605</v>
      </c>
      <c r="H130" s="76">
        <f>'1.a. Vos-laskelma'!H130/$C130</f>
        <v>1210.9576397029577</v>
      </c>
      <c r="I130" s="76">
        <f>'1.a. Vos-laskelma'!I130/$C130</f>
        <v>-1.9545118343195267</v>
      </c>
      <c r="J130" s="76">
        <f>'1.a. Vos-laskelma'!J130/$C130</f>
        <v>1209.0031278686383</v>
      </c>
      <c r="K130" s="76">
        <f>'1.a. Vos-laskelma'!K130/$C130</f>
        <v>0.44711654137153783</v>
      </c>
      <c r="L130" s="76">
        <f>'1.a. Vos-laskelma'!L130/$C130</f>
        <v>-28.83220414201184</v>
      </c>
      <c r="M130" s="76">
        <v>5.2210480867047409</v>
      </c>
      <c r="N130" s="84">
        <v>14</v>
      </c>
      <c r="O130" s="84">
        <v>14</v>
      </c>
      <c r="P130" s="15"/>
      <c r="Q130" s="90">
        <v>403</v>
      </c>
      <c r="R130" s="40" t="s">
        <v>161</v>
      </c>
      <c r="S130" s="77">
        <v>2789</v>
      </c>
      <c r="T130" s="97">
        <v>394.44211161982531</v>
      </c>
      <c r="U130" s="97">
        <v>568.2511683145724</v>
      </c>
      <c r="V130" s="97">
        <v>962.69327993439776</v>
      </c>
      <c r="W130" s="97">
        <v>173.2652049203173</v>
      </c>
      <c r="X130" s="97">
        <v>1135.9584848547149</v>
      </c>
      <c r="Y130" s="97">
        <v>65.269989243456436</v>
      </c>
      <c r="Z130" s="97">
        <v>1201.2284740981711</v>
      </c>
      <c r="AA130" s="97">
        <v>-10.190275761921839</v>
      </c>
      <c r="AB130" s="97">
        <v>1191.0381983362499</v>
      </c>
      <c r="AC130" s="84">
        <v>14</v>
      </c>
      <c r="AD130" s="84">
        <v>14</v>
      </c>
    </row>
    <row r="131" spans="1:30" s="9" customFormat="1" ht="16.5" customHeight="1">
      <c r="A131" s="74">
        <v>405</v>
      </c>
      <c r="B131" s="75" t="s">
        <v>162</v>
      </c>
      <c r="C131" s="97">
        <f>'1.a. Vos-laskelma'!C131</f>
        <v>73241</v>
      </c>
      <c r="D131" s="76">
        <f>'1.a. Vos-laskelma'!D131/$C131</f>
        <v>203.39830247283948</v>
      </c>
      <c r="E131" s="76">
        <f>'1.a. Vos-laskelma'!E131/$C131</f>
        <v>177.3521491909051</v>
      </c>
      <c r="F131" s="76">
        <f>'1.a. Vos-laskelma'!F131/$C131</f>
        <v>380.75045166374457</v>
      </c>
      <c r="G131" s="76">
        <f>'1.a. Vos-laskelma'!G131/$C131</f>
        <v>119.39979159644983</v>
      </c>
      <c r="H131" s="76">
        <f>'1.a. Vos-laskelma'!H131/$C131</f>
        <v>500.15024326019443</v>
      </c>
      <c r="I131" s="76">
        <f>'1.a. Vos-laskelma'!I131/$C131</f>
        <v>-37.288294807553143</v>
      </c>
      <c r="J131" s="76">
        <f>'1.a. Vos-laskelma'!J131/$C131</f>
        <v>462.86194845264129</v>
      </c>
      <c r="K131" s="76">
        <f>'1.a. Vos-laskelma'!K131/$C131</f>
        <v>6.3197109331199911E-3</v>
      </c>
      <c r="L131" s="76">
        <f>'1.a. Vos-laskelma'!L131/$C131</f>
        <v>-26.184561850602819</v>
      </c>
      <c r="M131" s="76">
        <v>-10.382784544267571</v>
      </c>
      <c r="N131" s="84">
        <v>9</v>
      </c>
      <c r="O131" s="84">
        <v>9</v>
      </c>
      <c r="P131" s="15"/>
      <c r="Q131" s="90">
        <v>405</v>
      </c>
      <c r="R131" s="40" t="s">
        <v>162</v>
      </c>
      <c r="S131" s="77">
        <v>72988</v>
      </c>
      <c r="T131" s="97">
        <v>197.6815146333094</v>
      </c>
      <c r="U131" s="97">
        <v>157.3651267453611</v>
      </c>
      <c r="V131" s="97">
        <v>355.04664137867047</v>
      </c>
      <c r="W131" s="97">
        <v>104.71670657729921</v>
      </c>
      <c r="X131" s="97">
        <v>459.76334795596978</v>
      </c>
      <c r="Y131" s="97">
        <v>-45.151518057762921</v>
      </c>
      <c r="Z131" s="97">
        <v>414.61182989820691</v>
      </c>
      <c r="AA131" s="97">
        <v>-26.00203142957745</v>
      </c>
      <c r="AB131" s="97">
        <v>388.60979846862938</v>
      </c>
      <c r="AC131" s="84">
        <v>9</v>
      </c>
      <c r="AD131" s="84">
        <v>9</v>
      </c>
    </row>
    <row r="132" spans="1:30" s="9" customFormat="1" ht="16.5" customHeight="1">
      <c r="A132" s="74">
        <v>407</v>
      </c>
      <c r="B132" s="75" t="s">
        <v>163</v>
      </c>
      <c r="C132" s="97">
        <f>'1.a. Vos-laskelma'!C132</f>
        <v>2430</v>
      </c>
      <c r="D132" s="76">
        <f>'1.a. Vos-laskelma'!D132/$C132</f>
        <v>373.92704551712353</v>
      </c>
      <c r="E132" s="76">
        <f>'1.a. Vos-laskelma'!E132/$C132</f>
        <v>456.37456397074601</v>
      </c>
      <c r="F132" s="76">
        <f>'1.a. Vos-laskelma'!F132/$C132</f>
        <v>830.30160948786954</v>
      </c>
      <c r="G132" s="76">
        <f>'1.a. Vos-laskelma'!G132/$C132</f>
        <v>222.58007741592166</v>
      </c>
      <c r="H132" s="76">
        <f>'1.a. Vos-laskelma'!H132/$C132</f>
        <v>1052.8816869037912</v>
      </c>
      <c r="I132" s="76">
        <f>'1.a. Vos-laskelma'!I132/$C132</f>
        <v>-278.61687242798354</v>
      </c>
      <c r="J132" s="76">
        <f>'1.a. Vos-laskelma'!J132/$C132</f>
        <v>774.26481447580761</v>
      </c>
      <c r="K132" s="76">
        <f>'1.a. Vos-laskelma'!K132/$C132</f>
        <v>0.31862749566905663</v>
      </c>
      <c r="L132" s="76">
        <f>'1.a. Vos-laskelma'!L132/$C132</f>
        <v>-373.29582160493828</v>
      </c>
      <c r="M132" s="76">
        <v>-141.65176317566011</v>
      </c>
      <c r="N132" s="84">
        <v>1</v>
      </c>
      <c r="O132" s="85">
        <v>34</v>
      </c>
      <c r="P132" s="15"/>
      <c r="Q132" s="90">
        <v>407</v>
      </c>
      <c r="R132" s="40" t="s">
        <v>163</v>
      </c>
      <c r="S132" s="77">
        <v>2449</v>
      </c>
      <c r="T132" s="97">
        <v>486.90055911795002</v>
      </c>
      <c r="U132" s="97">
        <v>479.58036922797328</v>
      </c>
      <c r="V132" s="97">
        <v>966.4809283459233</v>
      </c>
      <c r="W132" s="97">
        <v>201.7563415178183</v>
      </c>
      <c r="X132" s="97">
        <v>1168.2372698637421</v>
      </c>
      <c r="Y132" s="97">
        <v>-239.91506737443851</v>
      </c>
      <c r="Z132" s="97">
        <v>928.32220248930309</v>
      </c>
      <c r="AA132" s="97">
        <v>-362.63116090240919</v>
      </c>
      <c r="AB132" s="97">
        <v>565.6910415868939</v>
      </c>
      <c r="AC132" s="84">
        <v>1</v>
      </c>
      <c r="AD132" s="85">
        <v>34</v>
      </c>
    </row>
    <row r="133" spans="1:30" s="9" customFormat="1" ht="16.5" customHeight="1">
      <c r="A133" s="74">
        <v>408</v>
      </c>
      <c r="B133" s="75" t="s">
        <v>164</v>
      </c>
      <c r="C133" s="97">
        <f>'1.a. Vos-laskelma'!C133</f>
        <v>13927</v>
      </c>
      <c r="D133" s="76">
        <f>'1.a. Vos-laskelma'!D133/$C133</f>
        <v>454.17550276988032</v>
      </c>
      <c r="E133" s="76">
        <f>'1.a. Vos-laskelma'!E133/$C133</f>
        <v>424.61464205236888</v>
      </c>
      <c r="F133" s="76">
        <f>'1.a. Vos-laskelma'!F133/$C133</f>
        <v>878.7901448222492</v>
      </c>
      <c r="G133" s="76">
        <f>'1.a. Vos-laskelma'!G133/$C133</f>
        <v>121.63094162534725</v>
      </c>
      <c r="H133" s="76">
        <f>'1.a. Vos-laskelma'!H133/$C133</f>
        <v>1000.4210864475964</v>
      </c>
      <c r="I133" s="76">
        <f>'1.a. Vos-laskelma'!I133/$C133</f>
        <v>4.6394772743591588</v>
      </c>
      <c r="J133" s="76">
        <f>'1.a. Vos-laskelma'!J133/$C133</f>
        <v>1005.0605637219555</v>
      </c>
      <c r="K133" s="76">
        <f>'1.a. Vos-laskelma'!K133/$C133</f>
        <v>7.216633616155349E-2</v>
      </c>
      <c r="L133" s="76">
        <f>'1.a. Vos-laskelma'!L133/$C133</f>
        <v>-10.419771163926185</v>
      </c>
      <c r="M133" s="76">
        <v>-7.2717778359785834</v>
      </c>
      <c r="N133" s="84">
        <v>14</v>
      </c>
      <c r="O133" s="84">
        <v>14</v>
      </c>
      <c r="P133" s="15"/>
      <c r="Q133" s="90">
        <v>408</v>
      </c>
      <c r="R133" s="40" t="s">
        <v>164</v>
      </c>
      <c r="S133" s="77">
        <v>14024</v>
      </c>
      <c r="T133" s="97">
        <v>494.05691304752878</v>
      </c>
      <c r="U133" s="97">
        <v>413.8661900847307</v>
      </c>
      <c r="V133" s="97">
        <v>907.9231031322596</v>
      </c>
      <c r="W133" s="97">
        <v>105.0594399536545</v>
      </c>
      <c r="X133" s="97">
        <v>1012.982543085914</v>
      </c>
      <c r="Y133" s="97">
        <v>25.126996577296069</v>
      </c>
      <c r="Z133" s="97">
        <v>1038.1095396632099</v>
      </c>
      <c r="AA133" s="97">
        <v>-10.03659475755847</v>
      </c>
      <c r="AB133" s="97">
        <v>1028.0729449056521</v>
      </c>
      <c r="AC133" s="84">
        <v>14</v>
      </c>
      <c r="AD133" s="84">
        <v>14</v>
      </c>
    </row>
    <row r="134" spans="1:30" s="9" customFormat="1" ht="16.5" customHeight="1">
      <c r="A134" s="74">
        <v>410</v>
      </c>
      <c r="B134" s="75" t="s">
        <v>165</v>
      </c>
      <c r="C134" s="97">
        <f>'1.a. Vos-laskelma'!C134</f>
        <v>18808</v>
      </c>
      <c r="D134" s="76">
        <f>'1.a. Vos-laskelma'!D134/$C134</f>
        <v>563.44978352312751</v>
      </c>
      <c r="E134" s="76">
        <f>'1.a. Vos-laskelma'!E134/$C134</f>
        <v>432.39976361284681</v>
      </c>
      <c r="F134" s="76">
        <f>'1.a. Vos-laskelma'!F134/$C134</f>
        <v>995.84954713597449</v>
      </c>
      <c r="G134" s="76">
        <f>'1.a. Vos-laskelma'!G134/$C134</f>
        <v>63.130206382480985</v>
      </c>
      <c r="H134" s="76">
        <f>'1.a. Vos-laskelma'!H134/$C134</f>
        <v>1058.9797535184555</v>
      </c>
      <c r="I134" s="76">
        <f>'1.a. Vos-laskelma'!I134/$C134</f>
        <v>-65.743885580604001</v>
      </c>
      <c r="J134" s="76">
        <f>'1.a. Vos-laskelma'!J134/$C134</f>
        <v>993.23586793785148</v>
      </c>
      <c r="K134" s="76">
        <f>'1.a. Vos-laskelma'!K134/$C134</f>
        <v>5.2809223093250292E-2</v>
      </c>
      <c r="L134" s="76">
        <f>'1.a. Vos-laskelma'!L134/$C134</f>
        <v>7.9379926733304949</v>
      </c>
      <c r="M134" s="76">
        <v>23.286235542289209</v>
      </c>
      <c r="N134" s="84">
        <v>13</v>
      </c>
      <c r="O134" s="84">
        <v>13</v>
      </c>
      <c r="P134" s="15"/>
      <c r="Q134" s="90">
        <v>410</v>
      </c>
      <c r="R134" s="40" t="s">
        <v>165</v>
      </c>
      <c r="S134" s="77">
        <v>18762</v>
      </c>
      <c r="T134" s="97">
        <v>530.87424090935281</v>
      </c>
      <c r="U134" s="97">
        <v>422.23006373629607</v>
      </c>
      <c r="V134" s="97">
        <v>953.10430464564888</v>
      </c>
      <c r="W134" s="97">
        <v>49.750063646281212</v>
      </c>
      <c r="X134" s="97">
        <v>1002.85436829193</v>
      </c>
      <c r="Y134" s="97">
        <v>-41.527182603133987</v>
      </c>
      <c r="Z134" s="97">
        <v>961.32718568879613</v>
      </c>
      <c r="AA134" s="97">
        <v>10.859628426527021</v>
      </c>
      <c r="AB134" s="97">
        <v>972.18681411532305</v>
      </c>
      <c r="AC134" s="84">
        <v>13</v>
      </c>
      <c r="AD134" s="84">
        <v>13</v>
      </c>
    </row>
    <row r="135" spans="1:30" s="9" customFormat="1" ht="16.5" customHeight="1">
      <c r="A135" s="74">
        <v>416</v>
      </c>
      <c r="B135" s="75" t="s">
        <v>166</v>
      </c>
      <c r="C135" s="97">
        <f>'1.a. Vos-laskelma'!C135</f>
        <v>2878</v>
      </c>
      <c r="D135" s="76">
        <f>'1.a. Vos-laskelma'!D135/$C135</f>
        <v>208.32862360047969</v>
      </c>
      <c r="E135" s="76">
        <f>'1.a. Vos-laskelma'!E135/$C135</f>
        <v>437.18315931124505</v>
      </c>
      <c r="F135" s="76">
        <f>'1.a. Vos-laskelma'!F135/$C135</f>
        <v>645.51178291172471</v>
      </c>
      <c r="G135" s="76">
        <f>'1.a. Vos-laskelma'!G135/$C135</f>
        <v>103.8159770242725</v>
      </c>
      <c r="H135" s="76">
        <f>'1.a. Vos-laskelma'!H135/$C135</f>
        <v>749.32775993599728</v>
      </c>
      <c r="I135" s="76">
        <f>'1.a. Vos-laskelma'!I135/$C135</f>
        <v>-243.48471160528143</v>
      </c>
      <c r="J135" s="76">
        <f>'1.a. Vos-laskelma'!J135/$C135</f>
        <v>505.84304833071582</v>
      </c>
      <c r="K135" s="76">
        <f>'1.a. Vos-laskelma'!K135/$C135</f>
        <v>0.17576200428447389</v>
      </c>
      <c r="L135" s="76">
        <f>'1.a. Vos-laskelma'!L135/$C135</f>
        <v>-29.286954794996525</v>
      </c>
      <c r="M135" s="76">
        <v>-3.1305852835591281</v>
      </c>
      <c r="N135" s="84">
        <v>9</v>
      </c>
      <c r="O135" s="84">
        <v>9</v>
      </c>
      <c r="P135" s="15"/>
      <c r="Q135" s="90">
        <v>416</v>
      </c>
      <c r="R135" s="40" t="s">
        <v>166</v>
      </c>
      <c r="S135" s="77">
        <v>2862</v>
      </c>
      <c r="T135" s="97">
        <v>183.163450730275</v>
      </c>
      <c r="U135" s="97">
        <v>460.22333387250308</v>
      </c>
      <c r="V135" s="97">
        <v>643.38678460277811</v>
      </c>
      <c r="W135" s="97">
        <v>88.30624195676792</v>
      </c>
      <c r="X135" s="97">
        <v>731.69302655954596</v>
      </c>
      <c r="Y135" s="97">
        <v>-223.30922431865829</v>
      </c>
      <c r="Z135" s="97">
        <v>508.38380224088769</v>
      </c>
      <c r="AA135" s="97">
        <v>-6.0630502515723252</v>
      </c>
      <c r="AB135" s="97">
        <v>502.3207519893154</v>
      </c>
      <c r="AC135" s="84">
        <v>9</v>
      </c>
      <c r="AD135" s="84">
        <v>9</v>
      </c>
    </row>
    <row r="136" spans="1:30" s="9" customFormat="1" ht="16.5" customHeight="1">
      <c r="A136" s="74">
        <v>418</v>
      </c>
      <c r="B136" s="75" t="s">
        <v>167</v>
      </c>
      <c r="C136" s="97">
        <f>'1.a. Vos-laskelma'!C136</f>
        <v>25041</v>
      </c>
      <c r="D136" s="76">
        <f>'1.a. Vos-laskelma'!D136/$C136</f>
        <v>769.46934008210621</v>
      </c>
      <c r="E136" s="76">
        <f>'1.a. Vos-laskelma'!E136/$C136</f>
        <v>44.610637043342066</v>
      </c>
      <c r="F136" s="76">
        <f>'1.a. Vos-laskelma'!F136/$C136</f>
        <v>814.07997712544829</v>
      </c>
      <c r="G136" s="76">
        <f>'1.a. Vos-laskelma'!G136/$C136</f>
        <v>51.586840304553974</v>
      </c>
      <c r="H136" s="76">
        <f>'1.a. Vos-laskelma'!H136/$C136</f>
        <v>865.66681743000231</v>
      </c>
      <c r="I136" s="76">
        <f>'1.a. Vos-laskelma'!I136/$C136</f>
        <v>-97.147997284453496</v>
      </c>
      <c r="J136" s="76">
        <f>'1.a. Vos-laskelma'!J136/$C136</f>
        <v>768.51882014554883</v>
      </c>
      <c r="K136" s="76">
        <f>'1.a. Vos-laskelma'!K136/$C136</f>
        <v>3.0690420516175425E-2</v>
      </c>
      <c r="L136" s="76">
        <f>'1.a. Vos-laskelma'!L136/$C136</f>
        <v>-26.410705542909639</v>
      </c>
      <c r="M136" s="76">
        <v>12.629679907054649</v>
      </c>
      <c r="N136" s="84">
        <v>6</v>
      </c>
      <c r="O136" s="84">
        <v>6</v>
      </c>
      <c r="P136" s="15"/>
      <c r="Q136" s="90">
        <v>418</v>
      </c>
      <c r="R136" s="40" t="s">
        <v>167</v>
      </c>
      <c r="S136" s="77">
        <v>24711</v>
      </c>
      <c r="T136" s="97">
        <v>781.67702259395662</v>
      </c>
      <c r="U136" s="97">
        <v>57.28454774512165</v>
      </c>
      <c r="V136" s="97">
        <v>838.96157033907832</v>
      </c>
      <c r="W136" s="97">
        <v>41.956803213410872</v>
      </c>
      <c r="X136" s="97">
        <v>880.91837355248924</v>
      </c>
      <c r="Y136" s="97">
        <v>-100.29242037958799</v>
      </c>
      <c r="Z136" s="97">
        <v>780.62595317290118</v>
      </c>
      <c r="AA136" s="97">
        <v>-31.664122589535019</v>
      </c>
      <c r="AB136" s="97">
        <v>748.96183058336612</v>
      </c>
      <c r="AC136" s="84">
        <v>6</v>
      </c>
      <c r="AD136" s="84">
        <v>6</v>
      </c>
    </row>
    <row r="137" spans="1:30" s="9" customFormat="1" ht="16.5" customHeight="1">
      <c r="A137" s="74">
        <v>420</v>
      </c>
      <c r="B137" s="75" t="s">
        <v>168</v>
      </c>
      <c r="C137" s="97">
        <f>'1.a. Vos-laskelma'!C137</f>
        <v>8924</v>
      </c>
      <c r="D137" s="76">
        <f>'1.a. Vos-laskelma'!D137/$C137</f>
        <v>209.9769476307857</v>
      </c>
      <c r="E137" s="76">
        <f>'1.a. Vos-laskelma'!E137/$C137</f>
        <v>311.01263265089159</v>
      </c>
      <c r="F137" s="76">
        <f>'1.a. Vos-laskelma'!F137/$C137</f>
        <v>520.98958028167726</v>
      </c>
      <c r="G137" s="76">
        <f>'1.a. Vos-laskelma'!G137/$C137</f>
        <v>130.77818732974043</v>
      </c>
      <c r="H137" s="76">
        <f>'1.a. Vos-laskelma'!H137/$C137</f>
        <v>651.76776761141764</v>
      </c>
      <c r="I137" s="76">
        <f>'1.a. Vos-laskelma'!I137/$C137</f>
        <v>-149.78675481846705</v>
      </c>
      <c r="J137" s="76">
        <f>'1.a. Vos-laskelma'!J137/$C137</f>
        <v>501.98101279295059</v>
      </c>
      <c r="K137" s="76">
        <f>'1.a. Vos-laskelma'!K137/$C137</f>
        <v>5.6250673777784692E-2</v>
      </c>
      <c r="L137" s="76">
        <f>'1.a. Vos-laskelma'!L137/$C137</f>
        <v>-15.580304672792472</v>
      </c>
      <c r="M137" s="76">
        <v>-36.91447099524521</v>
      </c>
      <c r="N137" s="84">
        <v>11</v>
      </c>
      <c r="O137" s="84">
        <v>11</v>
      </c>
      <c r="P137" s="15"/>
      <c r="Q137" s="90">
        <v>420</v>
      </c>
      <c r="R137" s="40" t="s">
        <v>168</v>
      </c>
      <c r="S137" s="77">
        <v>9049</v>
      </c>
      <c r="T137" s="97">
        <v>265.76208600536489</v>
      </c>
      <c r="U137" s="97">
        <v>298.07988813011889</v>
      </c>
      <c r="V137" s="97">
        <v>563.84197413548395</v>
      </c>
      <c r="W137" s="97">
        <v>112.6074451222017</v>
      </c>
      <c r="X137" s="97">
        <v>676.44941925768569</v>
      </c>
      <c r="Y137" s="97">
        <v>-118.3284340811139</v>
      </c>
      <c r="Z137" s="97">
        <v>558.12098517657171</v>
      </c>
      <c r="AA137" s="97">
        <v>-10.2226463134048</v>
      </c>
      <c r="AB137" s="97">
        <v>547.89833886316694</v>
      </c>
      <c r="AC137" s="84">
        <v>11</v>
      </c>
      <c r="AD137" s="84">
        <v>11</v>
      </c>
    </row>
    <row r="138" spans="1:30" s="9" customFormat="1" ht="16.5" customHeight="1">
      <c r="A138" s="74">
        <v>421</v>
      </c>
      <c r="B138" s="75" t="s">
        <v>169</v>
      </c>
      <c r="C138" s="97">
        <f>'1.a. Vos-laskelma'!C138</f>
        <v>656</v>
      </c>
      <c r="D138" s="76">
        <f>'1.a. Vos-laskelma'!D138/$C138</f>
        <v>1632.2069524075387</v>
      </c>
      <c r="E138" s="76">
        <f>'1.a. Vos-laskelma'!E138/$C138</f>
        <v>-21.330429748167518</v>
      </c>
      <c r="F138" s="76">
        <f>'1.a. Vos-laskelma'!F138/$C138</f>
        <v>1610.8765226593714</v>
      </c>
      <c r="G138" s="76">
        <f>'1.a. Vos-laskelma'!G138/$C138</f>
        <v>228.12570569209882</v>
      </c>
      <c r="H138" s="76">
        <f>'1.a. Vos-laskelma'!H138/$C138</f>
        <v>1839.0022283514704</v>
      </c>
      <c r="I138" s="76">
        <f>'1.a. Vos-laskelma'!I138/$C138</f>
        <v>-260.48628048780489</v>
      </c>
      <c r="J138" s="76">
        <f>'1.a. Vos-laskelma'!J138/$C138</f>
        <v>1578.5159478636654</v>
      </c>
      <c r="K138" s="76">
        <f>'1.a. Vos-laskelma'!K138/$C138</f>
        <v>2.4062743107677824</v>
      </c>
      <c r="L138" s="76">
        <f>'1.a. Vos-laskelma'!L138/$C138</f>
        <v>-13.505106707317074</v>
      </c>
      <c r="M138" s="76">
        <v>-377.97744100563727</v>
      </c>
      <c r="N138" s="84">
        <v>16</v>
      </c>
      <c r="O138" s="84">
        <v>16</v>
      </c>
      <c r="P138" s="15"/>
      <c r="Q138" s="90">
        <v>421</v>
      </c>
      <c r="R138" s="40" t="s">
        <v>169</v>
      </c>
      <c r="S138" s="77">
        <v>682</v>
      </c>
      <c r="T138" s="97">
        <v>1813.0370560382689</v>
      </c>
      <c r="U138" s="97">
        <v>245.63950218894169</v>
      </c>
      <c r="V138" s="97">
        <v>2058.676558227211</v>
      </c>
      <c r="W138" s="97">
        <v>200.23766865077391</v>
      </c>
      <c r="X138" s="97">
        <v>2258.9142268779851</v>
      </c>
      <c r="Y138" s="97">
        <v>-189.80205278592379</v>
      </c>
      <c r="Z138" s="97">
        <v>2069.1121740920612</v>
      </c>
      <c r="AA138" s="97">
        <v>-7.4546203812316714</v>
      </c>
      <c r="AB138" s="97">
        <v>2061.6575537108301</v>
      </c>
      <c r="AC138" s="84">
        <v>16</v>
      </c>
      <c r="AD138" s="84">
        <v>16</v>
      </c>
    </row>
    <row r="139" spans="1:30" s="9" customFormat="1" ht="16.5" customHeight="1">
      <c r="A139" s="74">
        <v>422</v>
      </c>
      <c r="B139" s="75" t="s">
        <v>170</v>
      </c>
      <c r="C139" s="97">
        <f>'1.a. Vos-laskelma'!C139</f>
        <v>9846</v>
      </c>
      <c r="D139" s="76">
        <f>'1.a. Vos-laskelma'!D139/$C139</f>
        <v>189.91263025331418</v>
      </c>
      <c r="E139" s="76">
        <f>'1.a. Vos-laskelma'!E139/$C139</f>
        <v>262.00847561148919</v>
      </c>
      <c r="F139" s="76">
        <f>'1.a. Vos-laskelma'!F139/$C139</f>
        <v>451.92110586480339</v>
      </c>
      <c r="G139" s="76">
        <f>'1.a. Vos-laskelma'!G139/$C139</f>
        <v>169.9753671865374</v>
      </c>
      <c r="H139" s="76">
        <f>'1.a. Vos-laskelma'!H139/$C139</f>
        <v>621.89647305134076</v>
      </c>
      <c r="I139" s="76">
        <f>'1.a. Vos-laskelma'!I139/$C139</f>
        <v>-23.729941092829577</v>
      </c>
      <c r="J139" s="76">
        <f>'1.a. Vos-laskelma'!J139/$C139</f>
        <v>598.1665319585112</v>
      </c>
      <c r="K139" s="76">
        <f>'1.a. Vos-laskelma'!K139/$C139</f>
        <v>6.0752237655749664E-2</v>
      </c>
      <c r="L139" s="76">
        <f>'1.a. Vos-laskelma'!L139/$C139</f>
        <v>7.0453697440584993</v>
      </c>
      <c r="M139" s="76">
        <v>-120.1320385011511</v>
      </c>
      <c r="N139" s="84">
        <v>12</v>
      </c>
      <c r="O139" s="84">
        <v>12</v>
      </c>
      <c r="P139" s="15"/>
      <c r="Q139" s="90">
        <v>422</v>
      </c>
      <c r="R139" s="40" t="s">
        <v>170</v>
      </c>
      <c r="S139" s="77">
        <v>10228</v>
      </c>
      <c r="T139" s="97">
        <v>245.80783338430459</v>
      </c>
      <c r="U139" s="97">
        <v>380.83621281261031</v>
      </c>
      <c r="V139" s="97">
        <v>626.64404619691493</v>
      </c>
      <c r="W139" s="97">
        <v>145.576344883106</v>
      </c>
      <c r="X139" s="97">
        <v>772.22039108002093</v>
      </c>
      <c r="Y139" s="97">
        <v>-23.508799374266719</v>
      </c>
      <c r="Z139" s="97">
        <v>748.71159170575424</v>
      </c>
      <c r="AA139" s="97">
        <v>9.8273553578412169</v>
      </c>
      <c r="AB139" s="97">
        <v>758.5389470635954</v>
      </c>
      <c r="AC139" s="84">
        <v>12</v>
      </c>
      <c r="AD139" s="84">
        <v>12</v>
      </c>
    </row>
    <row r="140" spans="1:30" s="9" customFormat="1" ht="16.5" customHeight="1">
      <c r="A140" s="74">
        <v>423</v>
      </c>
      <c r="B140" s="75" t="s">
        <v>171</v>
      </c>
      <c r="C140" s="97">
        <f>'1.a. Vos-laskelma'!C140</f>
        <v>20732</v>
      </c>
      <c r="D140" s="76">
        <f>'1.a. Vos-laskelma'!D140/$C140</f>
        <v>741.56655009937492</v>
      </c>
      <c r="E140" s="76">
        <f>'1.a. Vos-laskelma'!E140/$C140</f>
        <v>38.422227093289507</v>
      </c>
      <c r="F140" s="76">
        <f>'1.a. Vos-laskelma'!F140/$C140</f>
        <v>779.98877719266443</v>
      </c>
      <c r="G140" s="76">
        <f>'1.a. Vos-laskelma'!G140/$C140</f>
        <v>71.32231057795434</v>
      </c>
      <c r="H140" s="76">
        <f>'1.a. Vos-laskelma'!H140/$C140</f>
        <v>851.31108777061877</v>
      </c>
      <c r="I140" s="76">
        <f>'1.a. Vos-laskelma'!I140/$C140</f>
        <v>-107.58248118850086</v>
      </c>
      <c r="J140" s="76">
        <f>'1.a. Vos-laskelma'!J140/$C140</f>
        <v>743.72860658211789</v>
      </c>
      <c r="K140" s="76">
        <f>'1.a. Vos-laskelma'!K140/$C140</f>
        <v>3.5873461633326158E-2</v>
      </c>
      <c r="L140" s="76">
        <f>'1.a. Vos-laskelma'!L140/$C140</f>
        <v>-26.880597742620111</v>
      </c>
      <c r="M140" s="76">
        <v>-3.5419039938707328</v>
      </c>
      <c r="N140" s="84">
        <v>2</v>
      </c>
      <c r="O140" s="84">
        <v>2</v>
      </c>
      <c r="P140" s="15"/>
      <c r="Q140" s="90">
        <v>423</v>
      </c>
      <c r="R140" s="40" t="s">
        <v>171</v>
      </c>
      <c r="S140" s="77">
        <v>20637</v>
      </c>
      <c r="T140" s="97">
        <v>756.30831942441409</v>
      </c>
      <c r="U140" s="97">
        <v>72.079295357220502</v>
      </c>
      <c r="V140" s="97">
        <v>828.38761478163462</v>
      </c>
      <c r="W140" s="97">
        <v>61.228606145314913</v>
      </c>
      <c r="X140" s="97">
        <v>889.61622092694938</v>
      </c>
      <c r="Y140" s="97">
        <v>-104.3277608179483</v>
      </c>
      <c r="Z140" s="97">
        <v>785.28846010900111</v>
      </c>
      <c r="AA140" s="97">
        <v>-28.681101742985909</v>
      </c>
      <c r="AB140" s="97">
        <v>756.60735836601521</v>
      </c>
      <c r="AC140" s="84">
        <v>2</v>
      </c>
      <c r="AD140" s="84">
        <v>2</v>
      </c>
    </row>
    <row r="141" spans="1:30" s="9" customFormat="1" ht="16.5" customHeight="1">
      <c r="A141" s="74">
        <v>425</v>
      </c>
      <c r="B141" s="75" t="s">
        <v>172</v>
      </c>
      <c r="C141" s="97">
        <f>'1.a. Vos-laskelma'!C141</f>
        <v>10116</v>
      </c>
      <c r="D141" s="76">
        <f>'1.a. Vos-laskelma'!D141/$C141</f>
        <v>1482.0051023374517</v>
      </c>
      <c r="E141" s="76">
        <f>'1.a. Vos-laskelma'!E141/$C141</f>
        <v>506.22555083599366</v>
      </c>
      <c r="F141" s="76">
        <f>'1.a. Vos-laskelma'!F141/$C141</f>
        <v>1988.2306531734455</v>
      </c>
      <c r="G141" s="76">
        <f>'1.a. Vos-laskelma'!G141/$C141</f>
        <v>46.790518141212381</v>
      </c>
      <c r="H141" s="76">
        <f>'1.a. Vos-laskelma'!H141/$C141</f>
        <v>2035.021171314658</v>
      </c>
      <c r="I141" s="76">
        <f>'1.a. Vos-laskelma'!I141/$C141</f>
        <v>154.72073942269671</v>
      </c>
      <c r="J141" s="76">
        <f>'1.a. Vos-laskelma'!J141/$C141</f>
        <v>2189.7419107373548</v>
      </c>
      <c r="K141" s="76">
        <f>'1.a. Vos-laskelma'!K141/$C141</f>
        <v>0.21646321774786031</v>
      </c>
      <c r="L141" s="76">
        <f>'1.a. Vos-laskelma'!L141/$C141</f>
        <v>24.430647251878217</v>
      </c>
      <c r="M141" s="76">
        <v>44.742752077992463</v>
      </c>
      <c r="N141" s="84">
        <v>17</v>
      </c>
      <c r="O141" s="84">
        <v>17</v>
      </c>
      <c r="P141" s="15"/>
      <c r="Q141" s="90">
        <v>425</v>
      </c>
      <c r="R141" s="40" t="s">
        <v>172</v>
      </c>
      <c r="S141" s="77">
        <v>10256</v>
      </c>
      <c r="T141" s="97">
        <v>1436.6560852761961</v>
      </c>
      <c r="U141" s="97">
        <v>523.236115397768</v>
      </c>
      <c r="V141" s="97">
        <v>1959.892200673964</v>
      </c>
      <c r="W141" s="97">
        <v>34.721045654449462</v>
      </c>
      <c r="X141" s="97">
        <v>1994.6132463284141</v>
      </c>
      <c r="Y141" s="97">
        <v>159.42969968798749</v>
      </c>
      <c r="Z141" s="97">
        <v>2154.0429460164009</v>
      </c>
      <c r="AA141" s="97">
        <v>25.469176863299541</v>
      </c>
      <c r="AB141" s="97">
        <v>2179.5121228797011</v>
      </c>
      <c r="AC141" s="84">
        <v>17</v>
      </c>
      <c r="AD141" s="84">
        <v>17</v>
      </c>
    </row>
    <row r="142" spans="1:30" s="9" customFormat="1" ht="16.5" customHeight="1">
      <c r="A142" s="74">
        <v>426</v>
      </c>
      <c r="B142" s="75" t="s">
        <v>173</v>
      </c>
      <c r="C142" s="97">
        <f>'1.a. Vos-laskelma'!C142</f>
        <v>11980</v>
      </c>
      <c r="D142" s="76">
        <f>'1.a. Vos-laskelma'!D142/$C142</f>
        <v>332.34622103686718</v>
      </c>
      <c r="E142" s="76">
        <f>'1.a. Vos-laskelma'!E142/$C142</f>
        <v>488.16980218733033</v>
      </c>
      <c r="F142" s="76">
        <f>'1.a. Vos-laskelma'!F142/$C142</f>
        <v>820.5160232241974</v>
      </c>
      <c r="G142" s="76">
        <f>'1.a. Vos-laskelma'!G142/$C142</f>
        <v>99.978644396040281</v>
      </c>
      <c r="H142" s="76">
        <f>'1.a. Vos-laskelma'!H142/$C142</f>
        <v>920.49466762023769</v>
      </c>
      <c r="I142" s="76">
        <f>'1.a. Vos-laskelma'!I142/$C142</f>
        <v>-153.77437395659433</v>
      </c>
      <c r="J142" s="76">
        <f>'1.a. Vos-laskelma'!J142/$C142</f>
        <v>766.72029366364336</v>
      </c>
      <c r="K142" s="76">
        <f>'1.a. Vos-laskelma'!K142/$C142</f>
        <v>6.4000024512824993E-2</v>
      </c>
      <c r="L142" s="76">
        <f>'1.a. Vos-laskelma'!L142/$C142</f>
        <v>-72.568281761268764</v>
      </c>
      <c r="M142" s="76">
        <v>25.833951891615701</v>
      </c>
      <c r="N142" s="84">
        <v>12</v>
      </c>
      <c r="O142" s="84">
        <v>12</v>
      </c>
      <c r="P142" s="15"/>
      <c r="Q142" s="90">
        <v>426</v>
      </c>
      <c r="R142" s="40" t="s">
        <v>173</v>
      </c>
      <c r="S142" s="77">
        <v>11969</v>
      </c>
      <c r="T142" s="97">
        <v>332.20310141091909</v>
      </c>
      <c r="U142" s="97">
        <v>482.48537696380259</v>
      </c>
      <c r="V142" s="97">
        <v>814.68847837472174</v>
      </c>
      <c r="W142" s="97">
        <v>84.540611579147836</v>
      </c>
      <c r="X142" s="97">
        <v>899.22908995386967</v>
      </c>
      <c r="Y142" s="97">
        <v>-162.29375887709921</v>
      </c>
      <c r="Z142" s="97">
        <v>736.93533107677047</v>
      </c>
      <c r="AA142" s="97">
        <v>-69.892898647840241</v>
      </c>
      <c r="AB142" s="97">
        <v>667.04243242893028</v>
      </c>
      <c r="AC142" s="84">
        <v>12</v>
      </c>
      <c r="AD142" s="84">
        <v>12</v>
      </c>
    </row>
    <row r="143" spans="1:30" s="9" customFormat="1" ht="16.5" customHeight="1">
      <c r="A143" s="74">
        <v>430</v>
      </c>
      <c r="B143" s="75" t="s">
        <v>174</v>
      </c>
      <c r="C143" s="97">
        <f>'1.a. Vos-laskelma'!C143</f>
        <v>15124</v>
      </c>
      <c r="D143" s="76">
        <f>'1.a. Vos-laskelma'!D143/$C143</f>
        <v>240.7925561459391</v>
      </c>
      <c r="E143" s="76">
        <f>'1.a. Vos-laskelma'!E143/$C143</f>
        <v>447.78217604796629</v>
      </c>
      <c r="F143" s="76">
        <f>'1.a. Vos-laskelma'!F143/$C143</f>
        <v>688.57473219390533</v>
      </c>
      <c r="G143" s="76">
        <f>'1.a. Vos-laskelma'!G143/$C143</f>
        <v>172.22289688821729</v>
      </c>
      <c r="H143" s="76">
        <f>'1.a. Vos-laskelma'!H143/$C143</f>
        <v>860.79762908212274</v>
      </c>
      <c r="I143" s="76">
        <f>'1.a. Vos-laskelma'!I143/$C143</f>
        <v>-163.37496693996297</v>
      </c>
      <c r="J143" s="76">
        <f>'1.a. Vos-laskelma'!J143/$C143</f>
        <v>697.42266214215977</v>
      </c>
      <c r="K143" s="76">
        <f>'1.a. Vos-laskelma'!K143/$C143</f>
        <v>4.6113638068114242E-2</v>
      </c>
      <c r="L143" s="76">
        <f>'1.a. Vos-laskelma'!L143/$C143</f>
        <v>9.8973537159481282</v>
      </c>
      <c r="M143" s="76">
        <v>-13.87529434980104</v>
      </c>
      <c r="N143" s="84">
        <v>2</v>
      </c>
      <c r="O143" s="84">
        <v>2</v>
      </c>
      <c r="P143" s="15"/>
      <c r="Q143" s="90">
        <v>430</v>
      </c>
      <c r="R143" s="40" t="s">
        <v>174</v>
      </c>
      <c r="S143" s="77">
        <v>15420</v>
      </c>
      <c r="T143" s="97">
        <v>293.57094874572982</v>
      </c>
      <c r="U143" s="97">
        <v>384.47274741827431</v>
      </c>
      <c r="V143" s="97">
        <v>678.04369616400425</v>
      </c>
      <c r="W143" s="97">
        <v>151.99403929793829</v>
      </c>
      <c r="X143" s="97">
        <v>830.03773546194259</v>
      </c>
      <c r="Y143" s="97">
        <v>-116.0750324254215</v>
      </c>
      <c r="Z143" s="97">
        <v>713.96270303652102</v>
      </c>
      <c r="AA143" s="97">
        <v>21.872954000000011</v>
      </c>
      <c r="AB143" s="97">
        <v>735.83565703652107</v>
      </c>
      <c r="AC143" s="84">
        <v>2</v>
      </c>
      <c r="AD143" s="84">
        <v>2</v>
      </c>
    </row>
    <row r="144" spans="1:30" s="9" customFormat="1" ht="16.5" customHeight="1">
      <c r="A144" s="74">
        <v>433</v>
      </c>
      <c r="B144" s="75" t="s">
        <v>175</v>
      </c>
      <c r="C144" s="97">
        <f>'1.a. Vos-laskelma'!C144</f>
        <v>7574</v>
      </c>
      <c r="D144" s="76">
        <f>'1.a. Vos-laskelma'!D144/$C144</f>
        <v>264.21617112104786</v>
      </c>
      <c r="E144" s="76">
        <f>'1.a. Vos-laskelma'!E144/$C144</f>
        <v>289.34498182935124</v>
      </c>
      <c r="F144" s="76">
        <f>'1.a. Vos-laskelma'!F144/$C144</f>
        <v>553.56115295039911</v>
      </c>
      <c r="G144" s="76">
        <f>'1.a. Vos-laskelma'!G144/$C144</f>
        <v>132.46945899666122</v>
      </c>
      <c r="H144" s="76">
        <f>'1.a. Vos-laskelma'!H144/$C144</f>
        <v>686.03061194706027</v>
      </c>
      <c r="I144" s="76">
        <f>'1.a. Vos-laskelma'!I144/$C144</f>
        <v>-159.0698442038553</v>
      </c>
      <c r="J144" s="76">
        <f>'1.a. Vos-laskelma'!J144/$C144</f>
        <v>526.960767743205</v>
      </c>
      <c r="K144" s="76">
        <f>'1.a. Vos-laskelma'!K144/$C144</f>
        <v>6.9574962733457216E-2</v>
      </c>
      <c r="L144" s="76">
        <f>'1.a. Vos-laskelma'!L144/$C144</f>
        <v>16.609819118035386</v>
      </c>
      <c r="M144" s="76">
        <v>-32.120326941780043</v>
      </c>
      <c r="N144" s="84">
        <v>5</v>
      </c>
      <c r="O144" s="84">
        <v>5</v>
      </c>
      <c r="P144" s="15"/>
      <c r="Q144" s="90">
        <v>433</v>
      </c>
      <c r="R144" s="40" t="s">
        <v>175</v>
      </c>
      <c r="S144" s="77">
        <v>7692</v>
      </c>
      <c r="T144" s="97">
        <v>316.62367096059091</v>
      </c>
      <c r="U144" s="97">
        <v>301.85057242255198</v>
      </c>
      <c r="V144" s="97">
        <v>618.47424338314295</v>
      </c>
      <c r="W144" s="97">
        <v>115.10670369072071</v>
      </c>
      <c r="X144" s="97">
        <v>733.58094707386363</v>
      </c>
      <c r="Y144" s="97">
        <v>-112.6396255850234</v>
      </c>
      <c r="Z144" s="97">
        <v>620.94132148884023</v>
      </c>
      <c r="AA144" s="97">
        <v>13.22989691887676</v>
      </c>
      <c r="AB144" s="97">
        <v>634.17121840771699</v>
      </c>
      <c r="AC144" s="84">
        <v>5</v>
      </c>
      <c r="AD144" s="84">
        <v>5</v>
      </c>
    </row>
    <row r="145" spans="1:30" s="9" customFormat="1" ht="16.5" customHeight="1">
      <c r="A145" s="74">
        <v>434</v>
      </c>
      <c r="B145" s="75" t="s">
        <v>176</v>
      </c>
      <c r="C145" s="97">
        <f>'1.a. Vos-laskelma'!C145</f>
        <v>14196</v>
      </c>
      <c r="D145" s="76">
        <f>'1.a. Vos-laskelma'!D145/$C145</f>
        <v>481.03523274625559</v>
      </c>
      <c r="E145" s="76">
        <f>'1.a. Vos-laskelma'!E145/$C145</f>
        <v>-17.519090761993638</v>
      </c>
      <c r="F145" s="76">
        <f>'1.a. Vos-laskelma'!F145/$C145</f>
        <v>463.51614198426194</v>
      </c>
      <c r="G145" s="76">
        <f>'1.a. Vos-laskelma'!G145/$C145</f>
        <v>139.88720036800819</v>
      </c>
      <c r="H145" s="76">
        <f>'1.a. Vos-laskelma'!H145/$C145</f>
        <v>603.4033423522701</v>
      </c>
      <c r="I145" s="76">
        <f>'1.a. Vos-laskelma'!I145/$C145</f>
        <v>-34.615032403493942</v>
      </c>
      <c r="J145" s="76">
        <f>'1.a. Vos-laskelma'!J145/$C145</f>
        <v>568.78830994877615</v>
      </c>
      <c r="K145" s="76">
        <f>'1.a. Vos-laskelma'!K145/$C145</f>
        <v>4.0066801208000574E-2</v>
      </c>
      <c r="L145" s="76">
        <f>'1.a. Vos-laskelma'!L145/$C145</f>
        <v>74.139953508030445</v>
      </c>
      <c r="M145" s="76">
        <v>-103.3155320097122</v>
      </c>
      <c r="N145" s="84">
        <v>1</v>
      </c>
      <c r="O145" s="85">
        <v>34</v>
      </c>
      <c r="P145" s="15"/>
      <c r="Q145" s="90">
        <v>434</v>
      </c>
      <c r="R145" s="40" t="s">
        <v>176</v>
      </c>
      <c r="S145" s="77">
        <v>14458</v>
      </c>
      <c r="T145" s="97">
        <v>517.93484554529527</v>
      </c>
      <c r="U145" s="97">
        <v>-2.9450269411058461</v>
      </c>
      <c r="V145" s="97">
        <v>514.9898186041894</v>
      </c>
      <c r="W145" s="97">
        <v>122.590415999963</v>
      </c>
      <c r="X145" s="97">
        <v>637.58023460415245</v>
      </c>
      <c r="Y145" s="97">
        <v>35.882141375017291</v>
      </c>
      <c r="Z145" s="97">
        <v>673.46237597916968</v>
      </c>
      <c r="AA145" s="97">
        <v>88.028866340434362</v>
      </c>
      <c r="AB145" s="97">
        <v>761.491242319604</v>
      </c>
      <c r="AC145" s="84">
        <v>1</v>
      </c>
      <c r="AD145" s="85">
        <v>34</v>
      </c>
    </row>
    <row r="146" spans="1:30" s="9" customFormat="1" ht="16.5" customHeight="1">
      <c r="A146" s="74">
        <v>435</v>
      </c>
      <c r="B146" s="75" t="s">
        <v>177</v>
      </c>
      <c r="C146" s="97">
        <f>'1.a. Vos-laskelma'!C146</f>
        <v>695</v>
      </c>
      <c r="D146" s="76">
        <f>'1.a. Vos-laskelma'!D146/$C146</f>
        <v>1395.0857432204857</v>
      </c>
      <c r="E146" s="76">
        <f>'1.a. Vos-laskelma'!E146/$C146</f>
        <v>-3.2873129972461061</v>
      </c>
      <c r="F146" s="76">
        <f>'1.a. Vos-laskelma'!F146/$C146</f>
        <v>1391.7984302232396</v>
      </c>
      <c r="G146" s="76">
        <f>'1.a. Vos-laskelma'!G146/$C146</f>
        <v>199.04460597848399</v>
      </c>
      <c r="H146" s="76">
        <f>'1.a. Vos-laskelma'!H146/$C146</f>
        <v>1590.8430362017236</v>
      </c>
      <c r="I146" s="76">
        <f>'1.a. Vos-laskelma'!I146/$C146</f>
        <v>-300.38561151079136</v>
      </c>
      <c r="J146" s="76">
        <f>'1.a. Vos-laskelma'!J146/$C146</f>
        <v>1290.4574246909322</v>
      </c>
      <c r="K146" s="76">
        <f>'1.a. Vos-laskelma'!K146/$C146</f>
        <v>1.8567732729365931</v>
      </c>
      <c r="L146" s="76">
        <f>'1.a. Vos-laskelma'!L146/$C146</f>
        <v>-313.5827482014389</v>
      </c>
      <c r="M146" s="76">
        <v>75.801230442593123</v>
      </c>
      <c r="N146" s="84">
        <v>13</v>
      </c>
      <c r="O146" s="84">
        <v>13</v>
      </c>
      <c r="P146" s="15"/>
      <c r="Q146" s="90">
        <v>435</v>
      </c>
      <c r="R146" s="40" t="s">
        <v>177</v>
      </c>
      <c r="S146" s="77">
        <v>702</v>
      </c>
      <c r="T146" s="97">
        <v>1386.473793367951</v>
      </c>
      <c r="U146" s="97">
        <v>55.86700794943674</v>
      </c>
      <c r="V146" s="97">
        <v>1442.3408013173871</v>
      </c>
      <c r="W146" s="97">
        <v>182.2237226523815</v>
      </c>
      <c r="X146" s="97">
        <v>1624.564523969769</v>
      </c>
      <c r="Y146" s="97">
        <v>-281.40740740740739</v>
      </c>
      <c r="Z146" s="97">
        <v>1343.1571165623609</v>
      </c>
      <c r="AA146" s="97">
        <v>-173.22008675213681</v>
      </c>
      <c r="AB146" s="97">
        <v>1169.937029810224</v>
      </c>
      <c r="AC146" s="84">
        <v>13</v>
      </c>
      <c r="AD146" s="84">
        <v>13</v>
      </c>
    </row>
    <row r="147" spans="1:30" s="9" customFormat="1" ht="16.5" customHeight="1">
      <c r="A147" s="74">
        <v>436</v>
      </c>
      <c r="B147" s="75" t="s">
        <v>178</v>
      </c>
      <c r="C147" s="97">
        <f>'1.a. Vos-laskelma'!C147</f>
        <v>2018</v>
      </c>
      <c r="D147" s="76">
        <f>'1.a. Vos-laskelma'!D147/$C147</f>
        <v>1164.6209446917301</v>
      </c>
      <c r="E147" s="76">
        <f>'1.a. Vos-laskelma'!E147/$C147</f>
        <v>698.64945887253759</v>
      </c>
      <c r="F147" s="76">
        <f>'1.a. Vos-laskelma'!F147/$C147</f>
        <v>1863.2704035642678</v>
      </c>
      <c r="G147" s="76">
        <f>'1.a. Vos-laskelma'!G147/$C147</f>
        <v>115.54473417643783</v>
      </c>
      <c r="H147" s="76">
        <f>'1.a. Vos-laskelma'!H147/$C147</f>
        <v>1978.8151377407055</v>
      </c>
      <c r="I147" s="76">
        <f>'1.a. Vos-laskelma'!I147/$C147</f>
        <v>-202.88453914767095</v>
      </c>
      <c r="J147" s="76">
        <f>'1.a. Vos-laskelma'!J147/$C147</f>
        <v>1775.9305985930346</v>
      </c>
      <c r="K147" s="76">
        <f>'1.a. Vos-laskelma'!K147/$C147</f>
        <v>0.88004489523936302</v>
      </c>
      <c r="L147" s="76">
        <f>'1.a. Vos-laskelma'!L147/$C147</f>
        <v>32.030633102081261</v>
      </c>
      <c r="M147" s="76">
        <v>93.075527182132646</v>
      </c>
      <c r="N147" s="84">
        <v>17</v>
      </c>
      <c r="O147" s="84">
        <v>17</v>
      </c>
      <c r="P147" s="15"/>
      <c r="Q147" s="90">
        <v>436</v>
      </c>
      <c r="R147" s="40" t="s">
        <v>178</v>
      </c>
      <c r="S147" s="77">
        <v>2033</v>
      </c>
      <c r="T147" s="97">
        <v>1114.281173849258</v>
      </c>
      <c r="U147" s="97">
        <v>650.33070389418685</v>
      </c>
      <c r="V147" s="97">
        <v>1764.6118777434449</v>
      </c>
      <c r="W147" s="97">
        <v>100.27555700874881</v>
      </c>
      <c r="X147" s="97">
        <v>1864.887434752193</v>
      </c>
      <c r="Y147" s="97">
        <v>-117.1401869158879</v>
      </c>
      <c r="Z147" s="97">
        <v>1747.7472478363061</v>
      </c>
      <c r="AA147" s="97">
        <v>31.98106862272504</v>
      </c>
      <c r="AB147" s="97">
        <v>1779.728316459031</v>
      </c>
      <c r="AC147" s="84">
        <v>17</v>
      </c>
      <c r="AD147" s="84">
        <v>17</v>
      </c>
    </row>
    <row r="148" spans="1:30" s="9" customFormat="1" ht="16.5" customHeight="1">
      <c r="A148" s="74">
        <v>440</v>
      </c>
      <c r="B148" s="75" t="s">
        <v>179</v>
      </c>
      <c r="C148" s="97">
        <f>'1.a. Vos-laskelma'!C148</f>
        <v>5955</v>
      </c>
      <c r="D148" s="76">
        <f>'1.a. Vos-laskelma'!D148/$C148</f>
        <v>1769.7012260649371</v>
      </c>
      <c r="E148" s="76">
        <f>'1.a. Vos-laskelma'!E148/$C148</f>
        <v>530.89183893010488</v>
      </c>
      <c r="F148" s="76">
        <f>'1.a. Vos-laskelma'!F148/$C148</f>
        <v>2300.5930649950424</v>
      </c>
      <c r="G148" s="76">
        <f>'1.a. Vos-laskelma'!G148/$C148</f>
        <v>74.058834540094878</v>
      </c>
      <c r="H148" s="76">
        <f>'1.a. Vos-laskelma'!H148/$C148</f>
        <v>2374.6518995351371</v>
      </c>
      <c r="I148" s="76">
        <f>'1.a. Vos-laskelma'!I148/$C148</f>
        <v>-269.63929471032748</v>
      </c>
      <c r="J148" s="76">
        <f>'1.a. Vos-laskelma'!J148/$C148</f>
        <v>2105.0126048248094</v>
      </c>
      <c r="K148" s="76">
        <f>'1.a. Vos-laskelma'!K148/$C148</f>
        <v>0.35348658351382189</v>
      </c>
      <c r="L148" s="76">
        <f>'1.a. Vos-laskelma'!L148/$C148</f>
        <v>-6.5459513014273742</v>
      </c>
      <c r="M148" s="76">
        <v>130.53847551423269</v>
      </c>
      <c r="N148" s="84">
        <v>15</v>
      </c>
      <c r="O148" s="84">
        <v>15</v>
      </c>
      <c r="P148" s="15"/>
      <c r="Q148" s="90">
        <v>440</v>
      </c>
      <c r="R148" s="40" t="s">
        <v>179</v>
      </c>
      <c r="S148" s="77">
        <v>5843</v>
      </c>
      <c r="T148" s="97">
        <v>1529.7228474008871</v>
      </c>
      <c r="U148" s="97">
        <v>554.76999216102899</v>
      </c>
      <c r="V148" s="97">
        <v>2084.4928395619149</v>
      </c>
      <c r="W148" s="97">
        <v>62.571180699053173</v>
      </c>
      <c r="X148" s="97">
        <v>2147.0640202609688</v>
      </c>
      <c r="Y148" s="97">
        <v>-265.8249187061441</v>
      </c>
      <c r="Z148" s="97">
        <v>1881.2391015548251</v>
      </c>
      <c r="AA148" s="97">
        <v>-9.9848656512065723</v>
      </c>
      <c r="AB148" s="97">
        <v>1871.2542359036181</v>
      </c>
      <c r="AC148" s="84">
        <v>15</v>
      </c>
      <c r="AD148" s="84">
        <v>15</v>
      </c>
    </row>
    <row r="149" spans="1:30" s="9" customFormat="1" ht="16.5" customHeight="1">
      <c r="A149" s="74">
        <v>441</v>
      </c>
      <c r="B149" s="75" t="s">
        <v>180</v>
      </c>
      <c r="C149" s="97">
        <f>'1.a. Vos-laskelma'!C149</f>
        <v>4304</v>
      </c>
      <c r="D149" s="76">
        <f>'1.a. Vos-laskelma'!D149/$C149</f>
        <v>-51.237597882825227</v>
      </c>
      <c r="E149" s="76">
        <f>'1.a. Vos-laskelma'!E149/$C149</f>
        <v>360.32665236713234</v>
      </c>
      <c r="F149" s="76">
        <f>'1.a. Vos-laskelma'!F149/$C149</f>
        <v>309.0890544843071</v>
      </c>
      <c r="G149" s="76">
        <f>'1.a. Vos-laskelma'!G149/$C149</f>
        <v>156.74489713851477</v>
      </c>
      <c r="H149" s="76">
        <f>'1.a. Vos-laskelma'!H149/$C149</f>
        <v>465.83395162282187</v>
      </c>
      <c r="I149" s="76">
        <f>'1.a. Vos-laskelma'!I149/$C149</f>
        <v>-74.612453531598518</v>
      </c>
      <c r="J149" s="76">
        <f>'1.a. Vos-laskelma'!J149/$C149</f>
        <v>391.22149809122334</v>
      </c>
      <c r="K149" s="76">
        <f>'1.a. Vos-laskelma'!K149/$C149</f>
        <v>9.0897188218221042E-2</v>
      </c>
      <c r="L149" s="76">
        <f>'1.a. Vos-laskelma'!L149/$C149</f>
        <v>-17.702232806691452</v>
      </c>
      <c r="M149" s="76">
        <v>-59.712964051425331</v>
      </c>
      <c r="N149" s="84">
        <v>9</v>
      </c>
      <c r="O149" s="84">
        <v>9</v>
      </c>
      <c r="P149" s="15"/>
      <c r="Q149" s="90">
        <v>441</v>
      </c>
      <c r="R149" s="40" t="s">
        <v>180</v>
      </c>
      <c r="S149" s="77">
        <v>4396</v>
      </c>
      <c r="T149" s="97">
        <v>-52.456076439865299</v>
      </c>
      <c r="U149" s="97">
        <v>294.6996083666449</v>
      </c>
      <c r="V149" s="97">
        <v>242.24353192677961</v>
      </c>
      <c r="W149" s="97">
        <v>136.64429714304481</v>
      </c>
      <c r="X149" s="97">
        <v>378.88782906982442</v>
      </c>
      <c r="Y149" s="97">
        <v>-26.198134667879891</v>
      </c>
      <c r="Z149" s="97">
        <v>352.68969440194451</v>
      </c>
      <c r="AA149" s="97">
        <v>-8.2169623157415845</v>
      </c>
      <c r="AB149" s="97">
        <v>344.47273208620288</v>
      </c>
      <c r="AC149" s="84">
        <v>9</v>
      </c>
      <c r="AD149" s="84">
        <v>9</v>
      </c>
    </row>
    <row r="150" spans="1:30" s="9" customFormat="1" ht="16.5" customHeight="1">
      <c r="A150" s="74">
        <v>444</v>
      </c>
      <c r="B150" s="75" t="s">
        <v>181</v>
      </c>
      <c r="C150" s="97">
        <f>'1.a. Vos-laskelma'!C150</f>
        <v>45435</v>
      </c>
      <c r="D150" s="76">
        <f>'1.a. Vos-laskelma'!D150/$C150</f>
        <v>406.72287908178623</v>
      </c>
      <c r="E150" s="76">
        <f>'1.a. Vos-laskelma'!E150/$C150</f>
        <v>140.59480651181013</v>
      </c>
      <c r="F150" s="76">
        <f>'1.a. Vos-laskelma'!F150/$C150</f>
        <v>547.31768559359637</v>
      </c>
      <c r="G150" s="76">
        <f>'1.a. Vos-laskelma'!G150/$C150</f>
        <v>104.81107001999153</v>
      </c>
      <c r="H150" s="76">
        <f>'1.a. Vos-laskelma'!H150/$C150</f>
        <v>652.12875561358783</v>
      </c>
      <c r="I150" s="76">
        <f>'1.a. Vos-laskelma'!I150/$C150</f>
        <v>-2.1309563112138221</v>
      </c>
      <c r="J150" s="76">
        <f>'1.a. Vos-laskelma'!J150/$C150</f>
        <v>649.99779930237401</v>
      </c>
      <c r="K150" s="76">
        <f>'1.a. Vos-laskelma'!K150/$C150</f>
        <v>1.4306103209032112E-2</v>
      </c>
      <c r="L150" s="76">
        <f>'1.a. Vos-laskelma'!L150/$C150</f>
        <v>62.20478484868493</v>
      </c>
      <c r="M150" s="76">
        <v>-41.482521260314122</v>
      </c>
      <c r="N150" s="84">
        <v>1</v>
      </c>
      <c r="O150" s="85">
        <v>33</v>
      </c>
      <c r="P150" s="15"/>
      <c r="Q150" s="90">
        <v>444</v>
      </c>
      <c r="R150" s="40" t="s">
        <v>181</v>
      </c>
      <c r="S150" s="77">
        <v>45645</v>
      </c>
      <c r="T150" s="97">
        <v>459.83000226189932</v>
      </c>
      <c r="U150" s="97">
        <v>120.3851876312231</v>
      </c>
      <c r="V150" s="97">
        <v>580.21518989312244</v>
      </c>
      <c r="W150" s="97">
        <v>92.047488071054232</v>
      </c>
      <c r="X150" s="97">
        <v>672.26267796417665</v>
      </c>
      <c r="Y150" s="97">
        <v>7.8008982363895276</v>
      </c>
      <c r="Z150" s="97">
        <v>680.06357620056622</v>
      </c>
      <c r="AA150" s="97">
        <v>62.490620363194211</v>
      </c>
      <c r="AB150" s="97">
        <v>742.55419656376034</v>
      </c>
      <c r="AC150" s="84">
        <v>1</v>
      </c>
      <c r="AD150" s="85">
        <v>33</v>
      </c>
    </row>
    <row r="151" spans="1:30" s="9" customFormat="1" ht="16.5" customHeight="1">
      <c r="A151" s="74">
        <v>445</v>
      </c>
      <c r="B151" s="75" t="s">
        <v>182</v>
      </c>
      <c r="C151" s="97">
        <f>'1.a. Vos-laskelma'!C151</f>
        <v>14712</v>
      </c>
      <c r="D151" s="76">
        <f>'1.a. Vos-laskelma'!D151/$C151</f>
        <v>525.48866334361207</v>
      </c>
      <c r="E151" s="76">
        <f>'1.a. Vos-laskelma'!E151/$C151</f>
        <v>-6.3422835648036742</v>
      </c>
      <c r="F151" s="76">
        <f>'1.a. Vos-laskelma'!F151/$C151</f>
        <v>519.14637977880841</v>
      </c>
      <c r="G151" s="76">
        <f>'1.a. Vos-laskelma'!G151/$C151</f>
        <v>114.48706593959197</v>
      </c>
      <c r="H151" s="76">
        <f>'1.a. Vos-laskelma'!H151/$C151</f>
        <v>633.63344571840037</v>
      </c>
      <c r="I151" s="76">
        <f>'1.a. Vos-laskelma'!I151/$C151</f>
        <v>-44.7741979336596</v>
      </c>
      <c r="J151" s="76">
        <f>'1.a. Vos-laskelma'!J151/$C151</f>
        <v>588.85924778474077</v>
      </c>
      <c r="K151" s="76">
        <f>'1.a. Vos-laskelma'!K151/$C151</f>
        <v>4.0025778125662097E-2</v>
      </c>
      <c r="L151" s="76">
        <f>'1.a. Vos-laskelma'!L151/$C151</f>
        <v>16.987647056824365</v>
      </c>
      <c r="M151" s="76">
        <v>-21.8880387163465</v>
      </c>
      <c r="N151" s="84">
        <v>2</v>
      </c>
      <c r="O151" s="84">
        <v>2</v>
      </c>
      <c r="P151" s="15"/>
      <c r="Q151" s="90">
        <v>445</v>
      </c>
      <c r="R151" s="40" t="s">
        <v>182</v>
      </c>
      <c r="S151" s="77">
        <v>14999</v>
      </c>
      <c r="T151" s="97">
        <v>502.15125941093629</v>
      </c>
      <c r="U151" s="97">
        <v>14.82743104143181</v>
      </c>
      <c r="V151" s="97">
        <v>516.97869045236814</v>
      </c>
      <c r="W151" s="97">
        <v>99.533028011237775</v>
      </c>
      <c r="X151" s="97">
        <v>616.51171846360592</v>
      </c>
      <c r="Y151" s="97">
        <v>4.9965997733182208</v>
      </c>
      <c r="Z151" s="97">
        <v>621.5083182369242</v>
      </c>
      <c r="AA151" s="97">
        <v>13.27275857457164</v>
      </c>
      <c r="AB151" s="97">
        <v>634.78107681149584</v>
      </c>
      <c r="AC151" s="84">
        <v>2</v>
      </c>
      <c r="AD151" s="84">
        <v>2</v>
      </c>
    </row>
    <row r="152" spans="1:30" s="9" customFormat="1" ht="16.5" customHeight="1">
      <c r="A152" s="74">
        <v>475</v>
      </c>
      <c r="B152" s="75" t="s">
        <v>183</v>
      </c>
      <c r="C152" s="97">
        <f>'1.a. Vos-laskelma'!C152</f>
        <v>5392</v>
      </c>
      <c r="D152" s="76">
        <f>'1.a. Vos-laskelma'!D152/$C152</f>
        <v>658.07450072380425</v>
      </c>
      <c r="E152" s="76">
        <f>'1.a. Vos-laskelma'!E152/$C152</f>
        <v>314.87675716673829</v>
      </c>
      <c r="F152" s="76">
        <f>'1.a. Vos-laskelma'!F152/$C152</f>
        <v>972.95125789054248</v>
      </c>
      <c r="G152" s="76">
        <f>'1.a. Vos-laskelma'!G152/$C152</f>
        <v>146.79046623133868</v>
      </c>
      <c r="H152" s="76">
        <f>'1.a. Vos-laskelma'!H152/$C152</f>
        <v>1119.7417241218811</v>
      </c>
      <c r="I152" s="76">
        <f>'1.a. Vos-laskelma'!I152/$C152</f>
        <v>37.099035608308604</v>
      </c>
      <c r="J152" s="76">
        <f>'1.a. Vos-laskelma'!J152/$C152</f>
        <v>1156.8407597301898</v>
      </c>
      <c r="K152" s="76">
        <f>'1.a. Vos-laskelma'!K152/$C152</f>
        <v>0.21454761864432303</v>
      </c>
      <c r="L152" s="76">
        <f>'1.a. Vos-laskelma'!L152/$C152</f>
        <v>156.43522134643916</v>
      </c>
      <c r="M152" s="76">
        <v>61.466706908963722</v>
      </c>
      <c r="N152" s="84">
        <v>15</v>
      </c>
      <c r="O152" s="84">
        <v>15</v>
      </c>
      <c r="P152" s="15"/>
      <c r="Q152" s="90">
        <v>475</v>
      </c>
      <c r="R152" s="40" t="s">
        <v>183</v>
      </c>
      <c r="S152" s="77">
        <v>5456</v>
      </c>
      <c r="T152" s="97">
        <v>672.63921686172205</v>
      </c>
      <c r="U152" s="97">
        <v>320.41233147907002</v>
      </c>
      <c r="V152" s="97">
        <v>993.05154834079212</v>
      </c>
      <c r="W152" s="97">
        <v>128.10156988783299</v>
      </c>
      <c r="X152" s="97">
        <v>1121.1531182286251</v>
      </c>
      <c r="Y152" s="97">
        <v>18.740469208211149</v>
      </c>
      <c r="Z152" s="97">
        <v>1139.893587436836</v>
      </c>
      <c r="AA152" s="97">
        <v>164.86626214442819</v>
      </c>
      <c r="AB152" s="97">
        <v>1304.759849581264</v>
      </c>
      <c r="AC152" s="84">
        <v>15</v>
      </c>
      <c r="AD152" s="84">
        <v>15</v>
      </c>
    </row>
    <row r="153" spans="1:30" s="9" customFormat="1" ht="16.5" customHeight="1">
      <c r="A153" s="74">
        <v>480</v>
      </c>
      <c r="B153" s="75" t="s">
        <v>184</v>
      </c>
      <c r="C153" s="97">
        <f>'1.a. Vos-laskelma'!C153</f>
        <v>1890</v>
      </c>
      <c r="D153" s="76">
        <f>'1.a. Vos-laskelma'!D153/$C153</f>
        <v>361.24849161116475</v>
      </c>
      <c r="E153" s="76">
        <f>'1.a. Vos-laskelma'!E153/$C153</f>
        <v>579.12182069859887</v>
      </c>
      <c r="F153" s="76">
        <f>'1.a. Vos-laskelma'!F153/$C153</f>
        <v>940.37031230976368</v>
      </c>
      <c r="G153" s="76">
        <f>'1.a. Vos-laskelma'!G153/$C153</f>
        <v>191.02199405231644</v>
      </c>
      <c r="H153" s="76">
        <f>'1.a. Vos-laskelma'!H153/$C153</f>
        <v>1131.3923063620803</v>
      </c>
      <c r="I153" s="76">
        <f>'1.a. Vos-laskelma'!I153/$C153</f>
        <v>-298.98518518518517</v>
      </c>
      <c r="J153" s="76">
        <f>'1.a. Vos-laskelma'!J153/$C153</f>
        <v>832.40712117689498</v>
      </c>
      <c r="K153" s="76">
        <f>'1.a. Vos-laskelma'!K153/$C153</f>
        <v>0.44042704824174339</v>
      </c>
      <c r="L153" s="76">
        <f>'1.a. Vos-laskelma'!L153/$C153</f>
        <v>-462.09244603174602</v>
      </c>
      <c r="M153" s="76">
        <v>-110.5674584163736</v>
      </c>
      <c r="N153" s="84">
        <v>2</v>
      </c>
      <c r="O153" s="84">
        <v>2</v>
      </c>
      <c r="P153" s="15"/>
      <c r="Q153" s="90">
        <v>480</v>
      </c>
      <c r="R153" s="40" t="s">
        <v>184</v>
      </c>
      <c r="S153" s="77">
        <v>1930</v>
      </c>
      <c r="T153" s="97">
        <v>446.3063843081905</v>
      </c>
      <c r="U153" s="97">
        <v>545.28939593392317</v>
      </c>
      <c r="V153" s="97">
        <v>991.59578024211362</v>
      </c>
      <c r="W153" s="97">
        <v>170.51786754385529</v>
      </c>
      <c r="X153" s="97">
        <v>1162.1136477859691</v>
      </c>
      <c r="Y153" s="97">
        <v>-244.16683937823831</v>
      </c>
      <c r="Z153" s="97">
        <v>917.94680840773049</v>
      </c>
      <c r="AA153" s="97">
        <v>-448.20662844559592</v>
      </c>
      <c r="AB153" s="97">
        <v>469.74017996213462</v>
      </c>
      <c r="AC153" s="84">
        <v>2</v>
      </c>
      <c r="AD153" s="84">
        <v>2</v>
      </c>
    </row>
    <row r="154" spans="1:30" s="9" customFormat="1" ht="16.5" customHeight="1">
      <c r="A154" s="74">
        <v>481</v>
      </c>
      <c r="B154" s="75" t="s">
        <v>185</v>
      </c>
      <c r="C154" s="97">
        <f>'1.a. Vos-laskelma'!C154</f>
        <v>9612</v>
      </c>
      <c r="D154" s="76">
        <f>'1.a. Vos-laskelma'!D154/$C154</f>
        <v>605.89956099760536</v>
      </c>
      <c r="E154" s="76">
        <f>'1.a. Vos-laskelma'!E154/$C154</f>
        <v>107.05435446438118</v>
      </c>
      <c r="F154" s="76">
        <f>'1.a. Vos-laskelma'!F154/$C154</f>
        <v>712.95391546198664</v>
      </c>
      <c r="G154" s="76">
        <f>'1.a. Vos-laskelma'!G154/$C154</f>
        <v>60.653053359643245</v>
      </c>
      <c r="H154" s="76">
        <f>'1.a. Vos-laskelma'!H154/$C154</f>
        <v>773.60696882162983</v>
      </c>
      <c r="I154" s="76">
        <f>'1.a. Vos-laskelma'!I154/$C154</f>
        <v>-250.06627132750728</v>
      </c>
      <c r="J154" s="76">
        <f>'1.a. Vos-laskelma'!J154/$C154</f>
        <v>523.54069749412258</v>
      </c>
      <c r="K154" s="76">
        <f>'1.a. Vos-laskelma'!K154/$C154</f>
        <v>5.4467405065971967E-2</v>
      </c>
      <c r="L154" s="76">
        <f>'1.a. Vos-laskelma'!L154/$C154</f>
        <v>-30.434429567207655</v>
      </c>
      <c r="M154" s="76">
        <v>-51.451586892789237</v>
      </c>
      <c r="N154" s="84">
        <v>2</v>
      </c>
      <c r="O154" s="84">
        <v>2</v>
      </c>
      <c r="P154" s="15"/>
      <c r="Q154" s="90">
        <v>481</v>
      </c>
      <c r="R154" s="40" t="s">
        <v>185</v>
      </c>
      <c r="S154" s="77">
        <v>9619</v>
      </c>
      <c r="T154" s="97">
        <v>616.37078326014603</v>
      </c>
      <c r="U154" s="97">
        <v>71.812369725228237</v>
      </c>
      <c r="V154" s="97">
        <v>688.18315298537425</v>
      </c>
      <c r="W154" s="97">
        <v>50.189433776286897</v>
      </c>
      <c r="X154" s="97">
        <v>738.37258676166107</v>
      </c>
      <c r="Y154" s="97">
        <v>-210.81609314897599</v>
      </c>
      <c r="Z154" s="97">
        <v>527.55649361268513</v>
      </c>
      <c r="AA154" s="97">
        <v>-23.29746386110822</v>
      </c>
      <c r="AB154" s="97">
        <v>504.25902975157692</v>
      </c>
      <c r="AC154" s="84">
        <v>2</v>
      </c>
      <c r="AD154" s="84">
        <v>2</v>
      </c>
    </row>
    <row r="155" spans="1:30" s="9" customFormat="1" ht="16.5" customHeight="1">
      <c r="A155" s="74">
        <v>483</v>
      </c>
      <c r="B155" s="75" t="s">
        <v>186</v>
      </c>
      <c r="C155" s="97">
        <f>'1.a. Vos-laskelma'!C155</f>
        <v>1031</v>
      </c>
      <c r="D155" s="76">
        <f>'1.a. Vos-laskelma'!D155/$C155</f>
        <v>859.11425166110541</v>
      </c>
      <c r="E155" s="76">
        <f>'1.a. Vos-laskelma'!E155/$C155</f>
        <v>964.66010695087198</v>
      </c>
      <c r="F155" s="76">
        <f>'1.a. Vos-laskelma'!F155/$C155</f>
        <v>1823.7743586119773</v>
      </c>
      <c r="G155" s="76">
        <f>'1.a. Vos-laskelma'!G155/$C155</f>
        <v>179.14026119888769</v>
      </c>
      <c r="H155" s="76">
        <f>'1.a. Vos-laskelma'!H155/$C155</f>
        <v>2002.9146198108649</v>
      </c>
      <c r="I155" s="76">
        <f>'1.a. Vos-laskelma'!I155/$C155</f>
        <v>-205.89330746847722</v>
      </c>
      <c r="J155" s="76">
        <f>'1.a. Vos-laskelma'!J155/$C155</f>
        <v>1797.0213123423878</v>
      </c>
      <c r="K155" s="76">
        <f>'1.a. Vos-laskelma'!K155/$C155</f>
        <v>1.7429886637656526</v>
      </c>
      <c r="L155" s="76">
        <f>'1.a. Vos-laskelma'!L155/$C155</f>
        <v>45.199011639185251</v>
      </c>
      <c r="M155" s="76">
        <v>18.842257851611748</v>
      </c>
      <c r="N155" s="84">
        <v>17</v>
      </c>
      <c r="O155" s="84">
        <v>17</v>
      </c>
      <c r="P155" s="15"/>
      <c r="Q155" s="90">
        <v>483</v>
      </c>
      <c r="R155" s="40" t="s">
        <v>186</v>
      </c>
      <c r="S155" s="77">
        <v>1055</v>
      </c>
      <c r="T155" s="97">
        <v>793.83470503787282</v>
      </c>
      <c r="U155" s="97">
        <v>909.11209571681457</v>
      </c>
      <c r="V155" s="97">
        <v>1702.946800754687</v>
      </c>
      <c r="W155" s="97">
        <v>155.20364477159339</v>
      </c>
      <c r="X155" s="97">
        <v>1858.1504455262809</v>
      </c>
      <c r="Y155" s="97">
        <v>-194.64739336492889</v>
      </c>
      <c r="Z155" s="97">
        <v>1663.5030521613519</v>
      </c>
      <c r="AA155" s="97">
        <v>15.879019052132699</v>
      </c>
      <c r="AB155" s="97">
        <v>1679.382071213485</v>
      </c>
      <c r="AC155" s="84">
        <v>17</v>
      </c>
      <c r="AD155" s="84">
        <v>17</v>
      </c>
    </row>
    <row r="156" spans="1:30" s="9" customFormat="1" ht="16.5" customHeight="1">
      <c r="A156" s="74">
        <v>484</v>
      </c>
      <c r="B156" s="75" t="s">
        <v>187</v>
      </c>
      <c r="C156" s="97">
        <f>'1.a. Vos-laskelma'!C156</f>
        <v>2834</v>
      </c>
      <c r="D156" s="76">
        <f>'1.a. Vos-laskelma'!D156/$C156</f>
        <v>298.24120060505908</v>
      </c>
      <c r="E156" s="76">
        <f>'1.a. Vos-laskelma'!E156/$C156</f>
        <v>48.765525664771609</v>
      </c>
      <c r="F156" s="76">
        <f>'1.a. Vos-laskelma'!F156/$C156</f>
        <v>347.00672626983066</v>
      </c>
      <c r="G156" s="76">
        <f>'1.a. Vos-laskelma'!G156/$C156</f>
        <v>158.09419782781731</v>
      </c>
      <c r="H156" s="76">
        <f>'1.a. Vos-laskelma'!H156/$C156</f>
        <v>505.10092409764798</v>
      </c>
      <c r="I156" s="76">
        <f>'1.a. Vos-laskelma'!I156/$C156</f>
        <v>190.24735356386734</v>
      </c>
      <c r="J156" s="76">
        <f>'1.a. Vos-laskelma'!J156/$C156</f>
        <v>695.34827766151523</v>
      </c>
      <c r="K156" s="76">
        <f>'1.a. Vos-laskelma'!K156/$C156</f>
        <v>0.24535930757287058</v>
      </c>
      <c r="L156" s="76">
        <f>'1.a. Vos-laskelma'!L156/$C156</f>
        <v>38.169606033874381</v>
      </c>
      <c r="M156" s="76">
        <v>-172.51978214014929</v>
      </c>
      <c r="N156" s="84">
        <v>4</v>
      </c>
      <c r="O156" s="84">
        <v>4</v>
      </c>
      <c r="P156" s="15"/>
      <c r="Q156" s="90">
        <v>484</v>
      </c>
      <c r="R156" s="40" t="s">
        <v>187</v>
      </c>
      <c r="S156" s="77">
        <v>2966</v>
      </c>
      <c r="T156" s="97">
        <v>258.71723231078403</v>
      </c>
      <c r="U156" s="97">
        <v>184.25056295961511</v>
      </c>
      <c r="V156" s="97">
        <v>442.96779527039922</v>
      </c>
      <c r="W156" s="97">
        <v>134.25620057703819</v>
      </c>
      <c r="X156" s="97">
        <v>577.22399584743732</v>
      </c>
      <c r="Y156" s="97">
        <v>192.66453135536079</v>
      </c>
      <c r="Z156" s="97">
        <v>769.88852720279795</v>
      </c>
      <c r="AA156" s="97">
        <v>23.60414160485503</v>
      </c>
      <c r="AB156" s="97">
        <v>793.49266880765299</v>
      </c>
      <c r="AC156" s="84">
        <v>4</v>
      </c>
      <c r="AD156" s="84">
        <v>4</v>
      </c>
    </row>
    <row r="157" spans="1:30" s="9" customFormat="1" ht="16.5" customHeight="1">
      <c r="A157" s="74">
        <v>489</v>
      </c>
      <c r="B157" s="75" t="s">
        <v>188</v>
      </c>
      <c r="C157" s="97">
        <f>'1.a. Vos-laskelma'!C157</f>
        <v>1664</v>
      </c>
      <c r="D157" s="76">
        <f>'1.a. Vos-laskelma'!D157/$C157</f>
        <v>585.87884573175211</v>
      </c>
      <c r="E157" s="76">
        <f>'1.a. Vos-laskelma'!E157/$C157</f>
        <v>583.41692570693533</v>
      </c>
      <c r="F157" s="76">
        <f>'1.a. Vos-laskelma'!F157/$C157</f>
        <v>1169.2957714386876</v>
      </c>
      <c r="G157" s="76">
        <f>'1.a. Vos-laskelma'!G157/$C157</f>
        <v>210.69048112529313</v>
      </c>
      <c r="H157" s="76">
        <f>'1.a. Vos-laskelma'!H157/$C157</f>
        <v>1379.9862525639805</v>
      </c>
      <c r="I157" s="76">
        <f>'1.a. Vos-laskelma'!I157/$C157</f>
        <v>-292.60817307692309</v>
      </c>
      <c r="J157" s="76">
        <f>'1.a. Vos-laskelma'!J157/$C157</f>
        <v>1087.3780794870577</v>
      </c>
      <c r="K157" s="76">
        <f>'1.a. Vos-laskelma'!K157/$C157</f>
        <v>0.65347240353789526</v>
      </c>
      <c r="L157" s="76">
        <f>'1.a. Vos-laskelma'!L157/$C157</f>
        <v>-425.98352974759615</v>
      </c>
      <c r="M157" s="76">
        <v>-0.30708985873184252</v>
      </c>
      <c r="N157" s="84">
        <v>8</v>
      </c>
      <c r="O157" s="84">
        <v>8</v>
      </c>
      <c r="P157" s="15"/>
      <c r="Q157" s="90">
        <v>489</v>
      </c>
      <c r="R157" s="40" t="s">
        <v>188</v>
      </c>
      <c r="S157" s="77">
        <v>1752</v>
      </c>
      <c r="T157" s="97">
        <v>649.69581534214024</v>
      </c>
      <c r="U157" s="97">
        <v>573.2046641492949</v>
      </c>
      <c r="V157" s="97">
        <v>1222.9004794914349</v>
      </c>
      <c r="W157" s="97">
        <v>180.00024875884529</v>
      </c>
      <c r="X157" s="97">
        <v>1402.900728250281</v>
      </c>
      <c r="Y157" s="97">
        <v>-275.57363013698631</v>
      </c>
      <c r="Z157" s="97">
        <v>1127.3270981132939</v>
      </c>
      <c r="AA157" s="97">
        <v>-365.34838356164391</v>
      </c>
      <c r="AB157" s="97">
        <v>761.97871455165023</v>
      </c>
      <c r="AC157" s="84">
        <v>8</v>
      </c>
      <c r="AD157" s="84">
        <v>8</v>
      </c>
    </row>
    <row r="158" spans="1:30" s="9" customFormat="1" ht="16.5" customHeight="1">
      <c r="A158" s="74">
        <v>491</v>
      </c>
      <c r="B158" s="75" t="s">
        <v>189</v>
      </c>
      <c r="C158" s="97">
        <f>'1.a. Vos-laskelma'!C158</f>
        <v>51551</v>
      </c>
      <c r="D158" s="76">
        <f>'1.a. Vos-laskelma'!D158/$C158</f>
        <v>-127.71661388020524</v>
      </c>
      <c r="E158" s="76">
        <f>'1.a. Vos-laskelma'!E158/$C158</f>
        <v>225.86754815762166</v>
      </c>
      <c r="F158" s="76">
        <f>'1.a. Vos-laskelma'!F158/$C158</f>
        <v>98.150934277416411</v>
      </c>
      <c r="G158" s="76">
        <f>'1.a. Vos-laskelma'!G158/$C158</f>
        <v>111.25563507376734</v>
      </c>
      <c r="H158" s="76">
        <f>'1.a. Vos-laskelma'!H158/$C158</f>
        <v>209.40656935118375</v>
      </c>
      <c r="I158" s="76">
        <f>'1.a. Vos-laskelma'!I158/$C158</f>
        <v>66.667125758957155</v>
      </c>
      <c r="J158" s="76">
        <f>'1.a. Vos-laskelma'!J158/$C158</f>
        <v>276.07369511014093</v>
      </c>
      <c r="K158" s="76">
        <f>'1.a. Vos-laskelma'!K158/$C158</f>
        <v>5.3553509167647752E-3</v>
      </c>
      <c r="L158" s="76">
        <f>'1.a. Vos-laskelma'!L158/$C158</f>
        <v>5.6915278714283</v>
      </c>
      <c r="M158" s="76">
        <v>19.510587437981769</v>
      </c>
      <c r="N158" s="84">
        <v>10</v>
      </c>
      <c r="O158" s="84">
        <v>10</v>
      </c>
      <c r="P158" s="15"/>
      <c r="Q158" s="90">
        <v>491</v>
      </c>
      <c r="R158" s="40" t="s">
        <v>189</v>
      </c>
      <c r="S158" s="77">
        <v>51919</v>
      </c>
      <c r="T158" s="97">
        <v>-111.6460452909788</v>
      </c>
      <c r="U158" s="97">
        <v>227.36568624345171</v>
      </c>
      <c r="V158" s="97">
        <v>115.7196409524729</v>
      </c>
      <c r="W158" s="97">
        <v>94.234979120784175</v>
      </c>
      <c r="X158" s="97">
        <v>209.9546200732571</v>
      </c>
      <c r="Y158" s="97">
        <v>60.023767792137747</v>
      </c>
      <c r="Z158" s="97">
        <v>269.97838786539489</v>
      </c>
      <c r="AA158" s="97">
        <v>2.0977941924921488</v>
      </c>
      <c r="AB158" s="97">
        <v>272.07618205788702</v>
      </c>
      <c r="AC158" s="84">
        <v>10</v>
      </c>
      <c r="AD158" s="84">
        <v>10</v>
      </c>
    </row>
    <row r="159" spans="1:30" s="9" customFormat="1" ht="16.5" customHeight="1">
      <c r="A159" s="74">
        <v>494</v>
      </c>
      <c r="B159" s="75" t="s">
        <v>190</v>
      </c>
      <c r="C159" s="97">
        <f>'1.a. Vos-laskelma'!C159</f>
        <v>8767</v>
      </c>
      <c r="D159" s="76">
        <f>'1.a. Vos-laskelma'!D159/$C159</f>
        <v>619.23403212287576</v>
      </c>
      <c r="E159" s="76">
        <f>'1.a. Vos-laskelma'!E159/$C159</f>
        <v>575.69638555814095</v>
      </c>
      <c r="F159" s="76">
        <f>'1.a. Vos-laskelma'!F159/$C159</f>
        <v>1194.9304176810167</v>
      </c>
      <c r="G159" s="76">
        <f>'1.a. Vos-laskelma'!G159/$C159</f>
        <v>86.930172413410858</v>
      </c>
      <c r="H159" s="76">
        <f>'1.a. Vos-laskelma'!H159/$C159</f>
        <v>1281.8605900944274</v>
      </c>
      <c r="I159" s="76">
        <f>'1.a. Vos-laskelma'!I159/$C159</f>
        <v>-20.757955971255846</v>
      </c>
      <c r="J159" s="76">
        <f>'1.a. Vos-laskelma'!J159/$C159</f>
        <v>1261.1026341231716</v>
      </c>
      <c r="K159" s="76">
        <f>'1.a. Vos-laskelma'!K159/$C159</f>
        <v>0.1438465420466718</v>
      </c>
      <c r="L159" s="76">
        <f>'1.a. Vos-laskelma'!L159/$C159</f>
        <v>6.2774360898825154</v>
      </c>
      <c r="M159" s="76">
        <v>35.834856558721413</v>
      </c>
      <c r="N159" s="84">
        <v>17</v>
      </c>
      <c r="O159" s="84">
        <v>17</v>
      </c>
      <c r="P159" s="15"/>
      <c r="Q159" s="90">
        <v>494</v>
      </c>
      <c r="R159" s="40" t="s">
        <v>190</v>
      </c>
      <c r="S159" s="77">
        <v>8827</v>
      </c>
      <c r="T159" s="97">
        <v>566.1673256913183</v>
      </c>
      <c r="U159" s="97">
        <v>579.13442849944909</v>
      </c>
      <c r="V159" s="97">
        <v>1145.301754190767</v>
      </c>
      <c r="W159" s="97">
        <v>71.301074912989591</v>
      </c>
      <c r="X159" s="97">
        <v>1216.6028291037569</v>
      </c>
      <c r="Y159" s="97">
        <v>-15.24289112948907</v>
      </c>
      <c r="Z159" s="97">
        <v>1201.359937974268</v>
      </c>
      <c r="AA159" s="97">
        <v>3.3878126067746721</v>
      </c>
      <c r="AB159" s="97">
        <v>1204.747750581043</v>
      </c>
      <c r="AC159" s="84">
        <v>17</v>
      </c>
      <c r="AD159" s="84">
        <v>17</v>
      </c>
    </row>
    <row r="160" spans="1:30" s="9" customFormat="1" ht="16.5" customHeight="1">
      <c r="A160" s="74">
        <v>495</v>
      </c>
      <c r="B160" s="75" t="s">
        <v>191</v>
      </c>
      <c r="C160" s="97">
        <f>'1.a. Vos-laskelma'!C160</f>
        <v>1386</v>
      </c>
      <c r="D160" s="76">
        <f>'1.a. Vos-laskelma'!D160/$C160</f>
        <v>405.78118155328127</v>
      </c>
      <c r="E160" s="76">
        <f>'1.a. Vos-laskelma'!E160/$C160</f>
        <v>139.61870027451116</v>
      </c>
      <c r="F160" s="76">
        <f>'1.a. Vos-laskelma'!F160/$C160</f>
        <v>545.39988182779246</v>
      </c>
      <c r="G160" s="76">
        <f>'1.a. Vos-laskelma'!G160/$C160</f>
        <v>181.03645664659206</v>
      </c>
      <c r="H160" s="76">
        <f>'1.a. Vos-laskelma'!H160/$C160</f>
        <v>726.43633847438446</v>
      </c>
      <c r="I160" s="76">
        <f>'1.a. Vos-laskelma'!I160/$C160</f>
        <v>-198.54112554112555</v>
      </c>
      <c r="J160" s="76">
        <f>'1.a. Vos-laskelma'!J160/$C160</f>
        <v>527.8952129332589</v>
      </c>
      <c r="K160" s="76">
        <f>'1.a. Vos-laskelma'!K160/$C160</f>
        <v>0.38087677700812328</v>
      </c>
      <c r="L160" s="76">
        <f>'1.a. Vos-laskelma'!L160/$C160</f>
        <v>-13.448825685425689</v>
      </c>
      <c r="M160" s="76">
        <v>-183.6578757854094</v>
      </c>
      <c r="N160" s="84">
        <v>13</v>
      </c>
      <c r="O160" s="84">
        <v>13</v>
      </c>
      <c r="P160" s="15"/>
      <c r="Q160" s="90">
        <v>495</v>
      </c>
      <c r="R160" s="40" t="s">
        <v>191</v>
      </c>
      <c r="S160" s="77">
        <v>1430</v>
      </c>
      <c r="T160" s="97">
        <v>554.56033208319536</v>
      </c>
      <c r="U160" s="97">
        <v>310.18889602359241</v>
      </c>
      <c r="V160" s="97">
        <v>864.74922810678765</v>
      </c>
      <c r="W160" s="97">
        <v>155.52543594437179</v>
      </c>
      <c r="X160" s="97">
        <v>1020.274664051159</v>
      </c>
      <c r="Y160" s="97">
        <v>-228.02447552447549</v>
      </c>
      <c r="Z160" s="97">
        <v>792.25018852668393</v>
      </c>
      <c r="AA160" s="97">
        <v>-35.517834923076933</v>
      </c>
      <c r="AB160" s="97">
        <v>756.73235360360707</v>
      </c>
      <c r="AC160" s="84">
        <v>13</v>
      </c>
      <c r="AD160" s="84">
        <v>13</v>
      </c>
    </row>
    <row r="161" spans="1:30" s="9" customFormat="1" ht="16.5" customHeight="1">
      <c r="A161" s="74">
        <v>498</v>
      </c>
      <c r="B161" s="75" t="s">
        <v>192</v>
      </c>
      <c r="C161" s="97">
        <f>'1.a. Vos-laskelma'!C161</f>
        <v>2323</v>
      </c>
      <c r="D161" s="76">
        <f>'1.a. Vos-laskelma'!D161/$C161</f>
        <v>1592.7740422982947</v>
      </c>
      <c r="E161" s="76">
        <f>'1.a. Vos-laskelma'!E161/$C161</f>
        <v>24.839069059284324</v>
      </c>
      <c r="F161" s="76">
        <f>'1.a. Vos-laskelma'!F161/$C161</f>
        <v>1617.6131113575791</v>
      </c>
      <c r="G161" s="76">
        <f>'1.a. Vos-laskelma'!G161/$C161</f>
        <v>129.97263428960511</v>
      </c>
      <c r="H161" s="76">
        <f>'1.a. Vos-laskelma'!H161/$C161</f>
        <v>1747.5857456471842</v>
      </c>
      <c r="I161" s="76">
        <f>'1.a. Vos-laskelma'!I161/$C161</f>
        <v>86.911752044769699</v>
      </c>
      <c r="J161" s="76">
        <f>'1.a. Vos-laskelma'!J161/$C161</f>
        <v>1834.4974976919536</v>
      </c>
      <c r="K161" s="76">
        <f>'1.a. Vos-laskelma'!K161/$C161</f>
        <v>0.7897105026654988</v>
      </c>
      <c r="L161" s="76">
        <f>'1.a. Vos-laskelma'!L161/$C161</f>
        <v>65.634702324580289</v>
      </c>
      <c r="M161" s="76">
        <v>99.597473489208596</v>
      </c>
      <c r="N161" s="84">
        <v>19</v>
      </c>
      <c r="O161" s="84">
        <v>19</v>
      </c>
      <c r="P161" s="15"/>
      <c r="Q161" s="90">
        <v>498</v>
      </c>
      <c r="R161" s="40" t="s">
        <v>192</v>
      </c>
      <c r="S161" s="77">
        <v>2325</v>
      </c>
      <c r="T161" s="97">
        <v>1635.806219560543</v>
      </c>
      <c r="U161" s="97">
        <v>87.930811554724102</v>
      </c>
      <c r="V161" s="97">
        <v>1723.737031115267</v>
      </c>
      <c r="W161" s="97">
        <v>113.8097928408163</v>
      </c>
      <c r="X161" s="97">
        <v>1837.546823956083</v>
      </c>
      <c r="Y161" s="97">
        <v>45.32301075268817</v>
      </c>
      <c r="Z161" s="97">
        <v>1882.8698347087709</v>
      </c>
      <c r="AA161" s="97">
        <v>23.931694090322591</v>
      </c>
      <c r="AB161" s="97">
        <v>1906.8015287990941</v>
      </c>
      <c r="AC161" s="84">
        <v>19</v>
      </c>
      <c r="AD161" s="84">
        <v>19</v>
      </c>
    </row>
    <row r="162" spans="1:30" s="9" customFormat="1" ht="16.5" customHeight="1">
      <c r="A162" s="74">
        <v>499</v>
      </c>
      <c r="B162" s="75" t="s">
        <v>193</v>
      </c>
      <c r="C162" s="97">
        <f>'1.a. Vos-laskelma'!C162</f>
        <v>19792</v>
      </c>
      <c r="D162" s="76">
        <f>'1.a. Vos-laskelma'!D162/$C162</f>
        <v>921.19986533586848</v>
      </c>
      <c r="E162" s="76">
        <f>'1.a. Vos-laskelma'!E162/$C162</f>
        <v>153.79717074578164</v>
      </c>
      <c r="F162" s="76">
        <f>'1.a. Vos-laskelma'!F162/$C162</f>
        <v>1074.9970360816501</v>
      </c>
      <c r="G162" s="76">
        <f>'1.a. Vos-laskelma'!G162/$C162</f>
        <v>78.830381172732572</v>
      </c>
      <c r="H162" s="76">
        <f>'1.a. Vos-laskelma'!H162/$C162</f>
        <v>1153.8274172543827</v>
      </c>
      <c r="I162" s="76">
        <f>'1.a. Vos-laskelma'!I162/$C162</f>
        <v>-39.401778496362169</v>
      </c>
      <c r="J162" s="76">
        <f>'1.a. Vos-laskelma'!J162/$C162</f>
        <v>1114.4256387580206</v>
      </c>
      <c r="K162" s="76">
        <f>'1.a. Vos-laskelma'!K162/$C162</f>
        <v>5.6306873421484466E-2</v>
      </c>
      <c r="L162" s="76">
        <f>'1.a. Vos-laskelma'!L162/$C162</f>
        <v>29.38106382881973</v>
      </c>
      <c r="M162" s="76">
        <v>25.770537342168382</v>
      </c>
      <c r="N162" s="84">
        <v>15</v>
      </c>
      <c r="O162" s="84">
        <v>15</v>
      </c>
      <c r="P162" s="15"/>
      <c r="Q162" s="90">
        <v>499</v>
      </c>
      <c r="R162" s="40" t="s">
        <v>193</v>
      </c>
      <c r="S162" s="77">
        <v>19763</v>
      </c>
      <c r="T162" s="97">
        <v>877.43911854366399</v>
      </c>
      <c r="U162" s="97">
        <v>217.3819998331843</v>
      </c>
      <c r="V162" s="97">
        <v>1094.8211183768481</v>
      </c>
      <c r="W162" s="97">
        <v>65.870133212008597</v>
      </c>
      <c r="X162" s="97">
        <v>1160.6912515888571</v>
      </c>
      <c r="Y162" s="97">
        <v>-54.858827101148613</v>
      </c>
      <c r="Z162" s="97">
        <v>1105.8324244877081</v>
      </c>
      <c r="AA162" s="97">
        <v>26.038016314324761</v>
      </c>
      <c r="AB162" s="97">
        <v>1131.870440802033</v>
      </c>
      <c r="AC162" s="84">
        <v>15</v>
      </c>
      <c r="AD162" s="84">
        <v>15</v>
      </c>
    </row>
    <row r="163" spans="1:30" s="9" customFormat="1" ht="16.5" customHeight="1">
      <c r="A163" s="74">
        <v>500</v>
      </c>
      <c r="B163" s="75" t="s">
        <v>194</v>
      </c>
      <c r="C163" s="97">
        <f>'1.a. Vos-laskelma'!C163</f>
        <v>10646</v>
      </c>
      <c r="D163" s="76">
        <f>'1.a. Vos-laskelma'!D163/$C163</f>
        <v>1116.4300402431309</v>
      </c>
      <c r="E163" s="76">
        <f>'1.a. Vos-laskelma'!E163/$C163</f>
        <v>81.195069398221918</v>
      </c>
      <c r="F163" s="76">
        <f>'1.a. Vos-laskelma'!F163/$C163</f>
        <v>1197.6251096413528</v>
      </c>
      <c r="G163" s="76">
        <f>'1.a. Vos-laskelma'!G163/$C163</f>
        <v>47.984921707417463</v>
      </c>
      <c r="H163" s="76">
        <f>'1.a. Vos-laskelma'!H163/$C163</f>
        <v>1245.6100313487702</v>
      </c>
      <c r="I163" s="76">
        <f>'1.a. Vos-laskelma'!I163/$C163</f>
        <v>-57.255682885590829</v>
      </c>
      <c r="J163" s="76">
        <f>'1.a. Vos-laskelma'!J163/$C163</f>
        <v>1188.3543484631793</v>
      </c>
      <c r="K163" s="76">
        <f>'1.a. Vos-laskelma'!K163/$C163</f>
        <v>0.11162449262287989</v>
      </c>
      <c r="L163" s="76">
        <f>'1.a. Vos-laskelma'!L163/$C163</f>
        <v>-19.507879269209102</v>
      </c>
      <c r="M163" s="76">
        <v>-29.232287810986922</v>
      </c>
      <c r="N163" s="84">
        <v>13</v>
      </c>
      <c r="O163" s="84">
        <v>13</v>
      </c>
      <c r="P163" s="15"/>
      <c r="Q163" s="90">
        <v>500</v>
      </c>
      <c r="R163" s="40" t="s">
        <v>194</v>
      </c>
      <c r="S163" s="77">
        <v>10551</v>
      </c>
      <c r="T163" s="97">
        <v>1134.5087693212081</v>
      </c>
      <c r="U163" s="97">
        <v>100.1085663138572</v>
      </c>
      <c r="V163" s="97">
        <v>1234.617335635065</v>
      </c>
      <c r="W163" s="97">
        <v>38.568984220795038</v>
      </c>
      <c r="X163" s="97">
        <v>1273.1863198558599</v>
      </c>
      <c r="Y163" s="97">
        <v>-54.257700691877552</v>
      </c>
      <c r="Z163" s="97">
        <v>1218.9286191639831</v>
      </c>
      <c r="AA163" s="97">
        <v>-15.57678921836793</v>
      </c>
      <c r="AB163" s="97">
        <v>1203.351829945615</v>
      </c>
      <c r="AC163" s="84">
        <v>13</v>
      </c>
      <c r="AD163" s="84">
        <v>13</v>
      </c>
    </row>
    <row r="164" spans="1:30" s="9" customFormat="1" ht="16.5" customHeight="1">
      <c r="A164" s="74">
        <v>503</v>
      </c>
      <c r="B164" s="75" t="s">
        <v>195</v>
      </c>
      <c r="C164" s="97">
        <f>'1.a. Vos-laskelma'!C164</f>
        <v>7424</v>
      </c>
      <c r="D164" s="76">
        <f>'1.a. Vos-laskelma'!D164/$C164</f>
        <v>77.025839272227387</v>
      </c>
      <c r="E164" s="76">
        <f>'1.a. Vos-laskelma'!E164/$C164</f>
        <v>353.21537972481576</v>
      </c>
      <c r="F164" s="76">
        <f>'1.a. Vos-laskelma'!F164/$C164</f>
        <v>430.24121899704312</v>
      </c>
      <c r="G164" s="76">
        <f>'1.a. Vos-laskelma'!G164/$C164</f>
        <v>129.26771033328569</v>
      </c>
      <c r="H164" s="76">
        <f>'1.a. Vos-laskelma'!H164/$C164</f>
        <v>559.50892933032878</v>
      </c>
      <c r="I164" s="76">
        <f>'1.a. Vos-laskelma'!I164/$C164</f>
        <v>-42.095231681034484</v>
      </c>
      <c r="J164" s="76">
        <f>'1.a. Vos-laskelma'!J164/$C164</f>
        <v>517.41369764929436</v>
      </c>
      <c r="K164" s="76">
        <f>'1.a. Vos-laskelma'!K164/$C164</f>
        <v>6.9694732980777802E-2</v>
      </c>
      <c r="L164" s="76">
        <f>'1.a. Vos-laskelma'!L164/$C164</f>
        <v>37.256048895474144</v>
      </c>
      <c r="M164" s="76">
        <v>-46.559992479116197</v>
      </c>
      <c r="N164" s="84">
        <v>2</v>
      </c>
      <c r="O164" s="84">
        <v>2</v>
      </c>
      <c r="P164" s="15"/>
      <c r="Q164" s="90">
        <v>503</v>
      </c>
      <c r="R164" s="40" t="s">
        <v>195</v>
      </c>
      <c r="S164" s="77">
        <v>7515</v>
      </c>
      <c r="T164" s="97">
        <v>123.5496899603118</v>
      </c>
      <c r="U164" s="97">
        <v>391.70044736202021</v>
      </c>
      <c r="V164" s="97">
        <v>515.25013732233197</v>
      </c>
      <c r="W164" s="97">
        <v>111.8831062333726</v>
      </c>
      <c r="X164" s="97">
        <v>627.13324355570467</v>
      </c>
      <c r="Y164" s="97">
        <v>-13.09660678642715</v>
      </c>
      <c r="Z164" s="97">
        <v>614.03663676927749</v>
      </c>
      <c r="AA164" s="97">
        <v>27.21164835129742</v>
      </c>
      <c r="AB164" s="97">
        <v>641.24828512057491</v>
      </c>
      <c r="AC164" s="84">
        <v>2</v>
      </c>
      <c r="AD164" s="84">
        <v>2</v>
      </c>
    </row>
    <row r="165" spans="1:30" s="9" customFormat="1" ht="16.5" customHeight="1">
      <c r="A165" s="74">
        <v>504</v>
      </c>
      <c r="B165" s="75" t="s">
        <v>196</v>
      </c>
      <c r="C165" s="97">
        <f>'1.a. Vos-laskelma'!C165</f>
        <v>1692</v>
      </c>
      <c r="D165" s="76">
        <f>'1.a. Vos-laskelma'!D165/$C165</f>
        <v>-107.59055469118974</v>
      </c>
      <c r="E165" s="76">
        <f>'1.a. Vos-laskelma'!E165/$C165</f>
        <v>410.85443347995107</v>
      </c>
      <c r="F165" s="76">
        <f>'1.a. Vos-laskelma'!F165/$C165</f>
        <v>303.26387878876136</v>
      </c>
      <c r="G165" s="76">
        <f>'1.a. Vos-laskelma'!G165/$C165</f>
        <v>170.22267383802546</v>
      </c>
      <c r="H165" s="76">
        <f>'1.a. Vos-laskelma'!H165/$C165</f>
        <v>473.48655262678676</v>
      </c>
      <c r="I165" s="76">
        <f>'1.a. Vos-laskelma'!I165/$C165</f>
        <v>-271.18203309692672</v>
      </c>
      <c r="J165" s="76">
        <f>'1.a. Vos-laskelma'!J165/$C165</f>
        <v>202.30451952986007</v>
      </c>
      <c r="K165" s="76">
        <f>'1.a. Vos-laskelma'!K165/$C165</f>
        <v>0.11956531887107569</v>
      </c>
      <c r="L165" s="76">
        <f>'1.a. Vos-laskelma'!L165/$C165</f>
        <v>-455.42923345153667</v>
      </c>
      <c r="M165" s="76">
        <v>-85.731863459148599</v>
      </c>
      <c r="N165" s="84">
        <v>1</v>
      </c>
      <c r="O165" s="85">
        <v>34</v>
      </c>
      <c r="P165" s="15"/>
      <c r="Q165" s="90">
        <v>504</v>
      </c>
      <c r="R165" s="40" t="s">
        <v>196</v>
      </c>
      <c r="S165" s="77">
        <v>1715</v>
      </c>
      <c r="T165" s="97">
        <v>-48.358421140580113</v>
      </c>
      <c r="U165" s="97">
        <v>466.64137608684058</v>
      </c>
      <c r="V165" s="97">
        <v>418.28295494626047</v>
      </c>
      <c r="W165" s="97">
        <v>149.13299447282259</v>
      </c>
      <c r="X165" s="97">
        <v>567.41594941908306</v>
      </c>
      <c r="Y165" s="97">
        <v>-269.61982507288627</v>
      </c>
      <c r="Z165" s="97">
        <v>297.79612434619679</v>
      </c>
      <c r="AA165" s="97">
        <v>-483.37242136443149</v>
      </c>
      <c r="AB165" s="97">
        <v>-185.5762970182347</v>
      </c>
      <c r="AC165" s="84">
        <v>1</v>
      </c>
      <c r="AD165" s="85">
        <v>34</v>
      </c>
    </row>
    <row r="166" spans="1:30" s="9" customFormat="1" ht="16.5" customHeight="1">
      <c r="A166" s="74">
        <v>505</v>
      </c>
      <c r="B166" s="75" t="s">
        <v>197</v>
      </c>
      <c r="C166" s="97">
        <f>'1.a. Vos-laskelma'!C166</f>
        <v>20861</v>
      </c>
      <c r="D166" s="76">
        <f>'1.a. Vos-laskelma'!D166/$C166</f>
        <v>507.09316302027719</v>
      </c>
      <c r="E166" s="76">
        <f>'1.a. Vos-laskelma'!E166/$C166</f>
        <v>139.42179845915129</v>
      </c>
      <c r="F166" s="76">
        <f>'1.a. Vos-laskelma'!F166/$C166</f>
        <v>646.51496147942851</v>
      </c>
      <c r="G166" s="76">
        <f>'1.a. Vos-laskelma'!G166/$C166</f>
        <v>90.458093272279413</v>
      </c>
      <c r="H166" s="76">
        <f>'1.a. Vos-laskelma'!H166/$C166</f>
        <v>736.97305475170788</v>
      </c>
      <c r="I166" s="76">
        <f>'1.a. Vos-laskelma'!I166/$C166</f>
        <v>-84.129428119457359</v>
      </c>
      <c r="J166" s="76">
        <f>'1.a. Vos-laskelma'!J166/$C166</f>
        <v>652.84362663225056</v>
      </c>
      <c r="K166" s="76">
        <f>'1.a. Vos-laskelma'!K166/$C166</f>
        <v>3.1294934405457581E-2</v>
      </c>
      <c r="L166" s="76">
        <f>'1.a. Vos-laskelma'!L166/$C166</f>
        <v>-99.123135391400226</v>
      </c>
      <c r="M166" s="76">
        <v>-13.8829040303541</v>
      </c>
      <c r="N166" s="84">
        <v>1</v>
      </c>
      <c r="O166" s="85">
        <v>35</v>
      </c>
      <c r="P166" s="15"/>
      <c r="Q166" s="90">
        <v>505</v>
      </c>
      <c r="R166" s="40" t="s">
        <v>197</v>
      </c>
      <c r="S166" s="77">
        <v>20957</v>
      </c>
      <c r="T166" s="97">
        <v>561.6201623044833</v>
      </c>
      <c r="U166" s="97">
        <v>174.79894746081209</v>
      </c>
      <c r="V166" s="97">
        <v>736.41910976529539</v>
      </c>
      <c r="W166" s="97">
        <v>77.942034651890438</v>
      </c>
      <c r="X166" s="97">
        <v>814.36114441718576</v>
      </c>
      <c r="Y166" s="97">
        <v>-77.578995085174398</v>
      </c>
      <c r="Z166" s="97">
        <v>736.78214933201139</v>
      </c>
      <c r="AA166" s="97">
        <v>-86.652735619124854</v>
      </c>
      <c r="AB166" s="97">
        <v>650.1294137128865</v>
      </c>
      <c r="AC166" s="84">
        <v>1</v>
      </c>
      <c r="AD166" s="85">
        <v>35</v>
      </c>
    </row>
    <row r="167" spans="1:30" s="9" customFormat="1" ht="16.5" customHeight="1">
      <c r="A167" s="74">
        <v>507</v>
      </c>
      <c r="B167" s="75" t="s">
        <v>336</v>
      </c>
      <c r="C167" s="97">
        <f>'1.a. Vos-laskelma'!C167</f>
        <v>7034</v>
      </c>
      <c r="D167" s="76">
        <f>'1.a. Vos-laskelma'!D167/$C167</f>
        <v>-121.90909214170149</v>
      </c>
      <c r="E167" s="76">
        <f>'1.a. Vos-laskelma'!E167/$C167</f>
        <v>239.11423868481026</v>
      </c>
      <c r="F167" s="76">
        <f>'1.a. Vos-laskelma'!F167/$C167</f>
        <v>117.20514654310878</v>
      </c>
      <c r="G167" s="76">
        <f>'1.a. Vos-laskelma'!G167/$C167</f>
        <v>168.86672272866144</v>
      </c>
      <c r="H167" s="76">
        <f>'1.a. Vos-laskelma'!H167/$C167</f>
        <v>286.07186927177025</v>
      </c>
      <c r="I167" s="76">
        <f>'1.a. Vos-laskelma'!I167/$C167</f>
        <v>-33.297839067386981</v>
      </c>
      <c r="J167" s="76">
        <f>'1.a. Vos-laskelma'!J167/$C167</f>
        <v>252.77403020438325</v>
      </c>
      <c r="K167" s="76">
        <f>'1.a. Vos-laskelma'!K167/$C167</f>
        <v>3.593602931538005E-2</v>
      </c>
      <c r="L167" s="76">
        <f>'1.a. Vos-laskelma'!L167/$C167</f>
        <v>-2.6928192067102636</v>
      </c>
      <c r="M167" s="76">
        <v>-76.11011132764969</v>
      </c>
      <c r="N167" s="84">
        <v>10</v>
      </c>
      <c r="O167" s="84">
        <v>10</v>
      </c>
      <c r="P167" s="15"/>
      <c r="Q167" s="90">
        <v>507</v>
      </c>
      <c r="R167" s="40" t="s">
        <v>336</v>
      </c>
      <c r="S167" s="39">
        <v>7099</v>
      </c>
      <c r="T167" s="97">
        <v>-112.7117999016194</v>
      </c>
      <c r="U167" s="97">
        <v>245.93275401088911</v>
      </c>
      <c r="V167" s="97">
        <v>133.2209541092696</v>
      </c>
      <c r="W167" s="97">
        <v>149.5574764594854</v>
      </c>
      <c r="X167" s="97">
        <v>282.77843056875503</v>
      </c>
      <c r="Y167" s="97">
        <v>-16.43104662628539</v>
      </c>
      <c r="Z167" s="97">
        <v>266.34738394246972</v>
      </c>
      <c r="AA167" s="97">
        <v>9.9182899676010727</v>
      </c>
      <c r="AB167" s="97">
        <v>276.26567391007069</v>
      </c>
      <c r="AC167" s="84">
        <v>10</v>
      </c>
      <c r="AD167" s="84">
        <v>10</v>
      </c>
    </row>
    <row r="168" spans="1:30" s="9" customFormat="1" ht="16.5" customHeight="1">
      <c r="A168" s="74">
        <v>508</v>
      </c>
      <c r="B168" s="75" t="s">
        <v>199</v>
      </c>
      <c r="C168" s="97">
        <f>'1.a. Vos-laskelma'!C168</f>
        <v>9109</v>
      </c>
      <c r="D168" s="76">
        <f>'1.a. Vos-laskelma'!D168/$C168</f>
        <v>-142.38348831987832</v>
      </c>
      <c r="E168" s="76">
        <f>'1.a. Vos-laskelma'!E168/$C168</f>
        <v>128.5595966977925</v>
      </c>
      <c r="F168" s="76">
        <f>'1.a. Vos-laskelma'!F168/$C168</f>
        <v>-13.823891622085837</v>
      </c>
      <c r="G168" s="76">
        <f>'1.a. Vos-laskelma'!G168/$C168</f>
        <v>119.81547145892047</v>
      </c>
      <c r="H168" s="76">
        <f>'1.a. Vos-laskelma'!H168/$C168</f>
        <v>105.99157983683463</v>
      </c>
      <c r="I168" s="76">
        <f>'1.a. Vos-laskelma'!I168/$C168</f>
        <v>-81.540893621692831</v>
      </c>
      <c r="J168" s="76">
        <f>'1.a. Vos-laskelma'!J168/$C168</f>
        <v>24.450686215141804</v>
      </c>
      <c r="K168" s="76">
        <f>'1.a. Vos-laskelma'!K168/$C168</f>
        <v>2.6842338582876062E-3</v>
      </c>
      <c r="L168" s="76">
        <f>'1.a. Vos-laskelma'!L168/$C168</f>
        <v>-4.0946166977714391</v>
      </c>
      <c r="M168" s="76">
        <v>-219.92419644919289</v>
      </c>
      <c r="N168" s="84">
        <v>6</v>
      </c>
      <c r="O168" s="84">
        <v>6</v>
      </c>
      <c r="P168" s="15"/>
      <c r="Q168" s="90">
        <v>508</v>
      </c>
      <c r="R168" s="40" t="s">
        <v>199</v>
      </c>
      <c r="S168" s="77">
        <v>9271</v>
      </c>
      <c r="T168" s="97">
        <v>-120.9831775886598</v>
      </c>
      <c r="U168" s="97">
        <v>211.95849616463369</v>
      </c>
      <c r="V168" s="97">
        <v>90.97531857597393</v>
      </c>
      <c r="W168" s="97">
        <v>100.3103490442241</v>
      </c>
      <c r="X168" s="97">
        <v>191.28566762019801</v>
      </c>
      <c r="Y168" s="97">
        <v>-40.20364577715457</v>
      </c>
      <c r="Z168" s="97">
        <v>151.08202184304341</v>
      </c>
      <c r="AA168" s="97">
        <v>14.4754913191673</v>
      </c>
      <c r="AB168" s="97">
        <v>165.55751316221071</v>
      </c>
      <c r="AC168" s="84">
        <v>6</v>
      </c>
      <c r="AD168" s="84">
        <v>6</v>
      </c>
    </row>
    <row r="169" spans="1:30" s="9" customFormat="1" ht="16.5" customHeight="1">
      <c r="A169" s="74">
        <v>529</v>
      </c>
      <c r="B169" s="75" t="s">
        <v>200</v>
      </c>
      <c r="C169" s="97">
        <f>'1.a. Vos-laskelma'!C169</f>
        <v>20390</v>
      </c>
      <c r="D169" s="76">
        <f>'1.a. Vos-laskelma'!D169/$C169</f>
        <v>511.95493615101998</v>
      </c>
      <c r="E169" s="76">
        <f>'1.a. Vos-laskelma'!E169/$C169</f>
        <v>-29.345481463818842</v>
      </c>
      <c r="F169" s="76">
        <f>'1.a. Vos-laskelma'!F169/$C169</f>
        <v>482.60945468720109</v>
      </c>
      <c r="G169" s="76">
        <f>'1.a. Vos-laskelma'!G169/$C169</f>
        <v>76.216250710451959</v>
      </c>
      <c r="H169" s="76">
        <f>'1.a. Vos-laskelma'!H169/$C169</f>
        <v>558.825705397653</v>
      </c>
      <c r="I169" s="76">
        <f>'1.a. Vos-laskelma'!I169/$C169</f>
        <v>-53.534036292300144</v>
      </c>
      <c r="J169" s="76">
        <f>'1.a. Vos-laskelma'!J169/$C169</f>
        <v>505.29166910535292</v>
      </c>
      <c r="K169" s="76">
        <f>'1.a. Vos-laskelma'!K169/$C169</f>
        <v>2.4781347185157083E-2</v>
      </c>
      <c r="L169" s="76">
        <f>'1.a. Vos-laskelma'!L169/$C169</f>
        <v>0.54311856302108874</v>
      </c>
      <c r="M169" s="76">
        <v>-49.379642523357923</v>
      </c>
      <c r="N169" s="84">
        <v>2</v>
      </c>
      <c r="O169" s="84">
        <v>2</v>
      </c>
      <c r="P169" s="15"/>
      <c r="Q169" s="90">
        <v>529</v>
      </c>
      <c r="R169" s="40" t="s">
        <v>200</v>
      </c>
      <c r="S169" s="77">
        <v>19999</v>
      </c>
      <c r="T169" s="97">
        <v>563.07333522203044</v>
      </c>
      <c r="U169" s="97">
        <v>-28.31310147075077</v>
      </c>
      <c r="V169" s="97">
        <v>534.76023375127966</v>
      </c>
      <c r="W169" s="97">
        <v>68.096003565898712</v>
      </c>
      <c r="X169" s="97">
        <v>602.85623731717828</v>
      </c>
      <c r="Y169" s="97">
        <v>-41.088804440222013</v>
      </c>
      <c r="Z169" s="97">
        <v>561.76743287695638</v>
      </c>
      <c r="AA169" s="97">
        <v>-2.4244843292914591</v>
      </c>
      <c r="AB169" s="97">
        <v>559.34294854766495</v>
      </c>
      <c r="AC169" s="84">
        <v>2</v>
      </c>
      <c r="AD169" s="84">
        <v>2</v>
      </c>
    </row>
    <row r="170" spans="1:30" s="9" customFormat="1" ht="16.5" customHeight="1">
      <c r="A170" s="74">
        <v>531</v>
      </c>
      <c r="B170" s="75" t="s">
        <v>201</v>
      </c>
      <c r="C170" s="97">
        <f>'1.a. Vos-laskelma'!C170</f>
        <v>4890</v>
      </c>
      <c r="D170" s="76">
        <f>'1.a. Vos-laskelma'!D170/$C170</f>
        <v>-255.84400167265943</v>
      </c>
      <c r="E170" s="76">
        <f>'1.a. Vos-laskelma'!E170/$C170</f>
        <v>422.98419551804312</v>
      </c>
      <c r="F170" s="76">
        <f>'1.a. Vos-laskelma'!F170/$C170</f>
        <v>167.14019384538372</v>
      </c>
      <c r="G170" s="76">
        <f>'1.a. Vos-laskelma'!G170/$C170</f>
        <v>117.12743052709253</v>
      </c>
      <c r="H170" s="76">
        <f>'1.a. Vos-laskelma'!H170/$C170</f>
        <v>284.26762437247623</v>
      </c>
      <c r="I170" s="76">
        <f>'1.a. Vos-laskelma'!I170/$C170</f>
        <v>-70.807566462167685</v>
      </c>
      <c r="J170" s="76">
        <f>'1.a. Vos-laskelma'!J170/$C170</f>
        <v>213.46005791030854</v>
      </c>
      <c r="K170" s="76">
        <f>'1.a. Vos-laskelma'!K170/$C170</f>
        <v>4.3652363580840188E-2</v>
      </c>
      <c r="L170" s="76">
        <f>'1.a. Vos-laskelma'!L170/$C170</f>
        <v>-20.117427893660544</v>
      </c>
      <c r="M170" s="76">
        <v>-0.38094039490832188</v>
      </c>
      <c r="N170" s="84">
        <v>4</v>
      </c>
      <c r="O170" s="84">
        <v>4</v>
      </c>
      <c r="P170" s="15"/>
      <c r="Q170" s="90">
        <v>531</v>
      </c>
      <c r="R170" s="40" t="s">
        <v>201</v>
      </c>
      <c r="S170" s="77">
        <v>4966</v>
      </c>
      <c r="T170" s="97">
        <v>-214.3843312381583</v>
      </c>
      <c r="U170" s="97">
        <v>421.72574961007791</v>
      </c>
      <c r="V170" s="97">
        <v>207.34141837191959</v>
      </c>
      <c r="W170" s="97">
        <v>98.770979745648489</v>
      </c>
      <c r="X170" s="97">
        <v>306.11239811756809</v>
      </c>
      <c r="Y170" s="97">
        <v>-64.905759162303667</v>
      </c>
      <c r="Z170" s="97">
        <v>241.20663895526451</v>
      </c>
      <c r="AA170" s="97">
        <v>-7.5977299174385804</v>
      </c>
      <c r="AB170" s="97">
        <v>233.6089090378259</v>
      </c>
      <c r="AC170" s="84">
        <v>4</v>
      </c>
      <c r="AD170" s="84">
        <v>4</v>
      </c>
    </row>
    <row r="171" spans="1:30" s="9" customFormat="1" ht="16.5" customHeight="1">
      <c r="A171" s="74">
        <v>535</v>
      </c>
      <c r="B171" s="75" t="s">
        <v>202</v>
      </c>
      <c r="C171" s="97">
        <f>'1.a. Vos-laskelma'!C171</f>
        <v>10300</v>
      </c>
      <c r="D171" s="76">
        <f>'1.a. Vos-laskelma'!D171/$C171</f>
        <v>911.98408569148842</v>
      </c>
      <c r="E171" s="76">
        <f>'1.a. Vos-laskelma'!E171/$C171</f>
        <v>628.49751231368282</v>
      </c>
      <c r="F171" s="76">
        <f>'1.a. Vos-laskelma'!F171/$C171</f>
        <v>1540.481598005171</v>
      </c>
      <c r="G171" s="76">
        <f>'1.a. Vos-laskelma'!G171/$C171</f>
        <v>127.9556772181049</v>
      </c>
      <c r="H171" s="76">
        <f>'1.a. Vos-laskelma'!H171/$C171</f>
        <v>1668.4372752232759</v>
      </c>
      <c r="I171" s="76">
        <f>'1.a. Vos-laskelma'!I171/$C171</f>
        <v>-72.084854368932042</v>
      </c>
      <c r="J171" s="76">
        <f>'1.a. Vos-laskelma'!J171/$C171</f>
        <v>1596.3524208543438</v>
      </c>
      <c r="K171" s="76">
        <f>'1.a. Vos-laskelma'!K171/$C171</f>
        <v>0.15498567192760621</v>
      </c>
      <c r="L171" s="76">
        <f>'1.a. Vos-laskelma'!L171/$C171</f>
        <v>-18.668284699029126</v>
      </c>
      <c r="M171" s="76">
        <v>35.801028367242452</v>
      </c>
      <c r="N171" s="84">
        <v>17</v>
      </c>
      <c r="O171" s="84">
        <v>17</v>
      </c>
      <c r="P171" s="15"/>
      <c r="Q171" s="90">
        <v>535</v>
      </c>
      <c r="R171" s="40" t="s">
        <v>202</v>
      </c>
      <c r="S171" s="77">
        <v>10454</v>
      </c>
      <c r="T171" s="97">
        <v>891.80177116839445</v>
      </c>
      <c r="U171" s="97">
        <v>627.63711284464216</v>
      </c>
      <c r="V171" s="97">
        <v>1519.4388840130359</v>
      </c>
      <c r="W171" s="97">
        <v>109.08377288201279</v>
      </c>
      <c r="X171" s="97">
        <v>1628.5226568950491</v>
      </c>
      <c r="Y171" s="97">
        <v>-65.689975129137167</v>
      </c>
      <c r="Z171" s="97">
        <v>1562.832681765912</v>
      </c>
      <c r="AA171" s="97">
        <v>-19.413173761239719</v>
      </c>
      <c r="AB171" s="97">
        <v>1543.419508004672</v>
      </c>
      <c r="AC171" s="84">
        <v>17</v>
      </c>
      <c r="AD171" s="84">
        <v>17</v>
      </c>
    </row>
    <row r="172" spans="1:30" s="9" customFormat="1" ht="16.5" customHeight="1">
      <c r="A172" s="74">
        <v>536</v>
      </c>
      <c r="B172" s="75" t="s">
        <v>203</v>
      </c>
      <c r="C172" s="97">
        <f>'1.a. Vos-laskelma'!C172</f>
        <v>36571</v>
      </c>
      <c r="D172" s="76">
        <f>'1.a. Vos-laskelma'!D172/$C172</f>
        <v>392.66400352725049</v>
      </c>
      <c r="E172" s="76">
        <f>'1.a. Vos-laskelma'!E172/$C172</f>
        <v>188.58814147702321</v>
      </c>
      <c r="F172" s="76">
        <f>'1.a. Vos-laskelma'!F172/$C172</f>
        <v>581.25214500427364</v>
      </c>
      <c r="G172" s="76">
        <f>'1.a. Vos-laskelma'!G172/$C172</f>
        <v>55.668047446852391</v>
      </c>
      <c r="H172" s="76">
        <f>'1.a. Vos-laskelma'!H172/$C172</f>
        <v>636.92019245112601</v>
      </c>
      <c r="I172" s="76">
        <f>'1.a. Vos-laskelma'!I172/$C172</f>
        <v>-37.736457849115418</v>
      </c>
      <c r="J172" s="76">
        <f>'1.a. Vos-laskelma'!J172/$C172</f>
        <v>599.18373460201065</v>
      </c>
      <c r="K172" s="76">
        <f>'1.a. Vos-laskelma'!K172/$C172</f>
        <v>1.6384122244456279E-2</v>
      </c>
      <c r="L172" s="76">
        <f>'1.a. Vos-laskelma'!L172/$C172</f>
        <v>6.7810813267343022</v>
      </c>
      <c r="M172" s="76">
        <v>-14.466455866760381</v>
      </c>
      <c r="N172" s="84">
        <v>6</v>
      </c>
      <c r="O172" s="84">
        <v>6</v>
      </c>
      <c r="P172" s="15"/>
      <c r="Q172" s="90">
        <v>536</v>
      </c>
      <c r="R172" s="40" t="s">
        <v>203</v>
      </c>
      <c r="S172" s="77">
        <v>35647</v>
      </c>
      <c r="T172" s="97">
        <v>433.76304346328828</v>
      </c>
      <c r="U172" s="97">
        <v>173.83952453017761</v>
      </c>
      <c r="V172" s="97">
        <v>607.60256799346598</v>
      </c>
      <c r="W172" s="97">
        <v>44.849356683296243</v>
      </c>
      <c r="X172" s="97">
        <v>652.45192467676225</v>
      </c>
      <c r="Y172" s="97">
        <v>-28.564703902151649</v>
      </c>
      <c r="Z172" s="97">
        <v>623.88722077461057</v>
      </c>
      <c r="AA172" s="97">
        <v>4.5647732736836222</v>
      </c>
      <c r="AB172" s="97">
        <v>628.4519940482943</v>
      </c>
      <c r="AC172" s="84">
        <v>6</v>
      </c>
      <c r="AD172" s="84">
        <v>6</v>
      </c>
    </row>
    <row r="173" spans="1:30" s="9" customFormat="1" ht="16.5" customHeight="1">
      <c r="A173" s="74">
        <v>538</v>
      </c>
      <c r="B173" s="75" t="s">
        <v>204</v>
      </c>
      <c r="C173" s="97">
        <f>'1.a. Vos-laskelma'!C173</f>
        <v>4667</v>
      </c>
      <c r="D173" s="76">
        <f>'1.a. Vos-laskelma'!D173/$C173</f>
        <v>526.40040560540422</v>
      </c>
      <c r="E173" s="76">
        <f>'1.a. Vos-laskelma'!E173/$C173</f>
        <v>326.67744172293493</v>
      </c>
      <c r="F173" s="76">
        <f>'1.a. Vos-laskelma'!F173/$C173</f>
        <v>853.0778473283392</v>
      </c>
      <c r="G173" s="76">
        <f>'1.a. Vos-laskelma'!G173/$C173</f>
        <v>95.955697491892806</v>
      </c>
      <c r="H173" s="76">
        <f>'1.a. Vos-laskelma'!H173/$C173</f>
        <v>949.0335448202319</v>
      </c>
      <c r="I173" s="76">
        <f>'1.a. Vos-laskelma'!I173/$C173</f>
        <v>121.01714163274052</v>
      </c>
      <c r="J173" s="76">
        <f>'1.a. Vos-laskelma'!J173/$C173</f>
        <v>1070.0506864529725</v>
      </c>
      <c r="K173" s="76">
        <f>'1.a. Vos-laskelma'!K173/$C173</f>
        <v>0.22928019851145759</v>
      </c>
      <c r="L173" s="76">
        <f>'1.a. Vos-laskelma'!L173/$C173</f>
        <v>1.6629077780158514</v>
      </c>
      <c r="M173" s="76">
        <v>-54.220309905642807</v>
      </c>
      <c r="N173" s="84">
        <v>2</v>
      </c>
      <c r="O173" s="84">
        <v>2</v>
      </c>
      <c r="P173" s="15"/>
      <c r="Q173" s="90">
        <v>538</v>
      </c>
      <c r="R173" s="40" t="s">
        <v>204</v>
      </c>
      <c r="S173" s="77">
        <v>4695</v>
      </c>
      <c r="T173" s="97">
        <v>557.32144535497673</v>
      </c>
      <c r="U173" s="97">
        <v>374.40802527465968</v>
      </c>
      <c r="V173" s="97">
        <v>931.72947062963647</v>
      </c>
      <c r="W173" s="97">
        <v>81.610733269783267</v>
      </c>
      <c r="X173" s="97">
        <v>1013.34020389942</v>
      </c>
      <c r="Y173" s="97">
        <v>191.56890308839189</v>
      </c>
      <c r="Z173" s="97">
        <v>1204.909106987812</v>
      </c>
      <c r="AA173" s="97">
        <v>-0.22012337380192021</v>
      </c>
      <c r="AB173" s="97">
        <v>1204.6889836140101</v>
      </c>
      <c r="AC173" s="84">
        <v>2</v>
      </c>
      <c r="AD173" s="84">
        <v>2</v>
      </c>
    </row>
    <row r="174" spans="1:30" s="9" customFormat="1" ht="16.5" customHeight="1">
      <c r="A174" s="74">
        <v>541</v>
      </c>
      <c r="B174" s="75" t="s">
        <v>205</v>
      </c>
      <c r="C174" s="97">
        <f>'1.a. Vos-laskelma'!C174</f>
        <v>8760</v>
      </c>
      <c r="D174" s="76">
        <f>'1.a. Vos-laskelma'!D174/$C174</f>
        <v>672.91186617011181</v>
      </c>
      <c r="E174" s="76">
        <f>'1.a. Vos-laskelma'!E174/$C174</f>
        <v>494.50509765483713</v>
      </c>
      <c r="F174" s="76">
        <f>'1.a. Vos-laskelma'!F174/$C174</f>
        <v>1167.4169638249489</v>
      </c>
      <c r="G174" s="76">
        <f>'1.a. Vos-laskelma'!G174/$C174</f>
        <v>179.43272694939486</v>
      </c>
      <c r="H174" s="76">
        <f>'1.a. Vos-laskelma'!H174/$C174</f>
        <v>1346.8496907743438</v>
      </c>
      <c r="I174" s="76">
        <f>'1.a. Vos-laskelma'!I174/$C174</f>
        <v>-102.07739726027397</v>
      </c>
      <c r="J174" s="76">
        <f>'1.a. Vos-laskelma'!J174/$C174</f>
        <v>1244.7722935140698</v>
      </c>
      <c r="K174" s="76">
        <f>'1.a. Vos-laskelma'!K174/$C174</f>
        <v>0.14209729378014496</v>
      </c>
      <c r="L174" s="76">
        <f>'1.a. Vos-laskelma'!L174/$C174</f>
        <v>-8.7177622146118772</v>
      </c>
      <c r="M174" s="76">
        <v>-66.121454713472758</v>
      </c>
      <c r="N174" s="84">
        <v>12</v>
      </c>
      <c r="O174" s="84">
        <v>12</v>
      </c>
      <c r="P174" s="15"/>
      <c r="Q174" s="90">
        <v>541</v>
      </c>
      <c r="R174" s="40" t="s">
        <v>205</v>
      </c>
      <c r="S174" s="77">
        <v>9130</v>
      </c>
      <c r="T174" s="97">
        <v>704.50869322400251</v>
      </c>
      <c r="U174" s="97">
        <v>507.0540023645429</v>
      </c>
      <c r="V174" s="97">
        <v>1211.562695588545</v>
      </c>
      <c r="W174" s="97">
        <v>153.6919517574205</v>
      </c>
      <c r="X174" s="97">
        <v>1365.2546473459661</v>
      </c>
      <c r="Y174" s="97">
        <v>-58.262869660460019</v>
      </c>
      <c r="Z174" s="97">
        <v>1306.9917776855059</v>
      </c>
      <c r="AA174" s="97">
        <v>-6.5635407338444693</v>
      </c>
      <c r="AB174" s="97">
        <v>1300.4282369516609</v>
      </c>
      <c r="AC174" s="84">
        <v>12</v>
      </c>
      <c r="AD174" s="84">
        <v>12</v>
      </c>
    </row>
    <row r="175" spans="1:30" s="9" customFormat="1" ht="16.5" customHeight="1">
      <c r="A175" s="74">
        <v>543</v>
      </c>
      <c r="B175" s="75" t="s">
        <v>206</v>
      </c>
      <c r="C175" s="97">
        <f>'1.a. Vos-laskelma'!C175</f>
        <v>45333</v>
      </c>
      <c r="D175" s="76">
        <f>'1.a. Vos-laskelma'!D175/$C175</f>
        <v>844.47056665319906</v>
      </c>
      <c r="E175" s="76">
        <f>'1.a. Vos-laskelma'!E175/$C175</f>
        <v>41.452335921887851</v>
      </c>
      <c r="F175" s="76">
        <f>'1.a. Vos-laskelma'!F175/$C175</f>
        <v>885.92290257508682</v>
      </c>
      <c r="G175" s="76">
        <f>'1.a. Vos-laskelma'!G175/$C175</f>
        <v>62.480835604844984</v>
      </c>
      <c r="H175" s="76">
        <f>'1.a. Vos-laskelma'!H175/$C175</f>
        <v>948.40373817993179</v>
      </c>
      <c r="I175" s="76">
        <f>'1.a. Vos-laskelma'!I175/$C175</f>
        <v>-184.66293869807868</v>
      </c>
      <c r="J175" s="76">
        <f>'1.a. Vos-laskelma'!J175/$C175</f>
        <v>763.74079948185317</v>
      </c>
      <c r="K175" s="76">
        <f>'1.a. Vos-laskelma'!K175/$C175</f>
        <v>1.6847347395536436E-2</v>
      </c>
      <c r="L175" s="76">
        <f>'1.a. Vos-laskelma'!L175/$C175</f>
        <v>-4.3666493812454528</v>
      </c>
      <c r="M175" s="76">
        <v>-4.9569814460197676</v>
      </c>
      <c r="N175" s="84">
        <v>1</v>
      </c>
      <c r="O175" s="85">
        <v>35</v>
      </c>
      <c r="P175" s="15"/>
      <c r="Q175" s="90">
        <v>543</v>
      </c>
      <c r="R175" s="40" t="s">
        <v>206</v>
      </c>
      <c r="S175" s="77">
        <v>44785</v>
      </c>
      <c r="T175" s="97">
        <v>866.6087896715153</v>
      </c>
      <c r="U175" s="97">
        <v>-4.6801282995892937</v>
      </c>
      <c r="V175" s="97">
        <v>861.92866137192607</v>
      </c>
      <c r="W175" s="97">
        <v>54.646376223984973</v>
      </c>
      <c r="X175" s="97">
        <v>916.575037595911</v>
      </c>
      <c r="Y175" s="97">
        <v>-176.9492017416546</v>
      </c>
      <c r="Z175" s="97">
        <v>739.62583585425648</v>
      </c>
      <c r="AA175" s="97">
        <v>-8.4902761018198092</v>
      </c>
      <c r="AB175" s="97">
        <v>731.13555975243662</v>
      </c>
      <c r="AC175" s="84">
        <v>1</v>
      </c>
      <c r="AD175" s="85">
        <v>35</v>
      </c>
    </row>
    <row r="176" spans="1:30" s="9" customFormat="1" ht="16.5" customHeight="1">
      <c r="A176" s="74">
        <v>545</v>
      </c>
      <c r="B176" s="75" t="s">
        <v>207</v>
      </c>
      <c r="C176" s="97">
        <f>'1.a. Vos-laskelma'!C176</f>
        <v>9538</v>
      </c>
      <c r="D176" s="76">
        <f>'1.a. Vos-laskelma'!D176/$C176</f>
        <v>1397.2168307621564</v>
      </c>
      <c r="E176" s="76">
        <f>'1.a. Vos-laskelma'!E176/$C176</f>
        <v>324.11548181559687</v>
      </c>
      <c r="F176" s="76">
        <f>'1.a. Vos-laskelma'!F176/$C176</f>
        <v>1721.3323125777536</v>
      </c>
      <c r="G176" s="76">
        <f>'1.a. Vos-laskelma'!G176/$C176</f>
        <v>193.08435138402319</v>
      </c>
      <c r="H176" s="76">
        <f>'1.a. Vos-laskelma'!H176/$C176</f>
        <v>1914.4166639617767</v>
      </c>
      <c r="I176" s="76">
        <f>'1.a. Vos-laskelma'!I176/$C176</f>
        <v>52.248584608932688</v>
      </c>
      <c r="J176" s="76">
        <f>'1.a. Vos-laskelma'!J176/$C176</f>
        <v>1966.6652485707095</v>
      </c>
      <c r="K176" s="76">
        <f>'1.a. Vos-laskelma'!K176/$C176</f>
        <v>0.20619262409003036</v>
      </c>
      <c r="L176" s="76">
        <f>'1.a. Vos-laskelma'!L176/$C176</f>
        <v>14.490025162507862</v>
      </c>
      <c r="M176" s="76">
        <v>45.954074088519057</v>
      </c>
      <c r="N176" s="84">
        <v>15</v>
      </c>
      <c r="O176" s="84">
        <v>15</v>
      </c>
      <c r="P176" s="15"/>
      <c r="Q176" s="90">
        <v>545</v>
      </c>
      <c r="R176" s="40" t="s">
        <v>207</v>
      </c>
      <c r="S176" s="77">
        <v>9621</v>
      </c>
      <c r="T176" s="97">
        <v>1326.92074741903</v>
      </c>
      <c r="U176" s="97">
        <v>342.14593496618409</v>
      </c>
      <c r="V176" s="97">
        <v>1669.0666823852141</v>
      </c>
      <c r="W176" s="97">
        <v>173.09996622600619</v>
      </c>
      <c r="X176" s="97">
        <v>1842.1666486112199</v>
      </c>
      <c r="Y176" s="97">
        <v>78.278765201122539</v>
      </c>
      <c r="Z176" s="97">
        <v>1920.4454138123431</v>
      </c>
      <c r="AA176" s="97">
        <v>9.6850454006860005</v>
      </c>
      <c r="AB176" s="97">
        <v>1930.1304592130291</v>
      </c>
      <c r="AC176" s="84">
        <v>15</v>
      </c>
      <c r="AD176" s="84">
        <v>15</v>
      </c>
    </row>
    <row r="177" spans="1:30" s="9" customFormat="1" ht="16.5" customHeight="1">
      <c r="A177" s="74">
        <v>560</v>
      </c>
      <c r="B177" s="75" t="s">
        <v>208</v>
      </c>
      <c r="C177" s="97">
        <f>'1.a. Vos-laskelma'!C177</f>
        <v>15575</v>
      </c>
      <c r="D177" s="76">
        <f>'1.a. Vos-laskelma'!D177/$C177</f>
        <v>380.49224906475303</v>
      </c>
      <c r="E177" s="76">
        <f>'1.a. Vos-laskelma'!E177/$C177</f>
        <v>421.05849876305729</v>
      </c>
      <c r="F177" s="76">
        <f>'1.a. Vos-laskelma'!F177/$C177</f>
        <v>801.55074782781026</v>
      </c>
      <c r="G177" s="76">
        <f>'1.a. Vos-laskelma'!G177/$C177</f>
        <v>126.54112567997707</v>
      </c>
      <c r="H177" s="76">
        <f>'1.a. Vos-laskelma'!H177/$C177</f>
        <v>928.09187350778734</v>
      </c>
      <c r="I177" s="76">
        <f>'1.a. Vos-laskelma'!I177/$C177</f>
        <v>-106.52494382022472</v>
      </c>
      <c r="J177" s="76">
        <f>'1.a. Vos-laskelma'!J177/$C177</f>
        <v>821.56692968756261</v>
      </c>
      <c r="K177" s="76">
        <f>'1.a. Vos-laskelma'!K177/$C177</f>
        <v>5.274908055778893E-2</v>
      </c>
      <c r="L177" s="76">
        <f>'1.a. Vos-laskelma'!L177/$C177</f>
        <v>24.117909470304987</v>
      </c>
      <c r="M177" s="76">
        <v>-29.116427585975998</v>
      </c>
      <c r="N177" s="84">
        <v>7</v>
      </c>
      <c r="O177" s="84">
        <v>7</v>
      </c>
      <c r="P177" s="15"/>
      <c r="Q177" s="90">
        <v>560</v>
      </c>
      <c r="R177" s="40" t="s">
        <v>208</v>
      </c>
      <c r="S177" s="77">
        <v>15669</v>
      </c>
      <c r="T177" s="97">
        <v>401.47539931632809</v>
      </c>
      <c r="U177" s="97">
        <v>418.81319696711807</v>
      </c>
      <c r="V177" s="97">
        <v>820.28859628344628</v>
      </c>
      <c r="W177" s="97">
        <v>110.76995101079849</v>
      </c>
      <c r="X177" s="97">
        <v>931.05854729424482</v>
      </c>
      <c r="Y177" s="97">
        <v>-92.788499585168168</v>
      </c>
      <c r="Z177" s="97">
        <v>838.27004770907672</v>
      </c>
      <c r="AA177" s="97">
        <v>25.608684893547782</v>
      </c>
      <c r="AB177" s="97">
        <v>863.87873260262438</v>
      </c>
      <c r="AC177" s="84">
        <v>7</v>
      </c>
      <c r="AD177" s="84">
        <v>7</v>
      </c>
    </row>
    <row r="178" spans="1:30" s="9" customFormat="1" ht="16.5" customHeight="1">
      <c r="A178" s="74">
        <v>561</v>
      </c>
      <c r="B178" s="75" t="s">
        <v>209</v>
      </c>
      <c r="C178" s="97">
        <f>'1.a. Vos-laskelma'!C178</f>
        <v>1264</v>
      </c>
      <c r="D178" s="76">
        <f>'1.a. Vos-laskelma'!D178/$C178</f>
        <v>1055.8458834595067</v>
      </c>
      <c r="E178" s="76">
        <f>'1.a. Vos-laskelma'!E178/$C178</f>
        <v>382.85655739686177</v>
      </c>
      <c r="F178" s="76">
        <f>'1.a. Vos-laskelma'!F178/$C178</f>
        <v>1438.7024408563686</v>
      </c>
      <c r="G178" s="76">
        <f>'1.a. Vos-laskelma'!G178/$C178</f>
        <v>228.02861633778031</v>
      </c>
      <c r="H178" s="76">
        <f>'1.a. Vos-laskelma'!H178/$C178</f>
        <v>1666.7310571941489</v>
      </c>
      <c r="I178" s="76">
        <f>'1.a. Vos-laskelma'!I178/$C178</f>
        <v>-216.15268987341773</v>
      </c>
      <c r="J178" s="76">
        <f>'1.a. Vos-laskelma'!J178/$C178</f>
        <v>1450.5783673207311</v>
      </c>
      <c r="K178" s="76">
        <f>'1.a. Vos-laskelma'!K178/$C178</f>
        <v>1.1476094678170341</v>
      </c>
      <c r="L178" s="76">
        <f>'1.a. Vos-laskelma'!L178/$C178</f>
        <v>-534.01414280063295</v>
      </c>
      <c r="M178" s="76">
        <v>-121.2884823279485</v>
      </c>
      <c r="N178" s="84">
        <v>2</v>
      </c>
      <c r="O178" s="84">
        <v>2</v>
      </c>
      <c r="P178" s="15"/>
      <c r="Q178" s="90">
        <v>561</v>
      </c>
      <c r="R178" s="40" t="s">
        <v>209</v>
      </c>
      <c r="S178" s="77">
        <v>1315</v>
      </c>
      <c r="T178" s="97">
        <v>1196.4433120560229</v>
      </c>
      <c r="U178" s="97">
        <v>329.28206551823342</v>
      </c>
      <c r="V178" s="97">
        <v>1525.7253775742561</v>
      </c>
      <c r="W178" s="97">
        <v>201.3418680601221</v>
      </c>
      <c r="X178" s="97">
        <v>1727.0672456343791</v>
      </c>
      <c r="Y178" s="97">
        <v>-192.2342205323194</v>
      </c>
      <c r="Z178" s="97">
        <v>1534.8330251020591</v>
      </c>
      <c r="AA178" s="97">
        <v>-652.58896398479101</v>
      </c>
      <c r="AB178" s="97">
        <v>882.24406111726819</v>
      </c>
      <c r="AC178" s="84">
        <v>2</v>
      </c>
      <c r="AD178" s="84">
        <v>2</v>
      </c>
    </row>
    <row r="179" spans="1:30" s="9" customFormat="1" ht="16.5" customHeight="1">
      <c r="A179" s="74">
        <v>562</v>
      </c>
      <c r="B179" s="75" t="s">
        <v>210</v>
      </c>
      <c r="C179" s="97">
        <f>'1.a. Vos-laskelma'!C179</f>
        <v>8858</v>
      </c>
      <c r="D179" s="76">
        <f>'1.a. Vos-laskelma'!D179/$C179</f>
        <v>168.78365044828692</v>
      </c>
      <c r="E179" s="76">
        <f>'1.a. Vos-laskelma'!E179/$C179</f>
        <v>389.62839162822155</v>
      </c>
      <c r="F179" s="76">
        <f>'1.a. Vos-laskelma'!F179/$C179</f>
        <v>558.41204207650856</v>
      </c>
      <c r="G179" s="76">
        <f>'1.a. Vos-laskelma'!G179/$C179</f>
        <v>128.43041743639924</v>
      </c>
      <c r="H179" s="76">
        <f>'1.a. Vos-laskelma'!H179/$C179</f>
        <v>686.84245951290768</v>
      </c>
      <c r="I179" s="76">
        <f>'1.a. Vos-laskelma'!I179/$C179</f>
        <v>-43.186723865432377</v>
      </c>
      <c r="J179" s="76">
        <f>'1.a. Vos-laskelma'!J179/$C179</f>
        <v>643.65573564747535</v>
      </c>
      <c r="K179" s="76">
        <f>'1.a. Vos-laskelma'!K179/$C179</f>
        <v>7.2663776885016407E-2</v>
      </c>
      <c r="L179" s="76">
        <f>'1.a. Vos-laskelma'!L179/$C179</f>
        <v>-28.214299333935426</v>
      </c>
      <c r="M179" s="76">
        <v>-17.00019769304981</v>
      </c>
      <c r="N179" s="84">
        <v>6</v>
      </c>
      <c r="O179" s="84">
        <v>6</v>
      </c>
      <c r="P179" s="15"/>
      <c r="Q179" s="90">
        <v>562</v>
      </c>
      <c r="R179" s="40" t="s">
        <v>210</v>
      </c>
      <c r="S179" s="77">
        <v>8839</v>
      </c>
      <c r="T179" s="97">
        <v>192.90357005463571</v>
      </c>
      <c r="U179" s="97">
        <v>377.92048930076032</v>
      </c>
      <c r="V179" s="97">
        <v>570.824059355396</v>
      </c>
      <c r="W179" s="97">
        <v>111.7632617237644</v>
      </c>
      <c r="X179" s="97">
        <v>682.58732107916046</v>
      </c>
      <c r="Y179" s="97">
        <v>-19.083719877814229</v>
      </c>
      <c r="Z179" s="97">
        <v>663.50360120134621</v>
      </c>
      <c r="AA179" s="97">
        <v>-24.5157079897613</v>
      </c>
      <c r="AB179" s="97">
        <v>638.98789321158495</v>
      </c>
      <c r="AC179" s="84">
        <v>6</v>
      </c>
      <c r="AD179" s="84">
        <v>6</v>
      </c>
    </row>
    <row r="180" spans="1:30" s="9" customFormat="1" ht="16.5" customHeight="1">
      <c r="A180" s="74">
        <v>563</v>
      </c>
      <c r="B180" s="75" t="s">
        <v>211</v>
      </c>
      <c r="C180" s="97">
        <f>'1.a. Vos-laskelma'!C180</f>
        <v>6832</v>
      </c>
      <c r="D180" s="76">
        <f>'1.a. Vos-laskelma'!D180/$C180</f>
        <v>222.04182318531571</v>
      </c>
      <c r="E180" s="76">
        <f>'1.a. Vos-laskelma'!E180/$C180</f>
        <v>518.93828452694083</v>
      </c>
      <c r="F180" s="76">
        <f>'1.a. Vos-laskelma'!F180/$C180</f>
        <v>740.98010771225654</v>
      </c>
      <c r="G180" s="76">
        <f>'1.a. Vos-laskelma'!G180/$C180</f>
        <v>122.85802016338141</v>
      </c>
      <c r="H180" s="76">
        <f>'1.a. Vos-laskelma'!H180/$C180</f>
        <v>863.83812787563784</v>
      </c>
      <c r="I180" s="76">
        <f>'1.a. Vos-laskelma'!I180/$C180</f>
        <v>-42.467798594847778</v>
      </c>
      <c r="J180" s="76">
        <f>'1.a. Vos-laskelma'!J180/$C180</f>
        <v>821.37032928079009</v>
      </c>
      <c r="K180" s="76">
        <f>'1.a. Vos-laskelma'!K180/$C180</f>
        <v>0.12022399433266834</v>
      </c>
      <c r="L180" s="76">
        <f>'1.a. Vos-laskelma'!L180/$C180</f>
        <v>17.376359777517564</v>
      </c>
      <c r="M180" s="76">
        <v>3.2209815664274402</v>
      </c>
      <c r="N180" s="84">
        <v>17</v>
      </c>
      <c r="O180" s="84">
        <v>17</v>
      </c>
      <c r="P180" s="15"/>
      <c r="Q180" s="90">
        <v>563</v>
      </c>
      <c r="R180" s="40" t="s">
        <v>211</v>
      </c>
      <c r="S180" s="77">
        <v>6978</v>
      </c>
      <c r="T180" s="97">
        <v>238.2055426096702</v>
      </c>
      <c r="U180" s="97">
        <v>467.9050085781052</v>
      </c>
      <c r="V180" s="97">
        <v>706.1105511877754</v>
      </c>
      <c r="W180" s="97">
        <v>103.2152680852444</v>
      </c>
      <c r="X180" s="97">
        <v>809.32581927301976</v>
      </c>
      <c r="Y180" s="97">
        <v>-54.449125824018353</v>
      </c>
      <c r="Z180" s="97">
        <v>754.87669344900144</v>
      </c>
      <c r="AA180" s="97">
        <v>18.57527938091145</v>
      </c>
      <c r="AB180" s="97">
        <v>773.45197282991285</v>
      </c>
      <c r="AC180" s="84">
        <v>17</v>
      </c>
      <c r="AD180" s="84">
        <v>17</v>
      </c>
    </row>
    <row r="181" spans="1:30" s="9" customFormat="1" ht="16.5" customHeight="1">
      <c r="A181" s="74">
        <v>564</v>
      </c>
      <c r="B181" s="75" t="s">
        <v>212</v>
      </c>
      <c r="C181" s="97">
        <f>'1.a. Vos-laskelma'!C181</f>
        <v>217469</v>
      </c>
      <c r="D181" s="76">
        <f>'1.a. Vos-laskelma'!D181/$C181</f>
        <v>362.59144374460345</v>
      </c>
      <c r="E181" s="76">
        <f>'1.a. Vos-laskelma'!E181/$C181</f>
        <v>174.54120013003623</v>
      </c>
      <c r="F181" s="76">
        <f>'1.a. Vos-laskelma'!F181/$C181</f>
        <v>537.13264387463971</v>
      </c>
      <c r="G181" s="76">
        <f>'1.a. Vos-laskelma'!G181/$C181</f>
        <v>96.441555360390623</v>
      </c>
      <c r="H181" s="76">
        <f>'1.a. Vos-laskelma'!H181/$C181</f>
        <v>633.57419923503039</v>
      </c>
      <c r="I181" s="76">
        <f>'1.a. Vos-laskelma'!I181/$C181</f>
        <v>26.364373772813597</v>
      </c>
      <c r="J181" s="76">
        <f>'1.a. Vos-laskelma'!J181/$C181</f>
        <v>659.93857300784396</v>
      </c>
      <c r="K181" s="76">
        <f>'1.a. Vos-laskelma'!K181/$C181</f>
        <v>3.034632858052614E-3</v>
      </c>
      <c r="L181" s="76">
        <f>'1.a. Vos-laskelma'!L181/$C181</f>
        <v>-73.255636499455122</v>
      </c>
      <c r="M181" s="76">
        <v>21.381414939587899</v>
      </c>
      <c r="N181" s="84">
        <v>17</v>
      </c>
      <c r="O181" s="84">
        <v>17</v>
      </c>
      <c r="P181" s="15"/>
      <c r="Q181" s="90">
        <v>564</v>
      </c>
      <c r="R181" s="40" t="s">
        <v>212</v>
      </c>
      <c r="S181" s="77">
        <v>214633</v>
      </c>
      <c r="T181" s="97">
        <v>390.48044930750513</v>
      </c>
      <c r="U181" s="97">
        <v>162.4380136520449</v>
      </c>
      <c r="V181" s="97">
        <v>552.91846295954997</v>
      </c>
      <c r="W181" s="97">
        <v>84.674924970133787</v>
      </c>
      <c r="X181" s="97">
        <v>637.59338792968367</v>
      </c>
      <c r="Y181" s="97">
        <v>24.69114721408171</v>
      </c>
      <c r="Z181" s="97">
        <v>662.28453514376542</v>
      </c>
      <c r="AA181" s="97">
        <v>-68.28938101190171</v>
      </c>
      <c r="AB181" s="97">
        <v>593.99515413186373</v>
      </c>
      <c r="AC181" s="84">
        <v>17</v>
      </c>
      <c r="AD181" s="84">
        <v>17</v>
      </c>
    </row>
    <row r="182" spans="1:30" s="9" customFormat="1" ht="16.5" customHeight="1">
      <c r="A182" s="74">
        <v>576</v>
      </c>
      <c r="B182" s="75" t="s">
        <v>213</v>
      </c>
      <c r="C182" s="97">
        <f>'1.a. Vos-laskelma'!C182</f>
        <v>2656</v>
      </c>
      <c r="D182" s="76">
        <f>'1.a. Vos-laskelma'!D182/$C182</f>
        <v>163.75633451547529</v>
      </c>
      <c r="E182" s="76">
        <f>'1.a. Vos-laskelma'!E182/$C182</f>
        <v>291.83833821313004</v>
      </c>
      <c r="F182" s="76">
        <f>'1.a. Vos-laskelma'!F182/$C182</f>
        <v>455.5946727286053</v>
      </c>
      <c r="G182" s="76">
        <f>'1.a. Vos-laskelma'!G182/$C182</f>
        <v>193.71369801281307</v>
      </c>
      <c r="H182" s="76">
        <f>'1.a. Vos-laskelma'!H182/$C182</f>
        <v>649.30837074141834</v>
      </c>
      <c r="I182" s="76">
        <f>'1.a. Vos-laskelma'!I182/$C182</f>
        <v>-57.757530120481931</v>
      </c>
      <c r="J182" s="76">
        <f>'1.a. Vos-laskelma'!J182/$C182</f>
        <v>591.55084062093647</v>
      </c>
      <c r="K182" s="76">
        <f>'1.a. Vos-laskelma'!K182/$C182</f>
        <v>0.22272245505306343</v>
      </c>
      <c r="L182" s="76">
        <f>'1.a. Vos-laskelma'!L182/$C182</f>
        <v>-28.019028614457827</v>
      </c>
      <c r="M182" s="76">
        <v>-70.806953953385346</v>
      </c>
      <c r="N182" s="84">
        <v>7</v>
      </c>
      <c r="O182" s="84">
        <v>7</v>
      </c>
      <c r="P182" s="15"/>
      <c r="Q182" s="90">
        <v>576</v>
      </c>
      <c r="R182" s="40" t="s">
        <v>213</v>
      </c>
      <c r="S182" s="77">
        <v>2726</v>
      </c>
      <c r="T182" s="97">
        <v>267.00734423163459</v>
      </c>
      <c r="U182" s="97">
        <v>311.47076063411032</v>
      </c>
      <c r="V182" s="97">
        <v>578.47810486574497</v>
      </c>
      <c r="W182" s="97">
        <v>170.08741442220901</v>
      </c>
      <c r="X182" s="97">
        <v>748.56551928795386</v>
      </c>
      <c r="Y182" s="97">
        <v>-23.698826118855461</v>
      </c>
      <c r="Z182" s="97">
        <v>724.86669316909843</v>
      </c>
      <c r="AA182" s="97">
        <v>-19.56744827586207</v>
      </c>
      <c r="AB182" s="97">
        <v>705.29924489323628</v>
      </c>
      <c r="AC182" s="84">
        <v>7</v>
      </c>
      <c r="AD182" s="84">
        <v>7</v>
      </c>
    </row>
    <row r="183" spans="1:30" s="9" customFormat="1" ht="16.5" customHeight="1">
      <c r="A183" s="74">
        <v>577</v>
      </c>
      <c r="B183" s="75" t="s">
        <v>214</v>
      </c>
      <c r="C183" s="97">
        <f>'1.a. Vos-laskelma'!C183</f>
        <v>11284</v>
      </c>
      <c r="D183" s="76">
        <f>'1.a. Vos-laskelma'!D183/$C183</f>
        <v>613.02464977850798</v>
      </c>
      <c r="E183" s="76">
        <f>'1.a. Vos-laskelma'!E183/$C183</f>
        <v>213.01754916154496</v>
      </c>
      <c r="F183" s="76">
        <f>'1.a. Vos-laskelma'!F183/$C183</f>
        <v>826.0421989400528</v>
      </c>
      <c r="G183" s="76">
        <f>'1.a. Vos-laskelma'!G183/$C183</f>
        <v>80.282134285762382</v>
      </c>
      <c r="H183" s="76">
        <f>'1.a. Vos-laskelma'!H183/$C183</f>
        <v>906.32433322581517</v>
      </c>
      <c r="I183" s="76">
        <f>'1.a. Vos-laskelma'!I183/$C183</f>
        <v>24.670152428216944</v>
      </c>
      <c r="J183" s="76">
        <f>'1.a. Vos-laskelma'!J183/$C183</f>
        <v>930.99448565403213</v>
      </c>
      <c r="K183" s="76">
        <f>'1.a. Vos-laskelma'!K183/$C183</f>
        <v>8.2505714786780593E-2</v>
      </c>
      <c r="L183" s="76">
        <f>'1.a. Vos-laskelma'!L183/$C183</f>
        <v>1.2326461804324784</v>
      </c>
      <c r="M183" s="76">
        <v>30.703350487376952</v>
      </c>
      <c r="N183" s="84">
        <v>2</v>
      </c>
      <c r="O183" s="84">
        <v>2</v>
      </c>
      <c r="P183" s="15"/>
      <c r="Q183" s="90">
        <v>577</v>
      </c>
      <c r="R183" s="40" t="s">
        <v>214</v>
      </c>
      <c r="S183" s="77">
        <v>11236</v>
      </c>
      <c r="T183" s="97">
        <v>620.29566383660404</v>
      </c>
      <c r="U183" s="97">
        <v>210.58607613854349</v>
      </c>
      <c r="V183" s="97">
        <v>830.88173997514753</v>
      </c>
      <c r="W183" s="97">
        <v>68.531867181150773</v>
      </c>
      <c r="X183" s="97">
        <v>899.41360715629821</v>
      </c>
      <c r="Y183" s="97">
        <v>55.42817728729085</v>
      </c>
      <c r="Z183" s="97">
        <v>954.84178444358906</v>
      </c>
      <c r="AA183" s="97">
        <v>11.39059590245639</v>
      </c>
      <c r="AB183" s="97">
        <v>966.23238034604549</v>
      </c>
      <c r="AC183" s="84">
        <v>2</v>
      </c>
      <c r="AD183" s="84">
        <v>2</v>
      </c>
    </row>
    <row r="184" spans="1:30" s="9" customFormat="1" ht="16.5" customHeight="1">
      <c r="A184" s="74">
        <v>578</v>
      </c>
      <c r="B184" s="75" t="s">
        <v>215</v>
      </c>
      <c r="C184" s="97">
        <f>'1.a. Vos-laskelma'!C184</f>
        <v>2941</v>
      </c>
      <c r="D184" s="76">
        <f>'1.a. Vos-laskelma'!D184/$C184</f>
        <v>40.833985577936978</v>
      </c>
      <c r="E184" s="76">
        <f>'1.a. Vos-laskelma'!E184/$C184</f>
        <v>583.83863032352315</v>
      </c>
      <c r="F184" s="76">
        <f>'1.a. Vos-laskelma'!F184/$C184</f>
        <v>624.67261590146018</v>
      </c>
      <c r="G184" s="76">
        <f>'1.a. Vos-laskelma'!G184/$C184</f>
        <v>172.36882032308361</v>
      </c>
      <c r="H184" s="76">
        <f>'1.a. Vos-laskelma'!H184/$C184</f>
        <v>797.04143622454376</v>
      </c>
      <c r="I184" s="76">
        <f>'1.a. Vos-laskelma'!I184/$C184</f>
        <v>-29.06188371302278</v>
      </c>
      <c r="J184" s="76">
        <f>'1.a. Vos-laskelma'!J184/$C184</f>
        <v>767.97955251152098</v>
      </c>
      <c r="K184" s="76">
        <f>'1.a. Vos-laskelma'!K184/$C184</f>
        <v>0.26112871557685174</v>
      </c>
      <c r="L184" s="76">
        <f>'1.a. Vos-laskelma'!L184/$C184</f>
        <v>-5.3921239374362511</v>
      </c>
      <c r="M184" s="76">
        <v>-142.73536295369601</v>
      </c>
      <c r="N184" s="84">
        <v>18</v>
      </c>
      <c r="O184" s="84">
        <v>18</v>
      </c>
      <c r="P184" s="15"/>
      <c r="Q184" s="90">
        <v>578</v>
      </c>
      <c r="R184" s="40" t="s">
        <v>215</v>
      </c>
      <c r="S184" s="77">
        <v>3037</v>
      </c>
      <c r="T184" s="97">
        <v>96.227817075963898</v>
      </c>
      <c r="U184" s="97">
        <v>572.48479077602826</v>
      </c>
      <c r="V184" s="97">
        <v>668.71260785199217</v>
      </c>
      <c r="W184" s="97">
        <v>147.67058803350551</v>
      </c>
      <c r="X184" s="97">
        <v>816.38319588549757</v>
      </c>
      <c r="Y184" s="97">
        <v>103.8238393151136</v>
      </c>
      <c r="Z184" s="97">
        <v>920.20703520061113</v>
      </c>
      <c r="AA184" s="97">
        <v>85.842434244320074</v>
      </c>
      <c r="AB184" s="97">
        <v>1006.049469444931</v>
      </c>
      <c r="AC184" s="84">
        <v>18</v>
      </c>
      <c r="AD184" s="84">
        <v>18</v>
      </c>
    </row>
    <row r="185" spans="1:30" s="9" customFormat="1" ht="16.5" customHeight="1">
      <c r="A185" s="74">
        <v>580</v>
      </c>
      <c r="B185" s="75" t="s">
        <v>216</v>
      </c>
      <c r="C185" s="97">
        <f>'1.a. Vos-laskelma'!C185</f>
        <v>4235</v>
      </c>
      <c r="D185" s="76">
        <f>'1.a. Vos-laskelma'!D185/$C185</f>
        <v>-134.00371258661775</v>
      </c>
      <c r="E185" s="76">
        <f>'1.a. Vos-laskelma'!E185/$C185</f>
        <v>493.97635484665631</v>
      </c>
      <c r="F185" s="76">
        <f>'1.a. Vos-laskelma'!F185/$C185</f>
        <v>359.97264226003853</v>
      </c>
      <c r="G185" s="76">
        <f>'1.a. Vos-laskelma'!G185/$C185</f>
        <v>191.37459537519521</v>
      </c>
      <c r="H185" s="76">
        <f>'1.a. Vos-laskelma'!H185/$C185</f>
        <v>551.3472376352338</v>
      </c>
      <c r="I185" s="76">
        <f>'1.a. Vos-laskelma'!I185/$C185</f>
        <v>-42.762455726092092</v>
      </c>
      <c r="J185" s="76">
        <f>'1.a. Vos-laskelma'!J185/$C185</f>
        <v>508.58478190914167</v>
      </c>
      <c r="K185" s="76">
        <f>'1.a. Vos-laskelma'!K185/$C185</f>
        <v>0.12009085759365801</v>
      </c>
      <c r="L185" s="76">
        <f>'1.a. Vos-laskelma'!L185/$C185</f>
        <v>62.360619480519489</v>
      </c>
      <c r="M185" s="76">
        <v>-39.724057643015563</v>
      </c>
      <c r="N185" s="84">
        <v>9</v>
      </c>
      <c r="O185" s="84">
        <v>9</v>
      </c>
      <c r="P185" s="15"/>
      <c r="Q185" s="90">
        <v>580</v>
      </c>
      <c r="R185" s="40" t="s">
        <v>216</v>
      </c>
      <c r="S185" s="77">
        <v>4366</v>
      </c>
      <c r="T185" s="97">
        <v>-88.623570798158198</v>
      </c>
      <c r="U185" s="97">
        <v>502.79175894806349</v>
      </c>
      <c r="V185" s="97">
        <v>414.16818814990529</v>
      </c>
      <c r="W185" s="97">
        <v>166.21797756839101</v>
      </c>
      <c r="X185" s="97">
        <v>580.3861657182963</v>
      </c>
      <c r="Y185" s="97">
        <v>-28.914567109482359</v>
      </c>
      <c r="Z185" s="97">
        <v>551.47159860881391</v>
      </c>
      <c r="AA185" s="97">
        <v>5.726873568483736</v>
      </c>
      <c r="AB185" s="97">
        <v>557.19847217729762</v>
      </c>
      <c r="AC185" s="84">
        <v>9</v>
      </c>
      <c r="AD185" s="84">
        <v>9</v>
      </c>
    </row>
    <row r="186" spans="1:30" s="9" customFormat="1" ht="16.5" customHeight="1">
      <c r="A186" s="74">
        <v>581</v>
      </c>
      <c r="B186" s="75" t="s">
        <v>217</v>
      </c>
      <c r="C186" s="97">
        <f>'1.a. Vos-laskelma'!C186</f>
        <v>6011</v>
      </c>
      <c r="D186" s="76">
        <f>'1.a. Vos-laskelma'!D186/$C186</f>
        <v>150.17411926875047</v>
      </c>
      <c r="E186" s="76">
        <f>'1.a. Vos-laskelma'!E186/$C186</f>
        <v>398.24239019961374</v>
      </c>
      <c r="F186" s="76">
        <f>'1.a. Vos-laskelma'!F186/$C186</f>
        <v>548.41650946836421</v>
      </c>
      <c r="G186" s="76">
        <f>'1.a. Vos-laskelma'!G186/$C186</f>
        <v>142.36305660804686</v>
      </c>
      <c r="H186" s="76">
        <f>'1.a. Vos-laskelma'!H186/$C186</f>
        <v>690.77956607641113</v>
      </c>
      <c r="I186" s="76">
        <f>'1.a. Vos-laskelma'!I186/$C186</f>
        <v>-76.070870071535523</v>
      </c>
      <c r="J186" s="76">
        <f>'1.a. Vos-laskelma'!J186/$C186</f>
        <v>614.70869600487561</v>
      </c>
      <c r="K186" s="76">
        <f>'1.a. Vos-laskelma'!K186/$C186</f>
        <v>0.1022639653975837</v>
      </c>
      <c r="L186" s="76">
        <f>'1.a. Vos-laskelma'!L186/$C186</f>
        <v>-5.4886407253368876</v>
      </c>
      <c r="M186" s="76">
        <v>-37.957498131011789</v>
      </c>
      <c r="N186" s="84">
        <v>6</v>
      </c>
      <c r="O186" s="84">
        <v>6</v>
      </c>
      <c r="P186" s="15"/>
      <c r="Q186" s="90">
        <v>581</v>
      </c>
      <c r="R186" s="40" t="s">
        <v>217</v>
      </c>
      <c r="S186" s="77">
        <v>6123</v>
      </c>
      <c r="T186" s="97">
        <v>194.4494803873327</v>
      </c>
      <c r="U186" s="97">
        <v>371.3540114273768</v>
      </c>
      <c r="V186" s="97">
        <v>565.80349181470945</v>
      </c>
      <c r="W186" s="97">
        <v>121.6294631575186</v>
      </c>
      <c r="X186" s="97">
        <v>687.43295497222812</v>
      </c>
      <c r="Y186" s="97">
        <v>-46.098317818063038</v>
      </c>
      <c r="Z186" s="97">
        <v>641.33463715416508</v>
      </c>
      <c r="AA186" s="97">
        <v>12.91896691327781</v>
      </c>
      <c r="AB186" s="97">
        <v>654.25360406744289</v>
      </c>
      <c r="AC186" s="84">
        <v>6</v>
      </c>
      <c r="AD186" s="84">
        <v>6</v>
      </c>
    </row>
    <row r="187" spans="1:30" s="9" customFormat="1" ht="16.5" customHeight="1">
      <c r="A187" s="74">
        <v>583</v>
      </c>
      <c r="B187" s="75" t="s">
        <v>218</v>
      </c>
      <c r="C187" s="97">
        <f>'1.a. Vos-laskelma'!C187</f>
        <v>932</v>
      </c>
      <c r="D187" s="76">
        <f>'1.a. Vos-laskelma'!D187/$C187</f>
        <v>710.988648754976</v>
      </c>
      <c r="E187" s="76">
        <f>'1.a. Vos-laskelma'!E187/$C187</f>
        <v>-16.386227138695226</v>
      </c>
      <c r="F187" s="76">
        <f>'1.a. Vos-laskelma'!F187/$C187</f>
        <v>694.60242161628082</v>
      </c>
      <c r="G187" s="76">
        <f>'1.a. Vos-laskelma'!G187/$C187</f>
        <v>141.63737497477118</v>
      </c>
      <c r="H187" s="76">
        <f>'1.a. Vos-laskelma'!H187/$C187</f>
        <v>836.23979659105203</v>
      </c>
      <c r="I187" s="76">
        <f>'1.a. Vos-laskelma'!I187/$C187</f>
        <v>-153.05901287553647</v>
      </c>
      <c r="J187" s="76">
        <f>'1.a. Vos-laskelma'!J187/$C187</f>
        <v>683.18078371551553</v>
      </c>
      <c r="K187" s="76">
        <f>'1.a. Vos-laskelma'!K187/$C187</f>
        <v>0.73302659196943731</v>
      </c>
      <c r="L187" s="76">
        <f>'1.a. Vos-laskelma'!L187/$C187</f>
        <v>142.77621995708154</v>
      </c>
      <c r="M187" s="76">
        <v>-73.824438749034698</v>
      </c>
      <c r="N187" s="84">
        <v>19</v>
      </c>
      <c r="O187" s="84">
        <v>19</v>
      </c>
      <c r="P187" s="15"/>
      <c r="Q187" s="90">
        <v>583</v>
      </c>
      <c r="R187" s="40" t="s">
        <v>218</v>
      </c>
      <c r="S187" s="77">
        <v>912</v>
      </c>
      <c r="T187" s="97">
        <v>593.64125776685125</v>
      </c>
      <c r="U187" s="97">
        <v>106.9265991229325</v>
      </c>
      <c r="V187" s="97">
        <v>700.5678568897838</v>
      </c>
      <c r="W187" s="97">
        <v>125.95281843471101</v>
      </c>
      <c r="X187" s="97">
        <v>826.52067532449485</v>
      </c>
      <c r="Y187" s="97">
        <v>-153.94846491228071</v>
      </c>
      <c r="Z187" s="97">
        <v>672.57221041221408</v>
      </c>
      <c r="AA187" s="97">
        <v>73.292511184210525</v>
      </c>
      <c r="AB187" s="97">
        <v>745.86472159642472</v>
      </c>
      <c r="AC187" s="84">
        <v>19</v>
      </c>
      <c r="AD187" s="84">
        <v>19</v>
      </c>
    </row>
    <row r="188" spans="1:30" s="9" customFormat="1" ht="16.5" customHeight="1">
      <c r="A188" s="74">
        <v>584</v>
      </c>
      <c r="B188" s="75" t="s">
        <v>219</v>
      </c>
      <c r="C188" s="97">
        <f>'1.a. Vos-laskelma'!C188</f>
        <v>2547</v>
      </c>
      <c r="D188" s="76">
        <f>'1.a. Vos-laskelma'!D188/$C188</f>
        <v>1207.8923245479541</v>
      </c>
      <c r="E188" s="76">
        <f>'1.a. Vos-laskelma'!E188/$C188</f>
        <v>759.81310299325378</v>
      </c>
      <c r="F188" s="76">
        <f>'1.a. Vos-laskelma'!F188/$C188</f>
        <v>1967.7054275412077</v>
      </c>
      <c r="G188" s="76">
        <f>'1.a. Vos-laskelma'!G188/$C188</f>
        <v>163.29293894531227</v>
      </c>
      <c r="H188" s="76">
        <f>'1.a. Vos-laskelma'!H188/$C188</f>
        <v>2130.9983664865199</v>
      </c>
      <c r="I188" s="76">
        <f>'1.a. Vos-laskelma'!I188/$C188</f>
        <v>144.43227326266197</v>
      </c>
      <c r="J188" s="76">
        <f>'1.a. Vos-laskelma'!J188/$C188</f>
        <v>2275.4306397491819</v>
      </c>
      <c r="K188" s="76">
        <f>'1.a. Vos-laskelma'!K188/$C188</f>
        <v>0.89337677257525794</v>
      </c>
      <c r="L188" s="76">
        <f>'1.a. Vos-laskelma'!L188/$C188</f>
        <v>-1.3913388299960738</v>
      </c>
      <c r="M188" s="76">
        <v>67.907767586361842</v>
      </c>
      <c r="N188" s="84">
        <v>16</v>
      </c>
      <c r="O188" s="84">
        <v>16</v>
      </c>
      <c r="P188" s="15"/>
      <c r="Q188" s="90">
        <v>584</v>
      </c>
      <c r="R188" s="40" t="s">
        <v>219</v>
      </c>
      <c r="S188" s="77">
        <v>2578</v>
      </c>
      <c r="T188" s="97">
        <v>1166.7567197184289</v>
      </c>
      <c r="U188" s="97">
        <v>728.371957583062</v>
      </c>
      <c r="V188" s="97">
        <v>1895.128677301492</v>
      </c>
      <c r="W188" s="97">
        <v>144.25518971085111</v>
      </c>
      <c r="X188" s="97">
        <v>2039.383867012343</v>
      </c>
      <c r="Y188" s="97">
        <v>106.67610550814589</v>
      </c>
      <c r="Z188" s="97">
        <v>2146.0599725204879</v>
      </c>
      <c r="AA188" s="97">
        <v>10.345396431342129</v>
      </c>
      <c r="AB188" s="97">
        <v>2156.40536895183</v>
      </c>
      <c r="AC188" s="84">
        <v>16</v>
      </c>
      <c r="AD188" s="84">
        <v>16</v>
      </c>
    </row>
    <row r="189" spans="1:30" s="9" customFormat="1" ht="16.5" customHeight="1">
      <c r="A189" s="74">
        <v>592</v>
      </c>
      <c r="B189" s="75" t="s">
        <v>220</v>
      </c>
      <c r="C189" s="97">
        <f>'1.a. Vos-laskelma'!C189</f>
        <v>3511</v>
      </c>
      <c r="D189" s="76">
        <f>'1.a. Vos-laskelma'!D189/$C189</f>
        <v>312.40650543397277</v>
      </c>
      <c r="E189" s="76">
        <f>'1.a. Vos-laskelma'!E189/$C189</f>
        <v>495.41875857117503</v>
      </c>
      <c r="F189" s="76">
        <f>'1.a. Vos-laskelma'!F189/$C189</f>
        <v>807.8252640051478</v>
      </c>
      <c r="G189" s="76">
        <f>'1.a. Vos-laskelma'!G189/$C189</f>
        <v>123.92525015147106</v>
      </c>
      <c r="H189" s="76">
        <f>'1.a. Vos-laskelma'!H189/$C189</f>
        <v>931.75051415661881</v>
      </c>
      <c r="I189" s="76">
        <f>'1.a. Vos-laskelma'!I189/$C189</f>
        <v>16.671033893477642</v>
      </c>
      <c r="J189" s="76">
        <f>'1.a. Vos-laskelma'!J189/$C189</f>
        <v>948.42154805009648</v>
      </c>
      <c r="K189" s="76">
        <f>'1.a. Vos-laskelma'!K189/$C189</f>
        <v>0.27012860952722773</v>
      </c>
      <c r="L189" s="76">
        <f>'1.a. Vos-laskelma'!L189/$C189</f>
        <v>40.06010840216463</v>
      </c>
      <c r="M189" s="76">
        <v>-13.528106008562419</v>
      </c>
      <c r="N189" s="84">
        <v>13</v>
      </c>
      <c r="O189" s="84">
        <v>13</v>
      </c>
      <c r="P189" s="15"/>
      <c r="Q189" s="90">
        <v>592</v>
      </c>
      <c r="R189" s="40" t="s">
        <v>220</v>
      </c>
      <c r="S189" s="77">
        <v>3596</v>
      </c>
      <c r="T189" s="97">
        <v>430.34524589980663</v>
      </c>
      <c r="U189" s="97">
        <v>479.24431061694708</v>
      </c>
      <c r="V189" s="97">
        <v>909.58955651675365</v>
      </c>
      <c r="W189" s="97">
        <v>104.2866747683819</v>
      </c>
      <c r="X189" s="97">
        <v>1013.876231285136</v>
      </c>
      <c r="Y189" s="97">
        <v>36.825361512791993</v>
      </c>
      <c r="Z189" s="97">
        <v>1050.701592797928</v>
      </c>
      <c r="AA189" s="97">
        <v>42.984377769744157</v>
      </c>
      <c r="AB189" s="97">
        <v>1093.685970567672</v>
      </c>
      <c r="AC189" s="84">
        <v>13</v>
      </c>
      <c r="AD189" s="84">
        <v>13</v>
      </c>
    </row>
    <row r="190" spans="1:30" s="9" customFormat="1" ht="16.5" customHeight="1">
      <c r="A190" s="74">
        <v>593</v>
      </c>
      <c r="B190" s="75" t="s">
        <v>221</v>
      </c>
      <c r="C190" s="97">
        <f>'1.a. Vos-laskelma'!C190</f>
        <v>17124</v>
      </c>
      <c r="D190" s="76">
        <f>'1.a. Vos-laskelma'!D190/$C190</f>
        <v>-65.183170662858203</v>
      </c>
      <c r="E190" s="76">
        <f>'1.a. Vos-laskelma'!E190/$C190</f>
        <v>418.01636921995646</v>
      </c>
      <c r="F190" s="76">
        <f>'1.a. Vos-laskelma'!F190/$C190</f>
        <v>352.83319855709823</v>
      </c>
      <c r="G190" s="76">
        <f>'1.a. Vos-laskelma'!G190/$C190</f>
        <v>136.8851054665837</v>
      </c>
      <c r="H190" s="76">
        <f>'1.a. Vos-laskelma'!H190/$C190</f>
        <v>489.71830402368192</v>
      </c>
      <c r="I190" s="76">
        <f>'1.a. Vos-laskelma'!I190/$C190</f>
        <v>-82.305244101845361</v>
      </c>
      <c r="J190" s="76">
        <f>'1.a. Vos-laskelma'!J190/$C190</f>
        <v>407.41305992183652</v>
      </c>
      <c r="K190" s="76">
        <f>'1.a. Vos-laskelma'!K190/$C190</f>
        <v>2.3791932955024325E-2</v>
      </c>
      <c r="L190" s="76">
        <f>'1.a. Vos-laskelma'!L190/$C190</f>
        <v>-13.027238554076142</v>
      </c>
      <c r="M190" s="76">
        <v>40.174026336255046</v>
      </c>
      <c r="N190" s="84">
        <v>10</v>
      </c>
      <c r="O190" s="84">
        <v>10</v>
      </c>
      <c r="P190" s="15"/>
      <c r="Q190" s="90">
        <v>593</v>
      </c>
      <c r="R190" s="40" t="s">
        <v>221</v>
      </c>
      <c r="S190" s="77">
        <v>17050</v>
      </c>
      <c r="T190" s="97">
        <v>-136.2733037198926</v>
      </c>
      <c r="U190" s="97">
        <v>397.21365382086719</v>
      </c>
      <c r="V190" s="97">
        <v>260.94035010097463</v>
      </c>
      <c r="W190" s="97">
        <v>119.9310969763267</v>
      </c>
      <c r="X190" s="97">
        <v>380.87144707730141</v>
      </c>
      <c r="Y190" s="97">
        <v>-24.646451612903221</v>
      </c>
      <c r="Z190" s="97">
        <v>356.22499546439809</v>
      </c>
      <c r="AA190" s="97">
        <v>-1.238689052199424</v>
      </c>
      <c r="AB190" s="97">
        <v>354.9863064121987</v>
      </c>
      <c r="AC190" s="84">
        <v>10</v>
      </c>
      <c r="AD190" s="84">
        <v>10</v>
      </c>
    </row>
    <row r="191" spans="1:30" s="9" customFormat="1" ht="16.5" customHeight="1">
      <c r="A191" s="74">
        <v>595</v>
      </c>
      <c r="B191" s="75" t="s">
        <v>222</v>
      </c>
      <c r="C191" s="97">
        <f>'1.a. Vos-laskelma'!C191</f>
        <v>3873</v>
      </c>
      <c r="D191" s="76">
        <f>'1.a. Vos-laskelma'!D191/$C191</f>
        <v>514.85543921501755</v>
      </c>
      <c r="E191" s="76">
        <f>'1.a. Vos-laskelma'!E191/$C191</f>
        <v>587.34740786689247</v>
      </c>
      <c r="F191" s="76">
        <f>'1.a. Vos-laskelma'!F191/$C191</f>
        <v>1102.20284708191</v>
      </c>
      <c r="G191" s="76">
        <f>'1.a. Vos-laskelma'!G191/$C191</f>
        <v>214.06028011760455</v>
      </c>
      <c r="H191" s="76">
        <f>'1.a. Vos-laskelma'!H191/$C191</f>
        <v>1316.2631271995147</v>
      </c>
      <c r="I191" s="76">
        <f>'1.a. Vos-laskelma'!I191/$C191</f>
        <v>22.0854634650142</v>
      </c>
      <c r="J191" s="76">
        <f>'1.a. Vos-laskelma'!J191/$C191</f>
        <v>1338.3485906645287</v>
      </c>
      <c r="K191" s="76">
        <f>'1.a. Vos-laskelma'!K191/$C191</f>
        <v>0.3455586343053263</v>
      </c>
      <c r="L191" s="76">
        <f>'1.a. Vos-laskelma'!L191/$C191</f>
        <v>21.241395326620193</v>
      </c>
      <c r="M191" s="76">
        <v>37.002200447005862</v>
      </c>
      <c r="N191" s="84">
        <v>11</v>
      </c>
      <c r="O191" s="84">
        <v>11</v>
      </c>
      <c r="P191" s="15"/>
      <c r="Q191" s="90">
        <v>595</v>
      </c>
      <c r="R191" s="40" t="s">
        <v>222</v>
      </c>
      <c r="S191" s="77">
        <v>4073</v>
      </c>
      <c r="T191" s="97">
        <v>589.33132654220401</v>
      </c>
      <c r="U191" s="97">
        <v>600.92053348497302</v>
      </c>
      <c r="V191" s="97">
        <v>1190.2518600271769</v>
      </c>
      <c r="W191" s="97">
        <v>183.22364276849879</v>
      </c>
      <c r="X191" s="97">
        <v>1373.475502795676</v>
      </c>
      <c r="Y191" s="97">
        <v>-9.0827399950896144</v>
      </c>
      <c r="Z191" s="97">
        <v>1364.3927628005861</v>
      </c>
      <c r="AA191" s="97">
        <v>20.250014966854891</v>
      </c>
      <c r="AB191" s="97">
        <v>1384.642777767441</v>
      </c>
      <c r="AC191" s="84">
        <v>11</v>
      </c>
      <c r="AD191" s="84">
        <v>11</v>
      </c>
    </row>
    <row r="192" spans="1:30" s="9" customFormat="1" ht="16.5" customHeight="1">
      <c r="A192" s="74">
        <v>598</v>
      </c>
      <c r="B192" s="75" t="s">
        <v>223</v>
      </c>
      <c r="C192" s="97">
        <f>'1.a. Vos-laskelma'!C192</f>
        <v>19657</v>
      </c>
      <c r="D192" s="76">
        <f>'1.a. Vos-laskelma'!D192/$C192</f>
        <v>253.267421937227</v>
      </c>
      <c r="E192" s="76">
        <f>'1.a. Vos-laskelma'!E192/$C192</f>
        <v>146.02719184067715</v>
      </c>
      <c r="F192" s="76">
        <f>'1.a. Vos-laskelma'!F192/$C192</f>
        <v>399.29461377790415</v>
      </c>
      <c r="G192" s="76">
        <f>'1.a. Vos-laskelma'!G192/$C192</f>
        <v>97.883814325208164</v>
      </c>
      <c r="H192" s="76">
        <f>'1.a. Vos-laskelma'!H192/$C192</f>
        <v>497.17842810311225</v>
      </c>
      <c r="I192" s="76">
        <f>'1.a. Vos-laskelma'!I192/$C192</f>
        <v>224.95162028793814</v>
      </c>
      <c r="J192" s="76">
        <f>'1.a. Vos-laskelma'!J192/$C192</f>
        <v>722.13004839105042</v>
      </c>
      <c r="K192" s="76">
        <f>'1.a. Vos-laskelma'!K192/$C192</f>
        <v>3.6736533977262571E-2</v>
      </c>
      <c r="L192" s="76">
        <f>'1.a. Vos-laskelma'!L192/$C192</f>
        <v>47.51247275779621</v>
      </c>
      <c r="M192" s="76">
        <v>128.25125144110851</v>
      </c>
      <c r="N192" s="84">
        <v>15</v>
      </c>
      <c r="O192" s="84">
        <v>15</v>
      </c>
      <c r="P192" s="15"/>
      <c r="Q192" s="90">
        <v>598</v>
      </c>
      <c r="R192" s="40" t="s">
        <v>223</v>
      </c>
      <c r="S192" s="77">
        <v>19475</v>
      </c>
      <c r="T192" s="97">
        <v>157.27135912033029</v>
      </c>
      <c r="U192" s="97">
        <v>79.080816165085366</v>
      </c>
      <c r="V192" s="97">
        <v>236.3521752854156</v>
      </c>
      <c r="W192" s="97">
        <v>83.95859660180389</v>
      </c>
      <c r="X192" s="97">
        <v>320.31077188721952</v>
      </c>
      <c r="Y192" s="97">
        <v>201.35964056482669</v>
      </c>
      <c r="Z192" s="97">
        <v>521.67041245204632</v>
      </c>
      <c r="AA192" s="97">
        <v>56.584796518613622</v>
      </c>
      <c r="AB192" s="97">
        <v>578.25520897065985</v>
      </c>
      <c r="AC192" s="84">
        <v>15</v>
      </c>
      <c r="AD192" s="84">
        <v>15</v>
      </c>
    </row>
    <row r="193" spans="1:30" s="9" customFormat="1" ht="16.5" customHeight="1">
      <c r="A193" s="74">
        <v>599</v>
      </c>
      <c r="B193" s="75" t="s">
        <v>224</v>
      </c>
      <c r="C193" s="97">
        <f>'1.a. Vos-laskelma'!C193</f>
        <v>11289</v>
      </c>
      <c r="D193" s="76">
        <f>'1.a. Vos-laskelma'!D193/$C193</f>
        <v>1038.6602225400857</v>
      </c>
      <c r="E193" s="76">
        <f>'1.a. Vos-laskelma'!E193/$C193</f>
        <v>442.85997359223433</v>
      </c>
      <c r="F193" s="76">
        <f>'1.a. Vos-laskelma'!F193/$C193</f>
        <v>1481.5201961323201</v>
      </c>
      <c r="G193" s="76">
        <f>'1.a. Vos-laskelma'!G193/$C193</f>
        <v>117.4489245147478</v>
      </c>
      <c r="H193" s="76">
        <f>'1.a. Vos-laskelma'!H193/$C193</f>
        <v>1598.9691206470679</v>
      </c>
      <c r="I193" s="76">
        <f>'1.a. Vos-laskelma'!I193/$C193</f>
        <v>-67.743821419080518</v>
      </c>
      <c r="J193" s="76">
        <f>'1.a. Vos-laskelma'!J193/$C193</f>
        <v>1531.2252992279873</v>
      </c>
      <c r="K193" s="76">
        <f>'1.a. Vos-laskelma'!K193/$C193</f>
        <v>0.13563870132234807</v>
      </c>
      <c r="L193" s="76">
        <f>'1.a. Vos-laskelma'!L193/$C193</f>
        <v>-38.13232496235274</v>
      </c>
      <c r="M193" s="76">
        <v>50.595555715215369</v>
      </c>
      <c r="N193" s="84">
        <v>15</v>
      </c>
      <c r="O193" s="84">
        <v>15</v>
      </c>
      <c r="P193" s="15"/>
      <c r="Q193" s="90">
        <v>599</v>
      </c>
      <c r="R193" s="40" t="s">
        <v>224</v>
      </c>
      <c r="S193" s="77">
        <v>11225</v>
      </c>
      <c r="T193" s="97">
        <v>953.41890238454914</v>
      </c>
      <c r="U193" s="97">
        <v>438.01889877243008</v>
      </c>
      <c r="V193" s="97">
        <v>1391.437801156979</v>
      </c>
      <c r="W193" s="97">
        <v>102.06014051288</v>
      </c>
      <c r="X193" s="97">
        <v>1493.4979416698591</v>
      </c>
      <c r="Y193" s="97">
        <v>-58.678485523385298</v>
      </c>
      <c r="Z193" s="97">
        <v>1434.8194561464741</v>
      </c>
      <c r="AA193" s="97">
        <v>-39.664100151447677</v>
      </c>
      <c r="AB193" s="97">
        <v>1395.155355995026</v>
      </c>
      <c r="AC193" s="84">
        <v>15</v>
      </c>
      <c r="AD193" s="84">
        <v>15</v>
      </c>
    </row>
    <row r="194" spans="1:30" s="9" customFormat="1" ht="16.5" customHeight="1">
      <c r="A194" s="74">
        <v>601</v>
      </c>
      <c r="B194" s="75" t="s">
        <v>225</v>
      </c>
      <c r="C194" s="97">
        <f>'1.a. Vos-laskelma'!C194</f>
        <v>3676</v>
      </c>
      <c r="D194" s="76">
        <f>'1.a. Vos-laskelma'!D194/$C194</f>
        <v>695.48716453682391</v>
      </c>
      <c r="E194" s="76">
        <f>'1.a. Vos-laskelma'!E194/$C194</f>
        <v>482.75940856452695</v>
      </c>
      <c r="F194" s="76">
        <f>'1.a. Vos-laskelma'!F194/$C194</f>
        <v>1178.2465731013508</v>
      </c>
      <c r="G194" s="76">
        <f>'1.a. Vos-laskelma'!G194/$C194</f>
        <v>186.55982347955015</v>
      </c>
      <c r="H194" s="76">
        <f>'1.a. Vos-laskelma'!H194/$C194</f>
        <v>1364.8063965809013</v>
      </c>
      <c r="I194" s="76">
        <f>'1.a. Vos-laskelma'!I194/$C194</f>
        <v>60.12894450489663</v>
      </c>
      <c r="J194" s="76">
        <f>'1.a. Vos-laskelma'!J194/$C194</f>
        <v>1424.9353410857977</v>
      </c>
      <c r="K194" s="76">
        <f>'1.a. Vos-laskelma'!K194/$C194</f>
        <v>0.38763202967513538</v>
      </c>
      <c r="L194" s="76">
        <f>'1.a. Vos-laskelma'!L194/$C194</f>
        <v>0.27956599564744106</v>
      </c>
      <c r="M194" s="76">
        <v>-99.686966073136546</v>
      </c>
      <c r="N194" s="84">
        <v>13</v>
      </c>
      <c r="O194" s="84">
        <v>13</v>
      </c>
      <c r="P194" s="15"/>
      <c r="Q194" s="90">
        <v>601</v>
      </c>
      <c r="R194" s="40" t="s">
        <v>225</v>
      </c>
      <c r="S194" s="77">
        <v>3739</v>
      </c>
      <c r="T194" s="97">
        <v>832.8373809798104</v>
      </c>
      <c r="U194" s="97">
        <v>378.79714431183919</v>
      </c>
      <c r="V194" s="97">
        <v>1211.6345252916501</v>
      </c>
      <c r="W194" s="97">
        <v>164.22814597759859</v>
      </c>
      <c r="X194" s="97">
        <v>1375.862671269248</v>
      </c>
      <c r="Y194" s="97">
        <v>109.5961487028617</v>
      </c>
      <c r="Z194" s="97">
        <v>1485.4588199721099</v>
      </c>
      <c r="AA194" s="97">
        <v>-13.583980727467241</v>
      </c>
      <c r="AB194" s="97">
        <v>1471.874839244643</v>
      </c>
      <c r="AC194" s="84">
        <v>13</v>
      </c>
      <c r="AD194" s="84">
        <v>13</v>
      </c>
    </row>
    <row r="195" spans="1:30" s="9" customFormat="1" ht="16.5" customHeight="1">
      <c r="A195" s="74">
        <v>604</v>
      </c>
      <c r="B195" s="75" t="s">
        <v>226</v>
      </c>
      <c r="C195" s="97">
        <f>'1.a. Vos-laskelma'!C195</f>
        <v>21373</v>
      </c>
      <c r="D195" s="76">
        <f>'1.a. Vos-laskelma'!D195/$C195</f>
        <v>842.10995993671179</v>
      </c>
      <c r="E195" s="76">
        <f>'1.a. Vos-laskelma'!E195/$C195</f>
        <v>-31.347593509410906</v>
      </c>
      <c r="F195" s="76">
        <f>'1.a. Vos-laskelma'!F195/$C195</f>
        <v>810.76236642730078</v>
      </c>
      <c r="G195" s="76">
        <f>'1.a. Vos-laskelma'!G195/$C195</f>
        <v>43.934401271732632</v>
      </c>
      <c r="H195" s="76">
        <f>'1.a. Vos-laskelma'!H195/$C195</f>
        <v>854.69676769903333</v>
      </c>
      <c r="I195" s="76">
        <f>'1.a. Vos-laskelma'!I195/$C195</f>
        <v>-127.59523698123802</v>
      </c>
      <c r="J195" s="76">
        <f>'1.a. Vos-laskelma'!J195/$C195</f>
        <v>727.10153071779541</v>
      </c>
      <c r="K195" s="76">
        <f>'1.a. Vos-laskelma'!K195/$C195</f>
        <v>3.4019629004716015E-2</v>
      </c>
      <c r="L195" s="76">
        <f>'1.a. Vos-laskelma'!L195/$C195</f>
        <v>-32.275507808917787</v>
      </c>
      <c r="M195" s="76">
        <v>-24.559728350346401</v>
      </c>
      <c r="N195" s="84">
        <v>6</v>
      </c>
      <c r="O195" s="84">
        <v>6</v>
      </c>
      <c r="P195" s="15"/>
      <c r="Q195" s="90">
        <v>604</v>
      </c>
      <c r="R195" s="40" t="s">
        <v>226</v>
      </c>
      <c r="S195" s="77">
        <v>20763</v>
      </c>
      <c r="T195" s="97">
        <v>893.05561727349584</v>
      </c>
      <c r="U195" s="97">
        <v>-23.658064449145659</v>
      </c>
      <c r="V195" s="97">
        <v>869.39755282435021</v>
      </c>
      <c r="W195" s="97">
        <v>36.240572147316918</v>
      </c>
      <c r="X195" s="97">
        <v>905.63812497166714</v>
      </c>
      <c r="Y195" s="97">
        <v>-119.4678033039542</v>
      </c>
      <c r="Z195" s="97">
        <v>786.17032166771298</v>
      </c>
      <c r="AA195" s="97">
        <v>-37.707265269541978</v>
      </c>
      <c r="AB195" s="97">
        <v>748.46305639817103</v>
      </c>
      <c r="AC195" s="84">
        <v>6</v>
      </c>
      <c r="AD195" s="84">
        <v>6</v>
      </c>
    </row>
    <row r="196" spans="1:30" s="9" customFormat="1" ht="16.5" customHeight="1">
      <c r="A196" s="74">
        <v>607</v>
      </c>
      <c r="B196" s="75" t="s">
        <v>227</v>
      </c>
      <c r="C196" s="97">
        <f>'1.a. Vos-laskelma'!C196</f>
        <v>3942</v>
      </c>
      <c r="D196" s="76">
        <f>'1.a. Vos-laskelma'!D196/$C196</f>
        <v>95.175995419996084</v>
      </c>
      <c r="E196" s="76">
        <f>'1.a. Vos-laskelma'!E196/$C196</f>
        <v>671.63866221661988</v>
      </c>
      <c r="F196" s="76">
        <f>'1.a. Vos-laskelma'!F196/$C196</f>
        <v>766.81465763661595</v>
      </c>
      <c r="G196" s="76">
        <f>'1.a. Vos-laskelma'!G196/$C196</f>
        <v>190.29157661732702</v>
      </c>
      <c r="H196" s="76">
        <f>'1.a. Vos-laskelma'!H196/$C196</f>
        <v>957.10623425394294</v>
      </c>
      <c r="I196" s="76">
        <f>'1.a. Vos-laskelma'!I196/$C196</f>
        <v>-121.37671232876713</v>
      </c>
      <c r="J196" s="76">
        <f>'1.a. Vos-laskelma'!J196/$C196</f>
        <v>835.72952192517585</v>
      </c>
      <c r="K196" s="76">
        <f>'1.a. Vos-laskelma'!K196/$C196</f>
        <v>0.21200647435950681</v>
      </c>
      <c r="L196" s="76">
        <f>'1.a. Vos-laskelma'!L196/$C196</f>
        <v>-33.558552562151199</v>
      </c>
      <c r="M196" s="76">
        <v>105.18164398430579</v>
      </c>
      <c r="N196" s="84">
        <v>12</v>
      </c>
      <c r="O196" s="84">
        <v>12</v>
      </c>
      <c r="P196" s="15"/>
      <c r="Q196" s="90">
        <v>607</v>
      </c>
      <c r="R196" s="40" t="s">
        <v>227</v>
      </c>
      <c r="S196" s="77">
        <v>4064</v>
      </c>
      <c r="T196" s="97">
        <v>100.72762010072719</v>
      </c>
      <c r="U196" s="97">
        <v>604.76733244458239</v>
      </c>
      <c r="V196" s="97">
        <v>705.49495254530962</v>
      </c>
      <c r="W196" s="97">
        <v>166.56666084010459</v>
      </c>
      <c r="X196" s="97">
        <v>872.06161338541426</v>
      </c>
      <c r="Y196" s="97">
        <v>-123.5228838582677</v>
      </c>
      <c r="Z196" s="97">
        <v>748.53872952714653</v>
      </c>
      <c r="AA196" s="97">
        <v>-5.9042948548228313</v>
      </c>
      <c r="AB196" s="97">
        <v>742.63443467232366</v>
      </c>
      <c r="AC196" s="84">
        <v>12</v>
      </c>
      <c r="AD196" s="84">
        <v>12</v>
      </c>
    </row>
    <row r="197" spans="1:30" s="9" customFormat="1" ht="16.5" customHeight="1">
      <c r="A197" s="74">
        <v>608</v>
      </c>
      <c r="B197" s="75" t="s">
        <v>228</v>
      </c>
      <c r="C197" s="97">
        <f>'1.a. Vos-laskelma'!C197</f>
        <v>1893</v>
      </c>
      <c r="D197" s="76">
        <f>'1.a. Vos-laskelma'!D197/$C197</f>
        <v>41.855219205634235</v>
      </c>
      <c r="E197" s="76">
        <f>'1.a. Vos-laskelma'!E197/$C197</f>
        <v>527.65022162795083</v>
      </c>
      <c r="F197" s="76">
        <f>'1.a. Vos-laskelma'!F197/$C197</f>
        <v>569.505440833585</v>
      </c>
      <c r="G197" s="76">
        <f>'1.a. Vos-laskelma'!G197/$C197</f>
        <v>135.86883235277884</v>
      </c>
      <c r="H197" s="76">
        <f>'1.a. Vos-laskelma'!H197/$C197</f>
        <v>705.37427318636378</v>
      </c>
      <c r="I197" s="76">
        <f>'1.a. Vos-laskelma'!I197/$C197</f>
        <v>245.29899630216588</v>
      </c>
      <c r="J197" s="76">
        <f>'1.a. Vos-laskelma'!J197/$C197</f>
        <v>950.67326948852974</v>
      </c>
      <c r="K197" s="76">
        <f>'1.a. Vos-laskelma'!K197/$C197</f>
        <v>0.50220457976150545</v>
      </c>
      <c r="L197" s="76">
        <f>'1.a. Vos-laskelma'!L197/$C197</f>
        <v>-12.168151082937138</v>
      </c>
      <c r="M197" s="76">
        <v>20.56698442035724</v>
      </c>
      <c r="N197" s="84">
        <v>4</v>
      </c>
      <c r="O197" s="84">
        <v>4</v>
      </c>
      <c r="P197" s="15"/>
      <c r="Q197" s="90">
        <v>608</v>
      </c>
      <c r="R197" s="40" t="s">
        <v>228</v>
      </c>
      <c r="S197" s="77">
        <v>1943</v>
      </c>
      <c r="T197" s="97">
        <v>48.16657977146842</v>
      </c>
      <c r="U197" s="97">
        <v>516.48916828390054</v>
      </c>
      <c r="V197" s="97">
        <v>564.65574805536903</v>
      </c>
      <c r="W197" s="97">
        <v>113.9665034134693</v>
      </c>
      <c r="X197" s="97">
        <v>678.62225146883839</v>
      </c>
      <c r="Y197" s="97">
        <v>236.58208955223881</v>
      </c>
      <c r="Z197" s="97">
        <v>915.2043410210772</v>
      </c>
      <c r="AA197" s="97">
        <v>0</v>
      </c>
      <c r="AB197" s="97">
        <v>915.2043410210772</v>
      </c>
      <c r="AC197" s="84">
        <v>4</v>
      </c>
      <c r="AD197" s="84">
        <v>4</v>
      </c>
    </row>
    <row r="198" spans="1:30" s="9" customFormat="1" ht="16.5" customHeight="1">
      <c r="A198" s="74">
        <v>609</v>
      </c>
      <c r="B198" s="75" t="s">
        <v>229</v>
      </c>
      <c r="C198" s="97">
        <f>'1.a. Vos-laskelma'!C198</f>
        <v>83010</v>
      </c>
      <c r="D198" s="76">
        <f>'1.a. Vos-laskelma'!D198/$C198</f>
        <v>-11.792521681443285</v>
      </c>
      <c r="E198" s="76">
        <f>'1.a. Vos-laskelma'!E198/$C198</f>
        <v>271.92942464909129</v>
      </c>
      <c r="F198" s="76">
        <f>'1.a. Vos-laskelma'!F198/$C198</f>
        <v>260.13690296764798</v>
      </c>
      <c r="G198" s="76">
        <f>'1.a. Vos-laskelma'!G198/$C198</f>
        <v>108.88225371743573</v>
      </c>
      <c r="H198" s="76">
        <f>'1.a. Vos-laskelma'!H198/$C198</f>
        <v>369.01915668508371</v>
      </c>
      <c r="I198" s="76">
        <f>'1.a. Vos-laskelma'!I198/$C198</f>
        <v>-58.279122997229251</v>
      </c>
      <c r="J198" s="76">
        <f>'1.a. Vos-laskelma'!J198/$C198</f>
        <v>310.74003368785446</v>
      </c>
      <c r="K198" s="76">
        <f>'1.a. Vos-laskelma'!K198/$C198</f>
        <v>3.7434048149362058E-3</v>
      </c>
      <c r="L198" s="76">
        <f>'1.a. Vos-laskelma'!L198/$C198</f>
        <v>-44.359078158053229</v>
      </c>
      <c r="M198" s="76">
        <v>29.530835661358712</v>
      </c>
      <c r="N198" s="84">
        <v>4</v>
      </c>
      <c r="O198" s="84">
        <v>4</v>
      </c>
      <c r="P198" s="15"/>
      <c r="Q198" s="90">
        <v>609</v>
      </c>
      <c r="R198" s="40" t="s">
        <v>229</v>
      </c>
      <c r="S198" s="77">
        <v>83106</v>
      </c>
      <c r="T198" s="97">
        <v>-37.599549939610917</v>
      </c>
      <c r="U198" s="97">
        <v>256.98096160762691</v>
      </c>
      <c r="V198" s="97">
        <v>219.38141166801589</v>
      </c>
      <c r="W198" s="97">
        <v>93.382977968412121</v>
      </c>
      <c r="X198" s="97">
        <v>312.76438963642812</v>
      </c>
      <c r="Y198" s="97">
        <v>-52.590186027482972</v>
      </c>
      <c r="Z198" s="97">
        <v>260.17420360894499</v>
      </c>
      <c r="AA198" s="97">
        <v>-34.981239000956577</v>
      </c>
      <c r="AB198" s="97">
        <v>225.1929646079885</v>
      </c>
      <c r="AC198" s="84">
        <v>4</v>
      </c>
      <c r="AD198" s="84">
        <v>4</v>
      </c>
    </row>
    <row r="199" spans="1:30" s="9" customFormat="1" ht="16.5" customHeight="1">
      <c r="A199" s="74">
        <v>611</v>
      </c>
      <c r="B199" s="75" t="s">
        <v>230</v>
      </c>
      <c r="C199" s="97">
        <f>'1.a. Vos-laskelma'!C199</f>
        <v>4919</v>
      </c>
      <c r="D199" s="76">
        <f>'1.a. Vos-laskelma'!D199/$C199</f>
        <v>564.96202280166983</v>
      </c>
      <c r="E199" s="76">
        <f>'1.a. Vos-laskelma'!E199/$C199</f>
        <v>240.75882892676375</v>
      </c>
      <c r="F199" s="76">
        <f>'1.a. Vos-laskelma'!F199/$C199</f>
        <v>805.72085172843367</v>
      </c>
      <c r="G199" s="76">
        <f>'1.a. Vos-laskelma'!G199/$C199</f>
        <v>92.325870537542428</v>
      </c>
      <c r="H199" s="76">
        <f>'1.a. Vos-laskelma'!H199/$C199</f>
        <v>898.04672226597597</v>
      </c>
      <c r="I199" s="76">
        <f>'1.a. Vos-laskelma'!I199/$C199</f>
        <v>-281.74466354950192</v>
      </c>
      <c r="J199" s="76">
        <f>'1.a. Vos-laskelma'!J199/$C199</f>
        <v>616.30205871647411</v>
      </c>
      <c r="K199" s="76">
        <f>'1.a. Vos-laskelma'!K199/$C199</f>
        <v>0.12529011155041148</v>
      </c>
      <c r="L199" s="76">
        <f>'1.a. Vos-laskelma'!L199/$C199</f>
        <v>1.2535286846919964</v>
      </c>
      <c r="M199" s="76">
        <v>-93.377171003870899</v>
      </c>
      <c r="N199" s="84">
        <v>1</v>
      </c>
      <c r="O199" s="85">
        <v>35</v>
      </c>
      <c r="P199" s="15"/>
      <c r="Q199" s="90">
        <v>611</v>
      </c>
      <c r="R199" s="40" t="s">
        <v>230</v>
      </c>
      <c r="S199" s="77">
        <v>4973</v>
      </c>
      <c r="T199" s="97">
        <v>664.74982619905029</v>
      </c>
      <c r="U199" s="97">
        <v>218.32325889769481</v>
      </c>
      <c r="V199" s="97">
        <v>883.0730850967451</v>
      </c>
      <c r="W199" s="97">
        <v>80.294414959081308</v>
      </c>
      <c r="X199" s="97">
        <v>963.36750005582633</v>
      </c>
      <c r="Y199" s="97">
        <v>-272.23426503116832</v>
      </c>
      <c r="Z199" s="97">
        <v>691.13323502465801</v>
      </c>
      <c r="AA199" s="97">
        <v>4.9373550090488676</v>
      </c>
      <c r="AB199" s="97">
        <v>696.07059003370682</v>
      </c>
      <c r="AC199" s="84">
        <v>1</v>
      </c>
      <c r="AD199" s="85">
        <v>35</v>
      </c>
    </row>
    <row r="200" spans="1:30" s="9" customFormat="1" ht="16.5" customHeight="1">
      <c r="A200" s="74">
        <v>614</v>
      </c>
      <c r="B200" s="75" t="s">
        <v>231</v>
      </c>
      <c r="C200" s="97">
        <f>'1.a. Vos-laskelma'!C200</f>
        <v>2826</v>
      </c>
      <c r="D200" s="76">
        <f>'1.a. Vos-laskelma'!D200/$C200</f>
        <v>485.96477286757306</v>
      </c>
      <c r="E200" s="76">
        <f>'1.a. Vos-laskelma'!E200/$C200</f>
        <v>560.13597622219947</v>
      </c>
      <c r="F200" s="76">
        <f>'1.a. Vos-laskelma'!F200/$C200</f>
        <v>1046.1007490897725</v>
      </c>
      <c r="G200" s="76">
        <f>'1.a. Vos-laskelma'!G200/$C200</f>
        <v>224.96842001433964</v>
      </c>
      <c r="H200" s="76">
        <f>'1.a. Vos-laskelma'!H200/$C200</f>
        <v>1271.0691691041122</v>
      </c>
      <c r="I200" s="76">
        <f>'1.a. Vos-laskelma'!I200/$C200</f>
        <v>183.81104033970277</v>
      </c>
      <c r="J200" s="76">
        <f>'1.a. Vos-laskelma'!J200/$C200</f>
        <v>1454.8802094438149</v>
      </c>
      <c r="K200" s="76">
        <f>'1.a. Vos-laskelma'!K200/$C200</f>
        <v>0.51481960702187368</v>
      </c>
      <c r="L200" s="76">
        <f>'1.a. Vos-laskelma'!L200/$C200</f>
        <v>-24.452558386411891</v>
      </c>
      <c r="M200" s="76">
        <v>62.975231949973249</v>
      </c>
      <c r="N200" s="84">
        <v>19</v>
      </c>
      <c r="O200" s="84">
        <v>19</v>
      </c>
      <c r="P200" s="15"/>
      <c r="Q200" s="90">
        <v>614</v>
      </c>
      <c r="R200" s="40" t="s">
        <v>231</v>
      </c>
      <c r="S200" s="77">
        <v>2923</v>
      </c>
      <c r="T200" s="97">
        <v>452.66984868104799</v>
      </c>
      <c r="U200" s="97">
        <v>498.09099893594049</v>
      </c>
      <c r="V200" s="97">
        <v>950.76084761698849</v>
      </c>
      <c r="W200" s="97">
        <v>196.34692737064711</v>
      </c>
      <c r="X200" s="97">
        <v>1147.107774987636</v>
      </c>
      <c r="Y200" s="97">
        <v>152.35032500855289</v>
      </c>
      <c r="Z200" s="97">
        <v>1299.458099996189</v>
      </c>
      <c r="AA200" s="97">
        <v>-1.5511369962367441</v>
      </c>
      <c r="AB200" s="97">
        <v>1297.9069629999519</v>
      </c>
      <c r="AC200" s="84">
        <v>19</v>
      </c>
      <c r="AD200" s="84">
        <v>19</v>
      </c>
    </row>
    <row r="201" spans="1:30" s="9" customFormat="1" ht="16.5" customHeight="1">
      <c r="A201" s="74">
        <v>615</v>
      </c>
      <c r="B201" s="75" t="s">
        <v>232</v>
      </c>
      <c r="C201" s="97">
        <f>'1.a. Vos-laskelma'!C201</f>
        <v>7168</v>
      </c>
      <c r="D201" s="76">
        <f>'1.a. Vos-laskelma'!D201/$C201</f>
        <v>1506.0687357831978</v>
      </c>
      <c r="E201" s="76">
        <f>'1.a. Vos-laskelma'!E201/$C201</f>
        <v>540.6274699236169</v>
      </c>
      <c r="F201" s="76">
        <f>'1.a. Vos-laskelma'!F201/$C201</f>
        <v>2046.6962057068147</v>
      </c>
      <c r="G201" s="76">
        <f>'1.a. Vos-laskelma'!G201/$C201</f>
        <v>164.9313671915051</v>
      </c>
      <c r="H201" s="76">
        <f>'1.a. Vos-laskelma'!H201/$C201</f>
        <v>2211.6275728983196</v>
      </c>
      <c r="I201" s="76">
        <f>'1.a. Vos-laskelma'!I201/$C201</f>
        <v>-3.9008091517857144</v>
      </c>
      <c r="J201" s="76">
        <f>'1.a. Vos-laskelma'!J201/$C201</f>
        <v>2207.7267637465343</v>
      </c>
      <c r="K201" s="76">
        <f>'1.a. Vos-laskelma'!K201/$C201</f>
        <v>0.30799759538874644</v>
      </c>
      <c r="L201" s="76">
        <f>'1.a. Vos-laskelma'!L201/$C201</f>
        <v>6.9584459402901802</v>
      </c>
      <c r="M201" s="76">
        <v>-3.0076571998233699</v>
      </c>
      <c r="N201" s="84">
        <v>17</v>
      </c>
      <c r="O201" s="84">
        <v>17</v>
      </c>
      <c r="P201" s="15"/>
      <c r="Q201" s="90">
        <v>615</v>
      </c>
      <c r="R201" s="40" t="s">
        <v>232</v>
      </c>
      <c r="S201" s="77">
        <v>7479</v>
      </c>
      <c r="T201" s="97">
        <v>1516.3569462190021</v>
      </c>
      <c r="U201" s="97">
        <v>531.47126501838636</v>
      </c>
      <c r="V201" s="97">
        <v>2047.8282112373879</v>
      </c>
      <c r="W201" s="97">
        <v>139.97986282208461</v>
      </c>
      <c r="X201" s="97">
        <v>2187.8080740594728</v>
      </c>
      <c r="Y201" s="97">
        <v>6.6697419441101751</v>
      </c>
      <c r="Z201" s="97">
        <v>2194.477816003583</v>
      </c>
      <c r="AA201" s="97">
        <v>16.972133614119532</v>
      </c>
      <c r="AB201" s="97">
        <v>2211.4499496177032</v>
      </c>
      <c r="AC201" s="84">
        <v>17</v>
      </c>
      <c r="AD201" s="84">
        <v>17</v>
      </c>
    </row>
    <row r="202" spans="1:30" s="9" customFormat="1" ht="16.5" customHeight="1">
      <c r="A202" s="74">
        <v>616</v>
      </c>
      <c r="B202" s="75" t="s">
        <v>233</v>
      </c>
      <c r="C202" s="97">
        <f>'1.a. Vos-laskelma'!C202</f>
        <v>1720</v>
      </c>
      <c r="D202" s="76">
        <f>'1.a. Vos-laskelma'!D202/$C202</f>
        <v>75.550793937660529</v>
      </c>
      <c r="E202" s="76">
        <f>'1.a. Vos-laskelma'!E202/$C202</f>
        <v>470.84361893073884</v>
      </c>
      <c r="F202" s="76">
        <f>'1.a. Vos-laskelma'!F202/$C202</f>
        <v>546.3944128683994</v>
      </c>
      <c r="G202" s="76">
        <f>'1.a. Vos-laskelma'!G202/$C202</f>
        <v>155.43893396798407</v>
      </c>
      <c r="H202" s="76">
        <f>'1.a. Vos-laskelma'!H202/$C202</f>
        <v>701.83334683638338</v>
      </c>
      <c r="I202" s="76">
        <f>'1.a. Vos-laskelma'!I202/$C202</f>
        <v>-290.65290697674419</v>
      </c>
      <c r="J202" s="76">
        <f>'1.a. Vos-laskelma'!J202/$C202</f>
        <v>411.18043985963925</v>
      </c>
      <c r="K202" s="76">
        <f>'1.a. Vos-laskelma'!K202/$C202</f>
        <v>0.23905839526723213</v>
      </c>
      <c r="L202" s="76">
        <f>'1.a. Vos-laskelma'!L202/$C202</f>
        <v>-533.62131395348842</v>
      </c>
      <c r="M202" s="76">
        <v>-59.158449781477707</v>
      </c>
      <c r="N202" s="84">
        <v>1</v>
      </c>
      <c r="O202" s="85">
        <v>34</v>
      </c>
      <c r="P202" s="15"/>
      <c r="Q202" s="90">
        <v>616</v>
      </c>
      <c r="R202" s="40" t="s">
        <v>233</v>
      </c>
      <c r="S202" s="77">
        <v>1781</v>
      </c>
      <c r="T202" s="97">
        <v>54.15990247320547</v>
      </c>
      <c r="U202" s="97">
        <v>457.7888390949509</v>
      </c>
      <c r="V202" s="97">
        <v>511.94874156815638</v>
      </c>
      <c r="W202" s="97">
        <v>134.6461914942023</v>
      </c>
      <c r="X202" s="97">
        <v>646.59493306235868</v>
      </c>
      <c r="Y202" s="97">
        <v>-263.871982032566</v>
      </c>
      <c r="Z202" s="97">
        <v>382.72295102979268</v>
      </c>
      <c r="AA202" s="97">
        <v>-455.754030825379</v>
      </c>
      <c r="AB202" s="97">
        <v>-73.031079795586294</v>
      </c>
      <c r="AC202" s="84">
        <v>1</v>
      </c>
      <c r="AD202" s="85">
        <v>34</v>
      </c>
    </row>
    <row r="203" spans="1:30" s="9" customFormat="1" ht="16.5" customHeight="1">
      <c r="A203" s="74">
        <v>619</v>
      </c>
      <c r="B203" s="75" t="s">
        <v>234</v>
      </c>
      <c r="C203" s="97">
        <f>'1.a. Vos-laskelma'!C203</f>
        <v>2546</v>
      </c>
      <c r="D203" s="76">
        <f>'1.a. Vos-laskelma'!D203/$C203</f>
        <v>399.5588088843291</v>
      </c>
      <c r="E203" s="76">
        <f>'1.a. Vos-laskelma'!E203/$C203</f>
        <v>664.41313323148813</v>
      </c>
      <c r="F203" s="76">
        <f>'1.a. Vos-laskelma'!F203/$C203</f>
        <v>1063.9719421158172</v>
      </c>
      <c r="G203" s="76">
        <f>'1.a. Vos-laskelma'!G203/$C203</f>
        <v>241.23781156683154</v>
      </c>
      <c r="H203" s="76">
        <f>'1.a. Vos-laskelma'!H203/$C203</f>
        <v>1305.2097536826489</v>
      </c>
      <c r="I203" s="76">
        <f>'1.a. Vos-laskelma'!I203/$C203</f>
        <v>109.88648860958367</v>
      </c>
      <c r="J203" s="76">
        <f>'1.a. Vos-laskelma'!J203/$C203</f>
        <v>1415.0962422922325</v>
      </c>
      <c r="K203" s="76">
        <f>'1.a. Vos-laskelma'!K203/$C203</f>
        <v>0.55581156413677635</v>
      </c>
      <c r="L203" s="76">
        <f>'1.a. Vos-laskelma'!L203/$C203</f>
        <v>58.493980164964654</v>
      </c>
      <c r="M203" s="76">
        <v>50.196144005073172</v>
      </c>
      <c r="N203" s="84">
        <v>6</v>
      </c>
      <c r="O203" s="84">
        <v>6</v>
      </c>
      <c r="P203" s="15"/>
      <c r="Q203" s="90">
        <v>619</v>
      </c>
      <c r="R203" s="40" t="s">
        <v>234</v>
      </c>
      <c r="S203" s="77">
        <v>2650</v>
      </c>
      <c r="T203" s="97">
        <v>498.29476147633562</v>
      </c>
      <c r="U203" s="97">
        <v>625.71944570626579</v>
      </c>
      <c r="V203" s="97">
        <v>1124.014207182601</v>
      </c>
      <c r="W203" s="97">
        <v>211.25638773584021</v>
      </c>
      <c r="X203" s="97">
        <v>1335.2705949184419</v>
      </c>
      <c r="Y203" s="97">
        <v>26.31056603773585</v>
      </c>
      <c r="Z203" s="97">
        <v>1361.581160956177</v>
      </c>
      <c r="AA203" s="97">
        <v>49.692550188679228</v>
      </c>
      <c r="AB203" s="97">
        <v>1411.2737111448571</v>
      </c>
      <c r="AC203" s="84">
        <v>6</v>
      </c>
      <c r="AD203" s="84">
        <v>6</v>
      </c>
    </row>
    <row r="204" spans="1:30" s="9" customFormat="1" ht="16.5" customHeight="1">
      <c r="A204" s="74">
        <v>620</v>
      </c>
      <c r="B204" s="75" t="s">
        <v>235</v>
      </c>
      <c r="C204" s="97">
        <f>'1.a. Vos-laskelma'!C204</f>
        <v>2322</v>
      </c>
      <c r="D204" s="76">
        <f>'1.a. Vos-laskelma'!D204/$C204</f>
        <v>1200.8385194708137</v>
      </c>
      <c r="E204" s="76">
        <f>'1.a. Vos-laskelma'!E204/$C204</f>
        <v>423.8298198053177</v>
      </c>
      <c r="F204" s="76">
        <f>'1.a. Vos-laskelma'!F204/$C204</f>
        <v>1624.6683392761315</v>
      </c>
      <c r="G204" s="76">
        <f>'1.a. Vos-laskelma'!G204/$C204</f>
        <v>214.16023422483184</v>
      </c>
      <c r="H204" s="76">
        <f>'1.a. Vos-laskelma'!H204/$C204</f>
        <v>1838.8285735009633</v>
      </c>
      <c r="I204" s="76">
        <f>'1.a. Vos-laskelma'!I204/$C204</f>
        <v>90.559000861326439</v>
      </c>
      <c r="J204" s="76">
        <f>'1.a. Vos-laskelma'!J204/$C204</f>
        <v>1929.3875743622898</v>
      </c>
      <c r="K204" s="76">
        <f>'1.a. Vos-laskelma'!K204/$C204</f>
        <v>0.83091626802854857</v>
      </c>
      <c r="L204" s="76">
        <f>'1.a. Vos-laskelma'!L204/$C204</f>
        <v>-2.2892377260981913</v>
      </c>
      <c r="M204" s="76">
        <v>-72.802820296886011</v>
      </c>
      <c r="N204" s="84">
        <v>18</v>
      </c>
      <c r="O204" s="84">
        <v>18</v>
      </c>
      <c r="P204" s="15"/>
      <c r="Q204" s="90">
        <v>620</v>
      </c>
      <c r="R204" s="40" t="s">
        <v>235</v>
      </c>
      <c r="S204" s="77">
        <v>2359</v>
      </c>
      <c r="T204" s="97">
        <v>1269.20954265506</v>
      </c>
      <c r="U204" s="97">
        <v>407.92583444784981</v>
      </c>
      <c r="V204" s="97">
        <v>1677.1353771029089</v>
      </c>
      <c r="W204" s="97">
        <v>190.406459108208</v>
      </c>
      <c r="X204" s="97">
        <v>1867.541836211117</v>
      </c>
      <c r="Y204" s="97">
        <v>148.81856718948711</v>
      </c>
      <c r="Z204" s="97">
        <v>2016.3604034006039</v>
      </c>
      <c r="AA204" s="97">
        <v>-14.096945697329369</v>
      </c>
      <c r="AB204" s="97">
        <v>2002.263457703275</v>
      </c>
      <c r="AC204" s="84">
        <v>18</v>
      </c>
      <c r="AD204" s="84">
        <v>18</v>
      </c>
    </row>
    <row r="205" spans="1:30" s="9" customFormat="1" ht="16.5" customHeight="1">
      <c r="A205" s="74">
        <v>623</v>
      </c>
      <c r="B205" s="75" t="s">
        <v>236</v>
      </c>
      <c r="C205" s="97">
        <f>'1.a. Vos-laskelma'!C205</f>
        <v>2081</v>
      </c>
      <c r="D205" s="76">
        <f>'1.a. Vos-laskelma'!D205/$C205</f>
        <v>776.71512384260348</v>
      </c>
      <c r="E205" s="76">
        <f>'1.a. Vos-laskelma'!E205/$C205</f>
        <v>-34.075827156082873</v>
      </c>
      <c r="F205" s="76">
        <f>'1.a. Vos-laskelma'!F205/$C205</f>
        <v>742.63929668652054</v>
      </c>
      <c r="G205" s="76">
        <f>'1.a. Vos-laskelma'!G205/$C205</f>
        <v>209.93050945623261</v>
      </c>
      <c r="H205" s="76">
        <f>'1.a. Vos-laskelma'!H205/$C205</f>
        <v>952.56980614275324</v>
      </c>
      <c r="I205" s="76">
        <f>'1.a. Vos-laskelma'!I205/$C205</f>
        <v>-254.19221528111484</v>
      </c>
      <c r="J205" s="76">
        <f>'1.a. Vos-laskelma'!J205/$C205</f>
        <v>698.3775908616384</v>
      </c>
      <c r="K205" s="76">
        <f>'1.a. Vos-laskelma'!K205/$C205</f>
        <v>0.33559711237945139</v>
      </c>
      <c r="L205" s="76">
        <f>'1.a. Vos-laskelma'!L205/$C205</f>
        <v>-10.660169341662668</v>
      </c>
      <c r="M205" s="76">
        <v>5.8996989102248563</v>
      </c>
      <c r="N205" s="84">
        <v>10</v>
      </c>
      <c r="O205" s="84">
        <v>10</v>
      </c>
      <c r="P205" s="15"/>
      <c r="Q205" s="90">
        <v>623</v>
      </c>
      <c r="R205" s="40" t="s">
        <v>236</v>
      </c>
      <c r="S205" s="77">
        <v>2108</v>
      </c>
      <c r="T205" s="97">
        <v>728.85834289770378</v>
      </c>
      <c r="U205" s="97">
        <v>-23.447207832887539</v>
      </c>
      <c r="V205" s="97">
        <v>705.41113506481622</v>
      </c>
      <c r="W205" s="97">
        <v>191.56799953272991</v>
      </c>
      <c r="X205" s="97">
        <v>896.97913459754602</v>
      </c>
      <c r="Y205" s="97">
        <v>-241.97106261859579</v>
      </c>
      <c r="Z205" s="97">
        <v>655.00807197895028</v>
      </c>
      <c r="AA205" s="97">
        <v>-29.29730507590132</v>
      </c>
      <c r="AB205" s="97">
        <v>625.71076690304892</v>
      </c>
      <c r="AC205" s="84">
        <v>10</v>
      </c>
      <c r="AD205" s="84">
        <v>10</v>
      </c>
    </row>
    <row r="206" spans="1:30" s="9" customFormat="1" ht="16.5" customHeight="1">
      <c r="A206" s="74">
        <v>624</v>
      </c>
      <c r="B206" s="75" t="s">
        <v>237</v>
      </c>
      <c r="C206" s="97">
        <f>'1.a. Vos-laskelma'!C206</f>
        <v>5016</v>
      </c>
      <c r="D206" s="76">
        <f>'1.a. Vos-laskelma'!D206/$C206</f>
        <v>687.34221703071182</v>
      </c>
      <c r="E206" s="76">
        <f>'1.a. Vos-laskelma'!E206/$C206</f>
        <v>122.62966732663831</v>
      </c>
      <c r="F206" s="76">
        <f>'1.a. Vos-laskelma'!F206/$C206</f>
        <v>809.97188435735006</v>
      </c>
      <c r="G206" s="76">
        <f>'1.a. Vos-laskelma'!G206/$C206</f>
        <v>89.842332291891708</v>
      </c>
      <c r="H206" s="76">
        <f>'1.a. Vos-laskelma'!H206/$C206</f>
        <v>899.81421664924187</v>
      </c>
      <c r="I206" s="76">
        <f>'1.a. Vos-laskelma'!I206/$C206</f>
        <v>-156.02771132376395</v>
      </c>
      <c r="J206" s="76">
        <f>'1.a. Vos-laskelma'!J206/$C206</f>
        <v>743.78650532547795</v>
      </c>
      <c r="K206" s="76">
        <f>'1.a. Vos-laskelma'!K206/$C206</f>
        <v>0.14828279611751952</v>
      </c>
      <c r="L206" s="76">
        <f>'1.a. Vos-laskelma'!L206/$C206</f>
        <v>-47.29932077352472</v>
      </c>
      <c r="M206" s="76">
        <v>-63.708413587150183</v>
      </c>
      <c r="N206" s="84">
        <v>8</v>
      </c>
      <c r="O206" s="84">
        <v>8</v>
      </c>
      <c r="P206" s="15"/>
      <c r="Q206" s="90">
        <v>624</v>
      </c>
      <c r="R206" s="40" t="s">
        <v>237</v>
      </c>
      <c r="S206" s="77">
        <v>5065</v>
      </c>
      <c r="T206" s="97">
        <v>722.15520610211865</v>
      </c>
      <c r="U206" s="97">
        <v>180.60446980742569</v>
      </c>
      <c r="V206" s="97">
        <v>902.7596759095444</v>
      </c>
      <c r="W206" s="97">
        <v>75.926829273315604</v>
      </c>
      <c r="X206" s="97">
        <v>978.68650518286006</v>
      </c>
      <c r="Y206" s="97">
        <v>-159.48450148075031</v>
      </c>
      <c r="Z206" s="97">
        <v>819.20200370210978</v>
      </c>
      <c r="AA206" s="97">
        <v>-34.595209919052309</v>
      </c>
      <c r="AB206" s="97">
        <v>784.60679378305747</v>
      </c>
      <c r="AC206" s="84">
        <v>8</v>
      </c>
      <c r="AD206" s="84">
        <v>8</v>
      </c>
    </row>
    <row r="207" spans="1:30" s="9" customFormat="1" ht="16.5" customHeight="1">
      <c r="A207" s="74">
        <v>625</v>
      </c>
      <c r="B207" s="75" t="s">
        <v>238</v>
      </c>
      <c r="C207" s="97">
        <f>'1.a. Vos-laskelma'!C207</f>
        <v>2938</v>
      </c>
      <c r="D207" s="76">
        <f>'1.a. Vos-laskelma'!D207/$C207</f>
        <v>1042.0823875137346</v>
      </c>
      <c r="E207" s="76">
        <f>'1.a. Vos-laskelma'!E207/$C207</f>
        <v>340.86628024971736</v>
      </c>
      <c r="F207" s="76">
        <f>'1.a. Vos-laskelma'!F207/$C207</f>
        <v>1382.9486677634518</v>
      </c>
      <c r="G207" s="76">
        <f>'1.a. Vos-laskelma'!G207/$C207</f>
        <v>150.0944211011049</v>
      </c>
      <c r="H207" s="76">
        <f>'1.a. Vos-laskelma'!H207/$C207</f>
        <v>1533.0430888645567</v>
      </c>
      <c r="I207" s="76">
        <f>'1.a. Vos-laskelma'!I207/$C207</f>
        <v>217.54152484683459</v>
      </c>
      <c r="J207" s="76">
        <f>'1.a. Vos-laskelma'!J207/$C207</f>
        <v>1750.5846137113913</v>
      </c>
      <c r="K207" s="76">
        <f>'1.a. Vos-laskelma'!K207/$C207</f>
        <v>0.59584227832246128</v>
      </c>
      <c r="L207" s="76">
        <f>'1.a. Vos-laskelma'!L207/$C207</f>
        <v>-18.092614023145003</v>
      </c>
      <c r="M207" s="76">
        <v>20.684017163134509</v>
      </c>
      <c r="N207" s="84">
        <v>17</v>
      </c>
      <c r="O207" s="84">
        <v>17</v>
      </c>
      <c r="P207" s="15"/>
      <c r="Q207" s="90">
        <v>625</v>
      </c>
      <c r="R207" s="40" t="s">
        <v>238</v>
      </c>
      <c r="S207" s="77">
        <v>2980</v>
      </c>
      <c r="T207" s="97">
        <v>1092.417112163944</v>
      </c>
      <c r="U207" s="97">
        <v>211.0787179686136</v>
      </c>
      <c r="V207" s="97">
        <v>1303.495830132558</v>
      </c>
      <c r="W207" s="97">
        <v>131.0886524728397</v>
      </c>
      <c r="X207" s="97">
        <v>1434.5844826053969</v>
      </c>
      <c r="Y207" s="97">
        <v>182.11006711409399</v>
      </c>
      <c r="Z207" s="97">
        <v>1616.694549719492</v>
      </c>
      <c r="AA207" s="97">
        <v>-22.933886577181209</v>
      </c>
      <c r="AB207" s="97">
        <v>1593.76066314231</v>
      </c>
      <c r="AC207" s="84">
        <v>17</v>
      </c>
      <c r="AD207" s="84">
        <v>17</v>
      </c>
    </row>
    <row r="208" spans="1:30" s="9" customFormat="1" ht="16.5" customHeight="1">
      <c r="A208" s="74">
        <v>626</v>
      </c>
      <c r="B208" s="75" t="s">
        <v>239</v>
      </c>
      <c r="C208" s="97">
        <f>'1.a. Vos-laskelma'!C208</f>
        <v>4551</v>
      </c>
      <c r="D208" s="76">
        <f>'1.a. Vos-laskelma'!D208/$C208</f>
        <v>225.87559123984425</v>
      </c>
      <c r="E208" s="76">
        <f>'1.a. Vos-laskelma'!E208/$C208</f>
        <v>615.70287027216762</v>
      </c>
      <c r="F208" s="76">
        <f>'1.a. Vos-laskelma'!F208/$C208</f>
        <v>841.57846151201193</v>
      </c>
      <c r="G208" s="76">
        <f>'1.a. Vos-laskelma'!G208/$C208</f>
        <v>166.66522999218523</v>
      </c>
      <c r="H208" s="76">
        <f>'1.a. Vos-laskelma'!H208/$C208</f>
        <v>1008.243691504197</v>
      </c>
      <c r="I208" s="76">
        <f>'1.a. Vos-laskelma'!I208/$C208</f>
        <v>-38.774994506701823</v>
      </c>
      <c r="J208" s="76">
        <f>'1.a. Vos-laskelma'!J208/$C208</f>
        <v>969.46869699749527</v>
      </c>
      <c r="K208" s="76">
        <f>'1.a. Vos-laskelma'!K208/$C208</f>
        <v>0.21302322500494292</v>
      </c>
      <c r="L208" s="76">
        <f>'1.a. Vos-laskelma'!L208/$C208</f>
        <v>-18.707614480333994</v>
      </c>
      <c r="M208" s="76">
        <v>59.545341382205272</v>
      </c>
      <c r="N208" s="84">
        <v>17</v>
      </c>
      <c r="O208" s="84">
        <v>17</v>
      </c>
      <c r="P208" s="15"/>
      <c r="Q208" s="90">
        <v>626</v>
      </c>
      <c r="R208" s="40" t="s">
        <v>239</v>
      </c>
      <c r="S208" s="77">
        <v>4756</v>
      </c>
      <c r="T208" s="97">
        <v>243.18868061804511</v>
      </c>
      <c r="U208" s="97">
        <v>478.54121491188567</v>
      </c>
      <c r="V208" s="97">
        <v>721.72989552993079</v>
      </c>
      <c r="W208" s="97">
        <v>141.29275938035619</v>
      </c>
      <c r="X208" s="97">
        <v>863.02265491028697</v>
      </c>
      <c r="Y208" s="97">
        <v>-23.313919259882251</v>
      </c>
      <c r="Z208" s="97">
        <v>839.70873565040472</v>
      </c>
      <c r="AA208" s="97">
        <v>-3.171880382674515</v>
      </c>
      <c r="AB208" s="97">
        <v>836.53685526773018</v>
      </c>
      <c r="AC208" s="84">
        <v>17</v>
      </c>
      <c r="AD208" s="84">
        <v>17</v>
      </c>
    </row>
    <row r="209" spans="1:30" s="9" customFormat="1" ht="16.5" customHeight="1">
      <c r="A209" s="74">
        <v>630</v>
      </c>
      <c r="B209" s="75" t="s">
        <v>240</v>
      </c>
      <c r="C209" s="97">
        <f>'1.a. Vos-laskelma'!C209</f>
        <v>1678</v>
      </c>
      <c r="D209" s="76">
        <f>'1.a. Vos-laskelma'!D209/$C209</f>
        <v>1541.7565109809159</v>
      </c>
      <c r="E209" s="76">
        <f>'1.a. Vos-laskelma'!E209/$C209</f>
        <v>417.1739992049466</v>
      </c>
      <c r="F209" s="76">
        <f>'1.a. Vos-laskelma'!F209/$C209</f>
        <v>1958.9305101858627</v>
      </c>
      <c r="G209" s="76">
        <f>'1.a. Vos-laskelma'!G209/$C209</f>
        <v>141.26293082495192</v>
      </c>
      <c r="H209" s="76">
        <f>'1.a. Vos-laskelma'!H209/$C209</f>
        <v>2100.1934410108147</v>
      </c>
      <c r="I209" s="76">
        <f>'1.a. Vos-laskelma'!I209/$C209</f>
        <v>-75.803933253873666</v>
      </c>
      <c r="J209" s="76">
        <f>'1.a. Vos-laskelma'!J209/$C209</f>
        <v>2024.3895077569409</v>
      </c>
      <c r="K209" s="76">
        <f>'1.a. Vos-laskelma'!K209/$C209</f>
        <v>1.2064299807848278</v>
      </c>
      <c r="L209" s="76">
        <f>'1.a. Vos-laskelma'!L209/$C209</f>
        <v>154.32586442193087</v>
      </c>
      <c r="M209" s="76">
        <v>81.874599166059625</v>
      </c>
      <c r="N209" s="84">
        <v>17</v>
      </c>
      <c r="O209" s="84">
        <v>17</v>
      </c>
      <c r="P209" s="15"/>
      <c r="Q209" s="90">
        <v>630</v>
      </c>
      <c r="R209" s="40" t="s">
        <v>240</v>
      </c>
      <c r="S209" s="77">
        <v>1646</v>
      </c>
      <c r="T209" s="97">
        <v>1323.1031072630331</v>
      </c>
      <c r="U209" s="97">
        <v>478.12057457161438</v>
      </c>
      <c r="V209" s="97">
        <v>1801.2236818346471</v>
      </c>
      <c r="W209" s="97">
        <v>128.19074006011959</v>
      </c>
      <c r="X209" s="97">
        <v>1929.4144218947661</v>
      </c>
      <c r="Y209" s="97">
        <v>-64.367557715674366</v>
      </c>
      <c r="Z209" s="97">
        <v>1865.0468641790919</v>
      </c>
      <c r="AA209" s="97">
        <v>121.62510947752131</v>
      </c>
      <c r="AB209" s="97">
        <v>1986.6719736566131</v>
      </c>
      <c r="AC209" s="84">
        <v>17</v>
      </c>
      <c r="AD209" s="84">
        <v>17</v>
      </c>
    </row>
    <row r="210" spans="1:30" s="9" customFormat="1" ht="16.5" customHeight="1">
      <c r="A210" s="74">
        <v>631</v>
      </c>
      <c r="B210" s="75" t="s">
        <v>241</v>
      </c>
      <c r="C210" s="97">
        <f>'1.a. Vos-laskelma'!C210</f>
        <v>1892</v>
      </c>
      <c r="D210" s="76">
        <f>'1.a. Vos-laskelma'!D210/$C210</f>
        <v>421.02884013217573</v>
      </c>
      <c r="E210" s="76">
        <f>'1.a. Vos-laskelma'!E210/$C210</f>
        <v>319.00276922840663</v>
      </c>
      <c r="F210" s="76">
        <f>'1.a. Vos-laskelma'!F210/$C210</f>
        <v>740.03160936058237</v>
      </c>
      <c r="G210" s="76">
        <f>'1.a. Vos-laskelma'!G210/$C210</f>
        <v>107.15886938371945</v>
      </c>
      <c r="H210" s="76">
        <f>'1.a. Vos-laskelma'!H210/$C210</f>
        <v>847.1904787443018</v>
      </c>
      <c r="I210" s="76">
        <f>'1.a. Vos-laskelma'!I210/$C210</f>
        <v>-269.02484143763212</v>
      </c>
      <c r="J210" s="76">
        <f>'1.a. Vos-laskelma'!J210/$C210</f>
        <v>578.16563730666962</v>
      </c>
      <c r="K210" s="76">
        <f>'1.a. Vos-laskelma'!K210/$C210</f>
        <v>0.30558437489781692</v>
      </c>
      <c r="L210" s="76">
        <f>'1.a. Vos-laskelma'!L210/$C210</f>
        <v>-519.71419476744188</v>
      </c>
      <c r="M210" s="76">
        <v>-57.951724471291868</v>
      </c>
      <c r="N210" s="84">
        <v>2</v>
      </c>
      <c r="O210" s="84">
        <v>2</v>
      </c>
      <c r="P210" s="15"/>
      <c r="Q210" s="90">
        <v>631</v>
      </c>
      <c r="R210" s="40" t="s">
        <v>241</v>
      </c>
      <c r="S210" s="77">
        <v>1930</v>
      </c>
      <c r="T210" s="97">
        <v>459.20188138922259</v>
      </c>
      <c r="U210" s="97">
        <v>347.75328008664309</v>
      </c>
      <c r="V210" s="97">
        <v>806.95516147586579</v>
      </c>
      <c r="W210" s="97">
        <v>89.473819911680437</v>
      </c>
      <c r="X210" s="97">
        <v>896.42898138754617</v>
      </c>
      <c r="Y210" s="97">
        <v>-249.1880829015544</v>
      </c>
      <c r="Z210" s="97">
        <v>647.24089848599181</v>
      </c>
      <c r="AA210" s="97">
        <v>-415.72794983937831</v>
      </c>
      <c r="AB210" s="97">
        <v>231.51294864661361</v>
      </c>
      <c r="AC210" s="84">
        <v>2</v>
      </c>
      <c r="AD210" s="84">
        <v>2</v>
      </c>
    </row>
    <row r="211" spans="1:30" s="9" customFormat="1" ht="16.5" customHeight="1">
      <c r="A211" s="74">
        <v>635</v>
      </c>
      <c r="B211" s="75" t="s">
        <v>242</v>
      </c>
      <c r="C211" s="97">
        <f>'1.a. Vos-laskelma'!C211</f>
        <v>6146</v>
      </c>
      <c r="D211" s="76">
        <f>'1.a. Vos-laskelma'!D211/$C211</f>
        <v>134.59534769588936</v>
      </c>
      <c r="E211" s="76">
        <f>'1.a. Vos-laskelma'!E211/$C211</f>
        <v>323.15126873135597</v>
      </c>
      <c r="F211" s="76">
        <f>'1.a. Vos-laskelma'!F211/$C211</f>
        <v>457.74661642724539</v>
      </c>
      <c r="G211" s="76">
        <f>'1.a. Vos-laskelma'!G211/$C211</f>
        <v>151.31825220409669</v>
      </c>
      <c r="H211" s="76">
        <f>'1.a. Vos-laskelma'!H211/$C211</f>
        <v>609.06486863134205</v>
      </c>
      <c r="I211" s="76">
        <f>'1.a. Vos-laskelma'!I211/$C211</f>
        <v>-47.87666775138301</v>
      </c>
      <c r="J211" s="76">
        <f>'1.a. Vos-laskelma'!J211/$C211</f>
        <v>561.18820087995903</v>
      </c>
      <c r="K211" s="76">
        <f>'1.a. Vos-laskelma'!K211/$C211</f>
        <v>9.1309502258372768E-2</v>
      </c>
      <c r="L211" s="76">
        <f>'1.a. Vos-laskelma'!L211/$C211</f>
        <v>-49.904116010413254</v>
      </c>
      <c r="M211" s="76">
        <v>-54.706629719033913</v>
      </c>
      <c r="N211" s="84">
        <v>6</v>
      </c>
      <c r="O211" s="84">
        <v>6</v>
      </c>
      <c r="P211" s="15"/>
      <c r="Q211" s="90">
        <v>635</v>
      </c>
      <c r="R211" s="40" t="s">
        <v>242</v>
      </c>
      <c r="S211" s="77">
        <v>6337</v>
      </c>
      <c r="T211" s="97">
        <v>244.4398909878997</v>
      </c>
      <c r="U211" s="97">
        <v>345.170369232876</v>
      </c>
      <c r="V211" s="97">
        <v>589.61026022077579</v>
      </c>
      <c r="W211" s="97">
        <v>129.78025410607751</v>
      </c>
      <c r="X211" s="97">
        <v>719.39051432685312</v>
      </c>
      <c r="Y211" s="97">
        <v>-49.629004260691183</v>
      </c>
      <c r="Z211" s="97">
        <v>669.76151006616192</v>
      </c>
      <c r="AA211" s="97">
        <v>-66.949644475303785</v>
      </c>
      <c r="AB211" s="97">
        <v>602.81186559085813</v>
      </c>
      <c r="AC211" s="84">
        <v>6</v>
      </c>
      <c r="AD211" s="84">
        <v>6</v>
      </c>
    </row>
    <row r="212" spans="1:30" s="9" customFormat="1" ht="16.5" customHeight="1">
      <c r="A212" s="74">
        <v>636</v>
      </c>
      <c r="B212" s="75" t="s">
        <v>243</v>
      </c>
      <c r="C212" s="97">
        <f>'1.a. Vos-laskelma'!C212</f>
        <v>7903</v>
      </c>
      <c r="D212" s="76">
        <f>'1.a. Vos-laskelma'!D212/$C212</f>
        <v>586.64997971394496</v>
      </c>
      <c r="E212" s="76">
        <f>'1.a. Vos-laskelma'!E212/$C212</f>
        <v>445.57443839091752</v>
      </c>
      <c r="F212" s="76">
        <f>'1.a. Vos-laskelma'!F212/$C212</f>
        <v>1032.2244181048625</v>
      </c>
      <c r="G212" s="76">
        <f>'1.a. Vos-laskelma'!G212/$C212</f>
        <v>177.19369756689656</v>
      </c>
      <c r="H212" s="76">
        <f>'1.a. Vos-laskelma'!H212/$C212</f>
        <v>1209.4181156717589</v>
      </c>
      <c r="I212" s="76">
        <f>'1.a. Vos-laskelma'!I212/$C212</f>
        <v>-91.517271922054917</v>
      </c>
      <c r="J212" s="76">
        <f>'1.a. Vos-laskelma'!J212/$C212</f>
        <v>1117.9008437497041</v>
      </c>
      <c r="K212" s="76">
        <f>'1.a. Vos-laskelma'!K212/$C212</f>
        <v>0.14145271969501508</v>
      </c>
      <c r="L212" s="76">
        <f>'1.a. Vos-laskelma'!L212/$C212</f>
        <v>89.243686384917126</v>
      </c>
      <c r="M212" s="76">
        <v>-50.818402673547332</v>
      </c>
      <c r="N212" s="84">
        <v>2</v>
      </c>
      <c r="O212" s="84">
        <v>2</v>
      </c>
      <c r="P212" s="15"/>
      <c r="Q212" s="90">
        <v>636</v>
      </c>
      <c r="R212" s="40" t="s">
        <v>243</v>
      </c>
      <c r="S212" s="77">
        <v>8130</v>
      </c>
      <c r="T212" s="97">
        <v>653.95866034172946</v>
      </c>
      <c r="U212" s="97">
        <v>439.10227659814501</v>
      </c>
      <c r="V212" s="97">
        <v>1093.060936939874</v>
      </c>
      <c r="W212" s="97">
        <v>155.74667583469329</v>
      </c>
      <c r="X212" s="97">
        <v>1248.807612774568</v>
      </c>
      <c r="Y212" s="97">
        <v>-83.419803198031985</v>
      </c>
      <c r="Z212" s="97">
        <v>1165.387809576536</v>
      </c>
      <c r="AA212" s="97">
        <v>107.6412730627307</v>
      </c>
      <c r="AB212" s="97">
        <v>1273.0290826392661</v>
      </c>
      <c r="AC212" s="84">
        <v>2</v>
      </c>
      <c r="AD212" s="84">
        <v>2</v>
      </c>
    </row>
    <row r="213" spans="1:30" s="9" customFormat="1" ht="16.5" customHeight="1">
      <c r="A213" s="74">
        <v>638</v>
      </c>
      <c r="B213" s="75" t="s">
        <v>244</v>
      </c>
      <c r="C213" s="97">
        <f>'1.a. Vos-laskelma'!C213</f>
        <v>51863</v>
      </c>
      <c r="D213" s="76">
        <f>'1.a. Vos-laskelma'!D213/$C213</f>
        <v>915.27419586761948</v>
      </c>
      <c r="E213" s="76">
        <f>'1.a. Vos-laskelma'!E213/$C213</f>
        <v>-70.969374254402211</v>
      </c>
      <c r="F213" s="76">
        <f>'1.a. Vos-laskelma'!F213/$C213</f>
        <v>844.30482161321731</v>
      </c>
      <c r="G213" s="76">
        <f>'1.a. Vos-laskelma'!G213/$C213</f>
        <v>101.10953484071638</v>
      </c>
      <c r="H213" s="76">
        <f>'1.a. Vos-laskelma'!H213/$C213</f>
        <v>945.41435645393381</v>
      </c>
      <c r="I213" s="76">
        <f>'1.a. Vos-laskelma'!I213/$C213</f>
        <v>-1.3785164761004955</v>
      </c>
      <c r="J213" s="76">
        <f>'1.a. Vos-laskelma'!J213/$C213</f>
        <v>944.03583997783323</v>
      </c>
      <c r="K213" s="76">
        <f>'1.a. Vos-laskelma'!K213/$C213</f>
        <v>1.8202491949517636E-2</v>
      </c>
      <c r="L213" s="76">
        <f>'1.a. Vos-laskelma'!L213/$C213</f>
        <v>-12.087718116961991</v>
      </c>
      <c r="M213" s="76">
        <v>-7.500304776688381</v>
      </c>
      <c r="N213" s="84">
        <v>1</v>
      </c>
      <c r="O213" s="85">
        <v>34</v>
      </c>
      <c r="P213" s="15"/>
      <c r="Q213" s="90">
        <v>638</v>
      </c>
      <c r="R213" s="40" t="s">
        <v>244</v>
      </c>
      <c r="S213" s="77">
        <v>51289</v>
      </c>
      <c r="T213" s="97">
        <v>938.48608903132083</v>
      </c>
      <c r="U213" s="97">
        <v>-25.989594089990771</v>
      </c>
      <c r="V213" s="97">
        <v>912.49649494133007</v>
      </c>
      <c r="W213" s="97">
        <v>91.59535527624503</v>
      </c>
      <c r="X213" s="97">
        <v>1004.091850217575</v>
      </c>
      <c r="Y213" s="97">
        <v>4.4665132874495503</v>
      </c>
      <c r="Z213" s="97">
        <v>1008.558363505025</v>
      </c>
      <c r="AA213" s="97">
        <v>-13.95655454112968</v>
      </c>
      <c r="AB213" s="97">
        <v>994.601808963895</v>
      </c>
      <c r="AC213" s="84">
        <v>1</v>
      </c>
      <c r="AD213" s="85">
        <v>34</v>
      </c>
    </row>
    <row r="214" spans="1:30" s="9" customFormat="1" ht="16.5" customHeight="1">
      <c r="A214" s="74">
        <v>678</v>
      </c>
      <c r="B214" s="75" t="s">
        <v>245</v>
      </c>
      <c r="C214" s="97">
        <f>'1.a. Vos-laskelma'!C214</f>
        <v>23413</v>
      </c>
      <c r="D214" s="76">
        <f>'1.a. Vos-laskelma'!D214/$C214</f>
        <v>565.1214990415524</v>
      </c>
      <c r="E214" s="76">
        <f>'1.a. Vos-laskelma'!E214/$C214</f>
        <v>230.36538916515778</v>
      </c>
      <c r="F214" s="76">
        <f>'1.a. Vos-laskelma'!F214/$C214</f>
        <v>795.4868882067102</v>
      </c>
      <c r="G214" s="76">
        <f>'1.a. Vos-laskelma'!G214/$C214</f>
        <v>89.882317694223914</v>
      </c>
      <c r="H214" s="76">
        <f>'1.a. Vos-laskelma'!H214/$C214</f>
        <v>885.36920590093405</v>
      </c>
      <c r="I214" s="76">
        <f>'1.a. Vos-laskelma'!I214/$C214</f>
        <v>7.3829923546747533</v>
      </c>
      <c r="J214" s="76">
        <f>'1.a. Vos-laskelma'!J214/$C214</f>
        <v>892.75219825560885</v>
      </c>
      <c r="K214" s="76">
        <f>'1.a. Vos-laskelma'!K214/$C214</f>
        <v>3.8130619666664194E-2</v>
      </c>
      <c r="L214" s="76">
        <f>'1.a. Vos-laskelma'!L214/$C214</f>
        <v>2.1878768931790069</v>
      </c>
      <c r="M214" s="76">
        <v>-102.4455848315332</v>
      </c>
      <c r="N214" s="84">
        <v>17</v>
      </c>
      <c r="O214" s="84">
        <v>17</v>
      </c>
      <c r="P214" s="15"/>
      <c r="Q214" s="90">
        <v>678</v>
      </c>
      <c r="R214" s="40" t="s">
        <v>245</v>
      </c>
      <c r="S214" s="77">
        <v>23797</v>
      </c>
      <c r="T214" s="97">
        <v>618.54115304899051</v>
      </c>
      <c r="U214" s="97">
        <v>97.508397106951989</v>
      </c>
      <c r="V214" s="97">
        <v>716.04955015594248</v>
      </c>
      <c r="W214" s="97">
        <v>74.091467579885858</v>
      </c>
      <c r="X214" s="97">
        <v>790.14101773582831</v>
      </c>
      <c r="Y214" s="97">
        <v>-4.8031684666134389</v>
      </c>
      <c r="Z214" s="97">
        <v>785.33784926921487</v>
      </c>
      <c r="AA214" s="97">
        <v>6.9094093070555216</v>
      </c>
      <c r="AB214" s="97">
        <v>792.24725857627038</v>
      </c>
      <c r="AC214" s="84">
        <v>17</v>
      </c>
      <c r="AD214" s="84">
        <v>17</v>
      </c>
    </row>
    <row r="215" spans="1:30" s="9" customFormat="1" ht="16.5" customHeight="1">
      <c r="A215" s="74">
        <v>680</v>
      </c>
      <c r="B215" s="75" t="s">
        <v>246</v>
      </c>
      <c r="C215" s="97">
        <f>'1.a. Vos-laskelma'!C215</f>
        <v>26036</v>
      </c>
      <c r="D215" s="76">
        <f>'1.a. Vos-laskelma'!D215/$C215</f>
        <v>546.0094694544232</v>
      </c>
      <c r="E215" s="76">
        <f>'1.a. Vos-laskelma'!E215/$C215</f>
        <v>78.207145916555589</v>
      </c>
      <c r="F215" s="76">
        <f>'1.a. Vos-laskelma'!F215/$C215</f>
        <v>624.21661537097873</v>
      </c>
      <c r="G215" s="76">
        <f>'1.a. Vos-laskelma'!G215/$C215</f>
        <v>82.792477327836806</v>
      </c>
      <c r="H215" s="76">
        <f>'1.a. Vos-laskelma'!H215/$C215</f>
        <v>707.00909269881561</v>
      </c>
      <c r="I215" s="76">
        <f>'1.a. Vos-laskelma'!I215/$C215</f>
        <v>-4.1328929174988476</v>
      </c>
      <c r="J215" s="76">
        <f>'1.a. Vos-laskelma'!J215/$C215</f>
        <v>702.87619978131681</v>
      </c>
      <c r="K215" s="76">
        <f>'1.a. Vos-laskelma'!K215/$C215</f>
        <v>2.699632047093704E-2</v>
      </c>
      <c r="L215" s="76">
        <f>'1.a. Vos-laskelma'!L215/$C215</f>
        <v>-29.136903587340601</v>
      </c>
      <c r="M215" s="76">
        <v>36.965750091189307</v>
      </c>
      <c r="N215" s="84">
        <v>2</v>
      </c>
      <c r="O215" s="84">
        <v>2</v>
      </c>
      <c r="P215" s="15"/>
      <c r="Q215" s="90">
        <v>680</v>
      </c>
      <c r="R215" s="40" t="s">
        <v>246</v>
      </c>
      <c r="S215" s="77">
        <v>25331</v>
      </c>
      <c r="T215" s="97">
        <v>496.60715741864891</v>
      </c>
      <c r="U215" s="97">
        <v>40.894469061366053</v>
      </c>
      <c r="V215" s="97">
        <v>537.50162648001492</v>
      </c>
      <c r="W215" s="97">
        <v>72.478672879073002</v>
      </c>
      <c r="X215" s="97">
        <v>609.98029935908789</v>
      </c>
      <c r="Y215" s="97">
        <v>26.62816312028739</v>
      </c>
      <c r="Z215" s="97">
        <v>636.60846247937525</v>
      </c>
      <c r="AA215" s="97">
        <v>-15.752687824010099</v>
      </c>
      <c r="AB215" s="97">
        <v>620.85577465536517</v>
      </c>
      <c r="AC215" s="84">
        <v>2</v>
      </c>
      <c r="AD215" s="84">
        <v>2</v>
      </c>
    </row>
    <row r="216" spans="1:30" s="9" customFormat="1" ht="16.5" customHeight="1">
      <c r="A216" s="74">
        <v>681</v>
      </c>
      <c r="B216" s="75" t="s">
        <v>247</v>
      </c>
      <c r="C216" s="97">
        <f>'1.a. Vos-laskelma'!C216</f>
        <v>3219</v>
      </c>
      <c r="D216" s="76">
        <f>'1.a. Vos-laskelma'!D216/$C216</f>
        <v>315.24295338588831</v>
      </c>
      <c r="E216" s="76">
        <f>'1.a. Vos-laskelma'!E216/$C216</f>
        <v>405.59302388449487</v>
      </c>
      <c r="F216" s="76">
        <f>'1.a. Vos-laskelma'!F216/$C216</f>
        <v>720.83597727038318</v>
      </c>
      <c r="G216" s="76">
        <f>'1.a. Vos-laskelma'!G216/$C216</f>
        <v>208.09711103051245</v>
      </c>
      <c r="H216" s="76">
        <f>'1.a. Vos-laskelma'!H216/$C216</f>
        <v>928.93308830089563</v>
      </c>
      <c r="I216" s="76">
        <f>'1.a. Vos-laskelma'!I216/$C216</f>
        <v>10.988505747126437</v>
      </c>
      <c r="J216" s="76">
        <f>'1.a. Vos-laskelma'!J216/$C216</f>
        <v>939.92159404802203</v>
      </c>
      <c r="K216" s="76">
        <f>'1.a. Vos-laskelma'!K216/$C216</f>
        <v>0.29199179684623239</v>
      </c>
      <c r="L216" s="76">
        <f>'1.a. Vos-laskelma'!L216/$C216</f>
        <v>10.540947654551106</v>
      </c>
      <c r="M216" s="76">
        <v>41.676467531068063</v>
      </c>
      <c r="N216" s="84">
        <v>10</v>
      </c>
      <c r="O216" s="84">
        <v>10</v>
      </c>
      <c r="P216" s="15"/>
      <c r="Q216" s="90">
        <v>681</v>
      </c>
      <c r="R216" s="40" t="s">
        <v>247</v>
      </c>
      <c r="S216" s="77">
        <v>3297</v>
      </c>
      <c r="T216" s="97">
        <v>313.8295944533599</v>
      </c>
      <c r="U216" s="97">
        <v>378.31570672919253</v>
      </c>
      <c r="V216" s="97">
        <v>692.14530118255232</v>
      </c>
      <c r="W216" s="97">
        <v>183.30614504912609</v>
      </c>
      <c r="X216" s="97">
        <v>875.45144623167846</v>
      </c>
      <c r="Y216" s="97">
        <v>19.266606005459511</v>
      </c>
      <c r="Z216" s="97">
        <v>894.71805223713795</v>
      </c>
      <c r="AA216" s="97">
        <v>-6.5472796178343913</v>
      </c>
      <c r="AB216" s="97">
        <v>888.17077261930365</v>
      </c>
      <c r="AC216" s="84">
        <v>10</v>
      </c>
      <c r="AD216" s="84">
        <v>10</v>
      </c>
    </row>
    <row r="217" spans="1:30" s="9" customFormat="1" ht="16.5" customHeight="1">
      <c r="A217" s="74">
        <v>683</v>
      </c>
      <c r="B217" s="75" t="s">
        <v>248</v>
      </c>
      <c r="C217" s="97">
        <f>'1.a. Vos-laskelma'!C217</f>
        <v>3530</v>
      </c>
      <c r="D217" s="76">
        <f>'1.a. Vos-laskelma'!D217/$C217</f>
        <v>1574.2173553874693</v>
      </c>
      <c r="E217" s="76">
        <f>'1.a. Vos-laskelma'!E217/$C217</f>
        <v>723.83456692559002</v>
      </c>
      <c r="F217" s="76">
        <f>'1.a. Vos-laskelma'!F217/$C217</f>
        <v>2298.0519223130591</v>
      </c>
      <c r="G217" s="76">
        <f>'1.a. Vos-laskelma'!G217/$C217</f>
        <v>177.35055551956469</v>
      </c>
      <c r="H217" s="76">
        <f>'1.a. Vos-laskelma'!H217/$C217</f>
        <v>2475.4024778326238</v>
      </c>
      <c r="I217" s="76">
        <f>'1.a. Vos-laskelma'!I217/$C217</f>
        <v>40.514730878186967</v>
      </c>
      <c r="J217" s="76">
        <f>'1.a. Vos-laskelma'!J217/$C217</f>
        <v>2515.9172087108109</v>
      </c>
      <c r="K217" s="76">
        <f>'1.a. Vos-laskelma'!K217/$C217</f>
        <v>0.71272442173110795</v>
      </c>
      <c r="L217" s="76">
        <f>'1.a. Vos-laskelma'!L217/$C217</f>
        <v>9.0350311614730892</v>
      </c>
      <c r="M217" s="76">
        <v>-19.20513540778575</v>
      </c>
      <c r="N217" s="84">
        <v>19</v>
      </c>
      <c r="O217" s="84">
        <v>19</v>
      </c>
      <c r="P217" s="15"/>
      <c r="Q217" s="90">
        <v>683</v>
      </c>
      <c r="R217" s="40" t="s">
        <v>248</v>
      </c>
      <c r="S217" s="77">
        <v>3599</v>
      </c>
      <c r="T217" s="97">
        <v>1575.715417133059</v>
      </c>
      <c r="U217" s="97">
        <v>693.01358556387106</v>
      </c>
      <c r="V217" s="97">
        <v>2268.7290026969299</v>
      </c>
      <c r="W217" s="97">
        <v>157.47482905188451</v>
      </c>
      <c r="X217" s="97">
        <v>2426.203831748815</v>
      </c>
      <c r="Y217" s="97">
        <v>96.221728257849406</v>
      </c>
      <c r="Z217" s="97">
        <v>2522.425560006664</v>
      </c>
      <c r="AA217" s="97">
        <v>9.3905079327590997</v>
      </c>
      <c r="AB217" s="97">
        <v>2531.8160679394232</v>
      </c>
      <c r="AC217" s="84">
        <v>19</v>
      </c>
      <c r="AD217" s="84">
        <v>19</v>
      </c>
    </row>
    <row r="218" spans="1:30" s="9" customFormat="1" ht="16.5" customHeight="1">
      <c r="A218" s="74">
        <v>684</v>
      </c>
      <c r="B218" s="75" t="s">
        <v>249</v>
      </c>
      <c r="C218" s="97">
        <f>'1.a. Vos-laskelma'!C218</f>
        <v>38773</v>
      </c>
      <c r="D218" s="76">
        <f>'1.a. Vos-laskelma'!D218/$C218</f>
        <v>247.8680641017983</v>
      </c>
      <c r="E218" s="76">
        <f>'1.a. Vos-laskelma'!E218/$C218</f>
        <v>-4.2399241329520896</v>
      </c>
      <c r="F218" s="76">
        <f>'1.a. Vos-laskelma'!F218/$C218</f>
        <v>243.62813996884623</v>
      </c>
      <c r="G218" s="76">
        <f>'1.a. Vos-laskelma'!G218/$C218</f>
        <v>138.78785348335285</v>
      </c>
      <c r="H218" s="76">
        <f>'1.a. Vos-laskelma'!H218/$C218</f>
        <v>382.41599345219907</v>
      </c>
      <c r="I218" s="76">
        <f>'1.a. Vos-laskelma'!I218/$C218</f>
        <v>-7.0694555489644859</v>
      </c>
      <c r="J218" s="76">
        <f>'1.a. Vos-laskelma'!J218/$C218</f>
        <v>375.3465379032346</v>
      </c>
      <c r="K218" s="76">
        <f>'1.a. Vos-laskelma'!K218/$C218</f>
        <v>9.6806163542474035E-3</v>
      </c>
      <c r="L218" s="76">
        <f>'1.a. Vos-laskelma'!L218/$C218</f>
        <v>-79.440993781755338</v>
      </c>
      <c r="M218" s="76">
        <v>5.0361191648855197</v>
      </c>
      <c r="N218" s="84">
        <v>4</v>
      </c>
      <c r="O218" s="84">
        <v>4</v>
      </c>
      <c r="P218" s="15"/>
      <c r="Q218" s="90">
        <v>684</v>
      </c>
      <c r="R218" s="40" t="s">
        <v>249</v>
      </c>
      <c r="S218" s="77">
        <v>38832</v>
      </c>
      <c r="T218" s="97">
        <v>252.36877938981789</v>
      </c>
      <c r="U218" s="97">
        <v>-4.1564489854293223</v>
      </c>
      <c r="V218" s="97">
        <v>248.2123304043885</v>
      </c>
      <c r="W218" s="97">
        <v>123.938991436005</v>
      </c>
      <c r="X218" s="97">
        <v>372.15132184039351</v>
      </c>
      <c r="Y218" s="97">
        <v>2.6875772558714459</v>
      </c>
      <c r="Z218" s="97">
        <v>374.83889909626498</v>
      </c>
      <c r="AA218" s="97">
        <v>-77.548331536310243</v>
      </c>
      <c r="AB218" s="97">
        <v>297.29056755995481</v>
      </c>
      <c r="AC218" s="84">
        <v>4</v>
      </c>
      <c r="AD218" s="84">
        <v>4</v>
      </c>
    </row>
    <row r="219" spans="1:30" s="9" customFormat="1" ht="16.5" customHeight="1">
      <c r="A219" s="74">
        <v>686</v>
      </c>
      <c r="B219" s="75" t="s">
        <v>250</v>
      </c>
      <c r="C219" s="97">
        <f>'1.a. Vos-laskelma'!C219</f>
        <v>2928</v>
      </c>
      <c r="D219" s="76">
        <f>'1.a. Vos-laskelma'!D219/$C219</f>
        <v>6.4176445702123303E-2</v>
      </c>
      <c r="E219" s="76">
        <f>'1.a. Vos-laskelma'!E219/$C219</f>
        <v>528.98825254736198</v>
      </c>
      <c r="F219" s="76">
        <f>'1.a. Vos-laskelma'!F219/$C219</f>
        <v>529.05242899306404</v>
      </c>
      <c r="G219" s="76">
        <f>'1.a. Vos-laskelma'!G219/$C219</f>
        <v>180.21814098860079</v>
      </c>
      <c r="H219" s="76">
        <f>'1.a. Vos-laskelma'!H219/$C219</f>
        <v>709.27056998166495</v>
      </c>
      <c r="I219" s="76">
        <f>'1.a. Vos-laskelma'!I219/$C219</f>
        <v>144.26605191256832</v>
      </c>
      <c r="J219" s="76">
        <f>'1.a. Vos-laskelma'!J219/$C219</f>
        <v>853.53662189423324</v>
      </c>
      <c r="K219" s="76">
        <f>'1.a. Vos-laskelma'!K219/$C219</f>
        <v>0.29150840911688292</v>
      </c>
      <c r="L219" s="76">
        <f>'1.a. Vos-laskelma'!L219/$C219</f>
        <v>-7.2617622950819678</v>
      </c>
      <c r="M219" s="76">
        <v>-144.71252743507529</v>
      </c>
      <c r="N219" s="84">
        <v>11</v>
      </c>
      <c r="O219" s="84">
        <v>11</v>
      </c>
      <c r="P219" s="15"/>
      <c r="Q219" s="90">
        <v>686</v>
      </c>
      <c r="R219" s="40" t="s">
        <v>250</v>
      </c>
      <c r="S219" s="77">
        <v>2933</v>
      </c>
      <c r="T219" s="97">
        <v>47.811100162989852</v>
      </c>
      <c r="U219" s="97">
        <v>511.93060947702747</v>
      </c>
      <c r="V219" s="97">
        <v>559.74170964001735</v>
      </c>
      <c r="W219" s="97">
        <v>159.90005873490981</v>
      </c>
      <c r="X219" s="97">
        <v>719.6417683749271</v>
      </c>
      <c r="Y219" s="97">
        <v>276.72621888851012</v>
      </c>
      <c r="Z219" s="97">
        <v>996.36798726343716</v>
      </c>
      <c r="AA219" s="97">
        <v>6.9790509921582036</v>
      </c>
      <c r="AB219" s="97">
        <v>1003.347038255595</v>
      </c>
      <c r="AC219" s="84">
        <v>11</v>
      </c>
      <c r="AD219" s="84">
        <v>11</v>
      </c>
    </row>
    <row r="220" spans="1:30" s="9" customFormat="1" ht="16.5" customHeight="1">
      <c r="A220" s="74">
        <v>687</v>
      </c>
      <c r="B220" s="75" t="s">
        <v>251</v>
      </c>
      <c r="C220" s="97">
        <f>'1.a. Vos-laskelma'!C220</f>
        <v>1398</v>
      </c>
      <c r="D220" s="76">
        <f>'1.a. Vos-laskelma'!D220/$C220</f>
        <v>780.88430443102493</v>
      </c>
      <c r="E220" s="76">
        <f>'1.a. Vos-laskelma'!E220/$C220</f>
        <v>208.87395311352185</v>
      </c>
      <c r="F220" s="76">
        <f>'1.a. Vos-laskelma'!F220/$C220</f>
        <v>989.75825754454684</v>
      </c>
      <c r="G220" s="76">
        <f>'1.a. Vos-laskelma'!G220/$C220</f>
        <v>232.37809688759492</v>
      </c>
      <c r="H220" s="76">
        <f>'1.a. Vos-laskelma'!H220/$C220</f>
        <v>1222.1363544321418</v>
      </c>
      <c r="I220" s="76">
        <f>'1.a. Vos-laskelma'!I220/$C220</f>
        <v>239.36194563662374</v>
      </c>
      <c r="J220" s="76">
        <f>'1.a. Vos-laskelma'!J220/$C220</f>
        <v>1461.4983000687655</v>
      </c>
      <c r="K220" s="76">
        <f>'1.a. Vos-laskelma'!K220/$C220</f>
        <v>1.0454208154998323</v>
      </c>
      <c r="L220" s="76">
        <f>'1.a. Vos-laskelma'!L220/$C220</f>
        <v>115.39968776824034</v>
      </c>
      <c r="M220" s="76">
        <v>-99.909612026087416</v>
      </c>
      <c r="N220" s="84">
        <v>11</v>
      </c>
      <c r="O220" s="84">
        <v>11</v>
      </c>
      <c r="P220" s="15"/>
      <c r="Q220" s="90">
        <v>687</v>
      </c>
      <c r="R220" s="40" t="s">
        <v>251</v>
      </c>
      <c r="S220" s="77">
        <v>1424</v>
      </c>
      <c r="T220" s="97">
        <v>763.03489707475217</v>
      </c>
      <c r="U220" s="97">
        <v>274.57351114396653</v>
      </c>
      <c r="V220" s="97">
        <v>1037.608408218719</v>
      </c>
      <c r="W220" s="97">
        <v>205.54335630993029</v>
      </c>
      <c r="X220" s="97">
        <v>1243.151764528649</v>
      </c>
      <c r="Y220" s="97">
        <v>318.8125</v>
      </c>
      <c r="Z220" s="97">
        <v>1561.964264528649</v>
      </c>
      <c r="AA220" s="97">
        <v>120.51092759831459</v>
      </c>
      <c r="AB220" s="97">
        <v>1682.475192126964</v>
      </c>
      <c r="AC220" s="84">
        <v>11</v>
      </c>
      <c r="AD220" s="84">
        <v>11</v>
      </c>
    </row>
    <row r="221" spans="1:30" s="9" customFormat="1" ht="16.5" customHeight="1">
      <c r="A221" s="74">
        <v>689</v>
      </c>
      <c r="B221" s="75" t="s">
        <v>252</v>
      </c>
      <c r="C221" s="97">
        <f>'1.a. Vos-laskelma'!C221</f>
        <v>2888</v>
      </c>
      <c r="D221" s="76">
        <f>'1.a. Vos-laskelma'!D221/$C221</f>
        <v>563.63751725308543</v>
      </c>
      <c r="E221" s="76">
        <f>'1.a. Vos-laskelma'!E221/$C221</f>
        <v>352.39259592273805</v>
      </c>
      <c r="F221" s="76">
        <f>'1.a. Vos-laskelma'!F221/$C221</f>
        <v>916.03011317582354</v>
      </c>
      <c r="G221" s="76">
        <f>'1.a. Vos-laskelma'!G221/$C221</f>
        <v>165.44319398631811</v>
      </c>
      <c r="H221" s="76">
        <f>'1.a. Vos-laskelma'!H221/$C221</f>
        <v>1081.4733071621415</v>
      </c>
      <c r="I221" s="76">
        <f>'1.a. Vos-laskelma'!I221/$C221</f>
        <v>-2.9934210526315788</v>
      </c>
      <c r="J221" s="76">
        <f>'1.a. Vos-laskelma'!J221/$C221</f>
        <v>1078.4798861095101</v>
      </c>
      <c r="K221" s="76">
        <f>'1.a. Vos-laskelma'!K221/$C221</f>
        <v>0.37343486361132622</v>
      </c>
      <c r="L221" s="76">
        <f>'1.a. Vos-laskelma'!L221/$C221</f>
        <v>-6.1046075138504161</v>
      </c>
      <c r="M221" s="76">
        <v>206.77429494421509</v>
      </c>
      <c r="N221" s="84">
        <v>9</v>
      </c>
      <c r="O221" s="84">
        <v>9</v>
      </c>
      <c r="P221" s="15"/>
      <c r="Q221" s="90">
        <v>689</v>
      </c>
      <c r="R221" s="40" t="s">
        <v>252</v>
      </c>
      <c r="S221" s="77">
        <v>3032</v>
      </c>
      <c r="T221" s="97">
        <v>733.66753674345762</v>
      </c>
      <c r="U221" s="97">
        <v>-5.2886733598287856</v>
      </c>
      <c r="V221" s="97">
        <v>728.37886338362887</v>
      </c>
      <c r="W221" s="97">
        <v>141.15586048908381</v>
      </c>
      <c r="X221" s="97">
        <v>869.53472387271268</v>
      </c>
      <c r="Y221" s="97">
        <v>12.211411609498681</v>
      </c>
      <c r="Z221" s="97">
        <v>881.74613548221134</v>
      </c>
      <c r="AA221" s="97">
        <v>-1.49537382585752</v>
      </c>
      <c r="AB221" s="97">
        <v>880.2507616563538</v>
      </c>
      <c r="AC221" s="84">
        <v>9</v>
      </c>
      <c r="AD221" s="84">
        <v>9</v>
      </c>
    </row>
    <row r="222" spans="1:30" s="9" customFormat="1" ht="16.5" customHeight="1">
      <c r="A222" s="74">
        <v>691</v>
      </c>
      <c r="B222" s="75" t="s">
        <v>253</v>
      </c>
      <c r="C222" s="97">
        <f>'1.a. Vos-laskelma'!C222</f>
        <v>2476</v>
      </c>
      <c r="D222" s="76">
        <f>'1.a. Vos-laskelma'!D222/$C222</f>
        <v>939.21539541392156</v>
      </c>
      <c r="E222" s="76">
        <f>'1.a. Vos-laskelma'!E222/$C222</f>
        <v>672.84673019565685</v>
      </c>
      <c r="F222" s="76">
        <f>'1.a. Vos-laskelma'!F222/$C222</f>
        <v>1612.0621256095783</v>
      </c>
      <c r="G222" s="76">
        <f>'1.a. Vos-laskelma'!G222/$C222</f>
        <v>202.26229160100354</v>
      </c>
      <c r="H222" s="76">
        <f>'1.a. Vos-laskelma'!H222/$C222</f>
        <v>1814.3244172105819</v>
      </c>
      <c r="I222" s="76">
        <f>'1.a. Vos-laskelma'!I222/$C222</f>
        <v>-1.4103392568659128</v>
      </c>
      <c r="J222" s="76">
        <f>'1.a. Vos-laskelma'!J222/$C222</f>
        <v>1812.9140779537161</v>
      </c>
      <c r="K222" s="76">
        <f>'1.a. Vos-laskelma'!K222/$C222</f>
        <v>0.7321947003044087</v>
      </c>
      <c r="L222" s="76">
        <f>'1.a. Vos-laskelma'!L222/$C222</f>
        <v>9.3030331179321504</v>
      </c>
      <c r="M222" s="76">
        <v>66.069951766507529</v>
      </c>
      <c r="N222" s="84">
        <v>17</v>
      </c>
      <c r="O222" s="84">
        <v>17</v>
      </c>
      <c r="P222" s="15"/>
      <c r="Q222" s="90">
        <v>691</v>
      </c>
      <c r="R222" s="40" t="s">
        <v>253</v>
      </c>
      <c r="S222" s="77">
        <v>2598</v>
      </c>
      <c r="T222" s="97">
        <v>947.56822923451568</v>
      </c>
      <c r="U222" s="97">
        <v>657.89319223443931</v>
      </c>
      <c r="V222" s="97">
        <v>1605.461421468955</v>
      </c>
      <c r="W222" s="97">
        <v>173.53305064035649</v>
      </c>
      <c r="X222" s="97">
        <v>1778.994472109312</v>
      </c>
      <c r="Y222" s="97">
        <v>1.6832178598922249</v>
      </c>
      <c r="Z222" s="97">
        <v>1780.677689969204</v>
      </c>
      <c r="AA222" s="97">
        <v>-12.190584295612011</v>
      </c>
      <c r="AB222" s="97">
        <v>1768.4871056735919</v>
      </c>
      <c r="AC222" s="84">
        <v>17</v>
      </c>
      <c r="AD222" s="84">
        <v>17</v>
      </c>
    </row>
    <row r="223" spans="1:30" s="9" customFormat="1" ht="16.5" customHeight="1">
      <c r="A223" s="74">
        <v>694</v>
      </c>
      <c r="B223" s="75" t="s">
        <v>254</v>
      </c>
      <c r="C223" s="97">
        <f>'1.a. Vos-laskelma'!C223</f>
        <v>28555</v>
      </c>
      <c r="D223" s="76">
        <f>'1.a. Vos-laskelma'!D223/$C223</f>
        <v>208.98159752934484</v>
      </c>
      <c r="E223" s="76">
        <f>'1.a. Vos-laskelma'!E223/$C223</f>
        <v>-1.6503381678177678</v>
      </c>
      <c r="F223" s="76">
        <f>'1.a. Vos-laskelma'!F223/$C223</f>
        <v>207.33125936152706</v>
      </c>
      <c r="G223" s="76">
        <f>'1.a. Vos-laskelma'!G223/$C223</f>
        <v>97.662466833468557</v>
      </c>
      <c r="H223" s="76">
        <f>'1.a. Vos-laskelma'!H223/$C223</f>
        <v>304.99372619499565</v>
      </c>
      <c r="I223" s="76">
        <f>'1.a. Vos-laskelma'!I223/$C223</f>
        <v>25.061705480651373</v>
      </c>
      <c r="J223" s="76">
        <f>'1.a. Vos-laskelma'!J223/$C223</f>
        <v>330.05543167564701</v>
      </c>
      <c r="K223" s="76">
        <f>'1.a. Vos-laskelma'!K223/$C223</f>
        <v>1.1558586295767712E-2</v>
      </c>
      <c r="L223" s="76">
        <f>'1.a. Vos-laskelma'!L223/$C223</f>
        <v>4.8201317317457599</v>
      </c>
      <c r="M223" s="76">
        <v>-27.182831976091052</v>
      </c>
      <c r="N223" s="84">
        <v>5</v>
      </c>
      <c r="O223" s="84">
        <v>5</v>
      </c>
      <c r="P223" s="15"/>
      <c r="Q223" s="90">
        <v>694</v>
      </c>
      <c r="R223" s="40" t="s">
        <v>254</v>
      </c>
      <c r="S223" s="77">
        <v>28483</v>
      </c>
      <c r="T223" s="97">
        <v>257.31878630376389</v>
      </c>
      <c r="U223" s="97">
        <v>-0.46861367055427428</v>
      </c>
      <c r="V223" s="97">
        <v>256.8501726332097</v>
      </c>
      <c r="W223" s="97">
        <v>85.369215356873084</v>
      </c>
      <c r="X223" s="97">
        <v>342.21938799008279</v>
      </c>
      <c r="Y223" s="97">
        <v>66.42537654039252</v>
      </c>
      <c r="Z223" s="97">
        <v>408.6447645304753</v>
      </c>
      <c r="AA223" s="97">
        <v>12.37345398518414</v>
      </c>
      <c r="AB223" s="97">
        <v>421.01821851565938</v>
      </c>
      <c r="AC223" s="84">
        <v>5</v>
      </c>
      <c r="AD223" s="84">
        <v>5</v>
      </c>
    </row>
    <row r="224" spans="1:30" s="9" customFormat="1" ht="16.5" customHeight="1">
      <c r="A224" s="74">
        <v>697</v>
      </c>
      <c r="B224" s="75" t="s">
        <v>255</v>
      </c>
      <c r="C224" s="97">
        <f>'1.a. Vos-laskelma'!C224</f>
        <v>1158</v>
      </c>
      <c r="D224" s="76">
        <f>'1.a. Vos-laskelma'!D224/$C224</f>
        <v>397.19785004813741</v>
      </c>
      <c r="E224" s="76">
        <f>'1.a. Vos-laskelma'!E224/$C224</f>
        <v>420.94826661536706</v>
      </c>
      <c r="F224" s="76">
        <f>'1.a. Vos-laskelma'!F224/$C224</f>
        <v>818.14611666350436</v>
      </c>
      <c r="G224" s="76">
        <f>'1.a. Vos-laskelma'!G224/$C224</f>
        <v>207.09893409792608</v>
      </c>
      <c r="H224" s="76">
        <f>'1.a. Vos-laskelma'!H224/$C224</f>
        <v>1025.2450507614305</v>
      </c>
      <c r="I224" s="76">
        <f>'1.a. Vos-laskelma'!I224/$C224</f>
        <v>-56.251295336787564</v>
      </c>
      <c r="J224" s="76">
        <f>'1.a. Vos-laskelma'!J224/$C224</f>
        <v>968.99375542464293</v>
      </c>
      <c r="K224" s="76">
        <f>'1.a. Vos-laskelma'!K224/$C224</f>
        <v>0.83678217221471751</v>
      </c>
      <c r="L224" s="76">
        <f>'1.a. Vos-laskelma'!L224/$C224</f>
        <v>24.481796200345428</v>
      </c>
      <c r="M224" s="76">
        <v>181.7287402610834</v>
      </c>
      <c r="N224" s="84">
        <v>18</v>
      </c>
      <c r="O224" s="84">
        <v>18</v>
      </c>
      <c r="P224" s="15"/>
      <c r="Q224" s="90">
        <v>697</v>
      </c>
      <c r="R224" s="40" t="s">
        <v>255</v>
      </c>
      <c r="S224" s="77">
        <v>1164</v>
      </c>
      <c r="T224" s="97">
        <v>337.14994521827123</v>
      </c>
      <c r="U224" s="97">
        <v>404.41839731089851</v>
      </c>
      <c r="V224" s="97">
        <v>741.56834252916963</v>
      </c>
      <c r="W224" s="97">
        <v>185.8286078572601</v>
      </c>
      <c r="X224" s="97">
        <v>927.39695038642981</v>
      </c>
      <c r="Y224" s="97">
        <v>-172.04810996563569</v>
      </c>
      <c r="Z224" s="97">
        <v>755.34884042079409</v>
      </c>
      <c r="AA224" s="97">
        <v>14.7214369072165</v>
      </c>
      <c r="AB224" s="97">
        <v>770.07027732801055</v>
      </c>
      <c r="AC224" s="84">
        <v>18</v>
      </c>
      <c r="AD224" s="84">
        <v>18</v>
      </c>
    </row>
    <row r="225" spans="1:30" s="9" customFormat="1" ht="16.5" customHeight="1">
      <c r="A225" s="74">
        <v>698</v>
      </c>
      <c r="B225" s="75" t="s">
        <v>256</v>
      </c>
      <c r="C225" s="97">
        <f>'1.a. Vos-laskelma'!C225</f>
        <v>66191</v>
      </c>
      <c r="D225" s="76">
        <f>'1.a. Vos-laskelma'!D225/$C225</f>
        <v>36.400512111789681</v>
      </c>
      <c r="E225" s="76">
        <f>'1.a. Vos-laskelma'!E225/$C225</f>
        <v>231.51143102198603</v>
      </c>
      <c r="F225" s="76">
        <f>'1.a. Vos-laskelma'!F225/$C225</f>
        <v>267.91194313377571</v>
      </c>
      <c r="G225" s="76">
        <f>'1.a. Vos-laskelma'!G225/$C225</f>
        <v>91.117456214140972</v>
      </c>
      <c r="H225" s="76">
        <f>'1.a. Vos-laskelma'!H225/$C225</f>
        <v>359.02939934791669</v>
      </c>
      <c r="I225" s="76">
        <f>'1.a. Vos-laskelma'!I225/$C225</f>
        <v>-18.056065023945855</v>
      </c>
      <c r="J225" s="76">
        <f>'1.a. Vos-laskelma'!J225/$C225</f>
        <v>340.97333432397085</v>
      </c>
      <c r="K225" s="76">
        <f>'1.a. Vos-laskelma'!K225/$C225</f>
        <v>5.1513549323015341E-3</v>
      </c>
      <c r="L225" s="76">
        <f>'1.a. Vos-laskelma'!L225/$C225</f>
        <v>-88.46259935942949</v>
      </c>
      <c r="M225" s="76">
        <v>27.303398220399</v>
      </c>
      <c r="N225" s="84">
        <v>19</v>
      </c>
      <c r="O225" s="84">
        <v>19</v>
      </c>
      <c r="P225" s="15"/>
      <c r="Q225" s="90">
        <v>698</v>
      </c>
      <c r="R225" s="40" t="s">
        <v>256</v>
      </c>
      <c r="S225" s="77">
        <v>65286</v>
      </c>
      <c r="T225" s="97">
        <v>23.462436940058179</v>
      </c>
      <c r="U225" s="97">
        <v>250.29905498764509</v>
      </c>
      <c r="V225" s="97">
        <v>273.76149192770322</v>
      </c>
      <c r="W225" s="97">
        <v>77.529633277044212</v>
      </c>
      <c r="X225" s="97">
        <v>351.29112520474752</v>
      </c>
      <c r="Y225" s="97">
        <v>-17.661826425267289</v>
      </c>
      <c r="Z225" s="97">
        <v>333.62929877948022</v>
      </c>
      <c r="AA225" s="97">
        <v>-86.13013818978034</v>
      </c>
      <c r="AB225" s="97">
        <v>247.4991605896999</v>
      </c>
      <c r="AC225" s="84">
        <v>19</v>
      </c>
      <c r="AD225" s="84">
        <v>19</v>
      </c>
    </row>
    <row r="226" spans="1:30" s="9" customFormat="1" ht="16.5" customHeight="1">
      <c r="A226" s="74">
        <v>700</v>
      </c>
      <c r="B226" s="75" t="s">
        <v>257</v>
      </c>
      <c r="C226" s="97">
        <f>'1.a. Vos-laskelma'!C226</f>
        <v>4679</v>
      </c>
      <c r="D226" s="76">
        <f>'1.a. Vos-laskelma'!D226/$C226</f>
        <v>215.96613713286411</v>
      </c>
      <c r="E226" s="76">
        <f>'1.a. Vos-laskelma'!E226/$C226</f>
        <v>110.0243701441822</v>
      </c>
      <c r="F226" s="76">
        <f>'1.a. Vos-laskelma'!F226/$C226</f>
        <v>325.99050727704633</v>
      </c>
      <c r="G226" s="76">
        <f>'1.a. Vos-laskelma'!G226/$C226</f>
        <v>118.1637127341845</v>
      </c>
      <c r="H226" s="76">
        <f>'1.a. Vos-laskelma'!H226/$C226</f>
        <v>444.15422001123085</v>
      </c>
      <c r="I226" s="76">
        <f>'1.a. Vos-laskelma'!I226/$C226</f>
        <v>-236.01154092754862</v>
      </c>
      <c r="J226" s="76">
        <f>'1.a. Vos-laskelma'!J226/$C226</f>
        <v>208.1426790836822</v>
      </c>
      <c r="K226" s="76">
        <f>'1.a. Vos-laskelma'!K226/$C226</f>
        <v>4.4484436649643556E-2</v>
      </c>
      <c r="L226" s="76">
        <f>'1.a. Vos-laskelma'!L226/$C226</f>
        <v>-22.702202714255186</v>
      </c>
      <c r="M226" s="76">
        <v>-92.968994872933081</v>
      </c>
      <c r="N226" s="84">
        <v>9</v>
      </c>
      <c r="O226" s="84">
        <v>9</v>
      </c>
      <c r="P226" s="15"/>
      <c r="Q226" s="90">
        <v>700</v>
      </c>
      <c r="R226" s="40" t="s">
        <v>257</v>
      </c>
      <c r="S226" s="77">
        <v>4758</v>
      </c>
      <c r="T226" s="97">
        <v>283.83803619994211</v>
      </c>
      <c r="U226" s="97">
        <v>160.29732519618091</v>
      </c>
      <c r="V226" s="97">
        <v>444.1353613961229</v>
      </c>
      <c r="W226" s="97">
        <v>101.6567964508783</v>
      </c>
      <c r="X226" s="97">
        <v>545.79215784700125</v>
      </c>
      <c r="Y226" s="97">
        <v>-214.0376208490963</v>
      </c>
      <c r="Z226" s="97">
        <v>331.75453699790489</v>
      </c>
      <c r="AA226" s="97">
        <v>-7.0452709583858706</v>
      </c>
      <c r="AB226" s="97">
        <v>324.70926603951909</v>
      </c>
      <c r="AC226" s="84">
        <v>9</v>
      </c>
      <c r="AD226" s="84">
        <v>9</v>
      </c>
    </row>
    <row r="227" spans="1:30" s="9" customFormat="1" ht="16.5" customHeight="1">
      <c r="A227" s="74">
        <v>702</v>
      </c>
      <c r="B227" s="75" t="s">
        <v>258</v>
      </c>
      <c r="C227" s="97">
        <f>'1.a. Vos-laskelma'!C227</f>
        <v>3995</v>
      </c>
      <c r="D227" s="76">
        <f>'1.a. Vos-laskelma'!D227/$C227</f>
        <v>281.21137965506603</v>
      </c>
      <c r="E227" s="76">
        <f>'1.a. Vos-laskelma'!E227/$C227</f>
        <v>271.45781322870795</v>
      </c>
      <c r="F227" s="76">
        <f>'1.a. Vos-laskelma'!F227/$C227</f>
        <v>552.66919288377403</v>
      </c>
      <c r="G227" s="76">
        <f>'1.a. Vos-laskelma'!G227/$C227</f>
        <v>174.51415382982321</v>
      </c>
      <c r="H227" s="76">
        <f>'1.a. Vos-laskelma'!H227/$C227</f>
        <v>727.18334671359719</v>
      </c>
      <c r="I227" s="76">
        <f>'1.a. Vos-laskelma'!I227/$C227</f>
        <v>-235.49461827284105</v>
      </c>
      <c r="J227" s="76">
        <f>'1.a. Vos-laskelma'!J227/$C227</f>
        <v>491.68872844075611</v>
      </c>
      <c r="K227" s="76">
        <f>'1.a. Vos-laskelma'!K227/$C227</f>
        <v>0.12307602714411918</v>
      </c>
      <c r="L227" s="76">
        <f>'1.a. Vos-laskelma'!L227/$C227</f>
        <v>-2.6611314142678353</v>
      </c>
      <c r="M227" s="76">
        <v>-11.02560323069952</v>
      </c>
      <c r="N227" s="84">
        <v>6</v>
      </c>
      <c r="O227" s="84">
        <v>6</v>
      </c>
      <c r="P227" s="15"/>
      <c r="Q227" s="90">
        <v>702</v>
      </c>
      <c r="R227" s="40" t="s">
        <v>258</v>
      </c>
      <c r="S227" s="77">
        <v>4124</v>
      </c>
      <c r="T227" s="97">
        <v>337.6980957923605</v>
      </c>
      <c r="U227" s="97">
        <v>303.12041935164092</v>
      </c>
      <c r="V227" s="97">
        <v>640.81851514400148</v>
      </c>
      <c r="W227" s="97">
        <v>150.22597854405339</v>
      </c>
      <c r="X227" s="97">
        <v>791.04449368805501</v>
      </c>
      <c r="Y227" s="97">
        <v>-203.66270611057229</v>
      </c>
      <c r="Z227" s="97">
        <v>587.38178757748278</v>
      </c>
      <c r="AA227" s="97">
        <v>2.1826553831231812</v>
      </c>
      <c r="AB227" s="97">
        <v>589.5644429606059</v>
      </c>
      <c r="AC227" s="84">
        <v>6</v>
      </c>
      <c r="AD227" s="84">
        <v>6</v>
      </c>
    </row>
    <row r="228" spans="1:30" s="9" customFormat="1" ht="16.5" customHeight="1">
      <c r="A228" s="74">
        <v>704</v>
      </c>
      <c r="B228" s="75" t="s">
        <v>259</v>
      </c>
      <c r="C228" s="97">
        <f>'1.a. Vos-laskelma'!C228</f>
        <v>6381</v>
      </c>
      <c r="D228" s="76">
        <f>'1.a. Vos-laskelma'!D228/$C228</f>
        <v>863.85464322819541</v>
      </c>
      <c r="E228" s="76">
        <f>'1.a. Vos-laskelma'!E228/$C228</f>
        <v>99.484679296172345</v>
      </c>
      <c r="F228" s="76">
        <f>'1.a. Vos-laskelma'!F228/$C228</f>
        <v>963.33932252436784</v>
      </c>
      <c r="G228" s="76">
        <f>'1.a. Vos-laskelma'!G228/$C228</f>
        <v>79.828604550849931</v>
      </c>
      <c r="H228" s="76">
        <f>'1.a. Vos-laskelma'!H228/$C228</f>
        <v>1043.1679270752177</v>
      </c>
      <c r="I228" s="76">
        <f>'1.a. Vos-laskelma'!I228/$C228</f>
        <v>-222.57436138536281</v>
      </c>
      <c r="J228" s="76">
        <f>'1.a. Vos-laskelma'!J228/$C228</f>
        <v>820.59356568985493</v>
      </c>
      <c r="K228" s="76">
        <f>'1.a. Vos-laskelma'!K228/$C228</f>
        <v>0.12859952447733192</v>
      </c>
      <c r="L228" s="76">
        <f>'1.a. Vos-laskelma'!L228/$C228</f>
        <v>6.6226452750352625</v>
      </c>
      <c r="M228" s="76">
        <v>-22.698554809438971</v>
      </c>
      <c r="N228" s="84">
        <v>2</v>
      </c>
      <c r="O228" s="84">
        <v>2</v>
      </c>
      <c r="P228" s="15"/>
      <c r="Q228" s="90">
        <v>704</v>
      </c>
      <c r="R228" s="40" t="s">
        <v>259</v>
      </c>
      <c r="S228" s="77">
        <v>6436</v>
      </c>
      <c r="T228" s="97">
        <v>764.43624163684933</v>
      </c>
      <c r="U228" s="97">
        <v>177.3807382102986</v>
      </c>
      <c r="V228" s="97">
        <v>941.81697984714799</v>
      </c>
      <c r="W228" s="97">
        <v>67.989748262838518</v>
      </c>
      <c r="X228" s="97">
        <v>1009.806728109986</v>
      </c>
      <c r="Y228" s="97">
        <v>-183.40180236171531</v>
      </c>
      <c r="Z228" s="97">
        <v>826.40492574827113</v>
      </c>
      <c r="AA228" s="97">
        <v>15.84541087010567</v>
      </c>
      <c r="AB228" s="97">
        <v>842.25033661837688</v>
      </c>
      <c r="AC228" s="84">
        <v>2</v>
      </c>
      <c r="AD228" s="84">
        <v>2</v>
      </c>
    </row>
    <row r="229" spans="1:30" s="9" customFormat="1" ht="16.5" customHeight="1">
      <c r="A229" s="74">
        <v>707</v>
      </c>
      <c r="B229" s="75" t="s">
        <v>260</v>
      </c>
      <c r="C229" s="97">
        <f>'1.a. Vos-laskelma'!C229</f>
        <v>1830</v>
      </c>
      <c r="D229" s="76">
        <f>'1.a. Vos-laskelma'!D229/$C229</f>
        <v>-172.29408616429541</v>
      </c>
      <c r="E229" s="76">
        <f>'1.a. Vos-laskelma'!E229/$C229</f>
        <v>702.92502830024398</v>
      </c>
      <c r="F229" s="76">
        <f>'1.a. Vos-laskelma'!F229/$C229</f>
        <v>530.63094213594854</v>
      </c>
      <c r="G229" s="76">
        <f>'1.a. Vos-laskelma'!G229/$C229</f>
        <v>248.05283513275498</v>
      </c>
      <c r="H229" s="76">
        <f>'1.a. Vos-laskelma'!H229/$C229</f>
        <v>778.68377726870358</v>
      </c>
      <c r="I229" s="76">
        <f>'1.a. Vos-laskelma'!I229/$C229</f>
        <v>-308.71693989071036</v>
      </c>
      <c r="J229" s="76">
        <f>'1.a. Vos-laskelma'!J229/$C229</f>
        <v>469.96683737799322</v>
      </c>
      <c r="K229" s="76">
        <f>'1.a. Vos-laskelma'!K229/$C229</f>
        <v>0.25681247944152635</v>
      </c>
      <c r="L229" s="76">
        <f>'1.a. Vos-laskelma'!L229/$C229</f>
        <v>-16.915064972677595</v>
      </c>
      <c r="M229" s="76">
        <v>-118.97962349558981</v>
      </c>
      <c r="N229" s="84">
        <v>12</v>
      </c>
      <c r="O229" s="84">
        <v>12</v>
      </c>
      <c r="P229" s="15"/>
      <c r="Q229" s="90">
        <v>707</v>
      </c>
      <c r="R229" s="40" t="s">
        <v>260</v>
      </c>
      <c r="S229" s="77">
        <v>1902</v>
      </c>
      <c r="T229" s="97">
        <v>-49.829260733273827</v>
      </c>
      <c r="U229" s="97">
        <v>686.48409930176774</v>
      </c>
      <c r="V229" s="97">
        <v>636.65483856849391</v>
      </c>
      <c r="W229" s="97">
        <v>217.04440424511611</v>
      </c>
      <c r="X229" s="97">
        <v>853.69924281361</v>
      </c>
      <c r="Y229" s="97">
        <v>-289.95215562565721</v>
      </c>
      <c r="Z229" s="97">
        <v>563.74708718795284</v>
      </c>
      <c r="AA229" s="97">
        <v>-18.404280757097791</v>
      </c>
      <c r="AB229" s="97">
        <v>545.34280643085503</v>
      </c>
      <c r="AC229" s="84">
        <v>12</v>
      </c>
      <c r="AD229" s="84">
        <v>12</v>
      </c>
    </row>
    <row r="230" spans="1:30" s="9" customFormat="1" ht="16.5" customHeight="1">
      <c r="A230" s="74">
        <v>710</v>
      </c>
      <c r="B230" s="75" t="s">
        <v>261</v>
      </c>
      <c r="C230" s="97">
        <f>'1.a. Vos-laskelma'!C230</f>
        <v>26856</v>
      </c>
      <c r="D230" s="76">
        <f>'1.a. Vos-laskelma'!D230/$C230</f>
        <v>341.10252378719531</v>
      </c>
      <c r="E230" s="76">
        <f>'1.a. Vos-laskelma'!E230/$C230</f>
        <v>253.87271147610707</v>
      </c>
      <c r="F230" s="76">
        <f>'1.a. Vos-laskelma'!F230/$C230</f>
        <v>594.97523526330235</v>
      </c>
      <c r="G230" s="76">
        <f>'1.a. Vos-laskelma'!G230/$C230</f>
        <v>122.08931253010223</v>
      </c>
      <c r="H230" s="76">
        <f>'1.a. Vos-laskelma'!H230/$C230</f>
        <v>717.06454779340459</v>
      </c>
      <c r="I230" s="76">
        <f>'1.a. Vos-laskelma'!I230/$C230</f>
        <v>-18.918416741137921</v>
      </c>
      <c r="J230" s="76">
        <f>'1.a. Vos-laskelma'!J230/$C230</f>
        <v>698.14613105226658</v>
      </c>
      <c r="K230" s="76">
        <f>'1.a. Vos-laskelma'!K230/$C230</f>
        <v>2.5995908960838046E-2</v>
      </c>
      <c r="L230" s="76">
        <f>'1.a. Vos-laskelma'!L230/$C230</f>
        <v>-50.482064734137623</v>
      </c>
      <c r="M230" s="76">
        <v>-25.986631470043449</v>
      </c>
      <c r="N230" s="84">
        <v>1</v>
      </c>
      <c r="O230" s="85">
        <v>33</v>
      </c>
      <c r="P230" s="15"/>
      <c r="Q230" s="90">
        <v>710</v>
      </c>
      <c r="R230" s="40" t="s">
        <v>261</v>
      </c>
      <c r="S230" s="77">
        <v>27209</v>
      </c>
      <c r="T230" s="97">
        <v>359.07506966362217</v>
      </c>
      <c r="U230" s="97">
        <v>266.20853718227329</v>
      </c>
      <c r="V230" s="97">
        <v>625.28360684589552</v>
      </c>
      <c r="W230" s="97">
        <v>104.6189970163036</v>
      </c>
      <c r="X230" s="97">
        <v>729.90260386219904</v>
      </c>
      <c r="Y230" s="97">
        <v>2.0596126281745009</v>
      </c>
      <c r="Z230" s="97">
        <v>731.96221649037352</v>
      </c>
      <c r="AA230" s="97">
        <v>-43.871244524936593</v>
      </c>
      <c r="AB230" s="97">
        <v>688.09097196543701</v>
      </c>
      <c r="AC230" s="84">
        <v>1</v>
      </c>
      <c r="AD230" s="85">
        <v>33</v>
      </c>
    </row>
    <row r="231" spans="1:30" s="9" customFormat="1" ht="16.5" customHeight="1">
      <c r="A231" s="74">
        <v>729</v>
      </c>
      <c r="B231" s="75" t="s">
        <v>262</v>
      </c>
      <c r="C231" s="97">
        <f>'1.a. Vos-laskelma'!C231</f>
        <v>8763</v>
      </c>
      <c r="D231" s="76">
        <f>'1.a. Vos-laskelma'!D231/$C231</f>
        <v>128.41396239922696</v>
      </c>
      <c r="E231" s="76">
        <f>'1.a. Vos-laskelma'!E231/$C231</f>
        <v>557.28105251910449</v>
      </c>
      <c r="F231" s="76">
        <f>'1.a. Vos-laskelma'!F231/$C231</f>
        <v>685.69501491833148</v>
      </c>
      <c r="G231" s="76">
        <f>'1.a. Vos-laskelma'!G231/$C231</f>
        <v>168.14651657579935</v>
      </c>
      <c r="H231" s="76">
        <f>'1.a. Vos-laskelma'!H231/$C231</f>
        <v>853.84153149413078</v>
      </c>
      <c r="I231" s="76">
        <f>'1.a. Vos-laskelma'!I231/$C231</f>
        <v>21.245577998402375</v>
      </c>
      <c r="J231" s="76">
        <f>'1.a. Vos-laskelma'!J231/$C231</f>
        <v>875.08710949253305</v>
      </c>
      <c r="K231" s="76">
        <f>'1.a. Vos-laskelma'!K231/$C231</f>
        <v>9.9861589580341553E-2</v>
      </c>
      <c r="L231" s="76">
        <f>'1.a. Vos-laskelma'!L231/$C231</f>
        <v>2.5133338012096331</v>
      </c>
      <c r="M231" s="76">
        <v>-85.995782050642447</v>
      </c>
      <c r="N231" s="84">
        <v>13</v>
      </c>
      <c r="O231" s="84">
        <v>13</v>
      </c>
      <c r="P231" s="15"/>
      <c r="Q231" s="90">
        <v>729</v>
      </c>
      <c r="R231" s="40" t="s">
        <v>262</v>
      </c>
      <c r="S231" s="77">
        <v>8847</v>
      </c>
      <c r="T231" s="97">
        <v>198.18072544525339</v>
      </c>
      <c r="U231" s="97">
        <v>543.37889759343784</v>
      </c>
      <c r="V231" s="97">
        <v>741.55962303869126</v>
      </c>
      <c r="W231" s="97">
        <v>147.34105562497001</v>
      </c>
      <c r="X231" s="97">
        <v>888.90067866366121</v>
      </c>
      <c r="Y231" s="97">
        <v>67.828755510342489</v>
      </c>
      <c r="Z231" s="97">
        <v>956.7294341740037</v>
      </c>
      <c r="AA231" s="97">
        <v>8.7235856900644286</v>
      </c>
      <c r="AB231" s="97">
        <v>965.4530198640681</v>
      </c>
      <c r="AC231" s="84">
        <v>13</v>
      </c>
      <c r="AD231" s="84">
        <v>13</v>
      </c>
    </row>
    <row r="232" spans="1:30" s="9" customFormat="1" ht="16.5" customHeight="1">
      <c r="A232" s="74">
        <v>732</v>
      </c>
      <c r="B232" s="75" t="s">
        <v>263</v>
      </c>
      <c r="C232" s="97">
        <f>'1.a. Vos-laskelma'!C232</f>
        <v>3231</v>
      </c>
      <c r="D232" s="76">
        <f>'1.a. Vos-laskelma'!D232/$C232</f>
        <v>718.56013161840463</v>
      </c>
      <c r="E232" s="76">
        <f>'1.a. Vos-laskelma'!E232/$C232</f>
        <v>392.85600270047905</v>
      </c>
      <c r="F232" s="76">
        <f>'1.a. Vos-laskelma'!F232/$C232</f>
        <v>1111.4161343188837</v>
      </c>
      <c r="G232" s="76">
        <f>'1.a. Vos-laskelma'!G232/$C232</f>
        <v>177.36775874467563</v>
      </c>
      <c r="H232" s="76">
        <f>'1.a. Vos-laskelma'!H232/$C232</f>
        <v>1288.7838930635592</v>
      </c>
      <c r="I232" s="76">
        <f>'1.a. Vos-laskelma'!I232/$C232</f>
        <v>105.80934695140823</v>
      </c>
      <c r="J232" s="76">
        <f>'1.a. Vos-laskelma'!J232/$C232</f>
        <v>1394.5932400149675</v>
      </c>
      <c r="K232" s="76">
        <f>'1.a. Vos-laskelma'!K232/$C232</f>
        <v>0.43162898174403203</v>
      </c>
      <c r="L232" s="76">
        <f>'1.a. Vos-laskelma'!L232/$C232</f>
        <v>-35.097393995666977</v>
      </c>
      <c r="M232" s="76">
        <v>16.497982422311221</v>
      </c>
      <c r="N232" s="84">
        <v>19</v>
      </c>
      <c r="O232" s="84">
        <v>19</v>
      </c>
      <c r="P232" s="15"/>
      <c r="Q232" s="90">
        <v>732</v>
      </c>
      <c r="R232" s="40" t="s">
        <v>263</v>
      </c>
      <c r="S232" s="77">
        <v>3344</v>
      </c>
      <c r="T232" s="97">
        <v>791.04478042296637</v>
      </c>
      <c r="U232" s="97">
        <v>426.59744945613528</v>
      </c>
      <c r="V232" s="97">
        <v>1217.6422298791019</v>
      </c>
      <c r="W232" s="97">
        <v>153.53664909048979</v>
      </c>
      <c r="X232" s="97">
        <v>1371.178878969592</v>
      </c>
      <c r="Y232" s="97">
        <v>75.790669856459331</v>
      </c>
      <c r="Z232" s="97">
        <v>1446.9695488260511</v>
      </c>
      <c r="AA232" s="97">
        <v>-26.444124132775119</v>
      </c>
      <c r="AB232" s="97">
        <v>1420.5254246932759</v>
      </c>
      <c r="AC232" s="84">
        <v>19</v>
      </c>
      <c r="AD232" s="84">
        <v>19</v>
      </c>
    </row>
    <row r="233" spans="1:30" s="9" customFormat="1" ht="16.5" customHeight="1">
      <c r="A233" s="74">
        <v>734</v>
      </c>
      <c r="B233" s="75" t="s">
        <v>264</v>
      </c>
      <c r="C233" s="97">
        <f>'1.a. Vos-laskelma'!C233</f>
        <v>50339</v>
      </c>
      <c r="D233" s="76">
        <f>'1.a. Vos-laskelma'!D233/$C233</f>
        <v>178.66487270493386</v>
      </c>
      <c r="E233" s="76">
        <f>'1.a. Vos-laskelma'!E233/$C233</f>
        <v>315.3221473592298</v>
      </c>
      <c r="F233" s="76">
        <f>'1.a. Vos-laskelma'!F233/$C233</f>
        <v>493.98702006416363</v>
      </c>
      <c r="G233" s="76">
        <f>'1.a. Vos-laskelma'!G233/$C233</f>
        <v>136.61218292201607</v>
      </c>
      <c r="H233" s="76">
        <f>'1.a. Vos-laskelma'!H233/$C233</f>
        <v>630.59920298617965</v>
      </c>
      <c r="I233" s="76">
        <f>'1.a. Vos-laskelma'!I233/$C233</f>
        <v>-54.517650330757462</v>
      </c>
      <c r="J233" s="76">
        <f>'1.a. Vos-laskelma'!J233/$C233</f>
        <v>576.08155265542223</v>
      </c>
      <c r="K233" s="76">
        <f>'1.a. Vos-laskelma'!K233/$C233</f>
        <v>1.1444040458797796E-2</v>
      </c>
      <c r="L233" s="76">
        <f>'1.a. Vos-laskelma'!L233/$C233</f>
        <v>-11.559974282365561</v>
      </c>
      <c r="M233" s="76">
        <v>2.4981431682793982</v>
      </c>
      <c r="N233" s="84">
        <v>2</v>
      </c>
      <c r="O233" s="84">
        <v>2</v>
      </c>
      <c r="P233" s="15"/>
      <c r="Q233" s="90">
        <v>734</v>
      </c>
      <c r="R233" s="40" t="s">
        <v>264</v>
      </c>
      <c r="S233" s="77">
        <v>51100</v>
      </c>
      <c r="T233" s="97">
        <v>232.874023137785</v>
      </c>
      <c r="U233" s="97">
        <v>270.99822442341048</v>
      </c>
      <c r="V233" s="97">
        <v>503.87224756119548</v>
      </c>
      <c r="W233" s="97">
        <v>119.0559242066881</v>
      </c>
      <c r="X233" s="97">
        <v>622.92817176788355</v>
      </c>
      <c r="Y233" s="97">
        <v>-7.7984735812133072</v>
      </c>
      <c r="Z233" s="97">
        <v>615.12969818667034</v>
      </c>
      <c r="AA233" s="97">
        <v>-12.10824890847358</v>
      </c>
      <c r="AB233" s="97">
        <v>603.02144927819666</v>
      </c>
      <c r="AC233" s="84">
        <v>2</v>
      </c>
      <c r="AD233" s="84">
        <v>2</v>
      </c>
    </row>
    <row r="234" spans="1:30" s="9" customFormat="1" ht="16.5" customHeight="1">
      <c r="A234" s="74">
        <v>738</v>
      </c>
      <c r="B234" s="75" t="s">
        <v>265</v>
      </c>
      <c r="C234" s="97">
        <f>'1.a. Vos-laskelma'!C234</f>
        <v>2957</v>
      </c>
      <c r="D234" s="76">
        <f>'1.a. Vos-laskelma'!D234/$C234</f>
        <v>403.15297537679982</v>
      </c>
      <c r="E234" s="76">
        <f>'1.a. Vos-laskelma'!E234/$C234</f>
        <v>265.38470348429115</v>
      </c>
      <c r="F234" s="76">
        <f>'1.a. Vos-laskelma'!F234/$C234</f>
        <v>668.53767886109097</v>
      </c>
      <c r="G234" s="76">
        <f>'1.a. Vos-laskelma'!G234/$C234</f>
        <v>158.00638733415565</v>
      </c>
      <c r="H234" s="76">
        <f>'1.a. Vos-laskelma'!H234/$C234</f>
        <v>826.54406619524661</v>
      </c>
      <c r="I234" s="76">
        <f>'1.a. Vos-laskelma'!I234/$C234</f>
        <v>-228.92424754819072</v>
      </c>
      <c r="J234" s="76">
        <f>'1.a. Vos-laskelma'!J234/$C234</f>
        <v>597.61981864705592</v>
      </c>
      <c r="K234" s="76">
        <f>'1.a. Vos-laskelma'!K234/$C234</f>
        <v>0.20210342193001554</v>
      </c>
      <c r="L234" s="76">
        <f>'1.a. Vos-laskelma'!L234/$C234</f>
        <v>29.930641359485978</v>
      </c>
      <c r="M234" s="76">
        <v>-60.816809714664153</v>
      </c>
      <c r="N234" s="84">
        <v>2</v>
      </c>
      <c r="O234" s="84">
        <v>2</v>
      </c>
      <c r="P234" s="15"/>
      <c r="Q234" s="90">
        <v>738</v>
      </c>
      <c r="R234" s="40" t="s">
        <v>265</v>
      </c>
      <c r="S234" s="77">
        <v>2974</v>
      </c>
      <c r="T234" s="97">
        <v>453.45553290668249</v>
      </c>
      <c r="U234" s="97">
        <v>244.40462285067909</v>
      </c>
      <c r="V234" s="97">
        <v>697.86015575736167</v>
      </c>
      <c r="W234" s="97">
        <v>141.21214219048281</v>
      </c>
      <c r="X234" s="97">
        <v>839.07229794784439</v>
      </c>
      <c r="Y234" s="97">
        <v>-136.80161398789511</v>
      </c>
      <c r="Z234" s="97">
        <v>702.27068395994934</v>
      </c>
      <c r="AA234" s="97">
        <v>51.097216149966357</v>
      </c>
      <c r="AB234" s="97">
        <v>753.36790010991558</v>
      </c>
      <c r="AC234" s="84">
        <v>2</v>
      </c>
      <c r="AD234" s="84">
        <v>2</v>
      </c>
    </row>
    <row r="235" spans="1:30" s="9" customFormat="1" ht="16.5" customHeight="1">
      <c r="A235" s="74">
        <v>739</v>
      </c>
      <c r="B235" s="75" t="s">
        <v>266</v>
      </c>
      <c r="C235" s="97">
        <f>'1.a. Vos-laskelma'!C235</f>
        <v>3094</v>
      </c>
      <c r="D235" s="76">
        <f>'1.a. Vos-laskelma'!D235/$C235</f>
        <v>631.80802364696274</v>
      </c>
      <c r="E235" s="76">
        <f>'1.a. Vos-laskelma'!E235/$C235</f>
        <v>321.55713816017499</v>
      </c>
      <c r="F235" s="76">
        <f>'1.a. Vos-laskelma'!F235/$C235</f>
        <v>953.36516180713772</v>
      </c>
      <c r="G235" s="76">
        <f>'1.a. Vos-laskelma'!G235/$C235</f>
        <v>190.44876898281541</v>
      </c>
      <c r="H235" s="76">
        <f>'1.a. Vos-laskelma'!H235/$C235</f>
        <v>1143.8139307899532</v>
      </c>
      <c r="I235" s="76">
        <f>'1.a. Vos-laskelma'!I235/$C235</f>
        <v>84.194893341952167</v>
      </c>
      <c r="J235" s="76">
        <f>'1.a. Vos-laskelma'!J235/$C235</f>
        <v>1228.0088241319054</v>
      </c>
      <c r="K235" s="76">
        <f>'1.a. Vos-laskelma'!K235/$C235</f>
        <v>0.3969000724408227</v>
      </c>
      <c r="L235" s="76">
        <f>'1.a. Vos-laskelma'!L235/$C235</f>
        <v>18.898419521654819</v>
      </c>
      <c r="M235" s="76">
        <v>-118.2173611615658</v>
      </c>
      <c r="N235" s="84">
        <v>9</v>
      </c>
      <c r="O235" s="84">
        <v>9</v>
      </c>
      <c r="P235" s="15"/>
      <c r="Q235" s="90">
        <v>739</v>
      </c>
      <c r="R235" s="40" t="s">
        <v>266</v>
      </c>
      <c r="S235" s="77">
        <v>3216</v>
      </c>
      <c r="T235" s="97">
        <v>717.95661273616383</v>
      </c>
      <c r="U235" s="97">
        <v>375.14926482065198</v>
      </c>
      <c r="V235" s="97">
        <v>1093.105877556816</v>
      </c>
      <c r="W235" s="97">
        <v>164.968930440398</v>
      </c>
      <c r="X235" s="97">
        <v>1258.0748079972141</v>
      </c>
      <c r="Y235" s="97">
        <v>105.77145522388059</v>
      </c>
      <c r="Z235" s="97">
        <v>1363.846263221094</v>
      </c>
      <c r="AA235" s="97">
        <v>26.747660979477601</v>
      </c>
      <c r="AB235" s="97">
        <v>1390.593924200572</v>
      </c>
      <c r="AC235" s="84">
        <v>9</v>
      </c>
      <c r="AD235" s="84">
        <v>9</v>
      </c>
    </row>
    <row r="236" spans="1:30" s="9" customFormat="1" ht="16.5" customHeight="1">
      <c r="A236" s="74">
        <v>740</v>
      </c>
      <c r="B236" s="75" t="s">
        <v>267</v>
      </c>
      <c r="C236" s="97">
        <f>'1.a. Vos-laskelma'!C236</f>
        <v>31008</v>
      </c>
      <c r="D236" s="76">
        <f>'1.a. Vos-laskelma'!D236/$C236</f>
        <v>-189.89662484538766</v>
      </c>
      <c r="E236" s="76">
        <f>'1.a. Vos-laskelma'!E236/$C236</f>
        <v>282.52836434572191</v>
      </c>
      <c r="F236" s="76">
        <f>'1.a. Vos-laskelma'!F236/$C236</f>
        <v>92.63173950033422</v>
      </c>
      <c r="G236" s="76">
        <f>'1.a. Vos-laskelma'!G236/$C236</f>
        <v>141.95964303517627</v>
      </c>
      <c r="H236" s="76">
        <f>'1.a. Vos-laskelma'!H236/$C236</f>
        <v>234.59138253551049</v>
      </c>
      <c r="I236" s="76">
        <f>'1.a. Vos-laskelma'!I236/$C236</f>
        <v>-44.594362745098039</v>
      </c>
      <c r="J236" s="76">
        <f>'1.a. Vos-laskelma'!J236/$C236</f>
        <v>189.99701979041245</v>
      </c>
      <c r="K236" s="76">
        <f>'1.a. Vos-laskelma'!K236/$C236</f>
        <v>6.1273548694018463E-3</v>
      </c>
      <c r="L236" s="76">
        <f>'1.a. Vos-laskelma'!L236/$C236</f>
        <v>-23.094080898477802</v>
      </c>
      <c r="M236" s="76">
        <v>-36.586011421930067</v>
      </c>
      <c r="N236" s="84">
        <v>10</v>
      </c>
      <c r="O236" s="84">
        <v>10</v>
      </c>
      <c r="P236" s="15"/>
      <c r="Q236" s="90">
        <v>740</v>
      </c>
      <c r="R236" s="40" t="s">
        <v>267</v>
      </c>
      <c r="S236" s="77">
        <v>31843</v>
      </c>
      <c r="T236" s="97">
        <v>-150.36869764750961</v>
      </c>
      <c r="U236" s="97">
        <v>284.30819978351161</v>
      </c>
      <c r="V236" s="97">
        <v>133.93950213600201</v>
      </c>
      <c r="W236" s="97">
        <v>120.79546539096491</v>
      </c>
      <c r="X236" s="97">
        <v>254.7349675269669</v>
      </c>
      <c r="Y236" s="97">
        <v>-22.42561944540401</v>
      </c>
      <c r="Z236" s="97">
        <v>232.30934808156289</v>
      </c>
      <c r="AA236" s="97">
        <v>-11.38008856860221</v>
      </c>
      <c r="AB236" s="97">
        <v>220.9292595129607</v>
      </c>
      <c r="AC236" s="84">
        <v>10</v>
      </c>
      <c r="AD236" s="84">
        <v>10</v>
      </c>
    </row>
    <row r="237" spans="1:30" s="9" customFormat="1" ht="16.5" customHeight="1">
      <c r="A237" s="74">
        <v>742</v>
      </c>
      <c r="B237" s="75" t="s">
        <v>268</v>
      </c>
      <c r="C237" s="97">
        <f>'1.a. Vos-laskelma'!C237</f>
        <v>974</v>
      </c>
      <c r="D237" s="76">
        <f>'1.a. Vos-laskelma'!D237/$C237</f>
        <v>1340.2729699552954</v>
      </c>
      <c r="E237" s="76">
        <f>'1.a. Vos-laskelma'!E237/$C237</f>
        <v>-6.9136464127701611</v>
      </c>
      <c r="F237" s="76">
        <f>'1.a. Vos-laskelma'!F237/$C237</f>
        <v>1333.3593235425251</v>
      </c>
      <c r="G237" s="76">
        <f>'1.a. Vos-laskelma'!G237/$C237</f>
        <v>187.50891721332894</v>
      </c>
      <c r="H237" s="76">
        <f>'1.a. Vos-laskelma'!H237/$C237</f>
        <v>1520.868240755854</v>
      </c>
      <c r="I237" s="76">
        <f>'1.a. Vos-laskelma'!I237/$C237</f>
        <v>265.67659137577004</v>
      </c>
      <c r="J237" s="76">
        <f>'1.a. Vos-laskelma'!J237/$C237</f>
        <v>1786.5448321316242</v>
      </c>
      <c r="K237" s="76">
        <f>'1.a. Vos-laskelma'!K237/$C237</f>
        <v>1.8342349405868832</v>
      </c>
      <c r="L237" s="76">
        <f>'1.a. Vos-laskelma'!L237/$C237</f>
        <v>47.207419404517452</v>
      </c>
      <c r="M237" s="76">
        <v>-280.12965742674578</v>
      </c>
      <c r="N237" s="84">
        <v>19</v>
      </c>
      <c r="O237" s="84">
        <v>19</v>
      </c>
      <c r="P237" s="15"/>
      <c r="Q237" s="90">
        <v>742</v>
      </c>
      <c r="R237" s="40" t="s">
        <v>268</v>
      </c>
      <c r="S237" s="77">
        <v>978</v>
      </c>
      <c r="T237" s="97">
        <v>1331.8653914898559</v>
      </c>
      <c r="U237" s="97">
        <v>39.631935341726113</v>
      </c>
      <c r="V237" s="97">
        <v>1371.4973268315821</v>
      </c>
      <c r="W237" s="97">
        <v>166.8982186217028</v>
      </c>
      <c r="X237" s="97">
        <v>1538.395545453285</v>
      </c>
      <c r="Y237" s="97">
        <v>555.97546012269936</v>
      </c>
      <c r="Z237" s="97">
        <v>2094.3710055759839</v>
      </c>
      <c r="AA237" s="97">
        <v>34.002755521472388</v>
      </c>
      <c r="AB237" s="97">
        <v>2128.3737610974572</v>
      </c>
      <c r="AC237" s="84">
        <v>19</v>
      </c>
      <c r="AD237" s="84">
        <v>19</v>
      </c>
    </row>
    <row r="238" spans="1:30" s="9" customFormat="1" ht="16.5" customHeight="1">
      <c r="A238" s="74">
        <v>743</v>
      </c>
      <c r="B238" s="75" t="s">
        <v>269</v>
      </c>
      <c r="C238" s="97">
        <f>'1.a. Vos-laskelma'!C238</f>
        <v>67283</v>
      </c>
      <c r="D238" s="76">
        <f>'1.a. Vos-laskelma'!D238/$C238</f>
        <v>296.7274318574182</v>
      </c>
      <c r="E238" s="76">
        <f>'1.a. Vos-laskelma'!E238/$C238</f>
        <v>171.91756744408491</v>
      </c>
      <c r="F238" s="76">
        <f>'1.a. Vos-laskelma'!F238/$C238</f>
        <v>468.64499930150305</v>
      </c>
      <c r="G238" s="76">
        <f>'1.a. Vos-laskelma'!G238/$C238</f>
        <v>83.391168958675465</v>
      </c>
      <c r="H238" s="76">
        <f>'1.a. Vos-laskelma'!H238/$C238</f>
        <v>552.03616826017856</v>
      </c>
      <c r="I238" s="76">
        <f>'1.a. Vos-laskelma'!I238/$C238</f>
        <v>-36.422290920440524</v>
      </c>
      <c r="J238" s="76">
        <f>'1.a. Vos-laskelma'!J238/$C238</f>
        <v>515.613877339738</v>
      </c>
      <c r="K238" s="76">
        <f>'1.a. Vos-laskelma'!K238/$C238</f>
        <v>7.6633603932603775E-3</v>
      </c>
      <c r="L238" s="76">
        <f>'1.a. Vos-laskelma'!L238/$C238</f>
        <v>-5.81704686622178</v>
      </c>
      <c r="M238" s="76">
        <v>33.975436219405481</v>
      </c>
      <c r="N238" s="84">
        <v>14</v>
      </c>
      <c r="O238" s="84">
        <v>14</v>
      </c>
      <c r="P238" s="15"/>
      <c r="Q238" s="90">
        <v>743</v>
      </c>
      <c r="R238" s="40" t="s">
        <v>269</v>
      </c>
      <c r="S238" s="77">
        <v>66160</v>
      </c>
      <c r="T238" s="97">
        <v>244.0659439403577</v>
      </c>
      <c r="U238" s="97">
        <v>178.38964515503389</v>
      </c>
      <c r="V238" s="97">
        <v>422.45558909539147</v>
      </c>
      <c r="W238" s="97">
        <v>70.47584789205348</v>
      </c>
      <c r="X238" s="97">
        <v>492.93143698744501</v>
      </c>
      <c r="Y238" s="97">
        <v>-18.81104897218863</v>
      </c>
      <c r="Z238" s="97">
        <v>474.12038801525642</v>
      </c>
      <c r="AA238" s="97">
        <v>0.44847121523579042</v>
      </c>
      <c r="AB238" s="97">
        <v>474.56885923049208</v>
      </c>
      <c r="AC238" s="84">
        <v>14</v>
      </c>
      <c r="AD238" s="84">
        <v>14</v>
      </c>
    </row>
    <row r="239" spans="1:30" s="9" customFormat="1" ht="16.5" customHeight="1">
      <c r="A239" s="74">
        <v>746</v>
      </c>
      <c r="B239" s="75" t="s">
        <v>270</v>
      </c>
      <c r="C239" s="97">
        <f>'1.a. Vos-laskelma'!C239</f>
        <v>4585</v>
      </c>
      <c r="D239" s="76">
        <f>'1.a. Vos-laskelma'!D239/$C239</f>
        <v>1061.0185500557629</v>
      </c>
      <c r="E239" s="76">
        <f>'1.a. Vos-laskelma'!E239/$C239</f>
        <v>527.32919562916322</v>
      </c>
      <c r="F239" s="76">
        <f>'1.a. Vos-laskelma'!F239/$C239</f>
        <v>1588.3477456849262</v>
      </c>
      <c r="G239" s="76">
        <f>'1.a. Vos-laskelma'!G239/$C239</f>
        <v>150.81540772699671</v>
      </c>
      <c r="H239" s="76">
        <f>'1.a. Vos-laskelma'!H239/$C239</f>
        <v>1739.1631534119228</v>
      </c>
      <c r="I239" s="76">
        <f>'1.a. Vos-laskelma'!I239/$C239</f>
        <v>68.075027262813521</v>
      </c>
      <c r="J239" s="76">
        <f>'1.a. Vos-laskelma'!J239/$C239</f>
        <v>1807.2381806747364</v>
      </c>
      <c r="K239" s="76">
        <f>'1.a. Vos-laskelma'!K239/$C239</f>
        <v>0.39416318008173096</v>
      </c>
      <c r="L239" s="76">
        <f>'1.a. Vos-laskelma'!L239/$C239</f>
        <v>11.025398276990183</v>
      </c>
      <c r="M239" s="76">
        <v>98.831572567559533</v>
      </c>
      <c r="N239" s="84">
        <v>17</v>
      </c>
      <c r="O239" s="84">
        <v>17</v>
      </c>
      <c r="P239" s="15"/>
      <c r="Q239" s="90">
        <v>746</v>
      </c>
      <c r="R239" s="40" t="s">
        <v>270</v>
      </c>
      <c r="S239" s="77">
        <v>4713</v>
      </c>
      <c r="T239" s="97">
        <v>1100.070934344054</v>
      </c>
      <c r="U239" s="97">
        <v>399.41396686307053</v>
      </c>
      <c r="V239" s="97">
        <v>1499.4849012071249</v>
      </c>
      <c r="W239" s="97">
        <v>129.8154840746063</v>
      </c>
      <c r="X239" s="97">
        <v>1629.300385281731</v>
      </c>
      <c r="Y239" s="97">
        <v>68.507107999151287</v>
      </c>
      <c r="Z239" s="97">
        <v>1697.8074932808829</v>
      </c>
      <c r="AA239" s="97">
        <v>2.5818766390833869</v>
      </c>
      <c r="AB239" s="97">
        <v>1700.3893699199659</v>
      </c>
      <c r="AC239" s="84">
        <v>17</v>
      </c>
      <c r="AD239" s="84">
        <v>17</v>
      </c>
    </row>
    <row r="240" spans="1:30" s="9" customFormat="1" ht="16.5" customHeight="1">
      <c r="A240" s="74">
        <v>747</v>
      </c>
      <c r="B240" s="75" t="s">
        <v>271</v>
      </c>
      <c r="C240" s="97">
        <f>'1.a. Vos-laskelma'!C240</f>
        <v>1229</v>
      </c>
      <c r="D240" s="76">
        <f>'1.a. Vos-laskelma'!D240/$C240</f>
        <v>802.05614370360729</v>
      </c>
      <c r="E240" s="76">
        <f>'1.a. Vos-laskelma'!E240/$C240</f>
        <v>466.97897841550395</v>
      </c>
      <c r="F240" s="76">
        <f>'1.a. Vos-laskelma'!F240/$C240</f>
        <v>1269.0351221191113</v>
      </c>
      <c r="G240" s="76">
        <f>'1.a. Vos-laskelma'!G240/$C240</f>
        <v>233.62097454159152</v>
      </c>
      <c r="H240" s="76">
        <f>'1.a. Vos-laskelma'!H240/$C240</f>
        <v>1502.6560966607028</v>
      </c>
      <c r="I240" s="76">
        <f>'1.a. Vos-laskelma'!I240/$C240</f>
        <v>-219.34825061025225</v>
      </c>
      <c r="J240" s="76">
        <f>'1.a. Vos-laskelma'!J240/$C240</f>
        <v>1283.3078460504505</v>
      </c>
      <c r="K240" s="76">
        <f>'1.a. Vos-laskelma'!K240/$C240</f>
        <v>1.0441886460947523</v>
      </c>
      <c r="L240" s="76">
        <f>'1.a. Vos-laskelma'!L240/$C240</f>
        <v>46.207024816924317</v>
      </c>
      <c r="M240" s="76">
        <v>16.41911342846856</v>
      </c>
      <c r="N240" s="84">
        <v>4</v>
      </c>
      <c r="O240" s="84">
        <v>4</v>
      </c>
      <c r="P240" s="15"/>
      <c r="Q240" s="90">
        <v>747</v>
      </c>
      <c r="R240" s="40" t="s">
        <v>271</v>
      </c>
      <c r="S240" s="77">
        <v>1283</v>
      </c>
      <c r="T240" s="97">
        <v>769.92554566320655</v>
      </c>
      <c r="U240" s="97">
        <v>468.56957878464868</v>
      </c>
      <c r="V240" s="97">
        <v>1238.495124447855</v>
      </c>
      <c r="W240" s="97">
        <v>202.06387369442331</v>
      </c>
      <c r="X240" s="97">
        <v>1440.5589981422791</v>
      </c>
      <c r="Y240" s="97">
        <v>-207.51753702260331</v>
      </c>
      <c r="Z240" s="97">
        <v>1233.041461119675</v>
      </c>
      <c r="AA240" s="97">
        <v>45.472774746687428</v>
      </c>
      <c r="AB240" s="97">
        <v>1278.5142358663629</v>
      </c>
      <c r="AC240" s="84">
        <v>4</v>
      </c>
      <c r="AD240" s="84">
        <v>4</v>
      </c>
    </row>
    <row r="241" spans="1:30" s="9" customFormat="1" ht="16.5" customHeight="1">
      <c r="A241" s="74">
        <v>748</v>
      </c>
      <c r="B241" s="75" t="s">
        <v>272</v>
      </c>
      <c r="C241" s="97">
        <f>'1.a. Vos-laskelma'!C241</f>
        <v>4723</v>
      </c>
      <c r="D241" s="76">
        <f>'1.a. Vos-laskelma'!D241/$C241</f>
        <v>644.63021067024363</v>
      </c>
      <c r="E241" s="76">
        <f>'1.a. Vos-laskelma'!E241/$C241</f>
        <v>572.05128850567269</v>
      </c>
      <c r="F241" s="76">
        <f>'1.a. Vos-laskelma'!F241/$C241</f>
        <v>1216.6814991759163</v>
      </c>
      <c r="G241" s="76">
        <f>'1.a. Vos-laskelma'!G241/$C241</f>
        <v>166.03838561811517</v>
      </c>
      <c r="H241" s="76">
        <f>'1.a. Vos-laskelma'!H241/$C241</f>
        <v>1382.7198847940315</v>
      </c>
      <c r="I241" s="76">
        <f>'1.a. Vos-laskelma'!I241/$C241</f>
        <v>-47.352953631166635</v>
      </c>
      <c r="J241" s="76">
        <f>'1.a. Vos-laskelma'!J241/$C241</f>
        <v>1335.3669311628648</v>
      </c>
      <c r="K241" s="76">
        <f>'1.a. Vos-laskelma'!K241/$C241</f>
        <v>0.28273701697286996</v>
      </c>
      <c r="L241" s="76">
        <f>'1.a. Vos-laskelma'!L241/$C241</f>
        <v>53.647556637730261</v>
      </c>
      <c r="M241" s="76">
        <v>-29.506881625397</v>
      </c>
      <c r="N241" s="84">
        <v>17</v>
      </c>
      <c r="O241" s="84">
        <v>17</v>
      </c>
      <c r="P241" s="15"/>
      <c r="Q241" s="90">
        <v>748</v>
      </c>
      <c r="R241" s="40" t="s">
        <v>272</v>
      </c>
      <c r="S241" s="77">
        <v>4837</v>
      </c>
      <c r="T241" s="97">
        <v>634.33931504986583</v>
      </c>
      <c r="U241" s="97">
        <v>507.96594041841553</v>
      </c>
      <c r="V241" s="97">
        <v>1142.3052554682811</v>
      </c>
      <c r="W241" s="97">
        <v>144.87203495128179</v>
      </c>
      <c r="X241" s="97">
        <v>1287.177290419563</v>
      </c>
      <c r="Y241" s="97">
        <v>28.372338226173252</v>
      </c>
      <c r="Z241" s="97">
        <v>1315.549628645736</v>
      </c>
      <c r="AA241" s="97">
        <v>36.150097126317966</v>
      </c>
      <c r="AB241" s="97">
        <v>1351.6997257720541</v>
      </c>
      <c r="AC241" s="84">
        <v>17</v>
      </c>
      <c r="AD241" s="84">
        <v>17</v>
      </c>
    </row>
    <row r="242" spans="1:30" s="9" customFormat="1" ht="16.5" customHeight="1">
      <c r="A242" s="74">
        <v>749</v>
      </c>
      <c r="B242" s="75" t="s">
        <v>273</v>
      </c>
      <c r="C242" s="97">
        <f>'1.a. Vos-laskelma'!C242</f>
        <v>21348</v>
      </c>
      <c r="D242" s="76">
        <f>'1.a. Vos-laskelma'!D242/$C242</f>
        <v>370.72656019621803</v>
      </c>
      <c r="E242" s="76">
        <f>'1.a. Vos-laskelma'!E242/$C242</f>
        <v>123.68894261259912</v>
      </c>
      <c r="F242" s="76">
        <f>'1.a. Vos-laskelma'!F242/$C242</f>
        <v>494.41550280881717</v>
      </c>
      <c r="G242" s="76">
        <f>'1.a. Vos-laskelma'!G242/$C242</f>
        <v>67.192496559728681</v>
      </c>
      <c r="H242" s="76">
        <f>'1.a. Vos-laskelma'!H242/$C242</f>
        <v>561.60799936854585</v>
      </c>
      <c r="I242" s="76">
        <f>'1.a. Vos-laskelma'!I242/$C242</f>
        <v>-122.25290425332584</v>
      </c>
      <c r="J242" s="76">
        <f>'1.a. Vos-laskelma'!J242/$C242</f>
        <v>439.35509511522002</v>
      </c>
      <c r="K242" s="76">
        <f>'1.a. Vos-laskelma'!K242/$C242</f>
        <v>2.0580620906652615E-2</v>
      </c>
      <c r="L242" s="76">
        <f>'1.a. Vos-laskelma'!L242/$C242</f>
        <v>13.37202434420086</v>
      </c>
      <c r="M242" s="76">
        <v>-154.98099057982139</v>
      </c>
      <c r="N242" s="84">
        <v>11</v>
      </c>
      <c r="O242" s="84">
        <v>11</v>
      </c>
      <c r="P242" s="15"/>
      <c r="Q242" s="90">
        <v>749</v>
      </c>
      <c r="R242" s="40" t="s">
        <v>273</v>
      </c>
      <c r="S242" s="77">
        <v>21290</v>
      </c>
      <c r="T242" s="97">
        <v>362.49875805566518</v>
      </c>
      <c r="U242" s="97">
        <v>164.54613920639511</v>
      </c>
      <c r="V242" s="97">
        <v>527.04489726206032</v>
      </c>
      <c r="W242" s="97">
        <v>53.753779767475862</v>
      </c>
      <c r="X242" s="97">
        <v>580.79867702953618</v>
      </c>
      <c r="Y242" s="97">
        <v>-69.714232033818689</v>
      </c>
      <c r="Z242" s="97">
        <v>511.08444499571749</v>
      </c>
      <c r="AA242" s="97">
        <v>16.317220685227809</v>
      </c>
      <c r="AB242" s="97">
        <v>527.40166568094526</v>
      </c>
      <c r="AC242" s="84">
        <v>11</v>
      </c>
      <c r="AD242" s="84">
        <v>11</v>
      </c>
    </row>
    <row r="243" spans="1:30" s="9" customFormat="1" ht="16.5" customHeight="1">
      <c r="A243" s="74">
        <v>751</v>
      </c>
      <c r="B243" s="75" t="s">
        <v>274</v>
      </c>
      <c r="C243" s="97">
        <f>'1.a. Vos-laskelma'!C243</f>
        <v>2701</v>
      </c>
      <c r="D243" s="76">
        <f>'1.a. Vos-laskelma'!D243/$C243</f>
        <v>560.92723582729991</v>
      </c>
      <c r="E243" s="76">
        <f>'1.a. Vos-laskelma'!E243/$C243</f>
        <v>416.39127051815257</v>
      </c>
      <c r="F243" s="76">
        <f>'1.a. Vos-laskelma'!F243/$C243</f>
        <v>977.31850634545253</v>
      </c>
      <c r="G243" s="76">
        <f>'1.a. Vos-laskelma'!G243/$C243</f>
        <v>126.53210100094786</v>
      </c>
      <c r="H243" s="76">
        <f>'1.a. Vos-laskelma'!H243/$C243</f>
        <v>1103.8506073464002</v>
      </c>
      <c r="I243" s="76">
        <f>'1.a. Vos-laskelma'!I243/$C243</f>
        <v>94.835246205109215</v>
      </c>
      <c r="J243" s="76">
        <f>'1.a. Vos-laskelma'!J243/$C243</f>
        <v>1198.6858535515096</v>
      </c>
      <c r="K243" s="76">
        <f>'1.a. Vos-laskelma'!K243/$C243</f>
        <v>0.44379335562810424</v>
      </c>
      <c r="L243" s="76">
        <f>'1.a. Vos-laskelma'!L243/$C243</f>
        <v>6.5272515734913004</v>
      </c>
      <c r="M243" s="76">
        <v>-42.188381708184806</v>
      </c>
      <c r="N243" s="84">
        <v>19</v>
      </c>
      <c r="O243" s="84">
        <v>19</v>
      </c>
      <c r="P243" s="15"/>
      <c r="Q243" s="90">
        <v>751</v>
      </c>
      <c r="R243" s="40" t="s">
        <v>274</v>
      </c>
      <c r="S243" s="77">
        <v>2828</v>
      </c>
      <c r="T243" s="97">
        <v>599.34557803933831</v>
      </c>
      <c r="U243" s="97">
        <v>422.68267522216092</v>
      </c>
      <c r="V243" s="97">
        <v>1022.028253261499</v>
      </c>
      <c r="W243" s="97">
        <v>104.58834032905629</v>
      </c>
      <c r="X243" s="97">
        <v>1126.616593590556</v>
      </c>
      <c r="Y243" s="97">
        <v>90.330622347949074</v>
      </c>
      <c r="Z243" s="97">
        <v>1216.947215938505</v>
      </c>
      <c r="AA243" s="97">
        <v>27.08421036067892</v>
      </c>
      <c r="AB243" s="97">
        <v>1244.031426299184</v>
      </c>
      <c r="AC243" s="84">
        <v>19</v>
      </c>
      <c r="AD243" s="84">
        <v>19</v>
      </c>
    </row>
    <row r="244" spans="1:30" s="9" customFormat="1" ht="16.5" customHeight="1">
      <c r="A244" s="74">
        <v>753</v>
      </c>
      <c r="B244" s="75" t="s">
        <v>275</v>
      </c>
      <c r="C244" s="97">
        <f>'1.a. Vos-laskelma'!C244</f>
        <v>23006</v>
      </c>
      <c r="D244" s="76">
        <f>'1.a. Vos-laskelma'!D244/$C244</f>
        <v>1014.3428066910956</v>
      </c>
      <c r="E244" s="76">
        <f>'1.a. Vos-laskelma'!E244/$C244</f>
        <v>-32.367807533962761</v>
      </c>
      <c r="F244" s="76">
        <f>'1.a. Vos-laskelma'!F244/$C244</f>
        <v>981.97499915713286</v>
      </c>
      <c r="G244" s="76">
        <f>'1.a. Vos-laskelma'!G244/$C244</f>
        <v>69.85566917873939</v>
      </c>
      <c r="H244" s="76">
        <f>'1.a. Vos-laskelma'!H244/$C244</f>
        <v>1051.8306683358721</v>
      </c>
      <c r="I244" s="76">
        <f>'1.a. Vos-laskelma'!I244/$C244</f>
        <v>-90.082282882726247</v>
      </c>
      <c r="J244" s="76">
        <f>'1.a. Vos-laskelma'!J244/$C244</f>
        <v>961.74838545314594</v>
      </c>
      <c r="K244" s="76">
        <f>'1.a. Vos-laskelma'!K244/$C244</f>
        <v>4.180424173924828E-2</v>
      </c>
      <c r="L244" s="76">
        <f>'1.a. Vos-laskelma'!L244/$C244</f>
        <v>-3.4989156785186197</v>
      </c>
      <c r="M244" s="76">
        <v>-39.175395660225831</v>
      </c>
      <c r="N244" s="84">
        <v>1</v>
      </c>
      <c r="O244" s="85">
        <v>34</v>
      </c>
      <c r="P244" s="15"/>
      <c r="Q244" s="90">
        <v>753</v>
      </c>
      <c r="R244" s="40" t="s">
        <v>275</v>
      </c>
      <c r="S244" s="77">
        <v>22595</v>
      </c>
      <c r="T244" s="97">
        <v>1070.644583563135</v>
      </c>
      <c r="U244" s="97">
        <v>-35.973601942039437</v>
      </c>
      <c r="V244" s="97">
        <v>1034.670981621096</v>
      </c>
      <c r="W244" s="97">
        <v>63.354550057260532</v>
      </c>
      <c r="X244" s="97">
        <v>1098.0255316783559</v>
      </c>
      <c r="Y244" s="97">
        <v>-85.503916795751266</v>
      </c>
      <c r="Z244" s="97">
        <v>1012.521614882605</v>
      </c>
      <c r="AA244" s="97">
        <v>-10.43875706667402</v>
      </c>
      <c r="AB244" s="97">
        <v>1002.082857815931</v>
      </c>
      <c r="AC244" s="84">
        <v>1</v>
      </c>
      <c r="AD244" s="85">
        <v>34</v>
      </c>
    </row>
    <row r="245" spans="1:30" s="9" customFormat="1" ht="16.5" customHeight="1">
      <c r="A245" s="74">
        <v>755</v>
      </c>
      <c r="B245" s="75" t="s">
        <v>276</v>
      </c>
      <c r="C245" s="97">
        <f>'1.a. Vos-laskelma'!C245</f>
        <v>6192</v>
      </c>
      <c r="D245" s="76">
        <f>'1.a. Vos-laskelma'!D245/$C245</f>
        <v>791.58130592373573</v>
      </c>
      <c r="E245" s="76">
        <f>'1.a. Vos-laskelma'!E245/$C245</f>
        <v>-11.423941697653712</v>
      </c>
      <c r="F245" s="76">
        <f>'1.a. Vos-laskelma'!F245/$C245</f>
        <v>780.157364226082</v>
      </c>
      <c r="G245" s="76">
        <f>'1.a. Vos-laskelma'!G245/$C245</f>
        <v>86.51348616017242</v>
      </c>
      <c r="H245" s="76">
        <f>'1.a. Vos-laskelma'!H245/$C245</f>
        <v>866.67085038625441</v>
      </c>
      <c r="I245" s="76">
        <f>'1.a. Vos-laskelma'!I245/$C245</f>
        <v>-281.83236434108528</v>
      </c>
      <c r="J245" s="76">
        <f>'1.a. Vos-laskelma'!J245/$C245</f>
        <v>584.83848604516913</v>
      </c>
      <c r="K245" s="76">
        <f>'1.a. Vos-laskelma'!K245/$C245</f>
        <v>9.4450659891015684E-2</v>
      </c>
      <c r="L245" s="76">
        <f>'1.a. Vos-laskelma'!L245/$C245</f>
        <v>-195.21760864018094</v>
      </c>
      <c r="M245" s="76">
        <v>-48.604277326800343</v>
      </c>
      <c r="N245" s="84">
        <v>1</v>
      </c>
      <c r="O245" s="85">
        <v>33</v>
      </c>
      <c r="P245" s="15"/>
      <c r="Q245" s="90">
        <v>755</v>
      </c>
      <c r="R245" s="40" t="s">
        <v>276</v>
      </c>
      <c r="S245" s="77">
        <v>6158</v>
      </c>
      <c r="T245" s="97">
        <v>866.88440067799536</v>
      </c>
      <c r="U245" s="97">
        <v>-4.4383092079968227</v>
      </c>
      <c r="V245" s="97">
        <v>862.44609146999858</v>
      </c>
      <c r="W245" s="97">
        <v>76.644994809618368</v>
      </c>
      <c r="X245" s="97">
        <v>939.09108627961689</v>
      </c>
      <c r="Y245" s="97">
        <v>-264.22231243910358</v>
      </c>
      <c r="Z245" s="97">
        <v>674.86877384051331</v>
      </c>
      <c r="AA245" s="97">
        <v>-203.8720218122767</v>
      </c>
      <c r="AB245" s="97">
        <v>470.99675202823659</v>
      </c>
      <c r="AC245" s="84">
        <v>1</v>
      </c>
      <c r="AD245" s="85">
        <v>33</v>
      </c>
    </row>
    <row r="246" spans="1:30" s="9" customFormat="1" ht="16.5" customHeight="1">
      <c r="A246" s="74">
        <v>758</v>
      </c>
      <c r="B246" s="75" t="s">
        <v>277</v>
      </c>
      <c r="C246" s="97">
        <f>'1.a. Vos-laskelma'!C246</f>
        <v>8095</v>
      </c>
      <c r="D246" s="76">
        <f>'1.a. Vos-laskelma'!D246/$C246</f>
        <v>756.80382014570353</v>
      </c>
      <c r="E246" s="76">
        <f>'1.a. Vos-laskelma'!E246/$C246</f>
        <v>-48.191158334415931</v>
      </c>
      <c r="F246" s="76">
        <f>'1.a. Vos-laskelma'!F246/$C246</f>
        <v>708.61266181128758</v>
      </c>
      <c r="G246" s="76">
        <f>'1.a. Vos-laskelma'!G246/$C246</f>
        <v>130.84371648229239</v>
      </c>
      <c r="H246" s="76">
        <f>'1.a. Vos-laskelma'!H246/$C246</f>
        <v>839.45637829357997</v>
      </c>
      <c r="I246" s="76">
        <f>'1.a. Vos-laskelma'!I246/$C246</f>
        <v>-109.25670166769611</v>
      </c>
      <c r="J246" s="76">
        <f>'1.a. Vos-laskelma'!J246/$C246</f>
        <v>730.19967662588385</v>
      </c>
      <c r="K246" s="76">
        <f>'1.a. Vos-laskelma'!K246/$C246</f>
        <v>9.0203789577008503E-2</v>
      </c>
      <c r="L246" s="76">
        <f>'1.a. Vos-laskelma'!L246/$C246</f>
        <v>-12.892296849907352</v>
      </c>
      <c r="M246" s="76">
        <v>-25.934987498205491</v>
      </c>
      <c r="N246" s="84">
        <v>19</v>
      </c>
      <c r="O246" s="84">
        <v>19</v>
      </c>
      <c r="P246" s="15"/>
      <c r="Q246" s="90">
        <v>758</v>
      </c>
      <c r="R246" s="40" t="s">
        <v>277</v>
      </c>
      <c r="S246" s="77">
        <v>8126</v>
      </c>
      <c r="T246" s="97">
        <v>678.21861023563201</v>
      </c>
      <c r="U246" s="97">
        <v>-22.72235581460432</v>
      </c>
      <c r="V246" s="97">
        <v>655.49625442102763</v>
      </c>
      <c r="W246" s="97">
        <v>114.5164379317854</v>
      </c>
      <c r="X246" s="97">
        <v>770.01269235281302</v>
      </c>
      <c r="Y246" s="97">
        <v>-78.630937730740825</v>
      </c>
      <c r="Z246" s="97">
        <v>691.38175462207221</v>
      </c>
      <c r="AA246" s="97">
        <v>-14.348977959635739</v>
      </c>
      <c r="AB246" s="97">
        <v>677.03277666243639</v>
      </c>
      <c r="AC246" s="84">
        <v>19</v>
      </c>
      <c r="AD246" s="84">
        <v>19</v>
      </c>
    </row>
    <row r="247" spans="1:30" s="9" customFormat="1" ht="16.5" customHeight="1">
      <c r="A247" s="74">
        <v>759</v>
      </c>
      <c r="B247" s="75" t="s">
        <v>278</v>
      </c>
      <c r="C247" s="97">
        <f>'1.a. Vos-laskelma'!C247</f>
        <v>1772</v>
      </c>
      <c r="D247" s="76">
        <f>'1.a. Vos-laskelma'!D247/$C247</f>
        <v>593.78238447205217</v>
      </c>
      <c r="E247" s="76">
        <f>'1.a. Vos-laskelma'!E247/$C247</f>
        <v>390.57224385880613</v>
      </c>
      <c r="F247" s="76">
        <f>'1.a. Vos-laskelma'!F247/$C247</f>
        <v>984.3546283308583</v>
      </c>
      <c r="G247" s="76">
        <f>'1.a. Vos-laskelma'!G247/$C247</f>
        <v>231.6938929173823</v>
      </c>
      <c r="H247" s="76">
        <f>'1.a. Vos-laskelma'!H247/$C247</f>
        <v>1216.0485212482406</v>
      </c>
      <c r="I247" s="76">
        <f>'1.a. Vos-laskelma'!I247/$C247</f>
        <v>-287.19018058690745</v>
      </c>
      <c r="J247" s="76">
        <f>'1.a. Vos-laskelma'!J247/$C247</f>
        <v>928.85834066133316</v>
      </c>
      <c r="K247" s="76">
        <f>'1.a. Vos-laskelma'!K247/$C247</f>
        <v>0.52418642249510905</v>
      </c>
      <c r="L247" s="76">
        <f>'1.a. Vos-laskelma'!L247/$C247</f>
        <v>215.0342231941309</v>
      </c>
      <c r="M247" s="76">
        <v>11.38010743429197</v>
      </c>
      <c r="N247" s="84">
        <v>14</v>
      </c>
      <c r="O247" s="84">
        <v>14</v>
      </c>
      <c r="P247" s="15"/>
      <c r="Q247" s="90">
        <v>759</v>
      </c>
      <c r="R247" s="40" t="s">
        <v>278</v>
      </c>
      <c r="S247" s="77">
        <v>1873</v>
      </c>
      <c r="T247" s="97">
        <v>519.70358015421539</v>
      </c>
      <c r="U247" s="97">
        <v>457.61548297112762</v>
      </c>
      <c r="V247" s="97">
        <v>977.31906312534306</v>
      </c>
      <c r="W247" s="97">
        <v>198.43685920922869</v>
      </c>
      <c r="X247" s="97">
        <v>1175.755922334572</v>
      </c>
      <c r="Y247" s="97">
        <v>-267.9754404698345</v>
      </c>
      <c r="Z247" s="97">
        <v>907.78048186473723</v>
      </c>
      <c r="AA247" s="97">
        <v>265.20918099305931</v>
      </c>
      <c r="AB247" s="97">
        <v>1172.989662857796</v>
      </c>
      <c r="AC247" s="84">
        <v>14</v>
      </c>
      <c r="AD247" s="84">
        <v>14</v>
      </c>
    </row>
    <row r="248" spans="1:30" s="9" customFormat="1" ht="16.5" customHeight="1">
      <c r="A248" s="74">
        <v>761</v>
      </c>
      <c r="B248" s="75" t="s">
        <v>279</v>
      </c>
      <c r="C248" s="97">
        <f>'1.a. Vos-laskelma'!C248</f>
        <v>8339</v>
      </c>
      <c r="D248" s="76">
        <f>'1.a. Vos-laskelma'!D248/$C248</f>
        <v>292.22795066597513</v>
      </c>
      <c r="E248" s="76">
        <f>'1.a. Vos-laskelma'!E248/$C248</f>
        <v>530.86378873723197</v>
      </c>
      <c r="F248" s="76">
        <f>'1.a. Vos-laskelma'!F248/$C248</f>
        <v>823.09173940320716</v>
      </c>
      <c r="G248" s="76">
        <f>'1.a. Vos-laskelma'!G248/$C248</f>
        <v>183.30214216400057</v>
      </c>
      <c r="H248" s="76">
        <f>'1.a. Vos-laskelma'!H248/$C248</f>
        <v>1006.3938815672076</v>
      </c>
      <c r="I248" s="76">
        <f>'1.a. Vos-laskelma'!I248/$C248</f>
        <v>-23.221489387216693</v>
      </c>
      <c r="J248" s="76">
        <f>'1.a. Vos-laskelma'!J248/$C248</f>
        <v>983.17239217999088</v>
      </c>
      <c r="K248" s="76">
        <f>'1.a. Vos-laskelma'!K248/$C248</f>
        <v>0.11790051471159502</v>
      </c>
      <c r="L248" s="76">
        <f>'1.a. Vos-laskelma'!L248/$C248</f>
        <v>69.480931766398854</v>
      </c>
      <c r="M248" s="76">
        <v>-178.95723935655809</v>
      </c>
      <c r="N248" s="84">
        <v>2</v>
      </c>
      <c r="O248" s="84">
        <v>2</v>
      </c>
      <c r="P248" s="15"/>
      <c r="Q248" s="90">
        <v>761</v>
      </c>
      <c r="R248" s="40" t="s">
        <v>279</v>
      </c>
      <c r="S248" s="77">
        <v>8410</v>
      </c>
      <c r="T248" s="97">
        <v>356.80181793203701</v>
      </c>
      <c r="U248" s="97">
        <v>474.3587272462118</v>
      </c>
      <c r="V248" s="97">
        <v>831.16054517824875</v>
      </c>
      <c r="W248" s="97">
        <v>164.76288151016959</v>
      </c>
      <c r="X248" s="97">
        <v>995.92342668841843</v>
      </c>
      <c r="Y248" s="97">
        <v>137.22960760998811</v>
      </c>
      <c r="Z248" s="97">
        <v>1133.153034298407</v>
      </c>
      <c r="AA248" s="97">
        <v>74.990769524375764</v>
      </c>
      <c r="AB248" s="97">
        <v>1208.143803822782</v>
      </c>
      <c r="AC248" s="84">
        <v>2</v>
      </c>
      <c r="AD248" s="84">
        <v>2</v>
      </c>
    </row>
    <row r="249" spans="1:30" s="9" customFormat="1" ht="16.5" customHeight="1">
      <c r="A249" s="74">
        <v>762</v>
      </c>
      <c r="B249" s="75" t="s">
        <v>280</v>
      </c>
      <c r="C249" s="97">
        <f>'1.a. Vos-laskelma'!C249</f>
        <v>3521</v>
      </c>
      <c r="D249" s="76">
        <f>'1.a. Vos-laskelma'!D249/$C249</f>
        <v>767.03385472080708</v>
      </c>
      <c r="E249" s="76">
        <f>'1.a. Vos-laskelma'!E249/$C249</f>
        <v>351.18086497833303</v>
      </c>
      <c r="F249" s="76">
        <f>'1.a. Vos-laskelma'!F249/$C249</f>
        <v>1118.21471969914</v>
      </c>
      <c r="G249" s="76">
        <f>'1.a. Vos-laskelma'!G249/$C249</f>
        <v>207.16158425238589</v>
      </c>
      <c r="H249" s="76">
        <f>'1.a. Vos-laskelma'!H249/$C249</f>
        <v>1325.3763039515261</v>
      </c>
      <c r="I249" s="76">
        <f>'1.a. Vos-laskelma'!I249/$C249</f>
        <v>46.410678784436243</v>
      </c>
      <c r="J249" s="76">
        <f>'1.a. Vos-laskelma'!J249/$C249</f>
        <v>1371.7869827359623</v>
      </c>
      <c r="K249" s="76">
        <f>'1.a. Vos-laskelma'!K249/$C249</f>
        <v>0.38960152875204834</v>
      </c>
      <c r="L249" s="76">
        <f>'1.a. Vos-laskelma'!L249/$C249</f>
        <v>-3.2558928997443966</v>
      </c>
      <c r="M249" s="76">
        <v>-9.5909945694309044</v>
      </c>
      <c r="N249" s="84">
        <v>11</v>
      </c>
      <c r="O249" s="84">
        <v>11</v>
      </c>
      <c r="P249" s="15"/>
      <c r="Q249" s="90">
        <v>762</v>
      </c>
      <c r="R249" s="40" t="s">
        <v>280</v>
      </c>
      <c r="S249" s="77">
        <v>3637</v>
      </c>
      <c r="T249" s="97">
        <v>824.80487709391116</v>
      </c>
      <c r="U249" s="97">
        <v>402.68990054157138</v>
      </c>
      <c r="V249" s="97">
        <v>1227.494777635482</v>
      </c>
      <c r="W249" s="97">
        <v>181.05878368881289</v>
      </c>
      <c r="X249" s="97">
        <v>1408.553561324296</v>
      </c>
      <c r="Y249" s="97">
        <v>25.300247456695079</v>
      </c>
      <c r="Z249" s="97">
        <v>1433.85380878099</v>
      </c>
      <c r="AA249" s="97">
        <v>6.2010404344239713</v>
      </c>
      <c r="AB249" s="97">
        <v>1440.0548492154139</v>
      </c>
      <c r="AC249" s="84">
        <v>11</v>
      </c>
      <c r="AD249" s="84">
        <v>11</v>
      </c>
    </row>
    <row r="250" spans="1:30" s="9" customFormat="1" ht="16.5" customHeight="1">
      <c r="A250" s="74">
        <v>765</v>
      </c>
      <c r="B250" s="75" t="s">
        <v>281</v>
      </c>
      <c r="C250" s="97">
        <f>'1.a. Vos-laskelma'!C250</f>
        <v>10161</v>
      </c>
      <c r="D250" s="76">
        <f>'1.a. Vos-laskelma'!D250/$C250</f>
        <v>353.78506556947798</v>
      </c>
      <c r="E250" s="76">
        <f>'1.a. Vos-laskelma'!E250/$C250</f>
        <v>138.04187928145842</v>
      </c>
      <c r="F250" s="76">
        <f>'1.a. Vos-laskelma'!F250/$C250</f>
        <v>491.8269448509364</v>
      </c>
      <c r="G250" s="76">
        <f>'1.a. Vos-laskelma'!G250/$C250</f>
        <v>121.72905155219503</v>
      </c>
      <c r="H250" s="76">
        <f>'1.a. Vos-laskelma'!H250/$C250</f>
        <v>613.55599640313142</v>
      </c>
      <c r="I250" s="76">
        <f>'1.a. Vos-laskelma'!I250/$C250</f>
        <v>118.16750319850408</v>
      </c>
      <c r="J250" s="76">
        <f>'1.a. Vos-laskelma'!J250/$C250</f>
        <v>731.72349960163558</v>
      </c>
      <c r="K250" s="76">
        <f>'1.a. Vos-laskelma'!K250/$C250</f>
        <v>7.201294160039716E-2</v>
      </c>
      <c r="L250" s="76">
        <f>'1.a. Vos-laskelma'!L250/$C250</f>
        <v>-2.6976507135124459</v>
      </c>
      <c r="M250" s="76">
        <v>26.643956912462041</v>
      </c>
      <c r="N250" s="84">
        <v>18</v>
      </c>
      <c r="O250" s="84">
        <v>18</v>
      </c>
      <c r="P250" s="15"/>
      <c r="Q250" s="90">
        <v>765</v>
      </c>
      <c r="R250" s="40" t="s">
        <v>281</v>
      </c>
      <c r="S250" s="77">
        <v>10274</v>
      </c>
      <c r="T250" s="97">
        <v>387.61880315814682</v>
      </c>
      <c r="U250" s="97">
        <v>177.00735033393161</v>
      </c>
      <c r="V250" s="97">
        <v>564.6261534920784</v>
      </c>
      <c r="W250" s="97">
        <v>105.51714079992639</v>
      </c>
      <c r="X250" s="97">
        <v>670.14329429200484</v>
      </c>
      <c r="Y250" s="97">
        <v>122.5724158068912</v>
      </c>
      <c r="Z250" s="97">
        <v>792.71571009889601</v>
      </c>
      <c r="AA250" s="97">
        <v>-3.5288221238076738</v>
      </c>
      <c r="AB250" s="97">
        <v>789.18688797508833</v>
      </c>
      <c r="AC250" s="84">
        <v>18</v>
      </c>
      <c r="AD250" s="84">
        <v>18</v>
      </c>
    </row>
    <row r="251" spans="1:30" s="9" customFormat="1" ht="16.5" customHeight="1">
      <c r="A251" s="74">
        <v>768</v>
      </c>
      <c r="B251" s="75" t="s">
        <v>282</v>
      </c>
      <c r="C251" s="97">
        <f>'1.a. Vos-laskelma'!C251</f>
        <v>2310</v>
      </c>
      <c r="D251" s="76">
        <f>'1.a. Vos-laskelma'!D251/$C251</f>
        <v>831.89783218092396</v>
      </c>
      <c r="E251" s="76">
        <f>'1.a. Vos-laskelma'!E251/$C251</f>
        <v>391.47553291797988</v>
      </c>
      <c r="F251" s="76">
        <f>'1.a. Vos-laskelma'!F251/$C251</f>
        <v>1223.3733650989038</v>
      </c>
      <c r="G251" s="76">
        <f>'1.a. Vos-laskelma'!G251/$C251</f>
        <v>217.69855452499306</v>
      </c>
      <c r="H251" s="76">
        <f>'1.a. Vos-laskelma'!H251/$C251</f>
        <v>1441.0719196238967</v>
      </c>
      <c r="I251" s="76">
        <f>'1.a. Vos-laskelma'!I251/$C251</f>
        <v>151.27835497835497</v>
      </c>
      <c r="J251" s="76">
        <f>'1.a. Vos-laskelma'!J251/$C251</f>
        <v>1592.3502746022518</v>
      </c>
      <c r="K251" s="76">
        <f>'1.a. Vos-laskelma'!K251/$C251</f>
        <v>0.68932912320443807</v>
      </c>
      <c r="L251" s="76">
        <f>'1.a. Vos-laskelma'!L251/$C251</f>
        <v>52.19729588744589</v>
      </c>
      <c r="M251" s="76">
        <v>16.34219853009904</v>
      </c>
      <c r="N251" s="84">
        <v>10</v>
      </c>
      <c r="O251" s="84">
        <v>10</v>
      </c>
      <c r="P251" s="15"/>
      <c r="Q251" s="90">
        <v>768</v>
      </c>
      <c r="R251" s="40" t="s">
        <v>282</v>
      </c>
      <c r="S251" s="77">
        <v>2368</v>
      </c>
      <c r="T251" s="97">
        <v>781.77182016491781</v>
      </c>
      <c r="U251" s="97">
        <v>381.06082885077598</v>
      </c>
      <c r="V251" s="97">
        <v>1162.832649015694</v>
      </c>
      <c r="W251" s="97">
        <v>193.2644063840317</v>
      </c>
      <c r="X251" s="97">
        <v>1356.0970553997249</v>
      </c>
      <c r="Y251" s="97">
        <v>154.79307432432429</v>
      </c>
      <c r="Z251" s="97">
        <v>1510.89012972405</v>
      </c>
      <c r="AA251" s="97">
        <v>16.894277027027019</v>
      </c>
      <c r="AB251" s="97">
        <v>1527.7844067510771</v>
      </c>
      <c r="AC251" s="84">
        <v>10</v>
      </c>
      <c r="AD251" s="84">
        <v>10</v>
      </c>
    </row>
    <row r="252" spans="1:30" s="9" customFormat="1" ht="16.5" customHeight="1">
      <c r="A252" s="74">
        <v>777</v>
      </c>
      <c r="B252" s="75" t="s">
        <v>283</v>
      </c>
      <c r="C252" s="97">
        <f>'1.a. Vos-laskelma'!C252</f>
        <v>6957</v>
      </c>
      <c r="D252" s="76">
        <f>'1.a. Vos-laskelma'!D252/$C252</f>
        <v>575.06323579526725</v>
      </c>
      <c r="E252" s="76">
        <f>'1.a. Vos-laskelma'!E252/$C252</f>
        <v>486.1858984941797</v>
      </c>
      <c r="F252" s="76">
        <f>'1.a. Vos-laskelma'!F252/$C252</f>
        <v>1061.2491342894471</v>
      </c>
      <c r="G252" s="76">
        <f>'1.a. Vos-laskelma'!G252/$C252</f>
        <v>168.99443171013758</v>
      </c>
      <c r="H252" s="76">
        <f>'1.a. Vos-laskelma'!H252/$C252</f>
        <v>1230.2435659995847</v>
      </c>
      <c r="I252" s="76">
        <f>'1.a. Vos-laskelma'!I252/$C252</f>
        <v>-35.547218628719278</v>
      </c>
      <c r="J252" s="76">
        <f>'1.a. Vos-laskelma'!J252/$C252</f>
        <v>1194.6963473708654</v>
      </c>
      <c r="K252" s="76">
        <f>'1.a. Vos-laskelma'!K252/$C252</f>
        <v>0.17172579378623909</v>
      </c>
      <c r="L252" s="76">
        <f>'1.a. Vos-laskelma'!L252/$C252</f>
        <v>-3.3109544343826336</v>
      </c>
      <c r="M252" s="76">
        <v>65.839200603550808</v>
      </c>
      <c r="N252" s="84">
        <v>18</v>
      </c>
      <c r="O252" s="84">
        <v>18</v>
      </c>
      <c r="P252" s="15"/>
      <c r="Q252" s="90">
        <v>777</v>
      </c>
      <c r="R252" s="40" t="s">
        <v>283</v>
      </c>
      <c r="S252" s="77">
        <v>7172</v>
      </c>
      <c r="T252" s="97">
        <v>593.79252344424458</v>
      </c>
      <c r="U252" s="97">
        <v>501.62977148863052</v>
      </c>
      <c r="V252" s="97">
        <v>1095.422294932875</v>
      </c>
      <c r="W252" s="97">
        <v>144.85488400791721</v>
      </c>
      <c r="X252" s="97">
        <v>1240.2771789407921</v>
      </c>
      <c r="Y252" s="97">
        <v>-52.26505856107083</v>
      </c>
      <c r="Z252" s="97">
        <v>1188.012120379721</v>
      </c>
      <c r="AA252" s="97">
        <v>-1.8058879726715029</v>
      </c>
      <c r="AB252" s="97">
        <v>1186.20623240705</v>
      </c>
      <c r="AC252" s="84">
        <v>18</v>
      </c>
      <c r="AD252" s="84">
        <v>18</v>
      </c>
    </row>
    <row r="253" spans="1:30" s="9" customFormat="1" ht="16.5" customHeight="1">
      <c r="A253" s="74">
        <v>778</v>
      </c>
      <c r="B253" s="75" t="s">
        <v>284</v>
      </c>
      <c r="C253" s="97">
        <f>'1.a. Vos-laskelma'!C253</f>
        <v>6549</v>
      </c>
      <c r="D253" s="76">
        <f>'1.a. Vos-laskelma'!D253/$C253</f>
        <v>210.55070708359975</v>
      </c>
      <c r="E253" s="76">
        <f>'1.a. Vos-laskelma'!E253/$C253</f>
        <v>429.79012307313513</v>
      </c>
      <c r="F253" s="76">
        <f>'1.a. Vos-laskelma'!F253/$C253</f>
        <v>640.34083015673491</v>
      </c>
      <c r="G253" s="76">
        <f>'1.a. Vos-laskelma'!G253/$C253</f>
        <v>148.026388168609</v>
      </c>
      <c r="H253" s="76">
        <f>'1.a. Vos-laskelma'!H253/$C253</f>
        <v>788.36721832534386</v>
      </c>
      <c r="I253" s="76">
        <f>'1.a. Vos-laskelma'!I253/$C253</f>
        <v>42.987784394564052</v>
      </c>
      <c r="J253" s="76">
        <f>'1.a. Vos-laskelma'!J253/$C253</f>
        <v>831.35500271990793</v>
      </c>
      <c r="K253" s="76">
        <f>'1.a. Vos-laskelma'!K253/$C253</f>
        <v>0.12694380863031118</v>
      </c>
      <c r="L253" s="76">
        <f>'1.a. Vos-laskelma'!L253/$C253</f>
        <v>33.021336616277296</v>
      </c>
      <c r="M253" s="76">
        <v>-107.01274362731451</v>
      </c>
      <c r="N253" s="84">
        <v>11</v>
      </c>
      <c r="O253" s="84">
        <v>11</v>
      </c>
      <c r="P253" s="15"/>
      <c r="Q253" s="90">
        <v>778</v>
      </c>
      <c r="R253" s="40" t="s">
        <v>284</v>
      </c>
      <c r="S253" s="77">
        <v>6708</v>
      </c>
      <c r="T253" s="97">
        <v>309.09320725084302</v>
      </c>
      <c r="U253" s="97">
        <v>350.95997872782652</v>
      </c>
      <c r="V253" s="97">
        <v>660.05318597866949</v>
      </c>
      <c r="W253" s="97">
        <v>126.235311785324</v>
      </c>
      <c r="X253" s="97">
        <v>786.2884977639934</v>
      </c>
      <c r="Y253" s="97">
        <v>37.933661299940368</v>
      </c>
      <c r="Z253" s="97">
        <v>824.22215906393376</v>
      </c>
      <c r="AA253" s="97">
        <v>30.214462459749569</v>
      </c>
      <c r="AB253" s="97">
        <v>854.43662152368336</v>
      </c>
      <c r="AC253" s="84">
        <v>11</v>
      </c>
      <c r="AD253" s="84">
        <v>11</v>
      </c>
    </row>
    <row r="254" spans="1:30" s="9" customFormat="1" ht="16.5" customHeight="1">
      <c r="A254" s="74">
        <v>781</v>
      </c>
      <c r="B254" s="75" t="s">
        <v>285</v>
      </c>
      <c r="C254" s="97">
        <f>'1.a. Vos-laskelma'!C254</f>
        <v>3367</v>
      </c>
      <c r="D254" s="76">
        <f>'1.a. Vos-laskelma'!D254/$C254</f>
        <v>693.35030657193226</v>
      </c>
      <c r="E254" s="76">
        <f>'1.a. Vos-laskelma'!E254/$C254</f>
        <v>249.19990358059636</v>
      </c>
      <c r="F254" s="76">
        <f>'1.a. Vos-laskelma'!F254/$C254</f>
        <v>942.55021015252862</v>
      </c>
      <c r="G254" s="76">
        <f>'1.a. Vos-laskelma'!G254/$C254</f>
        <v>223.71400156841034</v>
      </c>
      <c r="H254" s="76">
        <f>'1.a. Vos-laskelma'!H254/$C254</f>
        <v>1166.2642117209389</v>
      </c>
      <c r="I254" s="76">
        <f>'1.a. Vos-laskelma'!I254/$C254</f>
        <v>-104.33858033858034</v>
      </c>
      <c r="J254" s="76">
        <f>'1.a. Vos-laskelma'!J254/$C254</f>
        <v>1061.9256313823587</v>
      </c>
      <c r="K254" s="76">
        <f>'1.a. Vos-laskelma'!K254/$C254</f>
        <v>0.31539222791278843</v>
      </c>
      <c r="L254" s="76">
        <f>'1.a. Vos-laskelma'!L254/$C254</f>
        <v>2.1049836649836657</v>
      </c>
      <c r="M254" s="76">
        <v>-70.309908860239602</v>
      </c>
      <c r="N254" s="84">
        <v>7</v>
      </c>
      <c r="O254" s="84">
        <v>7</v>
      </c>
      <c r="P254" s="15"/>
      <c r="Q254" s="90">
        <v>781</v>
      </c>
      <c r="R254" s="40" t="s">
        <v>285</v>
      </c>
      <c r="S254" s="77">
        <v>3496</v>
      </c>
      <c r="T254" s="97">
        <v>807.45697923198099</v>
      </c>
      <c r="U254" s="97">
        <v>244.64491204285059</v>
      </c>
      <c r="V254" s="97">
        <v>1052.101891274832</v>
      </c>
      <c r="W254" s="97">
        <v>199.3006176661095</v>
      </c>
      <c r="X254" s="97">
        <v>1251.4025089409411</v>
      </c>
      <c r="Y254" s="97">
        <v>-74.288043478260875</v>
      </c>
      <c r="Z254" s="97">
        <v>1177.1144654626801</v>
      </c>
      <c r="AA254" s="97">
        <v>6.9517823684210551</v>
      </c>
      <c r="AB254" s="97">
        <v>1184.066247831101</v>
      </c>
      <c r="AC254" s="84">
        <v>7</v>
      </c>
      <c r="AD254" s="84">
        <v>7</v>
      </c>
    </row>
    <row r="255" spans="1:30" s="9" customFormat="1" ht="16.5" customHeight="1">
      <c r="A255" s="74">
        <v>783</v>
      </c>
      <c r="B255" s="75" t="s">
        <v>286</v>
      </c>
      <c r="C255" s="97">
        <f>'1.a. Vos-laskelma'!C255</f>
        <v>6221</v>
      </c>
      <c r="D255" s="76">
        <f>'1.a. Vos-laskelma'!D255/$C255</f>
        <v>19.080111791020961</v>
      </c>
      <c r="E255" s="76">
        <f>'1.a. Vos-laskelma'!E255/$C255</f>
        <v>189.39468947711438</v>
      </c>
      <c r="F255" s="76">
        <f>'1.a. Vos-laskelma'!F255/$C255</f>
        <v>208.47480126813537</v>
      </c>
      <c r="G255" s="76">
        <f>'1.a. Vos-laskelma'!G255/$C255</f>
        <v>146.22211501269652</v>
      </c>
      <c r="H255" s="76">
        <f>'1.a. Vos-laskelma'!H255/$C255</f>
        <v>354.69691628083189</v>
      </c>
      <c r="I255" s="76">
        <f>'1.a. Vos-laskelma'!I255/$C255</f>
        <v>-65.544446230509564</v>
      </c>
      <c r="J255" s="76">
        <f>'1.a. Vos-laskelma'!J255/$C255</f>
        <v>289.15247005032228</v>
      </c>
      <c r="K255" s="76">
        <f>'1.a. Vos-laskelma'!K255/$C255</f>
        <v>4.6480062698974811E-2</v>
      </c>
      <c r="L255" s="76">
        <f>'1.a. Vos-laskelma'!L255/$C255</f>
        <v>-14.824920993409423</v>
      </c>
      <c r="M255" s="76">
        <v>-54.810012639771742</v>
      </c>
      <c r="N255" s="84">
        <v>4</v>
      </c>
      <c r="O255" s="84">
        <v>4</v>
      </c>
      <c r="P255" s="15"/>
      <c r="Q255" s="90">
        <v>783</v>
      </c>
      <c r="R255" s="40" t="s">
        <v>286</v>
      </c>
      <c r="S255" s="77">
        <v>6377</v>
      </c>
      <c r="T255" s="97">
        <v>93.416819635192653</v>
      </c>
      <c r="U255" s="97">
        <v>220.05685304504379</v>
      </c>
      <c r="V255" s="97">
        <v>313.4736726802364</v>
      </c>
      <c r="W255" s="97">
        <v>126.0109924496473</v>
      </c>
      <c r="X255" s="97">
        <v>439.48466512988381</v>
      </c>
      <c r="Y255" s="97">
        <v>-7.0084679316292924</v>
      </c>
      <c r="Z255" s="97">
        <v>432.47619719825451</v>
      </c>
      <c r="AA255" s="97">
        <v>-24.5108045381841</v>
      </c>
      <c r="AB255" s="97">
        <v>407.96539266007039</v>
      </c>
      <c r="AC255" s="84">
        <v>4</v>
      </c>
      <c r="AD255" s="84">
        <v>4</v>
      </c>
    </row>
    <row r="256" spans="1:30" s="9" customFormat="1" ht="16.5" customHeight="1">
      <c r="A256" s="74">
        <v>785</v>
      </c>
      <c r="B256" s="75" t="s">
        <v>287</v>
      </c>
      <c r="C256" s="97">
        <f>'1.a. Vos-laskelma'!C256</f>
        <v>2544</v>
      </c>
      <c r="D256" s="76">
        <f>'1.a. Vos-laskelma'!D256/$C256</f>
        <v>1525.3672505516495</v>
      </c>
      <c r="E256" s="76">
        <f>'1.a. Vos-laskelma'!E256/$C256</f>
        <v>505.4835554827626</v>
      </c>
      <c r="F256" s="76">
        <f>'1.a. Vos-laskelma'!F256/$C256</f>
        <v>2030.850806034412</v>
      </c>
      <c r="G256" s="76">
        <f>'1.a. Vos-laskelma'!G256/$C256</f>
        <v>223.69713820159498</v>
      </c>
      <c r="H256" s="76">
        <f>'1.a. Vos-laskelma'!H256/$C256</f>
        <v>2254.547944236007</v>
      </c>
      <c r="I256" s="76">
        <f>'1.a. Vos-laskelma'!I256/$C256</f>
        <v>16.65998427672956</v>
      </c>
      <c r="J256" s="76">
        <f>'1.a. Vos-laskelma'!J256/$C256</f>
        <v>2271.2079285127365</v>
      </c>
      <c r="K256" s="76">
        <f>'1.a. Vos-laskelma'!K256/$C256</f>
        <v>0.89277041215123287</v>
      </c>
      <c r="L256" s="76">
        <f>'1.a. Vos-laskelma'!L256/$C256</f>
        <v>-21.626007665094335</v>
      </c>
      <c r="M256" s="76">
        <v>-113.18613086096499</v>
      </c>
      <c r="N256" s="84">
        <v>17</v>
      </c>
      <c r="O256" s="84">
        <v>17</v>
      </c>
      <c r="P256" s="15"/>
      <c r="Q256" s="90">
        <v>785</v>
      </c>
      <c r="R256" s="40" t="s">
        <v>287</v>
      </c>
      <c r="S256" s="77">
        <v>2589</v>
      </c>
      <c r="T256" s="97">
        <v>1583.337365627355</v>
      </c>
      <c r="U256" s="97">
        <v>496.83504879870731</v>
      </c>
      <c r="V256" s="97">
        <v>2080.172414426062</v>
      </c>
      <c r="W256" s="97">
        <v>201.15247868089219</v>
      </c>
      <c r="X256" s="97">
        <v>2281.3248931069538</v>
      </c>
      <c r="Y256" s="97">
        <v>54.370799536500577</v>
      </c>
      <c r="Z256" s="97">
        <v>2335.695692643455</v>
      </c>
      <c r="AA256" s="97">
        <v>-19.585615619930469</v>
      </c>
      <c r="AB256" s="97">
        <v>2316.1100770235239</v>
      </c>
      <c r="AC256" s="84">
        <v>17</v>
      </c>
      <c r="AD256" s="84">
        <v>17</v>
      </c>
    </row>
    <row r="257" spans="1:30" s="9" customFormat="1" ht="16.5" customHeight="1">
      <c r="A257" s="74">
        <v>790</v>
      </c>
      <c r="B257" s="75" t="s">
        <v>288</v>
      </c>
      <c r="C257" s="97">
        <f>'1.a. Vos-laskelma'!C257</f>
        <v>23332</v>
      </c>
      <c r="D257" s="76">
        <f>'1.a. Vos-laskelma'!D257/$C257</f>
        <v>185.18808652775073</v>
      </c>
      <c r="E257" s="76">
        <f>'1.a. Vos-laskelma'!E257/$C257</f>
        <v>404.3519847542438</v>
      </c>
      <c r="F257" s="76">
        <f>'1.a. Vos-laskelma'!F257/$C257</f>
        <v>589.54007128199453</v>
      </c>
      <c r="G257" s="76">
        <f>'1.a. Vos-laskelma'!G257/$C257</f>
        <v>135.36644245127721</v>
      </c>
      <c r="H257" s="76">
        <f>'1.a. Vos-laskelma'!H257/$C257</f>
        <v>724.90651373327171</v>
      </c>
      <c r="I257" s="76">
        <f>'1.a. Vos-laskelma'!I257/$C257</f>
        <v>-93.373435624892849</v>
      </c>
      <c r="J257" s="76">
        <f>'1.a. Vos-laskelma'!J257/$C257</f>
        <v>631.53307810837885</v>
      </c>
      <c r="K257" s="76">
        <f>'1.a. Vos-laskelma'!K257/$C257</f>
        <v>2.7067250047504664E-2</v>
      </c>
      <c r="L257" s="76">
        <f>'1.a. Vos-laskelma'!L257/$C257</f>
        <v>21.126960140579445</v>
      </c>
      <c r="M257" s="76">
        <v>-43.1910247786019</v>
      </c>
      <c r="N257" s="84">
        <v>6</v>
      </c>
      <c r="O257" s="84">
        <v>6</v>
      </c>
      <c r="P257" s="15"/>
      <c r="Q257" s="90">
        <v>790</v>
      </c>
      <c r="R257" s="40" t="s">
        <v>288</v>
      </c>
      <c r="S257" s="77">
        <v>23515</v>
      </c>
      <c r="T257" s="97">
        <v>246.44156482101849</v>
      </c>
      <c r="U257" s="97">
        <v>420.54077995516741</v>
      </c>
      <c r="V257" s="97">
        <v>666.98234477618587</v>
      </c>
      <c r="W257" s="97">
        <v>117.491593528427</v>
      </c>
      <c r="X257" s="97">
        <v>784.47393830461283</v>
      </c>
      <c r="Y257" s="97">
        <v>-60.957261322560058</v>
      </c>
      <c r="Z257" s="97">
        <v>723.51667698205279</v>
      </c>
      <c r="AA257" s="97">
        <v>25.079024392090169</v>
      </c>
      <c r="AB257" s="97">
        <v>748.59570137414289</v>
      </c>
      <c r="AC257" s="84">
        <v>6</v>
      </c>
      <c r="AD257" s="84">
        <v>6</v>
      </c>
    </row>
    <row r="258" spans="1:30" s="9" customFormat="1" ht="16.5" customHeight="1">
      <c r="A258" s="74">
        <v>791</v>
      </c>
      <c r="B258" s="75" t="s">
        <v>289</v>
      </c>
      <c r="C258" s="97">
        <f>'1.a. Vos-laskelma'!C258</f>
        <v>4861</v>
      </c>
      <c r="D258" s="76">
        <f>'1.a. Vos-laskelma'!D258/$C258</f>
        <v>797.13232137331397</v>
      </c>
      <c r="E258" s="76">
        <f>'1.a. Vos-laskelma'!E258/$C258</f>
        <v>635.5392744125387</v>
      </c>
      <c r="F258" s="76">
        <f>'1.a. Vos-laskelma'!F258/$C258</f>
        <v>1432.6715957858526</v>
      </c>
      <c r="G258" s="76">
        <f>'1.a. Vos-laskelma'!G258/$C258</f>
        <v>219.41621871596291</v>
      </c>
      <c r="H258" s="76">
        <f>'1.a. Vos-laskelma'!H258/$C258</f>
        <v>1652.0878145018157</v>
      </c>
      <c r="I258" s="76">
        <f>'1.a. Vos-laskelma'!I258/$C258</f>
        <v>-1.9156552149763424</v>
      </c>
      <c r="J258" s="76">
        <f>'1.a. Vos-laskelma'!J258/$C258</f>
        <v>1650.1721592868394</v>
      </c>
      <c r="K258" s="76">
        <f>'1.a. Vos-laskelma'!K258/$C258</f>
        <v>0.33947174640749628</v>
      </c>
      <c r="L258" s="76">
        <f>'1.a. Vos-laskelma'!L258/$C258</f>
        <v>-13.158713639168893</v>
      </c>
      <c r="M258" s="76">
        <v>-28.90749583221395</v>
      </c>
      <c r="N258" s="84">
        <v>17</v>
      </c>
      <c r="O258" s="84">
        <v>17</v>
      </c>
      <c r="P258" s="15"/>
      <c r="Q258" s="90">
        <v>791</v>
      </c>
      <c r="R258" s="40" t="s">
        <v>289</v>
      </c>
      <c r="S258" s="77">
        <v>4931</v>
      </c>
      <c r="T258" s="97">
        <v>812.26999968603081</v>
      </c>
      <c r="U258" s="97">
        <v>593.51334496647746</v>
      </c>
      <c r="V258" s="97">
        <v>1405.783344652508</v>
      </c>
      <c r="W258" s="97">
        <v>196.04436529516141</v>
      </c>
      <c r="X258" s="97">
        <v>1601.82770994767</v>
      </c>
      <c r="Y258" s="97">
        <v>-12.873250861894141</v>
      </c>
      <c r="Z258" s="97">
        <v>1588.9544590857761</v>
      </c>
      <c r="AA258" s="97">
        <v>-20.257372206448991</v>
      </c>
      <c r="AB258" s="97">
        <v>1568.697086879326</v>
      </c>
      <c r="AC258" s="84">
        <v>17</v>
      </c>
      <c r="AD258" s="84">
        <v>17</v>
      </c>
    </row>
    <row r="259" spans="1:30" s="9" customFormat="1" ht="16.5" customHeight="1">
      <c r="A259" s="74">
        <v>831</v>
      </c>
      <c r="B259" s="75" t="s">
        <v>290</v>
      </c>
      <c r="C259" s="97">
        <f>'1.a. Vos-laskelma'!C259</f>
        <v>4574</v>
      </c>
      <c r="D259" s="76">
        <f>'1.a. Vos-laskelma'!D259/$C259</f>
        <v>479.40343852159248</v>
      </c>
      <c r="E259" s="76">
        <f>'1.a. Vos-laskelma'!E259/$C259</f>
        <v>140.45630544460886</v>
      </c>
      <c r="F259" s="76">
        <f>'1.a. Vos-laskelma'!F259/$C259</f>
        <v>619.85974396620134</v>
      </c>
      <c r="G259" s="76">
        <f>'1.a. Vos-laskelma'!G259/$C259</f>
        <v>96.694069690860331</v>
      </c>
      <c r="H259" s="76">
        <f>'1.a. Vos-laskelma'!H259/$C259</f>
        <v>716.55381365706171</v>
      </c>
      <c r="I259" s="76">
        <f>'1.a. Vos-laskelma'!I259/$C259</f>
        <v>-318.34608657630082</v>
      </c>
      <c r="J259" s="76">
        <f>'1.a. Vos-laskelma'!J259/$C259</f>
        <v>398.20772708076089</v>
      </c>
      <c r="K259" s="76">
        <f>'1.a. Vos-laskelma'!K259/$C259</f>
        <v>8.7058969628500418E-2</v>
      </c>
      <c r="L259" s="76">
        <f>'1.a. Vos-laskelma'!L259/$C259</f>
        <v>-33.701943594228254</v>
      </c>
      <c r="M259" s="76">
        <v>-148.58577524142211</v>
      </c>
      <c r="N259" s="84">
        <v>9</v>
      </c>
      <c r="O259" s="84">
        <v>9</v>
      </c>
      <c r="P259" s="15"/>
      <c r="Q259" s="90">
        <v>831</v>
      </c>
      <c r="R259" s="40" t="s">
        <v>290</v>
      </c>
      <c r="S259" s="77">
        <v>4625</v>
      </c>
      <c r="T259" s="97">
        <v>533.40602645112472</v>
      </c>
      <c r="U259" s="97">
        <v>185.81771154666691</v>
      </c>
      <c r="V259" s="97">
        <v>719.22373799779166</v>
      </c>
      <c r="W259" s="97">
        <v>82.383713663642894</v>
      </c>
      <c r="X259" s="97">
        <v>801.60745166143454</v>
      </c>
      <c r="Y259" s="97">
        <v>-222.5865945945946</v>
      </c>
      <c r="Z259" s="97">
        <v>579.02085706683988</v>
      </c>
      <c r="AA259" s="97">
        <v>-28.554752082486502</v>
      </c>
      <c r="AB259" s="97">
        <v>550.46610498435348</v>
      </c>
      <c r="AC259" s="84">
        <v>9</v>
      </c>
      <c r="AD259" s="84">
        <v>9</v>
      </c>
    </row>
    <row r="260" spans="1:30" s="9" customFormat="1" ht="16.5" customHeight="1">
      <c r="A260" s="74">
        <v>832</v>
      </c>
      <c r="B260" s="75" t="s">
        <v>291</v>
      </c>
      <c r="C260" s="97">
        <f>'1.a. Vos-laskelma'!C260</f>
        <v>3555</v>
      </c>
      <c r="D260" s="76">
        <f>'1.a. Vos-laskelma'!D260/$C260</f>
        <v>1754.8947044987992</v>
      </c>
      <c r="E260" s="76">
        <f>'1.a. Vos-laskelma'!E260/$C260</f>
        <v>605.93536204667282</v>
      </c>
      <c r="F260" s="76">
        <f>'1.a. Vos-laskelma'!F260/$C260</f>
        <v>2360.8300665454722</v>
      </c>
      <c r="G260" s="76">
        <f>'1.a. Vos-laskelma'!G260/$C260</f>
        <v>171.0959731220091</v>
      </c>
      <c r="H260" s="76">
        <f>'1.a. Vos-laskelma'!H260/$C260</f>
        <v>2531.9260396674808</v>
      </c>
      <c r="I260" s="76">
        <f>'1.a. Vos-laskelma'!I260/$C260</f>
        <v>-33.669479606188467</v>
      </c>
      <c r="J260" s="76">
        <f>'1.a. Vos-laskelma'!J260/$C260</f>
        <v>2498.2565600612925</v>
      </c>
      <c r="K260" s="76">
        <f>'1.a. Vos-laskelma'!K260/$C260</f>
        <v>0.70274446133932278</v>
      </c>
      <c r="L260" s="76">
        <f>'1.a. Vos-laskelma'!L260/$C260</f>
        <v>7.9746610407876224</v>
      </c>
      <c r="M260" s="76">
        <v>-86.369004901074277</v>
      </c>
      <c r="N260" s="84">
        <v>17</v>
      </c>
      <c r="O260" s="84">
        <v>17</v>
      </c>
      <c r="P260" s="15"/>
      <c r="Q260" s="90">
        <v>832</v>
      </c>
      <c r="R260" s="40" t="s">
        <v>291</v>
      </c>
      <c r="S260" s="77">
        <v>3731</v>
      </c>
      <c r="T260" s="97">
        <v>1839.5796353655719</v>
      </c>
      <c r="U260" s="97">
        <v>534.30752771935977</v>
      </c>
      <c r="V260" s="97">
        <v>2373.8871630849321</v>
      </c>
      <c r="W260" s="97">
        <v>145.249657141255</v>
      </c>
      <c r="X260" s="97">
        <v>2519.136820226187</v>
      </c>
      <c r="Y260" s="97">
        <v>5.6797105333690698</v>
      </c>
      <c r="Z260" s="97">
        <v>2524.8165307595559</v>
      </c>
      <c r="AA260" s="97">
        <v>6.6792240418118451</v>
      </c>
      <c r="AB260" s="97">
        <v>2531.4957548013681</v>
      </c>
      <c r="AC260" s="84">
        <v>17</v>
      </c>
      <c r="AD260" s="84">
        <v>17</v>
      </c>
    </row>
    <row r="261" spans="1:30" s="9" customFormat="1" ht="16.5" customHeight="1">
      <c r="A261" s="74">
        <v>833</v>
      </c>
      <c r="B261" s="75" t="s">
        <v>292</v>
      </c>
      <c r="C261" s="97">
        <f>'1.a. Vos-laskelma'!C261</f>
        <v>1707</v>
      </c>
      <c r="D261" s="76">
        <f>'1.a. Vos-laskelma'!D261/$C261</f>
        <v>749.77320647031866</v>
      </c>
      <c r="E261" s="76">
        <f>'1.a. Vos-laskelma'!E261/$C261</f>
        <v>189.82077916488632</v>
      </c>
      <c r="F261" s="76">
        <f>'1.a. Vos-laskelma'!F261/$C261</f>
        <v>939.59398563520494</v>
      </c>
      <c r="G261" s="76">
        <f>'1.a. Vos-laskelma'!G261/$C261</f>
        <v>166.30835953078491</v>
      </c>
      <c r="H261" s="76">
        <f>'1.a. Vos-laskelma'!H261/$C261</f>
        <v>1105.9023451659898</v>
      </c>
      <c r="I261" s="76">
        <f>'1.a. Vos-laskelma'!I261/$C261</f>
        <v>-312.59285295840658</v>
      </c>
      <c r="J261" s="76">
        <f>'1.a. Vos-laskelma'!J261/$C261</f>
        <v>793.30949220758339</v>
      </c>
      <c r="K261" s="76">
        <f>'1.a. Vos-laskelma'!K261/$C261</f>
        <v>0.4647390112522457</v>
      </c>
      <c r="L261" s="76">
        <f>'1.a. Vos-laskelma'!L261/$C261</f>
        <v>161.92836555360279</v>
      </c>
      <c r="M261" s="76">
        <v>-85.675491023853738</v>
      </c>
      <c r="N261" s="84">
        <v>2</v>
      </c>
      <c r="O261" s="84">
        <v>2</v>
      </c>
      <c r="P261" s="15"/>
      <c r="Q261" s="90">
        <v>833</v>
      </c>
      <c r="R261" s="40" t="s">
        <v>292</v>
      </c>
      <c r="S261" s="77">
        <v>1705</v>
      </c>
      <c r="T261" s="97">
        <v>846.73292518516951</v>
      </c>
      <c r="U261" s="97">
        <v>245.0335977225522</v>
      </c>
      <c r="V261" s="97">
        <v>1091.766522907722</v>
      </c>
      <c r="W261" s="97">
        <v>151.62809976295321</v>
      </c>
      <c r="X261" s="97">
        <v>1243.3946226706751</v>
      </c>
      <c r="Y261" s="97">
        <v>-250.28445747800589</v>
      </c>
      <c r="Z261" s="97">
        <v>993.11016519266911</v>
      </c>
      <c r="AA261" s="97">
        <v>171.13853085043991</v>
      </c>
      <c r="AB261" s="97">
        <v>1164.248696043109</v>
      </c>
      <c r="AC261" s="84">
        <v>2</v>
      </c>
      <c r="AD261" s="84">
        <v>2</v>
      </c>
    </row>
    <row r="262" spans="1:30" s="9" customFormat="1" ht="16.5" customHeight="1">
      <c r="A262" s="74">
        <v>834</v>
      </c>
      <c r="B262" s="75" t="s">
        <v>293</v>
      </c>
      <c r="C262" s="97">
        <f>'1.a. Vos-laskelma'!C262</f>
        <v>5777</v>
      </c>
      <c r="D262" s="76">
        <f>'1.a. Vos-laskelma'!D262/$C262</f>
        <v>514.72619234839169</v>
      </c>
      <c r="E262" s="76">
        <f>'1.a. Vos-laskelma'!E262/$C262</f>
        <v>333.83482417595837</v>
      </c>
      <c r="F262" s="76">
        <f>'1.a. Vos-laskelma'!F262/$C262</f>
        <v>848.56101652435007</v>
      </c>
      <c r="G262" s="76">
        <f>'1.a. Vos-laskelma'!G262/$C262</f>
        <v>138.4357781919168</v>
      </c>
      <c r="H262" s="76">
        <f>'1.a. Vos-laskelma'!H262/$C262</f>
        <v>986.99679471626678</v>
      </c>
      <c r="I262" s="76">
        <f>'1.a. Vos-laskelma'!I262/$C262</f>
        <v>-270.2044313657608</v>
      </c>
      <c r="J262" s="76">
        <f>'1.a. Vos-laskelma'!J262/$C262</f>
        <v>716.79236335050598</v>
      </c>
      <c r="K262" s="76">
        <f>'1.a. Vos-laskelma'!K262/$C262</f>
        <v>0.12407691939596779</v>
      </c>
      <c r="L262" s="76">
        <f>'1.a. Vos-laskelma'!L262/$C262</f>
        <v>-48.782399774969711</v>
      </c>
      <c r="M262" s="76">
        <v>-26.271604185053089</v>
      </c>
      <c r="N262" s="84">
        <v>5</v>
      </c>
      <c r="O262" s="84">
        <v>5</v>
      </c>
      <c r="P262" s="15"/>
      <c r="Q262" s="90">
        <v>834</v>
      </c>
      <c r="R262" s="40" t="s">
        <v>293</v>
      </c>
      <c r="S262" s="77">
        <v>5844</v>
      </c>
      <c r="T262" s="97">
        <v>621.32898407424534</v>
      </c>
      <c r="U262" s="97">
        <v>293.22898585523029</v>
      </c>
      <c r="V262" s="97">
        <v>914.55796992947558</v>
      </c>
      <c r="W262" s="97">
        <v>121.23357243614031</v>
      </c>
      <c r="X262" s="97">
        <v>1035.7915423656159</v>
      </c>
      <c r="Y262" s="97">
        <v>-250.86481861738531</v>
      </c>
      <c r="Z262" s="97">
        <v>784.92672374823053</v>
      </c>
      <c r="AA262" s="97">
        <v>-48.095998501026692</v>
      </c>
      <c r="AB262" s="97">
        <v>736.83072524720387</v>
      </c>
      <c r="AC262" s="84">
        <v>5</v>
      </c>
      <c r="AD262" s="84">
        <v>5</v>
      </c>
    </row>
    <row r="263" spans="1:30" s="9" customFormat="1" ht="16.5" customHeight="1">
      <c r="A263" s="74">
        <v>837</v>
      </c>
      <c r="B263" s="75" t="s">
        <v>294</v>
      </c>
      <c r="C263" s="97">
        <f>'1.a. Vos-laskelma'!C263</f>
        <v>263337</v>
      </c>
      <c r="D263" s="76">
        <f>'1.a. Vos-laskelma'!D263/$C263</f>
        <v>63.309951253130798</v>
      </c>
      <c r="E263" s="76">
        <f>'1.a. Vos-laskelma'!E263/$C263</f>
        <v>38.028011787427978</v>
      </c>
      <c r="F263" s="76">
        <f>'1.a. Vos-laskelma'!F263/$C263</f>
        <v>101.33796304055878</v>
      </c>
      <c r="G263" s="76">
        <f>'1.a. Vos-laskelma'!G263/$C263</f>
        <v>110.92051514835428</v>
      </c>
      <c r="H263" s="76">
        <f>'1.a. Vos-laskelma'!H263/$C263</f>
        <v>212.25847818891307</v>
      </c>
      <c r="I263" s="76">
        <f>'1.a. Vos-laskelma'!I263/$C263</f>
        <v>342.10684787933332</v>
      </c>
      <c r="J263" s="76">
        <f>'1.a. Vos-laskelma'!J263/$C263</f>
        <v>554.36532606824642</v>
      </c>
      <c r="K263" s="76">
        <f>'1.a. Vos-laskelma'!K263/$C263</f>
        <v>2.1051554702462868E-3</v>
      </c>
      <c r="L263" s="76">
        <f>'1.a. Vos-laskelma'!L263/$C263</f>
        <v>-58.63904172714053</v>
      </c>
      <c r="M263" s="76">
        <v>53.230045149094281</v>
      </c>
      <c r="N263" s="84">
        <v>6</v>
      </c>
      <c r="O263" s="84">
        <v>6</v>
      </c>
      <c r="P263" s="15"/>
      <c r="Q263" s="90">
        <v>837</v>
      </c>
      <c r="R263" s="40" t="s">
        <v>294</v>
      </c>
      <c r="S263" s="77">
        <v>255050</v>
      </c>
      <c r="T263" s="97">
        <v>46.078074528109603</v>
      </c>
      <c r="U263" s="97">
        <v>-0.63307936774063112</v>
      </c>
      <c r="V263" s="97">
        <v>45.444995160368961</v>
      </c>
      <c r="W263" s="97">
        <v>100.6248587846183</v>
      </c>
      <c r="X263" s="97">
        <v>146.0698539449873</v>
      </c>
      <c r="Y263" s="97">
        <v>346.64297980788081</v>
      </c>
      <c r="Z263" s="97">
        <v>492.71283375286811</v>
      </c>
      <c r="AA263" s="97">
        <v>-52.855854665081353</v>
      </c>
      <c r="AB263" s="97">
        <v>439.85697908778673</v>
      </c>
      <c r="AC263" s="84">
        <v>6</v>
      </c>
      <c r="AD263" s="84">
        <v>6</v>
      </c>
    </row>
    <row r="264" spans="1:30" s="9" customFormat="1" ht="16.5" customHeight="1">
      <c r="A264" s="74">
        <v>844</v>
      </c>
      <c r="B264" s="75" t="s">
        <v>295</v>
      </c>
      <c r="C264" s="97">
        <f>'1.a. Vos-laskelma'!C264</f>
        <v>1388</v>
      </c>
      <c r="D264" s="76">
        <f>'1.a. Vos-laskelma'!D264/$C264</f>
        <v>251.8745431112601</v>
      </c>
      <c r="E264" s="76">
        <f>'1.a. Vos-laskelma'!E264/$C264</f>
        <v>484.36384891947381</v>
      </c>
      <c r="F264" s="76">
        <f>'1.a. Vos-laskelma'!F264/$C264</f>
        <v>736.23839203073385</v>
      </c>
      <c r="G264" s="76">
        <f>'1.a. Vos-laskelma'!G264/$C264</f>
        <v>210.16372073052847</v>
      </c>
      <c r="H264" s="76">
        <f>'1.a. Vos-laskelma'!H264/$C264</f>
        <v>946.40211276126229</v>
      </c>
      <c r="I264" s="76">
        <f>'1.a. Vos-laskelma'!I264/$C264</f>
        <v>-233.04610951008647</v>
      </c>
      <c r="J264" s="76">
        <f>'1.a. Vos-laskelma'!J264/$C264</f>
        <v>713.35600325117582</v>
      </c>
      <c r="K264" s="76">
        <f>'1.a. Vos-laskelma'!K264/$C264</f>
        <v>0.51394524729911806</v>
      </c>
      <c r="L264" s="76">
        <f>'1.a. Vos-laskelma'!L264/$C264</f>
        <v>-86.806311239193107</v>
      </c>
      <c r="M264" s="76">
        <v>78.832644476042788</v>
      </c>
      <c r="N264" s="84">
        <v>11</v>
      </c>
      <c r="O264" s="84">
        <v>11</v>
      </c>
      <c r="P264" s="15"/>
      <c r="Q264" s="90">
        <v>844</v>
      </c>
      <c r="R264" s="40" t="s">
        <v>295</v>
      </c>
      <c r="S264" s="77">
        <v>1412</v>
      </c>
      <c r="T264" s="97">
        <v>94.43986252831921</v>
      </c>
      <c r="U264" s="97">
        <v>567.10031603658172</v>
      </c>
      <c r="V264" s="97">
        <v>661.54017856490088</v>
      </c>
      <c r="W264" s="97">
        <v>185.82276972351079</v>
      </c>
      <c r="X264" s="97">
        <v>847.36294828841176</v>
      </c>
      <c r="Y264" s="97">
        <v>-227.33852691218129</v>
      </c>
      <c r="Z264" s="97">
        <v>620.02442137623041</v>
      </c>
      <c r="AA264" s="97">
        <v>-38.898315084985832</v>
      </c>
      <c r="AB264" s="97">
        <v>581.12610629124458</v>
      </c>
      <c r="AC264" s="84">
        <v>11</v>
      </c>
      <c r="AD264" s="84">
        <v>11</v>
      </c>
    </row>
    <row r="265" spans="1:30" s="9" customFormat="1" ht="16.5" customHeight="1">
      <c r="A265" s="74">
        <v>845</v>
      </c>
      <c r="B265" s="75" t="s">
        <v>296</v>
      </c>
      <c r="C265" s="97">
        <f>'1.a. Vos-laskelma'!C265</f>
        <v>2837</v>
      </c>
      <c r="D265" s="76">
        <f>'1.a. Vos-laskelma'!D265/$C265</f>
        <v>930.10755701391599</v>
      </c>
      <c r="E265" s="76">
        <f>'1.a. Vos-laskelma'!E265/$C265</f>
        <v>421.94055091520539</v>
      </c>
      <c r="F265" s="76">
        <f>'1.a. Vos-laskelma'!F265/$C265</f>
        <v>1352.0481079291214</v>
      </c>
      <c r="G265" s="76">
        <f>'1.a. Vos-laskelma'!G265/$C265</f>
        <v>180.6330777291767</v>
      </c>
      <c r="H265" s="76">
        <f>'1.a. Vos-laskelma'!H265/$C265</f>
        <v>1532.6811856582979</v>
      </c>
      <c r="I265" s="76">
        <f>'1.a. Vos-laskelma'!I265/$C265</f>
        <v>-21.60768417342263</v>
      </c>
      <c r="J265" s="76">
        <f>'1.a. Vos-laskelma'!J265/$C265</f>
        <v>1511.0735014848754</v>
      </c>
      <c r="K265" s="76">
        <f>'1.a. Vos-laskelma'!K265/$C265</f>
        <v>0.53263077246558876</v>
      </c>
      <c r="L265" s="76">
        <f>'1.a. Vos-laskelma'!L265/$C265</f>
        <v>9.3683644695100448</v>
      </c>
      <c r="M265" s="76">
        <v>-97.554374767410764</v>
      </c>
      <c r="N265" s="84">
        <v>19</v>
      </c>
      <c r="O265" s="84">
        <v>19</v>
      </c>
      <c r="P265" s="15"/>
      <c r="Q265" s="90">
        <v>845</v>
      </c>
      <c r="R265" s="40" t="s">
        <v>296</v>
      </c>
      <c r="S265" s="77">
        <v>2831</v>
      </c>
      <c r="T265" s="97">
        <v>938.98803098784276</v>
      </c>
      <c r="U265" s="97">
        <v>412.46912698698088</v>
      </c>
      <c r="V265" s="97">
        <v>1351.457157974824</v>
      </c>
      <c r="W265" s="97">
        <v>165.33819471112341</v>
      </c>
      <c r="X265" s="97">
        <v>1516.7953526859469</v>
      </c>
      <c r="Y265" s="97">
        <v>37.474037442599787</v>
      </c>
      <c r="Z265" s="97">
        <v>1554.269390128547</v>
      </c>
      <c r="AA265" s="97">
        <v>-8.2726856587778173</v>
      </c>
      <c r="AB265" s="97">
        <v>1545.9967044697689</v>
      </c>
      <c r="AC265" s="84">
        <v>19</v>
      </c>
      <c r="AD265" s="84">
        <v>19</v>
      </c>
    </row>
    <row r="266" spans="1:30" s="9" customFormat="1" ht="16.5" customHeight="1">
      <c r="A266" s="74">
        <v>846</v>
      </c>
      <c r="B266" s="75" t="s">
        <v>297</v>
      </c>
      <c r="C266" s="97">
        <f>'1.a. Vos-laskelma'!C266</f>
        <v>4574</v>
      </c>
      <c r="D266" s="76">
        <f>'1.a. Vos-laskelma'!D266/$C266</f>
        <v>491.4623378015192</v>
      </c>
      <c r="E266" s="76">
        <f>'1.a. Vos-laskelma'!E266/$C266</f>
        <v>618.80546301830475</v>
      </c>
      <c r="F266" s="76">
        <f>'1.a. Vos-laskelma'!F266/$C266</f>
        <v>1110.2678008198238</v>
      </c>
      <c r="G266" s="76">
        <f>'1.a. Vos-laskelma'!G266/$C266</f>
        <v>194.35249343289127</v>
      </c>
      <c r="H266" s="76">
        <f>'1.a. Vos-laskelma'!H266/$C266</f>
        <v>1304.6202942527152</v>
      </c>
      <c r="I266" s="76">
        <f>'1.a. Vos-laskelma'!I266/$C266</f>
        <v>-67.851770878880629</v>
      </c>
      <c r="J266" s="76">
        <f>'1.a. Vos-laskelma'!J266/$C266</f>
        <v>1236.7685233738346</v>
      </c>
      <c r="K266" s="76">
        <f>'1.a. Vos-laskelma'!K266/$C266</f>
        <v>0.27039101953953532</v>
      </c>
      <c r="L266" s="76">
        <f>'1.a. Vos-laskelma'!L266/$C266</f>
        <v>-20.163059357236552</v>
      </c>
      <c r="M266" s="76">
        <v>-43.33532397264662</v>
      </c>
      <c r="N266" s="84">
        <v>14</v>
      </c>
      <c r="O266" s="84">
        <v>14</v>
      </c>
      <c r="P266" s="15"/>
      <c r="Q266" s="90">
        <v>846</v>
      </c>
      <c r="R266" s="40" t="s">
        <v>297</v>
      </c>
      <c r="S266" s="77">
        <v>4758</v>
      </c>
      <c r="T266" s="97">
        <v>596.92217769107106</v>
      </c>
      <c r="U266" s="97">
        <v>604.65467226981673</v>
      </c>
      <c r="V266" s="97">
        <v>1201.576849960888</v>
      </c>
      <c r="W266" s="97">
        <v>166.35169555840031</v>
      </c>
      <c r="X266" s="97">
        <v>1367.928545519288</v>
      </c>
      <c r="Y266" s="97">
        <v>-61.373686422866747</v>
      </c>
      <c r="Z266" s="97">
        <v>1306.554859096422</v>
      </c>
      <c r="AA266" s="97">
        <v>-24.558602395964702</v>
      </c>
      <c r="AB266" s="97">
        <v>1281.996256700457</v>
      </c>
      <c r="AC266" s="84">
        <v>14</v>
      </c>
      <c r="AD266" s="84">
        <v>14</v>
      </c>
    </row>
    <row r="267" spans="1:30" s="9" customFormat="1" ht="16.5" customHeight="1">
      <c r="A267" s="74">
        <v>848</v>
      </c>
      <c r="B267" s="75" t="s">
        <v>298</v>
      </c>
      <c r="C267" s="97">
        <f>'1.a. Vos-laskelma'!C267</f>
        <v>3869</v>
      </c>
      <c r="D267" s="76">
        <f>'1.a. Vos-laskelma'!D267/$C267</f>
        <v>441.99335493332035</v>
      </c>
      <c r="E267" s="76">
        <f>'1.a. Vos-laskelma'!E267/$C267</f>
        <v>653.27189930450811</v>
      </c>
      <c r="F267" s="76">
        <f>'1.a. Vos-laskelma'!F267/$C267</f>
        <v>1095.2652542378285</v>
      </c>
      <c r="G267" s="76">
        <f>'1.a. Vos-laskelma'!G267/$C267</f>
        <v>207.26373900109314</v>
      </c>
      <c r="H267" s="76">
        <f>'1.a. Vos-laskelma'!H267/$C267</f>
        <v>1302.5289932389214</v>
      </c>
      <c r="I267" s="76">
        <f>'1.a. Vos-laskelma'!I267/$C267</f>
        <v>187.88110622899976</v>
      </c>
      <c r="J267" s="76">
        <f>'1.a. Vos-laskelma'!J267/$C267</f>
        <v>1490.4100994679213</v>
      </c>
      <c r="K267" s="76">
        <f>'1.a. Vos-laskelma'!K267/$C267</f>
        <v>0.38521842839698145</v>
      </c>
      <c r="L267" s="76">
        <f>'1.a. Vos-laskelma'!L267/$C267</f>
        <v>-10.098147712587236</v>
      </c>
      <c r="M267" s="76">
        <v>-40.608509855838072</v>
      </c>
      <c r="N267" s="84">
        <v>12</v>
      </c>
      <c r="O267" s="84">
        <v>12</v>
      </c>
      <c r="P267" s="15"/>
      <c r="Q267" s="90">
        <v>848</v>
      </c>
      <c r="R267" s="40" t="s">
        <v>298</v>
      </c>
      <c r="S267" s="77">
        <v>4066</v>
      </c>
      <c r="T267" s="97">
        <v>534.07816162466042</v>
      </c>
      <c r="U267" s="97">
        <v>647.11617027369948</v>
      </c>
      <c r="V267" s="97">
        <v>1181.1943318983599</v>
      </c>
      <c r="W267" s="97">
        <v>177.64271181337099</v>
      </c>
      <c r="X267" s="97">
        <v>1358.837043711731</v>
      </c>
      <c r="Y267" s="97">
        <v>167.43851451057549</v>
      </c>
      <c r="Z267" s="97">
        <v>1526.275558222306</v>
      </c>
      <c r="AA267" s="97">
        <v>-1.229883423512053</v>
      </c>
      <c r="AB267" s="97">
        <v>1525.0456747987939</v>
      </c>
      <c r="AC267" s="84">
        <v>12</v>
      </c>
      <c r="AD267" s="84">
        <v>12</v>
      </c>
    </row>
    <row r="268" spans="1:30" s="9" customFormat="1" ht="16.5" customHeight="1">
      <c r="A268" s="74">
        <v>849</v>
      </c>
      <c r="B268" s="75" t="s">
        <v>299</v>
      </c>
      <c r="C268" s="97">
        <f>'1.a. Vos-laskelma'!C268</f>
        <v>2750</v>
      </c>
      <c r="D268" s="76">
        <f>'1.a. Vos-laskelma'!D268/$C268</f>
        <v>926.55491545412508</v>
      </c>
      <c r="E268" s="76">
        <f>'1.a. Vos-laskelma'!E268/$C268</f>
        <v>609.41728873729551</v>
      </c>
      <c r="F268" s="76">
        <f>'1.a. Vos-laskelma'!F268/$C268</f>
        <v>1535.9722041914206</v>
      </c>
      <c r="G268" s="76">
        <f>'1.a. Vos-laskelma'!G268/$C268</f>
        <v>200.77197142703466</v>
      </c>
      <c r="H268" s="76">
        <f>'1.a. Vos-laskelma'!H268/$C268</f>
        <v>1736.7441756184551</v>
      </c>
      <c r="I268" s="76">
        <f>'1.a. Vos-laskelma'!I268/$C268</f>
        <v>110.20436363636364</v>
      </c>
      <c r="J268" s="76">
        <f>'1.a. Vos-laskelma'!J268/$C268</f>
        <v>1846.9485392548188</v>
      </c>
      <c r="K268" s="76">
        <f>'1.a. Vos-laskelma'!K268/$C268</f>
        <v>0.67161765063811596</v>
      </c>
      <c r="L268" s="76">
        <f>'1.a. Vos-laskelma'!L268/$C268</f>
        <v>130.15190545454544</v>
      </c>
      <c r="M268" s="76">
        <v>34.037749447046508</v>
      </c>
      <c r="N268" s="84">
        <v>16</v>
      </c>
      <c r="O268" s="84">
        <v>16</v>
      </c>
      <c r="P268" s="15"/>
      <c r="Q268" s="90">
        <v>849</v>
      </c>
      <c r="R268" s="40" t="s">
        <v>299</v>
      </c>
      <c r="S268" s="77">
        <v>2849</v>
      </c>
      <c r="T268" s="97">
        <v>966.50047972795767</v>
      </c>
      <c r="U268" s="97">
        <v>639.28057893519724</v>
      </c>
      <c r="V268" s="97">
        <v>1605.7810586631549</v>
      </c>
      <c r="W268" s="97">
        <v>175.728514518986</v>
      </c>
      <c r="X268" s="97">
        <v>1781.5095731821409</v>
      </c>
      <c r="Y268" s="97">
        <v>92.237627237627237</v>
      </c>
      <c r="Z268" s="97">
        <v>1873.747200419768</v>
      </c>
      <c r="AA268" s="97">
        <v>91.828806212706226</v>
      </c>
      <c r="AB268" s="97">
        <v>1965.576006632474</v>
      </c>
      <c r="AC268" s="84">
        <v>16</v>
      </c>
      <c r="AD268" s="84">
        <v>16</v>
      </c>
    </row>
    <row r="269" spans="1:30" s="9" customFormat="1" ht="16.5" customHeight="1">
      <c r="A269" s="74">
        <v>850</v>
      </c>
      <c r="B269" s="75" t="s">
        <v>300</v>
      </c>
      <c r="C269" s="97">
        <f>'1.a. Vos-laskelma'!C269</f>
        <v>2307</v>
      </c>
      <c r="D269" s="76">
        <f>'1.a. Vos-laskelma'!D269/$C269</f>
        <v>745.29393684614899</v>
      </c>
      <c r="E269" s="76">
        <f>'1.a. Vos-laskelma'!E269/$C269</f>
        <v>408.85481260214624</v>
      </c>
      <c r="F269" s="76">
        <f>'1.a. Vos-laskelma'!F269/$C269</f>
        <v>1154.1487494482951</v>
      </c>
      <c r="G269" s="76">
        <f>'1.a. Vos-laskelma'!G269/$C269</f>
        <v>116.60862062701479</v>
      </c>
      <c r="H269" s="76">
        <f>'1.a. Vos-laskelma'!H269/$C269</f>
        <v>1270.7573700753101</v>
      </c>
      <c r="I269" s="76">
        <f>'1.a. Vos-laskelma'!I269/$C269</f>
        <v>-239.15994798439533</v>
      </c>
      <c r="J269" s="76">
        <f>'1.a. Vos-laskelma'!J269/$C269</f>
        <v>1031.5974220909147</v>
      </c>
      <c r="K269" s="76">
        <f>'1.a. Vos-laskelma'!K269/$C269</f>
        <v>0.44715969748197432</v>
      </c>
      <c r="L269" s="76">
        <f>'1.a. Vos-laskelma'!L269/$C269</f>
        <v>80.536752579107045</v>
      </c>
      <c r="M269" s="76">
        <v>-28.37131511758821</v>
      </c>
      <c r="N269" s="84">
        <v>13</v>
      </c>
      <c r="O269" s="84">
        <v>13</v>
      </c>
      <c r="P269" s="15"/>
      <c r="Q269" s="90">
        <v>850</v>
      </c>
      <c r="R269" s="40" t="s">
        <v>300</v>
      </c>
      <c r="S269" s="77">
        <v>2368</v>
      </c>
      <c r="T269" s="97">
        <v>768.53112499292149</v>
      </c>
      <c r="U269" s="97">
        <v>447.10676242349592</v>
      </c>
      <c r="V269" s="97">
        <v>1215.637887416417</v>
      </c>
      <c r="W269" s="97">
        <v>98.142716033731091</v>
      </c>
      <c r="X269" s="97">
        <v>1313.780603450148</v>
      </c>
      <c r="Y269" s="97">
        <v>-175.66469594594591</v>
      </c>
      <c r="Z269" s="97">
        <v>1138.1159075042019</v>
      </c>
      <c r="AA269" s="97">
        <v>115.310479991554</v>
      </c>
      <c r="AB269" s="97">
        <v>1253.426387495756</v>
      </c>
      <c r="AC269" s="84">
        <v>13</v>
      </c>
      <c r="AD269" s="84">
        <v>13</v>
      </c>
    </row>
    <row r="270" spans="1:30" s="9" customFormat="1" ht="16.5" customHeight="1">
      <c r="A270" s="74">
        <v>851</v>
      </c>
      <c r="B270" s="75" t="s">
        <v>301</v>
      </c>
      <c r="C270" s="97">
        <f>'1.a. Vos-laskelma'!C270</f>
        <v>20823</v>
      </c>
      <c r="D270" s="76">
        <f>'1.a. Vos-laskelma'!D270/$C270</f>
        <v>177.34417190574382</v>
      </c>
      <c r="E270" s="76">
        <f>'1.a. Vos-laskelma'!E270/$C270</f>
        <v>219.01886226466343</v>
      </c>
      <c r="F270" s="76">
        <f>'1.a. Vos-laskelma'!F270/$C270</f>
        <v>396.36303417040722</v>
      </c>
      <c r="G270" s="76">
        <f>'1.a. Vos-laskelma'!G270/$C270</f>
        <v>102.01723076893869</v>
      </c>
      <c r="H270" s="76">
        <f>'1.a. Vos-laskelma'!H270/$C270</f>
        <v>498.38026493934592</v>
      </c>
      <c r="I270" s="76">
        <f>'1.a. Vos-laskelma'!I270/$C270</f>
        <v>22.569610526821304</v>
      </c>
      <c r="J270" s="76">
        <f>'1.a. Vos-laskelma'!J270/$C270</f>
        <v>520.94987546616721</v>
      </c>
      <c r="K270" s="76">
        <f>'1.a. Vos-laskelma'!K270/$C270</f>
        <v>2.5018002951840139E-2</v>
      </c>
      <c r="L270" s="76">
        <f>'1.a. Vos-laskelma'!L270/$C270</f>
        <v>0.5445885799356478</v>
      </c>
      <c r="M270" s="76">
        <v>-70.295178672080624</v>
      </c>
      <c r="N270" s="84">
        <v>19</v>
      </c>
      <c r="O270" s="84">
        <v>19</v>
      </c>
      <c r="P270" s="15"/>
      <c r="Q270" s="90">
        <v>851</v>
      </c>
      <c r="R270" s="40" t="s">
        <v>301</v>
      </c>
      <c r="S270" s="77">
        <v>21018</v>
      </c>
      <c r="T270" s="97">
        <v>170.06841036190229</v>
      </c>
      <c r="U270" s="97">
        <v>295.40850364696848</v>
      </c>
      <c r="V270" s="97">
        <v>465.47691400887072</v>
      </c>
      <c r="W270" s="97">
        <v>86.889118565151264</v>
      </c>
      <c r="X270" s="97">
        <v>552.36603257402203</v>
      </c>
      <c r="Y270" s="97">
        <v>-16.000999143591208</v>
      </c>
      <c r="Z270" s="97">
        <v>536.3650334304308</v>
      </c>
      <c r="AA270" s="97">
        <v>-2.9736649771624348</v>
      </c>
      <c r="AB270" s="97">
        <v>533.39136845326834</v>
      </c>
      <c r="AC270" s="84">
        <v>19</v>
      </c>
      <c r="AD270" s="84">
        <v>19</v>
      </c>
    </row>
    <row r="271" spans="1:30" s="9" customFormat="1" ht="16.5" customHeight="1">
      <c r="A271" s="74">
        <v>853</v>
      </c>
      <c r="B271" s="75" t="s">
        <v>302</v>
      </c>
      <c r="C271" s="97">
        <f>'1.a. Vos-laskelma'!C271</f>
        <v>209633</v>
      </c>
      <c r="D271" s="76">
        <f>'1.a. Vos-laskelma'!D271/$C271</f>
        <v>241.8977994778713</v>
      </c>
      <c r="E271" s="76">
        <f>'1.a. Vos-laskelma'!E271/$C271</f>
        <v>-0.94414587373388414</v>
      </c>
      <c r="F271" s="76">
        <f>'1.a. Vos-laskelma'!F271/$C271</f>
        <v>240.9536536041374</v>
      </c>
      <c r="G271" s="76">
        <f>'1.a. Vos-laskelma'!G271/$C271</f>
        <v>131.23462189014714</v>
      </c>
      <c r="H271" s="76">
        <f>'1.a. Vos-laskelma'!H271/$C271</f>
        <v>372.18827549428454</v>
      </c>
      <c r="I271" s="76">
        <f>'1.a. Vos-laskelma'!I271/$C271</f>
        <v>248.85462212533332</v>
      </c>
      <c r="J271" s="76">
        <f>'1.a. Vos-laskelma'!J271/$C271</f>
        <v>621.04289761961786</v>
      </c>
      <c r="K271" s="76">
        <f>'1.a. Vos-laskelma'!K271/$C271</f>
        <v>2.9625244957598175E-3</v>
      </c>
      <c r="L271" s="76">
        <f>'1.a. Vos-laskelma'!L271/$C271</f>
        <v>-19.406782870540447</v>
      </c>
      <c r="M271" s="76">
        <v>70.001138864171708</v>
      </c>
      <c r="N271" s="84">
        <v>2</v>
      </c>
      <c r="O271" s="84">
        <v>2</v>
      </c>
      <c r="P271" s="15"/>
      <c r="Q271" s="90">
        <v>853</v>
      </c>
      <c r="R271" s="40" t="s">
        <v>302</v>
      </c>
      <c r="S271" s="77">
        <v>201863</v>
      </c>
      <c r="T271" s="97">
        <v>173.31454715117991</v>
      </c>
      <c r="U271" s="97">
        <v>-10.975723003671551</v>
      </c>
      <c r="V271" s="97">
        <v>162.33882414750829</v>
      </c>
      <c r="W271" s="97">
        <v>122.0236152648301</v>
      </c>
      <c r="X271" s="97">
        <v>284.3624394123384</v>
      </c>
      <c r="Y271" s="97">
        <v>243.8796064657713</v>
      </c>
      <c r="Z271" s="97">
        <v>528.24204587810982</v>
      </c>
      <c r="AA271" s="97">
        <v>-15.8386181153084</v>
      </c>
      <c r="AB271" s="97">
        <v>512.40342776280136</v>
      </c>
      <c r="AC271" s="84">
        <v>2</v>
      </c>
      <c r="AD271" s="84">
        <v>2</v>
      </c>
    </row>
    <row r="272" spans="1:30" s="9" customFormat="1" ht="16.5" customHeight="1">
      <c r="A272" s="74">
        <v>854</v>
      </c>
      <c r="B272" s="75" t="s">
        <v>303</v>
      </c>
      <c r="C272" s="97">
        <f>'1.a. Vos-laskelma'!C272</f>
        <v>3146</v>
      </c>
      <c r="D272" s="76">
        <f>'1.a. Vos-laskelma'!D272/$C272</f>
        <v>414.45368403935419</v>
      </c>
      <c r="E272" s="76">
        <f>'1.a. Vos-laskelma'!E272/$C272</f>
        <v>421.24747462141994</v>
      </c>
      <c r="F272" s="76">
        <f>'1.a. Vos-laskelma'!F272/$C272</f>
        <v>835.70115866077424</v>
      </c>
      <c r="G272" s="76">
        <f>'1.a. Vos-laskelma'!G272/$C272</f>
        <v>158.33450396487032</v>
      </c>
      <c r="H272" s="76">
        <f>'1.a. Vos-laskelma'!H272/$C272</f>
        <v>994.03566262564459</v>
      </c>
      <c r="I272" s="76">
        <f>'1.a. Vos-laskelma'!I272/$C272</f>
        <v>4.0769230769230766</v>
      </c>
      <c r="J272" s="76">
        <f>'1.a. Vos-laskelma'!J272/$C272</f>
        <v>998.11258570256757</v>
      </c>
      <c r="K272" s="76">
        <f>'1.a. Vos-laskelma'!K272/$C272</f>
        <v>0.31726401325574305</v>
      </c>
      <c r="L272" s="76">
        <f>'1.a. Vos-laskelma'!L272/$C272</f>
        <v>-23.114286331849968</v>
      </c>
      <c r="M272" s="76">
        <v>-59.249281830320342</v>
      </c>
      <c r="N272" s="84">
        <v>19</v>
      </c>
      <c r="O272" s="84">
        <v>19</v>
      </c>
      <c r="P272" s="15"/>
      <c r="Q272" s="90">
        <v>854</v>
      </c>
      <c r="R272" s="40" t="s">
        <v>303</v>
      </c>
      <c r="S272" s="77">
        <v>3253</v>
      </c>
      <c r="T272" s="97">
        <v>348.62313537430379</v>
      </c>
      <c r="U272" s="97">
        <v>442.98909048469312</v>
      </c>
      <c r="V272" s="97">
        <v>791.61222585899691</v>
      </c>
      <c r="W272" s="97">
        <v>135.81025084273941</v>
      </c>
      <c r="X272" s="97">
        <v>927.42247670173629</v>
      </c>
      <c r="Y272" s="97">
        <v>28.404857055026131</v>
      </c>
      <c r="Z272" s="97">
        <v>955.82733375676241</v>
      </c>
      <c r="AA272" s="97">
        <v>-27.58100219797111</v>
      </c>
      <c r="AB272" s="97">
        <v>928.24633155879133</v>
      </c>
      <c r="AC272" s="84">
        <v>19</v>
      </c>
      <c r="AD272" s="84">
        <v>19</v>
      </c>
    </row>
    <row r="273" spans="1:30" s="9" customFormat="1" ht="16.5" customHeight="1">
      <c r="A273" s="74">
        <v>857</v>
      </c>
      <c r="B273" s="75" t="s">
        <v>304</v>
      </c>
      <c r="C273" s="97">
        <f>'1.a. Vos-laskelma'!C273</f>
        <v>2270</v>
      </c>
      <c r="D273" s="76">
        <f>'1.a. Vos-laskelma'!D273/$C273</f>
        <v>-740.46338813486591</v>
      </c>
      <c r="E273" s="76">
        <f>'1.a. Vos-laskelma'!E273/$C273</f>
        <v>547.36065057470171</v>
      </c>
      <c r="F273" s="76">
        <f>'1.a. Vos-laskelma'!F273/$C273</f>
        <v>-193.10273756016423</v>
      </c>
      <c r="G273" s="76">
        <f>'1.a. Vos-laskelma'!G273/$C273</f>
        <v>191.43837893344036</v>
      </c>
      <c r="H273" s="76">
        <f>'1.a. Vos-laskelma'!H273/$C273</f>
        <v>-1.6643586267238701</v>
      </c>
      <c r="I273" s="76">
        <f>'1.a. Vos-laskelma'!I273/$C273</f>
        <v>-52.658590308370044</v>
      </c>
      <c r="J273" s="76">
        <f>'1.a. Vos-laskelma'!J273/$C273</f>
        <v>-54.322948935093912</v>
      </c>
      <c r="K273" s="76">
        <f>'1.a. Vos-laskelma'!K273/$C273</f>
        <v>-2.3930814508851945E-2</v>
      </c>
      <c r="L273" s="76">
        <f>'1.a. Vos-laskelma'!L273/$C273</f>
        <v>367.6435110132158</v>
      </c>
      <c r="M273" s="76">
        <v>-133.61650936963849</v>
      </c>
      <c r="N273" s="84">
        <v>11</v>
      </c>
      <c r="O273" s="84">
        <v>11</v>
      </c>
      <c r="P273" s="15"/>
      <c r="Q273" s="90">
        <v>857</v>
      </c>
      <c r="R273" s="40" t="s">
        <v>304</v>
      </c>
      <c r="S273" s="77">
        <v>2313</v>
      </c>
      <c r="T273" s="97">
        <v>-683.07139149531997</v>
      </c>
      <c r="U273" s="97">
        <v>543.86761142891316</v>
      </c>
      <c r="V273" s="97">
        <v>-139.20378006640681</v>
      </c>
      <c r="W273" s="97">
        <v>167.31583379166841</v>
      </c>
      <c r="X273" s="97">
        <v>28.112053725261621</v>
      </c>
      <c r="Y273" s="97">
        <v>-7.7859922178988326</v>
      </c>
      <c r="Z273" s="97">
        <v>20.326061507362791</v>
      </c>
      <c r="AA273" s="97">
        <v>377.62933333333342</v>
      </c>
      <c r="AB273" s="97">
        <v>397.95539484069621</v>
      </c>
      <c r="AC273" s="84">
        <v>11</v>
      </c>
      <c r="AD273" s="84">
        <v>11</v>
      </c>
    </row>
    <row r="274" spans="1:30" s="9" customFormat="1" ht="16.5" customHeight="1">
      <c r="A274" s="74">
        <v>858</v>
      </c>
      <c r="B274" s="75" t="s">
        <v>305</v>
      </c>
      <c r="C274" s="97">
        <f>'1.a. Vos-laskelma'!C274</f>
        <v>42479</v>
      </c>
      <c r="D274" s="76">
        <f>'1.a. Vos-laskelma'!D274/$C274</f>
        <v>742.93840724045822</v>
      </c>
      <c r="E274" s="76">
        <f>'1.a. Vos-laskelma'!E274/$C274</f>
        <v>-27.345772729672117</v>
      </c>
      <c r="F274" s="76">
        <f>'1.a. Vos-laskelma'!F274/$C274</f>
        <v>715.59263451078618</v>
      </c>
      <c r="G274" s="76">
        <f>'1.a. Vos-laskelma'!G274/$C274</f>
        <v>61.244554469966779</v>
      </c>
      <c r="H274" s="76">
        <f>'1.a. Vos-laskelma'!H274/$C274</f>
        <v>776.8371889807529</v>
      </c>
      <c r="I274" s="76">
        <f>'1.a. Vos-laskelma'!I274/$C274</f>
        <v>-82.678711834082719</v>
      </c>
      <c r="J274" s="76">
        <f>'1.a. Vos-laskelma'!J274/$C274</f>
        <v>694.15847714667018</v>
      </c>
      <c r="K274" s="76">
        <f>'1.a. Vos-laskelma'!K274/$C274</f>
        <v>1.6341215121511102E-2</v>
      </c>
      <c r="L274" s="76">
        <f>'1.a. Vos-laskelma'!L274/$C274</f>
        <v>68.424072582217093</v>
      </c>
      <c r="M274" s="76">
        <v>-48.76363208081284</v>
      </c>
      <c r="N274" s="84">
        <v>1</v>
      </c>
      <c r="O274" s="85">
        <v>35</v>
      </c>
      <c r="P274" s="15"/>
      <c r="Q274" s="90">
        <v>858</v>
      </c>
      <c r="R274" s="40" t="s">
        <v>305</v>
      </c>
      <c r="S274" s="77">
        <v>41338</v>
      </c>
      <c r="T274" s="97">
        <v>799.08986663988424</v>
      </c>
      <c r="U274" s="97">
        <v>-21.9071732113423</v>
      </c>
      <c r="V274" s="97">
        <v>777.18269342854194</v>
      </c>
      <c r="W274" s="97">
        <v>55.110734250728257</v>
      </c>
      <c r="X274" s="97">
        <v>832.29342767927017</v>
      </c>
      <c r="Y274" s="97">
        <v>-56.673182060089992</v>
      </c>
      <c r="Z274" s="97">
        <v>775.6202456191802</v>
      </c>
      <c r="AA274" s="97">
        <v>64.10743877761378</v>
      </c>
      <c r="AB274" s="97">
        <v>839.72768439679385</v>
      </c>
      <c r="AC274" s="84">
        <v>1</v>
      </c>
      <c r="AD274" s="85">
        <v>35</v>
      </c>
    </row>
    <row r="275" spans="1:30" s="9" customFormat="1" ht="16.5" customHeight="1">
      <c r="A275" s="74">
        <v>859</v>
      </c>
      <c r="B275" s="75" t="s">
        <v>306</v>
      </c>
      <c r="C275" s="97">
        <f>'1.a. Vos-laskelma'!C275</f>
        <v>6470</v>
      </c>
      <c r="D275" s="76">
        <f>'1.a. Vos-laskelma'!D275/$C275</f>
        <v>1107.5093438001109</v>
      </c>
      <c r="E275" s="76">
        <f>'1.a. Vos-laskelma'!E275/$C275</f>
        <v>754.91829036020192</v>
      </c>
      <c r="F275" s="76">
        <f>'1.a. Vos-laskelma'!F275/$C275</f>
        <v>1862.4276341603127</v>
      </c>
      <c r="G275" s="76">
        <f>'1.a. Vos-laskelma'!G275/$C275</f>
        <v>77.795697573974394</v>
      </c>
      <c r="H275" s="76">
        <f>'1.a. Vos-laskelma'!H275/$C275</f>
        <v>1940.2233317342871</v>
      </c>
      <c r="I275" s="76">
        <f>'1.a. Vos-laskelma'!I275/$C275</f>
        <v>-158.9321483771252</v>
      </c>
      <c r="J275" s="76">
        <f>'1.a. Vos-laskelma'!J275/$C275</f>
        <v>1781.2911833571618</v>
      </c>
      <c r="K275" s="76">
        <f>'1.a. Vos-laskelma'!K275/$C275</f>
        <v>0.27531548429013319</v>
      </c>
      <c r="L275" s="76">
        <f>'1.a. Vos-laskelma'!L275/$C275</f>
        <v>6.0057355641421948</v>
      </c>
      <c r="M275" s="76">
        <v>-38.921247566483537</v>
      </c>
      <c r="N275" s="84">
        <v>17</v>
      </c>
      <c r="O275" s="84">
        <v>17</v>
      </c>
      <c r="P275" s="15"/>
      <c r="Q275" s="90">
        <v>859</v>
      </c>
      <c r="R275" s="40" t="s">
        <v>306</v>
      </c>
      <c r="S275" s="77">
        <v>6525</v>
      </c>
      <c r="T275" s="97">
        <v>1118.2069244971119</v>
      </c>
      <c r="U275" s="97">
        <v>735.92884023928298</v>
      </c>
      <c r="V275" s="97">
        <v>1854.1357647363941</v>
      </c>
      <c r="W275" s="97">
        <v>63.052984973593958</v>
      </c>
      <c r="X275" s="97">
        <v>1917.1887497099881</v>
      </c>
      <c r="Y275" s="97">
        <v>-143.89226053639851</v>
      </c>
      <c r="Z275" s="97">
        <v>1773.2964891735901</v>
      </c>
      <c r="AA275" s="97">
        <v>8.3651656689655152</v>
      </c>
      <c r="AB275" s="97">
        <v>1781.661654842555</v>
      </c>
      <c r="AC275" s="84">
        <v>17</v>
      </c>
      <c r="AD275" s="84">
        <v>17</v>
      </c>
    </row>
    <row r="276" spans="1:30" s="9" customFormat="1" ht="16.5" customHeight="1">
      <c r="A276" s="74">
        <v>886</v>
      </c>
      <c r="B276" s="75" t="s">
        <v>307</v>
      </c>
      <c r="C276" s="97">
        <f>'1.a. Vos-laskelma'!C276</f>
        <v>12339</v>
      </c>
      <c r="D276" s="76">
        <f>'1.a. Vos-laskelma'!D276/$C276</f>
        <v>294.15984774852944</v>
      </c>
      <c r="E276" s="76">
        <f>'1.a. Vos-laskelma'!E276/$C276</f>
        <v>328.83205299270531</v>
      </c>
      <c r="F276" s="76">
        <f>'1.a. Vos-laskelma'!F276/$C276</f>
        <v>622.99190074123476</v>
      </c>
      <c r="G276" s="76">
        <f>'1.a. Vos-laskelma'!G276/$C276</f>
        <v>84.235518060353328</v>
      </c>
      <c r="H276" s="76">
        <f>'1.a. Vos-laskelma'!H276/$C276</f>
        <v>707.2274188015881</v>
      </c>
      <c r="I276" s="76">
        <f>'1.a. Vos-laskelma'!I276/$C276</f>
        <v>-25.531728665207879</v>
      </c>
      <c r="J276" s="76">
        <f>'1.a. Vos-laskelma'!J276/$C276</f>
        <v>681.69569013638022</v>
      </c>
      <c r="K276" s="76">
        <f>'1.a. Vos-laskelma'!K276/$C276</f>
        <v>5.5247239657701612E-2</v>
      </c>
      <c r="L276" s="76">
        <f>'1.a. Vos-laskelma'!L276/$C276</f>
        <v>18.244272915147082</v>
      </c>
      <c r="M276" s="76">
        <v>-9.733982187673746</v>
      </c>
      <c r="N276" s="84">
        <v>4</v>
      </c>
      <c r="O276" s="84">
        <v>4</v>
      </c>
      <c r="P276" s="15"/>
      <c r="Q276" s="90">
        <v>886</v>
      </c>
      <c r="R276" s="40" t="s">
        <v>307</v>
      </c>
      <c r="S276" s="77">
        <v>12533</v>
      </c>
      <c r="T276" s="97">
        <v>294.26114111722791</v>
      </c>
      <c r="U276" s="97">
        <v>304.68903379000199</v>
      </c>
      <c r="V276" s="97">
        <v>598.95017490723001</v>
      </c>
      <c r="W276" s="97">
        <v>68.352217267148859</v>
      </c>
      <c r="X276" s="97">
        <v>667.30239217437884</v>
      </c>
      <c r="Y276" s="97">
        <v>19.82278784010213</v>
      </c>
      <c r="Z276" s="97">
        <v>687.12518001448097</v>
      </c>
      <c r="AA276" s="97">
        <v>14.55875904228837</v>
      </c>
      <c r="AB276" s="97">
        <v>701.68393905676942</v>
      </c>
      <c r="AC276" s="84">
        <v>4</v>
      </c>
      <c r="AD276" s="84">
        <v>4</v>
      </c>
    </row>
    <row r="277" spans="1:30" s="9" customFormat="1" ht="16.5" customHeight="1">
      <c r="A277" s="74">
        <v>887</v>
      </c>
      <c r="B277" s="75" t="s">
        <v>308</v>
      </c>
      <c r="C277" s="97">
        <f>'1.a. Vos-laskelma'!C277</f>
        <v>4440</v>
      </c>
      <c r="D277" s="76">
        <f>'1.a. Vos-laskelma'!D277/$C277</f>
        <v>-28.897549502056897</v>
      </c>
      <c r="E277" s="76">
        <f>'1.a. Vos-laskelma'!E277/$C277</f>
        <v>534.57246961980809</v>
      </c>
      <c r="F277" s="76">
        <f>'1.a. Vos-laskelma'!F277/$C277</f>
        <v>505.67492011775124</v>
      </c>
      <c r="G277" s="76">
        <f>'1.a. Vos-laskelma'!G277/$C277</f>
        <v>181.91102397774338</v>
      </c>
      <c r="H277" s="76">
        <f>'1.a. Vos-laskelma'!H277/$C277</f>
        <v>687.5859440954946</v>
      </c>
      <c r="I277" s="76">
        <f>'1.a. Vos-laskelma'!I277/$C277</f>
        <v>-65.702252252252251</v>
      </c>
      <c r="J277" s="76">
        <f>'1.a. Vos-laskelma'!J277/$C277</f>
        <v>621.88369184324245</v>
      </c>
      <c r="K277" s="76">
        <f>'1.a. Vos-laskelma'!K277/$C277</f>
        <v>0.14006389455928883</v>
      </c>
      <c r="L277" s="76">
        <f>'1.a. Vos-laskelma'!L277/$C277</f>
        <v>59.860472972972971</v>
      </c>
      <c r="M277" s="76">
        <v>-53.833274589033408</v>
      </c>
      <c r="N277" s="84">
        <v>6</v>
      </c>
      <c r="O277" s="84">
        <v>6</v>
      </c>
      <c r="P277" s="15"/>
      <c r="Q277" s="90">
        <v>887</v>
      </c>
      <c r="R277" s="40" t="s">
        <v>308</v>
      </c>
      <c r="S277" s="77">
        <v>4568</v>
      </c>
      <c r="T277" s="97">
        <v>11.642587582486939</v>
      </c>
      <c r="U277" s="97">
        <v>548.03777546257959</v>
      </c>
      <c r="V277" s="97">
        <v>559.68036304506654</v>
      </c>
      <c r="W277" s="97">
        <v>157.88866537746429</v>
      </c>
      <c r="X277" s="97">
        <v>717.56902842253089</v>
      </c>
      <c r="Y277" s="97">
        <v>-43.20227670753065</v>
      </c>
      <c r="Z277" s="97">
        <v>674.36675171500019</v>
      </c>
      <c r="AA277" s="97">
        <v>54.473539964973732</v>
      </c>
      <c r="AB277" s="97">
        <v>728.84029167997392</v>
      </c>
      <c r="AC277" s="84">
        <v>6</v>
      </c>
      <c r="AD277" s="84">
        <v>6</v>
      </c>
    </row>
    <row r="278" spans="1:30" s="9" customFormat="1" ht="16.5" customHeight="1">
      <c r="A278" s="74">
        <v>889</v>
      </c>
      <c r="B278" s="75" t="s">
        <v>309</v>
      </c>
      <c r="C278" s="97">
        <f>'1.a. Vos-laskelma'!C278</f>
        <v>2399</v>
      </c>
      <c r="D278" s="76">
        <f>'1.a. Vos-laskelma'!D278/$C278</f>
        <v>1477.2457224800407</v>
      </c>
      <c r="E278" s="76">
        <f>'1.a. Vos-laskelma'!E278/$C278</f>
        <v>481.04976672991512</v>
      </c>
      <c r="F278" s="76">
        <f>'1.a. Vos-laskelma'!F278/$C278</f>
        <v>1958.295489209956</v>
      </c>
      <c r="G278" s="76">
        <f>'1.a. Vos-laskelma'!G278/$C278</f>
        <v>186.21487303988053</v>
      </c>
      <c r="H278" s="76">
        <f>'1.a. Vos-laskelma'!H278/$C278</f>
        <v>2144.5103622498368</v>
      </c>
      <c r="I278" s="76">
        <f>'1.a. Vos-laskelma'!I278/$C278</f>
        <v>231.59191329720716</v>
      </c>
      <c r="J278" s="76">
        <f>'1.a. Vos-laskelma'!J278/$C278</f>
        <v>2376.102275547044</v>
      </c>
      <c r="K278" s="76">
        <f>'1.a. Vos-laskelma'!K278/$C278</f>
        <v>0.99045530452148556</v>
      </c>
      <c r="L278" s="76">
        <f>'1.a. Vos-laskelma'!L278/$C278</f>
        <v>80.505973322217585</v>
      </c>
      <c r="M278" s="76">
        <v>58.737175158349153</v>
      </c>
      <c r="N278" s="84">
        <v>17</v>
      </c>
      <c r="O278" s="84">
        <v>17</v>
      </c>
      <c r="P278" s="15"/>
      <c r="Q278" s="90">
        <v>889</v>
      </c>
      <c r="R278" s="40" t="s">
        <v>309</v>
      </c>
      <c r="S278" s="77">
        <v>2491</v>
      </c>
      <c r="T278" s="97">
        <v>1427.566262694487</v>
      </c>
      <c r="U278" s="97">
        <v>497.4823417792594</v>
      </c>
      <c r="V278" s="97">
        <v>1925.0486044737461</v>
      </c>
      <c r="W278" s="97">
        <v>162.29339324952841</v>
      </c>
      <c r="X278" s="97">
        <v>2087.3419977232752</v>
      </c>
      <c r="Y278" s="97">
        <v>278.09915696507431</v>
      </c>
      <c r="Z278" s="97">
        <v>2365.4411546883489</v>
      </c>
      <c r="AA278" s="97">
        <v>69.627118867924523</v>
      </c>
      <c r="AB278" s="97">
        <v>2435.0682735562732</v>
      </c>
      <c r="AC278" s="84">
        <v>17</v>
      </c>
      <c r="AD278" s="84">
        <v>17</v>
      </c>
    </row>
    <row r="279" spans="1:30" s="9" customFormat="1" ht="16.5" customHeight="1">
      <c r="A279" s="74">
        <v>890</v>
      </c>
      <c r="B279" s="75" t="s">
        <v>310</v>
      </c>
      <c r="C279" s="97">
        <f>'1.a. Vos-laskelma'!C279</f>
        <v>1112</v>
      </c>
      <c r="D279" s="76">
        <f>'1.a. Vos-laskelma'!D279/$C279</f>
        <v>1936.1113145507209</v>
      </c>
      <c r="E279" s="76">
        <f>'1.a. Vos-laskelma'!E279/$C279</f>
        <v>378.71906793745956</v>
      </c>
      <c r="F279" s="76">
        <f>'1.a. Vos-laskelma'!F279/$C279</f>
        <v>2314.8303824881805</v>
      </c>
      <c r="G279" s="76">
        <f>'1.a. Vos-laskelma'!G279/$C279</f>
        <v>173.61312425336479</v>
      </c>
      <c r="H279" s="76">
        <f>'1.a. Vos-laskelma'!H279/$C279</f>
        <v>2488.4435067415452</v>
      </c>
      <c r="I279" s="76">
        <f>'1.a. Vos-laskelma'!I279/$C279</f>
        <v>203.75719424460431</v>
      </c>
      <c r="J279" s="76">
        <f>'1.a. Vos-laskelma'!J279/$C279</f>
        <v>2692.2007009861495</v>
      </c>
      <c r="K279" s="76">
        <f>'1.a. Vos-laskelma'!K279/$C279</f>
        <v>2.4210437958508537</v>
      </c>
      <c r="L279" s="76">
        <f>'1.a. Vos-laskelma'!L279/$C279</f>
        <v>-25.574202787769785</v>
      </c>
      <c r="M279" s="76">
        <v>5.5000523217563568</v>
      </c>
      <c r="N279" s="84">
        <v>19</v>
      </c>
      <c r="O279" s="84">
        <v>19</v>
      </c>
      <c r="P279" s="15"/>
      <c r="Q279" s="90">
        <v>890</v>
      </c>
      <c r="R279" s="40" t="s">
        <v>310</v>
      </c>
      <c r="S279" s="77">
        <v>1139</v>
      </c>
      <c r="T279" s="97">
        <v>1960.3191942581061</v>
      </c>
      <c r="U279" s="97">
        <v>354.43643042810442</v>
      </c>
      <c r="V279" s="97">
        <v>2314.75562468621</v>
      </c>
      <c r="W279" s="97">
        <v>152.0511150356142</v>
      </c>
      <c r="X279" s="97">
        <v>2466.8067397218251</v>
      </c>
      <c r="Y279" s="97">
        <v>136.06409130816499</v>
      </c>
      <c r="Z279" s="97">
        <v>2602.8708310299899</v>
      </c>
      <c r="AA279" s="97">
        <v>-26.342612818261632</v>
      </c>
      <c r="AB279" s="97">
        <v>2576.528218211728</v>
      </c>
      <c r="AC279" s="84">
        <v>19</v>
      </c>
      <c r="AD279" s="84">
        <v>19</v>
      </c>
    </row>
    <row r="280" spans="1:30" s="9" customFormat="1" ht="16.5" customHeight="1">
      <c r="A280" s="74">
        <v>892</v>
      </c>
      <c r="B280" s="75" t="s">
        <v>311</v>
      </c>
      <c r="C280" s="97">
        <f>'1.a. Vos-laskelma'!C280</f>
        <v>3651</v>
      </c>
      <c r="D280" s="76">
        <f>'1.a. Vos-laskelma'!D280/$C280</f>
        <v>1332.6112375940722</v>
      </c>
      <c r="E280" s="76">
        <f>'1.a. Vos-laskelma'!E280/$C280</f>
        <v>650.80605072576873</v>
      </c>
      <c r="F280" s="76">
        <f>'1.a. Vos-laskelma'!F280/$C280</f>
        <v>1983.417288319841</v>
      </c>
      <c r="G280" s="76">
        <f>'1.a. Vos-laskelma'!G280/$C280</f>
        <v>101.94466008070187</v>
      </c>
      <c r="H280" s="76">
        <f>'1.a. Vos-laskelma'!H280/$C280</f>
        <v>2085.3619484005426</v>
      </c>
      <c r="I280" s="76">
        <f>'1.a. Vos-laskelma'!I280/$C280</f>
        <v>-208.66392769104354</v>
      </c>
      <c r="J280" s="76">
        <f>'1.a. Vos-laskelma'!J280/$C280</f>
        <v>1876.6980207094991</v>
      </c>
      <c r="K280" s="76">
        <f>'1.a. Vos-laskelma'!K280/$C280</f>
        <v>0.51402301306751552</v>
      </c>
      <c r="L280" s="76">
        <f>'1.a. Vos-laskelma'!L280/$C280</f>
        <v>-17.723553108737335</v>
      </c>
      <c r="M280" s="76">
        <v>-36.433428111503417</v>
      </c>
      <c r="N280" s="84">
        <v>13</v>
      </c>
      <c r="O280" s="84">
        <v>13</v>
      </c>
      <c r="P280" s="15"/>
      <c r="Q280" s="90">
        <v>892</v>
      </c>
      <c r="R280" s="40" t="s">
        <v>311</v>
      </c>
      <c r="S280" s="77">
        <v>3615</v>
      </c>
      <c r="T280" s="97">
        <v>1382.413684831075</v>
      </c>
      <c r="U280" s="97">
        <v>602.07457638065409</v>
      </c>
      <c r="V280" s="97">
        <v>1984.488261211729</v>
      </c>
      <c r="W280" s="97">
        <v>88.085488339902554</v>
      </c>
      <c r="X280" s="97">
        <v>2072.5737495516319</v>
      </c>
      <c r="Y280" s="97">
        <v>-143.47800829875521</v>
      </c>
      <c r="Z280" s="97">
        <v>1929.0957412528769</v>
      </c>
      <c r="AA280" s="97">
        <v>-12.22855907053942</v>
      </c>
      <c r="AB280" s="97">
        <v>1916.867182182338</v>
      </c>
      <c r="AC280" s="84">
        <v>13</v>
      </c>
      <c r="AD280" s="84">
        <v>13</v>
      </c>
    </row>
    <row r="281" spans="1:30" s="9" customFormat="1" ht="16.5" customHeight="1">
      <c r="A281" s="74">
        <v>893</v>
      </c>
      <c r="B281" s="75" t="s">
        <v>312</v>
      </c>
      <c r="C281" s="97">
        <f>'1.a. Vos-laskelma'!C281</f>
        <v>7391</v>
      </c>
      <c r="D281" s="76">
        <f>'1.a. Vos-laskelma'!D281/$C281</f>
        <v>916.28466652365671</v>
      </c>
      <c r="E281" s="76">
        <f>'1.a. Vos-laskelma'!E281/$C281</f>
        <v>249.41114143794974</v>
      </c>
      <c r="F281" s="76">
        <f>'1.a. Vos-laskelma'!F281/$C281</f>
        <v>1165.6958079616065</v>
      </c>
      <c r="G281" s="76">
        <f>'1.a. Vos-laskelma'!G281/$C281</f>
        <v>159.16745676734047</v>
      </c>
      <c r="H281" s="76">
        <f>'1.a. Vos-laskelma'!H281/$C281</f>
        <v>1324.8632647289469</v>
      </c>
      <c r="I281" s="76">
        <f>'1.a. Vos-laskelma'!I281/$C281</f>
        <v>-7.9879583276958464</v>
      </c>
      <c r="J281" s="76">
        <f>'1.a. Vos-laskelma'!J281/$C281</f>
        <v>1316.875306401251</v>
      </c>
      <c r="K281" s="76">
        <f>'1.a. Vos-laskelma'!K281/$C281</f>
        <v>0.17817281915860519</v>
      </c>
      <c r="L281" s="76">
        <f>'1.a. Vos-laskelma'!L281/$C281</f>
        <v>1.9058810039236955</v>
      </c>
      <c r="M281" s="76">
        <v>-25.412120352953249</v>
      </c>
      <c r="N281" s="84">
        <v>15</v>
      </c>
      <c r="O281" s="84">
        <v>15</v>
      </c>
      <c r="P281" s="15"/>
      <c r="Q281" s="90">
        <v>893</v>
      </c>
      <c r="R281" s="40" t="s">
        <v>312</v>
      </c>
      <c r="S281" s="77">
        <v>7500</v>
      </c>
      <c r="T281" s="97">
        <v>884.54310949712124</v>
      </c>
      <c r="U281" s="97">
        <v>316.83870857295688</v>
      </c>
      <c r="V281" s="97">
        <v>1201.381818070078</v>
      </c>
      <c r="W281" s="97">
        <v>139.7024583238649</v>
      </c>
      <c r="X281" s="97">
        <v>1341.0842763939429</v>
      </c>
      <c r="Y281" s="97">
        <v>31.393333333333331</v>
      </c>
      <c r="Z281" s="97">
        <v>1372.4776097272761</v>
      </c>
      <c r="AA281" s="97">
        <v>-4.6562129200000042</v>
      </c>
      <c r="AB281" s="97">
        <v>1367.821396807276</v>
      </c>
      <c r="AC281" s="84">
        <v>15</v>
      </c>
      <c r="AD281" s="84">
        <v>15</v>
      </c>
    </row>
    <row r="282" spans="1:30" s="9" customFormat="1" ht="16.5" customHeight="1">
      <c r="A282" s="74">
        <v>895</v>
      </c>
      <c r="B282" s="75" t="s">
        <v>313</v>
      </c>
      <c r="C282" s="97">
        <f>'1.a. Vos-laskelma'!C282</f>
        <v>14783</v>
      </c>
      <c r="D282" s="76">
        <f>'1.a. Vos-laskelma'!D282/$C282</f>
        <v>335.39711539514298</v>
      </c>
      <c r="E282" s="76">
        <f>'1.a. Vos-laskelma'!E282/$C282</f>
        <v>146.48478392245391</v>
      </c>
      <c r="F282" s="76">
        <f>'1.a. Vos-laskelma'!F282/$C282</f>
        <v>481.88189931759683</v>
      </c>
      <c r="G282" s="76">
        <f>'1.a. Vos-laskelma'!G282/$C282</f>
        <v>111.54580769591715</v>
      </c>
      <c r="H282" s="76">
        <f>'1.a. Vos-laskelma'!H282/$C282</f>
        <v>593.42770701351401</v>
      </c>
      <c r="I282" s="76">
        <f>'1.a. Vos-laskelma'!I282/$C282</f>
        <v>-86.483257796117158</v>
      </c>
      <c r="J282" s="76">
        <f>'1.a. Vos-laskelma'!J282/$C282</f>
        <v>506.94444921739682</v>
      </c>
      <c r="K282" s="76">
        <f>'1.a. Vos-laskelma'!K282/$C282</f>
        <v>3.4292393236649989E-2</v>
      </c>
      <c r="L282" s="76">
        <f>'1.a. Vos-laskelma'!L282/$C282</f>
        <v>21.74834685111276</v>
      </c>
      <c r="M282" s="76">
        <v>-76.053186615103812</v>
      </c>
      <c r="N282" s="84">
        <v>2</v>
      </c>
      <c r="O282" s="84">
        <v>2</v>
      </c>
      <c r="P282" s="15"/>
      <c r="Q282" s="90">
        <v>895</v>
      </c>
      <c r="R282" s="40" t="s">
        <v>313</v>
      </c>
      <c r="S282" s="77">
        <v>14938</v>
      </c>
      <c r="T282" s="97">
        <v>366.99124526094232</v>
      </c>
      <c r="U282" s="97">
        <v>69.753013462823859</v>
      </c>
      <c r="V282" s="97">
        <v>436.74425872376611</v>
      </c>
      <c r="W282" s="97">
        <v>95.170439551284858</v>
      </c>
      <c r="X282" s="97">
        <v>531.91469827505102</v>
      </c>
      <c r="Y282" s="97">
        <v>-90.90380238318383</v>
      </c>
      <c r="Z282" s="97">
        <v>441.01089589186722</v>
      </c>
      <c r="AA282" s="97">
        <v>36.299586330164693</v>
      </c>
      <c r="AB282" s="97">
        <v>477.31048222203191</v>
      </c>
      <c r="AC282" s="84">
        <v>2</v>
      </c>
      <c r="AD282" s="84">
        <v>2</v>
      </c>
    </row>
    <row r="283" spans="1:30" s="9" customFormat="1" ht="16.5" customHeight="1">
      <c r="A283" s="74">
        <v>905</v>
      </c>
      <c r="B283" s="75" t="s">
        <v>314</v>
      </c>
      <c r="C283" s="97">
        <f>'1.a. Vos-laskelma'!C283</f>
        <v>71209</v>
      </c>
      <c r="D283" s="76">
        <f>'1.a. Vos-laskelma'!D283/$C283</f>
        <v>239.57939314684506</v>
      </c>
      <c r="E283" s="76">
        <f>'1.a. Vos-laskelma'!E283/$C283</f>
        <v>107.43966748010098</v>
      </c>
      <c r="F283" s="76">
        <f>'1.a. Vos-laskelma'!F283/$C283</f>
        <v>347.01906062694604</v>
      </c>
      <c r="G283" s="76">
        <f>'1.a. Vos-laskelma'!G283/$C283</f>
        <v>117.69908768000006</v>
      </c>
      <c r="H283" s="76">
        <f>'1.a. Vos-laskelma'!H283/$C283</f>
        <v>464.71814830694609</v>
      </c>
      <c r="I283" s="76">
        <f>'1.a. Vos-laskelma'!I283/$C283</f>
        <v>479.50577876392032</v>
      </c>
      <c r="J283" s="76">
        <f>'1.a. Vos-laskelma'!J283/$C283</f>
        <v>944.22392707086635</v>
      </c>
      <c r="K283" s="76">
        <f>'1.a. Vos-laskelma'!K283/$C283</f>
        <v>1.3259895898985611E-2</v>
      </c>
      <c r="L283" s="76">
        <f>'1.a. Vos-laskelma'!L283/$C283</f>
        <v>-93.223418281397002</v>
      </c>
      <c r="M283" s="76">
        <v>73.354121994583807</v>
      </c>
      <c r="N283" s="84">
        <v>15</v>
      </c>
      <c r="O283" s="84">
        <v>15</v>
      </c>
      <c r="P283" s="15"/>
      <c r="Q283" s="90">
        <v>905</v>
      </c>
      <c r="R283" s="40" t="s">
        <v>314</v>
      </c>
      <c r="S283" s="77">
        <v>68956</v>
      </c>
      <c r="T283" s="97">
        <v>143.5753375548677</v>
      </c>
      <c r="U283" s="97">
        <v>71.160810614814054</v>
      </c>
      <c r="V283" s="97">
        <v>214.73614816968171</v>
      </c>
      <c r="W283" s="97">
        <v>106.72227370844951</v>
      </c>
      <c r="X283" s="97">
        <v>321.45842187813122</v>
      </c>
      <c r="Y283" s="97">
        <v>497.69903996751549</v>
      </c>
      <c r="Z283" s="97">
        <v>819.15746184564671</v>
      </c>
      <c r="AA283" s="97">
        <v>-87.499657913807326</v>
      </c>
      <c r="AB283" s="97">
        <v>731.65780393183934</v>
      </c>
      <c r="AC283" s="84">
        <v>15</v>
      </c>
      <c r="AD283" s="84">
        <v>15</v>
      </c>
    </row>
    <row r="284" spans="1:30" s="9" customFormat="1" ht="16.5" customHeight="1">
      <c r="A284" s="74">
        <v>908</v>
      </c>
      <c r="B284" s="75" t="s">
        <v>315</v>
      </c>
      <c r="C284" s="97">
        <f>'1.a. Vos-laskelma'!C284</f>
        <v>20762</v>
      </c>
      <c r="D284" s="76">
        <f>'1.a. Vos-laskelma'!D284/$C284</f>
        <v>175.65645867300509</v>
      </c>
      <c r="E284" s="76">
        <f>'1.a. Vos-laskelma'!E284/$C284</f>
        <v>285.8883028496229</v>
      </c>
      <c r="F284" s="76">
        <f>'1.a. Vos-laskelma'!F284/$C284</f>
        <v>461.54476152262794</v>
      </c>
      <c r="G284" s="76">
        <f>'1.a. Vos-laskelma'!G284/$C284</f>
        <v>74.010629789996514</v>
      </c>
      <c r="H284" s="76">
        <f>'1.a. Vos-laskelma'!H284/$C284</f>
        <v>535.55539131262447</v>
      </c>
      <c r="I284" s="76">
        <f>'1.a. Vos-laskelma'!I284/$C284</f>
        <v>68.979722570079957</v>
      </c>
      <c r="J284" s="76">
        <f>'1.a. Vos-laskelma'!J284/$C284</f>
        <v>604.53511388270442</v>
      </c>
      <c r="K284" s="76">
        <f>'1.a. Vos-laskelma'!K284/$C284</f>
        <v>2.9117383387087199E-2</v>
      </c>
      <c r="L284" s="76">
        <f>'1.a. Vos-laskelma'!L284/$C284</f>
        <v>8.7441383392736753</v>
      </c>
      <c r="M284" s="76">
        <v>1.800555252502591</v>
      </c>
      <c r="N284" s="84">
        <v>6</v>
      </c>
      <c r="O284" s="84">
        <v>6</v>
      </c>
      <c r="P284" s="15"/>
      <c r="Q284" s="90">
        <v>908</v>
      </c>
      <c r="R284" s="40" t="s">
        <v>315</v>
      </c>
      <c r="S284" s="77">
        <v>20694</v>
      </c>
      <c r="T284" s="97">
        <v>187.1785949679672</v>
      </c>
      <c r="U284" s="97">
        <v>198.645280451068</v>
      </c>
      <c r="V284" s="97">
        <v>385.82387541903518</v>
      </c>
      <c r="W284" s="97">
        <v>61.18768725511849</v>
      </c>
      <c r="X284" s="97">
        <v>447.01156267415371</v>
      </c>
      <c r="Y284" s="97">
        <v>98.007200154634191</v>
      </c>
      <c r="Z284" s="97">
        <v>545.01876282878789</v>
      </c>
      <c r="AA284" s="97">
        <v>-6.3707006465642246</v>
      </c>
      <c r="AB284" s="97">
        <v>538.64806218222373</v>
      </c>
      <c r="AC284" s="84">
        <v>6</v>
      </c>
      <c r="AD284" s="84">
        <v>6</v>
      </c>
    </row>
    <row r="285" spans="1:30" s="9" customFormat="1" ht="16.5" customHeight="1">
      <c r="A285" s="74">
        <v>915</v>
      </c>
      <c r="B285" s="75" t="s">
        <v>316</v>
      </c>
      <c r="C285" s="97">
        <f>'1.a. Vos-laskelma'!C285</f>
        <v>19433</v>
      </c>
      <c r="D285" s="76">
        <f>'1.a. Vos-laskelma'!D285/$C285</f>
        <v>-44.146684685205614</v>
      </c>
      <c r="E285" s="76">
        <f>'1.a. Vos-laskelma'!E285/$C285</f>
        <v>355.38829080119859</v>
      </c>
      <c r="F285" s="76">
        <f>'1.a. Vos-laskelma'!F285/$C285</f>
        <v>311.24160611599297</v>
      </c>
      <c r="G285" s="76">
        <f>'1.a. Vos-laskelma'!G285/$C285</f>
        <v>106.14372813002153</v>
      </c>
      <c r="H285" s="76">
        <f>'1.a. Vos-laskelma'!H285/$C285</f>
        <v>417.38533424601451</v>
      </c>
      <c r="I285" s="76">
        <f>'1.a. Vos-laskelma'!I285/$C285</f>
        <v>-130.2440179076828</v>
      </c>
      <c r="J285" s="76">
        <f>'1.a. Vos-laskelma'!J285/$C285</f>
        <v>287.14131633833171</v>
      </c>
      <c r="K285" s="76">
        <f>'1.a. Vos-laskelma'!K285/$C285</f>
        <v>1.4775964407879982E-2</v>
      </c>
      <c r="L285" s="76">
        <f>'1.a. Vos-laskelma'!L285/$C285</f>
        <v>8.7622449956259967</v>
      </c>
      <c r="M285" s="76">
        <v>-32.292787395943719</v>
      </c>
      <c r="N285" s="84">
        <v>11</v>
      </c>
      <c r="O285" s="84">
        <v>11</v>
      </c>
      <c r="P285" s="15"/>
      <c r="Q285" s="90">
        <v>915</v>
      </c>
      <c r="R285" s="40" t="s">
        <v>316</v>
      </c>
      <c r="S285" s="77">
        <v>19727</v>
      </c>
      <c r="T285" s="97">
        <v>38.566738478234633</v>
      </c>
      <c r="U285" s="97">
        <v>280.98251315291088</v>
      </c>
      <c r="V285" s="97">
        <v>319.54925163114558</v>
      </c>
      <c r="W285" s="97">
        <v>88.868528377517819</v>
      </c>
      <c r="X285" s="97">
        <v>408.41778000866339</v>
      </c>
      <c r="Y285" s="97">
        <v>-71.39509301971917</v>
      </c>
      <c r="Z285" s="97">
        <v>337.02268698894432</v>
      </c>
      <c r="AA285" s="97">
        <v>7.1853303376083524</v>
      </c>
      <c r="AB285" s="97">
        <v>344.20801732655258</v>
      </c>
      <c r="AC285" s="84">
        <v>11</v>
      </c>
      <c r="AD285" s="84">
        <v>11</v>
      </c>
    </row>
    <row r="286" spans="1:30" s="9" customFormat="1" ht="16.5" customHeight="1">
      <c r="A286" s="74">
        <v>918</v>
      </c>
      <c r="B286" s="75" t="s">
        <v>317</v>
      </c>
      <c r="C286" s="97">
        <f>'1.a. Vos-laskelma'!C286</f>
        <v>2263</v>
      </c>
      <c r="D286" s="76">
        <f>'1.a. Vos-laskelma'!D286/$C286</f>
        <v>242.70416618596985</v>
      </c>
      <c r="E286" s="76">
        <f>'1.a. Vos-laskelma'!E286/$C286</f>
        <v>453.81397897071787</v>
      </c>
      <c r="F286" s="76">
        <f>'1.a. Vos-laskelma'!F286/$C286</f>
        <v>696.51814515668775</v>
      </c>
      <c r="G286" s="76">
        <f>'1.a. Vos-laskelma'!G286/$C286</f>
        <v>174.78389061202995</v>
      </c>
      <c r="H286" s="76">
        <f>'1.a. Vos-laskelma'!H286/$C286</f>
        <v>871.3020357687177</v>
      </c>
      <c r="I286" s="76">
        <f>'1.a. Vos-laskelma'!I286/$C286</f>
        <v>-316.07954043305347</v>
      </c>
      <c r="J286" s="76">
        <f>'1.a. Vos-laskelma'!J286/$C286</f>
        <v>555.22249533566423</v>
      </c>
      <c r="K286" s="76">
        <f>'1.a. Vos-laskelma'!K286/$C286</f>
        <v>0.24534798733347957</v>
      </c>
      <c r="L286" s="76">
        <f>'1.a. Vos-laskelma'!L286/$C286</f>
        <v>22.745392620415384</v>
      </c>
      <c r="M286" s="76">
        <v>24.05245601820252</v>
      </c>
      <c r="N286" s="84">
        <v>2</v>
      </c>
      <c r="O286" s="84">
        <v>2</v>
      </c>
      <c r="P286" s="15"/>
      <c r="Q286" s="90">
        <v>918</v>
      </c>
      <c r="R286" s="40" t="s">
        <v>317</v>
      </c>
      <c r="S286" s="77">
        <v>2245</v>
      </c>
      <c r="T286" s="97">
        <v>213.56554123340689</v>
      </c>
      <c r="U286" s="97">
        <v>469.37219203494021</v>
      </c>
      <c r="V286" s="97">
        <v>682.93773326834696</v>
      </c>
      <c r="W286" s="97">
        <v>156.98300138023541</v>
      </c>
      <c r="X286" s="97">
        <v>839.92073464858242</v>
      </c>
      <c r="Y286" s="97">
        <v>-237.87394209354119</v>
      </c>
      <c r="Z286" s="97">
        <v>602.04679255504118</v>
      </c>
      <c r="AA286" s="97">
        <v>38.609756792873043</v>
      </c>
      <c r="AB286" s="97">
        <v>640.65654934791428</v>
      </c>
      <c r="AC286" s="84">
        <v>2</v>
      </c>
      <c r="AD286" s="84">
        <v>2</v>
      </c>
    </row>
    <row r="287" spans="1:30" s="9" customFormat="1" ht="16.5" customHeight="1">
      <c r="A287" s="74">
        <v>921</v>
      </c>
      <c r="B287" s="75" t="s">
        <v>318</v>
      </c>
      <c r="C287" s="97">
        <f>'1.a. Vos-laskelma'!C287</f>
        <v>1787</v>
      </c>
      <c r="D287" s="76">
        <f>'1.a. Vos-laskelma'!D287/$C287</f>
        <v>469.15490902289179</v>
      </c>
      <c r="E287" s="76">
        <f>'1.a. Vos-laskelma'!E287/$C287</f>
        <v>598.7737903862494</v>
      </c>
      <c r="F287" s="76">
        <f>'1.a. Vos-laskelma'!F287/$C287</f>
        <v>1067.9286994091412</v>
      </c>
      <c r="G287" s="76">
        <f>'1.a. Vos-laskelma'!G287/$C287</f>
        <v>232.79973013114687</v>
      </c>
      <c r="H287" s="76">
        <f>'1.a. Vos-laskelma'!H287/$C287</f>
        <v>1300.7284295402883</v>
      </c>
      <c r="I287" s="76">
        <f>'1.a. Vos-laskelma'!I287/$C287</f>
        <v>192.86233911583659</v>
      </c>
      <c r="J287" s="76">
        <f>'1.a. Vos-laskelma'!J287/$C287</f>
        <v>1493.5907686561247</v>
      </c>
      <c r="K287" s="76">
        <f>'1.a. Vos-laskelma'!K287/$C287</f>
        <v>0.8358090479329181</v>
      </c>
      <c r="L287" s="76">
        <f>'1.a. Vos-laskelma'!L287/$C287</f>
        <v>173.66705679910467</v>
      </c>
      <c r="M287" s="76">
        <v>34.959459610142858</v>
      </c>
      <c r="N287" s="84">
        <v>11</v>
      </c>
      <c r="O287" s="84">
        <v>11</v>
      </c>
      <c r="P287" s="15"/>
      <c r="Q287" s="90">
        <v>921</v>
      </c>
      <c r="R287" s="40" t="s">
        <v>318</v>
      </c>
      <c r="S287" s="77">
        <v>1895</v>
      </c>
      <c r="T287" s="97">
        <v>571.27007182637601</v>
      </c>
      <c r="U287" s="97">
        <v>595.26994770520037</v>
      </c>
      <c r="V287" s="97">
        <v>1166.540019531576</v>
      </c>
      <c r="W287" s="97">
        <v>198.43518683493511</v>
      </c>
      <c r="X287" s="97">
        <v>1364.9752063665121</v>
      </c>
      <c r="Y287" s="97">
        <v>190.0986807387863</v>
      </c>
      <c r="Z287" s="97">
        <v>1555.0738871052979</v>
      </c>
      <c r="AA287" s="97">
        <v>145.1392242744063</v>
      </c>
      <c r="AB287" s="97">
        <v>1700.2131113797041</v>
      </c>
      <c r="AC287" s="84">
        <v>11</v>
      </c>
      <c r="AD287" s="84">
        <v>11</v>
      </c>
    </row>
    <row r="288" spans="1:30" s="9" customFormat="1" ht="16.5" customHeight="1">
      <c r="A288" s="74">
        <v>922</v>
      </c>
      <c r="B288" s="75" t="s">
        <v>319</v>
      </c>
      <c r="C288" s="97">
        <f>'1.a. Vos-laskelma'!C288</f>
        <v>4532</v>
      </c>
      <c r="D288" s="76">
        <f>'1.a. Vos-laskelma'!D288/$C288</f>
        <v>669.86027785799524</v>
      </c>
      <c r="E288" s="76">
        <f>'1.a. Vos-laskelma'!E288/$C288</f>
        <v>225.08294670444218</v>
      </c>
      <c r="F288" s="76">
        <f>'1.a. Vos-laskelma'!F288/$C288</f>
        <v>894.94322456243742</v>
      </c>
      <c r="G288" s="76">
        <f>'1.a. Vos-laskelma'!G288/$C288</f>
        <v>88.658246847536759</v>
      </c>
      <c r="H288" s="76">
        <f>'1.a. Vos-laskelma'!H288/$C288</f>
        <v>983.60147140997435</v>
      </c>
      <c r="I288" s="76">
        <f>'1.a. Vos-laskelma'!I288/$C288</f>
        <v>-244.83164165931157</v>
      </c>
      <c r="J288" s="76">
        <f>'1.a. Vos-laskelma'!J288/$C288</f>
        <v>738.76982975066278</v>
      </c>
      <c r="K288" s="76">
        <f>'1.a. Vos-laskelma'!K288/$C288</f>
        <v>0.16301187770314712</v>
      </c>
      <c r="L288" s="76">
        <f>'1.a. Vos-laskelma'!L288/$C288</f>
        <v>24.631026037069731</v>
      </c>
      <c r="M288" s="76">
        <v>14.149507645075801</v>
      </c>
      <c r="N288" s="84">
        <v>6</v>
      </c>
      <c r="O288" s="84">
        <v>6</v>
      </c>
      <c r="P288" s="15"/>
      <c r="Q288" s="90">
        <v>922</v>
      </c>
      <c r="R288" s="40" t="s">
        <v>319</v>
      </c>
      <c r="S288" s="77">
        <v>4469</v>
      </c>
      <c r="T288" s="97">
        <v>641.25801362059792</v>
      </c>
      <c r="U288" s="97">
        <v>263.85340735258262</v>
      </c>
      <c r="V288" s="97">
        <v>905.11142097318054</v>
      </c>
      <c r="W288" s="97">
        <v>76.867380899971963</v>
      </c>
      <c r="X288" s="97">
        <v>981.97880187315241</v>
      </c>
      <c r="Y288" s="97">
        <v>-240.4573730140971</v>
      </c>
      <c r="Z288" s="97">
        <v>741.52142885905539</v>
      </c>
      <c r="AA288" s="97">
        <v>22.804741168046551</v>
      </c>
      <c r="AB288" s="97">
        <v>764.32617002710185</v>
      </c>
      <c r="AC288" s="84">
        <v>6</v>
      </c>
      <c r="AD288" s="84">
        <v>6</v>
      </c>
    </row>
    <row r="289" spans="1:30" s="9" customFormat="1" ht="16.5" customHeight="1">
      <c r="A289" s="74">
        <v>924</v>
      </c>
      <c r="B289" s="75" t="s">
        <v>320</v>
      </c>
      <c r="C289" s="97">
        <f>'1.a. Vos-laskelma'!C289</f>
        <v>2912</v>
      </c>
      <c r="D289" s="76">
        <f>'1.a. Vos-laskelma'!D289/$C289</f>
        <v>363.24376027203107</v>
      </c>
      <c r="E289" s="76">
        <f>'1.a. Vos-laskelma'!E289/$C289</f>
        <v>573.29655038361886</v>
      </c>
      <c r="F289" s="76">
        <f>'1.a. Vos-laskelma'!F289/$C289</f>
        <v>936.54031065564982</v>
      </c>
      <c r="G289" s="76">
        <f>'1.a. Vos-laskelma'!G289/$C289</f>
        <v>192.87391217743888</v>
      </c>
      <c r="H289" s="76">
        <f>'1.a. Vos-laskelma'!H289/$C289</f>
        <v>1129.4142228330886</v>
      </c>
      <c r="I289" s="76">
        <f>'1.a. Vos-laskelma'!I289/$C289</f>
        <v>157.46325549450549</v>
      </c>
      <c r="J289" s="76">
        <f>'1.a. Vos-laskelma'!J289/$C289</f>
        <v>1286.8774783275942</v>
      </c>
      <c r="K289" s="76">
        <f>'1.a. Vos-laskelma'!K289/$C289</f>
        <v>0.44192221096414636</v>
      </c>
      <c r="L289" s="76">
        <f>'1.a. Vos-laskelma'!L289/$C289</f>
        <v>-6.084718406593411</v>
      </c>
      <c r="M289" s="76">
        <v>-11.714433326619879</v>
      </c>
      <c r="N289" s="84">
        <v>16</v>
      </c>
      <c r="O289" s="84">
        <v>16</v>
      </c>
      <c r="P289" s="15"/>
      <c r="Q289" s="90">
        <v>924</v>
      </c>
      <c r="R289" s="40" t="s">
        <v>320</v>
      </c>
      <c r="S289" s="77">
        <v>2936</v>
      </c>
      <c r="T289" s="97">
        <v>478.23661557428142</v>
      </c>
      <c r="U289" s="97">
        <v>560.15408486239062</v>
      </c>
      <c r="V289" s="97">
        <v>1038.390700436672</v>
      </c>
      <c r="W289" s="97">
        <v>171.37620522123359</v>
      </c>
      <c r="X289" s="97">
        <v>1209.7669056579059</v>
      </c>
      <c r="Y289" s="97">
        <v>133.13079019073569</v>
      </c>
      <c r="Z289" s="97">
        <v>1342.897695848641</v>
      </c>
      <c r="AA289" s="97">
        <v>10.219426430517711</v>
      </c>
      <c r="AB289" s="97">
        <v>1353.117122279159</v>
      </c>
      <c r="AC289" s="84">
        <v>16</v>
      </c>
      <c r="AD289" s="84">
        <v>16</v>
      </c>
    </row>
    <row r="290" spans="1:30" s="9" customFormat="1" ht="16.5" customHeight="1">
      <c r="A290" s="74">
        <v>925</v>
      </c>
      <c r="B290" s="75" t="s">
        <v>321</v>
      </c>
      <c r="C290" s="97">
        <f>'1.a. Vos-laskelma'!C290</f>
        <v>3295</v>
      </c>
      <c r="D290" s="76">
        <f>'1.a. Vos-laskelma'!D290/$C290</f>
        <v>1135.2211422116518</v>
      </c>
      <c r="E290" s="76">
        <f>'1.a. Vos-laskelma'!E290/$C290</f>
        <v>34.583582188750462</v>
      </c>
      <c r="F290" s="76">
        <f>'1.a. Vos-laskelma'!F290/$C290</f>
        <v>1169.8047244004022</v>
      </c>
      <c r="G290" s="76">
        <f>'1.a. Vos-laskelma'!G290/$C290</f>
        <v>201.23518999019612</v>
      </c>
      <c r="H290" s="76">
        <f>'1.a. Vos-laskelma'!H290/$C290</f>
        <v>1371.0399143905981</v>
      </c>
      <c r="I290" s="76">
        <f>'1.a. Vos-laskelma'!I290/$C290</f>
        <v>10.542943854324735</v>
      </c>
      <c r="J290" s="76">
        <f>'1.a. Vos-laskelma'!J290/$C290</f>
        <v>1381.582858244923</v>
      </c>
      <c r="K290" s="76">
        <f>'1.a. Vos-laskelma'!K290/$C290</f>
        <v>0.41929677033229834</v>
      </c>
      <c r="L290" s="76">
        <f>'1.a. Vos-laskelma'!L290/$C290</f>
        <v>11.265759180576636</v>
      </c>
      <c r="M290" s="76">
        <v>141.69735834258699</v>
      </c>
      <c r="N290" s="84">
        <v>11</v>
      </c>
      <c r="O290" s="84">
        <v>11</v>
      </c>
      <c r="P290" s="15"/>
      <c r="Q290" s="90">
        <v>925</v>
      </c>
      <c r="R290" s="40" t="s">
        <v>321</v>
      </c>
      <c r="S290" s="77">
        <v>3387</v>
      </c>
      <c r="T290" s="97">
        <v>1069.65080081784</v>
      </c>
      <c r="U290" s="97">
        <v>23.83480027431002</v>
      </c>
      <c r="V290" s="97">
        <v>1093.4856010921501</v>
      </c>
      <c r="W290" s="97">
        <v>177.47871602230629</v>
      </c>
      <c r="X290" s="97">
        <v>1270.964317114456</v>
      </c>
      <c r="Y290" s="97">
        <v>-19.655447298494241</v>
      </c>
      <c r="Z290" s="97">
        <v>1251.308869815962</v>
      </c>
      <c r="AA290" s="97">
        <v>10.851842072630641</v>
      </c>
      <c r="AB290" s="97">
        <v>1262.1607118885929</v>
      </c>
      <c r="AC290" s="84">
        <v>11</v>
      </c>
      <c r="AD290" s="84">
        <v>11</v>
      </c>
    </row>
    <row r="291" spans="1:30" s="9" customFormat="1" ht="16.5" customHeight="1">
      <c r="A291" s="74">
        <v>927</v>
      </c>
      <c r="B291" s="75" t="s">
        <v>322</v>
      </c>
      <c r="C291" s="97">
        <f>'1.a. Vos-laskelma'!C291</f>
        <v>28852</v>
      </c>
      <c r="D291" s="76">
        <f>'1.a. Vos-laskelma'!D291/$C291</f>
        <v>532.95717123444695</v>
      </c>
      <c r="E291" s="76">
        <f>'1.a. Vos-laskelma'!E291/$C291</f>
        <v>31.233178560349835</v>
      </c>
      <c r="F291" s="76">
        <f>'1.a. Vos-laskelma'!F291/$C291</f>
        <v>564.19034979479682</v>
      </c>
      <c r="G291" s="76">
        <f>'1.a. Vos-laskelma'!G291/$C291</f>
        <v>87.973973133610428</v>
      </c>
      <c r="H291" s="76">
        <f>'1.a. Vos-laskelma'!H291/$C291</f>
        <v>652.16432292840727</v>
      </c>
      <c r="I291" s="76">
        <f>'1.a. Vos-laskelma'!I291/$C291</f>
        <v>-89.134895327880216</v>
      </c>
      <c r="J291" s="76">
        <f>'1.a. Vos-laskelma'!J291/$C291</f>
        <v>563.02942760052701</v>
      </c>
      <c r="K291" s="76">
        <f>'1.a. Vos-laskelma'!K291/$C291</f>
        <v>1.9514398572041004E-2</v>
      </c>
      <c r="L291" s="76">
        <f>'1.a. Vos-laskelma'!L291/$C291</f>
        <v>-1.7170901566615751</v>
      </c>
      <c r="M291" s="76">
        <v>-74.086180486988383</v>
      </c>
      <c r="N291" s="84">
        <v>1</v>
      </c>
      <c r="O291" s="85">
        <v>33</v>
      </c>
      <c r="P291" s="15"/>
      <c r="Q291" s="90">
        <v>927</v>
      </c>
      <c r="R291" s="40" t="s">
        <v>322</v>
      </c>
      <c r="S291" s="77">
        <v>28811</v>
      </c>
      <c r="T291" s="97">
        <v>595.3612254831022</v>
      </c>
      <c r="U291" s="97">
        <v>82.402779349110872</v>
      </c>
      <c r="V291" s="97">
        <v>677.764004832213</v>
      </c>
      <c r="W291" s="97">
        <v>77.653424937497974</v>
      </c>
      <c r="X291" s="97">
        <v>755.41742976971091</v>
      </c>
      <c r="Y291" s="97">
        <v>-81.202873902328975</v>
      </c>
      <c r="Z291" s="97">
        <v>674.21455586738193</v>
      </c>
      <c r="AA291" s="97">
        <v>-3.483362907014687</v>
      </c>
      <c r="AB291" s="97">
        <v>670.73119296036725</v>
      </c>
      <c r="AC291" s="84">
        <v>1</v>
      </c>
      <c r="AD291" s="85">
        <v>33</v>
      </c>
    </row>
    <row r="292" spans="1:30" s="9" customFormat="1" ht="16.5" customHeight="1">
      <c r="A292" s="74">
        <v>931</v>
      </c>
      <c r="B292" s="75" t="s">
        <v>323</v>
      </c>
      <c r="C292" s="97">
        <f>'1.a. Vos-laskelma'!C292</f>
        <v>5695</v>
      </c>
      <c r="D292" s="76">
        <f>'1.a. Vos-laskelma'!D292/$C292</f>
        <v>865.21585769369426</v>
      </c>
      <c r="E292" s="76">
        <f>'1.a. Vos-laskelma'!E292/$C292</f>
        <v>345.80748946428901</v>
      </c>
      <c r="F292" s="76">
        <f>'1.a. Vos-laskelma'!F292/$C292</f>
        <v>1211.0233471579834</v>
      </c>
      <c r="G292" s="76">
        <f>'1.a. Vos-laskelma'!G292/$C292</f>
        <v>180.09854071377219</v>
      </c>
      <c r="H292" s="76">
        <f>'1.a. Vos-laskelma'!H292/$C292</f>
        <v>1391.1218878717555</v>
      </c>
      <c r="I292" s="76">
        <f>'1.a. Vos-laskelma'!I292/$C292</f>
        <v>-18.381211589113256</v>
      </c>
      <c r="J292" s="76">
        <f>'1.a. Vos-laskelma'!J292/$C292</f>
        <v>1372.7406762826422</v>
      </c>
      <c r="K292" s="76">
        <f>'1.a. Vos-laskelma'!K292/$C292</f>
        <v>0.24104313894339635</v>
      </c>
      <c r="L292" s="76">
        <f>'1.a. Vos-laskelma'!L292/$C292</f>
        <v>-14.923843422300262</v>
      </c>
      <c r="M292" s="76">
        <v>-80.583207329163088</v>
      </c>
      <c r="N292" s="84">
        <v>13</v>
      </c>
      <c r="O292" s="84">
        <v>13</v>
      </c>
      <c r="P292" s="15"/>
      <c r="Q292" s="90">
        <v>931</v>
      </c>
      <c r="R292" s="40" t="s">
        <v>323</v>
      </c>
      <c r="S292" s="77">
        <v>5877</v>
      </c>
      <c r="T292" s="97">
        <v>871.21475944674535</v>
      </c>
      <c r="U292" s="97">
        <v>364.32254112645802</v>
      </c>
      <c r="V292" s="97">
        <v>1235.5373005732031</v>
      </c>
      <c r="W292" s="97">
        <v>156.16913976753389</v>
      </c>
      <c r="X292" s="97">
        <v>1391.7064403407369</v>
      </c>
      <c r="Y292" s="97">
        <v>4.9421473540922243</v>
      </c>
      <c r="Z292" s="97">
        <v>1396.64858769483</v>
      </c>
      <c r="AA292" s="97">
        <v>-9.7186314497192487</v>
      </c>
      <c r="AB292" s="97">
        <v>1386.9299562451099</v>
      </c>
      <c r="AC292" s="84">
        <v>13</v>
      </c>
      <c r="AD292" s="84">
        <v>13</v>
      </c>
    </row>
    <row r="293" spans="1:30" s="9" customFormat="1" ht="16.5" customHeight="1">
      <c r="A293" s="74">
        <v>934</v>
      </c>
      <c r="B293" s="75" t="s">
        <v>324</v>
      </c>
      <c r="C293" s="97">
        <f>'1.a. Vos-laskelma'!C293</f>
        <v>2554</v>
      </c>
      <c r="D293" s="76">
        <f>'1.a. Vos-laskelma'!D293/$C293</f>
        <v>243.61904131800895</v>
      </c>
      <c r="E293" s="76">
        <f>'1.a. Vos-laskelma'!E293/$C293</f>
        <v>470.49813984509001</v>
      </c>
      <c r="F293" s="76">
        <f>'1.a. Vos-laskelma'!F293/$C293</f>
        <v>714.11718116309896</v>
      </c>
      <c r="G293" s="76">
        <f>'1.a. Vos-laskelma'!G293/$C293</f>
        <v>151.51364557707649</v>
      </c>
      <c r="H293" s="76">
        <f>'1.a. Vos-laskelma'!H293/$C293</f>
        <v>865.63082674017539</v>
      </c>
      <c r="I293" s="76">
        <f>'1.a. Vos-laskelma'!I293/$C293</f>
        <v>34.209475332811273</v>
      </c>
      <c r="J293" s="76">
        <f>'1.a. Vos-laskelma'!J293/$C293</f>
        <v>899.84030207298667</v>
      </c>
      <c r="K293" s="76">
        <f>'1.a. Vos-laskelma'!K293/$C293</f>
        <v>0.35232588178268859</v>
      </c>
      <c r="L293" s="76">
        <f>'1.a. Vos-laskelma'!L293/$C293</f>
        <v>-1171.5571139389194</v>
      </c>
      <c r="M293" s="76">
        <v>286.84726166029583</v>
      </c>
      <c r="N293" s="84">
        <v>14</v>
      </c>
      <c r="O293" s="84">
        <v>14</v>
      </c>
      <c r="P293" s="15"/>
      <c r="Q293" s="90">
        <v>934</v>
      </c>
      <c r="R293" s="40" t="s">
        <v>324</v>
      </c>
      <c r="S293" s="77">
        <v>2656</v>
      </c>
      <c r="T293" s="97">
        <v>302.7628753559224</v>
      </c>
      <c r="U293" s="97">
        <v>465.19429948250132</v>
      </c>
      <c r="V293" s="97">
        <v>767.95717483842373</v>
      </c>
      <c r="W293" s="97">
        <v>127.55942064726349</v>
      </c>
      <c r="X293" s="97">
        <v>895.51659548568716</v>
      </c>
      <c r="Y293" s="97">
        <v>-294.29254518072293</v>
      </c>
      <c r="Z293" s="97">
        <v>601.22405030496429</v>
      </c>
      <c r="AA293" s="97">
        <v>-1069.30257063253</v>
      </c>
      <c r="AB293" s="97">
        <v>-468.07852032756591</v>
      </c>
      <c r="AC293" s="84">
        <v>14</v>
      </c>
      <c r="AD293" s="84">
        <v>14</v>
      </c>
    </row>
    <row r="294" spans="1:30" s="9" customFormat="1" ht="16.5" customHeight="1">
      <c r="A294" s="74">
        <v>935</v>
      </c>
      <c r="B294" s="75" t="s">
        <v>325</v>
      </c>
      <c r="C294" s="97">
        <f>'1.a. Vos-laskelma'!C294</f>
        <v>2751</v>
      </c>
      <c r="D294" s="76">
        <f>'1.a. Vos-laskelma'!D294/$C294</f>
        <v>18.237401969327038</v>
      </c>
      <c r="E294" s="76">
        <f>'1.a. Vos-laskelma'!E294/$C294</f>
        <v>364.11204963866305</v>
      </c>
      <c r="F294" s="76">
        <f>'1.a. Vos-laskelma'!F294/$C294</f>
        <v>382.34945160799009</v>
      </c>
      <c r="G294" s="76">
        <f>'1.a. Vos-laskelma'!G294/$C294</f>
        <v>163.40373035432296</v>
      </c>
      <c r="H294" s="76">
        <f>'1.a. Vos-laskelma'!H294/$C294</f>
        <v>545.75318196231308</v>
      </c>
      <c r="I294" s="76">
        <f>'1.a. Vos-laskelma'!I294/$C294</f>
        <v>-4.5209014903671392</v>
      </c>
      <c r="J294" s="76">
        <f>'1.a. Vos-laskelma'!J294/$C294</f>
        <v>541.23228047194596</v>
      </c>
      <c r="K294" s="76">
        <f>'1.a. Vos-laskelma'!K294/$C294</f>
        <v>0.19674019646381169</v>
      </c>
      <c r="L294" s="76">
        <f>'1.a. Vos-laskelma'!L294/$C294</f>
        <v>267.60325249000363</v>
      </c>
      <c r="M294" s="76">
        <v>-152.14544359461141</v>
      </c>
      <c r="N294" s="84">
        <v>8</v>
      </c>
      <c r="O294" s="84">
        <v>8</v>
      </c>
      <c r="P294" s="15"/>
      <c r="Q294" s="90">
        <v>935</v>
      </c>
      <c r="R294" s="40" t="s">
        <v>325</v>
      </c>
      <c r="S294" s="77">
        <v>2927</v>
      </c>
      <c r="T294" s="97">
        <v>198.06077828879751</v>
      </c>
      <c r="U294" s="97">
        <v>398.29905937510358</v>
      </c>
      <c r="V294" s="97">
        <v>596.35983766390109</v>
      </c>
      <c r="W294" s="97">
        <v>134.82558198633501</v>
      </c>
      <c r="X294" s="97">
        <v>731.1854196502361</v>
      </c>
      <c r="Y294" s="97">
        <v>18.289374786470791</v>
      </c>
      <c r="Z294" s="97">
        <v>749.47479443670693</v>
      </c>
      <c r="AA294" s="97">
        <v>224.6530580662795</v>
      </c>
      <c r="AB294" s="97">
        <v>974.12785250298634</v>
      </c>
      <c r="AC294" s="84">
        <v>8</v>
      </c>
      <c r="AD294" s="84">
        <v>8</v>
      </c>
    </row>
    <row r="295" spans="1:30" s="9" customFormat="1" ht="16.5" customHeight="1">
      <c r="A295" s="74">
        <v>936</v>
      </c>
      <c r="B295" s="75" t="s">
        <v>326</v>
      </c>
      <c r="C295" s="97">
        <f>'1.a. Vos-laskelma'!C295</f>
        <v>6126</v>
      </c>
      <c r="D295" s="76">
        <f>'1.a. Vos-laskelma'!D295/$C295</f>
        <v>606.06669359731143</v>
      </c>
      <c r="E295" s="76">
        <f>'1.a. Vos-laskelma'!E295/$C295</f>
        <v>353.44247093638887</v>
      </c>
      <c r="F295" s="76">
        <f>'1.a. Vos-laskelma'!F295/$C295</f>
        <v>959.50916453370041</v>
      </c>
      <c r="G295" s="76">
        <f>'1.a. Vos-laskelma'!G295/$C295</f>
        <v>191.04626223355777</v>
      </c>
      <c r="H295" s="76">
        <f>'1.a. Vos-laskelma'!H295/$C295</f>
        <v>1150.555426767258</v>
      </c>
      <c r="I295" s="76">
        <f>'1.a. Vos-laskelma'!I295/$C295</f>
        <v>77.661443029709432</v>
      </c>
      <c r="J295" s="76">
        <f>'1.a. Vos-laskelma'!J295/$C295</f>
        <v>1228.2168697969676</v>
      </c>
      <c r="K295" s="76">
        <f>'1.a. Vos-laskelma'!K295/$C295</f>
        <v>0.2004924697677061</v>
      </c>
      <c r="L295" s="76">
        <f>'1.a. Vos-laskelma'!L295/$C295</f>
        <v>25.727691234084226</v>
      </c>
      <c r="M295" s="76">
        <v>-26.811966337362492</v>
      </c>
      <c r="N295" s="84">
        <v>6</v>
      </c>
      <c r="O295" s="84">
        <v>6</v>
      </c>
      <c r="P295" s="15"/>
      <c r="Q295" s="90">
        <v>936</v>
      </c>
      <c r="R295" s="40" t="s">
        <v>326</v>
      </c>
      <c r="S295" s="77">
        <v>6275</v>
      </c>
      <c r="T295" s="97">
        <v>642.11922292516863</v>
      </c>
      <c r="U295" s="97">
        <v>383.91086697937112</v>
      </c>
      <c r="V295" s="97">
        <v>1026.0300899045401</v>
      </c>
      <c r="W295" s="97">
        <v>167.91179203723439</v>
      </c>
      <c r="X295" s="97">
        <v>1193.941881941774</v>
      </c>
      <c r="Y295" s="97">
        <v>88.87888446215139</v>
      </c>
      <c r="Z295" s="97">
        <v>1282.820766403926</v>
      </c>
      <c r="AA295" s="97">
        <v>29.539362932270919</v>
      </c>
      <c r="AB295" s="97">
        <v>1312.360129336196</v>
      </c>
      <c r="AC295" s="84">
        <v>6</v>
      </c>
      <c r="AD295" s="84">
        <v>6</v>
      </c>
    </row>
    <row r="296" spans="1:30" s="9" customFormat="1" ht="16.5" customHeight="1">
      <c r="A296" s="74">
        <v>946</v>
      </c>
      <c r="B296" s="75" t="s">
        <v>327</v>
      </c>
      <c r="C296" s="97">
        <f>'1.a. Vos-laskelma'!C296</f>
        <v>6185</v>
      </c>
      <c r="D296" s="76">
        <f>'1.a. Vos-laskelma'!D296/$C296</f>
        <v>890.76386111804538</v>
      </c>
      <c r="E296" s="76">
        <f>'1.a. Vos-laskelma'!E296/$C296</f>
        <v>332.96930767171375</v>
      </c>
      <c r="F296" s="76">
        <f>'1.a. Vos-laskelma'!F296/$C296</f>
        <v>1223.733168789759</v>
      </c>
      <c r="G296" s="76">
        <f>'1.a. Vos-laskelma'!G296/$C296</f>
        <v>166.22815891715064</v>
      </c>
      <c r="H296" s="76">
        <f>'1.a. Vos-laskelma'!H296/$C296</f>
        <v>1389.9613277069097</v>
      </c>
      <c r="I296" s="76">
        <f>'1.a. Vos-laskelma'!I296/$C296</f>
        <v>177.41018593371058</v>
      </c>
      <c r="J296" s="76">
        <f>'1.a. Vos-laskelma'!J296/$C296</f>
        <v>1567.3715136406204</v>
      </c>
      <c r="K296" s="76">
        <f>'1.a. Vos-laskelma'!K296/$C296</f>
        <v>0.25341495774302675</v>
      </c>
      <c r="L296" s="76">
        <f>'1.a. Vos-laskelma'!L296/$C296</f>
        <v>-25.954959094583664</v>
      </c>
      <c r="M296" s="76">
        <v>56.015314874231763</v>
      </c>
      <c r="N296" s="84">
        <v>15</v>
      </c>
      <c r="O296" s="84">
        <v>15</v>
      </c>
      <c r="P296" s="15"/>
      <c r="Q296" s="90">
        <v>946</v>
      </c>
      <c r="R296" s="40" t="s">
        <v>327</v>
      </c>
      <c r="S296" s="77">
        <v>6291</v>
      </c>
      <c r="T296" s="97">
        <v>891.46951461180686</v>
      </c>
      <c r="U296" s="97">
        <v>359.33721180441552</v>
      </c>
      <c r="V296" s="97">
        <v>1250.8067264162221</v>
      </c>
      <c r="W296" s="97">
        <v>146.3103194189035</v>
      </c>
      <c r="X296" s="97">
        <v>1397.117045835126</v>
      </c>
      <c r="Y296" s="97">
        <v>136.6401208075028</v>
      </c>
      <c r="Z296" s="97">
        <v>1533.757166642629</v>
      </c>
      <c r="AA296" s="97">
        <v>-16.013228798283269</v>
      </c>
      <c r="AB296" s="97">
        <v>1517.743937844346</v>
      </c>
      <c r="AC296" s="84">
        <v>15</v>
      </c>
      <c r="AD296" s="84">
        <v>15</v>
      </c>
    </row>
    <row r="297" spans="1:30" s="9" customFormat="1" ht="16.5" customHeight="1">
      <c r="A297" s="74">
        <v>976</v>
      </c>
      <c r="B297" s="75" t="s">
        <v>328</v>
      </c>
      <c r="C297" s="97">
        <f>'1.a. Vos-laskelma'!C297</f>
        <v>3673</v>
      </c>
      <c r="D297" s="76">
        <f>'1.a. Vos-laskelma'!D297/$C297</f>
        <v>603.89777144746643</v>
      </c>
      <c r="E297" s="76">
        <f>'1.a. Vos-laskelma'!E297/$C297</f>
        <v>512.98620466318118</v>
      </c>
      <c r="F297" s="76">
        <f>'1.a. Vos-laskelma'!F297/$C297</f>
        <v>1116.8839761106476</v>
      </c>
      <c r="G297" s="76">
        <f>'1.a. Vos-laskelma'!G297/$C297</f>
        <v>178.35709641761571</v>
      </c>
      <c r="H297" s="76">
        <f>'1.a. Vos-laskelma'!H297/$C297</f>
        <v>1295.2410725282632</v>
      </c>
      <c r="I297" s="76">
        <f>'1.a. Vos-laskelma'!I297/$C297</f>
        <v>-165.11407568744895</v>
      </c>
      <c r="J297" s="76">
        <f>'1.a. Vos-laskelma'!J297/$C297</f>
        <v>1130.1269968408144</v>
      </c>
      <c r="K297" s="76">
        <f>'1.a. Vos-laskelma'!K297/$C297</f>
        <v>0.30768499777860453</v>
      </c>
      <c r="L297" s="76">
        <f>'1.a. Vos-laskelma'!L297/$C297</f>
        <v>-57.029804356112166</v>
      </c>
      <c r="M297" s="76">
        <v>46.392032548079442</v>
      </c>
      <c r="N297" s="84">
        <v>19</v>
      </c>
      <c r="O297" s="84">
        <v>19</v>
      </c>
      <c r="P297" s="15"/>
      <c r="Q297" s="90">
        <v>976</v>
      </c>
      <c r="R297" s="40" t="s">
        <v>328</v>
      </c>
      <c r="S297" s="77">
        <v>3765</v>
      </c>
      <c r="T297" s="97">
        <v>632.81783680357682</v>
      </c>
      <c r="U297" s="97">
        <v>513.62418108947463</v>
      </c>
      <c r="V297" s="97">
        <v>1146.4420178930509</v>
      </c>
      <c r="W297" s="97">
        <v>157.2835178714455</v>
      </c>
      <c r="X297" s="97">
        <v>1303.725535764497</v>
      </c>
      <c r="Y297" s="97">
        <v>-172.6547144754316</v>
      </c>
      <c r="Z297" s="97">
        <v>1131.070821289065</v>
      </c>
      <c r="AA297" s="97">
        <v>-18.271725243027891</v>
      </c>
      <c r="AB297" s="97">
        <v>1112.799096046037</v>
      </c>
      <c r="AC297" s="84">
        <v>19</v>
      </c>
      <c r="AD297" s="84">
        <v>19</v>
      </c>
    </row>
    <row r="298" spans="1:30" s="9" customFormat="1" ht="16.5" customHeight="1">
      <c r="A298" s="74">
        <v>977</v>
      </c>
      <c r="B298" s="75" t="s">
        <v>329</v>
      </c>
      <c r="C298" s="97">
        <f>'1.a. Vos-laskelma'!C298</f>
        <v>15274</v>
      </c>
      <c r="D298" s="76">
        <f>'1.a. Vos-laskelma'!D298/$C298</f>
        <v>673.27516646725314</v>
      </c>
      <c r="E298" s="76">
        <f>'1.a. Vos-laskelma'!E298/$C298</f>
        <v>415.27156760279053</v>
      </c>
      <c r="F298" s="76">
        <f>'1.a. Vos-laskelma'!F298/$C298</f>
        <v>1088.5467340700436</v>
      </c>
      <c r="G298" s="76">
        <f>'1.a. Vos-laskelma'!G298/$C298</f>
        <v>81.71776563810036</v>
      </c>
      <c r="H298" s="76">
        <f>'1.a. Vos-laskelma'!H298/$C298</f>
        <v>1170.2644997081441</v>
      </c>
      <c r="I298" s="76">
        <f>'1.a. Vos-laskelma'!I298/$C298</f>
        <v>10.515909388503339</v>
      </c>
      <c r="J298" s="76">
        <f>'1.a. Vos-laskelma'!J298/$C298</f>
        <v>1180.7804090966474</v>
      </c>
      <c r="K298" s="76">
        <f>'1.a. Vos-laskelma'!K298/$C298</f>
        <v>7.7306560763169274E-2</v>
      </c>
      <c r="L298" s="76">
        <f>'1.a. Vos-laskelma'!L298/$C298</f>
        <v>30.167264207149397</v>
      </c>
      <c r="M298" s="76">
        <v>-7.9798994969141859</v>
      </c>
      <c r="N298" s="84">
        <v>17</v>
      </c>
      <c r="O298" s="84">
        <v>17</v>
      </c>
      <c r="P298" s="15"/>
      <c r="Q298" s="90">
        <v>977</v>
      </c>
      <c r="R298" s="40" t="s">
        <v>329</v>
      </c>
      <c r="S298" s="77">
        <v>15369</v>
      </c>
      <c r="T298" s="97">
        <v>648.08959565995167</v>
      </c>
      <c r="U298" s="97">
        <v>385.69518828262022</v>
      </c>
      <c r="V298" s="97">
        <v>1033.7847839425719</v>
      </c>
      <c r="W298" s="97">
        <v>64.604431646615609</v>
      </c>
      <c r="X298" s="97">
        <v>1098.389215589187</v>
      </c>
      <c r="Y298" s="97">
        <v>33.596525473355463</v>
      </c>
      <c r="Z298" s="97">
        <v>1131.985741062543</v>
      </c>
      <c r="AA298" s="97">
        <v>27.463373669724781</v>
      </c>
      <c r="AB298" s="97">
        <v>1159.4491147322681</v>
      </c>
      <c r="AC298" s="84">
        <v>17</v>
      </c>
      <c r="AD298" s="84">
        <v>17</v>
      </c>
    </row>
    <row r="299" spans="1:30" s="9" customFormat="1" ht="16.5" customHeight="1">
      <c r="A299" s="74">
        <v>980</v>
      </c>
      <c r="B299" s="75" t="s">
        <v>330</v>
      </c>
      <c r="C299" s="97">
        <f>'1.a. Vos-laskelma'!C299</f>
        <v>33658</v>
      </c>
      <c r="D299" s="76">
        <f>'1.a. Vos-laskelma'!D299/$C299</f>
        <v>719.94744343064485</v>
      </c>
      <c r="E299" s="76">
        <f>'1.a. Vos-laskelma'!E299/$C299</f>
        <v>258.81247993078466</v>
      </c>
      <c r="F299" s="76">
        <f>'1.a. Vos-laskelma'!F299/$C299</f>
        <v>978.75992336142951</v>
      </c>
      <c r="G299" s="76">
        <f>'1.a. Vos-laskelma'!G299/$C299</f>
        <v>61.042521902434551</v>
      </c>
      <c r="H299" s="76">
        <f>'1.a. Vos-laskelma'!H299/$C299</f>
        <v>1039.802445263864</v>
      </c>
      <c r="I299" s="76">
        <f>'1.a. Vos-laskelma'!I299/$C299</f>
        <v>-116.34740626299839</v>
      </c>
      <c r="J299" s="76">
        <f>'1.a. Vos-laskelma'!J299/$C299</f>
        <v>923.45503900086567</v>
      </c>
      <c r="K299" s="76">
        <f>'1.a. Vos-laskelma'!K299/$C299</f>
        <v>2.7436420434989176E-2</v>
      </c>
      <c r="L299" s="76">
        <f>'1.a. Vos-laskelma'!L299/$C299</f>
        <v>-25.055604209994655</v>
      </c>
      <c r="M299" s="76">
        <v>-3.13890485125637</v>
      </c>
      <c r="N299" s="84">
        <v>6</v>
      </c>
      <c r="O299" s="84">
        <v>6</v>
      </c>
      <c r="P299" s="15"/>
      <c r="Q299" s="90">
        <v>980</v>
      </c>
      <c r="R299" s="40" t="s">
        <v>330</v>
      </c>
      <c r="S299" s="77">
        <v>33677</v>
      </c>
      <c r="T299" s="97">
        <v>721.66882344262183</v>
      </c>
      <c r="U299" s="97">
        <v>149.73724483883649</v>
      </c>
      <c r="V299" s="97">
        <v>871.40606828145837</v>
      </c>
      <c r="W299" s="97">
        <v>49.31136538657244</v>
      </c>
      <c r="X299" s="97">
        <v>920.71743366803082</v>
      </c>
      <c r="Y299" s="97">
        <v>-107.82926032603849</v>
      </c>
      <c r="Z299" s="97">
        <v>812.88817334199223</v>
      </c>
      <c r="AA299" s="97">
        <v>-31.14457921502806</v>
      </c>
      <c r="AB299" s="97">
        <v>781.74359412696424</v>
      </c>
      <c r="AC299" s="84">
        <v>6</v>
      </c>
      <c r="AD299" s="84">
        <v>6</v>
      </c>
    </row>
    <row r="300" spans="1:30" s="9" customFormat="1" ht="16.5" customHeight="1">
      <c r="A300" s="74">
        <v>981</v>
      </c>
      <c r="B300" s="75" t="s">
        <v>331</v>
      </c>
      <c r="C300" s="97">
        <f>'1.a. Vos-laskelma'!C300</f>
        <v>2186</v>
      </c>
      <c r="D300" s="76">
        <f>'1.a. Vos-laskelma'!D300/$C300</f>
        <v>332.60769662736624</v>
      </c>
      <c r="E300" s="76">
        <f>'1.a. Vos-laskelma'!E300/$C300</f>
        <v>527.65036472720078</v>
      </c>
      <c r="F300" s="76">
        <f>'1.a. Vos-laskelma'!F300/$C300</f>
        <v>860.25806135456708</v>
      </c>
      <c r="G300" s="76">
        <f>'1.a. Vos-laskelma'!G300/$C300</f>
        <v>185.0478236758488</v>
      </c>
      <c r="H300" s="76">
        <f>'1.a. Vos-laskelma'!H300/$C300</f>
        <v>1045.3058850304158</v>
      </c>
      <c r="I300" s="76">
        <f>'1.a. Vos-laskelma'!I300/$C300</f>
        <v>-251.81747483989022</v>
      </c>
      <c r="J300" s="76">
        <f>'1.a. Vos-laskelma'!J300/$C300</f>
        <v>793.48841019052554</v>
      </c>
      <c r="K300" s="76">
        <f>'1.a. Vos-laskelma'!K300/$C300</f>
        <v>0.36298646394809037</v>
      </c>
      <c r="L300" s="76">
        <f>'1.a. Vos-laskelma'!L300/$C300</f>
        <v>-3.2422140896614802</v>
      </c>
      <c r="M300" s="76">
        <v>-103.599165375656</v>
      </c>
      <c r="N300" s="84">
        <v>5</v>
      </c>
      <c r="O300" s="84">
        <v>5</v>
      </c>
      <c r="P300" s="15"/>
      <c r="Q300" s="90">
        <v>981</v>
      </c>
      <c r="R300" s="40" t="s">
        <v>331</v>
      </c>
      <c r="S300" s="77">
        <v>2207</v>
      </c>
      <c r="T300" s="97">
        <v>414.38044074516091</v>
      </c>
      <c r="U300" s="97">
        <v>545.73075469630282</v>
      </c>
      <c r="V300" s="97">
        <v>960.11119544146368</v>
      </c>
      <c r="W300" s="97">
        <v>163.97466088964549</v>
      </c>
      <c r="X300" s="97">
        <v>1124.085856331109</v>
      </c>
      <c r="Y300" s="97">
        <v>-233.26778432260991</v>
      </c>
      <c r="Z300" s="97">
        <v>890.81807200849926</v>
      </c>
      <c r="AA300" s="97">
        <v>-8.3080752152242869</v>
      </c>
      <c r="AB300" s="97">
        <v>882.50999679327492</v>
      </c>
      <c r="AC300" s="84">
        <v>5</v>
      </c>
      <c r="AD300" s="84">
        <v>5</v>
      </c>
    </row>
    <row r="301" spans="1:30" s="9" customFormat="1" ht="16.5" customHeight="1">
      <c r="A301" s="74">
        <v>989</v>
      </c>
      <c r="B301" s="75" t="s">
        <v>332</v>
      </c>
      <c r="C301" s="97">
        <f>'1.a. Vos-laskelma'!C301</f>
        <v>5121</v>
      </c>
      <c r="D301" s="76">
        <f>'1.a. Vos-laskelma'!D301/$C301</f>
        <v>-101.29917066426906</v>
      </c>
      <c r="E301" s="76">
        <f>'1.a. Vos-laskelma'!E301/$C301</f>
        <v>452.59427318486621</v>
      </c>
      <c r="F301" s="76">
        <f>'1.a. Vos-laskelma'!F301/$C301</f>
        <v>351.2951025205972</v>
      </c>
      <c r="G301" s="76">
        <f>'1.a. Vos-laskelma'!G301/$C301</f>
        <v>151.80649260251943</v>
      </c>
      <c r="H301" s="76">
        <f>'1.a. Vos-laskelma'!H301/$C301</f>
        <v>503.10159512311662</v>
      </c>
      <c r="I301" s="76">
        <f>'1.a. Vos-laskelma'!I301/$C301</f>
        <v>-86.487404803749271</v>
      </c>
      <c r="J301" s="76">
        <f>'1.a. Vos-laskelma'!J301/$C301</f>
        <v>416.61419031936731</v>
      </c>
      <c r="K301" s="76">
        <f>'1.a. Vos-laskelma'!K301/$C301</f>
        <v>8.1354069580036575E-2</v>
      </c>
      <c r="L301" s="76">
        <f>'1.a. Vos-laskelma'!L301/$C301</f>
        <v>44.488780433509085</v>
      </c>
      <c r="M301" s="76">
        <v>-126.29320618406059</v>
      </c>
      <c r="N301" s="84">
        <v>14</v>
      </c>
      <c r="O301" s="84">
        <v>14</v>
      </c>
      <c r="P301" s="15"/>
      <c r="Q301" s="90">
        <v>989</v>
      </c>
      <c r="R301" s="40" t="s">
        <v>332</v>
      </c>
      <c r="S301" s="77">
        <v>5316</v>
      </c>
      <c r="T301" s="97">
        <v>16.888152774635518</v>
      </c>
      <c r="U301" s="97">
        <v>426.17486501009802</v>
      </c>
      <c r="V301" s="97">
        <v>443.06301778473352</v>
      </c>
      <c r="W301" s="97">
        <v>127.31576471081181</v>
      </c>
      <c r="X301" s="97">
        <v>570.37878249554535</v>
      </c>
      <c r="Y301" s="97">
        <v>-24.619262603461252</v>
      </c>
      <c r="Z301" s="97">
        <v>545.75951989208409</v>
      </c>
      <c r="AA301" s="97">
        <v>31.83607224604966</v>
      </c>
      <c r="AB301" s="97">
        <v>577.59559213813372</v>
      </c>
      <c r="AC301" s="84">
        <v>14</v>
      </c>
      <c r="AD301" s="84">
        <v>14</v>
      </c>
    </row>
    <row r="302" spans="1:30" s="9" customFormat="1" ht="16.5" customHeight="1">
      <c r="A302" s="74">
        <v>992</v>
      </c>
      <c r="B302" s="75" t="s">
        <v>333</v>
      </c>
      <c r="C302" s="97">
        <f>'1.a. Vos-laskelma'!C302</f>
        <v>17492</v>
      </c>
      <c r="D302" s="76">
        <f>'1.a. Vos-laskelma'!D302/$C302</f>
        <v>252.15179220761317</v>
      </c>
      <c r="E302" s="76">
        <f>'1.a. Vos-laskelma'!E302/$C302</f>
        <v>310.95659782419159</v>
      </c>
      <c r="F302" s="76">
        <f>'1.a. Vos-laskelma'!F302/$C302</f>
        <v>563.10839003180479</v>
      </c>
      <c r="G302" s="76">
        <f>'1.a. Vos-laskelma'!G302/$C302</f>
        <v>103.1125264639484</v>
      </c>
      <c r="H302" s="76">
        <f>'1.a. Vos-laskelma'!H302/$C302</f>
        <v>666.22091649575316</v>
      </c>
      <c r="I302" s="76">
        <f>'1.a. Vos-laskelma'!I302/$C302</f>
        <v>-48.715927281042759</v>
      </c>
      <c r="J302" s="76">
        <f>'1.a. Vos-laskelma'!J302/$C302</f>
        <v>617.50498921471035</v>
      </c>
      <c r="K302" s="76">
        <f>'1.a. Vos-laskelma'!K302/$C302</f>
        <v>3.5302137503699427E-2</v>
      </c>
      <c r="L302" s="76">
        <f>'1.a. Vos-laskelma'!L302/$C302</f>
        <v>-2.0836591527555508</v>
      </c>
      <c r="M302" s="76">
        <v>-78.144334796709586</v>
      </c>
      <c r="N302" s="84">
        <v>13</v>
      </c>
      <c r="O302" s="84">
        <v>13</v>
      </c>
      <c r="P302" s="15"/>
      <c r="Q302" s="90">
        <v>992</v>
      </c>
      <c r="R302" s="40" t="s">
        <v>333</v>
      </c>
      <c r="S302" s="77">
        <v>17971</v>
      </c>
      <c r="T302" s="97">
        <v>330.91579953970609</v>
      </c>
      <c r="U302" s="97">
        <v>226.12565310479911</v>
      </c>
      <c r="V302" s="97">
        <v>557.04145264450528</v>
      </c>
      <c r="W302" s="97">
        <v>84.330132752638804</v>
      </c>
      <c r="X302" s="97">
        <v>641.37158539714414</v>
      </c>
      <c r="Y302" s="97">
        <v>-7.372878526514941</v>
      </c>
      <c r="Z302" s="97">
        <v>633.99870687062912</v>
      </c>
      <c r="AA302" s="97">
        <v>4.3103297501530209</v>
      </c>
      <c r="AB302" s="97">
        <v>638.30903662078219</v>
      </c>
      <c r="AC302" s="84">
        <v>13</v>
      </c>
      <c r="AD302" s="84">
        <v>13</v>
      </c>
    </row>
  </sheetData>
  <autoFilter ref="A10:AD10" xr:uid="{00000000-0009-0000-0000-000002000000}">
    <sortState xmlns:xlrd2="http://schemas.microsoft.com/office/spreadsheetml/2017/richdata2" ref="A11:AD302">
      <sortCondition ref="A10"/>
    </sortState>
  </autoFilter>
  <conditionalFormatting sqref="S11:S301">
    <cfRule type="cellIs" dxfId="11" priority="1" operator="lessThan">
      <formula>0</formula>
    </cfRule>
  </conditionalFormatting>
  <hyperlinks>
    <hyperlink ref="A5" r:id="rId1" display="Valtionosuuksien laskentatiedot vuodelle 2026 / VM 30.4.2025" xr:uid="{CAB3CFDD-5B34-4E35-8ADB-F690DE9FBB48}"/>
    <hyperlink ref="A6" r:id="rId2" display="OKM:n valtionosuusrahoitus 2026, päätös 30.12.2025" xr:uid="{F8EB38D4-E2C9-47F2-B9CA-06B8E1DD6A7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331"/>
  <sheetViews>
    <sheetView workbookViewId="0">
      <pane xSplit="4" ySplit="10" topLeftCell="E11" activePane="bottomRight" state="frozen"/>
      <selection activeCell="A10" sqref="A10"/>
      <selection pane="topRight" activeCell="A10" sqref="A10"/>
      <selection pane="bottomLeft" activeCell="A10" sqref="A10"/>
      <selection pane="bottomRight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378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360" bestFit="1" customWidth="1"/>
    <col min="9" max="9" width="11.28515625" style="22" bestFit="1" customWidth="1"/>
    <col min="10" max="10" width="16" style="14" customWidth="1"/>
    <col min="11" max="11" width="13.5703125" style="141" customWidth="1"/>
    <col min="12" max="12" width="13.28515625" style="361" customWidth="1"/>
    <col min="13" max="13" width="15.85546875" style="361" customWidth="1"/>
    <col min="14" max="14" width="14.140625" style="361" bestFit="1" customWidth="1"/>
    <col min="15" max="19" width="13.85546875" style="361" customWidth="1"/>
    <col min="20" max="20" width="15.5703125" style="18" customWidth="1"/>
    <col min="21" max="21" width="15.140625" style="22" customWidth="1"/>
    <col min="22" max="22" width="15.7109375" style="9" customWidth="1"/>
    <col min="23" max="23" width="15" style="11" customWidth="1"/>
    <col min="24" max="24" width="15.7109375" style="14" customWidth="1"/>
    <col min="25" max="25" width="18.42578125" style="38" bestFit="1" customWidth="1"/>
    <col min="26" max="26" width="12.7109375" style="11" bestFit="1" customWidth="1"/>
    <col min="27" max="27" width="12.85546875" customWidth="1"/>
  </cols>
  <sheetData>
    <row r="1" spans="1:27" ht="35.25" customHeight="1">
      <c r="A1" s="369" t="s">
        <v>724</v>
      </c>
      <c r="B1" s="374"/>
      <c r="C1" s="375"/>
      <c r="G1" s="351"/>
      <c r="H1" s="389"/>
      <c r="K1" s="360"/>
      <c r="Y1" s="232"/>
    </row>
    <row r="2" spans="1:27" ht="24" customHeight="1">
      <c r="A2" s="370" t="s">
        <v>725</v>
      </c>
      <c r="B2" s="374"/>
      <c r="C2" s="375"/>
      <c r="G2" s="351"/>
      <c r="H2" s="389"/>
      <c r="K2" s="360"/>
      <c r="Y2" s="232"/>
    </row>
    <row r="3" spans="1:27" ht="21" customHeight="1">
      <c r="A3" s="284" t="s">
        <v>337</v>
      </c>
      <c r="B3" s="374"/>
      <c r="C3" s="375"/>
      <c r="F3" s="350"/>
      <c r="G3" s="351"/>
      <c r="H3" s="389"/>
      <c r="K3" s="360"/>
      <c r="Y3" s="232"/>
    </row>
    <row r="4" spans="1:27" ht="18" customHeight="1">
      <c r="A4" s="409" t="s">
        <v>718</v>
      </c>
      <c r="B4" s="374"/>
      <c r="C4" s="375"/>
      <c r="F4" s="350"/>
      <c r="G4" s="351"/>
      <c r="H4" s="389"/>
      <c r="K4" s="360"/>
      <c r="Y4" s="232"/>
    </row>
    <row r="5" spans="1:27" ht="16.5" customHeight="1">
      <c r="A5" s="371"/>
      <c r="B5" s="374"/>
      <c r="C5" s="375"/>
      <c r="F5" s="350"/>
      <c r="G5" s="351"/>
      <c r="H5" s="389"/>
      <c r="K5" s="360"/>
      <c r="Y5" s="232"/>
    </row>
    <row r="6" spans="1:27" ht="16.5" customHeight="1">
      <c r="A6" s="346"/>
      <c r="B6" s="374"/>
      <c r="C6" s="375"/>
      <c r="D6" s="202"/>
      <c r="E6" s="397"/>
      <c r="K6" s="128"/>
      <c r="V6" s="15"/>
      <c r="W6" s="12"/>
      <c r="Y6" s="186"/>
    </row>
    <row r="7" spans="1:27" ht="16.5" customHeight="1">
      <c r="B7" s="374"/>
      <c r="C7" s="375"/>
      <c r="D7" s="357"/>
      <c r="E7" s="398"/>
      <c r="F7" s="358"/>
      <c r="I7" s="349"/>
      <c r="K7" s="128"/>
      <c r="U7" s="407"/>
      <c r="V7" s="353"/>
      <c r="W7" s="354"/>
      <c r="Y7" s="260"/>
    </row>
    <row r="8" spans="1:27" s="385" customFormat="1" ht="15.75" customHeight="1">
      <c r="A8" s="384"/>
      <c r="B8" s="382"/>
      <c r="C8" s="382"/>
      <c r="D8" s="383"/>
      <c r="E8" s="399"/>
      <c r="F8" s="384"/>
      <c r="G8" s="384" t="s">
        <v>338</v>
      </c>
      <c r="H8" s="390"/>
      <c r="I8" s="384" t="s">
        <v>339</v>
      </c>
      <c r="J8" s="386" t="s">
        <v>340</v>
      </c>
      <c r="K8" s="387"/>
      <c r="L8" s="403" t="s">
        <v>341</v>
      </c>
      <c r="M8" s="388"/>
      <c r="N8" s="388"/>
      <c r="O8" s="388"/>
      <c r="P8" s="388"/>
      <c r="Q8" s="388"/>
      <c r="R8" s="388"/>
      <c r="S8" s="388"/>
      <c r="T8" s="388"/>
      <c r="U8" s="393" t="s">
        <v>342</v>
      </c>
      <c r="V8" s="384" t="s">
        <v>343</v>
      </c>
      <c r="W8" s="393"/>
      <c r="X8" s="384" t="s">
        <v>344</v>
      </c>
      <c r="Y8" s="384"/>
      <c r="Z8" s="402" t="s">
        <v>345</v>
      </c>
      <c r="AA8" s="384"/>
    </row>
    <row r="9" spans="1:27" ht="115.5" customHeight="1">
      <c r="A9" s="355" t="s">
        <v>17</v>
      </c>
      <c r="B9" s="376" t="s">
        <v>30</v>
      </c>
      <c r="C9" s="376" t="s">
        <v>31</v>
      </c>
      <c r="D9" s="355" t="s">
        <v>18</v>
      </c>
      <c r="E9" s="347" t="s">
        <v>713</v>
      </c>
      <c r="F9" s="347" t="s">
        <v>346</v>
      </c>
      <c r="G9" s="395" t="s">
        <v>726</v>
      </c>
      <c r="H9" s="391" t="s">
        <v>347</v>
      </c>
      <c r="I9" s="160" t="s">
        <v>348</v>
      </c>
      <c r="J9" s="394" t="s">
        <v>349</v>
      </c>
      <c r="K9" s="766" t="s">
        <v>606</v>
      </c>
      <c r="L9" s="362" t="s">
        <v>350</v>
      </c>
      <c r="M9" s="759" t="s">
        <v>607</v>
      </c>
      <c r="N9" s="760" t="s">
        <v>431</v>
      </c>
      <c r="O9" s="363" t="s">
        <v>608</v>
      </c>
      <c r="P9" s="362" t="s">
        <v>609</v>
      </c>
      <c r="Q9" s="362" t="s">
        <v>351</v>
      </c>
      <c r="R9" s="362" t="s">
        <v>610</v>
      </c>
      <c r="S9" s="362" t="s">
        <v>352</v>
      </c>
      <c r="T9" s="362" t="s">
        <v>727</v>
      </c>
      <c r="U9" s="160" t="s">
        <v>353</v>
      </c>
      <c r="V9" s="160" t="s">
        <v>354</v>
      </c>
      <c r="W9" s="160" t="s">
        <v>728</v>
      </c>
      <c r="X9" s="160" t="s">
        <v>355</v>
      </c>
      <c r="Y9" s="29" t="s">
        <v>356</v>
      </c>
      <c r="Z9" s="401" t="s">
        <v>357</v>
      </c>
      <c r="AA9" s="160" t="s">
        <v>358</v>
      </c>
    </row>
    <row r="10" spans="1:27" s="70" customFormat="1" ht="36.75" customHeight="1">
      <c r="A10" s="105">
        <v>0</v>
      </c>
      <c r="B10" s="118">
        <v>0</v>
      </c>
      <c r="C10" s="121">
        <v>0</v>
      </c>
      <c r="D10" s="105" t="s">
        <v>359</v>
      </c>
      <c r="E10" s="400">
        <v>5622045</v>
      </c>
      <c r="F10" s="118">
        <v>12231641901.409033</v>
      </c>
      <c r="G10" s="118">
        <v>3090927597.2590413</v>
      </c>
      <c r="H10" s="392">
        <f>G10/F10</f>
        <v>0.25269932051419686</v>
      </c>
      <c r="I10" s="118">
        <v>323962654.07448006</v>
      </c>
      <c r="J10" s="379">
        <v>-785449920.64215803</v>
      </c>
      <c r="K10" s="765">
        <f t="shared" ref="K10" si="0">SUM(K11:K302)</f>
        <v>-170797727.09999996</v>
      </c>
      <c r="L10" s="380">
        <v>-481770956.55999994</v>
      </c>
      <c r="M10" s="379">
        <v>1.5657860785722733E-8</v>
      </c>
      <c r="N10" s="761">
        <v>0.27999701583757997</v>
      </c>
      <c r="O10" s="381">
        <v>-167087177.39999983</v>
      </c>
      <c r="P10" s="380">
        <v>-63978872.099999957</v>
      </c>
      <c r="Q10" s="380">
        <v>-75000000.000000015</v>
      </c>
      <c r="R10" s="380">
        <v>-21813534.599999998</v>
      </c>
      <c r="S10" s="380">
        <v>216081015.58784497</v>
      </c>
      <c r="T10" s="380">
        <f>J10-SUM(K10:S10)</f>
        <v>-21082668.750000358</v>
      </c>
      <c r="U10" s="118">
        <f>G10+I10+J10</f>
        <v>2629440330.6913633</v>
      </c>
      <c r="V10" s="118">
        <v>854753330.68582487</v>
      </c>
      <c r="W10" s="118">
        <f>U10+V10</f>
        <v>3484193661.3771882</v>
      </c>
      <c r="X10" s="118">
        <v>614500000.00000167</v>
      </c>
      <c r="Y10" s="118">
        <f>W10+X10</f>
        <v>4098693661.3771896</v>
      </c>
      <c r="Z10" s="368">
        <v>140737736</v>
      </c>
      <c r="AA10" s="118">
        <v>4178279448.276597</v>
      </c>
    </row>
    <row r="11" spans="1:27">
      <c r="A11" s="13">
        <v>5</v>
      </c>
      <c r="B11" s="343">
        <v>14</v>
      </c>
      <c r="C11" s="343">
        <v>14</v>
      </c>
      <c r="D11" s="9" t="s">
        <v>42</v>
      </c>
      <c r="E11" s="20">
        <v>8982</v>
      </c>
      <c r="F11" s="14">
        <v>19554883.922755845</v>
      </c>
      <c r="G11" s="12">
        <v>4951319.582755845</v>
      </c>
      <c r="H11" s="758">
        <f t="shared" ref="H11:H74" si="1">G11/F11</f>
        <v>0.25320117482231835</v>
      </c>
      <c r="I11" s="22">
        <v>669599.86696109246</v>
      </c>
      <c r="J11" s="367">
        <v>52926.375882275053</v>
      </c>
      <c r="K11" s="763">
        <v>-272873.15999999997</v>
      </c>
      <c r="L11" s="364">
        <v>-373551.55</v>
      </c>
      <c r="M11" s="405">
        <v>-51725.025239937248</v>
      </c>
      <c r="N11" s="762">
        <v>1109106.1207811574</v>
      </c>
      <c r="O11" s="365">
        <v>-266945.03999999998</v>
      </c>
      <c r="P11" s="365">
        <v>-102215.16</v>
      </c>
      <c r="Q11" s="364">
        <v>-237097.72018456223</v>
      </c>
      <c r="R11" s="364">
        <v>-34850.159999999996</v>
      </c>
      <c r="S11" s="364">
        <v>316760.57052561705</v>
      </c>
      <c r="T11" s="396">
        <f t="shared" ref="T11:T74" si="2">J11-SUM(K11:S11)</f>
        <v>-33682.499999999971</v>
      </c>
      <c r="U11" s="118">
        <f t="shared" ref="U11:U74" si="3">G11+I11+J11</f>
        <v>5673845.8255992131</v>
      </c>
      <c r="V11" s="21">
        <v>5435345.2809698395</v>
      </c>
      <c r="W11" s="118">
        <f t="shared" ref="W11:W74" si="4">U11+V11</f>
        <v>11109191.106569052</v>
      </c>
      <c r="X11" s="131">
        <v>1562445.1986970131</v>
      </c>
      <c r="Y11" s="118">
        <f t="shared" ref="Y11:Y74" si="5">W11+X11</f>
        <v>12671636.305266066</v>
      </c>
      <c r="Z11" s="368">
        <v>511422</v>
      </c>
      <c r="AA11" s="12">
        <v>12860201.03273952</v>
      </c>
    </row>
    <row r="12" spans="1:27">
      <c r="A12" s="13">
        <v>9</v>
      </c>
      <c r="B12" s="343">
        <v>17</v>
      </c>
      <c r="C12" s="343">
        <v>17</v>
      </c>
      <c r="D12" s="9" t="s">
        <v>43</v>
      </c>
      <c r="E12" s="20">
        <v>2384</v>
      </c>
      <c r="F12" s="14">
        <v>5630779.5771669708</v>
      </c>
      <c r="G12" s="12">
        <v>1754705.4971669712</v>
      </c>
      <c r="H12" s="758">
        <f t="shared" si="1"/>
        <v>0.31162745284549409</v>
      </c>
      <c r="I12" s="22">
        <v>82770.802963584982</v>
      </c>
      <c r="J12" s="367">
        <v>179296.35986052628</v>
      </c>
      <c r="K12" s="763">
        <v>-72425.919999999998</v>
      </c>
      <c r="L12" s="364">
        <v>-120313.38</v>
      </c>
      <c r="M12" s="405">
        <v>-13783.201215520685</v>
      </c>
      <c r="N12" s="762">
        <v>507818.30530274403</v>
      </c>
      <c r="O12" s="365">
        <v>-70852.479999999996</v>
      </c>
      <c r="P12" s="365">
        <v>-27129.920000000002</v>
      </c>
      <c r="Q12" s="364">
        <v>-81856.747676252999</v>
      </c>
      <c r="R12" s="364">
        <v>-9249.92</v>
      </c>
      <c r="S12" s="364">
        <v>76029.623449555904</v>
      </c>
      <c r="T12" s="396">
        <f t="shared" si="2"/>
        <v>-8940</v>
      </c>
      <c r="U12" s="118">
        <f t="shared" si="3"/>
        <v>2016772.6599910823</v>
      </c>
      <c r="V12" s="21">
        <v>1775048.3075595377</v>
      </c>
      <c r="W12" s="118">
        <f t="shared" si="4"/>
        <v>3791820.96755062</v>
      </c>
      <c r="X12" s="131">
        <v>402343.25519820809</v>
      </c>
      <c r="Y12" s="118">
        <f t="shared" si="5"/>
        <v>4194164.2227488281</v>
      </c>
      <c r="Z12" s="368">
        <v>-538205</v>
      </c>
      <c r="AA12" s="12">
        <v>3710023.751772047</v>
      </c>
    </row>
    <row r="13" spans="1:27">
      <c r="A13" s="13">
        <v>10</v>
      </c>
      <c r="B13" s="343">
        <v>14</v>
      </c>
      <c r="C13" s="343">
        <v>14</v>
      </c>
      <c r="D13" s="9" t="s">
        <v>44</v>
      </c>
      <c r="E13" s="20">
        <v>10634</v>
      </c>
      <c r="F13" s="14">
        <v>22188604.437668815</v>
      </c>
      <c r="G13" s="12">
        <v>4899102.857668817</v>
      </c>
      <c r="H13" s="758">
        <f t="shared" si="1"/>
        <v>0.22079364528901069</v>
      </c>
      <c r="I13" s="22">
        <v>764797.07083173585</v>
      </c>
      <c r="J13" s="367">
        <v>-1903457.1100644637</v>
      </c>
      <c r="K13" s="763">
        <v>-323060.92</v>
      </c>
      <c r="L13" s="364">
        <v>-456596.26</v>
      </c>
      <c r="M13" s="405">
        <v>-577538.08126331808</v>
      </c>
      <c r="N13" s="762">
        <v>-338822.04824569105</v>
      </c>
      <c r="O13" s="365">
        <v>-316042.48</v>
      </c>
      <c r="P13" s="365">
        <v>-121014.92000000001</v>
      </c>
      <c r="Q13" s="364">
        <v>-223454.59736290292</v>
      </c>
      <c r="R13" s="364">
        <v>-41259.919999999998</v>
      </c>
      <c r="S13" s="364">
        <v>534209.61680744821</v>
      </c>
      <c r="T13" s="396">
        <f t="shared" si="2"/>
        <v>-39877.5</v>
      </c>
      <c r="U13" s="118">
        <f t="shared" si="3"/>
        <v>3760442.818436089</v>
      </c>
      <c r="V13" s="21">
        <v>6694979.3089454481</v>
      </c>
      <c r="W13" s="118">
        <f t="shared" si="4"/>
        <v>10455422.127381537</v>
      </c>
      <c r="X13" s="131">
        <v>1851156.7603187752</v>
      </c>
      <c r="Y13" s="118">
        <f t="shared" si="5"/>
        <v>12306578.887700312</v>
      </c>
      <c r="Z13" s="368">
        <v>-773536</v>
      </c>
      <c r="AA13" s="12">
        <v>11436897.581358559</v>
      </c>
    </row>
    <row r="14" spans="1:27">
      <c r="A14" s="13">
        <v>16</v>
      </c>
      <c r="B14" s="343">
        <v>7</v>
      </c>
      <c r="C14" s="343">
        <v>7</v>
      </c>
      <c r="D14" s="9" t="s">
        <v>45</v>
      </c>
      <c r="E14" s="20">
        <v>7841</v>
      </c>
      <c r="F14" s="14">
        <v>13590298.742074104</v>
      </c>
      <c r="G14" s="12">
        <v>841852.0720741041</v>
      </c>
      <c r="H14" s="758">
        <f t="shared" si="1"/>
        <v>6.1945074795730616E-2</v>
      </c>
      <c r="I14" s="22">
        <v>248463.60558434913</v>
      </c>
      <c r="J14" s="367">
        <v>2986920.6340608634</v>
      </c>
      <c r="K14" s="763">
        <v>-238209.58</v>
      </c>
      <c r="L14" s="364">
        <v>-333975.59000000003</v>
      </c>
      <c r="M14" s="405">
        <v>1590056.2269120428</v>
      </c>
      <c r="N14" s="762">
        <v>2193579.711165017</v>
      </c>
      <c r="O14" s="365">
        <v>-233034.52</v>
      </c>
      <c r="P14" s="365">
        <v>-89230.58</v>
      </c>
      <c r="Q14" s="364">
        <v>-136968.03225384915</v>
      </c>
      <c r="R14" s="364">
        <v>-30423.079999999998</v>
      </c>
      <c r="S14" s="364">
        <v>294529.82823765307</v>
      </c>
      <c r="T14" s="396">
        <f t="shared" si="2"/>
        <v>-29403.75</v>
      </c>
      <c r="U14" s="118">
        <f t="shared" si="3"/>
        <v>4077236.3117193165</v>
      </c>
      <c r="V14" s="21">
        <v>2349383.7511696541</v>
      </c>
      <c r="W14" s="118">
        <f t="shared" si="4"/>
        <v>6426620.0628889706</v>
      </c>
      <c r="X14" s="131">
        <v>1105431.664145441</v>
      </c>
      <c r="Y14" s="118">
        <f t="shared" si="5"/>
        <v>7532051.7270344114</v>
      </c>
      <c r="Z14" s="368">
        <v>-652011</v>
      </c>
      <c r="AA14" s="12">
        <v>7723665.0656173415</v>
      </c>
    </row>
    <row r="15" spans="1:27">
      <c r="A15" s="13">
        <v>18</v>
      </c>
      <c r="B15" s="343">
        <v>1</v>
      </c>
      <c r="C15" s="377">
        <v>34</v>
      </c>
      <c r="D15" s="9" t="s">
        <v>46</v>
      </c>
      <c r="E15" s="20">
        <v>4677</v>
      </c>
      <c r="F15" s="14">
        <v>10146373.969171107</v>
      </c>
      <c r="G15" s="12">
        <v>2542179.9791711075</v>
      </c>
      <c r="H15" s="758">
        <f t="shared" si="1"/>
        <v>0.25055058949091613</v>
      </c>
      <c r="I15" s="22">
        <v>129550.175754191</v>
      </c>
      <c r="J15" s="367">
        <v>-974409.54627442418</v>
      </c>
      <c r="K15" s="763">
        <v>-142087.26</v>
      </c>
      <c r="L15" s="364">
        <v>-136196.35999999999</v>
      </c>
      <c r="M15" s="405">
        <v>-91950.590418984008</v>
      </c>
      <c r="N15" s="762">
        <v>-455651.56277451664</v>
      </c>
      <c r="O15" s="365">
        <v>-139000.44</v>
      </c>
      <c r="P15" s="365">
        <v>-53224.26</v>
      </c>
      <c r="Q15" s="364">
        <v>-55849.98465218419</v>
      </c>
      <c r="R15" s="364">
        <v>-18146.759999999998</v>
      </c>
      <c r="S15" s="364">
        <v>135236.42157126064</v>
      </c>
      <c r="T15" s="396">
        <f t="shared" si="2"/>
        <v>-17538.75</v>
      </c>
      <c r="U15" s="118">
        <f t="shared" si="3"/>
        <v>1697320.6086508743</v>
      </c>
      <c r="V15" s="21">
        <v>906256.27058645955</v>
      </c>
      <c r="W15" s="118">
        <f t="shared" si="4"/>
        <v>2603576.8792373338</v>
      </c>
      <c r="X15" s="131">
        <v>505211.47356463538</v>
      </c>
      <c r="Y15" s="118">
        <f t="shared" si="5"/>
        <v>3108788.3528019693</v>
      </c>
      <c r="Z15" s="368">
        <v>-121633</v>
      </c>
      <c r="AA15" s="12">
        <v>3156922.6922249482</v>
      </c>
    </row>
    <row r="16" spans="1:27">
      <c r="A16" s="13">
        <v>19</v>
      </c>
      <c r="B16" s="343">
        <v>2</v>
      </c>
      <c r="C16" s="343">
        <v>2</v>
      </c>
      <c r="D16" s="9" t="s">
        <v>47</v>
      </c>
      <c r="E16" s="20">
        <v>3937</v>
      </c>
      <c r="F16" s="14">
        <v>8807755.578019863</v>
      </c>
      <c r="G16" s="12">
        <v>2406705.3880198635</v>
      </c>
      <c r="H16" s="758">
        <f t="shared" si="1"/>
        <v>0.27324843051116238</v>
      </c>
      <c r="I16" s="22">
        <v>110063.82711019964</v>
      </c>
      <c r="J16" s="367">
        <v>-1130401.3612115281</v>
      </c>
      <c r="K16" s="763">
        <v>-119606.06</v>
      </c>
      <c r="L16" s="364">
        <v>-122901.2</v>
      </c>
      <c r="M16" s="405">
        <v>-349619.84659239731</v>
      </c>
      <c r="N16" s="762">
        <v>-363181.43061748438</v>
      </c>
      <c r="O16" s="365">
        <v>-117007.64</v>
      </c>
      <c r="P16" s="365">
        <v>-44803.060000000005</v>
      </c>
      <c r="Q16" s="364">
        <v>-60323.895786198853</v>
      </c>
      <c r="R16" s="364">
        <v>-15275.56</v>
      </c>
      <c r="S16" s="364">
        <v>77081.081784552516</v>
      </c>
      <c r="T16" s="396">
        <f t="shared" si="2"/>
        <v>-14763.75</v>
      </c>
      <c r="U16" s="118">
        <f t="shared" si="3"/>
        <v>1386367.8539185352</v>
      </c>
      <c r="V16" s="21">
        <v>1449692.6524616922</v>
      </c>
      <c r="W16" s="118">
        <f t="shared" si="4"/>
        <v>2836060.5063802274</v>
      </c>
      <c r="X16" s="131">
        <v>371315.03604367725</v>
      </c>
      <c r="Y16" s="118">
        <f t="shared" si="5"/>
        <v>3207375.5424239049</v>
      </c>
      <c r="Z16" s="368">
        <v>-1002018</v>
      </c>
      <c r="AA16" s="12">
        <v>2208528.2479775161</v>
      </c>
    </row>
    <row r="17" spans="1:27">
      <c r="A17" s="13">
        <v>20</v>
      </c>
      <c r="B17" s="343">
        <v>6</v>
      </c>
      <c r="C17" s="343">
        <v>6</v>
      </c>
      <c r="D17" s="9" t="s">
        <v>48</v>
      </c>
      <c r="E17" s="20">
        <v>16429</v>
      </c>
      <c r="F17" s="14">
        <v>33127606.798581786</v>
      </c>
      <c r="G17" s="12">
        <v>6416188.5685817897</v>
      </c>
      <c r="H17" s="758">
        <f t="shared" si="1"/>
        <v>0.19368101679039704</v>
      </c>
      <c r="I17" s="22">
        <v>492954.83231441805</v>
      </c>
      <c r="J17" s="367">
        <v>-6001289.7455314929</v>
      </c>
      <c r="K17" s="763">
        <v>-499113.01999999996</v>
      </c>
      <c r="L17" s="364">
        <v>-1074485.5</v>
      </c>
      <c r="M17" s="405">
        <v>-1704398.9409137759</v>
      </c>
      <c r="N17" s="762">
        <v>-2785117.3322464745</v>
      </c>
      <c r="O17" s="365">
        <v>-488269.88</v>
      </c>
      <c r="P17" s="365">
        <v>-186962.02000000002</v>
      </c>
      <c r="Q17" s="364">
        <v>-166059.64634311997</v>
      </c>
      <c r="R17" s="364">
        <v>-63744.52</v>
      </c>
      <c r="S17" s="364">
        <v>1028469.863971878</v>
      </c>
      <c r="T17" s="396">
        <f t="shared" si="2"/>
        <v>-61608.75</v>
      </c>
      <c r="U17" s="118">
        <f t="shared" si="3"/>
        <v>907853.65536471456</v>
      </c>
      <c r="V17" s="21">
        <v>6989040.9324897891</v>
      </c>
      <c r="W17" s="118">
        <f t="shared" si="4"/>
        <v>7896894.5878545037</v>
      </c>
      <c r="X17" s="131">
        <v>1446336.254009628</v>
      </c>
      <c r="Y17" s="118">
        <f t="shared" si="5"/>
        <v>9343230.8418641314</v>
      </c>
      <c r="Z17" s="368">
        <v>-2763453</v>
      </c>
      <c r="AA17" s="12">
        <v>6071784.0680149589</v>
      </c>
    </row>
    <row r="18" spans="1:27">
      <c r="A18" s="13">
        <v>46</v>
      </c>
      <c r="B18" s="343">
        <v>10</v>
      </c>
      <c r="C18" s="343">
        <v>10</v>
      </c>
      <c r="D18" s="9" t="s">
        <v>49</v>
      </c>
      <c r="E18" s="20">
        <v>1273</v>
      </c>
      <c r="F18" s="14">
        <v>3067630.4760739664</v>
      </c>
      <c r="G18" s="12">
        <v>997897.96607396659</v>
      </c>
      <c r="H18" s="758">
        <f t="shared" si="1"/>
        <v>0.32529927377403761</v>
      </c>
      <c r="I18" s="22">
        <v>207281.40910808099</v>
      </c>
      <c r="J18" s="367">
        <v>452027.95404092781</v>
      </c>
      <c r="K18" s="763">
        <v>-38673.74</v>
      </c>
      <c r="L18" s="364">
        <v>-49261.91</v>
      </c>
      <c r="M18" s="405">
        <v>222612.81742960156</v>
      </c>
      <c r="N18" s="762">
        <v>386486.75930091698</v>
      </c>
      <c r="O18" s="365">
        <v>-37833.56</v>
      </c>
      <c r="P18" s="365">
        <v>-14486.740000000002</v>
      </c>
      <c r="Q18" s="364">
        <v>-46524.692554191402</v>
      </c>
      <c r="R18" s="364">
        <v>-4939.24</v>
      </c>
      <c r="S18" s="364">
        <v>39422.009864600623</v>
      </c>
      <c r="T18" s="396">
        <f t="shared" si="2"/>
        <v>-4773.75</v>
      </c>
      <c r="U18" s="118">
        <f t="shared" si="3"/>
        <v>1657207.3292229753</v>
      </c>
      <c r="V18" s="21">
        <v>510958.95085279696</v>
      </c>
      <c r="W18" s="118">
        <f t="shared" si="4"/>
        <v>2168166.2800757722</v>
      </c>
      <c r="X18" s="131">
        <v>266853.21263409761</v>
      </c>
      <c r="Y18" s="118">
        <f t="shared" si="5"/>
        <v>2435019.49270987</v>
      </c>
      <c r="Z18" s="368">
        <v>-381686</v>
      </c>
      <c r="AA18" s="12">
        <v>1977655.6182809451</v>
      </c>
    </row>
    <row r="19" spans="1:27">
      <c r="A19" s="13">
        <v>47</v>
      </c>
      <c r="B19" s="343">
        <v>19</v>
      </c>
      <c r="C19" s="343">
        <v>19</v>
      </c>
      <c r="D19" s="9" t="s">
        <v>50</v>
      </c>
      <c r="E19" s="20">
        <v>1769</v>
      </c>
      <c r="F19" s="14">
        <v>4443339.7609989792</v>
      </c>
      <c r="G19" s="12">
        <v>1567175.7309989794</v>
      </c>
      <c r="H19" s="758">
        <f t="shared" si="1"/>
        <v>0.35270220493933985</v>
      </c>
      <c r="I19" s="22">
        <v>956051.11534101923</v>
      </c>
      <c r="J19" s="367">
        <v>173666.95818618458</v>
      </c>
      <c r="K19" s="763">
        <v>-53742.22</v>
      </c>
      <c r="L19" s="364">
        <v>-20311.53</v>
      </c>
      <c r="M19" s="405">
        <v>483395.14174429263</v>
      </c>
      <c r="N19" s="762">
        <v>-127873.58371498143</v>
      </c>
      <c r="O19" s="365">
        <v>-52574.68</v>
      </c>
      <c r="P19" s="365">
        <v>-20131.22</v>
      </c>
      <c r="Q19" s="364">
        <v>-66369.779465149797</v>
      </c>
      <c r="R19" s="364">
        <v>-6863.72</v>
      </c>
      <c r="S19" s="364">
        <v>44772.299622023187</v>
      </c>
      <c r="T19" s="396">
        <f t="shared" si="2"/>
        <v>-6633.75</v>
      </c>
      <c r="U19" s="118">
        <f t="shared" si="3"/>
        <v>2696893.8045261833</v>
      </c>
      <c r="V19" s="21">
        <v>409551.89618742553</v>
      </c>
      <c r="W19" s="118">
        <f t="shared" si="4"/>
        <v>3106445.7007136089</v>
      </c>
      <c r="X19" s="131">
        <v>313052.83286335738</v>
      </c>
      <c r="Y19" s="118">
        <f t="shared" si="5"/>
        <v>3419498.5335769663</v>
      </c>
      <c r="Z19" s="368">
        <v>-46308</v>
      </c>
      <c r="AA19" s="12">
        <v>3432559.5660166601</v>
      </c>
    </row>
    <row r="20" spans="1:27">
      <c r="A20" s="13">
        <v>49</v>
      </c>
      <c r="B20" s="343">
        <v>1</v>
      </c>
      <c r="C20" s="377">
        <v>33</v>
      </c>
      <c r="D20" s="9" t="s">
        <v>51</v>
      </c>
      <c r="E20" s="20">
        <v>325716</v>
      </c>
      <c r="F20" s="14">
        <v>900441197.19988644</v>
      </c>
      <c r="G20" s="12">
        <v>370869324.27988648</v>
      </c>
      <c r="H20" s="758">
        <f t="shared" si="1"/>
        <v>0.4118751179235064</v>
      </c>
      <c r="I20" s="22">
        <v>19573855.316220053</v>
      </c>
      <c r="J20" s="367">
        <v>84353927.166932777</v>
      </c>
      <c r="K20" s="763">
        <v>-9895252.0800000001</v>
      </c>
      <c r="L20" s="364">
        <v>-35487620.890000001</v>
      </c>
      <c r="M20" s="405">
        <v>29757964.401602585</v>
      </c>
      <c r="N20" s="762">
        <v>116403180.46761133</v>
      </c>
      <c r="O20" s="365">
        <v>-9680279.5199999996</v>
      </c>
      <c r="P20" s="365">
        <v>-3706648.08</v>
      </c>
      <c r="Q20" s="364">
        <v>-9553842.3616554812</v>
      </c>
      <c r="R20" s="364">
        <v>-1263778.08</v>
      </c>
      <c r="S20" s="364">
        <v>9001638.3093743287</v>
      </c>
      <c r="T20" s="396">
        <f t="shared" si="2"/>
        <v>-1221435</v>
      </c>
      <c r="U20" s="118">
        <f t="shared" si="3"/>
        <v>474797106.76303929</v>
      </c>
      <c r="V20" s="21">
        <v>-29806049.515387867</v>
      </c>
      <c r="W20" s="118">
        <f t="shared" si="4"/>
        <v>444991057.2476514</v>
      </c>
      <c r="X20" s="131">
        <v>25510294.662159897</v>
      </c>
      <c r="Y20" s="118">
        <f t="shared" si="5"/>
        <v>470501351.90981132</v>
      </c>
      <c r="Z20" s="368">
        <v>6930176</v>
      </c>
      <c r="AA20" s="12">
        <v>474238666.42783028</v>
      </c>
    </row>
    <row r="21" spans="1:27">
      <c r="A21" s="13">
        <v>50</v>
      </c>
      <c r="B21" s="343">
        <v>4</v>
      </c>
      <c r="C21" s="343">
        <v>4</v>
      </c>
      <c r="D21" s="9" t="s">
        <v>52</v>
      </c>
      <c r="E21" s="20">
        <v>11005</v>
      </c>
      <c r="F21" s="14">
        <v>20924243.765545029</v>
      </c>
      <c r="G21" s="12">
        <v>3031544.4155450314</v>
      </c>
      <c r="H21" s="758">
        <f t="shared" si="1"/>
        <v>0.14488191064457648</v>
      </c>
      <c r="I21" s="22">
        <v>295603.81090464909</v>
      </c>
      <c r="J21" s="367">
        <v>-1958131.7881072951</v>
      </c>
      <c r="K21" s="763">
        <v>-334331.89999999997</v>
      </c>
      <c r="L21" s="364">
        <v>-322338.40999999997</v>
      </c>
      <c r="M21" s="405">
        <v>-63514.252924483553</v>
      </c>
      <c r="N21" s="762">
        <v>-901823.83140918578</v>
      </c>
      <c r="O21" s="365">
        <v>-327068.59999999998</v>
      </c>
      <c r="P21" s="365">
        <v>-125236.90000000001</v>
      </c>
      <c r="Q21" s="364">
        <v>-95662.972056005383</v>
      </c>
      <c r="R21" s="364">
        <v>-42699.4</v>
      </c>
      <c r="S21" s="364">
        <v>295813.22828237887</v>
      </c>
      <c r="T21" s="396">
        <f t="shared" si="2"/>
        <v>-41268.75</v>
      </c>
      <c r="U21" s="118">
        <f t="shared" si="3"/>
        <v>1369016.4383423855</v>
      </c>
      <c r="V21" s="21">
        <v>3124572.8397047548</v>
      </c>
      <c r="W21" s="118">
        <f t="shared" si="4"/>
        <v>4493589.2780471407</v>
      </c>
      <c r="X21" s="131">
        <v>1297365.263778934</v>
      </c>
      <c r="Y21" s="118">
        <f t="shared" si="5"/>
        <v>5790954.5418260749</v>
      </c>
      <c r="Z21" s="368">
        <v>-1288310</v>
      </c>
      <c r="AA21" s="12">
        <v>4922370.2213640092</v>
      </c>
    </row>
    <row r="22" spans="1:27">
      <c r="A22" s="13">
        <v>51</v>
      </c>
      <c r="B22" s="343">
        <v>4</v>
      </c>
      <c r="C22" s="343">
        <v>4</v>
      </c>
      <c r="D22" s="9" t="s">
        <v>53</v>
      </c>
      <c r="E22" s="20">
        <v>8920</v>
      </c>
      <c r="F22" s="14">
        <v>17635138.033121116</v>
      </c>
      <c r="G22" s="12">
        <v>3132377.6331211179</v>
      </c>
      <c r="H22" s="758">
        <f t="shared" si="1"/>
        <v>0.17762138449033399</v>
      </c>
      <c r="I22" s="22">
        <v>332455.47056053905</v>
      </c>
      <c r="J22" s="367">
        <v>-8842295.1316097528</v>
      </c>
      <c r="K22" s="763">
        <v>-270989.59999999998</v>
      </c>
      <c r="L22" s="364">
        <v>-205603.43</v>
      </c>
      <c r="M22" s="405">
        <v>-4100625.226273552</v>
      </c>
      <c r="N22" s="762">
        <v>-4094168.4345235913</v>
      </c>
      <c r="O22" s="365">
        <v>-265102.39999999997</v>
      </c>
      <c r="P22" s="364">
        <v>-101509.6</v>
      </c>
      <c r="Q22" s="364">
        <v>0</v>
      </c>
      <c r="R22" s="364">
        <v>-34609.599999999999</v>
      </c>
      <c r="S22" s="364">
        <v>263763.15918738878</v>
      </c>
      <c r="T22" s="396">
        <f t="shared" si="2"/>
        <v>-33450</v>
      </c>
      <c r="U22" s="118">
        <f t="shared" si="3"/>
        <v>-5377462.0279280953</v>
      </c>
      <c r="V22" s="21">
        <v>-268444.64395846665</v>
      </c>
      <c r="W22" s="118">
        <f t="shared" si="4"/>
        <v>-5645906.6718865624</v>
      </c>
      <c r="X22" s="131">
        <v>1427200.0279271444</v>
      </c>
      <c r="Y22" s="118">
        <f t="shared" si="5"/>
        <v>-4218706.6439594179</v>
      </c>
      <c r="Z22" s="368">
        <v>-809336</v>
      </c>
      <c r="AA22" s="12">
        <v>-4538331.9923365917</v>
      </c>
    </row>
    <row r="23" spans="1:27">
      <c r="A23" s="13">
        <v>52</v>
      </c>
      <c r="B23" s="343">
        <v>14</v>
      </c>
      <c r="C23" s="343">
        <v>14</v>
      </c>
      <c r="D23" s="9" t="s">
        <v>54</v>
      </c>
      <c r="E23" s="20">
        <v>2267</v>
      </c>
      <c r="F23" s="14">
        <v>4777284.1467449777</v>
      </c>
      <c r="G23" s="12">
        <v>1091436.8567449781</v>
      </c>
      <c r="H23" s="758">
        <f t="shared" si="1"/>
        <v>0.22846387680092947</v>
      </c>
      <c r="I23" s="22">
        <v>187444.4399653085</v>
      </c>
      <c r="J23" s="367">
        <v>238195.72888642034</v>
      </c>
      <c r="K23" s="763">
        <v>-68871.459999999992</v>
      </c>
      <c r="L23" s="364">
        <v>-56097.14</v>
      </c>
      <c r="M23" s="405">
        <v>27835.223495409999</v>
      </c>
      <c r="N23" s="762">
        <v>435938.46574912104</v>
      </c>
      <c r="O23" s="365">
        <v>-67375.239999999991</v>
      </c>
      <c r="P23" s="365">
        <v>-25798.460000000003</v>
      </c>
      <c r="Q23" s="364">
        <v>-55833.903004628752</v>
      </c>
      <c r="R23" s="364">
        <v>-8795.9599999999991</v>
      </c>
      <c r="S23" s="364">
        <v>65695.45264651801</v>
      </c>
      <c r="T23" s="396">
        <f t="shared" si="2"/>
        <v>-8501.25</v>
      </c>
      <c r="U23" s="118">
        <f t="shared" si="3"/>
        <v>1517077.0255967069</v>
      </c>
      <c r="V23" s="21">
        <v>1079651.6010652229</v>
      </c>
      <c r="W23" s="118">
        <f t="shared" si="4"/>
        <v>2596728.6266619298</v>
      </c>
      <c r="X23" s="131">
        <v>407264.25945585303</v>
      </c>
      <c r="Y23" s="118">
        <f t="shared" si="5"/>
        <v>3003992.8861177829</v>
      </c>
      <c r="Z23" s="368">
        <v>118422</v>
      </c>
      <c r="AA23" s="12">
        <v>3177146.9638633979</v>
      </c>
    </row>
    <row r="24" spans="1:27">
      <c r="A24" s="13">
        <v>61</v>
      </c>
      <c r="B24" s="343">
        <v>5</v>
      </c>
      <c r="C24" s="343">
        <v>5</v>
      </c>
      <c r="D24" s="9" t="s">
        <v>55</v>
      </c>
      <c r="E24" s="20">
        <v>16307</v>
      </c>
      <c r="F24" s="14">
        <v>28401328.957898624</v>
      </c>
      <c r="G24" s="12">
        <v>1888266.8678986244</v>
      </c>
      <c r="H24" s="758">
        <f t="shared" si="1"/>
        <v>6.6485158870478955E-2</v>
      </c>
      <c r="I24" s="22">
        <v>620681.01956050261</v>
      </c>
      <c r="J24" s="367">
        <v>-808198.58542956901</v>
      </c>
      <c r="K24" s="763">
        <v>-495406.66</v>
      </c>
      <c r="L24" s="364">
        <v>-1720290.59</v>
      </c>
      <c r="M24" s="405">
        <v>398608.10094159667</v>
      </c>
      <c r="N24" s="762">
        <v>680225.8650918114</v>
      </c>
      <c r="O24" s="365">
        <v>-484644.04</v>
      </c>
      <c r="P24" s="365">
        <v>-185573.66</v>
      </c>
      <c r="Q24" s="364">
        <v>-187387.1377641492</v>
      </c>
      <c r="R24" s="364">
        <v>-63271.159999999996</v>
      </c>
      <c r="S24" s="364">
        <v>1310691.9463011723</v>
      </c>
      <c r="T24" s="396">
        <f t="shared" si="2"/>
        <v>-61151.250000000233</v>
      </c>
      <c r="U24" s="118">
        <f t="shared" si="3"/>
        <v>1700749.3020295582</v>
      </c>
      <c r="V24" s="21">
        <v>6871122.9354695436</v>
      </c>
      <c r="W24" s="118">
        <f t="shared" si="4"/>
        <v>8571872.2374991011</v>
      </c>
      <c r="X24" s="131">
        <v>2195901.847930396</v>
      </c>
      <c r="Y24" s="118">
        <f t="shared" si="5"/>
        <v>10767774.085429497</v>
      </c>
      <c r="Z24" s="368">
        <v>2293634</v>
      </c>
      <c r="AA24" s="12">
        <v>13656360.23728326</v>
      </c>
    </row>
    <row r="25" spans="1:27">
      <c r="A25" s="13">
        <v>69</v>
      </c>
      <c r="B25" s="343">
        <v>17</v>
      </c>
      <c r="C25" s="343">
        <v>17</v>
      </c>
      <c r="D25" s="9" t="s">
        <v>56</v>
      </c>
      <c r="E25" s="20">
        <v>6441</v>
      </c>
      <c r="F25" s="14">
        <v>14248900.507328713</v>
      </c>
      <c r="G25" s="12">
        <v>3776671.8373287134</v>
      </c>
      <c r="H25" s="758">
        <f t="shared" si="1"/>
        <v>0.26505005318734859</v>
      </c>
      <c r="I25" s="22">
        <v>558015.18073625688</v>
      </c>
      <c r="J25" s="367">
        <v>-4034774.4324474563</v>
      </c>
      <c r="K25" s="763">
        <v>-195677.58</v>
      </c>
      <c r="L25" s="364">
        <v>-246262.96</v>
      </c>
      <c r="M25" s="405">
        <v>-1602035.4096328472</v>
      </c>
      <c r="N25" s="762">
        <v>-1819379.0551378445</v>
      </c>
      <c r="O25" s="365">
        <v>-191426.52</v>
      </c>
      <c r="P25" s="365">
        <v>-73298.58</v>
      </c>
      <c r="Q25" s="364">
        <v>-82926.705291607548</v>
      </c>
      <c r="R25" s="364">
        <v>-24991.079999999998</v>
      </c>
      <c r="S25" s="364">
        <v>225377.20761484338</v>
      </c>
      <c r="T25" s="396">
        <f t="shared" si="2"/>
        <v>-24153.75</v>
      </c>
      <c r="U25" s="118">
        <f t="shared" si="3"/>
        <v>299912.58561751386</v>
      </c>
      <c r="V25" s="21">
        <v>3614262.2139519067</v>
      </c>
      <c r="W25" s="118">
        <f t="shared" si="4"/>
        <v>3914174.7995694205</v>
      </c>
      <c r="X25" s="131">
        <v>902506.51951266511</v>
      </c>
      <c r="Y25" s="118">
        <f t="shared" si="5"/>
        <v>4816681.319082086</v>
      </c>
      <c r="Z25" s="368">
        <v>571263</v>
      </c>
      <c r="AA25" s="12">
        <v>4995962.2700231504</v>
      </c>
    </row>
    <row r="26" spans="1:27">
      <c r="A26" s="13">
        <v>71</v>
      </c>
      <c r="B26" s="343">
        <v>17</v>
      </c>
      <c r="C26" s="343">
        <v>17</v>
      </c>
      <c r="D26" s="9" t="s">
        <v>57</v>
      </c>
      <c r="E26" s="20">
        <v>6298</v>
      </c>
      <c r="F26" s="14">
        <v>15431839.932150191</v>
      </c>
      <c r="G26" s="12">
        <v>5192110.6721501909</v>
      </c>
      <c r="H26" s="758">
        <f t="shared" si="1"/>
        <v>0.33645441470223636</v>
      </c>
      <c r="I26" s="22">
        <v>529184.68637920672</v>
      </c>
      <c r="J26" s="367">
        <v>-1521395.488191328</v>
      </c>
      <c r="K26" s="763">
        <v>-191333.24</v>
      </c>
      <c r="L26" s="364">
        <v>-231359.54</v>
      </c>
      <c r="M26" s="405">
        <v>-524776.86360171868</v>
      </c>
      <c r="N26" s="762">
        <v>-306682.04770555964</v>
      </c>
      <c r="O26" s="365">
        <v>-187176.56</v>
      </c>
      <c r="P26" s="365">
        <v>-71671.240000000005</v>
      </c>
      <c r="Q26" s="364">
        <v>-176395.31754950015</v>
      </c>
      <c r="R26" s="364">
        <v>-24436.239999999998</v>
      </c>
      <c r="S26" s="364">
        <v>216053.06066545047</v>
      </c>
      <c r="T26" s="396">
        <f t="shared" si="2"/>
        <v>-23617.5</v>
      </c>
      <c r="U26" s="118">
        <f t="shared" si="3"/>
        <v>4199899.8703380693</v>
      </c>
      <c r="V26" s="21">
        <v>4017022.8164123711</v>
      </c>
      <c r="W26" s="118">
        <f t="shared" si="4"/>
        <v>8216922.6867504399</v>
      </c>
      <c r="X26" s="131">
        <v>1046214.4336481109</v>
      </c>
      <c r="Y26" s="118">
        <f t="shared" si="5"/>
        <v>9263137.1203985512</v>
      </c>
      <c r="Z26" s="368">
        <v>987278</v>
      </c>
      <c r="AA26" s="12">
        <v>10262201.35486546</v>
      </c>
    </row>
    <row r="27" spans="1:27">
      <c r="A27" s="13">
        <v>72</v>
      </c>
      <c r="B27" s="343">
        <v>17</v>
      </c>
      <c r="C27" s="343">
        <v>17</v>
      </c>
      <c r="D27" s="9" t="s">
        <v>58</v>
      </c>
      <c r="E27" s="20">
        <v>912</v>
      </c>
      <c r="F27" s="14">
        <v>2761071.2912038928</v>
      </c>
      <c r="G27" s="12">
        <v>1278277.8512038928</v>
      </c>
      <c r="H27" s="758">
        <f t="shared" si="1"/>
        <v>0.4629644498047471</v>
      </c>
      <c r="I27" s="22">
        <v>88359.338325775898</v>
      </c>
      <c r="J27" s="367">
        <v>-282377.07859027619</v>
      </c>
      <c r="K27" s="763">
        <v>-27706.559999999998</v>
      </c>
      <c r="L27" s="364">
        <v>-13159.9</v>
      </c>
      <c r="M27" s="405">
        <v>-34072.755773777513</v>
      </c>
      <c r="N27" s="762">
        <v>-171618.28273126914</v>
      </c>
      <c r="O27" s="365">
        <v>-27104.639999999999</v>
      </c>
      <c r="P27" s="365">
        <v>-10378.560000000001</v>
      </c>
      <c r="Q27" s="364">
        <v>-29921.973810037514</v>
      </c>
      <c r="R27" s="364">
        <v>-3538.56</v>
      </c>
      <c r="S27" s="364">
        <v>38544.153724807999</v>
      </c>
      <c r="T27" s="396">
        <f t="shared" si="2"/>
        <v>-3420</v>
      </c>
      <c r="U27" s="118">
        <f t="shared" si="3"/>
        <v>1084260.1109393926</v>
      </c>
      <c r="V27" s="21">
        <v>322927.49236002343</v>
      </c>
      <c r="W27" s="118">
        <f t="shared" si="4"/>
        <v>1407187.6032994161</v>
      </c>
      <c r="X27" s="131">
        <v>121972.54051174872</v>
      </c>
      <c r="Y27" s="118">
        <f t="shared" si="5"/>
        <v>1529160.1438111649</v>
      </c>
      <c r="Z27" s="368">
        <v>-248794</v>
      </c>
      <c r="AA27" s="12">
        <v>1319918.3840849521</v>
      </c>
    </row>
    <row r="28" spans="1:27">
      <c r="A28" s="13">
        <v>74</v>
      </c>
      <c r="B28" s="343">
        <v>16</v>
      </c>
      <c r="C28" s="343">
        <v>16</v>
      </c>
      <c r="D28" s="9" t="s">
        <v>59</v>
      </c>
      <c r="E28" s="20">
        <v>975</v>
      </c>
      <c r="F28" s="14">
        <v>2147954.0764677082</v>
      </c>
      <c r="G28" s="12">
        <v>562730.82646770822</v>
      </c>
      <c r="H28" s="758">
        <f t="shared" si="1"/>
        <v>0.26198457063528757</v>
      </c>
      <c r="I28" s="22">
        <v>175679.53123001993</v>
      </c>
      <c r="J28" s="367">
        <v>95843.589331520809</v>
      </c>
      <c r="K28" s="763">
        <v>-29620.5</v>
      </c>
      <c r="L28" s="364">
        <v>-20000.53</v>
      </c>
      <c r="M28" s="405">
        <v>5735.0680108062379</v>
      </c>
      <c r="N28" s="762">
        <v>202287.86616323752</v>
      </c>
      <c r="O28" s="365">
        <v>-28977</v>
      </c>
      <c r="P28" s="365">
        <v>-11095.5</v>
      </c>
      <c r="Q28" s="364">
        <v>-28574.084414324869</v>
      </c>
      <c r="R28" s="364">
        <v>-3783</v>
      </c>
      <c r="S28" s="364">
        <v>13527.519571801931</v>
      </c>
      <c r="T28" s="396">
        <f t="shared" si="2"/>
        <v>-3656.25</v>
      </c>
      <c r="U28" s="118">
        <f t="shared" si="3"/>
        <v>834253.94702924893</v>
      </c>
      <c r="V28" s="21">
        <v>507369.78873816994</v>
      </c>
      <c r="W28" s="118">
        <f t="shared" si="4"/>
        <v>1341623.735767419</v>
      </c>
      <c r="X28" s="131">
        <v>230710.1753747192</v>
      </c>
      <c r="Y28" s="118">
        <f t="shared" si="5"/>
        <v>1572333.9111421383</v>
      </c>
      <c r="Z28" s="368">
        <v>-294171</v>
      </c>
      <c r="AA28" s="12">
        <v>1307370.358031411</v>
      </c>
    </row>
    <row r="29" spans="1:27">
      <c r="A29" s="13">
        <v>75</v>
      </c>
      <c r="B29" s="343">
        <v>8</v>
      </c>
      <c r="C29" s="343">
        <v>8</v>
      </c>
      <c r="D29" s="9" t="s">
        <v>60</v>
      </c>
      <c r="E29" s="20">
        <v>19113</v>
      </c>
      <c r="F29" s="14">
        <v>34631313.848191112</v>
      </c>
      <c r="G29" s="12">
        <v>3556060.5381911136</v>
      </c>
      <c r="H29" s="758">
        <f t="shared" si="1"/>
        <v>0.10268338515192822</v>
      </c>
      <c r="I29" s="22">
        <v>591899.66227117181</v>
      </c>
      <c r="J29" s="367">
        <v>-6066502.9541228451</v>
      </c>
      <c r="K29" s="763">
        <v>-580652.93999999994</v>
      </c>
      <c r="L29" s="364">
        <v>-1269948.43</v>
      </c>
      <c r="M29" s="405">
        <v>-110113.52699722676</v>
      </c>
      <c r="N29" s="762">
        <v>-4035140.9718102282</v>
      </c>
      <c r="O29" s="365">
        <v>-568038.36</v>
      </c>
      <c r="P29" s="365">
        <v>-217505.94</v>
      </c>
      <c r="Q29" s="364">
        <v>-37724.51396013976</v>
      </c>
      <c r="R29" s="364">
        <v>-74158.44</v>
      </c>
      <c r="S29" s="364">
        <v>898453.91864475072</v>
      </c>
      <c r="T29" s="396">
        <f t="shared" si="2"/>
        <v>-71673.75</v>
      </c>
      <c r="U29" s="118">
        <f t="shared" si="3"/>
        <v>-1918542.7536605597</v>
      </c>
      <c r="V29" s="21">
        <v>3382553.0237740749</v>
      </c>
      <c r="W29" s="118">
        <f t="shared" si="4"/>
        <v>1464010.2701135152</v>
      </c>
      <c r="X29" s="131">
        <v>1895776.1524227052</v>
      </c>
      <c r="Y29" s="118">
        <f t="shared" si="5"/>
        <v>3359786.4225362204</v>
      </c>
      <c r="Z29" s="368">
        <v>-1711355</v>
      </c>
      <c r="AA29" s="12">
        <v>1397308.492902979</v>
      </c>
    </row>
    <row r="30" spans="1:27">
      <c r="A30" s="13">
        <v>77</v>
      </c>
      <c r="B30" s="343">
        <v>13</v>
      </c>
      <c r="C30" s="343">
        <v>13</v>
      </c>
      <c r="D30" s="9" t="s">
        <v>61</v>
      </c>
      <c r="E30" s="20">
        <v>4436</v>
      </c>
      <c r="F30" s="14">
        <v>8129524.5234730644</v>
      </c>
      <c r="G30" s="12">
        <v>917165.20347306505</v>
      </c>
      <c r="H30" s="758">
        <f t="shared" si="1"/>
        <v>0.11281904628307059</v>
      </c>
      <c r="I30" s="22">
        <v>340479.13392347109</v>
      </c>
      <c r="J30" s="367">
        <v>-818001.48391711549</v>
      </c>
      <c r="K30" s="763">
        <v>-134765.68</v>
      </c>
      <c r="L30" s="364">
        <v>-158946.07999999999</v>
      </c>
      <c r="M30" s="405">
        <v>-43574.427864861049</v>
      </c>
      <c r="N30" s="762">
        <v>-411774.1259344237</v>
      </c>
      <c r="O30" s="365">
        <v>-131837.91999999998</v>
      </c>
      <c r="P30" s="365">
        <v>-50481.68</v>
      </c>
      <c r="Q30" s="364">
        <v>-59833.18599116159</v>
      </c>
      <c r="R30" s="364">
        <v>-17211.68</v>
      </c>
      <c r="S30" s="364">
        <v>207058.29587333102</v>
      </c>
      <c r="T30" s="396">
        <f t="shared" si="2"/>
        <v>-16635</v>
      </c>
      <c r="U30" s="118">
        <f t="shared" si="3"/>
        <v>439642.85347942053</v>
      </c>
      <c r="V30" s="21">
        <v>2356871.0478046807</v>
      </c>
      <c r="W30" s="118">
        <f t="shared" si="4"/>
        <v>2796513.9012841014</v>
      </c>
      <c r="X30" s="131">
        <v>827164.07557640132</v>
      </c>
      <c r="Y30" s="118">
        <f t="shared" si="5"/>
        <v>3623677.9768605027</v>
      </c>
      <c r="Z30" s="368">
        <v>215504</v>
      </c>
      <c r="AA30" s="12">
        <v>3778148.6400704151</v>
      </c>
    </row>
    <row r="31" spans="1:27">
      <c r="A31" s="13">
        <v>78</v>
      </c>
      <c r="B31" s="343">
        <v>1</v>
      </c>
      <c r="C31" s="377">
        <v>33</v>
      </c>
      <c r="D31" s="9" t="s">
        <v>62</v>
      </c>
      <c r="E31" s="20">
        <v>7620</v>
      </c>
      <c r="F31" s="14">
        <v>13368525.202736367</v>
      </c>
      <c r="G31" s="12">
        <v>979395.80273636803</v>
      </c>
      <c r="H31" s="758">
        <f t="shared" si="1"/>
        <v>7.3261319994811266E-2</v>
      </c>
      <c r="I31" s="22">
        <v>796267.2391561293</v>
      </c>
      <c r="J31" s="367">
        <v>-3395292.8771464997</v>
      </c>
      <c r="K31" s="763">
        <v>-231495.6</v>
      </c>
      <c r="L31" s="364">
        <v>-450238.71</v>
      </c>
      <c r="M31" s="405">
        <v>-426581.15171524015</v>
      </c>
      <c r="N31" s="762">
        <v>-2245375.2181295166</v>
      </c>
      <c r="O31" s="365">
        <v>-226466.4</v>
      </c>
      <c r="P31" s="365">
        <v>-86715.6</v>
      </c>
      <c r="Q31" s="364">
        <v>0</v>
      </c>
      <c r="R31" s="364">
        <v>-29565.599999999999</v>
      </c>
      <c r="S31" s="364">
        <v>329720.40269825689</v>
      </c>
      <c r="T31" s="396">
        <f t="shared" si="2"/>
        <v>-28575</v>
      </c>
      <c r="U31" s="118">
        <f t="shared" si="3"/>
        <v>-1619629.8352540024</v>
      </c>
      <c r="V31" s="21">
        <v>-13193.714203201211</v>
      </c>
      <c r="W31" s="118">
        <f t="shared" si="4"/>
        <v>-1632823.5494572036</v>
      </c>
      <c r="X31" s="131">
        <v>746720.52387701487</v>
      </c>
      <c r="Y31" s="118">
        <f t="shared" si="5"/>
        <v>-886103.02558018873</v>
      </c>
      <c r="Z31" s="368">
        <v>-122550</v>
      </c>
      <c r="AA31" s="12">
        <v>-922453.34309624496</v>
      </c>
    </row>
    <row r="32" spans="1:27">
      <c r="A32" s="13">
        <v>79</v>
      </c>
      <c r="B32" s="343">
        <v>4</v>
      </c>
      <c r="C32" s="343">
        <v>4</v>
      </c>
      <c r="D32" s="9" t="s">
        <v>63</v>
      </c>
      <c r="E32" s="20">
        <v>6565</v>
      </c>
      <c r="F32" s="14">
        <v>11994678.372127034</v>
      </c>
      <c r="G32" s="12">
        <v>1320841.8221270349</v>
      </c>
      <c r="H32" s="758">
        <f t="shared" si="1"/>
        <v>0.11011898619944471</v>
      </c>
      <c r="I32" s="22">
        <v>255321.24463624769</v>
      </c>
      <c r="J32" s="367">
        <v>-2193188.8285648022</v>
      </c>
      <c r="K32" s="763">
        <v>-199444.69999999998</v>
      </c>
      <c r="L32" s="364">
        <v>-405649.29</v>
      </c>
      <c r="M32" s="405">
        <v>-619928.23611416039</v>
      </c>
      <c r="N32" s="762">
        <v>-1053593.8958628413</v>
      </c>
      <c r="O32" s="365">
        <v>-195111.8</v>
      </c>
      <c r="P32" s="365">
        <v>-74709.700000000012</v>
      </c>
      <c r="Q32" s="364">
        <v>0</v>
      </c>
      <c r="R32" s="364">
        <v>-25472.2</v>
      </c>
      <c r="S32" s="364">
        <v>405339.7434121992</v>
      </c>
      <c r="T32" s="396">
        <f t="shared" si="2"/>
        <v>-24618.75</v>
      </c>
      <c r="U32" s="118">
        <f t="shared" si="3"/>
        <v>-617025.76180151966</v>
      </c>
      <c r="V32" s="21">
        <v>-366471.78247440537</v>
      </c>
      <c r="W32" s="118">
        <f t="shared" si="4"/>
        <v>-983497.54427592503</v>
      </c>
      <c r="X32" s="131">
        <v>696744.19272310613</v>
      </c>
      <c r="Y32" s="118">
        <f t="shared" si="5"/>
        <v>-286753.3515528189</v>
      </c>
      <c r="Z32" s="368">
        <v>-76868</v>
      </c>
      <c r="AA32" s="12">
        <v>-337641.89576861251</v>
      </c>
    </row>
    <row r="33" spans="1:27">
      <c r="A33" s="13">
        <v>81</v>
      </c>
      <c r="B33" s="343">
        <v>7</v>
      </c>
      <c r="C33" s="343">
        <v>7</v>
      </c>
      <c r="D33" s="9" t="s">
        <v>64</v>
      </c>
      <c r="E33" s="20">
        <v>2401</v>
      </c>
      <c r="F33" s="14">
        <v>3753469.3774462761</v>
      </c>
      <c r="G33" s="12">
        <v>-150244.49255372351</v>
      </c>
      <c r="H33" s="758">
        <f t="shared" si="1"/>
        <v>-4.0028165263984221E-2</v>
      </c>
      <c r="I33" s="22">
        <v>329489.98369536811</v>
      </c>
      <c r="J33" s="367">
        <v>-322912.03300869663</v>
      </c>
      <c r="K33" s="763">
        <v>-72942.38</v>
      </c>
      <c r="L33" s="364">
        <v>-93019.33</v>
      </c>
      <c r="M33" s="405">
        <v>-14498.553301491722</v>
      </c>
      <c r="N33" s="762">
        <v>-140682.24961389371</v>
      </c>
      <c r="O33" s="365">
        <v>-71357.72</v>
      </c>
      <c r="P33" s="365">
        <v>-27323.38</v>
      </c>
      <c r="Q33" s="364">
        <v>-3129.3898333274151</v>
      </c>
      <c r="R33" s="364">
        <v>-9315.8799999999992</v>
      </c>
      <c r="S33" s="364">
        <v>118360.59974001625</v>
      </c>
      <c r="T33" s="396">
        <f t="shared" si="2"/>
        <v>-9003.75</v>
      </c>
      <c r="U33" s="118">
        <f t="shared" si="3"/>
        <v>-143666.54186705203</v>
      </c>
      <c r="V33" s="21">
        <v>312247.77564210194</v>
      </c>
      <c r="W33" s="118">
        <f t="shared" si="4"/>
        <v>168581.23377504991</v>
      </c>
      <c r="X33" s="131">
        <v>510959.3274960086</v>
      </c>
      <c r="Y33" s="118">
        <f t="shared" si="5"/>
        <v>679540.56127105851</v>
      </c>
      <c r="Z33" s="368">
        <v>-744608</v>
      </c>
      <c r="AA33" s="12">
        <v>65375.289999743924</v>
      </c>
    </row>
    <row r="34" spans="1:27">
      <c r="A34" s="13">
        <v>82</v>
      </c>
      <c r="B34" s="343">
        <v>5</v>
      </c>
      <c r="C34" s="343">
        <v>5</v>
      </c>
      <c r="D34" s="9" t="s">
        <v>65</v>
      </c>
      <c r="E34" s="20">
        <v>9346</v>
      </c>
      <c r="F34" s="14">
        <v>18993924.033893235</v>
      </c>
      <c r="G34" s="12">
        <v>3798543.0138932355</v>
      </c>
      <c r="H34" s="758">
        <f t="shared" si="1"/>
        <v>0.19998726998776134</v>
      </c>
      <c r="I34" s="22">
        <v>288801.32900319732</v>
      </c>
      <c r="J34" s="367">
        <v>-748151.48124597059</v>
      </c>
      <c r="K34" s="763">
        <v>-283931.48</v>
      </c>
      <c r="L34" s="364">
        <v>-230775.57</v>
      </c>
      <c r="M34" s="405">
        <v>-52716.37931183412</v>
      </c>
      <c r="N34" s="762">
        <v>146175.49532770694</v>
      </c>
      <c r="O34" s="365">
        <v>-277763.12</v>
      </c>
      <c r="P34" s="365">
        <v>-106357.48000000001</v>
      </c>
      <c r="Q34" s="364">
        <v>-107372.30737456561</v>
      </c>
      <c r="R34" s="364">
        <v>-36262.479999999996</v>
      </c>
      <c r="S34" s="364">
        <v>235899.34011272225</v>
      </c>
      <c r="T34" s="396">
        <f t="shared" si="2"/>
        <v>-35047.5</v>
      </c>
      <c r="U34" s="118">
        <f t="shared" si="3"/>
        <v>3339192.8616504623</v>
      </c>
      <c r="V34" s="21">
        <v>1691499.4462920604</v>
      </c>
      <c r="W34" s="118">
        <f t="shared" si="4"/>
        <v>5030692.3079425227</v>
      </c>
      <c r="X34" s="131">
        <v>810240.87739150797</v>
      </c>
      <c r="Y34" s="118">
        <f t="shared" si="5"/>
        <v>5840933.1853340305</v>
      </c>
      <c r="Z34" s="368">
        <v>-2196127</v>
      </c>
      <c r="AA34" s="12">
        <v>2526855.4536594241</v>
      </c>
    </row>
    <row r="35" spans="1:27">
      <c r="A35" s="13">
        <v>86</v>
      </c>
      <c r="B35" s="343">
        <v>5</v>
      </c>
      <c r="C35" s="343">
        <v>5</v>
      </c>
      <c r="D35" s="9" t="s">
        <v>66</v>
      </c>
      <c r="E35" s="20">
        <v>7862</v>
      </c>
      <c r="F35" s="14">
        <v>15828561.443983391</v>
      </c>
      <c r="G35" s="12">
        <v>3045971.5039833914</v>
      </c>
      <c r="H35" s="758">
        <f t="shared" si="1"/>
        <v>0.19243514420201455</v>
      </c>
      <c r="I35" s="22">
        <v>218951.51806152167</v>
      </c>
      <c r="J35" s="367">
        <v>-1059294.7335733178</v>
      </c>
      <c r="K35" s="763">
        <v>-238847.56</v>
      </c>
      <c r="L35" s="364">
        <v>-284353.59999999998</v>
      </c>
      <c r="M35" s="405">
        <v>-78643.56447913697</v>
      </c>
      <c r="N35" s="762">
        <v>-402318.4142881424</v>
      </c>
      <c r="O35" s="365">
        <v>-233658.63999999998</v>
      </c>
      <c r="P35" s="365">
        <v>-89469.560000000012</v>
      </c>
      <c r="Q35" s="364">
        <v>-101100.51308298165</v>
      </c>
      <c r="R35" s="364">
        <v>-30504.559999999998</v>
      </c>
      <c r="S35" s="364">
        <v>429084.17827694298</v>
      </c>
      <c r="T35" s="396">
        <f t="shared" si="2"/>
        <v>-29482.499999999767</v>
      </c>
      <c r="U35" s="118">
        <f t="shared" si="3"/>
        <v>2205628.2884715954</v>
      </c>
      <c r="V35" s="21">
        <v>2525132.6846214635</v>
      </c>
      <c r="W35" s="118">
        <f t="shared" si="4"/>
        <v>4730760.9730930589</v>
      </c>
      <c r="X35" s="131">
        <v>845455.96821162337</v>
      </c>
      <c r="Y35" s="118">
        <f t="shared" si="5"/>
        <v>5576216.9413046818</v>
      </c>
      <c r="Z35" s="368">
        <v>-1186904</v>
      </c>
      <c r="AA35" s="12">
        <v>4314264.4362204717</v>
      </c>
    </row>
    <row r="36" spans="1:27">
      <c r="A36" s="13">
        <v>90</v>
      </c>
      <c r="B36" s="343">
        <v>12</v>
      </c>
      <c r="C36" s="343">
        <v>12</v>
      </c>
      <c r="D36" s="9" t="s">
        <v>67</v>
      </c>
      <c r="E36" s="20">
        <v>2888</v>
      </c>
      <c r="F36" s="14">
        <v>4827601.4872778747</v>
      </c>
      <c r="G36" s="12">
        <v>132088.92727787513</v>
      </c>
      <c r="H36" s="758">
        <f t="shared" si="1"/>
        <v>2.7361191189034066E-2</v>
      </c>
      <c r="I36" s="22">
        <v>1112323.8277112546</v>
      </c>
      <c r="J36" s="367">
        <v>-1631910.3667578343</v>
      </c>
      <c r="K36" s="763">
        <v>-87737.44</v>
      </c>
      <c r="L36" s="364">
        <v>-152447.29999999999</v>
      </c>
      <c r="M36" s="405">
        <v>-909668.55950568442</v>
      </c>
      <c r="N36" s="762">
        <v>-485495.99844049948</v>
      </c>
      <c r="O36" s="365">
        <v>-85831.360000000001</v>
      </c>
      <c r="P36" s="365">
        <v>-32865.440000000002</v>
      </c>
      <c r="Q36" s="364">
        <v>-13511.470765797299</v>
      </c>
      <c r="R36" s="364">
        <v>-11205.44</v>
      </c>
      <c r="S36" s="364">
        <v>157682.6419541467</v>
      </c>
      <c r="T36" s="396">
        <f t="shared" si="2"/>
        <v>-10830</v>
      </c>
      <c r="U36" s="118">
        <f t="shared" si="3"/>
        <v>-387497.61176870461</v>
      </c>
      <c r="V36" s="21">
        <v>1011248.0372893112</v>
      </c>
      <c r="W36" s="118">
        <f t="shared" si="4"/>
        <v>623750.42552060657</v>
      </c>
      <c r="X36" s="131">
        <v>577028.05775520788</v>
      </c>
      <c r="Y36" s="118">
        <f t="shared" si="5"/>
        <v>1200778.4832758144</v>
      </c>
      <c r="Z36" s="368">
        <v>-458786</v>
      </c>
      <c r="AA36" s="12">
        <v>670594.15081835561</v>
      </c>
    </row>
    <row r="37" spans="1:27">
      <c r="A37" s="13">
        <v>91</v>
      </c>
      <c r="B37" s="343">
        <v>1</v>
      </c>
      <c r="C37" s="377">
        <v>31</v>
      </c>
      <c r="D37" s="9" t="s">
        <v>68</v>
      </c>
      <c r="E37" s="20">
        <v>694392</v>
      </c>
      <c r="F37" s="14">
        <v>1608175474.935576</v>
      </c>
      <c r="G37" s="12">
        <v>479184353.895576</v>
      </c>
      <c r="H37" s="758">
        <f t="shared" si="1"/>
        <v>0.29796770399994582</v>
      </c>
      <c r="I37" s="22">
        <v>41286886.931687854</v>
      </c>
      <c r="J37" s="367">
        <v>-82814374.891340807</v>
      </c>
      <c r="K37" s="763">
        <v>-21095628.960000001</v>
      </c>
      <c r="L37" s="364">
        <v>-88557911.140000001</v>
      </c>
      <c r="M37" s="405">
        <v>-3740266.2593950834</v>
      </c>
      <c r="N37" s="762">
        <v>55076117.060363501</v>
      </c>
      <c r="O37" s="365">
        <v>-20637330.239999998</v>
      </c>
      <c r="P37" s="365">
        <v>-7902180.9600000009</v>
      </c>
      <c r="Q37" s="364">
        <v>-8008397.5925732534</v>
      </c>
      <c r="R37" s="364">
        <v>-2694240.96</v>
      </c>
      <c r="S37" s="364">
        <v>17349434.160264015</v>
      </c>
      <c r="T37" s="396">
        <f t="shared" si="2"/>
        <v>-2603970</v>
      </c>
      <c r="U37" s="118">
        <f t="shared" si="3"/>
        <v>437656865.93592304</v>
      </c>
      <c r="V37" s="21">
        <v>-61643617.251973391</v>
      </c>
      <c r="W37" s="118">
        <f t="shared" si="4"/>
        <v>376013248.68394965</v>
      </c>
      <c r="X37" s="131">
        <v>78675041.429314524</v>
      </c>
      <c r="Y37" s="118">
        <f t="shared" si="5"/>
        <v>454688290.1132642</v>
      </c>
      <c r="Z37" s="368">
        <v>55601288</v>
      </c>
      <c r="AA37" s="12">
        <v>478124721.22119612</v>
      </c>
    </row>
    <row r="38" spans="1:27">
      <c r="A38" s="13">
        <v>92</v>
      </c>
      <c r="B38" s="343">
        <v>1</v>
      </c>
      <c r="C38" s="377">
        <v>32</v>
      </c>
      <c r="D38" s="9" t="s">
        <v>69</v>
      </c>
      <c r="E38" s="20">
        <v>252956</v>
      </c>
      <c r="F38" s="14">
        <v>697717503.99240649</v>
      </c>
      <c r="G38" s="12">
        <v>286443932.27240652</v>
      </c>
      <c r="H38" s="758">
        <f t="shared" si="1"/>
        <v>0.41054428279833438</v>
      </c>
      <c r="I38" s="22">
        <v>13342529.794116214</v>
      </c>
      <c r="J38" s="367">
        <v>-81593170.3748357</v>
      </c>
      <c r="K38" s="763">
        <v>-7684803.2799999993</v>
      </c>
      <c r="L38" s="364">
        <v>-39304888.380000003</v>
      </c>
      <c r="M38" s="405">
        <v>-1367725.0249086707</v>
      </c>
      <c r="N38" s="762">
        <v>-26465622.019977588</v>
      </c>
      <c r="O38" s="365">
        <v>-7517852.3199999994</v>
      </c>
      <c r="P38" s="365">
        <v>-2878639.2800000003</v>
      </c>
      <c r="Q38" s="364">
        <v>-4609559.9779492682</v>
      </c>
      <c r="R38" s="364">
        <v>-981469.28</v>
      </c>
      <c r="S38" s="364">
        <v>10165974.187999807</v>
      </c>
      <c r="T38" s="396">
        <f t="shared" si="2"/>
        <v>-948585</v>
      </c>
      <c r="U38" s="118">
        <f t="shared" si="3"/>
        <v>218193291.69168702</v>
      </c>
      <c r="V38" s="21">
        <v>-2301933.2647546101</v>
      </c>
      <c r="W38" s="118">
        <f t="shared" si="4"/>
        <v>215891358.42693239</v>
      </c>
      <c r="X38" s="131">
        <v>22154334.046377413</v>
      </c>
      <c r="Y38" s="118">
        <f t="shared" si="5"/>
        <v>238045692.47330981</v>
      </c>
      <c r="Z38" s="368">
        <v>42744413</v>
      </c>
      <c r="AA38" s="12">
        <v>271689356.1072163</v>
      </c>
    </row>
    <row r="39" spans="1:27">
      <c r="A39" s="13">
        <v>97</v>
      </c>
      <c r="B39" s="343">
        <v>10</v>
      </c>
      <c r="C39" s="343">
        <v>10</v>
      </c>
      <c r="D39" s="9" t="s">
        <v>70</v>
      </c>
      <c r="E39" s="20">
        <v>2023</v>
      </c>
      <c r="F39" s="14">
        <v>3754736.1818240476</v>
      </c>
      <c r="G39" s="12">
        <v>465601.17182404781</v>
      </c>
      <c r="H39" s="758">
        <f t="shared" si="1"/>
        <v>0.12400369807016885</v>
      </c>
      <c r="I39" s="22">
        <v>173745.79464306138</v>
      </c>
      <c r="J39" s="367">
        <v>-519886.26888669003</v>
      </c>
      <c r="K39" s="763">
        <v>-61458.74</v>
      </c>
      <c r="L39" s="364">
        <v>-83511.75</v>
      </c>
      <c r="M39" s="405">
        <v>65470.545962426251</v>
      </c>
      <c r="N39" s="762">
        <v>-405409.91501179541</v>
      </c>
      <c r="O39" s="365">
        <v>-60123.56</v>
      </c>
      <c r="P39" s="365">
        <v>-23021.74</v>
      </c>
      <c r="Q39" s="364">
        <v>-7533.436700386912</v>
      </c>
      <c r="R39" s="364">
        <v>-7849.24</v>
      </c>
      <c r="S39" s="364">
        <v>71137.816863066037</v>
      </c>
      <c r="T39" s="396">
        <f t="shared" si="2"/>
        <v>-7586.25</v>
      </c>
      <c r="U39" s="118">
        <f t="shared" si="3"/>
        <v>119460.69758041913</v>
      </c>
      <c r="V39" s="21">
        <v>223005.66632197957</v>
      </c>
      <c r="W39" s="118">
        <f t="shared" si="4"/>
        <v>342466.36390239873</v>
      </c>
      <c r="X39" s="131">
        <v>387641.69736826333</v>
      </c>
      <c r="Y39" s="118">
        <f t="shared" si="5"/>
        <v>730108.06127066212</v>
      </c>
      <c r="Z39" s="368">
        <v>-517488</v>
      </c>
      <c r="AA39" s="12">
        <v>335305.36166520882</v>
      </c>
    </row>
    <row r="40" spans="1:27">
      <c r="A40" s="13">
        <v>98</v>
      </c>
      <c r="B40" s="343">
        <v>7</v>
      </c>
      <c r="C40" s="343">
        <v>7</v>
      </c>
      <c r="D40" s="9" t="s">
        <v>71</v>
      </c>
      <c r="E40" s="20">
        <v>22775</v>
      </c>
      <c r="F40" s="14">
        <v>47220871.16219718</v>
      </c>
      <c r="G40" s="12">
        <v>10191681.91219718</v>
      </c>
      <c r="H40" s="758">
        <f t="shared" si="1"/>
        <v>0.21583002730276107</v>
      </c>
      <c r="I40" s="22">
        <v>685878.62159841263</v>
      </c>
      <c r="J40" s="367">
        <v>3548174.7221988738</v>
      </c>
      <c r="K40" s="763">
        <v>-691904.5</v>
      </c>
      <c r="L40" s="364">
        <v>-950220.12</v>
      </c>
      <c r="M40" s="405">
        <v>1523511.754672203</v>
      </c>
      <c r="N40" s="762">
        <v>4495154.9679005193</v>
      </c>
      <c r="O40" s="365">
        <v>-676873</v>
      </c>
      <c r="P40" s="364">
        <v>-259179.50000000003</v>
      </c>
      <c r="Q40" s="364">
        <v>-439819.03298887995</v>
      </c>
      <c r="R40" s="364">
        <v>-88367</v>
      </c>
      <c r="S40" s="364">
        <v>721277.40261503099</v>
      </c>
      <c r="T40" s="396">
        <f t="shared" si="2"/>
        <v>-85406.25</v>
      </c>
      <c r="U40" s="118">
        <f t="shared" si="3"/>
        <v>14425735.255994467</v>
      </c>
      <c r="V40" s="21">
        <v>6222024.5551939048</v>
      </c>
      <c r="W40" s="118">
        <f t="shared" si="4"/>
        <v>20647759.81118837</v>
      </c>
      <c r="X40" s="131">
        <v>2186172.5250291293</v>
      </c>
      <c r="Y40" s="118">
        <f t="shared" si="5"/>
        <v>22833932.3362175</v>
      </c>
      <c r="Z40" s="368">
        <v>-5535804</v>
      </c>
      <c r="AA40" s="12">
        <v>17141935.173204832</v>
      </c>
    </row>
    <row r="41" spans="1:27">
      <c r="A41" s="13">
        <v>102</v>
      </c>
      <c r="B41" s="343">
        <v>4</v>
      </c>
      <c r="C41" s="343">
        <v>4</v>
      </c>
      <c r="D41" s="9" t="s">
        <v>72</v>
      </c>
      <c r="E41" s="20">
        <v>9546</v>
      </c>
      <c r="F41" s="14">
        <v>17699718.808408432</v>
      </c>
      <c r="G41" s="12">
        <v>2179163.7884084322</v>
      </c>
      <c r="H41" s="758">
        <f t="shared" si="1"/>
        <v>0.1231185541418431</v>
      </c>
      <c r="I41" s="22">
        <v>321406.7372694427</v>
      </c>
      <c r="J41" s="367">
        <v>-396155.52151854371</v>
      </c>
      <c r="K41" s="763">
        <v>-290007.48</v>
      </c>
      <c r="L41" s="364">
        <v>-301746.48</v>
      </c>
      <c r="M41" s="405">
        <v>-54890.599037698848</v>
      </c>
      <c r="N41" s="762">
        <v>310285.04827605054</v>
      </c>
      <c r="O41" s="365">
        <v>-283707.12</v>
      </c>
      <c r="P41" s="365">
        <v>-108633.48000000001</v>
      </c>
      <c r="Q41" s="364">
        <v>-136245.5674362994</v>
      </c>
      <c r="R41" s="364">
        <v>-37038.479999999996</v>
      </c>
      <c r="S41" s="364">
        <v>541626.13667940395</v>
      </c>
      <c r="T41" s="396">
        <f t="shared" si="2"/>
        <v>-35797.5</v>
      </c>
      <c r="U41" s="118">
        <f t="shared" si="3"/>
        <v>2104415.0041593309</v>
      </c>
      <c r="V41" s="21">
        <v>4287679.1048347885</v>
      </c>
      <c r="W41" s="118">
        <f t="shared" si="4"/>
        <v>6392094.1089941189</v>
      </c>
      <c r="X41" s="131">
        <v>1603853.6349376517</v>
      </c>
      <c r="Y41" s="118">
        <f t="shared" si="5"/>
        <v>7995947.7439317703</v>
      </c>
      <c r="Z41" s="368">
        <v>751194</v>
      </c>
      <c r="AA41" s="12">
        <v>8321842.0290643368</v>
      </c>
    </row>
    <row r="42" spans="1:27">
      <c r="A42" s="13">
        <v>103</v>
      </c>
      <c r="B42" s="343">
        <v>5</v>
      </c>
      <c r="C42" s="343">
        <v>5</v>
      </c>
      <c r="D42" s="9" t="s">
        <v>73</v>
      </c>
      <c r="E42" s="20">
        <v>2074</v>
      </c>
      <c r="F42" s="14">
        <v>3462972.9687148286</v>
      </c>
      <c r="G42" s="12">
        <v>90918.588714828715</v>
      </c>
      <c r="H42" s="758">
        <f t="shared" si="1"/>
        <v>2.6254489866425448E-2</v>
      </c>
      <c r="I42" s="22">
        <v>52166.287563535523</v>
      </c>
      <c r="J42" s="367">
        <v>-17412.353661732166</v>
      </c>
      <c r="K42" s="763">
        <v>-63008.119999999995</v>
      </c>
      <c r="L42" s="364">
        <v>-74964.039999999994</v>
      </c>
      <c r="M42" s="405">
        <v>-12172.250848688273</v>
      </c>
      <c r="N42" s="762">
        <v>142099.67890654004</v>
      </c>
      <c r="O42" s="365">
        <v>-61639.28</v>
      </c>
      <c r="P42" s="365">
        <v>-23602.120000000003</v>
      </c>
      <c r="Q42" s="364">
        <v>-28672.853402223187</v>
      </c>
      <c r="R42" s="364">
        <v>-8047.12</v>
      </c>
      <c r="S42" s="364">
        <v>120371.25168263924</v>
      </c>
      <c r="T42" s="396">
        <f t="shared" si="2"/>
        <v>-7777.5000000000146</v>
      </c>
      <c r="U42" s="118">
        <f t="shared" si="3"/>
        <v>125672.52261663208</v>
      </c>
      <c r="V42" s="21">
        <v>1236016.6470177791</v>
      </c>
      <c r="W42" s="118">
        <f t="shared" si="4"/>
        <v>1361689.1696344111</v>
      </c>
      <c r="X42" s="131">
        <v>386388.56743422727</v>
      </c>
      <c r="Y42" s="118">
        <f t="shared" si="5"/>
        <v>1748077.7370686384</v>
      </c>
      <c r="Z42" s="368">
        <v>-546962</v>
      </c>
      <c r="AA42" s="12">
        <v>1196007.072455026</v>
      </c>
    </row>
    <row r="43" spans="1:27">
      <c r="A43" s="13">
        <v>105</v>
      </c>
      <c r="B43" s="343">
        <v>18</v>
      </c>
      <c r="C43" s="343">
        <v>18</v>
      </c>
      <c r="D43" s="9" t="s">
        <v>74</v>
      </c>
      <c r="E43" s="20">
        <v>1984</v>
      </c>
      <c r="F43" s="14">
        <v>3663785.909178983</v>
      </c>
      <c r="G43" s="12">
        <v>438059.82917898335</v>
      </c>
      <c r="H43" s="758">
        <f t="shared" si="1"/>
        <v>0.11956479991953135</v>
      </c>
      <c r="I43" s="22">
        <v>777492.87289917318</v>
      </c>
      <c r="J43" s="367">
        <v>531990.08175860159</v>
      </c>
      <c r="K43" s="763">
        <v>-60273.919999999998</v>
      </c>
      <c r="L43" s="364">
        <v>-41470.239999999998</v>
      </c>
      <c r="M43" s="405">
        <v>258116.34138554742</v>
      </c>
      <c r="N43" s="762">
        <v>416536.76124356815</v>
      </c>
      <c r="O43" s="365">
        <v>-58964.479999999996</v>
      </c>
      <c r="P43" s="365">
        <v>-22577.920000000002</v>
      </c>
      <c r="Q43" s="364">
        <v>-56969.958333324583</v>
      </c>
      <c r="R43" s="364">
        <v>-7697.92</v>
      </c>
      <c r="S43" s="364">
        <v>112731.41746281052</v>
      </c>
      <c r="T43" s="396">
        <f t="shared" si="2"/>
        <v>-7440</v>
      </c>
      <c r="U43" s="118">
        <f t="shared" si="3"/>
        <v>1747542.7838367582</v>
      </c>
      <c r="V43" s="21">
        <v>937668.03595227434</v>
      </c>
      <c r="W43" s="118">
        <f t="shared" si="4"/>
        <v>2685210.8197890325</v>
      </c>
      <c r="X43" s="131">
        <v>402494.52904123266</v>
      </c>
      <c r="Y43" s="118">
        <f t="shared" si="5"/>
        <v>3087705.348830265</v>
      </c>
      <c r="Z43" s="368">
        <v>-486718</v>
      </c>
      <c r="AA43" s="12">
        <v>2827072.535263292</v>
      </c>
    </row>
    <row r="44" spans="1:27">
      <c r="A44" s="13">
        <v>106</v>
      </c>
      <c r="B44" s="343">
        <v>1</v>
      </c>
      <c r="C44" s="377">
        <v>35</v>
      </c>
      <c r="D44" s="9" t="s">
        <v>75</v>
      </c>
      <c r="E44" s="20">
        <v>47015</v>
      </c>
      <c r="F44" s="14">
        <v>94513143.278961778</v>
      </c>
      <c r="G44" s="12">
        <v>18072865.228961781</v>
      </c>
      <c r="H44" s="758">
        <f t="shared" si="1"/>
        <v>0.1912206556882626</v>
      </c>
      <c r="I44" s="22">
        <v>1711512.7984836516</v>
      </c>
      <c r="J44" s="367">
        <v>-7892047.1165989097</v>
      </c>
      <c r="K44" s="763">
        <v>-1428315.7</v>
      </c>
      <c r="L44" s="364">
        <v>-4478762.6500000004</v>
      </c>
      <c r="M44" s="405">
        <v>-263593.16194635123</v>
      </c>
      <c r="N44" s="762">
        <v>-1346101.2265264208</v>
      </c>
      <c r="O44" s="365">
        <v>-1397285.8</v>
      </c>
      <c r="P44" s="365">
        <v>-535030.70000000007</v>
      </c>
      <c r="Q44" s="364">
        <v>-251827.8684017128</v>
      </c>
      <c r="R44" s="364">
        <v>-182418.19999999998</v>
      </c>
      <c r="S44" s="364">
        <v>2167594.440275576</v>
      </c>
      <c r="T44" s="396">
        <f t="shared" si="2"/>
        <v>-176306.25</v>
      </c>
      <c r="U44" s="118">
        <f t="shared" si="3"/>
        <v>11892330.910846522</v>
      </c>
      <c r="V44" s="21">
        <v>-95516.644419205302</v>
      </c>
      <c r="W44" s="118">
        <f t="shared" si="4"/>
        <v>11796814.266427318</v>
      </c>
      <c r="X44" s="131">
        <v>4272925.1675023325</v>
      </c>
      <c r="Y44" s="118">
        <f t="shared" si="5"/>
        <v>16069739.43392965</v>
      </c>
      <c r="Z44" s="368">
        <v>-1034586</v>
      </c>
      <c r="AA44" s="12">
        <v>16554285.66359055</v>
      </c>
    </row>
    <row r="45" spans="1:27">
      <c r="A45" s="13">
        <v>108</v>
      </c>
      <c r="B45" s="343">
        <v>6</v>
      </c>
      <c r="C45" s="343">
        <v>6</v>
      </c>
      <c r="D45" s="9" t="s">
        <v>76</v>
      </c>
      <c r="E45" s="20">
        <v>10249</v>
      </c>
      <c r="F45" s="14">
        <v>21166933.334157668</v>
      </c>
      <c r="G45" s="12">
        <v>4503391.7041576691</v>
      </c>
      <c r="H45" s="758">
        <f t="shared" si="1"/>
        <v>0.21275598278993116</v>
      </c>
      <c r="I45" s="22">
        <v>309660.91063289565</v>
      </c>
      <c r="J45" s="367">
        <v>-254910.74994828453</v>
      </c>
      <c r="K45" s="763">
        <v>-311364.62</v>
      </c>
      <c r="L45" s="364">
        <v>-422322.49</v>
      </c>
      <c r="M45" s="405">
        <v>-57774.538155944283</v>
      </c>
      <c r="N45" s="762">
        <v>874673.67666952522</v>
      </c>
      <c r="O45" s="365">
        <v>-304600.27999999997</v>
      </c>
      <c r="P45" s="365">
        <v>-116633.62000000001</v>
      </c>
      <c r="Q45" s="364">
        <v>-225656.17396382242</v>
      </c>
      <c r="R45" s="364">
        <v>-39766.119999999995</v>
      </c>
      <c r="S45" s="364">
        <v>386967.165501957</v>
      </c>
      <c r="T45" s="396">
        <f t="shared" si="2"/>
        <v>-38433.75</v>
      </c>
      <c r="U45" s="118">
        <f t="shared" si="3"/>
        <v>4558141.8648422798</v>
      </c>
      <c r="V45" s="21">
        <v>6031115.2324966639</v>
      </c>
      <c r="W45" s="118">
        <f t="shared" si="4"/>
        <v>10589257.097338945</v>
      </c>
      <c r="X45" s="131">
        <v>1083750.3476558321</v>
      </c>
      <c r="Y45" s="118">
        <f t="shared" si="5"/>
        <v>11673007.444994777</v>
      </c>
      <c r="Z45" s="368">
        <v>-1454199</v>
      </c>
      <c r="AA45" s="12">
        <v>9021159.9169000126</v>
      </c>
    </row>
    <row r="46" spans="1:27">
      <c r="A46" s="13">
        <v>109</v>
      </c>
      <c r="B46" s="343">
        <v>5</v>
      </c>
      <c r="C46" s="343">
        <v>5</v>
      </c>
      <c r="D46" s="9" t="s">
        <v>77</v>
      </c>
      <c r="E46" s="20">
        <v>68614</v>
      </c>
      <c r="F46" s="14">
        <v>133177284.95324957</v>
      </c>
      <c r="G46" s="12">
        <v>21619840.773249581</v>
      </c>
      <c r="H46" s="758">
        <f t="shared" si="1"/>
        <v>0.16233880110139645</v>
      </c>
      <c r="I46" s="22">
        <v>2722916.4678217852</v>
      </c>
      <c r="J46" s="367">
        <v>-9457437.3593865931</v>
      </c>
      <c r="K46" s="763">
        <v>-2084493.3199999998</v>
      </c>
      <c r="L46" s="364">
        <v>-6510881.9199999999</v>
      </c>
      <c r="M46" s="405">
        <v>-383265.36996635637</v>
      </c>
      <c r="N46" s="762">
        <v>804310.22624768852</v>
      </c>
      <c r="O46" s="365">
        <v>-2039208.0799999998</v>
      </c>
      <c r="P46" s="365">
        <v>-780827.32000000007</v>
      </c>
      <c r="Q46" s="364">
        <v>-453527.36698644544</v>
      </c>
      <c r="R46" s="364">
        <v>-266222.32</v>
      </c>
      <c r="S46" s="364">
        <v>2513980.6113185212</v>
      </c>
      <c r="T46" s="396">
        <f t="shared" si="2"/>
        <v>-257302.5</v>
      </c>
      <c r="U46" s="118">
        <f t="shared" si="3"/>
        <v>14885319.881684773</v>
      </c>
      <c r="V46" s="21">
        <v>6194066.8756153751</v>
      </c>
      <c r="W46" s="118">
        <f t="shared" si="4"/>
        <v>21079386.757300146</v>
      </c>
      <c r="X46" s="131">
        <v>7060784.4898369322</v>
      </c>
      <c r="Y46" s="118">
        <f t="shared" si="5"/>
        <v>28140171.247137077</v>
      </c>
      <c r="Z46" s="368">
        <v>-13224772</v>
      </c>
      <c r="AA46" s="12">
        <v>14631288.7323661</v>
      </c>
    </row>
    <row r="47" spans="1:27">
      <c r="A47" s="13">
        <v>111</v>
      </c>
      <c r="B47" s="343">
        <v>7</v>
      </c>
      <c r="C47" s="343">
        <v>7</v>
      </c>
      <c r="D47" s="9" t="s">
        <v>78</v>
      </c>
      <c r="E47" s="20">
        <v>17694</v>
      </c>
      <c r="F47" s="14">
        <v>27812849.329029582</v>
      </c>
      <c r="G47" s="12">
        <v>-955294.45097041503</v>
      </c>
      <c r="H47" s="758">
        <f t="shared" si="1"/>
        <v>-3.4347234246630359E-2</v>
      </c>
      <c r="I47" s="22">
        <v>631093.19601650396</v>
      </c>
      <c r="J47" s="367">
        <v>3665511.2043991857</v>
      </c>
      <c r="K47" s="763">
        <v>-537543.72</v>
      </c>
      <c r="L47" s="364">
        <v>-1240875.3999999999</v>
      </c>
      <c r="M47" s="405">
        <v>2616390.2529297704</v>
      </c>
      <c r="N47" s="762">
        <v>3283324.5640364131</v>
      </c>
      <c r="O47" s="365">
        <v>-525865.67999999993</v>
      </c>
      <c r="P47" s="365">
        <v>-201357.72</v>
      </c>
      <c r="Q47" s="364">
        <v>-173866.55295649881</v>
      </c>
      <c r="R47" s="364">
        <v>-68652.72</v>
      </c>
      <c r="S47" s="364">
        <v>580310.68038950115</v>
      </c>
      <c r="T47" s="396">
        <f t="shared" si="2"/>
        <v>-66352.5</v>
      </c>
      <c r="U47" s="118">
        <f t="shared" si="3"/>
        <v>3341309.9494452747</v>
      </c>
      <c r="V47" s="21">
        <v>4855057.41189967</v>
      </c>
      <c r="W47" s="118">
        <f t="shared" si="4"/>
        <v>8196367.3613449447</v>
      </c>
      <c r="X47" s="131">
        <v>2221196.4835256813</v>
      </c>
      <c r="Y47" s="118">
        <f t="shared" si="5"/>
        <v>10417563.844870627</v>
      </c>
      <c r="Z47" s="368">
        <v>-2496497</v>
      </c>
      <c r="AA47" s="12">
        <v>8336251.3517032284</v>
      </c>
    </row>
    <row r="48" spans="1:27">
      <c r="A48" s="13">
        <v>139</v>
      </c>
      <c r="B48" s="343">
        <v>17</v>
      </c>
      <c r="C48" s="343">
        <v>17</v>
      </c>
      <c r="D48" s="9" t="s">
        <v>79</v>
      </c>
      <c r="E48" s="20">
        <v>9755</v>
      </c>
      <c r="F48" s="14">
        <v>25813009.760206163</v>
      </c>
      <c r="G48" s="12">
        <v>9952647.9102061633</v>
      </c>
      <c r="H48" s="758">
        <f t="shared" si="1"/>
        <v>0.38556712303845164</v>
      </c>
      <c r="I48" s="22">
        <v>277562.46047261287</v>
      </c>
      <c r="J48" s="367">
        <v>-2402401.9938476705</v>
      </c>
      <c r="K48" s="763">
        <v>-296356.89999999997</v>
      </c>
      <c r="L48" s="364">
        <v>-268705</v>
      </c>
      <c r="M48" s="405">
        <v>-715762.76561746711</v>
      </c>
      <c r="N48" s="762">
        <v>-910061.4245212822</v>
      </c>
      <c r="O48" s="365">
        <v>-289918.59999999998</v>
      </c>
      <c r="P48" s="365">
        <v>-111011.90000000001</v>
      </c>
      <c r="Q48" s="364">
        <v>-287760.95137696236</v>
      </c>
      <c r="R48" s="364">
        <v>-37849.4</v>
      </c>
      <c r="S48" s="364">
        <v>551606.1976680411</v>
      </c>
      <c r="T48" s="396">
        <f t="shared" si="2"/>
        <v>-36581.25</v>
      </c>
      <c r="U48" s="118">
        <f t="shared" si="3"/>
        <v>7827808.3768311068</v>
      </c>
      <c r="V48" s="21">
        <v>5642803.5907264147</v>
      </c>
      <c r="W48" s="118">
        <f t="shared" si="4"/>
        <v>13470611.967557522</v>
      </c>
      <c r="X48" s="131">
        <v>863202.09314873395</v>
      </c>
      <c r="Y48" s="118">
        <f t="shared" si="5"/>
        <v>14333814.060706256</v>
      </c>
      <c r="Z48" s="368">
        <v>-168840</v>
      </c>
      <c r="AA48" s="12">
        <v>14163645.874308489</v>
      </c>
    </row>
    <row r="49" spans="1:27">
      <c r="A49" s="13">
        <v>140</v>
      </c>
      <c r="B49" s="343">
        <v>11</v>
      </c>
      <c r="C49" s="343">
        <v>11</v>
      </c>
      <c r="D49" s="9" t="s">
        <v>80</v>
      </c>
      <c r="E49" s="20">
        <v>20205</v>
      </c>
      <c r="F49" s="14">
        <v>38378896.281938955</v>
      </c>
      <c r="G49" s="12">
        <v>5528192.9319389574</v>
      </c>
      <c r="H49" s="758">
        <f t="shared" si="1"/>
        <v>0.14404251991322939</v>
      </c>
      <c r="I49" s="22">
        <v>1110613.740804828</v>
      </c>
      <c r="J49" s="367">
        <v>5008342.4817805178</v>
      </c>
      <c r="K49" s="763">
        <v>-613827.9</v>
      </c>
      <c r="L49" s="364">
        <v>-1338079.93</v>
      </c>
      <c r="M49" s="405">
        <v>1898067.9937266516</v>
      </c>
      <c r="N49" s="762">
        <v>5687944.3897173535</v>
      </c>
      <c r="O49" s="365">
        <v>-600492.6</v>
      </c>
      <c r="P49" s="365">
        <v>-229932.90000000002</v>
      </c>
      <c r="Q49" s="364">
        <v>-419357.85634328146</v>
      </c>
      <c r="R49" s="364">
        <v>-78395.399999999994</v>
      </c>
      <c r="S49" s="364">
        <v>778185.43467979413</v>
      </c>
      <c r="T49" s="396">
        <f t="shared" si="2"/>
        <v>-75768.75</v>
      </c>
      <c r="U49" s="118">
        <f t="shared" si="3"/>
        <v>11647149.154524304</v>
      </c>
      <c r="V49" s="21">
        <v>7981192.687949663</v>
      </c>
      <c r="W49" s="118">
        <f t="shared" si="4"/>
        <v>19628341.842473969</v>
      </c>
      <c r="X49" s="131">
        <v>2615836.6527877711</v>
      </c>
      <c r="Y49" s="118">
        <f t="shared" si="5"/>
        <v>22244178.49526174</v>
      </c>
      <c r="Z49" s="368">
        <v>-1726301</v>
      </c>
      <c r="AA49" s="12">
        <v>21580545.315167971</v>
      </c>
    </row>
    <row r="50" spans="1:27">
      <c r="A50" s="13">
        <v>142</v>
      </c>
      <c r="B50" s="343">
        <v>7</v>
      </c>
      <c r="C50" s="343">
        <v>7</v>
      </c>
      <c r="D50" s="9" t="s">
        <v>81</v>
      </c>
      <c r="E50" s="20">
        <v>6329</v>
      </c>
      <c r="F50" s="14">
        <v>11415660.046449067</v>
      </c>
      <c r="G50" s="12">
        <v>1125528.8164490685</v>
      </c>
      <c r="H50" s="758">
        <f t="shared" si="1"/>
        <v>9.8595158919362991E-2</v>
      </c>
      <c r="I50" s="22">
        <v>188822.92850388668</v>
      </c>
      <c r="J50" s="367">
        <v>-411916.61236698087</v>
      </c>
      <c r="K50" s="763">
        <v>-192275.02</v>
      </c>
      <c r="L50" s="364">
        <v>-283490.31</v>
      </c>
      <c r="M50" s="405">
        <v>-36635.0391114616</v>
      </c>
      <c r="N50" s="762">
        <v>302401.4120114441</v>
      </c>
      <c r="O50" s="365">
        <v>-188097.88</v>
      </c>
      <c r="P50" s="365">
        <v>-72024.02</v>
      </c>
      <c r="Q50" s="364">
        <v>-76282.358182878132</v>
      </c>
      <c r="R50" s="364">
        <v>-24556.52</v>
      </c>
      <c r="S50" s="364">
        <v>182776.87291591475</v>
      </c>
      <c r="T50" s="396">
        <f t="shared" si="2"/>
        <v>-23733.75</v>
      </c>
      <c r="U50" s="118">
        <f t="shared" si="3"/>
        <v>902435.13258597441</v>
      </c>
      <c r="V50" s="21">
        <v>2693474.4084917228</v>
      </c>
      <c r="W50" s="118">
        <f t="shared" si="4"/>
        <v>3595909.5410776972</v>
      </c>
      <c r="X50" s="131">
        <v>904000.56804670882</v>
      </c>
      <c r="Y50" s="118">
        <f t="shared" si="5"/>
        <v>4499910.1091244062</v>
      </c>
      <c r="Z50" s="368">
        <v>-695628</v>
      </c>
      <c r="AA50" s="12">
        <v>4030315.6451634718</v>
      </c>
    </row>
    <row r="51" spans="1:27">
      <c r="A51" s="13">
        <v>143</v>
      </c>
      <c r="B51" s="343">
        <v>6</v>
      </c>
      <c r="C51" s="343">
        <v>6</v>
      </c>
      <c r="D51" s="9" t="s">
        <v>82</v>
      </c>
      <c r="E51" s="20">
        <v>6704</v>
      </c>
      <c r="F51" s="14">
        <v>12578804.785281448</v>
      </c>
      <c r="G51" s="12">
        <v>1678972.3052814491</v>
      </c>
      <c r="H51" s="758">
        <f t="shared" si="1"/>
        <v>0.13347629873754199</v>
      </c>
      <c r="I51" s="22">
        <v>267212.81477162085</v>
      </c>
      <c r="J51" s="367">
        <v>-1292196.3929375217</v>
      </c>
      <c r="K51" s="763">
        <v>-203667.52</v>
      </c>
      <c r="L51" s="364">
        <v>-417419.24</v>
      </c>
      <c r="M51" s="405">
        <v>-38324.847188558539</v>
      </c>
      <c r="N51" s="762">
        <v>-569157.69478586689</v>
      </c>
      <c r="O51" s="365">
        <v>-199242.88</v>
      </c>
      <c r="P51" s="365">
        <v>-76291.520000000004</v>
      </c>
      <c r="Q51" s="364">
        <v>-71218.818826473231</v>
      </c>
      <c r="R51" s="364">
        <v>-26011.52</v>
      </c>
      <c r="S51" s="364">
        <v>334277.64786337712</v>
      </c>
      <c r="T51" s="396">
        <f t="shared" si="2"/>
        <v>-25140</v>
      </c>
      <c r="U51" s="118">
        <f t="shared" si="3"/>
        <v>653988.72711554822</v>
      </c>
      <c r="V51" s="21">
        <v>2664672.1113834651</v>
      </c>
      <c r="W51" s="118">
        <f t="shared" si="4"/>
        <v>3318660.8384990133</v>
      </c>
      <c r="X51" s="131">
        <v>969966.44908075244</v>
      </c>
      <c r="Y51" s="118">
        <f t="shared" si="5"/>
        <v>4288627.2875797655</v>
      </c>
      <c r="Z51" s="368">
        <v>-986114</v>
      </c>
      <c r="AA51" s="12">
        <v>3658390.0696644848</v>
      </c>
    </row>
    <row r="52" spans="1:27">
      <c r="A52" s="13">
        <v>145</v>
      </c>
      <c r="B52" s="343">
        <v>14</v>
      </c>
      <c r="C52" s="343">
        <v>14</v>
      </c>
      <c r="D52" s="9" t="s">
        <v>83</v>
      </c>
      <c r="E52" s="20">
        <v>12405</v>
      </c>
      <c r="F52" s="14">
        <v>28580939.849853754</v>
      </c>
      <c r="G52" s="12">
        <v>8412022.4998537563</v>
      </c>
      <c r="H52" s="758">
        <f t="shared" si="1"/>
        <v>0.29432280897847379</v>
      </c>
      <c r="I52" s="22">
        <v>373677.44002329017</v>
      </c>
      <c r="J52" s="367">
        <v>-502592.78280297859</v>
      </c>
      <c r="K52" s="763">
        <v>-376863.89999999997</v>
      </c>
      <c r="L52" s="364">
        <v>-432743.09</v>
      </c>
      <c r="M52" s="405">
        <v>-69670.787018706731</v>
      </c>
      <c r="N52" s="762">
        <v>918783.69266658579</v>
      </c>
      <c r="O52" s="365">
        <v>-368676.6</v>
      </c>
      <c r="P52" s="365">
        <v>-141168.90000000002</v>
      </c>
      <c r="Q52" s="364">
        <v>-304176.19636196858</v>
      </c>
      <c r="R52" s="364">
        <v>-48131.4</v>
      </c>
      <c r="S52" s="364">
        <v>366573.14791111095</v>
      </c>
      <c r="T52" s="396">
        <f t="shared" si="2"/>
        <v>-46518.75</v>
      </c>
      <c r="U52" s="118">
        <f t="shared" si="3"/>
        <v>8283107.1570740677</v>
      </c>
      <c r="V52" s="21">
        <v>5923563.5920531126</v>
      </c>
      <c r="W52" s="118">
        <f t="shared" si="4"/>
        <v>14206670.749127179</v>
      </c>
      <c r="X52" s="131">
        <v>1315935.5608403254</v>
      </c>
      <c r="Y52" s="118">
        <f t="shared" si="5"/>
        <v>15522606.309967505</v>
      </c>
      <c r="Z52" s="368">
        <v>-335657</v>
      </c>
      <c r="AA52" s="12">
        <v>14978283.192997331</v>
      </c>
    </row>
    <row r="53" spans="1:27">
      <c r="A53" s="13">
        <v>146</v>
      </c>
      <c r="B53" s="343">
        <v>12</v>
      </c>
      <c r="C53" s="343">
        <v>12</v>
      </c>
      <c r="D53" s="9" t="s">
        <v>84</v>
      </c>
      <c r="E53" s="20">
        <v>4293</v>
      </c>
      <c r="F53" s="14">
        <v>7965497.4948187675</v>
      </c>
      <c r="G53" s="12">
        <v>985637.58481876832</v>
      </c>
      <c r="H53" s="758">
        <f t="shared" si="1"/>
        <v>0.1237383585218482</v>
      </c>
      <c r="I53" s="22">
        <v>1511268.3231324253</v>
      </c>
      <c r="J53" s="367">
        <v>-168332.54665450851</v>
      </c>
      <c r="K53" s="763">
        <v>-130421.34</v>
      </c>
      <c r="L53" s="364">
        <v>-191018.49</v>
      </c>
      <c r="M53" s="405">
        <v>-25302.059607731473</v>
      </c>
      <c r="N53" s="762">
        <v>304573.67127162195</v>
      </c>
      <c r="O53" s="365">
        <v>-127587.95999999999</v>
      </c>
      <c r="P53" s="365">
        <v>-48854.340000000004</v>
      </c>
      <c r="Q53" s="364">
        <v>-67980.270163935129</v>
      </c>
      <c r="R53" s="364">
        <v>-16656.84</v>
      </c>
      <c r="S53" s="364">
        <v>151013.83184553613</v>
      </c>
      <c r="T53" s="396">
        <f t="shared" si="2"/>
        <v>-16098.75</v>
      </c>
      <c r="U53" s="118">
        <f t="shared" si="3"/>
        <v>2328573.3612966854</v>
      </c>
      <c r="V53" s="21">
        <v>805086.53022567451</v>
      </c>
      <c r="W53" s="118">
        <f t="shared" si="4"/>
        <v>3133659.89152236</v>
      </c>
      <c r="X53" s="131">
        <v>830301.88231549377</v>
      </c>
      <c r="Y53" s="118">
        <f t="shared" si="5"/>
        <v>3963961.7738378537</v>
      </c>
      <c r="Z53" s="368">
        <v>-349592</v>
      </c>
      <c r="AA53" s="12">
        <v>3944279.2498665331</v>
      </c>
    </row>
    <row r="54" spans="1:27">
      <c r="A54" s="13">
        <v>148</v>
      </c>
      <c r="B54" s="343">
        <v>19</v>
      </c>
      <c r="C54" s="343">
        <v>19</v>
      </c>
      <c r="D54" s="9" t="s">
        <v>85</v>
      </c>
      <c r="E54" s="20">
        <v>7244</v>
      </c>
      <c r="F54" s="14">
        <v>18722517.775725447</v>
      </c>
      <c r="G54" s="12">
        <v>6944715.4957254473</v>
      </c>
      <c r="H54" s="758">
        <f t="shared" si="1"/>
        <v>0.37092850325555954</v>
      </c>
      <c r="I54" s="22">
        <v>3276273.8441576613</v>
      </c>
      <c r="J54" s="367">
        <v>2132893.5754753873</v>
      </c>
      <c r="K54" s="763">
        <v>-220072.72</v>
      </c>
      <c r="L54" s="364">
        <v>-139914.12</v>
      </c>
      <c r="M54" s="405">
        <v>2045203.6087959716</v>
      </c>
      <c r="N54" s="762">
        <v>804492.87175756262</v>
      </c>
      <c r="O54" s="365">
        <v>-215291.68</v>
      </c>
      <c r="P54" s="365">
        <v>-82436.72</v>
      </c>
      <c r="Q54" s="364">
        <v>-262426.72192407964</v>
      </c>
      <c r="R54" s="364">
        <v>-28106.719999999998</v>
      </c>
      <c r="S54" s="364">
        <v>258610.77684593294</v>
      </c>
      <c r="T54" s="396">
        <f t="shared" si="2"/>
        <v>-27165</v>
      </c>
      <c r="U54" s="118">
        <f t="shared" si="3"/>
        <v>12353882.915358495</v>
      </c>
      <c r="V54" s="21">
        <v>-98560.045055837458</v>
      </c>
      <c r="W54" s="118">
        <f t="shared" si="4"/>
        <v>12255322.870302657</v>
      </c>
      <c r="X54" s="131">
        <v>861125.50426208647</v>
      </c>
      <c r="Y54" s="118">
        <f t="shared" si="5"/>
        <v>13116448.374564743</v>
      </c>
      <c r="Z54" s="368">
        <v>-643603</v>
      </c>
      <c r="AA54" s="12">
        <v>12671514.27606656</v>
      </c>
    </row>
    <row r="55" spans="1:27">
      <c r="A55" s="13">
        <v>149</v>
      </c>
      <c r="B55" s="343">
        <v>1</v>
      </c>
      <c r="C55" s="377">
        <v>33</v>
      </c>
      <c r="D55" s="9" t="s">
        <v>86</v>
      </c>
      <c r="E55" s="20">
        <v>5391</v>
      </c>
      <c r="F55" s="14">
        <v>11443395.977916311</v>
      </c>
      <c r="G55" s="12">
        <v>2678330.8079163115</v>
      </c>
      <c r="H55" s="758">
        <f t="shared" si="1"/>
        <v>0.23405034773637184</v>
      </c>
      <c r="I55" s="22">
        <v>158438.45277826078</v>
      </c>
      <c r="J55" s="367">
        <v>197736.37422018536</v>
      </c>
      <c r="K55" s="763">
        <v>-163778.57999999999</v>
      </c>
      <c r="L55" s="364">
        <v>-132399.63</v>
      </c>
      <c r="M55" s="405">
        <v>133394.85535980319</v>
      </c>
      <c r="N55" s="762">
        <v>653747.95431239984</v>
      </c>
      <c r="O55" s="365">
        <v>-160220.51999999999</v>
      </c>
      <c r="P55" s="365">
        <v>-61349.58</v>
      </c>
      <c r="Q55" s="364">
        <v>-68712.643903090808</v>
      </c>
      <c r="R55" s="364">
        <v>-20917.079999999998</v>
      </c>
      <c r="S55" s="364">
        <v>38187.848451073107</v>
      </c>
      <c r="T55" s="396">
        <f t="shared" si="2"/>
        <v>-20216.25</v>
      </c>
      <c r="U55" s="118">
        <f t="shared" si="3"/>
        <v>3034505.6349147577</v>
      </c>
      <c r="V55" s="21">
        <v>204971.82610621228</v>
      </c>
      <c r="W55" s="118">
        <f t="shared" si="4"/>
        <v>3239477.4610209698</v>
      </c>
      <c r="X55" s="131">
        <v>627633.05518567853</v>
      </c>
      <c r="Y55" s="118">
        <f t="shared" si="5"/>
        <v>3867110.5162066482</v>
      </c>
      <c r="Z55" s="368">
        <v>-1464504</v>
      </c>
      <c r="AA55" s="12">
        <v>2085414.797819474</v>
      </c>
    </row>
    <row r="56" spans="1:27">
      <c r="A56" s="13">
        <v>151</v>
      </c>
      <c r="B56" s="343">
        <v>14</v>
      </c>
      <c r="C56" s="343">
        <v>14</v>
      </c>
      <c r="D56" s="9" t="s">
        <v>87</v>
      </c>
      <c r="E56" s="20">
        <v>1771</v>
      </c>
      <c r="F56" s="14">
        <v>3447283.081580712</v>
      </c>
      <c r="G56" s="12">
        <v>567867.31158071198</v>
      </c>
      <c r="H56" s="758">
        <f t="shared" si="1"/>
        <v>0.16472894686685347</v>
      </c>
      <c r="I56" s="22">
        <v>259392.85038391533</v>
      </c>
      <c r="J56" s="367">
        <v>-536309.03784849925</v>
      </c>
      <c r="K56" s="763">
        <v>-53802.979999999996</v>
      </c>
      <c r="L56" s="364">
        <v>-29910.6</v>
      </c>
      <c r="M56" s="405">
        <v>-197338.96147141678</v>
      </c>
      <c r="N56" s="762">
        <v>-213180.22948828325</v>
      </c>
      <c r="O56" s="365">
        <v>-52634.119999999995</v>
      </c>
      <c r="P56" s="365">
        <v>-20153.980000000003</v>
      </c>
      <c r="Q56" s="364">
        <v>-15877.386523388997</v>
      </c>
      <c r="R56" s="364">
        <v>-6871.48</v>
      </c>
      <c r="S56" s="364">
        <v>60101.949634589699</v>
      </c>
      <c r="T56" s="396">
        <f t="shared" si="2"/>
        <v>-6641.25</v>
      </c>
      <c r="U56" s="118">
        <f t="shared" si="3"/>
        <v>290951.12411612808</v>
      </c>
      <c r="V56" s="21">
        <v>463413.86613677943</v>
      </c>
      <c r="W56" s="118">
        <f t="shared" si="4"/>
        <v>754364.9902529075</v>
      </c>
      <c r="X56" s="131">
        <v>400371.13820438716</v>
      </c>
      <c r="Y56" s="118">
        <f t="shared" si="5"/>
        <v>1154736.1284572948</v>
      </c>
      <c r="Z56" s="368">
        <v>-507244</v>
      </c>
      <c r="AA56" s="12">
        <v>421289.38543324079</v>
      </c>
    </row>
    <row r="57" spans="1:27">
      <c r="A57" s="13">
        <v>152</v>
      </c>
      <c r="B57" s="343">
        <v>14</v>
      </c>
      <c r="C57" s="343">
        <v>14</v>
      </c>
      <c r="D57" s="9" t="s">
        <v>88</v>
      </c>
      <c r="E57" s="20">
        <v>4261</v>
      </c>
      <c r="F57" s="14">
        <v>8174642.6383202197</v>
      </c>
      <c r="G57" s="12">
        <v>1246810.5683202203</v>
      </c>
      <c r="H57" s="758">
        <f t="shared" si="1"/>
        <v>0.15252172155826782</v>
      </c>
      <c r="I57" s="22">
        <v>135013.65005831479</v>
      </c>
      <c r="J57" s="367">
        <v>-175603.56496355837</v>
      </c>
      <c r="K57" s="763">
        <v>-129449.18</v>
      </c>
      <c r="L57" s="364">
        <v>-121239.44</v>
      </c>
      <c r="M57" s="405">
        <v>-24817.647958963687</v>
      </c>
      <c r="N57" s="762">
        <v>225339.63208022303</v>
      </c>
      <c r="O57" s="365">
        <v>-126636.92</v>
      </c>
      <c r="P57" s="365">
        <v>-48490.18</v>
      </c>
      <c r="Q57" s="364">
        <v>-70380.031678279309</v>
      </c>
      <c r="R57" s="364">
        <v>-16532.68</v>
      </c>
      <c r="S57" s="364">
        <v>152581.63259346157</v>
      </c>
      <c r="T57" s="396">
        <f t="shared" si="2"/>
        <v>-15978.75</v>
      </c>
      <c r="U57" s="118">
        <f t="shared" si="3"/>
        <v>1206220.6534149766</v>
      </c>
      <c r="V57" s="21">
        <v>2149698.921666149</v>
      </c>
      <c r="W57" s="118">
        <f t="shared" si="4"/>
        <v>3355919.5750811258</v>
      </c>
      <c r="X57" s="131">
        <v>698555.33769605216</v>
      </c>
      <c r="Y57" s="118">
        <f t="shared" si="5"/>
        <v>4054474.912777178</v>
      </c>
      <c r="Z57" s="368">
        <v>284434</v>
      </c>
      <c r="AA57" s="12">
        <v>4466951.7363611786</v>
      </c>
    </row>
    <row r="58" spans="1:27">
      <c r="A58" s="13">
        <v>153</v>
      </c>
      <c r="B58" s="343">
        <v>9</v>
      </c>
      <c r="C58" s="343">
        <v>9</v>
      </c>
      <c r="D58" s="9" t="s">
        <v>89</v>
      </c>
      <c r="E58" s="20">
        <v>24345</v>
      </c>
      <c r="F58" s="14">
        <v>43262192.313273773</v>
      </c>
      <c r="G58" s="12">
        <v>3680387.1632737741</v>
      </c>
      <c r="H58" s="758">
        <f t="shared" si="1"/>
        <v>8.5071674977149778E-2</v>
      </c>
      <c r="I58" s="22">
        <v>863824.58469846868</v>
      </c>
      <c r="J58" s="367">
        <v>5139869.2572689597</v>
      </c>
      <c r="K58" s="763">
        <v>-739601.1</v>
      </c>
      <c r="L58" s="364">
        <v>-2433564.31</v>
      </c>
      <c r="M58" s="405">
        <v>2678935.1783376588</v>
      </c>
      <c r="N58" s="762">
        <v>5223923.2469535852</v>
      </c>
      <c r="O58" s="365">
        <v>-723533.4</v>
      </c>
      <c r="P58" s="365">
        <v>-277046.10000000003</v>
      </c>
      <c r="Q58" s="364">
        <v>-374311.40323834599</v>
      </c>
      <c r="R58" s="364">
        <v>-94458.599999999991</v>
      </c>
      <c r="S58" s="364">
        <v>1970819.4952160623</v>
      </c>
      <c r="T58" s="396">
        <f t="shared" si="2"/>
        <v>-91293.75</v>
      </c>
      <c r="U58" s="118">
        <f t="shared" si="3"/>
        <v>9684081.0052412022</v>
      </c>
      <c r="V58" s="21">
        <v>7497112.6831938829</v>
      </c>
      <c r="W58" s="118">
        <f t="shared" si="4"/>
        <v>17181193.688435085</v>
      </c>
      <c r="X58" s="131">
        <v>2433554.3508211104</v>
      </c>
      <c r="Y58" s="118">
        <f t="shared" si="5"/>
        <v>19614748.039256196</v>
      </c>
      <c r="Z58" s="368">
        <v>-323263</v>
      </c>
      <c r="AA58" s="12">
        <v>20096314.432251438</v>
      </c>
    </row>
    <row r="59" spans="1:27">
      <c r="A59" s="13">
        <v>165</v>
      </c>
      <c r="B59" s="343">
        <v>5</v>
      </c>
      <c r="C59" s="343">
        <v>5</v>
      </c>
      <c r="D59" s="9" t="s">
        <v>90</v>
      </c>
      <c r="E59" s="20">
        <v>15867</v>
      </c>
      <c r="F59" s="14">
        <v>31574414.951347575</v>
      </c>
      <c r="G59" s="12">
        <v>5776735.6613475755</v>
      </c>
      <c r="H59" s="758">
        <f t="shared" si="1"/>
        <v>0.1829562216829303</v>
      </c>
      <c r="I59" s="22">
        <v>481859.4899084472</v>
      </c>
      <c r="J59" s="367">
        <v>-1161439.4388127052</v>
      </c>
      <c r="K59" s="763">
        <v>-482039.45999999996</v>
      </c>
      <c r="L59" s="364">
        <v>-959139.83999999997</v>
      </c>
      <c r="M59" s="405">
        <v>-91700.251650460457</v>
      </c>
      <c r="N59" s="762">
        <v>696649.80188388797</v>
      </c>
      <c r="O59" s="365">
        <v>-471567.24</v>
      </c>
      <c r="P59" s="365">
        <v>-180566.46000000002</v>
      </c>
      <c r="Q59" s="364">
        <v>-189913.20827209912</v>
      </c>
      <c r="R59" s="364">
        <v>-61563.96</v>
      </c>
      <c r="S59" s="364">
        <v>637902.4292259661</v>
      </c>
      <c r="T59" s="396">
        <f t="shared" si="2"/>
        <v>-59501.25</v>
      </c>
      <c r="U59" s="118">
        <f t="shared" si="3"/>
        <v>5097155.7124433182</v>
      </c>
      <c r="V59" s="21">
        <v>3789951.8765588934</v>
      </c>
      <c r="W59" s="118">
        <f t="shared" si="4"/>
        <v>8887107.5890022106</v>
      </c>
      <c r="X59" s="131">
        <v>1514514.2997290306</v>
      </c>
      <c r="Y59" s="118">
        <f t="shared" si="5"/>
        <v>10401621.888731241</v>
      </c>
      <c r="Z59" s="368">
        <v>-2134743</v>
      </c>
      <c r="AA59" s="12">
        <v>8709939.9562501684</v>
      </c>
    </row>
    <row r="60" spans="1:27">
      <c r="A60" s="13">
        <v>167</v>
      </c>
      <c r="B60" s="343">
        <v>12</v>
      </c>
      <c r="C60" s="343">
        <v>12</v>
      </c>
      <c r="D60" s="9" t="s">
        <v>91</v>
      </c>
      <c r="E60" s="20">
        <v>79129</v>
      </c>
      <c r="F60" s="14">
        <v>151371315.38467103</v>
      </c>
      <c r="G60" s="12">
        <v>22717848.154671043</v>
      </c>
      <c r="H60" s="758">
        <f t="shared" si="1"/>
        <v>0.15008027179350003</v>
      </c>
      <c r="I60" s="22">
        <v>3577420.1394708678</v>
      </c>
      <c r="J60" s="367">
        <v>-10995726.684395263</v>
      </c>
      <c r="K60" s="763">
        <v>-2403939.02</v>
      </c>
      <c r="L60" s="364">
        <v>-7507572.4299999997</v>
      </c>
      <c r="M60" s="405">
        <v>-436606.97826671635</v>
      </c>
      <c r="N60" s="762">
        <v>1010348.5497270249</v>
      </c>
      <c r="O60" s="365">
        <v>-2351713.88</v>
      </c>
      <c r="P60" s="365">
        <v>-900488.02</v>
      </c>
      <c r="Q60" s="364">
        <v>-941853.71823728154</v>
      </c>
      <c r="R60" s="364">
        <v>-307020.52</v>
      </c>
      <c r="S60" s="364">
        <v>3139853.0823817085</v>
      </c>
      <c r="T60" s="396">
        <f t="shared" si="2"/>
        <v>-296733.75</v>
      </c>
      <c r="U60" s="118">
        <f t="shared" si="3"/>
        <v>15299541.609746648</v>
      </c>
      <c r="V60" s="21">
        <v>28436404.541771233</v>
      </c>
      <c r="W60" s="118">
        <f t="shared" si="4"/>
        <v>43735946.151517883</v>
      </c>
      <c r="X60" s="131">
        <v>9878780.7494331747</v>
      </c>
      <c r="Y60" s="118">
        <f t="shared" si="5"/>
        <v>53614726.900951058</v>
      </c>
      <c r="Z60" s="368">
        <v>2655743</v>
      </c>
      <c r="AA60" s="12">
        <v>55782848.079890177</v>
      </c>
    </row>
    <row r="61" spans="1:27">
      <c r="A61" s="13">
        <v>169</v>
      </c>
      <c r="B61" s="343">
        <v>5</v>
      </c>
      <c r="C61" s="343">
        <v>5</v>
      </c>
      <c r="D61" s="9" t="s">
        <v>92</v>
      </c>
      <c r="E61" s="20">
        <v>4795</v>
      </c>
      <c r="F61" s="14">
        <v>9081722.719203122</v>
      </c>
      <c r="G61" s="12">
        <v>1285676.0692031225</v>
      </c>
      <c r="H61" s="758">
        <f t="shared" si="1"/>
        <v>0.14156742161755126</v>
      </c>
      <c r="I61" s="22">
        <v>128805.50513586236</v>
      </c>
      <c r="J61" s="367">
        <v>-63856.557711782254</v>
      </c>
      <c r="K61" s="763">
        <v>-145672.1</v>
      </c>
      <c r="L61" s="364">
        <v>-170970.81</v>
      </c>
      <c r="M61" s="405">
        <v>-28107.14101571239</v>
      </c>
      <c r="N61" s="762">
        <v>348419.59021290694</v>
      </c>
      <c r="O61" s="365">
        <v>-142507.4</v>
      </c>
      <c r="P61" s="365">
        <v>-54567.100000000006</v>
      </c>
      <c r="Q61" s="364">
        <v>-70261.253965058597</v>
      </c>
      <c r="R61" s="364">
        <v>-18604.599999999999</v>
      </c>
      <c r="S61" s="364">
        <v>236395.50705608181</v>
      </c>
      <c r="T61" s="396">
        <f t="shared" si="2"/>
        <v>-17981.25</v>
      </c>
      <c r="U61" s="118">
        <f t="shared" si="3"/>
        <v>1350625.0166272027</v>
      </c>
      <c r="V61" s="21">
        <v>1971442.9384155124</v>
      </c>
      <c r="W61" s="118">
        <f t="shared" si="4"/>
        <v>3322067.9550427152</v>
      </c>
      <c r="X61" s="131">
        <v>564952.78316751355</v>
      </c>
      <c r="Y61" s="118">
        <f t="shared" si="5"/>
        <v>3887020.7382102287</v>
      </c>
      <c r="Z61" s="368">
        <v>-1306479</v>
      </c>
      <c r="AA61" s="12">
        <v>2637353.204319648</v>
      </c>
    </row>
    <row r="62" spans="1:27">
      <c r="A62" s="13">
        <v>171</v>
      </c>
      <c r="B62" s="343">
        <v>11</v>
      </c>
      <c r="C62" s="343">
        <v>11</v>
      </c>
      <c r="D62" s="9" t="s">
        <v>93</v>
      </c>
      <c r="E62" s="20">
        <v>4494</v>
      </c>
      <c r="F62" s="14">
        <v>8472271.9556570519</v>
      </c>
      <c r="G62" s="12">
        <v>1165612.1756570525</v>
      </c>
      <c r="H62" s="758">
        <f t="shared" si="1"/>
        <v>0.13757964590345301</v>
      </c>
      <c r="I62" s="22">
        <v>167897.17887638835</v>
      </c>
      <c r="J62" s="367">
        <v>-379670.1975352575</v>
      </c>
      <c r="K62" s="763">
        <v>-136527.72</v>
      </c>
      <c r="L62" s="364">
        <v>-185272.88</v>
      </c>
      <c r="M62" s="405">
        <v>-25572.428900066985</v>
      </c>
      <c r="N62" s="762">
        <v>-11485.531544051584</v>
      </c>
      <c r="O62" s="365">
        <v>-133561.68</v>
      </c>
      <c r="P62" s="365">
        <v>-51141.72</v>
      </c>
      <c r="Q62" s="364">
        <v>-54526.821500661878</v>
      </c>
      <c r="R62" s="364">
        <v>-17436.72</v>
      </c>
      <c r="S62" s="364">
        <v>252707.80440952297</v>
      </c>
      <c r="T62" s="396">
        <f t="shared" si="2"/>
        <v>-16852.5</v>
      </c>
      <c r="U62" s="118">
        <f t="shared" si="3"/>
        <v>953839.15699818335</v>
      </c>
      <c r="V62" s="21">
        <v>1579029.0247461037</v>
      </c>
      <c r="W62" s="118">
        <f t="shared" si="4"/>
        <v>2532868.1817442868</v>
      </c>
      <c r="X62" s="131">
        <v>756850.48580210796</v>
      </c>
      <c r="Y62" s="118">
        <f t="shared" si="5"/>
        <v>3289718.6675463947</v>
      </c>
      <c r="Z62" s="368">
        <v>36919</v>
      </c>
      <c r="AA62" s="12">
        <v>3471641.7647458161</v>
      </c>
    </row>
    <row r="63" spans="1:27">
      <c r="A63" s="13">
        <v>172</v>
      </c>
      <c r="B63" s="343">
        <v>13</v>
      </c>
      <c r="C63" s="343">
        <v>13</v>
      </c>
      <c r="D63" s="9" t="s">
        <v>94</v>
      </c>
      <c r="E63" s="20">
        <v>4079</v>
      </c>
      <c r="F63" s="14">
        <v>6980306.7988593634</v>
      </c>
      <c r="G63" s="12">
        <v>348383.06885936391</v>
      </c>
      <c r="H63" s="758">
        <f t="shared" si="1"/>
        <v>4.990942073152034E-2</v>
      </c>
      <c r="I63" s="22">
        <v>727871.00776957779</v>
      </c>
      <c r="J63" s="367">
        <v>-536689.20266797696</v>
      </c>
      <c r="K63" s="763">
        <v>-123920.01999999999</v>
      </c>
      <c r="L63" s="364">
        <v>-341415.8</v>
      </c>
      <c r="M63" s="405">
        <v>-23493.964965237752</v>
      </c>
      <c r="N63" s="762">
        <v>50478.673624909396</v>
      </c>
      <c r="O63" s="365">
        <v>-121227.87999999999</v>
      </c>
      <c r="P63" s="365">
        <v>-46419.020000000004</v>
      </c>
      <c r="Q63" s="364">
        <v>-55135.544659008345</v>
      </c>
      <c r="R63" s="364">
        <v>-15826.52</v>
      </c>
      <c r="S63" s="364">
        <v>155567.12333135976</v>
      </c>
      <c r="T63" s="396">
        <f t="shared" si="2"/>
        <v>-15296.249999999942</v>
      </c>
      <c r="U63" s="118">
        <f t="shared" si="3"/>
        <v>539564.87396096461</v>
      </c>
      <c r="V63" s="21">
        <v>1871022.4919016168</v>
      </c>
      <c r="W63" s="118">
        <f t="shared" si="4"/>
        <v>2410587.3658625814</v>
      </c>
      <c r="X63" s="131">
        <v>758811.99018686241</v>
      </c>
      <c r="Y63" s="118">
        <f t="shared" si="5"/>
        <v>3169399.3560494436</v>
      </c>
      <c r="Z63" s="368">
        <v>77826</v>
      </c>
      <c r="AA63" s="12">
        <v>3236624.746400469</v>
      </c>
    </row>
    <row r="64" spans="1:27">
      <c r="A64" s="13">
        <v>176</v>
      </c>
      <c r="B64" s="343">
        <v>12</v>
      </c>
      <c r="C64" s="343">
        <v>12</v>
      </c>
      <c r="D64" s="9" t="s">
        <v>95</v>
      </c>
      <c r="E64" s="20">
        <v>4059</v>
      </c>
      <c r="F64" s="14">
        <v>6751155.7190847397</v>
      </c>
      <c r="G64" s="12">
        <v>151749.38908474054</v>
      </c>
      <c r="H64" s="758">
        <f t="shared" si="1"/>
        <v>2.2477542423701247E-2</v>
      </c>
      <c r="I64" s="22">
        <v>1408189.0412063214</v>
      </c>
      <c r="J64" s="367">
        <v>-2215960.2124784561</v>
      </c>
      <c r="K64" s="763">
        <v>-123312.42</v>
      </c>
      <c r="L64" s="364">
        <v>-183219.38</v>
      </c>
      <c r="M64" s="405">
        <v>-696863.98052455066</v>
      </c>
      <c r="N64" s="762">
        <v>-1211231.1006262582</v>
      </c>
      <c r="O64" s="365">
        <v>-120633.48</v>
      </c>
      <c r="P64" s="365">
        <v>-46191.420000000006</v>
      </c>
      <c r="Q64" s="364">
        <v>-27359.308500627303</v>
      </c>
      <c r="R64" s="364">
        <v>-15748.92</v>
      </c>
      <c r="S64" s="364">
        <v>223821.04717298021</v>
      </c>
      <c r="T64" s="396">
        <f t="shared" si="2"/>
        <v>-15221.25</v>
      </c>
      <c r="U64" s="118">
        <f t="shared" si="3"/>
        <v>-656021.7821873941</v>
      </c>
      <c r="V64" s="21">
        <v>1968951.045518873</v>
      </c>
      <c r="W64" s="118">
        <f t="shared" si="4"/>
        <v>1312929.2633314789</v>
      </c>
      <c r="X64" s="131">
        <v>825515.05889631086</v>
      </c>
      <c r="Y64" s="118">
        <f t="shared" si="5"/>
        <v>2138444.32222779</v>
      </c>
      <c r="Z64" s="368">
        <v>-67832</v>
      </c>
      <c r="AA64" s="12">
        <v>2418105.2263514362</v>
      </c>
    </row>
    <row r="65" spans="1:27">
      <c r="A65" s="13">
        <v>177</v>
      </c>
      <c r="B65" s="343">
        <v>6</v>
      </c>
      <c r="C65" s="343">
        <v>6</v>
      </c>
      <c r="D65" s="9" t="s">
        <v>96</v>
      </c>
      <c r="E65" s="20">
        <v>1663</v>
      </c>
      <c r="F65" s="14">
        <v>2999102.5698491484</v>
      </c>
      <c r="G65" s="12">
        <v>295280.7598491488</v>
      </c>
      <c r="H65" s="758">
        <f t="shared" si="1"/>
        <v>9.8456372522131214E-2</v>
      </c>
      <c r="I65" s="22">
        <v>122203.69903119677</v>
      </c>
      <c r="J65" s="367">
        <v>468991.68148773105</v>
      </c>
      <c r="K65" s="763">
        <v>-50521.939999999995</v>
      </c>
      <c r="L65" s="364">
        <v>-64582.04</v>
      </c>
      <c r="M65" s="405">
        <v>240825.40771867766</v>
      </c>
      <c r="N65" s="762">
        <v>360287.54861490434</v>
      </c>
      <c r="O65" s="365">
        <v>-49424.36</v>
      </c>
      <c r="P65" s="365">
        <v>-18924.940000000002</v>
      </c>
      <c r="Q65" s="364">
        <v>-18407.559737160733</v>
      </c>
      <c r="R65" s="364">
        <v>-6452.44</v>
      </c>
      <c r="S65" s="364">
        <v>82428.2548913098</v>
      </c>
      <c r="T65" s="396">
        <f t="shared" si="2"/>
        <v>-6236.25</v>
      </c>
      <c r="U65" s="118">
        <f t="shared" si="3"/>
        <v>886476.14036807662</v>
      </c>
      <c r="V65" s="21">
        <v>-7551.0216643490185</v>
      </c>
      <c r="W65" s="118">
        <f t="shared" si="4"/>
        <v>878925.11870372761</v>
      </c>
      <c r="X65" s="131">
        <v>305647.2351989827</v>
      </c>
      <c r="Y65" s="118">
        <f t="shared" si="5"/>
        <v>1184572.3539027104</v>
      </c>
      <c r="Z65" s="368">
        <v>-499377</v>
      </c>
      <c r="AA65" s="12">
        <v>671395.68224728387</v>
      </c>
    </row>
    <row r="66" spans="1:27">
      <c r="A66" s="13">
        <v>178</v>
      </c>
      <c r="B66" s="343">
        <v>10</v>
      </c>
      <c r="C66" s="343">
        <v>10</v>
      </c>
      <c r="D66" s="9" t="s">
        <v>97</v>
      </c>
      <c r="E66" s="20">
        <v>5569</v>
      </c>
      <c r="F66" s="14">
        <v>9267624.1565894615</v>
      </c>
      <c r="G66" s="12">
        <v>213154.12658946216</v>
      </c>
      <c r="H66" s="758">
        <f t="shared" si="1"/>
        <v>2.299986738649791E-2</v>
      </c>
      <c r="I66" s="22">
        <v>491193.66011585447</v>
      </c>
      <c r="J66" s="367">
        <v>61783.591152402281</v>
      </c>
      <c r="K66" s="763">
        <v>-169186.22</v>
      </c>
      <c r="L66" s="364">
        <v>-167094.68</v>
      </c>
      <c r="M66" s="405">
        <v>-32495.009322574104</v>
      </c>
      <c r="N66" s="762">
        <v>563572.22020073293</v>
      </c>
      <c r="O66" s="365">
        <v>-165510.68</v>
      </c>
      <c r="P66" s="365">
        <v>-63375.22</v>
      </c>
      <c r="Q66" s="364">
        <v>-65594.980940769921</v>
      </c>
      <c r="R66" s="364">
        <v>-21607.72</v>
      </c>
      <c r="S66" s="364">
        <v>203959.63121501342</v>
      </c>
      <c r="T66" s="396">
        <f t="shared" si="2"/>
        <v>-20883.75</v>
      </c>
      <c r="U66" s="118">
        <f t="shared" si="3"/>
        <v>766131.37785771885</v>
      </c>
      <c r="V66" s="21">
        <v>2316436.2420476074</v>
      </c>
      <c r="W66" s="118">
        <f t="shared" si="4"/>
        <v>3082567.6199053265</v>
      </c>
      <c r="X66" s="131">
        <v>1055959.8874813961</v>
      </c>
      <c r="Y66" s="118">
        <f t="shared" si="5"/>
        <v>4138527.5073867226</v>
      </c>
      <c r="Z66" s="368">
        <v>-950878</v>
      </c>
      <c r="AA66" s="12">
        <v>3573265.150600418</v>
      </c>
    </row>
    <row r="67" spans="1:27">
      <c r="A67" s="13">
        <v>179</v>
      </c>
      <c r="B67" s="343">
        <v>13</v>
      </c>
      <c r="C67" s="343">
        <v>13</v>
      </c>
      <c r="D67" s="9" t="s">
        <v>98</v>
      </c>
      <c r="E67" s="20">
        <v>149895</v>
      </c>
      <c r="F67" s="14">
        <v>299611508.89071864</v>
      </c>
      <c r="G67" s="12">
        <v>55901725.240718663</v>
      </c>
      <c r="H67" s="758">
        <f t="shared" si="1"/>
        <v>0.18658070061356841</v>
      </c>
      <c r="I67" s="22">
        <v>7212364.2562659504</v>
      </c>
      <c r="J67" s="367">
        <v>-42018260.706200957</v>
      </c>
      <c r="K67" s="763">
        <v>-4553810.0999999996</v>
      </c>
      <c r="L67" s="364">
        <v>-18270332.16</v>
      </c>
      <c r="M67" s="405">
        <v>-821736.7698114696</v>
      </c>
      <c r="N67" s="762">
        <v>-16953557.2812845</v>
      </c>
      <c r="O67" s="365">
        <v>-4454879.3999999994</v>
      </c>
      <c r="P67" s="365">
        <v>-1705805.1</v>
      </c>
      <c r="Q67" s="364">
        <v>-1360678.894063578</v>
      </c>
      <c r="R67" s="364">
        <v>-581592.6</v>
      </c>
      <c r="S67" s="364">
        <v>7246237.8489585929</v>
      </c>
      <c r="T67" s="396">
        <f t="shared" si="2"/>
        <v>-562106.25</v>
      </c>
      <c r="U67" s="118">
        <f t="shared" si="3"/>
        <v>21095828.790783659</v>
      </c>
      <c r="V67" s="21">
        <v>42245019.983880624</v>
      </c>
      <c r="W67" s="118">
        <f t="shared" si="4"/>
        <v>63340848.774664283</v>
      </c>
      <c r="X67" s="131">
        <v>15161730.844892627</v>
      </c>
      <c r="Y67" s="118">
        <f t="shared" si="5"/>
        <v>78502579.619556904</v>
      </c>
      <c r="Z67" s="368">
        <v>-25114894</v>
      </c>
      <c r="AA67" s="12">
        <v>56907812.284547053</v>
      </c>
    </row>
    <row r="68" spans="1:27">
      <c r="A68" s="13">
        <v>181</v>
      </c>
      <c r="B68" s="343">
        <v>4</v>
      </c>
      <c r="C68" s="343">
        <v>4</v>
      </c>
      <c r="D68" s="9" t="s">
        <v>99</v>
      </c>
      <c r="E68" s="20">
        <v>1663</v>
      </c>
      <c r="F68" s="14">
        <v>3313147.039318813</v>
      </c>
      <c r="G68" s="12">
        <v>609325.22931881342</v>
      </c>
      <c r="H68" s="758">
        <f t="shared" si="1"/>
        <v>0.18391131515976769</v>
      </c>
      <c r="I68" s="22">
        <v>88953.809677935089</v>
      </c>
      <c r="J68" s="367">
        <v>396852.74889025727</v>
      </c>
      <c r="K68" s="763">
        <v>-50521.939999999995</v>
      </c>
      <c r="L68" s="364">
        <v>-48864.21</v>
      </c>
      <c r="M68" s="405">
        <v>159517.99928330045</v>
      </c>
      <c r="N68" s="762">
        <v>394555.77329883224</v>
      </c>
      <c r="O68" s="365">
        <v>-49424.36</v>
      </c>
      <c r="P68" s="365">
        <v>-18924.940000000002</v>
      </c>
      <c r="Q68" s="364">
        <v>-43863.381405557142</v>
      </c>
      <c r="R68" s="364">
        <v>-6452.44</v>
      </c>
      <c r="S68" s="364">
        <v>67066.497713681718</v>
      </c>
      <c r="T68" s="396">
        <f t="shared" si="2"/>
        <v>-6236.25</v>
      </c>
      <c r="U68" s="118">
        <f t="shared" si="3"/>
        <v>1095131.7878870058</v>
      </c>
      <c r="V68" s="21">
        <v>954984.9748778377</v>
      </c>
      <c r="W68" s="118">
        <f t="shared" si="4"/>
        <v>2050116.7627648436</v>
      </c>
      <c r="X68" s="131">
        <v>318978.2717145395</v>
      </c>
      <c r="Y68" s="118">
        <f t="shared" si="5"/>
        <v>2369095.0344793834</v>
      </c>
      <c r="Z68" s="368">
        <v>-394845</v>
      </c>
      <c r="AA68" s="12">
        <v>1938936.8210470071</v>
      </c>
    </row>
    <row r="69" spans="1:27">
      <c r="A69" s="13">
        <v>182</v>
      </c>
      <c r="B69" s="343">
        <v>13</v>
      </c>
      <c r="C69" s="343">
        <v>13</v>
      </c>
      <c r="D69" s="9" t="s">
        <v>100</v>
      </c>
      <c r="E69" s="20">
        <v>19020</v>
      </c>
      <c r="F69" s="14">
        <v>32816729.286663126</v>
      </c>
      <c r="G69" s="12">
        <v>1892681.8866631277</v>
      </c>
      <c r="H69" s="758">
        <f t="shared" si="1"/>
        <v>5.7674299901432365E-2</v>
      </c>
      <c r="I69" s="22">
        <v>985666.65023419843</v>
      </c>
      <c r="J69" s="367">
        <v>-3638574.770646493</v>
      </c>
      <c r="K69" s="763">
        <v>-577827.6</v>
      </c>
      <c r="L69" s="364">
        <v>-1539528.28</v>
      </c>
      <c r="M69" s="405">
        <v>-108975.72289198148</v>
      </c>
      <c r="N69" s="762">
        <v>-1698618.1868244917</v>
      </c>
      <c r="O69" s="365">
        <v>-565274.4</v>
      </c>
      <c r="P69" s="365">
        <v>-216447.6</v>
      </c>
      <c r="Q69" s="364">
        <v>-82857.172837052654</v>
      </c>
      <c r="R69" s="364">
        <v>-73797.599999999991</v>
      </c>
      <c r="S69" s="364">
        <v>1296076.7919070318</v>
      </c>
      <c r="T69" s="396">
        <f t="shared" si="2"/>
        <v>-71325</v>
      </c>
      <c r="U69" s="118">
        <f t="shared" si="3"/>
        <v>-760226.23374916706</v>
      </c>
      <c r="V69" s="21">
        <v>4171387.3458613348</v>
      </c>
      <c r="W69" s="118">
        <f t="shared" si="4"/>
        <v>3411161.1121121678</v>
      </c>
      <c r="X69" s="131">
        <v>2113630.1606417457</v>
      </c>
      <c r="Y69" s="118">
        <f t="shared" si="5"/>
        <v>5524791.272753913</v>
      </c>
      <c r="Z69" s="368">
        <v>-2051708</v>
      </c>
      <c r="AA69" s="12">
        <v>2988639.797286965</v>
      </c>
    </row>
    <row r="70" spans="1:27">
      <c r="A70" s="13">
        <v>186</v>
      </c>
      <c r="B70" s="343">
        <v>1</v>
      </c>
      <c r="C70" s="377">
        <v>35</v>
      </c>
      <c r="D70" s="9" t="s">
        <v>101</v>
      </c>
      <c r="E70" s="20">
        <v>46944</v>
      </c>
      <c r="F70" s="14">
        <v>103927030.46640298</v>
      </c>
      <c r="G70" s="12">
        <v>27602189.186402977</v>
      </c>
      <c r="H70" s="758">
        <f t="shared" si="1"/>
        <v>0.26559201261240767</v>
      </c>
      <c r="I70" s="22">
        <v>2109991.5455901534</v>
      </c>
      <c r="J70" s="367">
        <v>-15069859.299073704</v>
      </c>
      <c r="K70" s="763">
        <v>-1426158.72</v>
      </c>
      <c r="L70" s="364">
        <v>-6434922.0499999998</v>
      </c>
      <c r="M70" s="405">
        <v>-257019.80852644416</v>
      </c>
      <c r="N70" s="762">
        <v>-5507718.4701112546</v>
      </c>
      <c r="O70" s="365">
        <v>-1395175.68</v>
      </c>
      <c r="P70" s="365">
        <v>-534222.72000000009</v>
      </c>
      <c r="Q70" s="364">
        <v>-387443.70506794227</v>
      </c>
      <c r="R70" s="364">
        <v>-182142.72</v>
      </c>
      <c r="S70" s="364">
        <v>1230984.5746319396</v>
      </c>
      <c r="T70" s="396">
        <f t="shared" si="2"/>
        <v>-176040</v>
      </c>
      <c r="U70" s="118">
        <f t="shared" si="3"/>
        <v>14642321.432919428</v>
      </c>
      <c r="V70" s="21">
        <v>2635712.3437295989</v>
      </c>
      <c r="W70" s="118">
        <f t="shared" si="4"/>
        <v>17278033.776649028</v>
      </c>
      <c r="X70" s="131">
        <v>3060845.6746153068</v>
      </c>
      <c r="Y70" s="118">
        <f t="shared" si="5"/>
        <v>20338879.451264337</v>
      </c>
      <c r="Z70" s="368">
        <v>1259914</v>
      </c>
      <c r="AA70" s="12">
        <v>21257338.025235608</v>
      </c>
    </row>
    <row r="71" spans="1:27">
      <c r="A71" s="13">
        <v>202</v>
      </c>
      <c r="B71" s="343">
        <v>2</v>
      </c>
      <c r="C71" s="343">
        <v>2</v>
      </c>
      <c r="D71" s="9" t="s">
        <v>102</v>
      </c>
      <c r="E71" s="20">
        <v>36675</v>
      </c>
      <c r="F71" s="14">
        <v>84367209.573118895</v>
      </c>
      <c r="G71" s="12">
        <v>24738427.323118903</v>
      </c>
      <c r="H71" s="758">
        <f t="shared" si="1"/>
        <v>0.29322324927291499</v>
      </c>
      <c r="I71" s="22">
        <v>1446622.4556421295</v>
      </c>
      <c r="J71" s="367">
        <v>2390387.4437889662</v>
      </c>
      <c r="K71" s="763">
        <v>-1114186.5</v>
      </c>
      <c r="L71" s="364">
        <v>-1592087.31</v>
      </c>
      <c r="M71" s="405">
        <v>653709.0580362411</v>
      </c>
      <c r="N71" s="762">
        <v>5611023.2644015951</v>
      </c>
      <c r="O71" s="365">
        <v>-1089981</v>
      </c>
      <c r="P71" s="365">
        <v>-417361.5</v>
      </c>
      <c r="Q71" s="364">
        <v>-608888.20073230658</v>
      </c>
      <c r="R71" s="364">
        <v>-142299</v>
      </c>
      <c r="S71" s="364">
        <v>1227989.8820834362</v>
      </c>
      <c r="T71" s="396">
        <f t="shared" si="2"/>
        <v>-137531.25</v>
      </c>
      <c r="U71" s="118">
        <f t="shared" si="3"/>
        <v>28575437.222549997</v>
      </c>
      <c r="V71" s="21">
        <v>-137015.96242578278</v>
      </c>
      <c r="W71" s="118">
        <f t="shared" si="4"/>
        <v>28438421.260124214</v>
      </c>
      <c r="X71" s="131">
        <v>1673195.5234471464</v>
      </c>
      <c r="Y71" s="118">
        <f t="shared" si="5"/>
        <v>30111616.783571359</v>
      </c>
      <c r="Z71" s="368">
        <v>-4201499</v>
      </c>
      <c r="AA71" s="12">
        <v>26416445.41814182</v>
      </c>
    </row>
    <row r="72" spans="1:27">
      <c r="A72" s="13">
        <v>204</v>
      </c>
      <c r="B72" s="343">
        <v>11</v>
      </c>
      <c r="C72" s="343">
        <v>11</v>
      </c>
      <c r="D72" s="9" t="s">
        <v>103</v>
      </c>
      <c r="E72" s="20">
        <v>2547</v>
      </c>
      <c r="F72" s="14">
        <v>4417006.2401754567</v>
      </c>
      <c r="G72" s="12">
        <v>275915.35017545708</v>
      </c>
      <c r="H72" s="758">
        <f t="shared" si="1"/>
        <v>6.2466597322374827E-2</v>
      </c>
      <c r="I72" s="22">
        <v>399110.90033157275</v>
      </c>
      <c r="J72" s="367">
        <v>-1834516.5151485398</v>
      </c>
      <c r="K72" s="763">
        <v>-77377.86</v>
      </c>
      <c r="L72" s="364">
        <v>-130969</v>
      </c>
      <c r="M72" s="405">
        <v>-798628.88900324993</v>
      </c>
      <c r="N72" s="762">
        <v>-781894.76511632674</v>
      </c>
      <c r="O72" s="365">
        <v>-75696.84</v>
      </c>
      <c r="P72" s="365">
        <v>-28984.86</v>
      </c>
      <c r="Q72" s="364">
        <v>-2385.6099990696098</v>
      </c>
      <c r="R72" s="364">
        <v>-9882.36</v>
      </c>
      <c r="S72" s="364">
        <v>80854.91897010681</v>
      </c>
      <c r="T72" s="396">
        <f t="shared" si="2"/>
        <v>-9551.25</v>
      </c>
      <c r="U72" s="118">
        <f t="shared" si="3"/>
        <v>-1159490.2646415099</v>
      </c>
      <c r="V72" s="21">
        <v>1315949.4226757551</v>
      </c>
      <c r="W72" s="118">
        <f t="shared" si="4"/>
        <v>156459.15803424525</v>
      </c>
      <c r="X72" s="131">
        <v>459314.91495040822</v>
      </c>
      <c r="Y72" s="118">
        <f t="shared" si="5"/>
        <v>615774.07298465353</v>
      </c>
      <c r="Z72" s="368">
        <v>-636029</v>
      </c>
      <c r="AA72" s="12">
        <v>-142962.7494316365</v>
      </c>
    </row>
    <row r="73" spans="1:27">
      <c r="A73" s="13">
        <v>205</v>
      </c>
      <c r="B73" s="343">
        <v>18</v>
      </c>
      <c r="C73" s="343">
        <v>18</v>
      </c>
      <c r="D73" s="9" t="s">
        <v>104</v>
      </c>
      <c r="E73" s="20">
        <v>36370</v>
      </c>
      <c r="F73" s="14">
        <v>75643738.753224775</v>
      </c>
      <c r="G73" s="12">
        <v>16510846.853224777</v>
      </c>
      <c r="H73" s="758">
        <f t="shared" si="1"/>
        <v>0.21827116328938595</v>
      </c>
      <c r="I73" s="22">
        <v>1732367.6994674215</v>
      </c>
      <c r="J73" s="367">
        <v>-11605431.217739394</v>
      </c>
      <c r="K73" s="763">
        <v>-1104920.5999999999</v>
      </c>
      <c r="L73" s="364">
        <v>-3074828.48</v>
      </c>
      <c r="M73" s="405">
        <v>-1595212.0729989659</v>
      </c>
      <c r="N73" s="762">
        <v>-5505661.1376929609</v>
      </c>
      <c r="O73" s="365">
        <v>-1080916.3999999999</v>
      </c>
      <c r="P73" s="365">
        <v>-413890.60000000003</v>
      </c>
      <c r="Q73" s="364">
        <v>-384237.93259134376</v>
      </c>
      <c r="R73" s="364">
        <v>-141115.6</v>
      </c>
      <c r="S73" s="364">
        <v>1831739.1055438765</v>
      </c>
      <c r="T73" s="396">
        <f t="shared" si="2"/>
        <v>-136387.5</v>
      </c>
      <c r="U73" s="118">
        <f t="shared" si="3"/>
        <v>6637783.3349528033</v>
      </c>
      <c r="V73" s="21">
        <v>10892162.479220847</v>
      </c>
      <c r="W73" s="118">
        <f t="shared" si="4"/>
        <v>17529945.81417365</v>
      </c>
      <c r="X73" s="131">
        <v>3677036.3890849031</v>
      </c>
      <c r="Y73" s="118">
        <f t="shared" si="5"/>
        <v>21206982.203258552</v>
      </c>
      <c r="Z73" s="368">
        <v>31765420</v>
      </c>
      <c r="AA73" s="12">
        <v>52899647.09210334</v>
      </c>
    </row>
    <row r="74" spans="1:27">
      <c r="A74" s="13">
        <v>208</v>
      </c>
      <c r="B74" s="343">
        <v>17</v>
      </c>
      <c r="C74" s="343">
        <v>17</v>
      </c>
      <c r="D74" s="9" t="s">
        <v>105</v>
      </c>
      <c r="E74" s="20">
        <v>12155</v>
      </c>
      <c r="F74" s="14">
        <v>26534693.419115208</v>
      </c>
      <c r="G74" s="12">
        <v>6772243.5691152103</v>
      </c>
      <c r="H74" s="758">
        <f t="shared" si="1"/>
        <v>0.25522222782632886</v>
      </c>
      <c r="I74" s="22">
        <v>796994.44585314882</v>
      </c>
      <c r="J74" s="367">
        <v>-236732.21801230282</v>
      </c>
      <c r="K74" s="763">
        <v>-369268.89999999997</v>
      </c>
      <c r="L74" s="364">
        <v>-439729.46</v>
      </c>
      <c r="M74" s="405">
        <v>-69479.27543663574</v>
      </c>
      <c r="N74" s="762">
        <v>1090660.0327865274</v>
      </c>
      <c r="O74" s="365">
        <v>-361246.6</v>
      </c>
      <c r="P74" s="365">
        <v>-138323.90000000002</v>
      </c>
      <c r="Q74" s="364">
        <v>-276997.50540068257</v>
      </c>
      <c r="R74" s="364">
        <v>-47161.4</v>
      </c>
      <c r="S74" s="364">
        <v>420396.04003848805</v>
      </c>
      <c r="T74" s="396">
        <f t="shared" si="2"/>
        <v>-45581.25</v>
      </c>
      <c r="U74" s="118">
        <f t="shared" si="3"/>
        <v>7332505.7969560558</v>
      </c>
      <c r="V74" s="21">
        <v>5565336.9338098066</v>
      </c>
      <c r="W74" s="118">
        <f t="shared" si="4"/>
        <v>12897842.730765862</v>
      </c>
      <c r="X74" s="131">
        <v>1850801.1231766534</v>
      </c>
      <c r="Y74" s="118">
        <f t="shared" si="5"/>
        <v>14748643.853942515</v>
      </c>
      <c r="Z74" s="368">
        <v>-472058</v>
      </c>
      <c r="AA74" s="12">
        <v>14125880.062411129</v>
      </c>
    </row>
    <row r="75" spans="1:27">
      <c r="A75" s="13">
        <v>211</v>
      </c>
      <c r="B75" s="343">
        <v>6</v>
      </c>
      <c r="C75" s="343">
        <v>6</v>
      </c>
      <c r="D75" s="9" t="s">
        <v>106</v>
      </c>
      <c r="E75" s="20">
        <v>34379</v>
      </c>
      <c r="F75" s="14">
        <v>76371103.865357518</v>
      </c>
      <c r="G75" s="12">
        <v>20475319.135357521</v>
      </c>
      <c r="H75" s="758">
        <f t="shared" ref="H75:H138" si="6">G75/F75</f>
        <v>0.26810296170991021</v>
      </c>
      <c r="I75" s="22">
        <v>1573915.8597004092</v>
      </c>
      <c r="J75" s="367">
        <v>-4088663.4899548041</v>
      </c>
      <c r="K75" s="763">
        <v>-1044434.02</v>
      </c>
      <c r="L75" s="364">
        <v>-1628669.78</v>
      </c>
      <c r="M75" s="405">
        <v>-185647.94804345985</v>
      </c>
      <c r="N75" s="762">
        <v>227491.82921693509</v>
      </c>
      <c r="O75" s="365">
        <v>-1021743.88</v>
      </c>
      <c r="P75" s="365">
        <v>-391233.02</v>
      </c>
      <c r="Q75" s="364">
        <v>-485306.32702811511</v>
      </c>
      <c r="R75" s="364">
        <v>-133390.51999999999</v>
      </c>
      <c r="S75" s="364">
        <v>703191.42589983507</v>
      </c>
      <c r="T75" s="396">
        <f t="shared" ref="T75:T138" si="7">J75-SUM(K75:S75)</f>
        <v>-128921.25</v>
      </c>
      <c r="U75" s="118">
        <f t="shared" ref="U75:U138" si="8">G75+I75+J75</f>
        <v>17960571.505103126</v>
      </c>
      <c r="V75" s="21">
        <v>4762176.6661084853</v>
      </c>
      <c r="W75" s="118">
        <f t="shared" ref="W75:W138" si="9">U75+V75</f>
        <v>22722748.171211611</v>
      </c>
      <c r="X75" s="131">
        <v>1790732.2600611011</v>
      </c>
      <c r="Y75" s="118">
        <f t="shared" ref="Y75:Y138" si="10">W75+X75</f>
        <v>24513480.431272712</v>
      </c>
      <c r="Z75" s="368">
        <v>-4712796</v>
      </c>
      <c r="AA75" s="12">
        <v>19278788.49835049</v>
      </c>
    </row>
    <row r="76" spans="1:27">
      <c r="A76" s="13">
        <v>213</v>
      </c>
      <c r="B76" s="343">
        <v>10</v>
      </c>
      <c r="C76" s="343">
        <v>10</v>
      </c>
      <c r="D76" s="9" t="s">
        <v>107</v>
      </c>
      <c r="E76" s="20">
        <v>4952</v>
      </c>
      <c r="F76" s="14">
        <v>8541072.1626813039</v>
      </c>
      <c r="G76" s="12">
        <v>489763.92268130463</v>
      </c>
      <c r="H76" s="758">
        <f t="shared" si="6"/>
        <v>5.7342206382617979E-2</v>
      </c>
      <c r="I76" s="22">
        <v>685917.26531642745</v>
      </c>
      <c r="J76" s="367">
        <v>-937681.10515148076</v>
      </c>
      <c r="K76" s="763">
        <v>-150441.76</v>
      </c>
      <c r="L76" s="364">
        <v>-307463.26</v>
      </c>
      <c r="M76" s="405">
        <v>-29030.902764525385</v>
      </c>
      <c r="N76" s="762">
        <v>-469288.93150539533</v>
      </c>
      <c r="O76" s="365">
        <v>-147173.44</v>
      </c>
      <c r="P76" s="365">
        <v>-56353.760000000002</v>
      </c>
      <c r="Q76" s="364">
        <v>-35098.113065068545</v>
      </c>
      <c r="R76" s="364">
        <v>-19213.759999999998</v>
      </c>
      <c r="S76" s="364">
        <v>294952.8221835086</v>
      </c>
      <c r="T76" s="396">
        <f t="shared" si="7"/>
        <v>-18570</v>
      </c>
      <c r="U76" s="118">
        <f t="shared" si="8"/>
        <v>238000.08284625132</v>
      </c>
      <c r="V76" s="21">
        <v>1354309.0300145715</v>
      </c>
      <c r="W76" s="118">
        <f t="shared" si="9"/>
        <v>1592309.1128608228</v>
      </c>
      <c r="X76" s="131">
        <v>869415.52639412705</v>
      </c>
      <c r="Y76" s="118">
        <f t="shared" si="10"/>
        <v>2461724.63925495</v>
      </c>
      <c r="Z76" s="368">
        <v>-194872</v>
      </c>
      <c r="AA76" s="12">
        <v>2469745.6203197222</v>
      </c>
    </row>
    <row r="77" spans="1:27">
      <c r="A77" s="13">
        <v>214</v>
      </c>
      <c r="B77" s="343">
        <v>4</v>
      </c>
      <c r="C77" s="343">
        <v>4</v>
      </c>
      <c r="D77" s="9" t="s">
        <v>108</v>
      </c>
      <c r="E77" s="20">
        <v>12508</v>
      </c>
      <c r="F77" s="14">
        <v>25050995.33603007</v>
      </c>
      <c r="G77" s="12">
        <v>4714613.3760300726</v>
      </c>
      <c r="H77" s="758">
        <f t="shared" si="6"/>
        <v>0.18820064084436558</v>
      </c>
      <c r="I77" s="22">
        <v>709262.70830496994</v>
      </c>
      <c r="J77" s="367">
        <v>-1546783.6146390261</v>
      </c>
      <c r="K77" s="763">
        <v>-379993.04</v>
      </c>
      <c r="L77" s="364">
        <v>-812940.01</v>
      </c>
      <c r="M77" s="405">
        <v>-70566.385299568108</v>
      </c>
      <c r="N77" s="762">
        <v>-359613.47144234675</v>
      </c>
      <c r="O77" s="365">
        <v>-371737.76</v>
      </c>
      <c r="P77" s="365">
        <v>-142341.04</v>
      </c>
      <c r="Q77" s="364">
        <v>-213390.93919773347</v>
      </c>
      <c r="R77" s="364">
        <v>-48531.040000000001</v>
      </c>
      <c r="S77" s="364">
        <v>899235.07130062208</v>
      </c>
      <c r="T77" s="396">
        <f t="shared" si="7"/>
        <v>-46905</v>
      </c>
      <c r="U77" s="118">
        <f t="shared" si="8"/>
        <v>3877092.4696960161</v>
      </c>
      <c r="V77" s="21">
        <v>5789760.5094387596</v>
      </c>
      <c r="W77" s="118">
        <f t="shared" si="9"/>
        <v>9666852.9791347757</v>
      </c>
      <c r="X77" s="131">
        <v>2005167.8174547066</v>
      </c>
      <c r="Y77" s="118">
        <f t="shared" si="10"/>
        <v>11672020.796589483</v>
      </c>
      <c r="Z77" s="368">
        <v>-130786</v>
      </c>
      <c r="AA77" s="12">
        <v>10639154.67920658</v>
      </c>
    </row>
    <row r="78" spans="1:27">
      <c r="A78" s="13">
        <v>216</v>
      </c>
      <c r="B78" s="343">
        <v>13</v>
      </c>
      <c r="C78" s="343">
        <v>13</v>
      </c>
      <c r="D78" s="9" t="s">
        <v>109</v>
      </c>
      <c r="E78" s="20">
        <v>1137</v>
      </c>
      <c r="F78" s="14">
        <v>2108222.9358925102</v>
      </c>
      <c r="G78" s="12">
        <v>259608.74589251028</v>
      </c>
      <c r="H78" s="758">
        <f t="shared" si="6"/>
        <v>0.12314103099471577</v>
      </c>
      <c r="I78" s="22">
        <v>397187.16089636571</v>
      </c>
      <c r="J78" s="367">
        <v>5270.7631043956644</v>
      </c>
      <c r="K78" s="763">
        <v>-34542.06</v>
      </c>
      <c r="L78" s="364">
        <v>-29308.19</v>
      </c>
      <c r="M78" s="405">
        <v>-7147.8881661200448</v>
      </c>
      <c r="N78" s="762">
        <v>82910.212932417213</v>
      </c>
      <c r="O78" s="365">
        <v>-33791.64</v>
      </c>
      <c r="P78" s="365">
        <v>-12939.060000000001</v>
      </c>
      <c r="Q78" s="364">
        <v>-23505.802256365594</v>
      </c>
      <c r="R78" s="364">
        <v>-4411.5599999999995</v>
      </c>
      <c r="S78" s="364">
        <v>72270.500594464087</v>
      </c>
      <c r="T78" s="396">
        <f t="shared" si="7"/>
        <v>-4263.75</v>
      </c>
      <c r="U78" s="118">
        <f t="shared" si="8"/>
        <v>662066.66989327176</v>
      </c>
      <c r="V78" s="21">
        <v>438110.18514355842</v>
      </c>
      <c r="W78" s="118">
        <f t="shared" si="9"/>
        <v>1100176.8550368301</v>
      </c>
      <c r="X78" s="131">
        <v>252907.77586625208</v>
      </c>
      <c r="Y78" s="118">
        <f t="shared" si="10"/>
        <v>1353084.6309030822</v>
      </c>
      <c r="Z78" s="368">
        <v>-207016</v>
      </c>
      <c r="AA78" s="12">
        <v>1257882.7800619451</v>
      </c>
    </row>
    <row r="79" spans="1:27">
      <c r="A79" s="13">
        <v>217</v>
      </c>
      <c r="B79" s="343">
        <v>16</v>
      </c>
      <c r="C79" s="343">
        <v>16</v>
      </c>
      <c r="D79" s="9" t="s">
        <v>110</v>
      </c>
      <c r="E79" s="20">
        <v>5246</v>
      </c>
      <c r="F79" s="14">
        <v>11895780.740040904</v>
      </c>
      <c r="G79" s="12">
        <v>3366466.7200409044</v>
      </c>
      <c r="H79" s="758">
        <f t="shared" si="6"/>
        <v>0.28299670224329709</v>
      </c>
      <c r="I79" s="22">
        <v>246564.18177738244</v>
      </c>
      <c r="J79" s="367">
        <v>-1843889.9906331385</v>
      </c>
      <c r="K79" s="763">
        <v>-159373.47999999998</v>
      </c>
      <c r="L79" s="364">
        <v>-149694.18</v>
      </c>
      <c r="M79" s="405">
        <v>-614860.65799040732</v>
      </c>
      <c r="N79" s="762">
        <v>-723950.50658415561</v>
      </c>
      <c r="O79" s="365">
        <v>-155911.12</v>
      </c>
      <c r="P79" s="365">
        <v>-59699.48</v>
      </c>
      <c r="Q79" s="364">
        <v>-96832.132322718506</v>
      </c>
      <c r="R79" s="364">
        <v>-20354.48</v>
      </c>
      <c r="S79" s="364">
        <v>156458.54626414285</v>
      </c>
      <c r="T79" s="396">
        <f t="shared" si="7"/>
        <v>-19672.5</v>
      </c>
      <c r="U79" s="118">
        <f t="shared" si="8"/>
        <v>1769140.9111851482</v>
      </c>
      <c r="V79" s="21">
        <v>2758890.1406009812</v>
      </c>
      <c r="W79" s="118">
        <f t="shared" si="9"/>
        <v>4528031.0517861294</v>
      </c>
      <c r="X79" s="131">
        <v>686227.40723527002</v>
      </c>
      <c r="Y79" s="118">
        <f t="shared" si="10"/>
        <v>5214258.4590213997</v>
      </c>
      <c r="Z79" s="368">
        <v>26373</v>
      </c>
      <c r="AA79" s="12">
        <v>5084433.3310683575</v>
      </c>
    </row>
    <row r="80" spans="1:27">
      <c r="A80" s="13">
        <v>218</v>
      </c>
      <c r="B80" s="343">
        <v>14</v>
      </c>
      <c r="C80" s="343">
        <v>14</v>
      </c>
      <c r="D80" s="9" t="s">
        <v>111</v>
      </c>
      <c r="E80" s="20">
        <v>1134</v>
      </c>
      <c r="F80" s="14">
        <v>1833598.5720364954</v>
      </c>
      <c r="G80" s="12">
        <v>-10138.007963504409</v>
      </c>
      <c r="H80" s="758">
        <f t="shared" si="6"/>
        <v>-5.5290226105731421E-3</v>
      </c>
      <c r="I80" s="22">
        <v>78422.012472390066</v>
      </c>
      <c r="J80" s="367">
        <v>333192.77017896163</v>
      </c>
      <c r="K80" s="763">
        <v>-34450.92</v>
      </c>
      <c r="L80" s="364">
        <v>-24803.68</v>
      </c>
      <c r="M80" s="405">
        <v>96316.783402130488</v>
      </c>
      <c r="N80" s="762">
        <v>331647.56100849988</v>
      </c>
      <c r="O80" s="365">
        <v>-33702.479999999996</v>
      </c>
      <c r="P80" s="365">
        <v>-12904.92</v>
      </c>
      <c r="Q80" s="364">
        <v>-23289.561253533422</v>
      </c>
      <c r="R80" s="364">
        <v>-4399.92</v>
      </c>
      <c r="S80" s="364">
        <v>43032.407021864608</v>
      </c>
      <c r="T80" s="396">
        <f t="shared" si="7"/>
        <v>-4252.5</v>
      </c>
      <c r="U80" s="118">
        <f t="shared" si="8"/>
        <v>401476.7746878473</v>
      </c>
      <c r="V80" s="21">
        <v>684961.92135777522</v>
      </c>
      <c r="W80" s="118">
        <f t="shared" si="9"/>
        <v>1086438.6960456225</v>
      </c>
      <c r="X80" s="131">
        <v>274742.19842344138</v>
      </c>
      <c r="Y80" s="118">
        <f t="shared" si="10"/>
        <v>1361180.8944690637</v>
      </c>
      <c r="Z80" s="368">
        <v>-319343</v>
      </c>
      <c r="AA80" s="12">
        <v>1034744.044517735</v>
      </c>
    </row>
    <row r="81" spans="1:27">
      <c r="A81" s="13">
        <v>224</v>
      </c>
      <c r="B81" s="343">
        <v>1</v>
      </c>
      <c r="C81" s="377">
        <v>33</v>
      </c>
      <c r="D81" s="9" t="s">
        <v>112</v>
      </c>
      <c r="E81" s="20">
        <v>8274</v>
      </c>
      <c r="F81" s="14">
        <v>15760019.645476468</v>
      </c>
      <c r="G81" s="12">
        <v>2307571.265476469</v>
      </c>
      <c r="H81" s="758">
        <f t="shared" si="6"/>
        <v>0.14641931402279701</v>
      </c>
      <c r="I81" s="22">
        <v>255373.98209099966</v>
      </c>
      <c r="J81" s="367">
        <v>-1119498.6624745971</v>
      </c>
      <c r="K81" s="763">
        <v>-251364.12</v>
      </c>
      <c r="L81" s="364">
        <v>-634082.88</v>
      </c>
      <c r="M81" s="405">
        <v>-48458.062957549839</v>
      </c>
      <c r="N81" s="762">
        <v>-207149.17075832974</v>
      </c>
      <c r="O81" s="365">
        <v>-245903.28</v>
      </c>
      <c r="P81" s="365">
        <v>-94158.12000000001</v>
      </c>
      <c r="Q81" s="364">
        <v>-111667.42175193141</v>
      </c>
      <c r="R81" s="364">
        <v>-32103.119999999999</v>
      </c>
      <c r="S81" s="364">
        <v>536415.01299321395</v>
      </c>
      <c r="T81" s="396">
        <f t="shared" si="7"/>
        <v>-31027.5</v>
      </c>
      <c r="U81" s="118">
        <f t="shared" si="8"/>
        <v>1443446.5850928717</v>
      </c>
      <c r="V81" s="21">
        <v>3861455.8073824528</v>
      </c>
      <c r="W81" s="118">
        <f t="shared" si="9"/>
        <v>5304902.3924753247</v>
      </c>
      <c r="X81" s="131">
        <v>930255.37431691226</v>
      </c>
      <c r="Y81" s="118">
        <f t="shared" si="10"/>
        <v>6235157.7667922368</v>
      </c>
      <c r="Z81" s="368">
        <v>-423283</v>
      </c>
      <c r="AA81" s="12">
        <v>6812651.9245881392</v>
      </c>
    </row>
    <row r="82" spans="1:27">
      <c r="A82" s="13">
        <v>226</v>
      </c>
      <c r="B82" s="343">
        <v>13</v>
      </c>
      <c r="C82" s="343">
        <v>13</v>
      </c>
      <c r="D82" s="9" t="s">
        <v>113</v>
      </c>
      <c r="E82" s="20">
        <v>3514</v>
      </c>
      <c r="F82" s="14">
        <v>6010200.4984903466</v>
      </c>
      <c r="G82" s="12">
        <v>296893.31849034689</v>
      </c>
      <c r="H82" s="758">
        <f t="shared" si="6"/>
        <v>4.9398238638614651E-2</v>
      </c>
      <c r="I82" s="22">
        <v>613648.03002320812</v>
      </c>
      <c r="J82" s="367">
        <v>165473.23118595511</v>
      </c>
      <c r="K82" s="763">
        <v>-106755.31999999999</v>
      </c>
      <c r="L82" s="364">
        <v>-125291.88</v>
      </c>
      <c r="M82" s="405">
        <v>15575.980319916343</v>
      </c>
      <c r="N82" s="762">
        <v>391817.80303608027</v>
      </c>
      <c r="O82" s="365">
        <v>-104436.08</v>
      </c>
      <c r="P82" s="365">
        <v>-39989.32</v>
      </c>
      <c r="Q82" s="364">
        <v>-59369.938018383211</v>
      </c>
      <c r="R82" s="364">
        <v>-13634.32</v>
      </c>
      <c r="S82" s="364">
        <v>220733.80584834173</v>
      </c>
      <c r="T82" s="396">
        <f t="shared" si="7"/>
        <v>-13177.5</v>
      </c>
      <c r="U82" s="118">
        <f t="shared" si="8"/>
        <v>1076014.5796995102</v>
      </c>
      <c r="V82" s="21">
        <v>1686066.3763213148</v>
      </c>
      <c r="W82" s="118">
        <f t="shared" si="9"/>
        <v>2762080.9560208251</v>
      </c>
      <c r="X82" s="131">
        <v>632076.80419761105</v>
      </c>
      <c r="Y82" s="118">
        <f t="shared" si="10"/>
        <v>3394157.7602184359</v>
      </c>
      <c r="Z82" s="368">
        <v>-23257</v>
      </c>
      <c r="AA82" s="12">
        <v>3494144.1761639048</v>
      </c>
    </row>
    <row r="83" spans="1:27">
      <c r="A83" s="13">
        <v>230</v>
      </c>
      <c r="B83" s="343">
        <v>4</v>
      </c>
      <c r="C83" s="343">
        <v>4</v>
      </c>
      <c r="D83" s="9" t="s">
        <v>114</v>
      </c>
      <c r="E83" s="20">
        <v>2133</v>
      </c>
      <c r="F83" s="14">
        <v>3999597.3951719506</v>
      </c>
      <c r="G83" s="12">
        <v>531616.68517195061</v>
      </c>
      <c r="H83" s="758">
        <f t="shared" si="6"/>
        <v>0.13291754960478849</v>
      </c>
      <c r="I83" s="22">
        <v>306754.927046859</v>
      </c>
      <c r="J83" s="367">
        <v>-80989.249317540874</v>
      </c>
      <c r="K83" s="763">
        <v>-64800.54</v>
      </c>
      <c r="L83" s="364">
        <v>-41263.410000000003</v>
      </c>
      <c r="M83" s="405">
        <v>-12617.233642323799</v>
      </c>
      <c r="N83" s="762">
        <v>27730.53614179519</v>
      </c>
      <c r="O83" s="365">
        <v>-63392.759999999995</v>
      </c>
      <c r="P83" s="365">
        <v>-24273.54</v>
      </c>
      <c r="Q83" s="364">
        <v>-41418.094741003559</v>
      </c>
      <c r="R83" s="364">
        <v>-8276.0399999999991</v>
      </c>
      <c r="S83" s="364">
        <v>155320.58292399131</v>
      </c>
      <c r="T83" s="396">
        <f t="shared" si="7"/>
        <v>-7998.75</v>
      </c>
      <c r="U83" s="118">
        <f t="shared" si="8"/>
        <v>757382.36290126864</v>
      </c>
      <c r="V83" s="21">
        <v>1168436.4223862665</v>
      </c>
      <c r="W83" s="118">
        <f t="shared" si="9"/>
        <v>1925818.7852875353</v>
      </c>
      <c r="X83" s="131">
        <v>515081.33239332942</v>
      </c>
      <c r="Y83" s="118">
        <f t="shared" si="10"/>
        <v>2440900.1176808649</v>
      </c>
      <c r="Z83" s="368">
        <v>-581126</v>
      </c>
      <c r="AA83" s="12">
        <v>1982982.997086423</v>
      </c>
    </row>
    <row r="84" spans="1:27">
      <c r="A84" s="13">
        <v>231</v>
      </c>
      <c r="B84" s="343">
        <v>15</v>
      </c>
      <c r="C84" s="343">
        <v>15</v>
      </c>
      <c r="D84" s="9" t="s">
        <v>115</v>
      </c>
      <c r="E84" s="20">
        <v>1248</v>
      </c>
      <c r="F84" s="14">
        <v>2826148.9294127743</v>
      </c>
      <c r="G84" s="12">
        <v>797063.1694127745</v>
      </c>
      <c r="H84" s="758">
        <f t="shared" si="6"/>
        <v>0.28203155223613452</v>
      </c>
      <c r="I84" s="22">
        <v>113453.72037567425</v>
      </c>
      <c r="J84" s="367">
        <v>-1432375.8706596445</v>
      </c>
      <c r="K84" s="763">
        <v>-37914.239999999998</v>
      </c>
      <c r="L84" s="364">
        <v>-53344.97</v>
      </c>
      <c r="M84" s="405">
        <v>-468763.27426132513</v>
      </c>
      <c r="N84" s="762">
        <v>-858317.88405327871</v>
      </c>
      <c r="O84" s="365">
        <v>-37090.559999999998</v>
      </c>
      <c r="P84" s="365">
        <v>-14202.240000000002</v>
      </c>
      <c r="Q84" s="364">
        <v>0</v>
      </c>
      <c r="R84" s="364">
        <v>-4842.24</v>
      </c>
      <c r="S84" s="364">
        <v>46779.537654959298</v>
      </c>
      <c r="T84" s="396">
        <f t="shared" si="7"/>
        <v>-4680</v>
      </c>
      <c r="U84" s="118">
        <f t="shared" si="8"/>
        <v>-521858.98087119567</v>
      </c>
      <c r="V84" s="21">
        <v>26811.975756691907</v>
      </c>
      <c r="W84" s="118">
        <f t="shared" si="9"/>
        <v>-495047.00511450379</v>
      </c>
      <c r="X84" s="131">
        <v>163472.93801457985</v>
      </c>
      <c r="Y84" s="118">
        <f t="shared" si="10"/>
        <v>-331574.06709992397</v>
      </c>
      <c r="Z84" s="368">
        <v>-116222</v>
      </c>
      <c r="AA84" s="12">
        <v>-657831.23398574512</v>
      </c>
    </row>
    <row r="85" spans="1:27">
      <c r="A85" s="13">
        <v>232</v>
      </c>
      <c r="B85" s="343">
        <v>14</v>
      </c>
      <c r="C85" s="343">
        <v>14</v>
      </c>
      <c r="D85" s="9" t="s">
        <v>116</v>
      </c>
      <c r="E85" s="20">
        <v>12429</v>
      </c>
      <c r="F85" s="14">
        <v>24351973.699258063</v>
      </c>
      <c r="G85" s="12">
        <v>4144035.4692580625</v>
      </c>
      <c r="H85" s="758">
        <f t="shared" si="6"/>
        <v>0.17017246817182297</v>
      </c>
      <c r="I85" s="22">
        <v>459773.65799400362</v>
      </c>
      <c r="J85" s="367">
        <v>-1312567.4432735655</v>
      </c>
      <c r="K85" s="763">
        <v>-377593.01999999996</v>
      </c>
      <c r="L85" s="364">
        <v>-694600.35</v>
      </c>
      <c r="M85" s="405">
        <v>-71816.843276619838</v>
      </c>
      <c r="N85" s="762">
        <v>-22726.03907395744</v>
      </c>
      <c r="O85" s="365">
        <v>-369389.88</v>
      </c>
      <c r="P85" s="365">
        <v>-141442.02000000002</v>
      </c>
      <c r="Q85" s="364">
        <v>-201797.7629182855</v>
      </c>
      <c r="R85" s="364">
        <v>-48224.52</v>
      </c>
      <c r="S85" s="364">
        <v>661631.74199529714</v>
      </c>
      <c r="T85" s="396">
        <f t="shared" si="7"/>
        <v>-46608.75</v>
      </c>
      <c r="U85" s="118">
        <f t="shared" si="8"/>
        <v>3291241.6839785008</v>
      </c>
      <c r="V85" s="21">
        <v>6106882.7855163217</v>
      </c>
      <c r="W85" s="118">
        <f t="shared" si="9"/>
        <v>9398124.4694948234</v>
      </c>
      <c r="X85" s="131">
        <v>2064016.3477181909</v>
      </c>
      <c r="Y85" s="118">
        <f t="shared" si="10"/>
        <v>11462140.817213014</v>
      </c>
      <c r="Z85" s="368">
        <v>-614221</v>
      </c>
      <c r="AA85" s="12">
        <v>10798097.3545972</v>
      </c>
    </row>
    <row r="86" spans="1:27">
      <c r="A86" s="13">
        <v>233</v>
      </c>
      <c r="B86" s="343">
        <v>14</v>
      </c>
      <c r="C86" s="343">
        <v>14</v>
      </c>
      <c r="D86" s="9" t="s">
        <v>117</v>
      </c>
      <c r="E86" s="20">
        <v>14909</v>
      </c>
      <c r="F86" s="14">
        <v>29037634.259160392</v>
      </c>
      <c r="G86" s="12">
        <v>4797538.4291603938</v>
      </c>
      <c r="H86" s="758">
        <f t="shared" si="6"/>
        <v>0.16521795082693186</v>
      </c>
      <c r="I86" s="22">
        <v>462370.22630928189</v>
      </c>
      <c r="J86" s="367">
        <v>161887.15187925461</v>
      </c>
      <c r="K86" s="763">
        <v>-452935.42</v>
      </c>
      <c r="L86" s="364">
        <v>-860019.48</v>
      </c>
      <c r="M86" s="405">
        <v>-85143.796311324346</v>
      </c>
      <c r="N86" s="762">
        <v>2114932.4284441913</v>
      </c>
      <c r="O86" s="365">
        <v>-443095.48</v>
      </c>
      <c r="P86" s="365">
        <v>-169664.42</v>
      </c>
      <c r="Q86" s="364">
        <v>-276398.18328787142</v>
      </c>
      <c r="R86" s="364">
        <v>-57846.92</v>
      </c>
      <c r="S86" s="364">
        <v>447967.17303425906</v>
      </c>
      <c r="T86" s="396">
        <f t="shared" si="7"/>
        <v>-55908.75</v>
      </c>
      <c r="U86" s="118">
        <f t="shared" si="8"/>
        <v>5421795.8073489303</v>
      </c>
      <c r="V86" s="21">
        <v>7217631.9953816142</v>
      </c>
      <c r="W86" s="118">
        <f t="shared" si="9"/>
        <v>12639427.802730545</v>
      </c>
      <c r="X86" s="131">
        <v>2574916.3898582445</v>
      </c>
      <c r="Y86" s="118">
        <f t="shared" si="10"/>
        <v>15214344.192588789</v>
      </c>
      <c r="Z86" s="368">
        <v>-171132</v>
      </c>
      <c r="AA86" s="12">
        <v>16181679.74888913</v>
      </c>
    </row>
    <row r="87" spans="1:27">
      <c r="A87" s="13">
        <v>235</v>
      </c>
      <c r="B87" s="343">
        <v>1</v>
      </c>
      <c r="C87" s="377">
        <v>33</v>
      </c>
      <c r="D87" s="9" t="s">
        <v>118</v>
      </c>
      <c r="E87" s="20">
        <v>10318</v>
      </c>
      <c r="F87" s="14">
        <v>25681678.426639885</v>
      </c>
      <c r="G87" s="12">
        <v>8905951.7666398864</v>
      </c>
      <c r="H87" s="758">
        <f t="shared" si="6"/>
        <v>0.34678230988990366</v>
      </c>
      <c r="I87" s="22">
        <v>335000.35604547302</v>
      </c>
      <c r="J87" s="367">
        <v>10834197.809256848</v>
      </c>
      <c r="K87" s="763">
        <v>-313460.83999999997</v>
      </c>
      <c r="L87" s="364">
        <v>-523653.62</v>
      </c>
      <c r="M87" s="405">
        <v>2497334.3167486116</v>
      </c>
      <c r="N87" s="762">
        <v>9961261.5929752979</v>
      </c>
      <c r="O87" s="365">
        <v>-306650.95999999996</v>
      </c>
      <c r="P87" s="365">
        <v>-117418.84000000001</v>
      </c>
      <c r="Q87" s="364">
        <v>-392343.31270173209</v>
      </c>
      <c r="R87" s="364">
        <v>-40033.839999999997</v>
      </c>
      <c r="S87" s="364">
        <v>107855.81223466899</v>
      </c>
      <c r="T87" s="396">
        <f t="shared" si="7"/>
        <v>-38692.5</v>
      </c>
      <c r="U87" s="118">
        <f t="shared" si="8"/>
        <v>20075149.93194221</v>
      </c>
      <c r="V87" s="21">
        <v>-1807458.2830044981</v>
      </c>
      <c r="W87" s="118">
        <f t="shared" si="9"/>
        <v>18267691.64893771</v>
      </c>
      <c r="X87" s="131">
        <v>493014.852387172</v>
      </c>
      <c r="Y87" s="118">
        <f t="shared" si="10"/>
        <v>18760706.501324881</v>
      </c>
      <c r="Z87" s="368">
        <v>3574812</v>
      </c>
      <c r="AA87" s="12">
        <v>22213054.30828752</v>
      </c>
    </row>
    <row r="88" spans="1:27">
      <c r="A88" s="13">
        <v>236</v>
      </c>
      <c r="B88" s="343">
        <v>16</v>
      </c>
      <c r="C88" s="343">
        <v>16</v>
      </c>
      <c r="D88" s="9" t="s">
        <v>119</v>
      </c>
      <c r="E88" s="20">
        <v>4074</v>
      </c>
      <c r="F88" s="14">
        <v>8882778.7648479678</v>
      </c>
      <c r="G88" s="12">
        <v>2258984.3848479679</v>
      </c>
      <c r="H88" s="758">
        <f t="shared" si="6"/>
        <v>0.25431055356095333</v>
      </c>
      <c r="I88" s="22">
        <v>228312.84844216844</v>
      </c>
      <c r="J88" s="367">
        <v>-423626.89161833649</v>
      </c>
      <c r="K88" s="763">
        <v>-123768.12</v>
      </c>
      <c r="L88" s="364">
        <v>-102329.52</v>
      </c>
      <c r="M88" s="405">
        <v>-99122.897909444466</v>
      </c>
      <c r="N88" s="762">
        <v>68777.110937036647</v>
      </c>
      <c r="O88" s="365">
        <v>-121079.28</v>
      </c>
      <c r="P88" s="365">
        <v>-46362.12</v>
      </c>
      <c r="Q88" s="364">
        <v>-88739.874822352285</v>
      </c>
      <c r="R88" s="364">
        <v>-15807.119999999999</v>
      </c>
      <c r="S88" s="364">
        <v>120082.43017642369</v>
      </c>
      <c r="T88" s="396">
        <f t="shared" si="7"/>
        <v>-15277.5</v>
      </c>
      <c r="U88" s="118">
        <f t="shared" si="8"/>
        <v>2063670.3416717998</v>
      </c>
      <c r="V88" s="21">
        <v>2075395.1385229242</v>
      </c>
      <c r="W88" s="118">
        <f t="shared" si="9"/>
        <v>4139065.4801947242</v>
      </c>
      <c r="X88" s="131">
        <v>587564.7330896596</v>
      </c>
      <c r="Y88" s="118">
        <f t="shared" si="10"/>
        <v>4726630.2132843835</v>
      </c>
      <c r="Z88" s="368">
        <v>996940</v>
      </c>
      <c r="AA88" s="12">
        <v>5913568.6174534643</v>
      </c>
    </row>
    <row r="89" spans="1:27">
      <c r="A89" s="13">
        <v>239</v>
      </c>
      <c r="B89" s="343">
        <v>11</v>
      </c>
      <c r="C89" s="343">
        <v>11</v>
      </c>
      <c r="D89" s="9" t="s">
        <v>120</v>
      </c>
      <c r="E89" s="20">
        <v>1922</v>
      </c>
      <c r="F89" s="14">
        <v>3218496.0419432777</v>
      </c>
      <c r="G89" s="12">
        <v>93573.901943278033</v>
      </c>
      <c r="H89" s="758">
        <f t="shared" si="6"/>
        <v>2.9073797427067696E-2</v>
      </c>
      <c r="I89" s="22">
        <v>694235.43478406582</v>
      </c>
      <c r="J89" s="367">
        <v>-55087.053350323622</v>
      </c>
      <c r="K89" s="763">
        <v>-58390.36</v>
      </c>
      <c r="L89" s="364">
        <v>-85818.22</v>
      </c>
      <c r="M89" s="405">
        <v>-133509.60258097277</v>
      </c>
      <c r="N89" s="762">
        <v>275453.80411995272</v>
      </c>
      <c r="O89" s="365">
        <v>-57121.84</v>
      </c>
      <c r="P89" s="365">
        <v>-21872.36</v>
      </c>
      <c r="Q89" s="364">
        <v>-12146.979075959469</v>
      </c>
      <c r="R89" s="364">
        <v>-7457.36</v>
      </c>
      <c r="S89" s="364">
        <v>52983.364186655905</v>
      </c>
      <c r="T89" s="396">
        <f t="shared" si="7"/>
        <v>-7207.5</v>
      </c>
      <c r="U89" s="118">
        <f t="shared" si="8"/>
        <v>732722.28337702027</v>
      </c>
      <c r="V89" s="21">
        <v>-155547.8058348746</v>
      </c>
      <c r="W89" s="118">
        <f t="shared" si="9"/>
        <v>577174.47754214564</v>
      </c>
      <c r="X89" s="131">
        <v>346244.83599228482</v>
      </c>
      <c r="Y89" s="118">
        <f t="shared" si="10"/>
        <v>923419.31353443046</v>
      </c>
      <c r="Z89" s="368">
        <v>-598229</v>
      </c>
      <c r="AA89" s="12">
        <v>310812.98392299662</v>
      </c>
    </row>
    <row r="90" spans="1:27">
      <c r="A90" s="13">
        <v>240</v>
      </c>
      <c r="B90" s="343">
        <v>19</v>
      </c>
      <c r="C90" s="343">
        <v>19</v>
      </c>
      <c r="D90" s="9" t="s">
        <v>121</v>
      </c>
      <c r="E90" s="20">
        <v>19339</v>
      </c>
      <c r="F90" s="14">
        <v>36728950.834327929</v>
      </c>
      <c r="G90" s="12">
        <v>5286250.904327929</v>
      </c>
      <c r="H90" s="758">
        <f t="shared" si="6"/>
        <v>0.1439259980001184</v>
      </c>
      <c r="I90" s="22">
        <v>878124.7303163805</v>
      </c>
      <c r="J90" s="367">
        <v>-14422622.993515162</v>
      </c>
      <c r="K90" s="763">
        <v>-587518.81999999995</v>
      </c>
      <c r="L90" s="364">
        <v>-2075737.01</v>
      </c>
      <c r="M90" s="405">
        <v>-3974934.7719628047</v>
      </c>
      <c r="N90" s="762">
        <v>-7918485.2210957278</v>
      </c>
      <c r="O90" s="365">
        <v>-574755.07999999996</v>
      </c>
      <c r="P90" s="365">
        <v>-220077.82</v>
      </c>
      <c r="Q90" s="364">
        <v>0</v>
      </c>
      <c r="R90" s="364">
        <v>-75035.319999999992</v>
      </c>
      <c r="S90" s="364">
        <v>1076442.2995433707</v>
      </c>
      <c r="T90" s="396">
        <f t="shared" si="7"/>
        <v>-72521.25</v>
      </c>
      <c r="U90" s="118">
        <f t="shared" si="8"/>
        <v>-8258247.3588708527</v>
      </c>
      <c r="V90" s="21">
        <v>3686933.6072753086</v>
      </c>
      <c r="W90" s="118">
        <f t="shared" si="9"/>
        <v>-4571313.7515955437</v>
      </c>
      <c r="X90" s="131">
        <v>2114257.3465067437</v>
      </c>
      <c r="Y90" s="118">
        <f t="shared" si="10"/>
        <v>-2457056.4050888</v>
      </c>
      <c r="Z90" s="368">
        <v>1647243</v>
      </c>
      <c r="AA90" s="12">
        <v>-1775982.4220104171</v>
      </c>
    </row>
    <row r="91" spans="1:27">
      <c r="A91" s="13">
        <v>241</v>
      </c>
      <c r="B91" s="343">
        <v>19</v>
      </c>
      <c r="C91" s="343">
        <v>19</v>
      </c>
      <c r="D91" s="9" t="s">
        <v>122</v>
      </c>
      <c r="E91" s="20">
        <v>7576</v>
      </c>
      <c r="F91" s="14">
        <v>15108131.991957465</v>
      </c>
      <c r="G91" s="12">
        <v>2790540.871957466</v>
      </c>
      <c r="H91" s="758">
        <f t="shared" si="6"/>
        <v>0.18470455999742119</v>
      </c>
      <c r="I91" s="22">
        <v>297796.37982511526</v>
      </c>
      <c r="J91" s="367">
        <v>-3069647.4463787582</v>
      </c>
      <c r="K91" s="763">
        <v>-230158.88</v>
      </c>
      <c r="L91" s="364">
        <v>-196393.29</v>
      </c>
      <c r="M91" s="405">
        <v>-813872.0342404343</v>
      </c>
      <c r="N91" s="762">
        <v>-1733822.0016617521</v>
      </c>
      <c r="O91" s="365">
        <v>-225158.72</v>
      </c>
      <c r="P91" s="365">
        <v>-86214.88</v>
      </c>
      <c r="Q91" s="364">
        <v>-25275.525559121572</v>
      </c>
      <c r="R91" s="364">
        <v>-29394.879999999997</v>
      </c>
      <c r="S91" s="364">
        <v>299052.76508254994</v>
      </c>
      <c r="T91" s="396">
        <f t="shared" si="7"/>
        <v>-28410</v>
      </c>
      <c r="U91" s="118">
        <f t="shared" si="8"/>
        <v>18689.805403823033</v>
      </c>
      <c r="V91" s="21">
        <v>1180130.3820150467</v>
      </c>
      <c r="W91" s="118">
        <f t="shared" si="9"/>
        <v>1198820.1874188697</v>
      </c>
      <c r="X91" s="131">
        <v>614389.72075252235</v>
      </c>
      <c r="Y91" s="118">
        <f t="shared" si="10"/>
        <v>1813209.908171392</v>
      </c>
      <c r="Z91" s="368">
        <v>-392026</v>
      </c>
      <c r="AA91" s="12">
        <v>1527982.9197068161</v>
      </c>
    </row>
    <row r="92" spans="1:27">
      <c r="A92" s="13">
        <v>244</v>
      </c>
      <c r="B92" s="343">
        <v>17</v>
      </c>
      <c r="C92" s="343">
        <v>17</v>
      </c>
      <c r="D92" s="9" t="s">
        <v>123</v>
      </c>
      <c r="E92" s="20">
        <v>19702</v>
      </c>
      <c r="F92" s="14">
        <v>52331704.516530775</v>
      </c>
      <c r="G92" s="12">
        <v>20298813.776530776</v>
      </c>
      <c r="H92" s="758">
        <f t="shared" si="6"/>
        <v>0.38788749504841175</v>
      </c>
      <c r="I92" s="22">
        <v>801468.675269317</v>
      </c>
      <c r="J92" s="367">
        <v>-1417291.5518510747</v>
      </c>
      <c r="K92" s="763">
        <v>-598546.76</v>
      </c>
      <c r="L92" s="364">
        <v>-503161.82</v>
      </c>
      <c r="M92" s="405">
        <v>-108710.9862932363</v>
      </c>
      <c r="N92" s="762">
        <v>565142.12860777462</v>
      </c>
      <c r="O92" s="365">
        <v>-585543.43999999994</v>
      </c>
      <c r="P92" s="365">
        <v>-224208.76</v>
      </c>
      <c r="Q92" s="364">
        <v>-473049.93762874801</v>
      </c>
      <c r="R92" s="364">
        <v>-76443.759999999995</v>
      </c>
      <c r="S92" s="364">
        <v>661114.28346313501</v>
      </c>
      <c r="T92" s="396">
        <f t="shared" si="7"/>
        <v>-73882.5</v>
      </c>
      <c r="U92" s="118">
        <f t="shared" si="8"/>
        <v>19682990.899949018</v>
      </c>
      <c r="V92" s="21">
        <v>2433326.4499740773</v>
      </c>
      <c r="W92" s="118">
        <f t="shared" si="9"/>
        <v>22116317.349923097</v>
      </c>
      <c r="X92" s="131">
        <v>693924.72969622398</v>
      </c>
      <c r="Y92" s="118">
        <f t="shared" si="10"/>
        <v>22810242.079619322</v>
      </c>
      <c r="Z92" s="368">
        <v>573869</v>
      </c>
      <c r="AA92" s="12">
        <v>23958459.638451438</v>
      </c>
    </row>
    <row r="93" spans="1:27">
      <c r="A93" s="13">
        <v>245</v>
      </c>
      <c r="B93" s="343">
        <v>1</v>
      </c>
      <c r="C93" s="377">
        <v>32</v>
      </c>
      <c r="D93" s="9" t="s">
        <v>124</v>
      </c>
      <c r="E93" s="20">
        <v>38767</v>
      </c>
      <c r="F93" s="14">
        <v>91111440.9344109</v>
      </c>
      <c r="G93" s="12">
        <v>28081338.644410901</v>
      </c>
      <c r="H93" s="758">
        <f t="shared" si="6"/>
        <v>0.30820869867074141</v>
      </c>
      <c r="I93" s="22">
        <v>1700609.6542062869</v>
      </c>
      <c r="J93" s="367">
        <v>-10412042.472792396</v>
      </c>
      <c r="K93" s="763">
        <v>-1177741.46</v>
      </c>
      <c r="L93" s="364">
        <v>-6032885.0099999998</v>
      </c>
      <c r="M93" s="405">
        <v>-212217.36370901403</v>
      </c>
      <c r="N93" s="762">
        <v>-2323876.9373060782</v>
      </c>
      <c r="O93" s="365">
        <v>-1152155.24</v>
      </c>
      <c r="P93" s="365">
        <v>-441168.46</v>
      </c>
      <c r="Q93" s="364">
        <v>-506767.69168596435</v>
      </c>
      <c r="R93" s="364">
        <v>-150415.96</v>
      </c>
      <c r="S93" s="364">
        <v>1730561.8999086642</v>
      </c>
      <c r="T93" s="396">
        <f t="shared" si="7"/>
        <v>-145376.25</v>
      </c>
      <c r="U93" s="118">
        <f t="shared" si="8"/>
        <v>19369905.82582479</v>
      </c>
      <c r="V93" s="21">
        <v>4420651.7586657004</v>
      </c>
      <c r="W93" s="118">
        <f t="shared" si="9"/>
        <v>23790557.584490489</v>
      </c>
      <c r="X93" s="131">
        <v>3073829.2366024302</v>
      </c>
      <c r="Y93" s="118">
        <f t="shared" si="10"/>
        <v>26864386.821092919</v>
      </c>
      <c r="Z93" s="368">
        <v>-3752165</v>
      </c>
      <c r="AA93" s="12">
        <v>21786568.545252431</v>
      </c>
    </row>
    <row r="94" spans="1:27">
      <c r="A94" s="13">
        <v>249</v>
      </c>
      <c r="B94" s="343">
        <v>13</v>
      </c>
      <c r="C94" s="343">
        <v>13</v>
      </c>
      <c r="D94" s="9" t="s">
        <v>125</v>
      </c>
      <c r="E94" s="20">
        <v>9014</v>
      </c>
      <c r="F94" s="14">
        <v>16613220.780094843</v>
      </c>
      <c r="G94" s="12">
        <v>1957628.6000948437</v>
      </c>
      <c r="H94" s="758">
        <f t="shared" si="6"/>
        <v>0.11783558564636543</v>
      </c>
      <c r="I94" s="22">
        <v>793347.57024805341</v>
      </c>
      <c r="J94" s="367">
        <v>-57590.386152054416</v>
      </c>
      <c r="K94" s="763">
        <v>-273845.32</v>
      </c>
      <c r="L94" s="364">
        <v>-541130.98</v>
      </c>
      <c r="M94" s="405">
        <v>200367.73040210968</v>
      </c>
      <c r="N94" s="762">
        <v>321804.04423444072</v>
      </c>
      <c r="O94" s="365">
        <v>-267896.08</v>
      </c>
      <c r="P94" s="365">
        <v>-102579.32</v>
      </c>
      <c r="Q94" s="364">
        <v>-136780.90914227089</v>
      </c>
      <c r="R94" s="364">
        <v>-34974.32</v>
      </c>
      <c r="S94" s="364">
        <v>811247.26835366606</v>
      </c>
      <c r="T94" s="396">
        <f t="shared" si="7"/>
        <v>-33802.5</v>
      </c>
      <c r="U94" s="118">
        <f t="shared" si="8"/>
        <v>2693385.7841908429</v>
      </c>
      <c r="V94" s="21">
        <v>3666076.4989459417</v>
      </c>
      <c r="W94" s="118">
        <f t="shared" si="9"/>
        <v>6359462.283136785</v>
      </c>
      <c r="X94" s="131">
        <v>1163425.6718180422</v>
      </c>
      <c r="Y94" s="118">
        <f t="shared" si="10"/>
        <v>7522887.9549548272</v>
      </c>
      <c r="Z94" s="368">
        <v>-68802</v>
      </c>
      <c r="AA94" s="12">
        <v>7629011.255524436</v>
      </c>
    </row>
    <row r="95" spans="1:27">
      <c r="A95" s="13">
        <v>250</v>
      </c>
      <c r="B95" s="343">
        <v>6</v>
      </c>
      <c r="C95" s="343">
        <v>6</v>
      </c>
      <c r="D95" s="9" t="s">
        <v>126</v>
      </c>
      <c r="E95" s="20">
        <v>1670</v>
      </c>
      <c r="F95" s="14">
        <v>2908244.7993722572</v>
      </c>
      <c r="G95" s="12">
        <v>193041.89937225729</v>
      </c>
      <c r="H95" s="758">
        <f t="shared" si="6"/>
        <v>6.6377458807430956E-2</v>
      </c>
      <c r="I95" s="22">
        <v>263507.96843348496</v>
      </c>
      <c r="J95" s="367">
        <v>-127571.79640686934</v>
      </c>
      <c r="K95" s="763">
        <v>-50734.6</v>
      </c>
      <c r="L95" s="364">
        <v>-23796.63</v>
      </c>
      <c r="M95" s="405">
        <v>-9975.5003484622539</v>
      </c>
      <c r="N95" s="762">
        <v>-33912.46675835787</v>
      </c>
      <c r="O95" s="365">
        <v>-49632.4</v>
      </c>
      <c r="P95" s="365">
        <v>-19004.600000000002</v>
      </c>
      <c r="Q95" s="364">
        <v>-23820.133496514518</v>
      </c>
      <c r="R95" s="364">
        <v>-6479.5999999999995</v>
      </c>
      <c r="S95" s="364">
        <v>96046.634196465311</v>
      </c>
      <c r="T95" s="396">
        <f t="shared" si="7"/>
        <v>-6262.5</v>
      </c>
      <c r="U95" s="118">
        <f t="shared" si="8"/>
        <v>328978.07139887288</v>
      </c>
      <c r="V95" s="21">
        <v>800110.80053285451</v>
      </c>
      <c r="W95" s="118">
        <f t="shared" si="9"/>
        <v>1129088.8719317275</v>
      </c>
      <c r="X95" s="131">
        <v>364464.27404129854</v>
      </c>
      <c r="Y95" s="118">
        <f t="shared" si="10"/>
        <v>1493553.1459730261</v>
      </c>
      <c r="Z95" s="368">
        <v>-377942</v>
      </c>
      <c r="AA95" s="12">
        <v>1192317.136586033</v>
      </c>
    </row>
    <row r="96" spans="1:27">
      <c r="A96" s="13">
        <v>256</v>
      </c>
      <c r="B96" s="343">
        <v>13</v>
      </c>
      <c r="C96" s="343">
        <v>13</v>
      </c>
      <c r="D96" s="9" t="s">
        <v>127</v>
      </c>
      <c r="E96" s="20">
        <v>1472</v>
      </c>
      <c r="F96" s="14">
        <v>3618847.4675337132</v>
      </c>
      <c r="G96" s="12">
        <v>1225566.8275337135</v>
      </c>
      <c r="H96" s="758">
        <f t="shared" si="6"/>
        <v>0.33866219522342889</v>
      </c>
      <c r="I96" s="22">
        <v>562499.53980692406</v>
      </c>
      <c r="J96" s="367">
        <v>-858438.29160722625</v>
      </c>
      <c r="K96" s="763">
        <v>-44719.360000000001</v>
      </c>
      <c r="L96" s="364">
        <v>-22826.54</v>
      </c>
      <c r="M96" s="405">
        <v>-374366.02348107949</v>
      </c>
      <c r="N96" s="762">
        <v>-362507.93580721266</v>
      </c>
      <c r="O96" s="365">
        <v>-43747.839999999997</v>
      </c>
      <c r="P96" s="365">
        <v>-16751.36</v>
      </c>
      <c r="Q96" s="364">
        <v>-38907.592601847187</v>
      </c>
      <c r="R96" s="364">
        <v>-5711.36</v>
      </c>
      <c r="S96" s="364">
        <v>56619.720282913098</v>
      </c>
      <c r="T96" s="396">
        <f t="shared" si="7"/>
        <v>-5520</v>
      </c>
      <c r="U96" s="118">
        <f t="shared" si="8"/>
        <v>929628.07573341136</v>
      </c>
      <c r="V96" s="21">
        <v>894327.25101056905</v>
      </c>
      <c r="W96" s="118">
        <f t="shared" si="9"/>
        <v>1823955.3267439804</v>
      </c>
      <c r="X96" s="131">
        <v>281615.72884631442</v>
      </c>
      <c r="Y96" s="118">
        <f t="shared" si="10"/>
        <v>2105571.0555902948</v>
      </c>
      <c r="Z96" s="368">
        <v>574484</v>
      </c>
      <c r="AA96" s="12">
        <v>2577735.9002910359</v>
      </c>
    </row>
    <row r="97" spans="1:27">
      <c r="A97" s="13">
        <v>257</v>
      </c>
      <c r="B97" s="343">
        <v>1</v>
      </c>
      <c r="C97" s="377">
        <v>33</v>
      </c>
      <c r="D97" s="9" t="s">
        <v>128</v>
      </c>
      <c r="E97" s="20">
        <v>41725</v>
      </c>
      <c r="F97" s="14">
        <v>103698720.71246411</v>
      </c>
      <c r="G97" s="12">
        <v>35859294.962464109</v>
      </c>
      <c r="H97" s="758">
        <f t="shared" si="6"/>
        <v>0.34580267447941609</v>
      </c>
      <c r="I97" s="22">
        <v>1659168.6055825641</v>
      </c>
      <c r="J97" s="367">
        <v>1931876.6359871775</v>
      </c>
      <c r="K97" s="763">
        <v>-1267605.5</v>
      </c>
      <c r="L97" s="364">
        <v>-3839775.3</v>
      </c>
      <c r="M97" s="405">
        <v>1969578.2185186066</v>
      </c>
      <c r="N97" s="762">
        <v>6730177.9833535608</v>
      </c>
      <c r="O97" s="365">
        <v>-1240067</v>
      </c>
      <c r="P97" s="365">
        <v>-474830.50000000006</v>
      </c>
      <c r="Q97" s="364">
        <v>-831139.71661933383</v>
      </c>
      <c r="R97" s="364">
        <v>-161893</v>
      </c>
      <c r="S97" s="364">
        <v>1203900.2007343438</v>
      </c>
      <c r="T97" s="396">
        <f t="shared" si="7"/>
        <v>-156468.75</v>
      </c>
      <c r="U97" s="118">
        <f t="shared" si="8"/>
        <v>39450340.204033852</v>
      </c>
      <c r="V97" s="21">
        <v>-1139978.8126724928</v>
      </c>
      <c r="W97" s="118">
        <f t="shared" si="9"/>
        <v>38310361.391361356</v>
      </c>
      <c r="X97" s="131">
        <v>2813716.1059333361</v>
      </c>
      <c r="Y97" s="118">
        <f t="shared" si="10"/>
        <v>41124077.497294694</v>
      </c>
      <c r="Z97" s="368">
        <v>-1961757</v>
      </c>
      <c r="AA97" s="12">
        <v>40324688.616162293</v>
      </c>
    </row>
    <row r="98" spans="1:27">
      <c r="A98" s="13">
        <v>260</v>
      </c>
      <c r="B98" s="343">
        <v>12</v>
      </c>
      <c r="C98" s="343">
        <v>12</v>
      </c>
      <c r="D98" s="9" t="s">
        <v>129</v>
      </c>
      <c r="E98" s="20">
        <v>9397</v>
      </c>
      <c r="F98" s="14">
        <v>16734619.865518155</v>
      </c>
      <c r="G98" s="12">
        <v>1456319.4755181558</v>
      </c>
      <c r="H98" s="758">
        <f t="shared" si="6"/>
        <v>8.7024353539031749E-2</v>
      </c>
      <c r="I98" s="22">
        <v>1496115.5746813191</v>
      </c>
      <c r="J98" s="367">
        <v>2831092.7974041062</v>
      </c>
      <c r="K98" s="763">
        <v>-285480.86</v>
      </c>
      <c r="L98" s="364">
        <v>-603972.29</v>
      </c>
      <c r="M98" s="405">
        <v>1154471.634168803</v>
      </c>
      <c r="N98" s="762">
        <v>2820993.2121783863</v>
      </c>
      <c r="O98" s="365">
        <v>-279278.83999999997</v>
      </c>
      <c r="P98" s="365">
        <v>-106937.86</v>
      </c>
      <c r="Q98" s="364">
        <v>-249939.79070545232</v>
      </c>
      <c r="R98" s="364">
        <v>-36460.36</v>
      </c>
      <c r="S98" s="364">
        <v>452936.70176236902</v>
      </c>
      <c r="T98" s="396">
        <f t="shared" si="7"/>
        <v>-35238.75</v>
      </c>
      <c r="U98" s="118">
        <f t="shared" si="8"/>
        <v>5783527.8476035818</v>
      </c>
      <c r="V98" s="21">
        <v>5696140.288311067</v>
      </c>
      <c r="W98" s="118">
        <f t="shared" si="9"/>
        <v>11479668.13591465</v>
      </c>
      <c r="X98" s="131">
        <v>1780794.1599643205</v>
      </c>
      <c r="Y98" s="118">
        <f t="shared" si="10"/>
        <v>13260462.295878971</v>
      </c>
      <c r="Z98" s="368">
        <v>-916782</v>
      </c>
      <c r="AA98" s="12">
        <v>12930334.167222209</v>
      </c>
    </row>
    <row r="99" spans="1:27">
      <c r="A99" s="13">
        <v>261</v>
      </c>
      <c r="B99" s="343">
        <v>19</v>
      </c>
      <c r="C99" s="343">
        <v>19</v>
      </c>
      <c r="D99" s="9" t="s">
        <v>130</v>
      </c>
      <c r="E99" s="20">
        <v>6973</v>
      </c>
      <c r="F99" s="14">
        <v>19937437.008936502</v>
      </c>
      <c r="G99" s="12">
        <v>8600245.4989365023</v>
      </c>
      <c r="H99" s="758">
        <f t="shared" si="6"/>
        <v>0.4313616386640689</v>
      </c>
      <c r="I99" s="22">
        <v>2727229.7728642765</v>
      </c>
      <c r="J99" s="367">
        <v>1456583.2596078252</v>
      </c>
      <c r="K99" s="763">
        <v>-211839.74</v>
      </c>
      <c r="L99" s="364">
        <v>-65905.34</v>
      </c>
      <c r="M99" s="405">
        <v>1505227.0409851335</v>
      </c>
      <c r="N99" s="762">
        <v>610566.06775582687</v>
      </c>
      <c r="O99" s="365">
        <v>-207237.56</v>
      </c>
      <c r="P99" s="365">
        <v>-79352.740000000005</v>
      </c>
      <c r="Q99" s="364">
        <v>-258978.59569360694</v>
      </c>
      <c r="R99" s="364">
        <v>-27055.239999999998</v>
      </c>
      <c r="S99" s="364">
        <v>217308.11656047197</v>
      </c>
      <c r="T99" s="396">
        <f t="shared" si="7"/>
        <v>-26148.75</v>
      </c>
      <c r="U99" s="118">
        <f t="shared" si="8"/>
        <v>12784058.531408604</v>
      </c>
      <c r="V99" s="21">
        <v>-684466.05939709663</v>
      </c>
      <c r="W99" s="118">
        <f t="shared" si="9"/>
        <v>12099592.472011508</v>
      </c>
      <c r="X99" s="131">
        <v>888893.25258082256</v>
      </c>
      <c r="Y99" s="118">
        <f t="shared" si="10"/>
        <v>12988485.724592332</v>
      </c>
      <c r="Z99" s="368">
        <v>458089</v>
      </c>
      <c r="AA99" s="12">
        <v>13103749.49370992</v>
      </c>
    </row>
    <row r="100" spans="1:27">
      <c r="A100" s="13">
        <v>263</v>
      </c>
      <c r="B100" s="343">
        <v>11</v>
      </c>
      <c r="C100" s="343">
        <v>11</v>
      </c>
      <c r="D100" s="9" t="s">
        <v>131</v>
      </c>
      <c r="E100" s="20">
        <v>7255</v>
      </c>
      <c r="F100" s="14">
        <v>14357014.321470749</v>
      </c>
      <c r="G100" s="12">
        <v>2561327.471470749</v>
      </c>
      <c r="H100" s="758">
        <f t="shared" si="6"/>
        <v>0.17840251560105455</v>
      </c>
      <c r="I100" s="22">
        <v>642487.50473537249</v>
      </c>
      <c r="J100" s="367">
        <v>468040.89440493542</v>
      </c>
      <c r="K100" s="763">
        <v>-220406.9</v>
      </c>
      <c r="L100" s="364">
        <v>-304736.84999999998</v>
      </c>
      <c r="M100" s="405">
        <v>100588.93190424745</v>
      </c>
      <c r="N100" s="762">
        <v>1100378.9465230771</v>
      </c>
      <c r="O100" s="365">
        <v>-215618.6</v>
      </c>
      <c r="P100" s="365">
        <v>-82561.900000000009</v>
      </c>
      <c r="Q100" s="364">
        <v>-175714.77074129099</v>
      </c>
      <c r="R100" s="364">
        <v>-28149.399999999998</v>
      </c>
      <c r="S100" s="364">
        <v>321467.68671890185</v>
      </c>
      <c r="T100" s="396">
        <f t="shared" si="7"/>
        <v>-27206.25</v>
      </c>
      <c r="U100" s="118">
        <f t="shared" si="8"/>
        <v>3671855.8706110567</v>
      </c>
      <c r="V100" s="21">
        <v>4601080.181637343</v>
      </c>
      <c r="W100" s="118">
        <f t="shared" si="9"/>
        <v>8272936.0522483997</v>
      </c>
      <c r="X100" s="131">
        <v>1445361.2364473091</v>
      </c>
      <c r="Y100" s="118">
        <f t="shared" si="10"/>
        <v>9718297.2886957079</v>
      </c>
      <c r="Z100" s="368">
        <v>-411292</v>
      </c>
      <c r="AA100" s="12">
        <v>9604688.6143855937</v>
      </c>
    </row>
    <row r="101" spans="1:27">
      <c r="A101" s="13">
        <v>265</v>
      </c>
      <c r="B101" s="343">
        <v>13</v>
      </c>
      <c r="C101" s="343">
        <v>13</v>
      </c>
      <c r="D101" s="9" t="s">
        <v>132</v>
      </c>
      <c r="E101" s="20">
        <v>1001</v>
      </c>
      <c r="F101" s="14">
        <v>2069970.5664087241</v>
      </c>
      <c r="G101" s="12">
        <v>442474.69640872418</v>
      </c>
      <c r="H101" s="758">
        <f t="shared" si="6"/>
        <v>0.2137589314501179</v>
      </c>
      <c r="I101" s="22">
        <v>382519.86689703824</v>
      </c>
      <c r="J101" s="367">
        <v>416116.70135195134</v>
      </c>
      <c r="K101" s="763">
        <v>-30410.379999999997</v>
      </c>
      <c r="L101" s="364">
        <v>-33058.379999999997</v>
      </c>
      <c r="M101" s="405">
        <v>115646.99413168202</v>
      </c>
      <c r="N101" s="762">
        <v>405673.08716618933</v>
      </c>
      <c r="O101" s="365">
        <v>-29749.719999999998</v>
      </c>
      <c r="P101" s="365">
        <v>-11391.380000000001</v>
      </c>
      <c r="Q101" s="364">
        <v>-34794.266185058477</v>
      </c>
      <c r="R101" s="364">
        <v>-3883.88</v>
      </c>
      <c r="S101" s="364">
        <v>41838.376239138408</v>
      </c>
      <c r="T101" s="396">
        <f t="shared" si="7"/>
        <v>-3753.75</v>
      </c>
      <c r="U101" s="118">
        <f t="shared" si="8"/>
        <v>1241111.2646577137</v>
      </c>
      <c r="V101" s="21">
        <v>392064.71205848979</v>
      </c>
      <c r="W101" s="118">
        <f t="shared" si="9"/>
        <v>1633175.9767162036</v>
      </c>
      <c r="X101" s="131">
        <v>197719.15660724111</v>
      </c>
      <c r="Y101" s="118">
        <f t="shared" si="10"/>
        <v>1830895.1333234448</v>
      </c>
      <c r="Z101" s="368">
        <v>-276283</v>
      </c>
      <c r="AA101" s="12">
        <v>1588535.9302101601</v>
      </c>
    </row>
    <row r="102" spans="1:27">
      <c r="A102" s="13">
        <v>271</v>
      </c>
      <c r="B102" s="343">
        <v>4</v>
      </c>
      <c r="C102" s="343">
        <v>4</v>
      </c>
      <c r="D102" s="9" t="s">
        <v>133</v>
      </c>
      <c r="E102" s="20">
        <v>6583</v>
      </c>
      <c r="F102" s="14">
        <v>11296892.165987894</v>
      </c>
      <c r="G102" s="12">
        <v>593789.95598789491</v>
      </c>
      <c r="H102" s="758">
        <f t="shared" si="6"/>
        <v>5.2562239885377268E-2</v>
      </c>
      <c r="I102" s="22">
        <v>202631.99324434463</v>
      </c>
      <c r="J102" s="367">
        <v>-1219797.6556292865</v>
      </c>
      <c r="K102" s="763">
        <v>-199991.53999999998</v>
      </c>
      <c r="L102" s="364">
        <v>-333089.78999999998</v>
      </c>
      <c r="M102" s="405">
        <v>-106596.25347497404</v>
      </c>
      <c r="N102" s="762">
        <v>-695416.62654656218</v>
      </c>
      <c r="O102" s="365">
        <v>-195646.75999999998</v>
      </c>
      <c r="P102" s="365">
        <v>-74914.540000000008</v>
      </c>
      <c r="Q102" s="364">
        <v>-55781.033314151886</v>
      </c>
      <c r="R102" s="364">
        <v>-25542.04</v>
      </c>
      <c r="S102" s="364">
        <v>491867.1777064018</v>
      </c>
      <c r="T102" s="396">
        <f t="shared" si="7"/>
        <v>-24686.25</v>
      </c>
      <c r="U102" s="118">
        <f t="shared" si="8"/>
        <v>-423375.70639704703</v>
      </c>
      <c r="V102" s="21">
        <v>3055786.0328911268</v>
      </c>
      <c r="W102" s="118">
        <f t="shared" si="9"/>
        <v>2632410.32649408</v>
      </c>
      <c r="X102" s="131">
        <v>1037110.2557873487</v>
      </c>
      <c r="Y102" s="118">
        <f t="shared" si="10"/>
        <v>3669520.5822814289</v>
      </c>
      <c r="Z102" s="368">
        <v>-327010</v>
      </c>
      <c r="AA102" s="12">
        <v>3246103.5611267141</v>
      </c>
    </row>
    <row r="103" spans="1:27">
      <c r="A103" s="13">
        <v>272</v>
      </c>
      <c r="B103" s="343">
        <v>16</v>
      </c>
      <c r="C103" s="343">
        <v>16</v>
      </c>
      <c r="D103" s="9" t="s">
        <v>134</v>
      </c>
      <c r="E103" s="20">
        <v>48338</v>
      </c>
      <c r="F103" s="14">
        <v>113406860.35738464</v>
      </c>
      <c r="G103" s="12">
        <v>34815556.29738465</v>
      </c>
      <c r="H103" s="758">
        <f t="shared" si="6"/>
        <v>0.30699691524541523</v>
      </c>
      <c r="I103" s="22">
        <v>1875238.4386913686</v>
      </c>
      <c r="J103" s="367">
        <v>-17661855.696359873</v>
      </c>
      <c r="K103" s="763">
        <v>-1468508.44</v>
      </c>
      <c r="L103" s="364">
        <v>-2597119.67</v>
      </c>
      <c r="M103" s="405">
        <v>-2627503.2414678428</v>
      </c>
      <c r="N103" s="762">
        <v>-9731663.1440515183</v>
      </c>
      <c r="O103" s="365">
        <v>-1436605.3599999999</v>
      </c>
      <c r="P103" s="365">
        <v>-550086.44000000006</v>
      </c>
      <c r="Q103" s="364">
        <v>-605422.28862362541</v>
      </c>
      <c r="R103" s="364">
        <v>-187551.44</v>
      </c>
      <c r="S103" s="364">
        <v>1723871.8277831194</v>
      </c>
      <c r="T103" s="396">
        <f t="shared" si="7"/>
        <v>-181267.5</v>
      </c>
      <c r="U103" s="118">
        <f t="shared" si="8"/>
        <v>19028939.039716147</v>
      </c>
      <c r="V103" s="21">
        <v>9026550.1975407936</v>
      </c>
      <c r="W103" s="118">
        <f t="shared" si="9"/>
        <v>28055489.23725694</v>
      </c>
      <c r="X103" s="131">
        <v>4567256.7755930861</v>
      </c>
      <c r="Y103" s="118">
        <f t="shared" si="10"/>
        <v>32622746.012850028</v>
      </c>
      <c r="Z103" s="368">
        <v>965605</v>
      </c>
      <c r="AA103" s="12">
        <v>35878034.205034234</v>
      </c>
    </row>
    <row r="104" spans="1:27">
      <c r="A104" s="13">
        <v>273</v>
      </c>
      <c r="B104" s="343">
        <v>19</v>
      </c>
      <c r="C104" s="343">
        <v>19</v>
      </c>
      <c r="D104" s="9" t="s">
        <v>135</v>
      </c>
      <c r="E104" s="20">
        <v>4001</v>
      </c>
      <c r="F104" s="14">
        <v>9885360.2251741029</v>
      </c>
      <c r="G104" s="12">
        <v>3380254.3551741038</v>
      </c>
      <c r="H104" s="758">
        <f t="shared" si="6"/>
        <v>0.34194549092565518</v>
      </c>
      <c r="I104" s="22">
        <v>1643548.2917317178</v>
      </c>
      <c r="J104" s="367">
        <v>-309532.48308761546</v>
      </c>
      <c r="K104" s="763">
        <v>-121550.37999999999</v>
      </c>
      <c r="L104" s="364">
        <v>-43569.5</v>
      </c>
      <c r="M104" s="405">
        <v>749184.4830274909</v>
      </c>
      <c r="N104" s="762">
        <v>-708765.87479334534</v>
      </c>
      <c r="O104" s="365">
        <v>-118909.72</v>
      </c>
      <c r="P104" s="365">
        <v>-45531.380000000005</v>
      </c>
      <c r="Q104" s="364">
        <v>-99886.127384124731</v>
      </c>
      <c r="R104" s="364">
        <v>-15523.88</v>
      </c>
      <c r="S104" s="364">
        <v>110023.6460623637</v>
      </c>
      <c r="T104" s="396">
        <f t="shared" si="7"/>
        <v>-15003.75</v>
      </c>
      <c r="U104" s="118">
        <f t="shared" si="8"/>
        <v>4714270.1638182066</v>
      </c>
      <c r="V104" s="21">
        <v>-53070.255118056251</v>
      </c>
      <c r="W104" s="118">
        <f t="shared" si="9"/>
        <v>4661199.9087001504</v>
      </c>
      <c r="X104" s="131">
        <v>489730.95295950642</v>
      </c>
      <c r="Y104" s="118">
        <f t="shared" si="10"/>
        <v>5150930.8616596572</v>
      </c>
      <c r="Z104" s="368">
        <v>-242125</v>
      </c>
      <c r="AA104" s="12">
        <v>5168172.4533012742</v>
      </c>
    </row>
    <row r="105" spans="1:27">
      <c r="A105" s="13">
        <v>275</v>
      </c>
      <c r="B105" s="343">
        <v>13</v>
      </c>
      <c r="C105" s="343">
        <v>13</v>
      </c>
      <c r="D105" s="9" t="s">
        <v>136</v>
      </c>
      <c r="E105" s="20">
        <v>2404</v>
      </c>
      <c r="F105" s="14">
        <v>4505084.2668572562</v>
      </c>
      <c r="G105" s="12">
        <v>596492.78685725667</v>
      </c>
      <c r="H105" s="758">
        <f t="shared" si="6"/>
        <v>0.13240435728261518</v>
      </c>
      <c r="I105" s="22">
        <v>243428.41801447247</v>
      </c>
      <c r="J105" s="367">
        <v>94024.092488774972</v>
      </c>
      <c r="K105" s="763">
        <v>-73033.52</v>
      </c>
      <c r="L105" s="364">
        <v>-103013.63</v>
      </c>
      <c r="M105" s="405">
        <v>106078.34363858172</v>
      </c>
      <c r="N105" s="762">
        <v>182024.72181221083</v>
      </c>
      <c r="O105" s="365">
        <v>-71446.87999999999</v>
      </c>
      <c r="P105" s="365">
        <v>-27357.52</v>
      </c>
      <c r="Q105" s="364">
        <v>-44882.826348895192</v>
      </c>
      <c r="R105" s="364">
        <v>-9327.52</v>
      </c>
      <c r="S105" s="364">
        <v>143997.92338687764</v>
      </c>
      <c r="T105" s="396">
        <f t="shared" si="7"/>
        <v>-9015</v>
      </c>
      <c r="U105" s="118">
        <f t="shared" si="8"/>
        <v>933945.29736050405</v>
      </c>
      <c r="V105" s="21">
        <v>1148024.3123392852</v>
      </c>
      <c r="W105" s="118">
        <f t="shared" si="9"/>
        <v>2081969.6096997892</v>
      </c>
      <c r="X105" s="131">
        <v>390294.10688601213</v>
      </c>
      <c r="Y105" s="118">
        <f t="shared" si="10"/>
        <v>2472263.7165858014</v>
      </c>
      <c r="Z105" s="368">
        <v>171418</v>
      </c>
      <c r="AA105" s="12">
        <v>2852504.3985133902</v>
      </c>
    </row>
    <row r="106" spans="1:27">
      <c r="A106" s="13">
        <v>276</v>
      </c>
      <c r="B106" s="343">
        <v>12</v>
      </c>
      <c r="C106" s="343">
        <v>12</v>
      </c>
      <c r="D106" s="9" t="s">
        <v>137</v>
      </c>
      <c r="E106" s="20">
        <v>15060</v>
      </c>
      <c r="F106" s="14">
        <v>37070063.626512542</v>
      </c>
      <c r="G106" s="12">
        <v>12584461.426512543</v>
      </c>
      <c r="H106" s="758">
        <f t="shared" si="6"/>
        <v>0.33947774013293369</v>
      </c>
      <c r="I106" s="22">
        <v>454221.9273770618</v>
      </c>
      <c r="J106" s="367">
        <v>-507229.13421477913</v>
      </c>
      <c r="K106" s="763">
        <v>-457522.8</v>
      </c>
      <c r="L106" s="364">
        <v>-561457.63</v>
      </c>
      <c r="M106" s="405">
        <v>-85374.73674852759</v>
      </c>
      <c r="N106" s="762">
        <v>1190534.1531384191</v>
      </c>
      <c r="O106" s="365">
        <v>-447583.2</v>
      </c>
      <c r="P106" s="365">
        <v>-171382.80000000002</v>
      </c>
      <c r="Q106" s="364">
        <v>-366178.71173198317</v>
      </c>
      <c r="R106" s="364">
        <v>-58432.799999999996</v>
      </c>
      <c r="S106" s="364">
        <v>506644.39112731232</v>
      </c>
      <c r="T106" s="396">
        <f t="shared" si="7"/>
        <v>-56475</v>
      </c>
      <c r="U106" s="118">
        <f t="shared" si="8"/>
        <v>12531454.219674826</v>
      </c>
      <c r="V106" s="21">
        <v>4621958.1029725345</v>
      </c>
      <c r="W106" s="118">
        <f t="shared" si="9"/>
        <v>17153412.322647359</v>
      </c>
      <c r="X106" s="131">
        <v>851777.93580683449</v>
      </c>
      <c r="Y106" s="118">
        <f t="shared" si="10"/>
        <v>18005190.258454192</v>
      </c>
      <c r="Z106" s="368">
        <v>-1968866</v>
      </c>
      <c r="AA106" s="12">
        <v>16614742.338448741</v>
      </c>
    </row>
    <row r="107" spans="1:27">
      <c r="A107" s="13">
        <v>280</v>
      </c>
      <c r="B107" s="343">
        <v>15</v>
      </c>
      <c r="C107" s="343">
        <v>15</v>
      </c>
      <c r="D107" s="9" t="s">
        <v>138</v>
      </c>
      <c r="E107" s="20">
        <v>1984</v>
      </c>
      <c r="F107" s="14">
        <v>4690327.1099692723</v>
      </c>
      <c r="G107" s="12">
        <v>1464601.0299692727</v>
      </c>
      <c r="H107" s="758">
        <f t="shared" si="6"/>
        <v>0.31225989054287256</v>
      </c>
      <c r="I107" s="22">
        <v>325654.63360081427</v>
      </c>
      <c r="J107" s="367">
        <v>120755.00585095659</v>
      </c>
      <c r="K107" s="763">
        <v>-60273.919999999998</v>
      </c>
      <c r="L107" s="364">
        <v>-42604.51</v>
      </c>
      <c r="M107" s="405">
        <v>190026.8434472165</v>
      </c>
      <c r="N107" s="762">
        <v>105036.56164960016</v>
      </c>
      <c r="O107" s="365">
        <v>-58964.479999999996</v>
      </c>
      <c r="P107" s="365">
        <v>-22577.920000000002</v>
      </c>
      <c r="Q107" s="364">
        <v>-61595.127407757987</v>
      </c>
      <c r="R107" s="364">
        <v>-7697.92</v>
      </c>
      <c r="S107" s="364">
        <v>86845.478161897903</v>
      </c>
      <c r="T107" s="396">
        <f t="shared" si="7"/>
        <v>-7440.0000000000146</v>
      </c>
      <c r="U107" s="118">
        <f t="shared" si="8"/>
        <v>1911010.6694210435</v>
      </c>
      <c r="V107" s="21">
        <v>965717.53783102543</v>
      </c>
      <c r="W107" s="118">
        <f t="shared" si="9"/>
        <v>2876728.2072520689</v>
      </c>
      <c r="X107" s="131">
        <v>415397.96909956646</v>
      </c>
      <c r="Y107" s="118">
        <f t="shared" si="10"/>
        <v>3292126.1763516353</v>
      </c>
      <c r="Z107" s="368">
        <v>-440751</v>
      </c>
      <c r="AA107" s="12">
        <v>2943735.640922796</v>
      </c>
    </row>
    <row r="108" spans="1:27">
      <c r="A108" s="13">
        <v>284</v>
      </c>
      <c r="B108" s="343">
        <v>2</v>
      </c>
      <c r="C108" s="343">
        <v>2</v>
      </c>
      <c r="D108" s="9" t="s">
        <v>139</v>
      </c>
      <c r="E108" s="20">
        <v>2144</v>
      </c>
      <c r="F108" s="14">
        <v>3709923.3922842499</v>
      </c>
      <c r="G108" s="12">
        <v>224058.11228425009</v>
      </c>
      <c r="H108" s="758">
        <f t="shared" si="6"/>
        <v>6.0394269259100387E-2</v>
      </c>
      <c r="I108" s="22">
        <v>67485.788520896574</v>
      </c>
      <c r="J108" s="367">
        <v>658117.63868216053</v>
      </c>
      <c r="K108" s="763">
        <v>-65134.720000000001</v>
      </c>
      <c r="L108" s="364">
        <v>-48387.15</v>
      </c>
      <c r="M108" s="405">
        <v>323371.66127117188</v>
      </c>
      <c r="N108" s="762">
        <v>495986.30034370022</v>
      </c>
      <c r="O108" s="365">
        <v>-63719.68</v>
      </c>
      <c r="P108" s="365">
        <v>-24398.720000000001</v>
      </c>
      <c r="Q108" s="364">
        <v>-30265.722709469243</v>
      </c>
      <c r="R108" s="364">
        <v>-8318.7199999999993</v>
      </c>
      <c r="S108" s="364">
        <v>87024.389776757715</v>
      </c>
      <c r="T108" s="396">
        <f t="shared" si="7"/>
        <v>-8040</v>
      </c>
      <c r="U108" s="118">
        <f t="shared" si="8"/>
        <v>949661.53948730719</v>
      </c>
      <c r="V108" s="21">
        <v>468110.65874826018</v>
      </c>
      <c r="W108" s="118">
        <f t="shared" si="9"/>
        <v>1417772.1982355674</v>
      </c>
      <c r="X108" s="131">
        <v>457730.33951549127</v>
      </c>
      <c r="Y108" s="118">
        <f t="shared" si="10"/>
        <v>1875502.5377510586</v>
      </c>
      <c r="Z108" s="368">
        <v>883232</v>
      </c>
      <c r="AA108" s="12">
        <v>2615117.2588040321</v>
      </c>
    </row>
    <row r="109" spans="1:27">
      <c r="A109" s="13">
        <v>285</v>
      </c>
      <c r="B109" s="343">
        <v>8</v>
      </c>
      <c r="C109" s="343">
        <v>8</v>
      </c>
      <c r="D109" s="9" t="s">
        <v>140</v>
      </c>
      <c r="E109" s="20">
        <v>50029</v>
      </c>
      <c r="F109" s="14">
        <v>93940745.396385565</v>
      </c>
      <c r="G109" s="12">
        <v>12600095.166385576</v>
      </c>
      <c r="H109" s="758">
        <f t="shared" si="6"/>
        <v>0.13412811568844943</v>
      </c>
      <c r="I109" s="22">
        <v>1878570.1697361604</v>
      </c>
      <c r="J109" s="367">
        <v>-17102468.271474563</v>
      </c>
      <c r="K109" s="763">
        <v>-1519881.02</v>
      </c>
      <c r="L109" s="364">
        <v>-5671829.4800000004</v>
      </c>
      <c r="M109" s="405">
        <v>-411079.82213786419</v>
      </c>
      <c r="N109" s="762">
        <v>-9374034.1984421462</v>
      </c>
      <c r="O109" s="365">
        <v>-1486861.88</v>
      </c>
      <c r="P109" s="365">
        <v>-569330.02</v>
      </c>
      <c r="Q109" s="364">
        <v>-219642.57061332065</v>
      </c>
      <c r="R109" s="364">
        <v>-194112.52</v>
      </c>
      <c r="S109" s="364">
        <v>2531911.9897187669</v>
      </c>
      <c r="T109" s="396">
        <f t="shared" si="7"/>
        <v>-187608.75</v>
      </c>
      <c r="U109" s="118">
        <f t="shared" si="8"/>
        <v>-2623802.9353528265</v>
      </c>
      <c r="V109" s="21">
        <v>12457622.238413749</v>
      </c>
      <c r="W109" s="118">
        <f t="shared" si="9"/>
        <v>9833819.3030609228</v>
      </c>
      <c r="X109" s="131">
        <v>4875792.8336269408</v>
      </c>
      <c r="Y109" s="118">
        <f t="shared" si="10"/>
        <v>14709612.136687864</v>
      </c>
      <c r="Z109" s="368">
        <v>-1061670</v>
      </c>
      <c r="AA109" s="12">
        <v>14022681.445801109</v>
      </c>
    </row>
    <row r="110" spans="1:27">
      <c r="A110" s="13">
        <v>286</v>
      </c>
      <c r="B110" s="343">
        <v>8</v>
      </c>
      <c r="C110" s="343">
        <v>8</v>
      </c>
      <c r="D110" s="9" t="s">
        <v>141</v>
      </c>
      <c r="E110" s="20">
        <v>77625</v>
      </c>
      <c r="F110" s="14">
        <v>137172968.07385322</v>
      </c>
      <c r="G110" s="12">
        <v>10964809.323853239</v>
      </c>
      <c r="H110" s="758">
        <f t="shared" si="6"/>
        <v>7.993418439374908E-2</v>
      </c>
      <c r="I110" s="22">
        <v>2660749.1077126488</v>
      </c>
      <c r="J110" s="367">
        <v>-27166641.298793886</v>
      </c>
      <c r="K110" s="763">
        <v>-2358247.5</v>
      </c>
      <c r="L110" s="364">
        <v>-5545210.1100000003</v>
      </c>
      <c r="M110" s="405">
        <v>-3627096.6010160809</v>
      </c>
      <c r="N110" s="762">
        <v>-15053612.211614927</v>
      </c>
      <c r="O110" s="365">
        <v>-2307015</v>
      </c>
      <c r="P110" s="365">
        <v>-883372.50000000012</v>
      </c>
      <c r="Q110" s="364">
        <v>-90364.029356887084</v>
      </c>
      <c r="R110" s="364">
        <v>-301185</v>
      </c>
      <c r="S110" s="364">
        <v>3290555.4031940103</v>
      </c>
      <c r="T110" s="396">
        <f t="shared" si="7"/>
        <v>-291093.75</v>
      </c>
      <c r="U110" s="118">
        <f t="shared" si="8"/>
        <v>-13541082.867227998</v>
      </c>
      <c r="V110" s="21">
        <v>17775378.023426976</v>
      </c>
      <c r="W110" s="118">
        <f t="shared" si="9"/>
        <v>4234295.1561989784</v>
      </c>
      <c r="X110" s="131">
        <v>8522580.8694459461</v>
      </c>
      <c r="Y110" s="118">
        <f t="shared" si="10"/>
        <v>12756876.025644924</v>
      </c>
      <c r="Z110" s="368">
        <v>-5638622</v>
      </c>
      <c r="AA110" s="12">
        <v>4542770.3492721096</v>
      </c>
    </row>
    <row r="111" spans="1:27">
      <c r="A111" s="13">
        <v>287</v>
      </c>
      <c r="B111" s="343">
        <v>15</v>
      </c>
      <c r="C111" s="343">
        <v>15</v>
      </c>
      <c r="D111" s="9" t="s">
        <v>142</v>
      </c>
      <c r="E111" s="20">
        <v>6113</v>
      </c>
      <c r="F111" s="14">
        <v>12522806.948703913</v>
      </c>
      <c r="G111" s="12">
        <v>2583863.6387039144</v>
      </c>
      <c r="H111" s="758">
        <f t="shared" si="6"/>
        <v>0.20633262568751323</v>
      </c>
      <c r="I111" s="22">
        <v>601377.0133080713</v>
      </c>
      <c r="J111" s="367">
        <v>1045606.511992506</v>
      </c>
      <c r="K111" s="763">
        <v>-185712.94</v>
      </c>
      <c r="L111" s="364">
        <v>-230768.44</v>
      </c>
      <c r="M111" s="405">
        <v>458560.87969101866</v>
      </c>
      <c r="N111" s="762">
        <v>1344414.7852380527</v>
      </c>
      <c r="O111" s="365">
        <v>-181678.36</v>
      </c>
      <c r="P111" s="365">
        <v>-69565.94</v>
      </c>
      <c r="Q111" s="364">
        <v>-132346.95435494697</v>
      </c>
      <c r="R111" s="364">
        <v>-23718.44</v>
      </c>
      <c r="S111" s="364">
        <v>89345.671418381593</v>
      </c>
      <c r="T111" s="396">
        <f t="shared" si="7"/>
        <v>-22923.75</v>
      </c>
      <c r="U111" s="118">
        <f t="shared" si="8"/>
        <v>4230847.1640044916</v>
      </c>
      <c r="V111" s="21">
        <v>1829725.4409590459</v>
      </c>
      <c r="W111" s="118">
        <f t="shared" si="9"/>
        <v>6060572.6049635373</v>
      </c>
      <c r="X111" s="131">
        <v>1192408.929470221</v>
      </c>
      <c r="Y111" s="118">
        <f t="shared" si="10"/>
        <v>7252981.5344337579</v>
      </c>
      <c r="Z111" s="368">
        <v>819014</v>
      </c>
      <c r="AA111" s="12">
        <v>8234899.3636842258</v>
      </c>
    </row>
    <row r="112" spans="1:27">
      <c r="A112" s="13">
        <v>288</v>
      </c>
      <c r="B112" s="343">
        <v>15</v>
      </c>
      <c r="C112" s="343">
        <v>15</v>
      </c>
      <c r="D112" s="9" t="s">
        <v>143</v>
      </c>
      <c r="E112" s="20">
        <v>6268</v>
      </c>
      <c r="F112" s="14">
        <v>15213078.119291939</v>
      </c>
      <c r="G112" s="12">
        <v>5022124.9592919387</v>
      </c>
      <c r="H112" s="758">
        <f t="shared" si="6"/>
        <v>0.33011892267372928</v>
      </c>
      <c r="I112" s="22">
        <v>220154.72085092921</v>
      </c>
      <c r="J112" s="367">
        <v>-629438.57417401602</v>
      </c>
      <c r="K112" s="763">
        <v>-190421.84</v>
      </c>
      <c r="L112" s="364">
        <v>-146926.68</v>
      </c>
      <c r="M112" s="405">
        <v>-36077.402446019609</v>
      </c>
      <c r="N112" s="762">
        <v>3202.2815455690056</v>
      </c>
      <c r="O112" s="365">
        <v>-186284.96</v>
      </c>
      <c r="P112" s="365">
        <v>-71329.840000000011</v>
      </c>
      <c r="Q112" s="364">
        <v>-145380.5633561697</v>
      </c>
      <c r="R112" s="364">
        <v>-24319.84</v>
      </c>
      <c r="S112" s="364">
        <v>191605.2700826042</v>
      </c>
      <c r="T112" s="396">
        <f t="shared" si="7"/>
        <v>-23505</v>
      </c>
      <c r="U112" s="118">
        <f t="shared" si="8"/>
        <v>4612841.1059688525</v>
      </c>
      <c r="V112" s="21">
        <v>2134747.1502584293</v>
      </c>
      <c r="W112" s="118">
        <f t="shared" si="9"/>
        <v>6747588.2562272819</v>
      </c>
      <c r="X112" s="131">
        <v>1041206.3468339802</v>
      </c>
      <c r="Y112" s="118">
        <f t="shared" si="10"/>
        <v>7788794.6030612625</v>
      </c>
      <c r="Z112" s="368">
        <v>330507</v>
      </c>
      <c r="AA112" s="12">
        <v>8217125.2161998879</v>
      </c>
    </row>
    <row r="113" spans="1:27">
      <c r="A113" s="13">
        <v>290</v>
      </c>
      <c r="B113" s="343">
        <v>18</v>
      </c>
      <c r="C113" s="343">
        <v>18</v>
      </c>
      <c r="D113" s="9" t="s">
        <v>144</v>
      </c>
      <c r="E113" s="20">
        <v>7300</v>
      </c>
      <c r="F113" s="14">
        <v>14261951.107459443</v>
      </c>
      <c r="G113" s="12">
        <v>2393100.1074594427</v>
      </c>
      <c r="H113" s="758">
        <f t="shared" si="6"/>
        <v>0.16779612336546135</v>
      </c>
      <c r="I113" s="22">
        <v>1363581.219347286</v>
      </c>
      <c r="J113" s="367">
        <v>125707.2517304112</v>
      </c>
      <c r="K113" s="763">
        <v>-221774</v>
      </c>
      <c r="L113" s="364">
        <v>-199331.02</v>
      </c>
      <c r="M113" s="405">
        <v>316316.160541997</v>
      </c>
      <c r="N113" s="762">
        <v>398281.32944976032</v>
      </c>
      <c r="O113" s="365">
        <v>-216956</v>
      </c>
      <c r="P113" s="365">
        <v>-83074</v>
      </c>
      <c r="Q113" s="364">
        <v>-144658.70806232007</v>
      </c>
      <c r="R113" s="364">
        <v>-28324</v>
      </c>
      <c r="S113" s="364">
        <v>332602.48980097397</v>
      </c>
      <c r="T113" s="396">
        <f t="shared" si="7"/>
        <v>-27375</v>
      </c>
      <c r="U113" s="118">
        <f t="shared" si="8"/>
        <v>3882388.57853714</v>
      </c>
      <c r="V113" s="21">
        <v>2928691.5513313767</v>
      </c>
      <c r="W113" s="118">
        <f t="shared" si="9"/>
        <v>6811080.1298685167</v>
      </c>
      <c r="X113" s="131">
        <v>1268031.3207515574</v>
      </c>
      <c r="Y113" s="118">
        <f t="shared" si="10"/>
        <v>8079111.4506200738</v>
      </c>
      <c r="Z113" s="368">
        <v>-374788</v>
      </c>
      <c r="AA113" s="12">
        <v>7866321.5835958794</v>
      </c>
    </row>
    <row r="114" spans="1:27">
      <c r="A114" s="13">
        <v>291</v>
      </c>
      <c r="B114" s="343">
        <v>6</v>
      </c>
      <c r="C114" s="343">
        <v>6</v>
      </c>
      <c r="D114" s="9" t="s">
        <v>145</v>
      </c>
      <c r="E114" s="20">
        <v>1979</v>
      </c>
      <c r="F114" s="14">
        <v>3004783.8675124855</v>
      </c>
      <c r="G114" s="12">
        <v>-212812.8624875145</v>
      </c>
      <c r="H114" s="758">
        <f t="shared" si="6"/>
        <v>-7.0824682197089914E-2</v>
      </c>
      <c r="I114" s="22">
        <v>351461.6220299133</v>
      </c>
      <c r="J114" s="367">
        <v>1703120.3265421728</v>
      </c>
      <c r="K114" s="763">
        <v>-60122.02</v>
      </c>
      <c r="L114" s="364">
        <v>-69570.16</v>
      </c>
      <c r="M114" s="405">
        <v>816370.78176286502</v>
      </c>
      <c r="N114" s="762">
        <v>1054656.6899326986</v>
      </c>
      <c r="O114" s="365">
        <v>-58815.88</v>
      </c>
      <c r="P114" s="365">
        <v>-22521.02</v>
      </c>
      <c r="Q114" s="364">
        <v>-45999.533941024405</v>
      </c>
      <c r="R114" s="364">
        <v>-7678.5199999999995</v>
      </c>
      <c r="S114" s="364">
        <v>104221.2387876336</v>
      </c>
      <c r="T114" s="396">
        <f t="shared" si="7"/>
        <v>-7421.25</v>
      </c>
      <c r="U114" s="118">
        <f t="shared" si="8"/>
        <v>1841769.0860845717</v>
      </c>
      <c r="V114" s="21">
        <v>296735.97263375152</v>
      </c>
      <c r="W114" s="118">
        <f t="shared" si="9"/>
        <v>2138505.0587183232</v>
      </c>
      <c r="X114" s="131">
        <v>367146.50247689709</v>
      </c>
      <c r="Y114" s="118">
        <f t="shared" si="10"/>
        <v>2505651.5611952203</v>
      </c>
      <c r="Z114" s="368">
        <v>32248</v>
      </c>
      <c r="AA114" s="12">
        <v>2686499.6682649069</v>
      </c>
    </row>
    <row r="115" spans="1:27">
      <c r="A115" s="13">
        <v>297</v>
      </c>
      <c r="B115" s="343">
        <v>11</v>
      </c>
      <c r="C115" s="343">
        <v>11</v>
      </c>
      <c r="D115" s="9" t="s">
        <v>146</v>
      </c>
      <c r="E115" s="20">
        <v>126572</v>
      </c>
      <c r="F115" s="14">
        <v>248290635.2486704</v>
      </c>
      <c r="G115" s="12">
        <v>42501017.608670413</v>
      </c>
      <c r="H115" s="758">
        <f t="shared" si="6"/>
        <v>0.17117446884818829</v>
      </c>
      <c r="I115" s="22">
        <v>6224643.8165673316</v>
      </c>
      <c r="J115" s="367">
        <v>-34825198.571631379</v>
      </c>
      <c r="K115" s="763">
        <v>-3845257.36</v>
      </c>
      <c r="L115" s="364">
        <v>-13092071.449999999</v>
      </c>
      <c r="M115" s="405">
        <v>-690534.43801207305</v>
      </c>
      <c r="N115" s="762">
        <v>-12747671.117118452</v>
      </c>
      <c r="O115" s="365">
        <v>-3761719.84</v>
      </c>
      <c r="P115" s="365">
        <v>-1440389.36</v>
      </c>
      <c r="Q115" s="364">
        <v>-848399.07293691277</v>
      </c>
      <c r="R115" s="364">
        <v>-491099.36</v>
      </c>
      <c r="S115" s="364">
        <v>2566588.426436061</v>
      </c>
      <c r="T115" s="396">
        <f t="shared" si="7"/>
        <v>-474645</v>
      </c>
      <c r="U115" s="118">
        <f t="shared" si="8"/>
        <v>13900462.853606366</v>
      </c>
      <c r="V115" s="21">
        <v>25854597.687508062</v>
      </c>
      <c r="W115" s="118">
        <f t="shared" si="9"/>
        <v>39755060.541114427</v>
      </c>
      <c r="X115" s="131">
        <v>13984328.536068611</v>
      </c>
      <c r="Y115" s="118">
        <f t="shared" si="10"/>
        <v>53739389.077183038</v>
      </c>
      <c r="Z115" s="368">
        <v>3059800</v>
      </c>
      <c r="AA115" s="12">
        <v>55322016.863086008</v>
      </c>
    </row>
    <row r="116" spans="1:27">
      <c r="A116" s="13">
        <v>300</v>
      </c>
      <c r="B116" s="343">
        <v>14</v>
      </c>
      <c r="C116" s="343">
        <v>14</v>
      </c>
      <c r="D116" s="9" t="s">
        <v>147</v>
      </c>
      <c r="E116" s="20">
        <v>3306</v>
      </c>
      <c r="F116" s="14">
        <v>5569489.6057910603</v>
      </c>
      <c r="G116" s="12">
        <v>194363.38579106051</v>
      </c>
      <c r="H116" s="758">
        <f t="shared" si="6"/>
        <v>3.4897881053402954E-2</v>
      </c>
      <c r="I116" s="22">
        <v>204447.08313330606</v>
      </c>
      <c r="J116" s="367">
        <v>1605090.6039834036</v>
      </c>
      <c r="K116" s="763">
        <v>-100436.28</v>
      </c>
      <c r="L116" s="364">
        <v>-76376.52</v>
      </c>
      <c r="M116" s="405">
        <v>543013.01770384447</v>
      </c>
      <c r="N116" s="762">
        <v>1409171.1510585283</v>
      </c>
      <c r="O116" s="365">
        <v>-98254.319999999992</v>
      </c>
      <c r="P116" s="364">
        <v>-37622.280000000006</v>
      </c>
      <c r="Q116" s="364">
        <v>-77515.839142185927</v>
      </c>
      <c r="R116" s="364">
        <v>-12827.279999999999</v>
      </c>
      <c r="S116" s="364">
        <v>68336.454363216923</v>
      </c>
      <c r="T116" s="396">
        <f t="shared" si="7"/>
        <v>-12397.5</v>
      </c>
      <c r="U116" s="118">
        <f t="shared" si="8"/>
        <v>2003901.0729077703</v>
      </c>
      <c r="V116" s="21">
        <v>1624047.1483895485</v>
      </c>
      <c r="W116" s="118">
        <f t="shared" si="9"/>
        <v>3627948.221297319</v>
      </c>
      <c r="X116" s="131">
        <v>622545.80573123193</v>
      </c>
      <c r="Y116" s="118">
        <f t="shared" si="10"/>
        <v>4250494.0270285513</v>
      </c>
      <c r="Z116" s="368">
        <v>1702978</v>
      </c>
      <c r="AA116" s="12">
        <v>6225279.7363000847</v>
      </c>
    </row>
    <row r="117" spans="1:27">
      <c r="A117" s="13">
        <v>301</v>
      </c>
      <c r="B117" s="343">
        <v>14</v>
      </c>
      <c r="C117" s="343">
        <v>14</v>
      </c>
      <c r="D117" s="9" t="s">
        <v>148</v>
      </c>
      <c r="E117" s="20">
        <v>19441</v>
      </c>
      <c r="F117" s="14">
        <v>37202753.865263805</v>
      </c>
      <c r="G117" s="12">
        <v>5594215.1952638067</v>
      </c>
      <c r="H117" s="758">
        <f t="shared" si="6"/>
        <v>0.15037099714510982</v>
      </c>
      <c r="I117" s="22">
        <v>655623.62471307511</v>
      </c>
      <c r="J117" s="367">
        <v>-4831799.1443342995</v>
      </c>
      <c r="K117" s="763">
        <v>-590617.57999999996</v>
      </c>
      <c r="L117" s="364">
        <v>-789232.18</v>
      </c>
      <c r="M117" s="405">
        <v>-1263737.3702546968</v>
      </c>
      <c r="N117" s="762">
        <v>-1709106.965171943</v>
      </c>
      <c r="O117" s="365">
        <v>-577786.52</v>
      </c>
      <c r="P117" s="365">
        <v>-221238.58000000002</v>
      </c>
      <c r="Q117" s="364">
        <v>-255965.09457320208</v>
      </c>
      <c r="R117" s="364">
        <v>-75431.08</v>
      </c>
      <c r="S117" s="364">
        <v>724219.97566554113</v>
      </c>
      <c r="T117" s="396">
        <f t="shared" si="7"/>
        <v>-72903.75</v>
      </c>
      <c r="U117" s="118">
        <f t="shared" si="8"/>
        <v>1418039.6756425826</v>
      </c>
      <c r="V117" s="21">
        <v>10510864.329305213</v>
      </c>
      <c r="W117" s="118">
        <f t="shared" si="9"/>
        <v>11928904.004947796</v>
      </c>
      <c r="X117" s="131">
        <v>3518563.0344109712</v>
      </c>
      <c r="Y117" s="118">
        <f t="shared" si="10"/>
        <v>15447467.039358769</v>
      </c>
      <c r="Z117" s="368">
        <v>-1912440</v>
      </c>
      <c r="AA117" s="12">
        <v>13294020.88851724</v>
      </c>
    </row>
    <row r="118" spans="1:27">
      <c r="A118" s="13">
        <v>304</v>
      </c>
      <c r="B118" s="343">
        <v>2</v>
      </c>
      <c r="C118" s="343">
        <v>2</v>
      </c>
      <c r="D118" s="9" t="s">
        <v>149</v>
      </c>
      <c r="E118" s="20">
        <v>972</v>
      </c>
      <c r="F118" s="14">
        <v>1802610.8793088552</v>
      </c>
      <c r="G118" s="12">
        <v>222265.23930885526</v>
      </c>
      <c r="H118" s="758">
        <f t="shared" si="6"/>
        <v>0.12330184060249026</v>
      </c>
      <c r="I118" s="22">
        <v>168698.27865925463</v>
      </c>
      <c r="J118" s="367">
        <v>-358315.60819538985</v>
      </c>
      <c r="K118" s="763">
        <v>-29529.360000000001</v>
      </c>
      <c r="L118" s="364">
        <v>-25688.37</v>
      </c>
      <c r="M118" s="405">
        <v>-5351.058910806968</v>
      </c>
      <c r="N118" s="762">
        <v>-267775.09514843271</v>
      </c>
      <c r="O118" s="365">
        <v>-28887.84</v>
      </c>
      <c r="P118" s="364">
        <v>-11061.36</v>
      </c>
      <c r="Q118" s="364">
        <v>0</v>
      </c>
      <c r="R118" s="364">
        <v>-3771.3599999999997</v>
      </c>
      <c r="S118" s="364">
        <v>17393.835863849803</v>
      </c>
      <c r="T118" s="396">
        <f t="shared" si="7"/>
        <v>-3645</v>
      </c>
      <c r="U118" s="118">
        <f t="shared" si="8"/>
        <v>32647.909772720071</v>
      </c>
      <c r="V118" s="21">
        <v>-90824.953460851088</v>
      </c>
      <c r="W118" s="118">
        <f t="shared" si="9"/>
        <v>-58177.043688131016</v>
      </c>
      <c r="X118" s="131">
        <v>166809.12374696683</v>
      </c>
      <c r="Y118" s="118">
        <f t="shared" si="10"/>
        <v>108632.08005883581</v>
      </c>
      <c r="Z118" s="368">
        <v>-271482</v>
      </c>
      <c r="AA118" s="12">
        <v>-257834.70606833021</v>
      </c>
    </row>
    <row r="119" spans="1:27">
      <c r="A119" s="13">
        <v>305</v>
      </c>
      <c r="B119" s="343">
        <v>17</v>
      </c>
      <c r="C119" s="343">
        <v>17</v>
      </c>
      <c r="D119" s="9" t="s">
        <v>150</v>
      </c>
      <c r="E119" s="20">
        <v>14800</v>
      </c>
      <c r="F119" s="14">
        <v>32233261.253860962</v>
      </c>
      <c r="G119" s="12">
        <v>8170385.2538609616</v>
      </c>
      <c r="H119" s="758">
        <f t="shared" si="6"/>
        <v>0.25347684149962635</v>
      </c>
      <c r="I119" s="22">
        <v>1413723.7739955401</v>
      </c>
      <c r="J119" s="367">
        <v>9676.1389377875021</v>
      </c>
      <c r="K119" s="763">
        <v>-449624</v>
      </c>
      <c r="L119" s="364">
        <v>-568605.31999999995</v>
      </c>
      <c r="M119" s="405">
        <v>502266.61502015486</v>
      </c>
      <c r="N119" s="762">
        <v>708301.42696446052</v>
      </c>
      <c r="O119" s="365">
        <v>-439856</v>
      </c>
      <c r="P119" s="365">
        <v>-168424</v>
      </c>
      <c r="Q119" s="364">
        <v>-287662.24682359101</v>
      </c>
      <c r="R119" s="364">
        <v>-57424</v>
      </c>
      <c r="S119" s="364">
        <v>826203.6637767629</v>
      </c>
      <c r="T119" s="396">
        <f t="shared" si="7"/>
        <v>-55499.999999999767</v>
      </c>
      <c r="U119" s="118">
        <f t="shared" si="8"/>
        <v>9593785.1667942908</v>
      </c>
      <c r="V119" s="21">
        <v>3807930.5473816427</v>
      </c>
      <c r="W119" s="118">
        <f t="shared" si="9"/>
        <v>13401715.714175934</v>
      </c>
      <c r="X119" s="131">
        <v>1820838.5728335097</v>
      </c>
      <c r="Y119" s="118">
        <f t="shared" si="10"/>
        <v>15222554.287009444</v>
      </c>
      <c r="Z119" s="368">
        <v>-785790</v>
      </c>
      <c r="AA119" s="12">
        <v>14454058.020792151</v>
      </c>
    </row>
    <row r="120" spans="1:27">
      <c r="A120" s="13">
        <v>309</v>
      </c>
      <c r="B120" s="343">
        <v>12</v>
      </c>
      <c r="C120" s="343">
        <v>12</v>
      </c>
      <c r="D120" s="9" t="s">
        <v>151</v>
      </c>
      <c r="E120" s="20">
        <v>6365</v>
      </c>
      <c r="F120" s="14">
        <v>12426433.107898762</v>
      </c>
      <c r="G120" s="12">
        <v>2077770.5578987636</v>
      </c>
      <c r="H120" s="758">
        <f t="shared" si="6"/>
        <v>0.16720570898000051</v>
      </c>
      <c r="I120" s="22">
        <v>404865.85385464667</v>
      </c>
      <c r="J120" s="367">
        <v>-3095314.1626165956</v>
      </c>
      <c r="K120" s="763">
        <v>-193368.69999999998</v>
      </c>
      <c r="L120" s="364">
        <v>-912037.51</v>
      </c>
      <c r="M120" s="405">
        <v>-728663.08426749147</v>
      </c>
      <c r="N120" s="762">
        <v>-1325671.1750459524</v>
      </c>
      <c r="O120" s="365">
        <v>-189167.8</v>
      </c>
      <c r="P120" s="365">
        <v>-72433.700000000012</v>
      </c>
      <c r="Q120" s="364">
        <v>-81857.613974614636</v>
      </c>
      <c r="R120" s="364">
        <v>-24696.2</v>
      </c>
      <c r="S120" s="364">
        <v>456450.37067146297</v>
      </c>
      <c r="T120" s="396">
        <f t="shared" si="7"/>
        <v>-23868.75</v>
      </c>
      <c r="U120" s="118">
        <f t="shared" si="8"/>
        <v>-612677.75086318515</v>
      </c>
      <c r="V120" s="21">
        <v>4143571.5073861671</v>
      </c>
      <c r="W120" s="118">
        <f t="shared" si="9"/>
        <v>3530893.7565229819</v>
      </c>
      <c r="X120" s="131">
        <v>939649.09263331047</v>
      </c>
      <c r="Y120" s="118">
        <f t="shared" si="10"/>
        <v>4470542.8491562922</v>
      </c>
      <c r="Z120" s="368">
        <v>-271433</v>
      </c>
      <c r="AA120" s="12">
        <v>4555218.0354592316</v>
      </c>
    </row>
    <row r="121" spans="1:27">
      <c r="A121" s="13">
        <v>312</v>
      </c>
      <c r="B121" s="343">
        <v>13</v>
      </c>
      <c r="C121" s="343">
        <v>13</v>
      </c>
      <c r="D121" s="9" t="s">
        <v>152</v>
      </c>
      <c r="E121" s="20">
        <v>1129</v>
      </c>
      <c r="F121" s="14">
        <v>2643111.0198580087</v>
      </c>
      <c r="G121" s="12">
        <v>807503.78985800873</v>
      </c>
      <c r="H121" s="758">
        <f t="shared" si="6"/>
        <v>0.305512626518953</v>
      </c>
      <c r="I121" s="22">
        <v>197700.98462980348</v>
      </c>
      <c r="J121" s="367">
        <v>-231832.01958333052</v>
      </c>
      <c r="K121" s="763">
        <v>-34299.019999999997</v>
      </c>
      <c r="L121" s="364">
        <v>-31485.8</v>
      </c>
      <c r="M121" s="405">
        <v>-80644.834780174977</v>
      </c>
      <c r="N121" s="762">
        <v>-92523.861880266297</v>
      </c>
      <c r="O121" s="365">
        <v>-33553.879999999997</v>
      </c>
      <c r="P121" s="365">
        <v>-12848.02</v>
      </c>
      <c r="Q121" s="364">
        <v>-25374.196473201442</v>
      </c>
      <c r="R121" s="364">
        <v>-4380.5199999999995</v>
      </c>
      <c r="S121" s="364">
        <v>87511.863550312206</v>
      </c>
      <c r="T121" s="396">
        <f t="shared" si="7"/>
        <v>-4233.75</v>
      </c>
      <c r="U121" s="118">
        <f t="shared" si="8"/>
        <v>773372.7549044817</v>
      </c>
      <c r="V121" s="21">
        <v>408214.14004618477</v>
      </c>
      <c r="W121" s="118">
        <f t="shared" si="9"/>
        <v>1181586.8949506665</v>
      </c>
      <c r="X121" s="131">
        <v>228873.62960704419</v>
      </c>
      <c r="Y121" s="118">
        <f t="shared" si="10"/>
        <v>1410460.5245577106</v>
      </c>
      <c r="Z121" s="368">
        <v>-395532</v>
      </c>
      <c r="AA121" s="12">
        <v>968385.63502728799</v>
      </c>
    </row>
    <row r="122" spans="1:27">
      <c r="A122" s="13">
        <v>316</v>
      </c>
      <c r="B122" s="343">
        <v>7</v>
      </c>
      <c r="C122" s="343">
        <v>7</v>
      </c>
      <c r="D122" s="9" t="s">
        <v>153</v>
      </c>
      <c r="E122" s="20">
        <v>4052</v>
      </c>
      <c r="F122" s="14">
        <v>7363847.3520110399</v>
      </c>
      <c r="G122" s="12">
        <v>775822.11201104056</v>
      </c>
      <c r="H122" s="758">
        <f t="shared" si="6"/>
        <v>0.10535553969612996</v>
      </c>
      <c r="I122" s="22">
        <v>130207.74951273196</v>
      </c>
      <c r="J122" s="367">
        <v>-702005.06960460905</v>
      </c>
      <c r="K122" s="763">
        <v>-123099.76</v>
      </c>
      <c r="L122" s="364">
        <v>-338264.28</v>
      </c>
      <c r="M122" s="405">
        <v>-23646.047692176475</v>
      </c>
      <c r="N122" s="762">
        <v>-213263.92770545735</v>
      </c>
      <c r="O122" s="365">
        <v>-120425.44</v>
      </c>
      <c r="P122" s="365">
        <v>-46111.76</v>
      </c>
      <c r="Q122" s="364">
        <v>-27742.816562803906</v>
      </c>
      <c r="R122" s="364">
        <v>-15721.76</v>
      </c>
      <c r="S122" s="364">
        <v>221465.72235582871</v>
      </c>
      <c r="T122" s="396">
        <f t="shared" si="7"/>
        <v>-15195</v>
      </c>
      <c r="U122" s="118">
        <f t="shared" si="8"/>
        <v>204024.79191916343</v>
      </c>
      <c r="V122" s="21">
        <v>1166559.1860973146</v>
      </c>
      <c r="W122" s="118">
        <f t="shared" si="9"/>
        <v>1370583.978016478</v>
      </c>
      <c r="X122" s="131">
        <v>560728.39337313955</v>
      </c>
      <c r="Y122" s="118">
        <f t="shared" si="10"/>
        <v>1931312.3713896177</v>
      </c>
      <c r="Z122" s="368">
        <v>-1031074</v>
      </c>
      <c r="AA122" s="12">
        <v>169360.04580775599</v>
      </c>
    </row>
    <row r="123" spans="1:27">
      <c r="A123" s="13">
        <v>317</v>
      </c>
      <c r="B123" s="343">
        <v>17</v>
      </c>
      <c r="C123" s="343">
        <v>17</v>
      </c>
      <c r="D123" s="9" t="s">
        <v>154</v>
      </c>
      <c r="E123" s="20">
        <v>2324</v>
      </c>
      <c r="F123" s="14">
        <v>5426901.3452080684</v>
      </c>
      <c r="G123" s="12">
        <v>1648379.4652080685</v>
      </c>
      <c r="H123" s="758">
        <f t="shared" si="6"/>
        <v>0.30374229424007881</v>
      </c>
      <c r="I123" s="22">
        <v>371480.67086360586</v>
      </c>
      <c r="J123" s="367">
        <v>427981.44387480913</v>
      </c>
      <c r="K123" s="763">
        <v>-70603.12</v>
      </c>
      <c r="L123" s="364">
        <v>-77989.8</v>
      </c>
      <c r="M123" s="405">
        <v>99923.995432832962</v>
      </c>
      <c r="N123" s="762">
        <v>603531.88054677029</v>
      </c>
      <c r="O123" s="365">
        <v>-69069.279999999999</v>
      </c>
      <c r="P123" s="365">
        <v>-26447.120000000003</v>
      </c>
      <c r="Q123" s="364">
        <v>-85795.387248166502</v>
      </c>
      <c r="R123" s="364">
        <v>-9017.119999999999</v>
      </c>
      <c r="S123" s="364">
        <v>72162.395143372414</v>
      </c>
      <c r="T123" s="396">
        <f t="shared" si="7"/>
        <v>-8715</v>
      </c>
      <c r="U123" s="118">
        <f t="shared" si="8"/>
        <v>2447841.5799464835</v>
      </c>
      <c r="V123" s="21">
        <v>1569671.655248876</v>
      </c>
      <c r="W123" s="118">
        <f t="shared" si="9"/>
        <v>4017513.2351953592</v>
      </c>
      <c r="X123" s="131">
        <v>502041.41425396537</v>
      </c>
      <c r="Y123" s="118">
        <f t="shared" si="10"/>
        <v>4519554.6494493242</v>
      </c>
      <c r="Z123" s="368">
        <v>95324</v>
      </c>
      <c r="AA123" s="12">
        <v>4880904.1034123767</v>
      </c>
    </row>
    <row r="124" spans="1:27">
      <c r="A124" s="13">
        <v>320</v>
      </c>
      <c r="B124" s="343">
        <v>19</v>
      </c>
      <c r="C124" s="343">
        <v>19</v>
      </c>
      <c r="D124" s="9" t="s">
        <v>155</v>
      </c>
      <c r="E124" s="20">
        <v>6919</v>
      </c>
      <c r="F124" s="14">
        <v>13190349.644759294</v>
      </c>
      <c r="G124" s="12">
        <v>1940955.1147592943</v>
      </c>
      <c r="H124" s="758">
        <f t="shared" si="6"/>
        <v>0.14714963340872941</v>
      </c>
      <c r="I124" s="22">
        <v>1288129.6859585841</v>
      </c>
      <c r="J124" s="367">
        <v>108420.84700293894</v>
      </c>
      <c r="K124" s="763">
        <v>-210199.22</v>
      </c>
      <c r="L124" s="364">
        <v>-350855.19</v>
      </c>
      <c r="M124" s="405">
        <v>367842.38100138638</v>
      </c>
      <c r="N124" s="762">
        <v>428143.17379731592</v>
      </c>
      <c r="O124" s="365">
        <v>-205632.68</v>
      </c>
      <c r="P124" s="365">
        <v>-78738.22</v>
      </c>
      <c r="Q124" s="364">
        <v>-126661.76555350123</v>
      </c>
      <c r="R124" s="364">
        <v>-26845.719999999998</v>
      </c>
      <c r="S124" s="364">
        <v>337314.3377577379</v>
      </c>
      <c r="T124" s="396">
        <f t="shared" si="7"/>
        <v>-25946.25</v>
      </c>
      <c r="U124" s="118">
        <f t="shared" si="8"/>
        <v>3337505.647720817</v>
      </c>
      <c r="V124" s="21">
        <v>2495328.6772625302</v>
      </c>
      <c r="W124" s="118">
        <f t="shared" si="9"/>
        <v>5832834.3249833472</v>
      </c>
      <c r="X124" s="131">
        <v>968302.94817783346</v>
      </c>
      <c r="Y124" s="118">
        <f t="shared" si="10"/>
        <v>6801137.2731611803</v>
      </c>
      <c r="Z124" s="368">
        <v>-513873</v>
      </c>
      <c r="AA124" s="12">
        <v>6111345.4906505682</v>
      </c>
    </row>
    <row r="125" spans="1:27">
      <c r="A125" s="13">
        <v>322</v>
      </c>
      <c r="B125" s="343">
        <v>2</v>
      </c>
      <c r="C125" s="343">
        <v>2</v>
      </c>
      <c r="D125" s="9" t="s">
        <v>156</v>
      </c>
      <c r="E125" s="20">
        <v>6340</v>
      </c>
      <c r="F125" s="14">
        <v>15103991.711639768</v>
      </c>
      <c r="G125" s="12">
        <v>4795975.9116397686</v>
      </c>
      <c r="H125" s="758">
        <f t="shared" si="6"/>
        <v>0.31753035907347521</v>
      </c>
      <c r="I125" s="22">
        <v>1057443.0812482454</v>
      </c>
      <c r="J125" s="367">
        <v>1088586.8468934961</v>
      </c>
      <c r="K125" s="763">
        <v>-192609.19999999998</v>
      </c>
      <c r="L125" s="364">
        <v>-178338.01</v>
      </c>
      <c r="M125" s="405">
        <v>696095.92185285222</v>
      </c>
      <c r="N125" s="762">
        <v>1132721.2076239495</v>
      </c>
      <c r="O125" s="365">
        <v>-188424.8</v>
      </c>
      <c r="P125" s="365">
        <v>-72149.200000000012</v>
      </c>
      <c r="Q125" s="364">
        <v>-181617.02955037018</v>
      </c>
      <c r="R125" s="364">
        <v>-24599.200000000001</v>
      </c>
      <c r="S125" s="364">
        <v>121282.15696706448</v>
      </c>
      <c r="T125" s="396">
        <f t="shared" si="7"/>
        <v>-23775</v>
      </c>
      <c r="U125" s="118">
        <f t="shared" si="8"/>
        <v>6942005.8397815097</v>
      </c>
      <c r="V125" s="21">
        <v>1520283.0408793327</v>
      </c>
      <c r="W125" s="118">
        <f t="shared" si="9"/>
        <v>8462288.8806608431</v>
      </c>
      <c r="X125" s="131">
        <v>1117798.3120869775</v>
      </c>
      <c r="Y125" s="118">
        <f t="shared" si="10"/>
        <v>9580087.1927478202</v>
      </c>
      <c r="Z125" s="368">
        <v>-493758</v>
      </c>
      <c r="AA125" s="12">
        <v>9245831.5465365294</v>
      </c>
    </row>
    <row r="126" spans="1:27">
      <c r="A126" s="13">
        <v>398</v>
      </c>
      <c r="B126" s="343">
        <v>7</v>
      </c>
      <c r="C126" s="343">
        <v>7</v>
      </c>
      <c r="D126" s="9" t="s">
        <v>157</v>
      </c>
      <c r="E126" s="20">
        <v>121832</v>
      </c>
      <c r="F126" s="14">
        <v>246892061.98819754</v>
      </c>
      <c r="G126" s="12">
        <v>48809068.148197562</v>
      </c>
      <c r="H126" s="758">
        <f t="shared" si="6"/>
        <v>0.19769395482034913</v>
      </c>
      <c r="I126" s="22">
        <v>5017633.3501616586</v>
      </c>
      <c r="J126" s="367">
        <v>-6876447.6844453923</v>
      </c>
      <c r="K126" s="763">
        <v>-3701256.1599999997</v>
      </c>
      <c r="L126" s="364">
        <v>-16138513.789999999</v>
      </c>
      <c r="M126" s="405">
        <v>8110021.9749070602</v>
      </c>
      <c r="N126" s="762">
        <v>9529173.0882378947</v>
      </c>
      <c r="O126" s="365">
        <v>-3620847.04</v>
      </c>
      <c r="P126" s="365">
        <v>-1386448.1600000001</v>
      </c>
      <c r="Q126" s="364">
        <v>-1846046.5922470433</v>
      </c>
      <c r="R126" s="364">
        <v>-472708.16</v>
      </c>
      <c r="S126" s="364">
        <v>3107047.1546566971</v>
      </c>
      <c r="T126" s="396">
        <f t="shared" si="7"/>
        <v>-456870</v>
      </c>
      <c r="U126" s="118">
        <f t="shared" si="8"/>
        <v>46950253.813913822</v>
      </c>
      <c r="V126" s="21">
        <v>39860874.565695271</v>
      </c>
      <c r="W126" s="118">
        <f t="shared" si="9"/>
        <v>86811128.379609093</v>
      </c>
      <c r="X126" s="131">
        <v>12531324.178962082</v>
      </c>
      <c r="Y126" s="118">
        <f t="shared" si="10"/>
        <v>99342452.558571175</v>
      </c>
      <c r="Z126" s="368">
        <v>60607</v>
      </c>
      <c r="AA126" s="12">
        <v>89448294.732950211</v>
      </c>
    </row>
    <row r="127" spans="1:27">
      <c r="A127" s="13">
        <v>399</v>
      </c>
      <c r="B127" s="343">
        <v>15</v>
      </c>
      <c r="C127" s="343">
        <v>15</v>
      </c>
      <c r="D127" s="9" t="s">
        <v>158</v>
      </c>
      <c r="E127" s="20">
        <v>7534</v>
      </c>
      <c r="F127" s="14">
        <v>16695860.464962881</v>
      </c>
      <c r="G127" s="12">
        <v>4446555.884962881</v>
      </c>
      <c r="H127" s="758">
        <f t="shared" si="6"/>
        <v>0.26632684756165798</v>
      </c>
      <c r="I127" s="22">
        <v>197678.3502095725</v>
      </c>
      <c r="J127" s="367">
        <v>-3566333.9968529386</v>
      </c>
      <c r="K127" s="763">
        <v>-228882.91999999998</v>
      </c>
      <c r="L127" s="364">
        <v>-211201.71</v>
      </c>
      <c r="M127" s="405">
        <v>-1376486.4454860399</v>
      </c>
      <c r="N127" s="762">
        <v>-1522000.7555946151</v>
      </c>
      <c r="O127" s="365">
        <v>-223910.47999999998</v>
      </c>
      <c r="P127" s="364">
        <v>-85736.920000000013</v>
      </c>
      <c r="Q127" s="364">
        <v>-77474.718928843984</v>
      </c>
      <c r="R127" s="364">
        <v>-29231.919999999998</v>
      </c>
      <c r="S127" s="364">
        <v>216844.37315656018</v>
      </c>
      <c r="T127" s="396">
        <f t="shared" si="7"/>
        <v>-28252.5</v>
      </c>
      <c r="U127" s="118">
        <f t="shared" si="8"/>
        <v>1077900.2383195148</v>
      </c>
      <c r="V127" s="21">
        <v>2541331.4141416671</v>
      </c>
      <c r="W127" s="118">
        <f t="shared" si="9"/>
        <v>3619231.6524611819</v>
      </c>
      <c r="X127" s="131">
        <v>719235.81434930419</v>
      </c>
      <c r="Y127" s="118">
        <f t="shared" si="10"/>
        <v>4338467.4668104863</v>
      </c>
      <c r="Z127" s="368">
        <v>-326699</v>
      </c>
      <c r="AA127" s="12">
        <v>4150657.2162568481</v>
      </c>
    </row>
    <row r="128" spans="1:27">
      <c r="A128" s="13">
        <v>400</v>
      </c>
      <c r="B128" s="343">
        <v>2</v>
      </c>
      <c r="C128" s="343">
        <v>2</v>
      </c>
      <c r="D128" s="9" t="s">
        <v>159</v>
      </c>
      <c r="E128" s="20">
        <v>8400</v>
      </c>
      <c r="F128" s="14">
        <v>19280375.920330115</v>
      </c>
      <c r="G128" s="12">
        <v>5623067.9203301147</v>
      </c>
      <c r="H128" s="758">
        <f t="shared" si="6"/>
        <v>0.29164721391147219</v>
      </c>
      <c r="I128" s="22">
        <v>306824.84104232624</v>
      </c>
      <c r="J128" s="367">
        <v>1216690.9073895121</v>
      </c>
      <c r="K128" s="763">
        <v>-255192</v>
      </c>
      <c r="L128" s="364">
        <v>-370809.86</v>
      </c>
      <c r="M128" s="405">
        <v>661845.53878718801</v>
      </c>
      <c r="N128" s="762">
        <v>1537828.7900891798</v>
      </c>
      <c r="O128" s="365">
        <v>-249648</v>
      </c>
      <c r="P128" s="365">
        <v>-95592</v>
      </c>
      <c r="Q128" s="364">
        <v>-222985.94714144297</v>
      </c>
      <c r="R128" s="364">
        <v>-32592</v>
      </c>
      <c r="S128" s="364">
        <v>275336.38565458701</v>
      </c>
      <c r="T128" s="396">
        <f t="shared" si="7"/>
        <v>-31500</v>
      </c>
      <c r="U128" s="118">
        <f t="shared" si="8"/>
        <v>7146583.6687619528</v>
      </c>
      <c r="V128" s="21">
        <v>3090557.4353116485</v>
      </c>
      <c r="W128" s="118">
        <f t="shared" si="9"/>
        <v>10237141.104073601</v>
      </c>
      <c r="X128" s="131">
        <v>1289873.7645764211</v>
      </c>
      <c r="Y128" s="118">
        <f t="shared" si="10"/>
        <v>11527014.868650023</v>
      </c>
      <c r="Z128" s="368">
        <v>314300</v>
      </c>
      <c r="AA128" s="12">
        <v>12335995.367269451</v>
      </c>
    </row>
    <row r="129" spans="1:27">
      <c r="A129" s="13">
        <v>402</v>
      </c>
      <c r="B129" s="343">
        <v>11</v>
      </c>
      <c r="C129" s="343">
        <v>11</v>
      </c>
      <c r="D129" s="9" t="s">
        <v>160</v>
      </c>
      <c r="E129" s="20">
        <v>8803</v>
      </c>
      <c r="F129" s="14">
        <v>16828329.812963627</v>
      </c>
      <c r="G129" s="12">
        <v>2515796.2029636279</v>
      </c>
      <c r="H129" s="758">
        <f t="shared" si="6"/>
        <v>0.14949767629498179</v>
      </c>
      <c r="I129" s="22">
        <v>553702.30499193864</v>
      </c>
      <c r="J129" s="367">
        <v>-3953900.2371977023</v>
      </c>
      <c r="K129" s="763">
        <v>-267435.14</v>
      </c>
      <c r="L129" s="364">
        <v>-488770.32</v>
      </c>
      <c r="M129" s="405">
        <v>-1227094.5623624183</v>
      </c>
      <c r="N129" s="762">
        <v>-1869385.7573780392</v>
      </c>
      <c r="O129" s="365">
        <v>-261625.16</v>
      </c>
      <c r="P129" s="365">
        <v>-100178.14000000001</v>
      </c>
      <c r="Q129" s="364">
        <v>-82689.521378594625</v>
      </c>
      <c r="R129" s="364">
        <v>-34155.64</v>
      </c>
      <c r="S129" s="364">
        <v>410445.25392134901</v>
      </c>
      <c r="T129" s="396">
        <f t="shared" si="7"/>
        <v>-33011.25</v>
      </c>
      <c r="U129" s="118">
        <f t="shared" si="8"/>
        <v>-884401.72924213577</v>
      </c>
      <c r="V129" s="21">
        <v>4790355.7605892699</v>
      </c>
      <c r="W129" s="118">
        <f t="shared" si="9"/>
        <v>3905954.0313471342</v>
      </c>
      <c r="X129" s="131">
        <v>1380387.6245904008</v>
      </c>
      <c r="Y129" s="118">
        <f t="shared" si="10"/>
        <v>5286341.6559375348</v>
      </c>
      <c r="Z129" s="368">
        <v>-197086</v>
      </c>
      <c r="AA129" s="12">
        <v>5410134.2464554422</v>
      </c>
    </row>
    <row r="130" spans="1:27">
      <c r="A130" s="13">
        <v>403</v>
      </c>
      <c r="B130" s="343">
        <v>14</v>
      </c>
      <c r="C130" s="343">
        <v>14</v>
      </c>
      <c r="D130" s="9" t="s">
        <v>161</v>
      </c>
      <c r="E130" s="20">
        <v>2704</v>
      </c>
      <c r="F130" s="14">
        <v>5151752.5873978864</v>
      </c>
      <c r="G130" s="12">
        <v>755400.10739788692</v>
      </c>
      <c r="H130" s="758">
        <f t="shared" si="6"/>
        <v>0.14662973319909256</v>
      </c>
      <c r="I130" s="22">
        <v>274603.69563617371</v>
      </c>
      <c r="J130" s="367">
        <v>2221.0305410465371</v>
      </c>
      <c r="K130" s="763">
        <v>-82147.520000000004</v>
      </c>
      <c r="L130" s="364">
        <v>-56965.22</v>
      </c>
      <c r="M130" s="405">
        <v>-15884.19592471121</v>
      </c>
      <c r="N130" s="762">
        <v>275941.70974205603</v>
      </c>
      <c r="O130" s="365">
        <v>-80362.87999999999</v>
      </c>
      <c r="P130" s="365">
        <v>-30771.52</v>
      </c>
      <c r="Q130" s="364">
        <v>-58210.0738364141</v>
      </c>
      <c r="R130" s="364">
        <v>-10491.52</v>
      </c>
      <c r="S130" s="364">
        <v>71252.250560115805</v>
      </c>
      <c r="T130" s="396">
        <f t="shared" si="7"/>
        <v>-10140</v>
      </c>
      <c r="U130" s="118">
        <f t="shared" si="8"/>
        <v>1032224.8335751072</v>
      </c>
      <c r="V130" s="21">
        <v>1703272.7566392859</v>
      </c>
      <c r="W130" s="118">
        <f t="shared" si="9"/>
        <v>2735497.5902143931</v>
      </c>
      <c r="X130" s="131">
        <v>538931.86754240468</v>
      </c>
      <c r="Y130" s="118">
        <f t="shared" si="10"/>
        <v>3274429.4577567978</v>
      </c>
      <c r="Z130" s="368">
        <v>-5285</v>
      </c>
      <c r="AA130" s="12">
        <v>3327387.7821858879</v>
      </c>
    </row>
    <row r="131" spans="1:27">
      <c r="A131" s="13">
        <v>405</v>
      </c>
      <c r="B131" s="343">
        <v>9</v>
      </c>
      <c r="C131" s="343">
        <v>9</v>
      </c>
      <c r="D131" s="9" t="s">
        <v>162</v>
      </c>
      <c r="E131" s="20">
        <v>73241</v>
      </c>
      <c r="F131" s="14">
        <v>142669323.43150514</v>
      </c>
      <c r="G131" s="12">
        <v>23588978.761505157</v>
      </c>
      <c r="H131" s="758">
        <f t="shared" si="6"/>
        <v>0.16534023007987497</v>
      </c>
      <c r="I131" s="22">
        <v>2908529.2172680404</v>
      </c>
      <c r="J131" s="367">
        <v>-11600412.907359963</v>
      </c>
      <c r="K131" s="763">
        <v>-2225061.58</v>
      </c>
      <c r="L131" s="364">
        <v>-6036592.6200000001</v>
      </c>
      <c r="M131" s="405">
        <v>-409215.18933697499</v>
      </c>
      <c r="N131" s="762">
        <v>-2680554.9973284649</v>
      </c>
      <c r="O131" s="365">
        <v>-2176722.52</v>
      </c>
      <c r="P131" s="365">
        <v>-833482.58000000007</v>
      </c>
      <c r="Q131" s="364">
        <v>-594996.0661996553</v>
      </c>
      <c r="R131" s="364">
        <v>-284175.08</v>
      </c>
      <c r="S131" s="364">
        <v>3915041.4755051285</v>
      </c>
      <c r="T131" s="396">
        <f t="shared" si="7"/>
        <v>-274653.74999999627</v>
      </c>
      <c r="U131" s="118">
        <f t="shared" si="8"/>
        <v>14897095.071413236</v>
      </c>
      <c r="V131" s="21">
        <v>12989448.75889108</v>
      </c>
      <c r="W131" s="118">
        <f t="shared" si="9"/>
        <v>27886543.830304317</v>
      </c>
      <c r="X131" s="131">
        <v>8744960.1363155823</v>
      </c>
      <c r="Y131" s="118">
        <f t="shared" si="10"/>
        <v>36631503.966619901</v>
      </c>
      <c r="Z131" s="368">
        <v>-2731032</v>
      </c>
      <c r="AA131" s="12">
        <v>29640903.20866831</v>
      </c>
    </row>
    <row r="132" spans="1:27">
      <c r="A132" s="13">
        <v>407</v>
      </c>
      <c r="B132" s="343">
        <v>1</v>
      </c>
      <c r="C132" s="377">
        <v>34</v>
      </c>
      <c r="D132" s="9" t="s">
        <v>163</v>
      </c>
      <c r="E132" s="20">
        <v>2430</v>
      </c>
      <c r="F132" s="14">
        <v>4864895.9862644188</v>
      </c>
      <c r="G132" s="12">
        <v>914031.88626441918</v>
      </c>
      <c r="H132" s="758">
        <f t="shared" si="6"/>
        <v>0.18788313025501535</v>
      </c>
      <c r="I132" s="22">
        <v>104396.67072761961</v>
      </c>
      <c r="J132" s="367">
        <v>-109785.83638542867</v>
      </c>
      <c r="K132" s="763">
        <v>-73823.399999999994</v>
      </c>
      <c r="L132" s="364">
        <v>-114325.68</v>
      </c>
      <c r="M132" s="405">
        <v>-14183.122460433628</v>
      </c>
      <c r="N132" s="762">
        <v>219185.76756665396</v>
      </c>
      <c r="O132" s="365">
        <v>-72219.599999999991</v>
      </c>
      <c r="P132" s="365">
        <v>-27653.4</v>
      </c>
      <c r="Q132" s="364">
        <v>-43098.747687157527</v>
      </c>
      <c r="R132" s="364">
        <v>-9428.4</v>
      </c>
      <c r="S132" s="364">
        <v>34873.246195508516</v>
      </c>
      <c r="T132" s="396">
        <f t="shared" si="7"/>
        <v>-9112.5</v>
      </c>
      <c r="U132" s="118">
        <f t="shared" si="8"/>
        <v>908642.72060661018</v>
      </c>
      <c r="V132" s="21">
        <v>1108990.1904489128</v>
      </c>
      <c r="W132" s="118">
        <f t="shared" si="9"/>
        <v>2017632.911055523</v>
      </c>
      <c r="X132" s="131">
        <v>540869.58812068962</v>
      </c>
      <c r="Y132" s="118">
        <f t="shared" si="10"/>
        <v>2558502.4991762126</v>
      </c>
      <c r="Z132" s="368">
        <v>-677039</v>
      </c>
      <c r="AA132" s="12">
        <v>1910822.4970928391</v>
      </c>
    </row>
    <row r="133" spans="1:27">
      <c r="A133" s="13">
        <v>408</v>
      </c>
      <c r="B133" s="343">
        <v>14</v>
      </c>
      <c r="C133" s="343">
        <v>14</v>
      </c>
      <c r="D133" s="9" t="s">
        <v>164</v>
      </c>
      <c r="E133" s="20">
        <v>13927</v>
      </c>
      <c r="F133" s="14">
        <v>29695181.009998523</v>
      </c>
      <c r="G133" s="12">
        <v>7051689.5199985243</v>
      </c>
      <c r="H133" s="758">
        <f t="shared" si="6"/>
        <v>0.23746915425853724</v>
      </c>
      <c r="I133" s="22">
        <v>460959.32951787952</v>
      </c>
      <c r="J133" s="367">
        <v>-1187346.6224402804</v>
      </c>
      <c r="K133" s="763">
        <v>-423102.26</v>
      </c>
      <c r="L133" s="364">
        <v>-763779.77</v>
      </c>
      <c r="M133" s="405">
        <v>-79415.34692996573</v>
      </c>
      <c r="N133" s="762">
        <v>580006.69596974109</v>
      </c>
      <c r="O133" s="365">
        <v>-413910.44</v>
      </c>
      <c r="P133" s="365">
        <v>-158489.26</v>
      </c>
      <c r="Q133" s="364">
        <v>-266756.75045684067</v>
      </c>
      <c r="R133" s="364">
        <v>-54036.76</v>
      </c>
      <c r="S133" s="364">
        <v>444363.51897678513</v>
      </c>
      <c r="T133" s="396">
        <f t="shared" si="7"/>
        <v>-52226.25</v>
      </c>
      <c r="U133" s="118">
        <f t="shared" si="8"/>
        <v>6325302.2270761235</v>
      </c>
      <c r="V133" s="21">
        <v>5913608.1198633416</v>
      </c>
      <c r="W133" s="118">
        <f t="shared" si="9"/>
        <v>12238910.346939465</v>
      </c>
      <c r="X133" s="131">
        <v>1693954.1240162111</v>
      </c>
      <c r="Y133" s="118">
        <f t="shared" si="10"/>
        <v>13932864.470955675</v>
      </c>
      <c r="Z133" s="368">
        <v>64614</v>
      </c>
      <c r="AA133" s="12">
        <v>14460592.122912399</v>
      </c>
    </row>
    <row r="134" spans="1:27">
      <c r="A134" s="13">
        <v>410</v>
      </c>
      <c r="B134" s="343">
        <v>13</v>
      </c>
      <c r="C134" s="343">
        <v>13</v>
      </c>
      <c r="D134" s="9" t="s">
        <v>165</v>
      </c>
      <c r="E134" s="20">
        <v>18808</v>
      </c>
      <c r="F134" s="14">
        <v>48595624.415297277</v>
      </c>
      <c r="G134" s="12">
        <v>18016261.45529728</v>
      </c>
      <c r="H134" s="758">
        <f t="shared" si="6"/>
        <v>0.37073834675588596</v>
      </c>
      <c r="I134" s="22">
        <v>581156.15565950901</v>
      </c>
      <c r="J134" s="367">
        <v>-8000054.0824538069</v>
      </c>
      <c r="K134" s="763">
        <v>-571387.04</v>
      </c>
      <c r="L134" s="364">
        <v>-987149.51</v>
      </c>
      <c r="M134" s="405">
        <v>-2095565.3206311415</v>
      </c>
      <c r="N134" s="762">
        <v>-3718134.796940987</v>
      </c>
      <c r="O134" s="365">
        <v>-558973.76</v>
      </c>
      <c r="P134" s="365">
        <v>-214035.04</v>
      </c>
      <c r="Q134" s="364">
        <v>-403222.4961445441</v>
      </c>
      <c r="R134" s="364">
        <v>-72975.039999999994</v>
      </c>
      <c r="S134" s="364">
        <v>691918.92126286472</v>
      </c>
      <c r="T134" s="396">
        <f t="shared" si="7"/>
        <v>-70530</v>
      </c>
      <c r="U134" s="118">
        <f t="shared" si="8"/>
        <v>10597363.528502982</v>
      </c>
      <c r="V134" s="21">
        <v>8132574.7540304232</v>
      </c>
      <c r="W134" s="118">
        <f t="shared" si="9"/>
        <v>18729938.282533407</v>
      </c>
      <c r="X134" s="131">
        <v>1187352.9216417023</v>
      </c>
      <c r="Y134" s="118">
        <f t="shared" si="10"/>
        <v>19917291.204175111</v>
      </c>
      <c r="Z134" s="368">
        <v>-1236511</v>
      </c>
      <c r="AA134" s="12">
        <v>18587532.16600043</v>
      </c>
    </row>
    <row r="135" spans="1:27">
      <c r="A135" s="13">
        <v>416</v>
      </c>
      <c r="B135" s="343">
        <v>9</v>
      </c>
      <c r="C135" s="343">
        <v>9</v>
      </c>
      <c r="D135" s="9" t="s">
        <v>166</v>
      </c>
      <c r="E135" s="20">
        <v>2878</v>
      </c>
      <c r="F135" s="14">
        <v>6142527.9885773398</v>
      </c>
      <c r="G135" s="12">
        <v>1463274.1285773404</v>
      </c>
      <c r="H135" s="758">
        <f t="shared" si="6"/>
        <v>0.23822018089269573</v>
      </c>
      <c r="I135" s="22">
        <v>69366.801230969053</v>
      </c>
      <c r="J135" s="367">
        <v>-933071.15108612902</v>
      </c>
      <c r="K135" s="763">
        <v>-87433.64</v>
      </c>
      <c r="L135" s="364">
        <v>-132082.06</v>
      </c>
      <c r="M135" s="405">
        <v>-195793.37090410892</v>
      </c>
      <c r="N135" s="762">
        <v>-449151.69105400209</v>
      </c>
      <c r="O135" s="365">
        <v>-85534.16</v>
      </c>
      <c r="P135" s="365">
        <v>-32751.640000000003</v>
      </c>
      <c r="Q135" s="364">
        <v>-39720.095472450848</v>
      </c>
      <c r="R135" s="364">
        <v>-11166.64</v>
      </c>
      <c r="S135" s="364">
        <v>111354.64634443299</v>
      </c>
      <c r="T135" s="396">
        <f t="shared" si="7"/>
        <v>-10792.5</v>
      </c>
      <c r="U135" s="118">
        <f t="shared" si="8"/>
        <v>599569.77872218052</v>
      </c>
      <c r="V135" s="21">
        <v>1258213.1324977633</v>
      </c>
      <c r="W135" s="118">
        <f t="shared" si="9"/>
        <v>1857782.9112199438</v>
      </c>
      <c r="X135" s="131">
        <v>298782.38187585626</v>
      </c>
      <c r="Y135" s="118">
        <f t="shared" si="10"/>
        <v>2156565.2930958001</v>
      </c>
      <c r="Z135" s="368">
        <v>-700749</v>
      </c>
      <c r="AA135" s="12">
        <v>1439466.4151114291</v>
      </c>
    </row>
    <row r="136" spans="1:27">
      <c r="A136" s="13">
        <v>418</v>
      </c>
      <c r="B136" s="343">
        <v>6</v>
      </c>
      <c r="C136" s="343">
        <v>6</v>
      </c>
      <c r="D136" s="9" t="s">
        <v>167</v>
      </c>
      <c r="E136" s="20">
        <v>25041</v>
      </c>
      <c r="F136" s="14">
        <v>61659242.784231283</v>
      </c>
      <c r="G136" s="12">
        <v>20945832.114231288</v>
      </c>
      <c r="H136" s="758">
        <f t="shared" si="6"/>
        <v>0.33970303831866017</v>
      </c>
      <c r="I136" s="22">
        <v>1036835.4419655466</v>
      </c>
      <c r="J136" s="367">
        <v>-2714385.8112008111</v>
      </c>
      <c r="K136" s="763">
        <v>-760745.58</v>
      </c>
      <c r="L136" s="364">
        <v>-1251890.1200000001</v>
      </c>
      <c r="M136" s="405">
        <v>-138451.6084501424</v>
      </c>
      <c r="N136" s="762">
        <v>87527.887049725701</v>
      </c>
      <c r="O136" s="365">
        <v>-744218.52</v>
      </c>
      <c r="P136" s="365">
        <v>-284966.58</v>
      </c>
      <c r="Q136" s="364">
        <v>-433685.58635120944</v>
      </c>
      <c r="R136" s="364">
        <v>-97159.08</v>
      </c>
      <c r="S136" s="364">
        <v>1003107.1265508151</v>
      </c>
      <c r="T136" s="396">
        <f t="shared" si="7"/>
        <v>-93903.75</v>
      </c>
      <c r="U136" s="118">
        <f t="shared" si="8"/>
        <v>19268281.744996022</v>
      </c>
      <c r="V136" s="21">
        <v>1117094.9622023287</v>
      </c>
      <c r="W136" s="118">
        <f t="shared" si="9"/>
        <v>20385376.707198352</v>
      </c>
      <c r="X136" s="131">
        <v>1291786.068066336</v>
      </c>
      <c r="Y136" s="118">
        <f t="shared" si="10"/>
        <v>21677162.775264688</v>
      </c>
      <c r="Z136" s="368">
        <v>-2432683</v>
      </c>
      <c r="AA136" s="12">
        <v>19715575.504569221</v>
      </c>
    </row>
    <row r="137" spans="1:27">
      <c r="A137" s="13">
        <v>420</v>
      </c>
      <c r="B137" s="343">
        <v>11</v>
      </c>
      <c r="C137" s="343">
        <v>11</v>
      </c>
      <c r="D137" s="9" t="s">
        <v>168</v>
      </c>
      <c r="E137" s="20">
        <v>8924</v>
      </c>
      <c r="F137" s="14">
        <v>16278029.554161627</v>
      </c>
      <c r="G137" s="12">
        <v>1768765.6741616279</v>
      </c>
      <c r="H137" s="758">
        <f t="shared" si="6"/>
        <v>0.10865969178127133</v>
      </c>
      <c r="I137" s="22">
        <v>295357.0925489369</v>
      </c>
      <c r="J137" s="367">
        <v>-190288.48605343298</v>
      </c>
      <c r="K137" s="763">
        <v>-271111.12</v>
      </c>
      <c r="L137" s="364">
        <v>-432688.64000000001</v>
      </c>
      <c r="M137" s="405">
        <v>-51691.229078395314</v>
      </c>
      <c r="N137" s="762">
        <v>830477.12585432839</v>
      </c>
      <c r="O137" s="365">
        <v>-265221.27999999997</v>
      </c>
      <c r="P137" s="365">
        <v>-101555.12000000001</v>
      </c>
      <c r="Q137" s="364">
        <v>-99655.487699825084</v>
      </c>
      <c r="R137" s="364">
        <v>-34625.120000000003</v>
      </c>
      <c r="S137" s="364">
        <v>269247.38487045898</v>
      </c>
      <c r="T137" s="396">
        <f t="shared" si="7"/>
        <v>-33465</v>
      </c>
      <c r="U137" s="118">
        <f t="shared" si="8"/>
        <v>1873834.2806571317</v>
      </c>
      <c r="V137" s="21">
        <v>2775476.7337765563</v>
      </c>
      <c r="W137" s="118">
        <f t="shared" si="9"/>
        <v>4649311.0144336876</v>
      </c>
      <c r="X137" s="131">
        <v>1167064.5437306035</v>
      </c>
      <c r="Y137" s="118">
        <f t="shared" si="10"/>
        <v>5816375.5581642911</v>
      </c>
      <c r="Z137" s="368">
        <v>-1336697</v>
      </c>
      <c r="AA137" s="12">
        <v>4675743.63872068</v>
      </c>
    </row>
    <row r="138" spans="1:27">
      <c r="A138" s="13">
        <v>421</v>
      </c>
      <c r="B138" s="343">
        <v>16</v>
      </c>
      <c r="C138" s="343">
        <v>16</v>
      </c>
      <c r="D138" s="9" t="s">
        <v>169</v>
      </c>
      <c r="E138" s="20">
        <v>656</v>
      </c>
      <c r="F138" s="14">
        <v>1560585.6938379025</v>
      </c>
      <c r="G138" s="12">
        <v>494014.97383790254</v>
      </c>
      <c r="H138" s="758">
        <f t="shared" si="6"/>
        <v>0.31655741545533844</v>
      </c>
      <c r="I138" s="22">
        <v>234927.89005980163</v>
      </c>
      <c r="J138" s="367">
        <v>341784.89688164135</v>
      </c>
      <c r="K138" s="763">
        <v>-19929.28</v>
      </c>
      <c r="L138" s="364">
        <v>-24672.55</v>
      </c>
      <c r="M138" s="405">
        <v>87136.524166882809</v>
      </c>
      <c r="N138" s="762">
        <v>339846.08488809998</v>
      </c>
      <c r="O138" s="365">
        <v>-19496.32</v>
      </c>
      <c r="P138" s="365">
        <v>-7465.2800000000007</v>
      </c>
      <c r="Q138" s="364">
        <v>-22658.131297070271</v>
      </c>
      <c r="R138" s="364">
        <v>-2545.2799999999997</v>
      </c>
      <c r="S138" s="364">
        <v>14029.129123728864</v>
      </c>
      <c r="T138" s="396">
        <f t="shared" si="7"/>
        <v>-2460</v>
      </c>
      <c r="U138" s="118">
        <f t="shared" si="8"/>
        <v>1070727.7607793454</v>
      </c>
      <c r="V138" s="21">
        <v>-13992.761914797891</v>
      </c>
      <c r="W138" s="118">
        <f t="shared" si="9"/>
        <v>1056734.9988645476</v>
      </c>
      <c r="X138" s="131">
        <v>149650.46293401683</v>
      </c>
      <c r="Y138" s="118">
        <f t="shared" si="10"/>
        <v>1206385.4617985645</v>
      </c>
      <c r="Z138" s="368">
        <v>-170879</v>
      </c>
      <c r="AA138" s="12">
        <v>1124604.5975024721</v>
      </c>
    </row>
    <row r="139" spans="1:27">
      <c r="A139" s="13">
        <v>422</v>
      </c>
      <c r="B139" s="343">
        <v>12</v>
      </c>
      <c r="C139" s="343">
        <v>12</v>
      </c>
      <c r="D139" s="9" t="s">
        <v>170</v>
      </c>
      <c r="E139" s="20">
        <v>9846</v>
      </c>
      <c r="F139" s="14">
        <v>17731219.442339424</v>
      </c>
      <c r="G139" s="12">
        <v>1722903.4223394245</v>
      </c>
      <c r="H139" s="758">
        <f t="shared" ref="H139:H202" si="11">G139/F139</f>
        <v>9.7167790852861258E-2</v>
      </c>
      <c r="I139" s="22">
        <v>1565572.6050531152</v>
      </c>
      <c r="J139" s="367">
        <v>-1418596.2699184082</v>
      </c>
      <c r="K139" s="763">
        <v>-299121.48</v>
      </c>
      <c r="L139" s="364">
        <v>-709712.4</v>
      </c>
      <c r="M139" s="405">
        <v>-58422.297918831442</v>
      </c>
      <c r="N139" s="762">
        <v>-303805.50825229962</v>
      </c>
      <c r="O139" s="365">
        <v>-292623.12</v>
      </c>
      <c r="P139" s="365">
        <v>-112047.48000000001</v>
      </c>
      <c r="Q139" s="364">
        <v>-98146.056906528203</v>
      </c>
      <c r="R139" s="364">
        <v>-38202.479999999996</v>
      </c>
      <c r="S139" s="364">
        <v>530407.05315925088</v>
      </c>
      <c r="T139" s="396">
        <f t="shared" ref="T139:T202" si="12">J139-SUM(K139:S139)</f>
        <v>-36922.5</v>
      </c>
      <c r="U139" s="118">
        <f t="shared" ref="U139:U202" si="13">G139+I139+J139</f>
        <v>1869879.7574741314</v>
      </c>
      <c r="V139" s="21">
        <v>2579735.4508707225</v>
      </c>
      <c r="W139" s="118">
        <f t="shared" ref="W139:W202" si="14">U139+V139</f>
        <v>4449615.2083448544</v>
      </c>
      <c r="X139" s="131">
        <v>1673577.4653186472</v>
      </c>
      <c r="Y139" s="118">
        <f t="shared" ref="Y139:Y202" si="15">W139+X139</f>
        <v>6123192.6736635016</v>
      </c>
      <c r="Z139" s="368">
        <v>-233645</v>
      </c>
      <c r="AA139" s="12">
        <v>6316595.930153057</v>
      </c>
    </row>
    <row r="140" spans="1:27">
      <c r="A140" s="13">
        <v>423</v>
      </c>
      <c r="B140" s="343">
        <v>2</v>
      </c>
      <c r="C140" s="343">
        <v>2</v>
      </c>
      <c r="D140" s="9" t="s">
        <v>171</v>
      </c>
      <c r="E140" s="20">
        <v>20732</v>
      </c>
      <c r="F140" s="14">
        <v>47666605.238087304</v>
      </c>
      <c r="G140" s="12">
        <v>13959068.398087308</v>
      </c>
      <c r="H140" s="758">
        <f t="shared" si="11"/>
        <v>0.29284796616759101</v>
      </c>
      <c r="I140" s="22">
        <v>753817.89915313537</v>
      </c>
      <c r="J140" s="367">
        <v>661271.41941979795</v>
      </c>
      <c r="K140" s="763">
        <v>-629838.16</v>
      </c>
      <c r="L140" s="364">
        <v>-525496.52</v>
      </c>
      <c r="M140" s="405">
        <v>-115453.32052085309</v>
      </c>
      <c r="N140" s="762">
        <v>2692273.7804819779</v>
      </c>
      <c r="O140" s="365">
        <v>-616155.03999999992</v>
      </c>
      <c r="P140" s="365">
        <v>-235930.16</v>
      </c>
      <c r="Q140" s="364">
        <v>-345429.90608207468</v>
      </c>
      <c r="R140" s="364">
        <v>-80440.160000000003</v>
      </c>
      <c r="S140" s="364">
        <v>595485.90554074803</v>
      </c>
      <c r="T140" s="396">
        <f t="shared" si="12"/>
        <v>-77745</v>
      </c>
      <c r="U140" s="118">
        <f t="shared" si="13"/>
        <v>15374157.716660241</v>
      </c>
      <c r="V140" s="21">
        <v>796569.61209807801</v>
      </c>
      <c r="W140" s="118">
        <f t="shared" si="14"/>
        <v>16170727.328758318</v>
      </c>
      <c r="X140" s="131">
        <v>1478654.1429021494</v>
      </c>
      <c r="Y140" s="118">
        <f t="shared" si="15"/>
        <v>17649381.471660469</v>
      </c>
      <c r="Z140" s="368">
        <v>-2230400</v>
      </c>
      <c r="AA140" s="12">
        <v>16155574.328675279</v>
      </c>
    </row>
    <row r="141" spans="1:27">
      <c r="A141" s="13">
        <v>425</v>
      </c>
      <c r="B141" s="343">
        <v>17</v>
      </c>
      <c r="C141" s="343">
        <v>17</v>
      </c>
      <c r="D141" s="9" t="s">
        <v>172</v>
      </c>
      <c r="E141" s="20">
        <v>10116</v>
      </c>
      <c r="F141" s="14">
        <v>33991386.281059615</v>
      </c>
      <c r="G141" s="12">
        <v>17544085.361059617</v>
      </c>
      <c r="H141" s="758">
        <f t="shared" si="11"/>
        <v>0.51613327023485889</v>
      </c>
      <c r="I141" s="22">
        <v>307508.43794871611</v>
      </c>
      <c r="J141" s="367">
        <v>-2859630.1837626696</v>
      </c>
      <c r="K141" s="763">
        <v>-307324.08</v>
      </c>
      <c r="L141" s="364">
        <v>-177485.82</v>
      </c>
      <c r="M141" s="405">
        <v>-1050554.5237226661</v>
      </c>
      <c r="N141" s="762">
        <v>-655908.62277299759</v>
      </c>
      <c r="O141" s="365">
        <v>-300647.51999999996</v>
      </c>
      <c r="P141" s="364">
        <v>-115120.08</v>
      </c>
      <c r="Q141" s="364">
        <v>-430865.94635170395</v>
      </c>
      <c r="R141" s="364">
        <v>-39250.080000000002</v>
      </c>
      <c r="S141" s="364">
        <v>255461.48908469806</v>
      </c>
      <c r="T141" s="396">
        <f t="shared" si="12"/>
        <v>-37935</v>
      </c>
      <c r="U141" s="118">
        <f t="shared" si="13"/>
        <v>14991963.615245663</v>
      </c>
      <c r="V141" s="21">
        <v>5120977.6722569121</v>
      </c>
      <c r="W141" s="118">
        <f t="shared" si="14"/>
        <v>20112941.287502576</v>
      </c>
      <c r="X141" s="131">
        <v>473332.88151650445</v>
      </c>
      <c r="Y141" s="118">
        <f t="shared" si="15"/>
        <v>20586274.169019081</v>
      </c>
      <c r="Z141" s="368">
        <v>1565155</v>
      </c>
      <c r="AA141" s="12">
        <v>22405626.263581868</v>
      </c>
    </row>
    <row r="142" spans="1:27">
      <c r="A142" s="13">
        <v>426</v>
      </c>
      <c r="B142" s="343">
        <v>12</v>
      </c>
      <c r="C142" s="343">
        <v>12</v>
      </c>
      <c r="D142" s="9" t="s">
        <v>173</v>
      </c>
      <c r="E142" s="20">
        <v>11980</v>
      </c>
      <c r="F142" s="14">
        <v>26773719.943236765</v>
      </c>
      <c r="G142" s="12">
        <v>7295797.3432367668</v>
      </c>
      <c r="H142" s="758">
        <f t="shared" si="11"/>
        <v>0.27249845590021338</v>
      </c>
      <c r="I142" s="22">
        <v>380598.02117708337</v>
      </c>
      <c r="J142" s="367">
        <v>-3694887.6363921813</v>
      </c>
      <c r="K142" s="763">
        <v>-363952.39999999997</v>
      </c>
      <c r="L142" s="364">
        <v>-602590</v>
      </c>
      <c r="M142" s="405">
        <v>-651054.8243921207</v>
      </c>
      <c r="N142" s="762">
        <v>-1689718.2459034517</v>
      </c>
      <c r="O142" s="365">
        <v>-356045.6</v>
      </c>
      <c r="P142" s="365">
        <v>-136332.40000000002</v>
      </c>
      <c r="Q142" s="364">
        <v>-210031.21482634862</v>
      </c>
      <c r="R142" s="364">
        <v>-46482.400000000001</v>
      </c>
      <c r="S142" s="364">
        <v>406244.44872973999</v>
      </c>
      <c r="T142" s="396">
        <f t="shared" si="12"/>
        <v>-44925</v>
      </c>
      <c r="U142" s="118">
        <f t="shared" si="13"/>
        <v>3981507.7280216687</v>
      </c>
      <c r="V142" s="21">
        <v>5848274.2302042171</v>
      </c>
      <c r="W142" s="118">
        <f t="shared" si="14"/>
        <v>9829781.9582258854</v>
      </c>
      <c r="X142" s="131">
        <v>1197744.1598645626</v>
      </c>
      <c r="Y142" s="118">
        <f t="shared" si="15"/>
        <v>11027526.118090447</v>
      </c>
      <c r="Z142" s="368">
        <v>-1842217</v>
      </c>
      <c r="AA142" s="12">
        <v>9086870.4680023845</v>
      </c>
    </row>
    <row r="143" spans="1:27">
      <c r="A143" s="13">
        <v>430</v>
      </c>
      <c r="B143" s="343">
        <v>2</v>
      </c>
      <c r="C143" s="343">
        <v>2</v>
      </c>
      <c r="D143" s="9" t="s">
        <v>174</v>
      </c>
      <c r="E143" s="20">
        <v>15124</v>
      </c>
      <c r="F143" s="14">
        <v>28112979.534611214</v>
      </c>
      <c r="G143" s="12">
        <v>3523321.654611215</v>
      </c>
      <c r="H143" s="758">
        <f t="shared" si="11"/>
        <v>0.1253272229744801</v>
      </c>
      <c r="I143" s="22">
        <v>495902.63625834737</v>
      </c>
      <c r="J143" s="367">
        <v>-377477.6717183796</v>
      </c>
      <c r="K143" s="763">
        <v>-459467.12</v>
      </c>
      <c r="L143" s="364">
        <v>-928551.96</v>
      </c>
      <c r="M143" s="405">
        <v>-86698.419742253536</v>
      </c>
      <c r="N143" s="762">
        <v>1261488.4010607996</v>
      </c>
      <c r="O143" s="365">
        <v>-449485.27999999997</v>
      </c>
      <c r="P143" s="365">
        <v>-172111.12000000002</v>
      </c>
      <c r="Q143" s="364">
        <v>-225429.14585955074</v>
      </c>
      <c r="R143" s="364">
        <v>-58681.119999999995</v>
      </c>
      <c r="S143" s="364">
        <v>798173.09282262519</v>
      </c>
      <c r="T143" s="396">
        <f t="shared" si="12"/>
        <v>-56715</v>
      </c>
      <c r="U143" s="118">
        <f t="shared" si="13"/>
        <v>3641746.6191511829</v>
      </c>
      <c r="V143" s="21">
        <v>6772257.630549442</v>
      </c>
      <c r="W143" s="118">
        <f t="shared" si="14"/>
        <v>10414004.249700624</v>
      </c>
      <c r="X143" s="131">
        <v>2604699.0925373985</v>
      </c>
      <c r="Y143" s="118">
        <f t="shared" si="15"/>
        <v>13018703.342238024</v>
      </c>
      <c r="Z143" s="368">
        <v>-2470883</v>
      </c>
      <c r="AA143" s="12">
        <v>10707836.91586338</v>
      </c>
    </row>
    <row r="144" spans="1:27">
      <c r="A144" s="13">
        <v>433</v>
      </c>
      <c r="B144" s="343">
        <v>5</v>
      </c>
      <c r="C144" s="343">
        <v>5</v>
      </c>
      <c r="D144" s="9" t="s">
        <v>175</v>
      </c>
      <c r="E144" s="20">
        <v>7574</v>
      </c>
      <c r="F144" s="14">
        <v>14770427.428021332</v>
      </c>
      <c r="G144" s="12">
        <v>2456088.0480213333</v>
      </c>
      <c r="H144" s="758">
        <f t="shared" si="11"/>
        <v>0.16628415528191348</v>
      </c>
      <c r="I144" s="22">
        <v>224569.98732303997</v>
      </c>
      <c r="J144" s="367">
        <v>-679484.75527355692</v>
      </c>
      <c r="K144" s="763">
        <v>-230098.12</v>
      </c>
      <c r="L144" s="364">
        <v>-268110.11</v>
      </c>
      <c r="M144" s="405">
        <v>-43647.742631413894</v>
      </c>
      <c r="N144" s="762">
        <v>55291.691277203128</v>
      </c>
      <c r="O144" s="365">
        <v>-225099.28</v>
      </c>
      <c r="P144" s="365">
        <v>-86192.12000000001</v>
      </c>
      <c r="Q144" s="364">
        <v>-89104.598340845812</v>
      </c>
      <c r="R144" s="364">
        <v>-29387.119999999999</v>
      </c>
      <c r="S144" s="364">
        <v>265265.14442149957</v>
      </c>
      <c r="T144" s="396">
        <f t="shared" si="12"/>
        <v>-28402.5</v>
      </c>
      <c r="U144" s="118">
        <f t="shared" si="13"/>
        <v>2001173.2800708166</v>
      </c>
      <c r="V144" s="21">
        <v>2191498.8923755065</v>
      </c>
      <c r="W144" s="118">
        <f t="shared" si="14"/>
        <v>4192672.1724463231</v>
      </c>
      <c r="X144" s="131">
        <v>1003323.682440712</v>
      </c>
      <c r="Y144" s="118">
        <f t="shared" si="15"/>
        <v>5195995.8548870347</v>
      </c>
      <c r="Z144" s="368">
        <v>-1204795</v>
      </c>
      <c r="AA144" s="12">
        <v>4508602.35524684</v>
      </c>
    </row>
    <row r="145" spans="1:27">
      <c r="A145" s="13">
        <v>434</v>
      </c>
      <c r="B145" s="343">
        <v>1</v>
      </c>
      <c r="C145" s="377">
        <v>34</v>
      </c>
      <c r="D145" s="9" t="s">
        <v>176</v>
      </c>
      <c r="E145" s="20">
        <v>14196</v>
      </c>
      <c r="F145" s="14">
        <v>28464680.872286592</v>
      </c>
      <c r="G145" s="12">
        <v>5383830.3522865921</v>
      </c>
      <c r="H145" s="758">
        <f t="shared" si="11"/>
        <v>0.18914072412904956</v>
      </c>
      <c r="I145" s="22">
        <v>465519.9608008737</v>
      </c>
      <c r="J145" s="367">
        <v>979425.85097837832</v>
      </c>
      <c r="K145" s="763">
        <v>-431274.48</v>
      </c>
      <c r="L145" s="364">
        <v>-802602.24</v>
      </c>
      <c r="M145" s="405">
        <v>414080.16997353872</v>
      </c>
      <c r="N145" s="762">
        <v>2253525.4227396073</v>
      </c>
      <c r="O145" s="365">
        <v>-421905.12</v>
      </c>
      <c r="P145" s="365">
        <v>-161550.48000000001</v>
      </c>
      <c r="Q145" s="364">
        <v>-141908.00543875902</v>
      </c>
      <c r="R145" s="364">
        <v>-55080.479999999996</v>
      </c>
      <c r="S145" s="364">
        <v>379376.06370399124</v>
      </c>
      <c r="T145" s="396">
        <f t="shared" si="12"/>
        <v>-53235</v>
      </c>
      <c r="U145" s="118">
        <f t="shared" si="13"/>
        <v>6828776.1640658444</v>
      </c>
      <c r="V145" s="21">
        <v>-248701.01245726171</v>
      </c>
      <c r="W145" s="118">
        <f t="shared" si="14"/>
        <v>6580075.1516085826</v>
      </c>
      <c r="X145" s="131">
        <v>1985838.6964242444</v>
      </c>
      <c r="Y145" s="118">
        <f t="shared" si="15"/>
        <v>8565913.8480328266</v>
      </c>
      <c r="Z145" s="368">
        <v>-491395</v>
      </c>
      <c r="AA145" s="12">
        <v>8182747.504649654</v>
      </c>
    </row>
    <row r="146" spans="1:27">
      <c r="A146" s="13">
        <v>435</v>
      </c>
      <c r="B146" s="343">
        <v>13</v>
      </c>
      <c r="C146" s="343">
        <v>13</v>
      </c>
      <c r="D146" s="9" t="s">
        <v>177</v>
      </c>
      <c r="E146" s="20">
        <v>695</v>
      </c>
      <c r="F146" s="14">
        <v>1178820.0354698156</v>
      </c>
      <c r="G146" s="12">
        <v>48840.385469815694</v>
      </c>
      <c r="H146" s="758">
        <f t="shared" si="11"/>
        <v>4.1431587519930882E-2</v>
      </c>
      <c r="I146" s="22">
        <v>237592.98857319361</v>
      </c>
      <c r="J146" s="367">
        <v>683151.21749522828</v>
      </c>
      <c r="K146" s="763">
        <v>-21114.1</v>
      </c>
      <c r="L146" s="364">
        <v>-15001.47</v>
      </c>
      <c r="M146" s="405">
        <v>363333.50912521261</v>
      </c>
      <c r="N146" s="762">
        <v>386514.52093453839</v>
      </c>
      <c r="O146" s="365">
        <v>-20655.399999999998</v>
      </c>
      <c r="P146" s="365">
        <v>-7909.1</v>
      </c>
      <c r="Q146" s="364">
        <v>-20717.315365138576</v>
      </c>
      <c r="R146" s="364">
        <v>-2696.6</v>
      </c>
      <c r="S146" s="364">
        <v>24003.422800615794</v>
      </c>
      <c r="T146" s="396">
        <f t="shared" si="12"/>
        <v>-2606.25</v>
      </c>
      <c r="U146" s="118">
        <f t="shared" si="13"/>
        <v>969584.59153823764</v>
      </c>
      <c r="V146" s="21">
        <v>-2284.6825330860438</v>
      </c>
      <c r="W146" s="118">
        <f t="shared" si="14"/>
        <v>967299.9090051516</v>
      </c>
      <c r="X146" s="131">
        <v>138336.00115504637</v>
      </c>
      <c r="Y146" s="118">
        <f t="shared" si="15"/>
        <v>1105635.9101601979</v>
      </c>
      <c r="Z146" s="368">
        <v>-208768</v>
      </c>
      <c r="AA146" s="12">
        <v>1008879.384720522</v>
      </c>
    </row>
    <row r="147" spans="1:27">
      <c r="A147" s="13">
        <v>436</v>
      </c>
      <c r="B147" s="343">
        <v>17</v>
      </c>
      <c r="C147" s="343">
        <v>17</v>
      </c>
      <c r="D147" s="9" t="s">
        <v>178</v>
      </c>
      <c r="E147" s="20">
        <v>2018</v>
      </c>
      <c r="F147" s="14">
        <v>6036605.200160672</v>
      </c>
      <c r="G147" s="12">
        <v>2755599.5401606723</v>
      </c>
      <c r="H147" s="758">
        <f t="shared" si="11"/>
        <v>0.45648165629372756</v>
      </c>
      <c r="I147" s="22">
        <v>67777.350609178204</v>
      </c>
      <c r="J147" s="367">
        <v>-473171.82438193914</v>
      </c>
      <c r="K147" s="763">
        <v>-61306.84</v>
      </c>
      <c r="L147" s="364">
        <v>-51755.98</v>
      </c>
      <c r="M147" s="405">
        <v>-120587.28975633891</v>
      </c>
      <c r="N147" s="762">
        <v>-93853.417441251542</v>
      </c>
      <c r="O147" s="365">
        <v>-59974.96</v>
      </c>
      <c r="P147" s="365">
        <v>-22964.84</v>
      </c>
      <c r="Q147" s="364">
        <v>-80767.97645388158</v>
      </c>
      <c r="R147" s="364">
        <v>-7829.84</v>
      </c>
      <c r="S147" s="364">
        <v>33436.819269533007</v>
      </c>
      <c r="T147" s="396">
        <f t="shared" si="12"/>
        <v>-7567.5</v>
      </c>
      <c r="U147" s="118">
        <f t="shared" si="13"/>
        <v>2350205.0663879113</v>
      </c>
      <c r="V147" s="21">
        <v>1409874.608004781</v>
      </c>
      <c r="W147" s="118">
        <f t="shared" si="14"/>
        <v>3760079.6743926923</v>
      </c>
      <c r="X147" s="131">
        <v>233169.27356805155</v>
      </c>
      <c r="Y147" s="118">
        <f t="shared" si="15"/>
        <v>3993248.9479607437</v>
      </c>
      <c r="Z147" s="368">
        <v>-409421</v>
      </c>
      <c r="AA147" s="12">
        <v>3696372.1322370241</v>
      </c>
    </row>
    <row r="148" spans="1:27">
      <c r="A148" s="13">
        <v>440</v>
      </c>
      <c r="B148" s="343">
        <v>15</v>
      </c>
      <c r="C148" s="343">
        <v>15</v>
      </c>
      <c r="D148" s="9" t="s">
        <v>179</v>
      </c>
      <c r="E148" s="20">
        <v>5955</v>
      </c>
      <c r="F148" s="14">
        <v>22705629.263901234</v>
      </c>
      <c r="G148" s="12">
        <v>13023573.413901234</v>
      </c>
      <c r="H148" s="758">
        <f t="shared" si="11"/>
        <v>0.57358346084716927</v>
      </c>
      <c r="I148" s="22">
        <v>261686.94086641498</v>
      </c>
      <c r="J148" s="367">
        <v>-2746689.5535509479</v>
      </c>
      <c r="K148" s="763">
        <v>-180912.9</v>
      </c>
      <c r="L148" s="364">
        <v>-38395.42</v>
      </c>
      <c r="M148" s="405">
        <v>-938067.82958745805</v>
      </c>
      <c r="N148" s="762">
        <v>-1088842.0824706783</v>
      </c>
      <c r="O148" s="365">
        <v>-176982.6</v>
      </c>
      <c r="P148" s="365">
        <v>-67767.900000000009</v>
      </c>
      <c r="Q148" s="364">
        <v>-293482.27175995999</v>
      </c>
      <c r="R148" s="364">
        <v>-23105.399999999998</v>
      </c>
      <c r="S148" s="364">
        <v>83198.100267148111</v>
      </c>
      <c r="T148" s="396">
        <f t="shared" si="12"/>
        <v>-22331.25</v>
      </c>
      <c r="U148" s="118">
        <f t="shared" si="13"/>
        <v>10538570.801216701</v>
      </c>
      <c r="V148" s="21">
        <v>3161460.9008287746</v>
      </c>
      <c r="W148" s="118">
        <f t="shared" si="14"/>
        <v>13700031.702045476</v>
      </c>
      <c r="X148" s="131">
        <v>441020.359686265</v>
      </c>
      <c r="Y148" s="118">
        <f t="shared" si="15"/>
        <v>14141052.061731741</v>
      </c>
      <c r="Z148" s="368">
        <v>-1605702</v>
      </c>
      <c r="AA148" s="12">
        <v>11837299.26347433</v>
      </c>
    </row>
    <row r="149" spans="1:27">
      <c r="A149" s="13">
        <v>441</v>
      </c>
      <c r="B149" s="343">
        <v>9</v>
      </c>
      <c r="C149" s="343">
        <v>9</v>
      </c>
      <c r="D149" s="9" t="s">
        <v>180</v>
      </c>
      <c r="E149" s="20">
        <v>4304</v>
      </c>
      <c r="F149" s="14">
        <v>7729811.5921143629</v>
      </c>
      <c r="G149" s="12">
        <v>732067.11211436335</v>
      </c>
      <c r="H149" s="758">
        <f t="shared" si="11"/>
        <v>9.4706980033147023E-2</v>
      </c>
      <c r="I149" s="22">
        <v>316477.81864676351</v>
      </c>
      <c r="J149" s="367">
        <v>-1269071.5520488066</v>
      </c>
      <c r="K149" s="763">
        <v>-130755.51999999999</v>
      </c>
      <c r="L149" s="364">
        <v>-224617.98</v>
      </c>
      <c r="M149" s="405">
        <v>-75151.580216459202</v>
      </c>
      <c r="N149" s="762">
        <v>-829996.46312295948</v>
      </c>
      <c r="O149" s="365">
        <v>-127914.87999999999</v>
      </c>
      <c r="P149" s="365">
        <v>-48979.520000000004</v>
      </c>
      <c r="Q149" s="364">
        <v>-28386.793101055653</v>
      </c>
      <c r="R149" s="364">
        <v>-16699.52</v>
      </c>
      <c r="S149" s="364">
        <v>229570.70439166753</v>
      </c>
      <c r="T149" s="396">
        <f t="shared" si="12"/>
        <v>-16140</v>
      </c>
      <c r="U149" s="118">
        <f t="shared" si="13"/>
        <v>-220526.62128767977</v>
      </c>
      <c r="V149" s="21">
        <v>1550845.9117881376</v>
      </c>
      <c r="W149" s="118">
        <f t="shared" si="14"/>
        <v>1330319.2905004579</v>
      </c>
      <c r="X149" s="131">
        <v>674630.0372841676</v>
      </c>
      <c r="Y149" s="118">
        <f t="shared" si="15"/>
        <v>2004949.3277846253</v>
      </c>
      <c r="Z149" s="368">
        <v>-321132</v>
      </c>
      <c r="AA149" s="12">
        <v>1276792.5908675629</v>
      </c>
    </row>
    <row r="150" spans="1:27">
      <c r="A150" s="13">
        <v>444</v>
      </c>
      <c r="B150" s="343">
        <v>1</v>
      </c>
      <c r="C150" s="377">
        <v>33</v>
      </c>
      <c r="D150" s="9" t="s">
        <v>181</v>
      </c>
      <c r="E150" s="20">
        <v>45435</v>
      </c>
      <c r="F150" s="14">
        <v>92324602.597493768</v>
      </c>
      <c r="G150" s="12">
        <v>18453199.14749378</v>
      </c>
      <c r="H150" s="758">
        <f t="shared" si="11"/>
        <v>0.19987304172804213</v>
      </c>
      <c r="I150" s="22">
        <v>1472653.9176910666</v>
      </c>
      <c r="J150" s="367">
        <v>-1446399.0541038904</v>
      </c>
      <c r="K150" s="763">
        <v>-1380315.3</v>
      </c>
      <c r="L150" s="364">
        <v>-3152280.28</v>
      </c>
      <c r="M150" s="405">
        <v>1231756.8030207232</v>
      </c>
      <c r="N150" s="762">
        <v>2478386.7976316563</v>
      </c>
      <c r="O150" s="365">
        <v>-1350328.2</v>
      </c>
      <c r="P150" s="365">
        <v>-517050.30000000005</v>
      </c>
      <c r="Q150" s="364">
        <v>-527698.71384001023</v>
      </c>
      <c r="R150" s="364">
        <v>-176287.8</v>
      </c>
      <c r="S150" s="364">
        <v>2117799.1890837396</v>
      </c>
      <c r="T150" s="396">
        <f t="shared" si="12"/>
        <v>-170381.25</v>
      </c>
      <c r="U150" s="118">
        <f t="shared" si="13"/>
        <v>18479454.011080958</v>
      </c>
      <c r="V150" s="21">
        <v>6387925.033864093</v>
      </c>
      <c r="W150" s="118">
        <f t="shared" si="14"/>
        <v>24867379.04494505</v>
      </c>
      <c r="X150" s="131">
        <v>4762090.9663583152</v>
      </c>
      <c r="Y150" s="118">
        <f t="shared" si="15"/>
        <v>29629470.011303365</v>
      </c>
      <c r="Z150" s="368">
        <v>-96820</v>
      </c>
      <c r="AA150" s="12">
        <v>29174852.6570553</v>
      </c>
    </row>
    <row r="151" spans="1:27">
      <c r="A151" s="13">
        <v>445</v>
      </c>
      <c r="B151" s="343">
        <v>2</v>
      </c>
      <c r="C151" s="343">
        <v>2</v>
      </c>
      <c r="D151" s="9" t="s">
        <v>182</v>
      </c>
      <c r="E151" s="20">
        <v>14712</v>
      </c>
      <c r="F151" s="14">
        <v>37267717.563675255</v>
      </c>
      <c r="G151" s="12">
        <v>13347918.123675257</v>
      </c>
      <c r="H151" s="758">
        <f t="shared" si="11"/>
        <v>0.35816301604382228</v>
      </c>
      <c r="I151" s="22">
        <v>465176.93338588986</v>
      </c>
      <c r="J151" s="367">
        <v>-6082105.8419499267</v>
      </c>
      <c r="K151" s="763">
        <v>-446950.56</v>
      </c>
      <c r="L151" s="364">
        <v>-383080.58</v>
      </c>
      <c r="M151" s="405">
        <v>-210336.39692560644</v>
      </c>
      <c r="N151" s="762">
        <v>-4499630.5183719164</v>
      </c>
      <c r="O151" s="365">
        <v>-437240.63999999996</v>
      </c>
      <c r="P151" s="365">
        <v>-167422.56</v>
      </c>
      <c r="Q151" s="364">
        <v>-162888.12735319644</v>
      </c>
      <c r="R151" s="364">
        <v>-57082.559999999998</v>
      </c>
      <c r="S151" s="364">
        <v>337696.10070079088</v>
      </c>
      <c r="T151" s="396">
        <f t="shared" si="12"/>
        <v>-55170</v>
      </c>
      <c r="U151" s="118">
        <f t="shared" si="13"/>
        <v>7730989.2151112203</v>
      </c>
      <c r="V151" s="21">
        <v>-93307.675805391656</v>
      </c>
      <c r="W151" s="118">
        <f t="shared" si="14"/>
        <v>7637681.5393058285</v>
      </c>
      <c r="X151" s="131">
        <v>1684333.7141032771</v>
      </c>
      <c r="Y151" s="118">
        <f t="shared" si="15"/>
        <v>9322015.2534091063</v>
      </c>
      <c r="Z151" s="368">
        <v>-658718</v>
      </c>
      <c r="AA151" s="12">
        <v>8915154.3159119487</v>
      </c>
    </row>
    <row r="152" spans="1:27">
      <c r="A152" s="13">
        <v>475</v>
      </c>
      <c r="B152" s="343">
        <v>15</v>
      </c>
      <c r="C152" s="343">
        <v>15</v>
      </c>
      <c r="D152" s="9" t="s">
        <v>183</v>
      </c>
      <c r="E152" s="20">
        <v>5392</v>
      </c>
      <c r="F152" s="14">
        <v>14773579.842188887</v>
      </c>
      <c r="G152" s="12">
        <v>6006888.8021888882</v>
      </c>
      <c r="H152" s="758">
        <f t="shared" si="11"/>
        <v>0.40659669940220078</v>
      </c>
      <c r="I152" s="22">
        <v>203588.32988014465</v>
      </c>
      <c r="J152" s="367">
        <v>-2662139.4241662803</v>
      </c>
      <c r="K152" s="763">
        <v>-163808.95999999999</v>
      </c>
      <c r="L152" s="364">
        <v>-81081.53</v>
      </c>
      <c r="M152" s="405">
        <v>-768757.41217875003</v>
      </c>
      <c r="N152" s="762">
        <v>-1368804.3046799542</v>
      </c>
      <c r="O152" s="365">
        <v>-160250.23999999999</v>
      </c>
      <c r="P152" s="365">
        <v>-61360.960000000006</v>
      </c>
      <c r="Q152" s="364">
        <v>-112417.6579384878</v>
      </c>
      <c r="R152" s="364">
        <v>-20920.96</v>
      </c>
      <c r="S152" s="364">
        <v>95482.600630911737</v>
      </c>
      <c r="T152" s="396">
        <f t="shared" si="12"/>
        <v>-20220</v>
      </c>
      <c r="U152" s="118">
        <f t="shared" si="13"/>
        <v>3548337.7079027523</v>
      </c>
      <c r="V152" s="21">
        <v>1697815.4746430528</v>
      </c>
      <c r="W152" s="118">
        <f t="shared" si="14"/>
        <v>5246153.1825458053</v>
      </c>
      <c r="X152" s="131">
        <v>791494.19391937822</v>
      </c>
      <c r="Y152" s="118">
        <f t="shared" si="15"/>
        <v>6037647.3764651837</v>
      </c>
      <c r="Z152" s="368">
        <v>200038</v>
      </c>
      <c r="AA152" s="12">
        <v>6505365.9938825071</v>
      </c>
    </row>
    <row r="153" spans="1:27">
      <c r="A153" s="13">
        <v>480</v>
      </c>
      <c r="B153" s="343">
        <v>2</v>
      </c>
      <c r="C153" s="343">
        <v>2</v>
      </c>
      <c r="D153" s="9" t="s">
        <v>184</v>
      </c>
      <c r="E153" s="20">
        <v>1890</v>
      </c>
      <c r="F153" s="14">
        <v>3756793.5468315394</v>
      </c>
      <c r="G153" s="12">
        <v>683899.24683153955</v>
      </c>
      <c r="H153" s="758">
        <f t="shared" si="11"/>
        <v>0.18204334049932999</v>
      </c>
      <c r="I153" s="22">
        <v>54387.565955271741</v>
      </c>
      <c r="J153" s="367">
        <v>-55527.16364170982</v>
      </c>
      <c r="K153" s="763">
        <v>-57418.2</v>
      </c>
      <c r="L153" s="364">
        <v>-55757.87</v>
      </c>
      <c r="M153" s="405">
        <v>-11141.467921659139</v>
      </c>
      <c r="N153" s="762">
        <v>111836.96442156307</v>
      </c>
      <c r="O153" s="365">
        <v>-56170.799999999996</v>
      </c>
      <c r="P153" s="365">
        <v>-21508.2</v>
      </c>
      <c r="Q153" s="364">
        <v>-38285.214864547997</v>
      </c>
      <c r="R153" s="364">
        <v>-7333.2</v>
      </c>
      <c r="S153" s="364">
        <v>87338.324722934267</v>
      </c>
      <c r="T153" s="396">
        <f t="shared" si="12"/>
        <v>-7087.5</v>
      </c>
      <c r="U153" s="118">
        <f t="shared" si="13"/>
        <v>682759.64914510143</v>
      </c>
      <c r="V153" s="21">
        <v>1094540.2411203519</v>
      </c>
      <c r="W153" s="118">
        <f t="shared" si="14"/>
        <v>1777299.8902654534</v>
      </c>
      <c r="X153" s="131">
        <v>361031.5687588781</v>
      </c>
      <c r="Y153" s="118">
        <f t="shared" si="15"/>
        <v>2138331.4590243315</v>
      </c>
      <c r="Z153" s="368">
        <v>-565082</v>
      </c>
      <c r="AA153" s="12">
        <v>1542094.5584834919</v>
      </c>
    </row>
    <row r="154" spans="1:27">
      <c r="A154" s="13">
        <v>481</v>
      </c>
      <c r="B154" s="343">
        <v>2</v>
      </c>
      <c r="C154" s="343">
        <v>2</v>
      </c>
      <c r="D154" s="9" t="s">
        <v>185</v>
      </c>
      <c r="E154" s="20">
        <v>9612</v>
      </c>
      <c r="F154" s="14">
        <v>21705984.537196308</v>
      </c>
      <c r="G154" s="12">
        <v>6078122.0971963089</v>
      </c>
      <c r="H154" s="758">
        <f t="shared" si="11"/>
        <v>0.28002056699066458</v>
      </c>
      <c r="I154" s="22">
        <v>318075.04634980636</v>
      </c>
      <c r="J154" s="367">
        <v>-572290.5632371325</v>
      </c>
      <c r="K154" s="763">
        <v>-292012.56</v>
      </c>
      <c r="L154" s="364">
        <v>-122809.46</v>
      </c>
      <c r="M154" s="405">
        <v>-54310.431597895564</v>
      </c>
      <c r="N154" s="762">
        <v>328508.05771031545</v>
      </c>
      <c r="O154" s="365">
        <v>-285668.64</v>
      </c>
      <c r="P154" s="365">
        <v>-109384.56000000001</v>
      </c>
      <c r="Q154" s="364">
        <v>-146722.18300019641</v>
      </c>
      <c r="R154" s="364">
        <v>-37294.559999999998</v>
      </c>
      <c r="S154" s="364">
        <v>183448.77365064411</v>
      </c>
      <c r="T154" s="396">
        <f t="shared" si="12"/>
        <v>-36045</v>
      </c>
      <c r="U154" s="118">
        <f t="shared" si="13"/>
        <v>5823906.5803089831</v>
      </c>
      <c r="V154" s="21">
        <v>1029006.4551116319</v>
      </c>
      <c r="W154" s="118">
        <f t="shared" si="14"/>
        <v>6852913.0354206152</v>
      </c>
      <c r="X154" s="131">
        <v>582997.14889289089</v>
      </c>
      <c r="Y154" s="118">
        <f t="shared" si="15"/>
        <v>7435910.1843135059</v>
      </c>
      <c r="Z154" s="368">
        <v>-2403637</v>
      </c>
      <c r="AA154" s="12">
        <v>4566798.2652572412</v>
      </c>
    </row>
    <row r="155" spans="1:27">
      <c r="A155" s="13">
        <v>483</v>
      </c>
      <c r="B155" s="343">
        <v>17</v>
      </c>
      <c r="C155" s="343">
        <v>17</v>
      </c>
      <c r="D155" s="9" t="s">
        <v>186</v>
      </c>
      <c r="E155" s="20">
        <v>1031</v>
      </c>
      <c r="F155" s="14">
        <v>3068908.4266947871</v>
      </c>
      <c r="G155" s="12">
        <v>1392636.4566947871</v>
      </c>
      <c r="H155" s="758">
        <f t="shared" si="11"/>
        <v>0.45378886009793912</v>
      </c>
      <c r="I155" s="22">
        <v>59588.529328267949</v>
      </c>
      <c r="J155" s="367">
        <v>-566478.19256045553</v>
      </c>
      <c r="K155" s="763">
        <v>-31321.78</v>
      </c>
      <c r="L155" s="364">
        <v>-39506.379999999997</v>
      </c>
      <c r="M155" s="405">
        <v>-233956.22821359435</v>
      </c>
      <c r="N155" s="762">
        <v>-212018.61245962916</v>
      </c>
      <c r="O155" s="365">
        <v>-30641.32</v>
      </c>
      <c r="P155" s="365">
        <v>-11732.78</v>
      </c>
      <c r="Q155" s="364">
        <v>-40030.275187403531</v>
      </c>
      <c r="R155" s="364">
        <v>-4000.2799999999997</v>
      </c>
      <c r="S155" s="364">
        <v>40595.713300171599</v>
      </c>
      <c r="T155" s="396">
        <f t="shared" si="12"/>
        <v>-3866.25</v>
      </c>
      <c r="U155" s="118">
        <f t="shared" si="13"/>
        <v>885746.79346259963</v>
      </c>
      <c r="V155" s="21">
        <v>994564.57026634901</v>
      </c>
      <c r="W155" s="118">
        <f t="shared" si="14"/>
        <v>1880311.3637289486</v>
      </c>
      <c r="X155" s="131">
        <v>184693.60929605321</v>
      </c>
      <c r="Y155" s="118">
        <f t="shared" si="15"/>
        <v>2065004.9730250018</v>
      </c>
      <c r="Z155" s="368">
        <v>-212276</v>
      </c>
      <c r="AA155" s="12">
        <v>1781603.683303728</v>
      </c>
    </row>
    <row r="156" spans="1:27">
      <c r="A156" s="13">
        <v>484</v>
      </c>
      <c r="B156" s="343">
        <v>4</v>
      </c>
      <c r="C156" s="343">
        <v>4</v>
      </c>
      <c r="D156" s="9" t="s">
        <v>187</v>
      </c>
      <c r="E156" s="20">
        <v>2834</v>
      </c>
      <c r="F156" s="14">
        <v>5813242.3588138642</v>
      </c>
      <c r="G156" s="12">
        <v>1205526.7788138641</v>
      </c>
      <c r="H156" s="758">
        <f t="shared" si="11"/>
        <v>0.20737597099939942</v>
      </c>
      <c r="I156" s="22">
        <v>255053.16472203159</v>
      </c>
      <c r="J156" s="367">
        <v>-615364.38102115842</v>
      </c>
      <c r="K156" s="763">
        <v>-86096.92</v>
      </c>
      <c r="L156" s="364">
        <v>-77966.81</v>
      </c>
      <c r="M156" s="405">
        <v>-16712.201882488709</v>
      </c>
      <c r="N156" s="762">
        <v>-370876.19512735825</v>
      </c>
      <c r="O156" s="365">
        <v>-84226.48</v>
      </c>
      <c r="P156" s="365">
        <v>-32250.920000000002</v>
      </c>
      <c r="Q156" s="364">
        <v>-21617.271062811989</v>
      </c>
      <c r="R156" s="364">
        <v>-10995.92</v>
      </c>
      <c r="S156" s="364">
        <v>96005.837051500595</v>
      </c>
      <c r="T156" s="396">
        <f t="shared" si="12"/>
        <v>-10627.5</v>
      </c>
      <c r="U156" s="118">
        <f t="shared" si="13"/>
        <v>845215.56251473736</v>
      </c>
      <c r="V156" s="21">
        <v>138201.49973396273</v>
      </c>
      <c r="W156" s="118">
        <f t="shared" si="14"/>
        <v>983417.06224870007</v>
      </c>
      <c r="X156" s="131">
        <v>448038.95664403425</v>
      </c>
      <c r="Y156" s="118">
        <f t="shared" si="15"/>
        <v>1431456.0188927343</v>
      </c>
      <c r="Z156" s="368">
        <v>539161</v>
      </c>
      <c r="AA156" s="12">
        <v>1734758.835661931</v>
      </c>
    </row>
    <row r="157" spans="1:27">
      <c r="A157" s="13">
        <v>489</v>
      </c>
      <c r="B157" s="343">
        <v>8</v>
      </c>
      <c r="C157" s="343">
        <v>8</v>
      </c>
      <c r="D157" s="9" t="s">
        <v>188</v>
      </c>
      <c r="E157" s="20">
        <v>1664</v>
      </c>
      <c r="F157" s="14">
        <v>2733289.73770301</v>
      </c>
      <c r="G157" s="12">
        <v>27842.057703010272</v>
      </c>
      <c r="H157" s="758">
        <f t="shared" si="11"/>
        <v>1.0186281139155068E-2</v>
      </c>
      <c r="I157" s="22">
        <v>259054.38137962087</v>
      </c>
      <c r="J157" s="367">
        <v>688005.96021500439</v>
      </c>
      <c r="K157" s="763">
        <v>-50552.32</v>
      </c>
      <c r="L157" s="364">
        <v>-68242.95</v>
      </c>
      <c r="M157" s="405">
        <v>238598.575043552</v>
      </c>
      <c r="N157" s="762">
        <v>633509.21216143866</v>
      </c>
      <c r="O157" s="365">
        <v>-49454.080000000002</v>
      </c>
      <c r="P157" s="365">
        <v>-18936.32</v>
      </c>
      <c r="Q157" s="364">
        <v>-41904.319898434944</v>
      </c>
      <c r="R157" s="364">
        <v>-6456.32</v>
      </c>
      <c r="S157" s="364">
        <v>57684.482908448612</v>
      </c>
      <c r="T157" s="396">
        <f t="shared" si="12"/>
        <v>-6240</v>
      </c>
      <c r="U157" s="118">
        <f t="shared" si="13"/>
        <v>974902.39929763554</v>
      </c>
      <c r="V157" s="21">
        <v>970805.76437634032</v>
      </c>
      <c r="W157" s="118">
        <f t="shared" si="14"/>
        <v>1945708.163673976</v>
      </c>
      <c r="X157" s="131">
        <v>350588.96059248777</v>
      </c>
      <c r="Y157" s="118">
        <f t="shared" si="15"/>
        <v>2296297.1242664638</v>
      </c>
      <c r="Z157" s="368">
        <v>-486900</v>
      </c>
      <c r="AA157" s="12">
        <v>1919315.074057519</v>
      </c>
    </row>
    <row r="158" spans="1:27">
      <c r="A158" s="13">
        <v>491</v>
      </c>
      <c r="B158" s="343">
        <v>10</v>
      </c>
      <c r="C158" s="343">
        <v>10</v>
      </c>
      <c r="D158" s="9" t="s">
        <v>189</v>
      </c>
      <c r="E158" s="20">
        <v>51551</v>
      </c>
      <c r="F158" s="14">
        <v>96960551.797052279</v>
      </c>
      <c r="G158" s="12">
        <v>13145327.427052289</v>
      </c>
      <c r="H158" s="758">
        <f t="shared" si="11"/>
        <v>0.13557397501786828</v>
      </c>
      <c r="I158" s="22">
        <v>1837146.7257797809</v>
      </c>
      <c r="J158" s="367">
        <v>-21566393.314970531</v>
      </c>
      <c r="K158" s="763">
        <v>-1566119.38</v>
      </c>
      <c r="L158" s="364">
        <v>-4788393.6900000004</v>
      </c>
      <c r="M158" s="405">
        <v>-3007373.7344141086</v>
      </c>
      <c r="N158" s="762">
        <v>-12122341.839662476</v>
      </c>
      <c r="O158" s="365">
        <v>-1532095.72</v>
      </c>
      <c r="P158" s="365">
        <v>-586650.38</v>
      </c>
      <c r="Q158" s="364">
        <v>-129402.47894544809</v>
      </c>
      <c r="R158" s="364">
        <v>-200017.88</v>
      </c>
      <c r="S158" s="364">
        <v>2559318.0380514995</v>
      </c>
      <c r="T158" s="396">
        <f t="shared" si="12"/>
        <v>-193316.25</v>
      </c>
      <c r="U158" s="118">
        <f t="shared" si="13"/>
        <v>-6583919.1621384602</v>
      </c>
      <c r="V158" s="21">
        <v>11643697.975073554</v>
      </c>
      <c r="W158" s="118">
        <f t="shared" si="14"/>
        <v>5059778.8129350934</v>
      </c>
      <c r="X158" s="131">
        <v>5735339.2436877796</v>
      </c>
      <c r="Y158" s="118">
        <f t="shared" si="15"/>
        <v>10795118.056622874</v>
      </c>
      <c r="Z158" s="368">
        <v>3436757</v>
      </c>
      <c r="AA158" s="12">
        <v>15021582.92849222</v>
      </c>
    </row>
    <row r="159" spans="1:27">
      <c r="A159" s="13">
        <v>494</v>
      </c>
      <c r="B159" s="343">
        <v>17</v>
      </c>
      <c r="C159" s="343">
        <v>17</v>
      </c>
      <c r="D159" s="9" t="s">
        <v>190</v>
      </c>
      <c r="E159" s="20">
        <v>8767</v>
      </c>
      <c r="F159" s="14">
        <v>23640739.36346665</v>
      </c>
      <c r="G159" s="12">
        <v>9386737.0734666511</v>
      </c>
      <c r="H159" s="758">
        <f t="shared" si="11"/>
        <v>0.39705767781410839</v>
      </c>
      <c r="I159" s="22">
        <v>386752.23424795974</v>
      </c>
      <c r="J159" s="367">
        <v>-4344664.5480933599</v>
      </c>
      <c r="K159" s="763">
        <v>-266341.45999999996</v>
      </c>
      <c r="L159" s="364">
        <v>-313487.3</v>
      </c>
      <c r="M159" s="405">
        <v>-1594479.93143821</v>
      </c>
      <c r="N159" s="762">
        <v>-1683048.3172458161</v>
      </c>
      <c r="O159" s="365">
        <v>-260555.24</v>
      </c>
      <c r="P159" s="365">
        <v>-99768.46</v>
      </c>
      <c r="Q159" s="364">
        <v>-223420.77204243027</v>
      </c>
      <c r="R159" s="364">
        <v>-34015.96</v>
      </c>
      <c r="S159" s="364">
        <v>163329.14263309597</v>
      </c>
      <c r="T159" s="396">
        <f t="shared" si="12"/>
        <v>-32876.25</v>
      </c>
      <c r="U159" s="118">
        <f t="shared" si="13"/>
        <v>5428824.7596212514</v>
      </c>
      <c r="V159" s="21">
        <v>5047130.2121882215</v>
      </c>
      <c r="W159" s="118">
        <f t="shared" si="14"/>
        <v>10475954.971809473</v>
      </c>
      <c r="X159" s="131">
        <v>762116.82154837297</v>
      </c>
      <c r="Y159" s="118">
        <f t="shared" si="15"/>
        <v>11238071.793357845</v>
      </c>
      <c r="Z159" s="368">
        <v>-181985</v>
      </c>
      <c r="AA159" s="12">
        <v>10824217.25736912</v>
      </c>
    </row>
    <row r="160" spans="1:27">
      <c r="A160" s="13">
        <v>495</v>
      </c>
      <c r="B160" s="343">
        <v>13</v>
      </c>
      <c r="C160" s="343">
        <v>13</v>
      </c>
      <c r="D160" s="9" t="s">
        <v>191</v>
      </c>
      <c r="E160" s="20">
        <v>1386</v>
      </c>
      <c r="F160" s="14">
        <v>2817796.6387081863</v>
      </c>
      <c r="G160" s="12">
        <v>564340.8187081865</v>
      </c>
      <c r="H160" s="758">
        <f t="shared" si="11"/>
        <v>0.20027734115223714</v>
      </c>
      <c r="I160" s="22">
        <v>126999.49141221493</v>
      </c>
      <c r="J160" s="367">
        <v>-128927.59248755366</v>
      </c>
      <c r="K160" s="763">
        <v>-42106.68</v>
      </c>
      <c r="L160" s="364">
        <v>-46497.42</v>
      </c>
      <c r="M160" s="405">
        <v>-8319.4884329072538</v>
      </c>
      <c r="N160" s="762">
        <v>-7961.7651400020659</v>
      </c>
      <c r="O160" s="365">
        <v>-41191.919999999998</v>
      </c>
      <c r="P160" s="365">
        <v>-15772.68</v>
      </c>
      <c r="Q160" s="364">
        <v>-16090.658943445947</v>
      </c>
      <c r="R160" s="364">
        <v>-5377.68</v>
      </c>
      <c r="S160" s="364">
        <v>59588.200028801599</v>
      </c>
      <c r="T160" s="396">
        <f t="shared" si="12"/>
        <v>-5197.5</v>
      </c>
      <c r="U160" s="118">
        <f t="shared" si="13"/>
        <v>562412.71763284784</v>
      </c>
      <c r="V160" s="21">
        <v>193511.51858047248</v>
      </c>
      <c r="W160" s="118">
        <f t="shared" si="14"/>
        <v>755924.23621332028</v>
      </c>
      <c r="X160" s="131">
        <v>250916.52891217661</v>
      </c>
      <c r="Y160" s="118">
        <f t="shared" si="15"/>
        <v>1006840.7651254969</v>
      </c>
      <c r="Z160" s="368">
        <v>-275178</v>
      </c>
      <c r="AA160" s="12">
        <v>847769.09164859541</v>
      </c>
    </row>
    <row r="161" spans="1:27">
      <c r="A161" s="13">
        <v>498</v>
      </c>
      <c r="B161" s="343">
        <v>19</v>
      </c>
      <c r="C161" s="343">
        <v>19</v>
      </c>
      <c r="D161" s="9" t="s">
        <v>192</v>
      </c>
      <c r="E161" s="20">
        <v>2323</v>
      </c>
      <c r="F161" s="14">
        <v>6120567.1889910791</v>
      </c>
      <c r="G161" s="12">
        <v>2343671.1789910793</v>
      </c>
      <c r="H161" s="758">
        <f t="shared" si="11"/>
        <v>0.38291731903647519</v>
      </c>
      <c r="I161" s="22">
        <v>987896.4374711836</v>
      </c>
      <c r="J161" s="367">
        <v>368446.48379667575</v>
      </c>
      <c r="K161" s="763">
        <v>-70572.739999999991</v>
      </c>
      <c r="L161" s="364">
        <v>-34490.51</v>
      </c>
      <c r="M161" s="405">
        <v>464926.28350947722</v>
      </c>
      <c r="N161" s="762">
        <v>73697.868990974603</v>
      </c>
      <c r="O161" s="365">
        <v>-69039.56</v>
      </c>
      <c r="P161" s="365">
        <v>-26435.74</v>
      </c>
      <c r="Q161" s="364">
        <v>-80603.99616498893</v>
      </c>
      <c r="R161" s="364">
        <v>-9013.24</v>
      </c>
      <c r="S161" s="364">
        <v>128689.36746121282</v>
      </c>
      <c r="T161" s="396">
        <f t="shared" si="12"/>
        <v>-8711.25</v>
      </c>
      <c r="U161" s="118">
        <f t="shared" si="13"/>
        <v>3700014.1002589385</v>
      </c>
      <c r="V161" s="21">
        <v>57701.157424717479</v>
      </c>
      <c r="W161" s="118">
        <f t="shared" si="14"/>
        <v>3757715.2576836562</v>
      </c>
      <c r="X161" s="131">
        <v>301926.42945475265</v>
      </c>
      <c r="Y161" s="118">
        <f t="shared" si="15"/>
        <v>4059641.6871384089</v>
      </c>
      <c r="Z161" s="368">
        <v>201896</v>
      </c>
      <c r="AA161" s="12">
        <v>4585446.8838619264</v>
      </c>
    </row>
    <row r="162" spans="1:27">
      <c r="A162" s="13">
        <v>499</v>
      </c>
      <c r="B162" s="343">
        <v>15</v>
      </c>
      <c r="C162" s="343">
        <v>15</v>
      </c>
      <c r="D162" s="9" t="s">
        <v>193</v>
      </c>
      <c r="E162" s="20">
        <v>19792</v>
      </c>
      <c r="F162" s="14">
        <v>50475400.714705482</v>
      </c>
      <c r="G162" s="12">
        <v>18296181.674705483</v>
      </c>
      <c r="H162" s="758">
        <f t="shared" si="11"/>
        <v>0.3624771951414163</v>
      </c>
      <c r="I162" s="22">
        <v>684733.1970068356</v>
      </c>
      <c r="J162" s="367">
        <v>-748527.13698481186</v>
      </c>
      <c r="K162" s="763">
        <v>-601280.96</v>
      </c>
      <c r="L162" s="364">
        <v>-271593.64</v>
      </c>
      <c r="M162" s="405">
        <v>-110750.02137293328</v>
      </c>
      <c r="N162" s="762">
        <v>1283600.7430349656</v>
      </c>
      <c r="O162" s="365">
        <v>-588218.24</v>
      </c>
      <c r="P162" s="365">
        <v>-225232.96000000002</v>
      </c>
      <c r="Q162" s="364">
        <v>-455984.92341543821</v>
      </c>
      <c r="R162" s="364">
        <v>-76792.959999999992</v>
      </c>
      <c r="S162" s="364">
        <v>371945.82476859394</v>
      </c>
      <c r="T162" s="396">
        <f t="shared" si="12"/>
        <v>-74220</v>
      </c>
      <c r="U162" s="118">
        <f t="shared" si="13"/>
        <v>18232387.734727509</v>
      </c>
      <c r="V162" s="21">
        <v>3043953.6034005103</v>
      </c>
      <c r="W162" s="118">
        <f t="shared" si="14"/>
        <v>21276341.338128019</v>
      </c>
      <c r="X162" s="131">
        <v>1560210.9041707229</v>
      </c>
      <c r="Y162" s="118">
        <f t="shared" si="15"/>
        <v>22836552.242298741</v>
      </c>
      <c r="Z162" s="368">
        <v>-779840</v>
      </c>
      <c r="AA162" s="12">
        <v>22335579.260598101</v>
      </c>
    </row>
    <row r="163" spans="1:27">
      <c r="A163" s="13">
        <v>500</v>
      </c>
      <c r="B163" s="343">
        <v>13</v>
      </c>
      <c r="C163" s="343">
        <v>13</v>
      </c>
      <c r="D163" s="9" t="s">
        <v>194</v>
      </c>
      <c r="E163" s="20">
        <v>10646</v>
      </c>
      <c r="F163" s="14">
        <v>26319291.523507915</v>
      </c>
      <c r="G163" s="12">
        <v>9010279.5035079159</v>
      </c>
      <c r="H163" s="758">
        <f t="shared" si="11"/>
        <v>0.3423450625735916</v>
      </c>
      <c r="I163" s="22">
        <v>414762.55514171708</v>
      </c>
      <c r="J163" s="367">
        <v>2460472.1497787395</v>
      </c>
      <c r="K163" s="763">
        <v>-323425.48</v>
      </c>
      <c r="L163" s="364">
        <v>-255723</v>
      </c>
      <c r="M163" s="405">
        <v>749862.10455515597</v>
      </c>
      <c r="N163" s="762">
        <v>2705573.7844638815</v>
      </c>
      <c r="O163" s="365">
        <v>-316399.12</v>
      </c>
      <c r="P163" s="365">
        <v>-121151.48000000001</v>
      </c>
      <c r="Q163" s="364">
        <v>-272910.05913228763</v>
      </c>
      <c r="R163" s="364">
        <v>-41306.479999999996</v>
      </c>
      <c r="S163" s="364">
        <v>375874.37989198999</v>
      </c>
      <c r="T163" s="396">
        <f t="shared" si="12"/>
        <v>-39922.5</v>
      </c>
      <c r="U163" s="118">
        <f t="shared" si="13"/>
        <v>11885514.208428372</v>
      </c>
      <c r="V163" s="21">
        <v>864402.70881347056</v>
      </c>
      <c r="W163" s="118">
        <f t="shared" si="14"/>
        <v>12749916.917241842</v>
      </c>
      <c r="X163" s="131">
        <v>510847.47649716632</v>
      </c>
      <c r="Y163" s="118">
        <f t="shared" si="15"/>
        <v>13260764.393739007</v>
      </c>
      <c r="Z163" s="368">
        <v>-609544</v>
      </c>
      <c r="AA163" s="12">
        <v>12627436.860980701</v>
      </c>
    </row>
    <row r="164" spans="1:27">
      <c r="A164" s="13">
        <v>503</v>
      </c>
      <c r="B164" s="343">
        <v>2</v>
      </c>
      <c r="C164" s="343">
        <v>2</v>
      </c>
      <c r="D164" s="9" t="s">
        <v>195</v>
      </c>
      <c r="E164" s="20">
        <v>7424</v>
      </c>
      <c r="F164" s="14">
        <v>14197347.210487124</v>
      </c>
      <c r="G164" s="12">
        <v>2126888.3304871246</v>
      </c>
      <c r="H164" s="758">
        <f t="shared" si="11"/>
        <v>0.14980885505963118</v>
      </c>
      <c r="I164" s="22">
        <v>207837.86021468861</v>
      </c>
      <c r="J164" s="367">
        <v>-1762886.3599447974</v>
      </c>
      <c r="K164" s="763">
        <v>-225541.12</v>
      </c>
      <c r="L164" s="364">
        <v>-195347.28</v>
      </c>
      <c r="M164" s="405">
        <v>-465339.63060644513</v>
      </c>
      <c r="N164" s="762">
        <v>-627304.2812280748</v>
      </c>
      <c r="O164" s="365">
        <v>-220641.28</v>
      </c>
      <c r="P164" s="365">
        <v>-84485.12000000001</v>
      </c>
      <c r="Q164" s="364">
        <v>-67870.92412800953</v>
      </c>
      <c r="R164" s="364">
        <v>-28805.119999999999</v>
      </c>
      <c r="S164" s="364">
        <v>180288.39601773233</v>
      </c>
      <c r="T164" s="396">
        <f t="shared" si="12"/>
        <v>-27840</v>
      </c>
      <c r="U164" s="118">
        <f t="shared" si="13"/>
        <v>571839.83075701608</v>
      </c>
      <c r="V164" s="21">
        <v>2622270.9790770323</v>
      </c>
      <c r="W164" s="118">
        <f t="shared" si="14"/>
        <v>3194110.8098340482</v>
      </c>
      <c r="X164" s="131">
        <v>959683.48151431291</v>
      </c>
      <c r="Y164" s="118">
        <f t="shared" si="15"/>
        <v>4153794.2913483609</v>
      </c>
      <c r="Z164" s="368">
        <v>-312515</v>
      </c>
      <c r="AA164" s="12">
        <v>4243022.8693575356</v>
      </c>
    </row>
    <row r="165" spans="1:27">
      <c r="A165" s="13">
        <v>504</v>
      </c>
      <c r="B165" s="343">
        <v>1</v>
      </c>
      <c r="C165" s="377">
        <v>34</v>
      </c>
      <c r="D165" s="9" t="s">
        <v>196</v>
      </c>
      <c r="E165" s="20">
        <v>1692</v>
      </c>
      <c r="F165" s="14">
        <v>3266372.5091876052</v>
      </c>
      <c r="G165" s="12">
        <v>515400.46918760519</v>
      </c>
      <c r="H165" s="758">
        <f t="shared" si="11"/>
        <v>0.15778986252728194</v>
      </c>
      <c r="I165" s="22">
        <v>52649.374515482392</v>
      </c>
      <c r="J165" s="367">
        <v>-750093.06224058056</v>
      </c>
      <c r="K165" s="763">
        <v>-51402.96</v>
      </c>
      <c r="L165" s="364">
        <v>-59888.26</v>
      </c>
      <c r="M165" s="405">
        <v>-106024.0617924682</v>
      </c>
      <c r="N165" s="762">
        <v>-480665.71192696487</v>
      </c>
      <c r="O165" s="365">
        <v>-50286.239999999998</v>
      </c>
      <c r="P165" s="365">
        <v>-19254.960000000003</v>
      </c>
      <c r="Q165" s="364">
        <v>-11014.059300014867</v>
      </c>
      <c r="R165" s="364">
        <v>-6564.96</v>
      </c>
      <c r="S165" s="364">
        <v>41353.150778867275</v>
      </c>
      <c r="T165" s="396">
        <f t="shared" si="12"/>
        <v>-6345</v>
      </c>
      <c r="U165" s="118">
        <f t="shared" si="13"/>
        <v>-182043.21853749303</v>
      </c>
      <c r="V165" s="21">
        <v>695165.70144807722</v>
      </c>
      <c r="W165" s="118">
        <f t="shared" si="14"/>
        <v>513122.48291058419</v>
      </c>
      <c r="X165" s="131">
        <v>288016.76413393905</v>
      </c>
      <c r="Y165" s="118">
        <f t="shared" si="15"/>
        <v>801139.24704452325</v>
      </c>
      <c r="Z165" s="368">
        <v>-458840</v>
      </c>
      <c r="AA165" s="12">
        <v>355631.7655075799</v>
      </c>
    </row>
    <row r="166" spans="1:27">
      <c r="A166" s="13">
        <v>505</v>
      </c>
      <c r="B166" s="343">
        <v>1</v>
      </c>
      <c r="C166" s="377">
        <v>35</v>
      </c>
      <c r="D166" s="9" t="s">
        <v>197</v>
      </c>
      <c r="E166" s="20">
        <v>20861</v>
      </c>
      <c r="F166" s="14">
        <v>47385661.308615841</v>
      </c>
      <c r="G166" s="12">
        <v>13468387.238615841</v>
      </c>
      <c r="H166" s="758">
        <f t="shared" si="11"/>
        <v>0.28422917115998902</v>
      </c>
      <c r="I166" s="22">
        <v>612674.34652038617</v>
      </c>
      <c r="J166" s="367">
        <v>-3502591.1113702245</v>
      </c>
      <c r="K166" s="763">
        <v>-633757.17999999993</v>
      </c>
      <c r="L166" s="364">
        <v>-1271999.04</v>
      </c>
      <c r="M166" s="405">
        <v>-117790.88836083717</v>
      </c>
      <c r="N166" s="762">
        <v>-686844.96260971308</v>
      </c>
      <c r="O166" s="365">
        <v>-619988.91999999993</v>
      </c>
      <c r="P166" s="365">
        <v>-237398.18000000002</v>
      </c>
      <c r="Q166" s="364">
        <v>-292224.40075563797</v>
      </c>
      <c r="R166" s="364">
        <v>-80940.679999999993</v>
      </c>
      <c r="S166" s="364">
        <v>516581.89035596396</v>
      </c>
      <c r="T166" s="396">
        <f t="shared" si="12"/>
        <v>-78228.75</v>
      </c>
      <c r="U166" s="118">
        <f t="shared" si="13"/>
        <v>10578470.473766003</v>
      </c>
      <c r="V166" s="21">
        <v>2908478.1376563553</v>
      </c>
      <c r="W166" s="118">
        <f t="shared" si="14"/>
        <v>13486948.611422358</v>
      </c>
      <c r="X166" s="131">
        <v>1887046.2837530207</v>
      </c>
      <c r="Y166" s="118">
        <f t="shared" si="15"/>
        <v>15373994.895175379</v>
      </c>
      <c r="Z166" s="368">
        <v>-1755024</v>
      </c>
      <c r="AA166" s="12">
        <v>15133172.80114489</v>
      </c>
    </row>
    <row r="167" spans="1:27">
      <c r="A167" s="13">
        <v>507</v>
      </c>
      <c r="B167" s="343">
        <v>10</v>
      </c>
      <c r="C167" s="343">
        <v>10</v>
      </c>
      <c r="D167" s="9" t="s">
        <v>336</v>
      </c>
      <c r="E167" s="20">
        <v>7034</v>
      </c>
      <c r="F167" s="14">
        <v>11922983.912841449</v>
      </c>
      <c r="G167" s="12">
        <v>486614.33284144849</v>
      </c>
      <c r="H167" s="758">
        <f t="shared" si="11"/>
        <v>4.0813133389985434E-2</v>
      </c>
      <c r="I167" s="22">
        <v>982432.60519799346</v>
      </c>
      <c r="J167" s="367">
        <v>-2326555.4921641704</v>
      </c>
      <c r="K167" s="763">
        <v>-213692.91999999998</v>
      </c>
      <c r="L167" s="364">
        <v>-309036.49</v>
      </c>
      <c r="M167" s="405">
        <v>-318411.93458137807</v>
      </c>
      <c r="N167" s="762">
        <v>-1410487.6499089282</v>
      </c>
      <c r="O167" s="365">
        <v>-209050.47999999998</v>
      </c>
      <c r="P167" s="365">
        <v>-80046.92</v>
      </c>
      <c r="Q167" s="364">
        <v>-16434.173781371002</v>
      </c>
      <c r="R167" s="364">
        <v>-27291.919999999998</v>
      </c>
      <c r="S167" s="364">
        <v>284274.49610750668</v>
      </c>
      <c r="T167" s="396">
        <f t="shared" si="12"/>
        <v>-26377.499999999534</v>
      </c>
      <c r="U167" s="118">
        <f t="shared" si="13"/>
        <v>-857508.55412472831</v>
      </c>
      <c r="V167" s="21">
        <v>1681929.5549089555</v>
      </c>
      <c r="W167" s="118">
        <f t="shared" si="14"/>
        <v>824421.00078422716</v>
      </c>
      <c r="X167" s="131">
        <v>1187808.5276734047</v>
      </c>
      <c r="Y167" s="118">
        <f t="shared" si="15"/>
        <v>2012229.5284576318</v>
      </c>
      <c r="Z167" s="368">
        <v>-234217</v>
      </c>
      <c r="AA167" s="12">
        <v>1342504.432842785</v>
      </c>
    </row>
    <row r="168" spans="1:27">
      <c r="A168" s="13">
        <v>508</v>
      </c>
      <c r="B168" s="343">
        <v>6</v>
      </c>
      <c r="C168" s="343">
        <v>6</v>
      </c>
      <c r="D168" s="9" t="s">
        <v>199</v>
      </c>
      <c r="E168" s="20">
        <v>9109</v>
      </c>
      <c r="F168" s="14">
        <v>14821946.065824922</v>
      </c>
      <c r="G168" s="12">
        <v>11896.235824923962</v>
      </c>
      <c r="H168" s="758">
        <f t="shared" si="11"/>
        <v>8.026095744845009E-4</v>
      </c>
      <c r="I168" s="22">
        <v>687233.25917408965</v>
      </c>
      <c r="J168" s="367">
        <v>-1996100.6901047854</v>
      </c>
      <c r="K168" s="763">
        <v>-276731.42</v>
      </c>
      <c r="L168" s="364">
        <v>-901977.73</v>
      </c>
      <c r="M168" s="405">
        <v>-127646.43830744403</v>
      </c>
      <c r="N168" s="762">
        <v>-836985.06646362867</v>
      </c>
      <c r="O168" s="365">
        <v>-270719.48</v>
      </c>
      <c r="P168" s="365">
        <v>-103660.42000000001</v>
      </c>
      <c r="Q168" s="364">
        <v>-53.208927678756545</v>
      </c>
      <c r="R168" s="364">
        <v>-35342.92</v>
      </c>
      <c r="S168" s="364">
        <v>591174.74359396612</v>
      </c>
      <c r="T168" s="396">
        <f t="shared" si="12"/>
        <v>-34158.75</v>
      </c>
      <c r="U168" s="118">
        <f t="shared" si="13"/>
        <v>-1296971.1951057718</v>
      </c>
      <c r="V168" s="21">
        <v>1171049.3663201919</v>
      </c>
      <c r="W168" s="118">
        <f t="shared" si="14"/>
        <v>-125921.82878557988</v>
      </c>
      <c r="X168" s="131">
        <v>1091399.1295193066</v>
      </c>
      <c r="Y168" s="118">
        <f t="shared" si="15"/>
        <v>965477.3007337267</v>
      </c>
      <c r="Z168" s="368">
        <v>-742756</v>
      </c>
      <c r="AA168" s="12">
        <v>-638166.95859900524</v>
      </c>
    </row>
    <row r="169" spans="1:27">
      <c r="A169" s="13">
        <v>529</v>
      </c>
      <c r="B169" s="343">
        <v>2</v>
      </c>
      <c r="C169" s="343">
        <v>2</v>
      </c>
      <c r="D169" s="9" t="s">
        <v>200</v>
      </c>
      <c r="E169" s="20">
        <v>20390</v>
      </c>
      <c r="F169" s="14">
        <v>40265983.63917233</v>
      </c>
      <c r="G169" s="12">
        <v>7114494.3391723335</v>
      </c>
      <c r="H169" s="758">
        <f t="shared" si="11"/>
        <v>0.17668745914482203</v>
      </c>
      <c r="I169" s="22">
        <v>822047.58114200155</v>
      </c>
      <c r="J169" s="367">
        <v>2502219.2278049621</v>
      </c>
      <c r="K169" s="763">
        <v>-619448.19999999995</v>
      </c>
      <c r="L169" s="364">
        <v>-749952.38</v>
      </c>
      <c r="M169" s="405">
        <v>-60211.277595249943</v>
      </c>
      <c r="N169" s="762">
        <v>4328799.4813034628</v>
      </c>
      <c r="O169" s="365">
        <v>-605990.79999999993</v>
      </c>
      <c r="P169" s="365">
        <v>-232038.2</v>
      </c>
      <c r="Q169" s="364">
        <v>-211337.99453995898</v>
      </c>
      <c r="R169" s="364">
        <v>-79113.2</v>
      </c>
      <c r="S169" s="364">
        <v>807974.29863670806</v>
      </c>
      <c r="T169" s="396">
        <f t="shared" si="12"/>
        <v>-76462.5</v>
      </c>
      <c r="U169" s="118">
        <f t="shared" si="13"/>
        <v>10438761.148119297</v>
      </c>
      <c r="V169" s="21">
        <v>-598354.36704726622</v>
      </c>
      <c r="W169" s="118">
        <f t="shared" si="14"/>
        <v>9840406.7810720298</v>
      </c>
      <c r="X169" s="131">
        <v>1554049.3519861156</v>
      </c>
      <c r="Y169" s="118">
        <f t="shared" si="15"/>
        <v>11394456.133058146</v>
      </c>
      <c r="Z169" s="368">
        <v>-1091559</v>
      </c>
      <c r="AA169" s="12">
        <v>10313853.832027581</v>
      </c>
    </row>
    <row r="170" spans="1:27">
      <c r="A170" s="13">
        <v>531</v>
      </c>
      <c r="B170" s="343">
        <v>4</v>
      </c>
      <c r="C170" s="343">
        <v>4</v>
      </c>
      <c r="D170" s="9" t="s">
        <v>201</v>
      </c>
      <c r="E170" s="20">
        <v>4890</v>
      </c>
      <c r="F170" s="14">
        <v>8623503.3019426167</v>
      </c>
      <c r="G170" s="12">
        <v>672999.00194261689</v>
      </c>
      <c r="H170" s="758">
        <f t="shared" si="11"/>
        <v>7.8042412506644537E-2</v>
      </c>
      <c r="I170" s="22">
        <v>146864.72460446582</v>
      </c>
      <c r="J170" s="367">
        <v>-2070940.8947263872</v>
      </c>
      <c r="K170" s="763">
        <v>-148558.19999999998</v>
      </c>
      <c r="L170" s="364">
        <v>-180467.71</v>
      </c>
      <c r="M170" s="405">
        <v>-802577.71050497156</v>
      </c>
      <c r="N170" s="762">
        <v>-1123293.0359543334</v>
      </c>
      <c r="O170" s="365">
        <v>-145330.79999999999</v>
      </c>
      <c r="P170" s="365">
        <v>-55648.200000000004</v>
      </c>
      <c r="Q170" s="364">
        <v>-17223.51739883982</v>
      </c>
      <c r="R170" s="364">
        <v>-18973.2</v>
      </c>
      <c r="S170" s="364">
        <v>439468.97913175786</v>
      </c>
      <c r="T170" s="396">
        <f t="shared" si="12"/>
        <v>-18337.5</v>
      </c>
      <c r="U170" s="118">
        <f t="shared" si="13"/>
        <v>-1251077.1681793046</v>
      </c>
      <c r="V170" s="21">
        <v>2068392.7160832309</v>
      </c>
      <c r="W170" s="118">
        <f t="shared" si="14"/>
        <v>817315.54790392634</v>
      </c>
      <c r="X170" s="131">
        <v>572753.13527748245</v>
      </c>
      <c r="Y170" s="118">
        <f t="shared" si="15"/>
        <v>1390068.6831814088</v>
      </c>
      <c r="Z170" s="368">
        <v>-346249</v>
      </c>
      <c r="AA170" s="12">
        <v>1189438.1251895991</v>
      </c>
    </row>
    <row r="171" spans="1:27">
      <c r="A171" s="13">
        <v>535</v>
      </c>
      <c r="B171" s="343">
        <v>17</v>
      </c>
      <c r="C171" s="343">
        <v>17</v>
      </c>
      <c r="D171" s="9" t="s">
        <v>202</v>
      </c>
      <c r="E171" s="20">
        <v>10300</v>
      </c>
      <c r="F171" s="14">
        <v>26565443.464081477</v>
      </c>
      <c r="G171" s="12">
        <v>9818982.4640814792</v>
      </c>
      <c r="H171" s="758">
        <f t="shared" si="11"/>
        <v>0.36961485236854785</v>
      </c>
      <c r="I171" s="22">
        <v>402808.83947487664</v>
      </c>
      <c r="J171" s="367">
        <v>-828355.22093402571</v>
      </c>
      <c r="K171" s="763">
        <v>-312914</v>
      </c>
      <c r="L171" s="364">
        <v>-297103.01</v>
      </c>
      <c r="M171" s="405">
        <v>-58687.034517576634</v>
      </c>
      <c r="N171" s="762">
        <v>431355.8732414273</v>
      </c>
      <c r="O171" s="365">
        <v>-306116</v>
      </c>
      <c r="P171" s="365">
        <v>-117214.00000000001</v>
      </c>
      <c r="Q171" s="364">
        <v>-338877.98769097589</v>
      </c>
      <c r="R171" s="364">
        <v>-39964</v>
      </c>
      <c r="S171" s="364">
        <v>249789.93803309952</v>
      </c>
      <c r="T171" s="396">
        <f t="shared" si="12"/>
        <v>-38625</v>
      </c>
      <c r="U171" s="118">
        <f t="shared" si="13"/>
        <v>9393436.0826223306</v>
      </c>
      <c r="V171" s="21">
        <v>6473524.3768309327</v>
      </c>
      <c r="W171" s="118">
        <f t="shared" si="14"/>
        <v>15866960.459453262</v>
      </c>
      <c r="X171" s="131">
        <v>1317943.4753464805</v>
      </c>
      <c r="Y171" s="118">
        <f t="shared" si="15"/>
        <v>17184903.934799742</v>
      </c>
      <c r="Z171" s="368">
        <v>-742474</v>
      </c>
      <c r="AA171" s="12">
        <v>16590620.643761881</v>
      </c>
    </row>
    <row r="172" spans="1:27">
      <c r="A172" s="13">
        <v>536</v>
      </c>
      <c r="B172" s="343">
        <v>6</v>
      </c>
      <c r="C172" s="343">
        <v>6</v>
      </c>
      <c r="D172" s="9" t="s">
        <v>203</v>
      </c>
      <c r="E172" s="20">
        <v>36571</v>
      </c>
      <c r="F172" s="14">
        <v>77959467.797820732</v>
      </c>
      <c r="G172" s="12">
        <v>18499776.027820736</v>
      </c>
      <c r="H172" s="758">
        <f t="shared" si="11"/>
        <v>0.23729992713390324</v>
      </c>
      <c r="I172" s="22">
        <v>1637978.8769118749</v>
      </c>
      <c r="J172" s="367">
        <v>-5777639.6317375349</v>
      </c>
      <c r="K172" s="763">
        <v>-1111026.98</v>
      </c>
      <c r="L172" s="364">
        <v>-2491061.4500000002</v>
      </c>
      <c r="M172" s="405">
        <v>-199093.18764356116</v>
      </c>
      <c r="N172" s="762">
        <v>-1468266.4195354653</v>
      </c>
      <c r="O172" s="365">
        <v>-1086890.1199999999</v>
      </c>
      <c r="P172" s="365">
        <v>-416177.98000000004</v>
      </c>
      <c r="Q172" s="364">
        <v>-453548.56378914393</v>
      </c>
      <c r="R172" s="364">
        <v>-141895.48000000001</v>
      </c>
      <c r="S172" s="364">
        <v>1727461.7992306368</v>
      </c>
      <c r="T172" s="396">
        <f t="shared" si="12"/>
        <v>-137141.25</v>
      </c>
      <c r="U172" s="118">
        <f t="shared" si="13"/>
        <v>14360115.272995077</v>
      </c>
      <c r="V172" s="21">
        <v>6896856.921956216</v>
      </c>
      <c r="W172" s="118">
        <f t="shared" si="14"/>
        <v>21256972.194951292</v>
      </c>
      <c r="X172" s="131">
        <v>2035836.1631788388</v>
      </c>
      <c r="Y172" s="118">
        <f t="shared" si="15"/>
        <v>23292808.358130131</v>
      </c>
      <c r="Z172" s="368">
        <v>-1380060</v>
      </c>
      <c r="AA172" s="12">
        <v>22046405.591306388</v>
      </c>
    </row>
    <row r="173" spans="1:27">
      <c r="A173" s="13">
        <v>538</v>
      </c>
      <c r="B173" s="343">
        <v>2</v>
      </c>
      <c r="C173" s="343">
        <v>2</v>
      </c>
      <c r="D173" s="9" t="s">
        <v>204</v>
      </c>
      <c r="E173" s="20">
        <v>4667</v>
      </c>
      <c r="F173" s="14">
        <v>10395940.115318742</v>
      </c>
      <c r="G173" s="12">
        <v>2808004.8253187425</v>
      </c>
      <c r="H173" s="758">
        <f t="shared" si="11"/>
        <v>0.27010590616822233</v>
      </c>
      <c r="I173" s="22">
        <v>146765.64701865718</v>
      </c>
      <c r="J173" s="367">
        <v>-498059.779376978</v>
      </c>
      <c r="K173" s="763">
        <v>-141783.46</v>
      </c>
      <c r="L173" s="364">
        <v>-121142.44</v>
      </c>
      <c r="M173" s="405">
        <v>-26158.22903346059</v>
      </c>
      <c r="N173" s="762">
        <v>4520.992781539514</v>
      </c>
      <c r="O173" s="365">
        <v>-138703.24</v>
      </c>
      <c r="P173" s="365">
        <v>-53110.460000000006</v>
      </c>
      <c r="Q173" s="364">
        <v>-86805.439893432136</v>
      </c>
      <c r="R173" s="364">
        <v>-18107.96</v>
      </c>
      <c r="S173" s="364">
        <v>100731.70676837518</v>
      </c>
      <c r="T173" s="396">
        <f t="shared" si="12"/>
        <v>-17501.25</v>
      </c>
      <c r="U173" s="118">
        <f t="shared" si="13"/>
        <v>2456710.6929604216</v>
      </c>
      <c r="V173" s="21">
        <v>1524603.6205209373</v>
      </c>
      <c r="W173" s="118">
        <f t="shared" si="14"/>
        <v>3981314.3134813588</v>
      </c>
      <c r="X173" s="131">
        <v>447825.2401946637</v>
      </c>
      <c r="Y173" s="118">
        <f t="shared" si="15"/>
        <v>4429139.5536760222</v>
      </c>
      <c r="Z173" s="368">
        <v>564787</v>
      </c>
      <c r="AA173" s="12">
        <v>5361059.1056058249</v>
      </c>
    </row>
    <row r="174" spans="1:27">
      <c r="A174" s="13">
        <v>541</v>
      </c>
      <c r="B174" s="343">
        <v>12</v>
      </c>
      <c r="C174" s="343">
        <v>12</v>
      </c>
      <c r="D174" s="9" t="s">
        <v>205</v>
      </c>
      <c r="E174" s="20">
        <v>8760</v>
      </c>
      <c r="F174" s="14">
        <v>16100931.959293798</v>
      </c>
      <c r="G174" s="12">
        <v>1858310.7592937984</v>
      </c>
      <c r="H174" s="758">
        <f t="shared" si="11"/>
        <v>0.11541634757490805</v>
      </c>
      <c r="I174" s="22">
        <v>1371994.1402906347</v>
      </c>
      <c r="J174" s="367">
        <v>2664403.0480657462</v>
      </c>
      <c r="K174" s="763">
        <v>-266128.8</v>
      </c>
      <c r="L174" s="364">
        <v>-312077.68</v>
      </c>
      <c r="M174" s="405">
        <v>1193043.5611116898</v>
      </c>
      <c r="N174" s="762">
        <v>2452029.1786533692</v>
      </c>
      <c r="O174" s="365">
        <v>-260347.19999999998</v>
      </c>
      <c r="P174" s="365">
        <v>-99688.8</v>
      </c>
      <c r="Q174" s="364">
        <v>-217827.72531036133</v>
      </c>
      <c r="R174" s="364">
        <v>-33988.799999999996</v>
      </c>
      <c r="S174" s="364">
        <v>242239.31361104886</v>
      </c>
      <c r="T174" s="396">
        <f t="shared" si="12"/>
        <v>-32850</v>
      </c>
      <c r="U174" s="118">
        <f t="shared" si="13"/>
        <v>5894707.9476501793</v>
      </c>
      <c r="V174" s="21">
        <v>4331864.6554563735</v>
      </c>
      <c r="W174" s="118">
        <f t="shared" si="14"/>
        <v>10226572.603106553</v>
      </c>
      <c r="X174" s="131">
        <v>1571830.6880766989</v>
      </c>
      <c r="Y174" s="118">
        <f t="shared" si="15"/>
        <v>11798403.291183252</v>
      </c>
      <c r="Z174" s="368">
        <v>-894198</v>
      </c>
      <c r="AA174" s="12">
        <v>11143015.500288861</v>
      </c>
    </row>
    <row r="175" spans="1:27">
      <c r="A175" s="13">
        <v>543</v>
      </c>
      <c r="B175" s="343">
        <v>1</v>
      </c>
      <c r="C175" s="377">
        <v>35</v>
      </c>
      <c r="D175" s="9" t="s">
        <v>206</v>
      </c>
      <c r="E175" s="20">
        <v>45333</v>
      </c>
      <c r="F175" s="14">
        <v>110081262.89837556</v>
      </c>
      <c r="G175" s="12">
        <v>36375698.188375562</v>
      </c>
      <c r="H175" s="758">
        <f t="shared" si="11"/>
        <v>0.3304440486112224</v>
      </c>
      <c r="I175" s="22">
        <v>1686291.4834457524</v>
      </c>
      <c r="J175" s="367">
        <v>220394.52626815881</v>
      </c>
      <c r="K175" s="763">
        <v>-1377216.54</v>
      </c>
      <c r="L175" s="364">
        <v>-2361409.12</v>
      </c>
      <c r="M175" s="405">
        <v>721385.45549288171</v>
      </c>
      <c r="N175" s="762">
        <v>5233977.5570725771</v>
      </c>
      <c r="O175" s="365">
        <v>-1347296.76</v>
      </c>
      <c r="P175" s="365">
        <v>-515889.54000000004</v>
      </c>
      <c r="Q175" s="364">
        <v>-856669.24580428982</v>
      </c>
      <c r="R175" s="364">
        <v>-175892.04</v>
      </c>
      <c r="S175" s="364">
        <v>1069403.5095069902</v>
      </c>
      <c r="T175" s="396">
        <f t="shared" si="12"/>
        <v>-169998.75</v>
      </c>
      <c r="U175" s="118">
        <f t="shared" si="13"/>
        <v>38282384.198089473</v>
      </c>
      <c r="V175" s="21">
        <v>1879158.7443469421</v>
      </c>
      <c r="W175" s="118">
        <f t="shared" si="14"/>
        <v>40161542.942436412</v>
      </c>
      <c r="X175" s="131">
        <v>2832443.7204744378</v>
      </c>
      <c r="Y175" s="118">
        <f t="shared" si="15"/>
        <v>42993986.662910849</v>
      </c>
      <c r="Z175" s="368">
        <v>-8371325</v>
      </c>
      <c r="AA175" s="12">
        <v>33095362.553382251</v>
      </c>
    </row>
    <row r="176" spans="1:27">
      <c r="A176" s="13">
        <v>545</v>
      </c>
      <c r="B176" s="343">
        <v>15</v>
      </c>
      <c r="C176" s="343">
        <v>15</v>
      </c>
      <c r="D176" s="9" t="s">
        <v>207</v>
      </c>
      <c r="E176" s="20">
        <v>9538</v>
      </c>
      <c r="F176" s="14">
        <v>26147576.50342568</v>
      </c>
      <c r="G176" s="12">
        <v>10640028.443425681</v>
      </c>
      <c r="H176" s="758">
        <f t="shared" si="11"/>
        <v>0.40692216512041551</v>
      </c>
      <c r="I176" s="22">
        <v>851802.5337507365</v>
      </c>
      <c r="J176" s="367">
        <v>1834823.1546330298</v>
      </c>
      <c r="K176" s="763">
        <v>-289764.44</v>
      </c>
      <c r="L176" s="364">
        <v>-93557.16</v>
      </c>
      <c r="M176" s="405">
        <v>935918.71293273824</v>
      </c>
      <c r="N176" s="762">
        <v>1844380.1191372457</v>
      </c>
      <c r="O176" s="365">
        <v>-283469.36</v>
      </c>
      <c r="P176" s="365">
        <v>-108542.44</v>
      </c>
      <c r="Q176" s="364">
        <v>-352094.76076341636</v>
      </c>
      <c r="R176" s="364">
        <v>-37007.440000000002</v>
      </c>
      <c r="S176" s="364">
        <v>254727.42332646169</v>
      </c>
      <c r="T176" s="396">
        <f t="shared" si="12"/>
        <v>-35767.5</v>
      </c>
      <c r="U176" s="118">
        <f t="shared" si="13"/>
        <v>13326654.131809449</v>
      </c>
      <c r="V176" s="21">
        <v>3091413.4655571626</v>
      </c>
      <c r="W176" s="118">
        <f t="shared" si="14"/>
        <v>16418067.597366612</v>
      </c>
      <c r="X176" s="131">
        <v>1841638.5435008132</v>
      </c>
      <c r="Y176" s="118">
        <f t="shared" si="15"/>
        <v>18259706.140867427</v>
      </c>
      <c r="Z176" s="368">
        <v>498347</v>
      </c>
      <c r="AA176" s="12">
        <v>18786980.70740483</v>
      </c>
    </row>
    <row r="177" spans="1:27">
      <c r="A177" s="13">
        <v>560</v>
      </c>
      <c r="B177" s="343">
        <v>7</v>
      </c>
      <c r="C177" s="343">
        <v>7</v>
      </c>
      <c r="D177" s="9" t="s">
        <v>208</v>
      </c>
      <c r="E177" s="20">
        <v>15575</v>
      </c>
      <c r="F177" s="14">
        <v>32800126.31748087</v>
      </c>
      <c r="G177" s="12">
        <v>7477201.0674808696</v>
      </c>
      <c r="H177" s="758">
        <f t="shared" si="11"/>
        <v>0.22796256926290817</v>
      </c>
      <c r="I177" s="22">
        <v>474927.0275183114</v>
      </c>
      <c r="J177" s="367">
        <v>-2025961.3158156527</v>
      </c>
      <c r="K177" s="763">
        <v>-473168.5</v>
      </c>
      <c r="L177" s="364">
        <v>-932148.51</v>
      </c>
      <c r="M177" s="405">
        <v>-88630.433643734359</v>
      </c>
      <c r="N177" s="762">
        <v>142886.77238777475</v>
      </c>
      <c r="O177" s="365">
        <v>-462889</v>
      </c>
      <c r="P177" s="365">
        <v>-177243.5</v>
      </c>
      <c r="Q177" s="364">
        <v>-269211.71127523284</v>
      </c>
      <c r="R177" s="364">
        <v>-60431</v>
      </c>
      <c r="S177" s="364">
        <v>353280.8167155399</v>
      </c>
      <c r="T177" s="396">
        <f t="shared" si="12"/>
        <v>-58406.25</v>
      </c>
      <c r="U177" s="118">
        <f t="shared" si="13"/>
        <v>5926166.7791835284</v>
      </c>
      <c r="V177" s="21">
        <v>6557986.1182346176</v>
      </c>
      <c r="W177" s="118">
        <f t="shared" si="14"/>
        <v>12484152.897418145</v>
      </c>
      <c r="X177" s="131">
        <v>1970878.0324656428</v>
      </c>
      <c r="Y177" s="118">
        <f t="shared" si="15"/>
        <v>14455030.929883787</v>
      </c>
      <c r="Z177" s="368">
        <v>-1659126</v>
      </c>
      <c r="AA177" s="12">
        <v>12664063.308546649</v>
      </c>
    </row>
    <row r="178" spans="1:27">
      <c r="A178" s="13">
        <v>561</v>
      </c>
      <c r="B178" s="343">
        <v>2</v>
      </c>
      <c r="C178" s="343">
        <v>2</v>
      </c>
      <c r="D178" s="9" t="s">
        <v>209</v>
      </c>
      <c r="E178" s="20">
        <v>1264</v>
      </c>
      <c r="F178" s="14">
        <v>2819228.8581170961</v>
      </c>
      <c r="G178" s="12">
        <v>764129.17811709619</v>
      </c>
      <c r="H178" s="758">
        <f t="shared" si="11"/>
        <v>0.27104191130742117</v>
      </c>
      <c r="I178" s="22">
        <v>37679.475456802436</v>
      </c>
      <c r="J178" s="367">
        <v>532780.54311891797</v>
      </c>
      <c r="K178" s="763">
        <v>-38400.32</v>
      </c>
      <c r="L178" s="364">
        <v>-33442.25</v>
      </c>
      <c r="M178" s="405">
        <v>248786.61859575738</v>
      </c>
      <c r="N178" s="762">
        <v>397976.52731554653</v>
      </c>
      <c r="O178" s="365">
        <v>-37566.080000000002</v>
      </c>
      <c r="P178" s="365">
        <v>-14384.320000000002</v>
      </c>
      <c r="Q178" s="364">
        <v>-39106.231908041947</v>
      </c>
      <c r="R178" s="364">
        <v>-4904.32</v>
      </c>
      <c r="S178" s="364">
        <v>58560.919115655997</v>
      </c>
      <c r="T178" s="396">
        <f t="shared" si="12"/>
        <v>-4740</v>
      </c>
      <c r="U178" s="118">
        <f t="shared" si="13"/>
        <v>1334589.1966928164</v>
      </c>
      <c r="V178" s="21">
        <v>483930.68854963331</v>
      </c>
      <c r="W178" s="118">
        <f t="shared" si="14"/>
        <v>1818519.8852424498</v>
      </c>
      <c r="X178" s="131">
        <v>288228.17105095432</v>
      </c>
      <c r="Y178" s="118">
        <f t="shared" si="15"/>
        <v>2106748.0562934042</v>
      </c>
      <c r="Z178" s="368">
        <v>-273217</v>
      </c>
      <c r="AA178" s="12">
        <v>1843262.08377744</v>
      </c>
    </row>
    <row r="179" spans="1:27">
      <c r="A179" s="13">
        <v>562</v>
      </c>
      <c r="B179" s="343">
        <v>6</v>
      </c>
      <c r="C179" s="343">
        <v>6</v>
      </c>
      <c r="D179" s="9" t="s">
        <v>210</v>
      </c>
      <c r="E179" s="20">
        <v>8858</v>
      </c>
      <c r="F179" s="14">
        <v>16395606.448466707</v>
      </c>
      <c r="G179" s="12">
        <v>1993649.988466708</v>
      </c>
      <c r="H179" s="758">
        <f t="shared" si="11"/>
        <v>0.12159659935318533</v>
      </c>
      <c r="I179" s="22">
        <v>471413.6211363615</v>
      </c>
      <c r="J179" s="367">
        <v>-969978.03393214429</v>
      </c>
      <c r="K179" s="763">
        <v>-269106.03999999998</v>
      </c>
      <c r="L179" s="364">
        <v>-336567.6</v>
      </c>
      <c r="M179" s="405">
        <v>-50328.117229537114</v>
      </c>
      <c r="N179" s="762">
        <v>-14697.310719990495</v>
      </c>
      <c r="O179" s="365">
        <v>-263259.76</v>
      </c>
      <c r="P179" s="365">
        <v>-100804.04000000001</v>
      </c>
      <c r="Q179" s="364">
        <v>-105509.78654503377</v>
      </c>
      <c r="R179" s="364">
        <v>-34369.040000000001</v>
      </c>
      <c r="S179" s="364">
        <v>237881.160562417</v>
      </c>
      <c r="T179" s="396">
        <f t="shared" si="12"/>
        <v>-33217.5</v>
      </c>
      <c r="U179" s="118">
        <f t="shared" si="13"/>
        <v>1495085.5756709254</v>
      </c>
      <c r="V179" s="21">
        <v>3451328.2930427864</v>
      </c>
      <c r="W179" s="118">
        <f t="shared" si="14"/>
        <v>4946413.8687137123</v>
      </c>
      <c r="X179" s="131">
        <v>1137636.6376516244</v>
      </c>
      <c r="Y179" s="118">
        <f t="shared" si="15"/>
        <v>6084050.5063653365</v>
      </c>
      <c r="Z179" s="368">
        <v>-382548</v>
      </c>
      <c r="AA179" s="12">
        <v>5733838.6857150812</v>
      </c>
    </row>
    <row r="180" spans="1:27">
      <c r="A180" s="13">
        <v>563</v>
      </c>
      <c r="B180" s="343">
        <v>17</v>
      </c>
      <c r="C180" s="343">
        <v>17</v>
      </c>
      <c r="D180" s="9" t="s">
        <v>211</v>
      </c>
      <c r="E180" s="20">
        <v>6832</v>
      </c>
      <c r="F180" s="14">
        <v>14304445.67453113</v>
      </c>
      <c r="G180" s="12">
        <v>3196501.8345311303</v>
      </c>
      <c r="H180" s="758">
        <f t="shared" si="11"/>
        <v>0.22346212550007849</v>
      </c>
      <c r="I180" s="22">
        <v>471975.65896240005</v>
      </c>
      <c r="J180" s="367">
        <v>-2151487.7574914536</v>
      </c>
      <c r="K180" s="763">
        <v>-207556.16</v>
      </c>
      <c r="L180" s="364">
        <v>-320618.02</v>
      </c>
      <c r="M180" s="405">
        <v>-734709.18230140314</v>
      </c>
      <c r="N180" s="762">
        <v>-675793.02046721533</v>
      </c>
      <c r="O180" s="365">
        <v>-203047.03999999998</v>
      </c>
      <c r="P180" s="365">
        <v>-77748.160000000003</v>
      </c>
      <c r="Q180" s="364">
        <v>-108109.42979911546</v>
      </c>
      <c r="R180" s="364">
        <v>-26508.16</v>
      </c>
      <c r="S180" s="364">
        <v>228221.41507628036</v>
      </c>
      <c r="T180" s="396">
        <f t="shared" si="12"/>
        <v>-25620</v>
      </c>
      <c r="U180" s="118">
        <f t="shared" si="13"/>
        <v>1516989.7360020769</v>
      </c>
      <c r="V180" s="21">
        <v>3545386.35988806</v>
      </c>
      <c r="W180" s="118">
        <f t="shared" si="14"/>
        <v>5062376.0958901364</v>
      </c>
      <c r="X180" s="131">
        <v>839365.99375622184</v>
      </c>
      <c r="Y180" s="118">
        <f t="shared" si="15"/>
        <v>5901742.089646358</v>
      </c>
      <c r="Z180" s="368">
        <v>-290140</v>
      </c>
      <c r="AA180" s="12">
        <v>5239971.1297066445</v>
      </c>
    </row>
    <row r="181" spans="1:27">
      <c r="A181" s="13">
        <v>564</v>
      </c>
      <c r="B181" s="343">
        <v>17</v>
      </c>
      <c r="C181" s="343">
        <v>17</v>
      </c>
      <c r="D181" s="9" t="s">
        <v>212</v>
      </c>
      <c r="E181" s="20">
        <v>217469</v>
      </c>
      <c r="F181" s="14">
        <v>465770019.41442847</v>
      </c>
      <c r="G181" s="12">
        <v>112193696.3844285</v>
      </c>
      <c r="H181" s="758">
        <f t="shared" si="11"/>
        <v>0.24087788330704438</v>
      </c>
      <c r="I181" s="22">
        <v>10023509.808437979</v>
      </c>
      <c r="J181" s="367">
        <v>-43364807.5131713</v>
      </c>
      <c r="K181" s="763">
        <v>-6606708.2199999997</v>
      </c>
      <c r="L181" s="364">
        <v>-15183568.470000001</v>
      </c>
      <c r="M181" s="405">
        <v>-1193274.8717227732</v>
      </c>
      <c r="N181" s="762">
        <v>-14761047.961879341</v>
      </c>
      <c r="O181" s="365">
        <v>-6463178.6799999997</v>
      </c>
      <c r="P181" s="365">
        <v>-2474797.2200000002</v>
      </c>
      <c r="Q181" s="364">
        <v>-2483783.7727510445</v>
      </c>
      <c r="R181" s="364">
        <v>-843779.72</v>
      </c>
      <c r="S181" s="364">
        <v>7460840.1531818509</v>
      </c>
      <c r="T181" s="396">
        <f t="shared" si="12"/>
        <v>-815508.75</v>
      </c>
      <c r="U181" s="118">
        <f t="shared" si="13"/>
        <v>78852398.679695174</v>
      </c>
      <c r="V181" s="21">
        <v>37957300.251078852</v>
      </c>
      <c r="W181" s="118">
        <f t="shared" si="14"/>
        <v>116809698.93077403</v>
      </c>
      <c r="X181" s="131">
        <v>20973048.602668788</v>
      </c>
      <c r="Y181" s="118">
        <f t="shared" si="15"/>
        <v>137782747.53344283</v>
      </c>
      <c r="Z181" s="368">
        <v>5733434</v>
      </c>
      <c r="AA181" s="12">
        <v>147775762.442417</v>
      </c>
    </row>
    <row r="182" spans="1:27">
      <c r="A182" s="13">
        <v>576</v>
      </c>
      <c r="B182" s="343">
        <v>7</v>
      </c>
      <c r="C182" s="343">
        <v>7</v>
      </c>
      <c r="D182" s="9" t="s">
        <v>213</v>
      </c>
      <c r="E182" s="20">
        <v>2656</v>
      </c>
      <c r="F182" s="14">
        <v>4000594.0071363524</v>
      </c>
      <c r="G182" s="12">
        <v>-317716.71286364738</v>
      </c>
      <c r="H182" s="758">
        <f t="shared" si="11"/>
        <v>-7.9417384592612231E-2</v>
      </c>
      <c r="I182" s="22">
        <v>384479.8746556784</v>
      </c>
      <c r="J182" s="367">
        <v>368173.66268107138</v>
      </c>
      <c r="K182" s="763">
        <v>-80689.279999999999</v>
      </c>
      <c r="L182" s="364">
        <v>-88207.28</v>
      </c>
      <c r="M182" s="405">
        <v>225599.335439799</v>
      </c>
      <c r="N182" s="762">
        <v>361001.78521974734</v>
      </c>
      <c r="O182" s="365">
        <v>-78936.319999999992</v>
      </c>
      <c r="P182" s="365">
        <v>-30225.280000000002</v>
      </c>
      <c r="Q182" s="364">
        <v>-25473.799185531399</v>
      </c>
      <c r="R182" s="364">
        <v>-10305.279999999999</v>
      </c>
      <c r="S182" s="364">
        <v>105369.78120705643</v>
      </c>
      <c r="T182" s="396">
        <f t="shared" si="12"/>
        <v>-9960</v>
      </c>
      <c r="U182" s="118">
        <f t="shared" si="13"/>
        <v>434936.8244731024</v>
      </c>
      <c r="V182" s="21">
        <v>775122.62629407342</v>
      </c>
      <c r="W182" s="118">
        <f t="shared" si="14"/>
        <v>1210059.4507671758</v>
      </c>
      <c r="X182" s="131">
        <v>514503.58192203153</v>
      </c>
      <c r="Y182" s="118">
        <f t="shared" si="15"/>
        <v>1724563.0326892072</v>
      </c>
      <c r="Z182" s="368">
        <v>-153404</v>
      </c>
      <c r="AA182" s="12">
        <v>1750263.8621412481</v>
      </c>
    </row>
    <row r="183" spans="1:27">
      <c r="A183" s="13">
        <v>577</v>
      </c>
      <c r="B183" s="343">
        <v>2</v>
      </c>
      <c r="C183" s="343">
        <v>2</v>
      </c>
      <c r="D183" s="9" t="s">
        <v>214</v>
      </c>
      <c r="E183" s="20">
        <v>11284</v>
      </c>
      <c r="F183" s="14">
        <v>25725992.043379493</v>
      </c>
      <c r="G183" s="12">
        <v>7379674.9633794948</v>
      </c>
      <c r="H183" s="758">
        <f t="shared" si="11"/>
        <v>0.28685676925250514</v>
      </c>
      <c r="I183" s="22">
        <v>387106.10889479803</v>
      </c>
      <c r="J183" s="367">
        <v>-849410.92417360889</v>
      </c>
      <c r="K183" s="763">
        <v>-342807.92</v>
      </c>
      <c r="L183" s="364">
        <v>-537910.16</v>
      </c>
      <c r="M183" s="405">
        <v>-62736.941209018958</v>
      </c>
      <c r="N183" s="762">
        <v>320052.1982920107</v>
      </c>
      <c r="O183" s="365">
        <v>-335360.48</v>
      </c>
      <c r="P183" s="365">
        <v>-128411.92000000001</v>
      </c>
      <c r="Q183" s="364">
        <v>-200284.28206838868</v>
      </c>
      <c r="R183" s="364">
        <v>-43781.919999999998</v>
      </c>
      <c r="S183" s="364">
        <v>524145.50081178802</v>
      </c>
      <c r="T183" s="396">
        <f t="shared" si="12"/>
        <v>-42315</v>
      </c>
      <c r="U183" s="118">
        <f t="shared" si="13"/>
        <v>6917370.1481006835</v>
      </c>
      <c r="V183" s="21">
        <v>2403690.0247388734</v>
      </c>
      <c r="W183" s="118">
        <f t="shared" si="14"/>
        <v>9321060.1728395559</v>
      </c>
      <c r="X183" s="131">
        <v>905903.60328054265</v>
      </c>
      <c r="Y183" s="118">
        <f t="shared" si="15"/>
        <v>10226963.776120098</v>
      </c>
      <c r="Z183" s="368">
        <v>278378</v>
      </c>
      <c r="AA183" s="12">
        <v>11058801.959060371</v>
      </c>
    </row>
    <row r="184" spans="1:27">
      <c r="A184" s="13">
        <v>578</v>
      </c>
      <c r="B184" s="343">
        <v>18</v>
      </c>
      <c r="C184" s="343">
        <v>18</v>
      </c>
      <c r="D184" s="9" t="s">
        <v>215</v>
      </c>
      <c r="E184" s="20">
        <v>2941</v>
      </c>
      <c r="F184" s="14">
        <v>5389141.9986370467</v>
      </c>
      <c r="G184" s="12">
        <v>607458.32863704674</v>
      </c>
      <c r="H184" s="758">
        <f t="shared" si="11"/>
        <v>0.11271893165752125</v>
      </c>
      <c r="I184" s="22">
        <v>291738.12964798621</v>
      </c>
      <c r="J184" s="367">
        <v>-779103.70670032036</v>
      </c>
      <c r="K184" s="763">
        <v>-89347.58</v>
      </c>
      <c r="L184" s="364">
        <v>-162778.69</v>
      </c>
      <c r="M184" s="405">
        <v>-132251.95488434064</v>
      </c>
      <c r="N184" s="762">
        <v>-339452.04647386627</v>
      </c>
      <c r="O184" s="365">
        <v>-87406.51999999999</v>
      </c>
      <c r="P184" s="365">
        <v>-33468.58</v>
      </c>
      <c r="Q184" s="364">
        <v>-40323.225680584837</v>
      </c>
      <c r="R184" s="364">
        <v>-11411.08</v>
      </c>
      <c r="S184" s="364">
        <v>128364.72033847129</v>
      </c>
      <c r="T184" s="396">
        <f t="shared" si="12"/>
        <v>-11028.75</v>
      </c>
      <c r="U184" s="118">
        <f t="shared" si="13"/>
        <v>120092.75158471265</v>
      </c>
      <c r="V184" s="21">
        <v>1717069.4117814817</v>
      </c>
      <c r="W184" s="118">
        <f t="shared" si="14"/>
        <v>1837162.1633661943</v>
      </c>
      <c r="X184" s="131">
        <v>506936.70057018887</v>
      </c>
      <c r="Y184" s="118">
        <f t="shared" si="15"/>
        <v>2344098.8639363833</v>
      </c>
      <c r="Z184" s="368">
        <v>-85471</v>
      </c>
      <c r="AA184" s="12">
        <v>2324640.3000182761</v>
      </c>
    </row>
    <row r="185" spans="1:27">
      <c r="A185" s="13">
        <v>580</v>
      </c>
      <c r="B185" s="343">
        <v>9</v>
      </c>
      <c r="C185" s="343">
        <v>9</v>
      </c>
      <c r="D185" s="9" t="s">
        <v>216</v>
      </c>
      <c r="E185" s="20">
        <v>4235</v>
      </c>
      <c r="F185" s="14">
        <v>6377049.8638782138</v>
      </c>
      <c r="G185" s="12">
        <v>-508509.58612178545</v>
      </c>
      <c r="H185" s="758">
        <f t="shared" si="11"/>
        <v>-7.9740569224988692E-2</v>
      </c>
      <c r="I185" s="22">
        <v>731510.9199444832</v>
      </c>
      <c r="J185" s="367">
        <v>-790507.05662702397</v>
      </c>
      <c r="K185" s="763">
        <v>-128659.3</v>
      </c>
      <c r="L185" s="364">
        <v>-137023.57999999999</v>
      </c>
      <c r="M185" s="405">
        <v>-24997.894153854028</v>
      </c>
      <c r="N185" s="762">
        <v>-390449.13455856533</v>
      </c>
      <c r="O185" s="365">
        <v>-125864.2</v>
      </c>
      <c r="P185" s="365">
        <v>-48194.3</v>
      </c>
      <c r="Q185" s="364">
        <v>-32213.272103842632</v>
      </c>
      <c r="R185" s="364">
        <v>-16431.8</v>
      </c>
      <c r="S185" s="364">
        <v>129207.67418923805</v>
      </c>
      <c r="T185" s="396">
        <f t="shared" si="12"/>
        <v>-15881.25</v>
      </c>
      <c r="U185" s="118">
        <f t="shared" si="13"/>
        <v>-567505.72280432621</v>
      </c>
      <c r="V185" s="21">
        <v>2091989.8627755896</v>
      </c>
      <c r="W185" s="118">
        <f t="shared" si="14"/>
        <v>1524484.1399712632</v>
      </c>
      <c r="X185" s="131">
        <v>810471.41141395178</v>
      </c>
      <c r="Y185" s="118">
        <f t="shared" si="15"/>
        <v>2334955.551385215</v>
      </c>
      <c r="Z185" s="368">
        <v>-181099</v>
      </c>
      <c r="AA185" s="12">
        <v>2200514.4261529329</v>
      </c>
    </row>
    <row r="186" spans="1:27">
      <c r="A186" s="13">
        <v>581</v>
      </c>
      <c r="B186" s="343">
        <v>6</v>
      </c>
      <c r="C186" s="343">
        <v>6</v>
      </c>
      <c r="D186" s="9" t="s">
        <v>217</v>
      </c>
      <c r="E186" s="20">
        <v>6011</v>
      </c>
      <c r="F186" s="14">
        <v>11021700.590560909</v>
      </c>
      <c r="G186" s="12">
        <v>1248596.0205609109</v>
      </c>
      <c r="H186" s="758">
        <f t="shared" si="11"/>
        <v>0.11328524217308358</v>
      </c>
      <c r="I186" s="22">
        <v>543767.12202221085</v>
      </c>
      <c r="J186" s="367">
        <v>-889666.5116586627</v>
      </c>
      <c r="K186" s="763">
        <v>-182614.18</v>
      </c>
      <c r="L186" s="364">
        <v>-254218.67</v>
      </c>
      <c r="M186" s="405">
        <v>-69511.561275761153</v>
      </c>
      <c r="N186" s="762">
        <v>-448062.98222282249</v>
      </c>
      <c r="O186" s="365">
        <v>-178646.91999999998</v>
      </c>
      <c r="P186" s="365">
        <v>-68405.180000000008</v>
      </c>
      <c r="Q186" s="364">
        <v>-70212.955289378544</v>
      </c>
      <c r="R186" s="364">
        <v>-23322.68</v>
      </c>
      <c r="S186" s="364">
        <v>427869.86712929938</v>
      </c>
      <c r="T186" s="396">
        <f t="shared" si="12"/>
        <v>-22541.25</v>
      </c>
      <c r="U186" s="118">
        <f t="shared" si="13"/>
        <v>902696.63092445908</v>
      </c>
      <c r="V186" s="21">
        <v>2393835.0074898782</v>
      </c>
      <c r="W186" s="118">
        <f t="shared" si="14"/>
        <v>3296531.6384143373</v>
      </c>
      <c r="X186" s="131">
        <v>855744.33327096968</v>
      </c>
      <c r="Y186" s="118">
        <f t="shared" si="15"/>
        <v>4152275.9716853071</v>
      </c>
      <c r="Z186" s="368">
        <v>-457262</v>
      </c>
      <c r="AA186" s="12">
        <v>3661895.8567315168</v>
      </c>
    </row>
    <row r="187" spans="1:27">
      <c r="A187" s="13">
        <v>583</v>
      </c>
      <c r="B187" s="343">
        <v>19</v>
      </c>
      <c r="C187" s="343">
        <v>19</v>
      </c>
      <c r="D187" s="9" t="s">
        <v>218</v>
      </c>
      <c r="E187" s="20">
        <v>932</v>
      </c>
      <c r="F187" s="14">
        <v>2067228.5677978352</v>
      </c>
      <c r="G187" s="12">
        <v>551917.72779783537</v>
      </c>
      <c r="H187" s="758">
        <f t="shared" si="11"/>
        <v>0.26698437531065033</v>
      </c>
      <c r="I187" s="22">
        <v>398615.09509603016</v>
      </c>
      <c r="J187" s="367">
        <v>-287891.40225422796</v>
      </c>
      <c r="K187" s="763">
        <v>-28314.16</v>
      </c>
      <c r="L187" s="364">
        <v>-4369.25</v>
      </c>
      <c r="M187" s="405">
        <v>283017.04905245377</v>
      </c>
      <c r="N187" s="762">
        <v>-506309.77841848164</v>
      </c>
      <c r="O187" s="365">
        <v>-27699.039999999997</v>
      </c>
      <c r="P187" s="365">
        <v>-10606.16</v>
      </c>
      <c r="Q187" s="364">
        <v>-13741.330226181431</v>
      </c>
      <c r="R187" s="364">
        <v>-3616.16</v>
      </c>
      <c r="S187" s="364">
        <v>27242.427337981306</v>
      </c>
      <c r="T187" s="396">
        <f t="shared" si="12"/>
        <v>-3495</v>
      </c>
      <c r="U187" s="118">
        <f t="shared" si="13"/>
        <v>662641.42063963762</v>
      </c>
      <c r="V187" s="21">
        <v>-15271.963693263951</v>
      </c>
      <c r="W187" s="118">
        <f t="shared" si="14"/>
        <v>647369.45694637368</v>
      </c>
      <c r="X187" s="131">
        <v>132006.03347648674</v>
      </c>
      <c r="Y187" s="118">
        <f t="shared" si="15"/>
        <v>779375.49042286049</v>
      </c>
      <c r="Z187" s="368">
        <v>-142651</v>
      </c>
      <c r="AA187" s="12">
        <v>544860.47221349319</v>
      </c>
    </row>
    <row r="188" spans="1:27">
      <c r="A188" s="13">
        <v>584</v>
      </c>
      <c r="B188" s="343">
        <v>16</v>
      </c>
      <c r="C188" s="343">
        <v>16</v>
      </c>
      <c r="D188" s="9" t="s">
        <v>219</v>
      </c>
      <c r="E188" s="20">
        <v>2547</v>
      </c>
      <c r="F188" s="14">
        <v>7771287.7784572458</v>
      </c>
      <c r="G188" s="12">
        <v>3630196.8884572461</v>
      </c>
      <c r="H188" s="758">
        <f t="shared" si="11"/>
        <v>0.46712938600993514</v>
      </c>
      <c r="I188" s="22">
        <v>447483.34872543882</v>
      </c>
      <c r="J188" s="367">
        <v>-1001178.4865590459</v>
      </c>
      <c r="K188" s="763">
        <v>-77377.86</v>
      </c>
      <c r="L188" s="364">
        <v>-51183.08</v>
      </c>
      <c r="M188" s="405">
        <v>-307728.05346700724</v>
      </c>
      <c r="N188" s="762">
        <v>-416187.28131920501</v>
      </c>
      <c r="O188" s="365">
        <v>-75696.84</v>
      </c>
      <c r="P188" s="365">
        <v>-28984.86</v>
      </c>
      <c r="Q188" s="364">
        <v>-107380.12846827271</v>
      </c>
      <c r="R188" s="364">
        <v>-9882.36</v>
      </c>
      <c r="S188" s="364">
        <v>82793.226695439182</v>
      </c>
      <c r="T188" s="396">
        <f t="shared" si="12"/>
        <v>-9551.25</v>
      </c>
      <c r="U188" s="118">
        <f t="shared" si="13"/>
        <v>3076501.7506236392</v>
      </c>
      <c r="V188" s="21">
        <v>1935243.9733238174</v>
      </c>
      <c r="W188" s="118">
        <f t="shared" si="14"/>
        <v>5011745.7239474561</v>
      </c>
      <c r="X188" s="131">
        <v>415907.11549371033</v>
      </c>
      <c r="Y188" s="118">
        <f t="shared" si="15"/>
        <v>5427652.8394411663</v>
      </c>
      <c r="Z188" s="368">
        <v>367869</v>
      </c>
      <c r="AA188" s="12">
        <v>5743032.3178371694</v>
      </c>
    </row>
    <row r="189" spans="1:27">
      <c r="A189" s="13">
        <v>592</v>
      </c>
      <c r="B189" s="343">
        <v>13</v>
      </c>
      <c r="C189" s="343">
        <v>13</v>
      </c>
      <c r="D189" s="9" t="s">
        <v>220</v>
      </c>
      <c r="E189" s="20">
        <v>3511</v>
      </c>
      <c r="F189" s="14">
        <v>7470973.8029485997</v>
      </c>
      <c r="G189" s="12">
        <v>1762544.2329486003</v>
      </c>
      <c r="H189" s="758">
        <f t="shared" si="11"/>
        <v>0.23591894168508123</v>
      </c>
      <c r="I189" s="22">
        <v>211245.37391449086</v>
      </c>
      <c r="J189" s="367">
        <v>-876930.3662844128</v>
      </c>
      <c r="K189" s="763">
        <v>-106664.18</v>
      </c>
      <c r="L189" s="364">
        <v>-123814.84</v>
      </c>
      <c r="M189" s="405">
        <v>-163399.22816388027</v>
      </c>
      <c r="N189" s="762">
        <v>-423633.16340313992</v>
      </c>
      <c r="O189" s="365">
        <v>-104346.92</v>
      </c>
      <c r="P189" s="365">
        <v>-39955.18</v>
      </c>
      <c r="Q189" s="364">
        <v>-60718.395401390182</v>
      </c>
      <c r="R189" s="364">
        <v>-13622.68</v>
      </c>
      <c r="S189" s="364">
        <v>172390.47068399773</v>
      </c>
      <c r="T189" s="396">
        <f t="shared" si="12"/>
        <v>-13166.25</v>
      </c>
      <c r="U189" s="118">
        <f t="shared" si="13"/>
        <v>1096859.2405786784</v>
      </c>
      <c r="V189" s="21">
        <v>1739415.2613433956</v>
      </c>
      <c r="W189" s="118">
        <f t="shared" si="14"/>
        <v>2836274.5019220738</v>
      </c>
      <c r="X189" s="131">
        <v>435101.55328181491</v>
      </c>
      <c r="Y189" s="118">
        <f t="shared" si="15"/>
        <v>3271376.0552038886</v>
      </c>
      <c r="Z189" s="368">
        <v>58532</v>
      </c>
      <c r="AA189" s="12">
        <v>3684040.2250758251</v>
      </c>
    </row>
    <row r="190" spans="1:27">
      <c r="A190" s="13">
        <v>593</v>
      </c>
      <c r="B190" s="343">
        <v>10</v>
      </c>
      <c r="C190" s="343">
        <v>10</v>
      </c>
      <c r="D190" s="9" t="s">
        <v>221</v>
      </c>
      <c r="E190" s="20">
        <v>17124</v>
      </c>
      <c r="F190" s="14">
        <v>30423200.853791207</v>
      </c>
      <c r="G190" s="12">
        <v>2581802.9737912081</v>
      </c>
      <c r="H190" s="758">
        <f t="shared" si="11"/>
        <v>8.486296317731061E-2</v>
      </c>
      <c r="I190" s="22">
        <v>670280.86891749827</v>
      </c>
      <c r="J190" s="367">
        <v>-4368280.4571394902</v>
      </c>
      <c r="K190" s="763">
        <v>-520227.12</v>
      </c>
      <c r="L190" s="364">
        <v>-1547625.3</v>
      </c>
      <c r="M190" s="405">
        <v>-779255.33312812494</v>
      </c>
      <c r="N190" s="762">
        <v>-1527706.2598609906</v>
      </c>
      <c r="O190" s="365">
        <v>-508925.27999999997</v>
      </c>
      <c r="P190" s="365">
        <v>-194871.12000000002</v>
      </c>
      <c r="Q190" s="364">
        <v>-137621.17245670941</v>
      </c>
      <c r="R190" s="364">
        <v>-66441.119999999995</v>
      </c>
      <c r="S190" s="364">
        <v>978607.24830633495</v>
      </c>
      <c r="T190" s="396">
        <f t="shared" si="12"/>
        <v>-64215</v>
      </c>
      <c r="U190" s="118">
        <f t="shared" si="13"/>
        <v>-1116196.6144307838</v>
      </c>
      <c r="V190" s="21">
        <v>7158112.3065225342</v>
      </c>
      <c r="W190" s="118">
        <f t="shared" si="14"/>
        <v>6041915.69209175</v>
      </c>
      <c r="X190" s="131">
        <v>2344020.5460097794</v>
      </c>
      <c r="Y190" s="118">
        <f t="shared" si="15"/>
        <v>8385936.238101529</v>
      </c>
      <c r="Z190" s="368">
        <v>-1409395</v>
      </c>
      <c r="AA190" s="12">
        <v>6809342.3964916198</v>
      </c>
    </row>
    <row r="191" spans="1:27">
      <c r="A191" s="13">
        <v>595</v>
      </c>
      <c r="B191" s="343">
        <v>11</v>
      </c>
      <c r="C191" s="343">
        <v>11</v>
      </c>
      <c r="D191" s="9" t="s">
        <v>222</v>
      </c>
      <c r="E191" s="20">
        <v>3873</v>
      </c>
      <c r="F191" s="14">
        <v>7031753.9390105372</v>
      </c>
      <c r="G191" s="12">
        <v>734759.42901053745</v>
      </c>
      <c r="H191" s="758">
        <f t="shared" si="11"/>
        <v>0.10449162973895643</v>
      </c>
      <c r="I191" s="22">
        <v>655978.41265963065</v>
      </c>
      <c r="J191" s="367">
        <v>603297.27440959506</v>
      </c>
      <c r="K191" s="763">
        <v>-117661.73999999999</v>
      </c>
      <c r="L191" s="364">
        <v>-172480.57</v>
      </c>
      <c r="M191" s="405">
        <v>79227.661154386107</v>
      </c>
      <c r="N191" s="762">
        <v>975549.52950968326</v>
      </c>
      <c r="O191" s="365">
        <v>-115105.56</v>
      </c>
      <c r="P191" s="365">
        <v>-44074.740000000005</v>
      </c>
      <c r="Q191" s="364">
        <v>-90910.388312271753</v>
      </c>
      <c r="R191" s="364">
        <v>-15027.24</v>
      </c>
      <c r="S191" s="364">
        <v>118304.07205779743</v>
      </c>
      <c r="T191" s="396">
        <f t="shared" si="12"/>
        <v>-14523.75</v>
      </c>
      <c r="U191" s="118">
        <f t="shared" si="13"/>
        <v>1994035.116079763</v>
      </c>
      <c r="V191" s="21">
        <v>2274796.5106684747</v>
      </c>
      <c r="W191" s="118">
        <f t="shared" si="14"/>
        <v>4268831.6267482378</v>
      </c>
      <c r="X191" s="131">
        <v>829055.46489548241</v>
      </c>
      <c r="Y191" s="118">
        <f t="shared" si="15"/>
        <v>5097887.0916437199</v>
      </c>
      <c r="Z191" s="368">
        <v>85537</v>
      </c>
      <c r="AA191" s="12">
        <v>5577551.9537254171</v>
      </c>
    </row>
    <row r="192" spans="1:27">
      <c r="A192" s="13">
        <v>598</v>
      </c>
      <c r="B192" s="343">
        <v>15</v>
      </c>
      <c r="C192" s="343">
        <v>15</v>
      </c>
      <c r="D192" s="9" t="s">
        <v>223</v>
      </c>
      <c r="E192" s="20">
        <v>19657</v>
      </c>
      <c r="F192" s="14">
        <v>47891721.942139283</v>
      </c>
      <c r="G192" s="12">
        <v>15931995.352139287</v>
      </c>
      <c r="H192" s="758">
        <f t="shared" si="11"/>
        <v>0.33266699767838037</v>
      </c>
      <c r="I192" s="22">
        <v>948534.4140243798</v>
      </c>
      <c r="J192" s="367">
        <v>-11902052.053143594</v>
      </c>
      <c r="K192" s="763">
        <v>-597179.66</v>
      </c>
      <c r="L192" s="364">
        <v>-1487772.74</v>
      </c>
      <c r="M192" s="405">
        <v>-2899303.8688062839</v>
      </c>
      <c r="N192" s="762">
        <v>-7083803.5477295332</v>
      </c>
      <c r="O192" s="365">
        <v>-584206.03999999992</v>
      </c>
      <c r="P192" s="365">
        <v>-223696.66</v>
      </c>
      <c r="Q192" s="364">
        <v>-171818.32302267241</v>
      </c>
      <c r="R192" s="364">
        <v>-76269.16</v>
      </c>
      <c r="S192" s="364">
        <v>1295711.6964148963</v>
      </c>
      <c r="T192" s="396">
        <f t="shared" si="12"/>
        <v>-73713.75</v>
      </c>
      <c r="U192" s="118">
        <f t="shared" si="13"/>
        <v>4978477.7130200714</v>
      </c>
      <c r="V192" s="21">
        <v>2870456.5100121908</v>
      </c>
      <c r="W192" s="118">
        <f t="shared" si="14"/>
        <v>7848934.2230322622</v>
      </c>
      <c r="X192" s="131">
        <v>1924102.1381906169</v>
      </c>
      <c r="Y192" s="118">
        <f t="shared" si="15"/>
        <v>9773036.3612228781</v>
      </c>
      <c r="Z192" s="368">
        <v>4421874</v>
      </c>
      <c r="AA192" s="12">
        <v>12722866.492372399</v>
      </c>
    </row>
    <row r="193" spans="1:27">
      <c r="A193" s="13">
        <v>599</v>
      </c>
      <c r="B193" s="343">
        <v>15</v>
      </c>
      <c r="C193" s="343">
        <v>15</v>
      </c>
      <c r="D193" s="9" t="s">
        <v>224</v>
      </c>
      <c r="E193" s="20">
        <v>11289</v>
      </c>
      <c r="F193" s="14">
        <v>34150359.045481667</v>
      </c>
      <c r="G193" s="12">
        <v>15795912.615481667</v>
      </c>
      <c r="H193" s="758">
        <f t="shared" si="11"/>
        <v>0.46254016229945255</v>
      </c>
      <c r="I193" s="22">
        <v>435511.60925179842</v>
      </c>
      <c r="J193" s="367">
        <v>-4505988.9724784391</v>
      </c>
      <c r="K193" s="763">
        <v>-342959.82</v>
      </c>
      <c r="L193" s="364">
        <v>-109001.85</v>
      </c>
      <c r="M193" s="405">
        <v>-1336966.6871145412</v>
      </c>
      <c r="N193" s="762">
        <v>-1977350.292713634</v>
      </c>
      <c r="O193" s="365">
        <v>-335509.07999999996</v>
      </c>
      <c r="P193" s="365">
        <v>-128468.82</v>
      </c>
      <c r="Q193" s="364">
        <v>-358289.57485531812</v>
      </c>
      <c r="R193" s="364">
        <v>-43801.32</v>
      </c>
      <c r="S193" s="364">
        <v>168692.22220505498</v>
      </c>
      <c r="T193" s="396">
        <f t="shared" si="12"/>
        <v>-42333.75</v>
      </c>
      <c r="U193" s="118">
        <f t="shared" si="13"/>
        <v>11725435.252255026</v>
      </c>
      <c r="V193" s="21">
        <v>4999446.2418827331</v>
      </c>
      <c r="W193" s="118">
        <f t="shared" si="14"/>
        <v>16724881.49413776</v>
      </c>
      <c r="X193" s="131">
        <v>1325880.9088469879</v>
      </c>
      <c r="Y193" s="118">
        <f t="shared" si="15"/>
        <v>18050762.40298475</v>
      </c>
      <c r="Z193" s="368">
        <v>-764760</v>
      </c>
      <c r="AA193" s="12">
        <v>16675268.92315932</v>
      </c>
    </row>
    <row r="194" spans="1:27">
      <c r="A194" s="13">
        <v>601</v>
      </c>
      <c r="B194" s="343">
        <v>13</v>
      </c>
      <c r="C194" s="343">
        <v>13</v>
      </c>
      <c r="D194" s="9" t="s">
        <v>225</v>
      </c>
      <c r="E194" s="20">
        <v>3676</v>
      </c>
      <c r="F194" s="14">
        <v>7282830.6126511563</v>
      </c>
      <c r="G194" s="12">
        <v>1306132.4926511571</v>
      </c>
      <c r="H194" s="758">
        <f t="shared" si="11"/>
        <v>0.17934407129863039</v>
      </c>
      <c r="I194" s="22">
        <v>687162.55072392372</v>
      </c>
      <c r="J194" s="367">
        <v>563315.77346228401</v>
      </c>
      <c r="K194" s="763">
        <v>-111676.87999999999</v>
      </c>
      <c r="L194" s="364">
        <v>-147699.49</v>
      </c>
      <c r="M194" s="405">
        <v>192480.09579579401</v>
      </c>
      <c r="N194" s="762">
        <v>775514.27343585633</v>
      </c>
      <c r="O194" s="365">
        <v>-109250.72</v>
      </c>
      <c r="P194" s="365">
        <v>-41832.880000000005</v>
      </c>
      <c r="Q194" s="364">
        <v>-92122.54491621023</v>
      </c>
      <c r="R194" s="364">
        <v>-14262.88</v>
      </c>
      <c r="S194" s="364">
        <v>125951.79914684387</v>
      </c>
      <c r="T194" s="396">
        <f t="shared" si="12"/>
        <v>-13785</v>
      </c>
      <c r="U194" s="118">
        <f t="shared" si="13"/>
        <v>2556610.8168373648</v>
      </c>
      <c r="V194" s="21">
        <v>1774623.5858832011</v>
      </c>
      <c r="W194" s="118">
        <f t="shared" si="14"/>
        <v>4331234.4027205659</v>
      </c>
      <c r="X194" s="131">
        <v>685793.9111108263</v>
      </c>
      <c r="Y194" s="118">
        <f t="shared" si="15"/>
        <v>5017028.3138313927</v>
      </c>
      <c r="Z194" s="368">
        <v>221034</v>
      </c>
      <c r="AA194" s="12">
        <v>5116269.6845950093</v>
      </c>
    </row>
    <row r="195" spans="1:27">
      <c r="A195" s="13">
        <v>604</v>
      </c>
      <c r="B195" s="343">
        <v>6</v>
      </c>
      <c r="C195" s="343">
        <v>6</v>
      </c>
      <c r="D195" s="9" t="s">
        <v>226</v>
      </c>
      <c r="E195" s="20">
        <v>21373</v>
      </c>
      <c r="F195" s="14">
        <v>49138271.378707804</v>
      </c>
      <c r="G195" s="12">
        <v>14388551.868707806</v>
      </c>
      <c r="H195" s="758">
        <f t="shared" si="11"/>
        <v>0.29281762392118937</v>
      </c>
      <c r="I195" s="22">
        <v>1197570.1021797291</v>
      </c>
      <c r="J195" s="367">
        <v>2412294.2028398067</v>
      </c>
      <c r="K195" s="763">
        <v>-649311.74</v>
      </c>
      <c r="L195" s="364">
        <v>-988671.32</v>
      </c>
      <c r="M195" s="405">
        <v>784642.15535227186</v>
      </c>
      <c r="N195" s="762">
        <v>3959736.1584065026</v>
      </c>
      <c r="O195" s="365">
        <v>-635205.55999999994</v>
      </c>
      <c r="P195" s="365">
        <v>-243224.74000000002</v>
      </c>
      <c r="Q195" s="364">
        <v>-370924.5811692712</v>
      </c>
      <c r="R195" s="364">
        <v>-82927.239999999991</v>
      </c>
      <c r="S195" s="364">
        <v>718329.82025030383</v>
      </c>
      <c r="T195" s="396">
        <f t="shared" si="12"/>
        <v>-80148.75</v>
      </c>
      <c r="U195" s="118">
        <f t="shared" si="13"/>
        <v>17998416.173727341</v>
      </c>
      <c r="V195" s="21">
        <v>-669992.11607663927</v>
      </c>
      <c r="W195" s="118">
        <f t="shared" si="14"/>
        <v>17328424.0576507</v>
      </c>
      <c r="X195" s="131">
        <v>939009.95838074153</v>
      </c>
      <c r="Y195" s="118">
        <f t="shared" si="15"/>
        <v>18267434.01603144</v>
      </c>
      <c r="Z195" s="368">
        <v>-2727093</v>
      </c>
      <c r="AA195" s="12">
        <v>16025810.104584031</v>
      </c>
    </row>
    <row r="196" spans="1:27">
      <c r="A196" s="13">
        <v>607</v>
      </c>
      <c r="B196" s="343">
        <v>12</v>
      </c>
      <c r="C196" s="343">
        <v>12</v>
      </c>
      <c r="D196" s="9" t="s">
        <v>227</v>
      </c>
      <c r="E196" s="20">
        <v>3942</v>
      </c>
      <c r="F196" s="14">
        <v>7450151.4062645193</v>
      </c>
      <c r="G196" s="12">
        <v>1040971.8662645202</v>
      </c>
      <c r="H196" s="758">
        <f t="shared" si="11"/>
        <v>0.13972492765572667</v>
      </c>
      <c r="I196" s="22">
        <v>281935.73875037913</v>
      </c>
      <c r="J196" s="367">
        <v>-947723.83106927469</v>
      </c>
      <c r="K196" s="763">
        <v>-119757.95999999999</v>
      </c>
      <c r="L196" s="364">
        <v>-123604.16</v>
      </c>
      <c r="M196" s="405">
        <v>-23003.920622879639</v>
      </c>
      <c r="N196" s="762">
        <v>-553300.11810468417</v>
      </c>
      <c r="O196" s="365">
        <v>-117156.23999999999</v>
      </c>
      <c r="P196" s="365">
        <v>-44859.960000000006</v>
      </c>
      <c r="Q196" s="364">
        <v>-63699.110216474037</v>
      </c>
      <c r="R196" s="364">
        <v>-15294.96</v>
      </c>
      <c r="S196" s="364">
        <v>127735.09787476307</v>
      </c>
      <c r="T196" s="396">
        <f t="shared" si="12"/>
        <v>-14782.5</v>
      </c>
      <c r="U196" s="118">
        <f t="shared" si="13"/>
        <v>375183.77394562459</v>
      </c>
      <c r="V196" s="21">
        <v>2647599.6064579156</v>
      </c>
      <c r="W196" s="118">
        <f t="shared" si="14"/>
        <v>3022783.3804035401</v>
      </c>
      <c r="X196" s="131">
        <v>750129.39502550312</v>
      </c>
      <c r="Y196" s="118">
        <f t="shared" si="15"/>
        <v>3772912.775429043</v>
      </c>
      <c r="Z196" s="368">
        <v>-478467</v>
      </c>
      <c r="AA196" s="12">
        <v>3414027.7736722981</v>
      </c>
    </row>
    <row r="197" spans="1:27">
      <c r="A197" s="13">
        <v>608</v>
      </c>
      <c r="B197" s="343">
        <v>4</v>
      </c>
      <c r="C197" s="343">
        <v>4</v>
      </c>
      <c r="D197" s="9" t="s">
        <v>228</v>
      </c>
      <c r="E197" s="20">
        <v>1893</v>
      </c>
      <c r="F197" s="14">
        <v>3481823.2987569785</v>
      </c>
      <c r="G197" s="12">
        <v>404051.38875697879</v>
      </c>
      <c r="H197" s="758">
        <f t="shared" si="11"/>
        <v>0.11604592022266792</v>
      </c>
      <c r="I197" s="22">
        <v>69183.570493425097</v>
      </c>
      <c r="J197" s="367">
        <v>-394003.02929413831</v>
      </c>
      <c r="K197" s="763">
        <v>-57509.34</v>
      </c>
      <c r="L197" s="364">
        <v>-64505.61</v>
      </c>
      <c r="M197" s="405">
        <v>-60768.626402215268</v>
      </c>
      <c r="N197" s="762">
        <v>-196109.86067561628</v>
      </c>
      <c r="O197" s="365">
        <v>-56259.96</v>
      </c>
      <c r="P197" s="365">
        <v>-21542.34</v>
      </c>
      <c r="Q197" s="364">
        <v>-22799.70325796918</v>
      </c>
      <c r="R197" s="364">
        <v>-7344.84</v>
      </c>
      <c r="S197" s="364">
        <v>99936.001041662501</v>
      </c>
      <c r="T197" s="396">
        <f t="shared" si="12"/>
        <v>-7098.75</v>
      </c>
      <c r="U197" s="118">
        <f t="shared" si="13"/>
        <v>79231.929956265609</v>
      </c>
      <c r="V197" s="21">
        <v>998841.86954171082</v>
      </c>
      <c r="W197" s="118">
        <f t="shared" si="14"/>
        <v>1078073.7994979764</v>
      </c>
      <c r="X197" s="131">
        <v>257199.69964381037</v>
      </c>
      <c r="Y197" s="118">
        <f t="shared" si="15"/>
        <v>1335273.4991417867</v>
      </c>
      <c r="Z197" s="368">
        <v>464351</v>
      </c>
      <c r="AA197" s="12">
        <v>1806974.42942741</v>
      </c>
    </row>
    <row r="198" spans="1:27">
      <c r="A198" s="13">
        <v>609</v>
      </c>
      <c r="B198" s="343">
        <v>4</v>
      </c>
      <c r="C198" s="343">
        <v>4</v>
      </c>
      <c r="D198" s="9" t="s">
        <v>229</v>
      </c>
      <c r="E198" s="20">
        <v>83010</v>
      </c>
      <c r="F198" s="14">
        <v>156595394.73584053</v>
      </c>
      <c r="G198" s="12">
        <v>21631926.035840541</v>
      </c>
      <c r="H198" s="758">
        <f t="shared" si="11"/>
        <v>0.1381389668088979</v>
      </c>
      <c r="I198" s="22">
        <v>2983150.0597763415</v>
      </c>
      <c r="J198" s="367">
        <v>-25593973.320393492</v>
      </c>
      <c r="K198" s="763">
        <v>-2521843.7999999998</v>
      </c>
      <c r="L198" s="364">
        <v>-6479820.8200000003</v>
      </c>
      <c r="M198" s="405">
        <v>-985951.45997511118</v>
      </c>
      <c r="N198" s="762">
        <v>-15791580.061469169</v>
      </c>
      <c r="O198" s="365">
        <v>-2467057.1999999997</v>
      </c>
      <c r="P198" s="365">
        <v>-944653.8</v>
      </c>
      <c r="Q198" s="364">
        <v>-465410.51478623162</v>
      </c>
      <c r="R198" s="364">
        <v>-322078.8</v>
      </c>
      <c r="S198" s="364">
        <v>4695710.6358370222</v>
      </c>
      <c r="T198" s="396">
        <f t="shared" si="12"/>
        <v>-311287.5</v>
      </c>
      <c r="U198" s="118">
        <f t="shared" si="13"/>
        <v>-978897.22477660701</v>
      </c>
      <c r="V198" s="21">
        <v>22572861.540121067</v>
      </c>
      <c r="W198" s="118">
        <f t="shared" si="14"/>
        <v>21593964.31534446</v>
      </c>
      <c r="X198" s="131">
        <v>9038315.8810843397</v>
      </c>
      <c r="Y198" s="118">
        <f t="shared" si="15"/>
        <v>30632280.196428798</v>
      </c>
      <c r="Z198" s="368">
        <v>-4837750</v>
      </c>
      <c r="AA198" s="12">
        <v>24133878.29641265</v>
      </c>
    </row>
    <row r="199" spans="1:27">
      <c r="A199" s="13">
        <v>611</v>
      </c>
      <c r="B199" s="343">
        <v>1</v>
      </c>
      <c r="C199" s="377">
        <v>35</v>
      </c>
      <c r="D199" s="9" t="s">
        <v>230</v>
      </c>
      <c r="E199" s="20">
        <v>4919</v>
      </c>
      <c r="F199" s="14">
        <v>10667357.282262729</v>
      </c>
      <c r="G199" s="12">
        <v>2669702.7522627302</v>
      </c>
      <c r="H199" s="758">
        <f t="shared" si="11"/>
        <v>0.25026842934208354</v>
      </c>
      <c r="I199" s="22">
        <v>129284.38476828401</v>
      </c>
      <c r="J199" s="367">
        <v>-19938.946869600055</v>
      </c>
      <c r="K199" s="763">
        <v>-149439.22</v>
      </c>
      <c r="L199" s="364">
        <v>-114356.79</v>
      </c>
      <c r="M199" s="405">
        <v>-28225.427581109176</v>
      </c>
      <c r="N199" s="762">
        <v>516078.08943939657</v>
      </c>
      <c r="O199" s="365">
        <v>-146192.68</v>
      </c>
      <c r="P199" s="364">
        <v>-55978.22</v>
      </c>
      <c r="Q199" s="364">
        <v>-84084.03276668179</v>
      </c>
      <c r="R199" s="364">
        <v>-19085.72</v>
      </c>
      <c r="S199" s="364">
        <v>79791.304038794333</v>
      </c>
      <c r="T199" s="396">
        <f t="shared" si="12"/>
        <v>-18446.25</v>
      </c>
      <c r="U199" s="118">
        <f t="shared" si="13"/>
        <v>2779048.190161414</v>
      </c>
      <c r="V199" s="21">
        <v>1184292.6794907509</v>
      </c>
      <c r="W199" s="118">
        <f t="shared" si="14"/>
        <v>3963340.8696521651</v>
      </c>
      <c r="X199" s="131">
        <v>454150.95717417123</v>
      </c>
      <c r="Y199" s="118">
        <f t="shared" si="15"/>
        <v>4417491.8268263359</v>
      </c>
      <c r="Z199" s="368">
        <v>-1385902</v>
      </c>
      <c r="AA199" s="12">
        <v>2965467.8336071251</v>
      </c>
    </row>
    <row r="200" spans="1:27">
      <c r="A200" s="13">
        <v>614</v>
      </c>
      <c r="B200" s="343">
        <v>19</v>
      </c>
      <c r="C200" s="343">
        <v>19</v>
      </c>
      <c r="D200" s="9" t="s">
        <v>231</v>
      </c>
      <c r="E200" s="20">
        <v>2826</v>
      </c>
      <c r="F200" s="14">
        <v>5960023.885200562</v>
      </c>
      <c r="G200" s="12">
        <v>1365315.2652005618</v>
      </c>
      <c r="H200" s="758">
        <f t="shared" si="11"/>
        <v>0.22907882443068722</v>
      </c>
      <c r="I200" s="22">
        <v>1154651.1762291489</v>
      </c>
      <c r="J200" s="367">
        <v>-1146629.9933059495</v>
      </c>
      <c r="K200" s="763">
        <v>-85853.87999999999</v>
      </c>
      <c r="L200" s="364">
        <v>-54680.45</v>
      </c>
      <c r="M200" s="405">
        <v>-294260.61529391469</v>
      </c>
      <c r="N200" s="762">
        <v>-682283.78183482669</v>
      </c>
      <c r="O200" s="365">
        <v>-83988.72</v>
      </c>
      <c r="P200" s="365">
        <v>-32159.88</v>
      </c>
      <c r="Q200" s="364">
        <v>-63061.825302236066</v>
      </c>
      <c r="R200" s="364">
        <v>-10964.88</v>
      </c>
      <c r="S200" s="364">
        <v>171221.5391250276</v>
      </c>
      <c r="T200" s="396">
        <f t="shared" si="12"/>
        <v>-10597.5</v>
      </c>
      <c r="U200" s="118">
        <f t="shared" si="13"/>
        <v>1373336.4481237615</v>
      </c>
      <c r="V200" s="21">
        <v>1582944.2688039357</v>
      </c>
      <c r="W200" s="118">
        <f t="shared" si="14"/>
        <v>2956280.716927697</v>
      </c>
      <c r="X200" s="131">
        <v>635760.7549605238</v>
      </c>
      <c r="Y200" s="118">
        <f t="shared" si="15"/>
        <v>3592041.4718882209</v>
      </c>
      <c r="Z200" s="368">
        <v>519450</v>
      </c>
      <c r="AA200" s="12">
        <v>3921083.1293410538</v>
      </c>
    </row>
    <row r="201" spans="1:27">
      <c r="A201" s="13">
        <v>615</v>
      </c>
      <c r="B201" s="343">
        <v>17</v>
      </c>
      <c r="C201" s="343">
        <v>17</v>
      </c>
      <c r="D201" s="9" t="s">
        <v>232</v>
      </c>
      <c r="E201" s="20">
        <v>7168</v>
      </c>
      <c r="F201" s="14">
        <v>18769984.548446227</v>
      </c>
      <c r="G201" s="12">
        <v>7115748.3884462267</v>
      </c>
      <c r="H201" s="758">
        <f t="shared" si="11"/>
        <v>0.37910251711077014</v>
      </c>
      <c r="I201" s="22">
        <v>2519958.369579806</v>
      </c>
      <c r="J201" s="367">
        <v>1159793.9400679288</v>
      </c>
      <c r="K201" s="763">
        <v>-217763.84</v>
      </c>
      <c r="L201" s="364">
        <v>-328349.3</v>
      </c>
      <c r="M201" s="405">
        <v>-39236.613035350689</v>
      </c>
      <c r="N201" s="762">
        <v>2046202.4918174073</v>
      </c>
      <c r="O201" s="365">
        <v>-213032.95999999999</v>
      </c>
      <c r="P201" s="365">
        <v>-81571.840000000011</v>
      </c>
      <c r="Q201" s="364">
        <v>-313056.25515342096</v>
      </c>
      <c r="R201" s="364">
        <v>-27811.84</v>
      </c>
      <c r="S201" s="364">
        <v>361294.09643929312</v>
      </c>
      <c r="T201" s="396">
        <f t="shared" si="12"/>
        <v>-26880</v>
      </c>
      <c r="U201" s="118">
        <f t="shared" si="13"/>
        <v>10795500.698093962</v>
      </c>
      <c r="V201" s="21">
        <v>3875217.7044124859</v>
      </c>
      <c r="W201" s="118">
        <f t="shared" si="14"/>
        <v>14670718.402506448</v>
      </c>
      <c r="X201" s="131">
        <v>1182228.0400287085</v>
      </c>
      <c r="Y201" s="118">
        <f t="shared" si="15"/>
        <v>15852946.442535156</v>
      </c>
      <c r="Z201" s="368">
        <v>-27961</v>
      </c>
      <c r="AA201" s="12">
        <v>16006498.039902659</v>
      </c>
    </row>
    <row r="202" spans="1:27">
      <c r="A202" s="13">
        <v>616</v>
      </c>
      <c r="B202" s="343">
        <v>1</v>
      </c>
      <c r="C202" s="377">
        <v>34</v>
      </c>
      <c r="D202" s="9" t="s">
        <v>233</v>
      </c>
      <c r="E202" s="20">
        <v>1720</v>
      </c>
      <c r="F202" s="14">
        <v>3361378.1004717676</v>
      </c>
      <c r="G202" s="12">
        <v>564881.70047176769</v>
      </c>
      <c r="H202" s="758">
        <f t="shared" si="11"/>
        <v>0.16805062792325767</v>
      </c>
      <c r="I202" s="22">
        <v>51276.601130394272</v>
      </c>
      <c r="J202" s="367">
        <v>-486210.93602938583</v>
      </c>
      <c r="K202" s="763">
        <v>-52253.599999999999</v>
      </c>
      <c r="L202" s="364">
        <v>-75108.210000000006</v>
      </c>
      <c r="M202" s="405">
        <v>-79689.607583494755</v>
      </c>
      <c r="N202" s="762">
        <v>-211724.65895705426</v>
      </c>
      <c r="O202" s="365">
        <v>-51118.400000000001</v>
      </c>
      <c r="P202" s="365">
        <v>-19573.600000000002</v>
      </c>
      <c r="Q202" s="364">
        <v>-20166.44033466074</v>
      </c>
      <c r="R202" s="364">
        <v>-6673.5999999999995</v>
      </c>
      <c r="S202" s="364">
        <v>36547.180845823896</v>
      </c>
      <c r="T202" s="396">
        <f t="shared" si="12"/>
        <v>-6450</v>
      </c>
      <c r="U202" s="118">
        <f t="shared" si="13"/>
        <v>129947.36557277612</v>
      </c>
      <c r="V202" s="21">
        <v>809851.02456087084</v>
      </c>
      <c r="W202" s="118">
        <f t="shared" si="14"/>
        <v>939798.39013364702</v>
      </c>
      <c r="X202" s="131">
        <v>267354.96642493259</v>
      </c>
      <c r="Y202" s="118">
        <f t="shared" si="15"/>
        <v>1207153.3565585795</v>
      </c>
      <c r="Z202" s="368">
        <v>-499923</v>
      </c>
      <c r="AA202" s="12">
        <v>563972.92567581311</v>
      </c>
    </row>
    <row r="203" spans="1:27">
      <c r="A203" s="13">
        <v>619</v>
      </c>
      <c r="B203" s="343">
        <v>6</v>
      </c>
      <c r="C203" s="343">
        <v>6</v>
      </c>
      <c r="D203" s="9" t="s">
        <v>234</v>
      </c>
      <c r="E203" s="20">
        <v>2546</v>
      </c>
      <c r="F203" s="14">
        <v>4237800.767797336</v>
      </c>
      <c r="G203" s="12">
        <v>98335.747797336429</v>
      </c>
      <c r="H203" s="758">
        <f t="shared" ref="H203:H266" si="16">G203/F203</f>
        <v>2.3204429180479852E-2</v>
      </c>
      <c r="I203" s="22">
        <v>156575.83455260651</v>
      </c>
      <c r="J203" s="367">
        <v>762365.14506955899</v>
      </c>
      <c r="K203" s="763">
        <v>-77347.48</v>
      </c>
      <c r="L203" s="364">
        <v>-177956.81</v>
      </c>
      <c r="M203" s="405">
        <v>249108.15014544097</v>
      </c>
      <c r="N203" s="762">
        <v>773848.59838102816</v>
      </c>
      <c r="O203" s="365">
        <v>-75667.12</v>
      </c>
      <c r="P203" s="365">
        <v>-28973.480000000003</v>
      </c>
      <c r="Q203" s="364">
        <v>-57877.919703934298</v>
      </c>
      <c r="R203" s="364">
        <v>-9878.48</v>
      </c>
      <c r="S203" s="364">
        <v>176657.18624702407</v>
      </c>
      <c r="T203" s="396">
        <f t="shared" ref="T203:T266" si="17">J203-SUM(K203:S203)</f>
        <v>-9547.5</v>
      </c>
      <c r="U203" s="118">
        <f t="shared" ref="U203:U266" si="18">G203+I203+J203</f>
        <v>1017276.7274195019</v>
      </c>
      <c r="V203" s="21">
        <v>1691595.8372073688</v>
      </c>
      <c r="W203" s="118">
        <f t="shared" ref="W203:W266" si="19">U203+V203</f>
        <v>2708872.5646268707</v>
      </c>
      <c r="X203" s="131">
        <v>614191.46824915311</v>
      </c>
      <c r="Y203" s="118">
        <f t="shared" ref="Y203:Y266" si="20">W203+X203</f>
        <v>3323064.032876024</v>
      </c>
      <c r="Z203" s="368">
        <v>279771</v>
      </c>
      <c r="AA203" s="12">
        <v>3680503.4340339801</v>
      </c>
    </row>
    <row r="204" spans="1:27">
      <c r="A204" s="13">
        <v>620</v>
      </c>
      <c r="B204" s="343">
        <v>18</v>
      </c>
      <c r="C204" s="343">
        <v>18</v>
      </c>
      <c r="D204" s="9" t="s">
        <v>235</v>
      </c>
      <c r="E204" s="20">
        <v>2322</v>
      </c>
      <c r="F204" s="14">
        <v>5325371.8263647445</v>
      </c>
      <c r="G204" s="12">
        <v>1550101.6863647448</v>
      </c>
      <c r="H204" s="758">
        <f t="shared" si="16"/>
        <v>0.29107858322503083</v>
      </c>
      <c r="I204" s="22">
        <v>943532.45723271079</v>
      </c>
      <c r="J204" s="367">
        <v>294712.89861377387</v>
      </c>
      <c r="K204" s="763">
        <v>-70542.36</v>
      </c>
      <c r="L204" s="364">
        <v>-93114.38</v>
      </c>
      <c r="M204" s="405">
        <v>213419.58468139658</v>
      </c>
      <c r="N204" s="762">
        <v>280238.32780430245</v>
      </c>
      <c r="O204" s="365">
        <v>-69009.84</v>
      </c>
      <c r="P204" s="365">
        <v>-26424.36</v>
      </c>
      <c r="Q204" s="364">
        <v>-81256.669883746028</v>
      </c>
      <c r="R204" s="364">
        <v>-9009.36</v>
      </c>
      <c r="S204" s="364">
        <v>159119.45601182082</v>
      </c>
      <c r="T204" s="396">
        <f t="shared" si="17"/>
        <v>-8707.5</v>
      </c>
      <c r="U204" s="118">
        <f t="shared" si="18"/>
        <v>2788347.0422112294</v>
      </c>
      <c r="V204" s="21">
        <v>984132.84158794768</v>
      </c>
      <c r="W204" s="118">
        <f t="shared" si="19"/>
        <v>3772479.8837991771</v>
      </c>
      <c r="X204" s="131">
        <v>497280.0638700595</v>
      </c>
      <c r="Y204" s="118">
        <f t="shared" si="20"/>
        <v>4269759.9476692369</v>
      </c>
      <c r="Z204" s="368">
        <v>210278</v>
      </c>
      <c r="AA204" s="12">
        <v>4557642.5323782191</v>
      </c>
    </row>
    <row r="205" spans="1:27">
      <c r="A205" s="13">
        <v>623</v>
      </c>
      <c r="B205" s="343">
        <v>10</v>
      </c>
      <c r="C205" s="343">
        <v>10</v>
      </c>
      <c r="D205" s="9" t="s">
        <v>236</v>
      </c>
      <c r="E205" s="20">
        <v>2081</v>
      </c>
      <c r="F205" s="14">
        <v>3862823.8501581308</v>
      </c>
      <c r="G205" s="12">
        <v>479388.38015813101</v>
      </c>
      <c r="H205" s="758">
        <f t="shared" si="16"/>
        <v>0.12410309109448688</v>
      </c>
      <c r="I205" s="22">
        <v>820583.23849391972</v>
      </c>
      <c r="J205" s="367">
        <v>316372.55406440713</v>
      </c>
      <c r="K205" s="763">
        <v>-63220.78</v>
      </c>
      <c r="L205" s="364">
        <v>-51865.78</v>
      </c>
      <c r="M205" s="405">
        <v>-5000.3931402302951</v>
      </c>
      <c r="N205" s="762">
        <v>507635.85202716128</v>
      </c>
      <c r="O205" s="365">
        <v>-61847.32</v>
      </c>
      <c r="P205" s="365">
        <v>-23681.780000000002</v>
      </c>
      <c r="Q205" s="364">
        <v>-32744.235838526321</v>
      </c>
      <c r="R205" s="364">
        <v>-8074.28</v>
      </c>
      <c r="S205" s="364">
        <v>62975.021016002516</v>
      </c>
      <c r="T205" s="396">
        <f t="shared" si="17"/>
        <v>-7803.75</v>
      </c>
      <c r="U205" s="118">
        <f t="shared" si="18"/>
        <v>1616344.1727164579</v>
      </c>
      <c r="V205" s="21">
        <v>-70911.796311808459</v>
      </c>
      <c r="W205" s="118">
        <f t="shared" si="19"/>
        <v>1545432.3764046493</v>
      </c>
      <c r="X205" s="131">
        <v>436865.39017842006</v>
      </c>
      <c r="Y205" s="118">
        <f t="shared" si="20"/>
        <v>1982297.7665830695</v>
      </c>
      <c r="Z205" s="368">
        <v>-528974</v>
      </c>
      <c r="AA205" s="12">
        <v>1388567.2266381569</v>
      </c>
    </row>
    <row r="206" spans="1:27">
      <c r="A206" s="13">
        <v>624</v>
      </c>
      <c r="B206" s="343">
        <v>8</v>
      </c>
      <c r="C206" s="343">
        <v>8</v>
      </c>
      <c r="D206" s="9" t="s">
        <v>237</v>
      </c>
      <c r="E206" s="20">
        <v>5016</v>
      </c>
      <c r="F206" s="14">
        <v>10657118.011600263</v>
      </c>
      <c r="G206" s="12">
        <v>2501754.0916002644</v>
      </c>
      <c r="H206" s="758">
        <f t="shared" si="16"/>
        <v>0.23474959073148174</v>
      </c>
      <c r="I206" s="22">
        <v>123080.14572950131</v>
      </c>
      <c r="J206" s="367">
        <v>822874.32329628477</v>
      </c>
      <c r="K206" s="763">
        <v>-152386.07999999999</v>
      </c>
      <c r="L206" s="364">
        <v>-100722.64</v>
      </c>
      <c r="M206" s="405">
        <v>546159.91438461747</v>
      </c>
      <c r="N206" s="762">
        <v>725888.94401539117</v>
      </c>
      <c r="O206" s="365">
        <v>-149075.51999999999</v>
      </c>
      <c r="P206" s="365">
        <v>-57082.080000000002</v>
      </c>
      <c r="Q206" s="364">
        <v>-86349.063242581658</v>
      </c>
      <c r="R206" s="364">
        <v>-19462.079999999998</v>
      </c>
      <c r="S206" s="364">
        <v>134712.92813885765</v>
      </c>
      <c r="T206" s="396">
        <f t="shared" si="17"/>
        <v>-18810</v>
      </c>
      <c r="U206" s="118">
        <f t="shared" si="18"/>
        <v>3447708.5606260505</v>
      </c>
      <c r="V206" s="21">
        <v>615110.41131041781</v>
      </c>
      <c r="W206" s="118">
        <f t="shared" si="19"/>
        <v>4062818.971936468</v>
      </c>
      <c r="X206" s="131">
        <v>450649.13877612882</v>
      </c>
      <c r="Y206" s="118">
        <f t="shared" si="20"/>
        <v>4513468.1107125971</v>
      </c>
      <c r="Z206" s="368">
        <v>-782635</v>
      </c>
      <c r="AA206" s="12">
        <v>3778223.4441649131</v>
      </c>
    </row>
    <row r="207" spans="1:27">
      <c r="A207" s="13">
        <v>625</v>
      </c>
      <c r="B207" s="343">
        <v>17</v>
      </c>
      <c r="C207" s="343">
        <v>17</v>
      </c>
      <c r="D207" s="9" t="s">
        <v>238</v>
      </c>
      <c r="E207" s="20">
        <v>2938</v>
      </c>
      <c r="F207" s="14">
        <v>6673462.5796235697</v>
      </c>
      <c r="G207" s="12">
        <v>1896656.5196235701</v>
      </c>
      <c r="H207" s="758">
        <f t="shared" si="16"/>
        <v>0.28420875924512262</v>
      </c>
      <c r="I207" s="22">
        <v>264412.1947668108</v>
      </c>
      <c r="J207" s="367">
        <v>900569.34012497123</v>
      </c>
      <c r="K207" s="763">
        <v>-89256.44</v>
      </c>
      <c r="L207" s="364">
        <v>-90352.71</v>
      </c>
      <c r="M207" s="405">
        <v>373981.84207344189</v>
      </c>
      <c r="N207" s="762">
        <v>866263.96259344369</v>
      </c>
      <c r="O207" s="365">
        <v>-87317.36</v>
      </c>
      <c r="P207" s="365">
        <v>-33434.44</v>
      </c>
      <c r="Q207" s="364">
        <v>-87154.88082996037</v>
      </c>
      <c r="R207" s="364">
        <v>-11399.44</v>
      </c>
      <c r="S207" s="364">
        <v>70256.306288046122</v>
      </c>
      <c r="T207" s="396">
        <f t="shared" si="17"/>
        <v>-11017.5</v>
      </c>
      <c r="U207" s="118">
        <f t="shared" si="18"/>
        <v>3061638.054515352</v>
      </c>
      <c r="V207" s="21">
        <v>1001465.1313736696</v>
      </c>
      <c r="W207" s="118">
        <f t="shared" si="19"/>
        <v>4063103.1858890215</v>
      </c>
      <c r="X207" s="131">
        <v>440977.40919504617</v>
      </c>
      <c r="Y207" s="118">
        <f t="shared" si="20"/>
        <v>4504080.5950840674</v>
      </c>
      <c r="Z207" s="368">
        <v>639137</v>
      </c>
      <c r="AA207" s="12">
        <v>4872838.6150426948</v>
      </c>
    </row>
    <row r="208" spans="1:27">
      <c r="A208" s="13">
        <v>626</v>
      </c>
      <c r="B208" s="343">
        <v>17</v>
      </c>
      <c r="C208" s="343">
        <v>17</v>
      </c>
      <c r="D208" s="9" t="s">
        <v>239</v>
      </c>
      <c r="E208" s="20">
        <v>4551</v>
      </c>
      <c r="F208" s="14">
        <v>9296190.0669613481</v>
      </c>
      <c r="G208" s="12">
        <v>1896855.6969613489</v>
      </c>
      <c r="H208" s="758">
        <f t="shared" si="16"/>
        <v>0.20404656997093598</v>
      </c>
      <c r="I208" s="22">
        <v>758646.00315341074</v>
      </c>
      <c r="J208" s="367">
        <v>-1627541.8843822284</v>
      </c>
      <c r="K208" s="763">
        <v>-138259.38</v>
      </c>
      <c r="L208" s="364">
        <v>-209400.8</v>
      </c>
      <c r="M208" s="405">
        <v>-446284.5826646887</v>
      </c>
      <c r="N208" s="762">
        <v>-810274.76302125945</v>
      </c>
      <c r="O208" s="365">
        <v>-135255.72</v>
      </c>
      <c r="P208" s="365">
        <v>-51790.380000000005</v>
      </c>
      <c r="Q208" s="364">
        <v>-81882.755898869989</v>
      </c>
      <c r="R208" s="364">
        <v>-17657.88</v>
      </c>
      <c r="S208" s="364">
        <v>280330.62720259011</v>
      </c>
      <c r="T208" s="396">
        <f t="shared" si="17"/>
        <v>-17066.25</v>
      </c>
      <c r="U208" s="118">
        <f t="shared" si="18"/>
        <v>1027959.8157325312</v>
      </c>
      <c r="V208" s="21">
        <v>2802063.7626086348</v>
      </c>
      <c r="W208" s="118">
        <f t="shared" si="19"/>
        <v>3830023.578341166</v>
      </c>
      <c r="X208" s="131">
        <v>758493.46169443498</v>
      </c>
      <c r="Y208" s="118">
        <f t="shared" si="20"/>
        <v>4588517.0400356008</v>
      </c>
      <c r="Z208" s="368">
        <v>-176465</v>
      </c>
      <c r="AA208" s="12">
        <v>4228292.6702073319</v>
      </c>
    </row>
    <row r="209" spans="1:27">
      <c r="A209" s="13">
        <v>630</v>
      </c>
      <c r="B209" s="343">
        <v>17</v>
      </c>
      <c r="C209" s="343">
        <v>17</v>
      </c>
      <c r="D209" s="9" t="s">
        <v>240</v>
      </c>
      <c r="E209" s="20">
        <v>1678</v>
      </c>
      <c r="F209" s="14">
        <v>5366513.7577908225</v>
      </c>
      <c r="G209" s="12">
        <v>2638303.8977908227</v>
      </c>
      <c r="H209" s="758">
        <f t="shared" si="16"/>
        <v>0.49162342944908544</v>
      </c>
      <c r="I209" s="22">
        <v>654027.05912823323</v>
      </c>
      <c r="J209" s="367">
        <v>-705263.53149307892</v>
      </c>
      <c r="K209" s="763">
        <v>-50977.64</v>
      </c>
      <c r="L209" s="364">
        <v>-28437.17</v>
      </c>
      <c r="M209" s="405">
        <v>-292772.24312111485</v>
      </c>
      <c r="N209" s="762">
        <v>-212876.4904722666</v>
      </c>
      <c r="O209" s="365">
        <v>-49870.159999999996</v>
      </c>
      <c r="P209" s="365">
        <v>-19095.640000000003</v>
      </c>
      <c r="Q209" s="364">
        <v>-70648.925001303811</v>
      </c>
      <c r="R209" s="364">
        <v>-6510.6399999999994</v>
      </c>
      <c r="S209" s="364">
        <v>32217.877101606398</v>
      </c>
      <c r="T209" s="396">
        <f t="shared" si="17"/>
        <v>-6292.5</v>
      </c>
      <c r="U209" s="118">
        <f t="shared" si="18"/>
        <v>2587067.425425977</v>
      </c>
      <c r="V209" s="21">
        <v>700017.97066590039</v>
      </c>
      <c r="W209" s="118">
        <f t="shared" si="19"/>
        <v>3287085.3960918775</v>
      </c>
      <c r="X209" s="131">
        <v>237039.19792426933</v>
      </c>
      <c r="Y209" s="118">
        <f t="shared" si="20"/>
        <v>3524124.5940161468</v>
      </c>
      <c r="Z209" s="368">
        <v>-127199</v>
      </c>
      <c r="AA209" s="12">
        <v>3194898.1213493939</v>
      </c>
    </row>
    <row r="210" spans="1:27">
      <c r="A210" s="13">
        <v>631</v>
      </c>
      <c r="B210" s="343">
        <v>2</v>
      </c>
      <c r="C210" s="343">
        <v>2</v>
      </c>
      <c r="D210" s="9" t="s">
        <v>241</v>
      </c>
      <c r="E210" s="20">
        <v>1892</v>
      </c>
      <c r="F210" s="14">
        <v>3683139.434210903</v>
      </c>
      <c r="G210" s="12">
        <v>606993.39421090344</v>
      </c>
      <c r="H210" s="758">
        <f t="shared" si="16"/>
        <v>0.16480326228565637</v>
      </c>
      <c r="I210" s="22">
        <v>40923.944299357579</v>
      </c>
      <c r="J210" s="367">
        <v>148669.22701981547</v>
      </c>
      <c r="K210" s="763">
        <v>-57478.96</v>
      </c>
      <c r="L210" s="364">
        <v>-29982.53</v>
      </c>
      <c r="M210" s="405">
        <v>134976.69046135043</v>
      </c>
      <c r="N210" s="762">
        <v>142206.73888944913</v>
      </c>
      <c r="O210" s="365">
        <v>-56230.239999999998</v>
      </c>
      <c r="P210" s="365">
        <v>-21530.960000000003</v>
      </c>
      <c r="Q210" s="364">
        <v>-29835.154309067508</v>
      </c>
      <c r="R210" s="364">
        <v>-7340.96</v>
      </c>
      <c r="S210" s="364">
        <v>80979.601978083418</v>
      </c>
      <c r="T210" s="396">
        <f t="shared" si="17"/>
        <v>-7095</v>
      </c>
      <c r="U210" s="118">
        <f t="shared" si="18"/>
        <v>796586.56553007651</v>
      </c>
      <c r="V210" s="21">
        <v>603553.23938014533</v>
      </c>
      <c r="W210" s="118">
        <f t="shared" si="19"/>
        <v>1400139.8049102218</v>
      </c>
      <c r="X210" s="131">
        <v>202744.58087399718</v>
      </c>
      <c r="Y210" s="118">
        <f t="shared" si="20"/>
        <v>1602884.385784219</v>
      </c>
      <c r="Z210" s="368">
        <v>-508995</v>
      </c>
      <c r="AA210" s="12">
        <v>1130845.9249342091</v>
      </c>
    </row>
    <row r="211" spans="1:27">
      <c r="A211" s="13">
        <v>635</v>
      </c>
      <c r="B211" s="343">
        <v>6</v>
      </c>
      <c r="C211" s="343">
        <v>6</v>
      </c>
      <c r="D211" s="9" t="s">
        <v>242</v>
      </c>
      <c r="E211" s="20">
        <v>6146</v>
      </c>
      <c r="F211" s="14">
        <v>11067855.695754655</v>
      </c>
      <c r="G211" s="12">
        <v>1075258.6757546552</v>
      </c>
      <c r="H211" s="758">
        <f t="shared" si="16"/>
        <v>9.715149034397845E-2</v>
      </c>
      <c r="I211" s="22">
        <v>337384.21132085368</v>
      </c>
      <c r="J211" s="367">
        <v>-585419.88013657287</v>
      </c>
      <c r="K211" s="763">
        <v>-186715.47999999998</v>
      </c>
      <c r="L211" s="364">
        <v>-197663.49</v>
      </c>
      <c r="M211" s="405">
        <v>-35750.706217780869</v>
      </c>
      <c r="N211" s="762">
        <v>-114422.80464292956</v>
      </c>
      <c r="O211" s="365">
        <v>-182659.12</v>
      </c>
      <c r="P211" s="365">
        <v>-69941.48000000001</v>
      </c>
      <c r="Q211" s="364">
        <v>-59679.839048084919</v>
      </c>
      <c r="R211" s="364">
        <v>-23846.48</v>
      </c>
      <c r="S211" s="364">
        <v>308307.01977222238</v>
      </c>
      <c r="T211" s="396">
        <f t="shared" si="17"/>
        <v>-23047.5</v>
      </c>
      <c r="U211" s="118">
        <f t="shared" si="18"/>
        <v>827223.00693893607</v>
      </c>
      <c r="V211" s="21">
        <v>1986087.6976229139</v>
      </c>
      <c r="W211" s="118">
        <f t="shared" si="19"/>
        <v>2813310.7045618501</v>
      </c>
      <c r="X211" s="131">
        <v>930001.97804637824</v>
      </c>
      <c r="Y211" s="118">
        <f t="shared" si="20"/>
        <v>3743312.6826082282</v>
      </c>
      <c r="Z211" s="368">
        <v>-294250</v>
      </c>
      <c r="AA211" s="12">
        <v>3836712.3436053842</v>
      </c>
    </row>
    <row r="212" spans="1:27">
      <c r="A212" s="13">
        <v>636</v>
      </c>
      <c r="B212" s="343">
        <v>2</v>
      </c>
      <c r="C212" s="343">
        <v>2</v>
      </c>
      <c r="D212" s="9" t="s">
        <v>243</v>
      </c>
      <c r="E212" s="20">
        <v>7903</v>
      </c>
      <c r="F212" s="14">
        <v>17459823.777639024</v>
      </c>
      <c r="G212" s="12">
        <v>4610573.1676390246</v>
      </c>
      <c r="H212" s="758">
        <f t="shared" si="16"/>
        <v>0.2640675659936404</v>
      </c>
      <c r="I212" s="22">
        <v>234201.21813787939</v>
      </c>
      <c r="J212" s="367">
        <v>-208479.59609759675</v>
      </c>
      <c r="K212" s="763">
        <v>-240093.13999999998</v>
      </c>
      <c r="L212" s="364">
        <v>-258070.11</v>
      </c>
      <c r="M212" s="405">
        <v>-45928.983535494757</v>
      </c>
      <c r="N212" s="762">
        <v>736313.75676624791</v>
      </c>
      <c r="O212" s="365">
        <v>-234877.16</v>
      </c>
      <c r="P212" s="365">
        <v>-89936.14</v>
      </c>
      <c r="Q212" s="364">
        <v>-172673.34317112385</v>
      </c>
      <c r="R212" s="364">
        <v>-30663.64</v>
      </c>
      <c r="S212" s="364">
        <v>157085.41384277394</v>
      </c>
      <c r="T212" s="396">
        <f t="shared" si="17"/>
        <v>-29636.25</v>
      </c>
      <c r="U212" s="118">
        <f t="shared" si="18"/>
        <v>4636294.7896793066</v>
      </c>
      <c r="V212" s="21">
        <v>3521374.786603421</v>
      </c>
      <c r="W212" s="118">
        <f t="shared" si="19"/>
        <v>8157669.5762827275</v>
      </c>
      <c r="X212" s="131">
        <v>1400361.7918711836</v>
      </c>
      <c r="Y212" s="118">
        <f t="shared" si="20"/>
        <v>9558031.3681539111</v>
      </c>
      <c r="Z212" s="368">
        <v>-723261</v>
      </c>
      <c r="AA212" s="12">
        <v>8928815.5186998397</v>
      </c>
    </row>
    <row r="213" spans="1:27">
      <c r="A213" s="13">
        <v>638</v>
      </c>
      <c r="B213" s="343">
        <v>1</v>
      </c>
      <c r="C213" s="377">
        <v>34</v>
      </c>
      <c r="D213" s="9" t="s">
        <v>244</v>
      </c>
      <c r="E213" s="20">
        <v>51863</v>
      </c>
      <c r="F213" s="14">
        <v>119952747.49392261</v>
      </c>
      <c r="G213" s="12">
        <v>35630251.683922619</v>
      </c>
      <c r="H213" s="758">
        <f t="shared" si="16"/>
        <v>0.29703572805389739</v>
      </c>
      <c r="I213" s="22">
        <v>2188935.7875512522</v>
      </c>
      <c r="J213" s="367">
        <v>9649678.1488084812</v>
      </c>
      <c r="K213" s="763">
        <v>-1575597.94</v>
      </c>
      <c r="L213" s="364">
        <v>-3860408.87</v>
      </c>
      <c r="M213" s="405">
        <v>2784787.5932919858</v>
      </c>
      <c r="N213" s="762">
        <v>14522566.989777571</v>
      </c>
      <c r="O213" s="365">
        <v>-1541368.3599999999</v>
      </c>
      <c r="P213" s="365">
        <v>-590200.94000000006</v>
      </c>
      <c r="Q213" s="364">
        <v>-949803.19809136959</v>
      </c>
      <c r="R213" s="364">
        <v>-201228.44</v>
      </c>
      <c r="S213" s="364">
        <v>1255417.5638302919</v>
      </c>
      <c r="T213" s="396">
        <f t="shared" si="17"/>
        <v>-194486.25</v>
      </c>
      <c r="U213" s="118">
        <f t="shared" si="18"/>
        <v>47468865.620282352</v>
      </c>
      <c r="V213" s="21">
        <v>-3680684.6569560622</v>
      </c>
      <c r="W213" s="118">
        <f t="shared" si="19"/>
        <v>43788180.96332629</v>
      </c>
      <c r="X213" s="131">
        <v>5243843.8054440739</v>
      </c>
      <c r="Y213" s="118">
        <f t="shared" si="20"/>
        <v>49032024.768770367</v>
      </c>
      <c r="Z213" s="368">
        <v>-71494</v>
      </c>
      <c r="AA213" s="12">
        <v>51791740.784427933</v>
      </c>
    </row>
    <row r="214" spans="1:27">
      <c r="A214" s="13">
        <v>678</v>
      </c>
      <c r="B214" s="343">
        <v>17</v>
      </c>
      <c r="C214" s="343">
        <v>17</v>
      </c>
      <c r="D214" s="9" t="s">
        <v>245</v>
      </c>
      <c r="E214" s="20">
        <v>23413</v>
      </c>
      <c r="F214" s="14">
        <v>50929557.797584377</v>
      </c>
      <c r="G214" s="12">
        <v>12863063.487584382</v>
      </c>
      <c r="H214" s="758">
        <f t="shared" si="16"/>
        <v>0.25256577994860357</v>
      </c>
      <c r="I214" s="22">
        <v>1573696.7493201052</v>
      </c>
      <c r="J214" s="367">
        <v>-1205570.5798446201</v>
      </c>
      <c r="K214" s="763">
        <v>-711286.94</v>
      </c>
      <c r="L214" s="364">
        <v>-1354421.64</v>
      </c>
      <c r="M214" s="405">
        <v>-135595.83279984858</v>
      </c>
      <c r="N214" s="762">
        <v>1514748.4909656369</v>
      </c>
      <c r="O214" s="365">
        <v>-695834.36</v>
      </c>
      <c r="P214" s="365">
        <v>-266439.94</v>
      </c>
      <c r="Q214" s="364">
        <v>-398593.93179598736</v>
      </c>
      <c r="R214" s="364">
        <v>-90842.44</v>
      </c>
      <c r="S214" s="364">
        <v>1020494.7637855788</v>
      </c>
      <c r="T214" s="396">
        <f t="shared" si="17"/>
        <v>-87798.750000000466</v>
      </c>
      <c r="U214" s="118">
        <f t="shared" si="18"/>
        <v>13231189.657059867</v>
      </c>
      <c r="V214" s="21">
        <v>5393544.8565238388</v>
      </c>
      <c r="W214" s="118">
        <f t="shared" si="19"/>
        <v>18624734.513583705</v>
      </c>
      <c r="X214" s="131">
        <v>2104414.7041748646</v>
      </c>
      <c r="Y214" s="118">
        <f t="shared" si="20"/>
        <v>20729149.21775857</v>
      </c>
      <c r="Z214" s="368">
        <v>172858</v>
      </c>
      <c r="AA214" s="12">
        <v>16096453.565060601</v>
      </c>
    </row>
    <row r="215" spans="1:27">
      <c r="A215" s="13">
        <v>680</v>
      </c>
      <c r="B215" s="343">
        <v>2</v>
      </c>
      <c r="C215" s="343">
        <v>2</v>
      </c>
      <c r="D215" s="9" t="s">
        <v>246</v>
      </c>
      <c r="E215" s="20">
        <v>26036</v>
      </c>
      <c r="F215" s="14">
        <v>57368672.440685511</v>
      </c>
      <c r="G215" s="12">
        <v>15037521.12068551</v>
      </c>
      <c r="H215" s="758">
        <f t="shared" si="16"/>
        <v>0.26212077918018883</v>
      </c>
      <c r="I215" s="22">
        <v>1358400.8770545674</v>
      </c>
      <c r="J215" s="367">
        <v>-2180019.4510247163</v>
      </c>
      <c r="K215" s="763">
        <v>-790973.67999999993</v>
      </c>
      <c r="L215" s="364">
        <v>-1799807.61</v>
      </c>
      <c r="M215" s="405">
        <v>-140490.64352983938</v>
      </c>
      <c r="N215" s="762">
        <v>787177.58923664829</v>
      </c>
      <c r="O215" s="365">
        <v>-773789.91999999993</v>
      </c>
      <c r="P215" s="365">
        <v>-296289.68</v>
      </c>
      <c r="Q215" s="364">
        <v>-350423.31056637911</v>
      </c>
      <c r="R215" s="364">
        <v>-101019.68</v>
      </c>
      <c r="S215" s="364">
        <v>1383232.4838348543</v>
      </c>
      <c r="T215" s="396">
        <f t="shared" si="17"/>
        <v>-97635</v>
      </c>
      <c r="U215" s="118">
        <f t="shared" si="18"/>
        <v>14215902.546715362</v>
      </c>
      <c r="V215" s="21">
        <v>2036201.2510834413</v>
      </c>
      <c r="W215" s="118">
        <f t="shared" si="19"/>
        <v>16252103.797798803</v>
      </c>
      <c r="X215" s="131">
        <v>2155584.9397075591</v>
      </c>
      <c r="Y215" s="118">
        <f t="shared" si="20"/>
        <v>18407688.737506364</v>
      </c>
      <c r="Z215" s="368">
        <v>-107604</v>
      </c>
      <c r="AA215" s="12">
        <v>17336453.083141189</v>
      </c>
    </row>
    <row r="216" spans="1:27">
      <c r="A216" s="13">
        <v>681</v>
      </c>
      <c r="B216" s="343">
        <v>10</v>
      </c>
      <c r="C216" s="343">
        <v>10</v>
      </c>
      <c r="D216" s="9" t="s">
        <v>247</v>
      </c>
      <c r="E216" s="20">
        <v>3219</v>
      </c>
      <c r="F216" s="14">
        <v>5869718.4423869718</v>
      </c>
      <c r="G216" s="12">
        <v>636042.91238697246</v>
      </c>
      <c r="H216" s="758">
        <f t="shared" si="16"/>
        <v>0.10836003781611032</v>
      </c>
      <c r="I216" s="22">
        <v>312681.2222536655</v>
      </c>
      <c r="J216" s="367">
        <v>66042.932308536372</v>
      </c>
      <c r="K216" s="763">
        <v>-97793.22</v>
      </c>
      <c r="L216" s="364">
        <v>-191759.38</v>
      </c>
      <c r="M216" s="405">
        <v>117701.48230043087</v>
      </c>
      <c r="N216" s="762">
        <v>335908.79838194582</v>
      </c>
      <c r="O216" s="365">
        <v>-95668.68</v>
      </c>
      <c r="P216" s="365">
        <v>-36632.22</v>
      </c>
      <c r="Q216" s="364">
        <v>-49878.98464530136</v>
      </c>
      <c r="R216" s="364">
        <v>-12489.72</v>
      </c>
      <c r="S216" s="364">
        <v>108726.106271461</v>
      </c>
      <c r="T216" s="396">
        <f t="shared" si="17"/>
        <v>-12071.25</v>
      </c>
      <c r="U216" s="118">
        <f t="shared" si="18"/>
        <v>1014767.0669491744</v>
      </c>
      <c r="V216" s="21">
        <v>1305603.943884189</v>
      </c>
      <c r="W216" s="118">
        <f t="shared" si="19"/>
        <v>2320371.0108333635</v>
      </c>
      <c r="X216" s="131">
        <v>669864.60040721961</v>
      </c>
      <c r="Y216" s="118">
        <f t="shared" si="20"/>
        <v>2990235.611240583</v>
      </c>
      <c r="Z216" s="368">
        <v>35372</v>
      </c>
      <c r="AA216" s="12">
        <v>3039536.6111675971</v>
      </c>
    </row>
    <row r="217" spans="1:27">
      <c r="A217" s="13">
        <v>683</v>
      </c>
      <c r="B217" s="343">
        <v>19</v>
      </c>
      <c r="C217" s="343">
        <v>19</v>
      </c>
      <c r="D217" s="9" t="s">
        <v>248</v>
      </c>
      <c r="E217" s="20">
        <v>3530</v>
      </c>
      <c r="F217" s="14">
        <v>10466421.501429781</v>
      </c>
      <c r="G217" s="12">
        <v>4727100.4014297817</v>
      </c>
      <c r="H217" s="758">
        <f t="shared" si="16"/>
        <v>0.4516443753754833</v>
      </c>
      <c r="I217" s="22">
        <v>1403192.3817900456</v>
      </c>
      <c r="J217" s="367">
        <v>-573305.51870206057</v>
      </c>
      <c r="K217" s="763">
        <v>-107241.4</v>
      </c>
      <c r="L217" s="364">
        <v>-143389.53</v>
      </c>
      <c r="M217" s="405">
        <v>-20379.085409789062</v>
      </c>
      <c r="N217" s="762">
        <v>-129120.03389231845</v>
      </c>
      <c r="O217" s="365">
        <v>-104911.59999999999</v>
      </c>
      <c r="P217" s="365">
        <v>-40171.4</v>
      </c>
      <c r="Q217" s="364">
        <v>-174332.51204532478</v>
      </c>
      <c r="R217" s="364">
        <v>-13696.4</v>
      </c>
      <c r="S217" s="364">
        <v>173173.94264537166</v>
      </c>
      <c r="T217" s="396">
        <f t="shared" si="17"/>
        <v>-13237.5</v>
      </c>
      <c r="U217" s="118">
        <f t="shared" si="18"/>
        <v>5556987.2645177664</v>
      </c>
      <c r="V217" s="21">
        <v>2555136.0212473329</v>
      </c>
      <c r="W217" s="118">
        <f t="shared" si="19"/>
        <v>8112123.2857650993</v>
      </c>
      <c r="X217" s="131">
        <v>626047.46098406333</v>
      </c>
      <c r="Y217" s="118">
        <f t="shared" si="20"/>
        <v>8738170.7467491627</v>
      </c>
      <c r="Z217" s="368">
        <v>143017</v>
      </c>
      <c r="AA217" s="12">
        <v>8936496.9158179965</v>
      </c>
    </row>
    <row r="218" spans="1:27">
      <c r="A218" s="13">
        <v>684</v>
      </c>
      <c r="B218" s="343">
        <v>4</v>
      </c>
      <c r="C218" s="343">
        <v>4</v>
      </c>
      <c r="D218" s="9" t="s">
        <v>249</v>
      </c>
      <c r="E218" s="20">
        <v>38773</v>
      </c>
      <c r="F218" s="14">
        <v>74873722.469988406</v>
      </c>
      <c r="G218" s="12">
        <v>11833864.959988408</v>
      </c>
      <c r="H218" s="758">
        <f t="shared" si="16"/>
        <v>0.15805097662576839</v>
      </c>
      <c r="I218" s="22">
        <v>1459671.8359449662</v>
      </c>
      <c r="J218" s="367">
        <v>-3682948.3465143484</v>
      </c>
      <c r="K218" s="763">
        <v>-1177923.74</v>
      </c>
      <c r="L218" s="364">
        <v>-1741389.69</v>
      </c>
      <c r="M218" s="405">
        <v>-217799.36305702425</v>
      </c>
      <c r="N218" s="762">
        <v>-324383.78114465909</v>
      </c>
      <c r="O218" s="365">
        <v>-1152333.56</v>
      </c>
      <c r="P218" s="365">
        <v>-441236.74000000005</v>
      </c>
      <c r="Q218" s="364">
        <v>-201028.78923745148</v>
      </c>
      <c r="R218" s="364">
        <v>-150439.24</v>
      </c>
      <c r="S218" s="364">
        <v>1868985.3069247869</v>
      </c>
      <c r="T218" s="396">
        <f t="shared" si="17"/>
        <v>-145398.75</v>
      </c>
      <c r="U218" s="118">
        <f t="shared" si="18"/>
        <v>9610588.4494190253</v>
      </c>
      <c r="V218" s="21">
        <v>-164394.57840695136</v>
      </c>
      <c r="W218" s="118">
        <f t="shared" si="19"/>
        <v>9446193.8710120749</v>
      </c>
      <c r="X218" s="131">
        <v>5381221.4431100395</v>
      </c>
      <c r="Y218" s="118">
        <f t="shared" si="20"/>
        <v>14827415.314122114</v>
      </c>
      <c r="Z218" s="368">
        <v>-274104</v>
      </c>
      <c r="AA218" s="12">
        <v>14802969.71160051</v>
      </c>
    </row>
    <row r="219" spans="1:27">
      <c r="A219" s="13">
        <v>686</v>
      </c>
      <c r="B219" s="343">
        <v>11</v>
      </c>
      <c r="C219" s="343">
        <v>11</v>
      </c>
      <c r="D219" s="9" t="s">
        <v>250</v>
      </c>
      <c r="E219" s="20">
        <v>2928</v>
      </c>
      <c r="F219" s="14">
        <v>4936141.0191383576</v>
      </c>
      <c r="G219" s="12">
        <v>175593.6591383582</v>
      </c>
      <c r="H219" s="758">
        <f t="shared" si="16"/>
        <v>3.5573063747074522E-2</v>
      </c>
      <c r="I219" s="22">
        <v>464318.86485493137</v>
      </c>
      <c r="J219" s="367">
        <v>-639724.61536027375</v>
      </c>
      <c r="K219" s="763">
        <v>-88952.639999999999</v>
      </c>
      <c r="L219" s="364">
        <v>-164034.85</v>
      </c>
      <c r="M219" s="405">
        <v>-108592.58317163635</v>
      </c>
      <c r="N219" s="762">
        <v>-180845.56850963301</v>
      </c>
      <c r="O219" s="365">
        <v>-87020.160000000003</v>
      </c>
      <c r="P219" s="365">
        <v>-33320.639999999999</v>
      </c>
      <c r="Q219" s="364">
        <v>-32854.059940396619</v>
      </c>
      <c r="R219" s="364">
        <v>-11360.64</v>
      </c>
      <c r="S219" s="364">
        <v>78236.526261392122</v>
      </c>
      <c r="T219" s="396">
        <f t="shared" si="17"/>
        <v>-10980</v>
      </c>
      <c r="U219" s="118">
        <f t="shared" si="18"/>
        <v>187.90863301581703</v>
      </c>
      <c r="V219" s="21">
        <v>1548877.6034586758</v>
      </c>
      <c r="W219" s="118">
        <f t="shared" si="19"/>
        <v>1549065.5120916916</v>
      </c>
      <c r="X219" s="131">
        <v>527678.7168146231</v>
      </c>
      <c r="Y219" s="118">
        <f t="shared" si="20"/>
        <v>2076744.2289063148</v>
      </c>
      <c r="Z219" s="368">
        <v>422411</v>
      </c>
      <c r="AA219" s="12">
        <v>2499608.7745962418</v>
      </c>
    </row>
    <row r="220" spans="1:27">
      <c r="A220" s="13">
        <v>687</v>
      </c>
      <c r="B220" s="343">
        <v>11</v>
      </c>
      <c r="C220" s="343">
        <v>11</v>
      </c>
      <c r="D220" s="9" t="s">
        <v>251</v>
      </c>
      <c r="E220" s="20">
        <v>1398</v>
      </c>
      <c r="F220" s="14">
        <v>2866401.7505026944</v>
      </c>
      <c r="G220" s="12">
        <v>593435.49050269462</v>
      </c>
      <c r="H220" s="758">
        <f t="shared" si="16"/>
        <v>0.20703151273146586</v>
      </c>
      <c r="I220" s="22">
        <v>562043.1853766276</v>
      </c>
      <c r="J220" s="367">
        <v>-63802.418284749452</v>
      </c>
      <c r="K220" s="763">
        <v>-42471.24</v>
      </c>
      <c r="L220" s="364">
        <v>-69334.460000000006</v>
      </c>
      <c r="M220" s="405">
        <v>-30096.457572649997</v>
      </c>
      <c r="N220" s="762">
        <v>81211.573948834237</v>
      </c>
      <c r="O220" s="365">
        <v>-41548.559999999998</v>
      </c>
      <c r="P220" s="365">
        <v>-15909.240000000002</v>
      </c>
      <c r="Q220" s="364">
        <v>-29615.788619792107</v>
      </c>
      <c r="R220" s="364">
        <v>-5424.24</v>
      </c>
      <c r="S220" s="364">
        <v>94628.493958858409</v>
      </c>
      <c r="T220" s="396">
        <f t="shared" si="17"/>
        <v>-5242.5</v>
      </c>
      <c r="U220" s="118">
        <f t="shared" si="18"/>
        <v>1091676.2575945728</v>
      </c>
      <c r="V220" s="21">
        <v>292005.78645270353</v>
      </c>
      <c r="W220" s="118">
        <f t="shared" si="19"/>
        <v>1383682.0440472765</v>
      </c>
      <c r="X220" s="131">
        <v>324864.57944885769</v>
      </c>
      <c r="Y220" s="118">
        <f t="shared" si="20"/>
        <v>1708546.6234961343</v>
      </c>
      <c r="Z220" s="368">
        <v>334628</v>
      </c>
      <c r="AA220" s="12">
        <v>2065883.223986119</v>
      </c>
    </row>
    <row r="221" spans="1:27">
      <c r="A221" s="13">
        <v>689</v>
      </c>
      <c r="B221" s="343">
        <v>9</v>
      </c>
      <c r="C221" s="343">
        <v>9</v>
      </c>
      <c r="D221" s="9" t="s">
        <v>252</v>
      </c>
      <c r="E221" s="20">
        <v>2888</v>
      </c>
      <c r="F221" s="14">
        <v>4036319.0638054963</v>
      </c>
      <c r="G221" s="12">
        <v>-659193.49619450327</v>
      </c>
      <c r="H221" s="758">
        <f t="shared" si="16"/>
        <v>-0.1633155074646172</v>
      </c>
      <c r="I221" s="22">
        <v>419940.55657852872</v>
      </c>
      <c r="J221" s="367">
        <v>1867038.0894428852</v>
      </c>
      <c r="K221" s="763">
        <v>-87737.44</v>
      </c>
      <c r="L221" s="364">
        <v>-147112.63</v>
      </c>
      <c r="M221" s="405">
        <v>737316.39128486195</v>
      </c>
      <c r="N221" s="762">
        <v>1376801.1554838896</v>
      </c>
      <c r="O221" s="365">
        <v>-85831.360000000001</v>
      </c>
      <c r="P221" s="365">
        <v>-32865.440000000002</v>
      </c>
      <c r="Q221" s="364">
        <v>-56582.718314837068</v>
      </c>
      <c r="R221" s="364">
        <v>-11205.44</v>
      </c>
      <c r="S221" s="364">
        <v>185085.57098897052</v>
      </c>
      <c r="T221" s="396">
        <f t="shared" si="17"/>
        <v>-10830</v>
      </c>
      <c r="U221" s="118">
        <f t="shared" si="18"/>
        <v>1627785.1498269108</v>
      </c>
      <c r="V221" s="21">
        <v>1017709.8170248675</v>
      </c>
      <c r="W221" s="118">
        <f t="shared" si="19"/>
        <v>2645494.9668517783</v>
      </c>
      <c r="X221" s="131">
        <v>477799.94423248665</v>
      </c>
      <c r="Y221" s="118">
        <f t="shared" si="20"/>
        <v>3123294.911084265</v>
      </c>
      <c r="Z221" s="368">
        <v>-8645</v>
      </c>
      <c r="AA221" s="12">
        <v>3274269.4547226899</v>
      </c>
    </row>
    <row r="222" spans="1:27">
      <c r="A222" s="13">
        <v>691</v>
      </c>
      <c r="B222" s="343">
        <v>17</v>
      </c>
      <c r="C222" s="343">
        <v>17</v>
      </c>
      <c r="D222" s="9" t="s">
        <v>253</v>
      </c>
      <c r="E222" s="20">
        <v>2476</v>
      </c>
      <c r="F222" s="14">
        <v>5668953.3302317001</v>
      </c>
      <c r="G222" s="12">
        <v>1643299.2102317004</v>
      </c>
      <c r="H222" s="758">
        <f t="shared" si="16"/>
        <v>0.28987700453772053</v>
      </c>
      <c r="I222" s="22">
        <v>405319.13858333032</v>
      </c>
      <c r="J222" s="367">
        <v>276878.97022983915</v>
      </c>
      <c r="K222" s="763">
        <v>-75220.88</v>
      </c>
      <c r="L222" s="364">
        <v>-59635.55</v>
      </c>
      <c r="M222" s="405">
        <v>-14847.780304091755</v>
      </c>
      <c r="N222" s="762">
        <v>540346.54838544631</v>
      </c>
      <c r="O222" s="365">
        <v>-73586.720000000001</v>
      </c>
      <c r="P222" s="365">
        <v>-28176.880000000001</v>
      </c>
      <c r="Q222" s="364">
        <v>-85597.379352333388</v>
      </c>
      <c r="R222" s="364">
        <v>-9606.8799999999992</v>
      </c>
      <c r="S222" s="364">
        <v>92489.491500817981</v>
      </c>
      <c r="T222" s="396">
        <f t="shared" si="17"/>
        <v>-9285</v>
      </c>
      <c r="U222" s="118">
        <f t="shared" si="18"/>
        <v>2325497.3190448699</v>
      </c>
      <c r="V222" s="21">
        <v>1665968.5039644463</v>
      </c>
      <c r="W222" s="118">
        <f t="shared" si="19"/>
        <v>3991465.8230093159</v>
      </c>
      <c r="X222" s="131">
        <v>500801.43400408479</v>
      </c>
      <c r="Y222" s="118">
        <f t="shared" si="20"/>
        <v>4492267.257013401</v>
      </c>
      <c r="Z222" s="368">
        <v>-3492</v>
      </c>
      <c r="AA222" s="12">
        <v>4720286.9722764781</v>
      </c>
    </row>
    <row r="223" spans="1:27">
      <c r="A223" s="13">
        <v>694</v>
      </c>
      <c r="B223" s="343">
        <v>5</v>
      </c>
      <c r="C223" s="343">
        <v>5</v>
      </c>
      <c r="D223" s="9" t="s">
        <v>254</v>
      </c>
      <c r="E223" s="20">
        <v>28555</v>
      </c>
      <c r="F223" s="14">
        <v>56886862.722382069</v>
      </c>
      <c r="G223" s="12">
        <v>10460144.872382075</v>
      </c>
      <c r="H223" s="758">
        <f t="shared" si="16"/>
        <v>0.18387628306080839</v>
      </c>
      <c r="I223" s="22">
        <v>1069718.5051235103</v>
      </c>
      <c r="J223" s="367">
        <v>-5562393.8600551439</v>
      </c>
      <c r="K223" s="763">
        <v>-867500.9</v>
      </c>
      <c r="L223" s="364">
        <v>-3343590.56</v>
      </c>
      <c r="M223" s="405">
        <v>-159681.23059207026</v>
      </c>
      <c r="N223" s="762">
        <v>-1473514.3347520274</v>
      </c>
      <c r="O223" s="365">
        <v>-848654.6</v>
      </c>
      <c r="P223" s="365">
        <v>-324955.90000000002</v>
      </c>
      <c r="Q223" s="364">
        <v>-138739.80909451889</v>
      </c>
      <c r="R223" s="364">
        <v>-110793.4</v>
      </c>
      <c r="S223" s="364">
        <v>1812118.1243834731</v>
      </c>
      <c r="T223" s="396">
        <f t="shared" si="17"/>
        <v>-107081.25</v>
      </c>
      <c r="U223" s="118">
        <f t="shared" si="18"/>
        <v>5967469.5174504416</v>
      </c>
      <c r="V223" s="21">
        <v>-47125.406382036359</v>
      </c>
      <c r="W223" s="118">
        <f t="shared" si="19"/>
        <v>5920344.1110684052</v>
      </c>
      <c r="X223" s="131">
        <v>2788751.7404296948</v>
      </c>
      <c r="Y223" s="118">
        <f t="shared" si="20"/>
        <v>8709095.8514981009</v>
      </c>
      <c r="Z223" s="368">
        <v>715637</v>
      </c>
      <c r="AA223" s="12">
        <v>10926214.134155231</v>
      </c>
    </row>
    <row r="224" spans="1:27">
      <c r="A224" s="13">
        <v>697</v>
      </c>
      <c r="B224" s="343">
        <v>18</v>
      </c>
      <c r="C224" s="343">
        <v>18</v>
      </c>
      <c r="D224" s="9" t="s">
        <v>255</v>
      </c>
      <c r="E224" s="20">
        <v>1158</v>
      </c>
      <c r="F224" s="14">
        <v>2424254.9795633927</v>
      </c>
      <c r="G224" s="12">
        <v>541497.51956339274</v>
      </c>
      <c r="H224" s="758">
        <f t="shared" si="16"/>
        <v>0.22336656998882032</v>
      </c>
      <c r="I224" s="22">
        <v>164832.59027819562</v>
      </c>
      <c r="J224" s="367">
        <v>-246374.99948584533</v>
      </c>
      <c r="K224" s="763">
        <v>-35180.04</v>
      </c>
      <c r="L224" s="364">
        <v>-19884.86</v>
      </c>
      <c r="M224" s="405">
        <v>-16459.06483974458</v>
      </c>
      <c r="N224" s="762">
        <v>-129552.52919706824</v>
      </c>
      <c r="O224" s="365">
        <v>-34415.760000000002</v>
      </c>
      <c r="P224" s="365">
        <v>-13178.04</v>
      </c>
      <c r="Q224" s="364">
        <v>-19987.618367616815</v>
      </c>
      <c r="R224" s="364">
        <v>-4493.04</v>
      </c>
      <c r="S224" s="364">
        <v>31118.452918584284</v>
      </c>
      <c r="T224" s="396">
        <f t="shared" si="17"/>
        <v>-4342.5</v>
      </c>
      <c r="U224" s="118">
        <f t="shared" si="18"/>
        <v>459955.11035574309</v>
      </c>
      <c r="V224" s="21">
        <v>487458.09274059505</v>
      </c>
      <c r="W224" s="118">
        <f t="shared" si="19"/>
        <v>947413.20309633808</v>
      </c>
      <c r="X224" s="131">
        <v>239820.56568539838</v>
      </c>
      <c r="Y224" s="118">
        <f t="shared" si="20"/>
        <v>1187233.7687817365</v>
      </c>
      <c r="Z224" s="368">
        <v>-65139</v>
      </c>
      <c r="AA224" s="12">
        <v>1089821.226333024</v>
      </c>
    </row>
    <row r="225" spans="1:27">
      <c r="A225" s="13">
        <v>698</v>
      </c>
      <c r="B225" s="343">
        <v>19</v>
      </c>
      <c r="C225" s="343">
        <v>19</v>
      </c>
      <c r="D225" s="9" t="s">
        <v>256</v>
      </c>
      <c r="E225" s="20">
        <v>66191</v>
      </c>
      <c r="F225" s="14">
        <v>141578938.56980628</v>
      </c>
      <c r="G225" s="12">
        <v>33960977.399806291</v>
      </c>
      <c r="H225" s="758">
        <f t="shared" si="16"/>
        <v>0.23987308947835942</v>
      </c>
      <c r="I225" s="22">
        <v>2965463.6596805477</v>
      </c>
      <c r="J225" s="367">
        <v>-34517054.762295365</v>
      </c>
      <c r="K225" s="763">
        <v>-2010882.5799999998</v>
      </c>
      <c r="L225" s="364">
        <v>-4022530.06</v>
      </c>
      <c r="M225" s="405">
        <v>-8559820.087663468</v>
      </c>
      <c r="N225" s="762">
        <v>-18170790.172582045</v>
      </c>
      <c r="O225" s="365">
        <v>-1967196.52</v>
      </c>
      <c r="P225" s="365">
        <v>-753253.58000000007</v>
      </c>
      <c r="Q225" s="364">
        <v>-377777.35332474811</v>
      </c>
      <c r="R225" s="364">
        <v>-256821.08</v>
      </c>
      <c r="S225" s="364">
        <v>1850232.9212748902</v>
      </c>
      <c r="T225" s="396">
        <f t="shared" si="17"/>
        <v>-248216.25</v>
      </c>
      <c r="U225" s="118">
        <f t="shared" si="18"/>
        <v>2409386.2971914709</v>
      </c>
      <c r="V225" s="21">
        <v>15323973.130776277</v>
      </c>
      <c r="W225" s="118">
        <f t="shared" si="19"/>
        <v>17733359.42796775</v>
      </c>
      <c r="X225" s="131">
        <v>6031155.5442702053</v>
      </c>
      <c r="Y225" s="118">
        <f t="shared" si="20"/>
        <v>23764514.972237956</v>
      </c>
      <c r="Z225" s="368">
        <v>-1195149</v>
      </c>
      <c r="AA225" s="12">
        <v>23721218.712226059</v>
      </c>
    </row>
    <row r="226" spans="1:27">
      <c r="A226" s="13">
        <v>700</v>
      </c>
      <c r="B226" s="343">
        <v>9</v>
      </c>
      <c r="C226" s="343">
        <v>9</v>
      </c>
      <c r="D226" s="9" t="s">
        <v>257</v>
      </c>
      <c r="E226" s="20">
        <v>4679</v>
      </c>
      <c r="F226" s="14">
        <v>8355994.3018477615</v>
      </c>
      <c r="G226" s="12">
        <v>748548.57184776198</v>
      </c>
      <c r="H226" s="758">
        <f t="shared" si="16"/>
        <v>8.9582226220790429E-2</v>
      </c>
      <c r="I226" s="22">
        <v>154919.08419159311</v>
      </c>
      <c r="J226" s="367">
        <v>107037.89960531608</v>
      </c>
      <c r="K226" s="763">
        <v>-142148.01999999999</v>
      </c>
      <c r="L226" s="364">
        <v>-180342.7</v>
      </c>
      <c r="M226" s="405">
        <v>181388.38290246061</v>
      </c>
      <c r="N226" s="762">
        <v>262424.35537567706</v>
      </c>
      <c r="O226" s="365">
        <v>-139059.88</v>
      </c>
      <c r="P226" s="365">
        <v>-53247.020000000004</v>
      </c>
      <c r="Q226" s="364">
        <v>-32528.480937675664</v>
      </c>
      <c r="R226" s="364">
        <v>-18154.52</v>
      </c>
      <c r="S226" s="364">
        <v>246252.03226485406</v>
      </c>
      <c r="T226" s="396">
        <f t="shared" si="17"/>
        <v>-17546.25</v>
      </c>
      <c r="U226" s="118">
        <f t="shared" si="18"/>
        <v>1010505.5556446712</v>
      </c>
      <c r="V226" s="21">
        <v>514804.02790462848</v>
      </c>
      <c r="W226" s="118">
        <f t="shared" si="19"/>
        <v>1525309.5835492997</v>
      </c>
      <c r="X226" s="131">
        <v>552888.01188324927</v>
      </c>
      <c r="Y226" s="118">
        <f t="shared" si="20"/>
        <v>2078197.595432549</v>
      </c>
      <c r="Z226" s="368">
        <v>-1104298</v>
      </c>
      <c r="AA226" s="12">
        <v>1130171.9708774921</v>
      </c>
    </row>
    <row r="227" spans="1:27">
      <c r="A227" s="13">
        <v>702</v>
      </c>
      <c r="B227" s="343">
        <v>6</v>
      </c>
      <c r="C227" s="343">
        <v>6</v>
      </c>
      <c r="D227" s="9" t="s">
        <v>258</v>
      </c>
      <c r="E227" s="20">
        <v>3995</v>
      </c>
      <c r="F227" s="14">
        <v>6647785.6295144847</v>
      </c>
      <c r="G227" s="12">
        <v>152434.97951448523</v>
      </c>
      <c r="H227" s="758">
        <f t="shared" si="16"/>
        <v>2.2930188789137922E-2</v>
      </c>
      <c r="I227" s="22">
        <v>590947.82877857122</v>
      </c>
      <c r="J227" s="367">
        <v>380056.65342893236</v>
      </c>
      <c r="K227" s="763">
        <v>-121368.09999999999</v>
      </c>
      <c r="L227" s="364">
        <v>-105742.78</v>
      </c>
      <c r="M227" s="405">
        <v>-23172.901430589332</v>
      </c>
      <c r="N227" s="762">
        <v>631630.07506514434</v>
      </c>
      <c r="O227" s="365">
        <v>-118731.4</v>
      </c>
      <c r="P227" s="365">
        <v>-45463.100000000006</v>
      </c>
      <c r="Q227" s="364">
        <v>-47686.380240635859</v>
      </c>
      <c r="R227" s="364">
        <v>-15500.6</v>
      </c>
      <c r="S227" s="364">
        <v>241073.09003501321</v>
      </c>
      <c r="T227" s="396">
        <f t="shared" si="17"/>
        <v>-14981.250000000058</v>
      </c>
      <c r="U227" s="118">
        <f t="shared" si="18"/>
        <v>1123439.4617219889</v>
      </c>
      <c r="V227" s="21">
        <v>1084473.9638486882</v>
      </c>
      <c r="W227" s="118">
        <f t="shared" si="19"/>
        <v>2207913.425570677</v>
      </c>
      <c r="X227" s="131">
        <v>697184.04455014376</v>
      </c>
      <c r="Y227" s="118">
        <f t="shared" si="20"/>
        <v>2905097.4701208207</v>
      </c>
      <c r="Z227" s="368">
        <v>-940801</v>
      </c>
      <c r="AA227" s="12">
        <v>2327902.6285766582</v>
      </c>
    </row>
    <row r="228" spans="1:27">
      <c r="A228" s="13">
        <v>704</v>
      </c>
      <c r="B228" s="343">
        <v>2</v>
      </c>
      <c r="C228" s="343">
        <v>2</v>
      </c>
      <c r="D228" s="9" t="s">
        <v>259</v>
      </c>
      <c r="E228" s="20">
        <v>6381</v>
      </c>
      <c r="F228" s="14">
        <v>15379337.772671755</v>
      </c>
      <c r="G228" s="12">
        <v>5004661.3026717566</v>
      </c>
      <c r="H228" s="758">
        <f t="shared" si="16"/>
        <v>0.32541461645798342</v>
      </c>
      <c r="I228" s="22">
        <v>228288.53440086602</v>
      </c>
      <c r="J228" s="367">
        <v>279306.64136649226</v>
      </c>
      <c r="K228" s="763">
        <v>-193854.78</v>
      </c>
      <c r="L228" s="364">
        <v>-71538.92</v>
      </c>
      <c r="M228" s="405">
        <v>-36206.954398597045</v>
      </c>
      <c r="N228" s="762">
        <v>919069.55215610692</v>
      </c>
      <c r="O228" s="365">
        <v>-189643.32</v>
      </c>
      <c r="P228" s="365">
        <v>-72615.78</v>
      </c>
      <c r="Q228" s="364">
        <v>-131893.7550453447</v>
      </c>
      <c r="R228" s="364">
        <v>-24758.28</v>
      </c>
      <c r="S228" s="364">
        <v>104677.6286543271</v>
      </c>
      <c r="T228" s="396">
        <f t="shared" si="17"/>
        <v>-23928.75</v>
      </c>
      <c r="U228" s="118">
        <f t="shared" si="18"/>
        <v>5512256.478439115</v>
      </c>
      <c r="V228" s="21">
        <v>634811.73858887574</v>
      </c>
      <c r="W228" s="118">
        <f t="shared" si="19"/>
        <v>6147068.2170279911</v>
      </c>
      <c r="X228" s="131">
        <v>509386.32563897339</v>
      </c>
      <c r="Y228" s="118">
        <f t="shared" si="20"/>
        <v>6656454.5426669642</v>
      </c>
      <c r="Z228" s="368">
        <v>-1420247</v>
      </c>
      <c r="AA228" s="12">
        <v>5158187.4886854244</v>
      </c>
    </row>
    <row r="229" spans="1:27">
      <c r="A229" s="13">
        <v>707</v>
      </c>
      <c r="B229" s="343">
        <v>12</v>
      </c>
      <c r="C229" s="343">
        <v>12</v>
      </c>
      <c r="D229" s="9" t="s">
        <v>260</v>
      </c>
      <c r="E229" s="20">
        <v>1830</v>
      </c>
      <c r="F229" s="14">
        <v>2675911.853158677</v>
      </c>
      <c r="G229" s="12">
        <v>-299430.24684132263</v>
      </c>
      <c r="H229" s="758">
        <f t="shared" si="16"/>
        <v>-0.11189839698489012</v>
      </c>
      <c r="I229" s="22">
        <v>332161.51255856064</v>
      </c>
      <c r="J229" s="367">
        <v>-348029.44339789863</v>
      </c>
      <c r="K229" s="763">
        <v>-55595.4</v>
      </c>
      <c r="L229" s="364">
        <v>-79341.36</v>
      </c>
      <c r="M229" s="405">
        <v>-11040.079437033324</v>
      </c>
      <c r="N229" s="762">
        <v>-212619.09718746648</v>
      </c>
      <c r="O229" s="365">
        <v>-54387.6</v>
      </c>
      <c r="P229" s="365">
        <v>-20825.400000000001</v>
      </c>
      <c r="Q229" s="364">
        <v>-21220.239847426667</v>
      </c>
      <c r="R229" s="364">
        <v>-7100.4</v>
      </c>
      <c r="S229" s="364">
        <v>120962.63307402789</v>
      </c>
      <c r="T229" s="396">
        <f t="shared" si="17"/>
        <v>-6862.5</v>
      </c>
      <c r="U229" s="118">
        <f t="shared" si="18"/>
        <v>-315298.17768066062</v>
      </c>
      <c r="V229" s="21">
        <v>1286352.8017894465</v>
      </c>
      <c r="W229" s="118">
        <f t="shared" si="19"/>
        <v>971054.62410878588</v>
      </c>
      <c r="X229" s="131">
        <v>453936.6882929416</v>
      </c>
      <c r="Y229" s="118">
        <f t="shared" si="20"/>
        <v>1424991.3124017275</v>
      </c>
      <c r="Z229" s="368">
        <v>-564952</v>
      </c>
      <c r="AA229" s="12">
        <v>836607.5992053349</v>
      </c>
    </row>
    <row r="230" spans="1:27">
      <c r="A230" s="13">
        <v>710</v>
      </c>
      <c r="B230" s="343">
        <v>1</v>
      </c>
      <c r="C230" s="377">
        <v>33</v>
      </c>
      <c r="D230" s="9" t="s">
        <v>261</v>
      </c>
      <c r="E230" s="20">
        <v>26856</v>
      </c>
      <c r="F230" s="14">
        <v>57671652.007080451</v>
      </c>
      <c r="G230" s="12">
        <v>14007287.287080452</v>
      </c>
      <c r="H230" s="758">
        <f t="shared" si="16"/>
        <v>0.24287993840302602</v>
      </c>
      <c r="I230" s="22">
        <v>834823.9423372522</v>
      </c>
      <c r="J230" s="367">
        <v>-5681461.8505887873</v>
      </c>
      <c r="K230" s="763">
        <v>-815885.28</v>
      </c>
      <c r="L230" s="364">
        <v>-1365358.53</v>
      </c>
      <c r="M230" s="405">
        <v>-153806.33117736323</v>
      </c>
      <c r="N230" s="762">
        <v>-2352267.1041067266</v>
      </c>
      <c r="O230" s="365">
        <v>-798160.32</v>
      </c>
      <c r="P230" s="365">
        <v>-305621.28000000003</v>
      </c>
      <c r="Q230" s="364">
        <v>-339733.64796020882</v>
      </c>
      <c r="R230" s="364">
        <v>-104201.28</v>
      </c>
      <c r="S230" s="364">
        <v>654281.92265551211</v>
      </c>
      <c r="T230" s="396">
        <f t="shared" si="17"/>
        <v>-100710</v>
      </c>
      <c r="U230" s="118">
        <f t="shared" si="18"/>
        <v>9160649.3788289167</v>
      </c>
      <c r="V230" s="21">
        <v>6818005.5394023312</v>
      </c>
      <c r="W230" s="118">
        <f t="shared" si="19"/>
        <v>15978654.918231249</v>
      </c>
      <c r="X230" s="131">
        <v>3278830.5773084257</v>
      </c>
      <c r="Y230" s="118">
        <f t="shared" si="20"/>
        <v>19257485.495539673</v>
      </c>
      <c r="Z230" s="368">
        <v>-508073</v>
      </c>
      <c r="AA230" s="12">
        <v>19086755.916609641</v>
      </c>
    </row>
    <row r="231" spans="1:27">
      <c r="A231" s="13">
        <v>729</v>
      </c>
      <c r="B231" s="343">
        <v>13</v>
      </c>
      <c r="C231" s="343">
        <v>13</v>
      </c>
      <c r="D231" s="9" t="s">
        <v>262</v>
      </c>
      <c r="E231" s="20">
        <v>8763</v>
      </c>
      <c r="F231" s="14">
        <v>15864836.567614194</v>
      </c>
      <c r="G231" s="12">
        <v>1617337.7576141953</v>
      </c>
      <c r="H231" s="758">
        <f t="shared" si="16"/>
        <v>0.10194481050726739</v>
      </c>
      <c r="I231" s="22">
        <v>781447.72662571655</v>
      </c>
      <c r="J231" s="367">
        <v>-1273493.9317354858</v>
      </c>
      <c r="K231" s="763">
        <v>-266219.94</v>
      </c>
      <c r="L231" s="364">
        <v>-463970.91</v>
      </c>
      <c r="M231" s="405">
        <v>-50553.424973150039</v>
      </c>
      <c r="N231" s="762">
        <v>-506507.40780627506</v>
      </c>
      <c r="O231" s="365">
        <v>-260436.36</v>
      </c>
      <c r="P231" s="365">
        <v>-99722.94</v>
      </c>
      <c r="Q231" s="364">
        <v>-128875.6563844128</v>
      </c>
      <c r="R231" s="364">
        <v>-34000.44</v>
      </c>
      <c r="S231" s="364">
        <v>569654.39742835204</v>
      </c>
      <c r="T231" s="396">
        <f t="shared" si="17"/>
        <v>-32861.25</v>
      </c>
      <c r="U231" s="118">
        <f t="shared" si="18"/>
        <v>1125291.5525044259</v>
      </c>
      <c r="V231" s="21">
        <v>4883453.8632249124</v>
      </c>
      <c r="W231" s="118">
        <f t="shared" si="19"/>
        <v>6008745.4157293383</v>
      </c>
      <c r="X231" s="131">
        <v>1473467.9247537297</v>
      </c>
      <c r="Y231" s="118">
        <f t="shared" si="20"/>
        <v>7482213.3404830676</v>
      </c>
      <c r="Z231" s="368">
        <v>186175</v>
      </c>
      <c r="AA231" s="12">
        <v>7712958.6905087344</v>
      </c>
    </row>
    <row r="232" spans="1:27">
      <c r="A232" s="13">
        <v>732</v>
      </c>
      <c r="B232" s="343">
        <v>19</v>
      </c>
      <c r="C232" s="343">
        <v>19</v>
      </c>
      <c r="D232" s="9" t="s">
        <v>263</v>
      </c>
      <c r="E232" s="20">
        <v>3231</v>
      </c>
      <c r="F232" s="14">
        <v>6925393.3126603905</v>
      </c>
      <c r="G232" s="12">
        <v>1672207.3426603908</v>
      </c>
      <c r="H232" s="758">
        <f t="shared" si="16"/>
        <v>0.2414602705096055</v>
      </c>
      <c r="I232" s="22">
        <v>1302429.5730294781</v>
      </c>
      <c r="J232" s="367">
        <v>-652969.13043080363</v>
      </c>
      <c r="K232" s="763">
        <v>-98157.78</v>
      </c>
      <c r="L232" s="364">
        <v>-46821.59</v>
      </c>
      <c r="M232" s="405">
        <v>274486.45612005558</v>
      </c>
      <c r="N232" s="762">
        <v>-710272.22485074052</v>
      </c>
      <c r="O232" s="365">
        <v>-96025.319999999992</v>
      </c>
      <c r="P232" s="365">
        <v>-36768.780000000006</v>
      </c>
      <c r="Q232" s="364">
        <v>-76616.215560297598</v>
      </c>
      <c r="R232" s="364">
        <v>-12536.279999999999</v>
      </c>
      <c r="S232" s="364">
        <v>161858.85386017902</v>
      </c>
      <c r="T232" s="396">
        <f t="shared" si="17"/>
        <v>-12116.25</v>
      </c>
      <c r="U232" s="118">
        <f t="shared" si="18"/>
        <v>2321667.7852590652</v>
      </c>
      <c r="V232" s="21">
        <v>1269317.7447252478</v>
      </c>
      <c r="W232" s="118">
        <f t="shared" si="19"/>
        <v>3590985.5299843131</v>
      </c>
      <c r="X232" s="131">
        <v>573075.22850404691</v>
      </c>
      <c r="Y232" s="118">
        <f t="shared" si="20"/>
        <v>4164060.7584883599</v>
      </c>
      <c r="Z232" s="368">
        <v>341870</v>
      </c>
      <c r="AA232" s="12">
        <v>4807490.8401508704</v>
      </c>
    </row>
    <row r="233" spans="1:27">
      <c r="A233" s="13">
        <v>734</v>
      </c>
      <c r="B233" s="343">
        <v>2</v>
      </c>
      <c r="C233" s="343">
        <v>2</v>
      </c>
      <c r="D233" s="9" t="s">
        <v>264</v>
      </c>
      <c r="E233" s="20">
        <v>50339</v>
      </c>
      <c r="F233" s="14">
        <v>96210841.118863523</v>
      </c>
      <c r="G233" s="12">
        <v>14366171.188863531</v>
      </c>
      <c r="H233" s="758">
        <f t="shared" si="16"/>
        <v>0.14931967148187458</v>
      </c>
      <c r="I233" s="22">
        <v>1820434.3388151345</v>
      </c>
      <c r="J233" s="367">
        <v>-7192794.5005849991</v>
      </c>
      <c r="K233" s="763">
        <v>-1529298.82</v>
      </c>
      <c r="L233" s="364">
        <v>-3379026.92</v>
      </c>
      <c r="M233" s="405">
        <v>-286889.98263592768</v>
      </c>
      <c r="N233" s="762">
        <v>-1488226.3948632984</v>
      </c>
      <c r="O233" s="365">
        <v>-1496075.0799999998</v>
      </c>
      <c r="P233" s="365">
        <v>-572857.82000000007</v>
      </c>
      <c r="Q233" s="364">
        <v>-548687.95357886364</v>
      </c>
      <c r="R233" s="364">
        <v>-195315.32</v>
      </c>
      <c r="S233" s="364">
        <v>2492355.0404930897</v>
      </c>
      <c r="T233" s="396">
        <f t="shared" si="17"/>
        <v>-188771.25</v>
      </c>
      <c r="U233" s="118">
        <f t="shared" si="18"/>
        <v>8993811.0270936657</v>
      </c>
      <c r="V233" s="21">
        <v>15873001.575916268</v>
      </c>
      <c r="W233" s="118">
        <f t="shared" si="19"/>
        <v>24866812.603009932</v>
      </c>
      <c r="X233" s="131">
        <v>6876920.6761113675</v>
      </c>
      <c r="Y233" s="118">
        <f t="shared" si="20"/>
        <v>31743733.279121298</v>
      </c>
      <c r="Z233" s="368">
        <v>-2744364</v>
      </c>
      <c r="AA233" s="12">
        <v>31418728.289726291</v>
      </c>
    </row>
    <row r="234" spans="1:27">
      <c r="A234" s="13">
        <v>738</v>
      </c>
      <c r="B234" s="343">
        <v>2</v>
      </c>
      <c r="C234" s="343">
        <v>2</v>
      </c>
      <c r="D234" s="9" t="s">
        <v>265</v>
      </c>
      <c r="E234" s="20">
        <v>2957</v>
      </c>
      <c r="F234" s="14">
        <v>6092215.9093453372</v>
      </c>
      <c r="G234" s="12">
        <v>1284518.3193453373</v>
      </c>
      <c r="H234" s="758">
        <f t="shared" si="16"/>
        <v>0.21084582990154896</v>
      </c>
      <c r="I234" s="22">
        <v>99899.011391235807</v>
      </c>
      <c r="J234" s="367">
        <v>-192293.98254737613</v>
      </c>
      <c r="K234" s="763">
        <v>-89833.66</v>
      </c>
      <c r="L234" s="364">
        <v>-118097.91</v>
      </c>
      <c r="M234" s="405">
        <v>-16430.567202972554</v>
      </c>
      <c r="N234" s="762">
        <v>97268.16018971859</v>
      </c>
      <c r="O234" s="365">
        <v>-87882.04</v>
      </c>
      <c r="P234" s="365">
        <v>-33650.660000000003</v>
      </c>
      <c r="Q234" s="364">
        <v>-43110.85450167532</v>
      </c>
      <c r="R234" s="364">
        <v>-11473.16</v>
      </c>
      <c r="S234" s="364">
        <v>122005.45896755312</v>
      </c>
      <c r="T234" s="396">
        <f t="shared" si="17"/>
        <v>-11088.75</v>
      </c>
      <c r="U234" s="118">
        <f t="shared" si="18"/>
        <v>1192123.348189197</v>
      </c>
      <c r="V234" s="21">
        <v>784742.56820304901</v>
      </c>
      <c r="W234" s="118">
        <f t="shared" si="19"/>
        <v>1976865.916392246</v>
      </c>
      <c r="X234" s="131">
        <v>467224.88734709821</v>
      </c>
      <c r="Y234" s="118">
        <f t="shared" si="20"/>
        <v>2444090.8037393442</v>
      </c>
      <c r="Z234" s="368">
        <v>-676929</v>
      </c>
      <c r="AA234" s="12">
        <v>1901910.7371372711</v>
      </c>
    </row>
    <row r="235" spans="1:27">
      <c r="A235" s="13">
        <v>739</v>
      </c>
      <c r="B235" s="343">
        <v>9</v>
      </c>
      <c r="C235" s="343">
        <v>9</v>
      </c>
      <c r="D235" s="9" t="s">
        <v>266</v>
      </c>
      <c r="E235" s="20">
        <v>3094</v>
      </c>
      <c r="F235" s="14">
        <v>5113824.2938183919</v>
      </c>
      <c r="G235" s="12">
        <v>83382.51381839253</v>
      </c>
      <c r="H235" s="758">
        <f t="shared" si="16"/>
        <v>1.6305314580163734E-2</v>
      </c>
      <c r="I235" s="22">
        <v>231550.0441163572</v>
      </c>
      <c r="J235" s="367">
        <v>1639881.467228953</v>
      </c>
      <c r="K235" s="763">
        <v>-93995.72</v>
      </c>
      <c r="L235" s="364">
        <v>-146913.46</v>
      </c>
      <c r="M235" s="405">
        <v>804084.59479661193</v>
      </c>
      <c r="N235" s="762">
        <v>1181236.7453195436</v>
      </c>
      <c r="O235" s="365">
        <v>-91953.68</v>
      </c>
      <c r="P235" s="365">
        <v>-35209.72</v>
      </c>
      <c r="Q235" s="364">
        <v>-63261.859934176769</v>
      </c>
      <c r="R235" s="364">
        <v>-12004.72</v>
      </c>
      <c r="S235" s="364">
        <v>109501.78704697412</v>
      </c>
      <c r="T235" s="396">
        <f t="shared" si="17"/>
        <v>-11602.5</v>
      </c>
      <c r="U235" s="118">
        <f t="shared" si="18"/>
        <v>1954814.0251637027</v>
      </c>
      <c r="V235" s="21">
        <v>994897.78546758147</v>
      </c>
      <c r="W235" s="118">
        <f t="shared" si="19"/>
        <v>2949711.810631284</v>
      </c>
      <c r="X235" s="131">
        <v>589248.49123283091</v>
      </c>
      <c r="Y235" s="118">
        <f t="shared" si="20"/>
        <v>3538960.3018641151</v>
      </c>
      <c r="Z235" s="368">
        <v>260499</v>
      </c>
      <c r="AA235" s="12">
        <v>3971064.939765777</v>
      </c>
    </row>
    <row r="236" spans="1:27">
      <c r="A236" s="13">
        <v>740</v>
      </c>
      <c r="B236" s="343">
        <v>10</v>
      </c>
      <c r="C236" s="343">
        <v>10</v>
      </c>
      <c r="D236" s="9" t="s">
        <v>267</v>
      </c>
      <c r="E236" s="20">
        <v>31008</v>
      </c>
      <c r="F236" s="14">
        <v>51774127.054708377</v>
      </c>
      <c r="G236" s="12">
        <v>1359150.0947083831</v>
      </c>
      <c r="H236" s="758">
        <f t="shared" si="16"/>
        <v>2.625153087124394E-2</v>
      </c>
      <c r="I236" s="22">
        <v>1756922.0697169392</v>
      </c>
      <c r="J236" s="367">
        <v>-9004386.7076311037</v>
      </c>
      <c r="K236" s="763">
        <v>-942023.03999999992</v>
      </c>
      <c r="L236" s="364">
        <v>-2238065.9900000002</v>
      </c>
      <c r="M236" s="405">
        <v>-485993.8212518596</v>
      </c>
      <c r="N236" s="762">
        <v>-5483952.9192687627</v>
      </c>
      <c r="O236" s="365">
        <v>-921557.76</v>
      </c>
      <c r="P236" s="365">
        <v>-352871.04000000004</v>
      </c>
      <c r="Q236" s="364">
        <v>-59617.131421742277</v>
      </c>
      <c r="R236" s="364">
        <v>-120311.03999999999</v>
      </c>
      <c r="S236" s="364">
        <v>1716286.0343112592</v>
      </c>
      <c r="T236" s="396">
        <f t="shared" si="17"/>
        <v>-116280</v>
      </c>
      <c r="U236" s="118">
        <f t="shared" si="18"/>
        <v>-5888314.5432057809</v>
      </c>
      <c r="V236" s="21">
        <v>8760639.5216321442</v>
      </c>
      <c r="W236" s="118">
        <f t="shared" si="19"/>
        <v>2872324.9784263633</v>
      </c>
      <c r="X236" s="131">
        <v>4401884.6112347459</v>
      </c>
      <c r="Y236" s="118">
        <f t="shared" si="20"/>
        <v>7274209.5896611093</v>
      </c>
      <c r="Z236" s="368">
        <v>-1382782</v>
      </c>
      <c r="AA236" s="12">
        <v>6157456.171312049</v>
      </c>
    </row>
    <row r="237" spans="1:27">
      <c r="A237" s="13">
        <v>742</v>
      </c>
      <c r="B237" s="343">
        <v>19</v>
      </c>
      <c r="C237" s="343">
        <v>19</v>
      </c>
      <c r="D237" s="9" t="s">
        <v>268</v>
      </c>
      <c r="E237" s="20">
        <v>974</v>
      </c>
      <c r="F237" s="14">
        <v>2371675.7142139785</v>
      </c>
      <c r="G237" s="12">
        <v>788078.33421397861</v>
      </c>
      <c r="H237" s="758">
        <f t="shared" si="16"/>
        <v>0.33228755916791253</v>
      </c>
      <c r="I237" s="22">
        <v>426372.22485727107</v>
      </c>
      <c r="J237" s="367">
        <v>90975.313665207927</v>
      </c>
      <c r="K237" s="763">
        <v>-29590.12</v>
      </c>
      <c r="L237" s="364">
        <v>-29699.98</v>
      </c>
      <c r="M237" s="405">
        <v>159597.95281457796</v>
      </c>
      <c r="N237" s="762">
        <v>-3069.3803781253428</v>
      </c>
      <c r="O237" s="365">
        <v>-28947.279999999999</v>
      </c>
      <c r="P237" s="365">
        <v>-11084.12</v>
      </c>
      <c r="Q237" s="364">
        <v>-27820.465189698523</v>
      </c>
      <c r="R237" s="364">
        <v>-3779.12</v>
      </c>
      <c r="S237" s="364">
        <v>69020.326418453813</v>
      </c>
      <c r="T237" s="396">
        <f t="shared" si="17"/>
        <v>-3652.4999999999854</v>
      </c>
      <c r="U237" s="118">
        <f t="shared" si="18"/>
        <v>1305425.8727364577</v>
      </c>
      <c r="V237" s="21">
        <v>-6733.8916060381371</v>
      </c>
      <c r="W237" s="118">
        <f t="shared" si="19"/>
        <v>1298691.9811304195</v>
      </c>
      <c r="X237" s="131">
        <v>182633.68536578238</v>
      </c>
      <c r="Y237" s="118">
        <f t="shared" si="20"/>
        <v>1481325.6664962019</v>
      </c>
      <c r="Z237" s="368">
        <v>258769</v>
      </c>
      <c r="AA237" s="12">
        <v>1748928.6596158659</v>
      </c>
    </row>
    <row r="238" spans="1:27">
      <c r="A238" s="13">
        <v>743</v>
      </c>
      <c r="B238" s="343">
        <v>14</v>
      </c>
      <c r="C238" s="343">
        <v>14</v>
      </c>
      <c r="D238" s="9" t="s">
        <v>269</v>
      </c>
      <c r="E238" s="20">
        <v>67283</v>
      </c>
      <c r="F238" s="14">
        <v>144370558.33994684</v>
      </c>
      <c r="G238" s="12">
        <v>34977147.129946843</v>
      </c>
      <c r="H238" s="758">
        <f t="shared" si="16"/>
        <v>0.24227340762641345</v>
      </c>
      <c r="I238" s="22">
        <v>3291867.8370540026</v>
      </c>
      <c r="J238" s="367">
        <v>-18304303.169338174</v>
      </c>
      <c r="K238" s="763">
        <v>-2044057.54</v>
      </c>
      <c r="L238" s="364">
        <v>-4657420.0599999996</v>
      </c>
      <c r="M238" s="405">
        <v>-1458083.334558662</v>
      </c>
      <c r="N238" s="762">
        <v>-8531579.612140391</v>
      </c>
      <c r="O238" s="365">
        <v>-1999650.76</v>
      </c>
      <c r="P238" s="365">
        <v>-765680.54</v>
      </c>
      <c r="Q238" s="364">
        <v>-682803.8823063937</v>
      </c>
      <c r="R238" s="364">
        <v>-261058.03999999998</v>
      </c>
      <c r="S238" s="364">
        <v>2348341.8496672735</v>
      </c>
      <c r="T238" s="396">
        <f t="shared" si="17"/>
        <v>-252311.25000000373</v>
      </c>
      <c r="U238" s="118">
        <f t="shared" si="18"/>
        <v>19964711.797662668</v>
      </c>
      <c r="V238" s="21">
        <v>11567129.690340364</v>
      </c>
      <c r="W238" s="118">
        <f t="shared" si="19"/>
        <v>31531841.48800303</v>
      </c>
      <c r="X238" s="131">
        <v>5610808.0210465612</v>
      </c>
      <c r="Y238" s="118">
        <f t="shared" si="20"/>
        <v>37142649.509049594</v>
      </c>
      <c r="Z238" s="368">
        <v>-2450601</v>
      </c>
      <c r="AA238" s="12">
        <v>33844770.948095061</v>
      </c>
    </row>
    <row r="239" spans="1:27">
      <c r="A239" s="13">
        <v>746</v>
      </c>
      <c r="B239" s="343">
        <v>17</v>
      </c>
      <c r="C239" s="343">
        <v>17</v>
      </c>
      <c r="D239" s="9" t="s">
        <v>270</v>
      </c>
      <c r="E239" s="20">
        <v>4585</v>
      </c>
      <c r="F239" s="14">
        <v>13193690.194082439</v>
      </c>
      <c r="G239" s="12">
        <v>5739076.2440824397</v>
      </c>
      <c r="H239" s="758">
        <f t="shared" si="16"/>
        <v>0.43498643364056694</v>
      </c>
      <c r="I239" s="22">
        <v>228777.65204077435</v>
      </c>
      <c r="J239" s="367">
        <v>-1103083.8441175406</v>
      </c>
      <c r="K239" s="763">
        <v>-139292.29999999999</v>
      </c>
      <c r="L239" s="364">
        <v>-152395.15</v>
      </c>
      <c r="M239" s="405">
        <v>-401086.17502756882</v>
      </c>
      <c r="N239" s="762">
        <v>-148717.32408441388</v>
      </c>
      <c r="O239" s="365">
        <v>-136266.19999999998</v>
      </c>
      <c r="P239" s="365">
        <v>-52177.3</v>
      </c>
      <c r="Q239" s="364">
        <v>-155208.24477170757</v>
      </c>
      <c r="R239" s="364">
        <v>-17789.8</v>
      </c>
      <c r="S239" s="364">
        <v>117042.39976614976</v>
      </c>
      <c r="T239" s="396">
        <f t="shared" si="17"/>
        <v>-17193.75</v>
      </c>
      <c r="U239" s="118">
        <f t="shared" si="18"/>
        <v>4864770.0520056728</v>
      </c>
      <c r="V239" s="21">
        <v>2417804.3619597135</v>
      </c>
      <c r="W239" s="118">
        <f t="shared" si="19"/>
        <v>7282574.4139653863</v>
      </c>
      <c r="X239" s="131">
        <v>691488.64442827995</v>
      </c>
      <c r="Y239" s="118">
        <f t="shared" si="20"/>
        <v>7974063.0583936665</v>
      </c>
      <c r="Z239" s="368">
        <v>312124</v>
      </c>
      <c r="AA239" s="12">
        <v>8269929.6201003799</v>
      </c>
    </row>
    <row r="240" spans="1:27">
      <c r="A240" s="13">
        <v>747</v>
      </c>
      <c r="B240" s="343">
        <v>4</v>
      </c>
      <c r="C240" s="343">
        <v>4</v>
      </c>
      <c r="D240" s="9" t="s">
        <v>271</v>
      </c>
      <c r="E240" s="20">
        <v>1229</v>
      </c>
      <c r="F240" s="14">
        <v>2249685.1705674566</v>
      </c>
      <c r="G240" s="12">
        <v>251490.94056745665</v>
      </c>
      <c r="H240" s="758">
        <f t="shared" si="16"/>
        <v>0.11178939340388727</v>
      </c>
      <c r="I240" s="22">
        <v>194650.6920882368</v>
      </c>
      <c r="J240" s="367">
        <v>539585.36795603996</v>
      </c>
      <c r="K240" s="763">
        <v>-37337.019999999997</v>
      </c>
      <c r="L240" s="364">
        <v>-27684.04</v>
      </c>
      <c r="M240" s="405">
        <v>217119.78678303835</v>
      </c>
      <c r="N240" s="762">
        <v>363573.27875279542</v>
      </c>
      <c r="O240" s="365">
        <v>-36525.879999999997</v>
      </c>
      <c r="P240" s="365">
        <v>-13986.02</v>
      </c>
      <c r="Q240" s="364">
        <v>-33415.316485035626</v>
      </c>
      <c r="R240" s="364">
        <v>-4768.5199999999995</v>
      </c>
      <c r="S240" s="364">
        <v>117217.8489052419</v>
      </c>
      <c r="T240" s="396">
        <f t="shared" si="17"/>
        <v>-4608.75</v>
      </c>
      <c r="U240" s="118">
        <f t="shared" si="18"/>
        <v>985727.00061173341</v>
      </c>
      <c r="V240" s="21">
        <v>573917.16447265435</v>
      </c>
      <c r="W240" s="118">
        <f t="shared" si="19"/>
        <v>1559644.1650843876</v>
      </c>
      <c r="X240" s="131">
        <v>287120.17771161598</v>
      </c>
      <c r="Y240" s="118">
        <f t="shared" si="20"/>
        <v>1846764.3427960037</v>
      </c>
      <c r="Z240" s="368">
        <v>-269579</v>
      </c>
      <c r="AA240" s="12">
        <v>1579318.1662288541</v>
      </c>
    </row>
    <row r="241" spans="1:27">
      <c r="A241" s="13">
        <v>748</v>
      </c>
      <c r="B241" s="343">
        <v>17</v>
      </c>
      <c r="C241" s="343">
        <v>17</v>
      </c>
      <c r="D241" s="9" t="s">
        <v>272</v>
      </c>
      <c r="E241" s="20">
        <v>4723</v>
      </c>
      <c r="F241" s="14">
        <v>12418607.733989663</v>
      </c>
      <c r="G241" s="12">
        <v>4739623.7239896636</v>
      </c>
      <c r="H241" s="758">
        <f t="shared" si="16"/>
        <v>0.38165499913628309</v>
      </c>
      <c r="I241" s="22">
        <v>326168.63525351498</v>
      </c>
      <c r="J241" s="367">
        <v>-2021203.874247618</v>
      </c>
      <c r="K241" s="763">
        <v>-143484.74</v>
      </c>
      <c r="L241" s="364">
        <v>-122859.75</v>
      </c>
      <c r="M241" s="405">
        <v>-700888.42346013652</v>
      </c>
      <c r="N241" s="762">
        <v>-828488.94256553904</v>
      </c>
      <c r="O241" s="365">
        <v>-140367.56</v>
      </c>
      <c r="P241" s="365">
        <v>-53747.740000000005</v>
      </c>
      <c r="Q241" s="364">
        <v>-123440.32271114056</v>
      </c>
      <c r="R241" s="364">
        <v>-18325.239999999998</v>
      </c>
      <c r="S241" s="364">
        <v>128110.09448919812</v>
      </c>
      <c r="T241" s="396">
        <f t="shared" si="17"/>
        <v>-17711.25</v>
      </c>
      <c r="U241" s="118">
        <f t="shared" si="18"/>
        <v>3044588.4849955607</v>
      </c>
      <c r="V241" s="21">
        <v>2701798.2356122918</v>
      </c>
      <c r="W241" s="118">
        <f t="shared" si="19"/>
        <v>5746386.7206078526</v>
      </c>
      <c r="X241" s="131">
        <v>784199.29527435801</v>
      </c>
      <c r="Y241" s="118">
        <f t="shared" si="20"/>
        <v>6530586.0158822108</v>
      </c>
      <c r="Z241" s="368">
        <v>-223648</v>
      </c>
      <c r="AA241" s="12">
        <v>6178149.3566857111</v>
      </c>
    </row>
    <row r="242" spans="1:27">
      <c r="A242" s="13">
        <v>749</v>
      </c>
      <c r="B242" s="343">
        <v>11</v>
      </c>
      <c r="C242" s="343">
        <v>11</v>
      </c>
      <c r="D242" s="9" t="s">
        <v>273</v>
      </c>
      <c r="E242" s="20">
        <v>21348</v>
      </c>
      <c r="F242" s="14">
        <v>47746035.156248085</v>
      </c>
      <c r="G242" s="12">
        <v>13036962.396248087</v>
      </c>
      <c r="H242" s="758">
        <f t="shared" si="16"/>
        <v>0.27304806260006409</v>
      </c>
      <c r="I242" s="22">
        <v>721758.78301054088</v>
      </c>
      <c r="J242" s="367">
        <v>-5844450.5721897651</v>
      </c>
      <c r="K242" s="763">
        <v>-648552.24</v>
      </c>
      <c r="L242" s="364">
        <v>-1059832.53</v>
      </c>
      <c r="M242" s="405">
        <v>-1326145.3257964065</v>
      </c>
      <c r="N242" s="762">
        <v>-1993593.6277813506</v>
      </c>
      <c r="O242" s="365">
        <v>-634462.55999999994</v>
      </c>
      <c r="P242" s="365">
        <v>-242940.24000000002</v>
      </c>
      <c r="Q242" s="364">
        <v>-225362.85295891471</v>
      </c>
      <c r="R242" s="364">
        <v>-82830.239999999991</v>
      </c>
      <c r="S242" s="364">
        <v>449324.04434690671</v>
      </c>
      <c r="T242" s="396">
        <f t="shared" si="17"/>
        <v>-80055</v>
      </c>
      <c r="U242" s="118">
        <f t="shared" si="18"/>
        <v>7914270.6070688628</v>
      </c>
      <c r="V242" s="21">
        <v>2640511.5468937661</v>
      </c>
      <c r="W242" s="118">
        <f t="shared" si="19"/>
        <v>10554782.153962629</v>
      </c>
      <c r="X242" s="131">
        <v>1434425.4165570878</v>
      </c>
      <c r="Y242" s="118">
        <f t="shared" si="20"/>
        <v>11989207.570519717</v>
      </c>
      <c r="Z242" s="368">
        <v>-2609855</v>
      </c>
      <c r="AA242" s="12">
        <v>7573964.3719716948</v>
      </c>
    </row>
    <row r="243" spans="1:27">
      <c r="A243" s="13">
        <v>751</v>
      </c>
      <c r="B243" s="343">
        <v>19</v>
      </c>
      <c r="C243" s="343">
        <v>19</v>
      </c>
      <c r="D243" s="9" t="s">
        <v>274</v>
      </c>
      <c r="E243" s="20">
        <v>2701</v>
      </c>
      <c r="F243" s="14">
        <v>5592529.8684288552</v>
      </c>
      <c r="G243" s="12">
        <v>1201054.9984288551</v>
      </c>
      <c r="H243" s="758">
        <f t="shared" si="16"/>
        <v>0.21476058719133403</v>
      </c>
      <c r="I243" s="22">
        <v>228673.14693138987</v>
      </c>
      <c r="J243" s="367">
        <v>85336.318609292197</v>
      </c>
      <c r="K243" s="763">
        <v>-82056.37999999999</v>
      </c>
      <c r="L243" s="364">
        <v>-61007.56</v>
      </c>
      <c r="M243" s="405">
        <v>-16205.25945935963</v>
      </c>
      <c r="N243" s="762">
        <v>278470.92239572416</v>
      </c>
      <c r="O243" s="365">
        <v>-80273.72</v>
      </c>
      <c r="P243" s="365">
        <v>-30737.38</v>
      </c>
      <c r="Q243" s="364">
        <v>-56495.298726279951</v>
      </c>
      <c r="R243" s="364">
        <v>-10479.879999999999</v>
      </c>
      <c r="S243" s="364">
        <v>154249.62439920762</v>
      </c>
      <c r="T243" s="396">
        <f t="shared" si="17"/>
        <v>-10128.750000000015</v>
      </c>
      <c r="U243" s="118">
        <f t="shared" si="18"/>
        <v>1515064.4639695371</v>
      </c>
      <c r="V243" s="21">
        <v>1124672.8216695301</v>
      </c>
      <c r="W243" s="118">
        <f t="shared" si="19"/>
        <v>2639737.2856390672</v>
      </c>
      <c r="X243" s="131">
        <v>341763.20480356016</v>
      </c>
      <c r="Y243" s="118">
        <f t="shared" si="20"/>
        <v>2981500.4904426271</v>
      </c>
      <c r="Z243" s="368">
        <v>256150</v>
      </c>
      <c r="AA243" s="12">
        <v>3263480.0414918279</v>
      </c>
    </row>
    <row r="244" spans="1:27">
      <c r="A244" s="13">
        <v>753</v>
      </c>
      <c r="B244" s="343">
        <v>1</v>
      </c>
      <c r="C244" s="377">
        <v>34</v>
      </c>
      <c r="D244" s="9" t="s">
        <v>275</v>
      </c>
      <c r="E244" s="20">
        <v>23006</v>
      </c>
      <c r="F244" s="14">
        <v>53668327.819472991</v>
      </c>
      <c r="G244" s="12">
        <v>16263562.599472992</v>
      </c>
      <c r="H244" s="758">
        <f t="shared" si="16"/>
        <v>0.30303837030621866</v>
      </c>
      <c r="I244" s="22">
        <v>923056.18924769468</v>
      </c>
      <c r="J244" s="367">
        <v>6149351.8220146596</v>
      </c>
      <c r="K244" s="763">
        <v>-698922.28</v>
      </c>
      <c r="L244" s="364">
        <v>-977790.28</v>
      </c>
      <c r="M244" s="405">
        <v>2467804.1457126779</v>
      </c>
      <c r="N244" s="762">
        <v>6620333.6686252933</v>
      </c>
      <c r="O244" s="365">
        <v>-683738.32</v>
      </c>
      <c r="P244" s="365">
        <v>-261808.28000000003</v>
      </c>
      <c r="Q244" s="364">
        <v>-482557.01303232106</v>
      </c>
      <c r="R244" s="364">
        <v>-89263.28</v>
      </c>
      <c r="S244" s="364">
        <v>341565.96070901002</v>
      </c>
      <c r="T244" s="396">
        <f t="shared" si="17"/>
        <v>-86272.5</v>
      </c>
      <c r="U244" s="118">
        <f t="shared" si="18"/>
        <v>23335970.610735346</v>
      </c>
      <c r="V244" s="21">
        <v>-744653.78012634732</v>
      </c>
      <c r="W244" s="118">
        <f t="shared" si="19"/>
        <v>22591316.830608997</v>
      </c>
      <c r="X244" s="131">
        <v>1607099.5251260784</v>
      </c>
      <c r="Y244" s="118">
        <f t="shared" si="20"/>
        <v>24198416.355735075</v>
      </c>
      <c r="Z244" s="368">
        <v>-2072433</v>
      </c>
      <c r="AA244" s="12">
        <v>22217600.79997002</v>
      </c>
    </row>
    <row r="245" spans="1:27">
      <c r="A245" s="13">
        <v>755</v>
      </c>
      <c r="B245" s="343">
        <v>1</v>
      </c>
      <c r="C245" s="377">
        <v>33</v>
      </c>
      <c r="D245" s="9" t="s">
        <v>276</v>
      </c>
      <c r="E245" s="20">
        <v>6192</v>
      </c>
      <c r="F245" s="14">
        <v>13802306.947479744</v>
      </c>
      <c r="G245" s="12">
        <v>3734919.9074797444</v>
      </c>
      <c r="H245" s="758">
        <f t="shared" si="16"/>
        <v>0.27060113368669347</v>
      </c>
      <c r="I245" s="22">
        <v>176722.35066305604</v>
      </c>
      <c r="J245" s="367">
        <v>989829.18813697121</v>
      </c>
      <c r="K245" s="763">
        <v>-188112.96</v>
      </c>
      <c r="L245" s="364">
        <v>-183518.56</v>
      </c>
      <c r="M245" s="405">
        <v>723009.52052745013</v>
      </c>
      <c r="N245" s="762">
        <v>948316.28074108204</v>
      </c>
      <c r="O245" s="365">
        <v>-184026.23999999999</v>
      </c>
      <c r="P245" s="365">
        <v>-70464.960000000006</v>
      </c>
      <c r="Q245" s="364">
        <v>-102124.41600832131</v>
      </c>
      <c r="R245" s="364">
        <v>-24024.959999999999</v>
      </c>
      <c r="S245" s="364">
        <v>93995.482876760303</v>
      </c>
      <c r="T245" s="396">
        <f t="shared" si="17"/>
        <v>-23220</v>
      </c>
      <c r="U245" s="118">
        <f t="shared" si="18"/>
        <v>4901471.4462797716</v>
      </c>
      <c r="V245" s="21">
        <v>-70737.046991871786</v>
      </c>
      <c r="W245" s="118">
        <f t="shared" si="19"/>
        <v>4830734.3992879</v>
      </c>
      <c r="X245" s="131">
        <v>535691.50630378758</v>
      </c>
      <c r="Y245" s="118">
        <f t="shared" si="20"/>
        <v>5366425.9055916872</v>
      </c>
      <c r="Z245" s="368">
        <v>-1745106</v>
      </c>
      <c r="AA245" s="12">
        <v>3871567.1174477739</v>
      </c>
    </row>
    <row r="246" spans="1:27">
      <c r="A246" s="13">
        <v>758</v>
      </c>
      <c r="B246" s="343">
        <v>19</v>
      </c>
      <c r="C246" s="343">
        <v>19</v>
      </c>
      <c r="D246" s="9" t="s">
        <v>277</v>
      </c>
      <c r="E246" s="20">
        <v>8095</v>
      </c>
      <c r="F246" s="14">
        <v>21181648.398039319</v>
      </c>
      <c r="G246" s="12">
        <v>8020230.7480393201</v>
      </c>
      <c r="H246" s="758">
        <f t="shared" si="16"/>
        <v>0.37864053813591364</v>
      </c>
      <c r="I246" s="22">
        <v>1639080.6786400957</v>
      </c>
      <c r="J246" s="367">
        <v>-3532984.5025999458</v>
      </c>
      <c r="K246" s="763">
        <v>-245926.1</v>
      </c>
      <c r="L246" s="364">
        <v>-182170.79</v>
      </c>
      <c r="M246" s="405">
        <v>-557710.46772175783</v>
      </c>
      <c r="N246" s="762">
        <v>-2318562.9125566757</v>
      </c>
      <c r="O246" s="365">
        <v>-240583.4</v>
      </c>
      <c r="P246" s="365">
        <v>-92121.1</v>
      </c>
      <c r="Q246" s="364">
        <v>-122366.73870892392</v>
      </c>
      <c r="R246" s="364">
        <v>-31408.6</v>
      </c>
      <c r="S246" s="364">
        <v>288221.85638741188</v>
      </c>
      <c r="T246" s="396">
        <f t="shared" si="17"/>
        <v>-30356.25</v>
      </c>
      <c r="U246" s="118">
        <f t="shared" si="18"/>
        <v>6126326.9240794703</v>
      </c>
      <c r="V246" s="21">
        <v>-390107.42671709694</v>
      </c>
      <c r="W246" s="118">
        <f t="shared" si="19"/>
        <v>5736219.4973623734</v>
      </c>
      <c r="X246" s="131">
        <v>1059179.8849241568</v>
      </c>
      <c r="Y246" s="118">
        <f t="shared" si="20"/>
        <v>6795399.38228653</v>
      </c>
      <c r="Z246" s="368">
        <v>-884433</v>
      </c>
      <c r="AA246" s="12">
        <v>5408085.8764156653</v>
      </c>
    </row>
    <row r="247" spans="1:27">
      <c r="A247" s="13">
        <v>759</v>
      </c>
      <c r="B247" s="343">
        <v>14</v>
      </c>
      <c r="C247" s="343">
        <v>14</v>
      </c>
      <c r="D247" s="9" t="s">
        <v>278</v>
      </c>
      <c r="E247" s="20">
        <v>1772</v>
      </c>
      <c r="F247" s="14">
        <v>3774872.4276052192</v>
      </c>
      <c r="G247" s="12">
        <v>893830.78760521952</v>
      </c>
      <c r="H247" s="758">
        <f t="shared" si="16"/>
        <v>0.23678436947133236</v>
      </c>
      <c r="I247" s="22">
        <v>275226.79171236535</v>
      </c>
      <c r="J247" s="367">
        <v>-116875.19403310846</v>
      </c>
      <c r="K247" s="763">
        <v>-53833.36</v>
      </c>
      <c r="L247" s="364">
        <v>-71944.44</v>
      </c>
      <c r="M247" s="405">
        <v>-55474.204879489975</v>
      </c>
      <c r="N247" s="762">
        <v>82997.477848417751</v>
      </c>
      <c r="O247" s="365">
        <v>-52663.839999999997</v>
      </c>
      <c r="P247" s="365">
        <v>-20165.36</v>
      </c>
      <c r="Q247" s="364">
        <v>-37193.383287562181</v>
      </c>
      <c r="R247" s="364">
        <v>-6875.36</v>
      </c>
      <c r="S247" s="364">
        <v>104922.27628552589</v>
      </c>
      <c r="T247" s="396">
        <f t="shared" si="17"/>
        <v>-6645</v>
      </c>
      <c r="U247" s="118">
        <f t="shared" si="18"/>
        <v>1052182.3852844764</v>
      </c>
      <c r="V247" s="21">
        <v>692094.01611780445</v>
      </c>
      <c r="W247" s="118">
        <f t="shared" si="19"/>
        <v>1744276.4014022809</v>
      </c>
      <c r="X247" s="131">
        <v>410561.57824960141</v>
      </c>
      <c r="Y247" s="118">
        <f t="shared" si="20"/>
        <v>2154837.9796518823</v>
      </c>
      <c r="Z247" s="368">
        <v>-508901</v>
      </c>
      <c r="AA247" s="12">
        <v>1654489.060738252</v>
      </c>
    </row>
    <row r="248" spans="1:27">
      <c r="A248" s="13">
        <v>761</v>
      </c>
      <c r="B248" s="343">
        <v>2</v>
      </c>
      <c r="C248" s="343">
        <v>2</v>
      </c>
      <c r="D248" s="9" t="s">
        <v>279</v>
      </c>
      <c r="E248" s="20">
        <v>8339</v>
      </c>
      <c r="F248" s="14">
        <v>15428816.405150197</v>
      </c>
      <c r="G248" s="12">
        <v>1870686.4751501977</v>
      </c>
      <c r="H248" s="758">
        <f t="shared" si="16"/>
        <v>0.12124627230159765</v>
      </c>
      <c r="I248" s="22">
        <v>258811.53466708906</v>
      </c>
      <c r="J248" s="367">
        <v>307390.87078628008</v>
      </c>
      <c r="K248" s="763">
        <v>-253338.81999999998</v>
      </c>
      <c r="L248" s="364">
        <v>-658774.37</v>
      </c>
      <c r="M248" s="405">
        <v>256554.71974503959</v>
      </c>
      <c r="N248" s="762">
        <v>1184243.7799134771</v>
      </c>
      <c r="O248" s="365">
        <v>-247835.08</v>
      </c>
      <c r="P248" s="365">
        <v>-94897.82</v>
      </c>
      <c r="Q248" s="364">
        <v>-153721.73320284311</v>
      </c>
      <c r="R248" s="364">
        <v>-32355.32</v>
      </c>
      <c r="S248" s="364">
        <v>338786.76433060638</v>
      </c>
      <c r="T248" s="396">
        <f t="shared" si="17"/>
        <v>-31271.25</v>
      </c>
      <c r="U248" s="118">
        <f t="shared" si="18"/>
        <v>2436888.8806035668</v>
      </c>
      <c r="V248" s="21">
        <v>4426873.1342797773</v>
      </c>
      <c r="W248" s="118">
        <f t="shared" si="19"/>
        <v>6863762.0148833441</v>
      </c>
      <c r="X248" s="131">
        <v>1528556.5635056007</v>
      </c>
      <c r="Y248" s="118">
        <f t="shared" si="20"/>
        <v>8392318.5783889443</v>
      </c>
      <c r="Z248" s="368">
        <v>-193644</v>
      </c>
      <c r="AA248" s="12">
        <v>8042916.3555648401</v>
      </c>
    </row>
    <row r="249" spans="1:27">
      <c r="A249" s="13">
        <v>762</v>
      </c>
      <c r="B249" s="343">
        <v>11</v>
      </c>
      <c r="C249" s="343">
        <v>11</v>
      </c>
      <c r="D249" s="9" t="s">
        <v>280</v>
      </c>
      <c r="E249" s="20">
        <v>3521</v>
      </c>
      <c r="F249" s="14">
        <v>6672470.0693292581</v>
      </c>
      <c r="G249" s="12">
        <v>947781.7993292585</v>
      </c>
      <c r="H249" s="758">
        <f t="shared" si="16"/>
        <v>0.14204361945148944</v>
      </c>
      <c r="I249" s="22">
        <v>503479.03650015412</v>
      </c>
      <c r="J249" s="367">
        <v>1249465.3666425492</v>
      </c>
      <c r="K249" s="763">
        <v>-106967.98</v>
      </c>
      <c r="L249" s="364">
        <v>-145566.45000000001</v>
      </c>
      <c r="M249" s="405">
        <v>407099.94662983448</v>
      </c>
      <c r="N249" s="762">
        <v>1133334.640933282</v>
      </c>
      <c r="O249" s="365">
        <v>-104644.12</v>
      </c>
      <c r="P249" s="365">
        <v>-40068.980000000003</v>
      </c>
      <c r="Q249" s="364">
        <v>-83998.704633976929</v>
      </c>
      <c r="R249" s="364">
        <v>-13661.48</v>
      </c>
      <c r="S249" s="364">
        <v>217142.2437134097</v>
      </c>
      <c r="T249" s="396">
        <f t="shared" si="17"/>
        <v>-13203.749999999767</v>
      </c>
      <c r="U249" s="118">
        <f t="shared" si="18"/>
        <v>2700726.2024719617</v>
      </c>
      <c r="V249" s="21">
        <v>1236507.8255887106</v>
      </c>
      <c r="W249" s="118">
        <f t="shared" si="19"/>
        <v>3937234.0280606723</v>
      </c>
      <c r="X249" s="131">
        <v>729415.93815265072</v>
      </c>
      <c r="Y249" s="118">
        <f t="shared" si="20"/>
        <v>4666649.9662133232</v>
      </c>
      <c r="Z249" s="368">
        <v>163412</v>
      </c>
      <c r="AA249" s="12">
        <v>5084618.2467352673</v>
      </c>
    </row>
    <row r="250" spans="1:27">
      <c r="A250" s="13">
        <v>765</v>
      </c>
      <c r="B250" s="343">
        <v>18</v>
      </c>
      <c r="C250" s="343">
        <v>18</v>
      </c>
      <c r="D250" s="9" t="s">
        <v>281</v>
      </c>
      <c r="E250" s="20">
        <v>10161</v>
      </c>
      <c r="F250" s="14">
        <v>21273791.815360408</v>
      </c>
      <c r="G250" s="12">
        <v>4753326.7453604098</v>
      </c>
      <c r="H250" s="758">
        <f t="shared" si="16"/>
        <v>0.22343580244723202</v>
      </c>
      <c r="I250" s="22">
        <v>797200.69087611197</v>
      </c>
      <c r="J250" s="367">
        <v>-1955717.3849850567</v>
      </c>
      <c r="K250" s="763">
        <v>-308691.18</v>
      </c>
      <c r="L250" s="364">
        <v>-284041.34999999998</v>
      </c>
      <c r="M250" s="405">
        <v>-58320.909434205627</v>
      </c>
      <c r="N250" s="762">
        <v>-1043874.4614051267</v>
      </c>
      <c r="O250" s="365">
        <v>-301984.92</v>
      </c>
      <c r="P250" s="365">
        <v>-115632.18000000001</v>
      </c>
      <c r="Q250" s="364">
        <v>-106371.58925276907</v>
      </c>
      <c r="R250" s="364">
        <v>-39424.68</v>
      </c>
      <c r="S250" s="364">
        <v>340727.63510704495</v>
      </c>
      <c r="T250" s="396">
        <f t="shared" si="17"/>
        <v>-38103.75</v>
      </c>
      <c r="U250" s="118">
        <f t="shared" si="18"/>
        <v>3594810.0512514655</v>
      </c>
      <c r="V250" s="21">
        <v>1402643.535378899</v>
      </c>
      <c r="W250" s="118">
        <f t="shared" si="19"/>
        <v>4997453.5866303649</v>
      </c>
      <c r="X250" s="131">
        <v>1236888.8928218537</v>
      </c>
      <c r="Y250" s="118">
        <f t="shared" si="20"/>
        <v>6234342.4794522189</v>
      </c>
      <c r="Z250" s="368">
        <v>1200700</v>
      </c>
      <c r="AA250" s="12">
        <v>8345178.208510682</v>
      </c>
    </row>
    <row r="251" spans="1:27">
      <c r="A251" s="13">
        <v>768</v>
      </c>
      <c r="B251" s="343">
        <v>10</v>
      </c>
      <c r="C251" s="343">
        <v>10</v>
      </c>
      <c r="D251" s="9" t="s">
        <v>282</v>
      </c>
      <c r="E251" s="20">
        <v>2310</v>
      </c>
      <c r="F251" s="14">
        <v>4746189.9056092538</v>
      </c>
      <c r="G251" s="12">
        <v>990430.20560925407</v>
      </c>
      <c r="H251" s="758">
        <f t="shared" si="16"/>
        <v>0.20867900891169999</v>
      </c>
      <c r="I251" s="22">
        <v>361516.70489306649</v>
      </c>
      <c r="J251" s="367">
        <v>569737.08183561359</v>
      </c>
      <c r="K251" s="763">
        <v>-70177.8</v>
      </c>
      <c r="L251" s="364">
        <v>-88887.7</v>
      </c>
      <c r="M251" s="405">
        <v>459664.89632282191</v>
      </c>
      <c r="N251" s="762">
        <v>356138.01502340147</v>
      </c>
      <c r="O251" s="365">
        <v>-68653.2</v>
      </c>
      <c r="P251" s="365">
        <v>-26287.800000000003</v>
      </c>
      <c r="Q251" s="364">
        <v>-59473.794121983294</v>
      </c>
      <c r="R251" s="364">
        <v>-8962.7999999999993</v>
      </c>
      <c r="S251" s="364">
        <v>85039.764611373394</v>
      </c>
      <c r="T251" s="396">
        <f t="shared" si="17"/>
        <v>-8662.5</v>
      </c>
      <c r="U251" s="118">
        <f t="shared" si="18"/>
        <v>1921683.9923379342</v>
      </c>
      <c r="V251" s="21">
        <v>904308.48104053352</v>
      </c>
      <c r="W251" s="118">
        <f t="shared" si="19"/>
        <v>2825992.4733784678</v>
      </c>
      <c r="X251" s="131">
        <v>502883.66095273395</v>
      </c>
      <c r="Y251" s="118">
        <f t="shared" si="20"/>
        <v>3328876.1343312017</v>
      </c>
      <c r="Z251" s="368">
        <v>349453</v>
      </c>
      <c r="AA251" s="12">
        <v>3605795.527008045</v>
      </c>
    </row>
    <row r="252" spans="1:27">
      <c r="A252" s="13">
        <v>777</v>
      </c>
      <c r="B252" s="343">
        <v>18</v>
      </c>
      <c r="C252" s="343">
        <v>18</v>
      </c>
      <c r="D252" s="9" t="s">
        <v>283</v>
      </c>
      <c r="E252" s="20">
        <v>6957</v>
      </c>
      <c r="F252" s="14">
        <v>14188781.609393008</v>
      </c>
      <c r="G252" s="12">
        <v>2877604.0193930082</v>
      </c>
      <c r="H252" s="758">
        <f t="shared" si="16"/>
        <v>0.20280839459027455</v>
      </c>
      <c r="I252" s="22">
        <v>1298014.8064391478</v>
      </c>
      <c r="J252" s="367">
        <v>-174903.89440448186</v>
      </c>
      <c r="K252" s="763">
        <v>-211353.66</v>
      </c>
      <c r="L252" s="364">
        <v>-287710.12</v>
      </c>
      <c r="M252" s="405">
        <v>185386.71958381622</v>
      </c>
      <c r="N252" s="762">
        <v>299371.21545643284</v>
      </c>
      <c r="O252" s="365">
        <v>-206762.03999999998</v>
      </c>
      <c r="P252" s="365">
        <v>-79170.66</v>
      </c>
      <c r="Q252" s="364">
        <v>-158475.12536247796</v>
      </c>
      <c r="R252" s="364">
        <v>-26993.16</v>
      </c>
      <c r="S252" s="364">
        <v>336891.68591774703</v>
      </c>
      <c r="T252" s="396">
        <f t="shared" si="17"/>
        <v>-26088.75</v>
      </c>
      <c r="U252" s="118">
        <f t="shared" si="18"/>
        <v>4000714.9314276744</v>
      </c>
      <c r="V252" s="21">
        <v>3382395.2958240081</v>
      </c>
      <c r="W252" s="118">
        <f t="shared" si="19"/>
        <v>7383110.2272516824</v>
      </c>
      <c r="X252" s="131">
        <v>1175694.261407427</v>
      </c>
      <c r="Y252" s="118">
        <f t="shared" si="20"/>
        <v>8558804.4886591099</v>
      </c>
      <c r="Z252" s="368">
        <v>-247302</v>
      </c>
      <c r="AA252" s="12">
        <v>8824605.5970802698</v>
      </c>
    </row>
    <row r="253" spans="1:27">
      <c r="A253" s="13">
        <v>778</v>
      </c>
      <c r="B253" s="343">
        <v>11</v>
      </c>
      <c r="C253" s="343">
        <v>11</v>
      </c>
      <c r="D253" s="9" t="s">
        <v>284</v>
      </c>
      <c r="E253" s="20">
        <v>6549</v>
      </c>
      <c r="F253" s="14">
        <v>11672762.346439678</v>
      </c>
      <c r="G253" s="12">
        <v>1024939.7164396793</v>
      </c>
      <c r="H253" s="758">
        <f t="shared" si="16"/>
        <v>8.7806098164270194E-2</v>
      </c>
      <c r="I253" s="22">
        <v>416459.28491887683</v>
      </c>
      <c r="J253" s="367">
        <v>-62502.420668061241</v>
      </c>
      <c r="K253" s="763">
        <v>-198958.62</v>
      </c>
      <c r="L253" s="364">
        <v>-406904.39</v>
      </c>
      <c r="M253" s="405">
        <v>-38093.906751355287</v>
      </c>
      <c r="N253" s="762">
        <v>735153.47764505388</v>
      </c>
      <c r="O253" s="365">
        <v>-194636.28</v>
      </c>
      <c r="P253" s="365">
        <v>-74527.62000000001</v>
      </c>
      <c r="Q253" s="364">
        <v>-89464.013979176845</v>
      </c>
      <c r="R253" s="364">
        <v>-25410.12</v>
      </c>
      <c r="S253" s="364">
        <v>254897.80241741706</v>
      </c>
      <c r="T253" s="396">
        <f t="shared" si="17"/>
        <v>-24558.75</v>
      </c>
      <c r="U253" s="118">
        <f t="shared" si="18"/>
        <v>1378896.5806904947</v>
      </c>
      <c r="V253" s="21">
        <v>2814695.5160059622</v>
      </c>
      <c r="W253" s="118">
        <f t="shared" si="19"/>
        <v>4193592.0966964569</v>
      </c>
      <c r="X253" s="131">
        <v>969424.81611622032</v>
      </c>
      <c r="Y253" s="118">
        <f t="shared" si="20"/>
        <v>5163016.9128126772</v>
      </c>
      <c r="Z253" s="368">
        <v>281527</v>
      </c>
      <c r="AA253" s="12">
        <v>4756532.843175659</v>
      </c>
    </row>
    <row r="254" spans="1:27">
      <c r="A254" s="13">
        <v>781</v>
      </c>
      <c r="B254" s="343">
        <v>7</v>
      </c>
      <c r="C254" s="343">
        <v>7</v>
      </c>
      <c r="D254" s="9" t="s">
        <v>285</v>
      </c>
      <c r="E254" s="20">
        <v>3367</v>
      </c>
      <c r="F254" s="14">
        <v>4424124.5758825513</v>
      </c>
      <c r="G254" s="12">
        <v>-1050179.7141174488</v>
      </c>
      <c r="H254" s="758">
        <f t="shared" si="16"/>
        <v>-0.23737571040434649</v>
      </c>
      <c r="I254" s="22">
        <v>488171.01137777354</v>
      </c>
      <c r="J254" s="367">
        <v>2896519.1849673712</v>
      </c>
      <c r="K254" s="763">
        <v>-102289.45999999999</v>
      </c>
      <c r="L254" s="364">
        <v>-117798.02</v>
      </c>
      <c r="M254" s="405">
        <v>1416429.4396511817</v>
      </c>
      <c r="N254" s="762">
        <v>1784046.2085390668</v>
      </c>
      <c r="O254" s="365">
        <v>-100067.23999999999</v>
      </c>
      <c r="P254" s="365">
        <v>-38316.46</v>
      </c>
      <c r="Q254" s="364">
        <v>-68020.848458968379</v>
      </c>
      <c r="R254" s="364">
        <v>-13063.96</v>
      </c>
      <c r="S254" s="364">
        <v>148225.7752360914</v>
      </c>
      <c r="T254" s="396">
        <f t="shared" si="17"/>
        <v>-12626.25</v>
      </c>
      <c r="U254" s="118">
        <f t="shared" si="18"/>
        <v>2334510.4822276961</v>
      </c>
      <c r="V254" s="21">
        <v>839056.07535586797</v>
      </c>
      <c r="W254" s="118">
        <f t="shared" si="19"/>
        <v>3173566.557583564</v>
      </c>
      <c r="X254" s="131">
        <v>753245.04328083759</v>
      </c>
      <c r="Y254" s="118">
        <f t="shared" si="20"/>
        <v>3926811.6008644016</v>
      </c>
      <c r="Z254" s="368">
        <v>-351308</v>
      </c>
      <c r="AA254" s="12">
        <v>3794126.0200331672</v>
      </c>
    </row>
    <row r="255" spans="1:27">
      <c r="A255" s="13">
        <v>783</v>
      </c>
      <c r="B255" s="343">
        <v>4</v>
      </c>
      <c r="C255" s="343">
        <v>4</v>
      </c>
      <c r="D255" s="9" t="s">
        <v>286</v>
      </c>
      <c r="E255" s="20">
        <v>6221</v>
      </c>
      <c r="F255" s="14">
        <v>10693914.662793079</v>
      </c>
      <c r="G255" s="12">
        <v>579377.39279307984</v>
      </c>
      <c r="H255" s="758">
        <f t="shared" si="16"/>
        <v>5.4178232299616623E-2</v>
      </c>
      <c r="I255" s="22">
        <v>215598.4615721828</v>
      </c>
      <c r="J255" s="367">
        <v>-676278.47891332128</v>
      </c>
      <c r="K255" s="763">
        <v>-188993.97999999998</v>
      </c>
      <c r="L255" s="364">
        <v>-247107.42</v>
      </c>
      <c r="M255" s="405">
        <v>-36156.260156284137</v>
      </c>
      <c r="N255" s="762">
        <v>-115446.19249187982</v>
      </c>
      <c r="O255" s="365">
        <v>-184888.12</v>
      </c>
      <c r="P255" s="365">
        <v>-70794.98000000001</v>
      </c>
      <c r="Q255" s="364">
        <v>-28665.066121776563</v>
      </c>
      <c r="R255" s="364">
        <v>-24137.48</v>
      </c>
      <c r="S255" s="364">
        <v>243239.7698566193</v>
      </c>
      <c r="T255" s="396">
        <f t="shared" si="17"/>
        <v>-23328.75</v>
      </c>
      <c r="U255" s="118">
        <f t="shared" si="18"/>
        <v>118697.37545194139</v>
      </c>
      <c r="V255" s="21">
        <v>1178224.3632371286</v>
      </c>
      <c r="W255" s="118">
        <f t="shared" si="19"/>
        <v>1296921.7386890701</v>
      </c>
      <c r="X255" s="131">
        <v>909647.77749398514</v>
      </c>
      <c r="Y255" s="118">
        <f t="shared" si="20"/>
        <v>2206569.516183055</v>
      </c>
      <c r="Z255" s="368">
        <v>-407752</v>
      </c>
      <c r="AA255" s="12">
        <v>2362679.650597868</v>
      </c>
    </row>
    <row r="256" spans="1:27">
      <c r="A256" s="13">
        <v>785</v>
      </c>
      <c r="B256" s="343">
        <v>17</v>
      </c>
      <c r="C256" s="343">
        <v>17</v>
      </c>
      <c r="D256" s="9" t="s">
        <v>287</v>
      </c>
      <c r="E256" s="20">
        <v>2544</v>
      </c>
      <c r="F256" s="14">
        <v>5009031.5930591524</v>
      </c>
      <c r="G256" s="12">
        <v>872818.31305915257</v>
      </c>
      <c r="H256" s="758">
        <f t="shared" si="16"/>
        <v>0.17424891355618274</v>
      </c>
      <c r="I256" s="22">
        <v>983170.48523382761</v>
      </c>
      <c r="J256" s="367">
        <v>2024545.4871104157</v>
      </c>
      <c r="K256" s="763">
        <v>-77286.720000000001</v>
      </c>
      <c r="L256" s="364">
        <v>-84545.36</v>
      </c>
      <c r="M256" s="405">
        <v>864110.40253382025</v>
      </c>
      <c r="N256" s="762">
        <v>1389779.8217081872</v>
      </c>
      <c r="O256" s="365">
        <v>-75607.679999999993</v>
      </c>
      <c r="P256" s="364">
        <v>-28950.720000000001</v>
      </c>
      <c r="Q256" s="364">
        <v>-109902.37590223362</v>
      </c>
      <c r="R256" s="364">
        <v>-9870.7199999999993</v>
      </c>
      <c r="S256" s="364">
        <v>166358.83877064177</v>
      </c>
      <c r="T256" s="396">
        <f t="shared" si="17"/>
        <v>-9540</v>
      </c>
      <c r="U256" s="118">
        <f t="shared" si="18"/>
        <v>3880534.285403396</v>
      </c>
      <c r="V256" s="21">
        <v>1285950.1651481481</v>
      </c>
      <c r="W256" s="118">
        <f t="shared" si="19"/>
        <v>5166484.4505515443</v>
      </c>
      <c r="X256" s="131">
        <v>569085.51958485763</v>
      </c>
      <c r="Y256" s="118">
        <f t="shared" si="20"/>
        <v>5735569.9701364022</v>
      </c>
      <c r="Z256" s="368">
        <v>42383</v>
      </c>
      <c r="AA256" s="12">
        <v>5736297.1789606065</v>
      </c>
    </row>
    <row r="257" spans="1:27">
      <c r="A257" s="13">
        <v>790</v>
      </c>
      <c r="B257" s="343">
        <v>6</v>
      </c>
      <c r="C257" s="343">
        <v>6</v>
      </c>
      <c r="D257" s="9" t="s">
        <v>288</v>
      </c>
      <c r="E257" s="20">
        <v>23332</v>
      </c>
      <c r="F257" s="14">
        <v>41590922.777873039</v>
      </c>
      <c r="G257" s="12">
        <v>3656123.9378730431</v>
      </c>
      <c r="H257" s="758">
        <f t="shared" si="16"/>
        <v>8.7906776134771242E-2</v>
      </c>
      <c r="I257" s="22">
        <v>771024.58605490928</v>
      </c>
      <c r="J257" s="367">
        <v>-106340.08906247234</v>
      </c>
      <c r="K257" s="763">
        <v>-708826.16</v>
      </c>
      <c r="L257" s="364">
        <v>-1434768.11</v>
      </c>
      <c r="M257" s="405">
        <v>-133686.34967272903</v>
      </c>
      <c r="N257" s="762">
        <v>2354296.3529862952</v>
      </c>
      <c r="O257" s="365">
        <v>-693427.03999999992</v>
      </c>
      <c r="P257" s="365">
        <v>-265518.16000000003</v>
      </c>
      <c r="Q257" s="364">
        <v>-294521.03376762563</v>
      </c>
      <c r="R257" s="364">
        <v>-90528.16</v>
      </c>
      <c r="S257" s="364">
        <v>1248133.5713915871</v>
      </c>
      <c r="T257" s="396">
        <f t="shared" si="17"/>
        <v>-87495</v>
      </c>
      <c r="U257" s="118">
        <f t="shared" si="18"/>
        <v>4320808.4348654803</v>
      </c>
      <c r="V257" s="21">
        <v>9434340.5082860161</v>
      </c>
      <c r="W257" s="118">
        <f t="shared" si="19"/>
        <v>13755148.943151496</v>
      </c>
      <c r="X257" s="131">
        <v>3158369.8352731997</v>
      </c>
      <c r="Y257" s="118">
        <f t="shared" si="20"/>
        <v>16913518.778424695</v>
      </c>
      <c r="Z257" s="368">
        <v>-2178589</v>
      </c>
      <c r="AA257" s="12">
        <v>15963161.103301769</v>
      </c>
    </row>
    <row r="258" spans="1:27">
      <c r="A258" s="13">
        <v>791</v>
      </c>
      <c r="B258" s="343">
        <v>17</v>
      </c>
      <c r="C258" s="343">
        <v>17</v>
      </c>
      <c r="D258" s="9" t="s">
        <v>289</v>
      </c>
      <c r="E258" s="20">
        <v>4861</v>
      </c>
      <c r="F258" s="14">
        <v>10803848.915714508</v>
      </c>
      <c r="G258" s="12">
        <v>2900494.8457145086</v>
      </c>
      <c r="H258" s="758">
        <f t="shared" si="16"/>
        <v>0.26846866041375828</v>
      </c>
      <c r="I258" s="22">
        <v>892229.42539296474</v>
      </c>
      <c r="J258" s="367">
        <v>82135.943088205386</v>
      </c>
      <c r="K258" s="763">
        <v>-147677.18</v>
      </c>
      <c r="L258" s="364">
        <v>-105388.99</v>
      </c>
      <c r="M258" s="405">
        <v>-28326.816065734991</v>
      </c>
      <c r="N258" s="762">
        <v>554688.42463979241</v>
      </c>
      <c r="O258" s="365">
        <v>-144468.91999999998</v>
      </c>
      <c r="P258" s="365">
        <v>-55318.18</v>
      </c>
      <c r="Q258" s="364">
        <v>-148763.30671317063</v>
      </c>
      <c r="R258" s="364">
        <v>-18860.68</v>
      </c>
      <c r="S258" s="364">
        <v>194480.34122731857</v>
      </c>
      <c r="T258" s="396">
        <f t="shared" si="17"/>
        <v>-18228.75</v>
      </c>
      <c r="U258" s="118">
        <f t="shared" si="18"/>
        <v>3874860.2141956789</v>
      </c>
      <c r="V258" s="21">
        <v>3089356.4129193504</v>
      </c>
      <c r="W258" s="118">
        <f t="shared" si="19"/>
        <v>6964216.6271150298</v>
      </c>
      <c r="X258" s="131">
        <v>1066582.2391782957</v>
      </c>
      <c r="Y258" s="118">
        <f t="shared" si="20"/>
        <v>8030798.866293326</v>
      </c>
      <c r="Z258" s="368">
        <v>-9312</v>
      </c>
      <c r="AA258" s="12">
        <v>7703511.9045460876</v>
      </c>
    </row>
    <row r="259" spans="1:27">
      <c r="A259" s="13">
        <v>831</v>
      </c>
      <c r="B259" s="343">
        <v>9</v>
      </c>
      <c r="C259" s="343">
        <v>9</v>
      </c>
      <c r="D259" s="9" t="s">
        <v>290</v>
      </c>
      <c r="E259" s="20">
        <v>4574</v>
      </c>
      <c r="F259" s="14">
        <v>9874745.6272398066</v>
      </c>
      <c r="G259" s="12">
        <v>2438016.2472398067</v>
      </c>
      <c r="H259" s="758">
        <f t="shared" si="16"/>
        <v>0.2468940810499928</v>
      </c>
      <c r="I259" s="22">
        <v>135977.22869678919</v>
      </c>
      <c r="J259" s="367">
        <v>-381202.14813883184</v>
      </c>
      <c r="K259" s="763">
        <v>-138958.12</v>
      </c>
      <c r="L259" s="364">
        <v>-216364.43</v>
      </c>
      <c r="M259" s="405">
        <v>-25679.450078283124</v>
      </c>
      <c r="N259" s="762">
        <v>101281.78612818329</v>
      </c>
      <c r="O259" s="365">
        <v>-135939.28</v>
      </c>
      <c r="P259" s="365">
        <v>-52052.12</v>
      </c>
      <c r="Q259" s="364">
        <v>-62722.616717667421</v>
      </c>
      <c r="R259" s="364">
        <v>-17747.12</v>
      </c>
      <c r="S259" s="364">
        <v>184131.70252893542</v>
      </c>
      <c r="T259" s="396">
        <f t="shared" si="17"/>
        <v>-17152.5</v>
      </c>
      <c r="U259" s="118">
        <f t="shared" si="18"/>
        <v>2192791.327797764</v>
      </c>
      <c r="V259" s="21">
        <v>642447.1411036409</v>
      </c>
      <c r="W259" s="118">
        <f t="shared" si="19"/>
        <v>2835238.4689014051</v>
      </c>
      <c r="X259" s="131">
        <v>442278.67476599518</v>
      </c>
      <c r="Y259" s="118">
        <f t="shared" si="20"/>
        <v>3277517.1436674003</v>
      </c>
      <c r="Z259" s="368">
        <v>-1456115</v>
      </c>
      <c r="AA259" s="12">
        <v>1978279.63606962</v>
      </c>
    </row>
    <row r="260" spans="1:27">
      <c r="A260" s="13">
        <v>832</v>
      </c>
      <c r="B260" s="343">
        <v>17</v>
      </c>
      <c r="C260" s="343">
        <v>17</v>
      </c>
      <c r="D260" s="9" t="s">
        <v>291</v>
      </c>
      <c r="E260" s="20">
        <v>3555</v>
      </c>
      <c r="F260" s="14">
        <v>8536501.1068336926</v>
      </c>
      <c r="G260" s="12">
        <v>2756533.256833693</v>
      </c>
      <c r="H260" s="758">
        <f t="shared" si="16"/>
        <v>0.32291136876055881</v>
      </c>
      <c r="I260" s="22">
        <v>1397338.7907375437</v>
      </c>
      <c r="J260" s="367">
        <v>2084778.6269219946</v>
      </c>
      <c r="K260" s="763">
        <v>-108000.9</v>
      </c>
      <c r="L260" s="364">
        <v>-93248.4</v>
      </c>
      <c r="M260" s="405">
        <v>796884.86973638821</v>
      </c>
      <c r="N260" s="762">
        <v>1613949.5257217507</v>
      </c>
      <c r="O260" s="365">
        <v>-105654.59999999999</v>
      </c>
      <c r="P260" s="365">
        <v>-40455.9</v>
      </c>
      <c r="Q260" s="364">
        <v>-179229.43679265026</v>
      </c>
      <c r="R260" s="364">
        <v>-13793.4</v>
      </c>
      <c r="S260" s="364">
        <v>227658.11825650599</v>
      </c>
      <c r="T260" s="396">
        <f t="shared" si="17"/>
        <v>-13331.25</v>
      </c>
      <c r="U260" s="118">
        <f t="shared" si="18"/>
        <v>6238650.6744932309</v>
      </c>
      <c r="V260" s="21">
        <v>2154100.2120759217</v>
      </c>
      <c r="W260" s="118">
        <f t="shared" si="19"/>
        <v>8392750.8865691535</v>
      </c>
      <c r="X260" s="131">
        <v>608246.18444874231</v>
      </c>
      <c r="Y260" s="118">
        <f t="shared" si="20"/>
        <v>9000997.0710178949</v>
      </c>
      <c r="Z260" s="368">
        <v>-119695</v>
      </c>
      <c r="AA260" s="12">
        <v>8917402.602064468</v>
      </c>
    </row>
    <row r="261" spans="1:27">
      <c r="A261" s="13">
        <v>833</v>
      </c>
      <c r="B261" s="343">
        <v>2</v>
      </c>
      <c r="C261" s="343">
        <v>2</v>
      </c>
      <c r="D261" s="9" t="s">
        <v>292</v>
      </c>
      <c r="E261" s="20">
        <v>1707</v>
      </c>
      <c r="F261" s="14">
        <v>3212161.8304430433</v>
      </c>
      <c r="G261" s="12">
        <v>436801.74044304341</v>
      </c>
      <c r="H261" s="758">
        <f t="shared" si="16"/>
        <v>0.13598372793776606</v>
      </c>
      <c r="I261" s="22">
        <v>103533.74062190538</v>
      </c>
      <c r="J261" s="367">
        <v>739527.38237988518</v>
      </c>
      <c r="K261" s="763">
        <v>-51858.659999999996</v>
      </c>
      <c r="L261" s="364">
        <v>-62799.73</v>
      </c>
      <c r="M261" s="405">
        <v>481367.88511538313</v>
      </c>
      <c r="N261" s="762">
        <v>446074.66432930698</v>
      </c>
      <c r="O261" s="365">
        <v>-50732.04</v>
      </c>
      <c r="P261" s="365">
        <v>-19425.66</v>
      </c>
      <c r="Q261" s="364">
        <v>-34682.826250899969</v>
      </c>
      <c r="R261" s="364">
        <v>-6623.16</v>
      </c>
      <c r="S261" s="364">
        <v>44608.159186095101</v>
      </c>
      <c r="T261" s="396">
        <f t="shared" si="17"/>
        <v>-6401.25</v>
      </c>
      <c r="U261" s="118">
        <f t="shared" si="18"/>
        <v>1279862.863444834</v>
      </c>
      <c r="V261" s="21">
        <v>324024.07003446092</v>
      </c>
      <c r="W261" s="118">
        <f t="shared" si="19"/>
        <v>1603886.9334792949</v>
      </c>
      <c r="X261" s="131">
        <v>283888.36971904984</v>
      </c>
      <c r="Y261" s="118">
        <f t="shared" si="20"/>
        <v>1887775.3031983448</v>
      </c>
      <c r="Z261" s="368">
        <v>-533596</v>
      </c>
      <c r="AA261" s="12">
        <v>1535379.4686936359</v>
      </c>
    </row>
    <row r="262" spans="1:27">
      <c r="A262" s="13">
        <v>834</v>
      </c>
      <c r="B262" s="343">
        <v>5</v>
      </c>
      <c r="C262" s="343">
        <v>5</v>
      </c>
      <c r="D262" s="9" t="s">
        <v>293</v>
      </c>
      <c r="E262" s="20">
        <v>5777</v>
      </c>
      <c r="F262" s="14">
        <v>10485442.747260159</v>
      </c>
      <c r="G262" s="12">
        <v>1092791.7572601587</v>
      </c>
      <c r="H262" s="758">
        <f t="shared" si="16"/>
        <v>0.10421989644125468</v>
      </c>
      <c r="I262" s="22">
        <v>169833.49998462349</v>
      </c>
      <c r="J262" s="367">
        <v>1710947.9559518765</v>
      </c>
      <c r="K262" s="763">
        <v>-175505.25999999998</v>
      </c>
      <c r="L262" s="364">
        <v>-166948.01999999999</v>
      </c>
      <c r="M262" s="405">
        <v>637194.70489979768</v>
      </c>
      <c r="N262" s="762">
        <v>1625120.9558775544</v>
      </c>
      <c r="O262" s="365">
        <v>-171692.44</v>
      </c>
      <c r="P262" s="365">
        <v>-65742.260000000009</v>
      </c>
      <c r="Q262" s="364">
        <v>-105237.36434053622</v>
      </c>
      <c r="R262" s="364">
        <v>-22414.76</v>
      </c>
      <c r="S262" s="364">
        <v>177836.14951506059</v>
      </c>
      <c r="T262" s="396">
        <f t="shared" si="17"/>
        <v>-21663.75</v>
      </c>
      <c r="U262" s="118">
        <f t="shared" si="18"/>
        <v>2973573.2131966585</v>
      </c>
      <c r="V262" s="21">
        <v>1928563.7792645115</v>
      </c>
      <c r="W262" s="118">
        <f t="shared" si="19"/>
        <v>4902136.9924611701</v>
      </c>
      <c r="X262" s="131">
        <v>799743.49061470327</v>
      </c>
      <c r="Y262" s="118">
        <f t="shared" si="20"/>
        <v>5701880.483075873</v>
      </c>
      <c r="Z262" s="368">
        <v>-1560971</v>
      </c>
      <c r="AA262" s="12">
        <v>4424476.6572924508</v>
      </c>
    </row>
    <row r="263" spans="1:27">
      <c r="A263" s="13">
        <v>837</v>
      </c>
      <c r="B263" s="343">
        <v>6</v>
      </c>
      <c r="C263" s="343">
        <v>6</v>
      </c>
      <c r="D263" s="9" t="s">
        <v>294</v>
      </c>
      <c r="E263" s="20">
        <v>263337</v>
      </c>
      <c r="F263" s="14">
        <v>503398494.02288973</v>
      </c>
      <c r="G263" s="12">
        <v>75246765.832889736</v>
      </c>
      <c r="H263" s="758">
        <f t="shared" si="16"/>
        <v>0.14947753464965319</v>
      </c>
      <c r="I263" s="22">
        <v>15928358.608663879</v>
      </c>
      <c r="J263" s="367">
        <v>-74503271.808407918</v>
      </c>
      <c r="K263" s="763">
        <v>-8000178.0599999996</v>
      </c>
      <c r="L263" s="364">
        <v>-33375045.27</v>
      </c>
      <c r="M263" s="405">
        <v>-1402591.3982327709</v>
      </c>
      <c r="N263" s="762">
        <v>-34937811.825379469</v>
      </c>
      <c r="O263" s="365">
        <v>-7826375.6399999997</v>
      </c>
      <c r="P263" s="365">
        <v>-2996775.06</v>
      </c>
      <c r="Q263" s="364">
        <v>-530618.18452141108</v>
      </c>
      <c r="R263" s="364">
        <v>-1021747.5599999999</v>
      </c>
      <c r="S263" s="364">
        <v>16575384.939725727</v>
      </c>
      <c r="T263" s="396">
        <f t="shared" si="17"/>
        <v>-987513.75</v>
      </c>
      <c r="U263" s="118">
        <f t="shared" si="18"/>
        <v>16671852.633145705</v>
      </c>
      <c r="V263" s="21">
        <v>10014182.540065922</v>
      </c>
      <c r="W263" s="118">
        <f t="shared" si="19"/>
        <v>26686035.173211627</v>
      </c>
      <c r="X263" s="131">
        <v>29209475.697622173</v>
      </c>
      <c r="Y263" s="118">
        <f t="shared" si="20"/>
        <v>55895510.870833799</v>
      </c>
      <c r="Z263" s="368">
        <v>90089391</v>
      </c>
      <c r="AA263" s="12">
        <v>142043418.2327126</v>
      </c>
    </row>
    <row r="264" spans="1:27">
      <c r="A264" s="13">
        <v>844</v>
      </c>
      <c r="B264" s="343">
        <v>11</v>
      </c>
      <c r="C264" s="343">
        <v>11</v>
      </c>
      <c r="D264" s="9" t="s">
        <v>295</v>
      </c>
      <c r="E264" s="20">
        <v>1388</v>
      </c>
      <c r="F264" s="14">
        <v>2309342.1727171922</v>
      </c>
      <c r="G264" s="12">
        <v>52634.612717192154</v>
      </c>
      <c r="H264" s="758">
        <f t="shared" si="16"/>
        <v>2.2792037203937521E-2</v>
      </c>
      <c r="I264" s="22">
        <v>252241.14302528149</v>
      </c>
      <c r="J264" s="367">
        <v>44726.110095955388</v>
      </c>
      <c r="K264" s="763">
        <v>-42167.439999999995</v>
      </c>
      <c r="L264" s="364">
        <v>-31445.919999999998</v>
      </c>
      <c r="M264" s="405">
        <v>-8116.7114636556225</v>
      </c>
      <c r="N264" s="762">
        <v>155770.66059490759</v>
      </c>
      <c r="O264" s="365">
        <v>-41251.360000000001</v>
      </c>
      <c r="P264" s="365">
        <v>-15795.44</v>
      </c>
      <c r="Q264" s="364">
        <v>-21453.061841079299</v>
      </c>
      <c r="R264" s="364">
        <v>-5385.44</v>
      </c>
      <c r="S264" s="364">
        <v>59775.822805782707</v>
      </c>
      <c r="T264" s="396">
        <f t="shared" si="17"/>
        <v>-5205</v>
      </c>
      <c r="U264" s="118">
        <f t="shared" si="18"/>
        <v>349601.86583842902</v>
      </c>
      <c r="V264" s="21">
        <v>672297.02230022964</v>
      </c>
      <c r="W264" s="118">
        <f t="shared" si="19"/>
        <v>1021898.8881386586</v>
      </c>
      <c r="X264" s="131">
        <v>291707.24437397352</v>
      </c>
      <c r="Y264" s="118">
        <f t="shared" si="20"/>
        <v>1313606.1325126321</v>
      </c>
      <c r="Z264" s="368">
        <v>-323468</v>
      </c>
      <c r="AA264" s="12">
        <v>970013.60740295518</v>
      </c>
    </row>
    <row r="265" spans="1:27">
      <c r="A265" s="13">
        <v>845</v>
      </c>
      <c r="B265" s="343">
        <v>19</v>
      </c>
      <c r="C265" s="343">
        <v>19</v>
      </c>
      <c r="D265" s="9" t="s">
        <v>296</v>
      </c>
      <c r="E265" s="20">
        <v>2837</v>
      </c>
      <c r="F265" s="14">
        <v>6877554.6826698268</v>
      </c>
      <c r="G265" s="12">
        <v>2264961.4926698273</v>
      </c>
      <c r="H265" s="758">
        <f t="shared" si="16"/>
        <v>0.32932656986023157</v>
      </c>
      <c r="I265" s="22">
        <v>482946.78733219393</v>
      </c>
      <c r="J265" s="367">
        <v>-109193.14075354174</v>
      </c>
      <c r="K265" s="763">
        <v>-86188.06</v>
      </c>
      <c r="L265" s="364">
        <v>-106398.22</v>
      </c>
      <c r="M265" s="405">
        <v>-16126.401749095105</v>
      </c>
      <c r="N265" s="762">
        <v>211787.08367977914</v>
      </c>
      <c r="O265" s="365">
        <v>-84315.64</v>
      </c>
      <c r="P265" s="365">
        <v>-32285.06</v>
      </c>
      <c r="Q265" s="364">
        <v>-82148.042308431613</v>
      </c>
      <c r="R265" s="364">
        <v>-11007.56</v>
      </c>
      <c r="S265" s="364">
        <v>108127.50962420581</v>
      </c>
      <c r="T265" s="396">
        <f t="shared" si="17"/>
        <v>-10638.75</v>
      </c>
      <c r="U265" s="118">
        <f t="shared" si="18"/>
        <v>2638715.1392484796</v>
      </c>
      <c r="V265" s="21">
        <v>1197045.3429464377</v>
      </c>
      <c r="W265" s="118">
        <f t="shared" si="19"/>
        <v>3835760.4821949173</v>
      </c>
      <c r="X265" s="131">
        <v>512456.04151767428</v>
      </c>
      <c r="Y265" s="118">
        <f t="shared" si="20"/>
        <v>4348216.5237125913</v>
      </c>
      <c r="Z265" s="368">
        <v>-61301</v>
      </c>
      <c r="AA265" s="12">
        <v>4116676.6334105702</v>
      </c>
    </row>
    <row r="266" spans="1:27">
      <c r="A266" s="13">
        <v>846</v>
      </c>
      <c r="B266" s="343">
        <v>14</v>
      </c>
      <c r="C266" s="343">
        <v>14</v>
      </c>
      <c r="D266" s="9" t="s">
        <v>297</v>
      </c>
      <c r="E266" s="20">
        <v>4574</v>
      </c>
      <c r="F266" s="14">
        <v>8434043.0765669122</v>
      </c>
      <c r="G266" s="12">
        <v>997313.69656691235</v>
      </c>
      <c r="H266" s="758">
        <f t="shared" si="16"/>
        <v>0.11824858937913679</v>
      </c>
      <c r="I266" s="22">
        <v>204152.94681286969</v>
      </c>
      <c r="J266" s="367">
        <v>1046482.089724367</v>
      </c>
      <c r="K266" s="763">
        <v>-138958.12</v>
      </c>
      <c r="L266" s="364">
        <v>-132727.76</v>
      </c>
      <c r="M266" s="405">
        <v>89584.940966919414</v>
      </c>
      <c r="N266" s="762">
        <v>1311932.4279102779</v>
      </c>
      <c r="O266" s="365">
        <v>-135939.28</v>
      </c>
      <c r="P266" s="365">
        <v>-52052.12</v>
      </c>
      <c r="Q266" s="364">
        <v>-108861.74604973769</v>
      </c>
      <c r="R266" s="364">
        <v>-17747.12</v>
      </c>
      <c r="S266" s="364">
        <v>248403.36689690748</v>
      </c>
      <c r="T266" s="396">
        <f t="shared" si="17"/>
        <v>-17152.5</v>
      </c>
      <c r="U266" s="118">
        <f t="shared" si="18"/>
        <v>2247948.7331041489</v>
      </c>
      <c r="V266" s="21">
        <v>2830416.187845726</v>
      </c>
      <c r="W266" s="118">
        <f t="shared" si="19"/>
        <v>5078364.9209498744</v>
      </c>
      <c r="X266" s="131">
        <v>888968.30496204458</v>
      </c>
      <c r="Y266" s="118">
        <f t="shared" si="20"/>
        <v>5967333.225911919</v>
      </c>
      <c r="Z266" s="368">
        <v>-310354</v>
      </c>
      <c r="AA266" s="12">
        <v>5889129.472747039</v>
      </c>
    </row>
    <row r="267" spans="1:27">
      <c r="A267" s="13">
        <v>848</v>
      </c>
      <c r="B267" s="343">
        <v>12</v>
      </c>
      <c r="C267" s="343">
        <v>12</v>
      </c>
      <c r="D267" s="9" t="s">
        <v>298</v>
      </c>
      <c r="E267" s="20">
        <v>3869</v>
      </c>
      <c r="F267" s="14">
        <v>7821727.6861999454</v>
      </c>
      <c r="G267" s="12">
        <v>1531236.6561999461</v>
      </c>
      <c r="H267" s="758">
        <f t="shared" ref="H267:H302" si="21">G267/F267</f>
        <v>0.19576706293438753</v>
      </c>
      <c r="I267" s="22">
        <v>376890.69326762843</v>
      </c>
      <c r="J267" s="367">
        <v>-198055.05923055811</v>
      </c>
      <c r="K267" s="763">
        <v>-117540.22</v>
      </c>
      <c r="L267" s="364">
        <v>-153084.28</v>
      </c>
      <c r="M267" s="405">
        <v>-23432.005335744198</v>
      </c>
      <c r="N267" s="762">
        <v>38291.144048307695</v>
      </c>
      <c r="O267" s="365">
        <v>-114986.68</v>
      </c>
      <c r="P267" s="365">
        <v>-44029.22</v>
      </c>
      <c r="Q267" s="364">
        <v>-90179.874268826694</v>
      </c>
      <c r="R267" s="364">
        <v>-15011.72</v>
      </c>
      <c r="S267" s="364">
        <v>336426.54632570501</v>
      </c>
      <c r="T267" s="396">
        <f t="shared" ref="T267:T302" si="22">J267-SUM(K267:S267)</f>
        <v>-14508.75</v>
      </c>
      <c r="U267" s="118">
        <f t="shared" ref="U267:U302" si="23">G267+I267+J267</f>
        <v>1710072.2902370165</v>
      </c>
      <c r="V267" s="21">
        <v>2527508.9784091418</v>
      </c>
      <c r="W267" s="118">
        <f t="shared" ref="W267:W302" si="24">U267+V267</f>
        <v>4237581.2686461583</v>
      </c>
      <c r="X267" s="131">
        <v>801903.40619522939</v>
      </c>
      <c r="Y267" s="118">
        <f t="shared" ref="Y267:Y302" si="25">W267+X267</f>
        <v>5039484.6748413872</v>
      </c>
      <c r="Z267" s="368">
        <v>726912</v>
      </c>
      <c r="AA267" s="12">
        <v>5907012.1843050784</v>
      </c>
    </row>
    <row r="268" spans="1:27">
      <c r="A268" s="13">
        <v>849</v>
      </c>
      <c r="B268" s="343">
        <v>16</v>
      </c>
      <c r="C268" s="343">
        <v>16</v>
      </c>
      <c r="D268" s="9" t="s">
        <v>299</v>
      </c>
      <c r="E268" s="20">
        <v>2750</v>
      </c>
      <c r="F268" s="14">
        <v>6357817.9962434731</v>
      </c>
      <c r="G268" s="12">
        <v>1886675.4962434731</v>
      </c>
      <c r="H268" s="758">
        <f t="shared" si="21"/>
        <v>0.29674889991475351</v>
      </c>
      <c r="I268" s="22">
        <v>258422.34368362318</v>
      </c>
      <c r="J268" s="367">
        <v>402928.17757174763</v>
      </c>
      <c r="K268" s="763">
        <v>-83545</v>
      </c>
      <c r="L268" s="364">
        <v>-97069.75</v>
      </c>
      <c r="M268" s="405">
        <v>-16351.709492708031</v>
      </c>
      <c r="N268" s="762">
        <v>699450.09426301043</v>
      </c>
      <c r="O268" s="365">
        <v>-81730</v>
      </c>
      <c r="P268" s="365">
        <v>-31295.000000000004</v>
      </c>
      <c r="Q268" s="364">
        <v>-90334.469444233298</v>
      </c>
      <c r="R268" s="364">
        <v>-10670</v>
      </c>
      <c r="S268" s="364">
        <v>124786.5122456785</v>
      </c>
      <c r="T268" s="396">
        <f t="shared" si="22"/>
        <v>-10312.5</v>
      </c>
      <c r="U268" s="118">
        <f t="shared" si="23"/>
        <v>2548026.0174988438</v>
      </c>
      <c r="V268" s="21">
        <v>1675897.5440275627</v>
      </c>
      <c r="W268" s="118">
        <f t="shared" si="24"/>
        <v>4223923.5615264066</v>
      </c>
      <c r="X268" s="131">
        <v>552122.92142434535</v>
      </c>
      <c r="Y268" s="118">
        <f t="shared" si="25"/>
        <v>4776046.4829507517</v>
      </c>
      <c r="Z268" s="368">
        <v>303062</v>
      </c>
      <c r="AA268" s="12">
        <v>5339890.074677214</v>
      </c>
    </row>
    <row r="269" spans="1:27">
      <c r="A269" s="13">
        <v>850</v>
      </c>
      <c r="B269" s="343">
        <v>13</v>
      </c>
      <c r="C269" s="343">
        <v>13</v>
      </c>
      <c r="D269" s="9" t="s">
        <v>300</v>
      </c>
      <c r="E269" s="20">
        <v>2307</v>
      </c>
      <c r="F269" s="14">
        <v>5226332.1549287215</v>
      </c>
      <c r="G269" s="12">
        <v>1475450.0649287216</v>
      </c>
      <c r="H269" s="758">
        <f t="shared" si="21"/>
        <v>0.28231081018019305</v>
      </c>
      <c r="I269" s="22">
        <v>97917.571695639286</v>
      </c>
      <c r="J269" s="367">
        <v>146025.4756797048</v>
      </c>
      <c r="K269" s="763">
        <v>-70086.66</v>
      </c>
      <c r="L269" s="364">
        <v>-44988.43</v>
      </c>
      <c r="M269" s="405">
        <v>104566.75851877878</v>
      </c>
      <c r="N269" s="762">
        <v>254195.90239234566</v>
      </c>
      <c r="O269" s="365">
        <v>-68564.039999999994</v>
      </c>
      <c r="P269" s="365">
        <v>-26253.660000000003</v>
      </c>
      <c r="Q269" s="364">
        <v>-56579.070456974434</v>
      </c>
      <c r="R269" s="364">
        <v>-8951.16</v>
      </c>
      <c r="S269" s="364">
        <v>71337.085225554809</v>
      </c>
      <c r="T269" s="396">
        <f t="shared" si="22"/>
        <v>-8651.25</v>
      </c>
      <c r="U269" s="118">
        <f t="shared" si="23"/>
        <v>1719393.1123040658</v>
      </c>
      <c r="V269" s="21">
        <v>943228.05267315137</v>
      </c>
      <c r="W269" s="118">
        <f t="shared" si="24"/>
        <v>2662621.1649772171</v>
      </c>
      <c r="X269" s="131">
        <v>269016.0877865231</v>
      </c>
      <c r="Y269" s="118">
        <f t="shared" si="25"/>
        <v>2931637.2527637403</v>
      </c>
      <c r="Z269" s="368">
        <v>-551742</v>
      </c>
      <c r="AA269" s="12">
        <v>2606790.0475161569</v>
      </c>
    </row>
    <row r="270" spans="1:27">
      <c r="A270" s="13">
        <v>851</v>
      </c>
      <c r="B270" s="343">
        <v>19</v>
      </c>
      <c r="C270" s="343">
        <v>19</v>
      </c>
      <c r="D270" s="9" t="s">
        <v>301</v>
      </c>
      <c r="E270" s="20">
        <v>20823</v>
      </c>
      <c r="F270" s="14">
        <v>43622055.219111346</v>
      </c>
      <c r="G270" s="12">
        <v>9766564.2091113478</v>
      </c>
      <c r="H270" s="758">
        <f t="shared" si="21"/>
        <v>0.22389051043226635</v>
      </c>
      <c r="I270" s="22">
        <v>922309.60457011149</v>
      </c>
      <c r="J270" s="367">
        <v>-6996036.1220881557</v>
      </c>
      <c r="K270" s="763">
        <v>-632602.74</v>
      </c>
      <c r="L270" s="364">
        <v>-1057700.68</v>
      </c>
      <c r="M270" s="405">
        <v>-1527425.203094858</v>
      </c>
      <c r="N270" s="762">
        <v>-3437002.791325904</v>
      </c>
      <c r="O270" s="365">
        <v>-618859.55999999994</v>
      </c>
      <c r="P270" s="365">
        <v>-236965.74000000002</v>
      </c>
      <c r="Q270" s="364">
        <v>-174880.75069052348</v>
      </c>
      <c r="R270" s="364">
        <v>-80793.239999999991</v>
      </c>
      <c r="S270" s="364">
        <v>848280.83302312926</v>
      </c>
      <c r="T270" s="396">
        <f t="shared" si="22"/>
        <v>-78086.25</v>
      </c>
      <c r="U270" s="118">
        <f t="shared" si="23"/>
        <v>3692837.6915933033</v>
      </c>
      <c r="V270" s="21">
        <v>4560629.7689370867</v>
      </c>
      <c r="W270" s="118">
        <f t="shared" si="24"/>
        <v>8253467.46053039</v>
      </c>
      <c r="X270" s="131">
        <v>2124304.7963016103</v>
      </c>
      <c r="Y270" s="118">
        <f t="shared" si="25"/>
        <v>10377772.256832</v>
      </c>
      <c r="Z270" s="368">
        <v>469967</v>
      </c>
      <c r="AA270" s="12">
        <v>9768358.0858802609</v>
      </c>
    </row>
    <row r="271" spans="1:27">
      <c r="A271" s="13">
        <v>853</v>
      </c>
      <c r="B271" s="343">
        <v>2</v>
      </c>
      <c r="C271" s="343">
        <v>2</v>
      </c>
      <c r="D271" s="9" t="s">
        <v>302</v>
      </c>
      <c r="E271" s="20">
        <v>209633</v>
      </c>
      <c r="F271" s="14">
        <v>432667786.55021238</v>
      </c>
      <c r="G271" s="12">
        <v>91831780.840212405</v>
      </c>
      <c r="H271" s="758">
        <f t="shared" si="21"/>
        <v>0.21224547723419446</v>
      </c>
      <c r="I271" s="22">
        <v>12732230.162311349</v>
      </c>
      <c r="J271" s="367">
        <v>-53854249.604579158</v>
      </c>
      <c r="K271" s="763">
        <v>-6368650.54</v>
      </c>
      <c r="L271" s="364">
        <v>-22150143.850000001</v>
      </c>
      <c r="M271" s="405">
        <v>-1114710.0615249462</v>
      </c>
      <c r="N271" s="762">
        <v>-21134452.432889041</v>
      </c>
      <c r="O271" s="365">
        <v>-6230292.7599999998</v>
      </c>
      <c r="P271" s="365">
        <v>-2385623.54</v>
      </c>
      <c r="Q271" s="364">
        <v>-1070257.6726753365</v>
      </c>
      <c r="R271" s="364">
        <v>-813376.03999999992</v>
      </c>
      <c r="S271" s="364">
        <v>8199381.0425101593</v>
      </c>
      <c r="T271" s="396">
        <f t="shared" si="22"/>
        <v>-786123.75</v>
      </c>
      <c r="U271" s="118">
        <f t="shared" si="23"/>
        <v>50709761.397944592</v>
      </c>
      <c r="V271" s="21">
        <v>-197924.13194845532</v>
      </c>
      <c r="W271" s="118">
        <f t="shared" si="24"/>
        <v>50511837.265996136</v>
      </c>
      <c r="X271" s="131">
        <v>27511107.490697213</v>
      </c>
      <c r="Y271" s="118">
        <f t="shared" si="25"/>
        <v>78022944.756693348</v>
      </c>
      <c r="Z271" s="368">
        <v>52168141</v>
      </c>
      <c r="AA271" s="12">
        <v>123281767.80939621</v>
      </c>
    </row>
    <row r="272" spans="1:27">
      <c r="A272" s="13">
        <v>854</v>
      </c>
      <c r="B272" s="343">
        <v>19</v>
      </c>
      <c r="C272" s="343">
        <v>19</v>
      </c>
      <c r="D272" s="9" t="s">
        <v>303</v>
      </c>
      <c r="E272" s="20">
        <v>3146</v>
      </c>
      <c r="F272" s="14">
        <v>5856221.9280657303</v>
      </c>
      <c r="G272" s="12">
        <v>741234.90806573071</v>
      </c>
      <c r="H272" s="758">
        <f t="shared" si="21"/>
        <v>0.12657220255151011</v>
      </c>
      <c r="I272" s="22">
        <v>1248704.094506949</v>
      </c>
      <c r="J272" s="367">
        <v>-686067.71258487133</v>
      </c>
      <c r="K272" s="763">
        <v>-95575.48</v>
      </c>
      <c r="L272" s="364">
        <v>-78530.3</v>
      </c>
      <c r="M272" s="405">
        <v>-159482.83405744575</v>
      </c>
      <c r="N272" s="762">
        <v>-258340.35137623077</v>
      </c>
      <c r="O272" s="365">
        <v>-93499.12</v>
      </c>
      <c r="P272" s="365">
        <v>-35801.480000000003</v>
      </c>
      <c r="Q272" s="364">
        <v>-55919.22881344155</v>
      </c>
      <c r="R272" s="364">
        <v>-12206.48</v>
      </c>
      <c r="S272" s="364">
        <v>115085.06166224676</v>
      </c>
      <c r="T272" s="396">
        <f t="shared" si="22"/>
        <v>-11797.5</v>
      </c>
      <c r="U272" s="118">
        <f t="shared" si="23"/>
        <v>1303871.2899878083</v>
      </c>
      <c r="V272" s="21">
        <v>1325244.5551589872</v>
      </c>
      <c r="W272" s="118">
        <f t="shared" si="24"/>
        <v>2629115.8451467957</v>
      </c>
      <c r="X272" s="131">
        <v>498120.349473482</v>
      </c>
      <c r="Y272" s="118">
        <f t="shared" si="25"/>
        <v>3127236.1946202777</v>
      </c>
      <c r="Z272" s="368">
        <v>12826</v>
      </c>
      <c r="AA272" s="12">
        <v>2860980.5636972771</v>
      </c>
    </row>
    <row r="273" spans="1:27">
      <c r="A273" s="13">
        <v>857</v>
      </c>
      <c r="B273" s="343">
        <v>11</v>
      </c>
      <c r="C273" s="343">
        <v>11</v>
      </c>
      <c r="D273" s="9" t="s">
        <v>304</v>
      </c>
      <c r="E273" s="20">
        <v>2270</v>
      </c>
      <c r="F273" s="14">
        <v>3541305.4517519055</v>
      </c>
      <c r="G273" s="12">
        <v>-149419.44824809441</v>
      </c>
      <c r="H273" s="758">
        <f t="shared" si="21"/>
        <v>-4.2193323982876341E-2</v>
      </c>
      <c r="I273" s="22">
        <v>341388.65380673937</v>
      </c>
      <c r="J273" s="367">
        <v>-1872821.0966247907</v>
      </c>
      <c r="K273" s="763">
        <v>-68962.599999999991</v>
      </c>
      <c r="L273" s="364">
        <v>-148534.04999999999</v>
      </c>
      <c r="M273" s="405">
        <v>-573080.82669130212</v>
      </c>
      <c r="N273" s="762">
        <v>-1022230.9657185172</v>
      </c>
      <c r="O273" s="365">
        <v>-67464.399999999994</v>
      </c>
      <c r="P273" s="365">
        <v>-25832.600000000002</v>
      </c>
      <c r="Q273" s="364">
        <v>0</v>
      </c>
      <c r="R273" s="364">
        <v>-8807.6</v>
      </c>
      <c r="S273" s="364">
        <v>50604.445785028976</v>
      </c>
      <c r="T273" s="396">
        <f t="shared" si="22"/>
        <v>-8512.5</v>
      </c>
      <c r="U273" s="118">
        <f t="shared" si="23"/>
        <v>-1680851.8910661456</v>
      </c>
      <c r="V273" s="21">
        <v>1242508.6768045728</v>
      </c>
      <c r="W273" s="118">
        <f t="shared" si="24"/>
        <v>-438343.21426157281</v>
      </c>
      <c r="X273" s="131">
        <v>434565.12017890962</v>
      </c>
      <c r="Y273" s="118">
        <f t="shared" si="25"/>
        <v>-3778.094082663185</v>
      </c>
      <c r="Z273" s="368">
        <v>-119535</v>
      </c>
      <c r="AA273" s="12">
        <v>-261814.22500971929</v>
      </c>
    </row>
    <row r="274" spans="1:27">
      <c r="A274" s="13">
        <v>858</v>
      </c>
      <c r="B274" s="343">
        <v>1</v>
      </c>
      <c r="C274" s="377">
        <v>35</v>
      </c>
      <c r="D274" s="9" t="s">
        <v>305</v>
      </c>
      <c r="E274" s="20">
        <v>42479</v>
      </c>
      <c r="F274" s="14">
        <v>96643540.073912382</v>
      </c>
      <c r="G274" s="12">
        <v>27578208.343912393</v>
      </c>
      <c r="H274" s="758">
        <f t="shared" si="21"/>
        <v>0.28536008017525794</v>
      </c>
      <c r="I274" s="22">
        <v>2236136.0049569393</v>
      </c>
      <c r="J274" s="367">
        <v>1744936.252298095</v>
      </c>
      <c r="K274" s="763">
        <v>-1290512.02</v>
      </c>
      <c r="L274" s="364">
        <v>-2366555.1</v>
      </c>
      <c r="M274" s="405">
        <v>728628.47826432274</v>
      </c>
      <c r="N274" s="762">
        <v>6582324.6886532791</v>
      </c>
      <c r="O274" s="365">
        <v>-1262475.8799999999</v>
      </c>
      <c r="P274" s="365">
        <v>-483411.02</v>
      </c>
      <c r="Q274" s="364">
        <v>-656757.09502176032</v>
      </c>
      <c r="R274" s="364">
        <v>-164818.51999999999</v>
      </c>
      <c r="S274" s="364">
        <v>817808.97040225379</v>
      </c>
      <c r="T274" s="396">
        <f t="shared" si="22"/>
        <v>-159296.25</v>
      </c>
      <c r="U274" s="118">
        <f t="shared" si="23"/>
        <v>31559280.601167426</v>
      </c>
      <c r="V274" s="21">
        <v>-1161621.0797837419</v>
      </c>
      <c r="W274" s="118">
        <f t="shared" si="24"/>
        <v>30397659.521383684</v>
      </c>
      <c r="X274" s="131">
        <v>2601607.4293297189</v>
      </c>
      <c r="Y274" s="118">
        <f t="shared" si="25"/>
        <v>32999266.950713404</v>
      </c>
      <c r="Z274" s="368">
        <v>-3512109</v>
      </c>
      <c r="AA274" s="12">
        <v>30691520.506657559</v>
      </c>
    </row>
    <row r="275" spans="1:27">
      <c r="A275" s="13">
        <v>859</v>
      </c>
      <c r="B275" s="343">
        <v>17</v>
      </c>
      <c r="C275" s="343">
        <v>17</v>
      </c>
      <c r="D275" s="9" t="s">
        <v>306</v>
      </c>
      <c r="E275" s="20">
        <v>6470</v>
      </c>
      <c r="F275" s="14">
        <v>21317476.556454439</v>
      </c>
      <c r="G275" s="12">
        <v>10798097.65645444</v>
      </c>
      <c r="H275" s="758">
        <f t="shared" si="21"/>
        <v>0.50653732996296064</v>
      </c>
      <c r="I275" s="22">
        <v>181185.21548457351</v>
      </c>
      <c r="J275" s="367">
        <v>-3813697.4175522979</v>
      </c>
      <c r="K275" s="763">
        <v>-196558.6</v>
      </c>
      <c r="L275" s="364">
        <v>-130195.39</v>
      </c>
      <c r="M275" s="405">
        <v>-1487246.8022261218</v>
      </c>
      <c r="N275" s="762">
        <v>-1586681.3789111814</v>
      </c>
      <c r="O275" s="365">
        <v>-192288.4</v>
      </c>
      <c r="P275" s="365">
        <v>-73628.600000000006</v>
      </c>
      <c r="Q275" s="364">
        <v>-257919.88200890535</v>
      </c>
      <c r="R275" s="364">
        <v>-25103.599999999999</v>
      </c>
      <c r="S275" s="364">
        <v>160187.735593911</v>
      </c>
      <c r="T275" s="396">
        <f t="shared" si="22"/>
        <v>-24262.5</v>
      </c>
      <c r="U275" s="118">
        <f t="shared" si="23"/>
        <v>7165585.4543867167</v>
      </c>
      <c r="V275" s="21">
        <v>4884321.3386305068</v>
      </c>
      <c r="W275" s="118">
        <f t="shared" si="24"/>
        <v>12049906.793017223</v>
      </c>
      <c r="X275" s="131">
        <v>503338.1633036143</v>
      </c>
      <c r="Y275" s="118">
        <f t="shared" si="25"/>
        <v>12553244.956320837</v>
      </c>
      <c r="Z275" s="368">
        <v>-1028291</v>
      </c>
      <c r="AA275" s="12">
        <v>11275173.445687801</v>
      </c>
    </row>
    <row r="276" spans="1:27">
      <c r="A276" s="13">
        <v>886</v>
      </c>
      <c r="B276" s="343">
        <v>4</v>
      </c>
      <c r="C276" s="343">
        <v>4</v>
      </c>
      <c r="D276" s="9" t="s">
        <v>307</v>
      </c>
      <c r="E276" s="20">
        <v>12339</v>
      </c>
      <c r="F276" s="14">
        <v>25257807.000905119</v>
      </c>
      <c r="G276" s="12">
        <v>5196197.0709051192</v>
      </c>
      <c r="H276" s="758">
        <f t="shared" si="21"/>
        <v>0.2057263748479396</v>
      </c>
      <c r="I276" s="22">
        <v>387485.96596234082</v>
      </c>
      <c r="J276" s="367">
        <v>-1954044.6754983552</v>
      </c>
      <c r="K276" s="763">
        <v>-374858.82</v>
      </c>
      <c r="L276" s="364">
        <v>-495539.83</v>
      </c>
      <c r="M276" s="405">
        <v>-222113.96408215744</v>
      </c>
      <c r="N276" s="762">
        <v>-566700.24027050578</v>
      </c>
      <c r="O276" s="365">
        <v>-366715.07999999996</v>
      </c>
      <c r="P276" s="365">
        <v>-140417.82</v>
      </c>
      <c r="Q276" s="364">
        <v>-165131.12937910002</v>
      </c>
      <c r="R276" s="364">
        <v>-47875.32</v>
      </c>
      <c r="S276" s="364">
        <v>471578.77823340788</v>
      </c>
      <c r="T276" s="396">
        <f t="shared" si="22"/>
        <v>-46271.25</v>
      </c>
      <c r="U276" s="118">
        <f t="shared" si="23"/>
        <v>3629638.3613691051</v>
      </c>
      <c r="V276" s="21">
        <v>4057458.701876991</v>
      </c>
      <c r="W276" s="118">
        <f t="shared" si="24"/>
        <v>7687097.0632460956</v>
      </c>
      <c r="X276" s="131">
        <v>1039382.0573466998</v>
      </c>
      <c r="Y276" s="118">
        <f t="shared" si="25"/>
        <v>8726479.1205927953</v>
      </c>
      <c r="Z276" s="368">
        <v>-315036</v>
      </c>
      <c r="AA276" s="12">
        <v>8387457.8114915267</v>
      </c>
    </row>
    <row r="277" spans="1:27">
      <c r="A277" s="13">
        <v>887</v>
      </c>
      <c r="B277" s="343">
        <v>6</v>
      </c>
      <c r="C277" s="343">
        <v>6</v>
      </c>
      <c r="D277" s="9" t="s">
        <v>308</v>
      </c>
      <c r="E277" s="20">
        <v>4440</v>
      </c>
      <c r="F277" s="14">
        <v>7782305.0316872317</v>
      </c>
      <c r="G277" s="12">
        <v>563442.23168723192</v>
      </c>
      <c r="H277" s="758">
        <f t="shared" si="21"/>
        <v>7.2400430128742407E-2</v>
      </c>
      <c r="I277" s="22">
        <v>141404.90562788569</v>
      </c>
      <c r="J277" s="367">
        <v>-833152.25710425025</v>
      </c>
      <c r="K277" s="763">
        <v>-134887.19999999998</v>
      </c>
      <c r="L277" s="364">
        <v>-221120.62</v>
      </c>
      <c r="M277" s="405">
        <v>-82130.98339694344</v>
      </c>
      <c r="N277" s="762">
        <v>-584514.75388125516</v>
      </c>
      <c r="O277" s="365">
        <v>-131956.79999999999</v>
      </c>
      <c r="P277" s="365">
        <v>-50527.200000000004</v>
      </c>
      <c r="Q277" s="364">
        <v>-47265.153458761939</v>
      </c>
      <c r="R277" s="364">
        <v>-17227.2</v>
      </c>
      <c r="S277" s="364">
        <v>453127.65363271011</v>
      </c>
      <c r="T277" s="396">
        <f t="shared" si="22"/>
        <v>-16650</v>
      </c>
      <c r="U277" s="118">
        <f t="shared" si="23"/>
        <v>-128305.11978913262</v>
      </c>
      <c r="V277" s="21">
        <v>2373501.7651119479</v>
      </c>
      <c r="W277" s="118">
        <f t="shared" si="24"/>
        <v>2245196.6453228155</v>
      </c>
      <c r="X277" s="131">
        <v>807684.94646118057</v>
      </c>
      <c r="Y277" s="118">
        <f t="shared" si="25"/>
        <v>3052881.5917839962</v>
      </c>
      <c r="Z277" s="368">
        <v>-291718</v>
      </c>
      <c r="AA277" s="12">
        <v>2788056.912726969</v>
      </c>
    </row>
    <row r="278" spans="1:27">
      <c r="A278" s="13">
        <v>889</v>
      </c>
      <c r="B278" s="343">
        <v>17</v>
      </c>
      <c r="C278" s="343">
        <v>17</v>
      </c>
      <c r="D278" s="9" t="s">
        <v>309</v>
      </c>
      <c r="E278" s="20">
        <v>2399</v>
      </c>
      <c r="F278" s="14">
        <v>5965479.4134210981</v>
      </c>
      <c r="G278" s="12">
        <v>2065017.2834210983</v>
      </c>
      <c r="H278" s="758">
        <f t="shared" si="21"/>
        <v>0.34616116162855837</v>
      </c>
      <c r="I278" s="22">
        <v>424023.26578568714</v>
      </c>
      <c r="J278" s="367">
        <v>1054871.9390228326</v>
      </c>
      <c r="K278" s="763">
        <v>-72881.62</v>
      </c>
      <c r="L278" s="364">
        <v>-52458.42</v>
      </c>
      <c r="M278" s="405">
        <v>229441.77997802579</v>
      </c>
      <c r="N278" s="762">
        <v>1056890.4771927751</v>
      </c>
      <c r="O278" s="365">
        <v>-71298.28</v>
      </c>
      <c r="P278" s="365">
        <v>-27300.620000000003</v>
      </c>
      <c r="Q278" s="364">
        <v>-100781.89207244954</v>
      </c>
      <c r="R278" s="364">
        <v>-9308.119999999999</v>
      </c>
      <c r="S278" s="364">
        <v>111564.88392448131</v>
      </c>
      <c r="T278" s="396">
        <f t="shared" si="22"/>
        <v>-8996.25</v>
      </c>
      <c r="U278" s="118">
        <f t="shared" si="23"/>
        <v>3543912.4882296179</v>
      </c>
      <c r="V278" s="21">
        <v>1154038.3903850664</v>
      </c>
      <c r="W278" s="118">
        <f t="shared" si="24"/>
        <v>4697950.8786146846</v>
      </c>
      <c r="X278" s="131">
        <v>446729.4804226734</v>
      </c>
      <c r="Y278" s="118">
        <f t="shared" si="25"/>
        <v>5144680.3590373583</v>
      </c>
      <c r="Z278" s="368">
        <v>555589</v>
      </c>
      <c r="AA278" s="12">
        <v>5978023.7614019569</v>
      </c>
    </row>
    <row r="279" spans="1:27">
      <c r="A279" s="13">
        <v>890</v>
      </c>
      <c r="B279" s="343">
        <v>19</v>
      </c>
      <c r="C279" s="343">
        <v>19</v>
      </c>
      <c r="D279" s="9" t="s">
        <v>310</v>
      </c>
      <c r="E279" s="20">
        <v>1112</v>
      </c>
      <c r="F279" s="14">
        <v>2825767.6490201624</v>
      </c>
      <c r="G279" s="12">
        <v>1017800.2090201625</v>
      </c>
      <c r="H279" s="758">
        <f t="shared" si="21"/>
        <v>0.36018538515475101</v>
      </c>
      <c r="I279" s="22">
        <v>944551.42077266576</v>
      </c>
      <c r="J279" s="367">
        <v>190604.15198757348</v>
      </c>
      <c r="K279" s="763">
        <v>-33782.559999999998</v>
      </c>
      <c r="L279" s="364">
        <v>-36170.74</v>
      </c>
      <c r="M279" s="405">
        <v>387469.09194490692</v>
      </c>
      <c r="N279" s="762">
        <v>-40856.341757125891</v>
      </c>
      <c r="O279" s="365">
        <v>-33048.639999999999</v>
      </c>
      <c r="P279" s="365">
        <v>-12654.560000000001</v>
      </c>
      <c r="Q279" s="364">
        <v>-55305.49917429113</v>
      </c>
      <c r="R279" s="364">
        <v>-4314.5599999999995</v>
      </c>
      <c r="S279" s="364">
        <v>23437.960974083602</v>
      </c>
      <c r="T279" s="396">
        <f t="shared" si="22"/>
        <v>-4170</v>
      </c>
      <c r="U279" s="118">
        <f t="shared" si="23"/>
        <v>2152955.7817804017</v>
      </c>
      <c r="V279" s="21">
        <v>421135.60354645504</v>
      </c>
      <c r="W279" s="118">
        <f t="shared" si="24"/>
        <v>2574091.3853268567</v>
      </c>
      <c r="X279" s="131">
        <v>193057.79416974165</v>
      </c>
      <c r="Y279" s="118">
        <f t="shared" si="25"/>
        <v>2767149.1794965984</v>
      </c>
      <c r="Z279" s="368">
        <v>226578</v>
      </c>
      <c r="AA279" s="12">
        <v>2965717.6943709352</v>
      </c>
    </row>
    <row r="280" spans="1:27">
      <c r="A280" s="13">
        <v>892</v>
      </c>
      <c r="B280" s="343">
        <v>13</v>
      </c>
      <c r="C280" s="343">
        <v>13</v>
      </c>
      <c r="D280" s="9" t="s">
        <v>311</v>
      </c>
      <c r="E280" s="20">
        <v>3651</v>
      </c>
      <c r="F280" s="14">
        <v>10595582.279457072</v>
      </c>
      <c r="G280" s="12">
        <v>4659530.9094570726</v>
      </c>
      <c r="H280" s="758">
        <f t="shared" si="21"/>
        <v>0.43976166543400497</v>
      </c>
      <c r="I280" s="22">
        <v>125655.80948443367</v>
      </c>
      <c r="J280" s="367">
        <v>80176.909514451138</v>
      </c>
      <c r="K280" s="763">
        <v>-110917.37999999999</v>
      </c>
      <c r="L280" s="364">
        <v>-133291.62</v>
      </c>
      <c r="M280" s="405">
        <v>-20232.635376440663</v>
      </c>
      <c r="N280" s="762">
        <v>508333.85078588972</v>
      </c>
      <c r="O280" s="365">
        <v>-108507.72</v>
      </c>
      <c r="P280" s="365">
        <v>-41548.380000000005</v>
      </c>
      <c r="Q280" s="364">
        <v>-156058.16823680192</v>
      </c>
      <c r="R280" s="364">
        <v>-14165.88</v>
      </c>
      <c r="S280" s="364">
        <v>170256.092341804</v>
      </c>
      <c r="T280" s="396">
        <f t="shared" si="22"/>
        <v>-13691.25</v>
      </c>
      <c r="U280" s="118">
        <f t="shared" si="23"/>
        <v>4865363.6284559574</v>
      </c>
      <c r="V280" s="21">
        <v>2376092.8911997816</v>
      </c>
      <c r="W280" s="118">
        <f t="shared" si="24"/>
        <v>7241456.519655739</v>
      </c>
      <c r="X280" s="131">
        <v>372199.95395464252</v>
      </c>
      <c r="Y280" s="118">
        <f t="shared" si="25"/>
        <v>7613656.4736103816</v>
      </c>
      <c r="Z280" s="368">
        <v>-761832</v>
      </c>
      <c r="AA280" s="12">
        <v>6921466.0791580034</v>
      </c>
    </row>
    <row r="281" spans="1:27">
      <c r="A281" s="13">
        <v>893</v>
      </c>
      <c r="B281" s="343">
        <v>15</v>
      </c>
      <c r="C281" s="343">
        <v>15</v>
      </c>
      <c r="D281" s="9" t="s">
        <v>312</v>
      </c>
      <c r="E281" s="20">
        <v>7391</v>
      </c>
      <c r="F281" s="14">
        <v>19789258.732273661</v>
      </c>
      <c r="G281" s="12">
        <v>7772453.5622736607</v>
      </c>
      <c r="H281" s="758">
        <f t="shared" si="21"/>
        <v>0.39276122806953945</v>
      </c>
      <c r="I281" s="22">
        <v>250366.07836173187</v>
      </c>
      <c r="J281" s="367">
        <v>-1250559.6703590462</v>
      </c>
      <c r="K281" s="763">
        <v>-224538.58</v>
      </c>
      <c r="L281" s="364">
        <v>-230930.06</v>
      </c>
      <c r="M281" s="405">
        <v>-41873.444150462106</v>
      </c>
      <c r="N281" s="762">
        <v>-485579.53028233338</v>
      </c>
      <c r="O281" s="365">
        <v>-219660.52</v>
      </c>
      <c r="P281" s="365">
        <v>-84109.58</v>
      </c>
      <c r="Q281" s="364">
        <v>-185351.75761202083</v>
      </c>
      <c r="R281" s="364">
        <v>-28677.079999999998</v>
      </c>
      <c r="S281" s="364">
        <v>277877.13168577017</v>
      </c>
      <c r="T281" s="396">
        <f t="shared" si="22"/>
        <v>-27716.25</v>
      </c>
      <c r="U281" s="118">
        <f t="shared" si="23"/>
        <v>6772259.9702763464</v>
      </c>
      <c r="V281" s="21">
        <v>1843397.7463678864</v>
      </c>
      <c r="W281" s="118">
        <f t="shared" si="24"/>
        <v>8615657.7166442331</v>
      </c>
      <c r="X281" s="131">
        <v>1176406.6729674134</v>
      </c>
      <c r="Y281" s="118">
        <f t="shared" si="25"/>
        <v>9792064.3896116465</v>
      </c>
      <c r="Z281" s="368">
        <v>-59039</v>
      </c>
      <c r="AA281" s="12">
        <v>10020820.175455591</v>
      </c>
    </row>
    <row r="282" spans="1:27">
      <c r="A282" s="13">
        <v>895</v>
      </c>
      <c r="B282" s="343">
        <v>2</v>
      </c>
      <c r="C282" s="343">
        <v>2</v>
      </c>
      <c r="D282" s="9" t="s">
        <v>313</v>
      </c>
      <c r="E282" s="20">
        <v>14783</v>
      </c>
      <c r="F282" s="14">
        <v>28648225.153686166</v>
      </c>
      <c r="G282" s="12">
        <v>4612988.9436861686</v>
      </c>
      <c r="H282" s="758">
        <f t="shared" si="21"/>
        <v>0.16102180567694316</v>
      </c>
      <c r="I282" s="22">
        <v>575164.97523438174</v>
      </c>
      <c r="J282" s="367">
        <v>-229978.36203415226</v>
      </c>
      <c r="K282" s="763">
        <v>-449107.54</v>
      </c>
      <c r="L282" s="364">
        <v>-819317.37</v>
      </c>
      <c r="M282" s="405">
        <v>372541.20356349909</v>
      </c>
      <c r="N282" s="762">
        <v>678745.99915357633</v>
      </c>
      <c r="O282" s="365">
        <v>-439350.76</v>
      </c>
      <c r="P282" s="365">
        <v>-168230.54</v>
      </c>
      <c r="Q282" s="364">
        <v>-155745.01331084367</v>
      </c>
      <c r="R282" s="364">
        <v>-57358.04</v>
      </c>
      <c r="S282" s="364">
        <v>863279.94855961599</v>
      </c>
      <c r="T282" s="396">
        <f t="shared" si="22"/>
        <v>-55436.25</v>
      </c>
      <c r="U282" s="118">
        <f t="shared" si="23"/>
        <v>4958175.5568863982</v>
      </c>
      <c r="V282" s="21">
        <v>2165484.5607256363</v>
      </c>
      <c r="W282" s="118">
        <f t="shared" si="24"/>
        <v>7123660.1176120341</v>
      </c>
      <c r="X282" s="131">
        <v>1648981.6751687431</v>
      </c>
      <c r="Y282" s="118">
        <f t="shared" si="25"/>
        <v>8772641.7927807774</v>
      </c>
      <c r="Z282" s="368">
        <v>-1278482</v>
      </c>
      <c r="AA282" s="12">
        <v>5406483.5052259723</v>
      </c>
    </row>
    <row r="283" spans="1:27">
      <c r="A283" s="13">
        <v>905</v>
      </c>
      <c r="B283" s="343">
        <v>15</v>
      </c>
      <c r="C283" s="343">
        <v>15</v>
      </c>
      <c r="D283" s="9" t="s">
        <v>314</v>
      </c>
      <c r="E283" s="20">
        <v>71209</v>
      </c>
      <c r="F283" s="14">
        <v>155897029.34304976</v>
      </c>
      <c r="G283" s="12">
        <v>40120452.513049766</v>
      </c>
      <c r="H283" s="758">
        <f t="shared" si="21"/>
        <v>0.25735225797513522</v>
      </c>
      <c r="I283" s="22">
        <v>4272432.2355670892</v>
      </c>
      <c r="J283" s="367">
        <v>-27332675.74202317</v>
      </c>
      <c r="K283" s="763">
        <v>-2163329.42</v>
      </c>
      <c r="L283" s="364">
        <v>-6073911.9500000002</v>
      </c>
      <c r="M283" s="405">
        <v>-3906947.6764219403</v>
      </c>
      <c r="N283" s="762">
        <v>-14660741.097493727</v>
      </c>
      <c r="O283" s="365">
        <v>-2116331.48</v>
      </c>
      <c r="P283" s="365">
        <v>-810358.42</v>
      </c>
      <c r="Q283" s="364">
        <v>-551855.04553423787</v>
      </c>
      <c r="R283" s="364">
        <v>-276290.92</v>
      </c>
      <c r="S283" s="364">
        <v>3494124.0174267404</v>
      </c>
      <c r="T283" s="396">
        <f t="shared" si="22"/>
        <v>-267033.75</v>
      </c>
      <c r="U283" s="118">
        <f t="shared" si="23"/>
        <v>17060209.006593689</v>
      </c>
      <c r="V283" s="21">
        <v>7650671.2815905111</v>
      </c>
      <c r="W283" s="118">
        <f t="shared" si="24"/>
        <v>24710880.288184199</v>
      </c>
      <c r="X283" s="131">
        <v>8381234.3346051248</v>
      </c>
      <c r="Y283" s="118">
        <f t="shared" si="25"/>
        <v>33092114.622789323</v>
      </c>
      <c r="Z283" s="368">
        <v>34145127</v>
      </c>
      <c r="AA283" s="12">
        <v>62798007.550582461</v>
      </c>
    </row>
    <row r="284" spans="1:27">
      <c r="A284" s="13">
        <v>908</v>
      </c>
      <c r="B284" s="343">
        <v>6</v>
      </c>
      <c r="C284" s="343">
        <v>6</v>
      </c>
      <c r="D284" s="9" t="s">
        <v>315</v>
      </c>
      <c r="E284" s="20">
        <v>20762</v>
      </c>
      <c r="F284" s="14">
        <v>41160042.058238268</v>
      </c>
      <c r="G284" s="12">
        <v>7403729.1182382703</v>
      </c>
      <c r="H284" s="758">
        <f t="shared" si="21"/>
        <v>0.17987661693257184</v>
      </c>
      <c r="I284" s="22">
        <v>704937.97837227851</v>
      </c>
      <c r="J284" s="367">
        <v>-4461687.7016416173</v>
      </c>
      <c r="K284" s="763">
        <v>-630749.55999999994</v>
      </c>
      <c r="L284" s="364">
        <v>-1233414.5</v>
      </c>
      <c r="M284" s="405">
        <v>-155326.6503550382</v>
      </c>
      <c r="N284" s="762">
        <v>-2366758.386520341</v>
      </c>
      <c r="O284" s="365">
        <v>-617046.64</v>
      </c>
      <c r="P284" s="365">
        <v>-236271.56000000003</v>
      </c>
      <c r="Q284" s="364">
        <v>-210996.94446795341</v>
      </c>
      <c r="R284" s="364">
        <v>-80556.56</v>
      </c>
      <c r="S284" s="364">
        <v>1147290.5997017133</v>
      </c>
      <c r="T284" s="396">
        <f t="shared" si="22"/>
        <v>-77857.5</v>
      </c>
      <c r="U284" s="118">
        <f t="shared" si="23"/>
        <v>3646979.3949689316</v>
      </c>
      <c r="V284" s="21">
        <v>5935612.9437638707</v>
      </c>
      <c r="W284" s="118">
        <f t="shared" si="24"/>
        <v>9582592.3387328014</v>
      </c>
      <c r="X284" s="131">
        <v>1536608.6956999076</v>
      </c>
      <c r="Y284" s="118">
        <f t="shared" si="25"/>
        <v>11119201.034432709</v>
      </c>
      <c r="Z284" s="368">
        <v>1432157</v>
      </c>
      <c r="AA284" s="12">
        <v>11399542.324040661</v>
      </c>
    </row>
    <row r="285" spans="1:27">
      <c r="A285" s="13">
        <v>915</v>
      </c>
      <c r="B285" s="343">
        <v>11</v>
      </c>
      <c r="C285" s="343">
        <v>11</v>
      </c>
      <c r="D285" s="9" t="s">
        <v>316</v>
      </c>
      <c r="E285" s="20">
        <v>19433</v>
      </c>
      <c r="F285" s="14">
        <v>32454162.268651005</v>
      </c>
      <c r="G285" s="12">
        <v>858630.55865100771</v>
      </c>
      <c r="H285" s="758">
        <f t="shared" si="21"/>
        <v>2.6456716138391876E-2</v>
      </c>
      <c r="I285" s="22">
        <v>834076.73725882103</v>
      </c>
      <c r="J285" s="367">
        <v>-2550609.8193974295</v>
      </c>
      <c r="K285" s="763">
        <v>-590374.54</v>
      </c>
      <c r="L285" s="364">
        <v>-1948009.22</v>
      </c>
      <c r="M285" s="405">
        <v>-111296.39265119462</v>
      </c>
      <c r="N285" s="762">
        <v>-283286.14605132048</v>
      </c>
      <c r="O285" s="365">
        <v>-577548.76</v>
      </c>
      <c r="P285" s="365">
        <v>-221147.54</v>
      </c>
      <c r="Q285" s="364">
        <v>-134203.59563753253</v>
      </c>
      <c r="R285" s="364">
        <v>-75400.039999999994</v>
      </c>
      <c r="S285" s="364">
        <v>1463530.1649426175</v>
      </c>
      <c r="T285" s="396">
        <f t="shared" si="22"/>
        <v>-72873.75</v>
      </c>
      <c r="U285" s="118">
        <f t="shared" si="23"/>
        <v>-857902.52348760073</v>
      </c>
      <c r="V285" s="21">
        <v>6906260.6551396921</v>
      </c>
      <c r="W285" s="118">
        <f t="shared" si="24"/>
        <v>6048358.1316520916</v>
      </c>
      <c r="X285" s="131">
        <v>2062691.0687507084</v>
      </c>
      <c r="Y285" s="118">
        <f t="shared" si="25"/>
        <v>8111049.2004028</v>
      </c>
      <c r="Z285" s="368">
        <v>-2531032</v>
      </c>
      <c r="AA285" s="12">
        <v>5993732.3950947281</v>
      </c>
    </row>
    <row r="286" spans="1:27">
      <c r="A286" s="13">
        <v>918</v>
      </c>
      <c r="B286" s="343">
        <v>2</v>
      </c>
      <c r="C286" s="343">
        <v>2</v>
      </c>
      <c r="D286" s="9" t="s">
        <v>317</v>
      </c>
      <c r="E286" s="20">
        <v>2263</v>
      </c>
      <c r="F286" s="14">
        <v>4478913.7834651601</v>
      </c>
      <c r="G286" s="12">
        <v>799569.97346516047</v>
      </c>
      <c r="H286" s="758">
        <f t="shared" si="21"/>
        <v>0.17851872398547589</v>
      </c>
      <c r="I286" s="22">
        <v>72461.889239907425</v>
      </c>
      <c r="J286" s="367">
        <v>-322792.33462621807</v>
      </c>
      <c r="K286" s="763">
        <v>-68749.94</v>
      </c>
      <c r="L286" s="364">
        <v>-107348.49</v>
      </c>
      <c r="M286" s="405">
        <v>-12549.641319239921</v>
      </c>
      <c r="N286" s="762">
        <v>-17764.273498652965</v>
      </c>
      <c r="O286" s="365">
        <v>-67256.36</v>
      </c>
      <c r="P286" s="365">
        <v>-25752.940000000002</v>
      </c>
      <c r="Q286" s="364">
        <v>-34095.22398105407</v>
      </c>
      <c r="R286" s="364">
        <v>-8780.44</v>
      </c>
      <c r="S286" s="364">
        <v>27991.224172728907</v>
      </c>
      <c r="T286" s="396">
        <f t="shared" si="22"/>
        <v>-8486.25</v>
      </c>
      <c r="U286" s="118">
        <f t="shared" si="23"/>
        <v>549239.52807884978</v>
      </c>
      <c r="V286" s="21">
        <v>1026981.0344107345</v>
      </c>
      <c r="W286" s="118">
        <f t="shared" si="24"/>
        <v>1576220.5624895843</v>
      </c>
      <c r="X286" s="131">
        <v>395535.9444550238</v>
      </c>
      <c r="Y286" s="118">
        <f t="shared" si="25"/>
        <v>1971756.5069446082</v>
      </c>
      <c r="Z286" s="368">
        <v>-715288</v>
      </c>
      <c r="AA286" s="12">
        <v>1406218.9122955049</v>
      </c>
    </row>
    <row r="287" spans="1:27">
      <c r="A287" s="13">
        <v>921</v>
      </c>
      <c r="B287" s="343">
        <v>11</v>
      </c>
      <c r="C287" s="343">
        <v>11</v>
      </c>
      <c r="D287" s="9" t="s">
        <v>318</v>
      </c>
      <c r="E287" s="20">
        <v>1787</v>
      </c>
      <c r="F287" s="14">
        <v>2565978.0238725343</v>
      </c>
      <c r="G287" s="12">
        <v>-339451.66612746567</v>
      </c>
      <c r="H287" s="758">
        <f t="shared" si="21"/>
        <v>-0.13228938945282567</v>
      </c>
      <c r="I287" s="22">
        <v>651460.03488984483</v>
      </c>
      <c r="J287" s="367">
        <v>526371.45366152842</v>
      </c>
      <c r="K287" s="763">
        <v>-54289.06</v>
      </c>
      <c r="L287" s="364">
        <v>-79760.47</v>
      </c>
      <c r="M287" s="405">
        <v>-10668.321660071997</v>
      </c>
      <c r="N287" s="762">
        <v>716461.17453074642</v>
      </c>
      <c r="O287" s="365">
        <v>-53109.64</v>
      </c>
      <c r="P287" s="365">
        <v>-20336.060000000001</v>
      </c>
      <c r="Q287" s="364">
        <v>-41214.223674059533</v>
      </c>
      <c r="R287" s="364">
        <v>-6933.5599999999995</v>
      </c>
      <c r="S287" s="364">
        <v>82922.864464913539</v>
      </c>
      <c r="T287" s="396">
        <f t="shared" si="22"/>
        <v>-6701.25</v>
      </c>
      <c r="U287" s="118">
        <f t="shared" si="23"/>
        <v>838379.82242390758</v>
      </c>
      <c r="V287" s="21">
        <v>1070008.7634202277</v>
      </c>
      <c r="W287" s="118">
        <f t="shared" si="24"/>
        <v>1908388.5858441354</v>
      </c>
      <c r="X287" s="131">
        <v>416013.11774435948</v>
      </c>
      <c r="Y287" s="118">
        <f t="shared" si="25"/>
        <v>2324401.703588495</v>
      </c>
      <c r="Z287" s="368">
        <v>344645</v>
      </c>
      <c r="AA287" s="12">
        <v>2943151.724770281</v>
      </c>
    </row>
    <row r="288" spans="1:27">
      <c r="A288" s="13">
        <v>922</v>
      </c>
      <c r="B288" s="343">
        <v>6</v>
      </c>
      <c r="C288" s="343">
        <v>6</v>
      </c>
      <c r="D288" s="9" t="s">
        <v>319</v>
      </c>
      <c r="E288" s="20">
        <v>4532</v>
      </c>
      <c r="F288" s="14">
        <v>10690978.100306327</v>
      </c>
      <c r="G288" s="12">
        <v>3322535.2603063267</v>
      </c>
      <c r="H288" s="758">
        <f t="shared" si="21"/>
        <v>0.31077935331390555</v>
      </c>
      <c r="I288" s="22">
        <v>162555.21125522366</v>
      </c>
      <c r="J288" s="367">
        <v>-449283.69230911549</v>
      </c>
      <c r="K288" s="763">
        <v>-137682.16</v>
      </c>
      <c r="L288" s="364">
        <v>-85344.44</v>
      </c>
      <c r="M288" s="405">
        <v>-25352.753850044384</v>
      </c>
      <c r="N288" s="762">
        <v>-129757.74247225582</v>
      </c>
      <c r="O288" s="365">
        <v>-134691.04</v>
      </c>
      <c r="P288" s="365">
        <v>-51574.16</v>
      </c>
      <c r="Q288" s="364">
        <v>-86514.434624125453</v>
      </c>
      <c r="R288" s="364">
        <v>-17584.16</v>
      </c>
      <c r="S288" s="364">
        <v>236212.19863731024</v>
      </c>
      <c r="T288" s="396">
        <f t="shared" si="22"/>
        <v>-16995</v>
      </c>
      <c r="U288" s="118">
        <f t="shared" si="23"/>
        <v>3035806.7792524346</v>
      </c>
      <c r="V288" s="21">
        <v>1020075.9144645319</v>
      </c>
      <c r="W288" s="118">
        <f t="shared" si="24"/>
        <v>4055882.6937169665</v>
      </c>
      <c r="X288" s="131">
        <v>401799.17471303657</v>
      </c>
      <c r="Y288" s="118">
        <f t="shared" si="25"/>
        <v>4457681.8684300035</v>
      </c>
      <c r="Z288" s="368">
        <v>-1109577</v>
      </c>
      <c r="AA288" s="12">
        <v>3408831.5945701362</v>
      </c>
    </row>
    <row r="289" spans="1:27">
      <c r="A289" s="13">
        <v>924</v>
      </c>
      <c r="B289" s="343">
        <v>16</v>
      </c>
      <c r="C289" s="343">
        <v>16</v>
      </c>
      <c r="D289" s="9" t="s">
        <v>320</v>
      </c>
      <c r="E289" s="20">
        <v>2912</v>
      </c>
      <c r="F289" s="14">
        <v>5585060.3707036292</v>
      </c>
      <c r="G289" s="12">
        <v>850526.93070362974</v>
      </c>
      <c r="H289" s="758">
        <f t="shared" si="21"/>
        <v>0.15228607647019521</v>
      </c>
      <c r="I289" s="22">
        <v>284708.3813961916</v>
      </c>
      <c r="J289" s="367">
        <v>-77469.48218766693</v>
      </c>
      <c r="K289" s="763">
        <v>-88466.559999999998</v>
      </c>
      <c r="L289" s="364">
        <v>-53478.19</v>
      </c>
      <c r="M289" s="405">
        <v>-16593.915317091923</v>
      </c>
      <c r="N289" s="762">
        <v>142262.69591691537</v>
      </c>
      <c r="O289" s="365">
        <v>-86544.639999999999</v>
      </c>
      <c r="P289" s="365">
        <v>-33138.560000000005</v>
      </c>
      <c r="Q289" s="364">
        <v>-58457.710982168668</v>
      </c>
      <c r="R289" s="364">
        <v>-11298.56</v>
      </c>
      <c r="S289" s="364">
        <v>139165.9581946783</v>
      </c>
      <c r="T289" s="396">
        <f t="shared" si="22"/>
        <v>-10920</v>
      </c>
      <c r="U289" s="118">
        <f t="shared" si="23"/>
        <v>1057765.8299121545</v>
      </c>
      <c r="V289" s="21">
        <v>1669439.5547170981</v>
      </c>
      <c r="W289" s="118">
        <f t="shared" si="24"/>
        <v>2727205.3846292524</v>
      </c>
      <c r="X289" s="131">
        <v>561648.83226070204</v>
      </c>
      <c r="Y289" s="118">
        <f t="shared" si="25"/>
        <v>3288854.2168899542</v>
      </c>
      <c r="Z289" s="368">
        <v>458533</v>
      </c>
      <c r="AA289" s="12">
        <v>3901698.1424520449</v>
      </c>
    </row>
    <row r="290" spans="1:27">
      <c r="A290" s="13">
        <v>925</v>
      </c>
      <c r="B290" s="343">
        <v>11</v>
      </c>
      <c r="C290" s="343">
        <v>11</v>
      </c>
      <c r="D290" s="9" t="s">
        <v>321</v>
      </c>
      <c r="E290" s="20">
        <v>3295</v>
      </c>
      <c r="F290" s="14">
        <v>7148036.8102280479</v>
      </c>
      <c r="G290" s="12">
        <v>1790795.1602280485</v>
      </c>
      <c r="H290" s="758">
        <f t="shared" si="21"/>
        <v>0.25052964999643246</v>
      </c>
      <c r="I290" s="22">
        <v>324072.01209325058</v>
      </c>
      <c r="J290" s="367">
        <v>1625686.4912660932</v>
      </c>
      <c r="K290" s="763">
        <v>-100102.09999999999</v>
      </c>
      <c r="L290" s="364">
        <v>-86466.58</v>
      </c>
      <c r="M290" s="405">
        <v>704216.79141511326</v>
      </c>
      <c r="N290" s="762">
        <v>1247974.7162913063</v>
      </c>
      <c r="O290" s="365">
        <v>-97927.4</v>
      </c>
      <c r="P290" s="365">
        <v>-37497.100000000006</v>
      </c>
      <c r="Q290" s="364">
        <v>-82601.583278273596</v>
      </c>
      <c r="R290" s="364">
        <v>-12784.6</v>
      </c>
      <c r="S290" s="364">
        <v>103230.59683794747</v>
      </c>
      <c r="T290" s="396">
        <f t="shared" si="22"/>
        <v>-12356.25</v>
      </c>
      <c r="U290" s="118">
        <f t="shared" si="23"/>
        <v>3740553.6635873923</v>
      </c>
      <c r="V290" s="21">
        <v>113952.90331193278</v>
      </c>
      <c r="W290" s="118">
        <f t="shared" si="24"/>
        <v>3854506.5668993252</v>
      </c>
      <c r="X290" s="131">
        <v>663069.95101769618</v>
      </c>
      <c r="Y290" s="118">
        <f t="shared" si="25"/>
        <v>4517576.5179170212</v>
      </c>
      <c r="Z290" s="368">
        <v>34739</v>
      </c>
      <c r="AA290" s="12">
        <v>4669356.8767874567</v>
      </c>
    </row>
    <row r="291" spans="1:27">
      <c r="A291" s="13">
        <v>927</v>
      </c>
      <c r="B291" s="343">
        <v>1</v>
      </c>
      <c r="C291" s="377">
        <v>33</v>
      </c>
      <c r="D291" s="9" t="s">
        <v>322</v>
      </c>
      <c r="E291" s="20">
        <v>28852</v>
      </c>
      <c r="F291" s="14">
        <v>63530008.110372849</v>
      </c>
      <c r="G291" s="12">
        <v>16620406.870372854</v>
      </c>
      <c r="H291" s="758">
        <f t="shared" si="21"/>
        <v>0.26161505979186489</v>
      </c>
      <c r="I291" s="22">
        <v>875327.46499034984</v>
      </c>
      <c r="J291" s="367">
        <v>-2118854.0309069408</v>
      </c>
      <c r="K291" s="763">
        <v>-876523.76</v>
      </c>
      <c r="L291" s="364">
        <v>-1654839.98</v>
      </c>
      <c r="M291" s="405">
        <v>-162858.06977701248</v>
      </c>
      <c r="N291" s="762">
        <v>1377674.5288266833</v>
      </c>
      <c r="O291" s="365">
        <v>-857481.44</v>
      </c>
      <c r="P291" s="365">
        <v>-328335.76</v>
      </c>
      <c r="Q291" s="364">
        <v>-343378.72433851322</v>
      </c>
      <c r="R291" s="364">
        <v>-111945.76</v>
      </c>
      <c r="S291" s="364">
        <v>947029.93438190152</v>
      </c>
      <c r="T291" s="396">
        <f t="shared" si="22"/>
        <v>-108194.99999999977</v>
      </c>
      <c r="U291" s="118">
        <f t="shared" si="23"/>
        <v>15376880.304456264</v>
      </c>
      <c r="V291" s="21">
        <v>901139.66782321339</v>
      </c>
      <c r="W291" s="118">
        <f t="shared" si="24"/>
        <v>16278019.972279478</v>
      </c>
      <c r="X291" s="131">
        <v>2538225.0728509282</v>
      </c>
      <c r="Y291" s="118">
        <f t="shared" si="25"/>
        <v>18816245.045130406</v>
      </c>
      <c r="Z291" s="368">
        <v>-2571720</v>
      </c>
      <c r="AA291" s="12">
        <v>17283097.082579959</v>
      </c>
    </row>
    <row r="292" spans="1:27">
      <c r="A292" s="13">
        <v>931</v>
      </c>
      <c r="B292" s="343">
        <v>13</v>
      </c>
      <c r="C292" s="343">
        <v>13</v>
      </c>
      <c r="D292" s="9" t="s">
        <v>323</v>
      </c>
      <c r="E292" s="20">
        <v>5695</v>
      </c>
      <c r="F292" s="14">
        <v>10056152.985224627</v>
      </c>
      <c r="G292" s="12">
        <v>796823.33522462845</v>
      </c>
      <c r="H292" s="758">
        <f t="shared" si="21"/>
        <v>7.9237391912731492E-2</v>
      </c>
      <c r="I292" s="22">
        <v>1054144.1524652145</v>
      </c>
      <c r="J292" s="367">
        <v>3076436.8218757454</v>
      </c>
      <c r="K292" s="763">
        <v>-173014.1</v>
      </c>
      <c r="L292" s="364">
        <v>-264542.87</v>
      </c>
      <c r="M292" s="405">
        <v>1289110.7110441357</v>
      </c>
      <c r="N292" s="762">
        <v>2423456.0997318863</v>
      </c>
      <c r="O292" s="365">
        <v>-169255.4</v>
      </c>
      <c r="P292" s="365">
        <v>-64809.100000000006</v>
      </c>
      <c r="Q292" s="364">
        <v>-146662.67420804632</v>
      </c>
      <c r="R292" s="364">
        <v>-22096.6</v>
      </c>
      <c r="S292" s="364">
        <v>225607.00530776998</v>
      </c>
      <c r="T292" s="396">
        <f t="shared" si="22"/>
        <v>-21356.25</v>
      </c>
      <c r="U292" s="118">
        <f t="shared" si="23"/>
        <v>4927404.3095655888</v>
      </c>
      <c r="V292" s="21">
        <v>1969373.652499126</v>
      </c>
      <c r="W292" s="118">
        <f t="shared" si="24"/>
        <v>6896777.9620647151</v>
      </c>
      <c r="X292" s="131">
        <v>1025661.1893649326</v>
      </c>
      <c r="Y292" s="118">
        <f t="shared" si="25"/>
        <v>7922439.1514296476</v>
      </c>
      <c r="Z292" s="368">
        <v>-104681</v>
      </c>
      <c r="AA292" s="12">
        <v>7585800.8524277005</v>
      </c>
    </row>
    <row r="293" spans="1:27">
      <c r="A293" s="13">
        <v>934</v>
      </c>
      <c r="B293" s="343">
        <v>14</v>
      </c>
      <c r="C293" s="343">
        <v>14</v>
      </c>
      <c r="D293" s="9" t="s">
        <v>324</v>
      </c>
      <c r="E293" s="20">
        <v>2554</v>
      </c>
      <c r="F293" s="14">
        <v>4459735.1067251787</v>
      </c>
      <c r="G293" s="12">
        <v>307263.12672517914</v>
      </c>
      <c r="H293" s="758">
        <f t="shared" si="21"/>
        <v>6.8897169758318916E-2</v>
      </c>
      <c r="I293" s="22">
        <v>194248.03453871037</v>
      </c>
      <c r="J293" s="367">
        <v>120691.87026230543</v>
      </c>
      <c r="K293" s="763">
        <v>-77590.52</v>
      </c>
      <c r="L293" s="364">
        <v>-74788.45</v>
      </c>
      <c r="M293" s="405">
        <v>-15044.924579753066</v>
      </c>
      <c r="N293" s="762">
        <v>387817.17312497686</v>
      </c>
      <c r="O293" s="365">
        <v>-75904.87999999999</v>
      </c>
      <c r="P293" s="365">
        <v>-29064.52</v>
      </c>
      <c r="Q293" s="364">
        <v>-38683.509971179788</v>
      </c>
      <c r="R293" s="364">
        <v>-9909.52</v>
      </c>
      <c r="S293" s="364">
        <v>63438.521688261397</v>
      </c>
      <c r="T293" s="396">
        <f t="shared" si="22"/>
        <v>-9577.5</v>
      </c>
      <c r="U293" s="118">
        <f t="shared" si="23"/>
        <v>622203.03152619489</v>
      </c>
      <c r="V293" s="21">
        <v>1201652.2491643599</v>
      </c>
      <c r="W293" s="118">
        <f t="shared" si="24"/>
        <v>1823855.2806905548</v>
      </c>
      <c r="X293" s="131">
        <v>386965.85080385336</v>
      </c>
      <c r="Y293" s="118">
        <f t="shared" si="25"/>
        <v>2210821.131494408</v>
      </c>
      <c r="Z293" s="368">
        <v>87371</v>
      </c>
      <c r="AA293" s="12">
        <v>2315201.9102934329</v>
      </c>
    </row>
    <row r="294" spans="1:27">
      <c r="A294" s="13">
        <v>935</v>
      </c>
      <c r="B294" s="343">
        <v>8</v>
      </c>
      <c r="C294" s="343">
        <v>8</v>
      </c>
      <c r="D294" s="9" t="s">
        <v>325</v>
      </c>
      <c r="E294" s="20">
        <v>2751</v>
      </c>
      <c r="F294" s="14">
        <v>4494624.6324775945</v>
      </c>
      <c r="G294" s="12">
        <v>21856.262477594428</v>
      </c>
      <c r="H294" s="758">
        <f t="shared" si="21"/>
        <v>4.8627559061692966E-3</v>
      </c>
      <c r="I294" s="22">
        <v>221503.73222524158</v>
      </c>
      <c r="J294" s="367">
        <v>-193188.90188521732</v>
      </c>
      <c r="K294" s="763">
        <v>-83575.37999999999</v>
      </c>
      <c r="L294" s="364">
        <v>-138253.66</v>
      </c>
      <c r="M294" s="405">
        <v>-16813.590367114528</v>
      </c>
      <c r="N294" s="762">
        <v>51133.37343081351</v>
      </c>
      <c r="O294" s="365">
        <v>-81759.72</v>
      </c>
      <c r="P294" s="365">
        <v>-31306.38</v>
      </c>
      <c r="Q294" s="364">
        <v>-22738.897638073242</v>
      </c>
      <c r="R294" s="364">
        <v>-10673.88</v>
      </c>
      <c r="S294" s="364">
        <v>151115.48268915692</v>
      </c>
      <c r="T294" s="396">
        <f t="shared" si="22"/>
        <v>-10316.25</v>
      </c>
      <c r="U294" s="118">
        <f t="shared" si="23"/>
        <v>50171.092817618686</v>
      </c>
      <c r="V294" s="21">
        <v>1001672.248555962</v>
      </c>
      <c r="W294" s="118">
        <f t="shared" si="24"/>
        <v>1051843.3413735807</v>
      </c>
      <c r="X294" s="131">
        <v>449523.66220474249</v>
      </c>
      <c r="Y294" s="118">
        <f t="shared" si="25"/>
        <v>1501367.0035783232</v>
      </c>
      <c r="Z294" s="368">
        <v>-12437</v>
      </c>
      <c r="AA294" s="12">
        <v>1691039.392233972</v>
      </c>
    </row>
    <row r="295" spans="1:27">
      <c r="A295" s="13">
        <v>936</v>
      </c>
      <c r="B295" s="343">
        <v>6</v>
      </c>
      <c r="C295" s="343">
        <v>6</v>
      </c>
      <c r="D295" s="9" t="s">
        <v>326</v>
      </c>
      <c r="E295" s="20">
        <v>6126</v>
      </c>
      <c r="F295" s="14">
        <v>10716459.451515228</v>
      </c>
      <c r="G295" s="12">
        <v>756379.83151522838</v>
      </c>
      <c r="H295" s="758">
        <f t="shared" si="21"/>
        <v>7.0581131290361199E-2</v>
      </c>
      <c r="I295" s="22">
        <v>910487.97153029474</v>
      </c>
      <c r="J295" s="367">
        <v>2045896.7619316068</v>
      </c>
      <c r="K295" s="763">
        <v>-186107.88</v>
      </c>
      <c r="L295" s="364">
        <v>-179951.2</v>
      </c>
      <c r="M295" s="405">
        <v>573848.51660122571</v>
      </c>
      <c r="N295" s="762">
        <v>2013081.7288322644</v>
      </c>
      <c r="O295" s="365">
        <v>-182064.72</v>
      </c>
      <c r="P295" s="365">
        <v>-69713.88</v>
      </c>
      <c r="Q295" s="364">
        <v>-125097.23422673334</v>
      </c>
      <c r="R295" s="364">
        <v>-23768.880000000001</v>
      </c>
      <c r="S295" s="364">
        <v>248642.81072485005</v>
      </c>
      <c r="T295" s="396">
        <f t="shared" si="22"/>
        <v>-22972.5</v>
      </c>
      <c r="U295" s="118">
        <f t="shared" si="23"/>
        <v>3712764.5649771299</v>
      </c>
      <c r="V295" s="21">
        <v>2165188.5769563182</v>
      </c>
      <c r="W295" s="118">
        <f t="shared" si="24"/>
        <v>5877953.1419334486</v>
      </c>
      <c r="X295" s="131">
        <v>1170349.402442775</v>
      </c>
      <c r="Y295" s="118">
        <f t="shared" si="25"/>
        <v>7048302.5443762233</v>
      </c>
      <c r="Z295" s="368">
        <v>475754</v>
      </c>
      <c r="AA295" s="12">
        <v>7774694.4724120246</v>
      </c>
    </row>
    <row r="296" spans="1:27">
      <c r="A296" s="13">
        <v>946</v>
      </c>
      <c r="B296" s="343">
        <v>15</v>
      </c>
      <c r="C296" s="343">
        <v>15</v>
      </c>
      <c r="D296" s="9" t="s">
        <v>327</v>
      </c>
      <c r="E296" s="20">
        <v>6185</v>
      </c>
      <c r="F296" s="14">
        <v>15983430.678296389</v>
      </c>
      <c r="G296" s="12">
        <v>5927424.7282963898</v>
      </c>
      <c r="H296" s="758">
        <f t="shared" si="21"/>
        <v>0.37084808934949942</v>
      </c>
      <c r="I296" s="22">
        <v>380463.48505531449</v>
      </c>
      <c r="J296" s="367">
        <v>-798513.73233659414</v>
      </c>
      <c r="K296" s="763">
        <v>-187900.3</v>
      </c>
      <c r="L296" s="364">
        <v>-170695.33</v>
      </c>
      <c r="M296" s="405">
        <v>-35412.744602361483</v>
      </c>
      <c r="N296" s="762">
        <v>-143352.98486907966</v>
      </c>
      <c r="O296" s="365">
        <v>-183818.19999999998</v>
      </c>
      <c r="P296" s="365">
        <v>-70385.3</v>
      </c>
      <c r="Q296" s="364">
        <v>-163379.91987394239</v>
      </c>
      <c r="R296" s="364">
        <v>-23997.8</v>
      </c>
      <c r="S296" s="364">
        <v>203622.59700878945</v>
      </c>
      <c r="T296" s="396">
        <f t="shared" si="22"/>
        <v>-23193.75</v>
      </c>
      <c r="U296" s="118">
        <f t="shared" si="23"/>
        <v>5509374.4810151104</v>
      </c>
      <c r="V296" s="21">
        <v>2059415.1679495496</v>
      </c>
      <c r="W296" s="118">
        <f t="shared" si="24"/>
        <v>7568789.6489646602</v>
      </c>
      <c r="X296" s="131">
        <v>1028121.1629025766</v>
      </c>
      <c r="Y296" s="118">
        <f t="shared" si="25"/>
        <v>8596910.8118672371</v>
      </c>
      <c r="Z296" s="368">
        <v>1097282</v>
      </c>
      <c r="AA296" s="12">
        <v>9872487.110219704</v>
      </c>
    </row>
    <row r="297" spans="1:27">
      <c r="A297" s="13">
        <v>976</v>
      </c>
      <c r="B297" s="343">
        <v>19</v>
      </c>
      <c r="C297" s="343">
        <v>19</v>
      </c>
      <c r="D297" s="9" t="s">
        <v>328</v>
      </c>
      <c r="E297" s="20">
        <v>3673</v>
      </c>
      <c r="F297" s="14">
        <v>7209030.9658801835</v>
      </c>
      <c r="G297" s="12">
        <v>1237210.4558801837</v>
      </c>
      <c r="H297" s="758">
        <f t="shared" si="21"/>
        <v>0.1716195230310163</v>
      </c>
      <c r="I297" s="22">
        <v>1441168.0259024028</v>
      </c>
      <c r="J297" s="367">
        <v>-460261.96725604217</v>
      </c>
      <c r="K297" s="763">
        <v>-111585.73999999999</v>
      </c>
      <c r="L297" s="364">
        <v>-121356.93</v>
      </c>
      <c r="M297" s="405">
        <v>-21336.643320143994</v>
      </c>
      <c r="N297" s="762">
        <v>-127900.7688860496</v>
      </c>
      <c r="O297" s="365">
        <v>-109161.56</v>
      </c>
      <c r="P297" s="365">
        <v>-41798.740000000005</v>
      </c>
      <c r="Q297" s="364">
        <v>-87848.270585980834</v>
      </c>
      <c r="R297" s="364">
        <v>-14251.24</v>
      </c>
      <c r="S297" s="364">
        <v>188751.6755361323</v>
      </c>
      <c r="T297" s="396">
        <f t="shared" si="22"/>
        <v>-13773.75</v>
      </c>
      <c r="U297" s="118">
        <f t="shared" si="23"/>
        <v>2218116.5145265441</v>
      </c>
      <c r="V297" s="21">
        <v>1884198.3297278646</v>
      </c>
      <c r="W297" s="118">
        <f t="shared" si="24"/>
        <v>4102314.844254409</v>
      </c>
      <c r="X297" s="131">
        <v>655105.61514190247</v>
      </c>
      <c r="Y297" s="118">
        <f t="shared" si="25"/>
        <v>4757420.4593963111</v>
      </c>
      <c r="Z297" s="368">
        <v>-606464</v>
      </c>
      <c r="AA297" s="12">
        <v>4381339.279128016</v>
      </c>
    </row>
    <row r="298" spans="1:27">
      <c r="A298" s="13">
        <v>977</v>
      </c>
      <c r="B298" s="343">
        <v>17</v>
      </c>
      <c r="C298" s="343">
        <v>17</v>
      </c>
      <c r="D298" s="9" t="s">
        <v>329</v>
      </c>
      <c r="E298" s="20">
        <v>15274</v>
      </c>
      <c r="F298" s="14">
        <v>36942513.801688202</v>
      </c>
      <c r="G298" s="12">
        <v>12108975.421688203</v>
      </c>
      <c r="H298" s="758">
        <f t="shared" si="21"/>
        <v>0.32777886980541227</v>
      </c>
      <c r="I298" s="22">
        <v>579072.1321426474</v>
      </c>
      <c r="J298" s="367">
        <v>-2404442.6612100275</v>
      </c>
      <c r="K298" s="763">
        <v>-464024.12</v>
      </c>
      <c r="L298" s="364">
        <v>-656343.81000000006</v>
      </c>
      <c r="M298" s="405">
        <v>-86140.783076811538</v>
      </c>
      <c r="N298" s="762">
        <v>-576692.41300287575</v>
      </c>
      <c r="O298" s="365">
        <v>-453943.27999999997</v>
      </c>
      <c r="P298" s="365">
        <v>-173818.12000000002</v>
      </c>
      <c r="Q298" s="364">
        <v>-355550.46946453321</v>
      </c>
      <c r="R298" s="364">
        <v>-59263.119999999995</v>
      </c>
      <c r="S298" s="364">
        <v>478610.95433419303</v>
      </c>
      <c r="T298" s="396">
        <f t="shared" si="22"/>
        <v>-57277.5</v>
      </c>
      <c r="U298" s="118">
        <f t="shared" si="23"/>
        <v>10283604.892620824</v>
      </c>
      <c r="V298" s="21">
        <v>6342857.9235650226</v>
      </c>
      <c r="W298" s="118">
        <f t="shared" si="24"/>
        <v>16626462.816185847</v>
      </c>
      <c r="X298" s="131">
        <v>1248157.152356345</v>
      </c>
      <c r="Y298" s="118">
        <f t="shared" si="25"/>
        <v>17874619.968542192</v>
      </c>
      <c r="Z298" s="368">
        <v>160620</v>
      </c>
      <c r="AA298" s="12">
        <v>17316433.995160069</v>
      </c>
    </row>
    <row r="299" spans="1:27">
      <c r="A299" s="13">
        <v>980</v>
      </c>
      <c r="B299" s="343">
        <v>6</v>
      </c>
      <c r="C299" s="343">
        <v>6</v>
      </c>
      <c r="D299" s="9" t="s">
        <v>330</v>
      </c>
      <c r="E299" s="20">
        <v>33658</v>
      </c>
      <c r="F299" s="14">
        <v>81225662.710859746</v>
      </c>
      <c r="G299" s="12">
        <v>26502130.250859752</v>
      </c>
      <c r="H299" s="758">
        <f t="shared" si="21"/>
        <v>0.32627779652841737</v>
      </c>
      <c r="I299" s="22">
        <v>1089043.7839426543</v>
      </c>
      <c r="J299" s="367">
        <v>-3359182.9838137645</v>
      </c>
      <c r="K299" s="763">
        <v>-1022530.0399999999</v>
      </c>
      <c r="L299" s="364">
        <v>-1291037.7</v>
      </c>
      <c r="M299" s="405">
        <v>-189297.93348998923</v>
      </c>
      <c r="N299" s="762">
        <v>333869.35435929714</v>
      </c>
      <c r="O299" s="365">
        <v>-1000315.76</v>
      </c>
      <c r="P299" s="365">
        <v>-383028.04000000004</v>
      </c>
      <c r="Q299" s="364">
        <v>-704086.00647243334</v>
      </c>
      <c r="R299" s="364">
        <v>-130593.04</v>
      </c>
      <c r="S299" s="364">
        <v>1154053.68178936</v>
      </c>
      <c r="T299" s="396">
        <f t="shared" si="22"/>
        <v>-126217.5</v>
      </c>
      <c r="U299" s="118">
        <f t="shared" si="23"/>
        <v>24231991.050988644</v>
      </c>
      <c r="V299" s="21">
        <v>8711110.4495103508</v>
      </c>
      <c r="W299" s="118">
        <f t="shared" si="24"/>
        <v>32943101.500498995</v>
      </c>
      <c r="X299" s="131">
        <v>2054569.2021921421</v>
      </c>
      <c r="Y299" s="118">
        <f t="shared" si="25"/>
        <v>34997670.702691138</v>
      </c>
      <c r="Z299" s="368">
        <v>-3916021</v>
      </c>
      <c r="AA299" s="12">
        <v>27291789.345211759</v>
      </c>
    </row>
    <row r="300" spans="1:27">
      <c r="A300" s="13">
        <v>981</v>
      </c>
      <c r="B300" s="343">
        <v>5</v>
      </c>
      <c r="C300" s="343">
        <v>5</v>
      </c>
      <c r="D300" s="9" t="s">
        <v>331</v>
      </c>
      <c r="E300" s="20">
        <v>2186</v>
      </c>
      <c r="F300" s="14">
        <v>3516990.8121532509</v>
      </c>
      <c r="G300" s="12">
        <v>-37161.007846748922</v>
      </c>
      <c r="H300" s="758">
        <f t="shared" si="21"/>
        <v>-1.0566137312140823E-2</v>
      </c>
      <c r="I300" s="22">
        <v>51827.685616788134</v>
      </c>
      <c r="J300" s="367">
        <v>712413.74705738341</v>
      </c>
      <c r="K300" s="763">
        <v>-66410.679999999993</v>
      </c>
      <c r="L300" s="364">
        <v>-82087.09</v>
      </c>
      <c r="M300" s="405">
        <v>211237.70706064094</v>
      </c>
      <c r="N300" s="762">
        <v>660669.82322699786</v>
      </c>
      <c r="O300" s="365">
        <v>-64967.92</v>
      </c>
      <c r="P300" s="365">
        <v>-24876.68</v>
      </c>
      <c r="Q300" s="364">
        <v>-40169.028476169748</v>
      </c>
      <c r="R300" s="364">
        <v>-8481.68</v>
      </c>
      <c r="S300" s="364">
        <v>135696.79524591466</v>
      </c>
      <c r="T300" s="396">
        <f t="shared" si="22"/>
        <v>-8197.5</v>
      </c>
      <c r="U300" s="118">
        <f t="shared" si="23"/>
        <v>727080.4248274226</v>
      </c>
      <c r="V300" s="21">
        <v>1153443.6972936608</v>
      </c>
      <c r="W300" s="118">
        <f t="shared" si="24"/>
        <v>1880524.1221210836</v>
      </c>
      <c r="X300" s="131">
        <v>404514.54255540547</v>
      </c>
      <c r="Y300" s="118">
        <f t="shared" si="25"/>
        <v>2285038.6646764888</v>
      </c>
      <c r="Z300" s="368">
        <v>-550473</v>
      </c>
      <c r="AA300" s="12">
        <v>1726371.0622458251</v>
      </c>
    </row>
    <row r="301" spans="1:27">
      <c r="A301" s="13">
        <v>989</v>
      </c>
      <c r="B301" s="343">
        <v>14</v>
      </c>
      <c r="C301" s="343">
        <v>14</v>
      </c>
      <c r="D301" s="9" t="s">
        <v>332</v>
      </c>
      <c r="E301" s="20">
        <v>5121</v>
      </c>
      <c r="F301" s="14">
        <v>9081549.5484817903</v>
      </c>
      <c r="G301" s="12">
        <v>755469.2784817908</v>
      </c>
      <c r="H301" s="758">
        <f t="shared" si="21"/>
        <v>8.3187266055062867E-2</v>
      </c>
      <c r="I301" s="22">
        <v>491045.5222307471</v>
      </c>
      <c r="J301" s="367">
        <v>-1765267.8536842598</v>
      </c>
      <c r="K301" s="763">
        <v>-155575.97999999998</v>
      </c>
      <c r="L301" s="364">
        <v>-258541.36</v>
      </c>
      <c r="M301" s="405">
        <v>-311393.87037866033</v>
      </c>
      <c r="N301" s="762">
        <v>-955924.69870101451</v>
      </c>
      <c r="O301" s="365">
        <v>-152196.12</v>
      </c>
      <c r="P301" s="365">
        <v>-58276.98</v>
      </c>
      <c r="Q301" s="364">
        <v>-39292.447116243944</v>
      </c>
      <c r="R301" s="364">
        <v>-19869.48</v>
      </c>
      <c r="S301" s="364">
        <v>205006.83251165878</v>
      </c>
      <c r="T301" s="396">
        <f t="shared" si="22"/>
        <v>-19203.75</v>
      </c>
      <c r="U301" s="118">
        <f t="shared" si="23"/>
        <v>-518753.05297172186</v>
      </c>
      <c r="V301" s="21">
        <v>2317735.2729797</v>
      </c>
      <c r="W301" s="118">
        <f t="shared" si="24"/>
        <v>1798982.2200079781</v>
      </c>
      <c r="X301" s="131">
        <v>777401.04861750198</v>
      </c>
      <c r="Y301" s="118">
        <f t="shared" si="25"/>
        <v>2576383.2686254801</v>
      </c>
      <c r="Z301" s="368">
        <v>-442902</v>
      </c>
      <c r="AA301" s="12">
        <v>2189614.1575558828</v>
      </c>
    </row>
    <row r="302" spans="1:27">
      <c r="A302" s="13">
        <v>992</v>
      </c>
      <c r="B302" s="343">
        <v>13</v>
      </c>
      <c r="C302" s="343">
        <v>13</v>
      </c>
      <c r="D302" s="9" t="s">
        <v>333</v>
      </c>
      <c r="E302" s="20">
        <v>17492</v>
      </c>
      <c r="F302" s="14">
        <v>34364277.690165043</v>
      </c>
      <c r="G302" s="12">
        <v>5924559.6501650438</v>
      </c>
      <c r="H302" s="758">
        <f t="shared" si="21"/>
        <v>0.17240460293046217</v>
      </c>
      <c r="I302" s="22">
        <v>660402.17629423365</v>
      </c>
      <c r="J302" s="367">
        <v>-2174322.677163708</v>
      </c>
      <c r="K302" s="764">
        <v>-531406.96</v>
      </c>
      <c r="L302" s="364">
        <v>-1570295.94</v>
      </c>
      <c r="M302" s="405">
        <v>-102064.40785665502</v>
      </c>
      <c r="N302" s="762">
        <v>-217370.51605603099</v>
      </c>
      <c r="O302" s="366">
        <v>-519862.24</v>
      </c>
      <c r="P302" s="365">
        <v>-199058.96000000002</v>
      </c>
      <c r="Q302" s="364">
        <v>-217421.90861105899</v>
      </c>
      <c r="R302" s="364">
        <v>-67868.959999999992</v>
      </c>
      <c r="S302" s="364">
        <v>1316622.2153600371</v>
      </c>
      <c r="T302" s="396">
        <f t="shared" si="22"/>
        <v>-65595</v>
      </c>
      <c r="U302" s="118">
        <f t="shared" si="23"/>
        <v>4410639.1492955694</v>
      </c>
      <c r="V302" s="21">
        <v>5439252.8091407595</v>
      </c>
      <c r="W302" s="118">
        <f t="shared" si="24"/>
        <v>9849891.9584363289</v>
      </c>
      <c r="X302" s="131">
        <v>1803644.3129073854</v>
      </c>
      <c r="Y302" s="118">
        <f t="shared" si="25"/>
        <v>11653536.271343714</v>
      </c>
      <c r="Z302" s="368">
        <v>-852139</v>
      </c>
      <c r="AA302" s="12">
        <v>9860856.5605913326</v>
      </c>
    </row>
    <row r="303" spans="1:27">
      <c r="A303" s="372"/>
      <c r="D303" s="20"/>
      <c r="V303" s="15"/>
      <c r="W303" s="12"/>
      <c r="X303" s="21"/>
    </row>
    <row r="304" spans="1:27">
      <c r="A304" s="372"/>
      <c r="D304" s="20"/>
      <c r="V304" s="15"/>
      <c r="W304" s="12"/>
      <c r="X304" s="21"/>
    </row>
    <row r="305" spans="1:24">
      <c r="A305" s="356"/>
      <c r="V305" s="15"/>
      <c r="W305" s="12"/>
      <c r="X305" s="21"/>
    </row>
    <row r="306" spans="1:24">
      <c r="A306" s="356"/>
      <c r="X306" s="21"/>
    </row>
    <row r="307" spans="1:24">
      <c r="A307" s="356"/>
      <c r="X307" s="21"/>
    </row>
    <row r="308" spans="1:24">
      <c r="A308" s="356"/>
      <c r="X308" s="21"/>
    </row>
    <row r="309" spans="1:24">
      <c r="A309" s="356"/>
      <c r="X309" s="21"/>
    </row>
    <row r="310" spans="1:24">
      <c r="A310" s="356"/>
    </row>
    <row r="311" spans="1:24">
      <c r="A311" s="356"/>
    </row>
    <row r="312" spans="1:24">
      <c r="A312" s="356"/>
    </row>
    <row r="313" spans="1:24">
      <c r="A313" s="356"/>
    </row>
    <row r="314" spans="1:24">
      <c r="A314" s="356"/>
    </row>
    <row r="315" spans="1:24">
      <c r="A315" s="13"/>
    </row>
    <row r="316" spans="1:24">
      <c r="A316" s="13"/>
    </row>
    <row r="317" spans="1:24">
      <c r="A317" s="13"/>
      <c r="D317" s="356"/>
      <c r="E317" s="13"/>
    </row>
    <row r="318" spans="1:24">
      <c r="A318" s="13"/>
      <c r="K318" s="360"/>
    </row>
    <row r="319" spans="1:24">
      <c r="A319" s="13"/>
      <c r="K319" s="360"/>
    </row>
    <row r="320" spans="1:24">
      <c r="A320" s="13"/>
      <c r="K320" s="360"/>
    </row>
    <row r="321" spans="1:11">
      <c r="A321" s="13"/>
      <c r="K321" s="360"/>
    </row>
    <row r="322" spans="1:11">
      <c r="A322" s="13"/>
      <c r="D322" s="202"/>
      <c r="E322" s="397"/>
      <c r="K322" s="360"/>
    </row>
    <row r="323" spans="1:11">
      <c r="A323" s="373"/>
      <c r="D323" s="202"/>
      <c r="E323" s="397"/>
      <c r="K323" s="360"/>
    </row>
    <row r="324" spans="1:11">
      <c r="A324" s="13"/>
    </row>
    <row r="325" spans="1:11">
      <c r="A325" s="13"/>
    </row>
    <row r="326" spans="1:11">
      <c r="A326" s="13"/>
    </row>
    <row r="327" spans="1:11">
      <c r="A327" s="373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356"/>
      <c r="E331" s="13"/>
    </row>
  </sheetData>
  <autoFilter ref="A10:Z10" xr:uid="{00000000-0009-0000-0000-000003000000}">
    <sortState xmlns:xlrd2="http://schemas.microsoft.com/office/spreadsheetml/2017/richdata2" ref="A11:Z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331"/>
  <sheetViews>
    <sheetView workbookViewId="0">
      <pane xSplit="4" ySplit="10" topLeftCell="E11" activePane="bottomRight" state="frozen"/>
      <selection activeCell="A10" sqref="A10"/>
      <selection pane="topRight" activeCell="A10" sqref="A10"/>
      <selection pane="bottomLeft" activeCell="A10" sqref="A10"/>
      <selection pane="bottomRight" activeCell="V9" sqref="V9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378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7.85546875" style="20" customWidth="1"/>
    <col min="8" max="8" width="13.28515625" style="360" bestFit="1" customWidth="1"/>
    <col min="9" max="9" width="11.28515625" style="14" bestFit="1" customWidth="1"/>
    <col min="10" max="10" width="16" style="14" customWidth="1"/>
    <col min="11" max="11" width="13.5703125" style="141" customWidth="1"/>
    <col min="12" max="12" width="18.140625" style="361" customWidth="1"/>
    <col min="13" max="13" width="12.7109375" style="361" bestFit="1" customWidth="1"/>
    <col min="14" max="14" width="17.140625" style="361" customWidth="1"/>
    <col min="15" max="15" width="19.5703125" style="361" customWidth="1"/>
    <col min="16" max="16" width="12.140625" style="361" customWidth="1"/>
    <col min="17" max="17" width="21" style="18" customWidth="1"/>
    <col min="18" max="18" width="15.140625" style="14" customWidth="1"/>
    <col min="19" max="19" width="16.42578125" style="11" bestFit="1" customWidth="1"/>
    <col min="20" max="20" width="13.7109375" style="9" bestFit="1" customWidth="1"/>
    <col min="21" max="21" width="15.7109375" style="14" customWidth="1"/>
    <col min="22" max="22" width="14.42578125" bestFit="1" customWidth="1"/>
    <col min="23" max="23" width="14.5703125" style="11" customWidth="1"/>
    <col min="24" max="24" width="14.85546875" customWidth="1"/>
    <col min="25" max="25" width="14.7109375" customWidth="1"/>
    <col min="26" max="26" width="11.7109375" customWidth="1"/>
    <col min="27" max="27" width="10.42578125" customWidth="1"/>
  </cols>
  <sheetData>
    <row r="1" spans="1:27" ht="35.25" customHeight="1">
      <c r="A1" s="369" t="s">
        <v>724</v>
      </c>
      <c r="B1" s="374"/>
      <c r="C1" s="375"/>
      <c r="G1" s="352"/>
      <c r="H1" s="389"/>
      <c r="K1" s="360"/>
      <c r="V1" s="230"/>
    </row>
    <row r="2" spans="1:27" ht="24" customHeight="1">
      <c r="A2" s="370" t="s">
        <v>725</v>
      </c>
      <c r="B2" s="374"/>
      <c r="C2" s="375"/>
      <c r="G2" s="352"/>
      <c r="H2" s="389"/>
      <c r="K2" s="360"/>
      <c r="V2" s="230"/>
    </row>
    <row r="3" spans="1:27" ht="21" customHeight="1">
      <c r="A3" s="284" t="s">
        <v>337</v>
      </c>
      <c r="B3" s="374"/>
      <c r="C3" s="375"/>
      <c r="F3" s="350"/>
      <c r="G3" s="352"/>
      <c r="H3" s="389"/>
      <c r="K3" s="360"/>
      <c r="V3" s="230"/>
    </row>
    <row r="4" spans="1:27" ht="21" customHeight="1">
      <c r="A4" s="409" t="s">
        <v>718</v>
      </c>
      <c r="B4" s="374"/>
      <c r="C4" s="375"/>
      <c r="F4" s="350"/>
      <c r="G4" s="352"/>
      <c r="H4" s="389"/>
      <c r="K4" s="360"/>
      <c r="V4" s="230"/>
    </row>
    <row r="5" spans="1:27" ht="15.75" customHeight="1">
      <c r="A5" s="371"/>
      <c r="B5" s="374"/>
      <c r="C5" s="375"/>
      <c r="F5" s="350"/>
      <c r="G5" s="352"/>
      <c r="H5" s="389"/>
      <c r="K5" s="360"/>
      <c r="V5" s="230"/>
    </row>
    <row r="6" spans="1:27" ht="15.75" customHeight="1">
      <c r="A6" s="346"/>
      <c r="B6" s="374"/>
      <c r="C6" s="375"/>
      <c r="D6" s="202"/>
      <c r="E6" s="397"/>
      <c r="K6" s="128"/>
      <c r="S6" s="12"/>
      <c r="T6" s="15"/>
      <c r="V6" s="184"/>
    </row>
    <row r="7" spans="1:27" ht="15.75" customHeight="1">
      <c r="B7" s="374"/>
      <c r="C7" s="375"/>
      <c r="D7" s="357"/>
      <c r="E7" s="398"/>
      <c r="F7" s="358"/>
      <c r="I7" s="346"/>
      <c r="K7" s="128"/>
      <c r="R7" s="359"/>
      <c r="S7" s="354"/>
      <c r="T7" s="353"/>
      <c r="V7" s="264"/>
    </row>
    <row r="8" spans="1:27" s="385" customFormat="1" ht="15.75" customHeight="1">
      <c r="A8" s="384"/>
      <c r="B8" s="382"/>
      <c r="C8" s="382"/>
      <c r="D8" s="383"/>
      <c r="E8" s="399"/>
      <c r="F8" s="384"/>
      <c r="G8" s="384" t="s">
        <v>338</v>
      </c>
      <c r="H8" s="390"/>
      <c r="I8" s="384" t="s">
        <v>339</v>
      </c>
      <c r="J8" s="386" t="s">
        <v>340</v>
      </c>
      <c r="K8" s="387"/>
      <c r="L8" s="403" t="s">
        <v>341</v>
      </c>
      <c r="M8" s="388"/>
      <c r="N8" s="388"/>
      <c r="O8" s="388"/>
      <c r="P8" s="388"/>
      <c r="Q8" s="388"/>
      <c r="R8" s="388"/>
      <c r="S8" s="388"/>
      <c r="T8" s="388"/>
      <c r="U8" s="393" t="s">
        <v>342</v>
      </c>
      <c r="V8" s="384" t="s">
        <v>343</v>
      </c>
      <c r="W8" s="393"/>
      <c r="X8" s="384" t="s">
        <v>344</v>
      </c>
      <c r="Y8" s="384"/>
      <c r="Z8" s="402" t="s">
        <v>345</v>
      </c>
      <c r="AA8" s="384"/>
    </row>
    <row r="9" spans="1:27" ht="115.5" customHeight="1">
      <c r="A9" s="355" t="s">
        <v>17</v>
      </c>
      <c r="B9" s="376" t="s">
        <v>30</v>
      </c>
      <c r="C9" s="376" t="s">
        <v>31</v>
      </c>
      <c r="D9" s="355" t="s">
        <v>18</v>
      </c>
      <c r="E9" s="347" t="s">
        <v>713</v>
      </c>
      <c r="F9" s="347" t="s">
        <v>346</v>
      </c>
      <c r="G9" s="395" t="s">
        <v>726</v>
      </c>
      <c r="H9" s="391" t="s">
        <v>347</v>
      </c>
      <c r="I9" s="160" t="s">
        <v>348</v>
      </c>
      <c r="J9" s="394" t="s">
        <v>349</v>
      </c>
      <c r="K9" s="766" t="s">
        <v>606</v>
      </c>
      <c r="L9" s="362" t="s">
        <v>350</v>
      </c>
      <c r="M9" s="759" t="s">
        <v>607</v>
      </c>
      <c r="N9" s="760" t="s">
        <v>431</v>
      </c>
      <c r="O9" s="363" t="s">
        <v>608</v>
      </c>
      <c r="P9" s="362" t="s">
        <v>609</v>
      </c>
      <c r="Q9" s="362" t="s">
        <v>351</v>
      </c>
      <c r="R9" s="362" t="s">
        <v>610</v>
      </c>
      <c r="S9" s="362" t="s">
        <v>352</v>
      </c>
      <c r="T9" s="362" t="s">
        <v>727</v>
      </c>
      <c r="U9" s="160" t="s">
        <v>353</v>
      </c>
      <c r="V9" s="160" t="s">
        <v>354</v>
      </c>
      <c r="W9" s="160" t="s">
        <v>728</v>
      </c>
      <c r="X9" s="160" t="s">
        <v>729</v>
      </c>
      <c r="Y9" s="29" t="s">
        <v>356</v>
      </c>
      <c r="Z9" s="401" t="s">
        <v>357</v>
      </c>
      <c r="AA9" s="160" t="s">
        <v>358</v>
      </c>
    </row>
    <row r="10" spans="1:27" s="70" customFormat="1" ht="36.75" customHeight="1">
      <c r="A10" s="105">
        <v>0</v>
      </c>
      <c r="B10" s="118">
        <v>0</v>
      </c>
      <c r="C10" s="121">
        <v>0</v>
      </c>
      <c r="D10" s="105" t="s">
        <v>359</v>
      </c>
      <c r="E10" s="400">
        <v>5622045</v>
      </c>
      <c r="F10" s="118">
        <f>'2.a. Vos-laskelma'!F10/$E10</f>
        <v>2175.657060982086</v>
      </c>
      <c r="G10" s="118">
        <f>'2.a. Vos-laskelma'!G10/$E10</f>
        <v>549.78706098208772</v>
      </c>
      <c r="H10" s="118">
        <f>'2.a. Vos-laskelma'!H10/$E10</f>
        <v>4.4947936296169252E-8</v>
      </c>
      <c r="I10" s="118">
        <f>'2.a. Vos-laskelma'!I10/$E10</f>
        <v>57.623632339207539</v>
      </c>
      <c r="J10" s="379">
        <f>'2.a. Vos-laskelma'!J10/$E10</f>
        <v>-139.7089352081241</v>
      </c>
      <c r="K10" s="379">
        <f>'2.a. Vos-laskelma'!K10/$E10</f>
        <v>-30.379999999999992</v>
      </c>
      <c r="L10" s="379">
        <f>'2.a. Vos-laskelma'!L10/$E10</f>
        <v>-85.69318754296701</v>
      </c>
      <c r="M10" s="379">
        <f>'2.a. Vos-laskelma'!M10/$E10</f>
        <v>2.7850827920663625E-15</v>
      </c>
      <c r="N10" s="379">
        <f>'2.a. Vos-laskelma'!N10/$E10</f>
        <v>4.9803410651743265E-8</v>
      </c>
      <c r="O10" s="379">
        <f>'2.a. Vos-laskelma'!O10/$E10</f>
        <v>-29.71999999999997</v>
      </c>
      <c r="P10" s="379">
        <f>'2.a. Vos-laskelma'!P10/$E10</f>
        <v>-11.379999999999992</v>
      </c>
      <c r="Q10" s="379">
        <f>'2.a. Vos-laskelma'!Q10/$E10</f>
        <v>-13.340341459379998</v>
      </c>
      <c r="R10" s="379">
        <f>'2.a. Vos-laskelma'!R10/$E10</f>
        <v>-3.8799999999999994</v>
      </c>
      <c r="S10" s="379">
        <f>'2.a. Vos-laskelma'!S10/$E10</f>
        <v>38.434593744419509</v>
      </c>
      <c r="T10" s="379">
        <f>'2.a. Vos-laskelma'!T10/$E10</f>
        <v>-3.7500000000000635</v>
      </c>
      <c r="U10" s="118">
        <f>'2.a. Vos-laskelma'!U10/$E10</f>
        <v>467.70175811317114</v>
      </c>
      <c r="V10" s="118">
        <f>'2.a. Vos-laskelma'!V10/$E10</f>
        <v>152.03601726521663</v>
      </c>
      <c r="W10" s="118">
        <f>'2.a. Vos-laskelma'!W10/$E10</f>
        <v>619.73777537838782</v>
      </c>
      <c r="X10" s="118">
        <f>'2.a. Vos-laskelma'!X10/$E10</f>
        <v>109.30186435718706</v>
      </c>
      <c r="Y10" s="118">
        <f>'2.a. Vos-laskelma'!Y10/$E10</f>
        <v>729.03963973557484</v>
      </c>
      <c r="Z10" s="368">
        <f>'2.a. Vos-laskelma'!Z10/$E10</f>
        <v>25.033192726134352</v>
      </c>
      <c r="AA10" s="118">
        <f>'2.a. Vos-laskelma'!AA10/$E10</f>
        <v>743.19566070292876</v>
      </c>
    </row>
    <row r="11" spans="1:27">
      <c r="A11" s="13">
        <v>5</v>
      </c>
      <c r="B11" s="343">
        <v>14</v>
      </c>
      <c r="C11" s="343">
        <v>14</v>
      </c>
      <c r="D11" s="9" t="s">
        <v>42</v>
      </c>
      <c r="E11" s="20">
        <v>8982</v>
      </c>
      <c r="F11" s="131">
        <f>'2.a. Vos-laskelma'!F11/$E11</f>
        <v>2177.1191185432917</v>
      </c>
      <c r="G11" s="131">
        <f>'2.a. Vos-laskelma'!G11/$E11</f>
        <v>551.24911854329162</v>
      </c>
      <c r="H11" s="131">
        <f>'2.a. Vos-laskelma'!H11/$E11</f>
        <v>2.8189843556259001E-5</v>
      </c>
      <c r="I11" s="131">
        <f>'2.a. Vos-laskelma'!I11/$E11</f>
        <v>74.549083384668492</v>
      </c>
      <c r="J11" s="405">
        <f>'2.a. Vos-laskelma'!J11/$E11</f>
        <v>5.8924934182002957</v>
      </c>
      <c r="K11" s="405">
        <f>'2.a. Vos-laskelma'!K11/$E11</f>
        <v>-30.379999999999995</v>
      </c>
      <c r="L11" s="405">
        <f>'2.a. Vos-laskelma'!L11/$E11</f>
        <v>-41.58890558895569</v>
      </c>
      <c r="M11" s="405">
        <f>'2.a. Vos-laskelma'!M11/$E11</f>
        <v>-5.7587425116830602</v>
      </c>
      <c r="N11" s="405">
        <f>'2.a. Vos-laskelma'!N11/$E11</f>
        <v>123.48097537087034</v>
      </c>
      <c r="O11" s="405">
        <f>'2.a. Vos-laskelma'!O11/$E11</f>
        <v>-29.72</v>
      </c>
      <c r="P11" s="405">
        <f>'2.a. Vos-laskelma'!P11/$E11</f>
        <v>-11.38</v>
      </c>
      <c r="Q11" s="405">
        <f>'2.a. Vos-laskelma'!Q11/$E11</f>
        <v>-26.39698510182167</v>
      </c>
      <c r="R11" s="405">
        <f>'2.a. Vos-laskelma'!R11/$E11</f>
        <v>-3.8799999999999994</v>
      </c>
      <c r="S11" s="405">
        <f>'2.a. Vos-laskelma'!S11/$E11</f>
        <v>35.266151249790362</v>
      </c>
      <c r="T11" s="405">
        <f>'2.a. Vos-laskelma'!T11/$E11</f>
        <v>-3.7499999999999969</v>
      </c>
      <c r="U11" s="131">
        <f>'2.a. Vos-laskelma'!U11/$E11</f>
        <v>631.6906953461604</v>
      </c>
      <c r="V11" s="131">
        <f>'2.a. Vos-laskelma'!V11/$E11</f>
        <v>605.13752849808941</v>
      </c>
      <c r="W11" s="131">
        <f>'2.a. Vos-laskelma'!W11/$E11</f>
        <v>1236.8282238442498</v>
      </c>
      <c r="X11" s="131">
        <f>'2.a. Vos-laskelma'!X11/$E11</f>
        <v>173.95292793331251</v>
      </c>
      <c r="Y11" s="131">
        <f>'2.a. Vos-laskelma'!Y11/$E11</f>
        <v>1410.7811517775624</v>
      </c>
      <c r="Z11" s="406">
        <f>'2.a. Vos-laskelma'!Z11/$E11</f>
        <v>56.938543754175015</v>
      </c>
      <c r="AA11" s="131">
        <f>'2.a. Vos-laskelma'!AA11/$E11</f>
        <v>1431.7747754107681</v>
      </c>
    </row>
    <row r="12" spans="1:27">
      <c r="A12" s="13">
        <v>9</v>
      </c>
      <c r="B12" s="343">
        <v>17</v>
      </c>
      <c r="C12" s="343">
        <v>17</v>
      </c>
      <c r="D12" s="9" t="s">
        <v>43</v>
      </c>
      <c r="E12" s="20">
        <v>2384</v>
      </c>
      <c r="F12" s="131">
        <f>'2.a. Vos-laskelma'!F12/$E12</f>
        <v>2361.9041850532594</v>
      </c>
      <c r="G12" s="131">
        <f>'2.a. Vos-laskelma'!G12/$E12</f>
        <v>736.03418505325976</v>
      </c>
      <c r="H12" s="131">
        <f>'2.a. Vos-laskelma'!H12/$E12</f>
        <v>1.3071621344190189E-4</v>
      </c>
      <c r="I12" s="131">
        <f>'2.a. Vos-laskelma'!I12/$E12</f>
        <v>34.719296545127932</v>
      </c>
      <c r="J12" s="405">
        <f>'2.a. Vos-laskelma'!J12/$E12</f>
        <v>75.208204639482503</v>
      </c>
      <c r="K12" s="405">
        <f>'2.a. Vos-laskelma'!K12/$E12</f>
        <v>-30.38</v>
      </c>
      <c r="L12" s="405">
        <f>'2.a. Vos-laskelma'!L12/$E12</f>
        <v>-50.467021812080539</v>
      </c>
      <c r="M12" s="405">
        <f>'2.a. Vos-laskelma'!M12/$E12</f>
        <v>-5.7815441340271327</v>
      </c>
      <c r="N12" s="405">
        <f>'2.a. Vos-laskelma'!N12/$E12</f>
        <v>213.01103410350001</v>
      </c>
      <c r="O12" s="405">
        <f>'2.a. Vos-laskelma'!O12/$E12</f>
        <v>-29.72</v>
      </c>
      <c r="P12" s="405">
        <f>'2.a. Vos-laskelma'!P12/$E12</f>
        <v>-11.38</v>
      </c>
      <c r="Q12" s="405">
        <f>'2.a. Vos-laskelma'!Q12/$E12</f>
        <v>-34.335884092388</v>
      </c>
      <c r="R12" s="405">
        <f>'2.a. Vos-laskelma'!R12/$E12</f>
        <v>-3.88</v>
      </c>
      <c r="S12" s="405">
        <f>'2.a. Vos-laskelma'!S12/$E12</f>
        <v>31.891620574478146</v>
      </c>
      <c r="T12" s="405">
        <f>'2.a. Vos-laskelma'!T12/$E12</f>
        <v>-3.75</v>
      </c>
      <c r="U12" s="131">
        <f>'2.a. Vos-laskelma'!U12/$E12</f>
        <v>845.96168623787003</v>
      </c>
      <c r="V12" s="131">
        <f>'2.a. Vos-laskelma'!V12/$E12</f>
        <v>744.56724310383288</v>
      </c>
      <c r="W12" s="131">
        <f>'2.a. Vos-laskelma'!W12/$E12</f>
        <v>1590.5289293417029</v>
      </c>
      <c r="X12" s="131">
        <f>'2.a. Vos-laskelma'!X12/$E12</f>
        <v>168.76814395897989</v>
      </c>
      <c r="Y12" s="131">
        <f>'2.a. Vos-laskelma'!Y12/$E12</f>
        <v>1759.297073300683</v>
      </c>
      <c r="Z12" s="406">
        <f>'2.a. Vos-laskelma'!Z12/$E12</f>
        <v>-225.75713087248323</v>
      </c>
      <c r="AA12" s="131">
        <f>'2.a. Vos-laskelma'!AA12/$E12</f>
        <v>1556.2180166829057</v>
      </c>
    </row>
    <row r="13" spans="1:27">
      <c r="A13" s="13">
        <v>10</v>
      </c>
      <c r="B13" s="343">
        <v>14</v>
      </c>
      <c r="C13" s="343">
        <v>14</v>
      </c>
      <c r="D13" s="9" t="s">
        <v>44</v>
      </c>
      <c r="E13" s="20">
        <v>10634</v>
      </c>
      <c r="F13" s="131">
        <f>'2.a. Vos-laskelma'!F13/$E13</f>
        <v>2086.571792144895</v>
      </c>
      <c r="G13" s="131">
        <f>'2.a. Vos-laskelma'!G13/$E13</f>
        <v>460.70179214489536</v>
      </c>
      <c r="H13" s="131">
        <f>'2.a. Vos-laskelma'!H13/$E13</f>
        <v>2.0762990905492824E-5</v>
      </c>
      <c r="I13" s="131">
        <f>'2.a. Vos-laskelma'!I13/$E13</f>
        <v>71.919980330236584</v>
      </c>
      <c r="J13" s="405">
        <f>'2.a. Vos-laskelma'!J13/$E13</f>
        <v>-178.99728324849198</v>
      </c>
      <c r="K13" s="405">
        <f>'2.a. Vos-laskelma'!K13/$E13</f>
        <v>-30.38</v>
      </c>
      <c r="L13" s="405">
        <f>'2.a. Vos-laskelma'!L13/$E13</f>
        <v>-42.937395147639648</v>
      </c>
      <c r="M13" s="405">
        <f>'2.a. Vos-laskelma'!M13/$E13</f>
        <v>-54.310521089271965</v>
      </c>
      <c r="N13" s="405">
        <f>'2.a. Vos-laskelma'!N13/$E13</f>
        <v>-31.86214484161097</v>
      </c>
      <c r="O13" s="405">
        <f>'2.a. Vos-laskelma'!O13/$E13</f>
        <v>-29.72</v>
      </c>
      <c r="P13" s="405">
        <f>'2.a. Vos-laskelma'!P13/$E13</f>
        <v>-11.38</v>
      </c>
      <c r="Q13" s="405">
        <f>'2.a. Vos-laskelma'!Q13/$E13</f>
        <v>-21.013221493596287</v>
      </c>
      <c r="R13" s="405">
        <f>'2.a. Vos-laskelma'!R13/$E13</f>
        <v>-3.88</v>
      </c>
      <c r="S13" s="405">
        <f>'2.a. Vos-laskelma'!S13/$E13</f>
        <v>50.235999323626878</v>
      </c>
      <c r="T13" s="405">
        <f>'2.a. Vos-laskelma'!T13/$E13</f>
        <v>-3.75</v>
      </c>
      <c r="U13" s="131">
        <f>'2.a. Vos-laskelma'!U13/$E13</f>
        <v>353.62448922663992</v>
      </c>
      <c r="V13" s="131">
        <f>'2.a. Vos-laskelma'!V13/$E13</f>
        <v>629.58240633303069</v>
      </c>
      <c r="W13" s="131">
        <f>'2.a. Vos-laskelma'!W13/$E13</f>
        <v>983.20689555967056</v>
      </c>
      <c r="X13" s="131">
        <f>'2.a. Vos-laskelma'!X13/$E13</f>
        <v>174.07906341158315</v>
      </c>
      <c r="Y13" s="131">
        <f>'2.a. Vos-laskelma'!Y13/$E13</f>
        <v>1157.2859589712536</v>
      </c>
      <c r="Z13" s="406">
        <f>'2.a. Vos-laskelma'!Z13/$E13</f>
        <v>-72.741771675757008</v>
      </c>
      <c r="AA13" s="131">
        <f>'2.a. Vos-laskelma'!AA13/$E13</f>
        <v>1075.5028758095316</v>
      </c>
    </row>
    <row r="14" spans="1:27">
      <c r="A14" s="13">
        <v>16</v>
      </c>
      <c r="B14" s="343">
        <v>7</v>
      </c>
      <c r="C14" s="343">
        <v>7</v>
      </c>
      <c r="D14" s="9" t="s">
        <v>45</v>
      </c>
      <c r="E14" s="20">
        <v>7841</v>
      </c>
      <c r="F14" s="131">
        <f>'2.a. Vos-laskelma'!F14/$E14</f>
        <v>1733.2353962599291</v>
      </c>
      <c r="G14" s="131">
        <f>'2.a. Vos-laskelma'!G14/$E14</f>
        <v>107.3653962599291</v>
      </c>
      <c r="H14" s="131">
        <f>'2.a. Vos-laskelma'!H14/$E14</f>
        <v>7.9001498272835879E-6</v>
      </c>
      <c r="I14" s="131">
        <f>'2.a. Vos-laskelma'!I14/$E14</f>
        <v>31.687744622414122</v>
      </c>
      <c r="J14" s="405">
        <f>'2.a. Vos-laskelma'!J14/$E14</f>
        <v>380.93618595343241</v>
      </c>
      <c r="K14" s="405">
        <f>'2.a. Vos-laskelma'!K14/$E14</f>
        <v>-30.38</v>
      </c>
      <c r="L14" s="405">
        <f>'2.a. Vos-laskelma'!L14/$E14</f>
        <v>-42.593494452238239</v>
      </c>
      <c r="M14" s="405">
        <f>'2.a. Vos-laskelma'!M14/$E14</f>
        <v>202.78742850555324</v>
      </c>
      <c r="N14" s="405">
        <f>'2.a. Vos-laskelma'!N14/$E14</f>
        <v>279.75764713238323</v>
      </c>
      <c r="O14" s="405">
        <f>'2.a. Vos-laskelma'!O14/$E14</f>
        <v>-29.72</v>
      </c>
      <c r="P14" s="405">
        <f>'2.a. Vos-laskelma'!P14/$E14</f>
        <v>-11.38</v>
      </c>
      <c r="Q14" s="405">
        <f>'2.a. Vos-laskelma'!Q14/$E14</f>
        <v>-17.468184192558237</v>
      </c>
      <c r="R14" s="405">
        <f>'2.a. Vos-laskelma'!R14/$E14</f>
        <v>-3.88</v>
      </c>
      <c r="S14" s="405">
        <f>'2.a. Vos-laskelma'!S14/$E14</f>
        <v>37.562788960292444</v>
      </c>
      <c r="T14" s="405">
        <f>'2.a. Vos-laskelma'!T14/$E14</f>
        <v>-3.75</v>
      </c>
      <c r="U14" s="131">
        <f>'2.a. Vos-laskelma'!U14/$E14</f>
        <v>519.98932683577561</v>
      </c>
      <c r="V14" s="131">
        <f>'2.a. Vos-laskelma'!V14/$E14</f>
        <v>299.62807692509296</v>
      </c>
      <c r="W14" s="131">
        <f>'2.a. Vos-laskelma'!W14/$E14</f>
        <v>819.61740376086857</v>
      </c>
      <c r="X14" s="131">
        <f>'2.a. Vos-laskelma'!X14/$E14</f>
        <v>140.98095448864188</v>
      </c>
      <c r="Y14" s="131">
        <f>'2.a. Vos-laskelma'!Y14/$E14</f>
        <v>960.5983582495104</v>
      </c>
      <c r="Z14" s="406">
        <f>'2.a. Vos-laskelma'!Z14/$E14</f>
        <v>-83.154061981890067</v>
      </c>
      <c r="AA14" s="131">
        <f>'2.a. Vos-laskelma'!AA14/$E14</f>
        <v>985.03571809939308</v>
      </c>
    </row>
    <row r="15" spans="1:27">
      <c r="A15" s="13">
        <v>18</v>
      </c>
      <c r="B15" s="343">
        <v>1</v>
      </c>
      <c r="C15" s="377">
        <v>34</v>
      </c>
      <c r="D15" s="9" t="s">
        <v>46</v>
      </c>
      <c r="E15" s="20">
        <v>4677</v>
      </c>
      <c r="F15" s="131">
        <f>'2.a. Vos-laskelma'!F15/$E15</f>
        <v>2169.4192792754129</v>
      </c>
      <c r="G15" s="131">
        <f>'2.a. Vos-laskelma'!G15/$E15</f>
        <v>543.54927927541314</v>
      </c>
      <c r="H15" s="131">
        <f>'2.a. Vos-laskelma'!H15/$E15</f>
        <v>5.3570790996561074E-5</v>
      </c>
      <c r="I15" s="131">
        <f>'2.a. Vos-laskelma'!I15/$E15</f>
        <v>27.699417522811846</v>
      </c>
      <c r="J15" s="405">
        <f>'2.a. Vos-laskelma'!J15/$E15</f>
        <v>-208.34071975078558</v>
      </c>
      <c r="K15" s="405">
        <f>'2.a. Vos-laskelma'!K15/$E15</f>
        <v>-30.380000000000003</v>
      </c>
      <c r="L15" s="405">
        <f>'2.a. Vos-laskelma'!L15/$E15</f>
        <v>-29.120453282018385</v>
      </c>
      <c r="M15" s="405">
        <f>'2.a. Vos-laskelma'!M15/$E15</f>
        <v>-19.660164725033997</v>
      </c>
      <c r="N15" s="405">
        <f>'2.a. Vos-laskelma'!N15/$E15</f>
        <v>-97.42389625283657</v>
      </c>
      <c r="O15" s="405">
        <f>'2.a. Vos-laskelma'!O15/$E15</f>
        <v>-29.72</v>
      </c>
      <c r="P15" s="405">
        <f>'2.a. Vos-laskelma'!P15/$E15</f>
        <v>-11.38</v>
      </c>
      <c r="Q15" s="405">
        <f>'2.a. Vos-laskelma'!Q15/$E15</f>
        <v>-11.941412155694717</v>
      </c>
      <c r="R15" s="405">
        <f>'2.a. Vos-laskelma'!R15/$E15</f>
        <v>-3.8799999999999994</v>
      </c>
      <c r="S15" s="405">
        <f>'2.a. Vos-laskelma'!S15/$E15</f>
        <v>28.915206664798085</v>
      </c>
      <c r="T15" s="405">
        <f>'2.a. Vos-laskelma'!T15/$E15</f>
        <v>-3.75</v>
      </c>
      <c r="U15" s="131">
        <f>'2.a. Vos-laskelma'!U15/$E15</f>
        <v>362.90797704743943</v>
      </c>
      <c r="V15" s="131">
        <f>'2.a. Vos-laskelma'!V15/$E15</f>
        <v>193.76871297550986</v>
      </c>
      <c r="W15" s="131">
        <f>'2.a. Vos-laskelma'!W15/$E15</f>
        <v>556.67669002294929</v>
      </c>
      <c r="X15" s="131">
        <f>'2.a. Vos-laskelma'!X15/$E15</f>
        <v>108.02041341984935</v>
      </c>
      <c r="Y15" s="131">
        <f>'2.a. Vos-laskelma'!Y15/$E15</f>
        <v>664.69710344279861</v>
      </c>
      <c r="Z15" s="406">
        <f>'2.a. Vos-laskelma'!Z15/$E15</f>
        <v>-26.006628180457557</v>
      </c>
      <c r="AA15" s="131">
        <f>'2.a. Vos-laskelma'!AA15/$E15</f>
        <v>674.98881595572982</v>
      </c>
    </row>
    <row r="16" spans="1:27">
      <c r="A16" s="13">
        <v>19</v>
      </c>
      <c r="B16" s="343">
        <v>2</v>
      </c>
      <c r="C16" s="343">
        <v>2</v>
      </c>
      <c r="D16" s="9" t="s">
        <v>47</v>
      </c>
      <c r="E16" s="20">
        <v>3937</v>
      </c>
      <c r="F16" s="131">
        <f>'2.a. Vos-laskelma'!F16/$E16</f>
        <v>2237.1743911658277</v>
      </c>
      <c r="G16" s="131">
        <f>'2.a. Vos-laskelma'!G16/$E16</f>
        <v>611.30439116582761</v>
      </c>
      <c r="H16" s="131">
        <f>'2.a. Vos-laskelma'!H16/$E16</f>
        <v>6.9405240160315561E-5</v>
      </c>
      <c r="I16" s="131">
        <f>'2.a. Vos-laskelma'!I16/$E16</f>
        <v>27.956267998526705</v>
      </c>
      <c r="J16" s="405">
        <f>'2.a. Vos-laskelma'!J16/$E16</f>
        <v>-287.1225199927681</v>
      </c>
      <c r="K16" s="405">
        <f>'2.a. Vos-laskelma'!K16/$E16</f>
        <v>-30.38</v>
      </c>
      <c r="L16" s="405">
        <f>'2.a. Vos-laskelma'!L16/$E16</f>
        <v>-31.216967233934469</v>
      </c>
      <c r="M16" s="405">
        <f>'2.a. Vos-laskelma'!M16/$E16</f>
        <v>-88.803618641706194</v>
      </c>
      <c r="N16" s="405">
        <f>'2.a. Vos-laskelma'!N16/$E16</f>
        <v>-92.248267873376776</v>
      </c>
      <c r="O16" s="405">
        <f>'2.a. Vos-laskelma'!O16/$E16</f>
        <v>-29.72</v>
      </c>
      <c r="P16" s="405">
        <f>'2.a. Vos-laskelma'!P16/$E16</f>
        <v>-11.38</v>
      </c>
      <c r="Q16" s="405">
        <f>'2.a. Vos-laskelma'!Q16/$E16</f>
        <v>-15.322300174294858</v>
      </c>
      <c r="R16" s="405">
        <f>'2.a. Vos-laskelma'!R16/$E16</f>
        <v>-3.88</v>
      </c>
      <c r="S16" s="405">
        <f>'2.a. Vos-laskelma'!S16/$E16</f>
        <v>19.5786339305442</v>
      </c>
      <c r="T16" s="405">
        <f>'2.a. Vos-laskelma'!T16/$E16</f>
        <v>-3.75</v>
      </c>
      <c r="U16" s="131">
        <f>'2.a. Vos-laskelma'!U16/$E16</f>
        <v>352.13813917158626</v>
      </c>
      <c r="V16" s="131">
        <f>'2.a. Vos-laskelma'!V16/$E16</f>
        <v>368.22267017061017</v>
      </c>
      <c r="W16" s="131">
        <f>'2.a. Vos-laskelma'!W16/$E16</f>
        <v>720.36080934219649</v>
      </c>
      <c r="X16" s="131">
        <f>'2.a. Vos-laskelma'!X16/$E16</f>
        <v>94.314207783509588</v>
      </c>
      <c r="Y16" s="131">
        <f>'2.a. Vos-laskelma'!Y16/$E16</f>
        <v>814.67501712570606</v>
      </c>
      <c r="Z16" s="406">
        <f>'2.a. Vos-laskelma'!Z16/$E16</f>
        <v>-254.51308102616204</v>
      </c>
      <c r="AA16" s="131">
        <f>'2.a. Vos-laskelma'!AA16/$E16</f>
        <v>560.96729692088297</v>
      </c>
    </row>
    <row r="17" spans="1:27">
      <c r="A17" s="13">
        <v>20</v>
      </c>
      <c r="B17" s="343">
        <v>6</v>
      </c>
      <c r="C17" s="343">
        <v>6</v>
      </c>
      <c r="D17" s="9" t="s">
        <v>48</v>
      </c>
      <c r="E17" s="20">
        <v>16429</v>
      </c>
      <c r="F17" s="131">
        <f>'2.a. Vos-laskelma'!F17/$E17</f>
        <v>2016.4104205113997</v>
      </c>
      <c r="G17" s="131">
        <f>'2.a. Vos-laskelma'!G17/$E17</f>
        <v>390.54042051139993</v>
      </c>
      <c r="H17" s="131">
        <f>'2.a. Vos-laskelma'!H17/$E17</f>
        <v>1.1788971744500398E-5</v>
      </c>
      <c r="I17" s="131">
        <f>'2.a. Vos-laskelma'!I17/$E17</f>
        <v>30.005163571393147</v>
      </c>
      <c r="J17" s="405">
        <f>'2.a. Vos-laskelma'!J17/$E17</f>
        <v>-365.2863683444819</v>
      </c>
      <c r="K17" s="405">
        <f>'2.a. Vos-laskelma'!K17/$E17</f>
        <v>-30.38</v>
      </c>
      <c r="L17" s="405">
        <f>'2.a. Vos-laskelma'!L17/$E17</f>
        <v>-65.401759084545617</v>
      </c>
      <c r="M17" s="405">
        <f>'2.a. Vos-laskelma'!M17/$E17</f>
        <v>-103.74331614302611</v>
      </c>
      <c r="N17" s="405">
        <f>'2.a. Vos-laskelma'!N17/$E17</f>
        <v>-169.52445871607978</v>
      </c>
      <c r="O17" s="405">
        <f>'2.a. Vos-laskelma'!O17/$E17</f>
        <v>-29.72</v>
      </c>
      <c r="P17" s="405">
        <f>'2.a. Vos-laskelma'!P17/$E17</f>
        <v>-11.38</v>
      </c>
      <c r="Q17" s="405">
        <f>'2.a. Vos-laskelma'!Q17/$E17</f>
        <v>-10.107714793543122</v>
      </c>
      <c r="R17" s="405">
        <f>'2.a. Vos-laskelma'!R17/$E17</f>
        <v>-3.88</v>
      </c>
      <c r="S17" s="405">
        <f>'2.a. Vos-laskelma'!S17/$E17</f>
        <v>62.60088039271276</v>
      </c>
      <c r="T17" s="405">
        <f>'2.a. Vos-laskelma'!T17/$E17</f>
        <v>-3.75</v>
      </c>
      <c r="U17" s="131">
        <f>'2.a. Vos-laskelma'!U17/$E17</f>
        <v>55.259215738311191</v>
      </c>
      <c r="V17" s="131">
        <f>'2.a. Vos-laskelma'!V17/$E17</f>
        <v>425.4087852267204</v>
      </c>
      <c r="W17" s="131">
        <f>'2.a. Vos-laskelma'!W17/$E17</f>
        <v>480.66800096503158</v>
      </c>
      <c r="X17" s="131">
        <f>'2.a. Vos-laskelma'!X17/$E17</f>
        <v>88.03556235982883</v>
      </c>
      <c r="Y17" s="131">
        <f>'2.a. Vos-laskelma'!Y17/$E17</f>
        <v>568.7035633248604</v>
      </c>
      <c r="Z17" s="406">
        <f>'2.a. Vos-laskelma'!Z17/$E17</f>
        <v>-168.20579463144441</v>
      </c>
      <c r="AA17" s="131">
        <f>'2.a. Vos-laskelma'!AA17/$E17</f>
        <v>369.57721516921049</v>
      </c>
    </row>
    <row r="18" spans="1:27">
      <c r="A18" s="13">
        <v>46</v>
      </c>
      <c r="B18" s="343">
        <v>10</v>
      </c>
      <c r="C18" s="343">
        <v>10</v>
      </c>
      <c r="D18" s="9" t="s">
        <v>49</v>
      </c>
      <c r="E18" s="20">
        <v>1273</v>
      </c>
      <c r="F18" s="131">
        <f>'2.a. Vos-laskelma'!F18/$E18</f>
        <v>2409.7647101916468</v>
      </c>
      <c r="G18" s="131">
        <f>'2.a. Vos-laskelma'!G18/$E18</f>
        <v>783.89471019164694</v>
      </c>
      <c r="H18" s="131">
        <f>'2.a. Vos-laskelma'!H18/$E18</f>
        <v>2.5553752849492351E-4</v>
      </c>
      <c r="I18" s="131">
        <f>'2.a. Vos-laskelma'!I18/$E18</f>
        <v>162.82907235513039</v>
      </c>
      <c r="J18" s="405">
        <f>'2.a. Vos-laskelma'!J18/$E18</f>
        <v>355.08873058988831</v>
      </c>
      <c r="K18" s="405">
        <f>'2.a. Vos-laskelma'!K18/$E18</f>
        <v>-30.38</v>
      </c>
      <c r="L18" s="405">
        <f>'2.a. Vos-laskelma'!L18/$E18</f>
        <v>-38.697494108405344</v>
      </c>
      <c r="M18" s="405">
        <f>'2.a. Vos-laskelma'!M18/$E18</f>
        <v>174.8725981379431</v>
      </c>
      <c r="N18" s="405">
        <f>'2.a. Vos-laskelma'!N18/$E18</f>
        <v>303.60311021281774</v>
      </c>
      <c r="O18" s="405">
        <f>'2.a. Vos-laskelma'!O18/$E18</f>
        <v>-29.72</v>
      </c>
      <c r="P18" s="405">
        <f>'2.a. Vos-laskelma'!P18/$E18</f>
        <v>-11.38</v>
      </c>
      <c r="Q18" s="405">
        <f>'2.a. Vos-laskelma'!Q18/$E18</f>
        <v>-36.547284017432368</v>
      </c>
      <c r="R18" s="405">
        <f>'2.a. Vos-laskelma'!R18/$E18</f>
        <v>-3.88</v>
      </c>
      <c r="S18" s="405">
        <f>'2.a. Vos-laskelma'!S18/$E18</f>
        <v>30.967800364965139</v>
      </c>
      <c r="T18" s="405">
        <f>'2.a. Vos-laskelma'!T18/$E18</f>
        <v>-3.75</v>
      </c>
      <c r="U18" s="131">
        <f>'2.a. Vos-laskelma'!U18/$E18</f>
        <v>1301.8125131366655</v>
      </c>
      <c r="V18" s="131">
        <f>'2.a. Vos-laskelma'!V18/$E18</f>
        <v>401.38173672647054</v>
      </c>
      <c r="W18" s="131">
        <f>'2.a. Vos-laskelma'!W18/$E18</f>
        <v>1703.1942498631361</v>
      </c>
      <c r="X18" s="131">
        <f>'2.a. Vos-laskelma'!X18/$E18</f>
        <v>209.62546161358807</v>
      </c>
      <c r="Y18" s="131">
        <f>'2.a. Vos-laskelma'!Y18/$E18</f>
        <v>1912.8197114767243</v>
      </c>
      <c r="Z18" s="406">
        <f>'2.a. Vos-laskelma'!Z18/$E18</f>
        <v>-299.83189316575022</v>
      </c>
      <c r="AA18" s="131">
        <f>'2.a. Vos-laskelma'!AA18/$E18</f>
        <v>1553.5393702128399</v>
      </c>
    </row>
    <row r="19" spans="1:27">
      <c r="A19" s="13">
        <v>47</v>
      </c>
      <c r="B19" s="343">
        <v>19</v>
      </c>
      <c r="C19" s="343">
        <v>19</v>
      </c>
      <c r="D19" s="9" t="s">
        <v>50</v>
      </c>
      <c r="E19" s="20">
        <v>1769</v>
      </c>
      <c r="F19" s="131">
        <f>'2.a. Vos-laskelma'!F19/$E19</f>
        <v>2511.7805319383715</v>
      </c>
      <c r="G19" s="131">
        <f>'2.a. Vos-laskelma'!G19/$E19</f>
        <v>885.91053193837161</v>
      </c>
      <c r="H19" s="131">
        <f>'2.a. Vos-laskelma'!H19/$E19</f>
        <v>1.9937942619521756E-4</v>
      </c>
      <c r="I19" s="131">
        <f>'2.a. Vos-laskelma'!I19/$E19</f>
        <v>540.44721048107363</v>
      </c>
      <c r="J19" s="405">
        <f>'2.a. Vos-laskelma'!J19/$E19</f>
        <v>98.172390156124692</v>
      </c>
      <c r="K19" s="405">
        <f>'2.a. Vos-laskelma'!K19/$E19</f>
        <v>-30.38</v>
      </c>
      <c r="L19" s="405">
        <f>'2.a. Vos-laskelma'!L19/$E19</f>
        <v>-11.481927642736009</v>
      </c>
      <c r="M19" s="405">
        <f>'2.a. Vos-laskelma'!M19/$E19</f>
        <v>273.25898346200825</v>
      </c>
      <c r="N19" s="405">
        <f>'2.a. Vos-laskelma'!N19/$E19</f>
        <v>-72.285801986987806</v>
      </c>
      <c r="O19" s="405">
        <f>'2.a. Vos-laskelma'!O19/$E19</f>
        <v>-29.72</v>
      </c>
      <c r="P19" s="405">
        <f>'2.a. Vos-laskelma'!P19/$E19</f>
        <v>-11.38</v>
      </c>
      <c r="Q19" s="405">
        <f>'2.a. Vos-laskelma'!Q19/$E19</f>
        <v>-37.518247295166645</v>
      </c>
      <c r="R19" s="405">
        <f>'2.a. Vos-laskelma'!R19/$E19</f>
        <v>-3.8800000000000003</v>
      </c>
      <c r="S19" s="405">
        <f>'2.a. Vos-laskelma'!S19/$E19</f>
        <v>25.309383619006891</v>
      </c>
      <c r="T19" s="405">
        <f>'2.a. Vos-laskelma'!T19/$E19</f>
        <v>-3.75</v>
      </c>
      <c r="U19" s="131">
        <f>'2.a. Vos-laskelma'!U19/$E19</f>
        <v>1524.53013257557</v>
      </c>
      <c r="V19" s="131">
        <f>'2.a. Vos-laskelma'!V19/$E19</f>
        <v>231.51605211273349</v>
      </c>
      <c r="W19" s="131">
        <f>'2.a. Vos-laskelma'!W19/$E19</f>
        <v>1756.0461846883036</v>
      </c>
      <c r="X19" s="131">
        <f>'2.a. Vos-laskelma'!X19/$E19</f>
        <v>176.96598805164351</v>
      </c>
      <c r="Y19" s="131">
        <f>'2.a. Vos-laskelma'!Y19/$E19</f>
        <v>1933.0121727399471</v>
      </c>
      <c r="Z19" s="406">
        <f>'2.a. Vos-laskelma'!Z19/$E19</f>
        <v>-26.177501413227812</v>
      </c>
      <c r="AA19" s="131">
        <f>'2.a. Vos-laskelma'!AA19/$E19</f>
        <v>1940.3954584605201</v>
      </c>
    </row>
    <row r="20" spans="1:27">
      <c r="A20" s="13">
        <v>49</v>
      </c>
      <c r="B20" s="343">
        <v>1</v>
      </c>
      <c r="C20" s="377">
        <v>33</v>
      </c>
      <c r="D20" s="9" t="s">
        <v>51</v>
      </c>
      <c r="E20" s="20">
        <v>325716</v>
      </c>
      <c r="F20" s="131">
        <f>'2.a. Vos-laskelma'!F20/$E20</f>
        <v>2764.4978975545764</v>
      </c>
      <c r="G20" s="131">
        <f>'2.a. Vos-laskelma'!G20/$E20</f>
        <v>1138.6278975545767</v>
      </c>
      <c r="H20" s="131">
        <f>'2.a. Vos-laskelma'!H20/$E20</f>
        <v>1.2645222154377015E-6</v>
      </c>
      <c r="I20" s="131">
        <f>'2.a. Vos-laskelma'!I20/$E20</f>
        <v>60.094853541797306</v>
      </c>
      <c r="J20" s="405">
        <f>'2.a. Vos-laskelma'!J20/$E20</f>
        <v>258.97999228448333</v>
      </c>
      <c r="K20" s="405">
        <f>'2.a. Vos-laskelma'!K20/$E20</f>
        <v>-30.38</v>
      </c>
      <c r="L20" s="405">
        <f>'2.a. Vos-laskelma'!L20/$E20</f>
        <v>-108.95264859570915</v>
      </c>
      <c r="M20" s="405">
        <f>'2.a. Vos-laskelma'!M20/$E20</f>
        <v>91.361690557426058</v>
      </c>
      <c r="N20" s="405">
        <f>'2.a. Vos-laskelma'!N20/$E20</f>
        <v>357.37630471825554</v>
      </c>
      <c r="O20" s="405">
        <f>'2.a. Vos-laskelma'!O20/$E20</f>
        <v>-29.72</v>
      </c>
      <c r="P20" s="405">
        <f>'2.a. Vos-laskelma'!P20/$E20</f>
        <v>-11.38</v>
      </c>
      <c r="Q20" s="405">
        <f>'2.a. Vos-laskelma'!Q20/$E20</f>
        <v>-29.331817784989013</v>
      </c>
      <c r="R20" s="405">
        <f>'2.a. Vos-laskelma'!R20/$E20</f>
        <v>-3.8800000000000003</v>
      </c>
      <c r="S20" s="405">
        <f>'2.a. Vos-laskelma'!S20/$E20</f>
        <v>27.636463389499838</v>
      </c>
      <c r="T20" s="405">
        <f>'2.a. Vos-laskelma'!T20/$E20</f>
        <v>-3.75</v>
      </c>
      <c r="U20" s="131">
        <f>'2.a. Vos-laskelma'!U20/$E20</f>
        <v>1457.7027433808573</v>
      </c>
      <c r="V20" s="131">
        <f>'2.a. Vos-laskelma'!V20/$E20</f>
        <v>-91.509319515737232</v>
      </c>
      <c r="W20" s="131">
        <f>'2.a. Vos-laskelma'!W20/$E20</f>
        <v>1366.1934238651199</v>
      </c>
      <c r="X20" s="131">
        <f>'2.a. Vos-laskelma'!X20/$E20</f>
        <v>78.320667889080966</v>
      </c>
      <c r="Y20" s="131">
        <f>'2.a. Vos-laskelma'!Y20/$E20</f>
        <v>1444.514091754201</v>
      </c>
      <c r="Z20" s="406">
        <f>'2.a. Vos-laskelma'!Z20/$E20</f>
        <v>21.276744157486892</v>
      </c>
      <c r="AA20" s="131">
        <f>'2.a. Vos-laskelma'!AA20/$E20</f>
        <v>1455.9882426034653</v>
      </c>
    </row>
    <row r="21" spans="1:27">
      <c r="A21" s="13">
        <v>50</v>
      </c>
      <c r="B21" s="343">
        <v>4</v>
      </c>
      <c r="C21" s="343">
        <v>4</v>
      </c>
      <c r="D21" s="9" t="s">
        <v>52</v>
      </c>
      <c r="E21" s="20">
        <v>11005</v>
      </c>
      <c r="F21" s="131">
        <f>'2.a. Vos-laskelma'!F21/$E21</f>
        <v>1901.3397333525697</v>
      </c>
      <c r="G21" s="131">
        <f>'2.a. Vos-laskelma'!G21/$E21</f>
        <v>275.46973335256985</v>
      </c>
      <c r="H21" s="131">
        <f>'2.a. Vos-laskelma'!H21/$E21</f>
        <v>1.3165098650120535E-5</v>
      </c>
      <c r="I21" s="131">
        <f>'2.a. Vos-laskelma'!I21/$E21</f>
        <v>26.860864234861342</v>
      </c>
      <c r="J21" s="405">
        <f>'2.a. Vos-laskelma'!J21/$E21</f>
        <v>-177.93110296295276</v>
      </c>
      <c r="K21" s="405">
        <f>'2.a. Vos-laskelma'!K21/$E21</f>
        <v>-30.379999999999995</v>
      </c>
      <c r="L21" s="405">
        <f>'2.a. Vos-laskelma'!L21/$E21</f>
        <v>-29.29017810086324</v>
      </c>
      <c r="M21" s="405">
        <f>'2.a. Vos-laskelma'!M21/$E21</f>
        <v>-5.7713996296668384</v>
      </c>
      <c r="N21" s="405">
        <f>'2.a. Vos-laskelma'!N21/$E21</f>
        <v>-81.94673615712729</v>
      </c>
      <c r="O21" s="405">
        <f>'2.a. Vos-laskelma'!O21/$E21</f>
        <v>-29.72</v>
      </c>
      <c r="P21" s="405">
        <f>'2.a. Vos-laskelma'!P21/$E21</f>
        <v>-11.38</v>
      </c>
      <c r="Q21" s="405">
        <f>'2.a. Vos-laskelma'!Q21/$E21</f>
        <v>-8.6926826039078033</v>
      </c>
      <c r="R21" s="405">
        <f>'2.a. Vos-laskelma'!R21/$E21</f>
        <v>-3.8800000000000003</v>
      </c>
      <c r="S21" s="405">
        <f>'2.a. Vos-laskelma'!S21/$E21</f>
        <v>26.879893528612346</v>
      </c>
      <c r="T21" s="405">
        <f>'2.a. Vos-laskelma'!T21/$E21</f>
        <v>-3.75</v>
      </c>
      <c r="U21" s="131">
        <f>'2.a. Vos-laskelma'!U21/$E21</f>
        <v>124.39949462447846</v>
      </c>
      <c r="V21" s="131">
        <f>'2.a. Vos-laskelma'!V21/$E21</f>
        <v>283.9230204184239</v>
      </c>
      <c r="W21" s="131">
        <f>'2.a. Vos-laskelma'!W21/$E21</f>
        <v>408.32251504290235</v>
      </c>
      <c r="X21" s="131">
        <f>'2.a. Vos-laskelma'!X21/$E21</f>
        <v>117.8887109294806</v>
      </c>
      <c r="Y21" s="131">
        <f>'2.a. Vos-laskelma'!Y21/$E21</f>
        <v>526.21122597238298</v>
      </c>
      <c r="Z21" s="406">
        <f>'2.a. Vos-laskelma'!Z21/$E21</f>
        <v>-117.0658791458428</v>
      </c>
      <c r="AA21" s="131">
        <f>'2.a. Vos-laskelma'!AA21/$E21</f>
        <v>447.28489062826071</v>
      </c>
    </row>
    <row r="22" spans="1:27">
      <c r="A22" s="13">
        <v>51</v>
      </c>
      <c r="B22" s="343">
        <v>4</v>
      </c>
      <c r="C22" s="343">
        <v>4</v>
      </c>
      <c r="D22" s="9" t="s">
        <v>53</v>
      </c>
      <c r="E22" s="20">
        <v>8920</v>
      </c>
      <c r="F22" s="131">
        <f>'2.a. Vos-laskelma'!F22/$E22</f>
        <v>1977.0334117848786</v>
      </c>
      <c r="G22" s="131">
        <f>'2.a. Vos-laskelma'!G22/$E22</f>
        <v>351.16341178487869</v>
      </c>
      <c r="H22" s="131">
        <f>'2.a. Vos-laskelma'!H22/$E22</f>
        <v>1.9912711265732511E-5</v>
      </c>
      <c r="I22" s="131">
        <f>'2.a. Vos-laskelma'!I22/$E22</f>
        <v>37.270792663737559</v>
      </c>
      <c r="J22" s="405">
        <f>'2.a. Vos-laskelma'!J22/$E22</f>
        <v>-991.28869188450142</v>
      </c>
      <c r="K22" s="405">
        <f>'2.a. Vos-laskelma'!K22/$E22</f>
        <v>-30.38</v>
      </c>
      <c r="L22" s="405">
        <f>'2.a. Vos-laskelma'!L22/$E22</f>
        <v>-23.049711883408072</v>
      </c>
      <c r="M22" s="405">
        <f>'2.a. Vos-laskelma'!M22/$E22</f>
        <v>-459.7113482369453</v>
      </c>
      <c r="N22" s="405">
        <f>'2.a. Vos-laskelma'!N22/$E22</f>
        <v>-458.98749265959543</v>
      </c>
      <c r="O22" s="405">
        <f>'2.a. Vos-laskelma'!O22/$E22</f>
        <v>-29.719999999999995</v>
      </c>
      <c r="P22" s="405">
        <f>'2.a. Vos-laskelma'!P22/$E22</f>
        <v>-11.38</v>
      </c>
      <c r="Q22" s="405">
        <f>'2.a. Vos-laskelma'!Q22/$E22</f>
        <v>0</v>
      </c>
      <c r="R22" s="405">
        <f>'2.a. Vos-laskelma'!R22/$E22</f>
        <v>-3.88</v>
      </c>
      <c r="S22" s="405">
        <f>'2.a. Vos-laskelma'!S22/$E22</f>
        <v>29.569860895447174</v>
      </c>
      <c r="T22" s="405">
        <f>'2.a. Vos-laskelma'!T22/$E22</f>
        <v>-3.75</v>
      </c>
      <c r="U22" s="131">
        <f>'2.a. Vos-laskelma'!U22/$E22</f>
        <v>-602.85448743588518</v>
      </c>
      <c r="V22" s="131">
        <f>'2.a. Vos-laskelma'!V22/$E22</f>
        <v>-30.09469102673393</v>
      </c>
      <c r="W22" s="131">
        <f>'2.a. Vos-laskelma'!W22/$E22</f>
        <v>-632.9491784626191</v>
      </c>
      <c r="X22" s="131">
        <f>'2.a. Vos-laskelma'!X22/$E22</f>
        <v>160.00000313084578</v>
      </c>
      <c r="Y22" s="131">
        <f>'2.a. Vos-laskelma'!Y22/$E22</f>
        <v>-472.94917533177329</v>
      </c>
      <c r="Z22" s="406">
        <f>'2.a. Vos-laskelma'!Z22/$E22</f>
        <v>-90.732735426008972</v>
      </c>
      <c r="AA22" s="131">
        <f>'2.a. Vos-laskelma'!AA22/$E22</f>
        <v>-508.78161349064931</v>
      </c>
    </row>
    <row r="23" spans="1:27">
      <c r="A23" s="13">
        <v>52</v>
      </c>
      <c r="B23" s="343">
        <v>14</v>
      </c>
      <c r="C23" s="343">
        <v>14</v>
      </c>
      <c r="D23" s="9" t="s">
        <v>54</v>
      </c>
      <c r="E23" s="20">
        <v>2267</v>
      </c>
      <c r="F23" s="131">
        <f>'2.a. Vos-laskelma'!F23/$E23</f>
        <v>2107.3154595257952</v>
      </c>
      <c r="G23" s="131">
        <f>'2.a. Vos-laskelma'!G23/$E23</f>
        <v>481.4454595257954</v>
      </c>
      <c r="H23" s="131">
        <f>'2.a. Vos-laskelma'!H23/$E23</f>
        <v>1.0077806652003947E-4</v>
      </c>
      <c r="I23" s="131">
        <f>'2.a. Vos-laskelma'!I23/$E23</f>
        <v>82.683917055716151</v>
      </c>
      <c r="J23" s="405">
        <f>'2.a. Vos-laskelma'!J23/$E23</f>
        <v>105.07089937645361</v>
      </c>
      <c r="K23" s="405">
        <f>'2.a. Vos-laskelma'!K23/$E23</f>
        <v>-30.379999999999995</v>
      </c>
      <c r="L23" s="405">
        <f>'2.a. Vos-laskelma'!L23/$E23</f>
        <v>-24.745099250110279</v>
      </c>
      <c r="M23" s="405">
        <f>'2.a. Vos-laskelma'!M23/$E23</f>
        <v>12.278440006797529</v>
      </c>
      <c r="N23" s="405">
        <f>'2.a. Vos-laskelma'!N23/$E23</f>
        <v>192.29751466657302</v>
      </c>
      <c r="O23" s="405">
        <f>'2.a. Vos-laskelma'!O23/$E23</f>
        <v>-29.719999999999995</v>
      </c>
      <c r="P23" s="405">
        <f>'2.a. Vos-laskelma'!P23/$E23</f>
        <v>-11.38</v>
      </c>
      <c r="Q23" s="405">
        <f>'2.a. Vos-laskelma'!Q23/$E23</f>
        <v>-24.628982357577748</v>
      </c>
      <c r="R23" s="405">
        <f>'2.a. Vos-laskelma'!R23/$E23</f>
        <v>-3.8799999999999994</v>
      </c>
      <c r="S23" s="405">
        <f>'2.a. Vos-laskelma'!S23/$E23</f>
        <v>28.979026310771069</v>
      </c>
      <c r="T23" s="405">
        <f>'2.a. Vos-laskelma'!T23/$E23</f>
        <v>-3.75</v>
      </c>
      <c r="U23" s="131">
        <f>'2.a. Vos-laskelma'!U23/$E23</f>
        <v>669.20027595796512</v>
      </c>
      <c r="V23" s="131">
        <f>'2.a. Vos-laskelma'!V23/$E23</f>
        <v>476.24684652193332</v>
      </c>
      <c r="W23" s="131">
        <f>'2.a. Vos-laskelma'!W23/$E23</f>
        <v>1145.4471224798986</v>
      </c>
      <c r="X23" s="131">
        <f>'2.a. Vos-laskelma'!X23/$E23</f>
        <v>179.64898961440363</v>
      </c>
      <c r="Y23" s="131">
        <f>'2.a. Vos-laskelma'!Y23/$E23</f>
        <v>1325.096112094302</v>
      </c>
      <c r="Z23" s="406">
        <f>'2.a. Vos-laskelma'!Z23/$E23</f>
        <v>52.237318041464491</v>
      </c>
      <c r="AA23" s="131">
        <f>'2.a. Vos-laskelma'!AA23/$E23</f>
        <v>1401.4763845890595</v>
      </c>
    </row>
    <row r="24" spans="1:27">
      <c r="A24" s="13">
        <v>61</v>
      </c>
      <c r="B24" s="343">
        <v>5</v>
      </c>
      <c r="C24" s="343">
        <v>5</v>
      </c>
      <c r="D24" s="9" t="s">
        <v>55</v>
      </c>
      <c r="E24" s="20">
        <v>16307</v>
      </c>
      <c r="F24" s="131">
        <f>'2.a. Vos-laskelma'!F24/$E24</f>
        <v>1741.6648652663657</v>
      </c>
      <c r="G24" s="131">
        <f>'2.a. Vos-laskelma'!G24/$E24</f>
        <v>115.79486526636563</v>
      </c>
      <c r="H24" s="131">
        <f>'2.a. Vos-laskelma'!H24/$E24</f>
        <v>4.0770932035615967E-6</v>
      </c>
      <c r="I24" s="131">
        <f>'2.a. Vos-laskelma'!I24/$E24</f>
        <v>38.062244407953798</v>
      </c>
      <c r="J24" s="405">
        <f>'2.a. Vos-laskelma'!J24/$E24</f>
        <v>-49.561451243611273</v>
      </c>
      <c r="K24" s="405">
        <f>'2.a. Vos-laskelma'!K24/$E24</f>
        <v>-30.38</v>
      </c>
      <c r="L24" s="405">
        <f>'2.a. Vos-laskelma'!L24/$E24</f>
        <v>-105.49399583001166</v>
      </c>
      <c r="M24" s="405">
        <f>'2.a. Vos-laskelma'!M24/$E24</f>
        <v>24.443987302483393</v>
      </c>
      <c r="N24" s="405">
        <f>'2.a. Vos-laskelma'!N24/$E24</f>
        <v>41.713734291519678</v>
      </c>
      <c r="O24" s="405">
        <f>'2.a. Vos-laskelma'!O24/$E24</f>
        <v>-29.72</v>
      </c>
      <c r="P24" s="405">
        <f>'2.a. Vos-laskelma'!P24/$E24</f>
        <v>-11.38</v>
      </c>
      <c r="Q24" s="405">
        <f>'2.a. Vos-laskelma'!Q24/$E24</f>
        <v>-11.491208546277623</v>
      </c>
      <c r="R24" s="405">
        <f>'2.a. Vos-laskelma'!R24/$E24</f>
        <v>-3.88</v>
      </c>
      <c r="S24" s="405">
        <f>'2.a. Vos-laskelma'!S24/$E24</f>
        <v>80.376031538674937</v>
      </c>
      <c r="T24" s="405">
        <f>'2.a. Vos-laskelma'!T24/$E24</f>
        <v>-3.7500000000000142</v>
      </c>
      <c r="U24" s="131">
        <f>'2.a. Vos-laskelma'!U24/$E24</f>
        <v>104.29565843070817</v>
      </c>
      <c r="V24" s="131">
        <f>'2.a. Vos-laskelma'!V24/$E24</f>
        <v>421.3603320947779</v>
      </c>
      <c r="W24" s="131">
        <f>'2.a. Vos-laskelma'!W24/$E24</f>
        <v>525.655990525486</v>
      </c>
      <c r="X24" s="131">
        <f>'2.a. Vos-laskelma'!X24/$E24</f>
        <v>134.66007530081535</v>
      </c>
      <c r="Y24" s="131">
        <f>'2.a. Vos-laskelma'!Y24/$E24</f>
        <v>660.31606582630138</v>
      </c>
      <c r="Z24" s="406">
        <f>'2.a. Vos-laskelma'!Z24/$E24</f>
        <v>140.65333905684676</v>
      </c>
      <c r="AA24" s="131">
        <f>'2.a. Vos-laskelma'!AA24/$E24</f>
        <v>837.45386872406084</v>
      </c>
    </row>
    <row r="25" spans="1:27">
      <c r="A25" s="13">
        <v>69</v>
      </c>
      <c r="B25" s="343">
        <v>17</v>
      </c>
      <c r="C25" s="343">
        <v>17</v>
      </c>
      <c r="D25" s="9" t="s">
        <v>56</v>
      </c>
      <c r="E25" s="20">
        <v>6441</v>
      </c>
      <c r="F25" s="131">
        <f>'2.a. Vos-laskelma'!F25/$E25</f>
        <v>2212.2186783618558</v>
      </c>
      <c r="G25" s="131">
        <f>'2.a. Vos-laskelma'!G25/$E25</f>
        <v>586.34867836185583</v>
      </c>
      <c r="H25" s="131">
        <f>'2.a. Vos-laskelma'!H25/$E25</f>
        <v>4.115045073549893E-5</v>
      </c>
      <c r="I25" s="131">
        <f>'2.a. Vos-laskelma'!I25/$E25</f>
        <v>86.634867370945017</v>
      </c>
      <c r="J25" s="405">
        <f>'2.a. Vos-laskelma'!J25/$E25</f>
        <v>-626.42049874979909</v>
      </c>
      <c r="K25" s="405">
        <f>'2.a. Vos-laskelma'!K25/$E25</f>
        <v>-30.38</v>
      </c>
      <c r="L25" s="405">
        <f>'2.a. Vos-laskelma'!L25/$E25</f>
        <v>-38.233653159447293</v>
      </c>
      <c r="M25" s="405">
        <f>'2.a. Vos-laskelma'!M25/$E25</f>
        <v>-248.72464052675784</v>
      </c>
      <c r="N25" s="405">
        <f>'2.a. Vos-laskelma'!N25/$E25</f>
        <v>-282.46841408753988</v>
      </c>
      <c r="O25" s="405">
        <f>'2.a. Vos-laskelma'!O25/$E25</f>
        <v>-29.72</v>
      </c>
      <c r="P25" s="405">
        <f>'2.a. Vos-laskelma'!P25/$E25</f>
        <v>-11.38</v>
      </c>
      <c r="Q25" s="405">
        <f>'2.a. Vos-laskelma'!Q25/$E25</f>
        <v>-12.874818396461349</v>
      </c>
      <c r="R25" s="405">
        <f>'2.a. Vos-laskelma'!R25/$E25</f>
        <v>-3.88</v>
      </c>
      <c r="S25" s="405">
        <f>'2.a. Vos-laskelma'!S25/$E25</f>
        <v>34.991027420407292</v>
      </c>
      <c r="T25" s="405">
        <f>'2.a. Vos-laskelma'!T25/$E25</f>
        <v>-3.75</v>
      </c>
      <c r="U25" s="131">
        <f>'2.a. Vos-laskelma'!U25/$E25</f>
        <v>46.563046983001684</v>
      </c>
      <c r="V25" s="131">
        <f>'2.a. Vos-laskelma'!V25/$E25</f>
        <v>561.13370811239042</v>
      </c>
      <c r="W25" s="131">
        <f>'2.a. Vos-laskelma'!W25/$E25</f>
        <v>607.69675509539206</v>
      </c>
      <c r="X25" s="131">
        <f>'2.a. Vos-laskelma'!X25/$E25</f>
        <v>140.11900628980982</v>
      </c>
      <c r="Y25" s="131">
        <f>'2.a. Vos-laskelma'!Y25/$E25</f>
        <v>747.81576138520199</v>
      </c>
      <c r="Z25" s="406">
        <f>'2.a. Vos-laskelma'!Z25/$E25</f>
        <v>88.691662785281792</v>
      </c>
      <c r="AA25" s="131">
        <f>'2.a. Vos-laskelma'!AA25/$E25</f>
        <v>775.65009626193921</v>
      </c>
    </row>
    <row r="26" spans="1:27">
      <c r="A26" s="13">
        <v>71</v>
      </c>
      <c r="B26" s="343">
        <v>17</v>
      </c>
      <c r="C26" s="343">
        <v>17</v>
      </c>
      <c r="D26" s="9" t="s">
        <v>57</v>
      </c>
      <c r="E26" s="20">
        <v>6298</v>
      </c>
      <c r="F26" s="131">
        <f>'2.a. Vos-laskelma'!F26/$E26</f>
        <v>2450.2762674103192</v>
      </c>
      <c r="G26" s="131">
        <f>'2.a. Vos-laskelma'!G26/$E26</f>
        <v>824.40626741031929</v>
      </c>
      <c r="H26" s="131">
        <f>'2.a. Vos-laskelma'!H26/$E26</f>
        <v>5.3422422150243945E-5</v>
      </c>
      <c r="I26" s="131">
        <f>'2.a. Vos-laskelma'!I26/$E26</f>
        <v>84.024243629597763</v>
      </c>
      <c r="J26" s="405">
        <f>'2.a. Vos-laskelma'!J26/$E26</f>
        <v>-241.56803559722579</v>
      </c>
      <c r="K26" s="405">
        <f>'2.a. Vos-laskelma'!K26/$E26</f>
        <v>-30.38</v>
      </c>
      <c r="L26" s="405">
        <f>'2.a. Vos-laskelma'!L26/$E26</f>
        <v>-36.735398539218799</v>
      </c>
      <c r="M26" s="405">
        <f>'2.a. Vos-laskelma'!M26/$E26</f>
        <v>-83.32436703742755</v>
      </c>
      <c r="N26" s="405">
        <f>'2.a. Vos-laskelma'!N26/$E26</f>
        <v>-48.695148889418803</v>
      </c>
      <c r="O26" s="405">
        <f>'2.a. Vos-laskelma'!O26/$E26</f>
        <v>-29.72</v>
      </c>
      <c r="P26" s="405">
        <f>'2.a. Vos-laskelma'!P26/$E26</f>
        <v>-11.38</v>
      </c>
      <c r="Q26" s="405">
        <f>'2.a. Vos-laskelma'!Q26/$E26</f>
        <v>-28.008148229517332</v>
      </c>
      <c r="R26" s="405">
        <f>'2.a. Vos-laskelma'!R26/$E26</f>
        <v>-3.88</v>
      </c>
      <c r="S26" s="405">
        <f>'2.a. Vos-laskelma'!S26/$E26</f>
        <v>34.305027098356696</v>
      </c>
      <c r="T26" s="405">
        <f>'2.a. Vos-laskelma'!T26/$E26</f>
        <v>-3.75</v>
      </c>
      <c r="U26" s="131">
        <f>'2.a. Vos-laskelma'!U26/$E26</f>
        <v>666.86247544269122</v>
      </c>
      <c r="V26" s="131">
        <f>'2.a. Vos-laskelma'!V26/$E26</f>
        <v>637.82515344750254</v>
      </c>
      <c r="W26" s="131">
        <f>'2.a. Vos-laskelma'!W26/$E26</f>
        <v>1304.6876288901938</v>
      </c>
      <c r="X26" s="131">
        <f>'2.a. Vos-laskelma'!X26/$E26</f>
        <v>166.11851915657525</v>
      </c>
      <c r="Y26" s="131">
        <f>'2.a. Vos-laskelma'!Y26/$E26</f>
        <v>1470.8061480467691</v>
      </c>
      <c r="Z26" s="406">
        <f>'2.a. Vos-laskelma'!Z26/$E26</f>
        <v>156.76055890758971</v>
      </c>
      <c r="AA26" s="131">
        <f>'2.a. Vos-laskelma'!AA26/$E26</f>
        <v>1629.4381319252873</v>
      </c>
    </row>
    <row r="27" spans="1:27">
      <c r="A27" s="13">
        <v>72</v>
      </c>
      <c r="B27" s="343">
        <v>17</v>
      </c>
      <c r="C27" s="343">
        <v>17</v>
      </c>
      <c r="D27" s="9" t="s">
        <v>58</v>
      </c>
      <c r="E27" s="20">
        <v>912</v>
      </c>
      <c r="F27" s="131">
        <f>'2.a. Vos-laskelma'!F27/$E27</f>
        <v>3027.4904508814616</v>
      </c>
      <c r="G27" s="131">
        <f>'2.a. Vos-laskelma'!G27/$E27</f>
        <v>1401.6204508814615</v>
      </c>
      <c r="H27" s="131">
        <f>'2.a. Vos-laskelma'!H27/$E27</f>
        <v>5.0763645811924025E-4</v>
      </c>
      <c r="I27" s="131">
        <f>'2.a. Vos-laskelma'!I27/$E27</f>
        <v>96.885239392298132</v>
      </c>
      <c r="J27" s="405">
        <f>'2.a. Vos-laskelma'!J27/$E27</f>
        <v>-309.62398968232037</v>
      </c>
      <c r="K27" s="405">
        <f>'2.a. Vos-laskelma'!K27/$E27</f>
        <v>-30.38</v>
      </c>
      <c r="L27" s="405">
        <f>'2.a. Vos-laskelma'!L27/$E27</f>
        <v>-14.429714912280701</v>
      </c>
      <c r="M27" s="405">
        <f>'2.a. Vos-laskelma'!M27/$E27</f>
        <v>-37.360477822124466</v>
      </c>
      <c r="N27" s="405">
        <f>'2.a. Vos-laskelma'!N27/$E27</f>
        <v>-188.17794159130389</v>
      </c>
      <c r="O27" s="405">
        <f>'2.a. Vos-laskelma'!O27/$E27</f>
        <v>-29.72</v>
      </c>
      <c r="P27" s="405">
        <f>'2.a. Vos-laskelma'!P27/$E27</f>
        <v>-11.38</v>
      </c>
      <c r="Q27" s="405">
        <f>'2.a. Vos-laskelma'!Q27/$E27</f>
        <v>-32.809181809251662</v>
      </c>
      <c r="R27" s="405">
        <f>'2.a. Vos-laskelma'!R27/$E27</f>
        <v>-3.88</v>
      </c>
      <c r="S27" s="405">
        <f>'2.a. Vos-laskelma'!S27/$E27</f>
        <v>42.263326452640349</v>
      </c>
      <c r="T27" s="405">
        <f>'2.a. Vos-laskelma'!T27/$E27</f>
        <v>-3.75</v>
      </c>
      <c r="U27" s="131">
        <f>'2.a. Vos-laskelma'!U27/$E27</f>
        <v>1188.8817005914393</v>
      </c>
      <c r="V27" s="131">
        <f>'2.a. Vos-laskelma'!V27/$E27</f>
        <v>354.0871626754643</v>
      </c>
      <c r="W27" s="131">
        <f>'2.a. Vos-laskelma'!W27/$E27</f>
        <v>1542.9688632669036</v>
      </c>
      <c r="X27" s="131">
        <f>'2.a. Vos-laskelma'!X27/$E27</f>
        <v>133.74182073656658</v>
      </c>
      <c r="Y27" s="131">
        <f>'2.a. Vos-laskelma'!Y27/$E27</f>
        <v>1676.7106840034703</v>
      </c>
      <c r="Z27" s="406">
        <f>'2.a. Vos-laskelma'!Z27/$E27</f>
        <v>-272.80043859649123</v>
      </c>
      <c r="AA27" s="131">
        <f>'2.a. Vos-laskelma'!AA27/$E27</f>
        <v>1447.2789299177107</v>
      </c>
    </row>
    <row r="28" spans="1:27">
      <c r="A28" s="13">
        <v>74</v>
      </c>
      <c r="B28" s="343">
        <v>16</v>
      </c>
      <c r="C28" s="343">
        <v>16</v>
      </c>
      <c r="D28" s="9" t="s">
        <v>59</v>
      </c>
      <c r="E28" s="20">
        <v>975</v>
      </c>
      <c r="F28" s="131">
        <f>'2.a. Vos-laskelma'!F28/$E28</f>
        <v>2203.0298220181621</v>
      </c>
      <c r="G28" s="131">
        <f>'2.a. Vos-laskelma'!G28/$E28</f>
        <v>577.15982201816223</v>
      </c>
      <c r="H28" s="131">
        <f>'2.a. Vos-laskelma'!H28/$E28</f>
        <v>2.6870212372850005E-4</v>
      </c>
      <c r="I28" s="131">
        <f>'2.a. Vos-laskelma'!I28/$E28</f>
        <v>180.18413459489224</v>
      </c>
      <c r="J28" s="405">
        <f>'2.a. Vos-laskelma'!J28/$E28</f>
        <v>98.301117263098263</v>
      </c>
      <c r="K28" s="405">
        <f>'2.a. Vos-laskelma'!K28/$E28</f>
        <v>-30.38</v>
      </c>
      <c r="L28" s="405">
        <f>'2.a. Vos-laskelma'!L28/$E28</f>
        <v>-20.5133641025641</v>
      </c>
      <c r="M28" s="405">
        <f>'2.a. Vos-laskelma'!M28/$E28</f>
        <v>5.8821210367243468</v>
      </c>
      <c r="N28" s="405">
        <f>'2.a. Vos-laskelma'!N28/$E28</f>
        <v>207.47473452639744</v>
      </c>
      <c r="O28" s="405">
        <f>'2.a. Vos-laskelma'!O28/$E28</f>
        <v>-29.72</v>
      </c>
      <c r="P28" s="405">
        <f>'2.a. Vos-laskelma'!P28/$E28</f>
        <v>-11.38</v>
      </c>
      <c r="Q28" s="405">
        <f>'2.a. Vos-laskelma'!Q28/$E28</f>
        <v>-29.306753245461405</v>
      </c>
      <c r="R28" s="405">
        <f>'2.a. Vos-laskelma'!R28/$E28</f>
        <v>-3.88</v>
      </c>
      <c r="S28" s="405">
        <f>'2.a. Vos-laskelma'!S28/$E28</f>
        <v>13.87437904800198</v>
      </c>
      <c r="T28" s="405">
        <f>'2.a. Vos-laskelma'!T28/$E28</f>
        <v>-3.75</v>
      </c>
      <c r="U28" s="131">
        <f>'2.a. Vos-laskelma'!U28/$E28</f>
        <v>855.64507387615276</v>
      </c>
      <c r="V28" s="131">
        <f>'2.a. Vos-laskelma'!V28/$E28</f>
        <v>520.37927050068708</v>
      </c>
      <c r="W28" s="131">
        <f>'2.a. Vos-laskelma'!W28/$E28</f>
        <v>1376.02434437684</v>
      </c>
      <c r="X28" s="131">
        <f>'2.a. Vos-laskelma'!X28/$E28</f>
        <v>236.62582089714789</v>
      </c>
      <c r="Y28" s="131">
        <f>'2.a. Vos-laskelma'!Y28/$E28</f>
        <v>1612.650165273988</v>
      </c>
      <c r="Z28" s="406">
        <f>'2.a. Vos-laskelma'!Z28/$E28</f>
        <v>-301.71384615384613</v>
      </c>
      <c r="AA28" s="131">
        <f>'2.a. Vos-laskelma'!AA28/$E28</f>
        <v>1340.8926749040113</v>
      </c>
    </row>
    <row r="29" spans="1:27">
      <c r="A29" s="13">
        <v>75</v>
      </c>
      <c r="B29" s="343">
        <v>8</v>
      </c>
      <c r="C29" s="343">
        <v>8</v>
      </c>
      <c r="D29" s="9" t="s">
        <v>60</v>
      </c>
      <c r="E29" s="20">
        <v>19113</v>
      </c>
      <c r="F29" s="131">
        <f>'2.a. Vos-laskelma'!F29/$E29</f>
        <v>1811.9245460257998</v>
      </c>
      <c r="G29" s="131">
        <f>'2.a. Vos-laskelma'!G29/$E29</f>
        <v>186.05454602579991</v>
      </c>
      <c r="H29" s="131">
        <f>'2.a. Vos-laskelma'!H29/$E29</f>
        <v>5.3724368310536399E-6</v>
      </c>
      <c r="I29" s="131">
        <f>'2.a. Vos-laskelma'!I29/$E29</f>
        <v>30.968433122543388</v>
      </c>
      <c r="J29" s="405">
        <f>'2.a. Vos-laskelma'!J29/$E29</f>
        <v>-317.40192299078348</v>
      </c>
      <c r="K29" s="405">
        <f>'2.a. Vos-laskelma'!K29/$E29</f>
        <v>-30.379999999999995</v>
      </c>
      <c r="L29" s="405">
        <f>'2.a. Vos-laskelma'!L29/$E29</f>
        <v>-66.444222780306589</v>
      </c>
      <c r="M29" s="405">
        <f>'2.a. Vos-laskelma'!M29/$E29</f>
        <v>-5.7611849001845217</v>
      </c>
      <c r="N29" s="405">
        <f>'2.a. Vos-laskelma'!N29/$E29</f>
        <v>-211.12023082772083</v>
      </c>
      <c r="O29" s="405">
        <f>'2.a. Vos-laskelma'!O29/$E29</f>
        <v>-29.72</v>
      </c>
      <c r="P29" s="405">
        <f>'2.a. Vos-laskelma'!P29/$E29</f>
        <v>-11.38</v>
      </c>
      <c r="Q29" s="405">
        <f>'2.a. Vos-laskelma'!Q29/$E29</f>
        <v>-1.9737620446889426</v>
      </c>
      <c r="R29" s="405">
        <f>'2.a. Vos-laskelma'!R29/$E29</f>
        <v>-3.8800000000000003</v>
      </c>
      <c r="S29" s="405">
        <f>'2.a. Vos-laskelma'!S29/$E29</f>
        <v>47.007477562117444</v>
      </c>
      <c r="T29" s="405">
        <f>'2.a. Vos-laskelma'!T29/$E29</f>
        <v>-3.75</v>
      </c>
      <c r="U29" s="131">
        <f>'2.a. Vos-laskelma'!U29/$E29</f>
        <v>-100.37894384244021</v>
      </c>
      <c r="V29" s="131">
        <f>'2.a. Vos-laskelma'!V29/$E29</f>
        <v>176.97656170010333</v>
      </c>
      <c r="W29" s="131">
        <f>'2.a. Vos-laskelma'!W29/$E29</f>
        <v>76.597617857663124</v>
      </c>
      <c r="X29" s="131">
        <f>'2.a. Vos-laskelma'!X29/$E29</f>
        <v>99.187785926997606</v>
      </c>
      <c r="Y29" s="131">
        <f>'2.a. Vos-laskelma'!Y29/$E29</f>
        <v>175.78540378466073</v>
      </c>
      <c r="Z29" s="406">
        <f>'2.a. Vos-laskelma'!Z29/$E29</f>
        <v>-89.538795584157384</v>
      </c>
      <c r="AA29" s="131">
        <f>'2.a. Vos-laskelma'!AA29/$E29</f>
        <v>73.107753513471408</v>
      </c>
    </row>
    <row r="30" spans="1:27">
      <c r="A30" s="13">
        <v>77</v>
      </c>
      <c r="B30" s="343">
        <v>13</v>
      </c>
      <c r="C30" s="343">
        <v>13</v>
      </c>
      <c r="D30" s="9" t="s">
        <v>61</v>
      </c>
      <c r="E30" s="20">
        <v>4436</v>
      </c>
      <c r="F30" s="131">
        <f>'2.a. Vos-laskelma'!F30/$E30</f>
        <v>1832.6250052914934</v>
      </c>
      <c r="G30" s="131">
        <f>'2.a. Vos-laskelma'!G30/$E30</f>
        <v>206.75500529149346</v>
      </c>
      <c r="H30" s="131">
        <f>'2.a. Vos-laskelma'!H30/$E30</f>
        <v>2.5432607367689491E-5</v>
      </c>
      <c r="I30" s="131">
        <f>'2.a. Vos-laskelma'!I30/$E30</f>
        <v>76.75363704316301</v>
      </c>
      <c r="J30" s="405">
        <f>'2.a. Vos-laskelma'!J30/$E30</f>
        <v>-184.40069520223523</v>
      </c>
      <c r="K30" s="405">
        <f>'2.a. Vos-laskelma'!K30/$E30</f>
        <v>-30.38</v>
      </c>
      <c r="L30" s="405">
        <f>'2.a. Vos-laskelma'!L30/$E30</f>
        <v>-35.830946798917942</v>
      </c>
      <c r="M30" s="405">
        <f>'2.a. Vos-laskelma'!M30/$E30</f>
        <v>-9.8229097982103362</v>
      </c>
      <c r="N30" s="405">
        <f>'2.a. Vos-laskelma'!N30/$E30</f>
        <v>-92.825546874306511</v>
      </c>
      <c r="O30" s="405">
        <f>'2.a. Vos-laskelma'!O30/$E30</f>
        <v>-29.719999999999995</v>
      </c>
      <c r="P30" s="405">
        <f>'2.a. Vos-laskelma'!P30/$E30</f>
        <v>-11.38</v>
      </c>
      <c r="Q30" s="405">
        <f>'2.a. Vos-laskelma'!Q30/$E30</f>
        <v>-13.488094227042739</v>
      </c>
      <c r="R30" s="405">
        <f>'2.a. Vos-laskelma'!R30/$E30</f>
        <v>-3.88</v>
      </c>
      <c r="S30" s="405">
        <f>'2.a. Vos-laskelma'!S30/$E30</f>
        <v>46.676802496242338</v>
      </c>
      <c r="T30" s="405">
        <f>'2.a. Vos-laskelma'!T30/$E30</f>
        <v>-3.75</v>
      </c>
      <c r="U30" s="131">
        <f>'2.a. Vos-laskelma'!U30/$E30</f>
        <v>99.107947132421216</v>
      </c>
      <c r="V30" s="131">
        <f>'2.a. Vos-laskelma'!V30/$E30</f>
        <v>531.30546614172238</v>
      </c>
      <c r="W30" s="131">
        <f>'2.a. Vos-laskelma'!W30/$E30</f>
        <v>630.41341327414364</v>
      </c>
      <c r="X30" s="131">
        <f>'2.a. Vos-laskelma'!X30/$E30</f>
        <v>186.46620278999129</v>
      </c>
      <c r="Y30" s="131">
        <f>'2.a. Vos-laskelma'!Y30/$E30</f>
        <v>816.87961606413501</v>
      </c>
      <c r="Z30" s="406">
        <f>'2.a. Vos-laskelma'!Z30/$E30</f>
        <v>48.580703336339042</v>
      </c>
      <c r="AA30" s="131">
        <f>'2.a. Vos-laskelma'!AA30/$E30</f>
        <v>851.70167720252823</v>
      </c>
    </row>
    <row r="31" spans="1:27">
      <c r="A31" s="13">
        <v>78</v>
      </c>
      <c r="B31" s="343">
        <v>1</v>
      </c>
      <c r="C31" s="377">
        <v>33</v>
      </c>
      <c r="D31" s="9" t="s">
        <v>62</v>
      </c>
      <c r="E31" s="20">
        <v>7620</v>
      </c>
      <c r="F31" s="131">
        <f>'2.a. Vos-laskelma'!F31/$E31</f>
        <v>1754.3996329050349</v>
      </c>
      <c r="G31" s="131">
        <f>'2.a. Vos-laskelma'!G31/$E31</f>
        <v>128.52963290503519</v>
      </c>
      <c r="H31" s="131">
        <f>'2.a. Vos-laskelma'!H31/$E31</f>
        <v>9.6143464560119774E-6</v>
      </c>
      <c r="I31" s="131">
        <f>'2.a. Vos-laskelma'!I31/$E31</f>
        <v>104.4970130126154</v>
      </c>
      <c r="J31" s="405">
        <f>'2.a. Vos-laskelma'!J31/$E31</f>
        <v>-445.57649306384508</v>
      </c>
      <c r="K31" s="405">
        <f>'2.a. Vos-laskelma'!K31/$E31</f>
        <v>-30.38</v>
      </c>
      <c r="L31" s="405">
        <f>'2.a. Vos-laskelma'!L31/$E31</f>
        <v>-59.086444881889769</v>
      </c>
      <c r="M31" s="405">
        <f>'2.a. Vos-laskelma'!M31/$E31</f>
        <v>-55.981778440320227</v>
      </c>
      <c r="N31" s="405">
        <f>'2.a. Vos-laskelma'!N31/$E31</f>
        <v>-294.66866379652447</v>
      </c>
      <c r="O31" s="405">
        <f>'2.a. Vos-laskelma'!O31/$E31</f>
        <v>-29.72</v>
      </c>
      <c r="P31" s="405">
        <f>'2.a. Vos-laskelma'!P31/$E31</f>
        <v>-11.38</v>
      </c>
      <c r="Q31" s="405">
        <f>'2.a. Vos-laskelma'!Q31/$E31</f>
        <v>0</v>
      </c>
      <c r="R31" s="405">
        <f>'2.a. Vos-laskelma'!R31/$E31</f>
        <v>-3.88</v>
      </c>
      <c r="S31" s="405">
        <f>'2.a. Vos-laskelma'!S31/$E31</f>
        <v>43.270394054889358</v>
      </c>
      <c r="T31" s="405">
        <f>'2.a. Vos-laskelma'!T31/$E31</f>
        <v>-3.75</v>
      </c>
      <c r="U31" s="131">
        <f>'2.a. Vos-laskelma'!U31/$E31</f>
        <v>-212.54984714619454</v>
      </c>
      <c r="V31" s="131">
        <f>'2.a. Vos-laskelma'!V31/$E31</f>
        <v>-1.7314585568505525</v>
      </c>
      <c r="W31" s="131">
        <f>'2.a. Vos-laskelma'!W31/$E31</f>
        <v>-214.28130570304509</v>
      </c>
      <c r="X31" s="131">
        <f>'2.a. Vos-laskelma'!X31/$E31</f>
        <v>97.994819406432399</v>
      </c>
      <c r="Y31" s="131">
        <f>'2.a. Vos-laskelma'!Y31/$E31</f>
        <v>-116.28648629661269</v>
      </c>
      <c r="Z31" s="406">
        <f>'2.a. Vos-laskelma'!Z31/$E31</f>
        <v>-16.08267716535433</v>
      </c>
      <c r="AA31" s="131">
        <f>'2.a. Vos-laskelma'!AA31/$E31</f>
        <v>-121.05686917273556</v>
      </c>
    </row>
    <row r="32" spans="1:27">
      <c r="A32" s="13">
        <v>79</v>
      </c>
      <c r="B32" s="343">
        <v>4</v>
      </c>
      <c r="C32" s="343">
        <v>4</v>
      </c>
      <c r="D32" s="9" t="s">
        <v>63</v>
      </c>
      <c r="E32" s="20">
        <v>6565</v>
      </c>
      <c r="F32" s="131">
        <f>'2.a. Vos-laskelma'!F32/$E32</f>
        <v>1827.064489280584</v>
      </c>
      <c r="G32" s="131">
        <f>'2.a. Vos-laskelma'!G32/$E32</f>
        <v>201.19448928058415</v>
      </c>
      <c r="H32" s="131">
        <f>'2.a. Vos-laskelma'!H32/$E32</f>
        <v>1.6773646031903232E-5</v>
      </c>
      <c r="I32" s="131">
        <f>'2.a. Vos-laskelma'!I32/$E32</f>
        <v>38.891278695544202</v>
      </c>
      <c r="J32" s="405">
        <f>'2.a. Vos-laskelma'!J32/$E32</f>
        <v>-334.07293656737278</v>
      </c>
      <c r="K32" s="405">
        <f>'2.a. Vos-laskelma'!K32/$E32</f>
        <v>-30.38</v>
      </c>
      <c r="L32" s="405">
        <f>'2.a. Vos-laskelma'!L32/$E32</f>
        <v>-61.789686214775323</v>
      </c>
      <c r="M32" s="405">
        <f>'2.a. Vos-laskelma'!M32/$E32</f>
        <v>-94.429281967122677</v>
      </c>
      <c r="N32" s="405">
        <f>'2.a. Vos-laskelma'!N32/$E32</f>
        <v>-160.48650355869631</v>
      </c>
      <c r="O32" s="405">
        <f>'2.a. Vos-laskelma'!O32/$E32</f>
        <v>-29.72</v>
      </c>
      <c r="P32" s="405">
        <f>'2.a. Vos-laskelma'!P32/$E32</f>
        <v>-11.380000000000003</v>
      </c>
      <c r="Q32" s="405">
        <f>'2.a. Vos-laskelma'!Q32/$E32</f>
        <v>0</v>
      </c>
      <c r="R32" s="405">
        <f>'2.a. Vos-laskelma'!R32/$E32</f>
        <v>-3.88</v>
      </c>
      <c r="S32" s="405">
        <f>'2.a. Vos-laskelma'!S32/$E32</f>
        <v>61.742535173221505</v>
      </c>
      <c r="T32" s="405">
        <f>'2.a. Vos-laskelma'!T32/$E32</f>
        <v>-3.75</v>
      </c>
      <c r="U32" s="131">
        <f>'2.a. Vos-laskelma'!U32/$E32</f>
        <v>-93.987168591244426</v>
      </c>
      <c r="V32" s="131">
        <f>'2.a. Vos-laskelma'!V32/$E32</f>
        <v>-55.822053689932275</v>
      </c>
      <c r="W32" s="131">
        <f>'2.a. Vos-laskelma'!W32/$E32</f>
        <v>-149.80922228117669</v>
      </c>
      <c r="X32" s="131">
        <f>'2.a. Vos-laskelma'!X32/$E32</f>
        <v>106.1301131337557</v>
      </c>
      <c r="Y32" s="131">
        <f>'2.a. Vos-laskelma'!Y32/$E32</f>
        <v>-43.679109147421009</v>
      </c>
      <c r="Z32" s="406">
        <f>'2.a. Vos-laskelma'!Z32/$E32</f>
        <v>-11.708758568164509</v>
      </c>
      <c r="AA32" s="131">
        <f>'2.a. Vos-laskelma'!AA32/$E32</f>
        <v>-51.430601031014852</v>
      </c>
    </row>
    <row r="33" spans="1:27">
      <c r="A33" s="13">
        <v>81</v>
      </c>
      <c r="B33" s="343">
        <v>7</v>
      </c>
      <c r="C33" s="343">
        <v>7</v>
      </c>
      <c r="D33" s="9" t="s">
        <v>64</v>
      </c>
      <c r="E33" s="20">
        <v>2401</v>
      </c>
      <c r="F33" s="131">
        <f>'2.a. Vos-laskelma'!F33/$E33</f>
        <v>1563.2942013520517</v>
      </c>
      <c r="G33" s="131">
        <f>'2.a. Vos-laskelma'!G33/$E33</f>
        <v>-62.575798647948147</v>
      </c>
      <c r="H33" s="131">
        <f>'2.a. Vos-laskelma'!H33/$E33</f>
        <v>-1.6671455753429496E-5</v>
      </c>
      <c r="I33" s="131">
        <f>'2.a. Vos-laskelma'!I33/$E33</f>
        <v>137.23031390894133</v>
      </c>
      <c r="J33" s="405">
        <f>'2.a. Vos-laskelma'!J33/$E33</f>
        <v>-134.49064265251837</v>
      </c>
      <c r="K33" s="405">
        <f>'2.a. Vos-laskelma'!K33/$E33</f>
        <v>-30.380000000000003</v>
      </c>
      <c r="L33" s="405">
        <f>'2.a. Vos-laskelma'!L33/$E33</f>
        <v>-38.741911703456893</v>
      </c>
      <c r="M33" s="405">
        <f>'2.a. Vos-laskelma'!M33/$E33</f>
        <v>-6.0385478140323707</v>
      </c>
      <c r="N33" s="405">
        <f>'2.a. Vos-laskelma'!N33/$E33</f>
        <v>-58.593190176548816</v>
      </c>
      <c r="O33" s="405">
        <f>'2.a. Vos-laskelma'!O33/$E33</f>
        <v>-29.72</v>
      </c>
      <c r="P33" s="405">
        <f>'2.a. Vos-laskelma'!P33/$E33</f>
        <v>-11.38</v>
      </c>
      <c r="Q33" s="405">
        <f>'2.a. Vos-laskelma'!Q33/$E33</f>
        <v>-1.3033693599864287</v>
      </c>
      <c r="R33" s="405">
        <f>'2.a. Vos-laskelma'!R33/$E33</f>
        <v>-3.8799999999999994</v>
      </c>
      <c r="S33" s="405">
        <f>'2.a. Vos-laskelma'!S33/$E33</f>
        <v>49.296376401506144</v>
      </c>
      <c r="T33" s="405">
        <f>'2.a. Vos-laskelma'!T33/$E33</f>
        <v>-3.75</v>
      </c>
      <c r="U33" s="131">
        <f>'2.a. Vos-laskelma'!U33/$E33</f>
        <v>-59.83612739152521</v>
      </c>
      <c r="V33" s="131">
        <f>'2.a. Vos-laskelma'!V33/$E33</f>
        <v>130.04905274556515</v>
      </c>
      <c r="W33" s="131">
        <f>'2.a. Vos-laskelma'!W33/$E33</f>
        <v>70.212925354039953</v>
      </c>
      <c r="X33" s="131">
        <f>'2.a. Vos-laskelma'!X33/$E33</f>
        <v>212.81104851978699</v>
      </c>
      <c r="Y33" s="131">
        <f>'2.a. Vos-laskelma'!Y33/$E33</f>
        <v>283.02397387382695</v>
      </c>
      <c r="Z33" s="406">
        <f>'2.a. Vos-laskelma'!Z33/$E33</f>
        <v>-310.1241149521033</v>
      </c>
      <c r="AA33" s="131">
        <f>'2.a. Vos-laskelma'!AA33/$E33</f>
        <v>27.228359016969563</v>
      </c>
    </row>
    <row r="34" spans="1:27">
      <c r="A34" s="13">
        <v>82</v>
      </c>
      <c r="B34" s="343">
        <v>5</v>
      </c>
      <c r="C34" s="343">
        <v>5</v>
      </c>
      <c r="D34" s="9" t="s">
        <v>65</v>
      </c>
      <c r="E34" s="20">
        <v>9346</v>
      </c>
      <c r="F34" s="131">
        <f>'2.a. Vos-laskelma'!F34/$E34</f>
        <v>2032.3051609130362</v>
      </c>
      <c r="G34" s="131">
        <f>'2.a. Vos-laskelma'!G34/$E34</f>
        <v>406.4351609130361</v>
      </c>
      <c r="H34" s="131">
        <f>'2.a. Vos-laskelma'!H34/$E34</f>
        <v>2.1398167129013625E-5</v>
      </c>
      <c r="I34" s="131">
        <f>'2.a. Vos-laskelma'!I34/$E34</f>
        <v>30.901062379969755</v>
      </c>
      <c r="J34" s="405">
        <f>'2.a. Vos-laskelma'!J34/$E34</f>
        <v>-80.05044738347641</v>
      </c>
      <c r="K34" s="405">
        <f>'2.a. Vos-laskelma'!K34/$E34</f>
        <v>-30.38</v>
      </c>
      <c r="L34" s="405">
        <f>'2.a. Vos-laskelma'!L34/$E34</f>
        <v>-24.692442756259364</v>
      </c>
      <c r="M34" s="405">
        <f>'2.a. Vos-laskelma'!M34/$E34</f>
        <v>-5.6405284947393666</v>
      </c>
      <c r="N34" s="405">
        <f>'2.a. Vos-laskelma'!N34/$E34</f>
        <v>15.640433910518611</v>
      </c>
      <c r="O34" s="405">
        <f>'2.a. Vos-laskelma'!O34/$E34</f>
        <v>-29.72</v>
      </c>
      <c r="P34" s="405">
        <f>'2.a. Vos-laskelma'!P34/$E34</f>
        <v>-11.38</v>
      </c>
      <c r="Q34" s="405">
        <f>'2.a. Vos-laskelma'!Q34/$E34</f>
        <v>-11.488584140227436</v>
      </c>
      <c r="R34" s="405">
        <f>'2.a. Vos-laskelma'!R34/$E34</f>
        <v>-3.8799999999999994</v>
      </c>
      <c r="S34" s="405">
        <f>'2.a. Vos-laskelma'!S34/$E34</f>
        <v>25.240674097231143</v>
      </c>
      <c r="T34" s="405">
        <f>'2.a. Vos-laskelma'!T34/$E34</f>
        <v>-3.75</v>
      </c>
      <c r="U34" s="131">
        <f>'2.a. Vos-laskelma'!U34/$E34</f>
        <v>357.28577590952943</v>
      </c>
      <c r="V34" s="131">
        <f>'2.a. Vos-laskelma'!V34/$E34</f>
        <v>180.98645905115134</v>
      </c>
      <c r="W34" s="131">
        <f>'2.a. Vos-laskelma'!W34/$E34</f>
        <v>538.27223496068075</v>
      </c>
      <c r="X34" s="131">
        <f>'2.a. Vos-laskelma'!X34/$E34</f>
        <v>86.693866615825797</v>
      </c>
      <c r="Y34" s="131">
        <f>'2.a. Vos-laskelma'!Y34/$E34</f>
        <v>624.96610157650662</v>
      </c>
      <c r="Z34" s="406">
        <f>'2.a. Vos-laskelma'!Z34/$E34</f>
        <v>-234.98041943077251</v>
      </c>
      <c r="AA34" s="131">
        <f>'2.a. Vos-laskelma'!AA34/$E34</f>
        <v>270.36758545467836</v>
      </c>
    </row>
    <row r="35" spans="1:27">
      <c r="A35" s="13">
        <v>86</v>
      </c>
      <c r="B35" s="343">
        <v>5</v>
      </c>
      <c r="C35" s="343">
        <v>5</v>
      </c>
      <c r="D35" s="9" t="s">
        <v>66</v>
      </c>
      <c r="E35" s="20">
        <v>7862</v>
      </c>
      <c r="F35" s="131">
        <f>'2.a. Vos-laskelma'!F35/$E35</f>
        <v>2013.2995985733135</v>
      </c>
      <c r="G35" s="131">
        <f>'2.a. Vos-laskelma'!G35/$E35</f>
        <v>387.42959857331357</v>
      </c>
      <c r="H35" s="131">
        <f>'2.a. Vos-laskelma'!H35/$E35</f>
        <v>2.4476614627577529E-5</v>
      </c>
      <c r="I35" s="131">
        <f>'2.a. Vos-laskelma'!I35/$E35</f>
        <v>27.849340888008353</v>
      </c>
      <c r="J35" s="405">
        <f>'2.a. Vos-laskelma'!J35/$E35</f>
        <v>-134.73603835834618</v>
      </c>
      <c r="K35" s="405">
        <f>'2.a. Vos-laskelma'!K35/$E35</f>
        <v>-30.38</v>
      </c>
      <c r="L35" s="405">
        <f>'2.a. Vos-laskelma'!L35/$E35</f>
        <v>-36.168099720172982</v>
      </c>
      <c r="M35" s="405">
        <f>'2.a. Vos-laskelma'!M35/$E35</f>
        <v>-10.002997262673235</v>
      </c>
      <c r="N35" s="405">
        <f>'2.a. Vos-laskelma'!N35/$E35</f>
        <v>-51.172527892157518</v>
      </c>
      <c r="O35" s="405">
        <f>'2.a. Vos-laskelma'!O35/$E35</f>
        <v>-29.72</v>
      </c>
      <c r="P35" s="405">
        <f>'2.a. Vos-laskelma'!P35/$E35</f>
        <v>-11.38</v>
      </c>
      <c r="Q35" s="405">
        <f>'2.a. Vos-laskelma'!Q35/$E35</f>
        <v>-12.859388588524759</v>
      </c>
      <c r="R35" s="405">
        <f>'2.a. Vos-laskelma'!R35/$E35</f>
        <v>-3.88</v>
      </c>
      <c r="S35" s="405">
        <f>'2.a. Vos-laskelma'!S35/$E35</f>
        <v>54.576975105182264</v>
      </c>
      <c r="T35" s="405">
        <f>'2.a. Vos-laskelma'!T35/$E35</f>
        <v>-3.7499999999999702</v>
      </c>
      <c r="U35" s="131">
        <f>'2.a. Vos-laskelma'!U35/$E35</f>
        <v>280.54290110297575</v>
      </c>
      <c r="V35" s="131">
        <f>'2.a. Vos-laskelma'!V35/$E35</f>
        <v>321.18197464022683</v>
      </c>
      <c r="W35" s="131">
        <f>'2.a. Vos-laskelma'!W35/$E35</f>
        <v>601.72487574320257</v>
      </c>
      <c r="X35" s="131">
        <f>'2.a. Vos-laskelma'!X35/$E35</f>
        <v>107.53700943928051</v>
      </c>
      <c r="Y35" s="131">
        <f>'2.a. Vos-laskelma'!Y35/$E35</f>
        <v>709.26188518248307</v>
      </c>
      <c r="Z35" s="406">
        <f>'2.a. Vos-laskelma'!Z35/$E35</f>
        <v>-150.96718392266598</v>
      </c>
      <c r="AA35" s="131">
        <f>'2.a. Vos-laskelma'!AA35/$E35</f>
        <v>548.74897433483488</v>
      </c>
    </row>
    <row r="36" spans="1:27">
      <c r="A36" s="13">
        <v>90</v>
      </c>
      <c r="B36" s="343">
        <v>12</v>
      </c>
      <c r="C36" s="343">
        <v>12</v>
      </c>
      <c r="D36" s="9" t="s">
        <v>67</v>
      </c>
      <c r="E36" s="20">
        <v>2888</v>
      </c>
      <c r="F36" s="131">
        <f>'2.a. Vos-laskelma'!F36/$E36</f>
        <v>1671.6071631848597</v>
      </c>
      <c r="G36" s="131">
        <f>'2.a. Vos-laskelma'!G36/$E36</f>
        <v>45.73716318485981</v>
      </c>
      <c r="H36" s="131">
        <f>'2.a. Vos-laskelma'!H36/$E36</f>
        <v>9.4740966721032087E-6</v>
      </c>
      <c r="I36" s="131">
        <f>'2.a. Vos-laskelma'!I36/$E36</f>
        <v>385.15367995542056</v>
      </c>
      <c r="J36" s="405">
        <f>'2.a. Vos-laskelma'!J36/$E36</f>
        <v>-565.06591646739412</v>
      </c>
      <c r="K36" s="405">
        <f>'2.a. Vos-laskelma'!K36/$E36</f>
        <v>-30.380000000000003</v>
      </c>
      <c r="L36" s="405">
        <f>'2.a. Vos-laskelma'!L36/$E36</f>
        <v>-52.786461218836564</v>
      </c>
      <c r="M36" s="405">
        <f>'2.a. Vos-laskelma'!M36/$E36</f>
        <v>-314.98218819448908</v>
      </c>
      <c r="N36" s="405">
        <f>'2.a. Vos-laskelma'!N36/$E36</f>
        <v>-168.10803270100396</v>
      </c>
      <c r="O36" s="405">
        <f>'2.a. Vos-laskelma'!O36/$E36</f>
        <v>-29.72</v>
      </c>
      <c r="P36" s="405">
        <f>'2.a. Vos-laskelma'!P36/$E36</f>
        <v>-11.38</v>
      </c>
      <c r="Q36" s="405">
        <f>'2.a. Vos-laskelma'!Q36/$E36</f>
        <v>-4.6784871072705334</v>
      </c>
      <c r="R36" s="405">
        <f>'2.a. Vos-laskelma'!R36/$E36</f>
        <v>-3.8800000000000003</v>
      </c>
      <c r="S36" s="405">
        <f>'2.a. Vos-laskelma'!S36/$E36</f>
        <v>54.599252754205921</v>
      </c>
      <c r="T36" s="405">
        <f>'2.a. Vos-laskelma'!T36/$E36</f>
        <v>-3.75</v>
      </c>
      <c r="U36" s="131">
        <f>'2.a. Vos-laskelma'!U36/$E36</f>
        <v>-134.17507332711378</v>
      </c>
      <c r="V36" s="131">
        <f>'2.a. Vos-laskelma'!V36/$E36</f>
        <v>350.15513756555094</v>
      </c>
      <c r="W36" s="131">
        <f>'2.a. Vos-laskelma'!W36/$E36</f>
        <v>215.98006423843717</v>
      </c>
      <c r="X36" s="131">
        <f>'2.a. Vos-laskelma'!X36/$E36</f>
        <v>199.80195905651243</v>
      </c>
      <c r="Y36" s="131">
        <f>'2.a. Vos-laskelma'!Y36/$E36</f>
        <v>415.78202329494962</v>
      </c>
      <c r="Z36" s="406">
        <f>'2.a. Vos-laskelma'!Z36/$E36</f>
        <v>-158.85941828254849</v>
      </c>
      <c r="AA36" s="131">
        <f>'2.a. Vos-laskelma'!AA36/$E36</f>
        <v>232.20019072657743</v>
      </c>
    </row>
    <row r="37" spans="1:27">
      <c r="A37" s="13">
        <v>91</v>
      </c>
      <c r="B37" s="343">
        <v>1</v>
      </c>
      <c r="C37" s="377">
        <v>31</v>
      </c>
      <c r="D37" s="9" t="s">
        <v>68</v>
      </c>
      <c r="E37" s="20">
        <v>694392</v>
      </c>
      <c r="F37" s="131">
        <f>'2.a. Vos-laskelma'!F37/$E37</f>
        <v>2315.9475842687934</v>
      </c>
      <c r="G37" s="131">
        <f>'2.a. Vos-laskelma'!G37/$E37</f>
        <v>690.07758426879343</v>
      </c>
      <c r="H37" s="131">
        <f>'2.a. Vos-laskelma'!H37/$E37</f>
        <v>4.2910589983747768E-7</v>
      </c>
      <c r="I37" s="131">
        <f>'2.a. Vos-laskelma'!I37/$E37</f>
        <v>59.457607420142878</v>
      </c>
      <c r="J37" s="405">
        <f>'2.a. Vos-laskelma'!J37/$E37</f>
        <v>-119.26170648760471</v>
      </c>
      <c r="K37" s="405">
        <f>'2.a. Vos-laskelma'!K37/$E37</f>
        <v>-30.380000000000003</v>
      </c>
      <c r="L37" s="405">
        <f>'2.a. Vos-laskelma'!L37/$E37</f>
        <v>-127.5330233355223</v>
      </c>
      <c r="M37" s="405">
        <f>'2.a. Vos-laskelma'!M37/$E37</f>
        <v>-5.3863901937163492</v>
      </c>
      <c r="N37" s="405">
        <f>'2.a. Vos-laskelma'!N37/$E37</f>
        <v>79.315598480920727</v>
      </c>
      <c r="O37" s="405">
        <f>'2.a. Vos-laskelma'!O37/$E37</f>
        <v>-29.72</v>
      </c>
      <c r="P37" s="405">
        <f>'2.a. Vos-laskelma'!P37/$E37</f>
        <v>-11.38</v>
      </c>
      <c r="Q37" s="405">
        <f>'2.a. Vos-laskelma'!Q37/$E37</f>
        <v>-11.53296350270921</v>
      </c>
      <c r="R37" s="405">
        <f>'2.a. Vos-laskelma'!R37/$E37</f>
        <v>-3.88</v>
      </c>
      <c r="S37" s="405">
        <f>'2.a. Vos-laskelma'!S37/$E37</f>
        <v>24.985072063422411</v>
      </c>
      <c r="T37" s="405">
        <f>'2.a. Vos-laskelma'!T37/$E37</f>
        <v>-3.75</v>
      </c>
      <c r="U37" s="131">
        <f>'2.a. Vos-laskelma'!U37/$E37</f>
        <v>630.2734852013316</v>
      </c>
      <c r="V37" s="131">
        <f>'2.a. Vos-laskelma'!V37/$E37</f>
        <v>-88.773513018544847</v>
      </c>
      <c r="W37" s="131">
        <f>'2.a. Vos-laskelma'!W37/$E37</f>
        <v>541.49997218278679</v>
      </c>
      <c r="X37" s="131">
        <f>'2.a. Vos-laskelma'!X37/$E37</f>
        <v>113.30061612074235</v>
      </c>
      <c r="Y37" s="131">
        <f>'2.a. Vos-laskelma'!Y37/$E37</f>
        <v>654.80058830352914</v>
      </c>
      <c r="Z37" s="406">
        <f>'2.a. Vos-laskelma'!Z37/$E37</f>
        <v>80.07190175002016</v>
      </c>
      <c r="AA37" s="131">
        <f>'2.a. Vos-laskelma'!AA37/$E37</f>
        <v>688.5515979752015</v>
      </c>
    </row>
    <row r="38" spans="1:27">
      <c r="A38" s="13">
        <v>92</v>
      </c>
      <c r="B38" s="343">
        <v>1</v>
      </c>
      <c r="C38" s="377">
        <v>32</v>
      </c>
      <c r="D38" s="9" t="s">
        <v>69</v>
      </c>
      <c r="E38" s="20">
        <v>252956</v>
      </c>
      <c r="F38" s="131">
        <f>'2.a. Vos-laskelma'!F38/$E38</f>
        <v>2758.2563923860534</v>
      </c>
      <c r="G38" s="131">
        <f>'2.a. Vos-laskelma'!G38/$E38</f>
        <v>1132.3863923860533</v>
      </c>
      <c r="H38" s="131">
        <f>'2.a. Vos-laskelma'!H38/$E38</f>
        <v>1.6229869336893941E-6</v>
      </c>
      <c r="I38" s="131">
        <f>'2.a. Vos-laskelma'!I38/$E38</f>
        <v>52.74644520832166</v>
      </c>
      <c r="J38" s="405">
        <f>'2.a. Vos-laskelma'!J38/$E38</f>
        <v>-322.55874687627767</v>
      </c>
      <c r="K38" s="405">
        <f>'2.a. Vos-laskelma'!K38/$E38</f>
        <v>-30.38</v>
      </c>
      <c r="L38" s="405">
        <f>'2.a. Vos-laskelma'!L38/$E38</f>
        <v>-155.38231305049101</v>
      </c>
      <c r="M38" s="405">
        <f>'2.a. Vos-laskelma'!M38/$E38</f>
        <v>-5.4069681087172103</v>
      </c>
      <c r="N38" s="405">
        <f>'2.a. Vos-laskelma'!N38/$E38</f>
        <v>-104.62539738127417</v>
      </c>
      <c r="O38" s="405">
        <f>'2.a. Vos-laskelma'!O38/$E38</f>
        <v>-29.72</v>
      </c>
      <c r="P38" s="405">
        <f>'2.a. Vos-laskelma'!P38/$E38</f>
        <v>-11.38</v>
      </c>
      <c r="Q38" s="405">
        <f>'2.a. Vos-laskelma'!Q38/$E38</f>
        <v>-18.222773833984046</v>
      </c>
      <c r="R38" s="405">
        <f>'2.a. Vos-laskelma'!R38/$E38</f>
        <v>-3.88</v>
      </c>
      <c r="S38" s="405">
        <f>'2.a. Vos-laskelma'!S38/$E38</f>
        <v>40.188705498188646</v>
      </c>
      <c r="T38" s="405">
        <f>'2.a. Vos-laskelma'!T38/$E38</f>
        <v>-3.75</v>
      </c>
      <c r="U38" s="131">
        <f>'2.a. Vos-laskelma'!U38/$E38</f>
        <v>862.5740907180973</v>
      </c>
      <c r="V38" s="131">
        <f>'2.a. Vos-laskelma'!V38/$E38</f>
        <v>-9.1001330854164753</v>
      </c>
      <c r="W38" s="131">
        <f>'2.a. Vos-laskelma'!W38/$E38</f>
        <v>853.47395763268071</v>
      </c>
      <c r="X38" s="131">
        <f>'2.a. Vos-laskelma'!X38/$E38</f>
        <v>87.581769344777015</v>
      </c>
      <c r="Y38" s="131">
        <f>'2.a. Vos-laskelma'!Y38/$E38</f>
        <v>941.05572697745777</v>
      </c>
      <c r="Z38" s="406">
        <f>'2.a. Vos-laskelma'!Z38/$E38</f>
        <v>168.97963677477506</v>
      </c>
      <c r="AA38" s="131">
        <f>'2.a. Vos-laskelma'!AA38/$E38</f>
        <v>1074.0577654106496</v>
      </c>
    </row>
    <row r="39" spans="1:27">
      <c r="A39" s="13">
        <v>97</v>
      </c>
      <c r="B39" s="343">
        <v>10</v>
      </c>
      <c r="C39" s="343">
        <v>10</v>
      </c>
      <c r="D39" s="9" t="s">
        <v>70</v>
      </c>
      <c r="E39" s="20">
        <v>2023</v>
      </c>
      <c r="F39" s="131">
        <f>'2.a. Vos-laskelma'!F39/$E39</f>
        <v>1856.0238170163359</v>
      </c>
      <c r="G39" s="131">
        <f>'2.a. Vos-laskelma'!G39/$E39</f>
        <v>230.15381701633603</v>
      </c>
      <c r="H39" s="131">
        <f>'2.a. Vos-laskelma'!H39/$E39</f>
        <v>6.12969342907409E-5</v>
      </c>
      <c r="I39" s="131">
        <f>'2.a. Vos-laskelma'!I39/$E39</f>
        <v>85.885217322323967</v>
      </c>
      <c r="J39" s="405">
        <f>'2.a. Vos-laskelma'!J39/$E39</f>
        <v>-256.98777503049433</v>
      </c>
      <c r="K39" s="405">
        <f>'2.a. Vos-laskelma'!K39/$E39</f>
        <v>-30.38</v>
      </c>
      <c r="L39" s="405">
        <f>'2.a. Vos-laskelma'!L39/$E39</f>
        <v>-41.281141868512108</v>
      </c>
      <c r="M39" s="405">
        <f>'2.a. Vos-laskelma'!M39/$E39</f>
        <v>32.363097361555241</v>
      </c>
      <c r="N39" s="405">
        <f>'2.a. Vos-laskelma'!N39/$E39</f>
        <v>-200.40035344132249</v>
      </c>
      <c r="O39" s="405">
        <f>'2.a. Vos-laskelma'!O39/$E39</f>
        <v>-29.72</v>
      </c>
      <c r="P39" s="405">
        <f>'2.a. Vos-laskelma'!P39/$E39</f>
        <v>-11.38</v>
      </c>
      <c r="Q39" s="405">
        <f>'2.a. Vos-laskelma'!Q39/$E39</f>
        <v>-3.723893574091405</v>
      </c>
      <c r="R39" s="405">
        <f>'2.a. Vos-laskelma'!R39/$E39</f>
        <v>-3.88</v>
      </c>
      <c r="S39" s="405">
        <f>'2.a. Vos-laskelma'!S39/$E39</f>
        <v>35.164516491876441</v>
      </c>
      <c r="T39" s="405">
        <f>'2.a. Vos-laskelma'!T39/$E39</f>
        <v>-3.75</v>
      </c>
      <c r="U39" s="131">
        <f>'2.a. Vos-laskelma'!U39/$E39</f>
        <v>59.051259308165662</v>
      </c>
      <c r="V39" s="131">
        <f>'2.a. Vos-laskelma'!V39/$E39</f>
        <v>110.23512917547185</v>
      </c>
      <c r="W39" s="131">
        <f>'2.a. Vos-laskelma'!W39/$E39</f>
        <v>169.28638848363752</v>
      </c>
      <c r="X39" s="131">
        <f>'2.a. Vos-laskelma'!X39/$E39</f>
        <v>191.61725030561706</v>
      </c>
      <c r="Y39" s="131">
        <f>'2.a. Vos-laskelma'!Y39/$E39</f>
        <v>360.90363878925461</v>
      </c>
      <c r="Z39" s="406">
        <f>'2.a. Vos-laskelma'!Z39/$E39</f>
        <v>-255.80227385071674</v>
      </c>
      <c r="AA39" s="131">
        <f>'2.a. Vos-laskelma'!AA39/$E39</f>
        <v>165.74659499021692</v>
      </c>
    </row>
    <row r="40" spans="1:27">
      <c r="A40" s="13">
        <v>98</v>
      </c>
      <c r="B40" s="343">
        <v>7</v>
      </c>
      <c r="C40" s="343">
        <v>7</v>
      </c>
      <c r="D40" s="9" t="s">
        <v>71</v>
      </c>
      <c r="E40" s="20">
        <v>22775</v>
      </c>
      <c r="F40" s="131">
        <f>'2.a. Vos-laskelma'!F40/$E40</f>
        <v>2073.3642661777026</v>
      </c>
      <c r="G40" s="131">
        <f>'2.a. Vos-laskelma'!G40/$E40</f>
        <v>447.49426617770274</v>
      </c>
      <c r="H40" s="131">
        <f>'2.a. Vos-laskelma'!H40/$E40</f>
        <v>9.4766202986942288E-6</v>
      </c>
      <c r="I40" s="131">
        <f>'2.a. Vos-laskelma'!I40/$E40</f>
        <v>30.11541697468332</v>
      </c>
      <c r="J40" s="405">
        <f>'2.a. Vos-laskelma'!J40/$E40</f>
        <v>155.79252347744782</v>
      </c>
      <c r="K40" s="405">
        <f>'2.a. Vos-laskelma'!K40/$E40</f>
        <v>-30.38</v>
      </c>
      <c r="L40" s="405">
        <f>'2.a. Vos-laskelma'!L40/$E40</f>
        <v>-41.722068935236003</v>
      </c>
      <c r="M40" s="405">
        <f>'2.a. Vos-laskelma'!M40/$E40</f>
        <v>66.8940397221604</v>
      </c>
      <c r="N40" s="405">
        <f>'2.a. Vos-laskelma'!N40/$E40</f>
        <v>197.37233668059361</v>
      </c>
      <c r="O40" s="405">
        <f>'2.a. Vos-laskelma'!O40/$E40</f>
        <v>-29.72</v>
      </c>
      <c r="P40" s="405">
        <f>'2.a. Vos-laskelma'!P40/$E40</f>
        <v>-11.38</v>
      </c>
      <c r="Q40" s="405">
        <f>'2.a. Vos-laskelma'!Q40/$E40</f>
        <v>-19.311483336504057</v>
      </c>
      <c r="R40" s="405">
        <f>'2.a. Vos-laskelma'!R40/$E40</f>
        <v>-3.88</v>
      </c>
      <c r="S40" s="405">
        <f>'2.a. Vos-laskelma'!S40/$E40</f>
        <v>31.669699346433852</v>
      </c>
      <c r="T40" s="405">
        <f>'2.a. Vos-laskelma'!T40/$E40</f>
        <v>-3.75</v>
      </c>
      <c r="U40" s="131">
        <f>'2.a. Vos-laskelma'!U40/$E40</f>
        <v>633.40220662983393</v>
      </c>
      <c r="V40" s="131">
        <f>'2.a. Vos-laskelma'!V40/$E40</f>
        <v>273.19537015121426</v>
      </c>
      <c r="W40" s="131">
        <f>'2.a. Vos-laskelma'!W40/$E40</f>
        <v>906.59757678104813</v>
      </c>
      <c r="X40" s="131">
        <f>'2.a. Vos-laskelma'!X40/$E40</f>
        <v>95.990012075922252</v>
      </c>
      <c r="Y40" s="131">
        <f>'2.a. Vos-laskelma'!Y40/$E40</f>
        <v>1002.5875888569703</v>
      </c>
      <c r="Z40" s="406">
        <f>'2.a. Vos-laskelma'!Z40/$E40</f>
        <v>-243.06493962678374</v>
      </c>
      <c r="AA40" s="131">
        <f>'2.a. Vos-laskelma'!AA40/$E40</f>
        <v>752.66455206168303</v>
      </c>
    </row>
    <row r="41" spans="1:27">
      <c r="A41" s="13">
        <v>102</v>
      </c>
      <c r="B41" s="343">
        <v>4</v>
      </c>
      <c r="C41" s="343">
        <v>4</v>
      </c>
      <c r="D41" s="9" t="s">
        <v>72</v>
      </c>
      <c r="E41" s="20">
        <v>9546</v>
      </c>
      <c r="F41" s="131">
        <f>'2.a. Vos-laskelma'!F41/$E41</f>
        <v>1854.1503046729972</v>
      </c>
      <c r="G41" s="131">
        <f>'2.a. Vos-laskelma'!G41/$E41</f>
        <v>228.28030467299729</v>
      </c>
      <c r="H41" s="131">
        <f>'2.a. Vos-laskelma'!H41/$E41</f>
        <v>1.289739724930265E-5</v>
      </c>
      <c r="I41" s="131">
        <f>'2.a. Vos-laskelma'!I41/$E41</f>
        <v>33.669258042053499</v>
      </c>
      <c r="J41" s="405">
        <f>'2.a. Vos-laskelma'!J41/$E41</f>
        <v>-41.499635608479331</v>
      </c>
      <c r="K41" s="405">
        <f>'2.a. Vos-laskelma'!K41/$E41</f>
        <v>-30.38</v>
      </c>
      <c r="L41" s="405">
        <f>'2.a. Vos-laskelma'!L41/$E41</f>
        <v>-31.609729729729729</v>
      </c>
      <c r="M41" s="405">
        <f>'2.a. Vos-laskelma'!M41/$E41</f>
        <v>-5.750115130703839</v>
      </c>
      <c r="N41" s="405">
        <f>'2.a. Vos-laskelma'!N41/$E41</f>
        <v>32.504195293950403</v>
      </c>
      <c r="O41" s="405">
        <f>'2.a. Vos-laskelma'!O41/$E41</f>
        <v>-29.72</v>
      </c>
      <c r="P41" s="405">
        <f>'2.a. Vos-laskelma'!P41/$E41</f>
        <v>-11.38</v>
      </c>
      <c r="Q41" s="405">
        <f>'2.a. Vos-laskelma'!Q41/$E41</f>
        <v>-14.27252958687402</v>
      </c>
      <c r="R41" s="405">
        <f>'2.a. Vos-laskelma'!R41/$E41</f>
        <v>-3.8799999999999994</v>
      </c>
      <c r="S41" s="405">
        <f>'2.a. Vos-laskelma'!S41/$E41</f>
        <v>56.738543544877849</v>
      </c>
      <c r="T41" s="405">
        <f>'2.a. Vos-laskelma'!T41/$E41</f>
        <v>-3.75</v>
      </c>
      <c r="U41" s="131">
        <f>'2.a. Vos-laskelma'!U41/$E41</f>
        <v>220.44992710657144</v>
      </c>
      <c r="V41" s="131">
        <f>'2.a. Vos-laskelma'!V41/$E41</f>
        <v>449.1597637580964</v>
      </c>
      <c r="W41" s="131">
        <f>'2.a. Vos-laskelma'!W41/$E41</f>
        <v>669.60969086466775</v>
      </c>
      <c r="X41" s="131">
        <f>'2.a. Vos-laskelma'!X41/$E41</f>
        <v>168.0131610033157</v>
      </c>
      <c r="Y41" s="131">
        <f>'2.a. Vos-laskelma'!Y41/$E41</f>
        <v>837.62285186798351</v>
      </c>
      <c r="Z41" s="406">
        <f>'2.a. Vos-laskelma'!Z41/$E41</f>
        <v>78.69201759899434</v>
      </c>
      <c r="AA41" s="131">
        <f>'2.a. Vos-laskelma'!AA41/$E41</f>
        <v>871.76220710919097</v>
      </c>
    </row>
    <row r="42" spans="1:27">
      <c r="A42" s="13">
        <v>103</v>
      </c>
      <c r="B42" s="343">
        <v>5</v>
      </c>
      <c r="C42" s="343">
        <v>5</v>
      </c>
      <c r="D42" s="9" t="s">
        <v>73</v>
      </c>
      <c r="E42" s="20">
        <v>2074</v>
      </c>
      <c r="F42" s="131">
        <f>'2.a. Vos-laskelma'!F42/$E42</f>
        <v>1669.7073137487121</v>
      </c>
      <c r="G42" s="131">
        <f>'2.a. Vos-laskelma'!G42/$E42</f>
        <v>43.837313748712013</v>
      </c>
      <c r="H42" s="131">
        <f>'2.a. Vos-laskelma'!H42/$E42</f>
        <v>1.2658866859414391E-5</v>
      </c>
      <c r="I42" s="131">
        <f>'2.a. Vos-laskelma'!I42/$E42</f>
        <v>25.152501236034485</v>
      </c>
      <c r="J42" s="405">
        <f>'2.a. Vos-laskelma'!J42/$E42</f>
        <v>-8.3955417848274667</v>
      </c>
      <c r="K42" s="405">
        <f>'2.a. Vos-laskelma'!K42/$E42</f>
        <v>-30.38</v>
      </c>
      <c r="L42" s="405">
        <f>'2.a. Vos-laskelma'!L42/$E42</f>
        <v>-36.144667309546769</v>
      </c>
      <c r="M42" s="405">
        <f>'2.a. Vos-laskelma'!M42/$E42</f>
        <v>-5.8689734082392828</v>
      </c>
      <c r="N42" s="405">
        <f>'2.a. Vos-laskelma'!N42/$E42</f>
        <v>68.514792143944092</v>
      </c>
      <c r="O42" s="405">
        <f>'2.a. Vos-laskelma'!O42/$E42</f>
        <v>-29.72</v>
      </c>
      <c r="P42" s="405">
        <f>'2.a. Vos-laskelma'!P42/$E42</f>
        <v>-11.38</v>
      </c>
      <c r="Q42" s="405">
        <f>'2.a. Vos-laskelma'!Q42/$E42</f>
        <v>-13.824905208400764</v>
      </c>
      <c r="R42" s="405">
        <f>'2.a. Vos-laskelma'!R42/$E42</f>
        <v>-3.88</v>
      </c>
      <c r="S42" s="405">
        <f>'2.a. Vos-laskelma'!S42/$E42</f>
        <v>58.038211997415253</v>
      </c>
      <c r="T42" s="405">
        <f>'2.a. Vos-laskelma'!T42/$E42</f>
        <v>-3.7500000000000071</v>
      </c>
      <c r="U42" s="131">
        <f>'2.a. Vos-laskelma'!U42/$E42</f>
        <v>60.594273199919037</v>
      </c>
      <c r="V42" s="131">
        <f>'2.a. Vos-laskelma'!V42/$E42</f>
        <v>595.95788187935341</v>
      </c>
      <c r="W42" s="131">
        <f>'2.a. Vos-laskelma'!W42/$E42</f>
        <v>656.55215507927244</v>
      </c>
      <c r="X42" s="131">
        <f>'2.a. Vos-laskelma'!X42/$E42</f>
        <v>186.30114148226966</v>
      </c>
      <c r="Y42" s="131">
        <f>'2.a. Vos-laskelma'!Y42/$E42</f>
        <v>842.85329656154215</v>
      </c>
      <c r="Z42" s="406">
        <f>'2.a. Vos-laskelma'!Z42/$E42</f>
        <v>-263.7232401157184</v>
      </c>
      <c r="AA42" s="131">
        <f>'2.a. Vos-laskelma'!AA42/$E42</f>
        <v>576.66686232161328</v>
      </c>
    </row>
    <row r="43" spans="1:27">
      <c r="A43" s="13">
        <v>105</v>
      </c>
      <c r="B43" s="343">
        <v>18</v>
      </c>
      <c r="C43" s="343">
        <v>18</v>
      </c>
      <c r="D43" s="9" t="s">
        <v>74</v>
      </c>
      <c r="E43" s="20">
        <v>1984</v>
      </c>
      <c r="F43" s="131">
        <f>'2.a. Vos-laskelma'!F43/$E43</f>
        <v>1846.6662848684389</v>
      </c>
      <c r="G43" s="131">
        <f>'2.a. Vos-laskelma'!G43/$E43</f>
        <v>220.79628486843919</v>
      </c>
      <c r="H43" s="131">
        <f>'2.a. Vos-laskelma'!H43/$E43</f>
        <v>6.0264516088473461E-5</v>
      </c>
      <c r="I43" s="131">
        <f>'2.a. Vos-laskelma'!I43/$E43</f>
        <v>391.88148835643807</v>
      </c>
      <c r="J43" s="405">
        <f>'2.a. Vos-laskelma'!J43/$E43</f>
        <v>268.14016217671451</v>
      </c>
      <c r="K43" s="405">
        <f>'2.a. Vos-laskelma'!K43/$E43</f>
        <v>-30.38</v>
      </c>
      <c r="L43" s="405">
        <f>'2.a. Vos-laskelma'!L43/$E43</f>
        <v>-20.902338709677419</v>
      </c>
      <c r="M43" s="405">
        <f>'2.a. Vos-laskelma'!M43/$E43</f>
        <v>130.09896239190897</v>
      </c>
      <c r="N43" s="405">
        <f>'2.a. Vos-laskelma'!N43/$E43</f>
        <v>209.94796433647588</v>
      </c>
      <c r="O43" s="405">
        <f>'2.a. Vos-laskelma'!O43/$E43</f>
        <v>-29.72</v>
      </c>
      <c r="P43" s="405">
        <f>'2.a. Vos-laskelma'!P43/$E43</f>
        <v>-11.38</v>
      </c>
      <c r="Q43" s="405">
        <f>'2.a. Vos-laskelma'!Q43/$E43</f>
        <v>-28.714696740586987</v>
      </c>
      <c r="R43" s="405">
        <f>'2.a. Vos-laskelma'!R43/$E43</f>
        <v>-3.88</v>
      </c>
      <c r="S43" s="405">
        <f>'2.a. Vos-laskelma'!S43/$E43</f>
        <v>56.820270898594018</v>
      </c>
      <c r="T43" s="405">
        <f>'2.a. Vos-laskelma'!T43/$E43</f>
        <v>-3.75</v>
      </c>
      <c r="U43" s="131">
        <f>'2.a. Vos-laskelma'!U43/$E43</f>
        <v>880.81793540159185</v>
      </c>
      <c r="V43" s="131">
        <f>'2.a. Vos-laskelma'!V43/$E43</f>
        <v>472.61493747594471</v>
      </c>
      <c r="W43" s="131">
        <f>'2.a. Vos-laskelma'!W43/$E43</f>
        <v>1353.4328728775365</v>
      </c>
      <c r="X43" s="131">
        <f>'2.a. Vos-laskelma'!X43/$E43</f>
        <v>202.87022633126645</v>
      </c>
      <c r="Y43" s="131">
        <f>'2.a. Vos-laskelma'!Y43/$E43</f>
        <v>1556.3030992088029</v>
      </c>
      <c r="Z43" s="406">
        <f>'2.a. Vos-laskelma'!Z43/$E43</f>
        <v>-245.32157258064515</v>
      </c>
      <c r="AA43" s="131">
        <f>'2.a. Vos-laskelma'!AA43/$E43</f>
        <v>1424.9357536609334</v>
      </c>
    </row>
    <row r="44" spans="1:27">
      <c r="A44" s="13">
        <v>106</v>
      </c>
      <c r="B44" s="343">
        <v>1</v>
      </c>
      <c r="C44" s="377">
        <v>35</v>
      </c>
      <c r="D44" s="9" t="s">
        <v>75</v>
      </c>
      <c r="E44" s="20">
        <v>47015</v>
      </c>
      <c r="F44" s="131">
        <f>'2.a. Vos-laskelma'!F44/$E44</f>
        <v>2010.2763645424179</v>
      </c>
      <c r="G44" s="131">
        <f>'2.a. Vos-laskelma'!G44/$E44</f>
        <v>384.40636454241798</v>
      </c>
      <c r="H44" s="131">
        <f>'2.a. Vos-laskelma'!H44/$E44</f>
        <v>4.0672265380891758E-6</v>
      </c>
      <c r="I44" s="131">
        <f>'2.a. Vos-laskelma'!I44/$E44</f>
        <v>36.403547771639936</v>
      </c>
      <c r="J44" s="405">
        <f>'2.a. Vos-laskelma'!J44/$E44</f>
        <v>-167.8623230160355</v>
      </c>
      <c r="K44" s="405">
        <f>'2.a. Vos-laskelma'!K44/$E44</f>
        <v>-30.38</v>
      </c>
      <c r="L44" s="405">
        <f>'2.a. Vos-laskelma'!L44/$E44</f>
        <v>-95.262419440604077</v>
      </c>
      <c r="M44" s="405">
        <f>'2.a. Vos-laskelma'!M44/$E44</f>
        <v>-5.6065758150877638</v>
      </c>
      <c r="N44" s="405">
        <f>'2.a. Vos-laskelma'!N44/$E44</f>
        <v>-28.631313974825499</v>
      </c>
      <c r="O44" s="405">
        <f>'2.a. Vos-laskelma'!O44/$E44</f>
        <v>-29.720000000000002</v>
      </c>
      <c r="P44" s="405">
        <f>'2.a. Vos-laskelma'!P44/$E44</f>
        <v>-11.38</v>
      </c>
      <c r="Q44" s="405">
        <f>'2.a. Vos-laskelma'!Q44/$E44</f>
        <v>-5.3563302861153419</v>
      </c>
      <c r="R44" s="405">
        <f>'2.a. Vos-laskelma'!R44/$E44</f>
        <v>-3.8799999999999994</v>
      </c>
      <c r="S44" s="405">
        <f>'2.a. Vos-laskelma'!S44/$E44</f>
        <v>46.104316500597172</v>
      </c>
      <c r="T44" s="405">
        <f>'2.a. Vos-laskelma'!T44/$E44</f>
        <v>-3.75</v>
      </c>
      <c r="U44" s="131">
        <f>'2.a. Vos-laskelma'!U44/$E44</f>
        <v>252.94758929802236</v>
      </c>
      <c r="V44" s="131">
        <f>'2.a. Vos-laskelma'!V44/$E44</f>
        <v>-2.0316206406296993</v>
      </c>
      <c r="W44" s="131">
        <f>'2.a. Vos-laskelma'!W44/$E44</f>
        <v>250.91596865739271</v>
      </c>
      <c r="X44" s="131">
        <f>'2.a. Vos-laskelma'!X44/$E44</f>
        <v>90.884295809897537</v>
      </c>
      <c r="Y44" s="131">
        <f>'2.a. Vos-laskelma'!Y44/$E44</f>
        <v>341.80026446729022</v>
      </c>
      <c r="Z44" s="406">
        <f>'2.a. Vos-laskelma'!Z44/$E44</f>
        <v>-22.005445070722111</v>
      </c>
      <c r="AA44" s="131">
        <f>'2.a. Vos-laskelma'!AA44/$E44</f>
        <v>352.10646950102205</v>
      </c>
    </row>
    <row r="45" spans="1:27">
      <c r="A45" s="13">
        <v>108</v>
      </c>
      <c r="B45" s="343">
        <v>6</v>
      </c>
      <c r="C45" s="343">
        <v>6</v>
      </c>
      <c r="D45" s="9" t="s">
        <v>76</v>
      </c>
      <c r="E45" s="20">
        <v>10249</v>
      </c>
      <c r="F45" s="131">
        <f>'2.a. Vos-laskelma'!F45/$E45</f>
        <v>2065.2681563233164</v>
      </c>
      <c r="G45" s="131">
        <f>'2.a. Vos-laskelma'!G45/$E45</f>
        <v>439.39815632331636</v>
      </c>
      <c r="H45" s="131">
        <f>'2.a. Vos-laskelma'!H45/$E45</f>
        <v>2.0758706487455475E-5</v>
      </c>
      <c r="I45" s="131">
        <f>'2.a. Vos-laskelma'!I45/$E45</f>
        <v>30.213768234256577</v>
      </c>
      <c r="J45" s="405">
        <f>'2.a. Vos-laskelma'!J45/$E45</f>
        <v>-24.871767972317741</v>
      </c>
      <c r="K45" s="405">
        <f>'2.a. Vos-laskelma'!K45/$E45</f>
        <v>-30.38</v>
      </c>
      <c r="L45" s="405">
        <f>'2.a. Vos-laskelma'!L45/$E45</f>
        <v>-41.20621426480632</v>
      </c>
      <c r="M45" s="405">
        <f>'2.a. Vos-laskelma'!M45/$E45</f>
        <v>-5.6370902679231421</v>
      </c>
      <c r="N45" s="405">
        <f>'2.a. Vos-laskelma'!N45/$E45</f>
        <v>85.342343318326201</v>
      </c>
      <c r="O45" s="405">
        <f>'2.a. Vos-laskelma'!O45/$E45</f>
        <v>-29.719999999999995</v>
      </c>
      <c r="P45" s="405">
        <f>'2.a. Vos-laskelma'!P45/$E45</f>
        <v>-11.38</v>
      </c>
      <c r="Q45" s="405">
        <f>'2.a. Vos-laskelma'!Q45/$E45</f>
        <v>-22.01738452178968</v>
      </c>
      <c r="R45" s="405">
        <f>'2.a. Vos-laskelma'!R45/$E45</f>
        <v>-3.8799999999999994</v>
      </c>
      <c r="S45" s="405">
        <f>'2.a. Vos-laskelma'!S45/$E45</f>
        <v>37.756577763875207</v>
      </c>
      <c r="T45" s="405">
        <f>'2.a. Vos-laskelma'!T45/$E45</f>
        <v>-3.75</v>
      </c>
      <c r="U45" s="131">
        <f>'2.a. Vos-laskelma'!U45/$E45</f>
        <v>444.74015658525514</v>
      </c>
      <c r="V45" s="131">
        <f>'2.a. Vos-laskelma'!V45/$E45</f>
        <v>588.4588967213059</v>
      </c>
      <c r="W45" s="131">
        <f>'2.a. Vos-laskelma'!W45/$E45</f>
        <v>1033.1990533065612</v>
      </c>
      <c r="X45" s="131">
        <f>'2.a. Vos-laskelma'!X45/$E45</f>
        <v>105.74205753301123</v>
      </c>
      <c r="Y45" s="131">
        <f>'2.a. Vos-laskelma'!Y45/$E45</f>
        <v>1138.9411108395725</v>
      </c>
      <c r="Z45" s="406">
        <f>'2.a. Vos-laskelma'!Z45/$E45</f>
        <v>-141.88691579666309</v>
      </c>
      <c r="AA45" s="131">
        <f>'2.a. Vos-laskelma'!AA45/$E45</f>
        <v>880.1990357010452</v>
      </c>
    </row>
    <row r="46" spans="1:27">
      <c r="A46" s="13">
        <v>109</v>
      </c>
      <c r="B46" s="343">
        <v>5</v>
      </c>
      <c r="C46" s="343">
        <v>5</v>
      </c>
      <c r="D46" s="9" t="s">
        <v>77</v>
      </c>
      <c r="E46" s="20">
        <v>68614</v>
      </c>
      <c r="F46" s="131">
        <f>'2.a. Vos-laskelma'!F46/$E46</f>
        <v>1940.9637239229542</v>
      </c>
      <c r="G46" s="131">
        <f>'2.a. Vos-laskelma'!G46/$E46</f>
        <v>315.09372392295421</v>
      </c>
      <c r="H46" s="131">
        <f>'2.a. Vos-laskelma'!H46/$E46</f>
        <v>2.3659719751274733E-6</v>
      </c>
      <c r="I46" s="131">
        <f>'2.a. Vos-laskelma'!I46/$E46</f>
        <v>39.684560990785918</v>
      </c>
      <c r="J46" s="405">
        <f>'2.a. Vos-laskelma'!J46/$E46</f>
        <v>-137.83538868724449</v>
      </c>
      <c r="K46" s="405">
        <f>'2.a. Vos-laskelma'!K46/$E46</f>
        <v>-30.38</v>
      </c>
      <c r="L46" s="405">
        <f>'2.a. Vos-laskelma'!L46/$E46</f>
        <v>-94.89144955839916</v>
      </c>
      <c r="M46" s="405">
        <f>'2.a. Vos-laskelma'!M46/$E46</f>
        <v>-5.5858187828483459</v>
      </c>
      <c r="N46" s="405">
        <f>'2.a. Vos-laskelma'!N46/$E46</f>
        <v>11.722246571365735</v>
      </c>
      <c r="O46" s="405">
        <f>'2.a. Vos-laskelma'!O46/$E46</f>
        <v>-29.72</v>
      </c>
      <c r="P46" s="405">
        <f>'2.a. Vos-laskelma'!P46/$E46</f>
        <v>-11.38</v>
      </c>
      <c r="Q46" s="405">
        <f>'2.a. Vos-laskelma'!Q46/$E46</f>
        <v>-6.6098371613146796</v>
      </c>
      <c r="R46" s="405">
        <f>'2.a. Vos-laskelma'!R46/$E46</f>
        <v>-3.88</v>
      </c>
      <c r="S46" s="405">
        <f>'2.a. Vos-laskelma'!S46/$E46</f>
        <v>36.639470243951983</v>
      </c>
      <c r="T46" s="405">
        <f>'2.a. Vos-laskelma'!T46/$E46</f>
        <v>-3.75</v>
      </c>
      <c r="U46" s="131">
        <f>'2.a. Vos-laskelma'!U46/$E46</f>
        <v>216.94289622649566</v>
      </c>
      <c r="V46" s="131">
        <f>'2.a. Vos-laskelma'!V46/$E46</f>
        <v>90.274096767647634</v>
      </c>
      <c r="W46" s="131">
        <f>'2.a. Vos-laskelma'!W46/$E46</f>
        <v>307.21699299414325</v>
      </c>
      <c r="X46" s="131">
        <f>'2.a. Vos-laskelma'!X46/$E46</f>
        <v>102.90588640564509</v>
      </c>
      <c r="Y46" s="131">
        <f>'2.a. Vos-laskelma'!Y46/$E46</f>
        <v>410.12287939978836</v>
      </c>
      <c r="Z46" s="406">
        <f>'2.a. Vos-laskelma'!Z46/$E46</f>
        <v>-192.7415979246218</v>
      </c>
      <c r="AA46" s="131">
        <f>'2.a. Vos-laskelma'!AA46/$E46</f>
        <v>213.24057382408984</v>
      </c>
    </row>
    <row r="47" spans="1:27">
      <c r="A47" s="13">
        <v>111</v>
      </c>
      <c r="B47" s="343">
        <v>7</v>
      </c>
      <c r="C47" s="343">
        <v>7</v>
      </c>
      <c r="D47" s="9" t="s">
        <v>78</v>
      </c>
      <c r="E47" s="20">
        <v>17694</v>
      </c>
      <c r="F47" s="131">
        <f>'2.a. Vos-laskelma'!F47/$E47</f>
        <v>1571.8802604854518</v>
      </c>
      <c r="G47" s="131">
        <f>'2.a. Vos-laskelma'!G47/$E47</f>
        <v>-53.989739514548155</v>
      </c>
      <c r="H47" s="131">
        <f>'2.a. Vos-laskelma'!H47/$E47</f>
        <v>-1.9411797358782842E-6</v>
      </c>
      <c r="I47" s="131">
        <f>'2.a. Vos-laskelma'!I47/$E47</f>
        <v>35.667073359133262</v>
      </c>
      <c r="J47" s="405">
        <f>'2.a. Vos-laskelma'!J47/$E47</f>
        <v>207.16125265057002</v>
      </c>
      <c r="K47" s="405">
        <f>'2.a. Vos-laskelma'!K47/$E47</f>
        <v>-30.38</v>
      </c>
      <c r="L47" s="405">
        <f>'2.a. Vos-laskelma'!L47/$E47</f>
        <v>-70.129727591273877</v>
      </c>
      <c r="M47" s="405">
        <f>'2.a. Vos-laskelma'!M47/$E47</f>
        <v>147.86878336892565</v>
      </c>
      <c r="N47" s="405">
        <f>'2.a. Vos-laskelma'!N47/$E47</f>
        <v>185.56146513148033</v>
      </c>
      <c r="O47" s="405">
        <f>'2.a. Vos-laskelma'!O47/$E47</f>
        <v>-29.719999999999995</v>
      </c>
      <c r="P47" s="405">
        <f>'2.a. Vos-laskelma'!P47/$E47</f>
        <v>-11.38</v>
      </c>
      <c r="Q47" s="405">
        <f>'2.a. Vos-laskelma'!Q47/$E47</f>
        <v>-9.8263000427545393</v>
      </c>
      <c r="R47" s="405">
        <f>'2.a. Vos-laskelma'!R47/$E47</f>
        <v>-3.88</v>
      </c>
      <c r="S47" s="405">
        <f>'2.a. Vos-laskelma'!S47/$E47</f>
        <v>32.797031784192448</v>
      </c>
      <c r="T47" s="405">
        <f>'2.a. Vos-laskelma'!T47/$E47</f>
        <v>-3.75</v>
      </c>
      <c r="U47" s="131">
        <f>'2.a. Vos-laskelma'!U47/$E47</f>
        <v>188.83858649515511</v>
      </c>
      <c r="V47" s="131">
        <f>'2.a. Vos-laskelma'!V47/$E47</f>
        <v>274.39004249461232</v>
      </c>
      <c r="W47" s="131">
        <f>'2.a. Vos-laskelma'!W47/$E47</f>
        <v>463.2286289897674</v>
      </c>
      <c r="X47" s="131">
        <f>'2.a. Vos-laskelma'!X47/$E47</f>
        <v>125.53388061069748</v>
      </c>
      <c r="Y47" s="131">
        <f>'2.a. Vos-laskelma'!Y47/$E47</f>
        <v>588.76250960046491</v>
      </c>
      <c r="Z47" s="406">
        <f>'2.a. Vos-laskelma'!Z47/$E47</f>
        <v>-141.09285633548095</v>
      </c>
      <c r="AA47" s="131">
        <f>'2.a. Vos-laskelma'!AA47/$E47</f>
        <v>471.13435920104149</v>
      </c>
    </row>
    <row r="48" spans="1:27">
      <c r="A48" s="13">
        <v>139</v>
      </c>
      <c r="B48" s="343">
        <v>17</v>
      </c>
      <c r="C48" s="343">
        <v>17</v>
      </c>
      <c r="D48" s="9" t="s">
        <v>79</v>
      </c>
      <c r="E48" s="20">
        <v>9755</v>
      </c>
      <c r="F48" s="131">
        <f>'2.a. Vos-laskelma'!F48/$E48</f>
        <v>2646.1311901800268</v>
      </c>
      <c r="G48" s="131">
        <f>'2.a. Vos-laskelma'!G48/$E48</f>
        <v>1020.261190180027</v>
      </c>
      <c r="H48" s="131">
        <f>'2.a. Vos-laskelma'!H48/$E48</f>
        <v>3.9525076682568083E-5</v>
      </c>
      <c r="I48" s="131">
        <f>'2.a. Vos-laskelma'!I48/$E48</f>
        <v>28.453353200677896</v>
      </c>
      <c r="J48" s="405">
        <f>'2.a. Vos-laskelma'!J48/$E48</f>
        <v>-246.27391018428196</v>
      </c>
      <c r="K48" s="405">
        <f>'2.a. Vos-laskelma'!K48/$E48</f>
        <v>-30.379999999999995</v>
      </c>
      <c r="L48" s="405">
        <f>'2.a. Vos-laskelma'!L48/$E48</f>
        <v>-27.545361353152231</v>
      </c>
      <c r="M48" s="405">
        <f>'2.a. Vos-laskelma'!M48/$E48</f>
        <v>-73.373938043820303</v>
      </c>
      <c r="N48" s="405">
        <f>'2.a. Vos-laskelma'!N48/$E48</f>
        <v>-93.291791339957172</v>
      </c>
      <c r="O48" s="405">
        <f>'2.a. Vos-laskelma'!O48/$E48</f>
        <v>-29.72</v>
      </c>
      <c r="P48" s="405">
        <f>'2.a. Vos-laskelma'!P48/$E48</f>
        <v>-11.38</v>
      </c>
      <c r="Q48" s="405">
        <f>'2.a. Vos-laskelma'!Q48/$E48</f>
        <v>-29.4988161329536</v>
      </c>
      <c r="R48" s="405">
        <f>'2.a. Vos-laskelma'!R48/$E48</f>
        <v>-3.8800000000000003</v>
      </c>
      <c r="S48" s="405">
        <f>'2.a. Vos-laskelma'!S48/$E48</f>
        <v>56.545996685601345</v>
      </c>
      <c r="T48" s="405">
        <f>'2.a. Vos-laskelma'!T48/$E48</f>
        <v>-3.75</v>
      </c>
      <c r="U48" s="131">
        <f>'2.a. Vos-laskelma'!U48/$E48</f>
        <v>802.44063319642305</v>
      </c>
      <c r="V48" s="131">
        <f>'2.a. Vos-laskelma'!V48/$E48</f>
        <v>578.45244394940187</v>
      </c>
      <c r="W48" s="131">
        <f>'2.a. Vos-laskelma'!W48/$E48</f>
        <v>1380.8930771458249</v>
      </c>
      <c r="X48" s="131">
        <f>'2.a. Vos-laskelma'!X48/$E48</f>
        <v>88.488169466810248</v>
      </c>
      <c r="Y48" s="131">
        <f>'2.a. Vos-laskelma'!Y48/$E48</f>
        <v>1469.3812466126351</v>
      </c>
      <c r="Z48" s="406">
        <f>'2.a. Vos-laskelma'!Z48/$E48</f>
        <v>-17.308047155304973</v>
      </c>
      <c r="AA48" s="131">
        <f>'2.a. Vos-laskelma'!AA48/$E48</f>
        <v>1451.9370450341864</v>
      </c>
    </row>
    <row r="49" spans="1:27">
      <c r="A49" s="13">
        <v>140</v>
      </c>
      <c r="B49" s="343">
        <v>11</v>
      </c>
      <c r="C49" s="343">
        <v>11</v>
      </c>
      <c r="D49" s="9" t="s">
        <v>80</v>
      </c>
      <c r="E49" s="20">
        <v>20205</v>
      </c>
      <c r="F49" s="131">
        <f>'2.a. Vos-laskelma'!F49/$E49</f>
        <v>1899.475193364957</v>
      </c>
      <c r="G49" s="131">
        <f>'2.a. Vos-laskelma'!G49/$E49</f>
        <v>273.60519336495707</v>
      </c>
      <c r="H49" s="131">
        <f>'2.a. Vos-laskelma'!H49/$E49</f>
        <v>7.1290532003578017E-6</v>
      </c>
      <c r="I49" s="131">
        <f>'2.a. Vos-laskelma'!I49/$E49</f>
        <v>54.967272497145657</v>
      </c>
      <c r="J49" s="405">
        <f>'2.a. Vos-laskelma'!J49/$E49</f>
        <v>247.87639108045127</v>
      </c>
      <c r="K49" s="405">
        <f>'2.a. Vos-laskelma'!K49/$E49</f>
        <v>-30.380000000000003</v>
      </c>
      <c r="L49" s="405">
        <f>'2.a. Vos-laskelma'!L49/$E49</f>
        <v>-66.225188319722832</v>
      </c>
      <c r="M49" s="405">
        <f>'2.a. Vos-laskelma'!M49/$E49</f>
        <v>93.94050946432327</v>
      </c>
      <c r="N49" s="405">
        <f>'2.a. Vos-laskelma'!N49/$E49</f>
        <v>281.51172431167305</v>
      </c>
      <c r="O49" s="405">
        <f>'2.a. Vos-laskelma'!O49/$E49</f>
        <v>-29.72</v>
      </c>
      <c r="P49" s="405">
        <f>'2.a. Vos-laskelma'!P49/$E49</f>
        <v>-11.38</v>
      </c>
      <c r="Q49" s="405">
        <f>'2.a. Vos-laskelma'!Q49/$E49</f>
        <v>-20.755152503998094</v>
      </c>
      <c r="R49" s="405">
        <f>'2.a. Vos-laskelma'!R49/$E49</f>
        <v>-3.88</v>
      </c>
      <c r="S49" s="405">
        <f>'2.a. Vos-laskelma'!S49/$E49</f>
        <v>38.514498128175902</v>
      </c>
      <c r="T49" s="405">
        <f>'2.a. Vos-laskelma'!T49/$E49</f>
        <v>-3.75</v>
      </c>
      <c r="U49" s="131">
        <f>'2.a. Vos-laskelma'!U49/$E49</f>
        <v>576.44885694255402</v>
      </c>
      <c r="V49" s="131">
        <f>'2.a. Vos-laskelma'!V49/$E49</f>
        <v>395.01077396434857</v>
      </c>
      <c r="W49" s="131">
        <f>'2.a. Vos-laskelma'!W49/$E49</f>
        <v>971.4596309069027</v>
      </c>
      <c r="X49" s="131">
        <f>'2.a. Vos-laskelma'!X49/$E49</f>
        <v>129.46481825230245</v>
      </c>
      <c r="Y49" s="131">
        <f>'2.a. Vos-laskelma'!Y49/$E49</f>
        <v>1100.9244491592051</v>
      </c>
      <c r="Z49" s="406">
        <f>'2.a. Vos-laskelma'!Z49/$E49</f>
        <v>-85.439297203662463</v>
      </c>
      <c r="AA49" s="131">
        <f>'2.a. Vos-laskelma'!AA49/$E49</f>
        <v>1068.0794513817357</v>
      </c>
    </row>
    <row r="50" spans="1:27">
      <c r="A50" s="13">
        <v>142</v>
      </c>
      <c r="B50" s="343">
        <v>7</v>
      </c>
      <c r="C50" s="343">
        <v>7</v>
      </c>
      <c r="D50" s="9" t="s">
        <v>81</v>
      </c>
      <c r="E50" s="20">
        <v>6329</v>
      </c>
      <c r="F50" s="131">
        <f>'2.a. Vos-laskelma'!F50/$E50</f>
        <v>1803.7067540605258</v>
      </c>
      <c r="G50" s="131">
        <f>'2.a. Vos-laskelma'!G50/$E50</f>
        <v>177.83675406052592</v>
      </c>
      <c r="H50" s="131">
        <f>'2.a. Vos-laskelma'!H50/$E50</f>
        <v>1.5578315518938693E-5</v>
      </c>
      <c r="I50" s="131">
        <f>'2.a. Vos-laskelma'!I50/$E50</f>
        <v>29.834559725689157</v>
      </c>
      <c r="J50" s="405">
        <f>'2.a. Vos-laskelma'!J50/$E50</f>
        <v>-65.083996265915758</v>
      </c>
      <c r="K50" s="405">
        <f>'2.a. Vos-laskelma'!K50/$E50</f>
        <v>-30.38</v>
      </c>
      <c r="L50" s="405">
        <f>'2.a. Vos-laskelma'!L50/$E50</f>
        <v>-44.792275240954339</v>
      </c>
      <c r="M50" s="405">
        <f>'2.a. Vos-laskelma'!M50/$E50</f>
        <v>-5.7884403715376207</v>
      </c>
      <c r="N50" s="405">
        <f>'2.a. Vos-laskelma'!N50/$E50</f>
        <v>47.780283142904743</v>
      </c>
      <c r="O50" s="405">
        <f>'2.a. Vos-laskelma'!O50/$E50</f>
        <v>-29.720000000000002</v>
      </c>
      <c r="P50" s="405">
        <f>'2.a. Vos-laskelma'!P50/$E50</f>
        <v>-11.38</v>
      </c>
      <c r="Q50" s="405">
        <f>'2.a. Vos-laskelma'!Q50/$E50</f>
        <v>-12.052829543826533</v>
      </c>
      <c r="R50" s="405">
        <f>'2.a. Vos-laskelma'!R50/$E50</f>
        <v>-3.88</v>
      </c>
      <c r="S50" s="405">
        <f>'2.a. Vos-laskelma'!S50/$E50</f>
        <v>28.879265747497985</v>
      </c>
      <c r="T50" s="405">
        <f>'2.a. Vos-laskelma'!T50/$E50</f>
        <v>-3.75</v>
      </c>
      <c r="U50" s="131">
        <f>'2.a. Vos-laskelma'!U50/$E50</f>
        <v>142.58731752029931</v>
      </c>
      <c r="V50" s="131">
        <f>'2.a. Vos-laskelma'!V50/$E50</f>
        <v>425.57661692079677</v>
      </c>
      <c r="W50" s="131">
        <f>'2.a. Vos-laskelma'!W50/$E50</f>
        <v>568.1639344410961</v>
      </c>
      <c r="X50" s="131">
        <f>'2.a. Vos-laskelma'!X50/$E50</f>
        <v>142.83466077527396</v>
      </c>
      <c r="Y50" s="131">
        <f>'2.a. Vos-laskelma'!Y50/$E50</f>
        <v>710.99859521637006</v>
      </c>
      <c r="Z50" s="406">
        <f>'2.a. Vos-laskelma'!Z50/$E50</f>
        <v>-109.91120240164322</v>
      </c>
      <c r="AA50" s="131">
        <f>'2.a. Vos-laskelma'!AA50/$E50</f>
        <v>636.80133435984703</v>
      </c>
    </row>
    <row r="51" spans="1:27">
      <c r="A51" s="13">
        <v>143</v>
      </c>
      <c r="B51" s="343">
        <v>6</v>
      </c>
      <c r="C51" s="343">
        <v>6</v>
      </c>
      <c r="D51" s="9" t="s">
        <v>82</v>
      </c>
      <c r="E51" s="20">
        <v>6704</v>
      </c>
      <c r="F51" s="131">
        <f>'2.a. Vos-laskelma'!F51/$E51</f>
        <v>1876.3133629596432</v>
      </c>
      <c r="G51" s="131">
        <f>'2.a. Vos-laskelma'!G51/$E51</f>
        <v>250.44336295964337</v>
      </c>
      <c r="H51" s="131">
        <f>'2.a. Vos-laskelma'!H51/$E51</f>
        <v>1.9909949095695405E-5</v>
      </c>
      <c r="I51" s="131">
        <f>'2.a. Vos-laskelma'!I51/$E51</f>
        <v>39.858713420587833</v>
      </c>
      <c r="J51" s="405">
        <f>'2.a. Vos-laskelma'!J51/$E51</f>
        <v>-192.75005861239882</v>
      </c>
      <c r="K51" s="405">
        <f>'2.a. Vos-laskelma'!K51/$E51</f>
        <v>-30.38</v>
      </c>
      <c r="L51" s="405">
        <f>'2.a. Vos-laskelma'!L51/$E51</f>
        <v>-62.264206443914077</v>
      </c>
      <c r="M51" s="405">
        <f>'2.a. Vos-laskelma'!M51/$E51</f>
        <v>-5.7167134827802117</v>
      </c>
      <c r="N51" s="405">
        <f>'2.a. Vos-laskelma'!N51/$E51</f>
        <v>-84.898224162569647</v>
      </c>
      <c r="O51" s="405">
        <f>'2.a. Vos-laskelma'!O51/$E51</f>
        <v>-29.720000000000002</v>
      </c>
      <c r="P51" s="405">
        <f>'2.a. Vos-laskelma'!P51/$E51</f>
        <v>-11.38</v>
      </c>
      <c r="Q51" s="405">
        <f>'2.a. Vos-laskelma'!Q51/$E51</f>
        <v>-10.623332163853405</v>
      </c>
      <c r="R51" s="405">
        <f>'2.a. Vos-laskelma'!R51/$E51</f>
        <v>-3.88</v>
      </c>
      <c r="S51" s="405">
        <f>'2.a. Vos-laskelma'!S51/$E51</f>
        <v>49.862417640718547</v>
      </c>
      <c r="T51" s="405">
        <f>'2.a. Vos-laskelma'!T51/$E51</f>
        <v>-3.75</v>
      </c>
      <c r="U51" s="131">
        <f>'2.a. Vos-laskelma'!U51/$E51</f>
        <v>97.552017767832368</v>
      </c>
      <c r="V51" s="131">
        <f>'2.a. Vos-laskelma'!V51/$E51</f>
        <v>397.47495694860754</v>
      </c>
      <c r="W51" s="131">
        <f>'2.a. Vos-laskelma'!W51/$E51</f>
        <v>495.02697471643995</v>
      </c>
      <c r="X51" s="131">
        <f>'2.a. Vos-laskelma'!X51/$E51</f>
        <v>144.68473285810745</v>
      </c>
      <c r="Y51" s="131">
        <f>'2.a. Vos-laskelma'!Y51/$E51</f>
        <v>639.7117075745474</v>
      </c>
      <c r="Z51" s="406">
        <f>'2.a. Vos-laskelma'!Z51/$E51</f>
        <v>-147.09337708830549</v>
      </c>
      <c r="AA51" s="131">
        <f>'2.a. Vos-laskelma'!AA51/$E51</f>
        <v>545.70257602393872</v>
      </c>
    </row>
    <row r="52" spans="1:27">
      <c r="A52" s="13">
        <v>145</v>
      </c>
      <c r="B52" s="343">
        <v>14</v>
      </c>
      <c r="C52" s="343">
        <v>14</v>
      </c>
      <c r="D52" s="9" t="s">
        <v>83</v>
      </c>
      <c r="E52" s="20">
        <v>12405</v>
      </c>
      <c r="F52" s="131">
        <f>'2.a. Vos-laskelma'!F52/$E52</f>
        <v>2303.9854776181987</v>
      </c>
      <c r="G52" s="131">
        <f>'2.a. Vos-laskelma'!G52/$E52</f>
        <v>678.11547761819884</v>
      </c>
      <c r="H52" s="131">
        <f>'2.a. Vos-laskelma'!H52/$E52</f>
        <v>2.3726143408180072E-5</v>
      </c>
      <c r="I52" s="131">
        <f>'2.a. Vos-laskelma'!I52/$E52</f>
        <v>30.123130997443788</v>
      </c>
      <c r="J52" s="405">
        <f>'2.a. Vos-laskelma'!J52/$E52</f>
        <v>-40.515339202174815</v>
      </c>
      <c r="K52" s="405">
        <f>'2.a. Vos-laskelma'!K52/$E52</f>
        <v>-30.379999999999995</v>
      </c>
      <c r="L52" s="405">
        <f>'2.a. Vos-laskelma'!L52/$E52</f>
        <v>-34.884569931479241</v>
      </c>
      <c r="M52" s="405">
        <f>'2.a. Vos-laskelma'!M52/$E52</f>
        <v>-5.6163472002181969</v>
      </c>
      <c r="N52" s="405">
        <f>'2.a. Vos-laskelma'!N52/$E52</f>
        <v>74.065593927173381</v>
      </c>
      <c r="O52" s="405">
        <f>'2.a. Vos-laskelma'!O52/$E52</f>
        <v>-29.72</v>
      </c>
      <c r="P52" s="405">
        <f>'2.a. Vos-laskelma'!P52/$E52</f>
        <v>-11.380000000000003</v>
      </c>
      <c r="Q52" s="405">
        <f>'2.a. Vos-laskelma'!Q52/$E52</f>
        <v>-24.520451137603271</v>
      </c>
      <c r="R52" s="405">
        <f>'2.a. Vos-laskelma'!R52/$E52</f>
        <v>-3.8800000000000003</v>
      </c>
      <c r="S52" s="405">
        <f>'2.a. Vos-laskelma'!S52/$E52</f>
        <v>29.550435139952516</v>
      </c>
      <c r="T52" s="405">
        <f>'2.a. Vos-laskelma'!T52/$E52</f>
        <v>-3.75</v>
      </c>
      <c r="U52" s="131">
        <f>'2.a. Vos-laskelma'!U52/$E52</f>
        <v>667.72326941346773</v>
      </c>
      <c r="V52" s="131">
        <f>'2.a. Vos-laskelma'!V52/$E52</f>
        <v>477.51419524813485</v>
      </c>
      <c r="W52" s="131">
        <f>'2.a. Vos-laskelma'!W52/$E52</f>
        <v>1145.2374646616024</v>
      </c>
      <c r="X52" s="131">
        <f>'2.a. Vos-laskelma'!X52/$E52</f>
        <v>106.08106093029629</v>
      </c>
      <c r="Y52" s="131">
        <f>'2.a. Vos-laskelma'!Y52/$E52</f>
        <v>1251.3185255918988</v>
      </c>
      <c r="Z52" s="406">
        <f>'2.a. Vos-laskelma'!Z52/$E52</f>
        <v>-27.058202337767028</v>
      </c>
      <c r="AA52" s="131">
        <f>'2.a. Vos-laskelma'!AA52/$E52</f>
        <v>1207.4391933089344</v>
      </c>
    </row>
    <row r="53" spans="1:27">
      <c r="A53" s="13">
        <v>146</v>
      </c>
      <c r="B53" s="343">
        <v>12</v>
      </c>
      <c r="C53" s="343">
        <v>12</v>
      </c>
      <c r="D53" s="9" t="s">
        <v>84</v>
      </c>
      <c r="E53" s="20">
        <v>4293</v>
      </c>
      <c r="F53" s="131">
        <f>'2.a. Vos-laskelma'!F53/$E53</f>
        <v>1855.4617970693612</v>
      </c>
      <c r="G53" s="131">
        <f>'2.a. Vos-laskelma'!G53/$E53</f>
        <v>229.59179706936135</v>
      </c>
      <c r="H53" s="131">
        <f>'2.a. Vos-laskelma'!H53/$E53</f>
        <v>2.8823284072175215E-5</v>
      </c>
      <c r="I53" s="131">
        <f>'2.a. Vos-laskelma'!I53/$E53</f>
        <v>352.03082299846852</v>
      </c>
      <c r="J53" s="405">
        <f>'2.a. Vos-laskelma'!J53/$E53</f>
        <v>-39.21093562881633</v>
      </c>
      <c r="K53" s="405">
        <f>'2.a. Vos-laskelma'!K53/$E53</f>
        <v>-30.38</v>
      </c>
      <c r="L53" s="405">
        <f>'2.a. Vos-laskelma'!L53/$E53</f>
        <v>-44.495338923829486</v>
      </c>
      <c r="M53" s="405">
        <f>'2.a. Vos-laskelma'!M53/$E53</f>
        <v>-5.8937944578922599</v>
      </c>
      <c r="N53" s="405">
        <f>'2.a. Vos-laskelma'!N53/$E53</f>
        <v>70.94658077605915</v>
      </c>
      <c r="O53" s="405">
        <f>'2.a. Vos-laskelma'!O53/$E53</f>
        <v>-29.72</v>
      </c>
      <c r="P53" s="405">
        <f>'2.a. Vos-laskelma'!P53/$E53</f>
        <v>-11.38</v>
      </c>
      <c r="Q53" s="405">
        <f>'2.a. Vos-laskelma'!Q53/$E53</f>
        <v>-15.835143294650624</v>
      </c>
      <c r="R53" s="405">
        <f>'2.a. Vos-laskelma'!R53/$E53</f>
        <v>-3.88</v>
      </c>
      <c r="S53" s="405">
        <f>'2.a. Vos-laskelma'!S53/$E53</f>
        <v>35.176760271496889</v>
      </c>
      <c r="T53" s="405">
        <f>'2.a. Vos-laskelma'!T53/$E53</f>
        <v>-3.75</v>
      </c>
      <c r="U53" s="131">
        <f>'2.a. Vos-laskelma'!U53/$E53</f>
        <v>542.41168443901358</v>
      </c>
      <c r="V53" s="131">
        <f>'2.a. Vos-laskelma'!V53/$E53</f>
        <v>187.53471470432669</v>
      </c>
      <c r="W53" s="131">
        <f>'2.a. Vos-laskelma'!W53/$E53</f>
        <v>729.94639914334039</v>
      </c>
      <c r="X53" s="131">
        <f>'2.a. Vos-laskelma'!X53/$E53</f>
        <v>193.40831174365101</v>
      </c>
      <c r="Y53" s="131">
        <f>'2.a. Vos-laskelma'!Y53/$E53</f>
        <v>923.35471088699126</v>
      </c>
      <c r="Z53" s="406">
        <f>'2.a. Vos-laskelma'!Z53/$E53</f>
        <v>-81.433030514791525</v>
      </c>
      <c r="AA53" s="131">
        <f>'2.a. Vos-laskelma'!AA53/$E53</f>
        <v>918.76991611146821</v>
      </c>
    </row>
    <row r="54" spans="1:27">
      <c r="A54" s="13">
        <v>148</v>
      </c>
      <c r="B54" s="343">
        <v>19</v>
      </c>
      <c r="C54" s="343">
        <v>19</v>
      </c>
      <c r="D54" s="9" t="s">
        <v>85</v>
      </c>
      <c r="E54" s="20">
        <v>7244</v>
      </c>
      <c r="F54" s="131">
        <f>'2.a. Vos-laskelma'!F54/$E54</f>
        <v>2584.5551871514972</v>
      </c>
      <c r="G54" s="131">
        <f>'2.a. Vos-laskelma'!G54/$E54</f>
        <v>958.68518715149742</v>
      </c>
      <c r="H54" s="131">
        <f>'2.a. Vos-laskelma'!H54/$E54</f>
        <v>5.120492866586962E-5</v>
      </c>
      <c r="I54" s="131">
        <f>'2.a. Vos-laskelma'!I54/$E54</f>
        <v>452.27413641049992</v>
      </c>
      <c r="J54" s="405">
        <f>'2.a. Vos-laskelma'!J54/$E54</f>
        <v>294.43588838699435</v>
      </c>
      <c r="K54" s="405">
        <f>'2.a. Vos-laskelma'!K54/$E54</f>
        <v>-30.38</v>
      </c>
      <c r="L54" s="405">
        <f>'2.a. Vos-laskelma'!L54/$E54</f>
        <v>-19.314483710657093</v>
      </c>
      <c r="M54" s="405">
        <f>'2.a. Vos-laskelma'!M54/$E54</f>
        <v>282.33070248425889</v>
      </c>
      <c r="N54" s="405">
        <f>'2.a. Vos-laskelma'!N54/$E54</f>
        <v>111.05644281578722</v>
      </c>
      <c r="O54" s="405">
        <f>'2.a. Vos-laskelma'!O54/$E54</f>
        <v>-29.72</v>
      </c>
      <c r="P54" s="405">
        <f>'2.a. Vos-laskelma'!P54/$E54</f>
        <v>-11.38</v>
      </c>
      <c r="Q54" s="405">
        <f>'2.a. Vos-laskelma'!Q54/$E54</f>
        <v>-36.226770006084983</v>
      </c>
      <c r="R54" s="405">
        <f>'2.a. Vos-laskelma'!R54/$E54</f>
        <v>-3.8799999999999994</v>
      </c>
      <c r="S54" s="405">
        <f>'2.a. Vos-laskelma'!S54/$E54</f>
        <v>35.699996803690354</v>
      </c>
      <c r="T54" s="405">
        <f>'2.a. Vos-laskelma'!T54/$E54</f>
        <v>-3.75</v>
      </c>
      <c r="U54" s="131">
        <f>'2.a. Vos-laskelma'!U54/$E54</f>
        <v>1705.3952119489916</v>
      </c>
      <c r="V54" s="131">
        <f>'2.a. Vos-laskelma'!V54/$E54</f>
        <v>-13.605748903345866</v>
      </c>
      <c r="W54" s="131">
        <f>'2.a. Vos-laskelma'!W54/$E54</f>
        <v>1691.7894630456456</v>
      </c>
      <c r="X54" s="131">
        <f>'2.a. Vos-laskelma'!X54/$E54</f>
        <v>118.87431036196666</v>
      </c>
      <c r="Y54" s="131">
        <f>'2.a. Vos-laskelma'!Y54/$E54</f>
        <v>1810.6637734076121</v>
      </c>
      <c r="Z54" s="406">
        <f>'2.a. Vos-laskelma'!Z54/$E54</f>
        <v>-88.846355604638319</v>
      </c>
      <c r="AA54" s="131">
        <f>'2.a. Vos-laskelma'!AA54/$E54</f>
        <v>1749.2427217099062</v>
      </c>
    </row>
    <row r="55" spans="1:27">
      <c r="A55" s="13">
        <v>149</v>
      </c>
      <c r="B55" s="343">
        <v>1</v>
      </c>
      <c r="C55" s="377">
        <v>33</v>
      </c>
      <c r="D55" s="9" t="s">
        <v>86</v>
      </c>
      <c r="E55" s="20">
        <v>5391</v>
      </c>
      <c r="F55" s="131">
        <f>'2.a. Vos-laskelma'!F55/$E55</f>
        <v>2122.6852120045096</v>
      </c>
      <c r="G55" s="131">
        <f>'2.a. Vos-laskelma'!G55/$E55</f>
        <v>496.81521200450965</v>
      </c>
      <c r="H55" s="131">
        <f>'2.a. Vos-laskelma'!H55/$E55</f>
        <v>4.3415015347128892E-5</v>
      </c>
      <c r="I55" s="131">
        <f>'2.a. Vos-laskelma'!I55/$E55</f>
        <v>29.389436612550693</v>
      </c>
      <c r="J55" s="405">
        <f>'2.a. Vos-laskelma'!J55/$E55</f>
        <v>36.67897870899376</v>
      </c>
      <c r="K55" s="405">
        <f>'2.a. Vos-laskelma'!K55/$E55</f>
        <v>-30.38</v>
      </c>
      <c r="L55" s="405">
        <f>'2.a. Vos-laskelma'!L55/$E55</f>
        <v>-24.559382303839733</v>
      </c>
      <c r="M55" s="405">
        <f>'2.a. Vos-laskelma'!M55/$E55</f>
        <v>24.743990977518678</v>
      </c>
      <c r="N55" s="405">
        <f>'2.a. Vos-laskelma'!N55/$E55</f>
        <v>121.26654689526987</v>
      </c>
      <c r="O55" s="405">
        <f>'2.a. Vos-laskelma'!O55/$E55</f>
        <v>-29.72</v>
      </c>
      <c r="P55" s="405">
        <f>'2.a. Vos-laskelma'!P55/$E55</f>
        <v>-11.38</v>
      </c>
      <c r="Q55" s="405">
        <f>'2.a. Vos-laskelma'!Q55/$E55</f>
        <v>-12.74580669691909</v>
      </c>
      <c r="R55" s="405">
        <f>'2.a. Vos-laskelma'!R55/$E55</f>
        <v>-3.8799999999999994</v>
      </c>
      <c r="S55" s="405">
        <f>'2.a. Vos-laskelma'!S55/$E55</f>
        <v>7.0836298369640343</v>
      </c>
      <c r="T55" s="405">
        <f>'2.a. Vos-laskelma'!T55/$E55</f>
        <v>-3.75</v>
      </c>
      <c r="U55" s="131">
        <f>'2.a. Vos-laskelma'!U55/$E55</f>
        <v>562.88362732605412</v>
      </c>
      <c r="V55" s="131">
        <f>'2.a. Vos-laskelma'!V55/$E55</f>
        <v>38.021114098722364</v>
      </c>
      <c r="W55" s="131">
        <f>'2.a. Vos-laskelma'!W55/$E55</f>
        <v>600.90474142477649</v>
      </c>
      <c r="X55" s="131">
        <f>'2.a. Vos-laskelma'!X55/$E55</f>
        <v>116.42238085432732</v>
      </c>
      <c r="Y55" s="131">
        <f>'2.a. Vos-laskelma'!Y55/$E55</f>
        <v>717.32712227910372</v>
      </c>
      <c r="Z55" s="406">
        <f>'2.a. Vos-laskelma'!Z55/$E55</f>
        <v>-271.6572064552031</v>
      </c>
      <c r="AA55" s="131">
        <f>'2.a. Vos-laskelma'!AA55/$E55</f>
        <v>386.83264659979113</v>
      </c>
    </row>
    <row r="56" spans="1:27">
      <c r="A56" s="13">
        <v>151</v>
      </c>
      <c r="B56" s="343">
        <v>14</v>
      </c>
      <c r="C56" s="343">
        <v>14</v>
      </c>
      <c r="D56" s="9" t="s">
        <v>87</v>
      </c>
      <c r="E56" s="20">
        <v>1771</v>
      </c>
      <c r="F56" s="131">
        <f>'2.a. Vos-laskelma'!F56/$E56</f>
        <v>1946.5178326260373</v>
      </c>
      <c r="G56" s="131">
        <f>'2.a. Vos-laskelma'!G56/$E56</f>
        <v>320.64783262603726</v>
      </c>
      <c r="H56" s="131">
        <f>'2.a. Vos-laskelma'!H56/$E56</f>
        <v>9.3014650969426015E-5</v>
      </c>
      <c r="I56" s="131">
        <f>'2.a. Vos-laskelma'!I56/$E56</f>
        <v>146.46688333366197</v>
      </c>
      <c r="J56" s="405">
        <f>'2.a. Vos-laskelma'!J56/$E56</f>
        <v>-302.82836693873475</v>
      </c>
      <c r="K56" s="405">
        <f>'2.a. Vos-laskelma'!K56/$E56</f>
        <v>-30.38</v>
      </c>
      <c r="L56" s="405">
        <f>'2.a. Vos-laskelma'!L56/$E56</f>
        <v>-16.889102202145679</v>
      </c>
      <c r="M56" s="405">
        <f>'2.a. Vos-laskelma'!M56/$E56</f>
        <v>-111.42798502056284</v>
      </c>
      <c r="N56" s="405">
        <f>'2.a. Vos-laskelma'!N56/$E56</f>
        <v>-120.37280038864102</v>
      </c>
      <c r="O56" s="405">
        <f>'2.a. Vos-laskelma'!O56/$E56</f>
        <v>-29.72</v>
      </c>
      <c r="P56" s="405">
        <f>'2.a. Vos-laskelma'!P56/$E56</f>
        <v>-11.380000000000003</v>
      </c>
      <c r="Q56" s="405">
        <f>'2.a. Vos-laskelma'!Q56/$E56</f>
        <v>-8.9652097816990395</v>
      </c>
      <c r="R56" s="405">
        <f>'2.a. Vos-laskelma'!R56/$E56</f>
        <v>-3.88</v>
      </c>
      <c r="S56" s="405">
        <f>'2.a. Vos-laskelma'!S56/$E56</f>
        <v>33.936730454313775</v>
      </c>
      <c r="T56" s="405">
        <f>'2.a. Vos-laskelma'!T56/$E56</f>
        <v>-3.75</v>
      </c>
      <c r="U56" s="131">
        <f>'2.a. Vos-laskelma'!U56/$E56</f>
        <v>164.28634902096448</v>
      </c>
      <c r="V56" s="131">
        <f>'2.a. Vos-laskelma'!V56/$E56</f>
        <v>261.66790860348925</v>
      </c>
      <c r="W56" s="131">
        <f>'2.a. Vos-laskelma'!W56/$E56</f>
        <v>425.9542576244537</v>
      </c>
      <c r="X56" s="131">
        <f>'2.a. Vos-laskelma'!X56/$E56</f>
        <v>226.07065962980641</v>
      </c>
      <c r="Y56" s="131">
        <f>'2.a. Vos-laskelma'!Y56/$E56</f>
        <v>652.02491725426023</v>
      </c>
      <c r="Z56" s="406">
        <f>'2.a. Vos-laskelma'!Z56/$E56</f>
        <v>-286.41671372106157</v>
      </c>
      <c r="AA56" s="131">
        <f>'2.a. Vos-laskelma'!AA56/$E56</f>
        <v>237.88220521357471</v>
      </c>
    </row>
    <row r="57" spans="1:27">
      <c r="A57" s="13">
        <v>152</v>
      </c>
      <c r="B57" s="343">
        <v>14</v>
      </c>
      <c r="C57" s="343">
        <v>14</v>
      </c>
      <c r="D57" s="9" t="s">
        <v>88</v>
      </c>
      <c r="E57" s="20">
        <v>4261</v>
      </c>
      <c r="F57" s="131">
        <f>'2.a. Vos-laskelma'!F57/$E57</f>
        <v>1918.4798494062943</v>
      </c>
      <c r="G57" s="131">
        <f>'2.a. Vos-laskelma'!G57/$E57</f>
        <v>292.60984940629436</v>
      </c>
      <c r="H57" s="131">
        <f>'2.a. Vos-laskelma'!H57/$E57</f>
        <v>3.5794818483517442E-5</v>
      </c>
      <c r="I57" s="131">
        <f>'2.a. Vos-laskelma'!I57/$E57</f>
        <v>31.685907077755171</v>
      </c>
      <c r="J57" s="405">
        <f>'2.a. Vos-laskelma'!J57/$E57</f>
        <v>-41.211819986753902</v>
      </c>
      <c r="K57" s="405">
        <f>'2.a. Vos-laskelma'!K57/$E57</f>
        <v>-30.38</v>
      </c>
      <c r="L57" s="405">
        <f>'2.a. Vos-laskelma'!L57/$E57</f>
        <v>-28.453283266838771</v>
      </c>
      <c r="M57" s="405">
        <f>'2.a. Vos-laskelma'!M57/$E57</f>
        <v>-5.8243717340914545</v>
      </c>
      <c r="N57" s="405">
        <f>'2.a. Vos-laskelma'!N57/$E57</f>
        <v>52.88421311434476</v>
      </c>
      <c r="O57" s="405">
        <f>'2.a. Vos-laskelma'!O57/$E57</f>
        <v>-29.72</v>
      </c>
      <c r="P57" s="405">
        <f>'2.a. Vos-laskelma'!P57/$E57</f>
        <v>-11.38</v>
      </c>
      <c r="Q57" s="405">
        <f>'2.a. Vos-laskelma'!Q57/$E57</f>
        <v>-16.517256906425558</v>
      </c>
      <c r="R57" s="405">
        <f>'2.a. Vos-laskelma'!R57/$E57</f>
        <v>-3.88</v>
      </c>
      <c r="S57" s="405">
        <f>'2.a. Vos-laskelma'!S57/$E57</f>
        <v>35.80887880625712</v>
      </c>
      <c r="T57" s="405">
        <f>'2.a. Vos-laskelma'!T57/$E57</f>
        <v>-3.75</v>
      </c>
      <c r="U57" s="131">
        <f>'2.a. Vos-laskelma'!U57/$E57</f>
        <v>283.08393649729561</v>
      </c>
      <c r="V57" s="131">
        <f>'2.a. Vos-laskelma'!V57/$E57</f>
        <v>504.50573144007251</v>
      </c>
      <c r="W57" s="131">
        <f>'2.a. Vos-laskelma'!W57/$E57</f>
        <v>787.58966793736818</v>
      </c>
      <c r="X57" s="131">
        <f>'2.a. Vos-laskelma'!X57/$E57</f>
        <v>163.94164226614694</v>
      </c>
      <c r="Y57" s="131">
        <f>'2.a. Vos-laskelma'!Y57/$E57</f>
        <v>951.53131020351509</v>
      </c>
      <c r="Z57" s="406">
        <f>'2.a. Vos-laskelma'!Z57/$E57</f>
        <v>66.752874911992492</v>
      </c>
      <c r="AA57" s="131">
        <f>'2.a. Vos-laskelma'!AA57/$E57</f>
        <v>1048.3341319786855</v>
      </c>
    </row>
    <row r="58" spans="1:27">
      <c r="A58" s="13">
        <v>153</v>
      </c>
      <c r="B58" s="343">
        <v>9</v>
      </c>
      <c r="C58" s="343">
        <v>9</v>
      </c>
      <c r="D58" s="9" t="s">
        <v>89</v>
      </c>
      <c r="E58" s="20">
        <v>24345</v>
      </c>
      <c r="F58" s="131">
        <f>'2.a. Vos-laskelma'!F58/$E58</f>
        <v>1777.0463057413749</v>
      </c>
      <c r="G58" s="131">
        <f>'2.a. Vos-laskelma'!G58/$E58</f>
        <v>151.17630574137499</v>
      </c>
      <c r="H58" s="131">
        <f>'2.a. Vos-laskelma'!H58/$E58</f>
        <v>3.4944208246929463E-6</v>
      </c>
      <c r="I58" s="131">
        <f>'2.a. Vos-laskelma'!I58/$E58</f>
        <v>35.482628248037322</v>
      </c>
      <c r="J58" s="405">
        <f>'2.a. Vos-laskelma'!J58/$E58</f>
        <v>211.12627879519243</v>
      </c>
      <c r="K58" s="405">
        <f>'2.a. Vos-laskelma'!K58/$E58</f>
        <v>-30.38</v>
      </c>
      <c r="L58" s="405">
        <f>'2.a. Vos-laskelma'!L58/$E58</f>
        <v>-99.961565413842678</v>
      </c>
      <c r="M58" s="405">
        <f>'2.a. Vos-laskelma'!M58/$E58</f>
        <v>110.04046737883174</v>
      </c>
      <c r="N58" s="405">
        <f>'2.a. Vos-laskelma'!N58/$E58</f>
        <v>214.57889697899301</v>
      </c>
      <c r="O58" s="405">
        <f>'2.a. Vos-laskelma'!O58/$E58</f>
        <v>-29.720000000000002</v>
      </c>
      <c r="P58" s="405">
        <f>'2.a. Vos-laskelma'!P58/$E58</f>
        <v>-11.38</v>
      </c>
      <c r="Q58" s="405">
        <f>'2.a. Vos-laskelma'!Q58/$E58</f>
        <v>-15.375288693298254</v>
      </c>
      <c r="R58" s="405">
        <f>'2.a. Vos-laskelma'!R58/$E58</f>
        <v>-3.8799999999999994</v>
      </c>
      <c r="S58" s="405">
        <f>'2.a. Vos-laskelma'!S58/$E58</f>
        <v>80.95376854450862</v>
      </c>
      <c r="T58" s="405">
        <f>'2.a. Vos-laskelma'!T58/$E58</f>
        <v>-3.75</v>
      </c>
      <c r="U58" s="131">
        <f>'2.a. Vos-laskelma'!U58/$E58</f>
        <v>397.78521278460471</v>
      </c>
      <c r="V58" s="131">
        <f>'2.a. Vos-laskelma'!V58/$E58</f>
        <v>307.95287258960292</v>
      </c>
      <c r="W58" s="131">
        <f>'2.a. Vos-laskelma'!W58/$E58</f>
        <v>705.73808537420769</v>
      </c>
      <c r="X58" s="131">
        <f>'2.a. Vos-laskelma'!X58/$E58</f>
        <v>99.961156328655179</v>
      </c>
      <c r="Y58" s="131">
        <f>'2.a. Vos-laskelma'!Y58/$E58</f>
        <v>805.69924170286288</v>
      </c>
      <c r="Z58" s="406">
        <f>'2.a. Vos-laskelma'!Z58/$E58</f>
        <v>-13.278414458821112</v>
      </c>
      <c r="AA58" s="131">
        <f>'2.a. Vos-laskelma'!AA58/$E58</f>
        <v>825.48015741431254</v>
      </c>
    </row>
    <row r="59" spans="1:27">
      <c r="A59" s="13">
        <v>165</v>
      </c>
      <c r="B59" s="343">
        <v>5</v>
      </c>
      <c r="C59" s="343">
        <v>5</v>
      </c>
      <c r="D59" s="9" t="s">
        <v>90</v>
      </c>
      <c r="E59" s="20">
        <v>15867</v>
      </c>
      <c r="F59" s="131">
        <f>'2.a. Vos-laskelma'!F59/$E59</f>
        <v>1989.9423300779968</v>
      </c>
      <c r="G59" s="131">
        <f>'2.a. Vos-laskelma'!G59/$E59</f>
        <v>364.07233007799681</v>
      </c>
      <c r="H59" s="131">
        <f>'2.a. Vos-laskelma'!H59/$E59</f>
        <v>1.1530612067998381E-5</v>
      </c>
      <c r="I59" s="131">
        <f>'2.a. Vos-laskelma'!I59/$E59</f>
        <v>30.368657585457061</v>
      </c>
      <c r="J59" s="405">
        <f>'2.a. Vos-laskelma'!J59/$E59</f>
        <v>-73.198426848976197</v>
      </c>
      <c r="K59" s="405">
        <f>'2.a. Vos-laskelma'!K59/$E59</f>
        <v>-30.38</v>
      </c>
      <c r="L59" s="405">
        <f>'2.a. Vos-laskelma'!L59/$E59</f>
        <v>-60.448719984874266</v>
      </c>
      <c r="M59" s="405">
        <f>'2.a. Vos-laskelma'!M59/$E59</f>
        <v>-5.7793062110329902</v>
      </c>
      <c r="N59" s="405">
        <f>'2.a. Vos-laskelma'!N59/$E59</f>
        <v>43.905577732645618</v>
      </c>
      <c r="O59" s="405">
        <f>'2.a. Vos-laskelma'!O59/$E59</f>
        <v>-29.72</v>
      </c>
      <c r="P59" s="405">
        <f>'2.a. Vos-laskelma'!P59/$E59</f>
        <v>-11.38</v>
      </c>
      <c r="Q59" s="405">
        <f>'2.a. Vos-laskelma'!Q59/$E59</f>
        <v>-11.969068398065112</v>
      </c>
      <c r="R59" s="405">
        <f>'2.a. Vos-laskelma'!R59/$E59</f>
        <v>-3.88</v>
      </c>
      <c r="S59" s="405">
        <f>'2.a. Vos-laskelma'!S59/$E59</f>
        <v>40.203090012350543</v>
      </c>
      <c r="T59" s="405">
        <f>'2.a. Vos-laskelma'!T59/$E59</f>
        <v>-3.75</v>
      </c>
      <c r="U59" s="131">
        <f>'2.a. Vos-laskelma'!U59/$E59</f>
        <v>321.24256081447771</v>
      </c>
      <c r="V59" s="131">
        <f>'2.a. Vos-laskelma'!V59/$E59</f>
        <v>238.85749521389636</v>
      </c>
      <c r="W59" s="131">
        <f>'2.a. Vos-laskelma'!W59/$E59</f>
        <v>560.10005602837407</v>
      </c>
      <c r="X59" s="131">
        <f>'2.a. Vos-laskelma'!X59/$E59</f>
        <v>95.450576651479835</v>
      </c>
      <c r="Y59" s="131">
        <f>'2.a. Vos-laskelma'!Y59/$E59</f>
        <v>655.55063267985383</v>
      </c>
      <c r="Z59" s="406">
        <f>'2.a. Vos-laskelma'!Z59/$E59</f>
        <v>-134.53979958404236</v>
      </c>
      <c r="AA59" s="131">
        <f>'2.a. Vos-laskelma'!AA59/$E59</f>
        <v>548.93426332956255</v>
      </c>
    </row>
    <row r="60" spans="1:27">
      <c r="A60" s="13">
        <v>167</v>
      </c>
      <c r="B60" s="343">
        <v>12</v>
      </c>
      <c r="C60" s="343">
        <v>12</v>
      </c>
      <c r="D60" s="9" t="s">
        <v>91</v>
      </c>
      <c r="E60" s="20">
        <v>79129</v>
      </c>
      <c r="F60" s="131">
        <f>'2.a. Vos-laskelma'!F60/$E60</f>
        <v>1912.9688911103519</v>
      </c>
      <c r="G60" s="131">
        <f>'2.a. Vos-laskelma'!G60/$E60</f>
        <v>287.09889111035199</v>
      </c>
      <c r="H60" s="131">
        <f>'2.a. Vos-laskelma'!H60/$E60</f>
        <v>1.8966532092342887E-6</v>
      </c>
      <c r="I60" s="131">
        <f>'2.a. Vos-laskelma'!I60/$E60</f>
        <v>45.209975350009074</v>
      </c>
      <c r="J60" s="405">
        <f>'2.a. Vos-laskelma'!J60/$E60</f>
        <v>-138.95950516745143</v>
      </c>
      <c r="K60" s="405">
        <f>'2.a. Vos-laskelma'!K60/$E60</f>
        <v>-30.38</v>
      </c>
      <c r="L60" s="405">
        <f>'2.a. Vos-laskelma'!L60/$E60</f>
        <v>-94.877635632953783</v>
      </c>
      <c r="M60" s="405">
        <f>'2.a. Vos-laskelma'!M60/$E60</f>
        <v>-5.5176607598568967</v>
      </c>
      <c r="N60" s="405">
        <f>'2.a. Vos-laskelma'!N60/$E60</f>
        <v>12.768372527480757</v>
      </c>
      <c r="O60" s="405">
        <f>'2.a. Vos-laskelma'!O60/$E60</f>
        <v>-29.72</v>
      </c>
      <c r="P60" s="405">
        <f>'2.a. Vos-laskelma'!P60/$E60</f>
        <v>-11.38</v>
      </c>
      <c r="Q60" s="405">
        <f>'2.a. Vos-laskelma'!Q60/$E60</f>
        <v>-11.902762808038538</v>
      </c>
      <c r="R60" s="405">
        <f>'2.a. Vos-laskelma'!R60/$E60</f>
        <v>-3.8800000000000003</v>
      </c>
      <c r="S60" s="405">
        <f>'2.a. Vos-laskelma'!S60/$E60</f>
        <v>39.680181505917027</v>
      </c>
      <c r="T60" s="405">
        <f>'2.a. Vos-laskelma'!T60/$E60</f>
        <v>-3.75</v>
      </c>
      <c r="U60" s="131">
        <f>'2.a. Vos-laskelma'!U60/$E60</f>
        <v>193.34936129290966</v>
      </c>
      <c r="V60" s="131">
        <f>'2.a. Vos-laskelma'!V60/$E60</f>
        <v>359.36767230435407</v>
      </c>
      <c r="W60" s="131">
        <f>'2.a. Vos-laskelma'!W60/$E60</f>
        <v>552.71703359726371</v>
      </c>
      <c r="X60" s="131">
        <f>'2.a. Vos-laskelma'!X60/$E60</f>
        <v>124.84399840050013</v>
      </c>
      <c r="Y60" s="131">
        <f>'2.a. Vos-laskelma'!Y60/$E60</f>
        <v>677.56103199776385</v>
      </c>
      <c r="Z60" s="406">
        <f>'2.a. Vos-laskelma'!Z60/$E60</f>
        <v>33.562195907947782</v>
      </c>
      <c r="AA60" s="131">
        <f>'2.a. Vos-laskelma'!AA60/$E60</f>
        <v>704.96086238787518</v>
      </c>
    </row>
    <row r="61" spans="1:27">
      <c r="A61" s="13">
        <v>169</v>
      </c>
      <c r="B61" s="343">
        <v>5</v>
      </c>
      <c r="C61" s="343">
        <v>5</v>
      </c>
      <c r="D61" s="9" t="s">
        <v>92</v>
      </c>
      <c r="E61" s="20">
        <v>4795</v>
      </c>
      <c r="F61" s="131">
        <f>'2.a. Vos-laskelma'!F61/$E61</f>
        <v>1893.9984815856355</v>
      </c>
      <c r="G61" s="131">
        <f>'2.a. Vos-laskelma'!G61/$E61</f>
        <v>268.12848158563554</v>
      </c>
      <c r="H61" s="131">
        <f>'2.a. Vos-laskelma'!H61/$E61</f>
        <v>2.9523966969249479E-5</v>
      </c>
      <c r="I61" s="131">
        <f>'2.a. Vos-laskelma'!I61/$E61</f>
        <v>26.862461967854507</v>
      </c>
      <c r="J61" s="405">
        <f>'2.a. Vos-laskelma'!J61/$E61</f>
        <v>-13.317321733426956</v>
      </c>
      <c r="K61" s="405">
        <f>'2.a. Vos-laskelma'!K61/$E61</f>
        <v>-30.380000000000003</v>
      </c>
      <c r="L61" s="405">
        <f>'2.a. Vos-laskelma'!L61/$E61</f>
        <v>-35.656060479666316</v>
      </c>
      <c r="M61" s="405">
        <f>'2.a. Vos-laskelma'!M61/$E61</f>
        <v>-5.86176037866786</v>
      </c>
      <c r="N61" s="405">
        <f>'2.a. Vos-laskelma'!N61/$E61</f>
        <v>72.663105362441485</v>
      </c>
      <c r="O61" s="405">
        <f>'2.a. Vos-laskelma'!O61/$E61</f>
        <v>-29.72</v>
      </c>
      <c r="P61" s="405">
        <f>'2.a. Vos-laskelma'!P61/$E61</f>
        <v>-11.38</v>
      </c>
      <c r="Q61" s="405">
        <f>'2.a. Vos-laskelma'!Q61/$E61</f>
        <v>-14.653024810231198</v>
      </c>
      <c r="R61" s="405">
        <f>'2.a. Vos-laskelma'!R61/$E61</f>
        <v>-3.88</v>
      </c>
      <c r="S61" s="405">
        <f>'2.a. Vos-laskelma'!S61/$E61</f>
        <v>49.300418572696934</v>
      </c>
      <c r="T61" s="405">
        <f>'2.a. Vos-laskelma'!T61/$E61</f>
        <v>-3.75</v>
      </c>
      <c r="U61" s="131">
        <f>'2.a. Vos-laskelma'!U61/$E61</f>
        <v>281.67362182006315</v>
      </c>
      <c r="V61" s="131">
        <f>'2.a. Vos-laskelma'!V61/$E61</f>
        <v>411.14555545683265</v>
      </c>
      <c r="W61" s="131">
        <f>'2.a. Vos-laskelma'!W61/$E61</f>
        <v>692.81917727689574</v>
      </c>
      <c r="X61" s="131">
        <f>'2.a. Vos-laskelma'!X61/$E61</f>
        <v>117.82122693795903</v>
      </c>
      <c r="Y61" s="131">
        <f>'2.a. Vos-laskelma'!Y61/$E61</f>
        <v>810.64040421485481</v>
      </c>
      <c r="Z61" s="406">
        <f>'2.a. Vos-laskelma'!Z61/$E61</f>
        <v>-272.46694473409804</v>
      </c>
      <c r="AA61" s="131">
        <f>'2.a. Vos-laskelma'!AA61/$E61</f>
        <v>550.02152332005176</v>
      </c>
    </row>
    <row r="62" spans="1:27">
      <c r="A62" s="13">
        <v>171</v>
      </c>
      <c r="B62" s="343">
        <v>11</v>
      </c>
      <c r="C62" s="343">
        <v>11</v>
      </c>
      <c r="D62" s="9" t="s">
        <v>93</v>
      </c>
      <c r="E62" s="20">
        <v>4494</v>
      </c>
      <c r="F62" s="131">
        <f>'2.a. Vos-laskelma'!F62/$E62</f>
        <v>1885.2407555979198</v>
      </c>
      <c r="G62" s="131">
        <f>'2.a. Vos-laskelma'!G62/$E62</f>
        <v>259.37075559792004</v>
      </c>
      <c r="H62" s="131">
        <f>'2.a. Vos-laskelma'!H62/$E62</f>
        <v>3.0614073409758126E-5</v>
      </c>
      <c r="I62" s="131">
        <f>'2.a. Vos-laskelma'!I62/$E62</f>
        <v>37.360297925320062</v>
      </c>
      <c r="J62" s="405">
        <f>'2.a. Vos-laskelma'!J62/$E62</f>
        <v>-84.483800074601135</v>
      </c>
      <c r="K62" s="405">
        <f>'2.a. Vos-laskelma'!K62/$E62</f>
        <v>-30.38</v>
      </c>
      <c r="L62" s="405">
        <f>'2.a. Vos-laskelma'!L62/$E62</f>
        <v>-41.226720071206053</v>
      </c>
      <c r="M62" s="405">
        <f>'2.a. Vos-laskelma'!M62/$E62</f>
        <v>-5.6903491099392491</v>
      </c>
      <c r="N62" s="405">
        <f>'2.a. Vos-laskelma'!N62/$E62</f>
        <v>-2.5557480071320837</v>
      </c>
      <c r="O62" s="405">
        <f>'2.a. Vos-laskelma'!O62/$E62</f>
        <v>-29.72</v>
      </c>
      <c r="P62" s="405">
        <f>'2.a. Vos-laskelma'!P62/$E62</f>
        <v>-11.38</v>
      </c>
      <c r="Q62" s="405">
        <f>'2.a. Vos-laskelma'!Q62/$E62</f>
        <v>-12.133249110071624</v>
      </c>
      <c r="R62" s="405">
        <f>'2.a. Vos-laskelma'!R62/$E62</f>
        <v>-3.8800000000000003</v>
      </c>
      <c r="S62" s="405">
        <f>'2.a. Vos-laskelma'!S62/$E62</f>
        <v>56.232266223747878</v>
      </c>
      <c r="T62" s="405">
        <f>'2.a. Vos-laskelma'!T62/$E62</f>
        <v>-3.75</v>
      </c>
      <c r="U62" s="131">
        <f>'2.a. Vos-laskelma'!U62/$E62</f>
        <v>212.24725344863893</v>
      </c>
      <c r="V62" s="131">
        <f>'2.a. Vos-laskelma'!V62/$E62</f>
        <v>351.36382393104219</v>
      </c>
      <c r="W62" s="131">
        <f>'2.a. Vos-laskelma'!W62/$E62</f>
        <v>563.61107737968109</v>
      </c>
      <c r="X62" s="131">
        <f>'2.a. Vos-laskelma'!X62/$E62</f>
        <v>168.41354824256965</v>
      </c>
      <c r="Y62" s="131">
        <f>'2.a. Vos-laskelma'!Y62/$E62</f>
        <v>732.02462562225071</v>
      </c>
      <c r="Z62" s="406">
        <f>'2.a. Vos-laskelma'!Z62/$E62</f>
        <v>8.2151757899421458</v>
      </c>
      <c r="AA62" s="131">
        <f>'2.a. Vos-laskelma'!AA62/$E62</f>
        <v>772.50595566217532</v>
      </c>
    </row>
    <row r="63" spans="1:27">
      <c r="A63" s="13">
        <v>172</v>
      </c>
      <c r="B63" s="343">
        <v>13</v>
      </c>
      <c r="C63" s="343">
        <v>13</v>
      </c>
      <c r="D63" s="9" t="s">
        <v>94</v>
      </c>
      <c r="E63" s="20">
        <v>4079</v>
      </c>
      <c r="F63" s="131">
        <f>'2.a. Vos-laskelma'!F63/$E63</f>
        <v>1711.2789406372551</v>
      </c>
      <c r="G63" s="131">
        <f>'2.a. Vos-laskelma'!G63/$E63</f>
        <v>85.408940637255185</v>
      </c>
      <c r="H63" s="131">
        <f>'2.a. Vos-laskelma'!H63/$E63</f>
        <v>1.2235700105790719E-5</v>
      </c>
      <c r="I63" s="131">
        <f>'2.a. Vos-laskelma'!I63/$E63</f>
        <v>178.44349295650349</v>
      </c>
      <c r="J63" s="405">
        <f>'2.a. Vos-laskelma'!J63/$E63</f>
        <v>-131.57371970286269</v>
      </c>
      <c r="K63" s="405">
        <f>'2.a. Vos-laskelma'!K63/$E63</f>
        <v>-30.38</v>
      </c>
      <c r="L63" s="405">
        <f>'2.a. Vos-laskelma'!L63/$E63</f>
        <v>-83.700858053444463</v>
      </c>
      <c r="M63" s="405">
        <f>'2.a. Vos-laskelma'!M63/$E63</f>
        <v>-5.7597364464912362</v>
      </c>
      <c r="N63" s="405">
        <f>'2.a. Vos-laskelma'!N63/$E63</f>
        <v>12.375257078918704</v>
      </c>
      <c r="O63" s="405">
        <f>'2.a. Vos-laskelma'!O63/$E63</f>
        <v>-29.72</v>
      </c>
      <c r="P63" s="405">
        <f>'2.a. Vos-laskelma'!P63/$E63</f>
        <v>-11.38</v>
      </c>
      <c r="Q63" s="405">
        <f>'2.a. Vos-laskelma'!Q63/$E63</f>
        <v>-13.516926859281281</v>
      </c>
      <c r="R63" s="405">
        <f>'2.a. Vos-laskelma'!R63/$E63</f>
        <v>-3.88</v>
      </c>
      <c r="S63" s="405">
        <f>'2.a. Vos-laskelma'!S63/$E63</f>
        <v>38.138544577435589</v>
      </c>
      <c r="T63" s="405">
        <f>'2.a. Vos-laskelma'!T63/$E63</f>
        <v>-3.7499999999999858</v>
      </c>
      <c r="U63" s="131">
        <f>'2.a. Vos-laskelma'!U63/$E63</f>
        <v>132.27871389089597</v>
      </c>
      <c r="V63" s="131">
        <f>'2.a. Vos-laskelma'!V63/$E63</f>
        <v>458.69636967433604</v>
      </c>
      <c r="W63" s="131">
        <f>'2.a. Vos-laskelma'!W63/$E63</f>
        <v>590.97508356523201</v>
      </c>
      <c r="X63" s="131">
        <f>'2.a. Vos-laskelma'!X63/$E63</f>
        <v>186.02892625321462</v>
      </c>
      <c r="Y63" s="131">
        <f>'2.a. Vos-laskelma'!Y63/$E63</f>
        <v>777.00400981844655</v>
      </c>
      <c r="Z63" s="406">
        <f>'2.a. Vos-laskelma'!Z63/$E63</f>
        <v>19.079676391272372</v>
      </c>
      <c r="AA63" s="131">
        <f>'2.a. Vos-laskelma'!AA63/$E63</f>
        <v>793.48486060320397</v>
      </c>
    </row>
    <row r="64" spans="1:27">
      <c r="A64" s="13">
        <v>176</v>
      </c>
      <c r="B64" s="343">
        <v>12</v>
      </c>
      <c r="C64" s="343">
        <v>12</v>
      </c>
      <c r="D64" s="9" t="s">
        <v>95</v>
      </c>
      <c r="E64" s="20">
        <v>4059</v>
      </c>
      <c r="F64" s="131">
        <f>'2.a. Vos-laskelma'!F64/$E64</f>
        <v>1663.2559051699284</v>
      </c>
      <c r="G64" s="131">
        <f>'2.a. Vos-laskelma'!G64/$E64</f>
        <v>37.385905169928691</v>
      </c>
      <c r="H64" s="131">
        <f>'2.a. Vos-laskelma'!H64/$E64</f>
        <v>5.5377044650655942E-6</v>
      </c>
      <c r="I64" s="131">
        <f>'2.a. Vos-laskelma'!I64/$E64</f>
        <v>346.93004217943371</v>
      </c>
      <c r="J64" s="405">
        <f>'2.a. Vos-laskelma'!J64/$E64</f>
        <v>-545.93747535808234</v>
      </c>
      <c r="K64" s="405">
        <f>'2.a. Vos-laskelma'!K64/$E64</f>
        <v>-30.38</v>
      </c>
      <c r="L64" s="405">
        <f>'2.a. Vos-laskelma'!L64/$E64</f>
        <v>-45.139044099531908</v>
      </c>
      <c r="M64" s="405">
        <f>'2.a. Vos-laskelma'!M64/$E64</f>
        <v>-171.68366112947785</v>
      </c>
      <c r="N64" s="405">
        <f>'2.a. Vos-laskelma'!N64/$E64</f>
        <v>-298.40628248983944</v>
      </c>
      <c r="O64" s="405">
        <f>'2.a. Vos-laskelma'!O64/$E64</f>
        <v>-29.72</v>
      </c>
      <c r="P64" s="405">
        <f>'2.a. Vos-laskelma'!P64/$E64</f>
        <v>-11.38</v>
      </c>
      <c r="Q64" s="405">
        <f>'2.a. Vos-laskelma'!Q64/$E64</f>
        <v>-6.7404061346704367</v>
      </c>
      <c r="R64" s="405">
        <f>'2.a. Vos-laskelma'!R64/$E64</f>
        <v>-3.88</v>
      </c>
      <c r="S64" s="405">
        <f>'2.a. Vos-laskelma'!S64/$E64</f>
        <v>55.141918495437352</v>
      </c>
      <c r="T64" s="405">
        <f>'2.a. Vos-laskelma'!T64/$E64</f>
        <v>-3.75</v>
      </c>
      <c r="U64" s="131">
        <f>'2.a. Vos-laskelma'!U64/$E64</f>
        <v>-161.62152800871991</v>
      </c>
      <c r="V64" s="131">
        <f>'2.a. Vos-laskelma'!V64/$E64</f>
        <v>485.08279022391548</v>
      </c>
      <c r="W64" s="131">
        <f>'2.a. Vos-laskelma'!W64/$E64</f>
        <v>323.46126221519557</v>
      </c>
      <c r="X64" s="131">
        <f>'2.a. Vos-laskelma'!X64/$E64</f>
        <v>203.3789255718923</v>
      </c>
      <c r="Y64" s="131">
        <f>'2.a. Vos-laskelma'!Y64/$E64</f>
        <v>526.84018778708798</v>
      </c>
      <c r="Z64" s="406">
        <f>'2.a. Vos-laskelma'!Z64/$E64</f>
        <v>-16.711505296871149</v>
      </c>
      <c r="AA64" s="131">
        <f>'2.a. Vos-laskelma'!AA64/$E64</f>
        <v>595.73915406539447</v>
      </c>
    </row>
    <row r="65" spans="1:27">
      <c r="A65" s="13">
        <v>177</v>
      </c>
      <c r="B65" s="343">
        <v>6</v>
      </c>
      <c r="C65" s="343">
        <v>6</v>
      </c>
      <c r="D65" s="9" t="s">
        <v>96</v>
      </c>
      <c r="E65" s="20">
        <v>1663</v>
      </c>
      <c r="F65" s="131">
        <f>'2.a. Vos-laskelma'!F65/$E65</f>
        <v>1803.4290858984657</v>
      </c>
      <c r="G65" s="131">
        <f>'2.a. Vos-laskelma'!G65/$E65</f>
        <v>177.5590858984659</v>
      </c>
      <c r="H65" s="131">
        <f>'2.a. Vos-laskelma'!H65/$E65</f>
        <v>5.9204072472718708E-5</v>
      </c>
      <c r="I65" s="131">
        <f>'2.a. Vos-laskelma'!I65/$E65</f>
        <v>73.48388396343762</v>
      </c>
      <c r="J65" s="405">
        <f>'2.a. Vos-laskelma'!J65/$E65</f>
        <v>282.01544286694593</v>
      </c>
      <c r="K65" s="405">
        <f>'2.a. Vos-laskelma'!K65/$E65</f>
        <v>-30.379999999999995</v>
      </c>
      <c r="L65" s="405">
        <f>'2.a. Vos-laskelma'!L65/$E65</f>
        <v>-38.834660252555622</v>
      </c>
      <c r="M65" s="405">
        <f>'2.a. Vos-laskelma'!M65/$E65</f>
        <v>144.81383506835698</v>
      </c>
      <c r="N65" s="405">
        <f>'2.a. Vos-laskelma'!N65/$E65</f>
        <v>216.64915731503569</v>
      </c>
      <c r="O65" s="405">
        <f>'2.a. Vos-laskelma'!O65/$E65</f>
        <v>-29.72</v>
      </c>
      <c r="P65" s="405">
        <f>'2.a. Vos-laskelma'!P65/$E65</f>
        <v>-11.38</v>
      </c>
      <c r="Q65" s="405">
        <f>'2.a. Vos-laskelma'!Q65/$E65</f>
        <v>-11.068887394564481</v>
      </c>
      <c r="R65" s="405">
        <f>'2.a. Vos-laskelma'!R65/$E65</f>
        <v>-3.88</v>
      </c>
      <c r="S65" s="405">
        <f>'2.a. Vos-laskelma'!S65/$E65</f>
        <v>49.565998130673364</v>
      </c>
      <c r="T65" s="405">
        <f>'2.a. Vos-laskelma'!T65/$E65</f>
        <v>-3.75</v>
      </c>
      <c r="U65" s="131">
        <f>'2.a. Vos-laskelma'!U65/$E65</f>
        <v>533.05841272884948</v>
      </c>
      <c r="V65" s="131">
        <f>'2.a. Vos-laskelma'!V65/$E65</f>
        <v>-4.5406023237215987</v>
      </c>
      <c r="W65" s="131">
        <f>'2.a. Vos-laskelma'!W65/$E65</f>
        <v>528.51781040512788</v>
      </c>
      <c r="X65" s="131">
        <f>'2.a. Vos-laskelma'!X65/$E65</f>
        <v>183.7926850264478</v>
      </c>
      <c r="Y65" s="131">
        <f>'2.a. Vos-laskelma'!Y65/$E65</f>
        <v>712.31049543157565</v>
      </c>
      <c r="Z65" s="406">
        <f>'2.a. Vos-laskelma'!Z65/$E65</f>
        <v>-300.28683102826216</v>
      </c>
      <c r="AA65" s="131">
        <f>'2.a. Vos-laskelma'!AA65/$E65</f>
        <v>403.72560568086823</v>
      </c>
    </row>
    <row r="66" spans="1:27">
      <c r="A66" s="13">
        <v>178</v>
      </c>
      <c r="B66" s="343">
        <v>10</v>
      </c>
      <c r="C66" s="343">
        <v>10</v>
      </c>
      <c r="D66" s="9" t="s">
        <v>97</v>
      </c>
      <c r="E66" s="20">
        <v>5569</v>
      </c>
      <c r="F66" s="131">
        <f>'2.a. Vos-laskelma'!F66/$E66</f>
        <v>1664.1451170029559</v>
      </c>
      <c r="G66" s="131">
        <f>'2.a. Vos-laskelma'!G66/$E66</f>
        <v>38.275117002956037</v>
      </c>
      <c r="H66" s="131">
        <f>'2.a. Vos-laskelma'!H66/$E66</f>
        <v>4.1299815741601559E-6</v>
      </c>
      <c r="I66" s="131">
        <f>'2.a. Vos-laskelma'!I66/$E66</f>
        <v>88.201411405253097</v>
      </c>
      <c r="J66" s="405">
        <f>'2.a. Vos-laskelma'!J66/$E66</f>
        <v>11.094198447190211</v>
      </c>
      <c r="K66" s="405">
        <f>'2.a. Vos-laskelma'!K66/$E66</f>
        <v>-30.38</v>
      </c>
      <c r="L66" s="405">
        <f>'2.a. Vos-laskelma'!L66/$E66</f>
        <v>-30.004431675345661</v>
      </c>
      <c r="M66" s="405">
        <f>'2.a. Vos-laskelma'!M66/$E66</f>
        <v>-5.8349810239852946</v>
      </c>
      <c r="N66" s="405">
        <f>'2.a. Vos-laskelma'!N66/$E66</f>
        <v>101.19810023356669</v>
      </c>
      <c r="O66" s="405">
        <f>'2.a. Vos-laskelma'!O66/$E66</f>
        <v>-29.72</v>
      </c>
      <c r="P66" s="405">
        <f>'2.a. Vos-laskelma'!P66/$E66</f>
        <v>-11.38</v>
      </c>
      <c r="Q66" s="405">
        <f>'2.a. Vos-laskelma'!Q66/$E66</f>
        <v>-11.778592375789176</v>
      </c>
      <c r="R66" s="405">
        <f>'2.a. Vos-laskelma'!R66/$E66</f>
        <v>-3.8800000000000003</v>
      </c>
      <c r="S66" s="405">
        <f>'2.a. Vos-laskelma'!S66/$E66</f>
        <v>36.624103288743655</v>
      </c>
      <c r="T66" s="405">
        <f>'2.a. Vos-laskelma'!T66/$E66</f>
        <v>-3.75</v>
      </c>
      <c r="U66" s="131">
        <f>'2.a. Vos-laskelma'!U66/$E66</f>
        <v>137.57072685539933</v>
      </c>
      <c r="V66" s="131">
        <f>'2.a. Vos-laskelma'!V66/$E66</f>
        <v>415.95191992235721</v>
      </c>
      <c r="W66" s="131">
        <f>'2.a. Vos-laskelma'!W66/$E66</f>
        <v>553.52264677775656</v>
      </c>
      <c r="X66" s="131">
        <f>'2.a. Vos-laskelma'!X66/$E66</f>
        <v>189.61391407459078</v>
      </c>
      <c r="Y66" s="131">
        <f>'2.a. Vos-laskelma'!Y66/$E66</f>
        <v>743.13656085234743</v>
      </c>
      <c r="Z66" s="406">
        <f>'2.a. Vos-laskelma'!Z66/$E66</f>
        <v>-170.74483749326629</v>
      </c>
      <c r="AA66" s="131">
        <f>'2.a. Vos-laskelma'!AA66/$E66</f>
        <v>641.63497047951478</v>
      </c>
    </row>
    <row r="67" spans="1:27">
      <c r="A67" s="13">
        <v>179</v>
      </c>
      <c r="B67" s="343">
        <v>13</v>
      </c>
      <c r="C67" s="343">
        <v>13</v>
      </c>
      <c r="D67" s="9" t="s">
        <v>98</v>
      </c>
      <c r="E67" s="20">
        <v>149895</v>
      </c>
      <c r="F67" s="131">
        <f>'2.a. Vos-laskelma'!F67/$E67</f>
        <v>1998.8092257294682</v>
      </c>
      <c r="G67" s="131">
        <f>'2.a. Vos-laskelma'!G67/$E67</f>
        <v>372.93922572946838</v>
      </c>
      <c r="H67" s="131">
        <f>'2.a. Vos-laskelma'!H67/$E67</f>
        <v>1.2447426572838881E-6</v>
      </c>
      <c r="I67" s="131">
        <f>'2.a. Vos-laskelma'!I67/$E67</f>
        <v>48.116109651862637</v>
      </c>
      <c r="J67" s="405">
        <f>'2.a. Vos-laskelma'!J67/$E67</f>
        <v>-280.31796061376934</v>
      </c>
      <c r="K67" s="405">
        <f>'2.a. Vos-laskelma'!K67/$E67</f>
        <v>-30.38</v>
      </c>
      <c r="L67" s="405">
        <f>'2.a. Vos-laskelma'!L67/$E67</f>
        <v>-121.88753567497248</v>
      </c>
      <c r="M67" s="405">
        <f>'2.a. Vos-laskelma'!M67/$E67</f>
        <v>-5.4820825898893863</v>
      </c>
      <c r="N67" s="405">
        <f>'2.a. Vos-laskelma'!N67/$E67</f>
        <v>-113.10288722962407</v>
      </c>
      <c r="O67" s="405">
        <f>'2.a. Vos-laskelma'!O67/$E67</f>
        <v>-29.719999999999995</v>
      </c>
      <c r="P67" s="405">
        <f>'2.a. Vos-laskelma'!P67/$E67</f>
        <v>-11.38</v>
      </c>
      <c r="Q67" s="405">
        <f>'2.a. Vos-laskelma'!Q67/$E67</f>
        <v>-9.0775469099274684</v>
      </c>
      <c r="R67" s="405">
        <f>'2.a. Vos-laskelma'!R67/$E67</f>
        <v>-3.88</v>
      </c>
      <c r="S67" s="405">
        <f>'2.a. Vos-laskelma'!S67/$E67</f>
        <v>48.342091790644069</v>
      </c>
      <c r="T67" s="405">
        <f>'2.a. Vos-laskelma'!T67/$E67</f>
        <v>-3.75</v>
      </c>
      <c r="U67" s="131">
        <f>'2.a. Vos-laskelma'!U67/$E67</f>
        <v>140.73737476756168</v>
      </c>
      <c r="V67" s="131">
        <f>'2.a. Vos-laskelma'!V67/$E67</f>
        <v>281.83074808286216</v>
      </c>
      <c r="W67" s="131">
        <f>'2.a. Vos-laskelma'!W67/$E67</f>
        <v>422.56812285042383</v>
      </c>
      <c r="X67" s="131">
        <f>'2.a. Vos-laskelma'!X67/$E67</f>
        <v>101.14900993957521</v>
      </c>
      <c r="Y67" s="131">
        <f>'2.a. Vos-laskelma'!Y67/$E67</f>
        <v>523.71713278999903</v>
      </c>
      <c r="Z67" s="406">
        <f>'2.a. Vos-laskelma'!Z67/$E67</f>
        <v>-167.54991160479003</v>
      </c>
      <c r="AA67" s="131">
        <f>'2.a. Vos-laskelma'!AA67/$E67</f>
        <v>379.65117105004873</v>
      </c>
    </row>
    <row r="68" spans="1:27">
      <c r="A68" s="13">
        <v>181</v>
      </c>
      <c r="B68" s="343">
        <v>4</v>
      </c>
      <c r="C68" s="343">
        <v>4</v>
      </c>
      <c r="D68" s="9" t="s">
        <v>99</v>
      </c>
      <c r="E68" s="20">
        <v>1663</v>
      </c>
      <c r="F68" s="131">
        <f>'2.a. Vos-laskelma'!F68/$E68</f>
        <v>1992.2712202758948</v>
      </c>
      <c r="G68" s="131">
        <f>'2.a. Vos-laskelma'!G68/$E68</f>
        <v>366.40122027589501</v>
      </c>
      <c r="H68" s="131">
        <f>'2.a. Vos-laskelma'!H68/$E68</f>
        <v>1.1059008728789398E-4</v>
      </c>
      <c r="I68" s="131">
        <f>'2.a. Vos-laskelma'!I68/$E68</f>
        <v>53.489963726960369</v>
      </c>
      <c r="J68" s="405">
        <f>'2.a. Vos-laskelma'!J68/$E68</f>
        <v>238.63664996407533</v>
      </c>
      <c r="K68" s="405">
        <f>'2.a. Vos-laskelma'!K68/$E68</f>
        <v>-30.379999999999995</v>
      </c>
      <c r="L68" s="405">
        <f>'2.a. Vos-laskelma'!L68/$E68</f>
        <v>-29.383168971737824</v>
      </c>
      <c r="M68" s="405">
        <f>'2.a. Vos-laskelma'!M68/$E68</f>
        <v>95.921827590679769</v>
      </c>
      <c r="N68" s="405">
        <f>'2.a. Vos-laskelma'!N68/$E68</f>
        <v>237.25542591631523</v>
      </c>
      <c r="O68" s="405">
        <f>'2.a. Vos-laskelma'!O68/$E68</f>
        <v>-29.72</v>
      </c>
      <c r="P68" s="405">
        <f>'2.a. Vos-laskelma'!P68/$E68</f>
        <v>-11.38</v>
      </c>
      <c r="Q68" s="405">
        <f>'2.a. Vos-laskelma'!Q68/$E68</f>
        <v>-26.376056166901467</v>
      </c>
      <c r="R68" s="405">
        <f>'2.a. Vos-laskelma'!R68/$E68</f>
        <v>-3.88</v>
      </c>
      <c r="S68" s="405">
        <f>'2.a. Vos-laskelma'!S68/$E68</f>
        <v>40.328621595719611</v>
      </c>
      <c r="T68" s="405">
        <f>'2.a. Vos-laskelma'!T68/$E68</f>
        <v>-3.75</v>
      </c>
      <c r="U68" s="131">
        <f>'2.a. Vos-laskelma'!U68/$E68</f>
        <v>658.52783396693076</v>
      </c>
      <c r="V68" s="131">
        <f>'2.a. Vos-laskelma'!V68/$E68</f>
        <v>574.25434448456872</v>
      </c>
      <c r="W68" s="131">
        <f>'2.a. Vos-laskelma'!W68/$E68</f>
        <v>1232.7821784514995</v>
      </c>
      <c r="X68" s="131">
        <f>'2.a. Vos-laskelma'!X68/$E68</f>
        <v>191.80894270266958</v>
      </c>
      <c r="Y68" s="131">
        <f>'2.a. Vos-laskelma'!Y68/$E68</f>
        <v>1424.5911211541693</v>
      </c>
      <c r="Z68" s="406">
        <f>'2.a. Vos-laskelma'!Z68/$E68</f>
        <v>-237.42934455802765</v>
      </c>
      <c r="AA68" s="131">
        <f>'2.a. Vos-laskelma'!AA68/$E68</f>
        <v>1165.9271323193068</v>
      </c>
    </row>
    <row r="69" spans="1:27">
      <c r="A69" s="13">
        <v>182</v>
      </c>
      <c r="B69" s="343">
        <v>13</v>
      </c>
      <c r="C69" s="343">
        <v>13</v>
      </c>
      <c r="D69" s="9" t="s">
        <v>100</v>
      </c>
      <c r="E69" s="20">
        <v>19020</v>
      </c>
      <c r="F69" s="131">
        <f>'2.a. Vos-laskelma'!F69/$E69</f>
        <v>1725.3800886783979</v>
      </c>
      <c r="G69" s="131">
        <f>'2.a. Vos-laskelma'!G69/$E69</f>
        <v>99.510088678397878</v>
      </c>
      <c r="H69" s="131">
        <f>'2.a. Vos-laskelma'!H69/$E69</f>
        <v>3.0322975763108499E-6</v>
      </c>
      <c r="I69" s="131">
        <f>'2.a. Vos-laskelma'!I69/$E69</f>
        <v>51.822641968149235</v>
      </c>
      <c r="J69" s="405">
        <f>'2.a. Vos-laskelma'!J69/$E69</f>
        <v>-191.30256417699752</v>
      </c>
      <c r="K69" s="405">
        <f>'2.a. Vos-laskelma'!K69/$E69</f>
        <v>-30.38</v>
      </c>
      <c r="L69" s="405">
        <f>'2.a. Vos-laskelma'!L69/$E69</f>
        <v>-80.942601472134598</v>
      </c>
      <c r="M69" s="405">
        <f>'2.a. Vos-laskelma'!M69/$E69</f>
        <v>-5.7295332750778911</v>
      </c>
      <c r="N69" s="405">
        <f>'2.a. Vos-laskelma'!N69/$E69</f>
        <v>-89.306949885619957</v>
      </c>
      <c r="O69" s="405">
        <f>'2.a. Vos-laskelma'!O69/$E69</f>
        <v>-29.720000000000002</v>
      </c>
      <c r="P69" s="405">
        <f>'2.a. Vos-laskelma'!P69/$E69</f>
        <v>-11.38</v>
      </c>
      <c r="Q69" s="405">
        <f>'2.a. Vos-laskelma'!Q69/$E69</f>
        <v>-4.356318235386575</v>
      </c>
      <c r="R69" s="405">
        <f>'2.a. Vos-laskelma'!R69/$E69</f>
        <v>-3.8799999999999994</v>
      </c>
      <c r="S69" s="405">
        <f>'2.a. Vos-laskelma'!S69/$E69</f>
        <v>68.142838691221442</v>
      </c>
      <c r="T69" s="405">
        <f>'2.a. Vos-laskelma'!T69/$E69</f>
        <v>-3.75</v>
      </c>
      <c r="U69" s="131">
        <f>'2.a. Vos-laskelma'!U69/$E69</f>
        <v>-39.969833530450423</v>
      </c>
      <c r="V69" s="131">
        <f>'2.a. Vos-laskelma'!V69/$E69</f>
        <v>219.315843630985</v>
      </c>
      <c r="W69" s="131">
        <f>'2.a. Vos-laskelma'!W69/$E69</f>
        <v>179.34601010053458</v>
      </c>
      <c r="X69" s="131">
        <f>'2.a. Vos-laskelma'!X69/$E69</f>
        <v>111.12671717359336</v>
      </c>
      <c r="Y69" s="131">
        <f>'2.a. Vos-laskelma'!Y69/$E69</f>
        <v>290.47272727412792</v>
      </c>
      <c r="Z69" s="406">
        <f>'2.a. Vos-laskelma'!Z69/$E69</f>
        <v>-107.87108307045216</v>
      </c>
      <c r="AA69" s="131">
        <f>'2.a. Vos-laskelma'!AA69/$E69</f>
        <v>157.13142993096557</v>
      </c>
    </row>
    <row r="70" spans="1:27">
      <c r="A70" s="13">
        <v>186</v>
      </c>
      <c r="B70" s="343">
        <v>1</v>
      </c>
      <c r="C70" s="377">
        <v>35</v>
      </c>
      <c r="D70" s="9" t="s">
        <v>101</v>
      </c>
      <c r="E70" s="20">
        <v>46944</v>
      </c>
      <c r="F70" s="131">
        <f>'2.a. Vos-laskelma'!F70/$E70</f>
        <v>2213.851194325217</v>
      </c>
      <c r="G70" s="131">
        <f>'2.a. Vos-laskelma'!G70/$E70</f>
        <v>587.98119432521673</v>
      </c>
      <c r="H70" s="131">
        <f>'2.a. Vos-laskelma'!H70/$E70</f>
        <v>5.6576348971627401E-6</v>
      </c>
      <c r="I70" s="131">
        <f>'2.a. Vos-laskelma'!I70/$E70</f>
        <v>44.946991001835237</v>
      </c>
      <c r="J70" s="405">
        <f>'2.a. Vos-laskelma'!J70/$E70</f>
        <v>-321.01779352150868</v>
      </c>
      <c r="K70" s="405">
        <f>'2.a. Vos-laskelma'!K70/$E70</f>
        <v>-30.38</v>
      </c>
      <c r="L70" s="405">
        <f>'2.a. Vos-laskelma'!L70/$E70</f>
        <v>-137.07656036980231</v>
      </c>
      <c r="M70" s="405">
        <f>'2.a. Vos-laskelma'!M70/$E70</f>
        <v>-5.4750300043976692</v>
      </c>
      <c r="N70" s="405">
        <f>'2.a. Vos-laskelma'!N70/$E70</f>
        <v>-117.32529120039312</v>
      </c>
      <c r="O70" s="405">
        <f>'2.a. Vos-laskelma'!O70/$E70</f>
        <v>-29.72</v>
      </c>
      <c r="P70" s="405">
        <f>'2.a. Vos-laskelma'!P70/$E70</f>
        <v>-11.380000000000003</v>
      </c>
      <c r="Q70" s="405">
        <f>'2.a. Vos-laskelma'!Q70/$E70</f>
        <v>-8.2533168257486</v>
      </c>
      <c r="R70" s="405">
        <f>'2.a. Vos-laskelma'!R70/$E70</f>
        <v>-3.88</v>
      </c>
      <c r="S70" s="405">
        <f>'2.a. Vos-laskelma'!S70/$E70</f>
        <v>26.222404878833071</v>
      </c>
      <c r="T70" s="405">
        <f>'2.a. Vos-laskelma'!T70/$E70</f>
        <v>-3.75</v>
      </c>
      <c r="U70" s="131">
        <f>'2.a. Vos-laskelma'!U70/$E70</f>
        <v>311.91039180554338</v>
      </c>
      <c r="V70" s="131">
        <f>'2.a. Vos-laskelma'!V70/$E70</f>
        <v>56.145883259406929</v>
      </c>
      <c r="W70" s="131">
        <f>'2.a. Vos-laskelma'!W70/$E70</f>
        <v>368.05627506495034</v>
      </c>
      <c r="X70" s="131">
        <f>'2.a. Vos-laskelma'!X70/$E70</f>
        <v>65.202063620810051</v>
      </c>
      <c r="Y70" s="131">
        <f>'2.a. Vos-laskelma'!Y70/$E70</f>
        <v>433.25833868576041</v>
      </c>
      <c r="Z70" s="406">
        <f>'2.a. Vos-laskelma'!Z70/$E70</f>
        <v>26.838658827539195</v>
      </c>
      <c r="AA70" s="131">
        <f>'2.a. Vos-laskelma'!AA70/$E70</f>
        <v>452.82332194179463</v>
      </c>
    </row>
    <row r="71" spans="1:27">
      <c r="A71" s="13">
        <v>202</v>
      </c>
      <c r="B71" s="343">
        <v>2</v>
      </c>
      <c r="C71" s="343">
        <v>2</v>
      </c>
      <c r="D71" s="9" t="s">
        <v>102</v>
      </c>
      <c r="E71" s="20">
        <v>36675</v>
      </c>
      <c r="F71" s="131">
        <f>'2.a. Vos-laskelma'!F71/$E71</f>
        <v>2300.4010790216466</v>
      </c>
      <c r="G71" s="131">
        <f>'2.a. Vos-laskelma'!G71/$E71</f>
        <v>674.53107902164697</v>
      </c>
      <c r="H71" s="131">
        <f>'2.a. Vos-laskelma'!H71/$E71</f>
        <v>7.9951806209383775E-6</v>
      </c>
      <c r="I71" s="131">
        <f>'2.a. Vos-laskelma'!I71/$E71</f>
        <v>39.444375068633391</v>
      </c>
      <c r="J71" s="405">
        <f>'2.a. Vos-laskelma'!J71/$E71</f>
        <v>65.177571746120407</v>
      </c>
      <c r="K71" s="405">
        <f>'2.a. Vos-laskelma'!K71/$E71</f>
        <v>-30.38</v>
      </c>
      <c r="L71" s="405">
        <f>'2.a. Vos-laskelma'!L71/$E71</f>
        <v>-43.410696932515336</v>
      </c>
      <c r="M71" s="405">
        <f>'2.a. Vos-laskelma'!M71/$E71</f>
        <v>17.824377860565537</v>
      </c>
      <c r="N71" s="405">
        <f>'2.a. Vos-laskelma'!N71/$E71</f>
        <v>152.99313604366995</v>
      </c>
      <c r="O71" s="405">
        <f>'2.a. Vos-laskelma'!O71/$E71</f>
        <v>-29.72</v>
      </c>
      <c r="P71" s="405">
        <f>'2.a. Vos-laskelma'!P71/$E71</f>
        <v>-11.38</v>
      </c>
      <c r="Q71" s="405">
        <f>'2.a. Vos-laskelma'!Q71/$E71</f>
        <v>-16.60226859529125</v>
      </c>
      <c r="R71" s="405">
        <f>'2.a. Vos-laskelma'!R71/$E71</f>
        <v>-3.88</v>
      </c>
      <c r="S71" s="405">
        <f>'2.a. Vos-laskelma'!S71/$E71</f>
        <v>33.483023369691516</v>
      </c>
      <c r="T71" s="405">
        <f>'2.a. Vos-laskelma'!T71/$E71</f>
        <v>-3.75</v>
      </c>
      <c r="U71" s="131">
        <f>'2.a. Vos-laskelma'!U71/$E71</f>
        <v>779.15302583640073</v>
      </c>
      <c r="V71" s="131">
        <f>'2.a. Vos-laskelma'!V71/$E71</f>
        <v>-3.7359498957268653</v>
      </c>
      <c r="W71" s="131">
        <f>'2.a. Vos-laskelma'!W71/$E71</f>
        <v>775.41707594067384</v>
      </c>
      <c r="X71" s="131">
        <f>'2.a. Vos-laskelma'!X71/$E71</f>
        <v>45.622236494809719</v>
      </c>
      <c r="Y71" s="131">
        <f>'2.a. Vos-laskelma'!Y71/$E71</f>
        <v>821.03931243548357</v>
      </c>
      <c r="Z71" s="406">
        <f>'2.a. Vos-laskelma'!Z71/$E71</f>
        <v>-114.56029993183367</v>
      </c>
      <c r="AA71" s="131">
        <f>'2.a. Vos-laskelma'!AA71/$E71</f>
        <v>720.2848103106154</v>
      </c>
    </row>
    <row r="72" spans="1:27">
      <c r="A72" s="13">
        <v>204</v>
      </c>
      <c r="B72" s="343">
        <v>11</v>
      </c>
      <c r="C72" s="343">
        <v>11</v>
      </c>
      <c r="D72" s="9" t="s">
        <v>103</v>
      </c>
      <c r="E72" s="20">
        <v>2547</v>
      </c>
      <c r="F72" s="131">
        <f>'2.a. Vos-laskelma'!F72/$E72</f>
        <v>1734.1995446311178</v>
      </c>
      <c r="G72" s="131">
        <f>'2.a. Vos-laskelma'!G72/$E72</f>
        <v>108.32954463111781</v>
      </c>
      <c r="H72" s="131">
        <f>'2.a. Vos-laskelma'!H72/$E72</f>
        <v>2.4525558430457332E-5</v>
      </c>
      <c r="I72" s="131">
        <f>'2.a. Vos-laskelma'!I72/$E72</f>
        <v>156.69842965511296</v>
      </c>
      <c r="J72" s="405">
        <f>'2.a. Vos-laskelma'!J72/$E72</f>
        <v>-720.26561254359626</v>
      </c>
      <c r="K72" s="405">
        <f>'2.a. Vos-laskelma'!K72/$E72</f>
        <v>-30.38</v>
      </c>
      <c r="L72" s="405">
        <f>'2.a. Vos-laskelma'!L72/$E72</f>
        <v>-51.420887318413818</v>
      </c>
      <c r="M72" s="405">
        <f>'2.a. Vos-laskelma'!M72/$E72</f>
        <v>-313.55668983244993</v>
      </c>
      <c r="N72" s="405">
        <f>'2.a. Vos-laskelma'!N72/$E72</f>
        <v>-306.98655874217775</v>
      </c>
      <c r="O72" s="405">
        <f>'2.a. Vos-laskelma'!O72/$E72</f>
        <v>-29.72</v>
      </c>
      <c r="P72" s="405">
        <f>'2.a. Vos-laskelma'!P72/$E72</f>
        <v>-11.38</v>
      </c>
      <c r="Q72" s="405">
        <f>'2.a. Vos-laskelma'!Q72/$E72</f>
        <v>-0.93663525680000381</v>
      </c>
      <c r="R72" s="405">
        <f>'2.a. Vos-laskelma'!R72/$E72</f>
        <v>-3.8800000000000003</v>
      </c>
      <c r="S72" s="405">
        <f>'2.a. Vos-laskelma'!S72/$E72</f>
        <v>31.745158606245312</v>
      </c>
      <c r="T72" s="405">
        <f>'2.a. Vos-laskelma'!T72/$E72</f>
        <v>-3.75</v>
      </c>
      <c r="U72" s="131">
        <f>'2.a. Vos-laskelma'!U72/$E72</f>
        <v>-455.23763825736546</v>
      </c>
      <c r="V72" s="131">
        <f>'2.a. Vos-laskelma'!V72/$E72</f>
        <v>516.66643999833343</v>
      </c>
      <c r="W72" s="131">
        <f>'2.a. Vos-laskelma'!W72/$E72</f>
        <v>61.428801740967906</v>
      </c>
      <c r="X72" s="131">
        <f>'2.a. Vos-laskelma'!X72/$E72</f>
        <v>180.33565565387053</v>
      </c>
      <c r="Y72" s="131">
        <f>'2.a. Vos-laskelma'!Y72/$E72</f>
        <v>241.76445739483844</v>
      </c>
      <c r="Z72" s="406">
        <f>'2.a. Vos-laskelma'!Z72/$E72</f>
        <v>-249.71692186886534</v>
      </c>
      <c r="AA72" s="131">
        <f>'2.a. Vos-laskelma'!AA72/$E72</f>
        <v>-56.129858434093642</v>
      </c>
    </row>
    <row r="73" spans="1:27">
      <c r="A73" s="13">
        <v>205</v>
      </c>
      <c r="B73" s="343">
        <v>18</v>
      </c>
      <c r="C73" s="343">
        <v>18</v>
      </c>
      <c r="D73" s="9" t="s">
        <v>104</v>
      </c>
      <c r="E73" s="20">
        <v>36370</v>
      </c>
      <c r="F73" s="131">
        <f>'2.a. Vos-laskelma'!F73/$E73</f>
        <v>2079.8388439159962</v>
      </c>
      <c r="G73" s="131">
        <f>'2.a. Vos-laskelma'!G73/$E73</f>
        <v>453.96884391599605</v>
      </c>
      <c r="H73" s="131">
        <f>'2.a. Vos-laskelma'!H73/$E73</f>
        <v>6.0014067442778647E-6</v>
      </c>
      <c r="I73" s="131">
        <f>'2.a. Vos-laskelma'!I73/$E73</f>
        <v>47.631776174523552</v>
      </c>
      <c r="J73" s="405">
        <f>'2.a. Vos-laskelma'!J73/$E73</f>
        <v>-319.09351712233695</v>
      </c>
      <c r="K73" s="405">
        <f>'2.a. Vos-laskelma'!K73/$E73</f>
        <v>-30.379999999999995</v>
      </c>
      <c r="L73" s="405">
        <f>'2.a. Vos-laskelma'!L73/$E73</f>
        <v>-84.542988177069006</v>
      </c>
      <c r="M73" s="405">
        <f>'2.a. Vos-laskelma'!M73/$E73</f>
        <v>-43.860656392602856</v>
      </c>
      <c r="N73" s="405">
        <f>'2.a. Vos-laskelma'!N73/$E73</f>
        <v>-151.37918992831897</v>
      </c>
      <c r="O73" s="405">
        <f>'2.a. Vos-laskelma'!O73/$E73</f>
        <v>-29.72</v>
      </c>
      <c r="P73" s="405">
        <f>'2.a. Vos-laskelma'!P73/$E73</f>
        <v>-11.38</v>
      </c>
      <c r="Q73" s="405">
        <f>'2.a. Vos-laskelma'!Q73/$E73</f>
        <v>-10.564694324755122</v>
      </c>
      <c r="R73" s="405">
        <f>'2.a. Vos-laskelma'!R73/$E73</f>
        <v>-3.8800000000000003</v>
      </c>
      <c r="S73" s="405">
        <f>'2.a. Vos-laskelma'!S73/$E73</f>
        <v>50.36401170040903</v>
      </c>
      <c r="T73" s="405">
        <f>'2.a. Vos-laskelma'!T73/$E73</f>
        <v>-3.75</v>
      </c>
      <c r="U73" s="131">
        <f>'2.a. Vos-laskelma'!U73/$E73</f>
        <v>182.50710296818266</v>
      </c>
      <c r="V73" s="131">
        <f>'2.a. Vos-laskelma'!V73/$E73</f>
        <v>299.48205881828011</v>
      </c>
      <c r="W73" s="131">
        <f>'2.a. Vos-laskelma'!W73/$E73</f>
        <v>481.98916178646272</v>
      </c>
      <c r="X73" s="131">
        <f>'2.a. Vos-laskelma'!X73/$E73</f>
        <v>101.1008080584246</v>
      </c>
      <c r="Y73" s="131">
        <f>'2.a. Vos-laskelma'!Y73/$E73</f>
        <v>583.08996984488726</v>
      </c>
      <c r="Z73" s="406">
        <f>'2.a. Vos-laskelma'!Z73/$E73</f>
        <v>873.39620566400879</v>
      </c>
      <c r="AA73" s="131">
        <f>'2.a. Vos-laskelma'!AA73/$E73</f>
        <v>1454.4857600248374</v>
      </c>
    </row>
    <row r="74" spans="1:27">
      <c r="A74" s="13">
        <v>208</v>
      </c>
      <c r="B74" s="343">
        <v>17</v>
      </c>
      <c r="C74" s="343">
        <v>17</v>
      </c>
      <c r="D74" s="9" t="s">
        <v>105</v>
      </c>
      <c r="E74" s="20">
        <v>12155</v>
      </c>
      <c r="F74" s="131">
        <f>'2.a. Vos-laskelma'!F74/$E74</f>
        <v>2183.027019260815</v>
      </c>
      <c r="G74" s="131">
        <f>'2.a. Vos-laskelma'!G74/$E74</f>
        <v>557.15701926081533</v>
      </c>
      <c r="H74" s="131">
        <f>'2.a. Vos-laskelma'!H74/$E74</f>
        <v>2.0997303811298136E-5</v>
      </c>
      <c r="I74" s="131">
        <f>'2.a. Vos-laskelma'!I74/$E74</f>
        <v>65.569267449868263</v>
      </c>
      <c r="J74" s="405">
        <f>'2.a. Vos-laskelma'!J74/$E74</f>
        <v>-19.476118306236348</v>
      </c>
      <c r="K74" s="405">
        <f>'2.a. Vos-laskelma'!K74/$E74</f>
        <v>-30.379999999999995</v>
      </c>
      <c r="L74" s="405">
        <f>'2.a. Vos-laskelma'!L74/$E74</f>
        <v>-36.176837515425753</v>
      </c>
      <c r="M74" s="405">
        <f>'2.a. Vos-laskelma'!M74/$E74</f>
        <v>-5.7161065764406205</v>
      </c>
      <c r="N74" s="405">
        <f>'2.a. Vos-laskelma'!N74/$E74</f>
        <v>89.729332191404964</v>
      </c>
      <c r="O74" s="405">
        <f>'2.a. Vos-laskelma'!O74/$E74</f>
        <v>-29.72</v>
      </c>
      <c r="P74" s="405">
        <f>'2.a. Vos-laskelma'!P74/$E74</f>
        <v>-11.380000000000003</v>
      </c>
      <c r="Q74" s="405">
        <f>'2.a. Vos-laskelma'!Q74/$E74</f>
        <v>-22.788770497793713</v>
      </c>
      <c r="R74" s="405">
        <f>'2.a. Vos-laskelma'!R74/$E74</f>
        <v>-3.8800000000000003</v>
      </c>
      <c r="S74" s="405">
        <f>'2.a. Vos-laskelma'!S74/$E74</f>
        <v>34.586264092018759</v>
      </c>
      <c r="T74" s="405">
        <f>'2.a. Vos-laskelma'!T74/$E74</f>
        <v>-3.75</v>
      </c>
      <c r="U74" s="131">
        <f>'2.a. Vos-laskelma'!U74/$E74</f>
        <v>603.25016840444721</v>
      </c>
      <c r="V74" s="131">
        <f>'2.a. Vos-laskelma'!V74/$E74</f>
        <v>457.86400113614206</v>
      </c>
      <c r="W74" s="131">
        <f>'2.a. Vos-laskelma'!W74/$E74</f>
        <v>1061.1141695405893</v>
      </c>
      <c r="X74" s="131">
        <f>'2.a. Vos-laskelma'!X74/$E74</f>
        <v>152.2666493769357</v>
      </c>
      <c r="Y74" s="131">
        <f>'2.a. Vos-laskelma'!Y74/$E74</f>
        <v>1213.3808189175249</v>
      </c>
      <c r="Z74" s="406">
        <f>'2.a. Vos-laskelma'!Z74/$E74</f>
        <v>-38.83652817770465</v>
      </c>
      <c r="AA74" s="131">
        <f>'2.a. Vos-laskelma'!AA74/$E74</f>
        <v>1162.145624221401</v>
      </c>
    </row>
    <row r="75" spans="1:27">
      <c r="A75" s="13">
        <v>211</v>
      </c>
      <c r="B75" s="343">
        <v>6</v>
      </c>
      <c r="C75" s="343">
        <v>6</v>
      </c>
      <c r="D75" s="9" t="s">
        <v>106</v>
      </c>
      <c r="E75" s="20">
        <v>34379</v>
      </c>
      <c r="F75" s="131">
        <f>'2.a. Vos-laskelma'!F75/$E75</f>
        <v>2221.4463441449002</v>
      </c>
      <c r="G75" s="131">
        <f>'2.a. Vos-laskelma'!G75/$E75</f>
        <v>595.57634414490008</v>
      </c>
      <c r="H75" s="131">
        <f>'2.a. Vos-laskelma'!H75/$E75</f>
        <v>7.7984514299400861E-6</v>
      </c>
      <c r="I75" s="131">
        <f>'2.a. Vos-laskelma'!I75/$E75</f>
        <v>45.781315910887727</v>
      </c>
      <c r="J75" s="405">
        <f>'2.a. Vos-laskelma'!J75/$E75</f>
        <v>-118.92909886718067</v>
      </c>
      <c r="K75" s="405">
        <f>'2.a. Vos-laskelma'!K75/$E75</f>
        <v>-30.38</v>
      </c>
      <c r="L75" s="405">
        <f>'2.a. Vos-laskelma'!L75/$E75</f>
        <v>-47.373971901451469</v>
      </c>
      <c r="M75" s="405">
        <f>'2.a. Vos-laskelma'!M75/$E75</f>
        <v>-5.4000392112469777</v>
      </c>
      <c r="N75" s="405">
        <f>'2.a. Vos-laskelma'!N75/$E75</f>
        <v>6.6171741242309281</v>
      </c>
      <c r="O75" s="405">
        <f>'2.a. Vos-laskelma'!O75/$E75</f>
        <v>-29.72</v>
      </c>
      <c r="P75" s="405">
        <f>'2.a. Vos-laskelma'!P75/$E75</f>
        <v>-11.38</v>
      </c>
      <c r="Q75" s="405">
        <f>'2.a. Vos-laskelma'!Q75/$E75</f>
        <v>-14.116359609881471</v>
      </c>
      <c r="R75" s="405">
        <f>'2.a. Vos-laskelma'!R75/$E75</f>
        <v>-3.88</v>
      </c>
      <c r="S75" s="405">
        <f>'2.a. Vos-laskelma'!S75/$E75</f>
        <v>20.454097731168304</v>
      </c>
      <c r="T75" s="405">
        <f>'2.a. Vos-laskelma'!T75/$E75</f>
        <v>-3.75</v>
      </c>
      <c r="U75" s="131">
        <f>'2.a. Vos-laskelma'!U75/$E75</f>
        <v>522.4285611886072</v>
      </c>
      <c r="V75" s="131">
        <f>'2.a. Vos-laskelma'!V75/$E75</f>
        <v>138.51992978587177</v>
      </c>
      <c r="W75" s="131">
        <f>'2.a. Vos-laskelma'!W75/$E75</f>
        <v>660.94849097447889</v>
      </c>
      <c r="X75" s="131">
        <f>'2.a. Vos-laskelma'!X75/$E75</f>
        <v>52.087968238200673</v>
      </c>
      <c r="Y75" s="131">
        <f>'2.a. Vos-laskelma'!Y75/$E75</f>
        <v>713.03645921267957</v>
      </c>
      <c r="Z75" s="406">
        <f>'2.a. Vos-laskelma'!Z75/$E75</f>
        <v>-137.08356845748858</v>
      </c>
      <c r="AA75" s="131">
        <f>'2.a. Vos-laskelma'!AA75/$E75</f>
        <v>560.77223009251259</v>
      </c>
    </row>
    <row r="76" spans="1:27">
      <c r="A76" s="13">
        <v>213</v>
      </c>
      <c r="B76" s="343">
        <v>10</v>
      </c>
      <c r="C76" s="343">
        <v>10</v>
      </c>
      <c r="D76" s="9" t="s">
        <v>107</v>
      </c>
      <c r="E76" s="20">
        <v>4952</v>
      </c>
      <c r="F76" s="131">
        <f>'2.a. Vos-laskelma'!F76/$E76</f>
        <v>1724.7722460988093</v>
      </c>
      <c r="G76" s="131">
        <f>'2.a. Vos-laskelma'!G76/$E76</f>
        <v>98.902246098809499</v>
      </c>
      <c r="H76" s="131">
        <f>'2.a. Vos-laskelma'!H76/$E76</f>
        <v>1.1579605489220108E-5</v>
      </c>
      <c r="I76" s="131">
        <f>'2.a. Vos-laskelma'!I76/$E76</f>
        <v>138.5131795873238</v>
      </c>
      <c r="J76" s="405">
        <f>'2.a. Vos-laskelma'!J76/$E76</f>
        <v>-189.35401961863505</v>
      </c>
      <c r="K76" s="405">
        <f>'2.a. Vos-laskelma'!K76/$E76</f>
        <v>-30.380000000000003</v>
      </c>
      <c r="L76" s="405">
        <f>'2.a. Vos-laskelma'!L76/$E76</f>
        <v>-62.088703554119547</v>
      </c>
      <c r="M76" s="405">
        <f>'2.a. Vos-laskelma'!M76/$E76</f>
        <v>-5.862460170542283</v>
      </c>
      <c r="N76" s="405">
        <f>'2.a. Vos-laskelma'!N76/$E76</f>
        <v>-94.767554827422316</v>
      </c>
      <c r="O76" s="405">
        <f>'2.a. Vos-laskelma'!O76/$E76</f>
        <v>-29.72</v>
      </c>
      <c r="P76" s="405">
        <f>'2.a. Vos-laskelma'!P76/$E76</f>
        <v>-11.38</v>
      </c>
      <c r="Q76" s="405">
        <f>'2.a. Vos-laskelma'!Q76/$E76</f>
        <v>-7.0876641892303196</v>
      </c>
      <c r="R76" s="405">
        <f>'2.a. Vos-laskelma'!R76/$E76</f>
        <v>-3.88</v>
      </c>
      <c r="S76" s="405">
        <f>'2.a. Vos-laskelma'!S76/$E76</f>
        <v>59.562363122679443</v>
      </c>
      <c r="T76" s="405">
        <f>'2.a. Vos-laskelma'!T76/$E76</f>
        <v>-3.75</v>
      </c>
      <c r="U76" s="131">
        <f>'2.a. Vos-laskelma'!U76/$E76</f>
        <v>48.061406067498247</v>
      </c>
      <c r="V76" s="131">
        <f>'2.a. Vos-laskelma'!V76/$E76</f>
        <v>273.48728392862915</v>
      </c>
      <c r="W76" s="131">
        <f>'2.a. Vos-laskelma'!W76/$E76</f>
        <v>321.54868999612739</v>
      </c>
      <c r="X76" s="131">
        <f>'2.a. Vos-laskelma'!X76/$E76</f>
        <v>175.56856348831323</v>
      </c>
      <c r="Y76" s="131">
        <f>'2.a. Vos-laskelma'!Y76/$E76</f>
        <v>497.11725348444065</v>
      </c>
      <c r="Z76" s="406">
        <f>'2.a. Vos-laskelma'!Z76/$E76</f>
        <v>-39.352180936995154</v>
      </c>
      <c r="AA76" s="131">
        <f>'2.a. Vos-laskelma'!AA76/$E76</f>
        <v>498.73699925680984</v>
      </c>
    </row>
    <row r="77" spans="1:27">
      <c r="A77" s="13">
        <v>214</v>
      </c>
      <c r="B77" s="343">
        <v>4</v>
      </c>
      <c r="C77" s="343">
        <v>4</v>
      </c>
      <c r="D77" s="9" t="s">
        <v>108</v>
      </c>
      <c r="E77" s="20">
        <v>12508</v>
      </c>
      <c r="F77" s="131">
        <f>'2.a. Vos-laskelma'!F77/$E77</f>
        <v>2002.7978362671945</v>
      </c>
      <c r="G77" s="131">
        <f>'2.a. Vos-laskelma'!G77/$E77</f>
        <v>376.92783626719478</v>
      </c>
      <c r="H77" s="131">
        <f>'2.a. Vos-laskelma'!H77/$E77</f>
        <v>1.5046421557752284E-5</v>
      </c>
      <c r="I77" s="131">
        <f>'2.a. Vos-laskelma'!I77/$E77</f>
        <v>56.704725639988006</v>
      </c>
      <c r="J77" s="405">
        <f>'2.a. Vos-laskelma'!J77/$E77</f>
        <v>-123.66354450264041</v>
      </c>
      <c r="K77" s="405">
        <f>'2.a. Vos-laskelma'!K77/$E77</f>
        <v>-30.38</v>
      </c>
      <c r="L77" s="405">
        <f>'2.a. Vos-laskelma'!L77/$E77</f>
        <v>-64.993604892868561</v>
      </c>
      <c r="M77" s="405">
        <f>'2.a. Vos-laskelma'!M77/$E77</f>
        <v>-5.6417001358784864</v>
      </c>
      <c r="N77" s="405">
        <f>'2.a. Vos-laskelma'!N77/$E77</f>
        <v>-28.750677281927306</v>
      </c>
      <c r="O77" s="405">
        <f>'2.a. Vos-laskelma'!O77/$E77</f>
        <v>-29.720000000000002</v>
      </c>
      <c r="P77" s="405">
        <f>'2.a. Vos-laskelma'!P77/$E77</f>
        <v>-11.38</v>
      </c>
      <c r="Q77" s="405">
        <f>'2.a. Vos-laskelma'!Q77/$E77</f>
        <v>-17.060356507653779</v>
      </c>
      <c r="R77" s="405">
        <f>'2.a. Vos-laskelma'!R77/$E77</f>
        <v>-3.88</v>
      </c>
      <c r="S77" s="405">
        <f>'2.a. Vos-laskelma'!S77/$E77</f>
        <v>71.892794315687723</v>
      </c>
      <c r="T77" s="405">
        <f>'2.a. Vos-laskelma'!T77/$E77</f>
        <v>-3.75</v>
      </c>
      <c r="U77" s="131">
        <f>'2.a. Vos-laskelma'!U77/$E77</f>
        <v>309.9690174045424</v>
      </c>
      <c r="V77" s="131">
        <f>'2.a. Vos-laskelma'!V77/$E77</f>
        <v>462.88459461454744</v>
      </c>
      <c r="W77" s="131">
        <f>'2.a. Vos-laskelma'!W77/$E77</f>
        <v>772.85361201908984</v>
      </c>
      <c r="X77" s="131">
        <f>'2.a. Vos-laskelma'!X77/$E77</f>
        <v>160.31082646743738</v>
      </c>
      <c r="Y77" s="131">
        <f>'2.a. Vos-laskelma'!Y77/$E77</f>
        <v>933.16443848652727</v>
      </c>
      <c r="Z77" s="406">
        <f>'2.a. Vos-laskelma'!Z77/$E77</f>
        <v>-10.456188039654622</v>
      </c>
      <c r="AA77" s="131">
        <f>'2.a. Vos-laskelma'!AA77/$E77</f>
        <v>850.58799801779503</v>
      </c>
    </row>
    <row r="78" spans="1:27">
      <c r="A78" s="13">
        <v>216</v>
      </c>
      <c r="B78" s="343">
        <v>13</v>
      </c>
      <c r="C78" s="343">
        <v>13</v>
      </c>
      <c r="D78" s="9" t="s">
        <v>109</v>
      </c>
      <c r="E78" s="20">
        <v>1137</v>
      </c>
      <c r="F78" s="131">
        <f>'2.a. Vos-laskelma'!F78/$E78</f>
        <v>1854.1978327990416</v>
      </c>
      <c r="G78" s="131">
        <f>'2.a. Vos-laskelma'!G78/$E78</f>
        <v>228.32783279904157</v>
      </c>
      <c r="H78" s="131">
        <f>'2.a. Vos-laskelma'!H78/$E78</f>
        <v>1.0830345733923989E-4</v>
      </c>
      <c r="I78" s="131">
        <f>'2.a. Vos-laskelma'!I78/$E78</f>
        <v>349.32907730551074</v>
      </c>
      <c r="J78" s="405">
        <f>'2.a. Vos-laskelma'!J78/$E78</f>
        <v>4.6356755535581922</v>
      </c>
      <c r="K78" s="405">
        <f>'2.a. Vos-laskelma'!K78/$E78</f>
        <v>-30.38</v>
      </c>
      <c r="L78" s="405">
        <f>'2.a. Vos-laskelma'!L78/$E78</f>
        <v>-25.776772207563763</v>
      </c>
      <c r="M78" s="405">
        <f>'2.a. Vos-laskelma'!M78/$E78</f>
        <v>-6.2866210783817458</v>
      </c>
      <c r="N78" s="405">
        <f>'2.a. Vos-laskelma'!N78/$E78</f>
        <v>72.920152095353743</v>
      </c>
      <c r="O78" s="405">
        <f>'2.a. Vos-laskelma'!O78/$E78</f>
        <v>-29.72</v>
      </c>
      <c r="P78" s="405">
        <f>'2.a. Vos-laskelma'!P78/$E78</f>
        <v>-11.38</v>
      </c>
      <c r="Q78" s="405">
        <f>'2.a. Vos-laskelma'!Q78/$E78</f>
        <v>-20.673528809468422</v>
      </c>
      <c r="R78" s="405">
        <f>'2.a. Vos-laskelma'!R78/$E78</f>
        <v>-3.8799999999999994</v>
      </c>
      <c r="S78" s="405">
        <f>'2.a. Vos-laskelma'!S78/$E78</f>
        <v>63.562445553618367</v>
      </c>
      <c r="T78" s="405">
        <f>'2.a. Vos-laskelma'!T78/$E78</f>
        <v>-3.75</v>
      </c>
      <c r="U78" s="131">
        <f>'2.a. Vos-laskelma'!U78/$E78</f>
        <v>582.29258565811062</v>
      </c>
      <c r="V78" s="131">
        <f>'2.a. Vos-laskelma'!V78/$E78</f>
        <v>385.32118306381568</v>
      </c>
      <c r="W78" s="131">
        <f>'2.a. Vos-laskelma'!W78/$E78</f>
        <v>967.61376872192614</v>
      </c>
      <c r="X78" s="131">
        <f>'2.a. Vos-laskelma'!X78/$E78</f>
        <v>222.43427956574502</v>
      </c>
      <c r="Y78" s="131">
        <f>'2.a. Vos-laskelma'!Y78/$E78</f>
        <v>1190.0480482876712</v>
      </c>
      <c r="Z78" s="406">
        <f>'2.a. Vos-laskelma'!Z78/$E78</f>
        <v>-182.07211961301672</v>
      </c>
      <c r="AA78" s="131">
        <f>'2.a. Vos-laskelma'!AA78/$E78</f>
        <v>1106.3173087616051</v>
      </c>
    </row>
    <row r="79" spans="1:27">
      <c r="A79" s="13">
        <v>217</v>
      </c>
      <c r="B79" s="343">
        <v>16</v>
      </c>
      <c r="C79" s="343">
        <v>16</v>
      </c>
      <c r="D79" s="9" t="s">
        <v>110</v>
      </c>
      <c r="E79" s="20">
        <v>5246</v>
      </c>
      <c r="F79" s="131">
        <f>'2.a. Vos-laskelma'!F79/$E79</f>
        <v>2267.5906862449301</v>
      </c>
      <c r="G79" s="131">
        <f>'2.a. Vos-laskelma'!G79/$E79</f>
        <v>641.72068624493033</v>
      </c>
      <c r="H79" s="131">
        <f>'2.a. Vos-laskelma'!H79/$E79</f>
        <v>5.3945234891974286E-5</v>
      </c>
      <c r="I79" s="131">
        <f>'2.a. Vos-laskelma'!I79/$E79</f>
        <v>47.000415893515523</v>
      </c>
      <c r="J79" s="405">
        <f>'2.a. Vos-laskelma'!J79/$E79</f>
        <v>-351.48493912183346</v>
      </c>
      <c r="K79" s="405">
        <f>'2.a. Vos-laskelma'!K79/$E79</f>
        <v>-30.379999999999995</v>
      </c>
      <c r="L79" s="405">
        <f>'2.a. Vos-laskelma'!L79/$E79</f>
        <v>-28.534918032786884</v>
      </c>
      <c r="M79" s="405">
        <f>'2.a. Vos-laskelma'!M79/$E79</f>
        <v>-117.20561532413407</v>
      </c>
      <c r="N79" s="405">
        <f>'2.a. Vos-laskelma'!N79/$E79</f>
        <v>-138.00047780864574</v>
      </c>
      <c r="O79" s="405">
        <f>'2.a. Vos-laskelma'!O79/$E79</f>
        <v>-29.72</v>
      </c>
      <c r="P79" s="405">
        <f>'2.a. Vos-laskelma'!P79/$E79</f>
        <v>-11.38</v>
      </c>
      <c r="Q79" s="405">
        <f>'2.a. Vos-laskelma'!Q79/$E79</f>
        <v>-18.458279131284502</v>
      </c>
      <c r="R79" s="405">
        <f>'2.a. Vos-laskelma'!R79/$E79</f>
        <v>-3.88</v>
      </c>
      <c r="S79" s="405">
        <f>'2.a. Vos-laskelma'!S79/$E79</f>
        <v>29.8243511750177</v>
      </c>
      <c r="T79" s="405">
        <f>'2.a. Vos-laskelma'!T79/$E79</f>
        <v>-3.75</v>
      </c>
      <c r="U79" s="131">
        <f>'2.a. Vos-laskelma'!U79/$E79</f>
        <v>337.23616301661229</v>
      </c>
      <c r="V79" s="131">
        <f>'2.a. Vos-laskelma'!V79/$E79</f>
        <v>525.90357236008026</v>
      </c>
      <c r="W79" s="131">
        <f>'2.a. Vos-laskelma'!W79/$E79</f>
        <v>863.13973537669256</v>
      </c>
      <c r="X79" s="131">
        <f>'2.a. Vos-laskelma'!X79/$E79</f>
        <v>130.80964682334542</v>
      </c>
      <c r="Y79" s="131">
        <f>'2.a. Vos-laskelma'!Y79/$E79</f>
        <v>993.94938220003803</v>
      </c>
      <c r="Z79" s="406">
        <f>'2.a. Vos-laskelma'!Z79/$E79</f>
        <v>5.0272588638963018</v>
      </c>
      <c r="AA79" s="131">
        <f>'2.a. Vos-laskelma'!AA79/$E79</f>
        <v>969.20193119869566</v>
      </c>
    </row>
    <row r="80" spans="1:27">
      <c r="A80" s="13">
        <v>218</v>
      </c>
      <c r="B80" s="343">
        <v>14</v>
      </c>
      <c r="C80" s="343">
        <v>14</v>
      </c>
      <c r="D80" s="9" t="s">
        <v>111</v>
      </c>
      <c r="E80" s="20">
        <v>1134</v>
      </c>
      <c r="F80" s="131">
        <f>'2.a. Vos-laskelma'!F80/$E80</f>
        <v>1616.9299577041406</v>
      </c>
      <c r="G80" s="131">
        <f>'2.a. Vos-laskelma'!G80/$E80</f>
        <v>-8.9400422958592678</v>
      </c>
      <c r="H80" s="131">
        <f>'2.a. Vos-laskelma'!H80/$E80</f>
        <v>-4.8756813144383967E-6</v>
      </c>
      <c r="I80" s="131">
        <f>'2.a. Vos-laskelma'!I80/$E80</f>
        <v>69.155213820449788</v>
      </c>
      <c r="J80" s="405">
        <f>'2.a. Vos-laskelma'!J80/$E80</f>
        <v>293.82078499026596</v>
      </c>
      <c r="K80" s="405">
        <f>'2.a. Vos-laskelma'!K80/$E80</f>
        <v>-30.38</v>
      </c>
      <c r="L80" s="405">
        <f>'2.a. Vos-laskelma'!L80/$E80</f>
        <v>-21.872733686067019</v>
      </c>
      <c r="M80" s="405">
        <f>'2.a. Vos-laskelma'!M80/$E80</f>
        <v>84.935435098880504</v>
      </c>
      <c r="N80" s="405">
        <f>'2.a. Vos-laskelma'!N80/$E80</f>
        <v>292.45816667416216</v>
      </c>
      <c r="O80" s="405">
        <f>'2.a. Vos-laskelma'!O80/$E80</f>
        <v>-29.719999999999995</v>
      </c>
      <c r="P80" s="405">
        <f>'2.a. Vos-laskelma'!P80/$E80</f>
        <v>-11.38</v>
      </c>
      <c r="Q80" s="405">
        <f>'2.a. Vos-laskelma'!Q80/$E80</f>
        <v>-20.537531969606192</v>
      </c>
      <c r="R80" s="405">
        <f>'2.a. Vos-laskelma'!R80/$E80</f>
        <v>-3.88</v>
      </c>
      <c r="S80" s="405">
        <f>'2.a. Vos-laskelma'!S80/$E80</f>
        <v>37.94744887289648</v>
      </c>
      <c r="T80" s="405">
        <f>'2.a. Vos-laskelma'!T80/$E80</f>
        <v>-3.75</v>
      </c>
      <c r="U80" s="131">
        <f>'2.a. Vos-laskelma'!U80/$E80</f>
        <v>354.03595651485654</v>
      </c>
      <c r="V80" s="131">
        <f>'2.a. Vos-laskelma'!V80/$E80</f>
        <v>604.02285834018983</v>
      </c>
      <c r="W80" s="131">
        <f>'2.a. Vos-laskelma'!W80/$E80</f>
        <v>958.05881485504631</v>
      </c>
      <c r="X80" s="131">
        <f>'2.a. Vos-laskelma'!X80/$E80</f>
        <v>242.27707092014231</v>
      </c>
      <c r="Y80" s="131">
        <f>'2.a. Vos-laskelma'!Y80/$E80</f>
        <v>1200.3358857751884</v>
      </c>
      <c r="Z80" s="406">
        <f>'2.a. Vos-laskelma'!Z80/$E80</f>
        <v>-281.60758377425043</v>
      </c>
      <c r="AA80" s="131">
        <f>'2.a. Vos-laskelma'!AA80/$E80</f>
        <v>912.47270239659167</v>
      </c>
    </row>
    <row r="81" spans="1:27">
      <c r="A81" s="13">
        <v>224</v>
      </c>
      <c r="B81" s="343">
        <v>1</v>
      </c>
      <c r="C81" s="377">
        <v>33</v>
      </c>
      <c r="D81" s="9" t="s">
        <v>112</v>
      </c>
      <c r="E81" s="20">
        <v>8274</v>
      </c>
      <c r="F81" s="131">
        <f>'2.a. Vos-laskelma'!F81/$E81</f>
        <v>1904.7642791245428</v>
      </c>
      <c r="G81" s="131">
        <f>'2.a. Vos-laskelma'!G81/$E81</f>
        <v>278.894279124543</v>
      </c>
      <c r="H81" s="131">
        <f>'2.a. Vos-laskelma'!H81/$E81</f>
        <v>1.7696315448730604E-5</v>
      </c>
      <c r="I81" s="131">
        <f>'2.a. Vos-laskelma'!I81/$E81</f>
        <v>30.864634045322656</v>
      </c>
      <c r="J81" s="405">
        <f>'2.a. Vos-laskelma'!J81/$E81</f>
        <v>-135.30319826862427</v>
      </c>
      <c r="K81" s="405">
        <f>'2.a. Vos-laskelma'!K81/$E81</f>
        <v>-30.38</v>
      </c>
      <c r="L81" s="405">
        <f>'2.a. Vos-laskelma'!L81/$E81</f>
        <v>-76.635591007976799</v>
      </c>
      <c r="M81" s="405">
        <f>'2.a. Vos-laskelma'!M81/$E81</f>
        <v>-5.8566670241176988</v>
      </c>
      <c r="N81" s="405">
        <f>'2.a. Vos-laskelma'!N81/$E81</f>
        <v>-25.036157935500331</v>
      </c>
      <c r="O81" s="405">
        <f>'2.a. Vos-laskelma'!O81/$E81</f>
        <v>-29.72</v>
      </c>
      <c r="P81" s="405">
        <f>'2.a. Vos-laskelma'!P81/$E81</f>
        <v>-11.38</v>
      </c>
      <c r="Q81" s="405">
        <f>'2.a. Vos-laskelma'!Q81/$E81</f>
        <v>-13.496183436298212</v>
      </c>
      <c r="R81" s="405">
        <f>'2.a. Vos-laskelma'!R81/$E81</f>
        <v>-3.88</v>
      </c>
      <c r="S81" s="405">
        <f>'2.a. Vos-laskelma'!S81/$E81</f>
        <v>64.831401135268791</v>
      </c>
      <c r="T81" s="405">
        <f>'2.a. Vos-laskelma'!T81/$E81</f>
        <v>-3.75</v>
      </c>
      <c r="U81" s="131">
        <f>'2.a. Vos-laskelma'!U81/$E81</f>
        <v>174.45571490124144</v>
      </c>
      <c r="V81" s="131">
        <f>'2.a. Vos-laskelma'!V81/$E81</f>
        <v>466.69758368170807</v>
      </c>
      <c r="W81" s="131">
        <f>'2.a. Vos-laskelma'!W81/$E81</f>
        <v>641.15329858294956</v>
      </c>
      <c r="X81" s="131">
        <f>'2.a. Vos-laskelma'!X81/$E81</f>
        <v>112.43115473977669</v>
      </c>
      <c r="Y81" s="131">
        <f>'2.a. Vos-laskelma'!Y81/$E81</f>
        <v>753.58445332272618</v>
      </c>
      <c r="Z81" s="406">
        <f>'2.a. Vos-laskelma'!Z81/$E81</f>
        <v>-51.158206429780037</v>
      </c>
      <c r="AA81" s="131">
        <f>'2.a. Vos-laskelma'!AA81/$E81</f>
        <v>823.38070154558125</v>
      </c>
    </row>
    <row r="82" spans="1:27">
      <c r="A82" s="13">
        <v>226</v>
      </c>
      <c r="B82" s="343">
        <v>13</v>
      </c>
      <c r="C82" s="343">
        <v>13</v>
      </c>
      <c r="D82" s="9" t="s">
        <v>113</v>
      </c>
      <c r="E82" s="20">
        <v>3514</v>
      </c>
      <c r="F82" s="131">
        <f>'2.a. Vos-laskelma'!F82/$E82</f>
        <v>1710.3587075954315</v>
      </c>
      <c r="G82" s="131">
        <f>'2.a. Vos-laskelma'!G82/$E82</f>
        <v>84.488707595431677</v>
      </c>
      <c r="H82" s="131">
        <f>'2.a. Vos-laskelma'!H82/$E82</f>
        <v>1.4057552259139059E-5</v>
      </c>
      <c r="I82" s="131">
        <f>'2.a. Vos-laskelma'!I82/$E82</f>
        <v>174.62949061559706</v>
      </c>
      <c r="J82" s="405">
        <f>'2.a. Vos-laskelma'!J82/$E82</f>
        <v>47.089707224233102</v>
      </c>
      <c r="K82" s="405">
        <f>'2.a. Vos-laskelma'!K82/$E82</f>
        <v>-30.38</v>
      </c>
      <c r="L82" s="405">
        <f>'2.a. Vos-laskelma'!L82/$E82</f>
        <v>-35.655059760956178</v>
      </c>
      <c r="M82" s="405">
        <f>'2.a. Vos-laskelma'!M82/$E82</f>
        <v>4.4325498918373203</v>
      </c>
      <c r="N82" s="405">
        <f>'2.a. Vos-laskelma'!N82/$E82</f>
        <v>111.50193598067167</v>
      </c>
      <c r="O82" s="405">
        <f>'2.a. Vos-laskelma'!O82/$E82</f>
        <v>-29.72</v>
      </c>
      <c r="P82" s="405">
        <f>'2.a. Vos-laskelma'!P82/$E82</f>
        <v>-11.38</v>
      </c>
      <c r="Q82" s="405">
        <f>'2.a. Vos-laskelma'!Q82/$E82</f>
        <v>-16.895258400222882</v>
      </c>
      <c r="R82" s="405">
        <f>'2.a. Vos-laskelma'!R82/$E82</f>
        <v>-3.88</v>
      </c>
      <c r="S82" s="405">
        <f>'2.a. Vos-laskelma'!S82/$E82</f>
        <v>62.815539512903165</v>
      </c>
      <c r="T82" s="405">
        <f>'2.a. Vos-laskelma'!T82/$E82</f>
        <v>-3.75</v>
      </c>
      <c r="U82" s="131">
        <f>'2.a. Vos-laskelma'!U82/$E82</f>
        <v>306.20790543526186</v>
      </c>
      <c r="V82" s="131">
        <f>'2.a. Vos-laskelma'!V82/$E82</f>
        <v>479.81399439991884</v>
      </c>
      <c r="W82" s="131">
        <f>'2.a. Vos-laskelma'!W82/$E82</f>
        <v>786.02189983518076</v>
      </c>
      <c r="X82" s="131">
        <f>'2.a. Vos-laskelma'!X82/$E82</f>
        <v>179.87387711941122</v>
      </c>
      <c r="Y82" s="131">
        <f>'2.a. Vos-laskelma'!Y82/$E82</f>
        <v>965.89577695459184</v>
      </c>
      <c r="Z82" s="406">
        <f>'2.a. Vos-laskelma'!Z82/$E82</f>
        <v>-6.6183836084234491</v>
      </c>
      <c r="AA82" s="131">
        <f>'2.a. Vos-laskelma'!AA82/$E82</f>
        <v>994.3495094376508</v>
      </c>
    </row>
    <row r="83" spans="1:27">
      <c r="A83" s="13">
        <v>230</v>
      </c>
      <c r="B83" s="343">
        <v>4</v>
      </c>
      <c r="C83" s="343">
        <v>4</v>
      </c>
      <c r="D83" s="9" t="s">
        <v>114</v>
      </c>
      <c r="E83" s="20">
        <v>2133</v>
      </c>
      <c r="F83" s="131">
        <f>'2.a. Vos-laskelma'!F83/$E83</f>
        <v>1875.1042640281062</v>
      </c>
      <c r="G83" s="131">
        <f>'2.a. Vos-laskelma'!G83/$E83</f>
        <v>249.23426402810625</v>
      </c>
      <c r="H83" s="131">
        <f>'2.a. Vos-laskelma'!H83/$E83</f>
        <v>6.2314838070693152E-5</v>
      </c>
      <c r="I83" s="131">
        <f>'2.a. Vos-laskelma'!I83/$E83</f>
        <v>143.81384296617861</v>
      </c>
      <c r="J83" s="405">
        <f>'2.a. Vos-laskelma'!J83/$E83</f>
        <v>-37.969643374374527</v>
      </c>
      <c r="K83" s="405">
        <f>'2.a. Vos-laskelma'!K83/$E83</f>
        <v>-30.38</v>
      </c>
      <c r="L83" s="405">
        <f>'2.a. Vos-laskelma'!L83/$E83</f>
        <v>-19.34524613220816</v>
      </c>
      <c r="M83" s="405">
        <f>'2.a. Vos-laskelma'!M83/$E83</f>
        <v>-5.9152525280467882</v>
      </c>
      <c r="N83" s="405">
        <f>'2.a. Vos-laskelma'!N83/$E83</f>
        <v>13.000720178994463</v>
      </c>
      <c r="O83" s="405">
        <f>'2.a. Vos-laskelma'!O83/$E83</f>
        <v>-29.72</v>
      </c>
      <c r="P83" s="405">
        <f>'2.a. Vos-laskelma'!P83/$E83</f>
        <v>-11.38</v>
      </c>
      <c r="Q83" s="405">
        <f>'2.a. Vos-laskelma'!Q83/$E83</f>
        <v>-19.417765935772884</v>
      </c>
      <c r="R83" s="405">
        <f>'2.a. Vos-laskelma'!R83/$E83</f>
        <v>-3.8799999999999994</v>
      </c>
      <c r="S83" s="405">
        <f>'2.a. Vos-laskelma'!S83/$E83</f>
        <v>72.817901042658846</v>
      </c>
      <c r="T83" s="405">
        <f>'2.a. Vos-laskelma'!T83/$E83</f>
        <v>-3.75</v>
      </c>
      <c r="U83" s="131">
        <f>'2.a. Vos-laskelma'!U83/$E83</f>
        <v>355.07846361991028</v>
      </c>
      <c r="V83" s="131">
        <f>'2.a. Vos-laskelma'!V83/$E83</f>
        <v>547.79016520687605</v>
      </c>
      <c r="W83" s="131">
        <f>'2.a. Vos-laskelma'!W83/$E83</f>
        <v>902.86862882678633</v>
      </c>
      <c r="X83" s="131">
        <f>'2.a. Vos-laskelma'!X83/$E83</f>
        <v>241.48210613845731</v>
      </c>
      <c r="Y83" s="131">
        <f>'2.a. Vos-laskelma'!Y83/$E83</f>
        <v>1144.3507349652436</v>
      </c>
      <c r="Z83" s="406">
        <f>'2.a. Vos-laskelma'!Z83/$E83</f>
        <v>-272.44538209095174</v>
      </c>
      <c r="AA83" s="131">
        <f>'2.a. Vos-laskelma'!AA83/$E83</f>
        <v>929.66854059372849</v>
      </c>
    </row>
    <row r="84" spans="1:27">
      <c r="A84" s="13">
        <v>231</v>
      </c>
      <c r="B84" s="343">
        <v>15</v>
      </c>
      <c r="C84" s="343">
        <v>15</v>
      </c>
      <c r="D84" s="9" t="s">
        <v>115</v>
      </c>
      <c r="E84" s="20">
        <v>1248</v>
      </c>
      <c r="F84" s="131">
        <f>'2.a. Vos-laskelma'!F84/$E84</f>
        <v>2264.542411388441</v>
      </c>
      <c r="G84" s="131">
        <f>'2.a. Vos-laskelma'!G84/$E84</f>
        <v>638.67241138844111</v>
      </c>
      <c r="H84" s="131">
        <f>'2.a. Vos-laskelma'!H84/$E84</f>
        <v>2.2598682070203087E-4</v>
      </c>
      <c r="I84" s="131">
        <f>'2.a. Vos-laskelma'!I84/$E84</f>
        <v>90.908429788200522</v>
      </c>
      <c r="J84" s="405">
        <f>'2.a. Vos-laskelma'!J84/$E84</f>
        <v>-1147.737075849074</v>
      </c>
      <c r="K84" s="405">
        <f>'2.a. Vos-laskelma'!K84/$E84</f>
        <v>-30.38</v>
      </c>
      <c r="L84" s="405">
        <f>'2.a. Vos-laskelma'!L84/$E84</f>
        <v>-42.74436698717949</v>
      </c>
      <c r="M84" s="405">
        <f>'2.a. Vos-laskelma'!M84/$E84</f>
        <v>-375.6115979658054</v>
      </c>
      <c r="N84" s="405">
        <f>'2.a. Vos-laskelma'!N84/$E84</f>
        <v>-687.75471478628106</v>
      </c>
      <c r="O84" s="405">
        <f>'2.a. Vos-laskelma'!O84/$E84</f>
        <v>-29.72</v>
      </c>
      <c r="P84" s="405">
        <f>'2.a. Vos-laskelma'!P84/$E84</f>
        <v>-11.38</v>
      </c>
      <c r="Q84" s="405">
        <f>'2.a. Vos-laskelma'!Q84/$E84</f>
        <v>0</v>
      </c>
      <c r="R84" s="405">
        <f>'2.a. Vos-laskelma'!R84/$E84</f>
        <v>-3.88</v>
      </c>
      <c r="S84" s="405">
        <f>'2.a. Vos-laskelma'!S84/$E84</f>
        <v>37.483603890191745</v>
      </c>
      <c r="T84" s="405">
        <f>'2.a. Vos-laskelma'!T84/$E84</f>
        <v>-3.75</v>
      </c>
      <c r="U84" s="131">
        <f>'2.a. Vos-laskelma'!U84/$E84</f>
        <v>-418.15623467243245</v>
      </c>
      <c r="V84" s="131">
        <f>'2.a. Vos-laskelma'!V84/$E84</f>
        <v>21.483954933246721</v>
      </c>
      <c r="W84" s="131">
        <f>'2.a. Vos-laskelma'!W84/$E84</f>
        <v>-396.67227973918574</v>
      </c>
      <c r="X84" s="131">
        <f>'2.a. Vos-laskelma'!X84/$E84</f>
        <v>130.98793110142617</v>
      </c>
      <c r="Y84" s="131">
        <f>'2.a. Vos-laskelma'!Y84/$E84</f>
        <v>-265.68434863775957</v>
      </c>
      <c r="Z84" s="406">
        <f>'2.a. Vos-laskelma'!Z84/$E84</f>
        <v>-93.126602564102569</v>
      </c>
      <c r="AA84" s="131">
        <f>'2.a. Vos-laskelma'!AA84/$E84</f>
        <v>-527.1083605655009</v>
      </c>
    </row>
    <row r="85" spans="1:27">
      <c r="A85" s="13">
        <v>232</v>
      </c>
      <c r="B85" s="343">
        <v>14</v>
      </c>
      <c r="C85" s="343">
        <v>14</v>
      </c>
      <c r="D85" s="9" t="s">
        <v>116</v>
      </c>
      <c r="E85" s="20">
        <v>12429</v>
      </c>
      <c r="F85" s="131">
        <f>'2.a. Vos-laskelma'!F85/$E85</f>
        <v>1959.2866440790137</v>
      </c>
      <c r="G85" s="131">
        <f>'2.a. Vos-laskelma'!G85/$E85</f>
        <v>333.41664407901379</v>
      </c>
      <c r="H85" s="131">
        <f>'2.a. Vos-laskelma'!H85/$E85</f>
        <v>1.3691565546047386E-5</v>
      </c>
      <c r="I85" s="131">
        <f>'2.a. Vos-laskelma'!I85/$E85</f>
        <v>36.992007240647162</v>
      </c>
      <c r="J85" s="405">
        <f>'2.a. Vos-laskelma'!J85/$E85</f>
        <v>-105.6052331863839</v>
      </c>
      <c r="K85" s="405">
        <f>'2.a. Vos-laskelma'!K85/$E85</f>
        <v>-30.379999999999995</v>
      </c>
      <c r="L85" s="405">
        <f>'2.a. Vos-laskelma'!L85/$E85</f>
        <v>-55.885457398020755</v>
      </c>
      <c r="M85" s="405">
        <f>'2.a. Vos-laskelma'!M85/$E85</f>
        <v>-5.7781674532641274</v>
      </c>
      <c r="N85" s="405">
        <f>'2.a. Vos-laskelma'!N85/$E85</f>
        <v>-1.8284688288645459</v>
      </c>
      <c r="O85" s="405">
        <f>'2.a. Vos-laskelma'!O85/$E85</f>
        <v>-29.72</v>
      </c>
      <c r="P85" s="405">
        <f>'2.a. Vos-laskelma'!P85/$E85</f>
        <v>-11.38</v>
      </c>
      <c r="Q85" s="405">
        <f>'2.a. Vos-laskelma'!Q85/$E85</f>
        <v>-16.236041750606283</v>
      </c>
      <c r="R85" s="405">
        <f>'2.a. Vos-laskelma'!R85/$E85</f>
        <v>-3.88</v>
      </c>
      <c r="S85" s="405">
        <f>'2.a. Vos-laskelma'!S85/$E85</f>
        <v>53.2329022443718</v>
      </c>
      <c r="T85" s="405">
        <f>'2.a. Vos-laskelma'!T85/$E85</f>
        <v>-3.75</v>
      </c>
      <c r="U85" s="131">
        <f>'2.a. Vos-laskelma'!U85/$E85</f>
        <v>264.80341813327709</v>
      </c>
      <c r="V85" s="131">
        <f>'2.a. Vos-laskelma'!V85/$E85</f>
        <v>491.34144223319026</v>
      </c>
      <c r="W85" s="131">
        <f>'2.a. Vos-laskelma'!W85/$E85</f>
        <v>756.14486036646736</v>
      </c>
      <c r="X85" s="131">
        <f>'2.a. Vos-laskelma'!X85/$E85</f>
        <v>166.06455448694109</v>
      </c>
      <c r="Y85" s="131">
        <f>'2.a. Vos-laskelma'!Y85/$E85</f>
        <v>922.20941485340848</v>
      </c>
      <c r="Z85" s="406">
        <f>'2.a. Vos-laskelma'!Z85/$E85</f>
        <v>-49.41837637782605</v>
      </c>
      <c r="AA85" s="131">
        <f>'2.a. Vos-laskelma'!AA85/$E85</f>
        <v>868.78247281335587</v>
      </c>
    </row>
    <row r="86" spans="1:27">
      <c r="A86" s="13">
        <v>233</v>
      </c>
      <c r="B86" s="343">
        <v>14</v>
      </c>
      <c r="C86" s="343">
        <v>14</v>
      </c>
      <c r="D86" s="9" t="s">
        <v>117</v>
      </c>
      <c r="E86" s="20">
        <v>14909</v>
      </c>
      <c r="F86" s="131">
        <f>'2.a. Vos-laskelma'!F86/$E86</f>
        <v>1947.6580762734181</v>
      </c>
      <c r="G86" s="131">
        <f>'2.a. Vos-laskelma'!G86/$E86</f>
        <v>321.78807627341831</v>
      </c>
      <c r="H86" s="131">
        <f>'2.a. Vos-laskelma'!H86/$E86</f>
        <v>1.1081759395461256E-5</v>
      </c>
      <c r="I86" s="131">
        <f>'2.a. Vos-laskelma'!I86/$E86</f>
        <v>31.012826233099595</v>
      </c>
      <c r="J86" s="405">
        <f>'2.a. Vos-laskelma'!J86/$E86</f>
        <v>10.858350786723094</v>
      </c>
      <c r="K86" s="405">
        <f>'2.a. Vos-laskelma'!K86/$E86</f>
        <v>-30.38</v>
      </c>
      <c r="L86" s="405">
        <f>'2.a. Vos-laskelma'!L86/$E86</f>
        <v>-57.684585149909452</v>
      </c>
      <c r="M86" s="405">
        <f>'2.a. Vos-laskelma'!M86/$E86</f>
        <v>-5.7108992092913233</v>
      </c>
      <c r="N86" s="405">
        <f>'2.a. Vos-laskelma'!N86/$E86</f>
        <v>141.85608883521306</v>
      </c>
      <c r="O86" s="405">
        <f>'2.a. Vos-laskelma'!O86/$E86</f>
        <v>-29.72</v>
      </c>
      <c r="P86" s="405">
        <f>'2.a. Vos-laskelma'!P86/$E86</f>
        <v>-11.38</v>
      </c>
      <c r="Q86" s="405">
        <f>'2.a. Vos-laskelma'!Q86/$E86</f>
        <v>-18.539015580379061</v>
      </c>
      <c r="R86" s="405">
        <f>'2.a. Vos-laskelma'!R86/$E86</f>
        <v>-3.88</v>
      </c>
      <c r="S86" s="405">
        <f>'2.a. Vos-laskelma'!S86/$E86</f>
        <v>30.046761891089883</v>
      </c>
      <c r="T86" s="405">
        <f>'2.a. Vos-laskelma'!T86/$E86</f>
        <v>-3.75</v>
      </c>
      <c r="U86" s="131">
        <f>'2.a. Vos-laskelma'!U86/$E86</f>
        <v>363.65925329324102</v>
      </c>
      <c r="V86" s="131">
        <f>'2.a. Vos-laskelma'!V86/$E86</f>
        <v>484.11241500983397</v>
      </c>
      <c r="W86" s="131">
        <f>'2.a. Vos-laskelma'!W86/$E86</f>
        <v>847.77166830307499</v>
      </c>
      <c r="X86" s="131">
        <f>'2.a. Vos-laskelma'!X86/$E86</f>
        <v>172.70885973963675</v>
      </c>
      <c r="Y86" s="131">
        <f>'2.a. Vos-laskelma'!Y86/$E86</f>
        <v>1020.4805280427117</v>
      </c>
      <c r="Z86" s="406">
        <f>'2.a. Vos-laskelma'!Z86/$E86</f>
        <v>-11.478435844121</v>
      </c>
      <c r="AA86" s="131">
        <f>'2.a. Vos-laskelma'!AA86/$E86</f>
        <v>1085.3631865912623</v>
      </c>
    </row>
    <row r="87" spans="1:27">
      <c r="A87" s="13">
        <v>235</v>
      </c>
      <c r="B87" s="343">
        <v>1</v>
      </c>
      <c r="C87" s="377">
        <v>33</v>
      </c>
      <c r="D87" s="9" t="s">
        <v>118</v>
      </c>
      <c r="E87" s="20">
        <v>10318</v>
      </c>
      <c r="F87" s="131">
        <f>'2.a. Vos-laskelma'!F87/$E87</f>
        <v>2489.0170989183839</v>
      </c>
      <c r="G87" s="131">
        <f>'2.a. Vos-laskelma'!G87/$E87</f>
        <v>863.14709891838402</v>
      </c>
      <c r="H87" s="131">
        <f>'2.a. Vos-laskelma'!H87/$E87</f>
        <v>3.360945046422792E-5</v>
      </c>
      <c r="I87" s="131">
        <f>'2.a. Vos-laskelma'!I87/$E87</f>
        <v>32.467566974750241</v>
      </c>
      <c r="J87" s="405">
        <f>'2.a. Vos-laskelma'!J87/$E87</f>
        <v>1050.0288630797488</v>
      </c>
      <c r="K87" s="405">
        <f>'2.a. Vos-laskelma'!K87/$E87</f>
        <v>-30.379999999999995</v>
      </c>
      <c r="L87" s="405">
        <f>'2.a. Vos-laskelma'!L87/$E87</f>
        <v>-50.751465400271371</v>
      </c>
      <c r="M87" s="405">
        <f>'2.a. Vos-laskelma'!M87/$E87</f>
        <v>242.03666570542853</v>
      </c>
      <c r="N87" s="405">
        <f>'2.a. Vos-laskelma'!N87/$E87</f>
        <v>965.4256244403274</v>
      </c>
      <c r="O87" s="405">
        <f>'2.a. Vos-laskelma'!O87/$E87</f>
        <v>-29.719999999999995</v>
      </c>
      <c r="P87" s="405">
        <f>'2.a. Vos-laskelma'!P87/$E87</f>
        <v>-11.38</v>
      </c>
      <c r="Q87" s="405">
        <f>'2.a. Vos-laskelma'!Q87/$E87</f>
        <v>-38.025132070336511</v>
      </c>
      <c r="R87" s="405">
        <f>'2.a. Vos-laskelma'!R87/$E87</f>
        <v>-3.8799999999999994</v>
      </c>
      <c r="S87" s="405">
        <f>'2.a. Vos-laskelma'!S87/$E87</f>
        <v>10.4531704046006</v>
      </c>
      <c r="T87" s="405">
        <f>'2.a. Vos-laskelma'!T87/$E87</f>
        <v>-3.75</v>
      </c>
      <c r="U87" s="131">
        <f>'2.a. Vos-laskelma'!U87/$E87</f>
        <v>1945.6435289728834</v>
      </c>
      <c r="V87" s="131">
        <f>'2.a. Vos-laskelma'!V87/$E87</f>
        <v>-175.17525518554933</v>
      </c>
      <c r="W87" s="131">
        <f>'2.a. Vos-laskelma'!W87/$E87</f>
        <v>1770.4682737873338</v>
      </c>
      <c r="X87" s="131">
        <f>'2.a. Vos-laskelma'!X87/$E87</f>
        <v>47.782017095093238</v>
      </c>
      <c r="Y87" s="131">
        <f>'2.a. Vos-laskelma'!Y87/$E87</f>
        <v>1818.250290882427</v>
      </c>
      <c r="Z87" s="406">
        <f>'2.a. Vos-laskelma'!Z87/$E87</f>
        <v>346.46365574723785</v>
      </c>
      <c r="AA87" s="131">
        <f>'2.a. Vos-laskelma'!AA87/$E87</f>
        <v>2152.8449610668267</v>
      </c>
    </row>
    <row r="88" spans="1:27">
      <c r="A88" s="13">
        <v>236</v>
      </c>
      <c r="B88" s="343">
        <v>16</v>
      </c>
      <c r="C88" s="343">
        <v>16</v>
      </c>
      <c r="D88" s="9" t="s">
        <v>119</v>
      </c>
      <c r="E88" s="20">
        <v>4074</v>
      </c>
      <c r="F88" s="131">
        <f>'2.a. Vos-laskelma'!F88/$E88</f>
        <v>2180.3580669729918</v>
      </c>
      <c r="G88" s="131">
        <f>'2.a. Vos-laskelma'!G88/$E88</f>
        <v>554.48806697299165</v>
      </c>
      <c r="H88" s="131">
        <f>'2.a. Vos-laskelma'!H88/$E88</f>
        <v>6.2422816288893799E-5</v>
      </c>
      <c r="I88" s="131">
        <f>'2.a. Vos-laskelma'!I88/$E88</f>
        <v>56.041445371175364</v>
      </c>
      <c r="J88" s="405">
        <f>'2.a. Vos-laskelma'!J88/$E88</f>
        <v>-103.9830367251685</v>
      </c>
      <c r="K88" s="405">
        <f>'2.a. Vos-laskelma'!K88/$E88</f>
        <v>-30.38</v>
      </c>
      <c r="L88" s="405">
        <f>'2.a. Vos-laskelma'!L88/$E88</f>
        <v>-25.117702503681887</v>
      </c>
      <c r="M88" s="405">
        <f>'2.a. Vos-laskelma'!M88/$E88</f>
        <v>-24.330608225195007</v>
      </c>
      <c r="N88" s="405">
        <f>'2.a. Vos-laskelma'!N88/$E88</f>
        <v>16.881961447480766</v>
      </c>
      <c r="O88" s="405">
        <f>'2.a. Vos-laskelma'!O88/$E88</f>
        <v>-29.72</v>
      </c>
      <c r="P88" s="405">
        <f>'2.a. Vos-laskelma'!P88/$E88</f>
        <v>-11.38</v>
      </c>
      <c r="Q88" s="405">
        <f>'2.a. Vos-laskelma'!Q88/$E88</f>
        <v>-21.782001674607827</v>
      </c>
      <c r="R88" s="405">
        <f>'2.a. Vos-laskelma'!R88/$E88</f>
        <v>-3.88</v>
      </c>
      <c r="S88" s="405">
        <f>'2.a. Vos-laskelma'!S88/$E88</f>
        <v>29.475314230835465</v>
      </c>
      <c r="T88" s="405">
        <f>'2.a. Vos-laskelma'!T88/$E88</f>
        <v>-3.75</v>
      </c>
      <c r="U88" s="131">
        <f>'2.a. Vos-laskelma'!U88/$E88</f>
        <v>506.5464756189985</v>
      </c>
      <c r="V88" s="131">
        <f>'2.a. Vos-laskelma'!V88/$E88</f>
        <v>509.42443262712914</v>
      </c>
      <c r="W88" s="131">
        <f>'2.a. Vos-laskelma'!W88/$E88</f>
        <v>1015.9709082461277</v>
      </c>
      <c r="X88" s="131">
        <f>'2.a. Vos-laskelma'!X88/$E88</f>
        <v>144.2230567230387</v>
      </c>
      <c r="Y88" s="131">
        <f>'2.a. Vos-laskelma'!Y88/$E88</f>
        <v>1160.1939649691662</v>
      </c>
      <c r="Z88" s="406">
        <f>'2.a. Vos-laskelma'!Z88/$E88</f>
        <v>244.70790378006873</v>
      </c>
      <c r="AA88" s="131">
        <f>'2.a. Vos-laskelma'!AA88/$E88</f>
        <v>1451.5386886238252</v>
      </c>
    </row>
    <row r="89" spans="1:27">
      <c r="A89" s="13">
        <v>239</v>
      </c>
      <c r="B89" s="343">
        <v>11</v>
      </c>
      <c r="C89" s="343">
        <v>11</v>
      </c>
      <c r="D89" s="9" t="s">
        <v>120</v>
      </c>
      <c r="E89" s="20">
        <v>1922</v>
      </c>
      <c r="F89" s="131">
        <f>'2.a. Vos-laskelma'!F89/$E89</f>
        <v>1674.5556929985837</v>
      </c>
      <c r="G89" s="131">
        <f>'2.a. Vos-laskelma'!G89/$E89</f>
        <v>48.685692998583782</v>
      </c>
      <c r="H89" s="131">
        <f>'2.a. Vos-laskelma'!H89/$E89</f>
        <v>1.5126845695664773E-5</v>
      </c>
      <c r="I89" s="131">
        <f>'2.a. Vos-laskelma'!I89/$E89</f>
        <v>361.2047007201175</v>
      </c>
      <c r="J89" s="405">
        <f>'2.a. Vos-laskelma'!J89/$E89</f>
        <v>-28.661318080293249</v>
      </c>
      <c r="K89" s="405">
        <f>'2.a. Vos-laskelma'!K89/$E89</f>
        <v>-30.38</v>
      </c>
      <c r="L89" s="405">
        <f>'2.a. Vos-laskelma'!L89/$E89</f>
        <v>-44.650478668054113</v>
      </c>
      <c r="M89" s="405">
        <f>'2.a. Vos-laskelma'!M89/$E89</f>
        <v>-69.463893122254305</v>
      </c>
      <c r="N89" s="405">
        <f>'2.a. Vos-laskelma'!N89/$E89</f>
        <v>143.31623523410653</v>
      </c>
      <c r="O89" s="405">
        <f>'2.a. Vos-laskelma'!O89/$E89</f>
        <v>-29.72</v>
      </c>
      <c r="P89" s="405">
        <f>'2.a. Vos-laskelma'!P89/$E89</f>
        <v>-11.38</v>
      </c>
      <c r="Q89" s="405">
        <f>'2.a. Vos-laskelma'!Q89/$E89</f>
        <v>-6.3199683017479025</v>
      </c>
      <c r="R89" s="405">
        <f>'2.a. Vos-laskelma'!R89/$E89</f>
        <v>-3.88</v>
      </c>
      <c r="S89" s="405">
        <f>'2.a. Vos-laskelma'!S89/$E89</f>
        <v>27.566786777656556</v>
      </c>
      <c r="T89" s="405">
        <f>'2.a. Vos-laskelma'!T89/$E89</f>
        <v>-3.75</v>
      </c>
      <c r="U89" s="131">
        <f>'2.a. Vos-laskelma'!U89/$E89</f>
        <v>381.22907563840806</v>
      </c>
      <c r="V89" s="131">
        <f>'2.a. Vos-laskelma'!V89/$E89</f>
        <v>-80.930179934898334</v>
      </c>
      <c r="W89" s="131">
        <f>'2.a. Vos-laskelma'!W89/$E89</f>
        <v>300.29889570350969</v>
      </c>
      <c r="X89" s="131">
        <f>'2.a. Vos-laskelma'!X89/$E89</f>
        <v>180.14819770670385</v>
      </c>
      <c r="Y89" s="131">
        <f>'2.a. Vos-laskelma'!Y89/$E89</f>
        <v>480.44709341021354</v>
      </c>
      <c r="Z89" s="406">
        <f>'2.a. Vos-laskelma'!Z89/$E89</f>
        <v>-311.25338189386054</v>
      </c>
      <c r="AA89" s="131">
        <f>'2.a. Vos-laskelma'!AA89/$E89</f>
        <v>161.71331109417099</v>
      </c>
    </row>
    <row r="90" spans="1:27">
      <c r="A90" s="13">
        <v>240</v>
      </c>
      <c r="B90" s="343">
        <v>19</v>
      </c>
      <c r="C90" s="343">
        <v>19</v>
      </c>
      <c r="D90" s="9" t="s">
        <v>121</v>
      </c>
      <c r="E90" s="20">
        <v>19339</v>
      </c>
      <c r="F90" s="131">
        <f>'2.a. Vos-laskelma'!F90/$E90</f>
        <v>1899.2166520672181</v>
      </c>
      <c r="G90" s="131">
        <f>'2.a. Vos-laskelma'!G90/$E90</f>
        <v>273.34665206721803</v>
      </c>
      <c r="H90" s="131">
        <f>'2.a. Vos-laskelma'!H90/$E90</f>
        <v>7.4422668183524695E-6</v>
      </c>
      <c r="I90" s="131">
        <f>'2.a. Vos-laskelma'!I90/$E90</f>
        <v>45.406935742095271</v>
      </c>
      <c r="J90" s="405">
        <f>'2.a. Vos-laskelma'!J90/$E90</f>
        <v>-745.77915060319367</v>
      </c>
      <c r="K90" s="405">
        <f>'2.a. Vos-laskelma'!K90/$E90</f>
        <v>-30.38</v>
      </c>
      <c r="L90" s="405">
        <f>'2.a. Vos-laskelma'!L90/$E90</f>
        <v>-107.33424737576917</v>
      </c>
      <c r="M90" s="405">
        <f>'2.a. Vos-laskelma'!M90/$E90</f>
        <v>-205.53982997894434</v>
      </c>
      <c r="N90" s="405">
        <f>'2.a. Vos-laskelma'!N90/$E90</f>
        <v>-409.45680857829916</v>
      </c>
      <c r="O90" s="405">
        <f>'2.a. Vos-laskelma'!O90/$E90</f>
        <v>-29.72</v>
      </c>
      <c r="P90" s="405">
        <f>'2.a. Vos-laskelma'!P90/$E90</f>
        <v>-11.38</v>
      </c>
      <c r="Q90" s="405">
        <f>'2.a. Vos-laskelma'!Q90/$E90</f>
        <v>0</v>
      </c>
      <c r="R90" s="405">
        <f>'2.a. Vos-laskelma'!R90/$E90</f>
        <v>-3.8799999999999994</v>
      </c>
      <c r="S90" s="405">
        <f>'2.a. Vos-laskelma'!S90/$E90</f>
        <v>55.661735329819059</v>
      </c>
      <c r="T90" s="405">
        <f>'2.a. Vos-laskelma'!T90/$E90</f>
        <v>-3.75</v>
      </c>
      <c r="U90" s="131">
        <f>'2.a. Vos-laskelma'!U90/$E90</f>
        <v>-427.0255627938804</v>
      </c>
      <c r="V90" s="131">
        <f>'2.a. Vos-laskelma'!V90/$E90</f>
        <v>190.64758298129732</v>
      </c>
      <c r="W90" s="131">
        <f>'2.a. Vos-laskelma'!W90/$E90</f>
        <v>-236.37797981258305</v>
      </c>
      <c r="X90" s="131">
        <f>'2.a. Vos-laskelma'!X90/$E90</f>
        <v>109.32609475705794</v>
      </c>
      <c r="Y90" s="131">
        <f>'2.a. Vos-laskelma'!Y90/$E90</f>
        <v>-127.0518850555251</v>
      </c>
      <c r="Z90" s="406">
        <f>'2.a. Vos-laskelma'!Z90/$E90</f>
        <v>85.17725838978231</v>
      </c>
      <c r="AA90" s="131">
        <f>'2.a. Vos-laskelma'!AA90/$E90</f>
        <v>-91.834242825917428</v>
      </c>
    </row>
    <row r="91" spans="1:27">
      <c r="A91" s="13">
        <v>241</v>
      </c>
      <c r="B91" s="343">
        <v>19</v>
      </c>
      <c r="C91" s="343">
        <v>19</v>
      </c>
      <c r="D91" s="9" t="s">
        <v>122</v>
      </c>
      <c r="E91" s="20">
        <v>7576</v>
      </c>
      <c r="F91" s="131">
        <f>'2.a. Vos-laskelma'!F91/$E91</f>
        <v>1994.209608230922</v>
      </c>
      <c r="G91" s="131">
        <f>'2.a. Vos-laskelma'!G91/$E91</f>
        <v>368.33960823092212</v>
      </c>
      <c r="H91" s="131">
        <f>'2.a. Vos-laskelma'!H91/$E91</f>
        <v>2.4380221752563517E-5</v>
      </c>
      <c r="I91" s="131">
        <f>'2.a. Vos-laskelma'!I91/$E91</f>
        <v>39.307864285258084</v>
      </c>
      <c r="J91" s="405">
        <f>'2.a. Vos-laskelma'!J91/$E91</f>
        <v>-405.18049714608742</v>
      </c>
      <c r="K91" s="405">
        <f>'2.a. Vos-laskelma'!K91/$E91</f>
        <v>-30.38</v>
      </c>
      <c r="L91" s="405">
        <f>'2.a. Vos-laskelma'!L91/$E91</f>
        <v>-25.923084741288278</v>
      </c>
      <c r="M91" s="405">
        <f>'2.a. Vos-laskelma'!M91/$E91</f>
        <v>-107.42767083427063</v>
      </c>
      <c r="N91" s="405">
        <f>'2.a. Vos-laskelma'!N91/$E91</f>
        <v>-228.857180789566</v>
      </c>
      <c r="O91" s="405">
        <f>'2.a. Vos-laskelma'!O91/$E91</f>
        <v>-29.72</v>
      </c>
      <c r="P91" s="405">
        <f>'2.a. Vos-laskelma'!P91/$E91</f>
        <v>-11.38</v>
      </c>
      <c r="Q91" s="405">
        <f>'2.a. Vos-laskelma'!Q91/$E91</f>
        <v>-3.3362626134004185</v>
      </c>
      <c r="R91" s="405">
        <f>'2.a. Vos-laskelma'!R91/$E91</f>
        <v>-3.8799999999999994</v>
      </c>
      <c r="S91" s="405">
        <f>'2.a. Vos-laskelma'!S91/$E91</f>
        <v>39.473701832437953</v>
      </c>
      <c r="T91" s="405">
        <f>'2.a. Vos-laskelma'!T91/$E91</f>
        <v>-3.75</v>
      </c>
      <c r="U91" s="131">
        <f>'2.a. Vos-laskelma'!U91/$E91</f>
        <v>2.4669753700927974</v>
      </c>
      <c r="V91" s="131">
        <f>'2.a. Vos-laskelma'!V91/$E91</f>
        <v>155.77222571476329</v>
      </c>
      <c r="W91" s="131">
        <f>'2.a. Vos-laskelma'!W91/$E91</f>
        <v>158.23920108485609</v>
      </c>
      <c r="X91" s="131">
        <f>'2.a. Vos-laskelma'!X91/$E91</f>
        <v>81.096848040195667</v>
      </c>
      <c r="Y91" s="131">
        <f>'2.a. Vos-laskelma'!Y91/$E91</f>
        <v>239.33604912505174</v>
      </c>
      <c r="Z91" s="406">
        <f>'2.a. Vos-laskelma'!Z91/$E91</f>
        <v>-51.745776135163673</v>
      </c>
      <c r="AA91" s="131">
        <f>'2.a. Vos-laskelma'!AA91/$E91</f>
        <v>201.68729140797467</v>
      </c>
    </row>
    <row r="92" spans="1:27">
      <c r="A92" s="13">
        <v>244</v>
      </c>
      <c r="B92" s="343">
        <v>17</v>
      </c>
      <c r="C92" s="343">
        <v>17</v>
      </c>
      <c r="D92" s="9" t="s">
        <v>123</v>
      </c>
      <c r="E92" s="20">
        <v>19702</v>
      </c>
      <c r="F92" s="131">
        <f>'2.a. Vos-laskelma'!F92/$E92</f>
        <v>2656.1620402259045</v>
      </c>
      <c r="G92" s="131">
        <f>'2.a. Vos-laskelma'!G92/$E92</f>
        <v>1030.2920402259049</v>
      </c>
      <c r="H92" s="131">
        <f>'2.a. Vos-laskelma'!H92/$E92</f>
        <v>1.9687721807350103E-5</v>
      </c>
      <c r="I92" s="131">
        <f>'2.a. Vos-laskelma'!I92/$E92</f>
        <v>40.679559195478483</v>
      </c>
      <c r="J92" s="405">
        <f>'2.a. Vos-laskelma'!J92/$E92</f>
        <v>-71.936430405597136</v>
      </c>
      <c r="K92" s="405">
        <f>'2.a. Vos-laskelma'!K92/$E92</f>
        <v>-30.38</v>
      </c>
      <c r="L92" s="405">
        <f>'2.a. Vos-laskelma'!L92/$E92</f>
        <v>-25.53861638412344</v>
      </c>
      <c r="M92" s="405">
        <f>'2.a. Vos-laskelma'!M92/$E92</f>
        <v>-5.5177639982355249</v>
      </c>
      <c r="N92" s="405">
        <f>'2.a. Vos-laskelma'!N92/$E92</f>
        <v>28.684505563281625</v>
      </c>
      <c r="O92" s="405">
        <f>'2.a. Vos-laskelma'!O92/$E92</f>
        <v>-29.72</v>
      </c>
      <c r="P92" s="405">
        <f>'2.a. Vos-laskelma'!P92/$E92</f>
        <v>-11.38</v>
      </c>
      <c r="Q92" s="405">
        <f>'2.a. Vos-laskelma'!Q92/$E92</f>
        <v>-24.01024960048462</v>
      </c>
      <c r="R92" s="405">
        <f>'2.a. Vos-laskelma'!R92/$E92</f>
        <v>-3.88</v>
      </c>
      <c r="S92" s="405">
        <f>'2.a. Vos-laskelma'!S92/$E92</f>
        <v>33.555694013964825</v>
      </c>
      <c r="T92" s="405">
        <f>'2.a. Vos-laskelma'!T92/$E92</f>
        <v>-3.75</v>
      </c>
      <c r="U92" s="131">
        <f>'2.a. Vos-laskelma'!U92/$E92</f>
        <v>999.0351690157861</v>
      </c>
      <c r="V92" s="131">
        <f>'2.a. Vos-laskelma'!V92/$E92</f>
        <v>123.50657039762854</v>
      </c>
      <c r="W92" s="131">
        <f>'2.a. Vos-laskelma'!W92/$E92</f>
        <v>1122.5417394134147</v>
      </c>
      <c r="X92" s="131">
        <f>'2.a. Vos-laskelma'!X92/$E92</f>
        <v>35.22102982926728</v>
      </c>
      <c r="Y92" s="131">
        <f>'2.a. Vos-laskelma'!Y92/$E92</f>
        <v>1157.762769242682</v>
      </c>
      <c r="Z92" s="406">
        <f>'2.a. Vos-laskelma'!Z92/$E92</f>
        <v>29.12744898995026</v>
      </c>
      <c r="AA92" s="131">
        <f>'2.a. Vos-laskelma'!AA92/$E92</f>
        <v>1216.0420078393786</v>
      </c>
    </row>
    <row r="93" spans="1:27">
      <c r="A93" s="13">
        <v>245</v>
      </c>
      <c r="B93" s="343">
        <v>1</v>
      </c>
      <c r="C93" s="377">
        <v>32</v>
      </c>
      <c r="D93" s="9" t="s">
        <v>124</v>
      </c>
      <c r="E93" s="20">
        <v>38767</v>
      </c>
      <c r="F93" s="131">
        <f>'2.a. Vos-laskelma'!F93/$E93</f>
        <v>2350.2319223672425</v>
      </c>
      <c r="G93" s="131">
        <f>'2.a. Vos-laskelma'!G93/$E93</f>
        <v>724.36192236724276</v>
      </c>
      <c r="H93" s="131">
        <f>'2.a. Vos-laskelma'!H93/$E93</f>
        <v>7.9502850019537591E-6</v>
      </c>
      <c r="I93" s="131">
        <f>'2.a. Vos-laskelma'!I93/$E93</f>
        <v>43.867455676381638</v>
      </c>
      <c r="J93" s="405">
        <f>'2.a. Vos-laskelma'!J93/$E93</f>
        <v>-268.58004160219764</v>
      </c>
      <c r="K93" s="405">
        <f>'2.a. Vos-laskelma'!K93/$E93</f>
        <v>-30.38</v>
      </c>
      <c r="L93" s="405">
        <f>'2.a. Vos-laskelma'!L93/$E93</f>
        <v>-155.61908349885212</v>
      </c>
      <c r="M93" s="405">
        <f>'2.a. Vos-laskelma'!M93/$E93</f>
        <v>-5.4741755541830432</v>
      </c>
      <c r="N93" s="405">
        <f>'2.a. Vos-laskelma'!N93/$E93</f>
        <v>-59.94471940841639</v>
      </c>
      <c r="O93" s="405">
        <f>'2.a. Vos-laskelma'!O93/$E93</f>
        <v>-29.72</v>
      </c>
      <c r="P93" s="405">
        <f>'2.a. Vos-laskelma'!P93/$E93</f>
        <v>-11.38</v>
      </c>
      <c r="Q93" s="405">
        <f>'2.a. Vos-laskelma'!Q93/$E93</f>
        <v>-13.072141039697794</v>
      </c>
      <c r="R93" s="405">
        <f>'2.a. Vos-laskelma'!R93/$E93</f>
        <v>-3.88</v>
      </c>
      <c r="S93" s="405">
        <f>'2.a. Vos-laskelma'!S93/$E93</f>
        <v>44.640077898951795</v>
      </c>
      <c r="T93" s="405">
        <f>'2.a. Vos-laskelma'!T93/$E93</f>
        <v>-3.75</v>
      </c>
      <c r="U93" s="131">
        <f>'2.a. Vos-laskelma'!U93/$E93</f>
        <v>499.64933644142673</v>
      </c>
      <c r="V93" s="131">
        <f>'2.a. Vos-laskelma'!V93/$E93</f>
        <v>114.03130906868472</v>
      </c>
      <c r="W93" s="131">
        <f>'2.a. Vos-laskelma'!W93/$E93</f>
        <v>613.68064551011139</v>
      </c>
      <c r="X93" s="131">
        <f>'2.a. Vos-laskelma'!X93/$E93</f>
        <v>79.289840240473353</v>
      </c>
      <c r="Y93" s="131">
        <f>'2.a. Vos-laskelma'!Y93/$E93</f>
        <v>692.97048575058477</v>
      </c>
      <c r="Z93" s="406">
        <f>'2.a. Vos-laskelma'!Z93/$E93</f>
        <v>-96.787602858100968</v>
      </c>
      <c r="AA93" s="131">
        <f>'2.a. Vos-laskelma'!AA93/$E93</f>
        <v>561.98747762923188</v>
      </c>
    </row>
    <row r="94" spans="1:27">
      <c r="A94" s="13">
        <v>249</v>
      </c>
      <c r="B94" s="343">
        <v>13</v>
      </c>
      <c r="C94" s="343">
        <v>13</v>
      </c>
      <c r="D94" s="9" t="s">
        <v>125</v>
      </c>
      <c r="E94" s="20">
        <v>9014</v>
      </c>
      <c r="F94" s="131">
        <f>'2.a. Vos-laskelma'!F94/$E94</f>
        <v>1843.0464588523234</v>
      </c>
      <c r="G94" s="131">
        <f>'2.a. Vos-laskelma'!G94/$E94</f>
        <v>217.17645885232346</v>
      </c>
      <c r="H94" s="131">
        <f>'2.a. Vos-laskelma'!H94/$E94</f>
        <v>1.307250783740464E-5</v>
      </c>
      <c r="I94" s="131">
        <f>'2.a. Vos-laskelma'!I94/$E94</f>
        <v>88.012821194592121</v>
      </c>
      <c r="J94" s="405">
        <f>'2.a. Vos-laskelma'!J94/$E94</f>
        <v>-6.3889933605562916</v>
      </c>
      <c r="K94" s="405">
        <f>'2.a. Vos-laskelma'!K94/$E94</f>
        <v>-30.38</v>
      </c>
      <c r="L94" s="405">
        <f>'2.a. Vos-laskelma'!L94/$E94</f>
        <v>-60.032280896383405</v>
      </c>
      <c r="M94" s="405">
        <f>'2.a. Vos-laskelma'!M94/$E94</f>
        <v>22.228503483704202</v>
      </c>
      <c r="N94" s="405">
        <f>'2.a. Vos-laskelma'!N94/$E94</f>
        <v>35.700470849172476</v>
      </c>
      <c r="O94" s="405">
        <f>'2.a. Vos-laskelma'!O94/$E94</f>
        <v>-29.720000000000002</v>
      </c>
      <c r="P94" s="405">
        <f>'2.a. Vos-laskelma'!P94/$E94</f>
        <v>-11.38</v>
      </c>
      <c r="Q94" s="405">
        <f>'2.a. Vos-laskelma'!Q94/$E94</f>
        <v>-15.174274366792865</v>
      </c>
      <c r="R94" s="405">
        <f>'2.a. Vos-laskelma'!R94/$E94</f>
        <v>-3.88</v>
      </c>
      <c r="S94" s="405">
        <f>'2.a. Vos-laskelma'!S94/$E94</f>
        <v>89.998587569743293</v>
      </c>
      <c r="T94" s="405">
        <f>'2.a. Vos-laskelma'!T94/$E94</f>
        <v>-3.75</v>
      </c>
      <c r="U94" s="131">
        <f>'2.a. Vos-laskelma'!U94/$E94</f>
        <v>298.8002866863593</v>
      </c>
      <c r="V94" s="131">
        <f>'2.a. Vos-laskelma'!V94/$E94</f>
        <v>406.70917450032636</v>
      </c>
      <c r="W94" s="131">
        <f>'2.a. Vos-laskelma'!W94/$E94</f>
        <v>705.50946118668571</v>
      </c>
      <c r="X94" s="131">
        <f>'2.a. Vos-laskelma'!X94/$E94</f>
        <v>129.06874548680298</v>
      </c>
      <c r="Y94" s="131">
        <f>'2.a. Vos-laskelma'!Y94/$E94</f>
        <v>834.57820667348869</v>
      </c>
      <c r="Z94" s="406">
        <f>'2.a. Vos-laskelma'!Z94/$E94</f>
        <v>-7.6327934324384294</v>
      </c>
      <c r="AA94" s="131">
        <f>'2.a. Vos-laskelma'!AA94/$E94</f>
        <v>846.35137070384246</v>
      </c>
    </row>
    <row r="95" spans="1:27">
      <c r="A95" s="13">
        <v>250</v>
      </c>
      <c r="B95" s="343">
        <v>6</v>
      </c>
      <c r="C95" s="343">
        <v>6</v>
      </c>
      <c r="D95" s="9" t="s">
        <v>126</v>
      </c>
      <c r="E95" s="20">
        <v>1670</v>
      </c>
      <c r="F95" s="131">
        <f>'2.a. Vos-laskelma'!F95/$E95</f>
        <v>1741.4639517199146</v>
      </c>
      <c r="G95" s="131">
        <f>'2.a. Vos-laskelma'!G95/$E95</f>
        <v>115.59395171991454</v>
      </c>
      <c r="H95" s="131">
        <f>'2.a. Vos-laskelma'!H95/$E95</f>
        <v>3.9746981321814941E-5</v>
      </c>
      <c r="I95" s="131">
        <f>'2.a. Vos-laskelma'!I95/$E95</f>
        <v>157.78920265478141</v>
      </c>
      <c r="J95" s="405">
        <f>'2.a. Vos-laskelma'!J95/$E95</f>
        <v>-76.390297249622364</v>
      </c>
      <c r="K95" s="405">
        <f>'2.a. Vos-laskelma'!K95/$E95</f>
        <v>-30.38</v>
      </c>
      <c r="L95" s="405">
        <f>'2.a. Vos-laskelma'!L95/$E95</f>
        <v>-14.249479041916167</v>
      </c>
      <c r="M95" s="405">
        <f>'2.a. Vos-laskelma'!M95/$E95</f>
        <v>-5.9733535020732056</v>
      </c>
      <c r="N95" s="405">
        <f>'2.a. Vos-laskelma'!N95/$E95</f>
        <v>-20.306866322369981</v>
      </c>
      <c r="O95" s="405">
        <f>'2.a. Vos-laskelma'!O95/$E95</f>
        <v>-29.720000000000002</v>
      </c>
      <c r="P95" s="405">
        <f>'2.a. Vos-laskelma'!P95/$E95</f>
        <v>-11.38</v>
      </c>
      <c r="Q95" s="405">
        <f>'2.a. Vos-laskelma'!Q95/$E95</f>
        <v>-14.263552991924861</v>
      </c>
      <c r="R95" s="405">
        <f>'2.a. Vos-laskelma'!R95/$E95</f>
        <v>-3.88</v>
      </c>
      <c r="S95" s="405">
        <f>'2.a. Vos-laskelma'!S95/$E95</f>
        <v>57.512954608661865</v>
      </c>
      <c r="T95" s="405">
        <f>'2.a. Vos-laskelma'!T95/$E95</f>
        <v>-3.75</v>
      </c>
      <c r="U95" s="131">
        <f>'2.a. Vos-laskelma'!U95/$E95</f>
        <v>196.99285712507358</v>
      </c>
      <c r="V95" s="131">
        <f>'2.a. Vos-laskelma'!V95/$E95</f>
        <v>479.10826379212847</v>
      </c>
      <c r="W95" s="131">
        <f>'2.a. Vos-laskelma'!W95/$E95</f>
        <v>676.10112091720214</v>
      </c>
      <c r="X95" s="131">
        <f>'2.a. Vos-laskelma'!X95/$E95</f>
        <v>218.24208026425063</v>
      </c>
      <c r="Y95" s="131">
        <f>'2.a. Vos-laskelma'!Y95/$E95</f>
        <v>894.34320118145274</v>
      </c>
      <c r="Z95" s="406">
        <f>'2.a. Vos-laskelma'!Z95/$E95</f>
        <v>-226.3125748502994</v>
      </c>
      <c r="AA95" s="131">
        <f>'2.a. Vos-laskelma'!AA95/$E95</f>
        <v>713.96235723714551</v>
      </c>
    </row>
    <row r="96" spans="1:27">
      <c r="A96" s="13">
        <v>256</v>
      </c>
      <c r="B96" s="343">
        <v>13</v>
      </c>
      <c r="C96" s="343">
        <v>13</v>
      </c>
      <c r="D96" s="9" t="s">
        <v>127</v>
      </c>
      <c r="E96" s="20">
        <v>1472</v>
      </c>
      <c r="F96" s="131">
        <f>'2.a. Vos-laskelma'!F96/$E96</f>
        <v>2458.4561600093161</v>
      </c>
      <c r="G96" s="131">
        <f>'2.a. Vos-laskelma'!G96/$E96</f>
        <v>832.58616000931625</v>
      </c>
      <c r="H96" s="131">
        <f>'2.a. Vos-laskelma'!H96/$E96</f>
        <v>2.3006942610287288E-4</v>
      </c>
      <c r="I96" s="131">
        <f>'2.a. Vos-laskelma'!I96/$E96</f>
        <v>382.13283954274732</v>
      </c>
      <c r="J96" s="405">
        <f>'2.a. Vos-laskelma'!J96/$E96</f>
        <v>-583.17818723316998</v>
      </c>
      <c r="K96" s="405">
        <f>'2.a. Vos-laskelma'!K96/$E96</f>
        <v>-30.38</v>
      </c>
      <c r="L96" s="405">
        <f>'2.a. Vos-laskelma'!L96/$E96</f>
        <v>-15.507160326086957</v>
      </c>
      <c r="M96" s="405">
        <f>'2.a. Vos-laskelma'!M96/$E96</f>
        <v>-254.32474421268986</v>
      </c>
      <c r="N96" s="405">
        <f>'2.a. Vos-laskelma'!N96/$E96</f>
        <v>-246.26897812989992</v>
      </c>
      <c r="O96" s="405">
        <f>'2.a. Vos-laskelma'!O96/$E96</f>
        <v>-29.72</v>
      </c>
      <c r="P96" s="405">
        <f>'2.a. Vos-laskelma'!P96/$E96</f>
        <v>-11.38</v>
      </c>
      <c r="Q96" s="405">
        <f>'2.a. Vos-laskelma'!Q96/$E96</f>
        <v>-26.431788452341838</v>
      </c>
      <c r="R96" s="405">
        <f>'2.a. Vos-laskelma'!R96/$E96</f>
        <v>-3.88</v>
      </c>
      <c r="S96" s="405">
        <f>'2.a. Vos-laskelma'!S96/$E96</f>
        <v>38.464483887848573</v>
      </c>
      <c r="T96" s="405">
        <f>'2.a. Vos-laskelma'!T96/$E96</f>
        <v>-3.75</v>
      </c>
      <c r="U96" s="131">
        <f>'2.a. Vos-laskelma'!U96/$E96</f>
        <v>631.54081231889359</v>
      </c>
      <c r="V96" s="131">
        <f>'2.a. Vos-laskelma'!V96/$E96</f>
        <v>607.55927378435399</v>
      </c>
      <c r="W96" s="131">
        <f>'2.a. Vos-laskelma'!W96/$E96</f>
        <v>1239.1000861032476</v>
      </c>
      <c r="X96" s="131">
        <f>'2.a. Vos-laskelma'!X96/$E96</f>
        <v>191.31503318363752</v>
      </c>
      <c r="Y96" s="131">
        <f>'2.a. Vos-laskelma'!Y96/$E96</f>
        <v>1430.4151192868851</v>
      </c>
      <c r="Z96" s="406">
        <f>'2.a. Vos-laskelma'!Z96/$E96</f>
        <v>390.27445652173913</v>
      </c>
      <c r="AA96" s="131">
        <f>'2.a. Vos-laskelma'!AA96/$E96</f>
        <v>1751.1792800890189</v>
      </c>
    </row>
    <row r="97" spans="1:27">
      <c r="A97" s="13">
        <v>257</v>
      </c>
      <c r="B97" s="343">
        <v>1</v>
      </c>
      <c r="C97" s="377">
        <v>33</v>
      </c>
      <c r="D97" s="9" t="s">
        <v>128</v>
      </c>
      <c r="E97" s="20">
        <v>41725</v>
      </c>
      <c r="F97" s="131">
        <f>'2.a. Vos-laskelma'!F97/$E97</f>
        <v>2485.2898912513865</v>
      </c>
      <c r="G97" s="131">
        <f>'2.a. Vos-laskelma'!G97/$E97</f>
        <v>859.41989125138673</v>
      </c>
      <c r="H97" s="131">
        <f>'2.a. Vos-laskelma'!H97/$E97</f>
        <v>8.2876614614599416E-6</v>
      </c>
      <c r="I97" s="131">
        <f>'2.a. Vos-laskelma'!I97/$E97</f>
        <v>39.764376407011724</v>
      </c>
      <c r="J97" s="405">
        <f>'2.a. Vos-laskelma'!J97/$E97</f>
        <v>46.300218957152246</v>
      </c>
      <c r="K97" s="405">
        <f>'2.a. Vos-laskelma'!K97/$E97</f>
        <v>-30.38</v>
      </c>
      <c r="L97" s="405">
        <f>'2.a. Vos-laskelma'!L97/$E97</f>
        <v>-92.025771120431386</v>
      </c>
      <c r="M97" s="405">
        <f>'2.a. Vos-laskelma'!M97/$E97</f>
        <v>47.203791935736525</v>
      </c>
      <c r="N97" s="405">
        <f>'2.a. Vos-laskelma'!N97/$E97</f>
        <v>161.29845376521416</v>
      </c>
      <c r="O97" s="405">
        <f>'2.a. Vos-laskelma'!O97/$E97</f>
        <v>-29.72</v>
      </c>
      <c r="P97" s="405">
        <f>'2.a. Vos-laskelma'!P97/$E97</f>
        <v>-11.38</v>
      </c>
      <c r="Q97" s="405">
        <f>'2.a. Vos-laskelma'!Q97/$E97</f>
        <v>-19.919465946538857</v>
      </c>
      <c r="R97" s="405">
        <f>'2.a. Vos-laskelma'!R97/$E97</f>
        <v>-3.88</v>
      </c>
      <c r="S97" s="405">
        <f>'2.a. Vos-laskelma'!S97/$E97</f>
        <v>28.853210323171812</v>
      </c>
      <c r="T97" s="405">
        <f>'2.a. Vos-laskelma'!T97/$E97</f>
        <v>-3.75</v>
      </c>
      <c r="U97" s="131">
        <f>'2.a. Vos-laskelma'!U97/$E97</f>
        <v>945.48448661555062</v>
      </c>
      <c r="V97" s="131">
        <f>'2.a. Vos-laskelma'!V97/$E97</f>
        <v>-27.321241765667892</v>
      </c>
      <c r="W97" s="131">
        <f>'2.a. Vos-laskelma'!W97/$E97</f>
        <v>918.16324484988274</v>
      </c>
      <c r="X97" s="131">
        <f>'2.a. Vos-laskelma'!X97/$E97</f>
        <v>67.434777853405294</v>
      </c>
      <c r="Y97" s="131">
        <f>'2.a. Vos-laskelma'!Y97/$E97</f>
        <v>985.59802270328805</v>
      </c>
      <c r="Z97" s="406">
        <f>'2.a. Vos-laskelma'!Z97/$E97</f>
        <v>-47.016345116836426</v>
      </c>
      <c r="AA97" s="131">
        <f>'2.a. Vos-laskelma'!AA97/$E97</f>
        <v>966.43951147183441</v>
      </c>
    </row>
    <row r="98" spans="1:27">
      <c r="A98" s="13">
        <v>260</v>
      </c>
      <c r="B98" s="343">
        <v>12</v>
      </c>
      <c r="C98" s="343">
        <v>12</v>
      </c>
      <c r="D98" s="9" t="s">
        <v>129</v>
      </c>
      <c r="E98" s="20">
        <v>9397</v>
      </c>
      <c r="F98" s="131">
        <f>'2.a. Vos-laskelma'!F98/$E98</f>
        <v>1780.8470645438069</v>
      </c>
      <c r="G98" s="131">
        <f>'2.a. Vos-laskelma'!G98/$E98</f>
        <v>154.97706454380716</v>
      </c>
      <c r="H98" s="131">
        <f>'2.a. Vos-laskelma'!H98/$E98</f>
        <v>9.2608655463479559E-6</v>
      </c>
      <c r="I98" s="131">
        <f>'2.a. Vos-laskelma'!I98/$E98</f>
        <v>159.21204370344995</v>
      </c>
      <c r="J98" s="405">
        <f>'2.a. Vos-laskelma'!J98/$E98</f>
        <v>301.27623682069878</v>
      </c>
      <c r="K98" s="405">
        <f>'2.a. Vos-laskelma'!K98/$E98</f>
        <v>-30.38</v>
      </c>
      <c r="L98" s="405">
        <f>'2.a. Vos-laskelma'!L98/$E98</f>
        <v>-64.272883899116749</v>
      </c>
      <c r="M98" s="405">
        <f>'2.a. Vos-laskelma'!M98/$E98</f>
        <v>122.85534044575961</v>
      </c>
      <c r="N98" s="405">
        <f>'2.a. Vos-laskelma'!N98/$E98</f>
        <v>300.20146984978038</v>
      </c>
      <c r="O98" s="405">
        <f>'2.a. Vos-laskelma'!O98/$E98</f>
        <v>-29.719999999999995</v>
      </c>
      <c r="P98" s="405">
        <f>'2.a. Vos-laskelma'!P98/$E98</f>
        <v>-11.38</v>
      </c>
      <c r="Q98" s="405">
        <f>'2.a. Vos-laskelma'!Q98/$E98</f>
        <v>-26.597828105294489</v>
      </c>
      <c r="R98" s="405">
        <f>'2.a. Vos-laskelma'!R98/$E98</f>
        <v>-3.88</v>
      </c>
      <c r="S98" s="405">
        <f>'2.a. Vos-laskelma'!S98/$E98</f>
        <v>48.200138529569969</v>
      </c>
      <c r="T98" s="405">
        <f>'2.a. Vos-laskelma'!T98/$E98</f>
        <v>-3.75</v>
      </c>
      <c r="U98" s="131">
        <f>'2.a. Vos-laskelma'!U98/$E98</f>
        <v>615.46534506795592</v>
      </c>
      <c r="V98" s="131">
        <f>'2.a. Vos-laskelma'!V98/$E98</f>
        <v>606.16582827615912</v>
      </c>
      <c r="W98" s="131">
        <f>'2.a. Vos-laskelma'!W98/$E98</f>
        <v>1221.631173344115</v>
      </c>
      <c r="X98" s="131">
        <f>'2.a. Vos-laskelma'!X98/$E98</f>
        <v>189.50666808176231</v>
      </c>
      <c r="Y98" s="131">
        <f>'2.a. Vos-laskelma'!Y98/$E98</f>
        <v>1411.1378414258775</v>
      </c>
      <c r="Z98" s="406">
        <f>'2.a. Vos-laskelma'!Z98/$E98</f>
        <v>-97.561136532936047</v>
      </c>
      <c r="AA98" s="131">
        <f>'2.a. Vos-laskelma'!AA98/$E98</f>
        <v>1376.0066156456539</v>
      </c>
    </row>
    <row r="99" spans="1:27">
      <c r="A99" s="13">
        <v>261</v>
      </c>
      <c r="B99" s="343">
        <v>19</v>
      </c>
      <c r="C99" s="343">
        <v>19</v>
      </c>
      <c r="D99" s="9" t="s">
        <v>130</v>
      </c>
      <c r="E99" s="20">
        <v>6973</v>
      </c>
      <c r="F99" s="131">
        <f>'2.a. Vos-laskelma'!F99/$E99</f>
        <v>2859.2337600654669</v>
      </c>
      <c r="G99" s="131">
        <f>'2.a. Vos-laskelma'!G99/$E99</f>
        <v>1233.3637600654672</v>
      </c>
      <c r="H99" s="131">
        <f>'2.a. Vos-laskelma'!H99/$E99</f>
        <v>6.1861700654534482E-5</v>
      </c>
      <c r="I99" s="131">
        <f>'2.a. Vos-laskelma'!I99/$E99</f>
        <v>391.11283133002678</v>
      </c>
      <c r="J99" s="405">
        <f>'2.a. Vos-laskelma'!J99/$E99</f>
        <v>208.88903766066616</v>
      </c>
      <c r="K99" s="405">
        <f>'2.a. Vos-laskelma'!K99/$E99</f>
        <v>-30.38</v>
      </c>
      <c r="L99" s="405">
        <f>'2.a. Vos-laskelma'!L99/$E99</f>
        <v>-9.4515043740140534</v>
      </c>
      <c r="M99" s="405">
        <f>'2.a. Vos-laskelma'!M99/$E99</f>
        <v>215.86505678834556</v>
      </c>
      <c r="N99" s="405">
        <f>'2.a. Vos-laskelma'!N99/$E99</f>
        <v>87.561461029087468</v>
      </c>
      <c r="O99" s="405">
        <f>'2.a. Vos-laskelma'!O99/$E99</f>
        <v>-29.72</v>
      </c>
      <c r="P99" s="405">
        <f>'2.a. Vos-laskelma'!P99/$E99</f>
        <v>-11.38</v>
      </c>
      <c r="Q99" s="405">
        <f>'2.a. Vos-laskelma'!Q99/$E99</f>
        <v>-37.140197288628556</v>
      </c>
      <c r="R99" s="405">
        <f>'2.a. Vos-laskelma'!R99/$E99</f>
        <v>-3.88</v>
      </c>
      <c r="S99" s="405">
        <f>'2.a. Vos-laskelma'!S99/$E99</f>
        <v>31.164221505875801</v>
      </c>
      <c r="T99" s="405">
        <f>'2.a. Vos-laskelma'!T99/$E99</f>
        <v>-3.75</v>
      </c>
      <c r="U99" s="131">
        <f>'2.a. Vos-laskelma'!U99/$E99</f>
        <v>1833.3656290561601</v>
      </c>
      <c r="V99" s="131">
        <f>'2.a. Vos-laskelma'!V99/$E99</f>
        <v>-98.159480768262824</v>
      </c>
      <c r="W99" s="131">
        <f>'2.a. Vos-laskelma'!W99/$E99</f>
        <v>1735.2061482878973</v>
      </c>
      <c r="X99" s="131">
        <f>'2.a. Vos-laskelma'!X99/$E99</f>
        <v>127.47644522885739</v>
      </c>
      <c r="Y99" s="131">
        <f>'2.a. Vos-laskelma'!Y99/$E99</f>
        <v>1862.6825935167549</v>
      </c>
      <c r="Z99" s="406">
        <f>'2.a. Vos-laskelma'!Z99/$E99</f>
        <v>65.694679477986526</v>
      </c>
      <c r="AA99" s="131">
        <f>'2.a. Vos-laskelma'!AA99/$E99</f>
        <v>1879.2126048630316</v>
      </c>
    </row>
    <row r="100" spans="1:27">
      <c r="A100" s="13">
        <v>263</v>
      </c>
      <c r="B100" s="343">
        <v>11</v>
      </c>
      <c r="C100" s="343">
        <v>11</v>
      </c>
      <c r="D100" s="9" t="s">
        <v>131</v>
      </c>
      <c r="E100" s="20">
        <v>7255</v>
      </c>
      <c r="F100" s="131">
        <f>'2.a. Vos-laskelma'!F100/$E100</f>
        <v>1978.9130698098895</v>
      </c>
      <c r="G100" s="131">
        <f>'2.a. Vos-laskelma'!G100/$E100</f>
        <v>353.04306980988957</v>
      </c>
      <c r="H100" s="131">
        <f>'2.a. Vos-laskelma'!H100/$E100</f>
        <v>2.4590284714135707E-5</v>
      </c>
      <c r="I100" s="131">
        <f>'2.a. Vos-laskelma'!I100/$E100</f>
        <v>88.557891762284285</v>
      </c>
      <c r="J100" s="405">
        <f>'2.a. Vos-laskelma'!J100/$E100</f>
        <v>64.512873108881521</v>
      </c>
      <c r="K100" s="405">
        <f>'2.a. Vos-laskelma'!K100/$E100</f>
        <v>-30.38</v>
      </c>
      <c r="L100" s="405">
        <f>'2.a. Vos-laskelma'!L100/$E100</f>
        <v>-42.003700895933832</v>
      </c>
      <c r="M100" s="405">
        <f>'2.a. Vos-laskelma'!M100/$E100</f>
        <v>13.864773522294618</v>
      </c>
      <c r="N100" s="405">
        <f>'2.a. Vos-laskelma'!N100/$E100</f>
        <v>151.67180517202993</v>
      </c>
      <c r="O100" s="405">
        <f>'2.a. Vos-laskelma'!O100/$E100</f>
        <v>-29.720000000000002</v>
      </c>
      <c r="P100" s="405">
        <f>'2.a. Vos-laskelma'!P100/$E100</f>
        <v>-11.38</v>
      </c>
      <c r="Q100" s="405">
        <f>'2.a. Vos-laskelma'!Q100/$E100</f>
        <v>-24.219816780329566</v>
      </c>
      <c r="R100" s="405">
        <f>'2.a. Vos-laskelma'!R100/$E100</f>
        <v>-3.88</v>
      </c>
      <c r="S100" s="405">
        <f>'2.a. Vos-laskelma'!S100/$E100</f>
        <v>44.30981209082038</v>
      </c>
      <c r="T100" s="405">
        <f>'2.a. Vos-laskelma'!T100/$E100</f>
        <v>-3.75</v>
      </c>
      <c r="U100" s="131">
        <f>'2.a. Vos-laskelma'!U100/$E100</f>
        <v>506.11383468105538</v>
      </c>
      <c r="V100" s="131">
        <f>'2.a. Vos-laskelma'!V100/$E100</f>
        <v>634.19437376117753</v>
      </c>
      <c r="W100" s="131">
        <f>'2.a. Vos-laskelma'!W100/$E100</f>
        <v>1140.3082084422329</v>
      </c>
      <c r="X100" s="131">
        <f>'2.a. Vos-laskelma'!X100/$E100</f>
        <v>199.22277552685171</v>
      </c>
      <c r="Y100" s="131">
        <f>'2.a. Vos-laskelma'!Y100/$E100</f>
        <v>1339.5309839690844</v>
      </c>
      <c r="Z100" s="406">
        <f>'2.a. Vos-laskelma'!Z100/$E100</f>
        <v>-56.690833907649896</v>
      </c>
      <c r="AA100" s="131">
        <f>'2.a. Vos-laskelma'!AA100/$E100</f>
        <v>1323.8716215555608</v>
      </c>
    </row>
    <row r="101" spans="1:27">
      <c r="A101" s="13">
        <v>265</v>
      </c>
      <c r="B101" s="343">
        <v>13</v>
      </c>
      <c r="C101" s="343">
        <v>13</v>
      </c>
      <c r="D101" s="9" t="s">
        <v>132</v>
      </c>
      <c r="E101" s="20">
        <v>1001</v>
      </c>
      <c r="F101" s="131">
        <f>'2.a. Vos-laskelma'!F101/$E101</f>
        <v>2067.9026637449792</v>
      </c>
      <c r="G101" s="131">
        <f>'2.a. Vos-laskelma'!G101/$E101</f>
        <v>442.03266374497917</v>
      </c>
      <c r="H101" s="131">
        <f>'2.a. Vos-laskelma'!H101/$E101</f>
        <v>2.1354538606405384E-4</v>
      </c>
      <c r="I101" s="131">
        <f>'2.a. Vos-laskelma'!I101/$E101</f>
        <v>382.13772916787036</v>
      </c>
      <c r="J101" s="405">
        <f>'2.a. Vos-laskelma'!J101/$E101</f>
        <v>415.70100035159976</v>
      </c>
      <c r="K101" s="405">
        <f>'2.a. Vos-laskelma'!K101/$E101</f>
        <v>-30.38</v>
      </c>
      <c r="L101" s="405">
        <f>'2.a. Vos-laskelma'!L101/$E101</f>
        <v>-33.025354645354646</v>
      </c>
      <c r="M101" s="405">
        <f>'2.a. Vos-laskelma'!M101/$E101</f>
        <v>115.53146266901301</v>
      </c>
      <c r="N101" s="405">
        <f>'2.a. Vos-laskelma'!N101/$E101</f>
        <v>405.26781934684249</v>
      </c>
      <c r="O101" s="405">
        <f>'2.a. Vos-laskelma'!O101/$E101</f>
        <v>-29.72</v>
      </c>
      <c r="P101" s="405">
        <f>'2.a. Vos-laskelma'!P101/$E101</f>
        <v>-11.38</v>
      </c>
      <c r="Q101" s="405">
        <f>'2.a. Vos-laskelma'!Q101/$E101</f>
        <v>-34.759506678380099</v>
      </c>
      <c r="R101" s="405">
        <f>'2.a. Vos-laskelma'!R101/$E101</f>
        <v>-3.88</v>
      </c>
      <c r="S101" s="405">
        <f>'2.a. Vos-laskelma'!S101/$E101</f>
        <v>41.79657965947893</v>
      </c>
      <c r="T101" s="405">
        <f>'2.a. Vos-laskelma'!T101/$E101</f>
        <v>-3.75</v>
      </c>
      <c r="U101" s="131">
        <f>'2.a. Vos-laskelma'!U101/$E101</f>
        <v>1239.8713932644494</v>
      </c>
      <c r="V101" s="131">
        <f>'2.a. Vos-laskelma'!V101/$E101</f>
        <v>391.67303901947031</v>
      </c>
      <c r="W101" s="131">
        <f>'2.a. Vos-laskelma'!W101/$E101</f>
        <v>1631.5444322839196</v>
      </c>
      <c r="X101" s="131">
        <f>'2.a. Vos-laskelma'!X101/$E101</f>
        <v>197.52163497226883</v>
      </c>
      <c r="Y101" s="131">
        <f>'2.a. Vos-laskelma'!Y101/$E101</f>
        <v>1829.0660672561885</v>
      </c>
      <c r="Z101" s="406">
        <f>'2.a. Vos-laskelma'!Z101/$E101</f>
        <v>-276.00699300699301</v>
      </c>
      <c r="AA101" s="131">
        <f>'2.a. Vos-laskelma'!AA101/$E101</f>
        <v>1586.9489812289312</v>
      </c>
    </row>
    <row r="102" spans="1:27">
      <c r="A102" s="13">
        <v>271</v>
      </c>
      <c r="B102" s="343">
        <v>4</v>
      </c>
      <c r="C102" s="343">
        <v>4</v>
      </c>
      <c r="D102" s="9" t="s">
        <v>133</v>
      </c>
      <c r="E102" s="20">
        <v>6583</v>
      </c>
      <c r="F102" s="131">
        <f>'2.a. Vos-laskelma'!F102/$E102</f>
        <v>1716.0705097961254</v>
      </c>
      <c r="G102" s="131">
        <f>'2.a. Vos-laskelma'!G102/$E102</f>
        <v>90.200509796125615</v>
      </c>
      <c r="H102" s="131">
        <f>'2.a. Vos-laskelma'!H102/$E102</f>
        <v>7.9845419847147596E-6</v>
      </c>
      <c r="I102" s="131">
        <f>'2.a. Vos-laskelma'!I102/$E102</f>
        <v>30.781101814422698</v>
      </c>
      <c r="J102" s="405">
        <f>'2.a. Vos-laskelma'!J102/$E102</f>
        <v>-185.29510187289785</v>
      </c>
      <c r="K102" s="405">
        <f>'2.a. Vos-laskelma'!K102/$E102</f>
        <v>-30.379999999999995</v>
      </c>
      <c r="L102" s="405">
        <f>'2.a. Vos-laskelma'!L102/$E102</f>
        <v>-50.598479416679325</v>
      </c>
      <c r="M102" s="405">
        <f>'2.a. Vos-laskelma'!M102/$E102</f>
        <v>-16.192655852191105</v>
      </c>
      <c r="N102" s="405">
        <f>'2.a. Vos-laskelma'!N102/$E102</f>
        <v>-105.63825407056999</v>
      </c>
      <c r="O102" s="405">
        <f>'2.a. Vos-laskelma'!O102/$E102</f>
        <v>-29.719999999999995</v>
      </c>
      <c r="P102" s="405">
        <f>'2.a. Vos-laskelma'!P102/$E102</f>
        <v>-11.38</v>
      </c>
      <c r="Q102" s="405">
        <f>'2.a. Vos-laskelma'!Q102/$E102</f>
        <v>-8.4734973893592418</v>
      </c>
      <c r="R102" s="405">
        <f>'2.a. Vos-laskelma'!R102/$E102</f>
        <v>-3.8800000000000003</v>
      </c>
      <c r="S102" s="405">
        <f>'2.a. Vos-laskelma'!S102/$E102</f>
        <v>74.71778485590184</v>
      </c>
      <c r="T102" s="405">
        <f>'2.a. Vos-laskelma'!T102/$E102</f>
        <v>-3.75</v>
      </c>
      <c r="U102" s="131">
        <f>'2.a. Vos-laskelma'!U102/$E102</f>
        <v>-64.313490262349546</v>
      </c>
      <c r="V102" s="131">
        <f>'2.a. Vos-laskelma'!V102/$E102</f>
        <v>464.19353378264117</v>
      </c>
      <c r="W102" s="131">
        <f>'2.a. Vos-laskelma'!W102/$E102</f>
        <v>399.88004352029168</v>
      </c>
      <c r="X102" s="131">
        <f>'2.a. Vos-laskelma'!X102/$E102</f>
        <v>157.5437119531139</v>
      </c>
      <c r="Y102" s="131">
        <f>'2.a. Vos-laskelma'!Y102/$E102</f>
        <v>557.42375547340555</v>
      </c>
      <c r="Z102" s="406">
        <f>'2.a. Vos-laskelma'!Z102/$E102</f>
        <v>-49.674920249126536</v>
      </c>
      <c r="AA102" s="131">
        <f>'2.a. Vos-laskelma'!AA102/$E102</f>
        <v>493.10398923389249</v>
      </c>
    </row>
    <row r="103" spans="1:27">
      <c r="A103" s="13">
        <v>272</v>
      </c>
      <c r="B103" s="343">
        <v>16</v>
      </c>
      <c r="C103" s="343">
        <v>16</v>
      </c>
      <c r="D103" s="9" t="s">
        <v>134</v>
      </c>
      <c r="E103" s="20">
        <v>48338</v>
      </c>
      <c r="F103" s="131">
        <f>'2.a. Vos-laskelma'!F103/$E103</f>
        <v>2346.1223128260299</v>
      </c>
      <c r="G103" s="131">
        <f>'2.a. Vos-laskelma'!G103/$E103</f>
        <v>720.25231282603022</v>
      </c>
      <c r="H103" s="131">
        <f>'2.a. Vos-laskelma'!H103/$E103</f>
        <v>6.3510471108737482E-6</v>
      </c>
      <c r="I103" s="131">
        <f>'2.a. Vos-laskelma'!I103/$E103</f>
        <v>38.794291006896614</v>
      </c>
      <c r="J103" s="405">
        <f>'2.a. Vos-laskelma'!J103/$E103</f>
        <v>-365.38242575944128</v>
      </c>
      <c r="K103" s="405">
        <f>'2.a. Vos-laskelma'!K103/$E103</f>
        <v>-30.38</v>
      </c>
      <c r="L103" s="405">
        <f>'2.a. Vos-laskelma'!L103/$E103</f>
        <v>-53.728322851586739</v>
      </c>
      <c r="M103" s="405">
        <f>'2.a. Vos-laskelma'!M103/$E103</f>
        <v>-54.356887779135313</v>
      </c>
      <c r="N103" s="405">
        <f>'2.a. Vos-laskelma'!N103/$E103</f>
        <v>-201.32531639810333</v>
      </c>
      <c r="O103" s="405">
        <f>'2.a. Vos-laskelma'!O103/$E103</f>
        <v>-29.72</v>
      </c>
      <c r="P103" s="405">
        <f>'2.a. Vos-laskelma'!P103/$E103</f>
        <v>-11.38</v>
      </c>
      <c r="Q103" s="405">
        <f>'2.a. Vos-laskelma'!Q103/$E103</f>
        <v>-12.524769097265617</v>
      </c>
      <c r="R103" s="405">
        <f>'2.a. Vos-laskelma'!R103/$E103</f>
        <v>-3.88</v>
      </c>
      <c r="S103" s="405">
        <f>'2.a. Vos-laskelma'!S103/$E103</f>
        <v>35.662870366649827</v>
      </c>
      <c r="T103" s="405">
        <f>'2.a. Vos-laskelma'!T103/$E103</f>
        <v>-3.75</v>
      </c>
      <c r="U103" s="131">
        <f>'2.a. Vos-laskelma'!U103/$E103</f>
        <v>393.66417807348557</v>
      </c>
      <c r="V103" s="131">
        <f>'2.a. Vos-laskelma'!V103/$E103</f>
        <v>186.73818109025598</v>
      </c>
      <c r="W103" s="131">
        <f>'2.a. Vos-laskelma'!W103/$E103</f>
        <v>580.40235916374161</v>
      </c>
      <c r="X103" s="131">
        <f>'2.a. Vos-laskelma'!X103/$E103</f>
        <v>94.485844999650098</v>
      </c>
      <c r="Y103" s="131">
        <f>'2.a. Vos-laskelma'!Y103/$E103</f>
        <v>674.88820416339172</v>
      </c>
      <c r="Z103" s="406">
        <f>'2.a. Vos-laskelma'!Z103/$E103</f>
        <v>19.976105755306385</v>
      </c>
      <c r="AA103" s="131">
        <f>'2.a. Vos-laskelma'!AA103/$E103</f>
        <v>742.23249213939823</v>
      </c>
    </row>
    <row r="104" spans="1:27">
      <c r="A104" s="13">
        <v>273</v>
      </c>
      <c r="B104" s="343">
        <v>19</v>
      </c>
      <c r="C104" s="343">
        <v>19</v>
      </c>
      <c r="D104" s="9" t="s">
        <v>135</v>
      </c>
      <c r="E104" s="20">
        <v>4001</v>
      </c>
      <c r="F104" s="131">
        <f>'2.a. Vos-laskelma'!F104/$E104</f>
        <v>2470.7223756996009</v>
      </c>
      <c r="G104" s="131">
        <f>'2.a. Vos-laskelma'!G104/$E104</f>
        <v>844.852375699601</v>
      </c>
      <c r="H104" s="131">
        <f>'2.a. Vos-laskelma'!H104/$E104</f>
        <v>8.5465006479793843E-5</v>
      </c>
      <c r="I104" s="131">
        <f>'2.a. Vos-laskelma'!I104/$E104</f>
        <v>410.78437683871977</v>
      </c>
      <c r="J104" s="405">
        <f>'2.a. Vos-laskelma'!J104/$E104</f>
        <v>-77.363779826947123</v>
      </c>
      <c r="K104" s="405">
        <f>'2.a. Vos-laskelma'!K104/$E104</f>
        <v>-30.38</v>
      </c>
      <c r="L104" s="405">
        <f>'2.a. Vos-laskelma'!L104/$E104</f>
        <v>-10.889652586853286</v>
      </c>
      <c r="M104" s="405">
        <f>'2.a. Vos-laskelma'!M104/$E104</f>
        <v>187.24930842976528</v>
      </c>
      <c r="N104" s="405">
        <f>'2.a. Vos-laskelma'!N104/$E104</f>
        <v>-177.14718190286061</v>
      </c>
      <c r="O104" s="405">
        <f>'2.a. Vos-laskelma'!O104/$E104</f>
        <v>-29.72</v>
      </c>
      <c r="P104" s="405">
        <f>'2.a. Vos-laskelma'!P104/$E104</f>
        <v>-11.38</v>
      </c>
      <c r="Q104" s="405">
        <f>'2.a. Vos-laskelma'!Q104/$E104</f>
        <v>-24.965290523400334</v>
      </c>
      <c r="R104" s="405">
        <f>'2.a. Vos-laskelma'!R104/$E104</f>
        <v>-3.88</v>
      </c>
      <c r="S104" s="405">
        <f>'2.a. Vos-laskelma'!S104/$E104</f>
        <v>27.499036756401825</v>
      </c>
      <c r="T104" s="405">
        <f>'2.a. Vos-laskelma'!T104/$E104</f>
        <v>-3.75</v>
      </c>
      <c r="U104" s="131">
        <f>'2.a. Vos-laskelma'!U104/$E104</f>
        <v>1178.2729727113738</v>
      </c>
      <c r="V104" s="131">
        <f>'2.a. Vos-laskelma'!V104/$E104</f>
        <v>-13.264247717584666</v>
      </c>
      <c r="W104" s="131">
        <f>'2.a. Vos-laskelma'!W104/$E104</f>
        <v>1165.0087249937892</v>
      </c>
      <c r="X104" s="131">
        <f>'2.a. Vos-laskelma'!X104/$E104</f>
        <v>122.40213770545024</v>
      </c>
      <c r="Y104" s="131">
        <f>'2.a. Vos-laskelma'!Y104/$E104</f>
        <v>1287.4108626992395</v>
      </c>
      <c r="Z104" s="406">
        <f>'2.a. Vos-laskelma'!Z104/$E104</f>
        <v>-60.516120969757559</v>
      </c>
      <c r="AA104" s="131">
        <f>'2.a. Vos-laskelma'!AA104/$E104</f>
        <v>1291.7201832794988</v>
      </c>
    </row>
    <row r="105" spans="1:27">
      <c r="A105" s="13">
        <v>275</v>
      </c>
      <c r="B105" s="343">
        <v>13</v>
      </c>
      <c r="C105" s="343">
        <v>13</v>
      </c>
      <c r="D105" s="9" t="s">
        <v>136</v>
      </c>
      <c r="E105" s="20">
        <v>2404</v>
      </c>
      <c r="F105" s="131">
        <f>'2.a. Vos-laskelma'!F105/$E105</f>
        <v>1873.9951193249817</v>
      </c>
      <c r="G105" s="131">
        <f>'2.a. Vos-laskelma'!G105/$E105</f>
        <v>248.12511932498197</v>
      </c>
      <c r="H105" s="131">
        <f>'2.a. Vos-laskelma'!H105/$E105</f>
        <v>5.5076687721553736E-5</v>
      </c>
      <c r="I105" s="131">
        <f>'2.a. Vos-laskelma'!I105/$E105</f>
        <v>101.25974127057923</v>
      </c>
      <c r="J105" s="405">
        <f>'2.a. Vos-laskelma'!J105/$E105</f>
        <v>39.111519338092748</v>
      </c>
      <c r="K105" s="405">
        <f>'2.a. Vos-laskelma'!K105/$E105</f>
        <v>-30.380000000000003</v>
      </c>
      <c r="L105" s="405">
        <f>'2.a. Vos-laskelma'!L105/$E105</f>
        <v>-42.850927620632284</v>
      </c>
      <c r="M105" s="405">
        <f>'2.a. Vos-laskelma'!M105/$E105</f>
        <v>44.125766904568103</v>
      </c>
      <c r="N105" s="405">
        <f>'2.a. Vos-laskelma'!N105/$E105</f>
        <v>75.717438357824804</v>
      </c>
      <c r="O105" s="405">
        <f>'2.a. Vos-laskelma'!O105/$E105</f>
        <v>-29.719999999999995</v>
      </c>
      <c r="P105" s="405">
        <f>'2.a. Vos-laskelma'!P105/$E105</f>
        <v>-11.38</v>
      </c>
      <c r="Q105" s="405">
        <f>'2.a. Vos-laskelma'!Q105/$E105</f>
        <v>-18.670060877244257</v>
      </c>
      <c r="R105" s="405">
        <f>'2.a. Vos-laskelma'!R105/$E105</f>
        <v>-3.8800000000000003</v>
      </c>
      <c r="S105" s="405">
        <f>'2.a. Vos-laskelma'!S105/$E105</f>
        <v>59.899302573576385</v>
      </c>
      <c r="T105" s="405">
        <f>'2.a. Vos-laskelma'!T105/$E105</f>
        <v>-3.75</v>
      </c>
      <c r="U105" s="131">
        <f>'2.a. Vos-laskelma'!U105/$E105</f>
        <v>388.49637993365394</v>
      </c>
      <c r="V105" s="131">
        <f>'2.a. Vos-laskelma'!V105/$E105</f>
        <v>477.54755088988566</v>
      </c>
      <c r="W105" s="131">
        <f>'2.a. Vos-laskelma'!W105/$E105</f>
        <v>866.04393082353965</v>
      </c>
      <c r="X105" s="131">
        <f>'2.a. Vos-laskelma'!X105/$E105</f>
        <v>162.35195793927292</v>
      </c>
      <c r="Y105" s="131">
        <f>'2.a. Vos-laskelma'!Y105/$E105</f>
        <v>1028.3958887628125</v>
      </c>
      <c r="Z105" s="406">
        <f>'2.a. Vos-laskelma'!Z105/$E105</f>
        <v>71.305324459234612</v>
      </c>
      <c r="AA105" s="131">
        <f>'2.a. Vos-laskelma'!AA105/$E105</f>
        <v>1186.5658895646382</v>
      </c>
    </row>
    <row r="106" spans="1:27">
      <c r="A106" s="13">
        <v>276</v>
      </c>
      <c r="B106" s="343">
        <v>12</v>
      </c>
      <c r="C106" s="343">
        <v>12</v>
      </c>
      <c r="D106" s="9" t="s">
        <v>137</v>
      </c>
      <c r="E106" s="20">
        <v>15060</v>
      </c>
      <c r="F106" s="131">
        <f>'2.a. Vos-laskelma'!F106/$E106</f>
        <v>2461.4916086661715</v>
      </c>
      <c r="G106" s="131">
        <f>'2.a. Vos-laskelma'!G106/$E106</f>
        <v>835.62160866617148</v>
      </c>
      <c r="H106" s="131">
        <f>'2.a. Vos-laskelma'!H106/$E106</f>
        <v>2.2541682611748586E-5</v>
      </c>
      <c r="I106" s="131">
        <f>'2.a. Vos-laskelma'!I106/$E106</f>
        <v>30.160818550933719</v>
      </c>
      <c r="J106" s="405">
        <f>'2.a. Vos-laskelma'!J106/$E106</f>
        <v>-33.680553400715745</v>
      </c>
      <c r="K106" s="405">
        <f>'2.a. Vos-laskelma'!K106/$E106</f>
        <v>-30.38</v>
      </c>
      <c r="L106" s="405">
        <f>'2.a. Vos-laskelma'!L106/$E106</f>
        <v>-37.281383134130145</v>
      </c>
      <c r="M106" s="405">
        <f>'2.a. Vos-laskelma'!M106/$E106</f>
        <v>-5.6689732236738104</v>
      </c>
      <c r="N106" s="405">
        <f>'2.a. Vos-laskelma'!N106/$E106</f>
        <v>79.05273261211282</v>
      </c>
      <c r="O106" s="405">
        <f>'2.a. Vos-laskelma'!O106/$E106</f>
        <v>-29.720000000000002</v>
      </c>
      <c r="P106" s="405">
        <f>'2.a. Vos-laskelma'!P106/$E106</f>
        <v>-11.38</v>
      </c>
      <c r="Q106" s="405">
        <f>'2.a. Vos-laskelma'!Q106/$E106</f>
        <v>-24.314655493491578</v>
      </c>
      <c r="R106" s="405">
        <f>'2.a. Vos-laskelma'!R106/$E106</f>
        <v>-3.88</v>
      </c>
      <c r="S106" s="405">
        <f>'2.a. Vos-laskelma'!S106/$E106</f>
        <v>33.641725838466954</v>
      </c>
      <c r="T106" s="405">
        <f>'2.a. Vos-laskelma'!T106/$E106</f>
        <v>-3.75</v>
      </c>
      <c r="U106" s="131">
        <f>'2.a. Vos-laskelma'!U106/$E106</f>
        <v>832.10187381638946</v>
      </c>
      <c r="V106" s="131">
        <f>'2.a. Vos-laskelma'!V106/$E106</f>
        <v>306.90292848423206</v>
      </c>
      <c r="W106" s="131">
        <f>'2.a. Vos-laskelma'!W106/$E106</f>
        <v>1139.0048023006213</v>
      </c>
      <c r="X106" s="131">
        <f>'2.a. Vos-laskelma'!X106/$E106</f>
        <v>56.558959880931901</v>
      </c>
      <c r="Y106" s="131">
        <f>'2.a. Vos-laskelma'!Y106/$E106</f>
        <v>1195.5637621815533</v>
      </c>
      <c r="Z106" s="406">
        <f>'2.a. Vos-laskelma'!Z106/$E106</f>
        <v>-130.7347941567065</v>
      </c>
      <c r="AA106" s="131">
        <f>'2.a. Vos-laskelma'!AA106/$E106</f>
        <v>1103.2365430576854</v>
      </c>
    </row>
    <row r="107" spans="1:27">
      <c r="A107" s="13">
        <v>280</v>
      </c>
      <c r="B107" s="343">
        <v>15</v>
      </c>
      <c r="C107" s="343">
        <v>15</v>
      </c>
      <c r="D107" s="9" t="s">
        <v>138</v>
      </c>
      <c r="E107" s="20">
        <v>1984</v>
      </c>
      <c r="F107" s="131">
        <f>'2.a. Vos-laskelma'!F107/$E107</f>
        <v>2364.0761642990283</v>
      </c>
      <c r="G107" s="131">
        <f>'2.a. Vos-laskelma'!G107/$E107</f>
        <v>738.20616429902861</v>
      </c>
      <c r="H107" s="131">
        <f>'2.a. Vos-laskelma'!H107/$E107</f>
        <v>1.573890577333027E-4</v>
      </c>
      <c r="I107" s="131">
        <f>'2.a. Vos-laskelma'!I107/$E107</f>
        <v>164.14044032299105</v>
      </c>
      <c r="J107" s="405">
        <f>'2.a. Vos-laskelma'!J107/$E107</f>
        <v>60.864418271651502</v>
      </c>
      <c r="K107" s="405">
        <f>'2.a. Vos-laskelma'!K107/$E107</f>
        <v>-30.38</v>
      </c>
      <c r="L107" s="405">
        <f>'2.a. Vos-laskelma'!L107/$E107</f>
        <v>-21.47404737903226</v>
      </c>
      <c r="M107" s="405">
        <f>'2.a. Vos-laskelma'!M107/$E107</f>
        <v>95.779658995572831</v>
      </c>
      <c r="N107" s="405">
        <f>'2.a. Vos-laskelma'!N107/$E107</f>
        <v>52.941815347580729</v>
      </c>
      <c r="O107" s="405">
        <f>'2.a. Vos-laskelma'!O107/$E107</f>
        <v>-29.72</v>
      </c>
      <c r="P107" s="405">
        <f>'2.a. Vos-laskelma'!P107/$E107</f>
        <v>-11.38</v>
      </c>
      <c r="Q107" s="405">
        <f>'2.a. Vos-laskelma'!Q107/$E107</f>
        <v>-31.045931153103826</v>
      </c>
      <c r="R107" s="405">
        <f>'2.a. Vos-laskelma'!R107/$E107</f>
        <v>-3.88</v>
      </c>
      <c r="S107" s="405">
        <f>'2.a. Vos-laskelma'!S107/$E107</f>
        <v>43.772922460634021</v>
      </c>
      <c r="T107" s="405">
        <f>'2.a. Vos-laskelma'!T107/$E107</f>
        <v>-3.7500000000000075</v>
      </c>
      <c r="U107" s="131">
        <f>'2.a. Vos-laskelma'!U107/$E107</f>
        <v>963.21102289367116</v>
      </c>
      <c r="V107" s="131">
        <f>'2.a. Vos-laskelma'!V107/$E107</f>
        <v>486.75279124547654</v>
      </c>
      <c r="W107" s="131">
        <f>'2.a. Vos-laskelma'!W107/$E107</f>
        <v>1449.9638141391476</v>
      </c>
      <c r="X107" s="131">
        <f>'2.a. Vos-laskelma'!X107/$E107</f>
        <v>209.37397636066856</v>
      </c>
      <c r="Y107" s="131">
        <f>'2.a. Vos-laskelma'!Y107/$E107</f>
        <v>1659.3377904998163</v>
      </c>
      <c r="Z107" s="406">
        <f>'2.a. Vos-laskelma'!Z107/$E107</f>
        <v>-222.15272177419354</v>
      </c>
      <c r="AA107" s="131">
        <f>'2.a. Vos-laskelma'!AA107/$E107</f>
        <v>1483.7377222393125</v>
      </c>
    </row>
    <row r="108" spans="1:27">
      <c r="A108" s="13">
        <v>284</v>
      </c>
      <c r="B108" s="343">
        <v>2</v>
      </c>
      <c r="C108" s="343">
        <v>2</v>
      </c>
      <c r="D108" s="9" t="s">
        <v>139</v>
      </c>
      <c r="E108" s="20">
        <v>2144</v>
      </c>
      <c r="F108" s="131">
        <f>'2.a. Vos-laskelma'!F108/$E108</f>
        <v>1730.3747165504897</v>
      </c>
      <c r="G108" s="131">
        <f>'2.a. Vos-laskelma'!G108/$E108</f>
        <v>104.50471655048977</v>
      </c>
      <c r="H108" s="131">
        <f>'2.a. Vos-laskelma'!H108/$E108</f>
        <v>2.8168968870849061E-5</v>
      </c>
      <c r="I108" s="131">
        <f>'2.a. Vos-laskelma'!I108/$E108</f>
        <v>31.47658046683609</v>
      </c>
      <c r="J108" s="405">
        <f>'2.a. Vos-laskelma'!J108/$E108</f>
        <v>306.95785386294801</v>
      </c>
      <c r="K108" s="405">
        <f>'2.a. Vos-laskelma'!K108/$E108</f>
        <v>-30.38</v>
      </c>
      <c r="L108" s="405">
        <f>'2.a. Vos-laskelma'!L108/$E108</f>
        <v>-22.56863339552239</v>
      </c>
      <c r="M108" s="405">
        <f>'2.a. Vos-laskelma'!M108/$E108</f>
        <v>150.82633454812122</v>
      </c>
      <c r="N108" s="405">
        <f>'2.a. Vos-laskelma'!N108/$E108</f>
        <v>231.33689381702436</v>
      </c>
      <c r="O108" s="405">
        <f>'2.a. Vos-laskelma'!O108/$E108</f>
        <v>-29.72</v>
      </c>
      <c r="P108" s="405">
        <f>'2.a. Vos-laskelma'!P108/$E108</f>
        <v>-11.38</v>
      </c>
      <c r="Q108" s="405">
        <f>'2.a. Vos-laskelma'!Q108/$E108</f>
        <v>-14.116475144341997</v>
      </c>
      <c r="R108" s="405">
        <f>'2.a. Vos-laskelma'!R108/$E108</f>
        <v>-3.88</v>
      </c>
      <c r="S108" s="405">
        <f>'2.a. Vos-laskelma'!S108/$E108</f>
        <v>40.589734037666844</v>
      </c>
      <c r="T108" s="405">
        <f>'2.a. Vos-laskelma'!T108/$E108</f>
        <v>-3.75</v>
      </c>
      <c r="U108" s="131">
        <f>'2.a. Vos-laskelma'!U108/$E108</f>
        <v>442.93915088027387</v>
      </c>
      <c r="V108" s="131">
        <f>'2.a. Vos-laskelma'!V108/$E108</f>
        <v>218.33519531168852</v>
      </c>
      <c r="W108" s="131">
        <f>'2.a. Vos-laskelma'!W108/$E108</f>
        <v>661.27434619196242</v>
      </c>
      <c r="X108" s="131">
        <f>'2.a. Vos-laskelma'!X108/$E108</f>
        <v>213.49362850535974</v>
      </c>
      <c r="Y108" s="131">
        <f>'2.a. Vos-laskelma'!Y108/$E108</f>
        <v>874.76797469732207</v>
      </c>
      <c r="Z108" s="406">
        <f>'2.a. Vos-laskelma'!Z108/$E108</f>
        <v>411.95522388059703</v>
      </c>
      <c r="AA108" s="131">
        <f>'2.a. Vos-laskelma'!AA108/$E108</f>
        <v>1219.7375274272538</v>
      </c>
    </row>
    <row r="109" spans="1:27">
      <c r="A109" s="13">
        <v>285</v>
      </c>
      <c r="B109" s="343">
        <v>8</v>
      </c>
      <c r="C109" s="343">
        <v>8</v>
      </c>
      <c r="D109" s="9" t="s">
        <v>140</v>
      </c>
      <c r="E109" s="20">
        <v>50029</v>
      </c>
      <c r="F109" s="131">
        <f>'2.a. Vos-laskelma'!F109/$E109</f>
        <v>1877.7258269480815</v>
      </c>
      <c r="G109" s="131">
        <f>'2.a. Vos-laskelma'!G109/$E109</f>
        <v>251.85582694808164</v>
      </c>
      <c r="H109" s="131">
        <f>'2.a. Vos-laskelma'!H109/$E109</f>
        <v>2.6810073295178684E-6</v>
      </c>
      <c r="I109" s="131">
        <f>'2.a. Vos-laskelma'!I109/$E109</f>
        <v>37.549624612447985</v>
      </c>
      <c r="J109" s="405">
        <f>'2.a. Vos-laskelma'!J109/$E109</f>
        <v>-341.85109179624942</v>
      </c>
      <c r="K109" s="405">
        <f>'2.a. Vos-laskelma'!K109/$E109</f>
        <v>-30.38</v>
      </c>
      <c r="L109" s="405">
        <f>'2.a. Vos-laskelma'!L109/$E109</f>
        <v>-113.37083451598075</v>
      </c>
      <c r="M109" s="405">
        <f>'2.a. Vos-laskelma'!M109/$E109</f>
        <v>-8.2168306809623264</v>
      </c>
      <c r="N109" s="405">
        <f>'2.a. Vos-laskelma'!N109/$E109</f>
        <v>-187.37200820408455</v>
      </c>
      <c r="O109" s="405">
        <f>'2.a. Vos-laskelma'!O109/$E109</f>
        <v>-29.72</v>
      </c>
      <c r="P109" s="405">
        <f>'2.a. Vos-laskelma'!P109/$E109</f>
        <v>-11.38</v>
      </c>
      <c r="Q109" s="405">
        <f>'2.a. Vos-laskelma'!Q109/$E109</f>
        <v>-4.3903050353459125</v>
      </c>
      <c r="R109" s="405">
        <f>'2.a. Vos-laskelma'!R109/$E109</f>
        <v>-3.88</v>
      </c>
      <c r="S109" s="405">
        <f>'2.a. Vos-laskelma'!S109/$E109</f>
        <v>50.608886640124062</v>
      </c>
      <c r="T109" s="405">
        <f>'2.a. Vos-laskelma'!T109/$E109</f>
        <v>-3.75</v>
      </c>
      <c r="U109" s="131">
        <f>'2.a. Vos-laskelma'!U109/$E109</f>
        <v>-52.445640235719814</v>
      </c>
      <c r="V109" s="131">
        <f>'2.a. Vos-laskelma'!V109/$E109</f>
        <v>249.00802011660736</v>
      </c>
      <c r="W109" s="131">
        <f>'2.a. Vos-laskelma'!W109/$E109</f>
        <v>196.56237988088753</v>
      </c>
      <c r="X109" s="131">
        <f>'2.a. Vos-laskelma'!X109/$E109</f>
        <v>97.459330260987443</v>
      </c>
      <c r="Y109" s="131">
        <f>'2.a. Vos-laskelma'!Y109/$E109</f>
        <v>294.02171014187496</v>
      </c>
      <c r="Z109" s="406">
        <f>'2.a. Vos-laskelma'!Z109/$E109</f>
        <v>-21.22109176677527</v>
      </c>
      <c r="AA109" s="131">
        <f>'2.a. Vos-laskelma'!AA109/$E109</f>
        <v>280.29106010116351</v>
      </c>
    </row>
    <row r="110" spans="1:27">
      <c r="A110" s="13">
        <v>286</v>
      </c>
      <c r="B110" s="343">
        <v>8</v>
      </c>
      <c r="C110" s="343">
        <v>8</v>
      </c>
      <c r="D110" s="9" t="s">
        <v>141</v>
      </c>
      <c r="E110" s="20">
        <v>77625</v>
      </c>
      <c r="F110" s="131">
        <f>'2.a. Vos-laskelma'!F110/$E110</f>
        <v>1767.1235822718611</v>
      </c>
      <c r="G110" s="131">
        <f>'2.a. Vos-laskelma'!G110/$E110</f>
        <v>141.25358227186138</v>
      </c>
      <c r="H110" s="131">
        <f>'2.a. Vos-laskelma'!H110/$E110</f>
        <v>1.0297479471014375E-6</v>
      </c>
      <c r="I110" s="131">
        <f>'2.a. Vos-laskelma'!I110/$E110</f>
        <v>34.276961129953605</v>
      </c>
      <c r="J110" s="405">
        <f>'2.a. Vos-laskelma'!J110/$E110</f>
        <v>-349.97283476707099</v>
      </c>
      <c r="K110" s="405">
        <f>'2.a. Vos-laskelma'!K110/$E110</f>
        <v>-30.38</v>
      </c>
      <c r="L110" s="405">
        <f>'2.a. Vos-laskelma'!L110/$E110</f>
        <v>-71.435879033816434</v>
      </c>
      <c r="M110" s="405">
        <f>'2.a. Vos-laskelma'!M110/$E110</f>
        <v>-46.725882138693471</v>
      </c>
      <c r="N110" s="405">
        <f>'2.a. Vos-laskelma'!N110/$E110</f>
        <v>-193.92737148618264</v>
      </c>
      <c r="O110" s="405">
        <f>'2.a. Vos-laskelma'!O110/$E110</f>
        <v>-29.72</v>
      </c>
      <c r="P110" s="405">
        <f>'2.a. Vos-laskelma'!P110/$E110</f>
        <v>-11.38</v>
      </c>
      <c r="Q110" s="405">
        <f>'2.a. Vos-laskelma'!Q110/$E110</f>
        <v>-1.1641098789937145</v>
      </c>
      <c r="R110" s="405">
        <f>'2.a. Vos-laskelma'!R110/$E110</f>
        <v>-3.88</v>
      </c>
      <c r="S110" s="405">
        <f>'2.a. Vos-laskelma'!S110/$E110</f>
        <v>42.390407770615269</v>
      </c>
      <c r="T110" s="405">
        <f>'2.a. Vos-laskelma'!T110/$E110</f>
        <v>-3.75</v>
      </c>
      <c r="U110" s="131">
        <f>'2.a. Vos-laskelma'!U110/$E110</f>
        <v>-174.44229136525601</v>
      </c>
      <c r="V110" s="131">
        <f>'2.a. Vos-laskelma'!V110/$E110</f>
        <v>228.99037711339099</v>
      </c>
      <c r="W110" s="131">
        <f>'2.a. Vos-laskelma'!W110/$E110</f>
        <v>54.548085748134987</v>
      </c>
      <c r="X110" s="131">
        <f>'2.a. Vos-laskelma'!X110/$E110</f>
        <v>109.79170202184794</v>
      </c>
      <c r="Y110" s="131">
        <f>'2.a. Vos-laskelma'!Y110/$E110</f>
        <v>164.33978776998293</v>
      </c>
      <c r="Z110" s="406">
        <f>'2.a. Vos-laskelma'!Z110/$E110</f>
        <v>-72.63925281803543</v>
      </c>
      <c r="AA110" s="131">
        <f>'2.a. Vos-laskelma'!AA110/$E110</f>
        <v>58.522001278867755</v>
      </c>
    </row>
    <row r="111" spans="1:27">
      <c r="A111" s="13">
        <v>287</v>
      </c>
      <c r="B111" s="343">
        <v>15</v>
      </c>
      <c r="C111" s="343">
        <v>15</v>
      </c>
      <c r="D111" s="9" t="s">
        <v>142</v>
      </c>
      <c r="E111" s="20">
        <v>6113</v>
      </c>
      <c r="F111" s="131">
        <f>'2.a. Vos-laskelma'!F111/$E111</f>
        <v>2048.5534023726341</v>
      </c>
      <c r="G111" s="131">
        <f>'2.a. Vos-laskelma'!G111/$E111</f>
        <v>422.68340237263442</v>
      </c>
      <c r="H111" s="131">
        <f>'2.a. Vos-laskelma'!H111/$E111</f>
        <v>3.3753087794456608E-5</v>
      </c>
      <c r="I111" s="131">
        <f>'2.a. Vos-laskelma'!I111/$E111</f>
        <v>98.376740276144488</v>
      </c>
      <c r="J111" s="405">
        <f>'2.a. Vos-laskelma'!J111/$E111</f>
        <v>171.04637853631704</v>
      </c>
      <c r="K111" s="405">
        <f>'2.a. Vos-laskelma'!K111/$E111</f>
        <v>-30.38</v>
      </c>
      <c r="L111" s="405">
        <f>'2.a. Vos-laskelma'!L111/$E111</f>
        <v>-37.750440045804027</v>
      </c>
      <c r="M111" s="405">
        <f>'2.a. Vos-laskelma'!M111/$E111</f>
        <v>75.014048698023672</v>
      </c>
      <c r="N111" s="405">
        <f>'2.a. Vos-laskelma'!N111/$E111</f>
        <v>219.92716918666002</v>
      </c>
      <c r="O111" s="405">
        <f>'2.a. Vos-laskelma'!O111/$E111</f>
        <v>-29.72</v>
      </c>
      <c r="P111" s="405">
        <f>'2.a. Vos-laskelma'!P111/$E111</f>
        <v>-11.38</v>
      </c>
      <c r="Q111" s="405">
        <f>'2.a. Vos-laskelma'!Q111/$E111</f>
        <v>-21.650082505307864</v>
      </c>
      <c r="R111" s="405">
        <f>'2.a. Vos-laskelma'!R111/$E111</f>
        <v>-3.88</v>
      </c>
      <c r="S111" s="405">
        <f>'2.a. Vos-laskelma'!S111/$E111</f>
        <v>14.615683202745231</v>
      </c>
      <c r="T111" s="405">
        <f>'2.a. Vos-laskelma'!T111/$E111</f>
        <v>-3.75</v>
      </c>
      <c r="U111" s="131">
        <f>'2.a. Vos-laskelma'!U111/$E111</f>
        <v>692.10652118509597</v>
      </c>
      <c r="V111" s="131">
        <f>'2.a. Vos-laskelma'!V111/$E111</f>
        <v>299.31710141649694</v>
      </c>
      <c r="W111" s="131">
        <f>'2.a. Vos-laskelma'!W111/$E111</f>
        <v>991.42362260159291</v>
      </c>
      <c r="X111" s="131">
        <f>'2.a. Vos-laskelma'!X111/$E111</f>
        <v>195.06116955181108</v>
      </c>
      <c r="Y111" s="131">
        <f>'2.a. Vos-laskelma'!Y111/$E111</f>
        <v>1186.484792153404</v>
      </c>
      <c r="Z111" s="406">
        <f>'2.a. Vos-laskelma'!Z111/$E111</f>
        <v>133.97906101750368</v>
      </c>
      <c r="AA111" s="131">
        <f>'2.a. Vos-laskelma'!AA111/$E111</f>
        <v>1347.112606524493</v>
      </c>
    </row>
    <row r="112" spans="1:27">
      <c r="A112" s="13">
        <v>288</v>
      </c>
      <c r="B112" s="343">
        <v>15</v>
      </c>
      <c r="C112" s="343">
        <v>15</v>
      </c>
      <c r="D112" s="9" t="s">
        <v>143</v>
      </c>
      <c r="E112" s="20">
        <v>6268</v>
      </c>
      <c r="F112" s="131">
        <f>'2.a. Vos-laskelma'!F112/$E112</f>
        <v>2427.1024440478523</v>
      </c>
      <c r="G112" s="131">
        <f>'2.a. Vos-laskelma'!G112/$E112</f>
        <v>801.23244404785237</v>
      </c>
      <c r="H112" s="131">
        <f>'2.a. Vos-laskelma'!H112/$E112</f>
        <v>5.2667345672260573E-5</v>
      </c>
      <c r="I112" s="131">
        <f>'2.a. Vos-laskelma'!I112/$E112</f>
        <v>35.123599369963181</v>
      </c>
      <c r="J112" s="405">
        <f>'2.a. Vos-laskelma'!J112/$E112</f>
        <v>-100.42095950446969</v>
      </c>
      <c r="K112" s="405">
        <f>'2.a. Vos-laskelma'!K112/$E112</f>
        <v>-30.38</v>
      </c>
      <c r="L112" s="405">
        <f>'2.a. Vos-laskelma'!L112/$E112</f>
        <v>-23.440759412890873</v>
      </c>
      <c r="M112" s="405">
        <f>'2.a. Vos-laskelma'!M112/$E112</f>
        <v>-5.7558076652871106</v>
      </c>
      <c r="N112" s="405">
        <f>'2.a. Vos-laskelma'!N112/$E112</f>
        <v>0.51089367351132831</v>
      </c>
      <c r="O112" s="405">
        <f>'2.a. Vos-laskelma'!O112/$E112</f>
        <v>-29.72</v>
      </c>
      <c r="P112" s="405">
        <f>'2.a. Vos-laskelma'!P112/$E112</f>
        <v>-11.380000000000003</v>
      </c>
      <c r="Q112" s="405">
        <f>'2.a. Vos-laskelma'!Q112/$E112</f>
        <v>-23.194091154462303</v>
      </c>
      <c r="R112" s="405">
        <f>'2.a. Vos-laskelma'!R112/$E112</f>
        <v>-3.88</v>
      </c>
      <c r="S112" s="405">
        <f>'2.a. Vos-laskelma'!S112/$E112</f>
        <v>30.568805054659254</v>
      </c>
      <c r="T112" s="405">
        <f>'2.a. Vos-laskelma'!T112/$E112</f>
        <v>-3.75</v>
      </c>
      <c r="U112" s="131">
        <f>'2.a. Vos-laskelma'!U112/$E112</f>
        <v>735.93508391334592</v>
      </c>
      <c r="V112" s="131">
        <f>'2.a. Vos-laskelma'!V112/$E112</f>
        <v>340.57867745029188</v>
      </c>
      <c r="W112" s="131">
        <f>'2.a. Vos-laskelma'!W112/$E112</f>
        <v>1076.5137613636377</v>
      </c>
      <c r="X112" s="131">
        <f>'2.a. Vos-laskelma'!X112/$E112</f>
        <v>166.11460542979901</v>
      </c>
      <c r="Y112" s="131">
        <f>'2.a. Vos-laskelma'!Y112/$E112</f>
        <v>1242.628366793437</v>
      </c>
      <c r="Z112" s="406">
        <f>'2.a. Vos-laskelma'!Z112/$E112</f>
        <v>52.729259731971922</v>
      </c>
      <c r="AA112" s="131">
        <f>'2.a. Vos-laskelma'!AA112/$E112</f>
        <v>1310.9644569559489</v>
      </c>
    </row>
    <row r="113" spans="1:27">
      <c r="A113" s="13">
        <v>290</v>
      </c>
      <c r="B113" s="343">
        <v>18</v>
      </c>
      <c r="C113" s="343">
        <v>18</v>
      </c>
      <c r="D113" s="9" t="s">
        <v>144</v>
      </c>
      <c r="E113" s="20">
        <v>7300</v>
      </c>
      <c r="F113" s="131">
        <f>'2.a. Vos-laskelma'!F113/$E113</f>
        <v>1953.6919325286908</v>
      </c>
      <c r="G113" s="131">
        <f>'2.a. Vos-laskelma'!G113/$E113</f>
        <v>327.82193252869075</v>
      </c>
      <c r="H113" s="131">
        <f>'2.a. Vos-laskelma'!H113/$E113</f>
        <v>2.2985770324035802E-5</v>
      </c>
      <c r="I113" s="131">
        <f>'2.a. Vos-laskelma'!I113/$E113</f>
        <v>186.79194785579261</v>
      </c>
      <c r="J113" s="405">
        <f>'2.a. Vos-laskelma'!J113/$E113</f>
        <v>17.220171469919343</v>
      </c>
      <c r="K113" s="405">
        <f>'2.a. Vos-laskelma'!K113/$E113</f>
        <v>-30.38</v>
      </c>
      <c r="L113" s="405">
        <f>'2.a. Vos-laskelma'!L113/$E113</f>
        <v>-27.305619178082189</v>
      </c>
      <c r="M113" s="405">
        <f>'2.a. Vos-laskelma'!M113/$E113</f>
        <v>43.330980896163972</v>
      </c>
      <c r="N113" s="405">
        <f>'2.a. Vos-laskelma'!N113/$E113</f>
        <v>54.559086225994562</v>
      </c>
      <c r="O113" s="405">
        <f>'2.a. Vos-laskelma'!O113/$E113</f>
        <v>-29.72</v>
      </c>
      <c r="P113" s="405">
        <f>'2.a. Vos-laskelma'!P113/$E113</f>
        <v>-11.38</v>
      </c>
      <c r="Q113" s="405">
        <f>'2.a. Vos-laskelma'!Q113/$E113</f>
        <v>-19.816261378400011</v>
      </c>
      <c r="R113" s="405">
        <f>'2.a. Vos-laskelma'!R113/$E113</f>
        <v>-3.88</v>
      </c>
      <c r="S113" s="405">
        <f>'2.a. Vos-laskelma'!S113/$E113</f>
        <v>45.561984904243012</v>
      </c>
      <c r="T113" s="405">
        <f>'2.a. Vos-laskelma'!T113/$E113</f>
        <v>-3.75</v>
      </c>
      <c r="U113" s="131">
        <f>'2.a. Vos-laskelma'!U113/$E113</f>
        <v>531.83405185440279</v>
      </c>
      <c r="V113" s="131">
        <f>'2.a. Vos-laskelma'!V113/$E113</f>
        <v>401.19062347005161</v>
      </c>
      <c r="W113" s="131">
        <f>'2.a. Vos-laskelma'!W113/$E113</f>
        <v>933.02467532445439</v>
      </c>
      <c r="X113" s="131">
        <f>'2.a. Vos-laskelma'!X113/$E113</f>
        <v>173.70292065089828</v>
      </c>
      <c r="Y113" s="131">
        <f>'2.a. Vos-laskelma'!Y113/$E113</f>
        <v>1106.7275959753526</v>
      </c>
      <c r="Z113" s="406">
        <f>'2.a. Vos-laskelma'!Z113/$E113</f>
        <v>-51.340821917808221</v>
      </c>
      <c r="AA113" s="131">
        <f>'2.a. Vos-laskelma'!AA113/$E113</f>
        <v>1077.5782991227231</v>
      </c>
    </row>
    <row r="114" spans="1:27">
      <c r="A114" s="13">
        <v>291</v>
      </c>
      <c r="B114" s="343">
        <v>6</v>
      </c>
      <c r="C114" s="343">
        <v>6</v>
      </c>
      <c r="D114" s="9" t="s">
        <v>145</v>
      </c>
      <c r="E114" s="20">
        <v>1979</v>
      </c>
      <c r="F114" s="131">
        <f>'2.a. Vos-laskelma'!F114/$E114</f>
        <v>1518.3344454332923</v>
      </c>
      <c r="G114" s="131">
        <f>'2.a. Vos-laskelma'!G114/$E114</f>
        <v>-107.53555456670769</v>
      </c>
      <c r="H114" s="131">
        <f>'2.a. Vos-laskelma'!H114/$E114</f>
        <v>-3.5788116319903949E-5</v>
      </c>
      <c r="I114" s="131">
        <f>'2.a. Vos-laskelma'!I114/$E114</f>
        <v>177.59556444159338</v>
      </c>
      <c r="J114" s="405">
        <f>'2.a. Vos-laskelma'!J114/$E114</f>
        <v>860.59642574137081</v>
      </c>
      <c r="K114" s="405">
        <f>'2.a. Vos-laskelma'!K114/$E114</f>
        <v>-30.38</v>
      </c>
      <c r="L114" s="405">
        <f>'2.a. Vos-laskelma'!L114/$E114</f>
        <v>-35.154199090449723</v>
      </c>
      <c r="M114" s="405">
        <f>'2.a. Vos-laskelma'!M114/$E114</f>
        <v>412.51681746481307</v>
      </c>
      <c r="N114" s="405">
        <f>'2.a. Vos-laskelma'!N114/$E114</f>
        <v>532.92404746472891</v>
      </c>
      <c r="O114" s="405">
        <f>'2.a. Vos-laskelma'!O114/$E114</f>
        <v>-29.72</v>
      </c>
      <c r="P114" s="405">
        <f>'2.a. Vos-laskelma'!P114/$E114</f>
        <v>-11.38</v>
      </c>
      <c r="Q114" s="405">
        <f>'2.a. Vos-laskelma'!Q114/$E114</f>
        <v>-23.243827155646489</v>
      </c>
      <c r="R114" s="405">
        <f>'2.a. Vos-laskelma'!R114/$E114</f>
        <v>-3.88</v>
      </c>
      <c r="S114" s="405">
        <f>'2.a. Vos-laskelma'!S114/$E114</f>
        <v>52.663587057925014</v>
      </c>
      <c r="T114" s="405">
        <f>'2.a. Vos-laskelma'!T114/$E114</f>
        <v>-3.75</v>
      </c>
      <c r="U114" s="131">
        <f>'2.a. Vos-laskelma'!U114/$E114</f>
        <v>930.65643561625654</v>
      </c>
      <c r="V114" s="131">
        <f>'2.a. Vos-laskelma'!V114/$E114</f>
        <v>149.94238132074358</v>
      </c>
      <c r="W114" s="131">
        <f>'2.a. Vos-laskelma'!W114/$E114</f>
        <v>1080.598816937</v>
      </c>
      <c r="X114" s="131">
        <f>'2.a. Vos-laskelma'!X114/$E114</f>
        <v>185.52122409140833</v>
      </c>
      <c r="Y114" s="131">
        <f>'2.a. Vos-laskelma'!Y114/$E114</f>
        <v>1266.1200410284084</v>
      </c>
      <c r="Z114" s="406">
        <f>'2.a. Vos-laskelma'!Z114/$E114</f>
        <v>16.295098534613441</v>
      </c>
      <c r="AA114" s="131">
        <f>'2.a. Vos-laskelma'!AA114/$E114</f>
        <v>1357.5036221651878</v>
      </c>
    </row>
    <row r="115" spans="1:27">
      <c r="A115" s="13">
        <v>297</v>
      </c>
      <c r="B115" s="343">
        <v>11</v>
      </c>
      <c r="C115" s="343">
        <v>11</v>
      </c>
      <c r="D115" s="9" t="s">
        <v>146</v>
      </c>
      <c r="E115" s="20">
        <v>126572</v>
      </c>
      <c r="F115" s="131">
        <f>'2.a. Vos-laskelma'!F115/$E115</f>
        <v>1961.6553048752521</v>
      </c>
      <c r="G115" s="131">
        <f>'2.a. Vos-laskelma'!G115/$E115</f>
        <v>335.78530487525211</v>
      </c>
      <c r="H115" s="131">
        <f>'2.a. Vos-laskelma'!H115/$E115</f>
        <v>1.3523881178158542E-6</v>
      </c>
      <c r="I115" s="131">
        <f>'2.a. Vos-laskelma'!I115/$E115</f>
        <v>49.178679459654042</v>
      </c>
      <c r="J115" s="405">
        <f>'2.a. Vos-laskelma'!J115/$E115</f>
        <v>-275.14141019839599</v>
      </c>
      <c r="K115" s="405">
        <f>'2.a. Vos-laskelma'!K115/$E115</f>
        <v>-30.38</v>
      </c>
      <c r="L115" s="405">
        <f>'2.a. Vos-laskelma'!L115/$E115</f>
        <v>-103.43576343899124</v>
      </c>
      <c r="M115" s="405">
        <f>'2.a. Vos-laskelma'!M115/$E115</f>
        <v>-5.4556650602982737</v>
      </c>
      <c r="N115" s="405">
        <f>'2.a. Vos-laskelma'!N115/$E115</f>
        <v>-100.71477986536084</v>
      </c>
      <c r="O115" s="405">
        <f>'2.a. Vos-laskelma'!O115/$E115</f>
        <v>-29.72</v>
      </c>
      <c r="P115" s="405">
        <f>'2.a. Vos-laskelma'!P115/$E115</f>
        <v>-11.38</v>
      </c>
      <c r="Q115" s="405">
        <f>'2.a. Vos-laskelma'!Q115/$E115</f>
        <v>-6.7028969514340675</v>
      </c>
      <c r="R115" s="405">
        <f>'2.a. Vos-laskelma'!R115/$E115</f>
        <v>-3.88</v>
      </c>
      <c r="S115" s="405">
        <f>'2.a. Vos-laskelma'!S115/$E115</f>
        <v>20.277695117688438</v>
      </c>
      <c r="T115" s="405">
        <f>'2.a. Vos-laskelma'!T115/$E115</f>
        <v>-3.75</v>
      </c>
      <c r="U115" s="131">
        <f>'2.a. Vos-laskelma'!U115/$E115</f>
        <v>109.82257413651017</v>
      </c>
      <c r="V115" s="131">
        <f>'2.a. Vos-laskelma'!V115/$E115</f>
        <v>204.26790828546646</v>
      </c>
      <c r="W115" s="131">
        <f>'2.a. Vos-laskelma'!W115/$E115</f>
        <v>314.09048242197662</v>
      </c>
      <c r="X115" s="131">
        <f>'2.a. Vos-laskelma'!X115/$E115</f>
        <v>110.48516683048867</v>
      </c>
      <c r="Y115" s="131">
        <f>'2.a. Vos-laskelma'!Y115/$E115</f>
        <v>424.57564925246533</v>
      </c>
      <c r="Z115" s="406">
        <f>'2.a. Vos-laskelma'!Z115/$E115</f>
        <v>24.174382959896345</v>
      </c>
      <c r="AA115" s="131">
        <f>'2.a. Vos-laskelma'!AA115/$E115</f>
        <v>437.07942406761373</v>
      </c>
    </row>
    <row r="116" spans="1:27">
      <c r="A116" s="13">
        <v>300</v>
      </c>
      <c r="B116" s="343">
        <v>14</v>
      </c>
      <c r="C116" s="343">
        <v>14</v>
      </c>
      <c r="D116" s="9" t="s">
        <v>147</v>
      </c>
      <c r="E116" s="20">
        <v>3306</v>
      </c>
      <c r="F116" s="131">
        <f>'2.a. Vos-laskelma'!F116/$E116</f>
        <v>1684.661102780115</v>
      </c>
      <c r="G116" s="131">
        <f>'2.a. Vos-laskelma'!G116/$E116</f>
        <v>58.791102780115096</v>
      </c>
      <c r="H116" s="131">
        <f>'2.a. Vos-laskelma'!H116/$E116</f>
        <v>1.0555922883666955E-5</v>
      </c>
      <c r="I116" s="131">
        <f>'2.a. Vos-laskelma'!I116/$E116</f>
        <v>61.84122296833214</v>
      </c>
      <c r="J116" s="405">
        <f>'2.a. Vos-laskelma'!J116/$E116</f>
        <v>485.50834966225153</v>
      </c>
      <c r="K116" s="405">
        <f>'2.a. Vos-laskelma'!K116/$E116</f>
        <v>-30.38</v>
      </c>
      <c r="L116" s="405">
        <f>'2.a. Vos-laskelma'!L116/$E116</f>
        <v>-23.102395644283124</v>
      </c>
      <c r="M116" s="405">
        <f>'2.a. Vos-laskelma'!M116/$E116</f>
        <v>164.25076155591182</v>
      </c>
      <c r="N116" s="405">
        <f>'2.a. Vos-laskelma'!N116/$E116</f>
        <v>426.24656716833886</v>
      </c>
      <c r="O116" s="405">
        <f>'2.a. Vos-laskelma'!O116/$E116</f>
        <v>-29.72</v>
      </c>
      <c r="P116" s="405">
        <f>'2.a. Vos-laskelma'!P116/$E116</f>
        <v>-11.380000000000003</v>
      </c>
      <c r="Q116" s="405">
        <f>'2.a. Vos-laskelma'!Q116/$E116</f>
        <v>-23.447017284387758</v>
      </c>
      <c r="R116" s="405">
        <f>'2.a. Vos-laskelma'!R116/$E116</f>
        <v>-3.8799999999999994</v>
      </c>
      <c r="S116" s="405">
        <f>'2.a. Vos-laskelma'!S116/$E116</f>
        <v>20.670433866671786</v>
      </c>
      <c r="T116" s="405">
        <f>'2.a. Vos-laskelma'!T116/$E116</f>
        <v>-3.75</v>
      </c>
      <c r="U116" s="131">
        <f>'2.a. Vos-laskelma'!U116/$E116</f>
        <v>606.1406754106988</v>
      </c>
      <c r="V116" s="131">
        <f>'2.a. Vos-laskelma'!V116/$E116</f>
        <v>491.24233163628207</v>
      </c>
      <c r="W116" s="131">
        <f>'2.a. Vos-laskelma'!W116/$E116</f>
        <v>1097.383007046981</v>
      </c>
      <c r="X116" s="131">
        <f>'2.a. Vos-laskelma'!X116/$E116</f>
        <v>188.30786622239322</v>
      </c>
      <c r="Y116" s="131">
        <f>'2.a. Vos-laskelma'!Y116/$E116</f>
        <v>1285.6908732693744</v>
      </c>
      <c r="Z116" s="406">
        <f>'2.a. Vos-laskelma'!Z116/$E116</f>
        <v>515.11736237144589</v>
      </c>
      <c r="AA116" s="131">
        <f>'2.a. Vos-laskelma'!AA116/$E116</f>
        <v>1883.0247236237401</v>
      </c>
    </row>
    <row r="117" spans="1:27">
      <c r="A117" s="13">
        <v>301</v>
      </c>
      <c r="B117" s="343">
        <v>14</v>
      </c>
      <c r="C117" s="343">
        <v>14</v>
      </c>
      <c r="D117" s="9" t="s">
        <v>148</v>
      </c>
      <c r="E117" s="20">
        <v>19441</v>
      </c>
      <c r="F117" s="131">
        <f>'2.a. Vos-laskelma'!F117/$E117</f>
        <v>1913.6234692281162</v>
      </c>
      <c r="G117" s="131">
        <f>'2.a. Vos-laskelma'!G117/$E117</f>
        <v>287.75346922811616</v>
      </c>
      <c r="H117" s="131">
        <f>'2.a. Vos-laskelma'!H117/$E117</f>
        <v>7.7347357206475912E-6</v>
      </c>
      <c r="I117" s="131">
        <f>'2.a. Vos-laskelma'!I117/$E117</f>
        <v>33.723760337074999</v>
      </c>
      <c r="J117" s="405">
        <f>'2.a. Vos-laskelma'!J117/$E117</f>
        <v>-248.53655389816879</v>
      </c>
      <c r="K117" s="405">
        <f>'2.a. Vos-laskelma'!K117/$E117</f>
        <v>-30.38</v>
      </c>
      <c r="L117" s="405">
        <f>'2.a. Vos-laskelma'!L117/$E117</f>
        <v>-40.596274882979273</v>
      </c>
      <c r="M117" s="405">
        <f>'2.a. Vos-laskelma'!M117/$E117</f>
        <v>-65.003722558237584</v>
      </c>
      <c r="N117" s="405">
        <f>'2.a. Vos-laskelma'!N117/$E117</f>
        <v>-87.912502709322723</v>
      </c>
      <c r="O117" s="405">
        <f>'2.a. Vos-laskelma'!O117/$E117</f>
        <v>-29.720000000000002</v>
      </c>
      <c r="P117" s="405">
        <f>'2.a. Vos-laskelma'!P117/$E117</f>
        <v>-11.38</v>
      </c>
      <c r="Q117" s="405">
        <f>'2.a. Vos-laskelma'!Q117/$E117</f>
        <v>-13.166251456879897</v>
      </c>
      <c r="R117" s="405">
        <f>'2.a. Vos-laskelma'!R117/$E117</f>
        <v>-3.88</v>
      </c>
      <c r="S117" s="405">
        <f>'2.a. Vos-laskelma'!S117/$E117</f>
        <v>37.252197709250609</v>
      </c>
      <c r="T117" s="405">
        <f>'2.a. Vos-laskelma'!T117/$E117</f>
        <v>-3.75</v>
      </c>
      <c r="U117" s="131">
        <f>'2.a. Vos-laskelma'!U117/$E117</f>
        <v>72.940675667022404</v>
      </c>
      <c r="V117" s="131">
        <f>'2.a. Vos-laskelma'!V117/$E117</f>
        <v>540.65451002032887</v>
      </c>
      <c r="W117" s="131">
        <f>'2.a. Vos-laskelma'!W117/$E117</f>
        <v>613.59518568735132</v>
      </c>
      <c r="X117" s="131">
        <f>'2.a. Vos-laskelma'!X117/$E117</f>
        <v>180.98673084774299</v>
      </c>
      <c r="Y117" s="131">
        <f>'2.a. Vos-laskelma'!Y117/$E117</f>
        <v>794.58191653509436</v>
      </c>
      <c r="Z117" s="406">
        <f>'2.a. Vos-laskelma'!Z117/$E117</f>
        <v>-98.371482948408001</v>
      </c>
      <c r="AA117" s="131">
        <f>'2.a. Vos-laskelma'!AA117/$E117</f>
        <v>683.8136355391822</v>
      </c>
    </row>
    <row r="118" spans="1:27">
      <c r="A118" s="13">
        <v>304</v>
      </c>
      <c r="B118" s="343">
        <v>2</v>
      </c>
      <c r="C118" s="343">
        <v>2</v>
      </c>
      <c r="D118" s="9" t="s">
        <v>149</v>
      </c>
      <c r="E118" s="20">
        <v>972</v>
      </c>
      <c r="F118" s="131">
        <f>'2.a. Vos-laskelma'!F118/$E118</f>
        <v>1854.5379416757769</v>
      </c>
      <c r="G118" s="131">
        <f>'2.a. Vos-laskelma'!G118/$E118</f>
        <v>228.66794167577703</v>
      </c>
      <c r="H118" s="131">
        <f>'2.a. Vos-laskelma'!H118/$E118</f>
        <v>1.2685374547581304E-4</v>
      </c>
      <c r="I118" s="131">
        <f>'2.a. Vos-laskelma'!I118/$E118</f>
        <v>173.55789985520025</v>
      </c>
      <c r="J118" s="405">
        <f>'2.a. Vos-laskelma'!J118/$E118</f>
        <v>-368.63745699114185</v>
      </c>
      <c r="K118" s="405">
        <f>'2.a. Vos-laskelma'!K118/$E118</f>
        <v>-30.38</v>
      </c>
      <c r="L118" s="405">
        <f>'2.a. Vos-laskelma'!L118/$E118</f>
        <v>-26.428364197530865</v>
      </c>
      <c r="M118" s="405">
        <f>'2.a. Vos-laskelma'!M118/$E118</f>
        <v>-5.5052046407479098</v>
      </c>
      <c r="N118" s="405">
        <f>'2.a. Vos-laskelma'!N118/$E118</f>
        <v>-275.4887810169061</v>
      </c>
      <c r="O118" s="405">
        <f>'2.a. Vos-laskelma'!O118/$E118</f>
        <v>-29.72</v>
      </c>
      <c r="P118" s="405">
        <f>'2.a. Vos-laskelma'!P118/$E118</f>
        <v>-11.38</v>
      </c>
      <c r="Q118" s="405">
        <f>'2.a. Vos-laskelma'!Q118/$E118</f>
        <v>0</v>
      </c>
      <c r="R118" s="405">
        <f>'2.a. Vos-laskelma'!R118/$E118</f>
        <v>-3.8799999999999994</v>
      </c>
      <c r="S118" s="405">
        <f>'2.a. Vos-laskelma'!S118/$E118</f>
        <v>17.894892864043008</v>
      </c>
      <c r="T118" s="405">
        <f>'2.a. Vos-laskelma'!T118/$E118</f>
        <v>-3.75</v>
      </c>
      <c r="U118" s="131">
        <f>'2.a. Vos-laskelma'!U118/$E118</f>
        <v>33.588384539835467</v>
      </c>
      <c r="V118" s="131">
        <f>'2.a. Vos-laskelma'!V118/$E118</f>
        <v>-93.441310144908527</v>
      </c>
      <c r="W118" s="131">
        <f>'2.a. Vos-laskelma'!W118/$E118</f>
        <v>-59.852925605073061</v>
      </c>
      <c r="X118" s="131">
        <f>'2.a. Vos-laskelma'!X118/$E118</f>
        <v>171.61432484255846</v>
      </c>
      <c r="Y118" s="131">
        <f>'2.a. Vos-laskelma'!Y118/$E118</f>
        <v>111.76139923748541</v>
      </c>
      <c r="Z118" s="406">
        <f>'2.a. Vos-laskelma'!Z118/$E118</f>
        <v>-279.30246913580248</v>
      </c>
      <c r="AA118" s="131">
        <f>'2.a. Vos-laskelma'!AA118/$E118</f>
        <v>-265.26204328017513</v>
      </c>
    </row>
    <row r="119" spans="1:27">
      <c r="A119" s="13">
        <v>305</v>
      </c>
      <c r="B119" s="343">
        <v>17</v>
      </c>
      <c r="C119" s="343">
        <v>17</v>
      </c>
      <c r="D119" s="9" t="s">
        <v>150</v>
      </c>
      <c r="E119" s="20">
        <v>14800</v>
      </c>
      <c r="F119" s="131">
        <f>'2.a. Vos-laskelma'!F119/$E119</f>
        <v>2177.9230576933082</v>
      </c>
      <c r="G119" s="131">
        <f>'2.a. Vos-laskelma'!G119/$E119</f>
        <v>552.05305769330823</v>
      </c>
      <c r="H119" s="131">
        <f>'2.a. Vos-laskelma'!H119/$E119</f>
        <v>1.7126813614839619E-5</v>
      </c>
      <c r="I119" s="131">
        <f>'2.a. Vos-laskelma'!I119/$E119</f>
        <v>95.521876621320274</v>
      </c>
      <c r="J119" s="405">
        <f>'2.a. Vos-laskelma'!J119/$E119</f>
        <v>0.65379317147212856</v>
      </c>
      <c r="K119" s="405">
        <f>'2.a. Vos-laskelma'!K119/$E119</f>
        <v>-30.38</v>
      </c>
      <c r="L119" s="405">
        <f>'2.a. Vos-laskelma'!L119/$E119</f>
        <v>-38.419278378378372</v>
      </c>
      <c r="M119" s="405">
        <f>'2.a. Vos-laskelma'!M119/$E119</f>
        <v>33.936933447307759</v>
      </c>
      <c r="N119" s="405">
        <f>'2.a. Vos-laskelma'!N119/$E119</f>
        <v>47.858204524625712</v>
      </c>
      <c r="O119" s="405">
        <f>'2.a. Vos-laskelma'!O119/$E119</f>
        <v>-29.72</v>
      </c>
      <c r="P119" s="405">
        <f>'2.a. Vos-laskelma'!P119/$E119</f>
        <v>-11.38</v>
      </c>
      <c r="Q119" s="405">
        <f>'2.a. Vos-laskelma'!Q119/$E119</f>
        <v>-19.436638298891285</v>
      </c>
      <c r="R119" s="405">
        <f>'2.a. Vos-laskelma'!R119/$E119</f>
        <v>-3.88</v>
      </c>
      <c r="S119" s="405">
        <f>'2.a. Vos-laskelma'!S119/$E119</f>
        <v>55.824571876808307</v>
      </c>
      <c r="T119" s="405">
        <f>'2.a. Vos-laskelma'!T119/$E119</f>
        <v>-3.7499999999999845</v>
      </c>
      <c r="U119" s="131">
        <f>'2.a. Vos-laskelma'!U119/$E119</f>
        <v>648.22872748610075</v>
      </c>
      <c r="V119" s="131">
        <f>'2.a. Vos-laskelma'!V119/$E119</f>
        <v>257.29260455281371</v>
      </c>
      <c r="W119" s="131">
        <f>'2.a. Vos-laskelma'!W119/$E119</f>
        <v>905.52133203891447</v>
      </c>
      <c r="X119" s="131">
        <f>'2.a. Vos-laskelma'!X119/$E119</f>
        <v>123.02963329956147</v>
      </c>
      <c r="Y119" s="131">
        <f>'2.a. Vos-laskelma'!Y119/$E119</f>
        <v>1028.5509653384759</v>
      </c>
      <c r="Z119" s="406">
        <f>'2.a. Vos-laskelma'!Z119/$E119</f>
        <v>-53.093918918918916</v>
      </c>
      <c r="AA119" s="131">
        <f>'2.a. Vos-laskelma'!AA119/$E119</f>
        <v>976.62554194541565</v>
      </c>
    </row>
    <row r="120" spans="1:27">
      <c r="A120" s="13">
        <v>309</v>
      </c>
      <c r="B120" s="343">
        <v>12</v>
      </c>
      <c r="C120" s="343">
        <v>12</v>
      </c>
      <c r="D120" s="9" t="s">
        <v>151</v>
      </c>
      <c r="E120" s="20">
        <v>6365</v>
      </c>
      <c r="F120" s="131">
        <f>'2.a. Vos-laskelma'!F120/$E120</f>
        <v>1952.306851201691</v>
      </c>
      <c r="G120" s="131">
        <f>'2.a. Vos-laskelma'!G120/$E120</f>
        <v>326.43685120169107</v>
      </c>
      <c r="H120" s="131">
        <f>'2.a. Vos-laskelma'!H120/$E120</f>
        <v>2.6269553649646584E-5</v>
      </c>
      <c r="I120" s="131">
        <f>'2.a. Vos-laskelma'!I120/$E120</f>
        <v>63.608146717147946</v>
      </c>
      <c r="J120" s="405">
        <f>'2.a. Vos-laskelma'!J120/$E120</f>
        <v>-486.30230363182966</v>
      </c>
      <c r="K120" s="405">
        <f>'2.a. Vos-laskelma'!K120/$E120</f>
        <v>-30.38</v>
      </c>
      <c r="L120" s="405">
        <f>'2.a. Vos-laskelma'!L120/$E120</f>
        <v>-143.28947525530245</v>
      </c>
      <c r="M120" s="405">
        <f>'2.a. Vos-laskelma'!M120/$E120</f>
        <v>-114.47966759897746</v>
      </c>
      <c r="N120" s="405">
        <f>'2.a. Vos-laskelma'!N120/$E120</f>
        <v>-208.27512569457227</v>
      </c>
      <c r="O120" s="405">
        <f>'2.a. Vos-laskelma'!O120/$E120</f>
        <v>-29.72</v>
      </c>
      <c r="P120" s="405">
        <f>'2.a. Vos-laskelma'!P120/$E120</f>
        <v>-11.380000000000003</v>
      </c>
      <c r="Q120" s="405">
        <f>'2.a. Vos-laskelma'!Q120/$E120</f>
        <v>-12.860583499546683</v>
      </c>
      <c r="R120" s="405">
        <f>'2.a. Vos-laskelma'!R120/$E120</f>
        <v>-3.88</v>
      </c>
      <c r="S120" s="405">
        <f>'2.a. Vos-laskelma'!S120/$E120</f>
        <v>71.712548416569206</v>
      </c>
      <c r="T120" s="405">
        <f>'2.a. Vos-laskelma'!T120/$E120</f>
        <v>-3.75</v>
      </c>
      <c r="U120" s="131">
        <f>'2.a. Vos-laskelma'!U120/$E120</f>
        <v>-96.2573057129906</v>
      </c>
      <c r="V120" s="131">
        <f>'2.a. Vos-laskelma'!V120/$E120</f>
        <v>650.99316691063109</v>
      </c>
      <c r="W120" s="131">
        <f>'2.a. Vos-laskelma'!W120/$E120</f>
        <v>554.73586119764047</v>
      </c>
      <c r="X120" s="131">
        <f>'2.a. Vos-laskelma'!X120/$E120</f>
        <v>147.6275086619498</v>
      </c>
      <c r="Y120" s="131">
        <f>'2.a. Vos-laskelma'!Y120/$E120</f>
        <v>702.36336985959031</v>
      </c>
      <c r="Z120" s="406">
        <f>'2.a. Vos-laskelma'!Z120/$E120</f>
        <v>-42.644619010212097</v>
      </c>
      <c r="AA120" s="131">
        <f>'2.a. Vos-laskelma'!AA120/$E120</f>
        <v>715.66661986790757</v>
      </c>
    </row>
    <row r="121" spans="1:27">
      <c r="A121" s="13">
        <v>312</v>
      </c>
      <c r="B121" s="343">
        <v>13</v>
      </c>
      <c r="C121" s="343">
        <v>13</v>
      </c>
      <c r="D121" s="9" t="s">
        <v>152</v>
      </c>
      <c r="E121" s="20">
        <v>1129</v>
      </c>
      <c r="F121" s="131">
        <f>'2.a. Vos-laskelma'!F121/$E121</f>
        <v>2341.1080778193168</v>
      </c>
      <c r="G121" s="131">
        <f>'2.a. Vos-laskelma'!G121/$E121</f>
        <v>715.23807781931691</v>
      </c>
      <c r="H121" s="131">
        <f>'2.a. Vos-laskelma'!H121/$E121</f>
        <v>2.7060462933476792E-4</v>
      </c>
      <c r="I121" s="131">
        <f>'2.a. Vos-laskelma'!I121/$E121</f>
        <v>175.11158957467094</v>
      </c>
      <c r="J121" s="405">
        <f>'2.a. Vos-laskelma'!J121/$E121</f>
        <v>-205.34279856805182</v>
      </c>
      <c r="K121" s="405">
        <f>'2.a. Vos-laskelma'!K121/$E121</f>
        <v>-30.379999999999995</v>
      </c>
      <c r="L121" s="405">
        <f>'2.a. Vos-laskelma'!L121/$E121</f>
        <v>-27.888219663418955</v>
      </c>
      <c r="M121" s="405">
        <f>'2.a. Vos-laskelma'!M121/$E121</f>
        <v>-71.430323100243555</v>
      </c>
      <c r="N121" s="405">
        <f>'2.a. Vos-laskelma'!N121/$E121</f>
        <v>-81.952047723885116</v>
      </c>
      <c r="O121" s="405">
        <f>'2.a. Vos-laskelma'!O121/$E121</f>
        <v>-29.72</v>
      </c>
      <c r="P121" s="405">
        <f>'2.a. Vos-laskelma'!P121/$E121</f>
        <v>-11.38</v>
      </c>
      <c r="Q121" s="405">
        <f>'2.a. Vos-laskelma'!Q121/$E121</f>
        <v>-22.474930445705439</v>
      </c>
      <c r="R121" s="405">
        <f>'2.a. Vos-laskelma'!R121/$E121</f>
        <v>-3.8799999999999994</v>
      </c>
      <c r="S121" s="405">
        <f>'2.a. Vos-laskelma'!S121/$E121</f>
        <v>77.512722365201242</v>
      </c>
      <c r="T121" s="405">
        <f>'2.a. Vos-laskelma'!T121/$E121</f>
        <v>-3.75</v>
      </c>
      <c r="U121" s="131">
        <f>'2.a. Vos-laskelma'!U121/$E121</f>
        <v>685.00686882593595</v>
      </c>
      <c r="V121" s="131">
        <f>'2.a. Vos-laskelma'!V121/$E121</f>
        <v>361.57142608165168</v>
      </c>
      <c r="W121" s="131">
        <f>'2.a. Vos-laskelma'!W121/$E121</f>
        <v>1046.5782949075876</v>
      </c>
      <c r="X121" s="131">
        <f>'2.a. Vos-laskelma'!X121/$E121</f>
        <v>202.72243543582303</v>
      </c>
      <c r="Y121" s="131">
        <f>'2.a. Vos-laskelma'!Y121/$E121</f>
        <v>1249.3007303434106</v>
      </c>
      <c r="Z121" s="406">
        <f>'2.a. Vos-laskelma'!Z121/$E121</f>
        <v>-350.33835252435784</v>
      </c>
      <c r="AA121" s="131">
        <f>'2.a. Vos-laskelma'!AA121/$E121</f>
        <v>857.73749780982109</v>
      </c>
    </row>
    <row r="122" spans="1:27">
      <c r="A122" s="13">
        <v>316</v>
      </c>
      <c r="B122" s="343">
        <v>7</v>
      </c>
      <c r="C122" s="343">
        <v>7</v>
      </c>
      <c r="D122" s="9" t="s">
        <v>153</v>
      </c>
      <c r="E122" s="20">
        <v>4052</v>
      </c>
      <c r="F122" s="131">
        <f>'2.a. Vos-laskelma'!F122/$E122</f>
        <v>1817.3364639711351</v>
      </c>
      <c r="G122" s="131">
        <f>'2.a. Vos-laskelma'!G122/$E122</f>
        <v>191.46646397113537</v>
      </c>
      <c r="H122" s="131">
        <f>'2.a. Vos-laskelma'!H122/$E122</f>
        <v>2.6000873567653E-5</v>
      </c>
      <c r="I122" s="131">
        <f>'2.a. Vos-laskelma'!I122/$E122</f>
        <v>32.134192870861789</v>
      </c>
      <c r="J122" s="405">
        <f>'2.a. Vos-laskelma'!J122/$E122</f>
        <v>-173.24903001100915</v>
      </c>
      <c r="K122" s="405">
        <f>'2.a. Vos-laskelma'!K122/$E122</f>
        <v>-30.38</v>
      </c>
      <c r="L122" s="405">
        <f>'2.a. Vos-laskelma'!L122/$E122</f>
        <v>-83.480819348469893</v>
      </c>
      <c r="M122" s="405">
        <f>'2.a. Vos-laskelma'!M122/$E122</f>
        <v>-5.8356484926398009</v>
      </c>
      <c r="N122" s="405">
        <f>'2.a. Vos-laskelma'!N122/$E122</f>
        <v>-52.631768930270816</v>
      </c>
      <c r="O122" s="405">
        <f>'2.a. Vos-laskelma'!O122/$E122</f>
        <v>-29.72</v>
      </c>
      <c r="P122" s="405">
        <f>'2.a. Vos-laskelma'!P122/$E122</f>
        <v>-11.38</v>
      </c>
      <c r="Q122" s="405">
        <f>'2.a. Vos-laskelma'!Q122/$E122</f>
        <v>-6.8466970786781607</v>
      </c>
      <c r="R122" s="405">
        <f>'2.a. Vos-laskelma'!R122/$E122</f>
        <v>-3.88</v>
      </c>
      <c r="S122" s="405">
        <f>'2.a. Vos-laskelma'!S122/$E122</f>
        <v>54.655903839049536</v>
      </c>
      <c r="T122" s="405">
        <f>'2.a. Vos-laskelma'!T122/$E122</f>
        <v>-3.75</v>
      </c>
      <c r="U122" s="131">
        <f>'2.a. Vos-laskelma'!U122/$E122</f>
        <v>50.35162683098801</v>
      </c>
      <c r="V122" s="131">
        <f>'2.a. Vos-laskelma'!V122/$E122</f>
        <v>287.89713378512204</v>
      </c>
      <c r="W122" s="131">
        <f>'2.a. Vos-laskelma'!W122/$E122</f>
        <v>338.24876061611008</v>
      </c>
      <c r="X122" s="131">
        <f>'2.a. Vos-laskelma'!X122/$E122</f>
        <v>138.38311781173238</v>
      </c>
      <c r="Y122" s="131">
        <f>'2.a. Vos-laskelma'!Y122/$E122</f>
        <v>476.63187842784248</v>
      </c>
      <c r="Z122" s="406">
        <f>'2.a. Vos-laskelma'!Z122/$E122</f>
        <v>-254.46051332675222</v>
      </c>
      <c r="AA122" s="131">
        <f>'2.a. Vos-laskelma'!AA122/$E122</f>
        <v>41.796654937748272</v>
      </c>
    </row>
    <row r="123" spans="1:27">
      <c r="A123" s="13">
        <v>317</v>
      </c>
      <c r="B123" s="343">
        <v>17</v>
      </c>
      <c r="C123" s="343">
        <v>17</v>
      </c>
      <c r="D123" s="9" t="s">
        <v>154</v>
      </c>
      <c r="E123" s="20">
        <v>2324</v>
      </c>
      <c r="F123" s="131">
        <f>'2.a. Vos-laskelma'!F123/$E123</f>
        <v>2335.1554841687043</v>
      </c>
      <c r="G123" s="131">
        <f>'2.a. Vos-laskelma'!G123/$E123</f>
        <v>709.28548416870422</v>
      </c>
      <c r="H123" s="131">
        <f>'2.a. Vos-laskelma'!H123/$E123</f>
        <v>1.306980612048532E-4</v>
      </c>
      <c r="I123" s="131">
        <f>'2.a. Vos-laskelma'!I123/$E123</f>
        <v>159.8453833320163</v>
      </c>
      <c r="J123" s="405">
        <f>'2.a. Vos-laskelma'!J123/$E123</f>
        <v>184.15724779466831</v>
      </c>
      <c r="K123" s="405">
        <f>'2.a. Vos-laskelma'!K123/$E123</f>
        <v>-30.38</v>
      </c>
      <c r="L123" s="405">
        <f>'2.a. Vos-laskelma'!L123/$E123</f>
        <v>-33.558433734939761</v>
      </c>
      <c r="M123" s="405">
        <f>'2.a. Vos-laskelma'!M123/$E123</f>
        <v>42.996555693990089</v>
      </c>
      <c r="N123" s="405">
        <f>'2.a. Vos-laskelma'!N123/$E123</f>
        <v>259.69530144009047</v>
      </c>
      <c r="O123" s="405">
        <f>'2.a. Vos-laskelma'!O123/$E123</f>
        <v>-29.72</v>
      </c>
      <c r="P123" s="405">
        <f>'2.a. Vos-laskelma'!P123/$E123</f>
        <v>-11.38</v>
      </c>
      <c r="Q123" s="405">
        <f>'2.a. Vos-laskelma'!Q123/$E123</f>
        <v>-36.917120158419323</v>
      </c>
      <c r="R123" s="405">
        <f>'2.a. Vos-laskelma'!R123/$E123</f>
        <v>-3.8799999999999994</v>
      </c>
      <c r="S123" s="405">
        <f>'2.a. Vos-laskelma'!S123/$E123</f>
        <v>31.05094455394682</v>
      </c>
      <c r="T123" s="405">
        <f>'2.a. Vos-laskelma'!T123/$E123</f>
        <v>-3.75</v>
      </c>
      <c r="U123" s="131">
        <f>'2.a. Vos-laskelma'!U123/$E123</f>
        <v>1053.2881152953887</v>
      </c>
      <c r="V123" s="131">
        <f>'2.a. Vos-laskelma'!V123/$E123</f>
        <v>675.41809606233903</v>
      </c>
      <c r="W123" s="131">
        <f>'2.a. Vos-laskelma'!W123/$E123</f>
        <v>1728.7062113577276</v>
      </c>
      <c r="X123" s="131">
        <f>'2.a. Vos-laskelma'!X123/$E123</f>
        <v>216.02470492855653</v>
      </c>
      <c r="Y123" s="131">
        <f>'2.a. Vos-laskelma'!Y123/$E123</f>
        <v>1944.7309162862841</v>
      </c>
      <c r="Z123" s="406">
        <f>'2.a. Vos-laskelma'!Z123/$E123</f>
        <v>41.017211703958694</v>
      </c>
      <c r="AA123" s="131">
        <f>'2.a. Vos-laskelma'!AA123/$E123</f>
        <v>2100.21691196746</v>
      </c>
    </row>
    <row r="124" spans="1:27">
      <c r="A124" s="13">
        <v>320</v>
      </c>
      <c r="B124" s="343">
        <v>19</v>
      </c>
      <c r="C124" s="343">
        <v>19</v>
      </c>
      <c r="D124" s="9" t="s">
        <v>155</v>
      </c>
      <c r="E124" s="20">
        <v>6919</v>
      </c>
      <c r="F124" s="131">
        <f>'2.a. Vos-laskelma'!F124/$E124</f>
        <v>1906.3953815232394</v>
      </c>
      <c r="G124" s="131">
        <f>'2.a. Vos-laskelma'!G124/$E124</f>
        <v>280.52538152323956</v>
      </c>
      <c r="H124" s="131">
        <f>'2.a. Vos-laskelma'!H124/$E124</f>
        <v>2.1267471225427001E-5</v>
      </c>
      <c r="I124" s="131">
        <f>'2.a. Vos-laskelma'!I124/$E124</f>
        <v>186.17281196106143</v>
      </c>
      <c r="J124" s="405">
        <f>'2.a. Vos-laskelma'!J124/$E124</f>
        <v>15.67001691038285</v>
      </c>
      <c r="K124" s="405">
        <f>'2.a. Vos-laskelma'!K124/$E124</f>
        <v>-30.38</v>
      </c>
      <c r="L124" s="405">
        <f>'2.a. Vos-laskelma'!L124/$E124</f>
        <v>-50.708944934239049</v>
      </c>
      <c r="M124" s="405">
        <f>'2.a. Vos-laskelma'!M124/$E124</f>
        <v>53.16409611235531</v>
      </c>
      <c r="N124" s="405">
        <f>'2.a. Vos-laskelma'!N124/$E124</f>
        <v>61.879342939343246</v>
      </c>
      <c r="O124" s="405">
        <f>'2.a. Vos-laskelma'!O124/$E124</f>
        <v>-29.72</v>
      </c>
      <c r="P124" s="405">
        <f>'2.a. Vos-laskelma'!P124/$E124</f>
        <v>-11.38</v>
      </c>
      <c r="Q124" s="405">
        <f>'2.a. Vos-laskelma'!Q124/$E124</f>
        <v>-18.306368774895393</v>
      </c>
      <c r="R124" s="405">
        <f>'2.a. Vos-laskelma'!R124/$E124</f>
        <v>-3.8799999999999994</v>
      </c>
      <c r="S124" s="405">
        <f>'2.a. Vos-laskelma'!S124/$E124</f>
        <v>48.751891567818745</v>
      </c>
      <c r="T124" s="405">
        <f>'2.a. Vos-laskelma'!T124/$E124</f>
        <v>-3.75</v>
      </c>
      <c r="U124" s="131">
        <f>'2.a. Vos-laskelma'!U124/$E124</f>
        <v>482.36821039468379</v>
      </c>
      <c r="V124" s="131">
        <f>'2.a. Vos-laskelma'!V124/$E124</f>
        <v>360.64874653310164</v>
      </c>
      <c r="W124" s="131">
        <f>'2.a. Vos-laskelma'!W124/$E124</f>
        <v>843.01695692778537</v>
      </c>
      <c r="X124" s="131">
        <f>'2.a. Vos-laskelma'!X124/$E124</f>
        <v>139.9483954585682</v>
      </c>
      <c r="Y124" s="131">
        <f>'2.a. Vos-laskelma'!Y124/$E124</f>
        <v>982.96535238635352</v>
      </c>
      <c r="Z124" s="406">
        <f>'2.a. Vos-laskelma'!Z124/$E124</f>
        <v>-74.26983668160139</v>
      </c>
      <c r="AA124" s="131">
        <f>'2.a. Vos-laskelma'!AA124/$E124</f>
        <v>883.27005212466656</v>
      </c>
    </row>
    <row r="125" spans="1:27">
      <c r="A125" s="13">
        <v>322</v>
      </c>
      <c r="B125" s="343">
        <v>2</v>
      </c>
      <c r="C125" s="343">
        <v>2</v>
      </c>
      <c r="D125" s="9" t="s">
        <v>156</v>
      </c>
      <c r="E125" s="20">
        <v>6340</v>
      </c>
      <c r="F125" s="131">
        <f>'2.a. Vos-laskelma'!F125/$E125</f>
        <v>2382.3330775457048</v>
      </c>
      <c r="G125" s="131">
        <f>'2.a. Vos-laskelma'!G125/$E125</f>
        <v>756.46307754570478</v>
      </c>
      <c r="H125" s="131">
        <f>'2.a. Vos-laskelma'!H125/$E125</f>
        <v>5.008365285070587E-5</v>
      </c>
      <c r="I125" s="131">
        <f>'2.a. Vos-laskelma'!I125/$E125</f>
        <v>166.78912953442358</v>
      </c>
      <c r="J125" s="405">
        <f>'2.a. Vos-laskelma'!J125/$E125</f>
        <v>171.70139540906879</v>
      </c>
      <c r="K125" s="405">
        <f>'2.a. Vos-laskelma'!K125/$E125</f>
        <v>-30.38</v>
      </c>
      <c r="L125" s="405">
        <f>'2.a. Vos-laskelma'!L125/$E125</f>
        <v>-28.129023659305997</v>
      </c>
      <c r="M125" s="405">
        <f>'2.a. Vos-laskelma'!M125/$E125</f>
        <v>109.79430944051296</v>
      </c>
      <c r="N125" s="405">
        <f>'2.a. Vos-laskelma'!N125/$E125</f>
        <v>178.662651044787</v>
      </c>
      <c r="O125" s="405">
        <f>'2.a. Vos-laskelma'!O125/$E125</f>
        <v>-29.72</v>
      </c>
      <c r="P125" s="405">
        <f>'2.a. Vos-laskelma'!P125/$E125</f>
        <v>-11.380000000000003</v>
      </c>
      <c r="Q125" s="405">
        <f>'2.a. Vos-laskelma'!Q125/$E125</f>
        <v>-28.646219171982679</v>
      </c>
      <c r="R125" s="405">
        <f>'2.a. Vos-laskelma'!R125/$E125</f>
        <v>-3.88</v>
      </c>
      <c r="S125" s="405">
        <f>'2.a. Vos-laskelma'!S125/$E125</f>
        <v>19.129677755057489</v>
      </c>
      <c r="T125" s="405">
        <f>'2.a. Vos-laskelma'!T125/$E125</f>
        <v>-3.75</v>
      </c>
      <c r="U125" s="131">
        <f>'2.a. Vos-laskelma'!U125/$E125</f>
        <v>1094.953602489197</v>
      </c>
      <c r="V125" s="131">
        <f>'2.a. Vos-laskelma'!V125/$E125</f>
        <v>239.79227774121966</v>
      </c>
      <c r="W125" s="131">
        <f>'2.a. Vos-laskelma'!W125/$E125</f>
        <v>1334.7458802304168</v>
      </c>
      <c r="X125" s="131">
        <f>'2.a. Vos-laskelma'!X125/$E125</f>
        <v>176.3088820326463</v>
      </c>
      <c r="Y125" s="131">
        <f>'2.a. Vos-laskelma'!Y125/$E125</f>
        <v>1511.0547622630631</v>
      </c>
      <c r="Z125" s="406">
        <f>'2.a. Vos-laskelma'!Z125/$E125</f>
        <v>-77.879810725552048</v>
      </c>
      <c r="AA125" s="131">
        <f>'2.a. Vos-laskelma'!AA125/$E125</f>
        <v>1458.3330515041844</v>
      </c>
    </row>
    <row r="126" spans="1:27">
      <c r="A126" s="13">
        <v>398</v>
      </c>
      <c r="B126" s="343">
        <v>7</v>
      </c>
      <c r="C126" s="343">
        <v>7</v>
      </c>
      <c r="D126" s="9" t="s">
        <v>157</v>
      </c>
      <c r="E126" s="20">
        <v>121832</v>
      </c>
      <c r="F126" s="131">
        <f>'2.a. Vos-laskelma'!F126/$E126</f>
        <v>2026.4960108033811</v>
      </c>
      <c r="G126" s="131">
        <f>'2.a. Vos-laskelma'!G126/$E126</f>
        <v>400.6260108033814</v>
      </c>
      <c r="H126" s="131">
        <f>'2.a. Vos-laskelma'!H126/$E126</f>
        <v>1.6226767583258022E-6</v>
      </c>
      <c r="I126" s="131">
        <f>'2.a. Vos-laskelma'!I126/$E126</f>
        <v>41.184855786342325</v>
      </c>
      <c r="J126" s="405">
        <f>'2.a. Vos-laskelma'!J126/$E126</f>
        <v>-56.442048759319327</v>
      </c>
      <c r="K126" s="405">
        <f>'2.a. Vos-laskelma'!K126/$E126</f>
        <v>-30.38</v>
      </c>
      <c r="L126" s="405">
        <f>'2.a. Vos-laskelma'!L126/$E126</f>
        <v>-132.46531116619607</v>
      </c>
      <c r="M126" s="405">
        <f>'2.a. Vos-laskelma'!M126/$E126</f>
        <v>66.567256344039833</v>
      </c>
      <c r="N126" s="405">
        <f>'2.a. Vos-laskelma'!N126/$E126</f>
        <v>78.215682975227324</v>
      </c>
      <c r="O126" s="405">
        <f>'2.a. Vos-laskelma'!O126/$E126</f>
        <v>-29.72</v>
      </c>
      <c r="P126" s="405">
        <f>'2.a. Vos-laskelma'!P126/$E126</f>
        <v>-11.38</v>
      </c>
      <c r="Q126" s="405">
        <f>'2.a. Vos-laskelma'!Q126/$E126</f>
        <v>-15.152395037814722</v>
      </c>
      <c r="R126" s="405">
        <f>'2.a. Vos-laskelma'!R126/$E126</f>
        <v>-3.88</v>
      </c>
      <c r="S126" s="405">
        <f>'2.a. Vos-laskelma'!S126/$E126</f>
        <v>25.50271812542433</v>
      </c>
      <c r="T126" s="405">
        <f>'2.a. Vos-laskelma'!T126/$E126</f>
        <v>-3.75</v>
      </c>
      <c r="U126" s="131">
        <f>'2.a. Vos-laskelma'!U126/$E126</f>
        <v>385.36881783040434</v>
      </c>
      <c r="V126" s="131">
        <f>'2.a. Vos-laskelma'!V126/$E126</f>
        <v>327.17902165026652</v>
      </c>
      <c r="W126" s="131">
        <f>'2.a. Vos-laskelma'!W126/$E126</f>
        <v>712.54783948067086</v>
      </c>
      <c r="X126" s="131">
        <f>'2.a. Vos-laskelma'!X126/$E126</f>
        <v>102.85741167314073</v>
      </c>
      <c r="Y126" s="131">
        <f>'2.a. Vos-laskelma'!Y126/$E126</f>
        <v>815.40525115381161</v>
      </c>
      <c r="Z126" s="406">
        <f>'2.a. Vos-laskelma'!Z126/$E126</f>
        <v>0.49746372053319327</v>
      </c>
      <c r="AA126" s="131">
        <f>'2.a. Vos-laskelma'!AA126/$E126</f>
        <v>734.19376463449839</v>
      </c>
    </row>
    <row r="127" spans="1:27">
      <c r="A127" s="13">
        <v>399</v>
      </c>
      <c r="B127" s="343">
        <v>15</v>
      </c>
      <c r="C127" s="343">
        <v>15</v>
      </c>
      <c r="D127" s="9" t="s">
        <v>158</v>
      </c>
      <c r="E127" s="20">
        <v>7534</v>
      </c>
      <c r="F127" s="131">
        <f>'2.a. Vos-laskelma'!F127/$E127</f>
        <v>2216.0685512294772</v>
      </c>
      <c r="G127" s="131">
        <f>'2.a. Vos-laskelma'!G127/$E127</f>
        <v>590.19855122947718</v>
      </c>
      <c r="H127" s="131">
        <f>'2.a. Vos-laskelma'!H127/$E127</f>
        <v>3.5349993039774085E-5</v>
      </c>
      <c r="I127" s="131">
        <f>'2.a. Vos-laskelma'!I127/$E127</f>
        <v>26.238167004190668</v>
      </c>
      <c r="J127" s="405">
        <f>'2.a. Vos-laskelma'!J127/$E127</f>
        <v>-473.36527699136428</v>
      </c>
      <c r="K127" s="405">
        <f>'2.a. Vos-laskelma'!K127/$E127</f>
        <v>-30.38</v>
      </c>
      <c r="L127" s="405">
        <f>'2.a. Vos-laskelma'!L127/$E127</f>
        <v>-28.033144411998936</v>
      </c>
      <c r="M127" s="405">
        <f>'2.a. Vos-laskelma'!M127/$E127</f>
        <v>-182.7032712352057</v>
      </c>
      <c r="N127" s="405">
        <f>'2.a. Vos-laskelma'!N127/$E127</f>
        <v>-202.0176208646954</v>
      </c>
      <c r="O127" s="405">
        <f>'2.a. Vos-laskelma'!O127/$E127</f>
        <v>-29.72</v>
      </c>
      <c r="P127" s="405">
        <f>'2.a. Vos-laskelma'!P127/$E127</f>
        <v>-11.380000000000003</v>
      </c>
      <c r="Q127" s="405">
        <f>'2.a. Vos-laskelma'!Q127/$E127</f>
        <v>-10.283344694563842</v>
      </c>
      <c r="R127" s="405">
        <f>'2.a. Vos-laskelma'!R127/$E127</f>
        <v>-3.88</v>
      </c>
      <c r="S127" s="405">
        <f>'2.a. Vos-laskelma'!S127/$E127</f>
        <v>28.782104215099572</v>
      </c>
      <c r="T127" s="405">
        <f>'2.a. Vos-laskelma'!T127/$E127</f>
        <v>-3.75</v>
      </c>
      <c r="U127" s="131">
        <f>'2.a. Vos-laskelma'!U127/$E127</f>
        <v>143.07144124230354</v>
      </c>
      <c r="V127" s="131">
        <f>'2.a. Vos-laskelma'!V127/$E127</f>
        <v>337.31502709605348</v>
      </c>
      <c r="W127" s="131">
        <f>'2.a. Vos-laskelma'!W127/$E127</f>
        <v>480.38646833835702</v>
      </c>
      <c r="X127" s="131">
        <f>'2.a. Vos-laskelma'!X127/$E127</f>
        <v>95.465332406331854</v>
      </c>
      <c r="Y127" s="131">
        <f>'2.a. Vos-laskelma'!Y127/$E127</f>
        <v>575.85180074468894</v>
      </c>
      <c r="Z127" s="406">
        <f>'2.a. Vos-laskelma'!Z127/$E127</f>
        <v>-43.36328643482878</v>
      </c>
      <c r="AA127" s="131">
        <f>'2.a. Vos-laskelma'!AA127/$E127</f>
        <v>550.92344256130184</v>
      </c>
    </row>
    <row r="128" spans="1:27">
      <c r="A128" s="13">
        <v>400</v>
      </c>
      <c r="B128" s="343">
        <v>2</v>
      </c>
      <c r="C128" s="343">
        <v>2</v>
      </c>
      <c r="D128" s="9" t="s">
        <v>159</v>
      </c>
      <c r="E128" s="20">
        <v>8400</v>
      </c>
      <c r="F128" s="131">
        <f>'2.a. Vos-laskelma'!F128/$E128</f>
        <v>2295.2828476583468</v>
      </c>
      <c r="G128" s="131">
        <f>'2.a. Vos-laskelma'!G128/$E128</f>
        <v>669.412847658347</v>
      </c>
      <c r="H128" s="131">
        <f>'2.a. Vos-laskelma'!H128/$E128</f>
        <v>3.4719906418032405E-5</v>
      </c>
      <c r="I128" s="131">
        <f>'2.a. Vos-laskelma'!I128/$E128</f>
        <v>36.526766790753122</v>
      </c>
      <c r="J128" s="405">
        <f>'2.a. Vos-laskelma'!J128/$E128</f>
        <v>144.84415564160858</v>
      </c>
      <c r="K128" s="405">
        <f>'2.a. Vos-laskelma'!K128/$E128</f>
        <v>-30.38</v>
      </c>
      <c r="L128" s="405">
        <f>'2.a. Vos-laskelma'!L128/$E128</f>
        <v>-44.144030952380952</v>
      </c>
      <c r="M128" s="405">
        <f>'2.a. Vos-laskelma'!M128/$E128</f>
        <v>78.791135569903332</v>
      </c>
      <c r="N128" s="405">
        <f>'2.a. Vos-laskelma'!N128/$E128</f>
        <v>183.07485596299759</v>
      </c>
      <c r="O128" s="405">
        <f>'2.a. Vos-laskelma'!O128/$E128</f>
        <v>-29.72</v>
      </c>
      <c r="P128" s="405">
        <f>'2.a. Vos-laskelma'!P128/$E128</f>
        <v>-11.38</v>
      </c>
      <c r="Q128" s="405">
        <f>'2.a. Vos-laskelma'!Q128/$E128</f>
        <v>-26.545946088267019</v>
      </c>
      <c r="R128" s="405">
        <f>'2.a. Vos-laskelma'!R128/$E128</f>
        <v>-3.88</v>
      </c>
      <c r="S128" s="405">
        <f>'2.a. Vos-laskelma'!S128/$E128</f>
        <v>32.778141149355598</v>
      </c>
      <c r="T128" s="405">
        <f>'2.a. Vos-laskelma'!T128/$E128</f>
        <v>-3.75</v>
      </c>
      <c r="U128" s="131">
        <f>'2.a. Vos-laskelma'!U128/$E128</f>
        <v>850.78377009070869</v>
      </c>
      <c r="V128" s="131">
        <f>'2.a. Vos-laskelma'!V128/$E128</f>
        <v>367.92350420376766</v>
      </c>
      <c r="W128" s="131">
        <f>'2.a. Vos-laskelma'!W128/$E128</f>
        <v>1218.7072742944763</v>
      </c>
      <c r="X128" s="131">
        <f>'2.a. Vos-laskelma'!X128/$E128</f>
        <v>153.55640054481205</v>
      </c>
      <c r="Y128" s="131">
        <f>'2.a. Vos-laskelma'!Y128/$E128</f>
        <v>1372.2636748392883</v>
      </c>
      <c r="Z128" s="406">
        <f>'2.a. Vos-laskelma'!Z128/$E128</f>
        <v>37.416666666666664</v>
      </c>
      <c r="AA128" s="131">
        <f>'2.a. Vos-laskelma'!AA128/$E128</f>
        <v>1468.570877055887</v>
      </c>
    </row>
    <row r="129" spans="1:27">
      <c r="A129" s="13">
        <v>402</v>
      </c>
      <c r="B129" s="343">
        <v>11</v>
      </c>
      <c r="C129" s="343">
        <v>11</v>
      </c>
      <c r="D129" s="9" t="s">
        <v>160</v>
      </c>
      <c r="E129" s="20">
        <v>8803</v>
      </c>
      <c r="F129" s="131">
        <f>'2.a. Vos-laskelma'!F129/$E129</f>
        <v>1911.6585042557795</v>
      </c>
      <c r="G129" s="131">
        <f>'2.a. Vos-laskelma'!G129/$E129</f>
        <v>285.78850425577963</v>
      </c>
      <c r="H129" s="131">
        <f>'2.a. Vos-laskelma'!H129/$E129</f>
        <v>1.6982582789387913E-5</v>
      </c>
      <c r="I129" s="131">
        <f>'2.a. Vos-laskelma'!I129/$E129</f>
        <v>62.89927354219455</v>
      </c>
      <c r="J129" s="405">
        <f>'2.a. Vos-laskelma'!J129/$E129</f>
        <v>-449.15372454818839</v>
      </c>
      <c r="K129" s="405">
        <f>'2.a. Vos-laskelma'!K129/$E129</f>
        <v>-30.380000000000003</v>
      </c>
      <c r="L129" s="405">
        <f>'2.a. Vos-laskelma'!L129/$E129</f>
        <v>-55.523153470407813</v>
      </c>
      <c r="M129" s="405">
        <f>'2.a. Vos-laskelma'!M129/$E129</f>
        <v>-139.39504286747908</v>
      </c>
      <c r="N129" s="405">
        <f>'2.a. Vos-laskelma'!N129/$E129</f>
        <v>-212.35780499580133</v>
      </c>
      <c r="O129" s="405">
        <f>'2.a. Vos-laskelma'!O129/$E129</f>
        <v>-29.72</v>
      </c>
      <c r="P129" s="405">
        <f>'2.a. Vos-laskelma'!P129/$E129</f>
        <v>-11.38</v>
      </c>
      <c r="Q129" s="405">
        <f>'2.a. Vos-laskelma'!Q129/$E129</f>
        <v>-9.3933342472560071</v>
      </c>
      <c r="R129" s="405">
        <f>'2.a. Vos-laskelma'!R129/$E129</f>
        <v>-3.88</v>
      </c>
      <c r="S129" s="405">
        <f>'2.a. Vos-laskelma'!S129/$E129</f>
        <v>46.625611032755764</v>
      </c>
      <c r="T129" s="405">
        <f>'2.a. Vos-laskelma'!T129/$E129</f>
        <v>-3.75</v>
      </c>
      <c r="U129" s="131">
        <f>'2.a. Vos-laskelma'!U129/$E129</f>
        <v>-100.46594675021421</v>
      </c>
      <c r="V129" s="131">
        <f>'2.a. Vos-laskelma'!V129/$E129</f>
        <v>544.17309560255251</v>
      </c>
      <c r="W129" s="131">
        <f>'2.a. Vos-laskelma'!W129/$E129</f>
        <v>443.70714885233832</v>
      </c>
      <c r="X129" s="131">
        <f>'2.a. Vos-laskelma'!X129/$E129</f>
        <v>156.8087725310009</v>
      </c>
      <c r="Y129" s="131">
        <f>'2.a. Vos-laskelma'!Y129/$E129</f>
        <v>600.51592138333922</v>
      </c>
      <c r="Z129" s="406">
        <f>'2.a. Vos-laskelma'!Z129/$E129</f>
        <v>-22.388503919118481</v>
      </c>
      <c r="AA129" s="131">
        <f>'2.a. Vos-laskelma'!AA129/$E129</f>
        <v>614.57846716522124</v>
      </c>
    </row>
    <row r="130" spans="1:27">
      <c r="A130" s="13">
        <v>403</v>
      </c>
      <c r="B130" s="343">
        <v>14</v>
      </c>
      <c r="C130" s="343">
        <v>14</v>
      </c>
      <c r="D130" s="9" t="s">
        <v>161</v>
      </c>
      <c r="E130" s="20">
        <v>2704</v>
      </c>
      <c r="F130" s="131">
        <f>'2.a. Vos-laskelma'!F130/$E130</f>
        <v>1905.233945043597</v>
      </c>
      <c r="G130" s="131">
        <f>'2.a. Vos-laskelma'!G130/$E130</f>
        <v>279.36394504359725</v>
      </c>
      <c r="H130" s="131">
        <f>'2.a. Vos-laskelma'!H130/$E130</f>
        <v>5.4226972336942515E-5</v>
      </c>
      <c r="I130" s="131">
        <f>'2.a. Vos-laskelma'!I130/$E130</f>
        <v>101.554621167224</v>
      </c>
      <c r="J130" s="405">
        <f>'2.a. Vos-laskelma'!J130/$E130</f>
        <v>0.8213870344107016</v>
      </c>
      <c r="K130" s="405">
        <f>'2.a. Vos-laskelma'!K130/$E130</f>
        <v>-30.380000000000003</v>
      </c>
      <c r="L130" s="405">
        <f>'2.a. Vos-laskelma'!L130/$E130</f>
        <v>-21.06701923076923</v>
      </c>
      <c r="M130" s="405">
        <f>'2.a. Vos-laskelma'!M130/$E130</f>
        <v>-5.8743328123931988</v>
      </c>
      <c r="N130" s="405">
        <f>'2.a. Vos-laskelma'!N130/$E130</f>
        <v>102.04944886910356</v>
      </c>
      <c r="O130" s="405">
        <f>'2.a. Vos-laskelma'!O130/$E130</f>
        <v>-29.719999999999995</v>
      </c>
      <c r="P130" s="405">
        <f>'2.a. Vos-laskelma'!P130/$E130</f>
        <v>-11.38</v>
      </c>
      <c r="Q130" s="405">
        <f>'2.a. Vos-laskelma'!Q130/$E130</f>
        <v>-21.527394170271485</v>
      </c>
      <c r="R130" s="405">
        <f>'2.a. Vos-laskelma'!R130/$E130</f>
        <v>-3.8800000000000003</v>
      </c>
      <c r="S130" s="405">
        <f>'2.a. Vos-laskelma'!S130/$E130</f>
        <v>26.35068437874105</v>
      </c>
      <c r="T130" s="405">
        <f>'2.a. Vos-laskelma'!T130/$E130</f>
        <v>-3.75</v>
      </c>
      <c r="U130" s="131">
        <f>'2.a. Vos-laskelma'!U130/$E130</f>
        <v>381.73995324523196</v>
      </c>
      <c r="V130" s="131">
        <f>'2.a. Vos-laskelma'!V130/$E130</f>
        <v>629.90856384588972</v>
      </c>
      <c r="W130" s="131">
        <f>'2.a. Vos-laskelma'!W130/$E130</f>
        <v>1011.6485170911217</v>
      </c>
      <c r="X130" s="131">
        <f>'2.a. Vos-laskelma'!X130/$E130</f>
        <v>199.30912261183605</v>
      </c>
      <c r="Y130" s="131">
        <f>'2.a. Vos-laskelma'!Y130/$E130</f>
        <v>1210.9576397029577</v>
      </c>
      <c r="Z130" s="406">
        <f>'2.a. Vos-laskelma'!Z130/$E130</f>
        <v>-1.9545118343195267</v>
      </c>
      <c r="AA130" s="131">
        <f>'2.a. Vos-laskelma'!AA130/$E130</f>
        <v>1230.5428188557278</v>
      </c>
    </row>
    <row r="131" spans="1:27">
      <c r="A131" s="13">
        <v>405</v>
      </c>
      <c r="B131" s="343">
        <v>9</v>
      </c>
      <c r="C131" s="343">
        <v>9</v>
      </c>
      <c r="D131" s="9" t="s">
        <v>162</v>
      </c>
      <c r="E131" s="20">
        <v>73241</v>
      </c>
      <c r="F131" s="131">
        <f>'2.a. Vos-laskelma'!F131/$E131</f>
        <v>1947.9434119073353</v>
      </c>
      <c r="G131" s="131">
        <f>'2.a. Vos-laskelma'!G131/$E131</f>
        <v>322.07341190733547</v>
      </c>
      <c r="H131" s="131">
        <f>'2.a. Vos-laskelma'!H131/$E131</f>
        <v>2.2574818759967092E-6</v>
      </c>
      <c r="I131" s="131">
        <f>'2.a. Vos-laskelma'!I131/$E131</f>
        <v>39.711762773146738</v>
      </c>
      <c r="J131" s="405">
        <f>'2.a. Vos-laskelma'!J131/$E131</f>
        <v>-158.38687220764277</v>
      </c>
      <c r="K131" s="405">
        <f>'2.a. Vos-laskelma'!K131/$E131</f>
        <v>-30.380000000000003</v>
      </c>
      <c r="L131" s="405">
        <f>'2.a. Vos-laskelma'!L131/$E131</f>
        <v>-82.42094755669639</v>
      </c>
      <c r="M131" s="405">
        <f>'2.a. Vos-laskelma'!M131/$E131</f>
        <v>-5.5872419728973526</v>
      </c>
      <c r="N131" s="405">
        <f>'2.a. Vos-laskelma'!N131/$E131</f>
        <v>-36.599104290335532</v>
      </c>
      <c r="O131" s="405">
        <f>'2.a. Vos-laskelma'!O131/$E131</f>
        <v>-29.72</v>
      </c>
      <c r="P131" s="405">
        <f>'2.a. Vos-laskelma'!P131/$E131</f>
        <v>-11.38</v>
      </c>
      <c r="Q131" s="405">
        <f>'2.a. Vos-laskelma'!Q131/$E131</f>
        <v>-8.1238113379071191</v>
      </c>
      <c r="R131" s="405">
        <f>'2.a. Vos-laskelma'!R131/$E131</f>
        <v>-3.8800000000000003</v>
      </c>
      <c r="S131" s="405">
        <f>'2.a. Vos-laskelma'!S131/$E131</f>
        <v>53.454232950193585</v>
      </c>
      <c r="T131" s="405">
        <f>'2.a. Vos-laskelma'!T131/$E131</f>
        <v>-3.7499999999999489</v>
      </c>
      <c r="U131" s="131">
        <f>'2.a. Vos-laskelma'!U131/$E131</f>
        <v>203.39830247283948</v>
      </c>
      <c r="V131" s="131">
        <f>'2.a. Vos-laskelma'!V131/$E131</f>
        <v>177.3521491909051</v>
      </c>
      <c r="W131" s="131">
        <f>'2.a. Vos-laskelma'!W131/$E131</f>
        <v>380.75045166374457</v>
      </c>
      <c r="X131" s="131">
        <f>'2.a. Vos-laskelma'!X131/$E131</f>
        <v>119.39979159644983</v>
      </c>
      <c r="Y131" s="131">
        <f>'2.a. Vos-laskelma'!Y131/$E131</f>
        <v>500.15024326019443</v>
      </c>
      <c r="Z131" s="406">
        <f>'2.a. Vos-laskelma'!Z131/$E131</f>
        <v>-37.288294807553143</v>
      </c>
      <c r="AA131" s="131">
        <f>'2.a. Vos-laskelma'!AA131/$E131</f>
        <v>404.70369340490038</v>
      </c>
    </row>
    <row r="132" spans="1:27">
      <c r="A132" s="13">
        <v>407</v>
      </c>
      <c r="B132" s="343">
        <v>1</v>
      </c>
      <c r="C132" s="377">
        <v>34</v>
      </c>
      <c r="D132" s="9" t="s">
        <v>163</v>
      </c>
      <c r="E132" s="20">
        <v>2430</v>
      </c>
      <c r="F132" s="131">
        <f>'2.a. Vos-laskelma'!F132/$E132</f>
        <v>2002.0148091623123</v>
      </c>
      <c r="G132" s="131">
        <f>'2.a. Vos-laskelma'!G132/$E132</f>
        <v>376.14480916231241</v>
      </c>
      <c r="H132" s="131">
        <f>'2.a. Vos-laskelma'!H132/$E132</f>
        <v>7.7318160598771756E-5</v>
      </c>
      <c r="I132" s="131">
        <f>'2.a. Vos-laskelma'!I132/$E132</f>
        <v>42.961592892024534</v>
      </c>
      <c r="J132" s="405">
        <f>'2.a. Vos-laskelma'!J132/$E132</f>
        <v>-45.179356537213444</v>
      </c>
      <c r="K132" s="405">
        <f>'2.a. Vos-laskelma'!K132/$E132</f>
        <v>-30.38</v>
      </c>
      <c r="L132" s="405">
        <f>'2.a. Vos-laskelma'!L132/$E132</f>
        <v>-47.047604938271604</v>
      </c>
      <c r="M132" s="405">
        <f>'2.a. Vos-laskelma'!M132/$E132</f>
        <v>-5.8366759096434677</v>
      </c>
      <c r="N132" s="405">
        <f>'2.a. Vos-laskelma'!N132/$E132</f>
        <v>90.199904348417263</v>
      </c>
      <c r="O132" s="405">
        <f>'2.a. Vos-laskelma'!O132/$E132</f>
        <v>-29.719999999999995</v>
      </c>
      <c r="P132" s="405">
        <f>'2.a. Vos-laskelma'!P132/$E132</f>
        <v>-11.38</v>
      </c>
      <c r="Q132" s="405">
        <f>'2.a. Vos-laskelma'!Q132/$E132</f>
        <v>-17.736110159324085</v>
      </c>
      <c r="R132" s="405">
        <f>'2.a. Vos-laskelma'!R132/$E132</f>
        <v>-3.88</v>
      </c>
      <c r="S132" s="405">
        <f>'2.a. Vos-laskelma'!S132/$E132</f>
        <v>14.351130121608444</v>
      </c>
      <c r="T132" s="405">
        <f>'2.a. Vos-laskelma'!T132/$E132</f>
        <v>-3.75</v>
      </c>
      <c r="U132" s="131">
        <f>'2.a. Vos-laskelma'!U132/$E132</f>
        <v>373.92704551712353</v>
      </c>
      <c r="V132" s="131">
        <f>'2.a. Vos-laskelma'!V132/$E132</f>
        <v>456.37456397074601</v>
      </c>
      <c r="W132" s="131">
        <f>'2.a. Vos-laskelma'!W132/$E132</f>
        <v>830.30160948786954</v>
      </c>
      <c r="X132" s="131">
        <f>'2.a. Vos-laskelma'!X132/$E132</f>
        <v>222.58007741592166</v>
      </c>
      <c r="Y132" s="131">
        <f>'2.a. Vos-laskelma'!Y132/$E132</f>
        <v>1052.8816869037912</v>
      </c>
      <c r="Z132" s="406">
        <f>'2.a. Vos-laskelma'!Z132/$E132</f>
        <v>-278.61687242798354</v>
      </c>
      <c r="AA132" s="131">
        <f>'2.a. Vos-laskelma'!AA132/$E132</f>
        <v>786.34670662256758</v>
      </c>
    </row>
    <row r="133" spans="1:27">
      <c r="A133" s="13">
        <v>408</v>
      </c>
      <c r="B133" s="343">
        <v>14</v>
      </c>
      <c r="C133" s="343">
        <v>14</v>
      </c>
      <c r="D133" s="9" t="s">
        <v>164</v>
      </c>
      <c r="E133" s="20">
        <v>13927</v>
      </c>
      <c r="F133" s="131">
        <f>'2.a. Vos-laskelma'!F133/$E133</f>
        <v>2132.2022696918593</v>
      </c>
      <c r="G133" s="131">
        <f>'2.a. Vos-laskelma'!G133/$E133</f>
        <v>506.33226969185927</v>
      </c>
      <c r="H133" s="131">
        <f>'2.a. Vos-laskelma'!H133/$E133</f>
        <v>1.7050991186798106E-5</v>
      </c>
      <c r="I133" s="131">
        <f>'2.a. Vos-laskelma'!I133/$E133</f>
        <v>33.098250126939007</v>
      </c>
      <c r="J133" s="405">
        <f>'2.a. Vos-laskelma'!J133/$E133</f>
        <v>-85.255017048917964</v>
      </c>
      <c r="K133" s="405">
        <f>'2.a. Vos-laskelma'!K133/$E133</f>
        <v>-30.38</v>
      </c>
      <c r="L133" s="405">
        <f>'2.a. Vos-laskelma'!L133/$E133</f>
        <v>-54.841657930638327</v>
      </c>
      <c r="M133" s="405">
        <f>'2.a. Vos-laskelma'!M133/$E133</f>
        <v>-5.7022579830520375</v>
      </c>
      <c r="N133" s="405">
        <f>'2.a. Vos-laskelma'!N133/$E133</f>
        <v>41.646204923511242</v>
      </c>
      <c r="O133" s="405">
        <f>'2.a. Vos-laskelma'!O133/$E133</f>
        <v>-29.72</v>
      </c>
      <c r="P133" s="405">
        <f>'2.a. Vos-laskelma'!P133/$E133</f>
        <v>-11.38</v>
      </c>
      <c r="Q133" s="405">
        <f>'2.a. Vos-laskelma'!Q133/$E133</f>
        <v>-19.153927655406093</v>
      </c>
      <c r="R133" s="405">
        <f>'2.a. Vos-laskelma'!R133/$E133</f>
        <v>-3.8800000000000003</v>
      </c>
      <c r="S133" s="405">
        <f>'2.a. Vos-laskelma'!S133/$E133</f>
        <v>31.906621596667275</v>
      </c>
      <c r="T133" s="405">
        <f>'2.a. Vos-laskelma'!T133/$E133</f>
        <v>-3.75</v>
      </c>
      <c r="U133" s="131">
        <f>'2.a. Vos-laskelma'!U133/$E133</f>
        <v>454.17550276988032</v>
      </c>
      <c r="V133" s="131">
        <f>'2.a. Vos-laskelma'!V133/$E133</f>
        <v>424.61464205236888</v>
      </c>
      <c r="W133" s="131">
        <f>'2.a. Vos-laskelma'!W133/$E133</f>
        <v>878.7901448222492</v>
      </c>
      <c r="X133" s="131">
        <f>'2.a. Vos-laskelma'!X133/$E133</f>
        <v>121.63094162534725</v>
      </c>
      <c r="Y133" s="131">
        <f>'2.a. Vos-laskelma'!Y133/$E133</f>
        <v>1000.4210864475964</v>
      </c>
      <c r="Z133" s="406">
        <f>'2.a. Vos-laskelma'!Z133/$E133</f>
        <v>4.6394772743591588</v>
      </c>
      <c r="AA133" s="131">
        <f>'2.a. Vos-laskelma'!AA133/$E133</f>
        <v>1038.3135006040352</v>
      </c>
    </row>
    <row r="134" spans="1:27">
      <c r="A134" s="13">
        <v>410</v>
      </c>
      <c r="B134" s="343">
        <v>13</v>
      </c>
      <c r="C134" s="343">
        <v>13</v>
      </c>
      <c r="D134" s="9" t="s">
        <v>165</v>
      </c>
      <c r="E134" s="20">
        <v>18808</v>
      </c>
      <c r="F134" s="131">
        <f>'2.a. Vos-laskelma'!F134/$E134</f>
        <v>2583.7741607452826</v>
      </c>
      <c r="G134" s="131">
        <f>'2.a. Vos-laskelma'!G134/$E134</f>
        <v>957.90416074528287</v>
      </c>
      <c r="H134" s="131">
        <f>'2.a. Vos-laskelma'!H134/$E134</f>
        <v>1.9711736854311249E-5</v>
      </c>
      <c r="I134" s="131">
        <f>'2.a. Vos-laskelma'!I134/$E134</f>
        <v>30.899412784959008</v>
      </c>
      <c r="J134" s="405">
        <f>'2.a. Vos-laskelma'!J134/$E134</f>
        <v>-425.35379000711436</v>
      </c>
      <c r="K134" s="405">
        <f>'2.a. Vos-laskelma'!K134/$E134</f>
        <v>-30.380000000000003</v>
      </c>
      <c r="L134" s="405">
        <f>'2.a. Vos-laskelma'!L134/$E134</f>
        <v>-52.485618353891958</v>
      </c>
      <c r="M134" s="405">
        <f>'2.a. Vos-laskelma'!M134/$E134</f>
        <v>-111.41882819178763</v>
      </c>
      <c r="N134" s="405">
        <f>'2.a. Vos-laskelma'!N134/$E134</f>
        <v>-197.68900451621582</v>
      </c>
      <c r="O134" s="405">
        <f>'2.a. Vos-laskelma'!O134/$E134</f>
        <v>-29.72</v>
      </c>
      <c r="P134" s="405">
        <f>'2.a. Vos-laskelma'!P134/$E134</f>
        <v>-11.38</v>
      </c>
      <c r="Q134" s="405">
        <f>'2.a. Vos-laskelma'!Q134/$E134</f>
        <v>-21.438882185481926</v>
      </c>
      <c r="R134" s="405">
        <f>'2.a. Vos-laskelma'!R134/$E134</f>
        <v>-3.8799999999999994</v>
      </c>
      <c r="S134" s="405">
        <f>'2.a. Vos-laskelma'!S134/$E134</f>
        <v>36.788543240262904</v>
      </c>
      <c r="T134" s="405">
        <f>'2.a. Vos-laskelma'!T134/$E134</f>
        <v>-3.75</v>
      </c>
      <c r="U134" s="131">
        <f>'2.a. Vos-laskelma'!U134/$E134</f>
        <v>563.44978352312751</v>
      </c>
      <c r="V134" s="131">
        <f>'2.a. Vos-laskelma'!V134/$E134</f>
        <v>432.39976361284681</v>
      </c>
      <c r="W134" s="131">
        <f>'2.a. Vos-laskelma'!W134/$E134</f>
        <v>995.84954713597449</v>
      </c>
      <c r="X134" s="131">
        <f>'2.a. Vos-laskelma'!X134/$E134</f>
        <v>63.130206382480985</v>
      </c>
      <c r="Y134" s="131">
        <f>'2.a. Vos-laskelma'!Y134/$E134</f>
        <v>1058.9797535184555</v>
      </c>
      <c r="Z134" s="406">
        <f>'2.a. Vos-laskelma'!Z134/$E134</f>
        <v>-65.743885580604001</v>
      </c>
      <c r="AA134" s="131">
        <f>'2.a. Vos-laskelma'!AA134/$E134</f>
        <v>988.27797564868297</v>
      </c>
    </row>
    <row r="135" spans="1:27">
      <c r="A135" s="13">
        <v>416</v>
      </c>
      <c r="B135" s="343">
        <v>9</v>
      </c>
      <c r="C135" s="343">
        <v>9</v>
      </c>
      <c r="D135" s="9" t="s">
        <v>166</v>
      </c>
      <c r="E135" s="20">
        <v>2878</v>
      </c>
      <c r="F135" s="131">
        <f>'2.a. Vos-laskelma'!F135/$E135</f>
        <v>2134.3043740713479</v>
      </c>
      <c r="G135" s="131">
        <f>'2.a. Vos-laskelma'!G135/$E135</f>
        <v>508.43437407134832</v>
      </c>
      <c r="H135" s="131">
        <f>'2.a. Vos-laskelma'!H135/$E135</f>
        <v>8.2772821713931801E-5</v>
      </c>
      <c r="I135" s="131">
        <f>'2.a. Vos-laskelma'!I135/$E135</f>
        <v>24.102432672331151</v>
      </c>
      <c r="J135" s="405">
        <f>'2.a. Vos-laskelma'!J135/$E135</f>
        <v>-324.20818314319979</v>
      </c>
      <c r="K135" s="405">
        <f>'2.a. Vos-laskelma'!K135/$E135</f>
        <v>-30.38</v>
      </c>
      <c r="L135" s="405">
        <f>'2.a. Vos-laskelma'!L135/$E135</f>
        <v>-45.893697011813757</v>
      </c>
      <c r="M135" s="405">
        <f>'2.a. Vos-laskelma'!M135/$E135</f>
        <v>-68.031053128599339</v>
      </c>
      <c r="N135" s="405">
        <f>'2.a. Vos-laskelma'!N135/$E135</f>
        <v>-156.06382593954208</v>
      </c>
      <c r="O135" s="405">
        <f>'2.a. Vos-laskelma'!O135/$E135</f>
        <v>-29.720000000000002</v>
      </c>
      <c r="P135" s="405">
        <f>'2.a. Vos-laskelma'!P135/$E135</f>
        <v>-11.38</v>
      </c>
      <c r="Q135" s="405">
        <f>'2.a. Vos-laskelma'!Q135/$E135</f>
        <v>-13.801284041852275</v>
      </c>
      <c r="R135" s="405">
        <f>'2.a. Vos-laskelma'!R135/$E135</f>
        <v>-3.88</v>
      </c>
      <c r="S135" s="405">
        <f>'2.a. Vos-laskelma'!S135/$E135</f>
        <v>38.69167697860771</v>
      </c>
      <c r="T135" s="405">
        <f>'2.a. Vos-laskelma'!T135/$E135</f>
        <v>-3.75</v>
      </c>
      <c r="U135" s="131">
        <f>'2.a. Vos-laskelma'!U135/$E135</f>
        <v>208.32862360047969</v>
      </c>
      <c r="V135" s="131">
        <f>'2.a. Vos-laskelma'!V135/$E135</f>
        <v>437.18315931124505</v>
      </c>
      <c r="W135" s="131">
        <f>'2.a. Vos-laskelma'!W135/$E135</f>
        <v>645.51178291172471</v>
      </c>
      <c r="X135" s="131">
        <f>'2.a. Vos-laskelma'!X135/$E135</f>
        <v>103.8159770242725</v>
      </c>
      <c r="Y135" s="131">
        <f>'2.a. Vos-laskelma'!Y135/$E135</f>
        <v>749.32775993599728</v>
      </c>
      <c r="Z135" s="406">
        <f>'2.a. Vos-laskelma'!Z135/$E135</f>
        <v>-243.48471160528143</v>
      </c>
      <c r="AA135" s="131">
        <f>'2.a. Vos-laskelma'!AA135/$E135</f>
        <v>500.16206223468697</v>
      </c>
    </row>
    <row r="136" spans="1:27">
      <c r="A136" s="13">
        <v>418</v>
      </c>
      <c r="B136" s="343">
        <v>6</v>
      </c>
      <c r="C136" s="343">
        <v>6</v>
      </c>
      <c r="D136" s="9" t="s">
        <v>167</v>
      </c>
      <c r="E136" s="20">
        <v>25041</v>
      </c>
      <c r="F136" s="131">
        <f>'2.a. Vos-laskelma'!F136/$E136</f>
        <v>2462.3314877293751</v>
      </c>
      <c r="G136" s="131">
        <f>'2.a. Vos-laskelma'!G136/$E136</f>
        <v>836.46148772937534</v>
      </c>
      <c r="H136" s="131">
        <f>'2.a. Vos-laskelma'!H136/$E136</f>
        <v>1.3565873500206069E-5</v>
      </c>
      <c r="I136" s="131">
        <f>'2.a. Vos-laskelma'!I136/$E136</f>
        <v>41.405512637895711</v>
      </c>
      <c r="J136" s="405">
        <f>'2.a. Vos-laskelma'!J136/$E136</f>
        <v>-108.39766028516478</v>
      </c>
      <c r="K136" s="405">
        <f>'2.a. Vos-laskelma'!K136/$E136</f>
        <v>-30.38</v>
      </c>
      <c r="L136" s="405">
        <f>'2.a. Vos-laskelma'!L136/$E136</f>
        <v>-49.993615270955637</v>
      </c>
      <c r="M136" s="405">
        <f>'2.a. Vos-laskelma'!M136/$E136</f>
        <v>-5.5289967832811149</v>
      </c>
      <c r="N136" s="405">
        <f>'2.a. Vos-laskelma'!N136/$E136</f>
        <v>3.4953830537808277</v>
      </c>
      <c r="O136" s="405">
        <f>'2.a. Vos-laskelma'!O136/$E136</f>
        <v>-29.720000000000002</v>
      </c>
      <c r="P136" s="405">
        <f>'2.a. Vos-laskelma'!P136/$E136</f>
        <v>-11.38</v>
      </c>
      <c r="Q136" s="405">
        <f>'2.a. Vos-laskelma'!Q136/$E136</f>
        <v>-17.319020260820633</v>
      </c>
      <c r="R136" s="405">
        <f>'2.a. Vos-laskelma'!R136/$E136</f>
        <v>-3.88</v>
      </c>
      <c r="S136" s="405">
        <f>'2.a. Vos-laskelma'!S136/$E136</f>
        <v>40.058588976111778</v>
      </c>
      <c r="T136" s="405">
        <f>'2.a. Vos-laskelma'!T136/$E136</f>
        <v>-3.75</v>
      </c>
      <c r="U136" s="131">
        <f>'2.a. Vos-laskelma'!U136/$E136</f>
        <v>769.46934008210621</v>
      </c>
      <c r="V136" s="131">
        <f>'2.a. Vos-laskelma'!V136/$E136</f>
        <v>44.610637043342066</v>
      </c>
      <c r="W136" s="131">
        <f>'2.a. Vos-laskelma'!W136/$E136</f>
        <v>814.07997712544829</v>
      </c>
      <c r="X136" s="131">
        <f>'2.a. Vos-laskelma'!X136/$E136</f>
        <v>51.586840304553974</v>
      </c>
      <c r="Y136" s="131">
        <f>'2.a. Vos-laskelma'!Y136/$E136</f>
        <v>865.66681743000231</v>
      </c>
      <c r="Z136" s="406">
        <f>'2.a. Vos-laskelma'!Z136/$E136</f>
        <v>-97.147997284453496</v>
      </c>
      <c r="AA136" s="131">
        <f>'2.a. Vos-laskelma'!AA136/$E136</f>
        <v>787.33179603726774</v>
      </c>
    </row>
    <row r="137" spans="1:27">
      <c r="A137" s="13">
        <v>420</v>
      </c>
      <c r="B137" s="343">
        <v>11</v>
      </c>
      <c r="C137" s="343">
        <v>11</v>
      </c>
      <c r="D137" s="9" t="s">
        <v>168</v>
      </c>
      <c r="E137" s="20">
        <v>8924</v>
      </c>
      <c r="F137" s="131">
        <f>'2.a. Vos-laskelma'!F137/$E137</f>
        <v>1824.0732355627104</v>
      </c>
      <c r="G137" s="131">
        <f>'2.a. Vos-laskelma'!G137/$E137</f>
        <v>198.20323556271043</v>
      </c>
      <c r="H137" s="131">
        <f>'2.a. Vos-laskelma'!H137/$E137</f>
        <v>1.2176119652764605E-5</v>
      </c>
      <c r="I137" s="131">
        <f>'2.a. Vos-laskelma'!I137/$E137</f>
        <v>33.096939998760298</v>
      </c>
      <c r="J137" s="405">
        <f>'2.a. Vos-laskelma'!J137/$E137</f>
        <v>-21.323227930685004</v>
      </c>
      <c r="K137" s="405">
        <f>'2.a. Vos-laskelma'!K137/$E137</f>
        <v>-30.38</v>
      </c>
      <c r="L137" s="405">
        <f>'2.a. Vos-laskelma'!L137/$E137</f>
        <v>-48.485952487673693</v>
      </c>
      <c r="M137" s="405">
        <f>'2.a. Vos-laskelma'!M137/$E137</f>
        <v>-5.792383357059089</v>
      </c>
      <c r="N137" s="405">
        <f>'2.a. Vos-laskelma'!N137/$E137</f>
        <v>93.061085371394938</v>
      </c>
      <c r="O137" s="405">
        <f>'2.a. Vos-laskelma'!O137/$E137</f>
        <v>-29.719999999999995</v>
      </c>
      <c r="P137" s="405">
        <f>'2.a. Vos-laskelma'!P137/$E137</f>
        <v>-11.38</v>
      </c>
      <c r="Q137" s="405">
        <f>'2.a. Vos-laskelma'!Q137/$E137</f>
        <v>-11.16713219406377</v>
      </c>
      <c r="R137" s="405">
        <f>'2.a. Vos-laskelma'!R137/$E137</f>
        <v>-3.8800000000000003</v>
      </c>
      <c r="S137" s="405">
        <f>'2.a. Vos-laskelma'!S137/$E137</f>
        <v>30.171154736716606</v>
      </c>
      <c r="T137" s="405">
        <f>'2.a. Vos-laskelma'!T137/$E137</f>
        <v>-3.75</v>
      </c>
      <c r="U137" s="131">
        <f>'2.a. Vos-laskelma'!U137/$E137</f>
        <v>209.9769476307857</v>
      </c>
      <c r="V137" s="131">
        <f>'2.a. Vos-laskelma'!V137/$E137</f>
        <v>311.01263265089159</v>
      </c>
      <c r="W137" s="131">
        <f>'2.a. Vos-laskelma'!W137/$E137</f>
        <v>520.98958028167726</v>
      </c>
      <c r="X137" s="131">
        <f>'2.a. Vos-laskelma'!X137/$E137</f>
        <v>130.77818732974043</v>
      </c>
      <c r="Y137" s="131">
        <f>'2.a. Vos-laskelma'!Y137/$E137</f>
        <v>651.76776761141764</v>
      </c>
      <c r="Z137" s="406">
        <f>'2.a. Vos-laskelma'!Z137/$E137</f>
        <v>-149.78675481846705</v>
      </c>
      <c r="AA137" s="131">
        <f>'2.a. Vos-laskelma'!AA137/$E137</f>
        <v>523.95155073069031</v>
      </c>
    </row>
    <row r="138" spans="1:27">
      <c r="A138" s="13">
        <v>421</v>
      </c>
      <c r="B138" s="343">
        <v>16</v>
      </c>
      <c r="C138" s="343">
        <v>16</v>
      </c>
      <c r="D138" s="9" t="s">
        <v>169</v>
      </c>
      <c r="E138" s="20">
        <v>656</v>
      </c>
      <c r="F138" s="131">
        <f>'2.a. Vos-laskelma'!F138/$E138</f>
        <v>2378.9416064602174</v>
      </c>
      <c r="G138" s="131">
        <f>'2.a. Vos-laskelma'!G138/$E138</f>
        <v>753.07160646021725</v>
      </c>
      <c r="H138" s="131">
        <f>'2.a. Vos-laskelma'!H138/$E138</f>
        <v>4.825570357550891E-4</v>
      </c>
      <c r="I138" s="131">
        <f>'2.a. Vos-laskelma'!I138/$E138</f>
        <v>358.12178362774637</v>
      </c>
      <c r="J138" s="405">
        <f>'2.a. Vos-laskelma'!J138/$E138</f>
        <v>521.01356231957527</v>
      </c>
      <c r="K138" s="405">
        <f>'2.a. Vos-laskelma'!K138/$E138</f>
        <v>-30.38</v>
      </c>
      <c r="L138" s="405">
        <f>'2.a. Vos-laskelma'!L138/$E138</f>
        <v>-37.610594512195121</v>
      </c>
      <c r="M138" s="405">
        <f>'2.a. Vos-laskelma'!M138/$E138</f>
        <v>132.83006732756525</v>
      </c>
      <c r="N138" s="405">
        <f>'2.a. Vos-laskelma'!N138/$E138</f>
        <v>518.05805623185972</v>
      </c>
      <c r="O138" s="405">
        <f>'2.a. Vos-laskelma'!O138/$E138</f>
        <v>-29.72</v>
      </c>
      <c r="P138" s="405">
        <f>'2.a. Vos-laskelma'!P138/$E138</f>
        <v>-11.38</v>
      </c>
      <c r="Q138" s="405">
        <f>'2.a. Vos-laskelma'!Q138/$E138</f>
        <v>-34.539834294314439</v>
      </c>
      <c r="R138" s="405">
        <f>'2.a. Vos-laskelma'!R138/$E138</f>
        <v>-3.8799999999999994</v>
      </c>
      <c r="S138" s="405">
        <f>'2.a. Vos-laskelma'!S138/$E138</f>
        <v>21.385867566659854</v>
      </c>
      <c r="T138" s="405">
        <f>'2.a. Vos-laskelma'!T138/$E138</f>
        <v>-3.75</v>
      </c>
      <c r="U138" s="131">
        <f>'2.a. Vos-laskelma'!U138/$E138</f>
        <v>1632.2069524075387</v>
      </c>
      <c r="V138" s="131">
        <f>'2.a. Vos-laskelma'!V138/$E138</f>
        <v>-21.330429748167518</v>
      </c>
      <c r="W138" s="131">
        <f>'2.a. Vos-laskelma'!W138/$E138</f>
        <v>1610.8765226593714</v>
      </c>
      <c r="X138" s="131">
        <f>'2.a. Vos-laskelma'!X138/$E138</f>
        <v>228.12570569209882</v>
      </c>
      <c r="Y138" s="131">
        <f>'2.a. Vos-laskelma'!Y138/$E138</f>
        <v>1839.0022283514704</v>
      </c>
      <c r="Z138" s="406">
        <f>'2.a. Vos-laskelma'!Z138/$E138</f>
        <v>-260.48628048780489</v>
      </c>
      <c r="AA138" s="131">
        <f>'2.a. Vos-laskelma'!AA138/$E138</f>
        <v>1714.3362766805976</v>
      </c>
    </row>
    <row r="139" spans="1:27">
      <c r="A139" s="13">
        <v>422</v>
      </c>
      <c r="B139" s="343">
        <v>12</v>
      </c>
      <c r="C139" s="343">
        <v>12</v>
      </c>
      <c r="D139" s="9" t="s">
        <v>170</v>
      </c>
      <c r="E139" s="20">
        <v>9846</v>
      </c>
      <c r="F139" s="131">
        <f>'2.a. Vos-laskelma'!F139/$E139</f>
        <v>1800.855112973738</v>
      </c>
      <c r="G139" s="131">
        <f>'2.a. Vos-laskelma'!G139/$E139</f>
        <v>174.98511297373801</v>
      </c>
      <c r="H139" s="131">
        <f>'2.a. Vos-laskelma'!H139/$E139</f>
        <v>9.8687579578368119E-6</v>
      </c>
      <c r="I139" s="131">
        <f>'2.a. Vos-laskelma'!I139/$E139</f>
        <v>159.00595216870965</v>
      </c>
      <c r="J139" s="405">
        <f>'2.a. Vos-laskelma'!J139/$E139</f>
        <v>-144.07843488913349</v>
      </c>
      <c r="K139" s="405">
        <f>'2.a. Vos-laskelma'!K139/$E139</f>
        <v>-30.38</v>
      </c>
      <c r="L139" s="405">
        <f>'2.a. Vos-laskelma'!L139/$E139</f>
        <v>-72.081291895185871</v>
      </c>
      <c r="M139" s="405">
        <f>'2.a. Vos-laskelma'!M139/$E139</f>
        <v>-5.9336073449960836</v>
      </c>
      <c r="N139" s="405">
        <f>'2.a. Vos-laskelma'!N139/$E139</f>
        <v>-30.855729052640626</v>
      </c>
      <c r="O139" s="405">
        <f>'2.a. Vos-laskelma'!O139/$E139</f>
        <v>-29.72</v>
      </c>
      <c r="P139" s="405">
        <f>'2.a. Vos-laskelma'!P139/$E139</f>
        <v>-11.38</v>
      </c>
      <c r="Q139" s="405">
        <f>'2.a. Vos-laskelma'!Q139/$E139</f>
        <v>-9.9681146563607754</v>
      </c>
      <c r="R139" s="405">
        <f>'2.a. Vos-laskelma'!R139/$E139</f>
        <v>-3.8799999999999994</v>
      </c>
      <c r="S139" s="405">
        <f>'2.a. Vos-laskelma'!S139/$E139</f>
        <v>53.870308060049858</v>
      </c>
      <c r="T139" s="405">
        <f>'2.a. Vos-laskelma'!T139/$E139</f>
        <v>-3.75</v>
      </c>
      <c r="U139" s="131">
        <f>'2.a. Vos-laskelma'!U139/$E139</f>
        <v>189.91263025331418</v>
      </c>
      <c r="V139" s="131">
        <f>'2.a. Vos-laskelma'!V139/$E139</f>
        <v>262.00847561148919</v>
      </c>
      <c r="W139" s="131">
        <f>'2.a. Vos-laskelma'!W139/$E139</f>
        <v>451.92110586480339</v>
      </c>
      <c r="X139" s="131">
        <f>'2.a. Vos-laskelma'!X139/$E139</f>
        <v>169.9753671865374</v>
      </c>
      <c r="Y139" s="131">
        <f>'2.a. Vos-laskelma'!Y139/$E139</f>
        <v>621.89647305134076</v>
      </c>
      <c r="Z139" s="406">
        <f>'2.a. Vos-laskelma'!Z139/$E139</f>
        <v>-23.729941092829577</v>
      </c>
      <c r="AA139" s="131">
        <f>'2.a. Vos-laskelma'!AA139/$E139</f>
        <v>641.53929820770429</v>
      </c>
    </row>
    <row r="140" spans="1:27">
      <c r="A140" s="13">
        <v>423</v>
      </c>
      <c r="B140" s="343">
        <v>2</v>
      </c>
      <c r="C140" s="343">
        <v>2</v>
      </c>
      <c r="D140" s="9" t="s">
        <v>171</v>
      </c>
      <c r="E140" s="20">
        <v>20732</v>
      </c>
      <c r="F140" s="131">
        <f>'2.a. Vos-laskelma'!F140/$E140</f>
        <v>2299.1802642334219</v>
      </c>
      <c r="G140" s="131">
        <f>'2.a. Vos-laskelma'!G140/$E140</f>
        <v>673.31026423342212</v>
      </c>
      <c r="H140" s="131">
        <f>'2.a. Vos-laskelma'!H140/$E140</f>
        <v>1.4125408362318686E-5</v>
      </c>
      <c r="I140" s="131">
        <f>'2.a. Vos-laskelma'!I140/$E140</f>
        <v>36.360114757531129</v>
      </c>
      <c r="J140" s="405">
        <f>'2.a. Vos-laskelma'!J140/$E140</f>
        <v>31.896171108421665</v>
      </c>
      <c r="K140" s="405">
        <f>'2.a. Vos-laskelma'!K140/$E140</f>
        <v>-30.380000000000003</v>
      </c>
      <c r="L140" s="405">
        <f>'2.a. Vos-laskelma'!L140/$E140</f>
        <v>-25.347121358286707</v>
      </c>
      <c r="M140" s="405">
        <f>'2.a. Vos-laskelma'!M140/$E140</f>
        <v>-5.5688462531763978</v>
      </c>
      <c r="N140" s="405">
        <f>'2.a. Vos-laskelma'!N140/$E140</f>
        <v>129.86078431805797</v>
      </c>
      <c r="O140" s="405">
        <f>'2.a. Vos-laskelma'!O140/$E140</f>
        <v>-29.719999999999995</v>
      </c>
      <c r="P140" s="405">
        <f>'2.a. Vos-laskelma'!P140/$E140</f>
        <v>-11.38</v>
      </c>
      <c r="Q140" s="405">
        <f>'2.a. Vos-laskelma'!Q140/$E140</f>
        <v>-16.661677893212168</v>
      </c>
      <c r="R140" s="405">
        <f>'2.a. Vos-laskelma'!R140/$E140</f>
        <v>-3.8800000000000003</v>
      </c>
      <c r="S140" s="405">
        <f>'2.a. Vos-laskelma'!S140/$E140</f>
        <v>28.723032295038976</v>
      </c>
      <c r="T140" s="405">
        <f>'2.a. Vos-laskelma'!T140/$E140</f>
        <v>-3.75</v>
      </c>
      <c r="U140" s="131">
        <f>'2.a. Vos-laskelma'!U140/$E140</f>
        <v>741.56655009937492</v>
      </c>
      <c r="V140" s="131">
        <f>'2.a. Vos-laskelma'!V140/$E140</f>
        <v>38.422227093289507</v>
      </c>
      <c r="W140" s="131">
        <f>'2.a. Vos-laskelma'!W140/$E140</f>
        <v>779.98877719266443</v>
      </c>
      <c r="X140" s="131">
        <f>'2.a. Vos-laskelma'!X140/$E140</f>
        <v>71.32231057795434</v>
      </c>
      <c r="Y140" s="131">
        <f>'2.a. Vos-laskelma'!Y140/$E140</f>
        <v>851.31108777061877</v>
      </c>
      <c r="Z140" s="406">
        <f>'2.a. Vos-laskelma'!Z140/$E140</f>
        <v>-107.58248118850086</v>
      </c>
      <c r="AA140" s="131">
        <f>'2.a. Vos-laskelma'!AA140/$E140</f>
        <v>779.25787809546978</v>
      </c>
    </row>
    <row r="141" spans="1:27">
      <c r="A141" s="13">
        <v>425</v>
      </c>
      <c r="B141" s="343">
        <v>17</v>
      </c>
      <c r="C141" s="343">
        <v>17</v>
      </c>
      <c r="D141" s="9" t="s">
        <v>172</v>
      </c>
      <c r="E141" s="20">
        <v>10116</v>
      </c>
      <c r="F141" s="131">
        <f>'2.a. Vos-laskelma'!F141/$E141</f>
        <v>3360.1607632522355</v>
      </c>
      <c r="G141" s="131">
        <f>'2.a. Vos-laskelma'!G141/$E141</f>
        <v>1734.2907632522358</v>
      </c>
      <c r="H141" s="131">
        <f>'2.a. Vos-laskelma'!H141/$E141</f>
        <v>5.1021477880076993E-5</v>
      </c>
      <c r="I141" s="131">
        <f>'2.a. Vos-laskelma'!I141/$E141</f>
        <v>30.398224391925279</v>
      </c>
      <c r="J141" s="405">
        <f>'2.a. Vos-laskelma'!J141/$E141</f>
        <v>-282.68388530670916</v>
      </c>
      <c r="K141" s="405">
        <f>'2.a. Vos-laskelma'!K141/$E141</f>
        <v>-30.380000000000003</v>
      </c>
      <c r="L141" s="405">
        <f>'2.a. Vos-laskelma'!L141/$E141</f>
        <v>-17.545059311981021</v>
      </c>
      <c r="M141" s="405">
        <f>'2.a. Vos-laskelma'!M141/$E141</f>
        <v>-103.8507832861473</v>
      </c>
      <c r="N141" s="405">
        <f>'2.a. Vos-laskelma'!N141/$E141</f>
        <v>-64.838732974792165</v>
      </c>
      <c r="O141" s="405">
        <f>'2.a. Vos-laskelma'!O141/$E141</f>
        <v>-29.719999999999995</v>
      </c>
      <c r="P141" s="405">
        <f>'2.a. Vos-laskelma'!P141/$E141</f>
        <v>-11.38</v>
      </c>
      <c r="Q141" s="405">
        <f>'2.a. Vos-laskelma'!Q141/$E141</f>
        <v>-42.592521387080268</v>
      </c>
      <c r="R141" s="405">
        <f>'2.a. Vos-laskelma'!R141/$E141</f>
        <v>-3.8800000000000003</v>
      </c>
      <c r="S141" s="405">
        <f>'2.a. Vos-laskelma'!S141/$E141</f>
        <v>25.253211653291622</v>
      </c>
      <c r="T141" s="405">
        <f>'2.a. Vos-laskelma'!T141/$E141</f>
        <v>-3.75</v>
      </c>
      <c r="U141" s="131">
        <f>'2.a. Vos-laskelma'!U141/$E141</f>
        <v>1482.0051023374517</v>
      </c>
      <c r="V141" s="131">
        <f>'2.a. Vos-laskelma'!V141/$E141</f>
        <v>506.22555083599366</v>
      </c>
      <c r="W141" s="131">
        <f>'2.a. Vos-laskelma'!W141/$E141</f>
        <v>1988.2306531734455</v>
      </c>
      <c r="X141" s="131">
        <f>'2.a. Vos-laskelma'!X141/$E141</f>
        <v>46.790518141212381</v>
      </c>
      <c r="Y141" s="131">
        <f>'2.a. Vos-laskelma'!Y141/$E141</f>
        <v>2035.021171314658</v>
      </c>
      <c r="Z141" s="406">
        <f>'2.a. Vos-laskelma'!Z141/$E141</f>
        <v>154.72073942269671</v>
      </c>
      <c r="AA141" s="131">
        <f>'2.a. Vos-laskelma'!AA141/$E141</f>
        <v>2214.8701328175039</v>
      </c>
    </row>
    <row r="142" spans="1:27">
      <c r="A142" s="13">
        <v>426</v>
      </c>
      <c r="B142" s="343">
        <v>12</v>
      </c>
      <c r="C142" s="343">
        <v>12</v>
      </c>
      <c r="D142" s="9" t="s">
        <v>173</v>
      </c>
      <c r="E142" s="20">
        <v>11980</v>
      </c>
      <c r="F142" s="131">
        <f>'2.a. Vos-laskelma'!F142/$E142</f>
        <v>2234.8681087843711</v>
      </c>
      <c r="G142" s="131">
        <f>'2.a. Vos-laskelma'!G142/$E142</f>
        <v>608.9981087843712</v>
      </c>
      <c r="H142" s="131">
        <f>'2.a. Vos-laskelma'!H142/$E142</f>
        <v>2.2746114849767394E-5</v>
      </c>
      <c r="I142" s="131">
        <f>'2.a. Vos-laskelma'!I142/$E142</f>
        <v>31.769450849506125</v>
      </c>
      <c r="J142" s="405">
        <f>'2.a. Vos-laskelma'!J142/$E142</f>
        <v>-308.42133859701011</v>
      </c>
      <c r="K142" s="405">
        <f>'2.a. Vos-laskelma'!K142/$E142</f>
        <v>-30.379999999999995</v>
      </c>
      <c r="L142" s="405">
        <f>'2.a. Vos-laskelma'!L142/$E142</f>
        <v>-50.299666110183637</v>
      </c>
      <c r="M142" s="405">
        <f>'2.a. Vos-laskelma'!M142/$E142</f>
        <v>-54.345143939242128</v>
      </c>
      <c r="N142" s="405">
        <f>'2.a. Vos-laskelma'!N142/$E142</f>
        <v>-141.04492870646507</v>
      </c>
      <c r="O142" s="405">
        <f>'2.a. Vos-laskelma'!O142/$E142</f>
        <v>-29.72</v>
      </c>
      <c r="P142" s="405">
        <f>'2.a. Vos-laskelma'!P142/$E142</f>
        <v>-11.380000000000003</v>
      </c>
      <c r="Q142" s="405">
        <f>'2.a. Vos-laskelma'!Q142/$E142</f>
        <v>-17.53182093709087</v>
      </c>
      <c r="R142" s="405">
        <f>'2.a. Vos-laskelma'!R142/$E142</f>
        <v>-3.8800000000000003</v>
      </c>
      <c r="S142" s="405">
        <f>'2.a. Vos-laskelma'!S142/$E142</f>
        <v>33.910221095971622</v>
      </c>
      <c r="T142" s="405">
        <f>'2.a. Vos-laskelma'!T142/$E142</f>
        <v>-3.75</v>
      </c>
      <c r="U142" s="131">
        <f>'2.a. Vos-laskelma'!U142/$E142</f>
        <v>332.34622103686718</v>
      </c>
      <c r="V142" s="131">
        <f>'2.a. Vos-laskelma'!V142/$E142</f>
        <v>488.16980218733033</v>
      </c>
      <c r="W142" s="131">
        <f>'2.a. Vos-laskelma'!W142/$E142</f>
        <v>820.5160232241974</v>
      </c>
      <c r="X142" s="131">
        <f>'2.a. Vos-laskelma'!X142/$E142</f>
        <v>99.978644396040281</v>
      </c>
      <c r="Y142" s="131">
        <f>'2.a. Vos-laskelma'!Y142/$E142</f>
        <v>920.49466762023769</v>
      </c>
      <c r="Z142" s="406">
        <f>'2.a. Vos-laskelma'!Z142/$E142</f>
        <v>-153.77437395659433</v>
      </c>
      <c r="AA142" s="131">
        <f>'2.a. Vos-laskelma'!AA142/$E142</f>
        <v>758.50337796347117</v>
      </c>
    </row>
    <row r="143" spans="1:27">
      <c r="A143" s="13">
        <v>430</v>
      </c>
      <c r="B143" s="343">
        <v>2</v>
      </c>
      <c r="C143" s="343">
        <v>2</v>
      </c>
      <c r="D143" s="9" t="s">
        <v>174</v>
      </c>
      <c r="E143" s="20">
        <v>15124</v>
      </c>
      <c r="F143" s="131">
        <f>'2.a. Vos-laskelma'!F143/$E143</f>
        <v>1858.8322887206568</v>
      </c>
      <c r="G143" s="131">
        <f>'2.a. Vos-laskelma'!G143/$E143</f>
        <v>232.96228872065691</v>
      </c>
      <c r="H143" s="131">
        <f>'2.a. Vos-laskelma'!H143/$E143</f>
        <v>8.2866452641153196E-6</v>
      </c>
      <c r="I143" s="131">
        <f>'2.a. Vos-laskelma'!I143/$E143</f>
        <v>32.789119033215243</v>
      </c>
      <c r="J143" s="405">
        <f>'2.a. Vos-laskelma'!J143/$E143</f>
        <v>-24.95885160793306</v>
      </c>
      <c r="K143" s="405">
        <f>'2.a. Vos-laskelma'!K143/$E143</f>
        <v>-30.38</v>
      </c>
      <c r="L143" s="405">
        <f>'2.a. Vos-laskelma'!L143/$E143</f>
        <v>-61.395924358635277</v>
      </c>
      <c r="M143" s="405">
        <f>'2.a. Vos-laskelma'!M143/$E143</f>
        <v>-5.7325059337644495</v>
      </c>
      <c r="N143" s="405">
        <f>'2.a. Vos-laskelma'!N143/$E143</f>
        <v>83.409706497011342</v>
      </c>
      <c r="O143" s="405">
        <f>'2.a. Vos-laskelma'!O143/$E143</f>
        <v>-29.72</v>
      </c>
      <c r="P143" s="405">
        <f>'2.a. Vos-laskelma'!P143/$E143</f>
        <v>-11.38</v>
      </c>
      <c r="Q143" s="405">
        <f>'2.a. Vos-laskelma'!Q143/$E143</f>
        <v>-14.905391818272332</v>
      </c>
      <c r="R143" s="405">
        <f>'2.a. Vos-laskelma'!R143/$E143</f>
        <v>-3.88</v>
      </c>
      <c r="S143" s="405">
        <f>'2.a. Vos-laskelma'!S143/$E143</f>
        <v>52.775264005727664</v>
      </c>
      <c r="T143" s="405">
        <f>'2.a. Vos-laskelma'!T143/$E143</f>
        <v>-3.75</v>
      </c>
      <c r="U143" s="131">
        <f>'2.a. Vos-laskelma'!U143/$E143</f>
        <v>240.7925561459391</v>
      </c>
      <c r="V143" s="131">
        <f>'2.a. Vos-laskelma'!V143/$E143</f>
        <v>447.78217604796629</v>
      </c>
      <c r="W143" s="131">
        <f>'2.a. Vos-laskelma'!W143/$E143</f>
        <v>688.57473219390533</v>
      </c>
      <c r="X143" s="131">
        <f>'2.a. Vos-laskelma'!X143/$E143</f>
        <v>172.22289688821729</v>
      </c>
      <c r="Y143" s="131">
        <f>'2.a. Vos-laskelma'!Y143/$E143</f>
        <v>860.79762908212274</v>
      </c>
      <c r="Z143" s="406">
        <f>'2.a. Vos-laskelma'!Z143/$E143</f>
        <v>-163.37496693996297</v>
      </c>
      <c r="AA143" s="131">
        <f>'2.a. Vos-laskelma'!AA143/$E143</f>
        <v>708.00296984021293</v>
      </c>
    </row>
    <row r="144" spans="1:27">
      <c r="A144" s="13">
        <v>433</v>
      </c>
      <c r="B144" s="343">
        <v>5</v>
      </c>
      <c r="C144" s="343">
        <v>5</v>
      </c>
      <c r="D144" s="9" t="s">
        <v>175</v>
      </c>
      <c r="E144" s="20">
        <v>7574</v>
      </c>
      <c r="F144" s="131">
        <f>'2.a. Vos-laskelma'!F144/$E144</f>
        <v>1950.1488550331835</v>
      </c>
      <c r="G144" s="131">
        <f>'2.a. Vos-laskelma'!G144/$E144</f>
        <v>324.27885503318367</v>
      </c>
      <c r="H144" s="131">
        <f>'2.a. Vos-laskelma'!H144/$E144</f>
        <v>2.1954601964868428E-5</v>
      </c>
      <c r="I144" s="131">
        <f>'2.a. Vos-laskelma'!I144/$E144</f>
        <v>29.650117153820961</v>
      </c>
      <c r="J144" s="405">
        <f>'2.a. Vos-laskelma'!J144/$E144</f>
        <v>-89.71280106595681</v>
      </c>
      <c r="K144" s="405">
        <f>'2.a. Vos-laskelma'!K144/$E144</f>
        <v>-30.38</v>
      </c>
      <c r="L144" s="405">
        <f>'2.a. Vos-laskelma'!L144/$E144</f>
        <v>-35.398747029310798</v>
      </c>
      <c r="M144" s="405">
        <f>'2.a. Vos-laskelma'!M144/$E144</f>
        <v>-5.7628390059960255</v>
      </c>
      <c r="N144" s="405">
        <f>'2.a. Vos-laskelma'!N144/$E144</f>
        <v>7.3001968942702833</v>
      </c>
      <c r="O144" s="405">
        <f>'2.a. Vos-laskelma'!O144/$E144</f>
        <v>-29.72</v>
      </c>
      <c r="P144" s="405">
        <f>'2.a. Vos-laskelma'!P144/$E144</f>
        <v>-11.38</v>
      </c>
      <c r="Q144" s="405">
        <f>'2.a. Vos-laskelma'!Q144/$E144</f>
        <v>-11.764536353425642</v>
      </c>
      <c r="R144" s="405">
        <f>'2.a. Vos-laskelma'!R144/$E144</f>
        <v>-3.88</v>
      </c>
      <c r="S144" s="405">
        <f>'2.a. Vos-laskelma'!S144/$E144</f>
        <v>35.023124428505355</v>
      </c>
      <c r="T144" s="405">
        <f>'2.a. Vos-laskelma'!T144/$E144</f>
        <v>-3.75</v>
      </c>
      <c r="U144" s="131">
        <f>'2.a. Vos-laskelma'!U144/$E144</f>
        <v>264.21617112104786</v>
      </c>
      <c r="V144" s="131">
        <f>'2.a. Vos-laskelma'!V144/$E144</f>
        <v>289.34498182935124</v>
      </c>
      <c r="W144" s="131">
        <f>'2.a. Vos-laskelma'!W144/$E144</f>
        <v>553.56115295039911</v>
      </c>
      <c r="X144" s="131">
        <f>'2.a. Vos-laskelma'!X144/$E144</f>
        <v>132.46945899666122</v>
      </c>
      <c r="Y144" s="131">
        <f>'2.a. Vos-laskelma'!Y144/$E144</f>
        <v>686.03061194706027</v>
      </c>
      <c r="Z144" s="406">
        <f>'2.a. Vos-laskelma'!Z144/$E144</f>
        <v>-159.0698442038553</v>
      </c>
      <c r="AA144" s="131">
        <f>'2.a. Vos-laskelma'!AA144/$E144</f>
        <v>595.27361437111699</v>
      </c>
    </row>
    <row r="145" spans="1:27">
      <c r="A145" s="13">
        <v>434</v>
      </c>
      <c r="B145" s="343">
        <v>1</v>
      </c>
      <c r="C145" s="377">
        <v>34</v>
      </c>
      <c r="D145" s="9" t="s">
        <v>176</v>
      </c>
      <c r="E145" s="20">
        <v>14196</v>
      </c>
      <c r="F145" s="131">
        <f>'2.a. Vos-laskelma'!F145/$E145</f>
        <v>2005.1198134887709</v>
      </c>
      <c r="G145" s="131">
        <f>'2.a. Vos-laskelma'!G145/$E145</f>
        <v>379.24981348877094</v>
      </c>
      <c r="H145" s="131">
        <f>'2.a. Vos-laskelma'!H145/$E145</f>
        <v>1.3323522409766805E-5</v>
      </c>
      <c r="I145" s="131">
        <f>'2.a. Vos-laskelma'!I145/$E145</f>
        <v>32.792333107979267</v>
      </c>
      <c r="J145" s="405">
        <f>'2.a. Vos-laskelma'!J145/$E145</f>
        <v>68.993086149505373</v>
      </c>
      <c r="K145" s="405">
        <f>'2.a. Vos-laskelma'!K145/$E145</f>
        <v>-30.38</v>
      </c>
      <c r="L145" s="405">
        <f>'2.a. Vos-laskelma'!L145/$E145</f>
        <v>-56.537210481825866</v>
      </c>
      <c r="M145" s="405">
        <f>'2.a. Vos-laskelma'!M145/$E145</f>
        <v>29.168791911350993</v>
      </c>
      <c r="N145" s="405">
        <f>'2.a. Vos-laskelma'!N145/$E145</f>
        <v>158.74368996475116</v>
      </c>
      <c r="O145" s="405">
        <f>'2.a. Vos-laskelma'!O145/$E145</f>
        <v>-29.72</v>
      </c>
      <c r="P145" s="405">
        <f>'2.a. Vos-laskelma'!P145/$E145</f>
        <v>-11.38</v>
      </c>
      <c r="Q145" s="405">
        <f>'2.a. Vos-laskelma'!Q145/$E145</f>
        <v>-9.996337379456115</v>
      </c>
      <c r="R145" s="405">
        <f>'2.a. Vos-laskelma'!R145/$E145</f>
        <v>-3.88</v>
      </c>
      <c r="S145" s="405">
        <f>'2.a. Vos-laskelma'!S145/$E145</f>
        <v>26.724152134685209</v>
      </c>
      <c r="T145" s="405">
        <f>'2.a. Vos-laskelma'!T145/$E145</f>
        <v>-3.75</v>
      </c>
      <c r="U145" s="131">
        <f>'2.a. Vos-laskelma'!U145/$E145</f>
        <v>481.03523274625559</v>
      </c>
      <c r="V145" s="131">
        <f>'2.a. Vos-laskelma'!V145/$E145</f>
        <v>-17.519090761993638</v>
      </c>
      <c r="W145" s="131">
        <f>'2.a. Vos-laskelma'!W145/$E145</f>
        <v>463.51614198426194</v>
      </c>
      <c r="X145" s="131">
        <f>'2.a. Vos-laskelma'!X145/$E145</f>
        <v>139.88720036800819</v>
      </c>
      <c r="Y145" s="131">
        <f>'2.a. Vos-laskelma'!Y145/$E145</f>
        <v>603.4033423522701</v>
      </c>
      <c r="Z145" s="406">
        <f>'2.a. Vos-laskelma'!Z145/$E145</f>
        <v>-34.615032403493942</v>
      </c>
      <c r="AA145" s="131">
        <f>'2.a. Vos-laskelma'!AA145/$E145</f>
        <v>576.41219390318781</v>
      </c>
    </row>
    <row r="146" spans="1:27">
      <c r="A146" s="13">
        <v>435</v>
      </c>
      <c r="B146" s="343">
        <v>13</v>
      </c>
      <c r="C146" s="343">
        <v>13</v>
      </c>
      <c r="D146" s="9" t="s">
        <v>177</v>
      </c>
      <c r="E146" s="20">
        <v>695</v>
      </c>
      <c r="F146" s="131">
        <f>'2.a. Vos-laskelma'!F146/$E146</f>
        <v>1696.1439359277922</v>
      </c>
      <c r="G146" s="131">
        <f>'2.a. Vos-laskelma'!G146/$E146</f>
        <v>70.273935927792365</v>
      </c>
      <c r="H146" s="131">
        <f>'2.a. Vos-laskelma'!H146/$E146</f>
        <v>5.9613794992706302E-5</v>
      </c>
      <c r="I146" s="131">
        <f>'2.a. Vos-laskelma'!I146/$E146</f>
        <v>341.86041521322824</v>
      </c>
      <c r="J146" s="405">
        <f>'2.a. Vos-laskelma'!J146/$E146</f>
        <v>982.95139207946511</v>
      </c>
      <c r="K146" s="405">
        <f>'2.a. Vos-laskelma'!K146/$E146</f>
        <v>-30.38</v>
      </c>
      <c r="L146" s="405">
        <f>'2.a. Vos-laskelma'!L146/$E146</f>
        <v>-21.584848920863308</v>
      </c>
      <c r="M146" s="405">
        <f>'2.a. Vos-laskelma'!M146/$E146</f>
        <v>522.78202751829156</v>
      </c>
      <c r="N146" s="405">
        <f>'2.a. Vos-laskelma'!N146/$E146</f>
        <v>556.13600134465958</v>
      </c>
      <c r="O146" s="405">
        <f>'2.a. Vos-laskelma'!O146/$E146</f>
        <v>-29.719999999999995</v>
      </c>
      <c r="P146" s="405">
        <f>'2.a. Vos-laskelma'!P146/$E146</f>
        <v>-11.38</v>
      </c>
      <c r="Q146" s="405">
        <f>'2.a. Vos-laskelma'!Q146/$E146</f>
        <v>-29.809086856314497</v>
      </c>
      <c r="R146" s="405">
        <f>'2.a. Vos-laskelma'!R146/$E146</f>
        <v>-3.88</v>
      </c>
      <c r="S146" s="405">
        <f>'2.a. Vos-laskelma'!S146/$E146</f>
        <v>34.537298993691792</v>
      </c>
      <c r="T146" s="405">
        <f>'2.a. Vos-laskelma'!T146/$E146</f>
        <v>-3.75</v>
      </c>
      <c r="U146" s="131">
        <f>'2.a. Vos-laskelma'!U146/$E146</f>
        <v>1395.0857432204857</v>
      </c>
      <c r="V146" s="131">
        <f>'2.a. Vos-laskelma'!V146/$E146</f>
        <v>-3.2873129972461061</v>
      </c>
      <c r="W146" s="131">
        <f>'2.a. Vos-laskelma'!W146/$E146</f>
        <v>1391.7984302232396</v>
      </c>
      <c r="X146" s="131">
        <f>'2.a. Vos-laskelma'!X146/$E146</f>
        <v>199.04460597848399</v>
      </c>
      <c r="Y146" s="131">
        <f>'2.a. Vos-laskelma'!Y146/$E146</f>
        <v>1590.8430362017236</v>
      </c>
      <c r="Z146" s="406">
        <f>'2.a. Vos-laskelma'!Z146/$E146</f>
        <v>-300.38561151079136</v>
      </c>
      <c r="AA146" s="131">
        <f>'2.a. Vos-laskelma'!AA146/$E146</f>
        <v>1451.6250139863625</v>
      </c>
    </row>
    <row r="147" spans="1:27">
      <c r="A147" s="13">
        <v>436</v>
      </c>
      <c r="B147" s="343">
        <v>17</v>
      </c>
      <c r="C147" s="343">
        <v>17</v>
      </c>
      <c r="D147" s="9" t="s">
        <v>178</v>
      </c>
      <c r="E147" s="20">
        <v>2018</v>
      </c>
      <c r="F147" s="131">
        <f>'2.a. Vos-laskelma'!F147/$E147</f>
        <v>2991.3801784740695</v>
      </c>
      <c r="G147" s="131">
        <f>'2.a. Vos-laskelma'!G147/$E147</f>
        <v>1365.5101784740696</v>
      </c>
      <c r="H147" s="131">
        <f>'2.a. Vos-laskelma'!H147/$E147</f>
        <v>2.2620498329718907E-4</v>
      </c>
      <c r="I147" s="131">
        <f>'2.a. Vos-laskelma'!I147/$E147</f>
        <v>33.586397725063527</v>
      </c>
      <c r="J147" s="405">
        <f>'2.a. Vos-laskelma'!J147/$E147</f>
        <v>-234.47563150740294</v>
      </c>
      <c r="K147" s="405">
        <f>'2.a. Vos-laskelma'!K147/$E147</f>
        <v>-30.38</v>
      </c>
      <c r="L147" s="405">
        <f>'2.a. Vos-laskelma'!L147/$E147</f>
        <v>-25.647165510406346</v>
      </c>
      <c r="M147" s="405">
        <f>'2.a. Vos-laskelma'!M147/$E147</f>
        <v>-59.75584229749203</v>
      </c>
      <c r="N147" s="405">
        <f>'2.a. Vos-laskelma'!N147/$E147</f>
        <v>-46.508135501115731</v>
      </c>
      <c r="O147" s="405">
        <f>'2.a. Vos-laskelma'!O147/$E147</f>
        <v>-29.72</v>
      </c>
      <c r="P147" s="405">
        <f>'2.a. Vos-laskelma'!P147/$E147</f>
        <v>-11.38</v>
      </c>
      <c r="Q147" s="405">
        <f>'2.a. Vos-laskelma'!Q147/$E147</f>
        <v>-40.023774258613273</v>
      </c>
      <c r="R147" s="405">
        <f>'2.a. Vos-laskelma'!R147/$E147</f>
        <v>-3.88</v>
      </c>
      <c r="S147" s="405">
        <f>'2.a. Vos-laskelma'!S147/$E147</f>
        <v>16.569286060224485</v>
      </c>
      <c r="T147" s="405">
        <f>'2.a. Vos-laskelma'!T147/$E147</f>
        <v>-3.75</v>
      </c>
      <c r="U147" s="131">
        <f>'2.a. Vos-laskelma'!U147/$E147</f>
        <v>1164.6209446917301</v>
      </c>
      <c r="V147" s="131">
        <f>'2.a. Vos-laskelma'!V147/$E147</f>
        <v>698.64945887253759</v>
      </c>
      <c r="W147" s="131">
        <f>'2.a. Vos-laskelma'!W147/$E147</f>
        <v>1863.2704035642678</v>
      </c>
      <c r="X147" s="131">
        <f>'2.a. Vos-laskelma'!X147/$E147</f>
        <v>115.54473417643783</v>
      </c>
      <c r="Y147" s="131">
        <f>'2.a. Vos-laskelma'!Y147/$E147</f>
        <v>1978.8151377407055</v>
      </c>
      <c r="Z147" s="406">
        <f>'2.a. Vos-laskelma'!Z147/$E147</f>
        <v>-202.88453914767095</v>
      </c>
      <c r="AA147" s="131">
        <f>'2.a. Vos-laskelma'!AA147/$E147</f>
        <v>1831.7007592849475</v>
      </c>
    </row>
    <row r="148" spans="1:27">
      <c r="A148" s="13">
        <v>440</v>
      </c>
      <c r="B148" s="343">
        <v>15</v>
      </c>
      <c r="C148" s="343">
        <v>15</v>
      </c>
      <c r="D148" s="9" t="s">
        <v>179</v>
      </c>
      <c r="E148" s="20">
        <v>5955</v>
      </c>
      <c r="F148" s="131">
        <f>'2.a. Vos-laskelma'!F148/$E148</f>
        <v>3812.8680543914752</v>
      </c>
      <c r="G148" s="131">
        <f>'2.a. Vos-laskelma'!G148/$E148</f>
        <v>2186.9980543914749</v>
      </c>
      <c r="H148" s="131">
        <f>'2.a. Vos-laskelma'!H148/$E148</f>
        <v>9.6319640780381064E-5</v>
      </c>
      <c r="I148" s="131">
        <f>'2.a. Vos-laskelma'!I148/$E148</f>
        <v>43.944070674460953</v>
      </c>
      <c r="J148" s="405">
        <f>'2.a. Vos-laskelma'!J148/$E148</f>
        <v>-461.24089900099881</v>
      </c>
      <c r="K148" s="405">
        <f>'2.a. Vos-laskelma'!K148/$E148</f>
        <v>-30.38</v>
      </c>
      <c r="L148" s="405">
        <f>'2.a. Vos-laskelma'!L148/$E148</f>
        <v>-6.4475936188077245</v>
      </c>
      <c r="M148" s="405">
        <f>'2.a. Vos-laskelma'!M148/$E148</f>
        <v>-157.52608389377968</v>
      </c>
      <c r="N148" s="405">
        <f>'2.a. Vos-laskelma'!N148/$E148</f>
        <v>-182.84501804713321</v>
      </c>
      <c r="O148" s="405">
        <f>'2.a. Vos-laskelma'!O148/$E148</f>
        <v>-29.720000000000002</v>
      </c>
      <c r="P148" s="405">
        <f>'2.a. Vos-laskelma'!P148/$E148</f>
        <v>-11.38</v>
      </c>
      <c r="Q148" s="405">
        <f>'2.a. Vos-laskelma'!Q148/$E148</f>
        <v>-49.283336987398819</v>
      </c>
      <c r="R148" s="405">
        <f>'2.a. Vos-laskelma'!R148/$E148</f>
        <v>-3.8799999999999994</v>
      </c>
      <c r="S148" s="405">
        <f>'2.a. Vos-laskelma'!S148/$E148</f>
        <v>13.971133546120589</v>
      </c>
      <c r="T148" s="405">
        <f>'2.a. Vos-laskelma'!T148/$E148</f>
        <v>-3.75</v>
      </c>
      <c r="U148" s="131">
        <f>'2.a. Vos-laskelma'!U148/$E148</f>
        <v>1769.7012260649371</v>
      </c>
      <c r="V148" s="131">
        <f>'2.a. Vos-laskelma'!V148/$E148</f>
        <v>530.89183893010488</v>
      </c>
      <c r="W148" s="131">
        <f>'2.a. Vos-laskelma'!W148/$E148</f>
        <v>2300.5930649950424</v>
      </c>
      <c r="X148" s="131">
        <f>'2.a. Vos-laskelma'!X148/$E148</f>
        <v>74.058834540094878</v>
      </c>
      <c r="Y148" s="131">
        <f>'2.a. Vos-laskelma'!Y148/$E148</f>
        <v>2374.6518995351371</v>
      </c>
      <c r="Z148" s="406">
        <f>'2.a. Vos-laskelma'!Z148/$E148</f>
        <v>-269.63929471032748</v>
      </c>
      <c r="AA148" s="131">
        <f>'2.a. Vos-laskelma'!AA148/$E148</f>
        <v>1987.7916479385945</v>
      </c>
    </row>
    <row r="149" spans="1:27">
      <c r="A149" s="13">
        <v>441</v>
      </c>
      <c r="B149" s="343">
        <v>9</v>
      </c>
      <c r="C149" s="343">
        <v>9</v>
      </c>
      <c r="D149" s="9" t="s">
        <v>180</v>
      </c>
      <c r="E149" s="20">
        <v>4304</v>
      </c>
      <c r="F149" s="131">
        <f>'2.a. Vos-laskelma'!F149/$E149</f>
        <v>1795.9599424057535</v>
      </c>
      <c r="G149" s="131">
        <f>'2.a. Vos-laskelma'!G149/$E149</f>
        <v>170.08994240575356</v>
      </c>
      <c r="H149" s="131">
        <f>'2.a. Vos-laskelma'!H149/$E149</f>
        <v>2.200440985900256E-5</v>
      </c>
      <c r="I149" s="131">
        <f>'2.a. Vos-laskelma'!I149/$E149</f>
        <v>73.531091693021267</v>
      </c>
      <c r="J149" s="405">
        <f>'2.a. Vos-laskelma'!J149/$E149</f>
        <v>-294.85863198160001</v>
      </c>
      <c r="K149" s="405">
        <f>'2.a. Vos-laskelma'!K149/$E149</f>
        <v>-30.38</v>
      </c>
      <c r="L149" s="405">
        <f>'2.a. Vos-laskelma'!L149/$E149</f>
        <v>-52.188192379182162</v>
      </c>
      <c r="M149" s="405">
        <f>'2.a. Vos-laskelma'!M149/$E149</f>
        <v>-17.460869009400373</v>
      </c>
      <c r="N149" s="405">
        <f>'2.a. Vos-laskelma'!N149/$E149</f>
        <v>-192.84304440589207</v>
      </c>
      <c r="O149" s="405">
        <f>'2.a. Vos-laskelma'!O149/$E149</f>
        <v>-29.72</v>
      </c>
      <c r="P149" s="405">
        <f>'2.a. Vos-laskelma'!P149/$E149</f>
        <v>-11.38</v>
      </c>
      <c r="Q149" s="405">
        <f>'2.a. Vos-laskelma'!Q149/$E149</f>
        <v>-6.5954444937396968</v>
      </c>
      <c r="R149" s="405">
        <f>'2.a. Vos-laskelma'!R149/$E149</f>
        <v>-3.88</v>
      </c>
      <c r="S149" s="405">
        <f>'2.a. Vos-laskelma'!S149/$E149</f>
        <v>53.338918306614204</v>
      </c>
      <c r="T149" s="405">
        <f>'2.a. Vos-laskelma'!T149/$E149</f>
        <v>-3.75</v>
      </c>
      <c r="U149" s="131">
        <f>'2.a. Vos-laskelma'!U149/$E149</f>
        <v>-51.237597882825227</v>
      </c>
      <c r="V149" s="131">
        <f>'2.a. Vos-laskelma'!V149/$E149</f>
        <v>360.32665236713234</v>
      </c>
      <c r="W149" s="131">
        <f>'2.a. Vos-laskelma'!W149/$E149</f>
        <v>309.0890544843071</v>
      </c>
      <c r="X149" s="131">
        <f>'2.a. Vos-laskelma'!X149/$E149</f>
        <v>156.74489713851477</v>
      </c>
      <c r="Y149" s="131">
        <f>'2.a. Vos-laskelma'!Y149/$E149</f>
        <v>465.83395162282187</v>
      </c>
      <c r="Z149" s="406">
        <f>'2.a. Vos-laskelma'!Z149/$E149</f>
        <v>-74.612453531598518</v>
      </c>
      <c r="AA149" s="131">
        <f>'2.a. Vos-laskelma'!AA149/$E149</f>
        <v>296.65255364023301</v>
      </c>
    </row>
    <row r="150" spans="1:27">
      <c r="A150" s="13">
        <v>444</v>
      </c>
      <c r="B150" s="343">
        <v>1</v>
      </c>
      <c r="C150" s="377">
        <v>33</v>
      </c>
      <c r="D150" s="9" t="s">
        <v>181</v>
      </c>
      <c r="E150" s="20">
        <v>45435</v>
      </c>
      <c r="F150" s="131">
        <f>'2.a. Vos-laskelma'!F150/$E150</f>
        <v>2032.0150236050131</v>
      </c>
      <c r="G150" s="131">
        <f>'2.a. Vos-laskelma'!G150/$E150</f>
        <v>406.14502360501331</v>
      </c>
      <c r="H150" s="131">
        <f>'2.a. Vos-laskelma'!H150/$E150</f>
        <v>4.3990985303849921E-6</v>
      </c>
      <c r="I150" s="131">
        <f>'2.a. Vos-laskelma'!I150/$E150</f>
        <v>32.412323488303436</v>
      </c>
      <c r="J150" s="405">
        <f>'2.a. Vos-laskelma'!J150/$E150</f>
        <v>-31.834468011530547</v>
      </c>
      <c r="K150" s="405">
        <f>'2.a. Vos-laskelma'!K150/$E150</f>
        <v>-30.380000000000003</v>
      </c>
      <c r="L150" s="405">
        <f>'2.a. Vos-laskelma'!L150/$E150</f>
        <v>-69.379999559810713</v>
      </c>
      <c r="M150" s="405">
        <f>'2.a. Vos-laskelma'!M150/$E150</f>
        <v>27.110307098508269</v>
      </c>
      <c r="N150" s="405">
        <f>'2.a. Vos-laskelma'!N150/$E150</f>
        <v>54.547965172920797</v>
      </c>
      <c r="O150" s="405">
        <f>'2.a. Vos-laskelma'!O150/$E150</f>
        <v>-29.72</v>
      </c>
      <c r="P150" s="405">
        <f>'2.a. Vos-laskelma'!P150/$E150</f>
        <v>-11.38</v>
      </c>
      <c r="Q150" s="405">
        <f>'2.a. Vos-laskelma'!Q150/$E150</f>
        <v>-11.614365881809404</v>
      </c>
      <c r="R150" s="405">
        <f>'2.a. Vos-laskelma'!R150/$E150</f>
        <v>-3.88</v>
      </c>
      <c r="S150" s="405">
        <f>'2.a. Vos-laskelma'!S150/$E150</f>
        <v>46.611625158660495</v>
      </c>
      <c r="T150" s="405">
        <f>'2.a. Vos-laskelma'!T150/$E150</f>
        <v>-3.75</v>
      </c>
      <c r="U150" s="131">
        <f>'2.a. Vos-laskelma'!U150/$E150</f>
        <v>406.72287908178623</v>
      </c>
      <c r="V150" s="131">
        <f>'2.a. Vos-laskelma'!V150/$E150</f>
        <v>140.59480651181013</v>
      </c>
      <c r="W150" s="131">
        <f>'2.a. Vos-laskelma'!W150/$E150</f>
        <v>547.31768559359637</v>
      </c>
      <c r="X150" s="131">
        <f>'2.a. Vos-laskelma'!X150/$E150</f>
        <v>104.81107001999153</v>
      </c>
      <c r="Y150" s="131">
        <f>'2.a. Vos-laskelma'!Y150/$E150</f>
        <v>652.12875561358783</v>
      </c>
      <c r="Z150" s="406">
        <f>'2.a. Vos-laskelma'!Z150/$E150</f>
        <v>-2.1309563112138221</v>
      </c>
      <c r="AA150" s="131">
        <f>'2.a. Vos-laskelma'!AA150/$E150</f>
        <v>642.12287128987123</v>
      </c>
    </row>
    <row r="151" spans="1:27">
      <c r="A151" s="13">
        <v>445</v>
      </c>
      <c r="B151" s="343">
        <v>2</v>
      </c>
      <c r="C151" s="343">
        <v>2</v>
      </c>
      <c r="D151" s="9" t="s">
        <v>182</v>
      </c>
      <c r="E151" s="20">
        <v>14712</v>
      </c>
      <c r="F151" s="131">
        <f>'2.a. Vos-laskelma'!F151/$E151</f>
        <v>2533.1510035124561</v>
      </c>
      <c r="G151" s="131">
        <f>'2.a. Vos-laskelma'!G151/$E151</f>
        <v>907.28100351245632</v>
      </c>
      <c r="H151" s="131">
        <f>'2.a. Vos-laskelma'!H151/$E151</f>
        <v>2.4344957588623047E-5</v>
      </c>
      <c r="I151" s="131">
        <f>'2.a. Vos-laskelma'!I151/$E151</f>
        <v>31.618878016985445</v>
      </c>
      <c r="J151" s="405">
        <f>'2.a. Vos-laskelma'!J151/$E151</f>
        <v>-413.41121818582968</v>
      </c>
      <c r="K151" s="405">
        <f>'2.a. Vos-laskelma'!K151/$E151</f>
        <v>-30.38</v>
      </c>
      <c r="L151" s="405">
        <f>'2.a. Vos-laskelma'!L151/$E151</f>
        <v>-26.03864736269712</v>
      </c>
      <c r="M151" s="405">
        <f>'2.a. Vos-laskelma'!M151/$E151</f>
        <v>-14.296927469114086</v>
      </c>
      <c r="N151" s="405">
        <f>'2.a. Vos-laskelma'!N151/$E151</f>
        <v>-305.84764262995623</v>
      </c>
      <c r="O151" s="405">
        <f>'2.a. Vos-laskelma'!O151/$E151</f>
        <v>-29.719999999999995</v>
      </c>
      <c r="P151" s="405">
        <f>'2.a. Vos-laskelma'!P151/$E151</f>
        <v>-11.379999999999999</v>
      </c>
      <c r="Q151" s="405">
        <f>'2.a. Vos-laskelma'!Q151/$E151</f>
        <v>-11.071786796709926</v>
      </c>
      <c r="R151" s="405">
        <f>'2.a. Vos-laskelma'!R151/$E151</f>
        <v>-3.88</v>
      </c>
      <c r="S151" s="405">
        <f>'2.a. Vos-laskelma'!S151/$E151</f>
        <v>22.95378607264756</v>
      </c>
      <c r="T151" s="405">
        <f>'2.a. Vos-laskelma'!T151/$E151</f>
        <v>-3.75</v>
      </c>
      <c r="U151" s="131">
        <f>'2.a. Vos-laskelma'!U151/$E151</f>
        <v>525.48866334361207</v>
      </c>
      <c r="V151" s="131">
        <f>'2.a. Vos-laskelma'!V151/$E151</f>
        <v>-6.3422835648036742</v>
      </c>
      <c r="W151" s="131">
        <f>'2.a. Vos-laskelma'!W151/$E151</f>
        <v>519.14637977880841</v>
      </c>
      <c r="X151" s="131">
        <f>'2.a. Vos-laskelma'!X151/$E151</f>
        <v>114.48706593959197</v>
      </c>
      <c r="Y151" s="131">
        <f>'2.a. Vos-laskelma'!Y151/$E151</f>
        <v>633.63344571840037</v>
      </c>
      <c r="Z151" s="406">
        <f>'2.a. Vos-laskelma'!Z151/$E151</f>
        <v>-44.7741979336596</v>
      </c>
      <c r="AA151" s="131">
        <f>'2.a. Vos-laskelma'!AA151/$E151</f>
        <v>605.97840646492307</v>
      </c>
    </row>
    <row r="152" spans="1:27">
      <c r="A152" s="13">
        <v>475</v>
      </c>
      <c r="B152" s="343">
        <v>15</v>
      </c>
      <c r="C152" s="343">
        <v>15</v>
      </c>
      <c r="D152" s="9" t="s">
        <v>183</v>
      </c>
      <c r="E152" s="20">
        <v>5392</v>
      </c>
      <c r="F152" s="131">
        <f>'2.a. Vos-laskelma'!F152/$E152</f>
        <v>2739.9072407620338</v>
      </c>
      <c r="G152" s="131">
        <f>'2.a. Vos-laskelma'!G152/$E152</f>
        <v>1114.0372407620341</v>
      </c>
      <c r="H152" s="131">
        <f>'2.a. Vos-laskelma'!H152/$E152</f>
        <v>7.5407399740764244E-5</v>
      </c>
      <c r="I152" s="131">
        <f>'2.a. Vos-laskelma'!I152/$E152</f>
        <v>37.75747957717816</v>
      </c>
      <c r="J152" s="405">
        <f>'2.a. Vos-laskelma'!J152/$E152</f>
        <v>-493.72021961540804</v>
      </c>
      <c r="K152" s="405">
        <f>'2.a. Vos-laskelma'!K152/$E152</f>
        <v>-30.38</v>
      </c>
      <c r="L152" s="405">
        <f>'2.a. Vos-laskelma'!L152/$E152</f>
        <v>-15.037375741839762</v>
      </c>
      <c r="M152" s="405">
        <f>'2.a. Vos-laskelma'!M152/$E152</f>
        <v>-142.5737040390857</v>
      </c>
      <c r="N152" s="405">
        <f>'2.a. Vos-laskelma'!N152/$E152</f>
        <v>-253.85836511126746</v>
      </c>
      <c r="O152" s="405">
        <f>'2.a. Vos-laskelma'!O152/$E152</f>
        <v>-29.72</v>
      </c>
      <c r="P152" s="405">
        <f>'2.a. Vos-laskelma'!P152/$E152</f>
        <v>-11.38</v>
      </c>
      <c r="Q152" s="405">
        <f>'2.a. Vos-laskelma'!Q152/$E152</f>
        <v>-20.848972169600852</v>
      </c>
      <c r="R152" s="405">
        <f>'2.a. Vos-laskelma'!R152/$E152</f>
        <v>-3.88</v>
      </c>
      <c r="S152" s="405">
        <f>'2.a. Vos-laskelma'!S152/$E152</f>
        <v>17.708197446385707</v>
      </c>
      <c r="T152" s="405">
        <f>'2.a. Vos-laskelma'!T152/$E152</f>
        <v>-3.75</v>
      </c>
      <c r="U152" s="131">
        <f>'2.a. Vos-laskelma'!U152/$E152</f>
        <v>658.07450072380425</v>
      </c>
      <c r="V152" s="131">
        <f>'2.a. Vos-laskelma'!V152/$E152</f>
        <v>314.87675716673829</v>
      </c>
      <c r="W152" s="131">
        <f>'2.a. Vos-laskelma'!W152/$E152</f>
        <v>972.95125789054248</v>
      </c>
      <c r="X152" s="131">
        <f>'2.a. Vos-laskelma'!X152/$E152</f>
        <v>146.79046623133868</v>
      </c>
      <c r="Y152" s="131">
        <f>'2.a. Vos-laskelma'!Y152/$E152</f>
        <v>1119.7417241218811</v>
      </c>
      <c r="Z152" s="406">
        <f>'2.a. Vos-laskelma'!Z152/$E152</f>
        <v>37.099035608308604</v>
      </c>
      <c r="AA152" s="131">
        <f>'2.a. Vos-laskelma'!AA152/$E152</f>
        <v>1206.4847911503166</v>
      </c>
    </row>
    <row r="153" spans="1:27">
      <c r="A153" s="13">
        <v>480</v>
      </c>
      <c r="B153" s="343">
        <v>2</v>
      </c>
      <c r="C153" s="343">
        <v>2</v>
      </c>
      <c r="D153" s="9" t="s">
        <v>184</v>
      </c>
      <c r="E153" s="20">
        <v>1890</v>
      </c>
      <c r="F153" s="131">
        <f>'2.a. Vos-laskelma'!F153/$E153</f>
        <v>1987.7214533500207</v>
      </c>
      <c r="G153" s="131">
        <f>'2.a. Vos-laskelma'!G153/$E153</f>
        <v>361.8514533500209</v>
      </c>
      <c r="H153" s="131">
        <f>'2.a. Vos-laskelma'!H153/$E153</f>
        <v>9.6319227777423276E-5</v>
      </c>
      <c r="I153" s="131">
        <f>'2.a. Vos-laskelma'!I153/$E153</f>
        <v>28.776489923424201</v>
      </c>
      <c r="J153" s="405">
        <f>'2.a. Vos-laskelma'!J153/$E153</f>
        <v>-29.379451662280328</v>
      </c>
      <c r="K153" s="405">
        <f>'2.a. Vos-laskelma'!K153/$E153</f>
        <v>-30.38</v>
      </c>
      <c r="L153" s="405">
        <f>'2.a. Vos-laskelma'!L153/$E153</f>
        <v>-29.50151851851852</v>
      </c>
      <c r="M153" s="405">
        <f>'2.a. Vos-laskelma'!M153/$E153</f>
        <v>-5.8949565723064232</v>
      </c>
      <c r="N153" s="405">
        <f>'2.a. Vos-laskelma'!N153/$E153</f>
        <v>59.172997048446071</v>
      </c>
      <c r="O153" s="405">
        <f>'2.a. Vos-laskelma'!O153/$E153</f>
        <v>-29.72</v>
      </c>
      <c r="P153" s="405">
        <f>'2.a. Vos-laskelma'!P153/$E153</f>
        <v>-11.38</v>
      </c>
      <c r="Q153" s="405">
        <f>'2.a. Vos-laskelma'!Q153/$E153</f>
        <v>-20.256727441559786</v>
      </c>
      <c r="R153" s="405">
        <f>'2.a. Vos-laskelma'!R153/$E153</f>
        <v>-3.88</v>
      </c>
      <c r="S153" s="405">
        <f>'2.a. Vos-laskelma'!S153/$E153</f>
        <v>46.210753821658344</v>
      </c>
      <c r="T153" s="405">
        <f>'2.a. Vos-laskelma'!T153/$E153</f>
        <v>-3.75</v>
      </c>
      <c r="U153" s="131">
        <f>'2.a. Vos-laskelma'!U153/$E153</f>
        <v>361.24849161116475</v>
      </c>
      <c r="V153" s="131">
        <f>'2.a. Vos-laskelma'!V153/$E153</f>
        <v>579.12182069859887</v>
      </c>
      <c r="W153" s="131">
        <f>'2.a. Vos-laskelma'!W153/$E153</f>
        <v>940.37031230976368</v>
      </c>
      <c r="X153" s="131">
        <f>'2.a. Vos-laskelma'!X153/$E153</f>
        <v>191.02199405231644</v>
      </c>
      <c r="Y153" s="131">
        <f>'2.a. Vos-laskelma'!Y153/$E153</f>
        <v>1131.3923063620803</v>
      </c>
      <c r="Z153" s="406">
        <f>'2.a. Vos-laskelma'!Z153/$E153</f>
        <v>-298.98518518518517</v>
      </c>
      <c r="AA153" s="131">
        <f>'2.a. Vos-laskelma'!AA153/$E153</f>
        <v>815.92304681666235</v>
      </c>
    </row>
    <row r="154" spans="1:27">
      <c r="A154" s="13">
        <v>481</v>
      </c>
      <c r="B154" s="343">
        <v>2</v>
      </c>
      <c r="C154" s="343">
        <v>2</v>
      </c>
      <c r="D154" s="9" t="s">
        <v>185</v>
      </c>
      <c r="E154" s="20">
        <v>9612</v>
      </c>
      <c r="F154" s="131">
        <f>'2.a. Vos-laskelma'!F154/$E154</f>
        <v>2258.2172843525082</v>
      </c>
      <c r="G154" s="131">
        <f>'2.a. Vos-laskelma'!G154/$E154</f>
        <v>632.34728435250815</v>
      </c>
      <c r="H154" s="131">
        <f>'2.a. Vos-laskelma'!H154/$E154</f>
        <v>2.9132393569565604E-5</v>
      </c>
      <c r="I154" s="131">
        <f>'2.a. Vos-laskelma'!I154/$E154</f>
        <v>33.091453011840031</v>
      </c>
      <c r="J154" s="405">
        <f>'2.a. Vos-laskelma'!J154/$E154</f>
        <v>-59.539176366742872</v>
      </c>
      <c r="K154" s="405">
        <f>'2.a. Vos-laskelma'!K154/$E154</f>
        <v>-30.38</v>
      </c>
      <c r="L154" s="405">
        <f>'2.a. Vos-laskelma'!L154/$E154</f>
        <v>-12.776681231793592</v>
      </c>
      <c r="M154" s="405">
        <f>'2.a. Vos-laskelma'!M154/$E154</f>
        <v>-5.6502737825525973</v>
      </c>
      <c r="N154" s="405">
        <f>'2.a. Vos-laskelma'!N154/$E154</f>
        <v>34.176868259500154</v>
      </c>
      <c r="O154" s="405">
        <f>'2.a. Vos-laskelma'!O154/$E154</f>
        <v>-29.720000000000002</v>
      </c>
      <c r="P154" s="405">
        <f>'2.a. Vos-laskelma'!P154/$E154</f>
        <v>-11.38</v>
      </c>
      <c r="Q154" s="405">
        <f>'2.a. Vos-laskelma'!Q154/$E154</f>
        <v>-15.264480129025843</v>
      </c>
      <c r="R154" s="405">
        <f>'2.a. Vos-laskelma'!R154/$E154</f>
        <v>-3.88</v>
      </c>
      <c r="S154" s="405">
        <f>'2.a. Vos-laskelma'!S154/$E154</f>
        <v>19.085390517129017</v>
      </c>
      <c r="T154" s="405">
        <f>'2.a. Vos-laskelma'!T154/$E154</f>
        <v>-3.75</v>
      </c>
      <c r="U154" s="131">
        <f>'2.a. Vos-laskelma'!U154/$E154</f>
        <v>605.89956099760536</v>
      </c>
      <c r="V154" s="131">
        <f>'2.a. Vos-laskelma'!V154/$E154</f>
        <v>107.05435446438118</v>
      </c>
      <c r="W154" s="131">
        <f>'2.a. Vos-laskelma'!W154/$E154</f>
        <v>712.95391546198664</v>
      </c>
      <c r="X154" s="131">
        <f>'2.a. Vos-laskelma'!X154/$E154</f>
        <v>60.653053359643245</v>
      </c>
      <c r="Y154" s="131">
        <f>'2.a. Vos-laskelma'!Y154/$E154</f>
        <v>773.60696882162983</v>
      </c>
      <c r="Z154" s="406">
        <f>'2.a. Vos-laskelma'!Z154/$E154</f>
        <v>-250.06627132750728</v>
      </c>
      <c r="AA154" s="131">
        <f>'2.a. Vos-laskelma'!AA154/$E154</f>
        <v>475.11425980620487</v>
      </c>
    </row>
    <row r="155" spans="1:27">
      <c r="A155" s="13">
        <v>483</v>
      </c>
      <c r="B155" s="343">
        <v>17</v>
      </c>
      <c r="C155" s="343">
        <v>17</v>
      </c>
      <c r="D155" s="9" t="s">
        <v>186</v>
      </c>
      <c r="E155" s="20">
        <v>1031</v>
      </c>
      <c r="F155" s="131">
        <f>'2.a. Vos-laskelma'!F155/$E155</f>
        <v>2976.6328095972717</v>
      </c>
      <c r="G155" s="131">
        <f>'2.a. Vos-laskelma'!G155/$E155</f>
        <v>1350.7628095972718</v>
      </c>
      <c r="H155" s="131">
        <f>'2.a. Vos-laskelma'!H155/$E155</f>
        <v>4.4014438418810777E-4</v>
      </c>
      <c r="I155" s="131">
        <f>'2.a. Vos-laskelma'!I155/$E155</f>
        <v>57.796827670482976</v>
      </c>
      <c r="J155" s="405">
        <f>'2.a. Vos-laskelma'!J155/$E155</f>
        <v>-549.44538560664944</v>
      </c>
      <c r="K155" s="405">
        <f>'2.a. Vos-laskelma'!K155/$E155</f>
        <v>-30.38</v>
      </c>
      <c r="L155" s="405">
        <f>'2.a. Vos-laskelma'!L155/$E155</f>
        <v>-38.318506304558682</v>
      </c>
      <c r="M155" s="405">
        <f>'2.a. Vos-laskelma'!M155/$E155</f>
        <v>-226.92165685120693</v>
      </c>
      <c r="N155" s="405">
        <f>'2.a. Vos-laskelma'!N155/$E155</f>
        <v>-205.6436590297082</v>
      </c>
      <c r="O155" s="405">
        <f>'2.a. Vos-laskelma'!O155/$E155</f>
        <v>-29.72</v>
      </c>
      <c r="P155" s="405">
        <f>'2.a. Vos-laskelma'!P155/$E155</f>
        <v>-11.38</v>
      </c>
      <c r="Q155" s="405">
        <f>'2.a. Vos-laskelma'!Q155/$E155</f>
        <v>-38.826649066346782</v>
      </c>
      <c r="R155" s="405">
        <f>'2.a. Vos-laskelma'!R155/$E155</f>
        <v>-3.88</v>
      </c>
      <c r="S155" s="405">
        <f>'2.a. Vos-laskelma'!S155/$E155</f>
        <v>39.375085645171289</v>
      </c>
      <c r="T155" s="405">
        <f>'2.a. Vos-laskelma'!T155/$E155</f>
        <v>-3.75</v>
      </c>
      <c r="U155" s="131">
        <f>'2.a. Vos-laskelma'!U155/$E155</f>
        <v>859.11425166110541</v>
      </c>
      <c r="V155" s="131">
        <f>'2.a. Vos-laskelma'!V155/$E155</f>
        <v>964.66010695087198</v>
      </c>
      <c r="W155" s="131">
        <f>'2.a. Vos-laskelma'!W155/$E155</f>
        <v>1823.7743586119773</v>
      </c>
      <c r="X155" s="131">
        <f>'2.a. Vos-laskelma'!X155/$E155</f>
        <v>179.14026119888769</v>
      </c>
      <c r="Y155" s="131">
        <f>'2.a. Vos-laskelma'!Y155/$E155</f>
        <v>2002.9146198108649</v>
      </c>
      <c r="Z155" s="406">
        <f>'2.a. Vos-laskelma'!Z155/$E155</f>
        <v>-205.89330746847722</v>
      </c>
      <c r="AA155" s="131">
        <f>'2.a. Vos-laskelma'!AA155/$E155</f>
        <v>1728.0346103818895</v>
      </c>
    </row>
    <row r="156" spans="1:27">
      <c r="A156" s="13">
        <v>484</v>
      </c>
      <c r="B156" s="343">
        <v>4</v>
      </c>
      <c r="C156" s="343">
        <v>4</v>
      </c>
      <c r="D156" s="9" t="s">
        <v>187</v>
      </c>
      <c r="E156" s="20">
        <v>2834</v>
      </c>
      <c r="F156" s="131">
        <f>'2.a. Vos-laskelma'!F156/$E156</f>
        <v>2051.2499501813213</v>
      </c>
      <c r="G156" s="131">
        <f>'2.a. Vos-laskelma'!G156/$E156</f>
        <v>425.37995018132114</v>
      </c>
      <c r="H156" s="131">
        <f>'2.a. Vos-laskelma'!H156/$E156</f>
        <v>7.31743016935072E-5</v>
      </c>
      <c r="I156" s="131">
        <f>'2.a. Vos-laskelma'!I156/$E156</f>
        <v>89.997588116454338</v>
      </c>
      <c r="J156" s="405">
        <f>'2.a. Vos-laskelma'!J156/$E156</f>
        <v>-217.13633769271644</v>
      </c>
      <c r="K156" s="405">
        <f>'2.a. Vos-laskelma'!K156/$E156</f>
        <v>-30.38</v>
      </c>
      <c r="L156" s="405">
        <f>'2.a. Vos-laskelma'!L156/$E156</f>
        <v>-27.511224417784049</v>
      </c>
      <c r="M156" s="405">
        <f>'2.a. Vos-laskelma'!M156/$E156</f>
        <v>-5.8970366557828893</v>
      </c>
      <c r="N156" s="405">
        <f>'2.a. Vos-laskelma'!N156/$E156</f>
        <v>-130.86668847119205</v>
      </c>
      <c r="O156" s="405">
        <f>'2.a. Vos-laskelma'!O156/$E156</f>
        <v>-29.72</v>
      </c>
      <c r="P156" s="405">
        <f>'2.a. Vos-laskelma'!P156/$E156</f>
        <v>-11.38</v>
      </c>
      <c r="Q156" s="405">
        <f>'2.a. Vos-laskelma'!Q156/$E156</f>
        <v>-7.6278302973930803</v>
      </c>
      <c r="R156" s="405">
        <f>'2.a. Vos-laskelma'!R156/$E156</f>
        <v>-3.88</v>
      </c>
      <c r="S156" s="405">
        <f>'2.a. Vos-laskelma'!S156/$E156</f>
        <v>33.87644214943564</v>
      </c>
      <c r="T156" s="405">
        <f>'2.a. Vos-laskelma'!T156/$E156</f>
        <v>-3.75</v>
      </c>
      <c r="U156" s="131">
        <f>'2.a. Vos-laskelma'!U156/$E156</f>
        <v>298.24120060505908</v>
      </c>
      <c r="V156" s="131">
        <f>'2.a. Vos-laskelma'!V156/$E156</f>
        <v>48.765525664771609</v>
      </c>
      <c r="W156" s="131">
        <f>'2.a. Vos-laskelma'!W156/$E156</f>
        <v>347.00672626983066</v>
      </c>
      <c r="X156" s="131">
        <f>'2.a. Vos-laskelma'!X156/$E156</f>
        <v>158.09419782781731</v>
      </c>
      <c r="Y156" s="131">
        <f>'2.a. Vos-laskelma'!Y156/$E156</f>
        <v>505.10092409764798</v>
      </c>
      <c r="Z156" s="406">
        <f>'2.a. Vos-laskelma'!Z156/$E156</f>
        <v>190.24735356386734</v>
      </c>
      <c r="AA156" s="131">
        <f>'2.a. Vos-laskelma'!AA156/$E156</f>
        <v>612.12379522298204</v>
      </c>
    </row>
    <row r="157" spans="1:27">
      <c r="A157" s="13">
        <v>489</v>
      </c>
      <c r="B157" s="343">
        <v>8</v>
      </c>
      <c r="C157" s="343">
        <v>8</v>
      </c>
      <c r="D157" s="9" t="s">
        <v>188</v>
      </c>
      <c r="E157" s="20">
        <v>1664</v>
      </c>
      <c r="F157" s="131">
        <f>'2.a. Vos-laskelma'!F157/$E157</f>
        <v>1642.6020058311358</v>
      </c>
      <c r="G157" s="131">
        <f>'2.a. Vos-laskelma'!G157/$E157</f>
        <v>16.732005831135982</v>
      </c>
      <c r="H157" s="131">
        <f>'2.a. Vos-laskelma'!H157/$E157</f>
        <v>6.1215631845883824E-6</v>
      </c>
      <c r="I157" s="131">
        <f>'2.a. Vos-laskelma'!I157/$E157</f>
        <v>155.68171957909908</v>
      </c>
      <c r="J157" s="405">
        <f>'2.a. Vos-laskelma'!J157/$E157</f>
        <v>413.46512032151708</v>
      </c>
      <c r="K157" s="405">
        <f>'2.a. Vos-laskelma'!K157/$E157</f>
        <v>-30.38</v>
      </c>
      <c r="L157" s="405">
        <f>'2.a. Vos-laskelma'!L157/$E157</f>
        <v>-41.011388221153844</v>
      </c>
      <c r="M157" s="405">
        <f>'2.a. Vos-laskelma'!M157/$E157</f>
        <v>143.38856673290385</v>
      </c>
      <c r="N157" s="405">
        <f>'2.a. Vos-laskelma'!N157/$E157</f>
        <v>380.71467077009532</v>
      </c>
      <c r="O157" s="405">
        <f>'2.a. Vos-laskelma'!O157/$E157</f>
        <v>-29.720000000000002</v>
      </c>
      <c r="P157" s="405">
        <f>'2.a. Vos-laskelma'!P157/$E157</f>
        <v>-11.379999999999999</v>
      </c>
      <c r="Q157" s="405">
        <f>'2.a. Vos-laskelma'!Q157/$E157</f>
        <v>-25.182884554347922</v>
      </c>
      <c r="R157" s="405">
        <f>'2.a. Vos-laskelma'!R157/$E157</f>
        <v>-3.88</v>
      </c>
      <c r="S157" s="405">
        <f>'2.a. Vos-laskelma'!S157/$E157</f>
        <v>34.6661555940196</v>
      </c>
      <c r="T157" s="405">
        <f>'2.a. Vos-laskelma'!T157/$E157</f>
        <v>-3.75</v>
      </c>
      <c r="U157" s="131">
        <f>'2.a. Vos-laskelma'!U157/$E157</f>
        <v>585.87884573175211</v>
      </c>
      <c r="V157" s="131">
        <f>'2.a. Vos-laskelma'!V157/$E157</f>
        <v>583.41692570693533</v>
      </c>
      <c r="W157" s="131">
        <f>'2.a. Vos-laskelma'!W157/$E157</f>
        <v>1169.2957714386876</v>
      </c>
      <c r="X157" s="131">
        <f>'2.a. Vos-laskelma'!X157/$E157</f>
        <v>210.69048112529313</v>
      </c>
      <c r="Y157" s="131">
        <f>'2.a. Vos-laskelma'!Y157/$E157</f>
        <v>1379.9862525639805</v>
      </c>
      <c r="Z157" s="406">
        <f>'2.a. Vos-laskelma'!Z157/$E157</f>
        <v>-292.60817307692309</v>
      </c>
      <c r="AA157" s="131">
        <f>'2.a. Vos-laskelma'!AA157/$E157</f>
        <v>1153.4345396980282</v>
      </c>
    </row>
    <row r="158" spans="1:27">
      <c r="A158" s="13">
        <v>491</v>
      </c>
      <c r="B158" s="343">
        <v>10</v>
      </c>
      <c r="C158" s="343">
        <v>10</v>
      </c>
      <c r="D158" s="9" t="s">
        <v>189</v>
      </c>
      <c r="E158" s="20">
        <v>51551</v>
      </c>
      <c r="F158" s="131">
        <f>'2.a. Vos-laskelma'!F158/$E158</f>
        <v>1880.8665553927622</v>
      </c>
      <c r="G158" s="131">
        <f>'2.a. Vos-laskelma'!G158/$E158</f>
        <v>254.9965553927623</v>
      </c>
      <c r="H158" s="131">
        <f>'2.a. Vos-laskelma'!H158/$E158</f>
        <v>2.6299000022864401E-6</v>
      </c>
      <c r="I158" s="131">
        <f>'2.a. Vos-laskelma'!I158/$E158</f>
        <v>35.637460491159842</v>
      </c>
      <c r="J158" s="405">
        <f>'2.a. Vos-laskelma'!J158/$E158</f>
        <v>-418.3506297641274</v>
      </c>
      <c r="K158" s="405">
        <f>'2.a. Vos-laskelma'!K158/$E158</f>
        <v>-30.38</v>
      </c>
      <c r="L158" s="405">
        <f>'2.a. Vos-laskelma'!L158/$E158</f>
        <v>-92.886533529902437</v>
      </c>
      <c r="M158" s="405">
        <f>'2.a. Vos-laskelma'!M158/$E158</f>
        <v>-58.337835045180668</v>
      </c>
      <c r="N158" s="405">
        <f>'2.a. Vos-laskelma'!N158/$E158</f>
        <v>-235.1524090640817</v>
      </c>
      <c r="O158" s="405">
        <f>'2.a. Vos-laskelma'!O158/$E158</f>
        <v>-29.72</v>
      </c>
      <c r="P158" s="405">
        <f>'2.a. Vos-laskelma'!P158/$E158</f>
        <v>-11.38</v>
      </c>
      <c r="Q158" s="405">
        <f>'2.a. Vos-laskelma'!Q158/$E158</f>
        <v>-2.5101836811206009</v>
      </c>
      <c r="R158" s="405">
        <f>'2.a. Vos-laskelma'!R158/$E158</f>
        <v>-3.88</v>
      </c>
      <c r="S158" s="405">
        <f>'2.a. Vos-laskelma'!S158/$E158</f>
        <v>49.646331556157968</v>
      </c>
      <c r="T158" s="405">
        <f>'2.a. Vos-laskelma'!T158/$E158</f>
        <v>-3.75</v>
      </c>
      <c r="U158" s="131">
        <f>'2.a. Vos-laskelma'!U158/$E158</f>
        <v>-127.71661388020524</v>
      </c>
      <c r="V158" s="131">
        <f>'2.a. Vos-laskelma'!V158/$E158</f>
        <v>225.86754815762166</v>
      </c>
      <c r="W158" s="131">
        <f>'2.a. Vos-laskelma'!W158/$E158</f>
        <v>98.150934277416411</v>
      </c>
      <c r="X158" s="131">
        <f>'2.a. Vos-laskelma'!X158/$E158</f>
        <v>111.25563507376734</v>
      </c>
      <c r="Y158" s="131">
        <f>'2.a. Vos-laskelma'!Y158/$E158</f>
        <v>209.40656935118375</v>
      </c>
      <c r="Z158" s="406">
        <f>'2.a. Vos-laskelma'!Z158/$E158</f>
        <v>66.667125758957155</v>
      </c>
      <c r="AA158" s="131">
        <f>'2.a. Vos-laskelma'!AA158/$E158</f>
        <v>291.39265830909625</v>
      </c>
    </row>
    <row r="159" spans="1:27">
      <c r="A159" s="13">
        <v>494</v>
      </c>
      <c r="B159" s="343">
        <v>17</v>
      </c>
      <c r="C159" s="343">
        <v>17</v>
      </c>
      <c r="D159" s="9" t="s">
        <v>190</v>
      </c>
      <c r="E159" s="20">
        <v>8767</v>
      </c>
      <c r="F159" s="131">
        <f>'2.a. Vos-laskelma'!F159/$E159</f>
        <v>2696.5597540169556</v>
      </c>
      <c r="G159" s="131">
        <f>'2.a. Vos-laskelma'!G159/$E159</f>
        <v>1070.6897540169557</v>
      </c>
      <c r="H159" s="131">
        <f>'2.a. Vos-laskelma'!H159/$E159</f>
        <v>4.5290028266694237E-5</v>
      </c>
      <c r="I159" s="131">
        <f>'2.a. Vos-laskelma'!I159/$E159</f>
        <v>44.114547079726215</v>
      </c>
      <c r="J159" s="405">
        <f>'2.a. Vos-laskelma'!J159/$E159</f>
        <v>-495.57026897380632</v>
      </c>
      <c r="K159" s="405">
        <f>'2.a. Vos-laskelma'!K159/$E159</f>
        <v>-30.379999999999995</v>
      </c>
      <c r="L159" s="405">
        <f>'2.a. Vos-laskelma'!L159/$E159</f>
        <v>-35.757647998174974</v>
      </c>
      <c r="M159" s="405">
        <f>'2.a. Vos-laskelma'!M159/$E159</f>
        <v>-181.87292476767536</v>
      </c>
      <c r="N159" s="405">
        <f>'2.a. Vos-laskelma'!N159/$E159</f>
        <v>-191.97539833989006</v>
      </c>
      <c r="O159" s="405">
        <f>'2.a. Vos-laskelma'!O159/$E159</f>
        <v>-29.72</v>
      </c>
      <c r="P159" s="405">
        <f>'2.a. Vos-laskelma'!P159/$E159</f>
        <v>-11.38</v>
      </c>
      <c r="Q159" s="405">
        <f>'2.a. Vos-laskelma'!Q159/$E159</f>
        <v>-25.484290183920415</v>
      </c>
      <c r="R159" s="405">
        <f>'2.a. Vos-laskelma'!R159/$E159</f>
        <v>-3.88</v>
      </c>
      <c r="S159" s="405">
        <f>'2.a. Vos-laskelma'!S159/$E159</f>
        <v>18.629992315854452</v>
      </c>
      <c r="T159" s="405">
        <f>'2.a. Vos-laskelma'!T159/$E159</f>
        <v>-3.75</v>
      </c>
      <c r="U159" s="131">
        <f>'2.a. Vos-laskelma'!U159/$E159</f>
        <v>619.23403212287576</v>
      </c>
      <c r="V159" s="131">
        <f>'2.a. Vos-laskelma'!V159/$E159</f>
        <v>575.69638555814095</v>
      </c>
      <c r="W159" s="131">
        <f>'2.a. Vos-laskelma'!W159/$E159</f>
        <v>1194.9304176810167</v>
      </c>
      <c r="X159" s="131">
        <f>'2.a. Vos-laskelma'!X159/$E159</f>
        <v>86.930172413410858</v>
      </c>
      <c r="Y159" s="131">
        <f>'2.a. Vos-laskelma'!Y159/$E159</f>
        <v>1281.8605900944274</v>
      </c>
      <c r="Z159" s="406">
        <f>'2.a. Vos-laskelma'!Z159/$E159</f>
        <v>-20.757955971255846</v>
      </c>
      <c r="AA159" s="131">
        <f>'2.a. Vos-laskelma'!AA159/$E159</f>
        <v>1234.6546432495859</v>
      </c>
    </row>
    <row r="160" spans="1:27">
      <c r="A160" s="13">
        <v>495</v>
      </c>
      <c r="B160" s="343">
        <v>13</v>
      </c>
      <c r="C160" s="343">
        <v>13</v>
      </c>
      <c r="D160" s="9" t="s">
        <v>191</v>
      </c>
      <c r="E160" s="20">
        <v>1386</v>
      </c>
      <c r="F160" s="131">
        <f>'2.a. Vos-laskelma'!F160/$E160</f>
        <v>2033.0423078702643</v>
      </c>
      <c r="G160" s="131">
        <f>'2.a. Vos-laskelma'!G160/$E160</f>
        <v>407.17230787026443</v>
      </c>
      <c r="H160" s="131">
        <f>'2.a. Vos-laskelma'!H160/$E160</f>
        <v>1.4450024614158524E-4</v>
      </c>
      <c r="I160" s="131">
        <f>'2.a. Vos-laskelma'!I160/$E160</f>
        <v>91.630224684137758</v>
      </c>
      <c r="J160" s="405">
        <f>'2.a. Vos-laskelma'!J160/$E160</f>
        <v>-93.021351001120962</v>
      </c>
      <c r="K160" s="405">
        <f>'2.a. Vos-laskelma'!K160/$E160</f>
        <v>-30.38</v>
      </c>
      <c r="L160" s="405">
        <f>'2.a. Vos-laskelma'!L160/$E160</f>
        <v>-33.547922077922074</v>
      </c>
      <c r="M160" s="405">
        <f>'2.a. Vos-laskelma'!M160/$E160</f>
        <v>-6.0025169068594906</v>
      </c>
      <c r="N160" s="405">
        <f>'2.a. Vos-laskelma'!N160/$E160</f>
        <v>-5.7444192929307833</v>
      </c>
      <c r="O160" s="405">
        <f>'2.a. Vos-laskelma'!O160/$E160</f>
        <v>-29.72</v>
      </c>
      <c r="P160" s="405">
        <f>'2.a. Vos-laskelma'!P160/$E160</f>
        <v>-11.38</v>
      </c>
      <c r="Q160" s="405">
        <f>'2.a. Vos-laskelma'!Q160/$E160</f>
        <v>-11.609422037118287</v>
      </c>
      <c r="R160" s="405">
        <f>'2.a. Vos-laskelma'!R160/$E160</f>
        <v>-3.8800000000000003</v>
      </c>
      <c r="S160" s="405">
        <f>'2.a. Vos-laskelma'!S160/$E160</f>
        <v>42.992929313709666</v>
      </c>
      <c r="T160" s="405">
        <f>'2.a. Vos-laskelma'!T160/$E160</f>
        <v>-3.75</v>
      </c>
      <c r="U160" s="131">
        <f>'2.a. Vos-laskelma'!U160/$E160</f>
        <v>405.78118155328127</v>
      </c>
      <c r="V160" s="131">
        <f>'2.a. Vos-laskelma'!V160/$E160</f>
        <v>139.61870027451116</v>
      </c>
      <c r="W160" s="131">
        <f>'2.a. Vos-laskelma'!W160/$E160</f>
        <v>545.39988182779246</v>
      </c>
      <c r="X160" s="131">
        <f>'2.a. Vos-laskelma'!X160/$E160</f>
        <v>181.03645664659206</v>
      </c>
      <c r="Y160" s="131">
        <f>'2.a. Vos-laskelma'!Y160/$E160</f>
        <v>726.43633847438446</v>
      </c>
      <c r="Z160" s="406">
        <f>'2.a. Vos-laskelma'!Z160/$E160</f>
        <v>-198.54112554112555</v>
      </c>
      <c r="AA160" s="131">
        <f>'2.a. Vos-laskelma'!AA160/$E160</f>
        <v>611.66601129047285</v>
      </c>
    </row>
    <row r="161" spans="1:27">
      <c r="A161" s="13">
        <v>498</v>
      </c>
      <c r="B161" s="343">
        <v>19</v>
      </c>
      <c r="C161" s="343">
        <v>19</v>
      </c>
      <c r="D161" s="9" t="s">
        <v>192</v>
      </c>
      <c r="E161" s="20">
        <v>2323</v>
      </c>
      <c r="F161" s="131">
        <f>'2.a. Vos-laskelma'!F161/$E161</f>
        <v>2634.7684842837189</v>
      </c>
      <c r="G161" s="131">
        <f>'2.a. Vos-laskelma'!G161/$E161</f>
        <v>1008.8984842837191</v>
      </c>
      <c r="H161" s="131">
        <f>'2.a. Vos-laskelma'!H161/$E161</f>
        <v>1.6483741671824157E-4</v>
      </c>
      <c r="I161" s="131">
        <f>'2.a. Vos-laskelma'!I161/$E161</f>
        <v>425.26751505431923</v>
      </c>
      <c r="J161" s="405">
        <f>'2.a. Vos-laskelma'!J161/$E161</f>
        <v>158.60804296025645</v>
      </c>
      <c r="K161" s="405">
        <f>'2.a. Vos-laskelma'!K161/$E161</f>
        <v>-30.379999999999995</v>
      </c>
      <c r="L161" s="405">
        <f>'2.a. Vos-laskelma'!L161/$E161</f>
        <v>-14.847399913904434</v>
      </c>
      <c r="M161" s="405">
        <f>'2.a. Vos-laskelma'!M161/$E161</f>
        <v>200.14045781725235</v>
      </c>
      <c r="N161" s="405">
        <f>'2.a. Vos-laskelma'!N161/$E161</f>
        <v>31.72529874772906</v>
      </c>
      <c r="O161" s="405">
        <f>'2.a. Vos-laskelma'!O161/$E161</f>
        <v>-29.72</v>
      </c>
      <c r="P161" s="405">
        <f>'2.a. Vos-laskelma'!P161/$E161</f>
        <v>-11.38</v>
      </c>
      <c r="Q161" s="405">
        <f>'2.a. Vos-laskelma'!Q161/$E161</f>
        <v>-34.698233390008149</v>
      </c>
      <c r="R161" s="405">
        <f>'2.a. Vos-laskelma'!R161/$E161</f>
        <v>-3.88</v>
      </c>
      <c r="S161" s="405">
        <f>'2.a. Vos-laskelma'!S161/$E161</f>
        <v>55.397919699187611</v>
      </c>
      <c r="T161" s="405">
        <f>'2.a. Vos-laskelma'!T161/$E161</f>
        <v>-3.75</v>
      </c>
      <c r="U161" s="131">
        <f>'2.a. Vos-laskelma'!U161/$E161</f>
        <v>1592.7740422982947</v>
      </c>
      <c r="V161" s="131">
        <f>'2.a. Vos-laskelma'!V161/$E161</f>
        <v>24.839069059284324</v>
      </c>
      <c r="W161" s="131">
        <f>'2.a. Vos-laskelma'!W161/$E161</f>
        <v>1617.6131113575791</v>
      </c>
      <c r="X161" s="131">
        <f>'2.a. Vos-laskelma'!X161/$E161</f>
        <v>129.97263428960511</v>
      </c>
      <c r="Y161" s="131">
        <f>'2.a. Vos-laskelma'!Y161/$E161</f>
        <v>1747.5857456471842</v>
      </c>
      <c r="Z161" s="406">
        <f>'2.a. Vos-laskelma'!Z161/$E161</f>
        <v>86.911752044769699</v>
      </c>
      <c r="AA161" s="131">
        <f>'2.a. Vos-laskelma'!AA161/$E161</f>
        <v>1973.9332259414234</v>
      </c>
    </row>
    <row r="162" spans="1:27">
      <c r="A162" s="13">
        <v>499</v>
      </c>
      <c r="B162" s="343">
        <v>15</v>
      </c>
      <c r="C162" s="343">
        <v>15</v>
      </c>
      <c r="D162" s="9" t="s">
        <v>193</v>
      </c>
      <c r="E162" s="20">
        <v>19792</v>
      </c>
      <c r="F162" s="131">
        <f>'2.a. Vos-laskelma'!F162/$E162</f>
        <v>2550.2930838068655</v>
      </c>
      <c r="G162" s="131">
        <f>'2.a. Vos-laskelma'!G162/$E162</f>
        <v>924.42308380686552</v>
      </c>
      <c r="H162" s="131">
        <f>'2.a. Vos-laskelma'!H162/$E162</f>
        <v>1.83143287763448E-5</v>
      </c>
      <c r="I162" s="131">
        <f>'2.a. Vos-laskelma'!I162/$E162</f>
        <v>34.596463066230577</v>
      </c>
      <c r="J162" s="405">
        <f>'2.a. Vos-laskelma'!J162/$E162</f>
        <v>-37.819681537227758</v>
      </c>
      <c r="K162" s="405">
        <f>'2.a. Vos-laskelma'!K162/$E162</f>
        <v>-30.38</v>
      </c>
      <c r="L162" s="405">
        <f>'2.a. Vos-laskelma'!L162/$E162</f>
        <v>-13.722394907033145</v>
      </c>
      <c r="M162" s="405">
        <f>'2.a. Vos-laskelma'!M162/$E162</f>
        <v>-5.5956963102735084</v>
      </c>
      <c r="N162" s="405">
        <f>'2.a. Vos-laskelma'!N162/$E162</f>
        <v>64.854524203464308</v>
      </c>
      <c r="O162" s="405">
        <f>'2.a. Vos-laskelma'!O162/$E162</f>
        <v>-29.72</v>
      </c>
      <c r="P162" s="405">
        <f>'2.a. Vos-laskelma'!P162/$E162</f>
        <v>-11.38</v>
      </c>
      <c r="Q162" s="405">
        <f>'2.a. Vos-laskelma'!Q162/$E162</f>
        <v>-23.038850212986976</v>
      </c>
      <c r="R162" s="405">
        <f>'2.a. Vos-laskelma'!R162/$E162</f>
        <v>-3.8799999999999994</v>
      </c>
      <c r="S162" s="405">
        <f>'2.a. Vos-laskelma'!S162/$E162</f>
        <v>18.792735689601553</v>
      </c>
      <c r="T162" s="405">
        <f>'2.a. Vos-laskelma'!T162/$E162</f>
        <v>-3.75</v>
      </c>
      <c r="U162" s="131">
        <f>'2.a. Vos-laskelma'!U162/$E162</f>
        <v>921.19986533586848</v>
      </c>
      <c r="V162" s="131">
        <f>'2.a. Vos-laskelma'!V162/$E162</f>
        <v>153.79717074578164</v>
      </c>
      <c r="W162" s="131">
        <f>'2.a. Vos-laskelma'!W162/$E162</f>
        <v>1074.9970360816501</v>
      </c>
      <c r="X162" s="131">
        <f>'2.a. Vos-laskelma'!X162/$E162</f>
        <v>78.830381172732572</v>
      </c>
      <c r="Y162" s="131">
        <f>'2.a. Vos-laskelma'!Y162/$E162</f>
        <v>1153.8274172543827</v>
      </c>
      <c r="Z162" s="406">
        <f>'2.a. Vos-laskelma'!Z162/$E162</f>
        <v>-39.401778496362169</v>
      </c>
      <c r="AA162" s="131">
        <f>'2.a. Vos-laskelma'!AA162/$E162</f>
        <v>1128.5155244845444</v>
      </c>
    </row>
    <row r="163" spans="1:27">
      <c r="A163" s="13">
        <v>500</v>
      </c>
      <c r="B163" s="343">
        <v>13</v>
      </c>
      <c r="C163" s="343">
        <v>13</v>
      </c>
      <c r="D163" s="9" t="s">
        <v>194</v>
      </c>
      <c r="E163" s="20">
        <v>10646</v>
      </c>
      <c r="F163" s="131">
        <f>'2.a. Vos-laskelma'!F163/$E163</f>
        <v>2472.2235133860527</v>
      </c>
      <c r="G163" s="131">
        <f>'2.a. Vos-laskelma'!G163/$E163</f>
        <v>846.35351338605255</v>
      </c>
      <c r="H163" s="131">
        <f>'2.a. Vos-laskelma'!H163/$E163</f>
        <v>3.2157154102347511E-5</v>
      </c>
      <c r="I163" s="131">
        <f>'2.a. Vos-laskelma'!I163/$E163</f>
        <v>38.959473524489674</v>
      </c>
      <c r="J163" s="405">
        <f>'2.a. Vos-laskelma'!J163/$E163</f>
        <v>231.11705333258871</v>
      </c>
      <c r="K163" s="405">
        <f>'2.a. Vos-laskelma'!K163/$E163</f>
        <v>-30.38</v>
      </c>
      <c r="L163" s="405">
        <f>'2.a. Vos-laskelma'!L163/$E163</f>
        <v>-24.020571106518879</v>
      </c>
      <c r="M163" s="405">
        <f>'2.a. Vos-laskelma'!M163/$E163</f>
        <v>70.436042133679877</v>
      </c>
      <c r="N163" s="405">
        <f>'2.a. Vos-laskelma'!N163/$E163</f>
        <v>254.13993842418574</v>
      </c>
      <c r="O163" s="405">
        <f>'2.a. Vos-laskelma'!O163/$E163</f>
        <v>-29.72</v>
      </c>
      <c r="P163" s="405">
        <f>'2.a. Vos-laskelma'!P163/$E163</f>
        <v>-11.38</v>
      </c>
      <c r="Q163" s="405">
        <f>'2.a. Vos-laskelma'!Q163/$E163</f>
        <v>-25.634985828695061</v>
      </c>
      <c r="R163" s="405">
        <f>'2.a. Vos-laskelma'!R163/$E163</f>
        <v>-3.8799999999999994</v>
      </c>
      <c r="S163" s="405">
        <f>'2.a. Vos-laskelma'!S163/$E163</f>
        <v>35.306629709937063</v>
      </c>
      <c r="T163" s="405">
        <f>'2.a. Vos-laskelma'!T163/$E163</f>
        <v>-3.75</v>
      </c>
      <c r="U163" s="131">
        <f>'2.a. Vos-laskelma'!U163/$E163</f>
        <v>1116.4300402431309</v>
      </c>
      <c r="V163" s="131">
        <f>'2.a. Vos-laskelma'!V163/$E163</f>
        <v>81.195069398221918</v>
      </c>
      <c r="W163" s="131">
        <f>'2.a. Vos-laskelma'!W163/$E163</f>
        <v>1197.6251096413528</v>
      </c>
      <c r="X163" s="131">
        <f>'2.a. Vos-laskelma'!X163/$E163</f>
        <v>47.984921707417463</v>
      </c>
      <c r="Y163" s="131">
        <f>'2.a. Vos-laskelma'!Y163/$E163</f>
        <v>1245.6100313487702</v>
      </c>
      <c r="Z163" s="406">
        <f>'2.a. Vos-laskelma'!Z163/$E163</f>
        <v>-57.255682885590829</v>
      </c>
      <c r="AA163" s="131">
        <f>'2.a. Vos-laskelma'!AA163/$E163</f>
        <v>1186.1203138249766</v>
      </c>
    </row>
    <row r="164" spans="1:27">
      <c r="A164" s="13">
        <v>503</v>
      </c>
      <c r="B164" s="343">
        <v>2</v>
      </c>
      <c r="C164" s="343">
        <v>2</v>
      </c>
      <c r="D164" s="9" t="s">
        <v>195</v>
      </c>
      <c r="E164" s="20">
        <v>7424</v>
      </c>
      <c r="F164" s="131">
        <f>'2.a. Vos-laskelma'!F164/$E164</f>
        <v>1912.3581910677699</v>
      </c>
      <c r="G164" s="131">
        <f>'2.a. Vos-laskelma'!G164/$E164</f>
        <v>286.48819106777</v>
      </c>
      <c r="H164" s="131">
        <f>'2.a. Vos-laskelma'!H164/$E164</f>
        <v>2.0178994485402908E-5</v>
      </c>
      <c r="I164" s="131">
        <f>'2.a. Vos-laskelma'!I164/$E164</f>
        <v>27.995401429780255</v>
      </c>
      <c r="J164" s="405">
        <f>'2.a. Vos-laskelma'!J164/$E164</f>
        <v>-237.45775322532293</v>
      </c>
      <c r="K164" s="405">
        <f>'2.a. Vos-laskelma'!K164/$E164</f>
        <v>-30.38</v>
      </c>
      <c r="L164" s="405">
        <f>'2.a. Vos-laskelma'!L164/$E164</f>
        <v>-26.312941810344828</v>
      </c>
      <c r="M164" s="405">
        <f>'2.a. Vos-laskelma'!M164/$E164</f>
        <v>-62.68044593298022</v>
      </c>
      <c r="N164" s="405">
        <f>'2.a. Vos-laskelma'!N164/$E164</f>
        <v>-84.496805122316104</v>
      </c>
      <c r="O164" s="405">
        <f>'2.a. Vos-laskelma'!O164/$E164</f>
        <v>-29.72</v>
      </c>
      <c r="P164" s="405">
        <f>'2.a. Vos-laskelma'!P164/$E164</f>
        <v>-11.38</v>
      </c>
      <c r="Q164" s="405">
        <f>'2.a. Vos-laskelma'!Q164/$E164</f>
        <v>-9.1420964612081796</v>
      </c>
      <c r="R164" s="405">
        <f>'2.a. Vos-laskelma'!R164/$E164</f>
        <v>-3.88</v>
      </c>
      <c r="S164" s="405">
        <f>'2.a. Vos-laskelma'!S164/$E164</f>
        <v>24.284536101526445</v>
      </c>
      <c r="T164" s="405">
        <f>'2.a. Vos-laskelma'!T164/$E164</f>
        <v>-3.75</v>
      </c>
      <c r="U164" s="131">
        <f>'2.a. Vos-laskelma'!U164/$E164</f>
        <v>77.025839272227387</v>
      </c>
      <c r="V164" s="131">
        <f>'2.a. Vos-laskelma'!V164/$E164</f>
        <v>353.21537972481576</v>
      </c>
      <c r="W164" s="131">
        <f>'2.a. Vos-laskelma'!W164/$E164</f>
        <v>430.24121899704312</v>
      </c>
      <c r="X164" s="131">
        <f>'2.a. Vos-laskelma'!X164/$E164</f>
        <v>129.26771033328569</v>
      </c>
      <c r="Y164" s="131">
        <f>'2.a. Vos-laskelma'!Y164/$E164</f>
        <v>559.50892933032878</v>
      </c>
      <c r="Z164" s="406">
        <f>'2.a. Vos-laskelma'!Z164/$E164</f>
        <v>-42.095231681034484</v>
      </c>
      <c r="AA164" s="131">
        <f>'2.a. Vos-laskelma'!AA164/$E164</f>
        <v>571.52786494578879</v>
      </c>
    </row>
    <row r="165" spans="1:27">
      <c r="A165" s="13">
        <v>504</v>
      </c>
      <c r="B165" s="343">
        <v>1</v>
      </c>
      <c r="C165" s="377">
        <v>34</v>
      </c>
      <c r="D165" s="9" t="s">
        <v>196</v>
      </c>
      <c r="E165" s="20">
        <v>1692</v>
      </c>
      <c r="F165" s="131">
        <f>'2.a. Vos-laskelma'!F165/$E165</f>
        <v>1930.4802063756531</v>
      </c>
      <c r="G165" s="131">
        <f>'2.a. Vos-laskelma'!G165/$E165</f>
        <v>304.61020637565321</v>
      </c>
      <c r="H165" s="131">
        <f>'2.a. Vos-laskelma'!H165/$E165</f>
        <v>9.3256419933381758E-5</v>
      </c>
      <c r="I165" s="131">
        <f>'2.a. Vos-laskelma'!I165/$E165</f>
        <v>31.116651604895029</v>
      </c>
      <c r="J165" s="405">
        <f>'2.a. Vos-laskelma'!J165/$E165</f>
        <v>-443.31741267173794</v>
      </c>
      <c r="K165" s="405">
        <f>'2.a. Vos-laskelma'!K165/$E165</f>
        <v>-30.38</v>
      </c>
      <c r="L165" s="405">
        <f>'2.a. Vos-laskelma'!L165/$E165</f>
        <v>-35.394952718676123</v>
      </c>
      <c r="M165" s="405">
        <f>'2.a. Vos-laskelma'!M165/$E165</f>
        <v>-62.661975054650235</v>
      </c>
      <c r="N165" s="405">
        <f>'2.a. Vos-laskelma'!N165/$E165</f>
        <v>-284.08139002775704</v>
      </c>
      <c r="O165" s="405">
        <f>'2.a. Vos-laskelma'!O165/$E165</f>
        <v>-29.72</v>
      </c>
      <c r="P165" s="405">
        <f>'2.a. Vos-laskelma'!P165/$E165</f>
        <v>-11.38</v>
      </c>
      <c r="Q165" s="405">
        <f>'2.a. Vos-laskelma'!Q165/$E165</f>
        <v>-6.5094913120655242</v>
      </c>
      <c r="R165" s="405">
        <f>'2.a. Vos-laskelma'!R165/$E165</f>
        <v>-3.88</v>
      </c>
      <c r="S165" s="405">
        <f>'2.a. Vos-laskelma'!S165/$E165</f>
        <v>24.440396441410918</v>
      </c>
      <c r="T165" s="405">
        <f>'2.a. Vos-laskelma'!T165/$E165</f>
        <v>-3.75</v>
      </c>
      <c r="U165" s="131">
        <f>'2.a. Vos-laskelma'!U165/$E165</f>
        <v>-107.59055469118974</v>
      </c>
      <c r="V165" s="131">
        <f>'2.a. Vos-laskelma'!V165/$E165</f>
        <v>410.85443347995107</v>
      </c>
      <c r="W165" s="131">
        <f>'2.a. Vos-laskelma'!W165/$E165</f>
        <v>303.26387878876136</v>
      </c>
      <c r="X165" s="131">
        <f>'2.a. Vos-laskelma'!X165/$E165</f>
        <v>170.22267383802546</v>
      </c>
      <c r="Y165" s="131">
        <f>'2.a. Vos-laskelma'!Y165/$E165</f>
        <v>473.48655262678676</v>
      </c>
      <c r="Z165" s="406">
        <f>'2.a. Vos-laskelma'!Z165/$E165</f>
        <v>-271.18203309692672</v>
      </c>
      <c r="AA165" s="131">
        <f>'2.a. Vos-laskelma'!AA165/$E165</f>
        <v>210.1842585742198</v>
      </c>
    </row>
    <row r="166" spans="1:27">
      <c r="A166" s="13">
        <v>505</v>
      </c>
      <c r="B166" s="343">
        <v>1</v>
      </c>
      <c r="C166" s="377">
        <v>35</v>
      </c>
      <c r="D166" s="9" t="s">
        <v>197</v>
      </c>
      <c r="E166" s="20">
        <v>20861</v>
      </c>
      <c r="F166" s="131">
        <f>'2.a. Vos-laskelma'!F166/$E166</f>
        <v>2271.4951971916898</v>
      </c>
      <c r="G166" s="131">
        <f>'2.a. Vos-laskelma'!G166/$E166</f>
        <v>645.62519719168984</v>
      </c>
      <c r="H166" s="131">
        <f>'2.a. Vos-laskelma'!H166/$E166</f>
        <v>1.3624906340059873E-5</v>
      </c>
      <c r="I166" s="131">
        <f>'2.a. Vos-laskelma'!I166/$E166</f>
        <v>29.36936611477811</v>
      </c>
      <c r="J166" s="405">
        <f>'2.a. Vos-laskelma'!J166/$E166</f>
        <v>-167.90140028619072</v>
      </c>
      <c r="K166" s="405">
        <f>'2.a. Vos-laskelma'!K166/$E166</f>
        <v>-30.379999999999995</v>
      </c>
      <c r="L166" s="405">
        <f>'2.a. Vos-laskelma'!L166/$E166</f>
        <v>-60.974979147691869</v>
      </c>
      <c r="M166" s="405">
        <f>'2.a. Vos-laskelma'!M166/$E166</f>
        <v>-5.6464641369463191</v>
      </c>
      <c r="N166" s="405">
        <f>'2.a. Vos-laskelma'!N166/$E166</f>
        <v>-32.924834025680127</v>
      </c>
      <c r="O166" s="405">
        <f>'2.a. Vos-laskelma'!O166/$E166</f>
        <v>-29.719999999999995</v>
      </c>
      <c r="P166" s="405">
        <f>'2.a. Vos-laskelma'!P166/$E166</f>
        <v>-11.38</v>
      </c>
      <c r="Q166" s="405">
        <f>'2.a. Vos-laskelma'!Q166/$E166</f>
        <v>-14.008168388650494</v>
      </c>
      <c r="R166" s="405">
        <f>'2.a. Vos-laskelma'!R166/$E166</f>
        <v>-3.8799999999999994</v>
      </c>
      <c r="S166" s="405">
        <f>'2.a. Vos-laskelma'!S166/$E166</f>
        <v>24.763045412778101</v>
      </c>
      <c r="T166" s="405">
        <f>'2.a. Vos-laskelma'!T166/$E166</f>
        <v>-3.75</v>
      </c>
      <c r="U166" s="131">
        <f>'2.a. Vos-laskelma'!U166/$E166</f>
        <v>507.09316302027719</v>
      </c>
      <c r="V166" s="131">
        <f>'2.a. Vos-laskelma'!V166/$E166</f>
        <v>139.42179845915129</v>
      </c>
      <c r="W166" s="131">
        <f>'2.a. Vos-laskelma'!W166/$E166</f>
        <v>646.51496147942851</v>
      </c>
      <c r="X166" s="131">
        <f>'2.a. Vos-laskelma'!X166/$E166</f>
        <v>90.458093272279413</v>
      </c>
      <c r="Y166" s="131">
        <f>'2.a. Vos-laskelma'!Y166/$E166</f>
        <v>736.97305475170788</v>
      </c>
      <c r="Z166" s="406">
        <f>'2.a. Vos-laskelma'!Z166/$E166</f>
        <v>-84.129428119457359</v>
      </c>
      <c r="AA166" s="131">
        <f>'2.a. Vos-laskelma'!AA166/$E166</f>
        <v>725.42892484276354</v>
      </c>
    </row>
    <row r="167" spans="1:27">
      <c r="A167" s="13">
        <v>507</v>
      </c>
      <c r="B167" s="343">
        <v>10</v>
      </c>
      <c r="C167" s="343">
        <v>10</v>
      </c>
      <c r="D167" s="9" t="s">
        <v>336</v>
      </c>
      <c r="E167" s="20">
        <v>7034</v>
      </c>
      <c r="F167" s="131">
        <f>'2.a. Vos-laskelma'!F167/$E167</f>
        <v>1695.0503145921878</v>
      </c>
      <c r="G167" s="131">
        <f>'2.a. Vos-laskelma'!G167/$E167</f>
        <v>69.180314592187727</v>
      </c>
      <c r="H167" s="131">
        <f>'2.a. Vos-laskelma'!H167/$E167</f>
        <v>5.8022651961878642E-6</v>
      </c>
      <c r="I167" s="131">
        <f>'2.a. Vos-laskelma'!I167/$E167</f>
        <v>139.66912214927402</v>
      </c>
      <c r="J167" s="405">
        <f>'2.a. Vos-laskelma'!J167/$E167</f>
        <v>-330.75852888316325</v>
      </c>
      <c r="K167" s="405">
        <f>'2.a. Vos-laskelma'!K167/$E167</f>
        <v>-30.38</v>
      </c>
      <c r="L167" s="405">
        <f>'2.a. Vos-laskelma'!L167/$E167</f>
        <v>-43.934673016775662</v>
      </c>
      <c r="M167" s="405">
        <f>'2.a. Vos-laskelma'!M167/$E167</f>
        <v>-45.267548277136491</v>
      </c>
      <c r="N167" s="405">
        <f>'2.a. Vos-laskelma'!N167/$E167</f>
        <v>-200.52426072063238</v>
      </c>
      <c r="O167" s="405">
        <f>'2.a. Vos-laskelma'!O167/$E167</f>
        <v>-29.72</v>
      </c>
      <c r="P167" s="405">
        <f>'2.a. Vos-laskelma'!P167/$E167</f>
        <v>-11.379999999999999</v>
      </c>
      <c r="Q167" s="405">
        <f>'2.a. Vos-laskelma'!Q167/$E167</f>
        <v>-2.3363909271212684</v>
      </c>
      <c r="R167" s="405">
        <f>'2.a. Vos-laskelma'!R167/$E167</f>
        <v>-3.88</v>
      </c>
      <c r="S167" s="405">
        <f>'2.a. Vos-laskelma'!S167/$E167</f>
        <v>40.414344058502515</v>
      </c>
      <c r="T167" s="405">
        <f>'2.a. Vos-laskelma'!T167/$E167</f>
        <v>-3.7499999999999338</v>
      </c>
      <c r="U167" s="131">
        <f>'2.a. Vos-laskelma'!U167/$E167</f>
        <v>-121.90909214170149</v>
      </c>
      <c r="V167" s="131">
        <f>'2.a. Vos-laskelma'!V167/$E167</f>
        <v>239.11423868481026</v>
      </c>
      <c r="W167" s="131">
        <f>'2.a. Vos-laskelma'!W167/$E167</f>
        <v>117.20514654310878</v>
      </c>
      <c r="X167" s="131">
        <f>'2.a. Vos-laskelma'!X167/$E167</f>
        <v>168.86672272866144</v>
      </c>
      <c r="Y167" s="131">
        <f>'2.a. Vos-laskelma'!Y167/$E167</f>
        <v>286.07186927177025</v>
      </c>
      <c r="Z167" s="406">
        <f>'2.a. Vos-laskelma'!Z167/$E167</f>
        <v>-33.297839067386981</v>
      </c>
      <c r="AA167" s="131">
        <f>'2.a. Vos-laskelma'!AA167/$E167</f>
        <v>190.85931658271042</v>
      </c>
    </row>
    <row r="168" spans="1:27">
      <c r="A168" s="13">
        <v>508</v>
      </c>
      <c r="B168" s="343">
        <v>6</v>
      </c>
      <c r="C168" s="343">
        <v>6</v>
      </c>
      <c r="D168" s="9" t="s">
        <v>199</v>
      </c>
      <c r="E168" s="20">
        <v>9109</v>
      </c>
      <c r="F168" s="131">
        <f>'2.a. Vos-laskelma'!F168/$E168</f>
        <v>1627.1759870265587</v>
      </c>
      <c r="G168" s="131">
        <f>'2.a. Vos-laskelma'!G168/$E168</f>
        <v>1.3059870265587838</v>
      </c>
      <c r="H168" s="131">
        <f>'2.a. Vos-laskelma'!H168/$E168</f>
        <v>8.8111710888626734E-8</v>
      </c>
      <c r="I168" s="131">
        <f>'2.a. Vos-laskelma'!I168/$E168</f>
        <v>75.445521920528009</v>
      </c>
      <c r="J168" s="405">
        <f>'2.a. Vos-laskelma'!J168/$E168</f>
        <v>-219.13499726696514</v>
      </c>
      <c r="K168" s="405">
        <f>'2.a. Vos-laskelma'!K168/$E168</f>
        <v>-30.38</v>
      </c>
      <c r="L168" s="405">
        <f>'2.a. Vos-laskelma'!L168/$E168</f>
        <v>-99.020499505983096</v>
      </c>
      <c r="M168" s="405">
        <f>'2.a. Vos-laskelma'!M168/$E168</f>
        <v>-14.013221902233399</v>
      </c>
      <c r="N168" s="405">
        <f>'2.a. Vos-laskelma'!N168/$E168</f>
        <v>-91.885505155739239</v>
      </c>
      <c r="O168" s="405">
        <f>'2.a. Vos-laskelma'!O168/$E168</f>
        <v>-29.72</v>
      </c>
      <c r="P168" s="405">
        <f>'2.a. Vos-laskelma'!P168/$E168</f>
        <v>-11.38</v>
      </c>
      <c r="Q168" s="405">
        <f>'2.a. Vos-laskelma'!Q168/$E168</f>
        <v>-5.8413577427551371E-3</v>
      </c>
      <c r="R168" s="405">
        <f>'2.a. Vos-laskelma'!R168/$E168</f>
        <v>-3.88</v>
      </c>
      <c r="S168" s="405">
        <f>'2.a. Vos-laskelma'!S168/$E168</f>
        <v>64.900070654733355</v>
      </c>
      <c r="T168" s="405">
        <f>'2.a. Vos-laskelma'!T168/$E168</f>
        <v>-3.75</v>
      </c>
      <c r="U168" s="131">
        <f>'2.a. Vos-laskelma'!U168/$E168</f>
        <v>-142.38348831987832</v>
      </c>
      <c r="V168" s="131">
        <f>'2.a. Vos-laskelma'!V168/$E168</f>
        <v>128.5595966977925</v>
      </c>
      <c r="W168" s="131">
        <f>'2.a. Vos-laskelma'!W168/$E168</f>
        <v>-13.823891622085837</v>
      </c>
      <c r="X168" s="131">
        <f>'2.a. Vos-laskelma'!X168/$E168</f>
        <v>119.81547145892047</v>
      </c>
      <c r="Y168" s="131">
        <f>'2.a. Vos-laskelma'!Y168/$E168</f>
        <v>105.99157983683463</v>
      </c>
      <c r="Z168" s="406">
        <f>'2.a. Vos-laskelma'!Z168/$E168</f>
        <v>-81.540893621692831</v>
      </c>
      <c r="AA168" s="131">
        <f>'2.a. Vos-laskelma'!AA168/$E168</f>
        <v>-70.058948139093786</v>
      </c>
    </row>
    <row r="169" spans="1:27">
      <c r="A169" s="13">
        <v>529</v>
      </c>
      <c r="B169" s="343">
        <v>2</v>
      </c>
      <c r="C169" s="343">
        <v>2</v>
      </c>
      <c r="D169" s="9" t="s">
        <v>200</v>
      </c>
      <c r="E169" s="20">
        <v>20390</v>
      </c>
      <c r="F169" s="131">
        <f>'2.a. Vos-laskelma'!F169/$E169</f>
        <v>1974.7907620977112</v>
      </c>
      <c r="G169" s="131">
        <f>'2.a. Vos-laskelma'!G169/$E169</f>
        <v>348.9207620977113</v>
      </c>
      <c r="H169" s="131">
        <f>'2.a. Vos-laskelma'!H169/$E169</f>
        <v>8.6653977020511053E-6</v>
      </c>
      <c r="I169" s="131">
        <f>'2.a. Vos-laskelma'!I169/$E169</f>
        <v>40.316212905443919</v>
      </c>
      <c r="J169" s="405">
        <f>'2.a. Vos-laskelma'!J169/$E169</f>
        <v>122.71796114786474</v>
      </c>
      <c r="K169" s="405">
        <f>'2.a. Vos-laskelma'!K169/$E169</f>
        <v>-30.38</v>
      </c>
      <c r="L169" s="405">
        <f>'2.a. Vos-laskelma'!L169/$E169</f>
        <v>-36.780401177047573</v>
      </c>
      <c r="M169" s="405">
        <f>'2.a. Vos-laskelma'!M169/$E169</f>
        <v>-2.9529807550392322</v>
      </c>
      <c r="N169" s="405">
        <f>'2.a. Vos-laskelma'!N169/$E169</f>
        <v>212.30012169217571</v>
      </c>
      <c r="O169" s="405">
        <f>'2.a. Vos-laskelma'!O169/$E169</f>
        <v>-29.719999999999995</v>
      </c>
      <c r="P169" s="405">
        <f>'2.a. Vos-laskelma'!P169/$E169</f>
        <v>-11.38</v>
      </c>
      <c r="Q169" s="405">
        <f>'2.a. Vos-laskelma'!Q169/$E169</f>
        <v>-10.364786392347179</v>
      </c>
      <c r="R169" s="405">
        <f>'2.a. Vos-laskelma'!R169/$E169</f>
        <v>-3.88</v>
      </c>
      <c r="S169" s="405">
        <f>'2.a. Vos-laskelma'!S169/$E169</f>
        <v>39.626007780123004</v>
      </c>
      <c r="T169" s="405">
        <f>'2.a. Vos-laskelma'!T169/$E169</f>
        <v>-3.75</v>
      </c>
      <c r="U169" s="131">
        <f>'2.a. Vos-laskelma'!U169/$E169</f>
        <v>511.95493615101998</v>
      </c>
      <c r="V169" s="131">
        <f>'2.a. Vos-laskelma'!V169/$E169</f>
        <v>-29.345481463818842</v>
      </c>
      <c r="W169" s="131">
        <f>'2.a. Vos-laskelma'!W169/$E169</f>
        <v>482.60945468720109</v>
      </c>
      <c r="X169" s="131">
        <f>'2.a. Vos-laskelma'!X169/$E169</f>
        <v>76.216250710451959</v>
      </c>
      <c r="Y169" s="131">
        <f>'2.a. Vos-laskelma'!Y169/$E169</f>
        <v>558.825705397653</v>
      </c>
      <c r="Z169" s="406">
        <f>'2.a. Vos-laskelma'!Z169/$E169</f>
        <v>-53.534036292300144</v>
      </c>
      <c r="AA169" s="131">
        <f>'2.a. Vos-laskelma'!AA169/$E169</f>
        <v>505.82902560213734</v>
      </c>
    </row>
    <row r="170" spans="1:27">
      <c r="A170" s="13">
        <v>531</v>
      </c>
      <c r="B170" s="343">
        <v>4</v>
      </c>
      <c r="C170" s="343">
        <v>4</v>
      </c>
      <c r="D170" s="9" t="s">
        <v>201</v>
      </c>
      <c r="E170" s="20">
        <v>4890</v>
      </c>
      <c r="F170" s="131">
        <f>'2.a. Vos-laskelma'!F170/$E170</f>
        <v>1763.4976077592264</v>
      </c>
      <c r="G170" s="131">
        <f>'2.a. Vos-laskelma'!G170/$E170</f>
        <v>137.62760775922635</v>
      </c>
      <c r="H170" s="131">
        <f>'2.a. Vos-laskelma'!H170/$E170</f>
        <v>1.595959355964101E-5</v>
      </c>
      <c r="I170" s="131">
        <f>'2.a. Vos-laskelma'!I170/$E170</f>
        <v>30.033686013183196</v>
      </c>
      <c r="J170" s="405">
        <f>'2.a. Vos-laskelma'!J170/$E170</f>
        <v>-423.50529544506895</v>
      </c>
      <c r="K170" s="405">
        <f>'2.a. Vos-laskelma'!K170/$E170</f>
        <v>-30.379999999999995</v>
      </c>
      <c r="L170" s="405">
        <f>'2.a. Vos-laskelma'!L170/$E170</f>
        <v>-36.905462167689159</v>
      </c>
      <c r="M170" s="405">
        <f>'2.a. Vos-laskelma'!M170/$E170</f>
        <v>-164.12632116666086</v>
      </c>
      <c r="N170" s="405">
        <f>'2.a. Vos-laskelma'!N170/$E170</f>
        <v>-229.71227729127472</v>
      </c>
      <c r="O170" s="405">
        <f>'2.a. Vos-laskelma'!O170/$E170</f>
        <v>-29.72</v>
      </c>
      <c r="P170" s="405">
        <f>'2.a. Vos-laskelma'!P170/$E170</f>
        <v>-11.38</v>
      </c>
      <c r="Q170" s="405">
        <f>'2.a. Vos-laskelma'!Q170/$E170</f>
        <v>-3.5221916971042577</v>
      </c>
      <c r="R170" s="405">
        <f>'2.a. Vos-laskelma'!R170/$E170</f>
        <v>-3.8800000000000003</v>
      </c>
      <c r="S170" s="405">
        <f>'2.a. Vos-laskelma'!S170/$E170</f>
        <v>89.870956877660092</v>
      </c>
      <c r="T170" s="405">
        <f>'2.a. Vos-laskelma'!T170/$E170</f>
        <v>-3.75</v>
      </c>
      <c r="U170" s="131">
        <f>'2.a. Vos-laskelma'!U170/$E170</f>
        <v>-255.84400167265943</v>
      </c>
      <c r="V170" s="131">
        <f>'2.a. Vos-laskelma'!V170/$E170</f>
        <v>422.98419551804312</v>
      </c>
      <c r="W170" s="131">
        <f>'2.a. Vos-laskelma'!W170/$E170</f>
        <v>167.14019384538372</v>
      </c>
      <c r="X170" s="131">
        <f>'2.a. Vos-laskelma'!X170/$E170</f>
        <v>117.12743052709253</v>
      </c>
      <c r="Y170" s="131">
        <f>'2.a. Vos-laskelma'!Y170/$E170</f>
        <v>284.26762437247623</v>
      </c>
      <c r="Z170" s="406">
        <f>'2.a. Vos-laskelma'!Z170/$E170</f>
        <v>-70.807566462167685</v>
      </c>
      <c r="AA170" s="131">
        <f>'2.a. Vos-laskelma'!AA170/$E170</f>
        <v>243.23888040687098</v>
      </c>
    </row>
    <row r="171" spans="1:27">
      <c r="A171" s="13">
        <v>535</v>
      </c>
      <c r="B171" s="343">
        <v>17</v>
      </c>
      <c r="C171" s="343">
        <v>17</v>
      </c>
      <c r="D171" s="9" t="s">
        <v>202</v>
      </c>
      <c r="E171" s="20">
        <v>10300</v>
      </c>
      <c r="F171" s="131">
        <f>'2.a. Vos-laskelma'!F171/$E171</f>
        <v>2579.1692683574252</v>
      </c>
      <c r="G171" s="131">
        <f>'2.a. Vos-laskelma'!G171/$E171</f>
        <v>953.29926835742515</v>
      </c>
      <c r="H171" s="131">
        <f>'2.a. Vos-laskelma'!H171/$E171</f>
        <v>3.5884937123159987E-5</v>
      </c>
      <c r="I171" s="131">
        <f>'2.a. Vos-laskelma'!I171/$E171</f>
        <v>39.107654317949191</v>
      </c>
      <c r="J171" s="405">
        <f>'2.a. Vos-laskelma'!J171/$E171</f>
        <v>-80.422836983885986</v>
      </c>
      <c r="K171" s="405">
        <f>'2.a. Vos-laskelma'!K171/$E171</f>
        <v>-30.38</v>
      </c>
      <c r="L171" s="405">
        <f>'2.a. Vos-laskelma'!L171/$E171</f>
        <v>-28.844952427184467</v>
      </c>
      <c r="M171" s="405">
        <f>'2.a. Vos-laskelma'!M171/$E171</f>
        <v>-5.6977703415122942</v>
      </c>
      <c r="N171" s="405">
        <f>'2.a. Vos-laskelma'!N171/$E171</f>
        <v>41.879210994313333</v>
      </c>
      <c r="O171" s="405">
        <f>'2.a. Vos-laskelma'!O171/$E171</f>
        <v>-29.72</v>
      </c>
      <c r="P171" s="405">
        <f>'2.a. Vos-laskelma'!P171/$E171</f>
        <v>-11.38</v>
      </c>
      <c r="Q171" s="405">
        <f>'2.a. Vos-laskelma'!Q171/$E171</f>
        <v>-32.900775503978245</v>
      </c>
      <c r="R171" s="405">
        <f>'2.a. Vos-laskelma'!R171/$E171</f>
        <v>-3.88</v>
      </c>
      <c r="S171" s="405">
        <f>'2.a. Vos-laskelma'!S171/$E171</f>
        <v>24.251450294475681</v>
      </c>
      <c r="T171" s="405">
        <f>'2.a. Vos-laskelma'!T171/$E171</f>
        <v>-3.75</v>
      </c>
      <c r="U171" s="131">
        <f>'2.a. Vos-laskelma'!U171/$E171</f>
        <v>911.98408569148842</v>
      </c>
      <c r="V171" s="131">
        <f>'2.a. Vos-laskelma'!V171/$E171</f>
        <v>628.49751231368282</v>
      </c>
      <c r="W171" s="131">
        <f>'2.a. Vos-laskelma'!W171/$E171</f>
        <v>1540.481598005171</v>
      </c>
      <c r="X171" s="131">
        <f>'2.a. Vos-laskelma'!X171/$E171</f>
        <v>127.9556772181049</v>
      </c>
      <c r="Y171" s="131">
        <f>'2.a. Vos-laskelma'!Y171/$E171</f>
        <v>1668.4372752232759</v>
      </c>
      <c r="Z171" s="406">
        <f>'2.a. Vos-laskelma'!Z171/$E171</f>
        <v>-72.084854368932042</v>
      </c>
      <c r="AA171" s="131">
        <f>'2.a. Vos-laskelma'!AA171/$E171</f>
        <v>1610.7398683263962</v>
      </c>
    </row>
    <row r="172" spans="1:27">
      <c r="A172" s="13">
        <v>536</v>
      </c>
      <c r="B172" s="343">
        <v>6</v>
      </c>
      <c r="C172" s="343">
        <v>6</v>
      </c>
      <c r="D172" s="9" t="s">
        <v>203</v>
      </c>
      <c r="E172" s="20">
        <v>36571</v>
      </c>
      <c r="F172" s="131">
        <f>'2.a. Vos-laskelma'!F172/$E172</f>
        <v>2131.7291787979748</v>
      </c>
      <c r="G172" s="131">
        <f>'2.a. Vos-laskelma'!G172/$E172</f>
        <v>505.85917879797478</v>
      </c>
      <c r="H172" s="131">
        <f>'2.a. Vos-laskelma'!H172/$E172</f>
        <v>6.4887459225589466E-6</v>
      </c>
      <c r="I172" s="131">
        <f>'2.a. Vos-laskelma'!I172/$E172</f>
        <v>44.789009786767515</v>
      </c>
      <c r="J172" s="405">
        <f>'2.a. Vos-laskelma'!J172/$E172</f>
        <v>-157.98418505749186</v>
      </c>
      <c r="K172" s="405">
        <f>'2.a. Vos-laskelma'!K172/$E172</f>
        <v>-30.38</v>
      </c>
      <c r="L172" s="405">
        <f>'2.a. Vos-laskelma'!L172/$E172</f>
        <v>-68.115759754997129</v>
      </c>
      <c r="M172" s="405">
        <f>'2.a. Vos-laskelma'!M172/$E172</f>
        <v>-5.4440181467162825</v>
      </c>
      <c r="N172" s="405">
        <f>'2.a. Vos-laskelma'!N172/$E172</f>
        <v>-40.148380398005671</v>
      </c>
      <c r="O172" s="405">
        <f>'2.a. Vos-laskelma'!O172/$E172</f>
        <v>-29.719999999999995</v>
      </c>
      <c r="P172" s="405">
        <f>'2.a. Vos-laskelma'!P172/$E172</f>
        <v>-11.38</v>
      </c>
      <c r="Q172" s="405">
        <f>'2.a. Vos-laskelma'!Q172/$E172</f>
        <v>-12.401863875451694</v>
      </c>
      <c r="R172" s="405">
        <f>'2.a. Vos-laskelma'!R172/$E172</f>
        <v>-3.8800000000000003</v>
      </c>
      <c r="S172" s="405">
        <f>'2.a. Vos-laskelma'!S172/$E172</f>
        <v>47.235837117678948</v>
      </c>
      <c r="T172" s="405">
        <f>'2.a. Vos-laskelma'!T172/$E172</f>
        <v>-3.75</v>
      </c>
      <c r="U172" s="131">
        <f>'2.a. Vos-laskelma'!U172/$E172</f>
        <v>392.66400352725049</v>
      </c>
      <c r="V172" s="131">
        <f>'2.a. Vos-laskelma'!V172/$E172</f>
        <v>188.58814147702321</v>
      </c>
      <c r="W172" s="131">
        <f>'2.a. Vos-laskelma'!W172/$E172</f>
        <v>581.25214500427364</v>
      </c>
      <c r="X172" s="131">
        <f>'2.a. Vos-laskelma'!X172/$E172</f>
        <v>55.668047446852391</v>
      </c>
      <c r="Y172" s="131">
        <f>'2.a. Vos-laskelma'!Y172/$E172</f>
        <v>636.92019245112601</v>
      </c>
      <c r="Z172" s="406">
        <f>'2.a. Vos-laskelma'!Z172/$E172</f>
        <v>-37.736457849115418</v>
      </c>
      <c r="AA172" s="131">
        <f>'2.a. Vos-laskelma'!AA172/$E172</f>
        <v>602.8384674005739</v>
      </c>
    </row>
    <row r="173" spans="1:27">
      <c r="A173" s="13">
        <v>538</v>
      </c>
      <c r="B173" s="343">
        <v>2</v>
      </c>
      <c r="C173" s="343">
        <v>2</v>
      </c>
      <c r="D173" s="9" t="s">
        <v>204</v>
      </c>
      <c r="E173" s="20">
        <v>4667</v>
      </c>
      <c r="F173" s="131">
        <f>'2.a. Vos-laskelma'!F173/$E173</f>
        <v>2227.5423431152221</v>
      </c>
      <c r="G173" s="131">
        <f>'2.a. Vos-laskelma'!G173/$E173</f>
        <v>601.67234311522236</v>
      </c>
      <c r="H173" s="131">
        <f>'2.a. Vos-laskelma'!H173/$E173</f>
        <v>5.7875703057257835E-5</v>
      </c>
      <c r="I173" s="131">
        <f>'2.a. Vos-laskelma'!I173/$E173</f>
        <v>31.447535251480005</v>
      </c>
      <c r="J173" s="405">
        <f>'2.a. Vos-laskelma'!J173/$E173</f>
        <v>-106.71947276129805</v>
      </c>
      <c r="K173" s="405">
        <f>'2.a. Vos-laskelma'!K173/$E173</f>
        <v>-30.38</v>
      </c>
      <c r="L173" s="405">
        <f>'2.a. Vos-laskelma'!L173/$E173</f>
        <v>-25.957240197128776</v>
      </c>
      <c r="M173" s="405">
        <f>'2.a. Vos-laskelma'!M173/$E173</f>
        <v>-5.6049344404243815</v>
      </c>
      <c r="N173" s="405">
        <f>'2.a. Vos-laskelma'!N173/$E173</f>
        <v>0.96871497354607117</v>
      </c>
      <c r="O173" s="405">
        <f>'2.a. Vos-laskelma'!O173/$E173</f>
        <v>-29.72</v>
      </c>
      <c r="P173" s="405">
        <f>'2.a. Vos-laskelma'!P173/$E173</f>
        <v>-11.38</v>
      </c>
      <c r="Q173" s="405">
        <f>'2.a. Vos-laskelma'!Q173/$E173</f>
        <v>-18.599837131654624</v>
      </c>
      <c r="R173" s="405">
        <f>'2.a. Vos-laskelma'!R173/$E173</f>
        <v>-3.88</v>
      </c>
      <c r="S173" s="405">
        <f>'2.a. Vos-laskelma'!S173/$E173</f>
        <v>21.583824034363655</v>
      </c>
      <c r="T173" s="405">
        <f>'2.a. Vos-laskelma'!T173/$E173</f>
        <v>-3.75</v>
      </c>
      <c r="U173" s="131">
        <f>'2.a. Vos-laskelma'!U173/$E173</f>
        <v>526.40040560540422</v>
      </c>
      <c r="V173" s="131">
        <f>'2.a. Vos-laskelma'!V173/$E173</f>
        <v>326.67744172293493</v>
      </c>
      <c r="W173" s="131">
        <f>'2.a. Vos-laskelma'!W173/$E173</f>
        <v>853.0778473283392</v>
      </c>
      <c r="X173" s="131">
        <f>'2.a. Vos-laskelma'!X173/$E173</f>
        <v>95.955697491892806</v>
      </c>
      <c r="Y173" s="131">
        <f>'2.a. Vos-laskelma'!Y173/$E173</f>
        <v>949.0335448202319</v>
      </c>
      <c r="Z173" s="406">
        <f>'2.a. Vos-laskelma'!Z173/$E173</f>
        <v>121.01714163274052</v>
      </c>
      <c r="AA173" s="131">
        <f>'2.a. Vos-laskelma'!AA173/$E173</f>
        <v>1148.7163286063478</v>
      </c>
    </row>
    <row r="174" spans="1:27">
      <c r="A174" s="13">
        <v>541</v>
      </c>
      <c r="B174" s="343">
        <v>12</v>
      </c>
      <c r="C174" s="343">
        <v>12</v>
      </c>
      <c r="D174" s="9" t="s">
        <v>205</v>
      </c>
      <c r="E174" s="20">
        <v>8760</v>
      </c>
      <c r="F174" s="131">
        <f>'2.a. Vos-laskelma'!F174/$E174</f>
        <v>1838.0059314262326</v>
      </c>
      <c r="G174" s="131">
        <f>'2.a. Vos-laskelma'!G174/$E174</f>
        <v>212.1359314262327</v>
      </c>
      <c r="H174" s="131">
        <f>'2.a. Vos-laskelma'!H174/$E174</f>
        <v>1.3175382143254344E-5</v>
      </c>
      <c r="I174" s="131">
        <f>'2.a. Vos-laskelma'!I174/$E174</f>
        <v>156.62033564961584</v>
      </c>
      <c r="J174" s="405">
        <f>'2.a. Vos-laskelma'!J174/$E174</f>
        <v>304.15559909426327</v>
      </c>
      <c r="K174" s="405">
        <f>'2.a. Vos-laskelma'!K174/$E174</f>
        <v>-30.38</v>
      </c>
      <c r="L174" s="405">
        <f>'2.a. Vos-laskelma'!L174/$E174</f>
        <v>-35.625305936073062</v>
      </c>
      <c r="M174" s="405">
        <f>'2.a. Vos-laskelma'!M174/$E174</f>
        <v>136.1921873415171</v>
      </c>
      <c r="N174" s="405">
        <f>'2.a. Vos-laskelma'!N174/$E174</f>
        <v>279.91200669559009</v>
      </c>
      <c r="O174" s="405">
        <f>'2.a. Vos-laskelma'!O174/$E174</f>
        <v>-29.72</v>
      </c>
      <c r="P174" s="405">
        <f>'2.a. Vos-laskelma'!P174/$E174</f>
        <v>-11.38</v>
      </c>
      <c r="Q174" s="405">
        <f>'2.a. Vos-laskelma'!Q174/$E174</f>
        <v>-24.866178688397412</v>
      </c>
      <c r="R174" s="405">
        <f>'2.a. Vos-laskelma'!R174/$E174</f>
        <v>-3.8799999999999994</v>
      </c>
      <c r="S174" s="405">
        <f>'2.a. Vos-laskelma'!S174/$E174</f>
        <v>27.652889681626583</v>
      </c>
      <c r="T174" s="405">
        <f>'2.a. Vos-laskelma'!T174/$E174</f>
        <v>-3.75</v>
      </c>
      <c r="U174" s="131">
        <f>'2.a. Vos-laskelma'!U174/$E174</f>
        <v>672.91186617011181</v>
      </c>
      <c r="V174" s="131">
        <f>'2.a. Vos-laskelma'!V174/$E174</f>
        <v>494.50509765483713</v>
      </c>
      <c r="W174" s="131">
        <f>'2.a. Vos-laskelma'!W174/$E174</f>
        <v>1167.4169638249489</v>
      </c>
      <c r="X174" s="131">
        <f>'2.a. Vos-laskelma'!X174/$E174</f>
        <v>179.43272694939486</v>
      </c>
      <c r="Y174" s="131">
        <f>'2.a. Vos-laskelma'!Y174/$E174</f>
        <v>1346.8496907743438</v>
      </c>
      <c r="Z174" s="406">
        <f>'2.a. Vos-laskelma'!Z174/$E174</f>
        <v>-102.07739726027397</v>
      </c>
      <c r="AA174" s="131">
        <f>'2.a. Vos-laskelma'!AA174/$E174</f>
        <v>1272.0337329096874</v>
      </c>
    </row>
    <row r="175" spans="1:27">
      <c r="A175" s="13">
        <v>543</v>
      </c>
      <c r="B175" s="343">
        <v>1</v>
      </c>
      <c r="C175" s="377">
        <v>35</v>
      </c>
      <c r="D175" s="9" t="s">
        <v>206</v>
      </c>
      <c r="E175" s="20">
        <v>45333</v>
      </c>
      <c r="F175" s="131">
        <f>'2.a. Vos-laskelma'!F175/$E175</f>
        <v>2428.2810071774547</v>
      </c>
      <c r="G175" s="131">
        <f>'2.a. Vos-laskelma'!G175/$E175</f>
        <v>802.41100717745485</v>
      </c>
      <c r="H175" s="131">
        <f>'2.a. Vos-laskelma'!H175/$E175</f>
        <v>7.2892605521633773E-6</v>
      </c>
      <c r="I175" s="131">
        <f>'2.a. Vos-laskelma'!I175/$E175</f>
        <v>37.197879766301646</v>
      </c>
      <c r="J175" s="405">
        <f>'2.a. Vos-laskelma'!J175/$E175</f>
        <v>4.8616797094425435</v>
      </c>
      <c r="K175" s="405">
        <f>'2.a. Vos-laskelma'!K175/$E175</f>
        <v>-30.380000000000003</v>
      </c>
      <c r="L175" s="405">
        <f>'2.a. Vos-laskelma'!L175/$E175</f>
        <v>-52.090290075662324</v>
      </c>
      <c r="M175" s="405">
        <f>'2.a. Vos-laskelma'!M175/$E175</f>
        <v>15.913031466986119</v>
      </c>
      <c r="N175" s="405">
        <f>'2.a. Vos-laskelma'!N175/$E175</f>
        <v>115.45623623127914</v>
      </c>
      <c r="O175" s="405">
        <f>'2.a. Vos-laskelma'!O175/$E175</f>
        <v>-29.72</v>
      </c>
      <c r="P175" s="405">
        <f>'2.a. Vos-laskelma'!P175/$E175</f>
        <v>-11.38</v>
      </c>
      <c r="Q175" s="405">
        <f>'2.a. Vos-laskelma'!Q175/$E175</f>
        <v>-18.89725466667306</v>
      </c>
      <c r="R175" s="405">
        <f>'2.a. Vos-laskelma'!R175/$E175</f>
        <v>-3.8800000000000003</v>
      </c>
      <c r="S175" s="405">
        <f>'2.a. Vos-laskelma'!S175/$E175</f>
        <v>23.589956753512677</v>
      </c>
      <c r="T175" s="405">
        <f>'2.a. Vos-laskelma'!T175/$E175</f>
        <v>-3.75</v>
      </c>
      <c r="U175" s="131">
        <f>'2.a. Vos-laskelma'!U175/$E175</f>
        <v>844.47056665319906</v>
      </c>
      <c r="V175" s="131">
        <f>'2.a. Vos-laskelma'!V175/$E175</f>
        <v>41.452335921887851</v>
      </c>
      <c r="W175" s="131">
        <f>'2.a. Vos-laskelma'!W175/$E175</f>
        <v>885.92290257508682</v>
      </c>
      <c r="X175" s="131">
        <f>'2.a. Vos-laskelma'!X175/$E175</f>
        <v>62.480835604844984</v>
      </c>
      <c r="Y175" s="131">
        <f>'2.a. Vos-laskelma'!Y175/$E175</f>
        <v>948.40373817993179</v>
      </c>
      <c r="Z175" s="406">
        <f>'2.a. Vos-laskelma'!Z175/$E175</f>
        <v>-184.66293869807868</v>
      </c>
      <c r="AA175" s="131">
        <f>'2.a. Vos-laskelma'!AA175/$E175</f>
        <v>730.05013022262483</v>
      </c>
    </row>
    <row r="176" spans="1:27">
      <c r="A176" s="13">
        <v>545</v>
      </c>
      <c r="B176" s="343">
        <v>15</v>
      </c>
      <c r="C176" s="343">
        <v>15</v>
      </c>
      <c r="D176" s="9" t="s">
        <v>207</v>
      </c>
      <c r="E176" s="20">
        <v>9538</v>
      </c>
      <c r="F176" s="131">
        <f>'2.a. Vos-laskelma'!F176/$E176</f>
        <v>2741.4108307219208</v>
      </c>
      <c r="G176" s="131">
        <f>'2.a. Vos-laskelma'!G176/$E176</f>
        <v>1115.5408307219209</v>
      </c>
      <c r="H176" s="131">
        <f>'2.a. Vos-laskelma'!H176/$E176</f>
        <v>4.2663259081612027E-5</v>
      </c>
      <c r="I176" s="131">
        <f>'2.a. Vos-laskelma'!I176/$E176</f>
        <v>89.306199806116226</v>
      </c>
      <c r="J176" s="405">
        <f>'2.a. Vos-laskelma'!J176/$E176</f>
        <v>192.36980023411928</v>
      </c>
      <c r="K176" s="405">
        <f>'2.a. Vos-laskelma'!K176/$E176</f>
        <v>-30.38</v>
      </c>
      <c r="L176" s="405">
        <f>'2.a. Vos-laskelma'!L176/$E176</f>
        <v>-9.8088865590270498</v>
      </c>
      <c r="M176" s="405">
        <f>'2.a. Vos-laskelma'!M176/$E176</f>
        <v>98.125258223184971</v>
      </c>
      <c r="N176" s="405">
        <f>'2.a. Vos-laskelma'!N176/$E176</f>
        <v>193.37178854447953</v>
      </c>
      <c r="O176" s="405">
        <f>'2.a. Vos-laskelma'!O176/$E176</f>
        <v>-29.72</v>
      </c>
      <c r="P176" s="405">
        <f>'2.a. Vos-laskelma'!P176/$E176</f>
        <v>-11.38</v>
      </c>
      <c r="Q176" s="405">
        <f>'2.a. Vos-laskelma'!Q176/$E176</f>
        <v>-36.914946609710249</v>
      </c>
      <c r="R176" s="405">
        <f>'2.a. Vos-laskelma'!R176/$E176</f>
        <v>-3.8800000000000003</v>
      </c>
      <c r="S176" s="405">
        <f>'2.a. Vos-laskelma'!S176/$E176</f>
        <v>26.706586635192043</v>
      </c>
      <c r="T176" s="405">
        <f>'2.a. Vos-laskelma'!T176/$E176</f>
        <v>-3.75</v>
      </c>
      <c r="U176" s="131">
        <f>'2.a. Vos-laskelma'!U176/$E176</f>
        <v>1397.2168307621564</v>
      </c>
      <c r="V176" s="131">
        <f>'2.a. Vos-laskelma'!V176/$E176</f>
        <v>324.11548181559687</v>
      </c>
      <c r="W176" s="131">
        <f>'2.a. Vos-laskelma'!W176/$E176</f>
        <v>1721.3323125777536</v>
      </c>
      <c r="X176" s="131">
        <f>'2.a. Vos-laskelma'!X176/$E176</f>
        <v>193.08435138402319</v>
      </c>
      <c r="Y176" s="131">
        <f>'2.a. Vos-laskelma'!Y176/$E176</f>
        <v>1914.4166639617767</v>
      </c>
      <c r="Z176" s="406">
        <f>'2.a. Vos-laskelma'!Z176/$E176</f>
        <v>52.248584608932688</v>
      </c>
      <c r="AA176" s="131">
        <f>'2.a. Vos-laskelma'!AA176/$E176</f>
        <v>1969.6981240726388</v>
      </c>
    </row>
    <row r="177" spans="1:27">
      <c r="A177" s="13">
        <v>560</v>
      </c>
      <c r="B177" s="343">
        <v>7</v>
      </c>
      <c r="C177" s="343">
        <v>7</v>
      </c>
      <c r="D177" s="9" t="s">
        <v>208</v>
      </c>
      <c r="E177" s="20">
        <v>15575</v>
      </c>
      <c r="F177" s="131">
        <f>'2.a. Vos-laskelma'!F177/$E177</f>
        <v>2105.947115087054</v>
      </c>
      <c r="G177" s="131">
        <f>'2.a. Vos-laskelma'!G177/$E177</f>
        <v>480.07711508705421</v>
      </c>
      <c r="H177" s="131">
        <f>'2.a. Vos-laskelma'!H177/$E177</f>
        <v>1.4636441044167459E-5</v>
      </c>
      <c r="I177" s="131">
        <f>'2.a. Vos-laskelma'!I177/$E177</f>
        <v>30.492907063776013</v>
      </c>
      <c r="J177" s="405">
        <f>'2.a. Vos-laskelma'!J177/$E177</f>
        <v>-130.07777308607723</v>
      </c>
      <c r="K177" s="405">
        <f>'2.a. Vos-laskelma'!K177/$E177</f>
        <v>-30.38</v>
      </c>
      <c r="L177" s="405">
        <f>'2.a. Vos-laskelma'!L177/$E177</f>
        <v>-59.849021508828251</v>
      </c>
      <c r="M177" s="405">
        <f>'2.a. Vos-laskelma'!M177/$E177</f>
        <v>-5.6905575373184183</v>
      </c>
      <c r="N177" s="405">
        <f>'2.a. Vos-laskelma'!N177/$E177</f>
        <v>9.1741105866950079</v>
      </c>
      <c r="O177" s="405">
        <f>'2.a. Vos-laskelma'!O177/$E177</f>
        <v>-29.72</v>
      </c>
      <c r="P177" s="405">
        <f>'2.a. Vos-laskelma'!P177/$E177</f>
        <v>-11.38</v>
      </c>
      <c r="Q177" s="405">
        <f>'2.a. Vos-laskelma'!Q177/$E177</f>
        <v>-17.2848610770615</v>
      </c>
      <c r="R177" s="405">
        <f>'2.a. Vos-laskelma'!R177/$E177</f>
        <v>-3.88</v>
      </c>
      <c r="S177" s="405">
        <f>'2.a. Vos-laskelma'!S177/$E177</f>
        <v>22.68255645043595</v>
      </c>
      <c r="T177" s="405">
        <f>'2.a. Vos-laskelma'!T177/$E177</f>
        <v>-3.75</v>
      </c>
      <c r="U177" s="131">
        <f>'2.a. Vos-laskelma'!U177/$E177</f>
        <v>380.49224906475303</v>
      </c>
      <c r="V177" s="131">
        <f>'2.a. Vos-laskelma'!V177/$E177</f>
        <v>421.05849876305729</v>
      </c>
      <c r="W177" s="131">
        <f>'2.a. Vos-laskelma'!W177/$E177</f>
        <v>801.55074782781026</v>
      </c>
      <c r="X177" s="131">
        <f>'2.a. Vos-laskelma'!X177/$E177</f>
        <v>126.54112567997707</v>
      </c>
      <c r="Y177" s="131">
        <f>'2.a. Vos-laskelma'!Y177/$E177</f>
        <v>928.09187350778734</v>
      </c>
      <c r="Z177" s="406">
        <f>'2.a. Vos-laskelma'!Z177/$E177</f>
        <v>-106.52494382022472</v>
      </c>
      <c r="AA177" s="131">
        <f>'2.a. Vos-laskelma'!AA177/$E177</f>
        <v>813.10197807683141</v>
      </c>
    </row>
    <row r="178" spans="1:27">
      <c r="A178" s="13">
        <v>561</v>
      </c>
      <c r="B178" s="343">
        <v>2</v>
      </c>
      <c r="C178" s="343">
        <v>2</v>
      </c>
      <c r="D178" s="9" t="s">
        <v>209</v>
      </c>
      <c r="E178" s="20">
        <v>1264</v>
      </c>
      <c r="F178" s="131">
        <f>'2.a. Vos-laskelma'!F178/$E178</f>
        <v>2230.4025776242847</v>
      </c>
      <c r="G178" s="131">
        <f>'2.a. Vos-laskelma'!G178/$E178</f>
        <v>604.53257762428495</v>
      </c>
      <c r="H178" s="131">
        <f>'2.a. Vos-laskelma'!H178/$E178</f>
        <v>2.14431891857137E-4</v>
      </c>
      <c r="I178" s="131">
        <f>'2.a. Vos-laskelma'!I178/$E178</f>
        <v>29.809711595571549</v>
      </c>
      <c r="J178" s="405">
        <f>'2.a. Vos-laskelma'!J178/$E178</f>
        <v>421.50359423965028</v>
      </c>
      <c r="K178" s="405">
        <f>'2.a. Vos-laskelma'!K178/$E178</f>
        <v>-30.38</v>
      </c>
      <c r="L178" s="405">
        <f>'2.a. Vos-laskelma'!L178/$E178</f>
        <v>-26.457476265822784</v>
      </c>
      <c r="M178" s="405">
        <f>'2.a. Vos-laskelma'!M178/$E178</f>
        <v>196.82485648398526</v>
      </c>
      <c r="N178" s="405">
        <f>'2.a. Vos-laskelma'!N178/$E178</f>
        <v>314.85484755976785</v>
      </c>
      <c r="O178" s="405">
        <f>'2.a. Vos-laskelma'!O178/$E178</f>
        <v>-29.720000000000002</v>
      </c>
      <c r="P178" s="405">
        <f>'2.a. Vos-laskelma'!P178/$E178</f>
        <v>-11.38</v>
      </c>
      <c r="Q178" s="405">
        <f>'2.a. Vos-laskelma'!Q178/$E178</f>
        <v>-30.938474610792682</v>
      </c>
      <c r="R178" s="405">
        <f>'2.a. Vos-laskelma'!R178/$E178</f>
        <v>-3.88</v>
      </c>
      <c r="S178" s="405">
        <f>'2.a. Vos-laskelma'!S178/$E178</f>
        <v>46.329841072512657</v>
      </c>
      <c r="T178" s="405">
        <f>'2.a. Vos-laskelma'!T178/$E178</f>
        <v>-3.75</v>
      </c>
      <c r="U178" s="131">
        <f>'2.a. Vos-laskelma'!U178/$E178</f>
        <v>1055.8458834595067</v>
      </c>
      <c r="V178" s="131">
        <f>'2.a. Vos-laskelma'!V178/$E178</f>
        <v>382.85655739686177</v>
      </c>
      <c r="W178" s="131">
        <f>'2.a. Vos-laskelma'!W178/$E178</f>
        <v>1438.7024408563686</v>
      </c>
      <c r="X178" s="131">
        <f>'2.a. Vos-laskelma'!X178/$E178</f>
        <v>228.02861633778031</v>
      </c>
      <c r="Y178" s="131">
        <f>'2.a. Vos-laskelma'!Y178/$E178</f>
        <v>1666.7310571941489</v>
      </c>
      <c r="Z178" s="406">
        <f>'2.a. Vos-laskelma'!Z178/$E178</f>
        <v>-216.15268987341773</v>
      </c>
      <c r="AA178" s="131">
        <f>'2.a. Vos-laskelma'!AA178/$E178</f>
        <v>1458.2769650137975</v>
      </c>
    </row>
    <row r="179" spans="1:27">
      <c r="A179" s="13">
        <v>562</v>
      </c>
      <c r="B179" s="343">
        <v>6</v>
      </c>
      <c r="C179" s="343">
        <v>6</v>
      </c>
      <c r="D179" s="9" t="s">
        <v>210</v>
      </c>
      <c r="E179" s="20">
        <v>8858</v>
      </c>
      <c r="F179" s="131">
        <f>'2.a. Vos-laskelma'!F179/$E179</f>
        <v>1850.9377340784272</v>
      </c>
      <c r="G179" s="131">
        <f>'2.a. Vos-laskelma'!G179/$E179</f>
        <v>225.06773407842718</v>
      </c>
      <c r="H179" s="131">
        <f>'2.a. Vos-laskelma'!H179/$E179</f>
        <v>1.3727319863759915E-5</v>
      </c>
      <c r="I179" s="131">
        <f>'2.a. Vos-laskelma'!I179/$E179</f>
        <v>53.218968292657657</v>
      </c>
      <c r="J179" s="405">
        <f>'2.a. Vos-laskelma'!J179/$E179</f>
        <v>-109.50305192279795</v>
      </c>
      <c r="K179" s="405">
        <f>'2.a. Vos-laskelma'!K179/$E179</f>
        <v>-30.38</v>
      </c>
      <c r="L179" s="405">
        <f>'2.a. Vos-laskelma'!L179/$E179</f>
        <v>-37.995890720252874</v>
      </c>
      <c r="M179" s="405">
        <f>'2.a. Vos-laskelma'!M179/$E179</f>
        <v>-5.6816569462110085</v>
      </c>
      <c r="N179" s="405">
        <f>'2.a. Vos-laskelma'!N179/$E179</f>
        <v>-1.6592132219451903</v>
      </c>
      <c r="O179" s="405">
        <f>'2.a. Vos-laskelma'!O179/$E179</f>
        <v>-29.720000000000002</v>
      </c>
      <c r="P179" s="405">
        <f>'2.a. Vos-laskelma'!P179/$E179</f>
        <v>-11.38</v>
      </c>
      <c r="Q179" s="405">
        <f>'2.a. Vos-laskelma'!Q179/$E179</f>
        <v>-11.911242554192118</v>
      </c>
      <c r="R179" s="405">
        <f>'2.a. Vos-laskelma'!R179/$E179</f>
        <v>-3.88</v>
      </c>
      <c r="S179" s="405">
        <f>'2.a. Vos-laskelma'!S179/$E179</f>
        <v>26.85495151980323</v>
      </c>
      <c r="T179" s="405">
        <f>'2.a. Vos-laskelma'!T179/$E179</f>
        <v>-3.75</v>
      </c>
      <c r="U179" s="131">
        <f>'2.a. Vos-laskelma'!U179/$E179</f>
        <v>168.78365044828692</v>
      </c>
      <c r="V179" s="131">
        <f>'2.a. Vos-laskelma'!V179/$E179</f>
        <v>389.62839162822155</v>
      </c>
      <c r="W179" s="131">
        <f>'2.a. Vos-laskelma'!W179/$E179</f>
        <v>558.41204207650856</v>
      </c>
      <c r="X179" s="131">
        <f>'2.a. Vos-laskelma'!X179/$E179</f>
        <v>128.43041743639924</v>
      </c>
      <c r="Y179" s="131">
        <f>'2.a. Vos-laskelma'!Y179/$E179</f>
        <v>686.84245951290768</v>
      </c>
      <c r="Z179" s="406">
        <f>'2.a. Vos-laskelma'!Z179/$E179</f>
        <v>-43.186723865432377</v>
      </c>
      <c r="AA179" s="131">
        <f>'2.a. Vos-laskelma'!AA179/$E179</f>
        <v>647.3062413315738</v>
      </c>
    </row>
    <row r="180" spans="1:27">
      <c r="A180" s="13">
        <v>563</v>
      </c>
      <c r="B180" s="343">
        <v>17</v>
      </c>
      <c r="C180" s="343">
        <v>17</v>
      </c>
      <c r="D180" s="9" t="s">
        <v>211</v>
      </c>
      <c r="E180" s="20">
        <v>6832</v>
      </c>
      <c r="F180" s="131">
        <f>'2.a. Vos-laskelma'!F180/$E180</f>
        <v>2093.7420483798492</v>
      </c>
      <c r="G180" s="131">
        <f>'2.a. Vos-laskelma'!G180/$E180</f>
        <v>467.87204837984928</v>
      </c>
      <c r="H180" s="131">
        <f>'2.a. Vos-laskelma'!H180/$E180</f>
        <v>3.2708156542751532E-5</v>
      </c>
      <c r="I180" s="131">
        <f>'2.a. Vos-laskelma'!I180/$E180</f>
        <v>69.083088255620609</v>
      </c>
      <c r="J180" s="405">
        <f>'2.a. Vos-laskelma'!J180/$E180</f>
        <v>-314.91331345015419</v>
      </c>
      <c r="K180" s="405">
        <f>'2.a. Vos-laskelma'!K180/$E180</f>
        <v>-30.38</v>
      </c>
      <c r="L180" s="405">
        <f>'2.a. Vos-laskelma'!L180/$E180</f>
        <v>-46.928867096018735</v>
      </c>
      <c r="M180" s="405">
        <f>'2.a. Vos-laskelma'!M180/$E180</f>
        <v>-107.53940021976041</v>
      </c>
      <c r="N180" s="405">
        <f>'2.a. Vos-laskelma'!N180/$E180</f>
        <v>-98.915840232320747</v>
      </c>
      <c r="O180" s="405">
        <f>'2.a. Vos-laskelma'!O180/$E180</f>
        <v>-29.719999999999995</v>
      </c>
      <c r="P180" s="405">
        <f>'2.a. Vos-laskelma'!P180/$E180</f>
        <v>-11.38</v>
      </c>
      <c r="Q180" s="405">
        <f>'2.a. Vos-laskelma'!Q180/$E180</f>
        <v>-15.823979771533294</v>
      </c>
      <c r="R180" s="405">
        <f>'2.a. Vos-laskelma'!R180/$E180</f>
        <v>-3.88</v>
      </c>
      <c r="S180" s="405">
        <f>'2.a. Vos-laskelma'!S180/$E180</f>
        <v>33.404773869478973</v>
      </c>
      <c r="T180" s="405">
        <f>'2.a. Vos-laskelma'!T180/$E180</f>
        <v>-3.75</v>
      </c>
      <c r="U180" s="131">
        <f>'2.a. Vos-laskelma'!U180/$E180</f>
        <v>222.04182318531571</v>
      </c>
      <c r="V180" s="131">
        <f>'2.a. Vos-laskelma'!V180/$E180</f>
        <v>518.93828452694083</v>
      </c>
      <c r="W180" s="131">
        <f>'2.a. Vos-laskelma'!W180/$E180</f>
        <v>740.98010771225654</v>
      </c>
      <c r="X180" s="131">
        <f>'2.a. Vos-laskelma'!X180/$E180</f>
        <v>122.85802016338141</v>
      </c>
      <c r="Y180" s="131">
        <f>'2.a. Vos-laskelma'!Y180/$E180</f>
        <v>863.83812787563784</v>
      </c>
      <c r="Z180" s="406">
        <f>'2.a. Vos-laskelma'!Z180/$E180</f>
        <v>-42.467798594847778</v>
      </c>
      <c r="AA180" s="131">
        <f>'2.a. Vos-laskelma'!AA180/$E180</f>
        <v>766.97469697111308</v>
      </c>
    </row>
    <row r="181" spans="1:27">
      <c r="A181" s="13">
        <v>564</v>
      </c>
      <c r="B181" s="343">
        <v>17</v>
      </c>
      <c r="C181" s="343">
        <v>17</v>
      </c>
      <c r="D181" s="9" t="s">
        <v>212</v>
      </c>
      <c r="E181" s="20">
        <v>217469</v>
      </c>
      <c r="F181" s="131">
        <f>'2.a. Vos-laskelma'!F181/$E181</f>
        <v>2141.7766183429753</v>
      </c>
      <c r="G181" s="131">
        <f>'2.a. Vos-laskelma'!G181/$E181</f>
        <v>515.90661834297532</v>
      </c>
      <c r="H181" s="131">
        <f>'2.a. Vos-laskelma'!H181/$E181</f>
        <v>1.107642391821567E-6</v>
      </c>
      <c r="I181" s="131">
        <f>'2.a. Vos-laskelma'!I181/$E181</f>
        <v>46.091671955257894</v>
      </c>
      <c r="J181" s="405">
        <f>'2.a. Vos-laskelma'!J181/$E181</f>
        <v>-199.40684655362972</v>
      </c>
      <c r="K181" s="405">
        <f>'2.a. Vos-laskelma'!K181/$E181</f>
        <v>-30.38</v>
      </c>
      <c r="L181" s="405">
        <f>'2.a. Vos-laskelma'!L181/$E181</f>
        <v>-69.819461486464746</v>
      </c>
      <c r="M181" s="405">
        <f>'2.a. Vos-laskelma'!M181/$E181</f>
        <v>-5.487103319198475</v>
      </c>
      <c r="N181" s="405">
        <f>'2.a. Vos-laskelma'!N181/$E181</f>
        <v>-67.876561541550018</v>
      </c>
      <c r="O181" s="405">
        <f>'2.a. Vos-laskelma'!O181/$E181</f>
        <v>-29.72</v>
      </c>
      <c r="P181" s="405">
        <f>'2.a. Vos-laskelma'!P181/$E181</f>
        <v>-11.38</v>
      </c>
      <c r="Q181" s="405">
        <f>'2.a. Vos-laskelma'!Q181/$E181</f>
        <v>-11.421323373681052</v>
      </c>
      <c r="R181" s="405">
        <f>'2.a. Vos-laskelma'!R181/$E181</f>
        <v>-3.88</v>
      </c>
      <c r="S181" s="405">
        <f>'2.a. Vos-laskelma'!S181/$E181</f>
        <v>34.307603167264531</v>
      </c>
      <c r="T181" s="405">
        <f>'2.a. Vos-laskelma'!T181/$E181</f>
        <v>-3.75</v>
      </c>
      <c r="U181" s="131">
        <f>'2.a. Vos-laskelma'!U181/$E181</f>
        <v>362.59144374460345</v>
      </c>
      <c r="V181" s="131">
        <f>'2.a. Vos-laskelma'!V181/$E181</f>
        <v>174.54120013003623</v>
      </c>
      <c r="W181" s="131">
        <f>'2.a. Vos-laskelma'!W181/$E181</f>
        <v>537.13264387463971</v>
      </c>
      <c r="X181" s="131">
        <f>'2.a. Vos-laskelma'!X181/$E181</f>
        <v>96.441555360390623</v>
      </c>
      <c r="Y181" s="131">
        <f>'2.a. Vos-laskelma'!Y181/$E181</f>
        <v>633.57419923503039</v>
      </c>
      <c r="Z181" s="406">
        <f>'2.a. Vos-laskelma'!Z181/$E181</f>
        <v>26.364373772813597</v>
      </c>
      <c r="AA181" s="131">
        <f>'2.a. Vos-laskelma'!AA181/$E181</f>
        <v>679.52564476967746</v>
      </c>
    </row>
    <row r="182" spans="1:27">
      <c r="A182" s="13">
        <v>576</v>
      </c>
      <c r="B182" s="343">
        <v>7</v>
      </c>
      <c r="C182" s="343">
        <v>7</v>
      </c>
      <c r="D182" s="9" t="s">
        <v>213</v>
      </c>
      <c r="E182" s="20">
        <v>2656</v>
      </c>
      <c r="F182" s="131">
        <f>'2.a. Vos-laskelma'!F182/$E182</f>
        <v>1506.2477436507352</v>
      </c>
      <c r="G182" s="131">
        <f>'2.a. Vos-laskelma'!G182/$E182</f>
        <v>-119.62225634926483</v>
      </c>
      <c r="H182" s="131">
        <f>'2.a. Vos-laskelma'!H182/$E182</f>
        <v>-2.9901123717097978E-5</v>
      </c>
      <c r="I182" s="131">
        <f>'2.a. Vos-laskelma'!I182/$E182</f>
        <v>144.75898895168615</v>
      </c>
      <c r="J182" s="405">
        <f>'2.a. Vos-laskelma'!J182/$E182</f>
        <v>138.61960191305397</v>
      </c>
      <c r="K182" s="405">
        <f>'2.a. Vos-laskelma'!K182/$E182</f>
        <v>-30.38</v>
      </c>
      <c r="L182" s="405">
        <f>'2.a. Vos-laskelma'!L182/$E182</f>
        <v>-33.210572289156623</v>
      </c>
      <c r="M182" s="405">
        <f>'2.a. Vos-laskelma'!M182/$E182</f>
        <v>84.939508825225531</v>
      </c>
      <c r="N182" s="405">
        <f>'2.a. Vos-laskelma'!N182/$E182</f>
        <v>135.9193468447844</v>
      </c>
      <c r="O182" s="405">
        <f>'2.a. Vos-laskelma'!O182/$E182</f>
        <v>-29.72</v>
      </c>
      <c r="P182" s="405">
        <f>'2.a. Vos-laskelma'!P182/$E182</f>
        <v>-11.38</v>
      </c>
      <c r="Q182" s="405">
        <f>'2.a. Vos-laskelma'!Q182/$E182</f>
        <v>-9.5910388499741721</v>
      </c>
      <c r="R182" s="405">
        <f>'2.a. Vos-laskelma'!R182/$E182</f>
        <v>-3.8799999999999994</v>
      </c>
      <c r="S182" s="405">
        <f>'2.a. Vos-laskelma'!S182/$E182</f>
        <v>39.672357382174859</v>
      </c>
      <c r="T182" s="405">
        <f>'2.a. Vos-laskelma'!T182/$E182</f>
        <v>-3.75</v>
      </c>
      <c r="U182" s="131">
        <f>'2.a. Vos-laskelma'!U182/$E182</f>
        <v>163.75633451547529</v>
      </c>
      <c r="V182" s="131">
        <f>'2.a. Vos-laskelma'!V182/$E182</f>
        <v>291.83833821313004</v>
      </c>
      <c r="W182" s="131">
        <f>'2.a. Vos-laskelma'!W182/$E182</f>
        <v>455.5946727286053</v>
      </c>
      <c r="X182" s="131">
        <f>'2.a. Vos-laskelma'!X182/$E182</f>
        <v>193.71369801281307</v>
      </c>
      <c r="Y182" s="131">
        <f>'2.a. Vos-laskelma'!Y182/$E182</f>
        <v>649.30837074141834</v>
      </c>
      <c r="Z182" s="406">
        <f>'2.a. Vos-laskelma'!Z182/$E182</f>
        <v>-57.757530120481931</v>
      </c>
      <c r="AA182" s="131">
        <f>'2.a. Vos-laskelma'!AA182/$E182</f>
        <v>658.98488785438553</v>
      </c>
    </row>
    <row r="183" spans="1:27">
      <c r="A183" s="13">
        <v>577</v>
      </c>
      <c r="B183" s="343">
        <v>2</v>
      </c>
      <c r="C183" s="343">
        <v>2</v>
      </c>
      <c r="D183" s="9" t="s">
        <v>214</v>
      </c>
      <c r="E183" s="20">
        <v>11284</v>
      </c>
      <c r="F183" s="131">
        <f>'2.a. Vos-laskelma'!F183/$E183</f>
        <v>2279.8645908702138</v>
      </c>
      <c r="G183" s="131">
        <f>'2.a. Vos-laskelma'!G183/$E183</f>
        <v>653.99459087021398</v>
      </c>
      <c r="H183" s="131">
        <f>'2.a. Vos-laskelma'!H183/$E183</f>
        <v>2.5421549916032005E-5</v>
      </c>
      <c r="I183" s="131">
        <f>'2.a. Vos-laskelma'!I183/$E183</f>
        <v>34.305752294824359</v>
      </c>
      <c r="J183" s="405">
        <f>'2.a. Vos-laskelma'!J183/$E183</f>
        <v>-75.275693386530392</v>
      </c>
      <c r="K183" s="405">
        <f>'2.a. Vos-laskelma'!K183/$E183</f>
        <v>-30.38</v>
      </c>
      <c r="L183" s="405">
        <f>'2.a. Vos-laskelma'!L183/$E183</f>
        <v>-47.670166607585962</v>
      </c>
      <c r="M183" s="405">
        <f>'2.a. Vos-laskelma'!M183/$E183</f>
        <v>-5.5598140029261751</v>
      </c>
      <c r="N183" s="405">
        <f>'2.a. Vos-laskelma'!N183/$E183</f>
        <v>28.363363903935724</v>
      </c>
      <c r="O183" s="405">
        <f>'2.a. Vos-laskelma'!O183/$E183</f>
        <v>-29.72</v>
      </c>
      <c r="P183" s="405">
        <f>'2.a. Vos-laskelma'!P183/$E183</f>
        <v>-11.38</v>
      </c>
      <c r="Q183" s="405">
        <f>'2.a. Vos-laskelma'!Q183/$E183</f>
        <v>-17.749404649804031</v>
      </c>
      <c r="R183" s="405">
        <f>'2.a. Vos-laskelma'!R183/$E183</f>
        <v>-3.88</v>
      </c>
      <c r="S183" s="405">
        <f>'2.a. Vos-laskelma'!S183/$E183</f>
        <v>46.450327969850058</v>
      </c>
      <c r="T183" s="405">
        <f>'2.a. Vos-laskelma'!T183/$E183</f>
        <v>-3.75</v>
      </c>
      <c r="U183" s="131">
        <f>'2.a. Vos-laskelma'!U183/$E183</f>
        <v>613.02464977850798</v>
      </c>
      <c r="V183" s="131">
        <f>'2.a. Vos-laskelma'!V183/$E183</f>
        <v>213.01754916154496</v>
      </c>
      <c r="W183" s="131">
        <f>'2.a. Vos-laskelma'!W183/$E183</f>
        <v>826.0421989400528</v>
      </c>
      <c r="X183" s="131">
        <f>'2.a. Vos-laskelma'!X183/$E183</f>
        <v>80.282134285762382</v>
      </c>
      <c r="Y183" s="131">
        <f>'2.a. Vos-laskelma'!Y183/$E183</f>
        <v>906.32433322581517</v>
      </c>
      <c r="Z183" s="406">
        <f>'2.a. Vos-laskelma'!Z183/$E183</f>
        <v>24.670152428216944</v>
      </c>
      <c r="AA183" s="131">
        <f>'2.a. Vos-laskelma'!AA183/$E183</f>
        <v>980.04271172105382</v>
      </c>
    </row>
    <row r="184" spans="1:27">
      <c r="A184" s="13">
        <v>578</v>
      </c>
      <c r="B184" s="343">
        <v>18</v>
      </c>
      <c r="C184" s="343">
        <v>18</v>
      </c>
      <c r="D184" s="9" t="s">
        <v>215</v>
      </c>
      <c r="E184" s="20">
        <v>2941</v>
      </c>
      <c r="F184" s="131">
        <f>'2.a. Vos-laskelma'!F184/$E184</f>
        <v>1832.4182246300736</v>
      </c>
      <c r="G184" s="131">
        <f>'2.a. Vos-laskelma'!G184/$E184</f>
        <v>206.54822463007369</v>
      </c>
      <c r="H184" s="131">
        <f>'2.a. Vos-laskelma'!H184/$E184</f>
        <v>3.8326736367739292E-5</v>
      </c>
      <c r="I184" s="131">
        <f>'2.a. Vos-laskelma'!I184/$E184</f>
        <v>99.196915895269029</v>
      </c>
      <c r="J184" s="405">
        <f>'2.a. Vos-laskelma'!J184/$E184</f>
        <v>-264.91115494740575</v>
      </c>
      <c r="K184" s="405">
        <f>'2.a. Vos-laskelma'!K184/$E184</f>
        <v>-30.38</v>
      </c>
      <c r="L184" s="405">
        <f>'2.a. Vos-laskelma'!L184/$E184</f>
        <v>-55.348075484529069</v>
      </c>
      <c r="M184" s="405">
        <f>'2.a. Vos-laskelma'!M184/$E184</f>
        <v>-44.968362762441565</v>
      </c>
      <c r="N184" s="405">
        <f>'2.a. Vos-laskelma'!N184/$E184</f>
        <v>-115.42062103837684</v>
      </c>
      <c r="O184" s="405">
        <f>'2.a. Vos-laskelma'!O184/$E184</f>
        <v>-29.719999999999995</v>
      </c>
      <c r="P184" s="405">
        <f>'2.a. Vos-laskelma'!P184/$E184</f>
        <v>-11.38</v>
      </c>
      <c r="Q184" s="405">
        <f>'2.a. Vos-laskelma'!Q184/$E184</f>
        <v>-13.710719374561318</v>
      </c>
      <c r="R184" s="405">
        <f>'2.a. Vos-laskelma'!R184/$E184</f>
        <v>-3.88</v>
      </c>
      <c r="S184" s="405">
        <f>'2.a. Vos-laskelma'!S184/$E184</f>
        <v>43.646623712502986</v>
      </c>
      <c r="T184" s="405">
        <f>'2.a. Vos-laskelma'!T184/$E184</f>
        <v>-3.75</v>
      </c>
      <c r="U184" s="131">
        <f>'2.a. Vos-laskelma'!U184/$E184</f>
        <v>40.833985577936978</v>
      </c>
      <c r="V184" s="131">
        <f>'2.a. Vos-laskelma'!V184/$E184</f>
        <v>583.83863032352315</v>
      </c>
      <c r="W184" s="131">
        <f>'2.a. Vos-laskelma'!W184/$E184</f>
        <v>624.67261590146018</v>
      </c>
      <c r="X184" s="131">
        <f>'2.a. Vos-laskelma'!X184/$E184</f>
        <v>172.36882032308361</v>
      </c>
      <c r="Y184" s="131">
        <f>'2.a. Vos-laskelma'!Y184/$E184</f>
        <v>797.04143622454376</v>
      </c>
      <c r="Z184" s="406">
        <f>'2.a. Vos-laskelma'!Z184/$E184</f>
        <v>-29.06188371302278</v>
      </c>
      <c r="AA184" s="131">
        <f>'2.a. Vos-laskelma'!AA184/$E184</f>
        <v>790.42512751386471</v>
      </c>
    </row>
    <row r="185" spans="1:27">
      <c r="A185" s="13">
        <v>580</v>
      </c>
      <c r="B185" s="343">
        <v>9</v>
      </c>
      <c r="C185" s="343">
        <v>9</v>
      </c>
      <c r="D185" s="9" t="s">
        <v>216</v>
      </c>
      <c r="E185" s="20">
        <v>4235</v>
      </c>
      <c r="F185" s="131">
        <f>'2.a. Vos-laskelma'!F185/$E185</f>
        <v>1505.7968982002867</v>
      </c>
      <c r="G185" s="131">
        <f>'2.a. Vos-laskelma'!G185/$E185</f>
        <v>-120.07310179971321</v>
      </c>
      <c r="H185" s="131">
        <f>'2.a. Vos-laskelma'!H185/$E185</f>
        <v>-1.8828941965758842E-5</v>
      </c>
      <c r="I185" s="131">
        <f>'2.a. Vos-laskelma'!I185/$E185</f>
        <v>172.72985122656038</v>
      </c>
      <c r="J185" s="405">
        <f>'2.a. Vos-laskelma'!J185/$E185</f>
        <v>-186.66046201346492</v>
      </c>
      <c r="K185" s="405">
        <f>'2.a. Vos-laskelma'!K185/$E185</f>
        <v>-30.38</v>
      </c>
      <c r="L185" s="405">
        <f>'2.a. Vos-laskelma'!L185/$E185</f>
        <v>-32.355036599763871</v>
      </c>
      <c r="M185" s="405">
        <f>'2.a. Vos-laskelma'!M185/$E185</f>
        <v>-5.9026904731650598</v>
      </c>
      <c r="N185" s="405">
        <f>'2.a. Vos-laskelma'!N185/$E185</f>
        <v>-92.195781477819438</v>
      </c>
      <c r="O185" s="405">
        <f>'2.a. Vos-laskelma'!O185/$E185</f>
        <v>-29.72</v>
      </c>
      <c r="P185" s="405">
        <f>'2.a. Vos-laskelma'!P185/$E185</f>
        <v>-11.38</v>
      </c>
      <c r="Q185" s="405">
        <f>'2.a. Vos-laskelma'!Q185/$E185</f>
        <v>-7.6064396939415895</v>
      </c>
      <c r="R185" s="405">
        <f>'2.a. Vos-laskelma'!R185/$E185</f>
        <v>-3.88</v>
      </c>
      <c r="S185" s="405">
        <f>'2.a. Vos-laskelma'!S185/$E185</f>
        <v>30.509486231225043</v>
      </c>
      <c r="T185" s="405">
        <f>'2.a. Vos-laskelma'!T185/$E185</f>
        <v>-3.75</v>
      </c>
      <c r="U185" s="131">
        <f>'2.a. Vos-laskelma'!U185/$E185</f>
        <v>-134.00371258661775</v>
      </c>
      <c r="V185" s="131">
        <f>'2.a. Vos-laskelma'!V185/$E185</f>
        <v>493.97635484665631</v>
      </c>
      <c r="W185" s="131">
        <f>'2.a. Vos-laskelma'!W185/$E185</f>
        <v>359.97264226003853</v>
      </c>
      <c r="X185" s="131">
        <f>'2.a. Vos-laskelma'!X185/$E185</f>
        <v>191.37459537519521</v>
      </c>
      <c r="Y185" s="131">
        <f>'2.a. Vos-laskelma'!Y185/$E185</f>
        <v>551.3472376352338</v>
      </c>
      <c r="Z185" s="406">
        <f>'2.a. Vos-laskelma'!Z185/$E185</f>
        <v>-42.762455726092092</v>
      </c>
      <c r="AA185" s="131">
        <f>'2.a. Vos-laskelma'!AA185/$E185</f>
        <v>519.60198964650124</v>
      </c>
    </row>
    <row r="186" spans="1:27">
      <c r="A186" s="13">
        <v>581</v>
      </c>
      <c r="B186" s="343">
        <v>6</v>
      </c>
      <c r="C186" s="343">
        <v>6</v>
      </c>
      <c r="D186" s="9" t="s">
        <v>217</v>
      </c>
      <c r="E186" s="20">
        <v>6011</v>
      </c>
      <c r="F186" s="131">
        <f>'2.a. Vos-laskelma'!F186/$E186</f>
        <v>1833.5885194744485</v>
      </c>
      <c r="G186" s="131">
        <f>'2.a. Vos-laskelma'!G186/$E186</f>
        <v>207.71851947444867</v>
      </c>
      <c r="H186" s="131">
        <f>'2.a. Vos-laskelma'!H186/$E186</f>
        <v>1.8846322104988121E-5</v>
      </c>
      <c r="I186" s="131">
        <f>'2.a. Vos-laskelma'!I186/$E186</f>
        <v>90.46200665816184</v>
      </c>
      <c r="J186" s="405">
        <f>'2.a. Vos-laskelma'!J186/$E186</f>
        <v>-148.00640686386004</v>
      </c>
      <c r="K186" s="405">
        <f>'2.a. Vos-laskelma'!K186/$E186</f>
        <v>-30.38</v>
      </c>
      <c r="L186" s="405">
        <f>'2.a. Vos-laskelma'!L186/$E186</f>
        <v>-42.292242555315255</v>
      </c>
      <c r="M186" s="405">
        <f>'2.a. Vos-laskelma'!M186/$E186</f>
        <v>-11.564059436992373</v>
      </c>
      <c r="N186" s="405">
        <f>'2.a. Vos-laskelma'!N186/$E186</f>
        <v>-74.540506109270083</v>
      </c>
      <c r="O186" s="405">
        <f>'2.a. Vos-laskelma'!O186/$E186</f>
        <v>-29.72</v>
      </c>
      <c r="P186" s="405">
        <f>'2.a. Vos-laskelma'!P186/$E186</f>
        <v>-11.38</v>
      </c>
      <c r="Q186" s="405">
        <f>'2.a. Vos-laskelma'!Q186/$E186</f>
        <v>-11.680744516615961</v>
      </c>
      <c r="R186" s="405">
        <f>'2.a. Vos-laskelma'!R186/$E186</f>
        <v>-3.88</v>
      </c>
      <c r="S186" s="405">
        <f>'2.a. Vos-laskelma'!S186/$E186</f>
        <v>71.181145754333613</v>
      </c>
      <c r="T186" s="405">
        <f>'2.a. Vos-laskelma'!T186/$E186</f>
        <v>-3.75</v>
      </c>
      <c r="U186" s="131">
        <f>'2.a. Vos-laskelma'!U186/$E186</f>
        <v>150.17411926875047</v>
      </c>
      <c r="V186" s="131">
        <f>'2.a. Vos-laskelma'!V186/$E186</f>
        <v>398.24239019961374</v>
      </c>
      <c r="W186" s="131">
        <f>'2.a. Vos-laskelma'!W186/$E186</f>
        <v>548.41650946836421</v>
      </c>
      <c r="X186" s="131">
        <f>'2.a. Vos-laskelma'!X186/$E186</f>
        <v>142.36305660804686</v>
      </c>
      <c r="Y186" s="131">
        <f>'2.a. Vos-laskelma'!Y186/$E186</f>
        <v>690.77956607641113</v>
      </c>
      <c r="Z186" s="406">
        <f>'2.a. Vos-laskelma'!Z186/$E186</f>
        <v>-76.070870071535523</v>
      </c>
      <c r="AA186" s="131">
        <f>'2.a. Vos-laskelma'!AA186/$E186</f>
        <v>609.19911108493045</v>
      </c>
    </row>
    <row r="187" spans="1:27">
      <c r="A187" s="13">
        <v>583</v>
      </c>
      <c r="B187" s="343">
        <v>19</v>
      </c>
      <c r="C187" s="343">
        <v>19</v>
      </c>
      <c r="D187" s="9" t="s">
        <v>218</v>
      </c>
      <c r="E187" s="20">
        <v>932</v>
      </c>
      <c r="F187" s="131">
        <f>'2.a. Vos-laskelma'!F187/$E187</f>
        <v>2218.0564032165612</v>
      </c>
      <c r="G187" s="131">
        <f>'2.a. Vos-laskelma'!G187/$E187</f>
        <v>592.18640321656153</v>
      </c>
      <c r="H187" s="131">
        <f>'2.a. Vos-laskelma'!H187/$E187</f>
        <v>2.8646392200713555E-4</v>
      </c>
      <c r="I187" s="131">
        <f>'2.a. Vos-laskelma'!I187/$E187</f>
        <v>427.69859988844439</v>
      </c>
      <c r="J187" s="405">
        <f>'2.a. Vos-laskelma'!J187/$E187</f>
        <v>-308.89635435002998</v>
      </c>
      <c r="K187" s="405">
        <f>'2.a. Vos-laskelma'!K187/$E187</f>
        <v>-30.38</v>
      </c>
      <c r="L187" s="405">
        <f>'2.a. Vos-laskelma'!L187/$E187</f>
        <v>-4.6880364806866952</v>
      </c>
      <c r="M187" s="405">
        <f>'2.a. Vos-laskelma'!M187/$E187</f>
        <v>303.6663616442637</v>
      </c>
      <c r="N187" s="405">
        <f>'2.a. Vos-laskelma'!N187/$E187</f>
        <v>-543.25083521296312</v>
      </c>
      <c r="O187" s="405">
        <f>'2.a. Vos-laskelma'!O187/$E187</f>
        <v>-29.719999999999995</v>
      </c>
      <c r="P187" s="405">
        <f>'2.a. Vos-laskelma'!P187/$E187</f>
        <v>-11.379999999999999</v>
      </c>
      <c r="Q187" s="405">
        <f>'2.a. Vos-laskelma'!Q187/$E187</f>
        <v>-14.743916551696815</v>
      </c>
      <c r="R187" s="405">
        <f>'2.a. Vos-laskelma'!R187/$E187</f>
        <v>-3.88</v>
      </c>
      <c r="S187" s="405">
        <f>'2.a. Vos-laskelma'!S187/$E187</f>
        <v>29.230072251052903</v>
      </c>
      <c r="T187" s="405">
        <f>'2.a. Vos-laskelma'!T187/$E187</f>
        <v>-3.75</v>
      </c>
      <c r="U187" s="131">
        <f>'2.a. Vos-laskelma'!U187/$E187</f>
        <v>710.988648754976</v>
      </c>
      <c r="V187" s="131">
        <f>'2.a. Vos-laskelma'!V187/$E187</f>
        <v>-16.386227138695226</v>
      </c>
      <c r="W187" s="131">
        <f>'2.a. Vos-laskelma'!W187/$E187</f>
        <v>694.60242161628082</v>
      </c>
      <c r="X187" s="131">
        <f>'2.a. Vos-laskelma'!X187/$E187</f>
        <v>141.63737497477118</v>
      </c>
      <c r="Y187" s="131">
        <f>'2.a. Vos-laskelma'!Y187/$E187</f>
        <v>836.23979659105203</v>
      </c>
      <c r="Z187" s="406">
        <f>'2.a. Vos-laskelma'!Z187/$E187</f>
        <v>-153.05901287553647</v>
      </c>
      <c r="AA187" s="131">
        <f>'2.a. Vos-laskelma'!AA187/$E187</f>
        <v>584.61424057241754</v>
      </c>
    </row>
    <row r="188" spans="1:27">
      <c r="A188" s="13">
        <v>584</v>
      </c>
      <c r="B188" s="343">
        <v>16</v>
      </c>
      <c r="C188" s="343">
        <v>16</v>
      </c>
      <c r="D188" s="9" t="s">
        <v>219</v>
      </c>
      <c r="E188" s="20">
        <v>2547</v>
      </c>
      <c r="F188" s="131">
        <f>'2.a. Vos-laskelma'!F188/$E188</f>
        <v>3051.153426956123</v>
      </c>
      <c r="G188" s="131">
        <f>'2.a. Vos-laskelma'!G188/$E188</f>
        <v>1425.2834269561233</v>
      </c>
      <c r="H188" s="131">
        <f>'2.a. Vos-laskelma'!H188/$E188</f>
        <v>1.8340376364740289E-4</v>
      </c>
      <c r="I188" s="131">
        <f>'2.a. Vos-laskelma'!I188/$E188</f>
        <v>175.69036070884917</v>
      </c>
      <c r="J188" s="405">
        <f>'2.a. Vos-laskelma'!J188/$E188</f>
        <v>-393.08146311701842</v>
      </c>
      <c r="K188" s="405">
        <f>'2.a. Vos-laskelma'!K188/$E188</f>
        <v>-30.38</v>
      </c>
      <c r="L188" s="405">
        <f>'2.a. Vos-laskelma'!L188/$E188</f>
        <v>-20.095437769925404</v>
      </c>
      <c r="M188" s="405">
        <f>'2.a. Vos-laskelma'!M188/$E188</f>
        <v>-120.81980897801618</v>
      </c>
      <c r="N188" s="405">
        <f>'2.a. Vos-laskelma'!N188/$E188</f>
        <v>-163.40293730632314</v>
      </c>
      <c r="O188" s="405">
        <f>'2.a. Vos-laskelma'!O188/$E188</f>
        <v>-29.72</v>
      </c>
      <c r="P188" s="405">
        <f>'2.a. Vos-laskelma'!P188/$E188</f>
        <v>-11.38</v>
      </c>
      <c r="Q188" s="405">
        <f>'2.a. Vos-laskelma'!Q188/$E188</f>
        <v>-42.159453658528747</v>
      </c>
      <c r="R188" s="405">
        <f>'2.a. Vos-laskelma'!R188/$E188</f>
        <v>-3.8800000000000003</v>
      </c>
      <c r="S188" s="405">
        <f>'2.a. Vos-laskelma'!S188/$E188</f>
        <v>32.5061745957751</v>
      </c>
      <c r="T188" s="405">
        <f>'2.a. Vos-laskelma'!T188/$E188</f>
        <v>-3.75</v>
      </c>
      <c r="U188" s="131">
        <f>'2.a. Vos-laskelma'!U188/$E188</f>
        <v>1207.8923245479541</v>
      </c>
      <c r="V188" s="131">
        <f>'2.a. Vos-laskelma'!V188/$E188</f>
        <v>759.81310299325378</v>
      </c>
      <c r="W188" s="131">
        <f>'2.a. Vos-laskelma'!W188/$E188</f>
        <v>1967.7054275412077</v>
      </c>
      <c r="X188" s="131">
        <f>'2.a. Vos-laskelma'!X188/$E188</f>
        <v>163.29293894531227</v>
      </c>
      <c r="Y188" s="131">
        <f>'2.a. Vos-laskelma'!Y188/$E188</f>
        <v>2130.9983664865199</v>
      </c>
      <c r="Z188" s="406">
        <f>'2.a. Vos-laskelma'!Z188/$E188</f>
        <v>144.43227326266197</v>
      </c>
      <c r="AA188" s="131">
        <f>'2.a. Vos-laskelma'!AA188/$E188</f>
        <v>2254.8222684873062</v>
      </c>
    </row>
    <row r="189" spans="1:27">
      <c r="A189" s="13">
        <v>592</v>
      </c>
      <c r="B189" s="343">
        <v>13</v>
      </c>
      <c r="C189" s="343">
        <v>13</v>
      </c>
      <c r="D189" s="9" t="s">
        <v>220</v>
      </c>
      <c r="E189" s="20">
        <v>3511</v>
      </c>
      <c r="F189" s="131">
        <f>'2.a. Vos-laskelma'!F189/$E189</f>
        <v>2127.8763323692965</v>
      </c>
      <c r="G189" s="131">
        <f>'2.a. Vos-laskelma'!G189/$E189</f>
        <v>502.00633236929656</v>
      </c>
      <c r="H189" s="131">
        <f>'2.a. Vos-laskelma'!H189/$E189</f>
        <v>6.7194230044170108E-5</v>
      </c>
      <c r="I189" s="131">
        <f>'2.a. Vos-laskelma'!I189/$E189</f>
        <v>60.166725694813685</v>
      </c>
      <c r="J189" s="405">
        <f>'2.a. Vos-laskelma'!J189/$E189</f>
        <v>-249.76655263013751</v>
      </c>
      <c r="K189" s="405">
        <f>'2.a. Vos-laskelma'!K189/$E189</f>
        <v>-30.38</v>
      </c>
      <c r="L189" s="405">
        <f>'2.a. Vos-laskelma'!L189/$E189</f>
        <v>-35.264836228994589</v>
      </c>
      <c r="M189" s="405">
        <f>'2.a. Vos-laskelma'!M189/$E189</f>
        <v>-46.539227617168976</v>
      </c>
      <c r="N189" s="405">
        <f>'2.a. Vos-laskelma'!N189/$E189</f>
        <v>-120.65883321080601</v>
      </c>
      <c r="O189" s="405">
        <f>'2.a. Vos-laskelma'!O189/$E189</f>
        <v>-29.72</v>
      </c>
      <c r="P189" s="405">
        <f>'2.a. Vos-laskelma'!P189/$E189</f>
        <v>-11.38</v>
      </c>
      <c r="Q189" s="405">
        <f>'2.a. Vos-laskelma'!Q189/$E189</f>
        <v>-17.293761151065276</v>
      </c>
      <c r="R189" s="405">
        <f>'2.a. Vos-laskelma'!R189/$E189</f>
        <v>-3.88</v>
      </c>
      <c r="S189" s="405">
        <f>'2.a. Vos-laskelma'!S189/$E189</f>
        <v>49.100105577897388</v>
      </c>
      <c r="T189" s="405">
        <f>'2.a. Vos-laskelma'!T189/$E189</f>
        <v>-3.75</v>
      </c>
      <c r="U189" s="131">
        <f>'2.a. Vos-laskelma'!U189/$E189</f>
        <v>312.40650543397277</v>
      </c>
      <c r="V189" s="131">
        <f>'2.a. Vos-laskelma'!V189/$E189</f>
        <v>495.41875857117503</v>
      </c>
      <c r="W189" s="131">
        <f>'2.a. Vos-laskelma'!W189/$E189</f>
        <v>807.8252640051478</v>
      </c>
      <c r="X189" s="131">
        <f>'2.a. Vos-laskelma'!X189/$E189</f>
        <v>123.92525015147106</v>
      </c>
      <c r="Y189" s="131">
        <f>'2.a. Vos-laskelma'!Y189/$E189</f>
        <v>931.75051415661881</v>
      </c>
      <c r="Z189" s="406">
        <f>'2.a. Vos-laskelma'!Z189/$E189</f>
        <v>16.671033893477642</v>
      </c>
      <c r="AA189" s="131">
        <f>'2.a. Vos-laskelma'!AA189/$E189</f>
        <v>1049.2851680648889</v>
      </c>
    </row>
    <row r="190" spans="1:27">
      <c r="A190" s="13">
        <v>593</v>
      </c>
      <c r="B190" s="343">
        <v>10</v>
      </c>
      <c r="C190" s="343">
        <v>10</v>
      </c>
      <c r="D190" s="9" t="s">
        <v>221</v>
      </c>
      <c r="E190" s="20">
        <v>17124</v>
      </c>
      <c r="F190" s="131">
        <f>'2.a. Vos-laskelma'!F190/$E190</f>
        <v>1776.6410215949081</v>
      </c>
      <c r="G190" s="131">
        <f>'2.a. Vos-laskelma'!G190/$E190</f>
        <v>150.77102159490821</v>
      </c>
      <c r="H190" s="131">
        <f>'2.a. Vos-laskelma'!H190/$E190</f>
        <v>4.9557908886539713E-6</v>
      </c>
      <c r="I190" s="131">
        <f>'2.a. Vos-laskelma'!I190/$E190</f>
        <v>39.142774405366637</v>
      </c>
      <c r="J190" s="405">
        <f>'2.a. Vos-laskelma'!J190/$E190</f>
        <v>-255.09696666313303</v>
      </c>
      <c r="K190" s="405">
        <f>'2.a. Vos-laskelma'!K190/$E190</f>
        <v>-30.38</v>
      </c>
      <c r="L190" s="405">
        <f>'2.a. Vos-laskelma'!L190/$E190</f>
        <v>-90.377557813594962</v>
      </c>
      <c r="M190" s="405">
        <f>'2.a. Vos-laskelma'!M190/$E190</f>
        <v>-45.506618379357917</v>
      </c>
      <c r="N190" s="405">
        <f>'2.a. Vos-laskelma'!N190/$E190</f>
        <v>-89.214334259576646</v>
      </c>
      <c r="O190" s="405">
        <f>'2.a. Vos-laskelma'!O190/$E190</f>
        <v>-29.72</v>
      </c>
      <c r="P190" s="405">
        <f>'2.a. Vos-laskelma'!P190/$E190</f>
        <v>-11.38</v>
      </c>
      <c r="Q190" s="405">
        <f>'2.a. Vos-laskelma'!Q190/$E190</f>
        <v>-8.0367421429986798</v>
      </c>
      <c r="R190" s="405">
        <f>'2.a. Vos-laskelma'!R190/$E190</f>
        <v>-3.88</v>
      </c>
      <c r="S190" s="405">
        <f>'2.a. Vos-laskelma'!S190/$E190</f>
        <v>57.148285932395176</v>
      </c>
      <c r="T190" s="405">
        <f>'2.a. Vos-laskelma'!T190/$E190</f>
        <v>-3.75</v>
      </c>
      <c r="U190" s="131">
        <f>'2.a. Vos-laskelma'!U190/$E190</f>
        <v>-65.183170662858203</v>
      </c>
      <c r="V190" s="131">
        <f>'2.a. Vos-laskelma'!V190/$E190</f>
        <v>418.01636921995646</v>
      </c>
      <c r="W190" s="131">
        <f>'2.a. Vos-laskelma'!W190/$E190</f>
        <v>352.83319855709823</v>
      </c>
      <c r="X190" s="131">
        <f>'2.a. Vos-laskelma'!X190/$E190</f>
        <v>136.8851054665837</v>
      </c>
      <c r="Y190" s="131">
        <f>'2.a. Vos-laskelma'!Y190/$E190</f>
        <v>489.71830402368192</v>
      </c>
      <c r="Z190" s="406">
        <f>'2.a. Vos-laskelma'!Z190/$E190</f>
        <v>-82.305244101845361</v>
      </c>
      <c r="AA190" s="131">
        <f>'2.a. Vos-laskelma'!AA190/$E190</f>
        <v>397.64905375447438</v>
      </c>
    </row>
    <row r="191" spans="1:27">
      <c r="A191" s="13">
        <v>595</v>
      </c>
      <c r="B191" s="343">
        <v>11</v>
      </c>
      <c r="C191" s="343">
        <v>11</v>
      </c>
      <c r="D191" s="9" t="s">
        <v>222</v>
      </c>
      <c r="E191" s="20">
        <v>3873</v>
      </c>
      <c r="F191" s="131">
        <f>'2.a. Vos-laskelma'!F191/$E191</f>
        <v>1815.5832530365446</v>
      </c>
      <c r="G191" s="131">
        <f>'2.a. Vos-laskelma'!G191/$E191</f>
        <v>189.71325303654464</v>
      </c>
      <c r="H191" s="131">
        <f>'2.a. Vos-laskelma'!H191/$E191</f>
        <v>2.6979506774840286E-5</v>
      </c>
      <c r="I191" s="131">
        <f>'2.a. Vos-laskelma'!I191/$E191</f>
        <v>169.37216954805851</v>
      </c>
      <c r="J191" s="405">
        <f>'2.a. Vos-laskelma'!J191/$E191</f>
        <v>155.77001663041443</v>
      </c>
      <c r="K191" s="405">
        <f>'2.a. Vos-laskelma'!K191/$E191</f>
        <v>-30.38</v>
      </c>
      <c r="L191" s="405">
        <f>'2.a. Vos-laskelma'!L191/$E191</f>
        <v>-44.534100180738449</v>
      </c>
      <c r="M191" s="405">
        <f>'2.a. Vos-laskelma'!M191/$E191</f>
        <v>20.456406184969303</v>
      </c>
      <c r="N191" s="405">
        <f>'2.a. Vos-laskelma'!N191/$E191</f>
        <v>251.88472231078833</v>
      </c>
      <c r="O191" s="405">
        <f>'2.a. Vos-laskelma'!O191/$E191</f>
        <v>-29.72</v>
      </c>
      <c r="P191" s="405">
        <f>'2.a. Vos-laskelma'!P191/$E191</f>
        <v>-11.38</v>
      </c>
      <c r="Q191" s="405">
        <f>'2.a. Vos-laskelma'!Q191/$E191</f>
        <v>-23.472860395629166</v>
      </c>
      <c r="R191" s="405">
        <f>'2.a. Vos-laskelma'!R191/$E191</f>
        <v>-3.88</v>
      </c>
      <c r="S191" s="405">
        <f>'2.a. Vos-laskelma'!S191/$E191</f>
        <v>30.54584871102438</v>
      </c>
      <c r="T191" s="405">
        <f>'2.a. Vos-laskelma'!T191/$E191</f>
        <v>-3.75</v>
      </c>
      <c r="U191" s="131">
        <f>'2.a. Vos-laskelma'!U191/$E191</f>
        <v>514.85543921501755</v>
      </c>
      <c r="V191" s="131">
        <f>'2.a. Vos-laskelma'!V191/$E191</f>
        <v>587.34740786689247</v>
      </c>
      <c r="W191" s="131">
        <f>'2.a. Vos-laskelma'!W191/$E191</f>
        <v>1102.20284708191</v>
      </c>
      <c r="X191" s="131">
        <f>'2.a. Vos-laskelma'!X191/$E191</f>
        <v>214.06028011760455</v>
      </c>
      <c r="Y191" s="131">
        <f>'2.a. Vos-laskelma'!Y191/$E191</f>
        <v>1316.2631271995147</v>
      </c>
      <c r="Z191" s="406">
        <f>'2.a. Vos-laskelma'!Z191/$E191</f>
        <v>22.0854634650142</v>
      </c>
      <c r="AA191" s="131">
        <f>'2.a. Vos-laskelma'!AA191/$E191</f>
        <v>1440.111529492749</v>
      </c>
    </row>
    <row r="192" spans="1:27">
      <c r="A192" s="13">
        <v>598</v>
      </c>
      <c r="B192" s="343">
        <v>15</v>
      </c>
      <c r="C192" s="343">
        <v>15</v>
      </c>
      <c r="D192" s="9" t="s">
        <v>223</v>
      </c>
      <c r="E192" s="20">
        <v>19657</v>
      </c>
      <c r="F192" s="131">
        <f>'2.a. Vos-laskelma'!F192/$E192</f>
        <v>2436.3698398605729</v>
      </c>
      <c r="G192" s="131">
        <f>'2.a. Vos-laskelma'!G192/$E192</f>
        <v>810.49983986057316</v>
      </c>
      <c r="H192" s="131">
        <f>'2.a. Vos-laskelma'!H192/$E192</f>
        <v>1.6923589442864138E-5</v>
      </c>
      <c r="I192" s="131">
        <f>'2.a. Vos-laskelma'!I192/$E192</f>
        <v>48.254281631193969</v>
      </c>
      <c r="J192" s="405">
        <f>'2.a. Vos-laskelma'!J192/$E192</f>
        <v>-605.48669955454011</v>
      </c>
      <c r="K192" s="405">
        <f>'2.a. Vos-laskelma'!K192/$E192</f>
        <v>-30.380000000000003</v>
      </c>
      <c r="L192" s="405">
        <f>'2.a. Vos-laskelma'!L192/$E192</f>
        <v>-75.686663275169153</v>
      </c>
      <c r="M192" s="405">
        <f>'2.a. Vos-laskelma'!M192/$E192</f>
        <v>-147.4947280259594</v>
      </c>
      <c r="N192" s="405">
        <f>'2.a. Vos-laskelma'!N192/$E192</f>
        <v>-360.37053201045597</v>
      </c>
      <c r="O192" s="405">
        <f>'2.a. Vos-laskelma'!O192/$E192</f>
        <v>-29.719999999999995</v>
      </c>
      <c r="P192" s="405">
        <f>'2.a. Vos-laskelma'!P192/$E192</f>
        <v>-11.38</v>
      </c>
      <c r="Q192" s="405">
        <f>'2.a. Vos-laskelma'!Q192/$E192</f>
        <v>-8.7408212353193466</v>
      </c>
      <c r="R192" s="405">
        <f>'2.a. Vos-laskelma'!R192/$E192</f>
        <v>-3.8800000000000003</v>
      </c>
      <c r="S192" s="405">
        <f>'2.a. Vos-laskelma'!S192/$E192</f>
        <v>65.916044992363851</v>
      </c>
      <c r="T192" s="405">
        <f>'2.a. Vos-laskelma'!T192/$E192</f>
        <v>-3.75</v>
      </c>
      <c r="U192" s="131">
        <f>'2.a. Vos-laskelma'!U192/$E192</f>
        <v>253.267421937227</v>
      </c>
      <c r="V192" s="131">
        <f>'2.a. Vos-laskelma'!V192/$E192</f>
        <v>146.02719184067715</v>
      </c>
      <c r="W192" s="131">
        <f>'2.a. Vos-laskelma'!W192/$E192</f>
        <v>399.29461377790415</v>
      </c>
      <c r="X192" s="131">
        <f>'2.a. Vos-laskelma'!X192/$E192</f>
        <v>97.883814325208164</v>
      </c>
      <c r="Y192" s="131">
        <f>'2.a. Vos-laskelma'!Y192/$E192</f>
        <v>497.17842810311225</v>
      </c>
      <c r="Z192" s="406">
        <f>'2.a. Vos-laskelma'!Z192/$E192</f>
        <v>224.95162028793814</v>
      </c>
      <c r="AA192" s="131">
        <f>'2.a. Vos-laskelma'!AA192/$E192</f>
        <v>647.24355152731334</v>
      </c>
    </row>
    <row r="193" spans="1:27">
      <c r="A193" s="13">
        <v>599</v>
      </c>
      <c r="B193" s="343">
        <v>15</v>
      </c>
      <c r="C193" s="343">
        <v>15</v>
      </c>
      <c r="D193" s="9" t="s">
        <v>224</v>
      </c>
      <c r="E193" s="20">
        <v>11289</v>
      </c>
      <c r="F193" s="131">
        <f>'2.a. Vos-laskelma'!F193/$E193</f>
        <v>3025.100455796055</v>
      </c>
      <c r="G193" s="131">
        <f>'2.a. Vos-laskelma'!G193/$E193</f>
        <v>1399.2304557960551</v>
      </c>
      <c r="H193" s="131">
        <f>'2.a. Vos-laskelma'!H193/$E193</f>
        <v>4.0972642598941676E-5</v>
      </c>
      <c r="I193" s="131">
        <f>'2.a. Vos-laskelma'!I193/$E193</f>
        <v>38.57840457540955</v>
      </c>
      <c r="J193" s="405">
        <f>'2.a. Vos-laskelma'!J193/$E193</f>
        <v>-399.14863783137912</v>
      </c>
      <c r="K193" s="405">
        <f>'2.a. Vos-laskelma'!K193/$E193</f>
        <v>-30.38</v>
      </c>
      <c r="L193" s="405">
        <f>'2.a. Vos-laskelma'!L193/$E193</f>
        <v>-9.6555806537337237</v>
      </c>
      <c r="M193" s="405">
        <f>'2.a. Vos-laskelma'!M193/$E193</f>
        <v>-118.43092276681205</v>
      </c>
      <c r="N193" s="405">
        <f>'2.a. Vos-laskelma'!N193/$E193</f>
        <v>-175.15725863350465</v>
      </c>
      <c r="O193" s="405">
        <f>'2.a. Vos-laskelma'!O193/$E193</f>
        <v>-29.719999999999995</v>
      </c>
      <c r="P193" s="405">
        <f>'2.a. Vos-laskelma'!P193/$E193</f>
        <v>-11.38</v>
      </c>
      <c r="Q193" s="405">
        <f>'2.a. Vos-laskelma'!Q193/$E193</f>
        <v>-31.737937359847471</v>
      </c>
      <c r="R193" s="405">
        <f>'2.a. Vos-laskelma'!R193/$E193</f>
        <v>-3.88</v>
      </c>
      <c r="S193" s="405">
        <f>'2.a. Vos-laskelma'!S193/$E193</f>
        <v>14.943061582518821</v>
      </c>
      <c r="T193" s="405">
        <f>'2.a. Vos-laskelma'!T193/$E193</f>
        <v>-3.75</v>
      </c>
      <c r="U193" s="131">
        <f>'2.a. Vos-laskelma'!U193/$E193</f>
        <v>1038.6602225400857</v>
      </c>
      <c r="V193" s="131">
        <f>'2.a. Vos-laskelma'!V193/$E193</f>
        <v>442.85997359223433</v>
      </c>
      <c r="W193" s="131">
        <f>'2.a. Vos-laskelma'!W193/$E193</f>
        <v>1481.5201961323201</v>
      </c>
      <c r="X193" s="131">
        <f>'2.a. Vos-laskelma'!X193/$E193</f>
        <v>117.4489245147478</v>
      </c>
      <c r="Y193" s="131">
        <f>'2.a. Vos-laskelma'!Y193/$E193</f>
        <v>1598.9691206470679</v>
      </c>
      <c r="Z193" s="406">
        <f>'2.a. Vos-laskelma'!Z193/$E193</f>
        <v>-67.743821419080518</v>
      </c>
      <c r="AA193" s="131">
        <f>'2.a. Vos-laskelma'!AA193/$E193</f>
        <v>1477.1254250296147</v>
      </c>
    </row>
    <row r="194" spans="1:27">
      <c r="A194" s="13">
        <v>601</v>
      </c>
      <c r="B194" s="343">
        <v>13</v>
      </c>
      <c r="C194" s="343">
        <v>13</v>
      </c>
      <c r="D194" s="9" t="s">
        <v>225</v>
      </c>
      <c r="E194" s="20">
        <v>3676</v>
      </c>
      <c r="F194" s="131">
        <f>'2.a. Vos-laskelma'!F194/$E194</f>
        <v>1981.1835181314352</v>
      </c>
      <c r="G194" s="131">
        <f>'2.a. Vos-laskelma'!G194/$E194</f>
        <v>355.31351813143556</v>
      </c>
      <c r="H194" s="131">
        <f>'2.a. Vos-laskelma'!H194/$E194</f>
        <v>4.8787832235753645E-5</v>
      </c>
      <c r="I194" s="131">
        <f>'2.a. Vos-laskelma'!I194/$E194</f>
        <v>186.93214111096947</v>
      </c>
      <c r="J194" s="405">
        <f>'2.a. Vos-laskelma'!J194/$E194</f>
        <v>153.24150529441894</v>
      </c>
      <c r="K194" s="405">
        <f>'2.a. Vos-laskelma'!K194/$E194</f>
        <v>-30.38</v>
      </c>
      <c r="L194" s="405">
        <f>'2.a. Vos-laskelma'!L194/$E194</f>
        <v>-40.1794042437432</v>
      </c>
      <c r="M194" s="405">
        <f>'2.a. Vos-laskelma'!M194/$E194</f>
        <v>52.361288301358542</v>
      </c>
      <c r="N194" s="405">
        <f>'2.a. Vos-laskelma'!N194/$E194</f>
        <v>210.96688613597831</v>
      </c>
      <c r="O194" s="405">
        <f>'2.a. Vos-laskelma'!O194/$E194</f>
        <v>-29.72</v>
      </c>
      <c r="P194" s="405">
        <f>'2.a. Vos-laskelma'!P194/$E194</f>
        <v>-11.38</v>
      </c>
      <c r="Q194" s="405">
        <f>'2.a. Vos-laskelma'!Q194/$E194</f>
        <v>-25.060539966324871</v>
      </c>
      <c r="R194" s="405">
        <f>'2.a. Vos-laskelma'!R194/$E194</f>
        <v>-3.88</v>
      </c>
      <c r="S194" s="405">
        <f>'2.a. Vos-laskelma'!S194/$E194</f>
        <v>34.263275067150126</v>
      </c>
      <c r="T194" s="405">
        <f>'2.a. Vos-laskelma'!T194/$E194</f>
        <v>-3.75</v>
      </c>
      <c r="U194" s="131">
        <f>'2.a. Vos-laskelma'!U194/$E194</f>
        <v>695.48716453682391</v>
      </c>
      <c r="V194" s="131">
        <f>'2.a. Vos-laskelma'!V194/$E194</f>
        <v>482.75940856452695</v>
      </c>
      <c r="W194" s="131">
        <f>'2.a. Vos-laskelma'!W194/$E194</f>
        <v>1178.2465731013508</v>
      </c>
      <c r="X194" s="131">
        <f>'2.a. Vos-laskelma'!X194/$E194</f>
        <v>186.55982347955015</v>
      </c>
      <c r="Y194" s="131">
        <f>'2.a. Vos-laskelma'!Y194/$E194</f>
        <v>1364.8063965809013</v>
      </c>
      <c r="Z194" s="406">
        <f>'2.a. Vos-laskelma'!Z194/$E194</f>
        <v>60.12894450489663</v>
      </c>
      <c r="AA194" s="131">
        <f>'2.a. Vos-laskelma'!AA194/$E194</f>
        <v>1391.8035050584899</v>
      </c>
    </row>
    <row r="195" spans="1:27">
      <c r="A195" s="13">
        <v>604</v>
      </c>
      <c r="B195" s="343">
        <v>6</v>
      </c>
      <c r="C195" s="343">
        <v>6</v>
      </c>
      <c r="D195" s="9" t="s">
        <v>226</v>
      </c>
      <c r="E195" s="20">
        <v>21373</v>
      </c>
      <c r="F195" s="131">
        <f>'2.a. Vos-laskelma'!F195/$E195</f>
        <v>2299.0816159971837</v>
      </c>
      <c r="G195" s="131">
        <f>'2.a. Vos-laskelma'!G195/$E195</f>
        <v>673.21161599718369</v>
      </c>
      <c r="H195" s="131">
        <f>'2.a. Vos-laskelma'!H195/$E195</f>
        <v>1.3700352029251363E-5</v>
      </c>
      <c r="I195" s="131">
        <f>'2.a. Vos-laskelma'!I195/$E195</f>
        <v>56.031914199210647</v>
      </c>
      <c r="J195" s="405">
        <f>'2.a. Vos-laskelma'!J195/$E195</f>
        <v>112.86642974031753</v>
      </c>
      <c r="K195" s="405">
        <f>'2.a. Vos-laskelma'!K195/$E195</f>
        <v>-30.38</v>
      </c>
      <c r="L195" s="405">
        <f>'2.a. Vos-laskelma'!L195/$E195</f>
        <v>-46.257957235764749</v>
      </c>
      <c r="M195" s="405">
        <f>'2.a. Vos-laskelma'!M195/$E195</f>
        <v>36.711839954721931</v>
      </c>
      <c r="N195" s="405">
        <f>'2.a. Vos-laskelma'!N195/$E195</f>
        <v>185.26814945990279</v>
      </c>
      <c r="O195" s="405">
        <f>'2.a. Vos-laskelma'!O195/$E195</f>
        <v>-29.72</v>
      </c>
      <c r="P195" s="405">
        <f>'2.a. Vos-laskelma'!P195/$E195</f>
        <v>-11.38</v>
      </c>
      <c r="Q195" s="405">
        <f>'2.a. Vos-laskelma'!Q195/$E195</f>
        <v>-17.354820622714229</v>
      </c>
      <c r="R195" s="405">
        <f>'2.a. Vos-laskelma'!R195/$E195</f>
        <v>-3.8799999999999994</v>
      </c>
      <c r="S195" s="405">
        <f>'2.a. Vos-laskelma'!S195/$E195</f>
        <v>33.609218184171795</v>
      </c>
      <c r="T195" s="405">
        <f>'2.a. Vos-laskelma'!T195/$E195</f>
        <v>-3.75</v>
      </c>
      <c r="U195" s="131">
        <f>'2.a. Vos-laskelma'!U195/$E195</f>
        <v>842.10995993671179</v>
      </c>
      <c r="V195" s="131">
        <f>'2.a. Vos-laskelma'!V195/$E195</f>
        <v>-31.347593509410906</v>
      </c>
      <c r="W195" s="131">
        <f>'2.a. Vos-laskelma'!W195/$E195</f>
        <v>810.76236642730078</v>
      </c>
      <c r="X195" s="131">
        <f>'2.a. Vos-laskelma'!X195/$E195</f>
        <v>43.934401271732632</v>
      </c>
      <c r="Y195" s="131">
        <f>'2.a. Vos-laskelma'!Y195/$E195</f>
        <v>854.69676769903333</v>
      </c>
      <c r="Z195" s="406">
        <f>'2.a. Vos-laskelma'!Z195/$E195</f>
        <v>-127.59523698123802</v>
      </c>
      <c r="AA195" s="131">
        <f>'2.a. Vos-laskelma'!AA195/$E195</f>
        <v>749.81566015926785</v>
      </c>
    </row>
    <row r="196" spans="1:27">
      <c r="A196" s="13">
        <v>607</v>
      </c>
      <c r="B196" s="343">
        <v>12</v>
      </c>
      <c r="C196" s="343">
        <v>12</v>
      </c>
      <c r="D196" s="9" t="s">
        <v>227</v>
      </c>
      <c r="E196" s="20">
        <v>3942</v>
      </c>
      <c r="F196" s="131">
        <f>'2.a. Vos-laskelma'!F196/$E196</f>
        <v>1889.9420107215929</v>
      </c>
      <c r="G196" s="131">
        <f>'2.a. Vos-laskelma'!G196/$E196</f>
        <v>264.07201072159313</v>
      </c>
      <c r="H196" s="131">
        <f>'2.a. Vos-laskelma'!H196/$E196</f>
        <v>3.5445187127277185E-5</v>
      </c>
      <c r="I196" s="131">
        <f>'2.a. Vos-laskelma'!I196/$E196</f>
        <v>71.520989028508154</v>
      </c>
      <c r="J196" s="405">
        <f>'2.a. Vos-laskelma'!J196/$E196</f>
        <v>-240.41700433010519</v>
      </c>
      <c r="K196" s="405">
        <f>'2.a. Vos-laskelma'!K196/$E196</f>
        <v>-30.38</v>
      </c>
      <c r="L196" s="405">
        <f>'2.a. Vos-laskelma'!L196/$E196</f>
        <v>-31.355697615423644</v>
      </c>
      <c r="M196" s="405">
        <f>'2.a. Vos-laskelma'!M196/$E196</f>
        <v>-5.835596302100365</v>
      </c>
      <c r="N196" s="405">
        <f>'2.a. Vos-laskelma'!N196/$E196</f>
        <v>-140.36025319753531</v>
      </c>
      <c r="O196" s="405">
        <f>'2.a. Vos-laskelma'!O196/$E196</f>
        <v>-29.72</v>
      </c>
      <c r="P196" s="405">
        <f>'2.a. Vos-laskelma'!P196/$E196</f>
        <v>-11.38</v>
      </c>
      <c r="Q196" s="405">
        <f>'2.a. Vos-laskelma'!Q196/$E196</f>
        <v>-16.159084276122282</v>
      </c>
      <c r="R196" s="405">
        <f>'2.a. Vos-laskelma'!R196/$E196</f>
        <v>-3.88</v>
      </c>
      <c r="S196" s="405">
        <f>'2.a. Vos-laskelma'!S196/$E196</f>
        <v>32.403627061076378</v>
      </c>
      <c r="T196" s="405">
        <f>'2.a. Vos-laskelma'!T196/$E196</f>
        <v>-3.75</v>
      </c>
      <c r="U196" s="131">
        <f>'2.a. Vos-laskelma'!U196/$E196</f>
        <v>95.175995419996084</v>
      </c>
      <c r="V196" s="131">
        <f>'2.a. Vos-laskelma'!V196/$E196</f>
        <v>671.63866221661988</v>
      </c>
      <c r="W196" s="131">
        <f>'2.a. Vos-laskelma'!W196/$E196</f>
        <v>766.81465763661595</v>
      </c>
      <c r="X196" s="131">
        <f>'2.a. Vos-laskelma'!X196/$E196</f>
        <v>190.29157661732702</v>
      </c>
      <c r="Y196" s="131">
        <f>'2.a. Vos-laskelma'!Y196/$E196</f>
        <v>957.10623425394294</v>
      </c>
      <c r="Z196" s="406">
        <f>'2.a. Vos-laskelma'!Z196/$E196</f>
        <v>-121.37671232876713</v>
      </c>
      <c r="AA196" s="131">
        <f>'2.a. Vos-laskelma'!AA196/$E196</f>
        <v>866.06488423954795</v>
      </c>
    </row>
    <row r="197" spans="1:27">
      <c r="A197" s="13">
        <v>608</v>
      </c>
      <c r="B197" s="343">
        <v>4</v>
      </c>
      <c r="C197" s="343">
        <v>4</v>
      </c>
      <c r="D197" s="9" t="s">
        <v>228</v>
      </c>
      <c r="E197" s="20">
        <v>1893</v>
      </c>
      <c r="F197" s="131">
        <f>'2.a. Vos-laskelma'!F197/$E197</f>
        <v>1839.3150019846689</v>
      </c>
      <c r="G197" s="131">
        <f>'2.a. Vos-laskelma'!G197/$E197</f>
        <v>213.4450019846692</v>
      </c>
      <c r="H197" s="131">
        <f>'2.a. Vos-laskelma'!H197/$E197</f>
        <v>6.1302651992957172E-5</v>
      </c>
      <c r="I197" s="131">
        <f>'2.a. Vos-laskelma'!I197/$E197</f>
        <v>36.547052558597514</v>
      </c>
      <c r="J197" s="405">
        <f>'2.a. Vos-laskelma'!J197/$E197</f>
        <v>-208.1368353376325</v>
      </c>
      <c r="K197" s="405">
        <f>'2.a. Vos-laskelma'!K197/$E197</f>
        <v>-30.38</v>
      </c>
      <c r="L197" s="405">
        <f>'2.a. Vos-laskelma'!L197/$E197</f>
        <v>-34.075863708399368</v>
      </c>
      <c r="M197" s="405">
        <f>'2.a. Vos-laskelma'!M197/$E197</f>
        <v>-32.10175721194679</v>
      </c>
      <c r="N197" s="405">
        <f>'2.a. Vos-laskelma'!N197/$E197</f>
        <v>-103.59739074253369</v>
      </c>
      <c r="O197" s="405">
        <f>'2.a. Vos-laskelma'!O197/$E197</f>
        <v>-29.72</v>
      </c>
      <c r="P197" s="405">
        <f>'2.a. Vos-laskelma'!P197/$E197</f>
        <v>-11.38</v>
      </c>
      <c r="Q197" s="405">
        <f>'2.a. Vos-laskelma'!Q197/$E197</f>
        <v>-12.044217251964701</v>
      </c>
      <c r="R197" s="405">
        <f>'2.a. Vos-laskelma'!R197/$E197</f>
        <v>-3.88</v>
      </c>
      <c r="S197" s="405">
        <f>'2.a. Vos-laskelma'!S197/$E197</f>
        <v>52.792393577212096</v>
      </c>
      <c r="T197" s="405">
        <f>'2.a. Vos-laskelma'!T197/$E197</f>
        <v>-3.75</v>
      </c>
      <c r="U197" s="131">
        <f>'2.a. Vos-laskelma'!U197/$E197</f>
        <v>41.855219205634235</v>
      </c>
      <c r="V197" s="131">
        <f>'2.a. Vos-laskelma'!V197/$E197</f>
        <v>527.65022162795083</v>
      </c>
      <c r="W197" s="131">
        <f>'2.a. Vos-laskelma'!W197/$E197</f>
        <v>569.505440833585</v>
      </c>
      <c r="X197" s="131">
        <f>'2.a. Vos-laskelma'!X197/$E197</f>
        <v>135.86883235277884</v>
      </c>
      <c r="Y197" s="131">
        <f>'2.a. Vos-laskelma'!Y197/$E197</f>
        <v>705.37427318636378</v>
      </c>
      <c r="Z197" s="406">
        <f>'2.a. Vos-laskelma'!Z197/$E197</f>
        <v>245.29899630216588</v>
      </c>
      <c r="AA197" s="131">
        <f>'2.a. Vos-laskelma'!AA197/$E197</f>
        <v>954.55595849308509</v>
      </c>
    </row>
    <row r="198" spans="1:27">
      <c r="A198" s="13">
        <v>609</v>
      </c>
      <c r="B198" s="343">
        <v>4</v>
      </c>
      <c r="C198" s="343">
        <v>4</v>
      </c>
      <c r="D198" s="9" t="s">
        <v>229</v>
      </c>
      <c r="E198" s="20">
        <v>83010</v>
      </c>
      <c r="F198" s="131">
        <f>'2.a. Vos-laskelma'!F198/$E198</f>
        <v>1886.4642179959105</v>
      </c>
      <c r="G198" s="131">
        <f>'2.a. Vos-laskelma'!G198/$E198</f>
        <v>260.59421799591064</v>
      </c>
      <c r="H198" s="131">
        <f>'2.a. Vos-laskelma'!H198/$E198</f>
        <v>1.6641244043958307E-6</v>
      </c>
      <c r="I198" s="131">
        <f>'2.a. Vos-laskelma'!I198/$E198</f>
        <v>35.937237197642951</v>
      </c>
      <c r="J198" s="405">
        <f>'2.a. Vos-laskelma'!J198/$E198</f>
        <v>-308.3239768749969</v>
      </c>
      <c r="K198" s="405">
        <f>'2.a. Vos-laskelma'!K198/$E198</f>
        <v>-30.38</v>
      </c>
      <c r="L198" s="405">
        <f>'2.a. Vos-laskelma'!L198/$E198</f>
        <v>-78.060725454764494</v>
      </c>
      <c r="M198" s="405">
        <f>'2.a. Vos-laskelma'!M198/$E198</f>
        <v>-11.877502228347321</v>
      </c>
      <c r="N198" s="405">
        <f>'2.a. Vos-laskelma'!N198/$E198</f>
        <v>-190.23708061039838</v>
      </c>
      <c r="O198" s="405">
        <f>'2.a. Vos-laskelma'!O198/$E198</f>
        <v>-29.719999999999995</v>
      </c>
      <c r="P198" s="405">
        <f>'2.a. Vos-laskelma'!P198/$E198</f>
        <v>-11.38</v>
      </c>
      <c r="Q198" s="405">
        <f>'2.a. Vos-laskelma'!Q198/$E198</f>
        <v>-5.6066800962080672</v>
      </c>
      <c r="R198" s="405">
        <f>'2.a. Vos-laskelma'!R198/$E198</f>
        <v>-3.88</v>
      </c>
      <c r="S198" s="405">
        <f>'2.a. Vos-laskelma'!S198/$E198</f>
        <v>56.568011514721384</v>
      </c>
      <c r="T198" s="405">
        <f>'2.a. Vos-laskelma'!T198/$E198</f>
        <v>-3.75</v>
      </c>
      <c r="U198" s="131">
        <f>'2.a. Vos-laskelma'!U198/$E198</f>
        <v>-11.792521681443285</v>
      </c>
      <c r="V198" s="131">
        <f>'2.a. Vos-laskelma'!V198/$E198</f>
        <v>271.92942464909129</v>
      </c>
      <c r="W198" s="131">
        <f>'2.a. Vos-laskelma'!W198/$E198</f>
        <v>260.13690296764798</v>
      </c>
      <c r="X198" s="131">
        <f>'2.a. Vos-laskelma'!X198/$E198</f>
        <v>108.88225371743573</v>
      </c>
      <c r="Y198" s="131">
        <f>'2.a. Vos-laskelma'!Y198/$E198</f>
        <v>369.01915668508371</v>
      </c>
      <c r="Z198" s="406">
        <f>'2.a. Vos-laskelma'!Z198/$E198</f>
        <v>-58.279122997229251</v>
      </c>
      <c r="AA198" s="131">
        <f>'2.a. Vos-laskelma'!AA198/$E198</f>
        <v>290.73458976524097</v>
      </c>
    </row>
    <row r="199" spans="1:27">
      <c r="A199" s="13">
        <v>611</v>
      </c>
      <c r="B199" s="343">
        <v>1</v>
      </c>
      <c r="C199" s="377">
        <v>35</v>
      </c>
      <c r="D199" s="9" t="s">
        <v>230</v>
      </c>
      <c r="E199" s="20">
        <v>4919</v>
      </c>
      <c r="F199" s="131">
        <f>'2.a. Vos-laskelma'!F199/$E199</f>
        <v>2168.6028221717279</v>
      </c>
      <c r="G199" s="131">
        <f>'2.a. Vos-laskelma'!G199/$E199</f>
        <v>542.732822171728</v>
      </c>
      <c r="H199" s="131">
        <f>'2.a. Vos-laskelma'!H199/$E199</f>
        <v>5.0877907977654713E-5</v>
      </c>
      <c r="I199" s="131">
        <f>'2.a. Vos-laskelma'!I199/$E199</f>
        <v>26.282655980541577</v>
      </c>
      <c r="J199" s="405">
        <f>'2.a. Vos-laskelma'!J199/$E199</f>
        <v>-4.0534553505997266</v>
      </c>
      <c r="K199" s="405">
        <f>'2.a. Vos-laskelma'!K199/$E199</f>
        <v>-30.38</v>
      </c>
      <c r="L199" s="405">
        <f>'2.a. Vos-laskelma'!L199/$E199</f>
        <v>-23.247975198211016</v>
      </c>
      <c r="M199" s="405">
        <f>'2.a. Vos-laskelma'!M199/$E199</f>
        <v>-5.7380417932728554</v>
      </c>
      <c r="N199" s="405">
        <f>'2.a. Vos-laskelma'!N199/$E199</f>
        <v>104.91524485452258</v>
      </c>
      <c r="O199" s="405">
        <f>'2.a. Vos-laskelma'!O199/$E199</f>
        <v>-29.72</v>
      </c>
      <c r="P199" s="405">
        <f>'2.a. Vos-laskelma'!P199/$E199</f>
        <v>-11.38</v>
      </c>
      <c r="Q199" s="405">
        <f>'2.a. Vos-laskelma'!Q199/$E199</f>
        <v>-17.093724896662287</v>
      </c>
      <c r="R199" s="405">
        <f>'2.a. Vos-laskelma'!R199/$E199</f>
        <v>-3.8800000000000003</v>
      </c>
      <c r="S199" s="405">
        <f>'2.a. Vos-laskelma'!S199/$E199</f>
        <v>16.221041683023852</v>
      </c>
      <c r="T199" s="405">
        <f>'2.a. Vos-laskelma'!T199/$E199</f>
        <v>-3.75</v>
      </c>
      <c r="U199" s="131">
        <f>'2.a. Vos-laskelma'!U199/$E199</f>
        <v>564.96202280166983</v>
      </c>
      <c r="V199" s="131">
        <f>'2.a. Vos-laskelma'!V199/$E199</f>
        <v>240.75882892676375</v>
      </c>
      <c r="W199" s="131">
        <f>'2.a. Vos-laskelma'!W199/$E199</f>
        <v>805.72085172843367</v>
      </c>
      <c r="X199" s="131">
        <f>'2.a. Vos-laskelma'!X199/$E199</f>
        <v>92.325870537542428</v>
      </c>
      <c r="Y199" s="131">
        <f>'2.a. Vos-laskelma'!Y199/$E199</f>
        <v>898.04672226597597</v>
      </c>
      <c r="Z199" s="406">
        <f>'2.a. Vos-laskelma'!Z199/$E199</f>
        <v>-281.74466354950192</v>
      </c>
      <c r="AA199" s="131">
        <f>'2.a. Vos-laskelma'!AA199/$E199</f>
        <v>602.85989705369491</v>
      </c>
    </row>
    <row r="200" spans="1:27">
      <c r="A200" s="13">
        <v>614</v>
      </c>
      <c r="B200" s="343">
        <v>19</v>
      </c>
      <c r="C200" s="343">
        <v>19</v>
      </c>
      <c r="D200" s="9" t="s">
        <v>231</v>
      </c>
      <c r="E200" s="20">
        <v>2826</v>
      </c>
      <c r="F200" s="131">
        <f>'2.a. Vos-laskelma'!F200/$E200</f>
        <v>2108.9964208069928</v>
      </c>
      <c r="G200" s="131">
        <f>'2.a. Vos-laskelma'!G200/$E200</f>
        <v>483.12642080699288</v>
      </c>
      <c r="H200" s="131">
        <f>'2.a. Vos-laskelma'!H200/$E200</f>
        <v>8.1061155141785989E-5</v>
      </c>
      <c r="I200" s="131">
        <f>'2.a. Vos-laskelma'!I200/$E200</f>
        <v>408.58144947952894</v>
      </c>
      <c r="J200" s="405">
        <f>'2.a. Vos-laskelma'!J200/$E200</f>
        <v>-405.74309741894888</v>
      </c>
      <c r="K200" s="405">
        <f>'2.a. Vos-laskelma'!K200/$E200</f>
        <v>-30.379999999999995</v>
      </c>
      <c r="L200" s="405">
        <f>'2.a. Vos-laskelma'!L200/$E200</f>
        <v>-19.349062278839348</v>
      </c>
      <c r="M200" s="405">
        <f>'2.a. Vos-laskelma'!M200/$E200</f>
        <v>-104.12619083294929</v>
      </c>
      <c r="N200" s="405">
        <f>'2.a. Vos-laskelma'!N200/$E200</f>
        <v>-241.4309206775749</v>
      </c>
      <c r="O200" s="405">
        <f>'2.a. Vos-laskelma'!O200/$E200</f>
        <v>-29.72</v>
      </c>
      <c r="P200" s="405">
        <f>'2.a. Vos-laskelma'!P200/$E200</f>
        <v>-11.38</v>
      </c>
      <c r="Q200" s="405">
        <f>'2.a. Vos-laskelma'!Q200/$E200</f>
        <v>-22.314870949128121</v>
      </c>
      <c r="R200" s="405">
        <f>'2.a. Vos-laskelma'!R200/$E200</f>
        <v>-3.88</v>
      </c>
      <c r="S200" s="405">
        <f>'2.a. Vos-laskelma'!S200/$E200</f>
        <v>60.587947319542678</v>
      </c>
      <c r="T200" s="405">
        <f>'2.a. Vos-laskelma'!T200/$E200</f>
        <v>-3.75</v>
      </c>
      <c r="U200" s="131">
        <f>'2.a. Vos-laskelma'!U200/$E200</f>
        <v>485.96477286757306</v>
      </c>
      <c r="V200" s="131">
        <f>'2.a. Vos-laskelma'!V200/$E200</f>
        <v>560.13597622219947</v>
      </c>
      <c r="W200" s="131">
        <f>'2.a. Vos-laskelma'!W200/$E200</f>
        <v>1046.1007490897725</v>
      </c>
      <c r="X200" s="131">
        <f>'2.a. Vos-laskelma'!X200/$E200</f>
        <v>224.96842001433964</v>
      </c>
      <c r="Y200" s="131">
        <f>'2.a. Vos-laskelma'!Y200/$E200</f>
        <v>1271.0691691041122</v>
      </c>
      <c r="Z200" s="406">
        <f>'2.a. Vos-laskelma'!Z200/$E200</f>
        <v>183.81104033970277</v>
      </c>
      <c r="AA200" s="131">
        <f>'2.a. Vos-laskelma'!AA200/$E200</f>
        <v>1387.5028766245766</v>
      </c>
    </row>
    <row r="201" spans="1:27">
      <c r="A201" s="13">
        <v>615</v>
      </c>
      <c r="B201" s="343">
        <v>17</v>
      </c>
      <c r="C201" s="343">
        <v>17</v>
      </c>
      <c r="D201" s="9" t="s">
        <v>232</v>
      </c>
      <c r="E201" s="20">
        <v>7168</v>
      </c>
      <c r="F201" s="131">
        <f>'2.a. Vos-laskelma'!F201/$E201</f>
        <v>2618.5804336560027</v>
      </c>
      <c r="G201" s="131">
        <f>'2.a. Vos-laskelma'!G201/$E201</f>
        <v>992.71043365600258</v>
      </c>
      <c r="H201" s="131">
        <f>'2.a. Vos-laskelma'!H201/$E201</f>
        <v>5.2888185980855207E-5</v>
      </c>
      <c r="I201" s="131">
        <f>'2.a. Vos-laskelma'!I201/$E201</f>
        <v>351.55669218468273</v>
      </c>
      <c r="J201" s="405">
        <f>'2.a. Vos-laskelma'!J201/$E201</f>
        <v>161.80160994251239</v>
      </c>
      <c r="K201" s="405">
        <f>'2.a. Vos-laskelma'!K201/$E201</f>
        <v>-30.38</v>
      </c>
      <c r="L201" s="405">
        <f>'2.a. Vos-laskelma'!L201/$E201</f>
        <v>-45.807659040178571</v>
      </c>
      <c r="M201" s="405">
        <f>'2.a. Vos-laskelma'!M201/$E201</f>
        <v>-5.473857845333522</v>
      </c>
      <c r="N201" s="405">
        <f>'2.a. Vos-laskelma'!N201/$E201</f>
        <v>285.46351727363384</v>
      </c>
      <c r="O201" s="405">
        <f>'2.a. Vos-laskelma'!O201/$E201</f>
        <v>-29.72</v>
      </c>
      <c r="P201" s="405">
        <f>'2.a. Vos-laskelma'!P201/$E201</f>
        <v>-11.38</v>
      </c>
      <c r="Q201" s="405">
        <f>'2.a. Vos-laskelma'!Q201/$E201</f>
        <v>-43.674142739037521</v>
      </c>
      <c r="R201" s="405">
        <f>'2.a. Vos-laskelma'!R201/$E201</f>
        <v>-3.88</v>
      </c>
      <c r="S201" s="405">
        <f>'2.a. Vos-laskelma'!S201/$E201</f>
        <v>50.40375229342817</v>
      </c>
      <c r="T201" s="405">
        <f>'2.a. Vos-laskelma'!T201/$E201</f>
        <v>-3.75</v>
      </c>
      <c r="U201" s="131">
        <f>'2.a. Vos-laskelma'!U201/$E201</f>
        <v>1506.0687357831978</v>
      </c>
      <c r="V201" s="131">
        <f>'2.a. Vos-laskelma'!V201/$E201</f>
        <v>540.6274699236169</v>
      </c>
      <c r="W201" s="131">
        <f>'2.a. Vos-laskelma'!W201/$E201</f>
        <v>2046.6962057068147</v>
      </c>
      <c r="X201" s="131">
        <f>'2.a. Vos-laskelma'!X201/$E201</f>
        <v>164.9313671915051</v>
      </c>
      <c r="Y201" s="131">
        <f>'2.a. Vos-laskelma'!Y201/$E201</f>
        <v>2211.6275728983196</v>
      </c>
      <c r="Z201" s="406">
        <f>'2.a. Vos-laskelma'!Z201/$E201</f>
        <v>-3.9008091517857144</v>
      </c>
      <c r="AA201" s="131">
        <f>'2.a. Vos-laskelma'!AA201/$E201</f>
        <v>2233.0493917274916</v>
      </c>
    </row>
    <row r="202" spans="1:27">
      <c r="A202" s="13">
        <v>616</v>
      </c>
      <c r="B202" s="343">
        <v>1</v>
      </c>
      <c r="C202" s="377">
        <v>34</v>
      </c>
      <c r="D202" s="9" t="s">
        <v>233</v>
      </c>
      <c r="E202" s="20">
        <v>1720</v>
      </c>
      <c r="F202" s="131">
        <f>'2.a. Vos-laskelma'!F202/$E202</f>
        <v>1954.2895932975393</v>
      </c>
      <c r="G202" s="131">
        <f>'2.a. Vos-laskelma'!G202/$E202</f>
        <v>328.41959329753934</v>
      </c>
      <c r="H202" s="131">
        <f>'2.a. Vos-laskelma'!H202/$E202</f>
        <v>9.7703853443754465E-5</v>
      </c>
      <c r="I202" s="131">
        <f>'2.a. Vos-laskelma'!I202/$E202</f>
        <v>29.811977401392017</v>
      </c>
      <c r="J202" s="405">
        <f>'2.a. Vos-laskelma'!J202/$E202</f>
        <v>-282.68077676127081</v>
      </c>
      <c r="K202" s="405">
        <f>'2.a. Vos-laskelma'!K202/$E202</f>
        <v>-30.38</v>
      </c>
      <c r="L202" s="405">
        <f>'2.a. Vos-laskelma'!L202/$E202</f>
        <v>-43.667563953488376</v>
      </c>
      <c r="M202" s="405">
        <f>'2.a. Vos-laskelma'!M202/$E202</f>
        <v>-46.33116719970625</v>
      </c>
      <c r="N202" s="405">
        <f>'2.a. Vos-laskelma'!N202/$E202</f>
        <v>-123.09573195177573</v>
      </c>
      <c r="O202" s="405">
        <f>'2.a. Vos-laskelma'!O202/$E202</f>
        <v>-29.720000000000002</v>
      </c>
      <c r="P202" s="405">
        <f>'2.a. Vos-laskelma'!P202/$E202</f>
        <v>-11.38</v>
      </c>
      <c r="Q202" s="405">
        <f>'2.a. Vos-laskelma'!Q202/$E202</f>
        <v>-11.724674613174848</v>
      </c>
      <c r="R202" s="405">
        <f>'2.a. Vos-laskelma'!R202/$E202</f>
        <v>-3.88</v>
      </c>
      <c r="S202" s="405">
        <f>'2.a. Vos-laskelma'!S202/$E202</f>
        <v>21.248360956874357</v>
      </c>
      <c r="T202" s="405">
        <f>'2.a. Vos-laskelma'!T202/$E202</f>
        <v>-3.75</v>
      </c>
      <c r="U202" s="131">
        <f>'2.a. Vos-laskelma'!U202/$E202</f>
        <v>75.550793937660529</v>
      </c>
      <c r="V202" s="131">
        <f>'2.a. Vos-laskelma'!V202/$E202</f>
        <v>470.84361893073884</v>
      </c>
      <c r="W202" s="131">
        <f>'2.a. Vos-laskelma'!W202/$E202</f>
        <v>546.3944128683994</v>
      </c>
      <c r="X202" s="131">
        <f>'2.a. Vos-laskelma'!X202/$E202</f>
        <v>155.43893396798407</v>
      </c>
      <c r="Y202" s="131">
        <f>'2.a. Vos-laskelma'!Y202/$E202</f>
        <v>701.83334683638338</v>
      </c>
      <c r="Z202" s="406">
        <f>'2.a. Vos-laskelma'!Z202/$E202</f>
        <v>-290.65290697674419</v>
      </c>
      <c r="AA202" s="131">
        <f>'2.a. Vos-laskelma'!AA202/$E202</f>
        <v>327.89123585803088</v>
      </c>
    </row>
    <row r="203" spans="1:27">
      <c r="A203" s="13">
        <v>619</v>
      </c>
      <c r="B203" s="343">
        <v>6</v>
      </c>
      <c r="C203" s="343">
        <v>6</v>
      </c>
      <c r="D203" s="9" t="s">
        <v>234</v>
      </c>
      <c r="E203" s="20">
        <v>2546</v>
      </c>
      <c r="F203" s="131">
        <f>'2.a. Vos-laskelma'!F203/$E203</f>
        <v>1664.4936244294329</v>
      </c>
      <c r="G203" s="131">
        <f>'2.a. Vos-laskelma'!G203/$E203</f>
        <v>38.623624429433008</v>
      </c>
      <c r="H203" s="131">
        <f>'2.a. Vos-laskelma'!H203/$E203</f>
        <v>9.114072733888395E-6</v>
      </c>
      <c r="I203" s="131">
        <f>'2.a. Vos-laskelma'!I203/$E203</f>
        <v>61.498756697803032</v>
      </c>
      <c r="J203" s="405">
        <f>'2.a. Vos-laskelma'!J203/$E203</f>
        <v>299.4364277570931</v>
      </c>
      <c r="K203" s="405">
        <f>'2.a. Vos-laskelma'!K203/$E203</f>
        <v>-30.38</v>
      </c>
      <c r="L203" s="405">
        <f>'2.a. Vos-laskelma'!L203/$E203</f>
        <v>-69.896626080125685</v>
      </c>
      <c r="M203" s="405">
        <f>'2.a. Vos-laskelma'!M203/$E203</f>
        <v>97.842949782184206</v>
      </c>
      <c r="N203" s="405">
        <f>'2.a. Vos-laskelma'!N203/$E203</f>
        <v>303.94681790299614</v>
      </c>
      <c r="O203" s="405">
        <f>'2.a. Vos-laskelma'!O203/$E203</f>
        <v>-29.72</v>
      </c>
      <c r="P203" s="405">
        <f>'2.a. Vos-laskelma'!P203/$E203</f>
        <v>-11.38</v>
      </c>
      <c r="Q203" s="405">
        <f>'2.a. Vos-laskelma'!Q203/$E203</f>
        <v>-22.73288283736618</v>
      </c>
      <c r="R203" s="405">
        <f>'2.a. Vos-laskelma'!R203/$E203</f>
        <v>-3.88</v>
      </c>
      <c r="S203" s="405">
        <f>'2.a. Vos-laskelma'!S203/$E203</f>
        <v>69.386168989404581</v>
      </c>
      <c r="T203" s="405">
        <f>'2.a. Vos-laskelma'!T203/$E203</f>
        <v>-3.75</v>
      </c>
      <c r="U203" s="131">
        <f>'2.a. Vos-laskelma'!U203/$E203</f>
        <v>399.5588088843291</v>
      </c>
      <c r="V203" s="131">
        <f>'2.a. Vos-laskelma'!V203/$E203</f>
        <v>664.41313323148813</v>
      </c>
      <c r="W203" s="131">
        <f>'2.a. Vos-laskelma'!W203/$E203</f>
        <v>1063.9719421158172</v>
      </c>
      <c r="X203" s="131">
        <f>'2.a. Vos-laskelma'!X203/$E203</f>
        <v>241.23781156683154</v>
      </c>
      <c r="Y203" s="131">
        <f>'2.a. Vos-laskelma'!Y203/$E203</f>
        <v>1305.2097536826489</v>
      </c>
      <c r="Z203" s="406">
        <f>'2.a. Vos-laskelma'!Z203/$E203</f>
        <v>109.88648860958367</v>
      </c>
      <c r="AA203" s="131">
        <f>'2.a. Vos-laskelma'!AA203/$E203</f>
        <v>1445.6022914508956</v>
      </c>
    </row>
    <row r="204" spans="1:27">
      <c r="A204" s="13">
        <v>620</v>
      </c>
      <c r="B204" s="343">
        <v>18</v>
      </c>
      <c r="C204" s="343">
        <v>18</v>
      </c>
      <c r="D204" s="9" t="s">
        <v>235</v>
      </c>
      <c r="E204" s="20">
        <v>2322</v>
      </c>
      <c r="F204" s="131">
        <f>'2.a. Vos-laskelma'!F204/$E204</f>
        <v>2293.4417856867976</v>
      </c>
      <c r="G204" s="131">
        <f>'2.a. Vos-laskelma'!G204/$E204</f>
        <v>667.57178568679797</v>
      </c>
      <c r="H204" s="131">
        <f>'2.a. Vos-laskelma'!H204/$E204</f>
        <v>1.2535684032085738E-4</v>
      </c>
      <c r="I204" s="131">
        <f>'2.a. Vos-laskelma'!I204/$E204</f>
        <v>406.34472749040083</v>
      </c>
      <c r="J204" s="405">
        <f>'2.a. Vos-laskelma'!J204/$E204</f>
        <v>126.92200629361493</v>
      </c>
      <c r="K204" s="405">
        <f>'2.a. Vos-laskelma'!K204/$E204</f>
        <v>-30.38</v>
      </c>
      <c r="L204" s="405">
        <f>'2.a. Vos-laskelma'!L204/$E204</f>
        <v>-40.100938845822569</v>
      </c>
      <c r="M204" s="405">
        <f>'2.a. Vos-laskelma'!M204/$E204</f>
        <v>91.911965840394743</v>
      </c>
      <c r="N204" s="405">
        <f>'2.a. Vos-laskelma'!N204/$E204</f>
        <v>120.68834100099158</v>
      </c>
      <c r="O204" s="405">
        <f>'2.a. Vos-laskelma'!O204/$E204</f>
        <v>-29.72</v>
      </c>
      <c r="P204" s="405">
        <f>'2.a. Vos-laskelma'!P204/$E204</f>
        <v>-11.38</v>
      </c>
      <c r="Q204" s="405">
        <f>'2.a. Vos-laskelma'!Q204/$E204</f>
        <v>-34.994259209192947</v>
      </c>
      <c r="R204" s="405">
        <f>'2.a. Vos-laskelma'!R204/$E204</f>
        <v>-3.8800000000000003</v>
      </c>
      <c r="S204" s="405">
        <f>'2.a. Vos-laskelma'!S204/$E204</f>
        <v>68.526897507244101</v>
      </c>
      <c r="T204" s="405">
        <f>'2.a. Vos-laskelma'!T204/$E204</f>
        <v>-3.75</v>
      </c>
      <c r="U204" s="131">
        <f>'2.a. Vos-laskelma'!U204/$E204</f>
        <v>1200.8385194708137</v>
      </c>
      <c r="V204" s="131">
        <f>'2.a. Vos-laskelma'!V204/$E204</f>
        <v>423.8298198053177</v>
      </c>
      <c r="W204" s="131">
        <f>'2.a. Vos-laskelma'!W204/$E204</f>
        <v>1624.6683392761315</v>
      </c>
      <c r="X204" s="131">
        <f>'2.a. Vos-laskelma'!X204/$E204</f>
        <v>214.16023422483184</v>
      </c>
      <c r="Y204" s="131">
        <f>'2.a. Vos-laskelma'!Y204/$E204</f>
        <v>1838.8285735009633</v>
      </c>
      <c r="Z204" s="406">
        <f>'2.a. Vos-laskelma'!Z204/$E204</f>
        <v>90.559000861326439</v>
      </c>
      <c r="AA204" s="131">
        <f>'2.a. Vos-laskelma'!AA204/$E204</f>
        <v>1962.8090148054346</v>
      </c>
    </row>
    <row r="205" spans="1:27">
      <c r="A205" s="13">
        <v>623</v>
      </c>
      <c r="B205" s="343">
        <v>10</v>
      </c>
      <c r="C205" s="343">
        <v>10</v>
      </c>
      <c r="D205" s="9" t="s">
        <v>236</v>
      </c>
      <c r="E205" s="20">
        <v>2081</v>
      </c>
      <c r="F205" s="131">
        <f>'2.a. Vos-laskelma'!F205/$E205</f>
        <v>1856.2344306382176</v>
      </c>
      <c r="G205" s="131">
        <f>'2.a. Vos-laskelma'!G205/$E205</f>
        <v>230.3644306382177</v>
      </c>
      <c r="H205" s="131">
        <f>'2.a. Vos-laskelma'!H205/$E205</f>
        <v>5.9636276354871153E-5</v>
      </c>
      <c r="I205" s="131">
        <f>'2.a. Vos-laskelma'!I205/$E205</f>
        <v>394.32159466310412</v>
      </c>
      <c r="J205" s="405">
        <f>'2.a. Vos-laskelma'!J205/$E205</f>
        <v>152.02909854128166</v>
      </c>
      <c r="K205" s="405">
        <f>'2.a. Vos-laskelma'!K205/$E205</f>
        <v>-30.38</v>
      </c>
      <c r="L205" s="405">
        <f>'2.a. Vos-laskelma'!L205/$E205</f>
        <v>-24.923488707352234</v>
      </c>
      <c r="M205" s="405">
        <f>'2.a. Vos-laskelma'!M205/$E205</f>
        <v>-2.4028799328353174</v>
      </c>
      <c r="N205" s="405">
        <f>'2.a. Vos-laskelma'!N205/$E205</f>
        <v>243.93842000344128</v>
      </c>
      <c r="O205" s="405">
        <f>'2.a. Vos-laskelma'!O205/$E205</f>
        <v>-29.72</v>
      </c>
      <c r="P205" s="405">
        <f>'2.a. Vos-laskelma'!P205/$E205</f>
        <v>-11.38</v>
      </c>
      <c r="Q205" s="405">
        <f>'2.a. Vos-laskelma'!Q205/$E205</f>
        <v>-15.734856241483095</v>
      </c>
      <c r="R205" s="405">
        <f>'2.a. Vos-laskelma'!R205/$E205</f>
        <v>-3.88</v>
      </c>
      <c r="S205" s="405">
        <f>'2.a. Vos-laskelma'!S205/$E205</f>
        <v>30.261903419511061</v>
      </c>
      <c r="T205" s="405">
        <f>'2.a. Vos-laskelma'!T205/$E205</f>
        <v>-3.75</v>
      </c>
      <c r="U205" s="131">
        <f>'2.a. Vos-laskelma'!U205/$E205</f>
        <v>776.71512384260348</v>
      </c>
      <c r="V205" s="131">
        <f>'2.a. Vos-laskelma'!V205/$E205</f>
        <v>-34.075827156082873</v>
      </c>
      <c r="W205" s="131">
        <f>'2.a. Vos-laskelma'!W205/$E205</f>
        <v>742.63929668652054</v>
      </c>
      <c r="X205" s="131">
        <f>'2.a. Vos-laskelma'!X205/$E205</f>
        <v>209.93050945623261</v>
      </c>
      <c r="Y205" s="131">
        <f>'2.a. Vos-laskelma'!Y205/$E205</f>
        <v>952.56980614275324</v>
      </c>
      <c r="Z205" s="406">
        <f>'2.a. Vos-laskelma'!Z205/$E205</f>
        <v>-254.19221528111484</v>
      </c>
      <c r="AA205" s="131">
        <f>'2.a. Vos-laskelma'!AA205/$E205</f>
        <v>667.25959953779761</v>
      </c>
    </row>
    <row r="206" spans="1:27">
      <c r="A206" s="13">
        <v>624</v>
      </c>
      <c r="B206" s="343">
        <v>8</v>
      </c>
      <c r="C206" s="343">
        <v>8</v>
      </c>
      <c r="D206" s="9" t="s">
        <v>237</v>
      </c>
      <c r="E206" s="20">
        <v>5016</v>
      </c>
      <c r="F206" s="131">
        <f>'2.a. Vos-laskelma'!F206/$E206</f>
        <v>2124.624802950611</v>
      </c>
      <c r="G206" s="131">
        <f>'2.a. Vos-laskelma'!G206/$E206</f>
        <v>498.75480295061095</v>
      </c>
      <c r="H206" s="131">
        <f>'2.a. Vos-laskelma'!H206/$E206</f>
        <v>4.680015764184245E-5</v>
      </c>
      <c r="I206" s="131">
        <f>'2.a. Vos-laskelma'!I206/$E206</f>
        <v>24.537509116726735</v>
      </c>
      <c r="J206" s="405">
        <f>'2.a. Vos-laskelma'!J206/$E206</f>
        <v>164.04990496337416</v>
      </c>
      <c r="K206" s="405">
        <f>'2.a. Vos-laskelma'!K206/$E206</f>
        <v>-30.38</v>
      </c>
      <c r="L206" s="405">
        <f>'2.a. Vos-laskelma'!L206/$E206</f>
        <v>-20.080271132376396</v>
      </c>
      <c r="M206" s="405">
        <f>'2.a. Vos-laskelma'!M206/$E206</f>
        <v>108.88355549932565</v>
      </c>
      <c r="N206" s="405">
        <f>'2.a. Vos-laskelma'!N206/$E206</f>
        <v>144.71470175745438</v>
      </c>
      <c r="O206" s="405">
        <f>'2.a. Vos-laskelma'!O206/$E206</f>
        <v>-29.72</v>
      </c>
      <c r="P206" s="405">
        <f>'2.a. Vos-laskelma'!P206/$E206</f>
        <v>-11.38</v>
      </c>
      <c r="Q206" s="405">
        <f>'2.a. Vos-laskelma'!Q206/$E206</f>
        <v>-17.214725526830474</v>
      </c>
      <c r="R206" s="405">
        <f>'2.a. Vos-laskelma'!R206/$E206</f>
        <v>-3.8799999999999994</v>
      </c>
      <c r="S206" s="405">
        <f>'2.a. Vos-laskelma'!S206/$E206</f>
        <v>26.856644365800967</v>
      </c>
      <c r="T206" s="405">
        <f>'2.a. Vos-laskelma'!T206/$E206</f>
        <v>-3.75</v>
      </c>
      <c r="U206" s="131">
        <f>'2.a. Vos-laskelma'!U206/$E206</f>
        <v>687.34221703071182</v>
      </c>
      <c r="V206" s="131">
        <f>'2.a. Vos-laskelma'!V206/$E206</f>
        <v>122.62966732663831</v>
      </c>
      <c r="W206" s="131">
        <f>'2.a. Vos-laskelma'!W206/$E206</f>
        <v>809.97188435735006</v>
      </c>
      <c r="X206" s="131">
        <f>'2.a. Vos-laskelma'!X206/$E206</f>
        <v>89.842332291891708</v>
      </c>
      <c r="Y206" s="131">
        <f>'2.a. Vos-laskelma'!Y206/$E206</f>
        <v>899.81421664924187</v>
      </c>
      <c r="Z206" s="406">
        <f>'2.a. Vos-laskelma'!Z206/$E206</f>
        <v>-156.02771132376395</v>
      </c>
      <c r="AA206" s="131">
        <f>'2.a. Vos-laskelma'!AA206/$E206</f>
        <v>753.23433894834795</v>
      </c>
    </row>
    <row r="207" spans="1:27">
      <c r="A207" s="13">
        <v>625</v>
      </c>
      <c r="B207" s="343">
        <v>17</v>
      </c>
      <c r="C207" s="343">
        <v>17</v>
      </c>
      <c r="D207" s="9" t="s">
        <v>238</v>
      </c>
      <c r="E207" s="20">
        <v>2938</v>
      </c>
      <c r="F207" s="131">
        <f>'2.a. Vos-laskelma'!F207/$E207</f>
        <v>2271.4304219276955</v>
      </c>
      <c r="G207" s="131">
        <f>'2.a. Vos-laskelma'!G207/$E207</f>
        <v>645.56042192769576</v>
      </c>
      <c r="H207" s="131">
        <f>'2.a. Vos-laskelma'!H207/$E207</f>
        <v>9.673545243196822E-5</v>
      </c>
      <c r="I207" s="131">
        <f>'2.a. Vos-laskelma'!I207/$E207</f>
        <v>89.997343351535335</v>
      </c>
      <c r="J207" s="405">
        <f>'2.a. Vos-laskelma'!J207/$E207</f>
        <v>306.52462223450351</v>
      </c>
      <c r="K207" s="405">
        <f>'2.a. Vos-laskelma'!K207/$E207</f>
        <v>-30.380000000000003</v>
      </c>
      <c r="L207" s="405">
        <f>'2.a. Vos-laskelma'!L207/$E207</f>
        <v>-30.753134785568417</v>
      </c>
      <c r="M207" s="405">
        <f>'2.a. Vos-laskelma'!M207/$E207</f>
        <v>127.29130090995299</v>
      </c>
      <c r="N207" s="405">
        <f>'2.a. Vos-laskelma'!N207/$E207</f>
        <v>294.84818331975617</v>
      </c>
      <c r="O207" s="405">
        <f>'2.a. Vos-laskelma'!O207/$E207</f>
        <v>-29.72</v>
      </c>
      <c r="P207" s="405">
        <f>'2.a. Vos-laskelma'!P207/$E207</f>
        <v>-11.38</v>
      </c>
      <c r="Q207" s="405">
        <f>'2.a. Vos-laskelma'!Q207/$E207</f>
        <v>-29.664697355330283</v>
      </c>
      <c r="R207" s="405">
        <f>'2.a. Vos-laskelma'!R207/$E207</f>
        <v>-3.8800000000000003</v>
      </c>
      <c r="S207" s="405">
        <f>'2.a. Vos-laskelma'!S207/$E207</f>
        <v>23.912970145693031</v>
      </c>
      <c r="T207" s="405">
        <f>'2.a. Vos-laskelma'!T207/$E207</f>
        <v>-3.75</v>
      </c>
      <c r="U207" s="131">
        <f>'2.a. Vos-laskelma'!U207/$E207</f>
        <v>1042.0823875137346</v>
      </c>
      <c r="V207" s="131">
        <f>'2.a. Vos-laskelma'!V207/$E207</f>
        <v>340.86628024971736</v>
      </c>
      <c r="W207" s="131">
        <f>'2.a. Vos-laskelma'!W207/$E207</f>
        <v>1382.9486677634518</v>
      </c>
      <c r="X207" s="131">
        <f>'2.a. Vos-laskelma'!X207/$E207</f>
        <v>150.0944211011049</v>
      </c>
      <c r="Y207" s="131">
        <f>'2.a. Vos-laskelma'!Y207/$E207</f>
        <v>1533.0430888645567</v>
      </c>
      <c r="Z207" s="406">
        <f>'2.a. Vos-laskelma'!Z207/$E207</f>
        <v>217.54152484683459</v>
      </c>
      <c r="AA207" s="131">
        <f>'2.a. Vos-laskelma'!AA207/$E207</f>
        <v>1658.5563699941099</v>
      </c>
    </row>
    <row r="208" spans="1:27">
      <c r="A208" s="13">
        <v>626</v>
      </c>
      <c r="B208" s="343">
        <v>17</v>
      </c>
      <c r="C208" s="343">
        <v>17</v>
      </c>
      <c r="D208" s="9" t="s">
        <v>239</v>
      </c>
      <c r="E208" s="20">
        <v>4551</v>
      </c>
      <c r="F208" s="131">
        <f>'2.a. Vos-laskelma'!F208/$E208</f>
        <v>2042.6697576271913</v>
      </c>
      <c r="G208" s="131">
        <f>'2.a. Vos-laskelma'!G208/$E208</f>
        <v>416.79975762719158</v>
      </c>
      <c r="H208" s="131">
        <f>'2.a. Vos-laskelma'!H208/$E208</f>
        <v>4.4835546027452426E-5</v>
      </c>
      <c r="I208" s="131">
        <f>'2.a. Vos-laskelma'!I208/$E208</f>
        <v>166.69874822092083</v>
      </c>
      <c r="J208" s="405">
        <f>'2.a. Vos-laskelma'!J208/$E208</f>
        <v>-357.62291460826816</v>
      </c>
      <c r="K208" s="405">
        <f>'2.a. Vos-laskelma'!K208/$E208</f>
        <v>-30.380000000000003</v>
      </c>
      <c r="L208" s="405">
        <f>'2.a. Vos-laskelma'!L208/$E208</f>
        <v>-46.012041309602282</v>
      </c>
      <c r="M208" s="405">
        <f>'2.a. Vos-laskelma'!M208/$E208</f>
        <v>-98.062971361170881</v>
      </c>
      <c r="N208" s="405">
        <f>'2.a. Vos-laskelma'!N208/$E208</f>
        <v>-178.04323511783332</v>
      </c>
      <c r="O208" s="405">
        <f>'2.a. Vos-laskelma'!O208/$E208</f>
        <v>-29.72</v>
      </c>
      <c r="P208" s="405">
        <f>'2.a. Vos-laskelma'!P208/$E208</f>
        <v>-11.38</v>
      </c>
      <c r="Q208" s="405">
        <f>'2.a. Vos-laskelma'!Q208/$E208</f>
        <v>-17.992255745741591</v>
      </c>
      <c r="R208" s="405">
        <f>'2.a. Vos-laskelma'!R208/$E208</f>
        <v>-3.8800000000000003</v>
      </c>
      <c r="S208" s="405">
        <f>'2.a. Vos-laskelma'!S208/$E208</f>
        <v>61.597588926080007</v>
      </c>
      <c r="T208" s="405">
        <f>'2.a. Vos-laskelma'!T208/$E208</f>
        <v>-3.75</v>
      </c>
      <c r="U208" s="131">
        <f>'2.a. Vos-laskelma'!U208/$E208</f>
        <v>225.87559123984425</v>
      </c>
      <c r="V208" s="131">
        <f>'2.a. Vos-laskelma'!V208/$E208</f>
        <v>615.70287027216762</v>
      </c>
      <c r="W208" s="131">
        <f>'2.a. Vos-laskelma'!W208/$E208</f>
        <v>841.57846151201193</v>
      </c>
      <c r="X208" s="131">
        <f>'2.a. Vos-laskelma'!X208/$E208</f>
        <v>166.66522999218523</v>
      </c>
      <c r="Y208" s="131">
        <f>'2.a. Vos-laskelma'!Y208/$E208</f>
        <v>1008.243691504197</v>
      </c>
      <c r="Z208" s="406">
        <f>'2.a. Vos-laskelma'!Z208/$E208</f>
        <v>-38.774994506701823</v>
      </c>
      <c r="AA208" s="131">
        <f>'2.a. Vos-laskelma'!AA208/$E208</f>
        <v>929.09089655181981</v>
      </c>
    </row>
    <row r="209" spans="1:27">
      <c r="A209" s="13">
        <v>630</v>
      </c>
      <c r="B209" s="343">
        <v>17</v>
      </c>
      <c r="C209" s="343">
        <v>17</v>
      </c>
      <c r="D209" s="9" t="s">
        <v>240</v>
      </c>
      <c r="E209" s="20">
        <v>1678</v>
      </c>
      <c r="F209" s="131">
        <f>'2.a. Vos-laskelma'!F209/$E209</f>
        <v>3198.1607614963186</v>
      </c>
      <c r="G209" s="131">
        <f>'2.a. Vos-laskelma'!G209/$E209</f>
        <v>1572.2907614963187</v>
      </c>
      <c r="H209" s="131">
        <f>'2.a. Vos-laskelma'!H209/$E209</f>
        <v>2.929817815548781E-4</v>
      </c>
      <c r="I209" s="131">
        <f>'2.a. Vos-laskelma'!I209/$E209</f>
        <v>389.76582784757642</v>
      </c>
      <c r="J209" s="405">
        <f>'2.a. Vos-laskelma'!J209/$E209</f>
        <v>-420.30007836297909</v>
      </c>
      <c r="K209" s="405">
        <f>'2.a. Vos-laskelma'!K209/$E209</f>
        <v>-30.38</v>
      </c>
      <c r="L209" s="405">
        <f>'2.a. Vos-laskelma'!L209/$E209</f>
        <v>-16.947061978545886</v>
      </c>
      <c r="M209" s="405">
        <f>'2.a. Vos-laskelma'!M209/$E209</f>
        <v>-174.47690293272638</v>
      </c>
      <c r="N209" s="405">
        <f>'2.a. Vos-laskelma'!N209/$E209</f>
        <v>-126.86322435772742</v>
      </c>
      <c r="O209" s="405">
        <f>'2.a. Vos-laskelma'!O209/$E209</f>
        <v>-29.72</v>
      </c>
      <c r="P209" s="405">
        <f>'2.a. Vos-laskelma'!P209/$E209</f>
        <v>-11.380000000000003</v>
      </c>
      <c r="Q209" s="405">
        <f>'2.a. Vos-laskelma'!Q209/$E209</f>
        <v>-42.103054232004652</v>
      </c>
      <c r="R209" s="405">
        <f>'2.a. Vos-laskelma'!R209/$E209</f>
        <v>-3.8799999999999994</v>
      </c>
      <c r="S209" s="405">
        <f>'2.a. Vos-laskelma'!S209/$E209</f>
        <v>19.200165138025266</v>
      </c>
      <c r="T209" s="405">
        <f>'2.a. Vos-laskelma'!T209/$E209</f>
        <v>-3.75</v>
      </c>
      <c r="U209" s="131">
        <f>'2.a. Vos-laskelma'!U209/$E209</f>
        <v>1541.7565109809159</v>
      </c>
      <c r="V209" s="131">
        <f>'2.a. Vos-laskelma'!V209/$E209</f>
        <v>417.1739992049466</v>
      </c>
      <c r="W209" s="131">
        <f>'2.a. Vos-laskelma'!W209/$E209</f>
        <v>1958.9305101858627</v>
      </c>
      <c r="X209" s="131">
        <f>'2.a. Vos-laskelma'!X209/$E209</f>
        <v>141.26293082495192</v>
      </c>
      <c r="Y209" s="131">
        <f>'2.a. Vos-laskelma'!Y209/$E209</f>
        <v>2100.1934410108147</v>
      </c>
      <c r="Z209" s="406">
        <f>'2.a. Vos-laskelma'!Z209/$E209</f>
        <v>-75.803933253873666</v>
      </c>
      <c r="AA209" s="131">
        <f>'2.a. Vos-laskelma'!AA209/$E209</f>
        <v>1903.9917290520821</v>
      </c>
    </row>
    <row r="210" spans="1:27">
      <c r="A210" s="13">
        <v>631</v>
      </c>
      <c r="B210" s="343">
        <v>2</v>
      </c>
      <c r="C210" s="343">
        <v>2</v>
      </c>
      <c r="D210" s="9" t="s">
        <v>241</v>
      </c>
      <c r="E210" s="20">
        <v>1892</v>
      </c>
      <c r="F210" s="131">
        <f>'2.a. Vos-laskelma'!F210/$E210</f>
        <v>1946.691032881027</v>
      </c>
      <c r="G210" s="131">
        <f>'2.a. Vos-laskelma'!G210/$E210</f>
        <v>320.82103288102718</v>
      </c>
      <c r="H210" s="131">
        <f>'2.a. Vos-laskelma'!H210/$E210</f>
        <v>8.7105318332799343E-5</v>
      </c>
      <c r="I210" s="131">
        <f>'2.a. Vos-laskelma'!I210/$E210</f>
        <v>21.629991701563203</v>
      </c>
      <c r="J210" s="405">
        <f>'2.a. Vos-laskelma'!J210/$E210</f>
        <v>78.577815549585338</v>
      </c>
      <c r="K210" s="405">
        <f>'2.a. Vos-laskelma'!K210/$E210</f>
        <v>-30.38</v>
      </c>
      <c r="L210" s="405">
        <f>'2.a. Vos-laskelma'!L210/$E210</f>
        <v>-15.847003171247357</v>
      </c>
      <c r="M210" s="405">
        <f>'2.a. Vos-laskelma'!M210/$E210</f>
        <v>71.340745486971684</v>
      </c>
      <c r="N210" s="405">
        <f>'2.a. Vos-laskelma'!N210/$E210</f>
        <v>75.162124148757471</v>
      </c>
      <c r="O210" s="405">
        <f>'2.a. Vos-laskelma'!O210/$E210</f>
        <v>-29.72</v>
      </c>
      <c r="P210" s="405">
        <f>'2.a. Vos-laskelma'!P210/$E210</f>
        <v>-11.38</v>
      </c>
      <c r="Q210" s="405">
        <f>'2.a. Vos-laskelma'!Q210/$E210</f>
        <v>-15.76910904284752</v>
      </c>
      <c r="R210" s="405">
        <f>'2.a. Vos-laskelma'!R210/$E210</f>
        <v>-3.88</v>
      </c>
      <c r="S210" s="405">
        <f>'2.a. Vos-laskelma'!S210/$E210</f>
        <v>42.801058127951066</v>
      </c>
      <c r="T210" s="405">
        <f>'2.a. Vos-laskelma'!T210/$E210</f>
        <v>-3.75</v>
      </c>
      <c r="U210" s="131">
        <f>'2.a. Vos-laskelma'!U210/$E210</f>
        <v>421.02884013217573</v>
      </c>
      <c r="V210" s="131">
        <f>'2.a. Vos-laskelma'!V210/$E210</f>
        <v>319.00276922840663</v>
      </c>
      <c r="W210" s="131">
        <f>'2.a. Vos-laskelma'!W210/$E210</f>
        <v>740.03160936058237</v>
      </c>
      <c r="X210" s="131">
        <f>'2.a. Vos-laskelma'!X210/$E210</f>
        <v>107.15886938371945</v>
      </c>
      <c r="Y210" s="131">
        <f>'2.a. Vos-laskelma'!Y210/$E210</f>
        <v>847.1904787443018</v>
      </c>
      <c r="Z210" s="406">
        <f>'2.a. Vos-laskelma'!Z210/$E210</f>
        <v>-269.02484143763212</v>
      </c>
      <c r="AA210" s="131">
        <f>'2.a. Vos-laskelma'!AA210/$E210</f>
        <v>597.69869182569187</v>
      </c>
    </row>
    <row r="211" spans="1:27">
      <c r="A211" s="13">
        <v>635</v>
      </c>
      <c r="B211" s="343">
        <v>6</v>
      </c>
      <c r="C211" s="343">
        <v>6</v>
      </c>
      <c r="D211" s="9" t="s">
        <v>242</v>
      </c>
      <c r="E211" s="20">
        <v>6146</v>
      </c>
      <c r="F211" s="131">
        <f>'2.a. Vos-laskelma'!F211/$E211</f>
        <v>1800.8225993743338</v>
      </c>
      <c r="G211" s="131">
        <f>'2.a. Vos-laskelma'!G211/$E211</f>
        <v>174.95259937433374</v>
      </c>
      <c r="H211" s="131">
        <f>'2.a. Vos-laskelma'!H211/$E211</f>
        <v>1.5807271451997795E-5</v>
      </c>
      <c r="I211" s="131">
        <f>'2.a. Vos-laskelma'!I211/$E211</f>
        <v>54.894925369484817</v>
      </c>
      <c r="J211" s="405">
        <f>'2.a. Vos-laskelma'!J211/$E211</f>
        <v>-95.252177047929194</v>
      </c>
      <c r="K211" s="405">
        <f>'2.a. Vos-laskelma'!K211/$E211</f>
        <v>-30.379999999999995</v>
      </c>
      <c r="L211" s="405">
        <f>'2.a. Vos-laskelma'!L211/$E211</f>
        <v>-32.161322811584768</v>
      </c>
      <c r="M211" s="405">
        <f>'2.a. Vos-laskelma'!M211/$E211</f>
        <v>-5.8169063159422176</v>
      </c>
      <c r="N211" s="405">
        <f>'2.a. Vos-laskelma'!N211/$E211</f>
        <v>-18.617442994293778</v>
      </c>
      <c r="O211" s="405">
        <f>'2.a. Vos-laskelma'!O211/$E211</f>
        <v>-29.72</v>
      </c>
      <c r="P211" s="405">
        <f>'2.a. Vos-laskelma'!P211/$E211</f>
        <v>-11.380000000000003</v>
      </c>
      <c r="Q211" s="405">
        <f>'2.a. Vos-laskelma'!Q211/$E211</f>
        <v>-9.7103545473616855</v>
      </c>
      <c r="R211" s="405">
        <f>'2.a. Vos-laskelma'!R211/$E211</f>
        <v>-3.88</v>
      </c>
      <c r="S211" s="405">
        <f>'2.a. Vos-laskelma'!S211/$E211</f>
        <v>50.163849621253235</v>
      </c>
      <c r="T211" s="405">
        <f>'2.a. Vos-laskelma'!T211/$E211</f>
        <v>-3.75</v>
      </c>
      <c r="U211" s="131">
        <f>'2.a. Vos-laskelma'!U211/$E211</f>
        <v>134.59534769588936</v>
      </c>
      <c r="V211" s="131">
        <f>'2.a. Vos-laskelma'!V211/$E211</f>
        <v>323.15126873135597</v>
      </c>
      <c r="W211" s="131">
        <f>'2.a. Vos-laskelma'!W211/$E211</f>
        <v>457.74661642724539</v>
      </c>
      <c r="X211" s="131">
        <f>'2.a. Vos-laskelma'!X211/$E211</f>
        <v>151.31825220409669</v>
      </c>
      <c r="Y211" s="131">
        <f>'2.a. Vos-laskelma'!Y211/$E211</f>
        <v>609.06486863134205</v>
      </c>
      <c r="Z211" s="406">
        <f>'2.a. Vos-laskelma'!Z211/$E211</f>
        <v>-47.87666775138301</v>
      </c>
      <c r="AA211" s="131">
        <f>'2.a. Vos-laskelma'!AA211/$E211</f>
        <v>624.26168948997463</v>
      </c>
    </row>
    <row r="212" spans="1:27">
      <c r="A212" s="13">
        <v>636</v>
      </c>
      <c r="B212" s="343">
        <v>2</v>
      </c>
      <c r="C212" s="343">
        <v>2</v>
      </c>
      <c r="D212" s="9" t="s">
        <v>243</v>
      </c>
      <c r="E212" s="20">
        <v>7903</v>
      </c>
      <c r="F212" s="131">
        <f>'2.a. Vos-laskelma'!F212/$E212</f>
        <v>2209.2653141388109</v>
      </c>
      <c r="G212" s="131">
        <f>'2.a. Vos-laskelma'!G212/$E212</f>
        <v>583.39531413881116</v>
      </c>
      <c r="H212" s="131">
        <f>'2.a. Vos-laskelma'!H212/$E212</f>
        <v>3.3413585473065977E-5</v>
      </c>
      <c r="I212" s="131">
        <f>'2.a. Vos-laskelma'!I212/$E212</f>
        <v>29.634470218635883</v>
      </c>
      <c r="J212" s="405">
        <f>'2.a. Vos-laskelma'!J212/$E212</f>
        <v>-26.379804643502055</v>
      </c>
      <c r="K212" s="405">
        <f>'2.a. Vos-laskelma'!K212/$E212</f>
        <v>-30.38</v>
      </c>
      <c r="L212" s="405">
        <f>'2.a. Vos-laskelma'!L212/$E212</f>
        <v>-32.654702011894216</v>
      </c>
      <c r="M212" s="405">
        <f>'2.a. Vos-laskelma'!M212/$E212</f>
        <v>-5.8115884519163306</v>
      </c>
      <c r="N212" s="405">
        <f>'2.a. Vos-laskelma'!N212/$E212</f>
        <v>93.168892416328973</v>
      </c>
      <c r="O212" s="405">
        <f>'2.a. Vos-laskelma'!O212/$E212</f>
        <v>-29.72</v>
      </c>
      <c r="P212" s="405">
        <f>'2.a. Vos-laskelma'!P212/$E212</f>
        <v>-11.38</v>
      </c>
      <c r="Q212" s="405">
        <f>'2.a. Vos-laskelma'!Q212/$E212</f>
        <v>-21.849088089475369</v>
      </c>
      <c r="R212" s="405">
        <f>'2.a. Vos-laskelma'!R212/$E212</f>
        <v>-3.88</v>
      </c>
      <c r="S212" s="405">
        <f>'2.a. Vos-laskelma'!S212/$E212</f>
        <v>19.876681493454882</v>
      </c>
      <c r="T212" s="405">
        <f>'2.a. Vos-laskelma'!T212/$E212</f>
        <v>-3.75</v>
      </c>
      <c r="U212" s="131">
        <f>'2.a. Vos-laskelma'!U212/$E212</f>
        <v>586.64997971394496</v>
      </c>
      <c r="V212" s="131">
        <f>'2.a. Vos-laskelma'!V212/$E212</f>
        <v>445.57443839091752</v>
      </c>
      <c r="W212" s="131">
        <f>'2.a. Vos-laskelma'!W212/$E212</f>
        <v>1032.2244181048625</v>
      </c>
      <c r="X212" s="131">
        <f>'2.a. Vos-laskelma'!X212/$E212</f>
        <v>177.19369756689656</v>
      </c>
      <c r="Y212" s="131">
        <f>'2.a. Vos-laskelma'!Y212/$E212</f>
        <v>1209.4181156717589</v>
      </c>
      <c r="Z212" s="406">
        <f>'2.a. Vos-laskelma'!Z212/$E212</f>
        <v>-91.517271922054917</v>
      </c>
      <c r="AA212" s="131">
        <f>'2.a. Vos-laskelma'!AA212/$E212</f>
        <v>1129.8007742249576</v>
      </c>
    </row>
    <row r="213" spans="1:27">
      <c r="A213" s="13">
        <v>638</v>
      </c>
      <c r="B213" s="343">
        <v>1</v>
      </c>
      <c r="C213" s="377">
        <v>34</v>
      </c>
      <c r="D213" s="9" t="s">
        <v>244</v>
      </c>
      <c r="E213" s="20">
        <v>51863</v>
      </c>
      <c r="F213" s="131">
        <f>'2.a. Vos-laskelma'!F213/$E213</f>
        <v>2312.8771473675379</v>
      </c>
      <c r="G213" s="131">
        <f>'2.a. Vos-laskelma'!G213/$E213</f>
        <v>687.00714736753787</v>
      </c>
      <c r="H213" s="131">
        <f>'2.a. Vos-laskelma'!H213/$E213</f>
        <v>5.7273148112121816E-6</v>
      </c>
      <c r="I213" s="131">
        <f>'2.a. Vos-laskelma'!I213/$E213</f>
        <v>42.206115873575619</v>
      </c>
      <c r="J213" s="405">
        <f>'2.a. Vos-laskelma'!J213/$E213</f>
        <v>186.060932626506</v>
      </c>
      <c r="K213" s="405">
        <f>'2.a. Vos-laskelma'!K213/$E213</f>
        <v>-30.38</v>
      </c>
      <c r="L213" s="405">
        <f>'2.a. Vos-laskelma'!L213/$E213</f>
        <v>-74.434739023966998</v>
      </c>
      <c r="M213" s="405">
        <f>'2.a. Vos-laskelma'!M213/$E213</f>
        <v>53.695073429843738</v>
      </c>
      <c r="N213" s="405">
        <f>'2.a. Vos-laskelma'!N213/$E213</f>
        <v>280.01787381712535</v>
      </c>
      <c r="O213" s="405">
        <f>'2.a. Vos-laskelma'!O213/$E213</f>
        <v>-29.72</v>
      </c>
      <c r="P213" s="405">
        <f>'2.a. Vos-laskelma'!P213/$E213</f>
        <v>-11.38</v>
      </c>
      <c r="Q213" s="405">
        <f>'2.a. Vos-laskelma'!Q213/$E213</f>
        <v>-18.313695661480622</v>
      </c>
      <c r="R213" s="405">
        <f>'2.a. Vos-laskelma'!R213/$E213</f>
        <v>-3.88</v>
      </c>
      <c r="S213" s="405">
        <f>'2.a. Vos-laskelma'!S213/$E213</f>
        <v>24.206420064984513</v>
      </c>
      <c r="T213" s="405">
        <f>'2.a. Vos-laskelma'!T213/$E213</f>
        <v>-3.75</v>
      </c>
      <c r="U213" s="131">
        <f>'2.a. Vos-laskelma'!U213/$E213</f>
        <v>915.27419586761948</v>
      </c>
      <c r="V213" s="131">
        <f>'2.a. Vos-laskelma'!V213/$E213</f>
        <v>-70.969374254402211</v>
      </c>
      <c r="W213" s="131">
        <f>'2.a. Vos-laskelma'!W213/$E213</f>
        <v>844.30482161321731</v>
      </c>
      <c r="X213" s="131">
        <f>'2.a. Vos-laskelma'!X213/$E213</f>
        <v>101.10953484071638</v>
      </c>
      <c r="Y213" s="131">
        <f>'2.a. Vos-laskelma'!Y213/$E213</f>
        <v>945.41435645393381</v>
      </c>
      <c r="Z213" s="406">
        <f>'2.a. Vos-laskelma'!Z213/$E213</f>
        <v>-1.3785164761004955</v>
      </c>
      <c r="AA213" s="131">
        <f>'2.a. Vos-laskelma'!AA213/$E213</f>
        <v>998.6260105359878</v>
      </c>
    </row>
    <row r="214" spans="1:27">
      <c r="A214" s="13">
        <v>678</v>
      </c>
      <c r="B214" s="343">
        <v>17</v>
      </c>
      <c r="C214" s="343">
        <v>17</v>
      </c>
      <c r="D214" s="9" t="s">
        <v>245</v>
      </c>
      <c r="E214" s="20">
        <v>23413</v>
      </c>
      <c r="F214" s="131">
        <f>'2.a. Vos-laskelma'!F214/$E214</f>
        <v>2175.2683465418518</v>
      </c>
      <c r="G214" s="131">
        <f>'2.a. Vos-laskelma'!G214/$E214</f>
        <v>549.39834654185211</v>
      </c>
      <c r="H214" s="131">
        <f>'2.a. Vos-laskelma'!H214/$E214</f>
        <v>1.0787416390407192E-5</v>
      </c>
      <c r="I214" s="131">
        <f>'2.a. Vos-laskelma'!I214/$E214</f>
        <v>67.214656358437836</v>
      </c>
      <c r="J214" s="405">
        <f>'2.a. Vos-laskelma'!J214/$E214</f>
        <v>-51.49150385873746</v>
      </c>
      <c r="K214" s="405">
        <f>'2.a. Vos-laskelma'!K214/$E214</f>
        <v>-30.38</v>
      </c>
      <c r="L214" s="405">
        <f>'2.a. Vos-laskelma'!L214/$E214</f>
        <v>-57.849128262076619</v>
      </c>
      <c r="M214" s="405">
        <f>'2.a. Vos-laskelma'!M214/$E214</f>
        <v>-5.7914762226049019</v>
      </c>
      <c r="N214" s="405">
        <f>'2.a. Vos-laskelma'!N214/$E214</f>
        <v>64.696898772717589</v>
      </c>
      <c r="O214" s="405">
        <f>'2.a. Vos-laskelma'!O214/$E214</f>
        <v>-29.72</v>
      </c>
      <c r="P214" s="405">
        <f>'2.a. Vos-laskelma'!P214/$E214</f>
        <v>-11.38</v>
      </c>
      <c r="Q214" s="405">
        <f>'2.a. Vos-laskelma'!Q214/$E214</f>
        <v>-17.024470669969133</v>
      </c>
      <c r="R214" s="405">
        <f>'2.a. Vos-laskelma'!R214/$E214</f>
        <v>-3.88</v>
      </c>
      <c r="S214" s="405">
        <f>'2.a. Vos-laskelma'!S214/$E214</f>
        <v>43.58667252319561</v>
      </c>
      <c r="T214" s="405">
        <f>'2.a. Vos-laskelma'!T214/$E214</f>
        <v>-3.75000000000002</v>
      </c>
      <c r="U214" s="131">
        <f>'2.a. Vos-laskelma'!U214/$E214</f>
        <v>565.1214990415524</v>
      </c>
      <c r="V214" s="131">
        <f>'2.a. Vos-laskelma'!V214/$E214</f>
        <v>230.36538916515778</v>
      </c>
      <c r="W214" s="131">
        <f>'2.a. Vos-laskelma'!W214/$E214</f>
        <v>795.4868882067102</v>
      </c>
      <c r="X214" s="131">
        <f>'2.a. Vos-laskelma'!X214/$E214</f>
        <v>89.882317694223914</v>
      </c>
      <c r="Y214" s="131">
        <f>'2.a. Vos-laskelma'!Y214/$E214</f>
        <v>885.36920590093405</v>
      </c>
      <c r="Z214" s="406">
        <f>'2.a. Vos-laskelma'!Z214/$E214</f>
        <v>7.3829923546747533</v>
      </c>
      <c r="AA214" s="131">
        <f>'2.a. Vos-laskelma'!AA214/$E214</f>
        <v>687.5006861598514</v>
      </c>
    </row>
    <row r="215" spans="1:27">
      <c r="A215" s="13">
        <v>680</v>
      </c>
      <c r="B215" s="343">
        <v>2</v>
      </c>
      <c r="C215" s="343">
        <v>2</v>
      </c>
      <c r="D215" s="9" t="s">
        <v>246</v>
      </c>
      <c r="E215" s="20">
        <v>26036</v>
      </c>
      <c r="F215" s="131">
        <f>'2.a. Vos-laskelma'!F215/$E215</f>
        <v>2203.4364895024391</v>
      </c>
      <c r="G215" s="131">
        <f>'2.a. Vos-laskelma'!G215/$E215</f>
        <v>577.56648950243937</v>
      </c>
      <c r="H215" s="131">
        <f>'2.a. Vos-laskelma'!H215/$E215</f>
        <v>1.0067628636510555E-5</v>
      </c>
      <c r="I215" s="131">
        <f>'2.a. Vos-laskelma'!I215/$E215</f>
        <v>52.173946729703772</v>
      </c>
      <c r="J215" s="405">
        <f>'2.a. Vos-laskelma'!J215/$E215</f>
        <v>-83.730966777719942</v>
      </c>
      <c r="K215" s="405">
        <f>'2.a. Vos-laskelma'!K215/$E215</f>
        <v>-30.38</v>
      </c>
      <c r="L215" s="405">
        <f>'2.a. Vos-laskelma'!L215/$E215</f>
        <v>-69.127654401597795</v>
      </c>
      <c r="M215" s="405">
        <f>'2.a. Vos-laskelma'!M215/$E215</f>
        <v>-5.396014884384674</v>
      </c>
      <c r="N215" s="405">
        <f>'2.a. Vos-laskelma'!N215/$E215</f>
        <v>30.23419838825658</v>
      </c>
      <c r="O215" s="405">
        <f>'2.a. Vos-laskelma'!O215/$E215</f>
        <v>-29.72</v>
      </c>
      <c r="P215" s="405">
        <f>'2.a. Vos-laskelma'!P215/$E215</f>
        <v>-11.379999999999999</v>
      </c>
      <c r="Q215" s="405">
        <f>'2.a. Vos-laskelma'!Q215/$E215</f>
        <v>-13.459183844153445</v>
      </c>
      <c r="R215" s="405">
        <f>'2.a. Vos-laskelma'!R215/$E215</f>
        <v>-3.88</v>
      </c>
      <c r="S215" s="405">
        <f>'2.a. Vos-laskelma'!S215/$E215</f>
        <v>53.127687964159406</v>
      </c>
      <c r="T215" s="405">
        <f>'2.a. Vos-laskelma'!T215/$E215</f>
        <v>-3.75</v>
      </c>
      <c r="U215" s="131">
        <f>'2.a. Vos-laskelma'!U215/$E215</f>
        <v>546.0094694544232</v>
      </c>
      <c r="V215" s="131">
        <f>'2.a. Vos-laskelma'!V215/$E215</f>
        <v>78.207145916555589</v>
      </c>
      <c r="W215" s="131">
        <f>'2.a. Vos-laskelma'!W215/$E215</f>
        <v>624.21661537097873</v>
      </c>
      <c r="X215" s="131">
        <f>'2.a. Vos-laskelma'!X215/$E215</f>
        <v>82.792477327836806</v>
      </c>
      <c r="Y215" s="131">
        <f>'2.a. Vos-laskelma'!Y215/$E215</f>
        <v>707.00909269881561</v>
      </c>
      <c r="Z215" s="406">
        <f>'2.a. Vos-laskelma'!Z215/$E215</f>
        <v>-4.1328929174988476</v>
      </c>
      <c r="AA215" s="131">
        <f>'2.a. Vos-laskelma'!AA215/$E215</f>
        <v>665.86469054928523</v>
      </c>
    </row>
    <row r="216" spans="1:27">
      <c r="A216" s="13">
        <v>681</v>
      </c>
      <c r="B216" s="343">
        <v>10</v>
      </c>
      <c r="C216" s="343">
        <v>10</v>
      </c>
      <c r="D216" s="9" t="s">
        <v>247</v>
      </c>
      <c r="E216" s="20">
        <v>3219</v>
      </c>
      <c r="F216" s="131">
        <f>'2.a. Vos-laskelma'!F216/$E216</f>
        <v>1823.4602182003641</v>
      </c>
      <c r="G216" s="131">
        <f>'2.a. Vos-laskelma'!G216/$E216</f>
        <v>197.59021820036423</v>
      </c>
      <c r="H216" s="131">
        <f>'2.a. Vos-laskelma'!H216/$E216</f>
        <v>3.3662639893168784E-5</v>
      </c>
      <c r="I216" s="131">
        <f>'2.a. Vos-laskelma'!I216/$E216</f>
        <v>97.13613614590416</v>
      </c>
      <c r="J216" s="405">
        <f>'2.a. Vos-laskelma'!J216/$E216</f>
        <v>20.516599039619873</v>
      </c>
      <c r="K216" s="405">
        <f>'2.a. Vos-laskelma'!K216/$E216</f>
        <v>-30.38</v>
      </c>
      <c r="L216" s="405">
        <f>'2.a. Vos-laskelma'!L216/$E216</f>
        <v>-59.571102826964896</v>
      </c>
      <c r="M216" s="405">
        <f>'2.a. Vos-laskelma'!M216/$E216</f>
        <v>36.564610842010211</v>
      </c>
      <c r="N216" s="405">
        <f>'2.a. Vos-laskelma'!N216/$E216</f>
        <v>104.35191002856347</v>
      </c>
      <c r="O216" s="405">
        <f>'2.a. Vos-laskelma'!O216/$E216</f>
        <v>-29.72</v>
      </c>
      <c r="P216" s="405">
        <f>'2.a. Vos-laskelma'!P216/$E216</f>
        <v>-11.38</v>
      </c>
      <c r="Q216" s="405">
        <f>'2.a. Vos-laskelma'!Q216/$E216</f>
        <v>-15.495180069991102</v>
      </c>
      <c r="R216" s="405">
        <f>'2.a. Vos-laskelma'!R216/$E216</f>
        <v>-3.88</v>
      </c>
      <c r="S216" s="405">
        <f>'2.a. Vos-laskelma'!S216/$E216</f>
        <v>33.776361066002174</v>
      </c>
      <c r="T216" s="405">
        <f>'2.a. Vos-laskelma'!T216/$E216</f>
        <v>-3.75</v>
      </c>
      <c r="U216" s="131">
        <f>'2.a. Vos-laskelma'!U216/$E216</f>
        <v>315.24295338588831</v>
      </c>
      <c r="V216" s="131">
        <f>'2.a. Vos-laskelma'!V216/$E216</f>
        <v>405.59302388449487</v>
      </c>
      <c r="W216" s="131">
        <f>'2.a. Vos-laskelma'!W216/$E216</f>
        <v>720.83597727038318</v>
      </c>
      <c r="X216" s="131">
        <f>'2.a. Vos-laskelma'!X216/$E216</f>
        <v>208.09711103051245</v>
      </c>
      <c r="Y216" s="131">
        <f>'2.a. Vos-laskelma'!Y216/$E216</f>
        <v>928.93308830089563</v>
      </c>
      <c r="Z216" s="406">
        <f>'2.a. Vos-laskelma'!Z216/$E216</f>
        <v>10.988505747126437</v>
      </c>
      <c r="AA216" s="131">
        <f>'2.a. Vos-laskelma'!AA216/$E216</f>
        <v>944.24871424902051</v>
      </c>
    </row>
    <row r="217" spans="1:27">
      <c r="A217" s="13">
        <v>683</v>
      </c>
      <c r="B217" s="343">
        <v>19</v>
      </c>
      <c r="C217" s="343">
        <v>19</v>
      </c>
      <c r="D217" s="9" t="s">
        <v>248</v>
      </c>
      <c r="E217" s="20">
        <v>3530</v>
      </c>
      <c r="F217" s="131">
        <f>'2.a. Vos-laskelma'!F217/$E217</f>
        <v>2964.9919267506461</v>
      </c>
      <c r="G217" s="131">
        <f>'2.a. Vos-laskelma'!G217/$E217</f>
        <v>1339.1219267506465</v>
      </c>
      <c r="H217" s="131">
        <f>'2.a. Vos-laskelma'!H217/$E217</f>
        <v>1.2794458225934372E-4</v>
      </c>
      <c r="I217" s="131">
        <f>'2.a. Vos-laskelma'!I217/$E217</f>
        <v>397.50492401984297</v>
      </c>
      <c r="J217" s="405">
        <f>'2.a. Vos-laskelma'!J217/$E217</f>
        <v>-162.40949538301999</v>
      </c>
      <c r="K217" s="405">
        <f>'2.a. Vos-laskelma'!K217/$E217</f>
        <v>-30.38</v>
      </c>
      <c r="L217" s="405">
        <f>'2.a. Vos-laskelma'!L217/$E217</f>
        <v>-40.620263456090655</v>
      </c>
      <c r="M217" s="405">
        <f>'2.a. Vos-laskelma'!M217/$E217</f>
        <v>-5.7731120141045507</v>
      </c>
      <c r="N217" s="405">
        <f>'2.a. Vos-laskelma'!N217/$E217</f>
        <v>-36.577913283942905</v>
      </c>
      <c r="O217" s="405">
        <f>'2.a. Vos-laskelma'!O217/$E217</f>
        <v>-29.72</v>
      </c>
      <c r="P217" s="405">
        <f>'2.a. Vos-laskelma'!P217/$E217</f>
        <v>-11.38</v>
      </c>
      <c r="Q217" s="405">
        <f>'2.a. Vos-laskelma'!Q217/$E217</f>
        <v>-49.385980749383791</v>
      </c>
      <c r="R217" s="405">
        <f>'2.a. Vos-laskelma'!R217/$E217</f>
        <v>-3.88</v>
      </c>
      <c r="S217" s="405">
        <f>'2.a. Vos-laskelma'!S217/$E217</f>
        <v>49.05777412050189</v>
      </c>
      <c r="T217" s="405">
        <f>'2.a. Vos-laskelma'!T217/$E217</f>
        <v>-3.75</v>
      </c>
      <c r="U217" s="131">
        <f>'2.a. Vos-laskelma'!U217/$E217</f>
        <v>1574.2173553874693</v>
      </c>
      <c r="V217" s="131">
        <f>'2.a. Vos-laskelma'!V217/$E217</f>
        <v>723.83456692559002</v>
      </c>
      <c r="W217" s="131">
        <f>'2.a. Vos-laskelma'!W217/$E217</f>
        <v>2298.0519223130591</v>
      </c>
      <c r="X217" s="131">
        <f>'2.a. Vos-laskelma'!X217/$E217</f>
        <v>177.35055551956469</v>
      </c>
      <c r="Y217" s="131">
        <f>'2.a. Vos-laskelma'!Y217/$E217</f>
        <v>2475.4024778326238</v>
      </c>
      <c r="Z217" s="406">
        <f>'2.a. Vos-laskelma'!Z217/$E217</f>
        <v>40.514730878186967</v>
      </c>
      <c r="AA217" s="131">
        <f>'2.a. Vos-laskelma'!AA217/$E217</f>
        <v>2531.5855285603388</v>
      </c>
    </row>
    <row r="218" spans="1:27">
      <c r="A218" s="13">
        <v>684</v>
      </c>
      <c r="B218" s="343">
        <v>4</v>
      </c>
      <c r="C218" s="343">
        <v>4</v>
      </c>
      <c r="D218" s="9" t="s">
        <v>249</v>
      </c>
      <c r="E218" s="20">
        <v>38773</v>
      </c>
      <c r="F218" s="131">
        <f>'2.a. Vos-laskelma'!F218/$E218</f>
        <v>1931.0789072289585</v>
      </c>
      <c r="G218" s="131">
        <f>'2.a. Vos-laskelma'!G218/$E218</f>
        <v>305.20890722895848</v>
      </c>
      <c r="H218" s="131">
        <f>'2.a. Vos-laskelma'!H218/$E218</f>
        <v>4.0763153902398157E-6</v>
      </c>
      <c r="I218" s="131">
        <f>'2.a. Vos-laskelma'!I218/$E218</f>
        <v>37.646605523043512</v>
      </c>
      <c r="J218" s="405">
        <f>'2.a. Vos-laskelma'!J218/$E218</f>
        <v>-94.987448650203703</v>
      </c>
      <c r="K218" s="405">
        <f>'2.a. Vos-laskelma'!K218/$E218</f>
        <v>-30.38</v>
      </c>
      <c r="L218" s="405">
        <f>'2.a. Vos-laskelma'!L218/$E218</f>
        <v>-44.912431073169472</v>
      </c>
      <c r="M218" s="405">
        <f>'2.a. Vos-laskelma'!M218/$E218</f>
        <v>-5.6172945879097371</v>
      </c>
      <c r="N218" s="405">
        <f>'2.a. Vos-laskelma'!N218/$E218</f>
        <v>-8.3662285906341811</v>
      </c>
      <c r="O218" s="405">
        <f>'2.a. Vos-laskelma'!O218/$E218</f>
        <v>-29.720000000000002</v>
      </c>
      <c r="P218" s="405">
        <f>'2.a. Vos-laskelma'!P218/$E218</f>
        <v>-11.38</v>
      </c>
      <c r="Q218" s="405">
        <f>'2.a. Vos-laskelma'!Q218/$E218</f>
        <v>-5.184762314947295</v>
      </c>
      <c r="R218" s="405">
        <f>'2.a. Vos-laskelma'!R218/$E218</f>
        <v>-3.88</v>
      </c>
      <c r="S218" s="405">
        <f>'2.a. Vos-laskelma'!S218/$E218</f>
        <v>48.203267916456987</v>
      </c>
      <c r="T218" s="405">
        <f>'2.a. Vos-laskelma'!T218/$E218</f>
        <v>-3.75</v>
      </c>
      <c r="U218" s="131">
        <f>'2.a. Vos-laskelma'!U218/$E218</f>
        <v>247.8680641017983</v>
      </c>
      <c r="V218" s="131">
        <f>'2.a. Vos-laskelma'!V218/$E218</f>
        <v>-4.2399241329520896</v>
      </c>
      <c r="W218" s="131">
        <f>'2.a. Vos-laskelma'!W218/$E218</f>
        <v>243.62813996884623</v>
      </c>
      <c r="X218" s="131">
        <f>'2.a. Vos-laskelma'!X218/$E218</f>
        <v>138.78785348335285</v>
      </c>
      <c r="Y218" s="131">
        <f>'2.a. Vos-laskelma'!Y218/$E218</f>
        <v>382.41599345219907</v>
      </c>
      <c r="Z218" s="406">
        <f>'2.a. Vos-laskelma'!Z218/$E218</f>
        <v>-7.0694555489644859</v>
      </c>
      <c r="AA218" s="131">
        <f>'2.a. Vos-laskelma'!AA218/$E218</f>
        <v>381.78551341398679</v>
      </c>
    </row>
    <row r="219" spans="1:27">
      <c r="A219" s="13">
        <v>686</v>
      </c>
      <c r="B219" s="343">
        <v>11</v>
      </c>
      <c r="C219" s="343">
        <v>11</v>
      </c>
      <c r="D219" s="9" t="s">
        <v>250</v>
      </c>
      <c r="E219" s="20">
        <v>2928</v>
      </c>
      <c r="F219" s="131">
        <f>'2.a. Vos-laskelma'!F219/$E219</f>
        <v>1685.8405120008051</v>
      </c>
      <c r="G219" s="131">
        <f>'2.a. Vos-laskelma'!G219/$E219</f>
        <v>59.970512000805392</v>
      </c>
      <c r="H219" s="131">
        <f>'2.a. Vos-laskelma'!H219/$E219</f>
        <v>1.2149270405421626E-5</v>
      </c>
      <c r="I219" s="131">
        <f>'2.a. Vos-laskelma'!I219/$E219</f>
        <v>158.57884728652027</v>
      </c>
      <c r="J219" s="405">
        <f>'2.a. Vos-laskelma'!J219/$E219</f>
        <v>-218.48518284162355</v>
      </c>
      <c r="K219" s="405">
        <f>'2.a. Vos-laskelma'!K219/$E219</f>
        <v>-30.38</v>
      </c>
      <c r="L219" s="405">
        <f>'2.a. Vos-laskelma'!L219/$E219</f>
        <v>-56.022831284153007</v>
      </c>
      <c r="M219" s="405">
        <f>'2.a. Vos-laskelma'!M219/$E219</f>
        <v>-37.087630864629901</v>
      </c>
      <c r="N219" s="405">
        <f>'2.a. Vos-laskelma'!N219/$E219</f>
        <v>-61.764196895366467</v>
      </c>
      <c r="O219" s="405">
        <f>'2.a. Vos-laskelma'!O219/$E219</f>
        <v>-29.720000000000002</v>
      </c>
      <c r="P219" s="405">
        <f>'2.a. Vos-laskelma'!P219/$E219</f>
        <v>-11.379999999999999</v>
      </c>
      <c r="Q219" s="405">
        <f>'2.a. Vos-laskelma'!Q219/$E219</f>
        <v>-11.22064888674748</v>
      </c>
      <c r="R219" s="405">
        <f>'2.a. Vos-laskelma'!R219/$E219</f>
        <v>-3.88</v>
      </c>
      <c r="S219" s="405">
        <f>'2.a. Vos-laskelma'!S219/$E219</f>
        <v>26.720125089273267</v>
      </c>
      <c r="T219" s="405">
        <f>'2.a. Vos-laskelma'!T219/$E219</f>
        <v>-3.75</v>
      </c>
      <c r="U219" s="131">
        <f>'2.a. Vos-laskelma'!U219/$E219</f>
        <v>6.4176445702123303E-2</v>
      </c>
      <c r="V219" s="131">
        <f>'2.a. Vos-laskelma'!V219/$E219</f>
        <v>528.98825254736198</v>
      </c>
      <c r="W219" s="131">
        <f>'2.a. Vos-laskelma'!W219/$E219</f>
        <v>529.05242899306404</v>
      </c>
      <c r="X219" s="131">
        <f>'2.a. Vos-laskelma'!X219/$E219</f>
        <v>180.21814098860079</v>
      </c>
      <c r="Y219" s="131">
        <f>'2.a. Vos-laskelma'!Y219/$E219</f>
        <v>709.27056998166495</v>
      </c>
      <c r="Z219" s="406">
        <f>'2.a. Vos-laskelma'!Z219/$E219</f>
        <v>144.26605191256832</v>
      </c>
      <c r="AA219" s="131">
        <f>'2.a. Vos-laskelma'!AA219/$E219</f>
        <v>853.6915213784979</v>
      </c>
    </row>
    <row r="220" spans="1:27">
      <c r="A220" s="13">
        <v>687</v>
      </c>
      <c r="B220" s="343">
        <v>11</v>
      </c>
      <c r="C220" s="343">
        <v>11</v>
      </c>
      <c r="D220" s="9" t="s">
        <v>251</v>
      </c>
      <c r="E220" s="20">
        <v>1398</v>
      </c>
      <c r="F220" s="131">
        <f>'2.a. Vos-laskelma'!F220/$E220</f>
        <v>2050.3589059389801</v>
      </c>
      <c r="G220" s="131">
        <f>'2.a. Vos-laskelma'!G220/$E220</f>
        <v>424.48890593898039</v>
      </c>
      <c r="H220" s="131">
        <f>'2.a. Vos-laskelma'!H220/$E220</f>
        <v>1.4809121082365225E-4</v>
      </c>
      <c r="I220" s="131">
        <f>'2.a. Vos-laskelma'!I220/$E220</f>
        <v>402.03375205767355</v>
      </c>
      <c r="J220" s="405">
        <f>'2.a. Vos-laskelma'!J220/$E220</f>
        <v>-45.638353565629082</v>
      </c>
      <c r="K220" s="405">
        <f>'2.a. Vos-laskelma'!K220/$E220</f>
        <v>-30.38</v>
      </c>
      <c r="L220" s="405">
        <f>'2.a. Vos-laskelma'!L220/$E220</f>
        <v>-49.595464949928477</v>
      </c>
      <c r="M220" s="405">
        <f>'2.a. Vos-laskelma'!M220/$E220</f>
        <v>-21.528224300894131</v>
      </c>
      <c r="N220" s="405">
        <f>'2.a. Vos-laskelma'!N220/$E220</f>
        <v>58.091254612900023</v>
      </c>
      <c r="O220" s="405">
        <f>'2.a. Vos-laskelma'!O220/$E220</f>
        <v>-29.72</v>
      </c>
      <c r="P220" s="405">
        <f>'2.a. Vos-laskelma'!P220/$E220</f>
        <v>-11.38</v>
      </c>
      <c r="Q220" s="405">
        <f>'2.a. Vos-laskelma'!Q220/$E220</f>
        <v>-21.18439815435773</v>
      </c>
      <c r="R220" s="405">
        <f>'2.a. Vos-laskelma'!R220/$E220</f>
        <v>-3.88</v>
      </c>
      <c r="S220" s="405">
        <f>'2.a. Vos-laskelma'!S220/$E220</f>
        <v>67.688479226651225</v>
      </c>
      <c r="T220" s="405">
        <f>'2.a. Vos-laskelma'!T220/$E220</f>
        <v>-3.75</v>
      </c>
      <c r="U220" s="131">
        <f>'2.a. Vos-laskelma'!U220/$E220</f>
        <v>780.88430443102493</v>
      </c>
      <c r="V220" s="131">
        <f>'2.a. Vos-laskelma'!V220/$E220</f>
        <v>208.87395311352185</v>
      </c>
      <c r="W220" s="131">
        <f>'2.a. Vos-laskelma'!W220/$E220</f>
        <v>989.75825754454684</v>
      </c>
      <c r="X220" s="131">
        <f>'2.a. Vos-laskelma'!X220/$E220</f>
        <v>232.37809688759492</v>
      </c>
      <c r="Y220" s="131">
        <f>'2.a. Vos-laskelma'!Y220/$E220</f>
        <v>1222.1363544321418</v>
      </c>
      <c r="Z220" s="406">
        <f>'2.a. Vos-laskelma'!Z220/$E220</f>
        <v>239.36194563662374</v>
      </c>
      <c r="AA220" s="131">
        <f>'2.a. Vos-laskelma'!AA220/$E220</f>
        <v>1477.7419341817733</v>
      </c>
    </row>
    <row r="221" spans="1:27">
      <c r="A221" s="13">
        <v>689</v>
      </c>
      <c r="B221" s="343">
        <v>9</v>
      </c>
      <c r="C221" s="343">
        <v>9</v>
      </c>
      <c r="D221" s="9" t="s">
        <v>252</v>
      </c>
      <c r="E221" s="20">
        <v>2888</v>
      </c>
      <c r="F221" s="131">
        <f>'2.a. Vos-laskelma'!F221/$E221</f>
        <v>1397.6174043647841</v>
      </c>
      <c r="G221" s="131">
        <f>'2.a. Vos-laskelma'!G221/$E221</f>
        <v>-228.25259563521581</v>
      </c>
      <c r="H221" s="131">
        <f>'2.a. Vos-laskelma'!H221/$E221</f>
        <v>-5.6549690950352215E-5</v>
      </c>
      <c r="I221" s="131">
        <f>'2.a. Vos-laskelma'!I221/$E221</f>
        <v>145.40877997871493</v>
      </c>
      <c r="J221" s="405">
        <f>'2.a. Vos-laskelma'!J221/$E221</f>
        <v>646.48133290958629</v>
      </c>
      <c r="K221" s="405">
        <f>'2.a. Vos-laskelma'!K221/$E221</f>
        <v>-30.380000000000003</v>
      </c>
      <c r="L221" s="405">
        <f>'2.a. Vos-laskelma'!L221/$E221</f>
        <v>-50.939276315789478</v>
      </c>
      <c r="M221" s="405">
        <f>'2.a. Vos-laskelma'!M221/$E221</f>
        <v>255.30345958617104</v>
      </c>
      <c r="N221" s="405">
        <f>'2.a. Vos-laskelma'!N221/$E221</f>
        <v>476.73170203735788</v>
      </c>
      <c r="O221" s="405">
        <f>'2.a. Vos-laskelma'!O221/$E221</f>
        <v>-29.72</v>
      </c>
      <c r="P221" s="405">
        <f>'2.a. Vos-laskelma'!P221/$E221</f>
        <v>-11.38</v>
      </c>
      <c r="Q221" s="405">
        <f>'2.a. Vos-laskelma'!Q221/$E221</f>
        <v>-19.592353987131947</v>
      </c>
      <c r="R221" s="405">
        <f>'2.a. Vos-laskelma'!R221/$E221</f>
        <v>-3.8800000000000003</v>
      </c>
      <c r="S221" s="405">
        <f>'2.a. Vos-laskelma'!S221/$E221</f>
        <v>64.087801588978706</v>
      </c>
      <c r="T221" s="405">
        <f>'2.a. Vos-laskelma'!T221/$E221</f>
        <v>-3.75</v>
      </c>
      <c r="U221" s="131">
        <f>'2.a. Vos-laskelma'!U221/$E221</f>
        <v>563.63751725308543</v>
      </c>
      <c r="V221" s="131">
        <f>'2.a. Vos-laskelma'!V221/$E221</f>
        <v>352.39259592273805</v>
      </c>
      <c r="W221" s="131">
        <f>'2.a. Vos-laskelma'!W221/$E221</f>
        <v>916.03011317582354</v>
      </c>
      <c r="X221" s="131">
        <f>'2.a. Vos-laskelma'!X221/$E221</f>
        <v>165.44319398631811</v>
      </c>
      <c r="Y221" s="131">
        <f>'2.a. Vos-laskelma'!Y221/$E221</f>
        <v>1081.4733071621415</v>
      </c>
      <c r="Z221" s="406">
        <f>'2.a. Vos-laskelma'!Z221/$E221</f>
        <v>-2.9934210526315788</v>
      </c>
      <c r="AA221" s="131">
        <f>'2.a. Vos-laskelma'!AA221/$E221</f>
        <v>1133.7498111920672</v>
      </c>
    </row>
    <row r="222" spans="1:27">
      <c r="A222" s="13">
        <v>691</v>
      </c>
      <c r="B222" s="343">
        <v>17</v>
      </c>
      <c r="C222" s="343">
        <v>17</v>
      </c>
      <c r="D222" s="9" t="s">
        <v>253</v>
      </c>
      <c r="E222" s="20">
        <v>2476</v>
      </c>
      <c r="F222" s="131">
        <f>'2.a. Vos-laskelma'!F222/$E222</f>
        <v>2289.5611188334815</v>
      </c>
      <c r="G222" s="131">
        <f>'2.a. Vos-laskelma'!G222/$E222</f>
        <v>663.6911188334816</v>
      </c>
      <c r="H222" s="131">
        <f>'2.a. Vos-laskelma'!H222/$E222</f>
        <v>1.1707471911862703E-4</v>
      </c>
      <c r="I222" s="131">
        <f>'2.a. Vos-laskelma'!I222/$E222</f>
        <v>163.69916744076346</v>
      </c>
      <c r="J222" s="405">
        <f>'2.a. Vos-laskelma'!J222/$E222</f>
        <v>111.82510913967656</v>
      </c>
      <c r="K222" s="405">
        <f>'2.a. Vos-laskelma'!K222/$E222</f>
        <v>-30.380000000000003</v>
      </c>
      <c r="L222" s="405">
        <f>'2.a. Vos-laskelma'!L222/$E222</f>
        <v>-24.085440226171244</v>
      </c>
      <c r="M222" s="405">
        <f>'2.a. Vos-laskelma'!M222/$E222</f>
        <v>-5.9966802520564437</v>
      </c>
      <c r="N222" s="405">
        <f>'2.a. Vos-laskelma'!N222/$E222</f>
        <v>218.23366251431597</v>
      </c>
      <c r="O222" s="405">
        <f>'2.a. Vos-laskelma'!O222/$E222</f>
        <v>-29.72</v>
      </c>
      <c r="P222" s="405">
        <f>'2.a. Vos-laskelma'!P222/$E222</f>
        <v>-11.38</v>
      </c>
      <c r="Q222" s="405">
        <f>'2.a. Vos-laskelma'!Q222/$E222</f>
        <v>-34.570831725498138</v>
      </c>
      <c r="R222" s="405">
        <f>'2.a. Vos-laskelma'!R222/$E222</f>
        <v>-3.88</v>
      </c>
      <c r="S222" s="405">
        <f>'2.a. Vos-laskelma'!S222/$E222</f>
        <v>37.354398829086421</v>
      </c>
      <c r="T222" s="405">
        <f>'2.a. Vos-laskelma'!T222/$E222</f>
        <v>-3.75</v>
      </c>
      <c r="U222" s="131">
        <f>'2.a. Vos-laskelma'!U222/$E222</f>
        <v>939.21539541392156</v>
      </c>
      <c r="V222" s="131">
        <f>'2.a. Vos-laskelma'!V222/$E222</f>
        <v>672.84673019565685</v>
      </c>
      <c r="W222" s="131">
        <f>'2.a. Vos-laskelma'!W222/$E222</f>
        <v>1612.0621256095783</v>
      </c>
      <c r="X222" s="131">
        <f>'2.a. Vos-laskelma'!X222/$E222</f>
        <v>202.26229160100354</v>
      </c>
      <c r="Y222" s="131">
        <f>'2.a. Vos-laskelma'!Y222/$E222</f>
        <v>1814.3244172105819</v>
      </c>
      <c r="Z222" s="406">
        <f>'2.a. Vos-laskelma'!Z222/$E222</f>
        <v>-1.4103392568659128</v>
      </c>
      <c r="AA222" s="131">
        <f>'2.a. Vos-laskelma'!AA222/$E222</f>
        <v>1906.4163862182868</v>
      </c>
    </row>
    <row r="223" spans="1:27">
      <c r="A223" s="13">
        <v>694</v>
      </c>
      <c r="B223" s="343">
        <v>5</v>
      </c>
      <c r="C223" s="343">
        <v>5</v>
      </c>
      <c r="D223" s="9" t="s">
        <v>254</v>
      </c>
      <c r="E223" s="20">
        <v>28555</v>
      </c>
      <c r="F223" s="131">
        <f>'2.a. Vos-laskelma'!F223/$E223</f>
        <v>1992.185702062058</v>
      </c>
      <c r="G223" s="131">
        <f>'2.a. Vos-laskelma'!G223/$E223</f>
        <v>366.31570206205828</v>
      </c>
      <c r="H223" s="131">
        <f>'2.a. Vos-laskelma'!H223/$E223</f>
        <v>6.4393725463424409E-6</v>
      </c>
      <c r="I223" s="131">
        <f>'2.a. Vos-laskelma'!I223/$E223</f>
        <v>37.461688150009117</v>
      </c>
      <c r="J223" s="405">
        <f>'2.a. Vos-laskelma'!J223/$E223</f>
        <v>-194.79579268272261</v>
      </c>
      <c r="K223" s="405">
        <f>'2.a. Vos-laskelma'!K223/$E223</f>
        <v>-30.380000000000003</v>
      </c>
      <c r="L223" s="405">
        <f>'2.a. Vos-laskelma'!L223/$E223</f>
        <v>-117.09299807389249</v>
      </c>
      <c r="M223" s="405">
        <f>'2.a. Vos-laskelma'!M223/$E223</f>
        <v>-5.592058504362468</v>
      </c>
      <c r="N223" s="405">
        <f>'2.a. Vos-laskelma'!N223/$E223</f>
        <v>-51.602673253441687</v>
      </c>
      <c r="O223" s="405">
        <f>'2.a. Vos-laskelma'!O223/$E223</f>
        <v>-29.72</v>
      </c>
      <c r="P223" s="405">
        <f>'2.a. Vos-laskelma'!P223/$E223</f>
        <v>-11.38</v>
      </c>
      <c r="Q223" s="405">
        <f>'2.a. Vos-laskelma'!Q223/$E223</f>
        <v>-4.8586870633695982</v>
      </c>
      <c r="R223" s="405">
        <f>'2.a. Vos-laskelma'!R223/$E223</f>
        <v>-3.88</v>
      </c>
      <c r="S223" s="405">
        <f>'2.a. Vos-laskelma'!S223/$E223</f>
        <v>63.460624212343653</v>
      </c>
      <c r="T223" s="405">
        <f>'2.a. Vos-laskelma'!T223/$E223</f>
        <v>-3.75</v>
      </c>
      <c r="U223" s="131">
        <f>'2.a. Vos-laskelma'!U223/$E223</f>
        <v>208.98159752934484</v>
      </c>
      <c r="V223" s="131">
        <f>'2.a. Vos-laskelma'!V223/$E223</f>
        <v>-1.6503381678177678</v>
      </c>
      <c r="W223" s="131">
        <f>'2.a. Vos-laskelma'!W223/$E223</f>
        <v>207.33125936152706</v>
      </c>
      <c r="X223" s="131">
        <f>'2.a. Vos-laskelma'!X223/$E223</f>
        <v>97.662466833468557</v>
      </c>
      <c r="Y223" s="131">
        <f>'2.a. Vos-laskelma'!Y223/$E223</f>
        <v>304.99372619499565</v>
      </c>
      <c r="Z223" s="406">
        <f>'2.a. Vos-laskelma'!Z223/$E223</f>
        <v>25.061705480651373</v>
      </c>
      <c r="AA223" s="131">
        <f>'2.a. Vos-laskelma'!AA223/$E223</f>
        <v>382.63751126441008</v>
      </c>
    </row>
    <row r="224" spans="1:27">
      <c r="A224" s="13">
        <v>697</v>
      </c>
      <c r="B224" s="343">
        <v>18</v>
      </c>
      <c r="C224" s="343">
        <v>18</v>
      </c>
      <c r="D224" s="9" t="s">
        <v>255</v>
      </c>
      <c r="E224" s="20">
        <v>1158</v>
      </c>
      <c r="F224" s="131">
        <f>'2.a. Vos-laskelma'!F224/$E224</f>
        <v>2093.4844383103564</v>
      </c>
      <c r="G224" s="131">
        <f>'2.a. Vos-laskelma'!G224/$E224</f>
        <v>467.61443831035643</v>
      </c>
      <c r="H224" s="131">
        <f>'2.a. Vos-laskelma'!H224/$E224</f>
        <v>1.9288995681245277E-4</v>
      </c>
      <c r="I224" s="131">
        <f>'2.a. Vos-laskelma'!I224/$E224</f>
        <v>142.34247865129157</v>
      </c>
      <c r="J224" s="405">
        <f>'2.a. Vos-laskelma'!J224/$E224</f>
        <v>-212.75906691351065</v>
      </c>
      <c r="K224" s="405">
        <f>'2.a. Vos-laskelma'!K224/$E224</f>
        <v>-30.38</v>
      </c>
      <c r="L224" s="405">
        <f>'2.a. Vos-laskelma'!L224/$E224</f>
        <v>-17.171727115716752</v>
      </c>
      <c r="M224" s="405">
        <f>'2.a. Vos-laskelma'!M224/$E224</f>
        <v>-14.213354783889965</v>
      </c>
      <c r="N224" s="405">
        <f>'2.a. Vos-laskelma'!N224/$E224</f>
        <v>-111.8761046606807</v>
      </c>
      <c r="O224" s="405">
        <f>'2.a. Vos-laskelma'!O224/$E224</f>
        <v>-29.720000000000002</v>
      </c>
      <c r="P224" s="405">
        <f>'2.a. Vos-laskelma'!P224/$E224</f>
        <v>-11.38</v>
      </c>
      <c r="Q224" s="405">
        <f>'2.a. Vos-laskelma'!Q224/$E224</f>
        <v>-17.260464911586197</v>
      </c>
      <c r="R224" s="405">
        <f>'2.a. Vos-laskelma'!R224/$E224</f>
        <v>-3.88</v>
      </c>
      <c r="S224" s="405">
        <f>'2.a. Vos-laskelma'!S224/$E224</f>
        <v>26.872584558362938</v>
      </c>
      <c r="T224" s="405">
        <f>'2.a. Vos-laskelma'!T224/$E224</f>
        <v>-3.75</v>
      </c>
      <c r="U224" s="131">
        <f>'2.a. Vos-laskelma'!U224/$E224</f>
        <v>397.19785004813741</v>
      </c>
      <c r="V224" s="131">
        <f>'2.a. Vos-laskelma'!V224/$E224</f>
        <v>420.94826661536706</v>
      </c>
      <c r="W224" s="131">
        <f>'2.a. Vos-laskelma'!W224/$E224</f>
        <v>818.14611666350436</v>
      </c>
      <c r="X224" s="131">
        <f>'2.a. Vos-laskelma'!X224/$E224</f>
        <v>207.09893409792608</v>
      </c>
      <c r="Y224" s="131">
        <f>'2.a. Vos-laskelma'!Y224/$E224</f>
        <v>1025.2450507614305</v>
      </c>
      <c r="Z224" s="406">
        <f>'2.a. Vos-laskelma'!Z224/$E224</f>
        <v>-56.251295336787564</v>
      </c>
      <c r="AA224" s="131">
        <f>'2.a. Vos-laskelma'!AA224/$E224</f>
        <v>941.12368422540931</v>
      </c>
    </row>
    <row r="225" spans="1:27">
      <c r="A225" s="13">
        <v>698</v>
      </c>
      <c r="B225" s="343">
        <v>19</v>
      </c>
      <c r="C225" s="343">
        <v>19</v>
      </c>
      <c r="D225" s="9" t="s">
        <v>256</v>
      </c>
      <c r="E225" s="20">
        <v>66191</v>
      </c>
      <c r="F225" s="131">
        <f>'2.a. Vos-laskelma'!F225/$E225</f>
        <v>2138.9454543639813</v>
      </c>
      <c r="G225" s="131">
        <f>'2.a. Vos-laskelma'!G225/$E225</f>
        <v>513.07545436398141</v>
      </c>
      <c r="H225" s="131">
        <f>'2.a. Vos-laskelma'!H225/$E225</f>
        <v>3.623953248604182E-6</v>
      </c>
      <c r="I225" s="131">
        <f>'2.a. Vos-laskelma'!I225/$E225</f>
        <v>44.80161441405248</v>
      </c>
      <c r="J225" s="405">
        <f>'2.a. Vos-laskelma'!J225/$E225</f>
        <v>-521.47655666624416</v>
      </c>
      <c r="K225" s="405">
        <f>'2.a. Vos-laskelma'!K225/$E225</f>
        <v>-30.38</v>
      </c>
      <c r="L225" s="405">
        <f>'2.a. Vos-laskelma'!L225/$E225</f>
        <v>-60.771555951715492</v>
      </c>
      <c r="M225" s="405">
        <f>'2.a. Vos-laskelma'!M225/$E225</f>
        <v>-129.31999951146634</v>
      </c>
      <c r="N225" s="405">
        <f>'2.a. Vos-laskelma'!N225/$E225</f>
        <v>-274.520556761222</v>
      </c>
      <c r="O225" s="405">
        <f>'2.a. Vos-laskelma'!O225/$E225</f>
        <v>-29.72</v>
      </c>
      <c r="P225" s="405">
        <f>'2.a. Vos-laskelma'!P225/$E225</f>
        <v>-11.38</v>
      </c>
      <c r="Q225" s="405">
        <f>'2.a. Vos-laskelma'!Q225/$E225</f>
        <v>-5.7073824738219416</v>
      </c>
      <c r="R225" s="405">
        <f>'2.a. Vos-laskelma'!R225/$E225</f>
        <v>-3.88</v>
      </c>
      <c r="S225" s="405">
        <f>'2.a. Vos-laskelma'!S225/$E225</f>
        <v>27.952938031981542</v>
      </c>
      <c r="T225" s="405">
        <f>'2.a. Vos-laskelma'!T225/$E225</f>
        <v>-3.75</v>
      </c>
      <c r="U225" s="131">
        <f>'2.a. Vos-laskelma'!U225/$E225</f>
        <v>36.400512111789681</v>
      </c>
      <c r="V225" s="131">
        <f>'2.a. Vos-laskelma'!V225/$E225</f>
        <v>231.51143102198603</v>
      </c>
      <c r="W225" s="131">
        <f>'2.a. Vos-laskelma'!W225/$E225</f>
        <v>267.91194313377571</v>
      </c>
      <c r="X225" s="131">
        <f>'2.a. Vos-laskelma'!X225/$E225</f>
        <v>91.117456214140972</v>
      </c>
      <c r="Y225" s="131">
        <f>'2.a. Vos-laskelma'!Y225/$E225</f>
        <v>359.02939934791669</v>
      </c>
      <c r="Z225" s="406">
        <f>'2.a. Vos-laskelma'!Z225/$E225</f>
        <v>-18.056065023945855</v>
      </c>
      <c r="AA225" s="131">
        <f>'2.a. Vos-laskelma'!AA225/$E225</f>
        <v>358.37528836588143</v>
      </c>
    </row>
    <row r="226" spans="1:27">
      <c r="A226" s="13">
        <v>700</v>
      </c>
      <c r="B226" s="343">
        <v>9</v>
      </c>
      <c r="C226" s="343">
        <v>9</v>
      </c>
      <c r="D226" s="9" t="s">
        <v>257</v>
      </c>
      <c r="E226" s="20">
        <v>4679</v>
      </c>
      <c r="F226" s="131">
        <f>'2.a. Vos-laskelma'!F226/$E226</f>
        <v>1785.8504598947984</v>
      </c>
      <c r="G226" s="131">
        <f>'2.a. Vos-laskelma'!G226/$E226</f>
        <v>159.98045989479846</v>
      </c>
      <c r="H226" s="131">
        <f>'2.a. Vos-laskelma'!H226/$E226</f>
        <v>1.9145592267747474E-5</v>
      </c>
      <c r="I226" s="131">
        <f>'2.a. Vos-laskelma'!I226/$E226</f>
        <v>33.109443084332788</v>
      </c>
      <c r="J226" s="405">
        <f>'2.a. Vos-laskelma'!J226/$E226</f>
        <v>22.876234153732867</v>
      </c>
      <c r="K226" s="405">
        <f>'2.a. Vos-laskelma'!K226/$E226</f>
        <v>-30.38</v>
      </c>
      <c r="L226" s="405">
        <f>'2.a. Vos-laskelma'!L226/$E226</f>
        <v>-38.543000641162642</v>
      </c>
      <c r="M226" s="405">
        <f>'2.a. Vos-laskelma'!M226/$E226</f>
        <v>38.766484911831718</v>
      </c>
      <c r="N226" s="405">
        <f>'2.a. Vos-laskelma'!N226/$E226</f>
        <v>56.085564303414628</v>
      </c>
      <c r="O226" s="405">
        <f>'2.a. Vos-laskelma'!O226/$E226</f>
        <v>-29.720000000000002</v>
      </c>
      <c r="P226" s="405">
        <f>'2.a. Vos-laskelma'!P226/$E226</f>
        <v>-11.38</v>
      </c>
      <c r="Q226" s="405">
        <f>'2.a. Vos-laskelma'!Q226/$E226</f>
        <v>-6.9520155883042669</v>
      </c>
      <c r="R226" s="405">
        <f>'2.a. Vos-laskelma'!R226/$E226</f>
        <v>-3.88</v>
      </c>
      <c r="S226" s="405">
        <f>'2.a. Vos-laskelma'!S226/$E226</f>
        <v>52.629201167953418</v>
      </c>
      <c r="T226" s="405">
        <f>'2.a. Vos-laskelma'!T226/$E226</f>
        <v>-3.75</v>
      </c>
      <c r="U226" s="131">
        <f>'2.a. Vos-laskelma'!U226/$E226</f>
        <v>215.96613713286411</v>
      </c>
      <c r="V226" s="131">
        <f>'2.a. Vos-laskelma'!V226/$E226</f>
        <v>110.0243701441822</v>
      </c>
      <c r="W226" s="131">
        <f>'2.a. Vos-laskelma'!W226/$E226</f>
        <v>325.99050727704633</v>
      </c>
      <c r="X226" s="131">
        <f>'2.a. Vos-laskelma'!X226/$E226</f>
        <v>118.1637127341845</v>
      </c>
      <c r="Y226" s="131">
        <f>'2.a. Vos-laskelma'!Y226/$E226</f>
        <v>444.15422001123085</v>
      </c>
      <c r="Z226" s="406">
        <f>'2.a. Vos-laskelma'!Z226/$E226</f>
        <v>-236.01154092754862</v>
      </c>
      <c r="AA226" s="131">
        <f>'2.a. Vos-laskelma'!AA226/$E226</f>
        <v>241.54134876629453</v>
      </c>
    </row>
    <row r="227" spans="1:27">
      <c r="A227" s="13">
        <v>702</v>
      </c>
      <c r="B227" s="343">
        <v>6</v>
      </c>
      <c r="C227" s="343">
        <v>6</v>
      </c>
      <c r="D227" s="9" t="s">
        <v>258</v>
      </c>
      <c r="E227" s="20">
        <v>3995</v>
      </c>
      <c r="F227" s="131">
        <f>'2.a. Vos-laskelma'!F227/$E227</f>
        <v>1664.0264404291577</v>
      </c>
      <c r="G227" s="131">
        <f>'2.a. Vos-laskelma'!G227/$E227</f>
        <v>38.156440429157755</v>
      </c>
      <c r="H227" s="131">
        <f>'2.a. Vos-laskelma'!H227/$E227</f>
        <v>5.7397218495964758E-6</v>
      </c>
      <c r="I227" s="131">
        <f>'2.a. Vos-laskelma'!I227/$E227</f>
        <v>147.92185951904162</v>
      </c>
      <c r="J227" s="405">
        <f>'2.a. Vos-laskelma'!J227/$E227</f>
        <v>95.133079706866667</v>
      </c>
      <c r="K227" s="405">
        <f>'2.a. Vos-laskelma'!K227/$E227</f>
        <v>-30.38</v>
      </c>
      <c r="L227" s="405">
        <f>'2.a. Vos-laskelma'!L227/$E227</f>
        <v>-26.468780976220277</v>
      </c>
      <c r="M227" s="405">
        <f>'2.a. Vos-laskelma'!M227/$E227</f>
        <v>-5.8004759525880685</v>
      </c>
      <c r="N227" s="405">
        <f>'2.a. Vos-laskelma'!N227/$E227</f>
        <v>158.10515020404114</v>
      </c>
      <c r="O227" s="405">
        <f>'2.a. Vos-laskelma'!O227/$E227</f>
        <v>-29.72</v>
      </c>
      <c r="P227" s="405">
        <f>'2.a. Vos-laskelma'!P227/$E227</f>
        <v>-11.38</v>
      </c>
      <c r="Q227" s="405">
        <f>'2.a. Vos-laskelma'!Q227/$E227</f>
        <v>-11.936515704789953</v>
      </c>
      <c r="R227" s="405">
        <f>'2.a. Vos-laskelma'!R227/$E227</f>
        <v>-3.88</v>
      </c>
      <c r="S227" s="405">
        <f>'2.a. Vos-laskelma'!S227/$E227</f>
        <v>60.343702136423836</v>
      </c>
      <c r="T227" s="405">
        <f>'2.a. Vos-laskelma'!T227/$E227</f>
        <v>-3.7500000000000147</v>
      </c>
      <c r="U227" s="131">
        <f>'2.a. Vos-laskelma'!U227/$E227</f>
        <v>281.21137965506603</v>
      </c>
      <c r="V227" s="131">
        <f>'2.a. Vos-laskelma'!V227/$E227</f>
        <v>271.45781322870795</v>
      </c>
      <c r="W227" s="131">
        <f>'2.a. Vos-laskelma'!W227/$E227</f>
        <v>552.66919288377403</v>
      </c>
      <c r="X227" s="131">
        <f>'2.a. Vos-laskelma'!X227/$E227</f>
        <v>174.51415382982321</v>
      </c>
      <c r="Y227" s="131">
        <f>'2.a. Vos-laskelma'!Y227/$E227</f>
        <v>727.18334671359719</v>
      </c>
      <c r="Z227" s="406">
        <f>'2.a. Vos-laskelma'!Z227/$E227</f>
        <v>-235.49461827284105</v>
      </c>
      <c r="AA227" s="131">
        <f>'2.a. Vos-laskelma'!AA227/$E227</f>
        <v>582.70403719065291</v>
      </c>
    </row>
    <row r="228" spans="1:27">
      <c r="A228" s="13">
        <v>704</v>
      </c>
      <c r="B228" s="343">
        <v>2</v>
      </c>
      <c r="C228" s="343">
        <v>2</v>
      </c>
      <c r="D228" s="9" t="s">
        <v>259</v>
      </c>
      <c r="E228" s="20">
        <v>6381</v>
      </c>
      <c r="F228" s="131">
        <f>'2.a. Vos-laskelma'!F228/$E228</f>
        <v>2410.1767391743856</v>
      </c>
      <c r="G228" s="131">
        <f>'2.a. Vos-laskelma'!G228/$E228</f>
        <v>784.30673917438594</v>
      </c>
      <c r="H228" s="131">
        <f>'2.a. Vos-laskelma'!H228/$E228</f>
        <v>5.0997432449143301E-5</v>
      </c>
      <c r="I228" s="131">
        <f>'2.a. Vos-laskelma'!I228/$E228</f>
        <v>35.776294374058303</v>
      </c>
      <c r="J228" s="405">
        <f>'2.a. Vos-laskelma'!J228/$E228</f>
        <v>43.77160967975118</v>
      </c>
      <c r="K228" s="405">
        <f>'2.a. Vos-laskelma'!K228/$E228</f>
        <v>-30.38</v>
      </c>
      <c r="L228" s="405">
        <f>'2.a. Vos-laskelma'!L228/$E228</f>
        <v>-11.211239617614794</v>
      </c>
      <c r="M228" s="405">
        <f>'2.a. Vos-laskelma'!M228/$E228</f>
        <v>-5.6741818521543719</v>
      </c>
      <c r="N228" s="405">
        <f>'2.a. Vos-laskelma'!N228/$E228</f>
        <v>144.03221315720214</v>
      </c>
      <c r="O228" s="405">
        <f>'2.a. Vos-laskelma'!O228/$E228</f>
        <v>-29.720000000000002</v>
      </c>
      <c r="P228" s="405">
        <f>'2.a. Vos-laskelma'!P228/$E228</f>
        <v>-11.379999999999999</v>
      </c>
      <c r="Q228" s="405">
        <f>'2.a. Vos-laskelma'!Q228/$E228</f>
        <v>-20.669762583504891</v>
      </c>
      <c r="R228" s="405">
        <f>'2.a. Vos-laskelma'!R228/$E228</f>
        <v>-3.88</v>
      </c>
      <c r="S228" s="405">
        <f>'2.a. Vos-laskelma'!S228/$E228</f>
        <v>16.404580575823083</v>
      </c>
      <c r="T228" s="405">
        <f>'2.a. Vos-laskelma'!T228/$E228</f>
        <v>-3.75</v>
      </c>
      <c r="U228" s="131">
        <f>'2.a. Vos-laskelma'!U228/$E228</f>
        <v>863.85464322819541</v>
      </c>
      <c r="V228" s="131">
        <f>'2.a. Vos-laskelma'!V228/$E228</f>
        <v>99.484679296172345</v>
      </c>
      <c r="W228" s="131">
        <f>'2.a. Vos-laskelma'!W228/$E228</f>
        <v>963.33932252436784</v>
      </c>
      <c r="X228" s="131">
        <f>'2.a. Vos-laskelma'!X228/$E228</f>
        <v>79.828604550849931</v>
      </c>
      <c r="Y228" s="131">
        <f>'2.a. Vos-laskelma'!Y228/$E228</f>
        <v>1043.1679270752177</v>
      </c>
      <c r="Z228" s="406">
        <f>'2.a. Vos-laskelma'!Z228/$E228</f>
        <v>-222.57436138536281</v>
      </c>
      <c r="AA228" s="131">
        <f>'2.a. Vos-laskelma'!AA228/$E228</f>
        <v>808.3666335504505</v>
      </c>
    </row>
    <row r="229" spans="1:27">
      <c r="A229" s="13">
        <v>707</v>
      </c>
      <c r="B229" s="343">
        <v>12</v>
      </c>
      <c r="C229" s="343">
        <v>12</v>
      </c>
      <c r="D229" s="9" t="s">
        <v>260</v>
      </c>
      <c r="E229" s="20">
        <v>1830</v>
      </c>
      <c r="F229" s="131">
        <f>'2.a. Vos-laskelma'!F229/$E229</f>
        <v>1462.2469142943589</v>
      </c>
      <c r="G229" s="131">
        <f>'2.a. Vos-laskelma'!G229/$E229</f>
        <v>-163.62308570564079</v>
      </c>
      <c r="H229" s="131">
        <f>'2.a. Vos-laskelma'!H229/$E229</f>
        <v>-6.114666501906564E-5</v>
      </c>
      <c r="I229" s="131">
        <f>'2.a. Vos-laskelma'!I229/$E229</f>
        <v>181.50902325604406</v>
      </c>
      <c r="J229" s="405">
        <f>'2.a. Vos-laskelma'!J229/$E229</f>
        <v>-190.18002371469871</v>
      </c>
      <c r="K229" s="405">
        <f>'2.a. Vos-laskelma'!K229/$E229</f>
        <v>-30.380000000000003</v>
      </c>
      <c r="L229" s="405">
        <f>'2.a. Vos-laskelma'!L229/$E229</f>
        <v>-43.35593442622951</v>
      </c>
      <c r="M229" s="405">
        <f>'2.a. Vos-laskelma'!M229/$E229</f>
        <v>-6.0328302934608331</v>
      </c>
      <c r="N229" s="405">
        <f>'2.a. Vos-laskelma'!N229/$E229</f>
        <v>-116.18529900954452</v>
      </c>
      <c r="O229" s="405">
        <f>'2.a. Vos-laskelma'!O229/$E229</f>
        <v>-29.72</v>
      </c>
      <c r="P229" s="405">
        <f>'2.a. Vos-laskelma'!P229/$E229</f>
        <v>-11.38</v>
      </c>
      <c r="Q229" s="405">
        <f>'2.a. Vos-laskelma'!Q229/$E229</f>
        <v>-11.595759479468123</v>
      </c>
      <c r="R229" s="405">
        <f>'2.a. Vos-laskelma'!R229/$E229</f>
        <v>-3.88</v>
      </c>
      <c r="S229" s="405">
        <f>'2.a. Vos-laskelma'!S229/$E229</f>
        <v>66.099799494004316</v>
      </c>
      <c r="T229" s="405">
        <f>'2.a. Vos-laskelma'!T229/$E229</f>
        <v>-3.75</v>
      </c>
      <c r="U229" s="131">
        <f>'2.a. Vos-laskelma'!U229/$E229</f>
        <v>-172.29408616429541</v>
      </c>
      <c r="V229" s="131">
        <f>'2.a. Vos-laskelma'!V229/$E229</f>
        <v>702.92502830024398</v>
      </c>
      <c r="W229" s="131">
        <f>'2.a. Vos-laskelma'!W229/$E229</f>
        <v>530.63094213594854</v>
      </c>
      <c r="X229" s="131">
        <f>'2.a. Vos-laskelma'!X229/$E229</f>
        <v>248.05283513275498</v>
      </c>
      <c r="Y229" s="131">
        <f>'2.a. Vos-laskelma'!Y229/$E229</f>
        <v>778.68377726870358</v>
      </c>
      <c r="Z229" s="406">
        <f>'2.a. Vos-laskelma'!Z229/$E229</f>
        <v>-308.71693989071036</v>
      </c>
      <c r="AA229" s="131">
        <f>'2.a. Vos-laskelma'!AA229/$E229</f>
        <v>457.16262251657645</v>
      </c>
    </row>
    <row r="230" spans="1:27">
      <c r="A230" s="13">
        <v>710</v>
      </c>
      <c r="B230" s="343">
        <v>1</v>
      </c>
      <c r="C230" s="377">
        <v>33</v>
      </c>
      <c r="D230" s="9" t="s">
        <v>261</v>
      </c>
      <c r="E230" s="20">
        <v>26856</v>
      </c>
      <c r="F230" s="131">
        <f>'2.a. Vos-laskelma'!F230/$E230</f>
        <v>2147.4401253753517</v>
      </c>
      <c r="G230" s="131">
        <f>'2.a. Vos-laskelma'!G230/$E230</f>
        <v>521.57012537535195</v>
      </c>
      <c r="H230" s="131">
        <f>'2.a. Vos-laskelma'!H230/$E230</f>
        <v>9.0437868038064501E-6</v>
      </c>
      <c r="I230" s="131">
        <f>'2.a. Vos-laskelma'!I230/$E230</f>
        <v>31.085192967577161</v>
      </c>
      <c r="J230" s="405">
        <f>'2.a. Vos-laskelma'!J230/$E230</f>
        <v>-211.55279455573381</v>
      </c>
      <c r="K230" s="405">
        <f>'2.a. Vos-laskelma'!K230/$E230</f>
        <v>-30.380000000000003</v>
      </c>
      <c r="L230" s="405">
        <f>'2.a. Vos-laskelma'!L230/$E230</f>
        <v>-50.839981009830204</v>
      </c>
      <c r="M230" s="405">
        <f>'2.a. Vos-laskelma'!M230/$E230</f>
        <v>-5.7270751853352406</v>
      </c>
      <c r="N230" s="405">
        <f>'2.a. Vos-laskelma'!N230/$E230</f>
        <v>-87.588140605701767</v>
      </c>
      <c r="O230" s="405">
        <f>'2.a. Vos-laskelma'!O230/$E230</f>
        <v>-29.72</v>
      </c>
      <c r="P230" s="405">
        <f>'2.a. Vos-laskelma'!P230/$E230</f>
        <v>-11.38</v>
      </c>
      <c r="Q230" s="405">
        <f>'2.a. Vos-laskelma'!Q230/$E230</f>
        <v>-12.650195411089099</v>
      </c>
      <c r="R230" s="405">
        <f>'2.a. Vos-laskelma'!R230/$E230</f>
        <v>-3.88</v>
      </c>
      <c r="S230" s="405">
        <f>'2.a. Vos-laskelma'!S230/$E230</f>
        <v>24.362597656222523</v>
      </c>
      <c r="T230" s="405">
        <f>'2.a. Vos-laskelma'!T230/$E230</f>
        <v>-3.75</v>
      </c>
      <c r="U230" s="131">
        <f>'2.a. Vos-laskelma'!U230/$E230</f>
        <v>341.10252378719531</v>
      </c>
      <c r="V230" s="131">
        <f>'2.a. Vos-laskelma'!V230/$E230</f>
        <v>253.87271147610707</v>
      </c>
      <c r="W230" s="131">
        <f>'2.a. Vos-laskelma'!W230/$E230</f>
        <v>594.97523526330235</v>
      </c>
      <c r="X230" s="131">
        <f>'2.a. Vos-laskelma'!X230/$E230</f>
        <v>122.08931253010223</v>
      </c>
      <c r="Y230" s="131">
        <f>'2.a. Vos-laskelma'!Y230/$E230</f>
        <v>717.06454779340459</v>
      </c>
      <c r="Z230" s="406">
        <f>'2.a. Vos-laskelma'!Z230/$E230</f>
        <v>-18.918416741137921</v>
      </c>
      <c r="AA230" s="131">
        <f>'2.a. Vos-laskelma'!AA230/$E230</f>
        <v>710.70732486631073</v>
      </c>
    </row>
    <row r="231" spans="1:27">
      <c r="A231" s="13">
        <v>729</v>
      </c>
      <c r="B231" s="343">
        <v>13</v>
      </c>
      <c r="C231" s="343">
        <v>13</v>
      </c>
      <c r="D231" s="9" t="s">
        <v>262</v>
      </c>
      <c r="E231" s="20">
        <v>8763</v>
      </c>
      <c r="F231" s="131">
        <f>'2.a. Vos-laskelma'!F231/$E231</f>
        <v>1810.4343909179727</v>
      </c>
      <c r="G231" s="131">
        <f>'2.a. Vos-laskelma'!G231/$E231</f>
        <v>184.56439091797276</v>
      </c>
      <c r="H231" s="131">
        <f>'2.a. Vos-laskelma'!H231/$E231</f>
        <v>1.1633551353105944E-5</v>
      </c>
      <c r="I231" s="131">
        <f>'2.a. Vos-laskelma'!I231/$E231</f>
        <v>89.175821821946428</v>
      </c>
      <c r="J231" s="405">
        <f>'2.a. Vos-laskelma'!J231/$E231</f>
        <v>-145.32625034069221</v>
      </c>
      <c r="K231" s="405">
        <f>'2.a. Vos-laskelma'!K231/$E231</f>
        <v>-30.38</v>
      </c>
      <c r="L231" s="405">
        <f>'2.a. Vos-laskelma'!L231/$E231</f>
        <v>-52.946583361862373</v>
      </c>
      <c r="M231" s="405">
        <f>'2.a. Vos-laskelma'!M231/$E231</f>
        <v>-5.7689632515291613</v>
      </c>
      <c r="N231" s="405">
        <f>'2.a. Vos-laskelma'!N231/$E231</f>
        <v>-57.80068558784378</v>
      </c>
      <c r="O231" s="405">
        <f>'2.a. Vos-laskelma'!O231/$E231</f>
        <v>-29.72</v>
      </c>
      <c r="P231" s="405">
        <f>'2.a. Vos-laskelma'!P231/$E231</f>
        <v>-11.38</v>
      </c>
      <c r="Q231" s="405">
        <f>'2.a. Vos-laskelma'!Q231/$E231</f>
        <v>-14.706796346503799</v>
      </c>
      <c r="R231" s="405">
        <f>'2.a. Vos-laskelma'!R231/$E231</f>
        <v>-3.8800000000000003</v>
      </c>
      <c r="S231" s="405">
        <f>'2.a. Vos-laskelma'!S231/$E231</f>
        <v>65.006778207046906</v>
      </c>
      <c r="T231" s="405">
        <f>'2.a. Vos-laskelma'!T231/$E231</f>
        <v>-3.75</v>
      </c>
      <c r="U231" s="131">
        <f>'2.a. Vos-laskelma'!U231/$E231</f>
        <v>128.41396239922696</v>
      </c>
      <c r="V231" s="131">
        <f>'2.a. Vos-laskelma'!V231/$E231</f>
        <v>557.28105251910449</v>
      </c>
      <c r="W231" s="131">
        <f>'2.a. Vos-laskelma'!W231/$E231</f>
        <v>685.69501491833148</v>
      </c>
      <c r="X231" s="131">
        <f>'2.a. Vos-laskelma'!X231/$E231</f>
        <v>168.14651657579935</v>
      </c>
      <c r="Y231" s="131">
        <f>'2.a. Vos-laskelma'!Y231/$E231</f>
        <v>853.84153149413078</v>
      </c>
      <c r="Z231" s="406">
        <f>'2.a. Vos-laskelma'!Z231/$E231</f>
        <v>21.245577998402375</v>
      </c>
      <c r="AA231" s="131">
        <f>'2.a. Vos-laskelma'!AA231/$E231</f>
        <v>880.17330714466902</v>
      </c>
    </row>
    <row r="232" spans="1:27">
      <c r="A232" s="13">
        <v>732</v>
      </c>
      <c r="B232" s="343">
        <v>19</v>
      </c>
      <c r="C232" s="343">
        <v>19</v>
      </c>
      <c r="D232" s="9" t="s">
        <v>263</v>
      </c>
      <c r="E232" s="20">
        <v>3231</v>
      </c>
      <c r="F232" s="131">
        <f>'2.a. Vos-laskelma'!F232/$E232</f>
        <v>2143.4210190839958</v>
      </c>
      <c r="G232" s="131">
        <f>'2.a. Vos-laskelma'!G232/$E232</f>
        <v>517.55101908399593</v>
      </c>
      <c r="H232" s="131">
        <f>'2.a. Vos-laskelma'!H232/$E232</f>
        <v>7.4732364750729026E-5</v>
      </c>
      <c r="I232" s="131">
        <f>'2.a. Vos-laskelma'!I232/$E232</f>
        <v>403.10416992555804</v>
      </c>
      <c r="J232" s="405">
        <f>'2.a. Vos-laskelma'!J232/$E232</f>
        <v>-202.09505739114937</v>
      </c>
      <c r="K232" s="405">
        <f>'2.a. Vos-laskelma'!K232/$E232</f>
        <v>-30.38</v>
      </c>
      <c r="L232" s="405">
        <f>'2.a. Vos-laskelma'!L232/$E232</f>
        <v>-14.491361807489939</v>
      </c>
      <c r="M232" s="405">
        <f>'2.a. Vos-laskelma'!M232/$E232</f>
        <v>84.954025416296986</v>
      </c>
      <c r="N232" s="405">
        <f>'2.a. Vos-laskelma'!N232/$E232</f>
        <v>-219.8304626588488</v>
      </c>
      <c r="O232" s="405">
        <f>'2.a. Vos-laskelma'!O232/$E232</f>
        <v>-29.72</v>
      </c>
      <c r="P232" s="405">
        <f>'2.a. Vos-laskelma'!P232/$E232</f>
        <v>-11.380000000000003</v>
      </c>
      <c r="Q232" s="405">
        <f>'2.a. Vos-laskelma'!Q232/$E232</f>
        <v>-23.712849136582356</v>
      </c>
      <c r="R232" s="405">
        <f>'2.a. Vos-laskelma'!R232/$E232</f>
        <v>-3.8799999999999994</v>
      </c>
      <c r="S232" s="405">
        <f>'2.a. Vos-laskelma'!S232/$E232</f>
        <v>50.095590795474784</v>
      </c>
      <c r="T232" s="405">
        <f>'2.a. Vos-laskelma'!T232/$E232</f>
        <v>-3.75</v>
      </c>
      <c r="U232" s="131">
        <f>'2.a. Vos-laskelma'!U232/$E232</f>
        <v>718.56013161840463</v>
      </c>
      <c r="V232" s="131">
        <f>'2.a. Vos-laskelma'!V232/$E232</f>
        <v>392.85600270047905</v>
      </c>
      <c r="W232" s="131">
        <f>'2.a. Vos-laskelma'!W232/$E232</f>
        <v>1111.4161343188837</v>
      </c>
      <c r="X232" s="131">
        <f>'2.a. Vos-laskelma'!X232/$E232</f>
        <v>177.36775874467563</v>
      </c>
      <c r="Y232" s="131">
        <f>'2.a. Vos-laskelma'!Y232/$E232</f>
        <v>1288.7838930635592</v>
      </c>
      <c r="Z232" s="406">
        <f>'2.a. Vos-laskelma'!Z232/$E232</f>
        <v>105.80934695140823</v>
      </c>
      <c r="AA232" s="131">
        <f>'2.a. Vos-laskelma'!AA232/$E232</f>
        <v>1487.9265986229868</v>
      </c>
    </row>
    <row r="233" spans="1:27">
      <c r="A233" s="13">
        <v>734</v>
      </c>
      <c r="B233" s="343">
        <v>2</v>
      </c>
      <c r="C233" s="343">
        <v>2</v>
      </c>
      <c r="D233" s="9" t="s">
        <v>264</v>
      </c>
      <c r="E233" s="20">
        <v>50339</v>
      </c>
      <c r="F233" s="131">
        <f>'2.a. Vos-laskelma'!F233/$E233</f>
        <v>1911.2584898163159</v>
      </c>
      <c r="G233" s="131">
        <f>'2.a. Vos-laskelma'!G233/$E233</f>
        <v>285.388489816316</v>
      </c>
      <c r="H233" s="131">
        <f>'2.a. Vos-laskelma'!H233/$E233</f>
        <v>2.9662820374237586E-6</v>
      </c>
      <c r="I233" s="131">
        <f>'2.a. Vos-laskelma'!I233/$E233</f>
        <v>36.163498258112689</v>
      </c>
      <c r="J233" s="405">
        <f>'2.a. Vos-laskelma'!J233/$E233</f>
        <v>-142.88711536949481</v>
      </c>
      <c r="K233" s="405">
        <f>'2.a. Vos-laskelma'!K233/$E233</f>
        <v>-30.380000000000003</v>
      </c>
      <c r="L233" s="405">
        <f>'2.a. Vos-laskelma'!L233/$E233</f>
        <v>-67.125427998172384</v>
      </c>
      <c r="M233" s="405">
        <f>'2.a. Vos-laskelma'!M233/$E233</f>
        <v>-5.6991593523098922</v>
      </c>
      <c r="N233" s="405">
        <f>'2.a. Vos-laskelma'!N233/$E233</f>
        <v>-29.564083411734408</v>
      </c>
      <c r="O233" s="405">
        <f>'2.a. Vos-laskelma'!O233/$E233</f>
        <v>-29.719999999999995</v>
      </c>
      <c r="P233" s="405">
        <f>'2.a. Vos-laskelma'!P233/$E233</f>
        <v>-11.38</v>
      </c>
      <c r="Q233" s="405">
        <f>'2.a. Vos-laskelma'!Q233/$E233</f>
        <v>-10.899858034106034</v>
      </c>
      <c r="R233" s="405">
        <f>'2.a. Vos-laskelma'!R233/$E233</f>
        <v>-3.8800000000000003</v>
      </c>
      <c r="S233" s="405">
        <f>'2.a. Vos-laskelma'!S233/$E233</f>
        <v>49.5114134268279</v>
      </c>
      <c r="T233" s="405">
        <f>'2.a. Vos-laskelma'!T233/$E233</f>
        <v>-3.75</v>
      </c>
      <c r="U233" s="131">
        <f>'2.a. Vos-laskelma'!U233/$E233</f>
        <v>178.66487270493386</v>
      </c>
      <c r="V233" s="131">
        <f>'2.a. Vos-laskelma'!V233/$E233</f>
        <v>315.3221473592298</v>
      </c>
      <c r="W233" s="131">
        <f>'2.a. Vos-laskelma'!W233/$E233</f>
        <v>493.98702006416363</v>
      </c>
      <c r="X233" s="131">
        <f>'2.a. Vos-laskelma'!X233/$E233</f>
        <v>136.61218292201607</v>
      </c>
      <c r="Y233" s="131">
        <f>'2.a. Vos-laskelma'!Y233/$E233</f>
        <v>630.59920298617965</v>
      </c>
      <c r="Z233" s="406">
        <f>'2.a. Vos-laskelma'!Z233/$E233</f>
        <v>-54.517650330757462</v>
      </c>
      <c r="AA233" s="131">
        <f>'2.a. Vos-laskelma'!AA233/$E233</f>
        <v>624.14287708787003</v>
      </c>
    </row>
    <row r="234" spans="1:27">
      <c r="A234" s="13">
        <v>738</v>
      </c>
      <c r="B234" s="343">
        <v>2</v>
      </c>
      <c r="C234" s="343">
        <v>2</v>
      </c>
      <c r="D234" s="9" t="s">
        <v>265</v>
      </c>
      <c r="E234" s="20">
        <v>2957</v>
      </c>
      <c r="F234" s="131">
        <f>'2.a. Vos-laskelma'!F234/$E234</f>
        <v>2060.2691610907464</v>
      </c>
      <c r="G234" s="131">
        <f>'2.a. Vos-laskelma'!G234/$E234</f>
        <v>434.39916109074647</v>
      </c>
      <c r="H234" s="131">
        <f>'2.a. Vos-laskelma'!H234/$E234</f>
        <v>7.1303966825008106E-5</v>
      </c>
      <c r="I234" s="131">
        <f>'2.a. Vos-laskelma'!I234/$E234</f>
        <v>33.783906456285358</v>
      </c>
      <c r="J234" s="405">
        <f>'2.a. Vos-laskelma'!J234/$E234</f>
        <v>-65.030092170232038</v>
      </c>
      <c r="K234" s="405">
        <f>'2.a. Vos-laskelma'!K234/$E234</f>
        <v>-30.380000000000003</v>
      </c>
      <c r="L234" s="405">
        <f>'2.a. Vos-laskelma'!L234/$E234</f>
        <v>-39.938420696652017</v>
      </c>
      <c r="M234" s="405">
        <f>'2.a. Vos-laskelma'!M234/$E234</f>
        <v>-5.5564988850093178</v>
      </c>
      <c r="N234" s="405">
        <f>'2.a. Vos-laskelma'!N234/$E234</f>
        <v>32.894203648873379</v>
      </c>
      <c r="O234" s="405">
        <f>'2.a. Vos-laskelma'!O234/$E234</f>
        <v>-29.72</v>
      </c>
      <c r="P234" s="405">
        <f>'2.a. Vos-laskelma'!P234/$E234</f>
        <v>-11.38</v>
      </c>
      <c r="Q234" s="405">
        <f>'2.a. Vos-laskelma'!Q234/$E234</f>
        <v>-14.579254143278769</v>
      </c>
      <c r="R234" s="405">
        <f>'2.a. Vos-laskelma'!R234/$E234</f>
        <v>-3.88</v>
      </c>
      <c r="S234" s="405">
        <f>'2.a. Vos-laskelma'!S234/$E234</f>
        <v>41.259877905834671</v>
      </c>
      <c r="T234" s="405">
        <f>'2.a. Vos-laskelma'!T234/$E234</f>
        <v>-3.75</v>
      </c>
      <c r="U234" s="131">
        <f>'2.a. Vos-laskelma'!U234/$E234</f>
        <v>403.15297537679982</v>
      </c>
      <c r="V234" s="131">
        <f>'2.a. Vos-laskelma'!V234/$E234</f>
        <v>265.38470348429115</v>
      </c>
      <c r="W234" s="131">
        <f>'2.a. Vos-laskelma'!W234/$E234</f>
        <v>668.53767886109097</v>
      </c>
      <c r="X234" s="131">
        <f>'2.a. Vos-laskelma'!X234/$E234</f>
        <v>158.00638733415565</v>
      </c>
      <c r="Y234" s="131">
        <f>'2.a. Vos-laskelma'!Y234/$E234</f>
        <v>826.54406619524661</v>
      </c>
      <c r="Z234" s="406">
        <f>'2.a. Vos-laskelma'!Z234/$E234</f>
        <v>-228.92424754819072</v>
      </c>
      <c r="AA234" s="131">
        <f>'2.a. Vos-laskelma'!AA234/$E234</f>
        <v>643.18929223445082</v>
      </c>
    </row>
    <row r="235" spans="1:27">
      <c r="A235" s="13">
        <v>739</v>
      </c>
      <c r="B235" s="343">
        <v>9</v>
      </c>
      <c r="C235" s="343">
        <v>9</v>
      </c>
      <c r="D235" s="9" t="s">
        <v>266</v>
      </c>
      <c r="E235" s="20">
        <v>3094</v>
      </c>
      <c r="F235" s="131">
        <f>'2.a. Vos-laskelma'!F235/$E235</f>
        <v>1652.8197459012256</v>
      </c>
      <c r="G235" s="131">
        <f>'2.a. Vos-laskelma'!G235/$E235</f>
        <v>26.949745901225768</v>
      </c>
      <c r="H235" s="131">
        <f>'2.a. Vos-laskelma'!H235/$E235</f>
        <v>5.2699788559029519E-6</v>
      </c>
      <c r="I235" s="131">
        <f>'2.a. Vos-laskelma'!I235/$E235</f>
        <v>74.838411155900843</v>
      </c>
      <c r="J235" s="405">
        <f>'2.a. Vos-laskelma'!J235/$E235</f>
        <v>530.01986658983617</v>
      </c>
      <c r="K235" s="405">
        <f>'2.a. Vos-laskelma'!K235/$E235</f>
        <v>-30.38</v>
      </c>
      <c r="L235" s="405">
        <f>'2.a. Vos-laskelma'!L235/$E235</f>
        <v>-47.483341952165482</v>
      </c>
      <c r="M235" s="405">
        <f>'2.a. Vos-laskelma'!M235/$E235</f>
        <v>259.88513083277695</v>
      </c>
      <c r="N235" s="405">
        <f>'2.a. Vos-laskelma'!N235/$E235</f>
        <v>381.78304632176588</v>
      </c>
      <c r="O235" s="405">
        <f>'2.a. Vos-laskelma'!O235/$E235</f>
        <v>-29.72</v>
      </c>
      <c r="P235" s="405">
        <f>'2.a. Vos-laskelma'!P235/$E235</f>
        <v>-11.38</v>
      </c>
      <c r="Q235" s="405">
        <f>'2.a. Vos-laskelma'!Q235/$E235</f>
        <v>-20.446625705939486</v>
      </c>
      <c r="R235" s="405">
        <f>'2.a. Vos-laskelma'!R235/$E235</f>
        <v>-3.88</v>
      </c>
      <c r="S235" s="405">
        <f>'2.a. Vos-laskelma'!S235/$E235</f>
        <v>35.39165709339823</v>
      </c>
      <c r="T235" s="405">
        <f>'2.a. Vos-laskelma'!T235/$E235</f>
        <v>-3.75</v>
      </c>
      <c r="U235" s="131">
        <f>'2.a. Vos-laskelma'!U235/$E235</f>
        <v>631.80802364696274</v>
      </c>
      <c r="V235" s="131">
        <f>'2.a. Vos-laskelma'!V235/$E235</f>
        <v>321.55713816017499</v>
      </c>
      <c r="W235" s="131">
        <f>'2.a. Vos-laskelma'!W235/$E235</f>
        <v>953.36516180713772</v>
      </c>
      <c r="X235" s="131">
        <f>'2.a. Vos-laskelma'!X235/$E235</f>
        <v>190.44876898281541</v>
      </c>
      <c r="Y235" s="131">
        <f>'2.a. Vos-laskelma'!Y235/$E235</f>
        <v>1143.8139307899532</v>
      </c>
      <c r="Z235" s="406">
        <f>'2.a. Vos-laskelma'!Z235/$E235</f>
        <v>84.194893341952167</v>
      </c>
      <c r="AA235" s="131">
        <f>'2.a. Vos-laskelma'!AA235/$E235</f>
        <v>1283.4728312106583</v>
      </c>
    </row>
    <row r="236" spans="1:27">
      <c r="A236" s="13">
        <v>740</v>
      </c>
      <c r="B236" s="343">
        <v>10</v>
      </c>
      <c r="C236" s="343">
        <v>10</v>
      </c>
      <c r="D236" s="9" t="s">
        <v>267</v>
      </c>
      <c r="E236" s="20">
        <v>31008</v>
      </c>
      <c r="F236" s="131">
        <f>'2.a. Vos-laskelma'!F236/$E236</f>
        <v>1669.7022398964259</v>
      </c>
      <c r="G236" s="131">
        <f>'2.a. Vos-laskelma'!G236/$E236</f>
        <v>43.832239896426181</v>
      </c>
      <c r="H236" s="131">
        <f>'2.a. Vos-laskelma'!H236/$E236</f>
        <v>8.4660509775683499E-7</v>
      </c>
      <c r="I236" s="131">
        <f>'2.a. Vos-laskelma'!I236/$E236</f>
        <v>56.660283466103564</v>
      </c>
      <c r="J236" s="405">
        <f>'2.a. Vos-laskelma'!J236/$E236</f>
        <v>-290.38914820791746</v>
      </c>
      <c r="K236" s="405">
        <f>'2.a. Vos-laskelma'!K236/$E236</f>
        <v>-30.38</v>
      </c>
      <c r="L236" s="405">
        <f>'2.a. Vos-laskelma'!L236/$E236</f>
        <v>-72.177050761093923</v>
      </c>
      <c r="M236" s="405">
        <f>'2.a. Vos-laskelma'!M236/$E236</f>
        <v>-15.673175349969672</v>
      </c>
      <c r="N236" s="405">
        <f>'2.a. Vos-laskelma'!N236/$E236</f>
        <v>-176.85606679788322</v>
      </c>
      <c r="O236" s="405">
        <f>'2.a. Vos-laskelma'!O236/$E236</f>
        <v>-29.72</v>
      </c>
      <c r="P236" s="405">
        <f>'2.a. Vos-laskelma'!P236/$E236</f>
        <v>-11.38</v>
      </c>
      <c r="Q236" s="405">
        <f>'2.a. Vos-laskelma'!Q236/$E236</f>
        <v>-1.9226371072543305</v>
      </c>
      <c r="R236" s="405">
        <f>'2.a. Vos-laskelma'!R236/$E236</f>
        <v>-3.88</v>
      </c>
      <c r="S236" s="405">
        <f>'2.a. Vos-laskelma'!S236/$E236</f>
        <v>55.349781808283645</v>
      </c>
      <c r="T236" s="405">
        <f>'2.a. Vos-laskelma'!T236/$E236</f>
        <v>-3.75</v>
      </c>
      <c r="U236" s="131">
        <f>'2.a. Vos-laskelma'!U236/$E236</f>
        <v>-189.89662484538766</v>
      </c>
      <c r="V236" s="131">
        <f>'2.a. Vos-laskelma'!V236/$E236</f>
        <v>282.52836434572191</v>
      </c>
      <c r="W236" s="131">
        <f>'2.a. Vos-laskelma'!W236/$E236</f>
        <v>92.63173950033422</v>
      </c>
      <c r="X236" s="131">
        <f>'2.a. Vos-laskelma'!X236/$E236</f>
        <v>141.95964303517627</v>
      </c>
      <c r="Y236" s="131">
        <f>'2.a. Vos-laskelma'!Y236/$E236</f>
        <v>234.59138253551049</v>
      </c>
      <c r="Z236" s="406">
        <f>'2.a. Vos-laskelma'!Z236/$E236</f>
        <v>-44.594362745098039</v>
      </c>
      <c r="AA236" s="131">
        <f>'2.a. Vos-laskelma'!AA236/$E236</f>
        <v>198.57637291383028</v>
      </c>
    </row>
    <row r="237" spans="1:27">
      <c r="A237" s="13">
        <v>742</v>
      </c>
      <c r="B237" s="343">
        <v>19</v>
      </c>
      <c r="C237" s="343">
        <v>19</v>
      </c>
      <c r="D237" s="9" t="s">
        <v>268</v>
      </c>
      <c r="E237" s="20">
        <v>974</v>
      </c>
      <c r="F237" s="131">
        <f>'2.a. Vos-laskelma'!F237/$E237</f>
        <v>2434.9853328685613</v>
      </c>
      <c r="G237" s="131">
        <f>'2.a. Vos-laskelma'!G237/$E237</f>
        <v>809.11533286856115</v>
      </c>
      <c r="H237" s="131">
        <f>'2.a. Vos-laskelma'!H237/$E237</f>
        <v>3.4115765828327774E-4</v>
      </c>
      <c r="I237" s="131">
        <f>'2.a. Vos-laskelma'!I237/$E237</f>
        <v>437.75382428877936</v>
      </c>
      <c r="J237" s="405">
        <f>'2.a. Vos-laskelma'!J237/$E237</f>
        <v>93.403812797954757</v>
      </c>
      <c r="K237" s="405">
        <f>'2.a. Vos-laskelma'!K237/$E237</f>
        <v>-30.38</v>
      </c>
      <c r="L237" s="405">
        <f>'2.a. Vos-laskelma'!L237/$E237</f>
        <v>-30.492792607802873</v>
      </c>
      <c r="M237" s="405">
        <f>'2.a. Vos-laskelma'!M237/$E237</f>
        <v>163.85826777677408</v>
      </c>
      <c r="N237" s="405">
        <f>'2.a. Vos-laskelma'!N237/$E237</f>
        <v>-3.1513145565968612</v>
      </c>
      <c r="O237" s="405">
        <f>'2.a. Vos-laskelma'!O237/$E237</f>
        <v>-29.72</v>
      </c>
      <c r="P237" s="405">
        <f>'2.a. Vos-laskelma'!P237/$E237</f>
        <v>-11.38</v>
      </c>
      <c r="Q237" s="405">
        <f>'2.a. Vos-laskelma'!Q237/$E237</f>
        <v>-28.563105944248996</v>
      </c>
      <c r="R237" s="405">
        <f>'2.a. Vos-laskelma'!R237/$E237</f>
        <v>-3.88</v>
      </c>
      <c r="S237" s="405">
        <f>'2.a. Vos-laskelma'!S237/$E237</f>
        <v>70.862758129829373</v>
      </c>
      <c r="T237" s="405">
        <f>'2.a. Vos-laskelma'!T237/$E237</f>
        <v>-3.7499999999999849</v>
      </c>
      <c r="U237" s="131">
        <f>'2.a. Vos-laskelma'!U237/$E237</f>
        <v>1340.2729699552954</v>
      </c>
      <c r="V237" s="131">
        <f>'2.a. Vos-laskelma'!V237/$E237</f>
        <v>-6.9136464127701611</v>
      </c>
      <c r="W237" s="131">
        <f>'2.a. Vos-laskelma'!W237/$E237</f>
        <v>1333.3593235425251</v>
      </c>
      <c r="X237" s="131">
        <f>'2.a. Vos-laskelma'!X237/$E237</f>
        <v>187.50891721332894</v>
      </c>
      <c r="Y237" s="131">
        <f>'2.a. Vos-laskelma'!Y237/$E237</f>
        <v>1520.868240755854</v>
      </c>
      <c r="Z237" s="406">
        <f>'2.a. Vos-laskelma'!Z237/$E237</f>
        <v>265.67659137577004</v>
      </c>
      <c r="AA237" s="131">
        <f>'2.a. Vos-laskelma'!AA237/$E237</f>
        <v>1795.614640262696</v>
      </c>
    </row>
    <row r="238" spans="1:27">
      <c r="A238" s="13">
        <v>743</v>
      </c>
      <c r="B238" s="343">
        <v>14</v>
      </c>
      <c r="C238" s="343">
        <v>14</v>
      </c>
      <c r="D238" s="9" t="s">
        <v>269</v>
      </c>
      <c r="E238" s="20">
        <v>67283</v>
      </c>
      <c r="F238" s="131">
        <f>'2.a. Vos-laskelma'!F238/$E238</f>
        <v>2145.7211827645442</v>
      </c>
      <c r="G238" s="131">
        <f>'2.a. Vos-laskelma'!G238/$E238</f>
        <v>519.85118276454443</v>
      </c>
      <c r="H238" s="131">
        <f>'2.a. Vos-laskelma'!H238/$E238</f>
        <v>3.6008116110520258E-6</v>
      </c>
      <c r="I238" s="131">
        <f>'2.a. Vos-laskelma'!I238/$E238</f>
        <v>48.925699464262927</v>
      </c>
      <c r="J238" s="405">
        <f>'2.a. Vos-laskelma'!J238/$E238</f>
        <v>-272.04945037138913</v>
      </c>
      <c r="K238" s="405">
        <f>'2.a. Vos-laskelma'!K238/$E238</f>
        <v>-30.38</v>
      </c>
      <c r="L238" s="405">
        <f>'2.a. Vos-laskelma'!L238/$E238</f>
        <v>-69.221349523653814</v>
      </c>
      <c r="M238" s="405">
        <f>'2.a. Vos-laskelma'!M238/$E238</f>
        <v>-21.670902524540551</v>
      </c>
      <c r="N238" s="405">
        <f>'2.a. Vos-laskelma'!N238/$E238</f>
        <v>-126.80141509951089</v>
      </c>
      <c r="O238" s="405">
        <f>'2.a. Vos-laskelma'!O238/$E238</f>
        <v>-29.72</v>
      </c>
      <c r="P238" s="405">
        <f>'2.a. Vos-laskelma'!P238/$E238</f>
        <v>-11.38</v>
      </c>
      <c r="Q238" s="405">
        <f>'2.a. Vos-laskelma'!Q238/$E238</f>
        <v>-10.148237776353517</v>
      </c>
      <c r="R238" s="405">
        <f>'2.a. Vos-laskelma'!R238/$E238</f>
        <v>-3.88</v>
      </c>
      <c r="S238" s="405">
        <f>'2.a. Vos-laskelma'!S238/$E238</f>
        <v>34.902454552669674</v>
      </c>
      <c r="T238" s="405">
        <f>'2.a. Vos-laskelma'!T238/$E238</f>
        <v>-3.7500000000000555</v>
      </c>
      <c r="U238" s="131">
        <f>'2.a. Vos-laskelma'!U238/$E238</f>
        <v>296.7274318574182</v>
      </c>
      <c r="V238" s="131">
        <f>'2.a. Vos-laskelma'!V238/$E238</f>
        <v>171.91756744408491</v>
      </c>
      <c r="W238" s="131">
        <f>'2.a. Vos-laskelma'!W238/$E238</f>
        <v>468.64499930150305</v>
      </c>
      <c r="X238" s="131">
        <f>'2.a. Vos-laskelma'!X238/$E238</f>
        <v>83.391168958675465</v>
      </c>
      <c r="Y238" s="131">
        <f>'2.a. Vos-laskelma'!Y238/$E238</f>
        <v>552.03616826017856</v>
      </c>
      <c r="Z238" s="406">
        <f>'2.a. Vos-laskelma'!Z238/$E238</f>
        <v>-36.422290920440524</v>
      </c>
      <c r="AA238" s="131">
        <f>'2.a. Vos-laskelma'!AA238/$E238</f>
        <v>503.02113383908357</v>
      </c>
    </row>
    <row r="239" spans="1:27">
      <c r="A239" s="13">
        <v>746</v>
      </c>
      <c r="B239" s="343">
        <v>17</v>
      </c>
      <c r="C239" s="343">
        <v>17</v>
      </c>
      <c r="D239" s="9" t="s">
        <v>270</v>
      </c>
      <c r="E239" s="20">
        <v>4585</v>
      </c>
      <c r="F239" s="131">
        <f>'2.a. Vos-laskelma'!F239/$E239</f>
        <v>2877.5769234639997</v>
      </c>
      <c r="G239" s="131">
        <f>'2.a. Vos-laskelma'!G239/$E239</f>
        <v>1251.7069234639998</v>
      </c>
      <c r="H239" s="131">
        <f>'2.a. Vos-laskelma'!H239/$E239</f>
        <v>9.4871632200777955E-5</v>
      </c>
      <c r="I239" s="131">
        <f>'2.a. Vos-laskelma'!I239/$E239</f>
        <v>49.896979725359728</v>
      </c>
      <c r="J239" s="405">
        <f>'2.a. Vos-laskelma'!J239/$E239</f>
        <v>-240.58535313359664</v>
      </c>
      <c r="K239" s="405">
        <f>'2.a. Vos-laskelma'!K239/$E239</f>
        <v>-30.38</v>
      </c>
      <c r="L239" s="405">
        <f>'2.a. Vos-laskelma'!L239/$E239</f>
        <v>-33.237764449291163</v>
      </c>
      <c r="M239" s="405">
        <f>'2.a. Vos-laskelma'!M239/$E239</f>
        <v>-87.477900769371615</v>
      </c>
      <c r="N239" s="405">
        <f>'2.a. Vos-laskelma'!N239/$E239</f>
        <v>-32.435621392456682</v>
      </c>
      <c r="O239" s="405">
        <f>'2.a. Vos-laskelma'!O239/$E239</f>
        <v>-29.719999999999995</v>
      </c>
      <c r="P239" s="405">
        <f>'2.a. Vos-laskelma'!P239/$E239</f>
        <v>-11.38</v>
      </c>
      <c r="Q239" s="405">
        <f>'2.a. Vos-laskelma'!Q239/$E239</f>
        <v>-33.851307474745383</v>
      </c>
      <c r="R239" s="405">
        <f>'2.a. Vos-laskelma'!R239/$E239</f>
        <v>-3.88</v>
      </c>
      <c r="S239" s="405">
        <f>'2.a. Vos-laskelma'!S239/$E239</f>
        <v>25.527240952268212</v>
      </c>
      <c r="T239" s="405">
        <f>'2.a. Vos-laskelma'!T239/$E239</f>
        <v>-3.75</v>
      </c>
      <c r="U239" s="131">
        <f>'2.a. Vos-laskelma'!U239/$E239</f>
        <v>1061.0185500557629</v>
      </c>
      <c r="V239" s="131">
        <f>'2.a. Vos-laskelma'!V239/$E239</f>
        <v>527.32919562916322</v>
      </c>
      <c r="W239" s="131">
        <f>'2.a. Vos-laskelma'!W239/$E239</f>
        <v>1588.3477456849262</v>
      </c>
      <c r="X239" s="131">
        <f>'2.a. Vos-laskelma'!X239/$E239</f>
        <v>150.81540772699671</v>
      </c>
      <c r="Y239" s="131">
        <f>'2.a. Vos-laskelma'!Y239/$E239</f>
        <v>1739.1631534119228</v>
      </c>
      <c r="Z239" s="406">
        <f>'2.a. Vos-laskelma'!Z239/$E239</f>
        <v>68.075027262813521</v>
      </c>
      <c r="AA239" s="131">
        <f>'2.a. Vos-laskelma'!AA239/$E239</f>
        <v>1803.6923926064078</v>
      </c>
    </row>
    <row r="240" spans="1:27">
      <c r="A240" s="13">
        <v>747</v>
      </c>
      <c r="B240" s="343">
        <v>4</v>
      </c>
      <c r="C240" s="343">
        <v>4</v>
      </c>
      <c r="D240" s="9" t="s">
        <v>271</v>
      </c>
      <c r="E240" s="20">
        <v>1229</v>
      </c>
      <c r="F240" s="131">
        <f>'2.a. Vos-laskelma'!F240/$E240</f>
        <v>1830.5005456203878</v>
      </c>
      <c r="G240" s="131">
        <f>'2.a. Vos-laskelma'!G240/$E240</f>
        <v>204.63054562038784</v>
      </c>
      <c r="H240" s="131">
        <f>'2.a. Vos-laskelma'!H240/$E240</f>
        <v>9.0959636618297217E-5</v>
      </c>
      <c r="I240" s="131">
        <f>'2.a. Vos-laskelma'!I240/$E240</f>
        <v>158.3813605274506</v>
      </c>
      <c r="J240" s="405">
        <f>'2.a. Vos-laskelma'!J240/$E240</f>
        <v>439.04423755576886</v>
      </c>
      <c r="K240" s="405">
        <f>'2.a. Vos-laskelma'!K240/$E240</f>
        <v>-30.38</v>
      </c>
      <c r="L240" s="405">
        <f>'2.a. Vos-laskelma'!L240/$E240</f>
        <v>-22.525663140764848</v>
      </c>
      <c r="M240" s="405">
        <f>'2.a. Vos-laskelma'!M240/$E240</f>
        <v>176.66378094632901</v>
      </c>
      <c r="N240" s="405">
        <f>'2.a. Vos-laskelma'!N240/$E240</f>
        <v>295.82854251651378</v>
      </c>
      <c r="O240" s="405">
        <f>'2.a. Vos-laskelma'!O240/$E240</f>
        <v>-29.72</v>
      </c>
      <c r="P240" s="405">
        <f>'2.a. Vos-laskelma'!P240/$E240</f>
        <v>-11.38</v>
      </c>
      <c r="Q240" s="405">
        <f>'2.a. Vos-laskelma'!Q240/$E240</f>
        <v>-27.189028873096522</v>
      </c>
      <c r="R240" s="405">
        <f>'2.a. Vos-laskelma'!R240/$E240</f>
        <v>-3.8799999999999994</v>
      </c>
      <c r="S240" s="405">
        <f>'2.a. Vos-laskelma'!S240/$E240</f>
        <v>95.376606106787548</v>
      </c>
      <c r="T240" s="405">
        <f>'2.a. Vos-laskelma'!T240/$E240</f>
        <v>-3.75</v>
      </c>
      <c r="U240" s="131">
        <f>'2.a. Vos-laskelma'!U240/$E240</f>
        <v>802.05614370360729</v>
      </c>
      <c r="V240" s="131">
        <f>'2.a. Vos-laskelma'!V240/$E240</f>
        <v>466.97897841550395</v>
      </c>
      <c r="W240" s="131">
        <f>'2.a. Vos-laskelma'!W240/$E240</f>
        <v>1269.0351221191113</v>
      </c>
      <c r="X240" s="131">
        <f>'2.a. Vos-laskelma'!X240/$E240</f>
        <v>233.62097454159152</v>
      </c>
      <c r="Y240" s="131">
        <f>'2.a. Vos-laskelma'!Y240/$E240</f>
        <v>1502.6560966607028</v>
      </c>
      <c r="Z240" s="406">
        <f>'2.a. Vos-laskelma'!Z240/$E240</f>
        <v>-219.34825061025225</v>
      </c>
      <c r="AA240" s="131">
        <f>'2.a. Vos-laskelma'!AA240/$E240</f>
        <v>1285.04325974683</v>
      </c>
    </row>
    <row r="241" spans="1:27">
      <c r="A241" s="13">
        <v>748</v>
      </c>
      <c r="B241" s="343">
        <v>17</v>
      </c>
      <c r="C241" s="343">
        <v>17</v>
      </c>
      <c r="D241" s="9" t="s">
        <v>272</v>
      </c>
      <c r="E241" s="20">
        <v>4723</v>
      </c>
      <c r="F241" s="131">
        <f>'2.a. Vos-laskelma'!F241/$E241</f>
        <v>2629.3897382997384</v>
      </c>
      <c r="G241" s="131">
        <f>'2.a. Vos-laskelma'!G241/$E241</f>
        <v>1003.5197382997383</v>
      </c>
      <c r="H241" s="131">
        <f>'2.a. Vos-laskelma'!H241/$E241</f>
        <v>8.0807749129003405E-5</v>
      </c>
      <c r="I241" s="131">
        <f>'2.a. Vos-laskelma'!I241/$E241</f>
        <v>69.059630585118569</v>
      </c>
      <c r="J241" s="405">
        <f>'2.a. Vos-laskelma'!J241/$E241</f>
        <v>-427.94915821461319</v>
      </c>
      <c r="K241" s="405">
        <f>'2.a. Vos-laskelma'!K241/$E241</f>
        <v>-30.38</v>
      </c>
      <c r="L241" s="405">
        <f>'2.a. Vos-laskelma'!L241/$E241</f>
        <v>-26.013074317171288</v>
      </c>
      <c r="M241" s="405">
        <f>'2.a. Vos-laskelma'!M241/$E241</f>
        <v>-148.39898866401367</v>
      </c>
      <c r="N241" s="405">
        <f>'2.a. Vos-laskelma'!N241/$E241</f>
        <v>-175.41582523089966</v>
      </c>
      <c r="O241" s="405">
        <f>'2.a. Vos-laskelma'!O241/$E241</f>
        <v>-29.72</v>
      </c>
      <c r="P241" s="405">
        <f>'2.a. Vos-laskelma'!P241/$E241</f>
        <v>-11.38</v>
      </c>
      <c r="Q241" s="405">
        <f>'2.a. Vos-laskelma'!Q241/$E241</f>
        <v>-26.135998880190677</v>
      </c>
      <c r="R241" s="405">
        <f>'2.a. Vos-laskelma'!R241/$E241</f>
        <v>-3.8799999999999994</v>
      </c>
      <c r="S241" s="405">
        <f>'2.a. Vos-laskelma'!S241/$E241</f>
        <v>27.124728877662104</v>
      </c>
      <c r="T241" s="405">
        <f>'2.a. Vos-laskelma'!T241/$E241</f>
        <v>-3.75</v>
      </c>
      <c r="U241" s="131">
        <f>'2.a. Vos-laskelma'!U241/$E241</f>
        <v>644.63021067024363</v>
      </c>
      <c r="V241" s="131">
        <f>'2.a. Vos-laskelma'!V241/$E241</f>
        <v>572.05128850567269</v>
      </c>
      <c r="W241" s="131">
        <f>'2.a. Vos-laskelma'!W241/$E241</f>
        <v>1216.6814991759163</v>
      </c>
      <c r="X241" s="131">
        <f>'2.a. Vos-laskelma'!X241/$E241</f>
        <v>166.03838561811517</v>
      </c>
      <c r="Y241" s="131">
        <f>'2.a. Vos-laskelma'!Y241/$E241</f>
        <v>1382.7198847940315</v>
      </c>
      <c r="Z241" s="406">
        <f>'2.a. Vos-laskelma'!Z241/$E241</f>
        <v>-47.352953631166635</v>
      </c>
      <c r="AA241" s="131">
        <f>'2.a. Vos-laskelma'!AA241/$E241</f>
        <v>1308.0985298932269</v>
      </c>
    </row>
    <row r="242" spans="1:27">
      <c r="A242" s="13">
        <v>749</v>
      </c>
      <c r="B242" s="343">
        <v>11</v>
      </c>
      <c r="C242" s="343">
        <v>11</v>
      </c>
      <c r="D242" s="9" t="s">
        <v>273</v>
      </c>
      <c r="E242" s="20">
        <v>21348</v>
      </c>
      <c r="F242" s="131">
        <f>'2.a. Vos-laskelma'!F242/$E242</f>
        <v>2236.557764486045</v>
      </c>
      <c r="G242" s="131">
        <f>'2.a. Vos-laskelma'!G242/$E242</f>
        <v>610.6877644860449</v>
      </c>
      <c r="H242" s="131">
        <f>'2.a. Vos-laskelma'!H242/$E242</f>
        <v>1.2790334579354698E-5</v>
      </c>
      <c r="I242" s="131">
        <f>'2.a. Vos-laskelma'!I242/$E242</f>
        <v>33.809199129217767</v>
      </c>
      <c r="J242" s="405">
        <f>'2.a. Vos-laskelma'!J242/$E242</f>
        <v>-273.77040341904467</v>
      </c>
      <c r="K242" s="405">
        <f>'2.a. Vos-laskelma'!K242/$E242</f>
        <v>-30.38</v>
      </c>
      <c r="L242" s="405">
        <f>'2.a. Vos-laskelma'!L242/$E242</f>
        <v>-49.645518549747052</v>
      </c>
      <c r="M242" s="405">
        <f>'2.a. Vos-laskelma'!M242/$E242</f>
        <v>-62.120354403054456</v>
      </c>
      <c r="N242" s="405">
        <f>'2.a. Vos-laskelma'!N242/$E242</f>
        <v>-93.385498771845164</v>
      </c>
      <c r="O242" s="405">
        <f>'2.a. Vos-laskelma'!O242/$E242</f>
        <v>-29.72</v>
      </c>
      <c r="P242" s="405">
        <f>'2.a. Vos-laskelma'!P242/$E242</f>
        <v>-11.38</v>
      </c>
      <c r="Q242" s="405">
        <f>'2.a. Vos-laskelma'!Q242/$E242</f>
        <v>-10.55662605203835</v>
      </c>
      <c r="R242" s="405">
        <f>'2.a. Vos-laskelma'!R242/$E242</f>
        <v>-3.8799999999999994</v>
      </c>
      <c r="S242" s="405">
        <f>'2.a. Vos-laskelma'!S242/$E242</f>
        <v>21.047594357640374</v>
      </c>
      <c r="T242" s="405">
        <f>'2.a. Vos-laskelma'!T242/$E242</f>
        <v>-3.75</v>
      </c>
      <c r="U242" s="131">
        <f>'2.a. Vos-laskelma'!U242/$E242</f>
        <v>370.72656019621803</v>
      </c>
      <c r="V242" s="131">
        <f>'2.a. Vos-laskelma'!V242/$E242</f>
        <v>123.68894261259912</v>
      </c>
      <c r="W242" s="131">
        <f>'2.a. Vos-laskelma'!W242/$E242</f>
        <v>494.41550280881717</v>
      </c>
      <c r="X242" s="131">
        <f>'2.a. Vos-laskelma'!X242/$E242</f>
        <v>67.192496559728681</v>
      </c>
      <c r="Y242" s="131">
        <f>'2.a. Vos-laskelma'!Y242/$E242</f>
        <v>561.60799936854585</v>
      </c>
      <c r="Z242" s="406">
        <f>'2.a. Vos-laskelma'!Z242/$E242</f>
        <v>-122.25290425332584</v>
      </c>
      <c r="AA242" s="131">
        <f>'2.a. Vos-laskelma'!AA242/$E242</f>
        <v>354.78566479162896</v>
      </c>
    </row>
    <row r="243" spans="1:27">
      <c r="A243" s="13">
        <v>751</v>
      </c>
      <c r="B243" s="343">
        <v>19</v>
      </c>
      <c r="C243" s="343">
        <v>19</v>
      </c>
      <c r="D243" s="9" t="s">
        <v>274</v>
      </c>
      <c r="E243" s="20">
        <v>2701</v>
      </c>
      <c r="F243" s="131">
        <f>'2.a. Vos-laskelma'!F243/$E243</f>
        <v>2070.5404918285285</v>
      </c>
      <c r="G243" s="131">
        <f>'2.a. Vos-laskelma'!G243/$E243</f>
        <v>444.67049182852838</v>
      </c>
      <c r="H243" s="131">
        <f>'2.a. Vos-laskelma'!H243/$E243</f>
        <v>7.9511509511786011E-5</v>
      </c>
      <c r="I243" s="131">
        <f>'2.a. Vos-laskelma'!I243/$E243</f>
        <v>84.662401677671184</v>
      </c>
      <c r="J243" s="405">
        <f>'2.a. Vos-laskelma'!J243/$E243</f>
        <v>31.594342321100406</v>
      </c>
      <c r="K243" s="405">
        <f>'2.a. Vos-laskelma'!K243/$E243</f>
        <v>-30.379999999999995</v>
      </c>
      <c r="L243" s="405">
        <f>'2.a. Vos-laskelma'!L243/$E243</f>
        <v>-22.587027027027027</v>
      </c>
      <c r="M243" s="405">
        <f>'2.a. Vos-laskelma'!M243/$E243</f>
        <v>-5.9997258272342204</v>
      </c>
      <c r="N243" s="405">
        <f>'2.a. Vos-laskelma'!N243/$E243</f>
        <v>103.09919377849839</v>
      </c>
      <c r="O243" s="405">
        <f>'2.a. Vos-laskelma'!O243/$E243</f>
        <v>-29.72</v>
      </c>
      <c r="P243" s="405">
        <f>'2.a. Vos-laskelma'!P243/$E243</f>
        <v>-11.38</v>
      </c>
      <c r="Q243" s="405">
        <f>'2.a. Vos-laskelma'!Q243/$E243</f>
        <v>-20.916437884590874</v>
      </c>
      <c r="R243" s="405">
        <f>'2.a. Vos-laskelma'!R243/$E243</f>
        <v>-3.88</v>
      </c>
      <c r="S243" s="405">
        <f>'2.a. Vos-laskelma'!S243/$E243</f>
        <v>57.108339281454136</v>
      </c>
      <c r="T243" s="405">
        <f>'2.a. Vos-laskelma'!T243/$E243</f>
        <v>-3.7500000000000053</v>
      </c>
      <c r="U243" s="131">
        <f>'2.a. Vos-laskelma'!U243/$E243</f>
        <v>560.92723582729991</v>
      </c>
      <c r="V243" s="131">
        <f>'2.a. Vos-laskelma'!V243/$E243</f>
        <v>416.39127051815257</v>
      </c>
      <c r="W243" s="131">
        <f>'2.a. Vos-laskelma'!W243/$E243</f>
        <v>977.31850634545253</v>
      </c>
      <c r="X243" s="131">
        <f>'2.a. Vos-laskelma'!X243/$E243</f>
        <v>126.53210100094786</v>
      </c>
      <c r="Y243" s="131">
        <f>'2.a. Vos-laskelma'!Y243/$E243</f>
        <v>1103.8506073464002</v>
      </c>
      <c r="Z243" s="406">
        <f>'2.a. Vos-laskelma'!Z243/$E243</f>
        <v>94.835246205109215</v>
      </c>
      <c r="AA243" s="131">
        <f>'2.a. Vos-laskelma'!AA243/$E243</f>
        <v>1208.2488121036015</v>
      </c>
    </row>
    <row r="244" spans="1:27">
      <c r="A244" s="13">
        <v>753</v>
      </c>
      <c r="B244" s="343">
        <v>1</v>
      </c>
      <c r="C244" s="377">
        <v>34</v>
      </c>
      <c r="D244" s="9" t="s">
        <v>275</v>
      </c>
      <c r="E244" s="20">
        <v>23006</v>
      </c>
      <c r="F244" s="131">
        <f>'2.a. Vos-laskelma'!F244/$E244</f>
        <v>2332.7970016288355</v>
      </c>
      <c r="G244" s="131">
        <f>'2.a. Vos-laskelma'!G244/$E244</f>
        <v>706.92700162883557</v>
      </c>
      <c r="H244" s="131">
        <f>'2.a. Vos-laskelma'!H244/$E244</f>
        <v>1.3172145105894926E-5</v>
      </c>
      <c r="I244" s="131">
        <f>'2.a. Vos-laskelma'!I244/$E244</f>
        <v>40.122411077444781</v>
      </c>
      <c r="J244" s="405">
        <f>'2.a. Vos-laskelma'!J244/$E244</f>
        <v>267.29339398481522</v>
      </c>
      <c r="K244" s="405">
        <f>'2.a. Vos-laskelma'!K244/$E244</f>
        <v>-30.380000000000003</v>
      </c>
      <c r="L244" s="405">
        <f>'2.a. Vos-laskelma'!L244/$E244</f>
        <v>-42.501533512996609</v>
      </c>
      <c r="M244" s="405">
        <f>'2.a. Vos-laskelma'!M244/$E244</f>
        <v>107.26784950502817</v>
      </c>
      <c r="N244" s="405">
        <f>'2.a. Vos-laskelma'!N244/$E244</f>
        <v>287.76552502065954</v>
      </c>
      <c r="O244" s="405">
        <f>'2.a. Vos-laskelma'!O244/$E244</f>
        <v>-29.72</v>
      </c>
      <c r="P244" s="405">
        <f>'2.a. Vos-laskelma'!P244/$E244</f>
        <v>-11.38</v>
      </c>
      <c r="Q244" s="405">
        <f>'2.a. Vos-laskelma'!Q244/$E244</f>
        <v>-20.975267888043167</v>
      </c>
      <c r="R244" s="405">
        <f>'2.a. Vos-laskelma'!R244/$E244</f>
        <v>-3.88</v>
      </c>
      <c r="S244" s="405">
        <f>'2.a. Vos-laskelma'!S244/$E244</f>
        <v>14.846820860167348</v>
      </c>
      <c r="T244" s="405">
        <f>'2.a. Vos-laskelma'!T244/$E244</f>
        <v>-3.75</v>
      </c>
      <c r="U244" s="131">
        <f>'2.a. Vos-laskelma'!U244/$E244</f>
        <v>1014.3428066910956</v>
      </c>
      <c r="V244" s="131">
        <f>'2.a. Vos-laskelma'!V244/$E244</f>
        <v>-32.367807533962761</v>
      </c>
      <c r="W244" s="131">
        <f>'2.a. Vos-laskelma'!W244/$E244</f>
        <v>981.97499915713286</v>
      </c>
      <c r="X244" s="131">
        <f>'2.a. Vos-laskelma'!X244/$E244</f>
        <v>69.85566917873939</v>
      </c>
      <c r="Y244" s="131">
        <f>'2.a. Vos-laskelma'!Y244/$E244</f>
        <v>1051.8306683358721</v>
      </c>
      <c r="Z244" s="406">
        <f>'2.a. Vos-laskelma'!Z244/$E244</f>
        <v>-90.082282882726247</v>
      </c>
      <c r="AA244" s="131">
        <f>'2.a. Vos-laskelma'!AA244/$E244</f>
        <v>965.73071372555069</v>
      </c>
    </row>
    <row r="245" spans="1:27">
      <c r="A245" s="13">
        <v>755</v>
      </c>
      <c r="B245" s="343">
        <v>1</v>
      </c>
      <c r="C245" s="377">
        <v>33</v>
      </c>
      <c r="D245" s="9" t="s">
        <v>276</v>
      </c>
      <c r="E245" s="20">
        <v>6192</v>
      </c>
      <c r="F245" s="131">
        <f>'2.a. Vos-laskelma'!F245/$E245</f>
        <v>2229.0547395800618</v>
      </c>
      <c r="G245" s="131">
        <f>'2.a. Vos-laskelma'!G245/$E245</f>
        <v>603.18473958006211</v>
      </c>
      <c r="H245" s="131">
        <f>'2.a. Vos-laskelma'!H245/$E245</f>
        <v>4.3701733476533186E-5</v>
      </c>
      <c r="I245" s="131">
        <f>'2.a. Vos-laskelma'!I245/$E245</f>
        <v>28.540431308633082</v>
      </c>
      <c r="J245" s="405">
        <f>'2.a. Vos-laskelma'!J245/$E245</f>
        <v>159.85613503504058</v>
      </c>
      <c r="K245" s="405">
        <f>'2.a. Vos-laskelma'!K245/$E245</f>
        <v>-30.38</v>
      </c>
      <c r="L245" s="405">
        <f>'2.a. Vos-laskelma'!L245/$E245</f>
        <v>-29.638010335917311</v>
      </c>
      <c r="M245" s="405">
        <f>'2.a. Vos-laskelma'!M245/$E245</f>
        <v>116.76510344435565</v>
      </c>
      <c r="N245" s="405">
        <f>'2.a. Vos-laskelma'!N245/$E245</f>
        <v>153.15185412485175</v>
      </c>
      <c r="O245" s="405">
        <f>'2.a. Vos-laskelma'!O245/$E245</f>
        <v>-29.72</v>
      </c>
      <c r="P245" s="405">
        <f>'2.a. Vos-laskelma'!P245/$E245</f>
        <v>-11.38</v>
      </c>
      <c r="Q245" s="405">
        <f>'2.a. Vos-laskelma'!Q245/$E245</f>
        <v>-16.492961241653958</v>
      </c>
      <c r="R245" s="405">
        <f>'2.a. Vos-laskelma'!R245/$E245</f>
        <v>-3.88</v>
      </c>
      <c r="S245" s="405">
        <f>'2.a. Vos-laskelma'!S245/$E245</f>
        <v>15.180149043404441</v>
      </c>
      <c r="T245" s="405">
        <f>'2.a. Vos-laskelma'!T245/$E245</f>
        <v>-3.75</v>
      </c>
      <c r="U245" s="131">
        <f>'2.a. Vos-laskelma'!U245/$E245</f>
        <v>791.58130592373573</v>
      </c>
      <c r="V245" s="131">
        <f>'2.a. Vos-laskelma'!V245/$E245</f>
        <v>-11.423941697653712</v>
      </c>
      <c r="W245" s="131">
        <f>'2.a. Vos-laskelma'!W245/$E245</f>
        <v>780.157364226082</v>
      </c>
      <c r="X245" s="131">
        <f>'2.a. Vos-laskelma'!X245/$E245</f>
        <v>86.51348616017242</v>
      </c>
      <c r="Y245" s="131">
        <f>'2.a. Vos-laskelma'!Y245/$E245</f>
        <v>866.67085038625441</v>
      </c>
      <c r="Z245" s="406">
        <f>'2.a. Vos-laskelma'!Z245/$E245</f>
        <v>-281.83236434108528</v>
      </c>
      <c r="AA245" s="131">
        <f>'2.a. Vos-laskelma'!AA245/$E245</f>
        <v>625.25308744311599</v>
      </c>
    </row>
    <row r="246" spans="1:27">
      <c r="A246" s="13">
        <v>758</v>
      </c>
      <c r="B246" s="343">
        <v>19</v>
      </c>
      <c r="C246" s="343">
        <v>19</v>
      </c>
      <c r="D246" s="9" t="s">
        <v>277</v>
      </c>
      <c r="E246" s="20">
        <v>8095</v>
      </c>
      <c r="F246" s="131">
        <f>'2.a. Vos-laskelma'!F246/$E246</f>
        <v>2616.6335266262286</v>
      </c>
      <c r="G246" s="131">
        <f>'2.a. Vos-laskelma'!G246/$E246</f>
        <v>990.76352662622855</v>
      </c>
      <c r="H246" s="131">
        <f>'2.a. Vos-laskelma'!H246/$E246</f>
        <v>4.6774618670279635E-5</v>
      </c>
      <c r="I246" s="131">
        <f>'2.a. Vos-laskelma'!I246/$E246</f>
        <v>202.48062737987595</v>
      </c>
      <c r="J246" s="405">
        <f>'2.a. Vos-laskelma'!J246/$E246</f>
        <v>-436.44033386040098</v>
      </c>
      <c r="K246" s="405">
        <f>'2.a. Vos-laskelma'!K246/$E246</f>
        <v>-30.38</v>
      </c>
      <c r="L246" s="405">
        <f>'2.a. Vos-laskelma'!L246/$E246</f>
        <v>-22.504112415071031</v>
      </c>
      <c r="M246" s="405">
        <f>'2.a. Vos-laskelma'!M246/$E246</f>
        <v>-68.895672355992318</v>
      </c>
      <c r="N246" s="405">
        <f>'2.a. Vos-laskelma'!N246/$E246</f>
        <v>-286.41913681984875</v>
      </c>
      <c r="O246" s="405">
        <f>'2.a. Vos-laskelma'!O246/$E246</f>
        <v>-29.72</v>
      </c>
      <c r="P246" s="405">
        <f>'2.a. Vos-laskelma'!P246/$E246</f>
        <v>-11.38</v>
      </c>
      <c r="Q246" s="405">
        <f>'2.a. Vos-laskelma'!Q246/$E246</f>
        <v>-15.116335850392083</v>
      </c>
      <c r="R246" s="405">
        <f>'2.a. Vos-laskelma'!R246/$E246</f>
        <v>-3.88</v>
      </c>
      <c r="S246" s="405">
        <f>'2.a. Vos-laskelma'!S246/$E246</f>
        <v>35.604923580903261</v>
      </c>
      <c r="T246" s="405">
        <f>'2.a. Vos-laskelma'!T246/$E246</f>
        <v>-3.75</v>
      </c>
      <c r="U246" s="131">
        <f>'2.a. Vos-laskelma'!U246/$E246</f>
        <v>756.80382014570353</v>
      </c>
      <c r="V246" s="131">
        <f>'2.a. Vos-laskelma'!V246/$E246</f>
        <v>-48.191158334415931</v>
      </c>
      <c r="W246" s="131">
        <f>'2.a. Vos-laskelma'!W246/$E246</f>
        <v>708.61266181128758</v>
      </c>
      <c r="X246" s="131">
        <f>'2.a. Vos-laskelma'!X246/$E246</f>
        <v>130.84371648229239</v>
      </c>
      <c r="Y246" s="131">
        <f>'2.a. Vos-laskelma'!Y246/$E246</f>
        <v>839.45637829357997</v>
      </c>
      <c r="Z246" s="406">
        <f>'2.a. Vos-laskelma'!Z246/$E246</f>
        <v>-109.25670166769611</v>
      </c>
      <c r="AA246" s="131">
        <f>'2.a. Vos-laskelma'!AA246/$E246</f>
        <v>668.07731641947692</v>
      </c>
    </row>
    <row r="247" spans="1:27">
      <c r="A247" s="13">
        <v>759</v>
      </c>
      <c r="B247" s="343">
        <v>14</v>
      </c>
      <c r="C247" s="343">
        <v>14</v>
      </c>
      <c r="D247" s="9" t="s">
        <v>278</v>
      </c>
      <c r="E247" s="20">
        <v>1772</v>
      </c>
      <c r="F247" s="131">
        <f>'2.a. Vos-laskelma'!F247/$E247</f>
        <v>2130.2891803641191</v>
      </c>
      <c r="G247" s="131">
        <f>'2.a. Vos-laskelma'!G247/$E247</f>
        <v>504.41918036411937</v>
      </c>
      <c r="H247" s="131">
        <f>'2.a. Vos-laskelma'!H247/$E247</f>
        <v>1.3362549067230946E-4</v>
      </c>
      <c r="I247" s="131">
        <f>'2.a. Vos-laskelma'!I247/$E247</f>
        <v>155.31985988282469</v>
      </c>
      <c r="J247" s="405">
        <f>'2.a. Vos-laskelma'!J247/$E247</f>
        <v>-65.956655774891914</v>
      </c>
      <c r="K247" s="405">
        <f>'2.a. Vos-laskelma'!K247/$E247</f>
        <v>-30.38</v>
      </c>
      <c r="L247" s="405">
        <f>'2.a. Vos-laskelma'!L247/$E247</f>
        <v>-40.600699774266367</v>
      </c>
      <c r="M247" s="405">
        <f>'2.a. Vos-laskelma'!M247/$E247</f>
        <v>-31.305984694971769</v>
      </c>
      <c r="N247" s="405">
        <f>'2.a. Vos-laskelma'!N247/$E247</f>
        <v>46.83830578353146</v>
      </c>
      <c r="O247" s="405">
        <f>'2.a. Vos-laskelma'!O247/$E247</f>
        <v>-29.72</v>
      </c>
      <c r="P247" s="405">
        <f>'2.a. Vos-laskelma'!P247/$E247</f>
        <v>-11.38</v>
      </c>
      <c r="Q247" s="405">
        <f>'2.a. Vos-laskelma'!Q247/$E247</f>
        <v>-20.989493954606196</v>
      </c>
      <c r="R247" s="405">
        <f>'2.a. Vos-laskelma'!R247/$E247</f>
        <v>-3.88</v>
      </c>
      <c r="S247" s="405">
        <f>'2.a. Vos-laskelma'!S247/$E247</f>
        <v>59.21121686542093</v>
      </c>
      <c r="T247" s="405">
        <f>'2.a. Vos-laskelma'!T247/$E247</f>
        <v>-3.75</v>
      </c>
      <c r="U247" s="131">
        <f>'2.a. Vos-laskelma'!U247/$E247</f>
        <v>593.78238447205217</v>
      </c>
      <c r="V247" s="131">
        <f>'2.a. Vos-laskelma'!V247/$E247</f>
        <v>390.57224385880613</v>
      </c>
      <c r="W247" s="131">
        <f>'2.a. Vos-laskelma'!W247/$E247</f>
        <v>984.3546283308583</v>
      </c>
      <c r="X247" s="131">
        <f>'2.a. Vos-laskelma'!X247/$E247</f>
        <v>231.6938929173823</v>
      </c>
      <c r="Y247" s="131">
        <f>'2.a. Vos-laskelma'!Y247/$E247</f>
        <v>1216.0485212482406</v>
      </c>
      <c r="Z247" s="406">
        <f>'2.a. Vos-laskelma'!Z247/$E247</f>
        <v>-287.19018058690745</v>
      </c>
      <c r="AA247" s="131">
        <f>'2.a. Vos-laskelma'!AA247/$E247</f>
        <v>933.6845715227156</v>
      </c>
    </row>
    <row r="248" spans="1:27">
      <c r="A248" s="13">
        <v>761</v>
      </c>
      <c r="B248" s="343">
        <v>2</v>
      </c>
      <c r="C248" s="343">
        <v>2</v>
      </c>
      <c r="D248" s="9" t="s">
        <v>279</v>
      </c>
      <c r="E248" s="20">
        <v>8339</v>
      </c>
      <c r="F248" s="131">
        <f>'2.a. Vos-laskelma'!F248/$E248</f>
        <v>1850.199832731766</v>
      </c>
      <c r="G248" s="131">
        <f>'2.a. Vos-laskelma'!G248/$E248</f>
        <v>224.32983273176612</v>
      </c>
      <c r="H248" s="131">
        <f>'2.a. Vos-laskelma'!H248/$E248</f>
        <v>1.453966570351333E-5</v>
      </c>
      <c r="I248" s="131">
        <f>'2.a. Vos-laskelma'!I248/$E248</f>
        <v>31.03627948999749</v>
      </c>
      <c r="J248" s="405">
        <f>'2.a. Vos-laskelma'!J248/$E248</f>
        <v>36.861838444211543</v>
      </c>
      <c r="K248" s="405">
        <f>'2.a. Vos-laskelma'!K248/$E248</f>
        <v>-30.38</v>
      </c>
      <c r="L248" s="405">
        <f>'2.a. Vos-laskelma'!L248/$E248</f>
        <v>-78.999204940640368</v>
      </c>
      <c r="M248" s="405">
        <f>'2.a. Vos-laskelma'!M248/$E248</f>
        <v>30.76564573030814</v>
      </c>
      <c r="N248" s="405">
        <f>'2.a. Vos-laskelma'!N248/$E248</f>
        <v>142.01268496384185</v>
      </c>
      <c r="O248" s="405">
        <f>'2.a. Vos-laskelma'!O248/$E248</f>
        <v>-29.72</v>
      </c>
      <c r="P248" s="405">
        <f>'2.a. Vos-laskelma'!P248/$E248</f>
        <v>-11.38</v>
      </c>
      <c r="Q248" s="405">
        <f>'2.a. Vos-laskelma'!Q248/$E248</f>
        <v>-18.43407281482709</v>
      </c>
      <c r="R248" s="405">
        <f>'2.a. Vos-laskelma'!R248/$E248</f>
        <v>-3.88</v>
      </c>
      <c r="S248" s="405">
        <f>'2.a. Vos-laskelma'!S248/$E248</f>
        <v>40.626785505529007</v>
      </c>
      <c r="T248" s="405">
        <f>'2.a. Vos-laskelma'!T248/$E248</f>
        <v>-3.75</v>
      </c>
      <c r="U248" s="131">
        <f>'2.a. Vos-laskelma'!U248/$E248</f>
        <v>292.22795066597513</v>
      </c>
      <c r="V248" s="131">
        <f>'2.a. Vos-laskelma'!V248/$E248</f>
        <v>530.86378873723197</v>
      </c>
      <c r="W248" s="131">
        <f>'2.a. Vos-laskelma'!W248/$E248</f>
        <v>823.09173940320716</v>
      </c>
      <c r="X248" s="131">
        <f>'2.a. Vos-laskelma'!X248/$E248</f>
        <v>183.30214216400057</v>
      </c>
      <c r="Y248" s="131">
        <f>'2.a. Vos-laskelma'!Y248/$E248</f>
        <v>1006.3938815672076</v>
      </c>
      <c r="Z248" s="406">
        <f>'2.a. Vos-laskelma'!Z248/$E248</f>
        <v>-23.221489387216693</v>
      </c>
      <c r="AA248" s="131">
        <f>'2.a. Vos-laskelma'!AA248/$E248</f>
        <v>964.4941066752416</v>
      </c>
    </row>
    <row r="249" spans="1:27">
      <c r="A249" s="13">
        <v>762</v>
      </c>
      <c r="B249" s="343">
        <v>11</v>
      </c>
      <c r="C249" s="343">
        <v>11</v>
      </c>
      <c r="D249" s="9" t="s">
        <v>280</v>
      </c>
      <c r="E249" s="20">
        <v>3521</v>
      </c>
      <c r="F249" s="131">
        <f>'2.a. Vos-laskelma'!F249/$E249</f>
        <v>1895.0497214794825</v>
      </c>
      <c r="G249" s="131">
        <f>'2.a. Vos-laskelma'!G249/$E249</f>
        <v>269.17972147948268</v>
      </c>
      <c r="H249" s="131">
        <f>'2.a. Vos-laskelma'!H249/$E249</f>
        <v>4.0341840230471299E-5</v>
      </c>
      <c r="I249" s="131">
        <f>'2.a. Vos-laskelma'!I249/$E249</f>
        <v>142.99319412103213</v>
      </c>
      <c r="J249" s="405">
        <f>'2.a. Vos-laskelma'!J249/$E249</f>
        <v>354.8609391202923</v>
      </c>
      <c r="K249" s="405">
        <f>'2.a. Vos-laskelma'!K249/$E249</f>
        <v>-30.38</v>
      </c>
      <c r="L249" s="405">
        <f>'2.a. Vos-laskelma'!L249/$E249</f>
        <v>-41.3423601249645</v>
      </c>
      <c r="M249" s="405">
        <f>'2.a. Vos-laskelma'!M249/$E249</f>
        <v>115.62054718257157</v>
      </c>
      <c r="N249" s="405">
        <f>'2.a. Vos-laskelma'!N249/$E249</f>
        <v>321.87862565557566</v>
      </c>
      <c r="O249" s="405">
        <f>'2.a. Vos-laskelma'!O249/$E249</f>
        <v>-29.72</v>
      </c>
      <c r="P249" s="405">
        <f>'2.a. Vos-laskelma'!P249/$E249</f>
        <v>-11.38</v>
      </c>
      <c r="Q249" s="405">
        <f>'2.a. Vos-laskelma'!Q249/$E249</f>
        <v>-23.856490949723639</v>
      </c>
      <c r="R249" s="405">
        <f>'2.a. Vos-laskelma'!R249/$E249</f>
        <v>-3.88</v>
      </c>
      <c r="S249" s="405">
        <f>'2.a. Vos-laskelma'!S249/$E249</f>
        <v>61.670617356833198</v>
      </c>
      <c r="T249" s="405">
        <f>'2.a. Vos-laskelma'!T249/$E249</f>
        <v>-3.7499999999999338</v>
      </c>
      <c r="U249" s="131">
        <f>'2.a. Vos-laskelma'!U249/$E249</f>
        <v>767.03385472080708</v>
      </c>
      <c r="V249" s="131">
        <f>'2.a. Vos-laskelma'!V249/$E249</f>
        <v>351.18086497833303</v>
      </c>
      <c r="W249" s="131">
        <f>'2.a. Vos-laskelma'!W249/$E249</f>
        <v>1118.21471969914</v>
      </c>
      <c r="X249" s="131">
        <f>'2.a. Vos-laskelma'!X249/$E249</f>
        <v>207.16158425238589</v>
      </c>
      <c r="Y249" s="131">
        <f>'2.a. Vos-laskelma'!Y249/$E249</f>
        <v>1325.3763039515261</v>
      </c>
      <c r="Z249" s="406">
        <f>'2.a. Vos-laskelma'!Z249/$E249</f>
        <v>46.410678784436243</v>
      </c>
      <c r="AA249" s="131">
        <f>'2.a. Vos-laskelma'!AA249/$E249</f>
        <v>1444.0835690813028</v>
      </c>
    </row>
    <row r="250" spans="1:27">
      <c r="A250" s="13">
        <v>765</v>
      </c>
      <c r="B250" s="343">
        <v>18</v>
      </c>
      <c r="C250" s="343">
        <v>18</v>
      </c>
      <c r="D250" s="9" t="s">
        <v>281</v>
      </c>
      <c r="E250" s="20">
        <v>10161</v>
      </c>
      <c r="F250" s="131">
        <f>'2.a. Vos-laskelma'!F250/$E250</f>
        <v>2093.6710771932298</v>
      </c>
      <c r="G250" s="131">
        <f>'2.a. Vos-laskelma'!G250/$E250</f>
        <v>467.80107719322996</v>
      </c>
      <c r="H250" s="131">
        <f>'2.a. Vos-laskelma'!H250/$E250</f>
        <v>2.1989548513653381E-5</v>
      </c>
      <c r="I250" s="131">
        <f>'2.a. Vos-laskelma'!I250/$E250</f>
        <v>78.456912791665388</v>
      </c>
      <c r="J250" s="405">
        <f>'2.a. Vos-laskelma'!J250/$E250</f>
        <v>-192.47292441541745</v>
      </c>
      <c r="K250" s="405">
        <f>'2.a. Vos-laskelma'!K250/$E250</f>
        <v>-30.38</v>
      </c>
      <c r="L250" s="405">
        <f>'2.a. Vos-laskelma'!L250/$E250</f>
        <v>-27.954074402125773</v>
      </c>
      <c r="M250" s="405">
        <f>'2.a. Vos-laskelma'!M250/$E250</f>
        <v>-5.7396820622188391</v>
      </c>
      <c r="N250" s="405">
        <f>'2.a. Vos-laskelma'!N250/$E250</f>
        <v>-102.7334377920605</v>
      </c>
      <c r="O250" s="405">
        <f>'2.a. Vos-laskelma'!O250/$E250</f>
        <v>-29.72</v>
      </c>
      <c r="P250" s="405">
        <f>'2.a. Vos-laskelma'!P250/$E250</f>
        <v>-11.38</v>
      </c>
      <c r="Q250" s="405">
        <f>'2.a. Vos-laskelma'!Q250/$E250</f>
        <v>-10.468614236076082</v>
      </c>
      <c r="R250" s="405">
        <f>'2.a. Vos-laskelma'!R250/$E250</f>
        <v>-3.88</v>
      </c>
      <c r="S250" s="405">
        <f>'2.a. Vos-laskelma'!S250/$E250</f>
        <v>33.53288407706377</v>
      </c>
      <c r="T250" s="405">
        <f>'2.a. Vos-laskelma'!T250/$E250</f>
        <v>-3.75</v>
      </c>
      <c r="U250" s="131">
        <f>'2.a. Vos-laskelma'!U250/$E250</f>
        <v>353.78506556947798</v>
      </c>
      <c r="V250" s="131">
        <f>'2.a. Vos-laskelma'!V250/$E250</f>
        <v>138.04187928145842</v>
      </c>
      <c r="W250" s="131">
        <f>'2.a. Vos-laskelma'!W250/$E250</f>
        <v>491.8269448509364</v>
      </c>
      <c r="X250" s="131">
        <f>'2.a. Vos-laskelma'!X250/$E250</f>
        <v>121.72905155219503</v>
      </c>
      <c r="Y250" s="131">
        <f>'2.a. Vos-laskelma'!Y250/$E250</f>
        <v>613.55599640313142</v>
      </c>
      <c r="Z250" s="406">
        <f>'2.a. Vos-laskelma'!Z250/$E250</f>
        <v>118.16750319850408</v>
      </c>
      <c r="AA250" s="131">
        <f>'2.a. Vos-laskelma'!AA250/$E250</f>
        <v>821.29497180500755</v>
      </c>
    </row>
    <row r="251" spans="1:27">
      <c r="A251" s="13">
        <v>768</v>
      </c>
      <c r="B251" s="343">
        <v>10</v>
      </c>
      <c r="C251" s="343">
        <v>10</v>
      </c>
      <c r="D251" s="9" t="s">
        <v>282</v>
      </c>
      <c r="E251" s="20">
        <v>2310</v>
      </c>
      <c r="F251" s="131">
        <f>'2.a. Vos-laskelma'!F251/$E251</f>
        <v>2054.6276647659106</v>
      </c>
      <c r="G251" s="131">
        <f>'2.a. Vos-laskelma'!G251/$E251</f>
        <v>428.75766476591087</v>
      </c>
      <c r="H251" s="131">
        <f>'2.a. Vos-laskelma'!H251/$E251</f>
        <v>9.033723329510822E-5</v>
      </c>
      <c r="I251" s="131">
        <f>'2.a. Vos-laskelma'!I251/$E251</f>
        <v>156.50073804894654</v>
      </c>
      <c r="J251" s="405">
        <f>'2.a. Vos-laskelma'!J251/$E251</f>
        <v>246.63942936606648</v>
      </c>
      <c r="K251" s="405">
        <f>'2.a. Vos-laskelma'!K251/$E251</f>
        <v>-30.380000000000003</v>
      </c>
      <c r="L251" s="405">
        <f>'2.a. Vos-laskelma'!L251/$E251</f>
        <v>-38.479523809523805</v>
      </c>
      <c r="M251" s="405">
        <f>'2.a. Vos-laskelma'!M251/$E251</f>
        <v>198.98913260728222</v>
      </c>
      <c r="N251" s="405">
        <f>'2.a. Vos-laskelma'!N251/$E251</f>
        <v>154.17230087593137</v>
      </c>
      <c r="O251" s="405">
        <f>'2.a. Vos-laskelma'!O251/$E251</f>
        <v>-29.72</v>
      </c>
      <c r="P251" s="405">
        <f>'2.a. Vos-laskelma'!P251/$E251</f>
        <v>-11.38</v>
      </c>
      <c r="Q251" s="405">
        <f>'2.a. Vos-laskelma'!Q251/$E251</f>
        <v>-25.746231221637789</v>
      </c>
      <c r="R251" s="405">
        <f>'2.a. Vos-laskelma'!R251/$E251</f>
        <v>-3.88</v>
      </c>
      <c r="S251" s="405">
        <f>'2.a. Vos-laskelma'!S251/$E251</f>
        <v>36.813750914014456</v>
      </c>
      <c r="T251" s="405">
        <f>'2.a. Vos-laskelma'!T251/$E251</f>
        <v>-3.75</v>
      </c>
      <c r="U251" s="131">
        <f>'2.a. Vos-laskelma'!U251/$E251</f>
        <v>831.89783218092396</v>
      </c>
      <c r="V251" s="131">
        <f>'2.a. Vos-laskelma'!V251/$E251</f>
        <v>391.47553291797988</v>
      </c>
      <c r="W251" s="131">
        <f>'2.a. Vos-laskelma'!W251/$E251</f>
        <v>1223.3733650989038</v>
      </c>
      <c r="X251" s="131">
        <f>'2.a. Vos-laskelma'!X251/$E251</f>
        <v>217.69855452499306</v>
      </c>
      <c r="Y251" s="131">
        <f>'2.a. Vos-laskelma'!Y251/$E251</f>
        <v>1441.0719196238967</v>
      </c>
      <c r="Z251" s="406">
        <f>'2.a. Vos-laskelma'!Z251/$E251</f>
        <v>151.27835497835497</v>
      </c>
      <c r="AA251" s="131">
        <f>'2.a. Vos-laskelma'!AA251/$E251</f>
        <v>1560.9504445922273</v>
      </c>
    </row>
    <row r="252" spans="1:27">
      <c r="A252" s="13">
        <v>777</v>
      </c>
      <c r="B252" s="343">
        <v>18</v>
      </c>
      <c r="C252" s="343">
        <v>18</v>
      </c>
      <c r="D252" s="9" t="s">
        <v>283</v>
      </c>
      <c r="E252" s="20">
        <v>6957</v>
      </c>
      <c r="F252" s="131">
        <f>'2.a. Vos-laskelma'!F252/$E252</f>
        <v>2039.4971409218065</v>
      </c>
      <c r="G252" s="131">
        <f>'2.a. Vos-laskelma'!G252/$E252</f>
        <v>413.62714092180653</v>
      </c>
      <c r="H252" s="131">
        <f>'2.a. Vos-laskelma'!H252/$E252</f>
        <v>2.9151702542802148E-5</v>
      </c>
      <c r="I252" s="131">
        <f>'2.a. Vos-laskelma'!I252/$E252</f>
        <v>186.57680127054016</v>
      </c>
      <c r="J252" s="405">
        <f>'2.a. Vos-laskelma'!J252/$E252</f>
        <v>-25.14070639707947</v>
      </c>
      <c r="K252" s="405">
        <f>'2.a. Vos-laskelma'!K252/$E252</f>
        <v>-30.38</v>
      </c>
      <c r="L252" s="405">
        <f>'2.a. Vos-laskelma'!L252/$E252</f>
        <v>-41.355486560298978</v>
      </c>
      <c r="M252" s="405">
        <f>'2.a. Vos-laskelma'!M252/$E252</f>
        <v>26.64750892393506</v>
      </c>
      <c r="N252" s="405">
        <f>'2.a. Vos-laskelma'!N252/$E252</f>
        <v>43.031653795663772</v>
      </c>
      <c r="O252" s="405">
        <f>'2.a. Vos-laskelma'!O252/$E252</f>
        <v>-29.719999999999995</v>
      </c>
      <c r="P252" s="405">
        <f>'2.a. Vos-laskelma'!P252/$E252</f>
        <v>-11.38</v>
      </c>
      <c r="Q252" s="405">
        <f>'2.a. Vos-laskelma'!Q252/$E252</f>
        <v>-22.779233198573806</v>
      </c>
      <c r="R252" s="405">
        <f>'2.a. Vos-laskelma'!R252/$E252</f>
        <v>-3.88</v>
      </c>
      <c r="S252" s="405">
        <f>'2.a. Vos-laskelma'!S252/$E252</f>
        <v>48.424850642194485</v>
      </c>
      <c r="T252" s="405">
        <f>'2.a. Vos-laskelma'!T252/$E252</f>
        <v>-3.75</v>
      </c>
      <c r="U252" s="131">
        <f>'2.a. Vos-laskelma'!U252/$E252</f>
        <v>575.06323579526725</v>
      </c>
      <c r="V252" s="131">
        <f>'2.a. Vos-laskelma'!V252/$E252</f>
        <v>486.1858984941797</v>
      </c>
      <c r="W252" s="131">
        <f>'2.a. Vos-laskelma'!W252/$E252</f>
        <v>1061.2491342894471</v>
      </c>
      <c r="X252" s="131">
        <f>'2.a. Vos-laskelma'!X252/$E252</f>
        <v>168.99443171013758</v>
      </c>
      <c r="Y252" s="131">
        <f>'2.a. Vos-laskelma'!Y252/$E252</f>
        <v>1230.2435659995847</v>
      </c>
      <c r="Z252" s="406">
        <f>'2.a. Vos-laskelma'!Z252/$E252</f>
        <v>-35.547218628719278</v>
      </c>
      <c r="AA252" s="131">
        <f>'2.a. Vos-laskelma'!AA252/$E252</f>
        <v>1268.4498486531938</v>
      </c>
    </row>
    <row r="253" spans="1:27">
      <c r="A253" s="13">
        <v>778</v>
      </c>
      <c r="B253" s="343">
        <v>11</v>
      </c>
      <c r="C253" s="343">
        <v>11</v>
      </c>
      <c r="D253" s="9" t="s">
        <v>284</v>
      </c>
      <c r="E253" s="20">
        <v>6549</v>
      </c>
      <c r="F253" s="131">
        <f>'2.a. Vos-laskelma'!F253/$E253</f>
        <v>1782.3732396456983</v>
      </c>
      <c r="G253" s="131">
        <f>'2.a. Vos-laskelma'!G253/$E253</f>
        <v>156.50323964569847</v>
      </c>
      <c r="H253" s="131">
        <f>'2.a. Vos-laskelma'!H253/$E253</f>
        <v>1.3407558125556604E-5</v>
      </c>
      <c r="I253" s="131">
        <f>'2.a. Vos-laskelma'!I253/$E253</f>
        <v>63.591278808806969</v>
      </c>
      <c r="J253" s="405">
        <f>'2.a. Vos-laskelma'!J253/$E253</f>
        <v>-9.5438113709056704</v>
      </c>
      <c r="K253" s="405">
        <f>'2.a. Vos-laskelma'!K253/$E253</f>
        <v>-30.38</v>
      </c>
      <c r="L253" s="405">
        <f>'2.a. Vos-laskelma'!L253/$E253</f>
        <v>-62.132293479920598</v>
      </c>
      <c r="M253" s="405">
        <f>'2.a. Vos-laskelma'!M253/$E253</f>
        <v>-5.8167516798526933</v>
      </c>
      <c r="N253" s="405">
        <f>'2.a. Vos-laskelma'!N253/$E253</f>
        <v>112.25431022217956</v>
      </c>
      <c r="O253" s="405">
        <f>'2.a. Vos-laskelma'!O253/$E253</f>
        <v>-29.72</v>
      </c>
      <c r="P253" s="405">
        <f>'2.a. Vos-laskelma'!P253/$E253</f>
        <v>-11.38</v>
      </c>
      <c r="Q253" s="405">
        <f>'2.a. Vos-laskelma'!Q253/$E253</f>
        <v>-13.660713693568002</v>
      </c>
      <c r="R253" s="405">
        <f>'2.a. Vos-laskelma'!R253/$E253</f>
        <v>-3.88</v>
      </c>
      <c r="S253" s="405">
        <f>'2.a. Vos-laskelma'!S253/$E253</f>
        <v>38.921637260256077</v>
      </c>
      <c r="T253" s="405">
        <f>'2.a. Vos-laskelma'!T253/$E253</f>
        <v>-3.75</v>
      </c>
      <c r="U253" s="131">
        <f>'2.a. Vos-laskelma'!U253/$E253</f>
        <v>210.55070708359975</v>
      </c>
      <c r="V253" s="131">
        <f>'2.a. Vos-laskelma'!V253/$E253</f>
        <v>429.79012307313513</v>
      </c>
      <c r="W253" s="131">
        <f>'2.a. Vos-laskelma'!W253/$E253</f>
        <v>640.34083015673491</v>
      </c>
      <c r="X253" s="131">
        <f>'2.a. Vos-laskelma'!X253/$E253</f>
        <v>148.026388168609</v>
      </c>
      <c r="Y253" s="131">
        <f>'2.a. Vos-laskelma'!Y253/$E253</f>
        <v>788.36721832534386</v>
      </c>
      <c r="Z253" s="406">
        <f>'2.a. Vos-laskelma'!Z253/$E253</f>
        <v>42.987784394564052</v>
      </c>
      <c r="AA253" s="131">
        <f>'2.a. Vos-laskelma'!AA253/$E253</f>
        <v>726.29910569180925</v>
      </c>
    </row>
    <row r="254" spans="1:27">
      <c r="A254" s="13">
        <v>781</v>
      </c>
      <c r="B254" s="343">
        <v>7</v>
      </c>
      <c r="C254" s="343">
        <v>7</v>
      </c>
      <c r="D254" s="9" t="s">
        <v>285</v>
      </c>
      <c r="E254" s="20">
        <v>3367</v>
      </c>
      <c r="F254" s="131">
        <f>'2.a. Vos-laskelma'!F254/$E254</f>
        <v>1313.9663130034307</v>
      </c>
      <c r="G254" s="131">
        <f>'2.a. Vos-laskelma'!G254/$E254</f>
        <v>-311.90368699656926</v>
      </c>
      <c r="H254" s="131">
        <f>'2.a. Vos-laskelma'!H254/$E254</f>
        <v>-7.0500656490747404E-5</v>
      </c>
      <c r="I254" s="131">
        <f>'2.a. Vos-laskelma'!I254/$E254</f>
        <v>144.98693536613411</v>
      </c>
      <c r="J254" s="405">
        <f>'2.a. Vos-laskelma'!J254/$E254</f>
        <v>860.26705820236748</v>
      </c>
      <c r="K254" s="405">
        <f>'2.a. Vos-laskelma'!K254/$E254</f>
        <v>-30.38</v>
      </c>
      <c r="L254" s="405">
        <f>'2.a. Vos-laskelma'!L254/$E254</f>
        <v>-34.986046926046924</v>
      </c>
      <c r="M254" s="405">
        <f>'2.a. Vos-laskelma'!M254/$E254</f>
        <v>420.67996425636522</v>
      </c>
      <c r="N254" s="405">
        <f>'2.a. Vos-laskelma'!N254/$E254</f>
        <v>529.86225379835662</v>
      </c>
      <c r="O254" s="405">
        <f>'2.a. Vos-laskelma'!O254/$E254</f>
        <v>-29.72</v>
      </c>
      <c r="P254" s="405">
        <f>'2.a. Vos-laskelma'!P254/$E254</f>
        <v>-11.379999999999999</v>
      </c>
      <c r="Q254" s="405">
        <f>'2.a. Vos-laskelma'!Q254/$E254</f>
        <v>-20.202212194525803</v>
      </c>
      <c r="R254" s="405">
        <f>'2.a. Vos-laskelma'!R254/$E254</f>
        <v>-3.88</v>
      </c>
      <c r="S254" s="405">
        <f>'2.a. Vos-laskelma'!S254/$E254</f>
        <v>44.023099268218417</v>
      </c>
      <c r="T254" s="405">
        <f>'2.a. Vos-laskelma'!T254/$E254</f>
        <v>-3.75</v>
      </c>
      <c r="U254" s="131">
        <f>'2.a. Vos-laskelma'!U254/$E254</f>
        <v>693.35030657193226</v>
      </c>
      <c r="V254" s="131">
        <f>'2.a. Vos-laskelma'!V254/$E254</f>
        <v>249.19990358059636</v>
      </c>
      <c r="W254" s="131">
        <f>'2.a. Vos-laskelma'!W254/$E254</f>
        <v>942.55021015252862</v>
      </c>
      <c r="X254" s="131">
        <f>'2.a. Vos-laskelma'!X254/$E254</f>
        <v>223.71400156841034</v>
      </c>
      <c r="Y254" s="131">
        <f>'2.a. Vos-laskelma'!Y254/$E254</f>
        <v>1166.2642117209389</v>
      </c>
      <c r="Z254" s="406">
        <f>'2.a. Vos-laskelma'!Z254/$E254</f>
        <v>-104.33858033858034</v>
      </c>
      <c r="AA254" s="131">
        <f>'2.a. Vos-laskelma'!AA254/$E254</f>
        <v>1126.8565548064055</v>
      </c>
    </row>
    <row r="255" spans="1:27">
      <c r="A255" s="13">
        <v>783</v>
      </c>
      <c r="B255" s="343">
        <v>4</v>
      </c>
      <c r="C255" s="343">
        <v>4</v>
      </c>
      <c r="D255" s="9" t="s">
        <v>286</v>
      </c>
      <c r="E255" s="20">
        <v>6221</v>
      </c>
      <c r="F255" s="131">
        <f>'2.a. Vos-laskelma'!F255/$E255</f>
        <v>1719.0025177291559</v>
      </c>
      <c r="G255" s="131">
        <f>'2.a. Vos-laskelma'!G255/$E255</f>
        <v>93.132517729156064</v>
      </c>
      <c r="H255" s="131">
        <f>'2.a. Vos-laskelma'!H255/$E255</f>
        <v>8.7089265873037483E-6</v>
      </c>
      <c r="I255" s="131">
        <f>'2.a. Vos-laskelma'!I255/$E255</f>
        <v>34.656560291300885</v>
      </c>
      <c r="J255" s="405">
        <f>'2.a. Vos-laskelma'!J255/$E255</f>
        <v>-108.70896622943599</v>
      </c>
      <c r="K255" s="405">
        <f>'2.a. Vos-laskelma'!K255/$E255</f>
        <v>-30.379999999999995</v>
      </c>
      <c r="L255" s="405">
        <f>'2.a. Vos-laskelma'!L255/$E255</f>
        <v>-39.721494936505387</v>
      </c>
      <c r="M255" s="405">
        <f>'2.a. Vos-laskelma'!M255/$E255</f>
        <v>-5.8119691619167559</v>
      </c>
      <c r="N255" s="405">
        <f>'2.a. Vos-laskelma'!N255/$E255</f>
        <v>-18.557497587506802</v>
      </c>
      <c r="O255" s="405">
        <f>'2.a. Vos-laskelma'!O255/$E255</f>
        <v>-29.72</v>
      </c>
      <c r="P255" s="405">
        <f>'2.a. Vos-laskelma'!P255/$E255</f>
        <v>-11.380000000000003</v>
      </c>
      <c r="Q255" s="405">
        <f>'2.a. Vos-laskelma'!Q255/$E255</f>
        <v>-4.6077907284643249</v>
      </c>
      <c r="R255" s="405">
        <f>'2.a. Vos-laskelma'!R255/$E255</f>
        <v>-3.88</v>
      </c>
      <c r="S255" s="405">
        <f>'2.a. Vos-laskelma'!S255/$E255</f>
        <v>39.099786184957289</v>
      </c>
      <c r="T255" s="405">
        <f>'2.a. Vos-laskelma'!T255/$E255</f>
        <v>-3.75</v>
      </c>
      <c r="U255" s="131">
        <f>'2.a. Vos-laskelma'!U255/$E255</f>
        <v>19.080111791020961</v>
      </c>
      <c r="V255" s="131">
        <f>'2.a. Vos-laskelma'!V255/$E255</f>
        <v>189.39468947711438</v>
      </c>
      <c r="W255" s="131">
        <f>'2.a. Vos-laskelma'!W255/$E255</f>
        <v>208.47480126813537</v>
      </c>
      <c r="X255" s="131">
        <f>'2.a. Vos-laskelma'!X255/$E255</f>
        <v>146.22211501269652</v>
      </c>
      <c r="Y255" s="131">
        <f>'2.a. Vos-laskelma'!Y255/$E255</f>
        <v>354.69691628083189</v>
      </c>
      <c r="Z255" s="406">
        <f>'2.a. Vos-laskelma'!Z255/$E255</f>
        <v>-65.544446230509564</v>
      </c>
      <c r="AA255" s="131">
        <f>'2.a. Vos-laskelma'!AA255/$E255</f>
        <v>379.7909742160212</v>
      </c>
    </row>
    <row r="256" spans="1:27">
      <c r="A256" s="13">
        <v>785</v>
      </c>
      <c r="B256" s="343">
        <v>17</v>
      </c>
      <c r="C256" s="343">
        <v>17</v>
      </c>
      <c r="D256" s="9" t="s">
        <v>287</v>
      </c>
      <c r="E256" s="20">
        <v>2544</v>
      </c>
      <c r="F256" s="131">
        <f>'2.a. Vos-laskelma'!F256/$E256</f>
        <v>1968.9589595358304</v>
      </c>
      <c r="G256" s="131">
        <f>'2.a. Vos-laskelma'!G256/$E256</f>
        <v>343.08895953583044</v>
      </c>
      <c r="H256" s="131">
        <f>'2.a. Vos-laskelma'!H256/$E256</f>
        <v>6.8494069794096987E-5</v>
      </c>
      <c r="I256" s="131">
        <f>'2.a. Vos-laskelma'!I256/$E256</f>
        <v>386.4663857051209</v>
      </c>
      <c r="J256" s="405">
        <f>'2.a. Vos-laskelma'!J256/$E256</f>
        <v>795.81190531069797</v>
      </c>
      <c r="K256" s="405">
        <f>'2.a. Vos-laskelma'!K256/$E256</f>
        <v>-30.38</v>
      </c>
      <c r="L256" s="405">
        <f>'2.a. Vos-laskelma'!L256/$E256</f>
        <v>-33.233238993710692</v>
      </c>
      <c r="M256" s="405">
        <f>'2.a. Vos-laskelma'!M256/$E256</f>
        <v>339.66603873184761</v>
      </c>
      <c r="N256" s="405">
        <f>'2.a. Vos-laskelma'!N256/$E256</f>
        <v>546.29709972806097</v>
      </c>
      <c r="O256" s="405">
        <f>'2.a. Vos-laskelma'!O256/$E256</f>
        <v>-29.72</v>
      </c>
      <c r="P256" s="405">
        <f>'2.a. Vos-laskelma'!P256/$E256</f>
        <v>-11.38</v>
      </c>
      <c r="Q256" s="405">
        <f>'2.a. Vos-laskelma'!Q256/$E256</f>
        <v>-43.200619458425166</v>
      </c>
      <c r="R256" s="405">
        <f>'2.a. Vos-laskelma'!R256/$E256</f>
        <v>-3.88</v>
      </c>
      <c r="S256" s="405">
        <f>'2.a. Vos-laskelma'!S256/$E256</f>
        <v>65.392625302925225</v>
      </c>
      <c r="T256" s="405">
        <f>'2.a. Vos-laskelma'!T256/$E256</f>
        <v>-3.75</v>
      </c>
      <c r="U256" s="131">
        <f>'2.a. Vos-laskelma'!U256/$E256</f>
        <v>1525.3672505516495</v>
      </c>
      <c r="V256" s="131">
        <f>'2.a. Vos-laskelma'!V256/$E256</f>
        <v>505.4835554827626</v>
      </c>
      <c r="W256" s="131">
        <f>'2.a. Vos-laskelma'!W256/$E256</f>
        <v>2030.850806034412</v>
      </c>
      <c r="X256" s="131">
        <f>'2.a. Vos-laskelma'!X256/$E256</f>
        <v>223.69713820159498</v>
      </c>
      <c r="Y256" s="131">
        <f>'2.a. Vos-laskelma'!Y256/$E256</f>
        <v>2254.547944236007</v>
      </c>
      <c r="Z256" s="406">
        <f>'2.a. Vos-laskelma'!Z256/$E256</f>
        <v>16.65998427672956</v>
      </c>
      <c r="AA256" s="131">
        <f>'2.a. Vos-laskelma'!AA256/$E256</f>
        <v>2254.8337967612447</v>
      </c>
    </row>
    <row r="257" spans="1:27">
      <c r="A257" s="13">
        <v>790</v>
      </c>
      <c r="B257" s="343">
        <v>6</v>
      </c>
      <c r="C257" s="343">
        <v>6</v>
      </c>
      <c r="D257" s="9" t="s">
        <v>288</v>
      </c>
      <c r="E257" s="20">
        <v>23332</v>
      </c>
      <c r="F257" s="131">
        <f>'2.a. Vos-laskelma'!F257/$E257</f>
        <v>1782.569980193427</v>
      </c>
      <c r="G257" s="131">
        <f>'2.a. Vos-laskelma'!G257/$E257</f>
        <v>156.69998019342719</v>
      </c>
      <c r="H257" s="131">
        <f>'2.a. Vos-laskelma'!H257/$E257</f>
        <v>3.7676485571220316E-6</v>
      </c>
      <c r="I257" s="131">
        <f>'2.a. Vos-laskelma'!I257/$E257</f>
        <v>33.045799162305386</v>
      </c>
      <c r="J257" s="405">
        <f>'2.a. Vos-laskelma'!J257/$E257</f>
        <v>-4.5576928279818425</v>
      </c>
      <c r="K257" s="405">
        <f>'2.a. Vos-laskelma'!K257/$E257</f>
        <v>-30.380000000000003</v>
      </c>
      <c r="L257" s="405">
        <f>'2.a. Vos-laskelma'!L257/$E257</f>
        <v>-61.493575775758622</v>
      </c>
      <c r="M257" s="405">
        <f>'2.a. Vos-laskelma'!M257/$E257</f>
        <v>-5.7297423998255201</v>
      </c>
      <c r="N257" s="405">
        <f>'2.a. Vos-laskelma'!N257/$E257</f>
        <v>100.90418108118872</v>
      </c>
      <c r="O257" s="405">
        <f>'2.a. Vos-laskelma'!O257/$E257</f>
        <v>-29.719999999999995</v>
      </c>
      <c r="P257" s="405">
        <f>'2.a. Vos-laskelma'!P257/$E257</f>
        <v>-11.38</v>
      </c>
      <c r="Q257" s="405">
        <f>'2.a. Vos-laskelma'!Q257/$E257</f>
        <v>-12.623051335831718</v>
      </c>
      <c r="R257" s="405">
        <f>'2.a. Vos-laskelma'!R257/$E257</f>
        <v>-3.8800000000000003</v>
      </c>
      <c r="S257" s="405">
        <f>'2.a. Vos-laskelma'!S257/$E257</f>
        <v>53.494495602245294</v>
      </c>
      <c r="T257" s="405">
        <f>'2.a. Vos-laskelma'!T257/$E257</f>
        <v>-3.75</v>
      </c>
      <c r="U257" s="131">
        <f>'2.a. Vos-laskelma'!U257/$E257</f>
        <v>185.18808652775073</v>
      </c>
      <c r="V257" s="131">
        <f>'2.a. Vos-laskelma'!V257/$E257</f>
        <v>404.3519847542438</v>
      </c>
      <c r="W257" s="131">
        <f>'2.a. Vos-laskelma'!W257/$E257</f>
        <v>589.54007128199453</v>
      </c>
      <c r="X257" s="131">
        <f>'2.a. Vos-laskelma'!X257/$E257</f>
        <v>135.36644245127721</v>
      </c>
      <c r="Y257" s="131">
        <f>'2.a. Vos-laskelma'!Y257/$E257</f>
        <v>724.90651373327171</v>
      </c>
      <c r="Z257" s="406">
        <f>'2.a. Vos-laskelma'!Z257/$E257</f>
        <v>-93.373435624892849</v>
      </c>
      <c r="AA257" s="131">
        <f>'2.a. Vos-laskelma'!AA257/$E257</f>
        <v>684.1745715455927</v>
      </c>
    </row>
    <row r="258" spans="1:27">
      <c r="A258" s="13">
        <v>791</v>
      </c>
      <c r="B258" s="343">
        <v>17</v>
      </c>
      <c r="C258" s="343">
        <v>17</v>
      </c>
      <c r="D258" s="9" t="s">
        <v>289</v>
      </c>
      <c r="E258" s="20">
        <v>4861</v>
      </c>
      <c r="F258" s="131">
        <f>'2.a. Vos-laskelma'!F258/$E258</f>
        <v>2222.5568639610178</v>
      </c>
      <c r="G258" s="131">
        <f>'2.a. Vos-laskelma'!G258/$E258</f>
        <v>596.68686396101805</v>
      </c>
      <c r="H258" s="131">
        <f>'2.a. Vos-laskelma'!H258/$E258</f>
        <v>5.5229101093140975E-5</v>
      </c>
      <c r="I258" s="131">
        <f>'2.a. Vos-laskelma'!I258/$E258</f>
        <v>183.54853433305178</v>
      </c>
      <c r="J258" s="405">
        <f>'2.a. Vos-laskelma'!J258/$E258</f>
        <v>16.896923079244061</v>
      </c>
      <c r="K258" s="405">
        <f>'2.a. Vos-laskelma'!K258/$E258</f>
        <v>-30.38</v>
      </c>
      <c r="L258" s="405">
        <f>'2.a. Vos-laskelma'!L258/$E258</f>
        <v>-21.680516354659535</v>
      </c>
      <c r="M258" s="405">
        <f>'2.a. Vos-laskelma'!M258/$E258</f>
        <v>-5.8273639304124645</v>
      </c>
      <c r="N258" s="405">
        <f>'2.a. Vos-laskelma'!N258/$E258</f>
        <v>114.10994129598691</v>
      </c>
      <c r="O258" s="405">
        <f>'2.a. Vos-laskelma'!O258/$E258</f>
        <v>-29.719999999999995</v>
      </c>
      <c r="P258" s="405">
        <f>'2.a. Vos-laskelma'!P258/$E258</f>
        <v>-11.38</v>
      </c>
      <c r="Q258" s="405">
        <f>'2.a. Vos-laskelma'!Q258/$E258</f>
        <v>-30.603436888123973</v>
      </c>
      <c r="R258" s="405">
        <f>'2.a. Vos-laskelma'!R258/$E258</f>
        <v>-3.88</v>
      </c>
      <c r="S258" s="405">
        <f>'2.a. Vos-laskelma'!S258/$E258</f>
        <v>40.00829895645311</v>
      </c>
      <c r="T258" s="405">
        <f>'2.a. Vos-laskelma'!T258/$E258</f>
        <v>-3.75</v>
      </c>
      <c r="U258" s="131">
        <f>'2.a. Vos-laskelma'!U258/$E258</f>
        <v>797.13232137331397</v>
      </c>
      <c r="V258" s="131">
        <f>'2.a. Vos-laskelma'!V258/$E258</f>
        <v>635.5392744125387</v>
      </c>
      <c r="W258" s="131">
        <f>'2.a. Vos-laskelma'!W258/$E258</f>
        <v>1432.6715957858526</v>
      </c>
      <c r="X258" s="131">
        <f>'2.a. Vos-laskelma'!X258/$E258</f>
        <v>219.41621871596291</v>
      </c>
      <c r="Y258" s="131">
        <f>'2.a. Vos-laskelma'!Y258/$E258</f>
        <v>1652.0878145018157</v>
      </c>
      <c r="Z258" s="406">
        <f>'2.a. Vos-laskelma'!Z258/$E258</f>
        <v>-1.9156552149763424</v>
      </c>
      <c r="AA258" s="131">
        <f>'2.a. Vos-laskelma'!AA258/$E258</f>
        <v>1584.7586719905551</v>
      </c>
    </row>
    <row r="259" spans="1:27">
      <c r="A259" s="13">
        <v>831</v>
      </c>
      <c r="B259" s="343">
        <v>9</v>
      </c>
      <c r="C259" s="343">
        <v>9</v>
      </c>
      <c r="D259" s="9" t="s">
        <v>290</v>
      </c>
      <c r="E259" s="20">
        <v>4574</v>
      </c>
      <c r="F259" s="131">
        <f>'2.a. Vos-laskelma'!F259/$E259</f>
        <v>2158.8862324529528</v>
      </c>
      <c r="G259" s="131">
        <f>'2.a. Vos-laskelma'!G259/$E259</f>
        <v>533.01623245295298</v>
      </c>
      <c r="H259" s="131">
        <f>'2.a. Vos-laskelma'!H259/$E259</f>
        <v>5.3977717763443985E-5</v>
      </c>
      <c r="I259" s="131">
        <f>'2.a. Vos-laskelma'!I259/$E259</f>
        <v>29.728296610579182</v>
      </c>
      <c r="J259" s="405">
        <f>'2.a. Vos-laskelma'!J259/$E259</f>
        <v>-83.341090541939622</v>
      </c>
      <c r="K259" s="405">
        <f>'2.a. Vos-laskelma'!K259/$E259</f>
        <v>-30.38</v>
      </c>
      <c r="L259" s="405">
        <f>'2.a. Vos-laskelma'!L259/$E259</f>
        <v>-47.303111062527329</v>
      </c>
      <c r="M259" s="405">
        <f>'2.a. Vos-laskelma'!M259/$E259</f>
        <v>-5.6142217049154182</v>
      </c>
      <c r="N259" s="405">
        <f>'2.a. Vos-laskelma'!N259/$E259</f>
        <v>22.142935314425731</v>
      </c>
      <c r="O259" s="405">
        <f>'2.a. Vos-laskelma'!O259/$E259</f>
        <v>-29.72</v>
      </c>
      <c r="P259" s="405">
        <f>'2.a. Vos-laskelma'!P259/$E259</f>
        <v>-11.38</v>
      </c>
      <c r="Q259" s="405">
        <f>'2.a. Vos-laskelma'!Q259/$E259</f>
        <v>-13.712858923845085</v>
      </c>
      <c r="R259" s="405">
        <f>'2.a. Vos-laskelma'!R259/$E259</f>
        <v>-3.88</v>
      </c>
      <c r="S259" s="405">
        <f>'2.a. Vos-laskelma'!S259/$E259</f>
        <v>40.256165834922477</v>
      </c>
      <c r="T259" s="405">
        <f>'2.a. Vos-laskelma'!T259/$E259</f>
        <v>-3.75</v>
      </c>
      <c r="U259" s="131">
        <f>'2.a. Vos-laskelma'!U259/$E259</f>
        <v>479.40343852159248</v>
      </c>
      <c r="V259" s="131">
        <f>'2.a. Vos-laskelma'!V259/$E259</f>
        <v>140.45630544460886</v>
      </c>
      <c r="W259" s="131">
        <f>'2.a. Vos-laskelma'!W259/$E259</f>
        <v>619.85974396620134</v>
      </c>
      <c r="X259" s="131">
        <f>'2.a. Vos-laskelma'!X259/$E259</f>
        <v>96.694069690860331</v>
      </c>
      <c r="Y259" s="131">
        <f>'2.a. Vos-laskelma'!Y259/$E259</f>
        <v>716.55381365706171</v>
      </c>
      <c r="Z259" s="406">
        <f>'2.a. Vos-laskelma'!Z259/$E259</f>
        <v>-318.34608657630082</v>
      </c>
      <c r="AA259" s="131">
        <f>'2.a. Vos-laskelma'!AA259/$E259</f>
        <v>432.50538611054219</v>
      </c>
    </row>
    <row r="260" spans="1:27">
      <c r="A260" s="13">
        <v>832</v>
      </c>
      <c r="B260" s="343">
        <v>17</v>
      </c>
      <c r="C260" s="343">
        <v>17</v>
      </c>
      <c r="D260" s="9" t="s">
        <v>291</v>
      </c>
      <c r="E260" s="20">
        <v>3555</v>
      </c>
      <c r="F260" s="131">
        <f>'2.a. Vos-laskelma'!F260/$E260</f>
        <v>2401.2661341304338</v>
      </c>
      <c r="G260" s="131">
        <f>'2.a. Vos-laskelma'!G260/$E260</f>
        <v>775.39613413043401</v>
      </c>
      <c r="H260" s="131">
        <f>'2.a. Vos-laskelma'!H260/$E260</f>
        <v>9.083301512252006E-5</v>
      </c>
      <c r="I260" s="131">
        <f>'2.a. Vos-laskelma'!I260/$E260</f>
        <v>393.06295098102498</v>
      </c>
      <c r="J260" s="405">
        <f>'2.a. Vos-laskelma'!J260/$E260</f>
        <v>586.43561938734024</v>
      </c>
      <c r="K260" s="405">
        <f>'2.a. Vos-laskelma'!K260/$E260</f>
        <v>-30.38</v>
      </c>
      <c r="L260" s="405">
        <f>'2.a. Vos-laskelma'!L260/$E260</f>
        <v>-26.230210970464132</v>
      </c>
      <c r="M260" s="405">
        <f>'2.a. Vos-laskelma'!M260/$E260</f>
        <v>224.15889444061554</v>
      </c>
      <c r="N260" s="405">
        <f>'2.a. Vos-laskelma'!N260/$E260</f>
        <v>453.99424070935322</v>
      </c>
      <c r="O260" s="405">
        <f>'2.a. Vos-laskelma'!O260/$E260</f>
        <v>-29.72</v>
      </c>
      <c r="P260" s="405">
        <f>'2.a. Vos-laskelma'!P260/$E260</f>
        <v>-11.38</v>
      </c>
      <c r="Q260" s="405">
        <f>'2.a. Vos-laskelma'!Q260/$E260</f>
        <v>-50.41615662240514</v>
      </c>
      <c r="R260" s="405">
        <f>'2.a. Vos-laskelma'!R260/$E260</f>
        <v>-3.88</v>
      </c>
      <c r="S260" s="405">
        <f>'2.a. Vos-laskelma'!S260/$E260</f>
        <v>64.038851830240787</v>
      </c>
      <c r="T260" s="405">
        <f>'2.a. Vos-laskelma'!T260/$E260</f>
        <v>-3.75</v>
      </c>
      <c r="U260" s="131">
        <f>'2.a. Vos-laskelma'!U260/$E260</f>
        <v>1754.8947044987992</v>
      </c>
      <c r="V260" s="131">
        <f>'2.a. Vos-laskelma'!V260/$E260</f>
        <v>605.93536204667282</v>
      </c>
      <c r="W260" s="131">
        <f>'2.a. Vos-laskelma'!W260/$E260</f>
        <v>2360.8300665454722</v>
      </c>
      <c r="X260" s="131">
        <f>'2.a. Vos-laskelma'!X260/$E260</f>
        <v>171.0959731220091</v>
      </c>
      <c r="Y260" s="131">
        <f>'2.a. Vos-laskelma'!Y260/$E260</f>
        <v>2531.9260396674808</v>
      </c>
      <c r="Z260" s="406">
        <f>'2.a. Vos-laskelma'!Z260/$E260</f>
        <v>-33.669479606188467</v>
      </c>
      <c r="AA260" s="131">
        <f>'2.a. Vos-laskelma'!AA260/$E260</f>
        <v>2508.4114211151809</v>
      </c>
    </row>
    <row r="261" spans="1:27">
      <c r="A261" s="13">
        <v>833</v>
      </c>
      <c r="B261" s="343">
        <v>2</v>
      </c>
      <c r="C261" s="343">
        <v>2</v>
      </c>
      <c r="D261" s="9" t="s">
        <v>292</v>
      </c>
      <c r="E261" s="20">
        <v>1707</v>
      </c>
      <c r="F261" s="131">
        <f>'2.a. Vos-laskelma'!F261/$E261</f>
        <v>1881.7585415600722</v>
      </c>
      <c r="G261" s="131">
        <f>'2.a. Vos-laskelma'!G261/$E261</f>
        <v>255.8885415600723</v>
      </c>
      <c r="H261" s="131">
        <f>'2.a. Vos-laskelma'!H261/$E261</f>
        <v>7.9662406524760426E-5</v>
      </c>
      <c r="I261" s="131">
        <f>'2.a. Vos-laskelma'!I261/$E261</f>
        <v>60.652454963037712</v>
      </c>
      <c r="J261" s="405">
        <f>'2.a. Vos-laskelma'!J261/$E261</f>
        <v>433.23220994720867</v>
      </c>
      <c r="K261" s="405">
        <f>'2.a. Vos-laskelma'!K261/$E261</f>
        <v>-30.38</v>
      </c>
      <c r="L261" s="405">
        <f>'2.a. Vos-laskelma'!L261/$E261</f>
        <v>-36.789531341534861</v>
      </c>
      <c r="M261" s="405">
        <f>'2.a. Vos-laskelma'!M261/$E261</f>
        <v>281.99641775945116</v>
      </c>
      <c r="N261" s="405">
        <f>'2.a. Vos-laskelma'!N261/$E261</f>
        <v>261.3208344049836</v>
      </c>
      <c r="O261" s="405">
        <f>'2.a. Vos-laskelma'!O261/$E261</f>
        <v>-29.72</v>
      </c>
      <c r="P261" s="405">
        <f>'2.a. Vos-laskelma'!P261/$E261</f>
        <v>-11.38</v>
      </c>
      <c r="Q261" s="405">
        <f>'2.a. Vos-laskelma'!Q261/$E261</f>
        <v>-20.318000146982993</v>
      </c>
      <c r="R261" s="405">
        <f>'2.a. Vos-laskelma'!R261/$E261</f>
        <v>-3.88</v>
      </c>
      <c r="S261" s="405">
        <f>'2.a. Vos-laskelma'!S261/$E261</f>
        <v>26.132489271291799</v>
      </c>
      <c r="T261" s="405">
        <f>'2.a. Vos-laskelma'!T261/$E261</f>
        <v>-3.75</v>
      </c>
      <c r="U261" s="131">
        <f>'2.a. Vos-laskelma'!U261/$E261</f>
        <v>749.77320647031866</v>
      </c>
      <c r="V261" s="131">
        <f>'2.a. Vos-laskelma'!V261/$E261</f>
        <v>189.82077916488632</v>
      </c>
      <c r="W261" s="131">
        <f>'2.a. Vos-laskelma'!W261/$E261</f>
        <v>939.59398563520494</v>
      </c>
      <c r="X261" s="131">
        <f>'2.a. Vos-laskelma'!X261/$E261</f>
        <v>166.30835953078491</v>
      </c>
      <c r="Y261" s="131">
        <f>'2.a. Vos-laskelma'!Y261/$E261</f>
        <v>1105.9023451659898</v>
      </c>
      <c r="Z261" s="406">
        <f>'2.a. Vos-laskelma'!Z261/$E261</f>
        <v>-312.59285295840658</v>
      </c>
      <c r="AA261" s="131">
        <f>'2.a. Vos-laskelma'!AA261/$E261</f>
        <v>899.46073151355358</v>
      </c>
    </row>
    <row r="262" spans="1:27">
      <c r="A262" s="13">
        <v>834</v>
      </c>
      <c r="B262" s="343">
        <v>5</v>
      </c>
      <c r="C262" s="343">
        <v>5</v>
      </c>
      <c r="D262" s="9" t="s">
        <v>293</v>
      </c>
      <c r="E262" s="20">
        <v>5777</v>
      </c>
      <c r="F262" s="131">
        <f>'2.a. Vos-laskelma'!F262/$E262</f>
        <v>1815.0324990929823</v>
      </c>
      <c r="G262" s="131">
        <f>'2.a. Vos-laskelma'!G262/$E262</f>
        <v>189.16249909298227</v>
      </c>
      <c r="H262" s="131">
        <f>'2.a. Vos-laskelma'!H262/$E262</f>
        <v>1.8040487526614968E-5</v>
      </c>
      <c r="I262" s="131">
        <f>'2.a. Vos-laskelma'!I262/$E262</f>
        <v>29.398217065020511</v>
      </c>
      <c r="J262" s="405">
        <f>'2.a. Vos-laskelma'!J262/$E262</f>
        <v>296.16547619038886</v>
      </c>
      <c r="K262" s="405">
        <f>'2.a. Vos-laskelma'!K262/$E262</f>
        <v>-30.379999999999995</v>
      </c>
      <c r="L262" s="405">
        <f>'2.a. Vos-laskelma'!L262/$E262</f>
        <v>-28.898739830361777</v>
      </c>
      <c r="M262" s="405">
        <f>'2.a. Vos-laskelma'!M262/$E262</f>
        <v>110.29854680626583</v>
      </c>
      <c r="N262" s="405">
        <f>'2.a. Vos-laskelma'!N262/$E262</f>
        <v>281.30880316384878</v>
      </c>
      <c r="O262" s="405">
        <f>'2.a. Vos-laskelma'!O262/$E262</f>
        <v>-29.72</v>
      </c>
      <c r="P262" s="405">
        <f>'2.a. Vos-laskelma'!P262/$E262</f>
        <v>-11.38</v>
      </c>
      <c r="Q262" s="405">
        <f>'2.a. Vos-laskelma'!Q262/$E262</f>
        <v>-18.216611448941705</v>
      </c>
      <c r="R262" s="405">
        <f>'2.a. Vos-laskelma'!R262/$E262</f>
        <v>-3.88</v>
      </c>
      <c r="S262" s="405">
        <f>'2.a. Vos-laskelma'!S262/$E262</f>
        <v>30.783477499577739</v>
      </c>
      <c r="T262" s="405">
        <f>'2.a. Vos-laskelma'!T262/$E262</f>
        <v>-3.75</v>
      </c>
      <c r="U262" s="131">
        <f>'2.a. Vos-laskelma'!U262/$E262</f>
        <v>514.72619234839169</v>
      </c>
      <c r="V262" s="131">
        <f>'2.a. Vos-laskelma'!V262/$E262</f>
        <v>333.83482417595837</v>
      </c>
      <c r="W262" s="131">
        <f>'2.a. Vos-laskelma'!W262/$E262</f>
        <v>848.56101652435007</v>
      </c>
      <c r="X262" s="131">
        <f>'2.a. Vos-laskelma'!X262/$E262</f>
        <v>138.4357781919168</v>
      </c>
      <c r="Y262" s="131">
        <f>'2.a. Vos-laskelma'!Y262/$E262</f>
        <v>986.99679471626678</v>
      </c>
      <c r="Z262" s="406">
        <f>'2.a. Vos-laskelma'!Z262/$E262</f>
        <v>-270.2044313657608</v>
      </c>
      <c r="AA262" s="131">
        <f>'2.a. Vos-laskelma'!AA262/$E262</f>
        <v>765.87790501859979</v>
      </c>
    </row>
    <row r="263" spans="1:27">
      <c r="A263" s="13">
        <v>837</v>
      </c>
      <c r="B263" s="343">
        <v>6</v>
      </c>
      <c r="C263" s="343">
        <v>6</v>
      </c>
      <c r="D263" s="9" t="s">
        <v>294</v>
      </c>
      <c r="E263" s="20">
        <v>263337</v>
      </c>
      <c r="F263" s="131">
        <f>'2.a. Vos-laskelma'!F263/$E263</f>
        <v>1911.6132333203832</v>
      </c>
      <c r="G263" s="131">
        <f>'2.a. Vos-laskelma'!G263/$E263</f>
        <v>285.74323332038313</v>
      </c>
      <c r="H263" s="131">
        <f>'2.a. Vos-laskelma'!H263/$E263</f>
        <v>5.6762830384508514E-7</v>
      </c>
      <c r="I263" s="131">
        <f>'2.a. Vos-laskelma'!I263/$E263</f>
        <v>60.486595536000941</v>
      </c>
      <c r="J263" s="405">
        <f>'2.a. Vos-laskelma'!J263/$E263</f>
        <v>-282.91987760325333</v>
      </c>
      <c r="K263" s="405">
        <f>'2.a. Vos-laskelma'!K263/$E263</f>
        <v>-30.38</v>
      </c>
      <c r="L263" s="405">
        <f>'2.a. Vos-laskelma'!L263/$E263</f>
        <v>-126.73891352145729</v>
      </c>
      <c r="M263" s="405">
        <f>'2.a. Vos-laskelma'!M263/$E263</f>
        <v>-5.3262222863964075</v>
      </c>
      <c r="N263" s="405">
        <f>'2.a. Vos-laskelma'!N263/$E263</f>
        <v>-132.67338742895782</v>
      </c>
      <c r="O263" s="405">
        <f>'2.a. Vos-laskelma'!O263/$E263</f>
        <v>-29.72</v>
      </c>
      <c r="P263" s="405">
        <f>'2.a. Vos-laskelma'!P263/$E263</f>
        <v>-11.38</v>
      </c>
      <c r="Q263" s="405">
        <f>'2.a. Vos-laskelma'!Q263/$E263</f>
        <v>-2.0149777073537369</v>
      </c>
      <c r="R263" s="405">
        <f>'2.a. Vos-laskelma'!R263/$E263</f>
        <v>-3.88</v>
      </c>
      <c r="S263" s="405">
        <f>'2.a. Vos-laskelma'!S263/$E263</f>
        <v>62.943623340911934</v>
      </c>
      <c r="T263" s="405">
        <f>'2.a. Vos-laskelma'!T263/$E263</f>
        <v>-3.75</v>
      </c>
      <c r="U263" s="131">
        <f>'2.a. Vos-laskelma'!U263/$E263</f>
        <v>63.309951253130798</v>
      </c>
      <c r="V263" s="131">
        <f>'2.a. Vos-laskelma'!V263/$E263</f>
        <v>38.028011787427978</v>
      </c>
      <c r="W263" s="131">
        <f>'2.a. Vos-laskelma'!W263/$E263</f>
        <v>101.33796304055878</v>
      </c>
      <c r="X263" s="131">
        <f>'2.a. Vos-laskelma'!X263/$E263</f>
        <v>110.92051514835428</v>
      </c>
      <c r="Y263" s="131">
        <f>'2.a. Vos-laskelma'!Y263/$E263</f>
        <v>212.25847818891307</v>
      </c>
      <c r="Z263" s="406">
        <f>'2.a. Vos-laskelma'!Z263/$E263</f>
        <v>342.10684787933332</v>
      </c>
      <c r="AA263" s="131">
        <f>'2.a. Vos-laskelma'!AA263/$E263</f>
        <v>539.39787509052121</v>
      </c>
    </row>
    <row r="264" spans="1:27">
      <c r="A264" s="13">
        <v>844</v>
      </c>
      <c r="B264" s="343">
        <v>11</v>
      </c>
      <c r="C264" s="343">
        <v>11</v>
      </c>
      <c r="D264" s="9" t="s">
        <v>295</v>
      </c>
      <c r="E264" s="20">
        <v>1388</v>
      </c>
      <c r="F264" s="131">
        <f>'2.a. Vos-laskelma'!F264/$E264</f>
        <v>1663.7911907184382</v>
      </c>
      <c r="G264" s="131">
        <f>'2.a. Vos-laskelma'!G264/$E264</f>
        <v>37.921190718438154</v>
      </c>
      <c r="H264" s="131">
        <f>'2.a. Vos-laskelma'!H264/$E264</f>
        <v>1.6420776083528472E-5</v>
      </c>
      <c r="I264" s="131">
        <f>'2.a. Vos-laskelma'!I264/$E264</f>
        <v>181.7299301334881</v>
      </c>
      <c r="J264" s="405">
        <f>'2.a. Vos-laskelma'!J264/$E264</f>
        <v>32.223422259333852</v>
      </c>
      <c r="K264" s="405">
        <f>'2.a. Vos-laskelma'!K264/$E264</f>
        <v>-30.379999999999995</v>
      </c>
      <c r="L264" s="405">
        <f>'2.a. Vos-laskelma'!L264/$E264</f>
        <v>-22.655561959654179</v>
      </c>
      <c r="M264" s="405">
        <f>'2.a. Vos-laskelma'!M264/$E264</f>
        <v>-5.8477748297230709</v>
      </c>
      <c r="N264" s="405">
        <f>'2.a. Vos-laskelma'!N264/$E264</f>
        <v>112.22670071679221</v>
      </c>
      <c r="O264" s="405">
        <f>'2.a. Vos-laskelma'!O264/$E264</f>
        <v>-29.72</v>
      </c>
      <c r="P264" s="405">
        <f>'2.a. Vos-laskelma'!P264/$E264</f>
        <v>-11.38</v>
      </c>
      <c r="Q264" s="405">
        <f>'2.a. Vos-laskelma'!Q264/$E264</f>
        <v>-15.456096427290561</v>
      </c>
      <c r="R264" s="405">
        <f>'2.a. Vos-laskelma'!R264/$E264</f>
        <v>-3.88</v>
      </c>
      <c r="S264" s="405">
        <f>'2.a. Vos-laskelma'!S264/$E264</f>
        <v>43.066154759209446</v>
      </c>
      <c r="T264" s="405">
        <f>'2.a. Vos-laskelma'!T264/$E264</f>
        <v>-3.75</v>
      </c>
      <c r="U264" s="131">
        <f>'2.a. Vos-laskelma'!U264/$E264</f>
        <v>251.8745431112601</v>
      </c>
      <c r="V264" s="131">
        <f>'2.a. Vos-laskelma'!V264/$E264</f>
        <v>484.36384891947381</v>
      </c>
      <c r="W264" s="131">
        <f>'2.a. Vos-laskelma'!W264/$E264</f>
        <v>736.23839203073385</v>
      </c>
      <c r="X264" s="131">
        <f>'2.a. Vos-laskelma'!X264/$E264</f>
        <v>210.16372073052847</v>
      </c>
      <c r="Y264" s="131">
        <f>'2.a. Vos-laskelma'!Y264/$E264</f>
        <v>946.40211276126229</v>
      </c>
      <c r="Z264" s="406">
        <f>'2.a. Vos-laskelma'!Z264/$E264</f>
        <v>-233.04610951008647</v>
      </c>
      <c r="AA264" s="131">
        <f>'2.a. Vos-laskelma'!AA264/$E264</f>
        <v>698.85706585227319</v>
      </c>
    </row>
    <row r="265" spans="1:27">
      <c r="A265" s="13">
        <v>845</v>
      </c>
      <c r="B265" s="343">
        <v>19</v>
      </c>
      <c r="C265" s="343">
        <v>19</v>
      </c>
      <c r="D265" s="9" t="s">
        <v>296</v>
      </c>
      <c r="E265" s="20">
        <v>2837</v>
      </c>
      <c r="F265" s="131">
        <f>'2.a. Vos-laskelma'!F265/$E265</f>
        <v>2424.2349956537987</v>
      </c>
      <c r="G265" s="131">
        <f>'2.a. Vos-laskelma'!G265/$E265</f>
        <v>798.36499565379881</v>
      </c>
      <c r="H265" s="131">
        <f>'2.a. Vos-laskelma'!H265/$E265</f>
        <v>1.1608268236173125E-4</v>
      </c>
      <c r="I265" s="131">
        <f>'2.a. Vos-laskelma'!I265/$E265</f>
        <v>170.23150769552129</v>
      </c>
      <c r="J265" s="405">
        <f>'2.a. Vos-laskelma'!J265/$E265</f>
        <v>-38.488946335404208</v>
      </c>
      <c r="K265" s="405">
        <f>'2.a. Vos-laskelma'!K265/$E265</f>
        <v>-30.38</v>
      </c>
      <c r="L265" s="405">
        <f>'2.a. Vos-laskelma'!L265/$E265</f>
        <v>-37.503778639407827</v>
      </c>
      <c r="M265" s="405">
        <f>'2.a. Vos-laskelma'!M265/$E265</f>
        <v>-5.6843150331671151</v>
      </c>
      <c r="N265" s="405">
        <f>'2.a. Vos-laskelma'!N265/$E265</f>
        <v>74.651774296714535</v>
      </c>
      <c r="O265" s="405">
        <f>'2.a. Vos-laskelma'!O265/$E265</f>
        <v>-29.72</v>
      </c>
      <c r="P265" s="405">
        <f>'2.a. Vos-laskelma'!P265/$E265</f>
        <v>-11.38</v>
      </c>
      <c r="Q265" s="405">
        <f>'2.a. Vos-laskelma'!Q265/$E265</f>
        <v>-28.955954285665005</v>
      </c>
      <c r="R265" s="405">
        <f>'2.a. Vos-laskelma'!R265/$E265</f>
        <v>-3.88</v>
      </c>
      <c r="S265" s="405">
        <f>'2.a. Vos-laskelma'!S265/$E265</f>
        <v>38.113327326121187</v>
      </c>
      <c r="T265" s="405">
        <f>'2.a. Vos-laskelma'!T265/$E265</f>
        <v>-3.75</v>
      </c>
      <c r="U265" s="131">
        <f>'2.a. Vos-laskelma'!U265/$E265</f>
        <v>930.10755701391599</v>
      </c>
      <c r="V265" s="131">
        <f>'2.a. Vos-laskelma'!V265/$E265</f>
        <v>421.94055091520539</v>
      </c>
      <c r="W265" s="131">
        <f>'2.a. Vos-laskelma'!W265/$E265</f>
        <v>1352.0481079291214</v>
      </c>
      <c r="X265" s="131">
        <f>'2.a. Vos-laskelma'!X265/$E265</f>
        <v>180.6330777291767</v>
      </c>
      <c r="Y265" s="131">
        <f>'2.a. Vos-laskelma'!Y265/$E265</f>
        <v>1532.6811856582979</v>
      </c>
      <c r="Z265" s="406">
        <f>'2.a. Vos-laskelma'!Z265/$E265</f>
        <v>-21.60768417342263</v>
      </c>
      <c r="AA265" s="131">
        <f>'2.a. Vos-laskelma'!AA265/$E265</f>
        <v>1451.0668429364011</v>
      </c>
    </row>
    <row r="266" spans="1:27">
      <c r="A266" s="13">
        <v>846</v>
      </c>
      <c r="B266" s="343">
        <v>14</v>
      </c>
      <c r="C266" s="343">
        <v>14</v>
      </c>
      <c r="D266" s="9" t="s">
        <v>297</v>
      </c>
      <c r="E266" s="20">
        <v>4574</v>
      </c>
      <c r="F266" s="131">
        <f>'2.a. Vos-laskelma'!F266/$E266</f>
        <v>1843.9097237793862</v>
      </c>
      <c r="G266" s="131">
        <f>'2.a. Vos-laskelma'!G266/$E266</f>
        <v>218.03972377938618</v>
      </c>
      <c r="H266" s="131">
        <f>'2.a. Vos-laskelma'!H266/$E266</f>
        <v>2.5852336987130911E-5</v>
      </c>
      <c r="I266" s="131">
        <f>'2.a. Vos-laskelma'!I266/$E266</f>
        <v>44.633350855459049</v>
      </c>
      <c r="J266" s="405">
        <f>'2.a. Vos-laskelma'!J266/$E266</f>
        <v>228.78926316667403</v>
      </c>
      <c r="K266" s="405">
        <f>'2.a. Vos-laskelma'!K266/$E266</f>
        <v>-30.38</v>
      </c>
      <c r="L266" s="405">
        <f>'2.a. Vos-laskelma'!L266/$E266</f>
        <v>-29.017874945343248</v>
      </c>
      <c r="M266" s="405">
        <f>'2.a. Vos-laskelma'!M266/$E266</f>
        <v>19.585688886514959</v>
      </c>
      <c r="N266" s="405">
        <f>'2.a. Vos-laskelma'!N266/$E266</f>
        <v>286.82388017277611</v>
      </c>
      <c r="O266" s="405">
        <f>'2.a. Vos-laskelma'!O266/$E266</f>
        <v>-29.72</v>
      </c>
      <c r="P266" s="405">
        <f>'2.a. Vos-laskelma'!P266/$E266</f>
        <v>-11.38</v>
      </c>
      <c r="Q266" s="405">
        <f>'2.a. Vos-laskelma'!Q266/$E266</f>
        <v>-23.800119381228178</v>
      </c>
      <c r="R266" s="405">
        <f>'2.a. Vos-laskelma'!R266/$E266</f>
        <v>-3.88</v>
      </c>
      <c r="S266" s="405">
        <f>'2.a. Vos-laskelma'!S266/$E266</f>
        <v>54.307688433954411</v>
      </c>
      <c r="T266" s="405">
        <f>'2.a. Vos-laskelma'!T266/$E266</f>
        <v>-3.75</v>
      </c>
      <c r="U266" s="131">
        <f>'2.a. Vos-laskelma'!U266/$E266</f>
        <v>491.4623378015192</v>
      </c>
      <c r="V266" s="131">
        <f>'2.a. Vos-laskelma'!V266/$E266</f>
        <v>618.80546301830475</v>
      </c>
      <c r="W266" s="131">
        <f>'2.a. Vos-laskelma'!W266/$E266</f>
        <v>1110.2678008198238</v>
      </c>
      <c r="X266" s="131">
        <f>'2.a. Vos-laskelma'!X266/$E266</f>
        <v>194.35249343289127</v>
      </c>
      <c r="Y266" s="131">
        <f>'2.a. Vos-laskelma'!Y266/$E266</f>
        <v>1304.6202942527152</v>
      </c>
      <c r="Z266" s="406">
        <f>'2.a. Vos-laskelma'!Z266/$E266</f>
        <v>-67.851770878880629</v>
      </c>
      <c r="AA266" s="131">
        <f>'2.a. Vos-laskelma'!AA266/$E266</f>
        <v>1287.5228405655967</v>
      </c>
    </row>
    <row r="267" spans="1:27">
      <c r="A267" s="13">
        <v>848</v>
      </c>
      <c r="B267" s="343">
        <v>12</v>
      </c>
      <c r="C267" s="343">
        <v>12</v>
      </c>
      <c r="D267" s="9" t="s">
        <v>298</v>
      </c>
      <c r="E267" s="20">
        <v>3869</v>
      </c>
      <c r="F267" s="131">
        <f>'2.a. Vos-laskelma'!F267/$E267</f>
        <v>2021.6406529335604</v>
      </c>
      <c r="G267" s="131">
        <f>'2.a. Vos-laskelma'!G267/$E267</f>
        <v>395.77065293356065</v>
      </c>
      <c r="H267" s="131">
        <f>'2.a. Vos-laskelma'!H267/$E267</f>
        <v>5.0598879021552737E-5</v>
      </c>
      <c r="I267" s="131">
        <f>'2.a. Vos-laskelma'!I267/$E267</f>
        <v>97.412947342369719</v>
      </c>
      <c r="J267" s="405">
        <f>'2.a. Vos-laskelma'!J267/$E267</f>
        <v>-51.190245342610005</v>
      </c>
      <c r="K267" s="405">
        <f>'2.a. Vos-laskelma'!K267/$E267</f>
        <v>-30.38</v>
      </c>
      <c r="L267" s="405">
        <f>'2.a. Vos-laskelma'!L267/$E267</f>
        <v>-39.566885500129231</v>
      </c>
      <c r="M267" s="405">
        <f>'2.a. Vos-laskelma'!M267/$E267</f>
        <v>-6.0563466879669674</v>
      </c>
      <c r="N267" s="405">
        <f>'2.a. Vos-laskelma'!N267/$E267</f>
        <v>9.896909808298707</v>
      </c>
      <c r="O267" s="405">
        <f>'2.a. Vos-laskelma'!O267/$E267</f>
        <v>-29.72</v>
      </c>
      <c r="P267" s="405">
        <f>'2.a. Vos-laskelma'!P267/$E267</f>
        <v>-11.38</v>
      </c>
      <c r="Q267" s="405">
        <f>'2.a. Vos-laskelma'!Q267/$E267</f>
        <v>-23.308315913369526</v>
      </c>
      <c r="R267" s="405">
        <f>'2.a. Vos-laskelma'!R267/$E267</f>
        <v>-3.88</v>
      </c>
      <c r="S267" s="405">
        <f>'2.a. Vos-laskelma'!S267/$E267</f>
        <v>86.954392950556993</v>
      </c>
      <c r="T267" s="405">
        <f>'2.a. Vos-laskelma'!T267/$E267</f>
        <v>-3.75</v>
      </c>
      <c r="U267" s="131">
        <f>'2.a. Vos-laskelma'!U267/$E267</f>
        <v>441.99335493332035</v>
      </c>
      <c r="V267" s="131">
        <f>'2.a. Vos-laskelma'!V267/$E267</f>
        <v>653.27189930450811</v>
      </c>
      <c r="W267" s="131">
        <f>'2.a. Vos-laskelma'!W267/$E267</f>
        <v>1095.2652542378285</v>
      </c>
      <c r="X267" s="131">
        <f>'2.a. Vos-laskelma'!X267/$E267</f>
        <v>207.26373900109314</v>
      </c>
      <c r="Y267" s="131">
        <f>'2.a. Vos-laskelma'!Y267/$E267</f>
        <v>1302.5289932389214</v>
      </c>
      <c r="Z267" s="406">
        <f>'2.a. Vos-laskelma'!Z267/$E267</f>
        <v>187.88110622899976</v>
      </c>
      <c r="AA267" s="131">
        <f>'2.a. Vos-laskelma'!AA267/$E267</f>
        <v>1526.7542476880533</v>
      </c>
    </row>
    <row r="268" spans="1:27">
      <c r="A268" s="13">
        <v>849</v>
      </c>
      <c r="B268" s="343">
        <v>16</v>
      </c>
      <c r="C268" s="343">
        <v>16</v>
      </c>
      <c r="D268" s="9" t="s">
        <v>299</v>
      </c>
      <c r="E268" s="20">
        <v>2750</v>
      </c>
      <c r="F268" s="131">
        <f>'2.a. Vos-laskelma'!F268/$E268</f>
        <v>2311.9338168158083</v>
      </c>
      <c r="G268" s="131">
        <f>'2.a. Vos-laskelma'!G268/$E268</f>
        <v>686.06381681580842</v>
      </c>
      <c r="H268" s="131">
        <f>'2.a. Vos-laskelma'!H268/$E268</f>
        <v>1.0790869087809219E-4</v>
      </c>
      <c r="I268" s="131">
        <f>'2.a. Vos-laskelma'!I268/$E268</f>
        <v>93.971761339499338</v>
      </c>
      <c r="J268" s="405">
        <f>'2.a. Vos-laskelma'!J268/$E268</f>
        <v>146.51933729881731</v>
      </c>
      <c r="K268" s="405">
        <f>'2.a. Vos-laskelma'!K268/$E268</f>
        <v>-30.38</v>
      </c>
      <c r="L268" s="405">
        <f>'2.a. Vos-laskelma'!L268/$E268</f>
        <v>-35.298090909090909</v>
      </c>
      <c r="M268" s="405">
        <f>'2.a. Vos-laskelma'!M268/$E268</f>
        <v>-5.9460761791665568</v>
      </c>
      <c r="N268" s="405">
        <f>'2.a. Vos-laskelma'!N268/$E268</f>
        <v>254.34548882291287</v>
      </c>
      <c r="O268" s="405">
        <f>'2.a. Vos-laskelma'!O268/$E268</f>
        <v>-29.72</v>
      </c>
      <c r="P268" s="405">
        <f>'2.a. Vos-laskelma'!P268/$E268</f>
        <v>-11.38</v>
      </c>
      <c r="Q268" s="405">
        <f>'2.a. Vos-laskelma'!Q268/$E268</f>
        <v>-32.848897979721201</v>
      </c>
      <c r="R268" s="405">
        <f>'2.a. Vos-laskelma'!R268/$E268</f>
        <v>-3.88</v>
      </c>
      <c r="S268" s="405">
        <f>'2.a. Vos-laskelma'!S268/$E268</f>
        <v>45.376913543883092</v>
      </c>
      <c r="T268" s="405">
        <f>'2.a. Vos-laskelma'!T268/$E268</f>
        <v>-3.75</v>
      </c>
      <c r="U268" s="131">
        <f>'2.a. Vos-laskelma'!U268/$E268</f>
        <v>926.55491545412508</v>
      </c>
      <c r="V268" s="131">
        <f>'2.a. Vos-laskelma'!V268/$E268</f>
        <v>609.41728873729551</v>
      </c>
      <c r="W268" s="131">
        <f>'2.a. Vos-laskelma'!W268/$E268</f>
        <v>1535.9722041914206</v>
      </c>
      <c r="X268" s="131">
        <f>'2.a. Vos-laskelma'!X268/$E268</f>
        <v>200.77197142703466</v>
      </c>
      <c r="Y268" s="131">
        <f>'2.a. Vos-laskelma'!Y268/$E268</f>
        <v>1736.7441756184551</v>
      </c>
      <c r="Z268" s="406">
        <f>'2.a. Vos-laskelma'!Z268/$E268</f>
        <v>110.20436363636364</v>
      </c>
      <c r="AA268" s="131">
        <f>'2.a. Vos-laskelma'!AA268/$E268</f>
        <v>1941.7782089735324</v>
      </c>
    </row>
    <row r="269" spans="1:27">
      <c r="A269" s="13">
        <v>850</v>
      </c>
      <c r="B269" s="343">
        <v>13</v>
      </c>
      <c r="C269" s="343">
        <v>13</v>
      </c>
      <c r="D269" s="9" t="s">
        <v>300</v>
      </c>
      <c r="E269" s="20">
        <v>2307</v>
      </c>
      <c r="F269" s="131">
        <f>'2.a. Vos-laskelma'!F269/$E269</f>
        <v>2265.4235608707072</v>
      </c>
      <c r="G269" s="131">
        <f>'2.a. Vos-laskelma'!G269/$E269</f>
        <v>639.5535608707072</v>
      </c>
      <c r="H269" s="131">
        <f>'2.a. Vos-laskelma'!H269/$E269</f>
        <v>1.2237139583016603E-4</v>
      </c>
      <c r="I269" s="131">
        <f>'2.a. Vos-laskelma'!I269/$E269</f>
        <v>42.44368083902873</v>
      </c>
      <c r="J269" s="405">
        <f>'2.a. Vos-laskelma'!J269/$E269</f>
        <v>63.296695136413007</v>
      </c>
      <c r="K269" s="405">
        <f>'2.a. Vos-laskelma'!K269/$E269</f>
        <v>-30.380000000000003</v>
      </c>
      <c r="L269" s="405">
        <f>'2.a. Vos-laskelma'!L269/$E269</f>
        <v>-19.500836584308626</v>
      </c>
      <c r="M269" s="405">
        <f>'2.a. Vos-laskelma'!M269/$E269</f>
        <v>45.325859782738959</v>
      </c>
      <c r="N269" s="405">
        <f>'2.a. Vos-laskelma'!N269/$E269</f>
        <v>110.18461308727596</v>
      </c>
      <c r="O269" s="405">
        <f>'2.a. Vos-laskelma'!O269/$E269</f>
        <v>-29.72</v>
      </c>
      <c r="P269" s="405">
        <f>'2.a. Vos-laskelma'!P269/$E269</f>
        <v>-11.38</v>
      </c>
      <c r="Q269" s="405">
        <f>'2.a. Vos-laskelma'!Q269/$E269</f>
        <v>-24.524954684427584</v>
      </c>
      <c r="R269" s="405">
        <f>'2.a. Vos-laskelma'!R269/$E269</f>
        <v>-3.88</v>
      </c>
      <c r="S269" s="405">
        <f>'2.a. Vos-laskelma'!S269/$E269</f>
        <v>30.92201353513429</v>
      </c>
      <c r="T269" s="405">
        <f>'2.a. Vos-laskelma'!T269/$E269</f>
        <v>-3.75</v>
      </c>
      <c r="U269" s="131">
        <f>'2.a. Vos-laskelma'!U269/$E269</f>
        <v>745.29393684614899</v>
      </c>
      <c r="V269" s="131">
        <f>'2.a. Vos-laskelma'!V269/$E269</f>
        <v>408.85481260214624</v>
      </c>
      <c r="W269" s="131">
        <f>'2.a. Vos-laskelma'!W269/$E269</f>
        <v>1154.1487494482951</v>
      </c>
      <c r="X269" s="131">
        <f>'2.a. Vos-laskelma'!X269/$E269</f>
        <v>116.60862062701479</v>
      </c>
      <c r="Y269" s="131">
        <f>'2.a. Vos-laskelma'!Y269/$E269</f>
        <v>1270.7573700753101</v>
      </c>
      <c r="Z269" s="406">
        <f>'2.a. Vos-laskelma'!Z269/$E269</f>
        <v>-239.15994798439533</v>
      </c>
      <c r="AA269" s="131">
        <f>'2.a. Vos-laskelma'!AA269/$E269</f>
        <v>1129.9480049918322</v>
      </c>
    </row>
    <row r="270" spans="1:27">
      <c r="A270" s="13">
        <v>851</v>
      </c>
      <c r="B270" s="343">
        <v>19</v>
      </c>
      <c r="C270" s="343">
        <v>19</v>
      </c>
      <c r="D270" s="9" t="s">
        <v>301</v>
      </c>
      <c r="E270" s="20">
        <v>20823</v>
      </c>
      <c r="F270" s="131">
        <f>'2.a. Vos-laskelma'!F270/$E270</f>
        <v>2094.8977197863587</v>
      </c>
      <c r="G270" s="131">
        <f>'2.a. Vos-laskelma'!G270/$E270</f>
        <v>469.02771978635872</v>
      </c>
      <c r="H270" s="131">
        <f>'2.a. Vos-laskelma'!H270/$E270</f>
        <v>1.0752077531204262E-5</v>
      </c>
      <c r="I270" s="131">
        <f>'2.a. Vos-laskelma'!I270/$E270</f>
        <v>44.292830263175887</v>
      </c>
      <c r="J270" s="405">
        <f>'2.a. Vos-laskelma'!J270/$E270</f>
        <v>-335.97637814379078</v>
      </c>
      <c r="K270" s="405">
        <f>'2.a. Vos-laskelma'!K270/$E270</f>
        <v>-30.38</v>
      </c>
      <c r="L270" s="405">
        <f>'2.a. Vos-laskelma'!L270/$E270</f>
        <v>-50.794826874129562</v>
      </c>
      <c r="M270" s="405">
        <f>'2.a. Vos-laskelma'!M270/$E270</f>
        <v>-73.352792733749126</v>
      </c>
      <c r="N270" s="405">
        <f>'2.a. Vos-laskelma'!N270/$E270</f>
        <v>-165.05800275300888</v>
      </c>
      <c r="O270" s="405">
        <f>'2.a. Vos-laskelma'!O270/$E270</f>
        <v>-29.72</v>
      </c>
      <c r="P270" s="405">
        <f>'2.a. Vos-laskelma'!P270/$E270</f>
        <v>-11.38</v>
      </c>
      <c r="Q270" s="405">
        <f>'2.a. Vos-laskelma'!Q270/$E270</f>
        <v>-8.3984416602085901</v>
      </c>
      <c r="R270" s="405">
        <f>'2.a. Vos-laskelma'!R270/$E270</f>
        <v>-3.8799999999999994</v>
      </c>
      <c r="S270" s="405">
        <f>'2.a. Vos-laskelma'!S270/$E270</f>
        <v>40.737685877305346</v>
      </c>
      <c r="T270" s="405">
        <f>'2.a. Vos-laskelma'!T270/$E270</f>
        <v>-3.75</v>
      </c>
      <c r="U270" s="131">
        <f>'2.a. Vos-laskelma'!U270/$E270</f>
        <v>177.34417190574382</v>
      </c>
      <c r="V270" s="131">
        <f>'2.a. Vos-laskelma'!V270/$E270</f>
        <v>219.01886226466343</v>
      </c>
      <c r="W270" s="131">
        <f>'2.a. Vos-laskelma'!W270/$E270</f>
        <v>396.36303417040722</v>
      </c>
      <c r="X270" s="131">
        <f>'2.a. Vos-laskelma'!X270/$E270</f>
        <v>102.01723076893869</v>
      </c>
      <c r="Y270" s="131">
        <f>'2.a. Vos-laskelma'!Y270/$E270</f>
        <v>498.38026493934592</v>
      </c>
      <c r="Z270" s="406">
        <f>'2.a. Vos-laskelma'!Z270/$E270</f>
        <v>22.569610526821304</v>
      </c>
      <c r="AA270" s="131">
        <f>'2.a. Vos-laskelma'!AA270/$E270</f>
        <v>469.11386860107865</v>
      </c>
    </row>
    <row r="271" spans="1:27">
      <c r="A271" s="13">
        <v>853</v>
      </c>
      <c r="B271" s="343">
        <v>2</v>
      </c>
      <c r="C271" s="343">
        <v>2</v>
      </c>
      <c r="D271" s="9" t="s">
        <v>302</v>
      </c>
      <c r="E271" s="20">
        <v>209633</v>
      </c>
      <c r="F271" s="131">
        <f>'2.a. Vos-laskelma'!F271/$E271</f>
        <v>2063.9297560508717</v>
      </c>
      <c r="G271" s="131">
        <f>'2.a. Vos-laskelma'!G271/$E271</f>
        <v>438.05975605087178</v>
      </c>
      <c r="H271" s="131">
        <f>'2.a. Vos-laskelma'!H271/$E271</f>
        <v>1.0124621468671175E-6</v>
      </c>
      <c r="I271" s="131">
        <f>'2.a. Vos-laskelma'!I271/$E271</f>
        <v>60.735810498878273</v>
      </c>
      <c r="J271" s="405">
        <f>'2.a. Vos-laskelma'!J271/$E271</f>
        <v>-256.89776707187877</v>
      </c>
      <c r="K271" s="405">
        <f>'2.a. Vos-laskelma'!K271/$E271</f>
        <v>-30.38</v>
      </c>
      <c r="L271" s="405">
        <f>'2.a. Vos-laskelma'!L271/$E271</f>
        <v>-105.6615315813827</v>
      </c>
      <c r="M271" s="405">
        <f>'2.a. Vos-laskelma'!M271/$E271</f>
        <v>-5.3174360025613634</v>
      </c>
      <c r="N271" s="405">
        <f>'2.a. Vos-laskelma'!N271/$E271</f>
        <v>-100.81643840849981</v>
      </c>
      <c r="O271" s="405">
        <f>'2.a. Vos-laskelma'!O271/$E271</f>
        <v>-29.72</v>
      </c>
      <c r="P271" s="405">
        <f>'2.a. Vos-laskelma'!P271/$E271</f>
        <v>-11.38</v>
      </c>
      <c r="Q271" s="405">
        <f>'2.a. Vos-laskelma'!Q271/$E271</f>
        <v>-5.1053873802089198</v>
      </c>
      <c r="R271" s="405">
        <f>'2.a. Vos-laskelma'!R271/$E271</f>
        <v>-3.8799999999999994</v>
      </c>
      <c r="S271" s="405">
        <f>'2.a. Vos-laskelma'!S271/$E271</f>
        <v>39.113026300774017</v>
      </c>
      <c r="T271" s="405">
        <f>'2.a. Vos-laskelma'!T271/$E271</f>
        <v>-3.75</v>
      </c>
      <c r="U271" s="131">
        <f>'2.a. Vos-laskelma'!U271/$E271</f>
        <v>241.8977994778713</v>
      </c>
      <c r="V271" s="131">
        <f>'2.a. Vos-laskelma'!V271/$E271</f>
        <v>-0.94414587373388414</v>
      </c>
      <c r="W271" s="131">
        <f>'2.a. Vos-laskelma'!W271/$E271</f>
        <v>240.9536536041374</v>
      </c>
      <c r="X271" s="131">
        <f>'2.a. Vos-laskelma'!X271/$E271</f>
        <v>131.23462189014714</v>
      </c>
      <c r="Y271" s="131">
        <f>'2.a. Vos-laskelma'!Y271/$E271</f>
        <v>372.18827549428454</v>
      </c>
      <c r="Z271" s="406">
        <f>'2.a. Vos-laskelma'!Z271/$E271</f>
        <v>248.85462212533332</v>
      </c>
      <c r="AA271" s="131">
        <f>'2.a. Vos-laskelma'!AA271/$E271</f>
        <v>588.08378360943266</v>
      </c>
    </row>
    <row r="272" spans="1:27">
      <c r="A272" s="13">
        <v>854</v>
      </c>
      <c r="B272" s="343">
        <v>19</v>
      </c>
      <c r="C272" s="343">
        <v>19</v>
      </c>
      <c r="D272" s="9" t="s">
        <v>303</v>
      </c>
      <c r="E272" s="20">
        <v>3146</v>
      </c>
      <c r="F272" s="131">
        <f>'2.a. Vos-laskelma'!F272/$E272</f>
        <v>1861.4818588892977</v>
      </c>
      <c r="G272" s="131">
        <f>'2.a. Vos-laskelma'!G272/$E272</f>
        <v>235.61185888929774</v>
      </c>
      <c r="H272" s="131">
        <f>'2.a. Vos-laskelma'!H272/$E272</f>
        <v>4.0232740798318532E-5</v>
      </c>
      <c r="I272" s="131">
        <f>'2.a. Vos-laskelma'!I272/$E272</f>
        <v>396.91802114016178</v>
      </c>
      <c r="J272" s="405">
        <f>'2.a. Vos-laskelma'!J272/$E272</f>
        <v>-218.0761959901053</v>
      </c>
      <c r="K272" s="405">
        <f>'2.a. Vos-laskelma'!K272/$E272</f>
        <v>-30.38</v>
      </c>
      <c r="L272" s="405">
        <f>'2.a. Vos-laskelma'!L272/$E272</f>
        <v>-24.961951684678958</v>
      </c>
      <c r="M272" s="405">
        <f>'2.a. Vos-laskelma'!M272/$E272</f>
        <v>-50.693844264922362</v>
      </c>
      <c r="N272" s="405">
        <f>'2.a. Vos-laskelma'!N272/$E272</f>
        <v>-82.117085624993891</v>
      </c>
      <c r="O272" s="405">
        <f>'2.a. Vos-laskelma'!O272/$E272</f>
        <v>-29.72</v>
      </c>
      <c r="P272" s="405">
        <f>'2.a. Vos-laskelma'!P272/$E272</f>
        <v>-11.38</v>
      </c>
      <c r="Q272" s="405">
        <f>'2.a. Vos-laskelma'!Q272/$E272</f>
        <v>-17.774707187997951</v>
      </c>
      <c r="R272" s="405">
        <f>'2.a. Vos-laskelma'!R272/$E272</f>
        <v>-3.88</v>
      </c>
      <c r="S272" s="405">
        <f>'2.a. Vos-laskelma'!S272/$E272</f>
        <v>36.581392772487845</v>
      </c>
      <c r="T272" s="405">
        <f>'2.a. Vos-laskelma'!T272/$E272</f>
        <v>-3.75</v>
      </c>
      <c r="U272" s="131">
        <f>'2.a. Vos-laskelma'!U272/$E272</f>
        <v>414.45368403935419</v>
      </c>
      <c r="V272" s="131">
        <f>'2.a. Vos-laskelma'!V272/$E272</f>
        <v>421.24747462141994</v>
      </c>
      <c r="W272" s="131">
        <f>'2.a. Vos-laskelma'!W272/$E272</f>
        <v>835.70115866077424</v>
      </c>
      <c r="X272" s="131">
        <f>'2.a. Vos-laskelma'!X272/$E272</f>
        <v>158.33450396487032</v>
      </c>
      <c r="Y272" s="131">
        <f>'2.a. Vos-laskelma'!Y272/$E272</f>
        <v>994.03566262564459</v>
      </c>
      <c r="Z272" s="406">
        <f>'2.a. Vos-laskelma'!Z272/$E272</f>
        <v>4.0769230769230766</v>
      </c>
      <c r="AA272" s="131">
        <f>'2.a. Vos-laskelma'!AA272/$E272</f>
        <v>909.40259494509758</v>
      </c>
    </row>
    <row r="273" spans="1:27">
      <c r="A273" s="13">
        <v>857</v>
      </c>
      <c r="B273" s="343">
        <v>11</v>
      </c>
      <c r="C273" s="343">
        <v>11</v>
      </c>
      <c r="D273" s="9" t="s">
        <v>304</v>
      </c>
      <c r="E273" s="20">
        <v>2270</v>
      </c>
      <c r="F273" s="131">
        <f>'2.a. Vos-laskelma'!F273/$E273</f>
        <v>1560.0464545162579</v>
      </c>
      <c r="G273" s="131">
        <f>'2.a. Vos-laskelma'!G273/$E273</f>
        <v>-65.823545483742038</v>
      </c>
      <c r="H273" s="131">
        <f>'2.a. Vos-laskelma'!H273/$E273</f>
        <v>-1.8587367393337595E-5</v>
      </c>
      <c r="I273" s="131">
        <f>'2.a. Vos-laskelma'!I273/$E273</f>
        <v>150.39147744790282</v>
      </c>
      <c r="J273" s="405">
        <f>'2.a. Vos-laskelma'!J273/$E273</f>
        <v>-825.03132009902674</v>
      </c>
      <c r="K273" s="405">
        <f>'2.a. Vos-laskelma'!K273/$E273</f>
        <v>-30.379999999999995</v>
      </c>
      <c r="L273" s="405">
        <f>'2.a. Vos-laskelma'!L273/$E273</f>
        <v>-65.433502202643169</v>
      </c>
      <c r="M273" s="405">
        <f>'2.a. Vos-laskelma'!M273/$E273</f>
        <v>-252.45851396092604</v>
      </c>
      <c r="N273" s="405">
        <f>'2.a. Vos-laskelma'!N273/$E273</f>
        <v>-450.32201132974325</v>
      </c>
      <c r="O273" s="405">
        <f>'2.a. Vos-laskelma'!O273/$E273</f>
        <v>-29.72</v>
      </c>
      <c r="P273" s="405">
        <f>'2.a. Vos-laskelma'!P273/$E273</f>
        <v>-11.38</v>
      </c>
      <c r="Q273" s="405">
        <f>'2.a. Vos-laskelma'!Q273/$E273</f>
        <v>0</v>
      </c>
      <c r="R273" s="405">
        <f>'2.a. Vos-laskelma'!R273/$E273</f>
        <v>-3.8800000000000003</v>
      </c>
      <c r="S273" s="405">
        <f>'2.a. Vos-laskelma'!S273/$E273</f>
        <v>22.292707394285891</v>
      </c>
      <c r="T273" s="405">
        <f>'2.a. Vos-laskelma'!T273/$E273</f>
        <v>-3.75</v>
      </c>
      <c r="U273" s="131">
        <f>'2.a. Vos-laskelma'!U273/$E273</f>
        <v>-740.46338813486591</v>
      </c>
      <c r="V273" s="131">
        <f>'2.a. Vos-laskelma'!V273/$E273</f>
        <v>547.36065057470171</v>
      </c>
      <c r="W273" s="131">
        <f>'2.a. Vos-laskelma'!W273/$E273</f>
        <v>-193.10273756016423</v>
      </c>
      <c r="X273" s="131">
        <f>'2.a. Vos-laskelma'!X273/$E273</f>
        <v>191.43837893344036</v>
      </c>
      <c r="Y273" s="131">
        <f>'2.a. Vos-laskelma'!Y273/$E273</f>
        <v>-1.6643586267238701</v>
      </c>
      <c r="Z273" s="406">
        <f>'2.a. Vos-laskelma'!Z273/$E273</f>
        <v>-52.658590308370044</v>
      </c>
      <c r="AA273" s="131">
        <f>'2.a. Vos-laskelma'!AA273/$E273</f>
        <v>-115.33666299987634</v>
      </c>
    </row>
    <row r="274" spans="1:27">
      <c r="A274" s="13">
        <v>858</v>
      </c>
      <c r="B274" s="343">
        <v>1</v>
      </c>
      <c r="C274" s="377">
        <v>35</v>
      </c>
      <c r="D274" s="9" t="s">
        <v>305</v>
      </c>
      <c r="E274" s="20">
        <v>42479</v>
      </c>
      <c r="F274" s="131">
        <f>'2.a. Vos-laskelma'!F274/$E274</f>
        <v>2275.0898108221095</v>
      </c>
      <c r="G274" s="131">
        <f>'2.a. Vos-laskelma'!G274/$E274</f>
        <v>649.21981082210959</v>
      </c>
      <c r="H274" s="131">
        <f>'2.a. Vos-laskelma'!H274/$E274</f>
        <v>6.717674148997338E-6</v>
      </c>
      <c r="I274" s="131">
        <f>'2.a. Vos-laskelma'!I274/$E274</f>
        <v>52.640975657547003</v>
      </c>
      <c r="J274" s="405">
        <f>'2.a. Vos-laskelma'!J274/$E274</f>
        <v>41.077620760801693</v>
      </c>
      <c r="K274" s="405">
        <f>'2.a. Vos-laskelma'!K274/$E274</f>
        <v>-30.38</v>
      </c>
      <c r="L274" s="405">
        <f>'2.a. Vos-laskelma'!L274/$E274</f>
        <v>-55.711177287600933</v>
      </c>
      <c r="M274" s="405">
        <f>'2.a. Vos-laskelma'!M274/$E274</f>
        <v>17.152674927948464</v>
      </c>
      <c r="N274" s="405">
        <f>'2.a. Vos-laskelma'!N274/$E274</f>
        <v>154.95479386645823</v>
      </c>
      <c r="O274" s="405">
        <f>'2.a. Vos-laskelma'!O274/$E274</f>
        <v>-29.72</v>
      </c>
      <c r="P274" s="405">
        <f>'2.a. Vos-laskelma'!P274/$E274</f>
        <v>-11.38</v>
      </c>
      <c r="Q274" s="405">
        <f>'2.a. Vos-laskelma'!Q274/$E274</f>
        <v>-15.460747546358444</v>
      </c>
      <c r="R274" s="405">
        <f>'2.a. Vos-laskelma'!R274/$E274</f>
        <v>-3.88</v>
      </c>
      <c r="S274" s="405">
        <f>'2.a. Vos-laskelma'!S274/$E274</f>
        <v>19.252076800354381</v>
      </c>
      <c r="T274" s="405">
        <f>'2.a. Vos-laskelma'!T274/$E274</f>
        <v>-3.75</v>
      </c>
      <c r="U274" s="131">
        <f>'2.a. Vos-laskelma'!U274/$E274</f>
        <v>742.93840724045822</v>
      </c>
      <c r="V274" s="131">
        <f>'2.a. Vos-laskelma'!V274/$E274</f>
        <v>-27.345772729672117</v>
      </c>
      <c r="W274" s="131">
        <f>'2.a. Vos-laskelma'!W274/$E274</f>
        <v>715.59263451078618</v>
      </c>
      <c r="X274" s="131">
        <f>'2.a. Vos-laskelma'!X274/$E274</f>
        <v>61.244554469966779</v>
      </c>
      <c r="Y274" s="131">
        <f>'2.a. Vos-laskelma'!Y274/$E274</f>
        <v>776.8371889807529</v>
      </c>
      <c r="Z274" s="406">
        <f>'2.a. Vos-laskelma'!Z274/$E274</f>
        <v>-82.678711834082719</v>
      </c>
      <c r="AA274" s="131">
        <f>'2.a. Vos-laskelma'!AA274/$E274</f>
        <v>722.51042883913362</v>
      </c>
    </row>
    <row r="275" spans="1:27">
      <c r="A275" s="13">
        <v>859</v>
      </c>
      <c r="B275" s="343">
        <v>17</v>
      </c>
      <c r="C275" s="343">
        <v>17</v>
      </c>
      <c r="D275" s="9" t="s">
        <v>306</v>
      </c>
      <c r="E275" s="20">
        <v>6470</v>
      </c>
      <c r="F275" s="131">
        <f>'2.a. Vos-laskelma'!F275/$E275</f>
        <v>3294.8186331459719</v>
      </c>
      <c r="G275" s="131">
        <f>'2.a. Vos-laskelma'!G275/$E275</f>
        <v>1668.9486331459723</v>
      </c>
      <c r="H275" s="131">
        <f>'2.a. Vos-laskelma'!H275/$E275</f>
        <v>7.8290159190565783E-5</v>
      </c>
      <c r="I275" s="131">
        <f>'2.a. Vos-laskelma'!I275/$E275</f>
        <v>28.003897292824345</v>
      </c>
      <c r="J275" s="405">
        <f>'2.a. Vos-laskelma'!J275/$E275</f>
        <v>-589.44318663868592</v>
      </c>
      <c r="K275" s="405">
        <f>'2.a. Vos-laskelma'!K275/$E275</f>
        <v>-30.380000000000003</v>
      </c>
      <c r="L275" s="405">
        <f>'2.a. Vos-laskelma'!L275/$E275</f>
        <v>-20.122935085007729</v>
      </c>
      <c r="M275" s="405">
        <f>'2.a. Vos-laskelma'!M275/$E275</f>
        <v>-229.86813017405282</v>
      </c>
      <c r="N275" s="405">
        <f>'2.a. Vos-laskelma'!N275/$E275</f>
        <v>-245.23668916710685</v>
      </c>
      <c r="O275" s="405">
        <f>'2.a. Vos-laskelma'!O275/$E275</f>
        <v>-29.72</v>
      </c>
      <c r="P275" s="405">
        <f>'2.a. Vos-laskelma'!P275/$E275</f>
        <v>-11.38</v>
      </c>
      <c r="Q275" s="405">
        <f>'2.a. Vos-laskelma'!Q275/$E275</f>
        <v>-39.863969398594335</v>
      </c>
      <c r="R275" s="405">
        <f>'2.a. Vos-laskelma'!R275/$E275</f>
        <v>-3.88</v>
      </c>
      <c r="S275" s="405">
        <f>'2.a. Vos-laskelma'!S275/$E275</f>
        <v>24.758537186075888</v>
      </c>
      <c r="T275" s="405">
        <f>'2.a. Vos-laskelma'!T275/$E275</f>
        <v>-3.75</v>
      </c>
      <c r="U275" s="131">
        <f>'2.a. Vos-laskelma'!U275/$E275</f>
        <v>1107.5093438001109</v>
      </c>
      <c r="V275" s="131">
        <f>'2.a. Vos-laskelma'!V275/$E275</f>
        <v>754.91829036020192</v>
      </c>
      <c r="W275" s="131">
        <f>'2.a. Vos-laskelma'!W275/$E275</f>
        <v>1862.4276341603127</v>
      </c>
      <c r="X275" s="131">
        <f>'2.a. Vos-laskelma'!X275/$E275</f>
        <v>77.795697573974394</v>
      </c>
      <c r="Y275" s="131">
        <f>'2.a. Vos-laskelma'!Y275/$E275</f>
        <v>1940.2233317342871</v>
      </c>
      <c r="Z275" s="406">
        <f>'2.a. Vos-laskelma'!Z275/$E275</f>
        <v>-158.9321483771252</v>
      </c>
      <c r="AA275" s="131">
        <f>'2.a. Vos-laskelma'!AA275/$E275</f>
        <v>1742.6852311727666</v>
      </c>
    </row>
    <row r="276" spans="1:27">
      <c r="A276" s="13">
        <v>886</v>
      </c>
      <c r="B276" s="343">
        <v>4</v>
      </c>
      <c r="C276" s="343">
        <v>4</v>
      </c>
      <c r="D276" s="9" t="s">
        <v>307</v>
      </c>
      <c r="E276" s="20">
        <v>12339</v>
      </c>
      <c r="F276" s="131">
        <f>'2.a. Vos-laskelma'!F276/$E276</f>
        <v>2046.9897885489197</v>
      </c>
      <c r="G276" s="131">
        <f>'2.a. Vos-laskelma'!G276/$E276</f>
        <v>421.11978854891964</v>
      </c>
      <c r="H276" s="131">
        <f>'2.a. Vos-laskelma'!H276/$E276</f>
        <v>1.6672856377983598E-5</v>
      </c>
      <c r="I276" s="131">
        <f>'2.a. Vos-laskelma'!I276/$E276</f>
        <v>31.403352456628642</v>
      </c>
      <c r="J276" s="405">
        <f>'2.a. Vos-laskelma'!J276/$E276</f>
        <v>-158.36329325701882</v>
      </c>
      <c r="K276" s="405">
        <f>'2.a. Vos-laskelma'!K276/$E276</f>
        <v>-30.38</v>
      </c>
      <c r="L276" s="405">
        <f>'2.a. Vos-laskelma'!L276/$E276</f>
        <v>-40.160453035091983</v>
      </c>
      <c r="M276" s="405">
        <f>'2.a. Vos-laskelma'!M276/$E276</f>
        <v>-18.000969615216587</v>
      </c>
      <c r="N276" s="405">
        <f>'2.a. Vos-laskelma'!N276/$E276</f>
        <v>-45.927566275265889</v>
      </c>
      <c r="O276" s="405">
        <f>'2.a. Vos-laskelma'!O276/$E276</f>
        <v>-29.719999999999995</v>
      </c>
      <c r="P276" s="405">
        <f>'2.a. Vos-laskelma'!P276/$E276</f>
        <v>-11.38</v>
      </c>
      <c r="Q276" s="405">
        <f>'2.a. Vos-laskelma'!Q276/$E276</f>
        <v>-13.382861607836942</v>
      </c>
      <c r="R276" s="405">
        <f>'2.a. Vos-laskelma'!R276/$E276</f>
        <v>-3.88</v>
      </c>
      <c r="S276" s="405">
        <f>'2.a. Vos-laskelma'!S276/$E276</f>
        <v>38.218557276392566</v>
      </c>
      <c r="T276" s="405">
        <f>'2.a. Vos-laskelma'!T276/$E276</f>
        <v>-3.75</v>
      </c>
      <c r="U276" s="131">
        <f>'2.a. Vos-laskelma'!U276/$E276</f>
        <v>294.15984774852944</v>
      </c>
      <c r="V276" s="131">
        <f>'2.a. Vos-laskelma'!V276/$E276</f>
        <v>328.83205299270531</v>
      </c>
      <c r="W276" s="131">
        <f>'2.a. Vos-laskelma'!W276/$E276</f>
        <v>622.99190074123476</v>
      </c>
      <c r="X276" s="131">
        <f>'2.a. Vos-laskelma'!X276/$E276</f>
        <v>84.235518060353328</v>
      </c>
      <c r="Y276" s="131">
        <f>'2.a. Vos-laskelma'!Y276/$E276</f>
        <v>707.2274188015881</v>
      </c>
      <c r="Z276" s="406">
        <f>'2.a. Vos-laskelma'!Z276/$E276</f>
        <v>-25.531728665207879</v>
      </c>
      <c r="AA276" s="131">
        <f>'2.a. Vos-laskelma'!AA276/$E276</f>
        <v>679.75182847001599</v>
      </c>
    </row>
    <row r="277" spans="1:27">
      <c r="A277" s="13">
        <v>887</v>
      </c>
      <c r="B277" s="343">
        <v>6</v>
      </c>
      <c r="C277" s="343">
        <v>6</v>
      </c>
      <c r="D277" s="9" t="s">
        <v>308</v>
      </c>
      <c r="E277" s="20">
        <v>4440</v>
      </c>
      <c r="F277" s="131">
        <f>'2.a. Vos-laskelma'!F277/$E277</f>
        <v>1752.7714035331603</v>
      </c>
      <c r="G277" s="131">
        <f>'2.a. Vos-laskelma'!G277/$E277</f>
        <v>126.90140353316035</v>
      </c>
      <c r="H277" s="131">
        <f>'2.a. Vos-laskelma'!H277/$E277</f>
        <v>1.6306403182149192E-5</v>
      </c>
      <c r="I277" s="131">
        <f>'2.a. Vos-laskelma'!I277/$E277</f>
        <v>31.847951717992274</v>
      </c>
      <c r="J277" s="405">
        <f>'2.a. Vos-laskelma'!J277/$E277</f>
        <v>-187.64690475320953</v>
      </c>
      <c r="K277" s="405">
        <f>'2.a. Vos-laskelma'!K277/$E277</f>
        <v>-30.379999999999995</v>
      </c>
      <c r="L277" s="405">
        <f>'2.a. Vos-laskelma'!L277/$E277</f>
        <v>-49.801941441441443</v>
      </c>
      <c r="M277" s="405">
        <f>'2.a. Vos-laskelma'!M277/$E277</f>
        <v>-18.49796923354582</v>
      </c>
      <c r="N277" s="405">
        <f>'2.a. Vos-laskelma'!N277/$E277</f>
        <v>-131.64746709037277</v>
      </c>
      <c r="O277" s="405">
        <f>'2.a. Vos-laskelma'!O277/$E277</f>
        <v>-29.72</v>
      </c>
      <c r="P277" s="405">
        <f>'2.a. Vos-laskelma'!P277/$E277</f>
        <v>-11.38</v>
      </c>
      <c r="Q277" s="405">
        <f>'2.a. Vos-laskelma'!Q277/$E277</f>
        <v>-10.645304833054491</v>
      </c>
      <c r="R277" s="405">
        <f>'2.a. Vos-laskelma'!R277/$E277</f>
        <v>-3.8800000000000003</v>
      </c>
      <c r="S277" s="405">
        <f>'2.a. Vos-laskelma'!S277/$E277</f>
        <v>102.05577784520497</v>
      </c>
      <c r="T277" s="405">
        <f>'2.a. Vos-laskelma'!T277/$E277</f>
        <v>-3.75</v>
      </c>
      <c r="U277" s="131">
        <f>'2.a. Vos-laskelma'!U277/$E277</f>
        <v>-28.897549502056897</v>
      </c>
      <c r="V277" s="131">
        <f>'2.a. Vos-laskelma'!V277/$E277</f>
        <v>534.57246961980809</v>
      </c>
      <c r="W277" s="131">
        <f>'2.a. Vos-laskelma'!W277/$E277</f>
        <v>505.67492011775124</v>
      </c>
      <c r="X277" s="131">
        <f>'2.a. Vos-laskelma'!X277/$E277</f>
        <v>181.91102397774338</v>
      </c>
      <c r="Y277" s="131">
        <f>'2.a. Vos-laskelma'!Y277/$E277</f>
        <v>687.5859440954946</v>
      </c>
      <c r="Z277" s="406">
        <f>'2.a. Vos-laskelma'!Z277/$E277</f>
        <v>-65.702252252252251</v>
      </c>
      <c r="AA277" s="131">
        <f>'2.a. Vos-laskelma'!AA277/$E277</f>
        <v>627.94074610967766</v>
      </c>
    </row>
    <row r="278" spans="1:27">
      <c r="A278" s="13">
        <v>889</v>
      </c>
      <c r="B278" s="343">
        <v>17</v>
      </c>
      <c r="C278" s="343">
        <v>17</v>
      </c>
      <c r="D278" s="9" t="s">
        <v>309</v>
      </c>
      <c r="E278" s="20">
        <v>2399</v>
      </c>
      <c r="F278" s="131">
        <f>'2.a. Vos-laskelma'!F278/$E278</f>
        <v>2486.6525274785736</v>
      </c>
      <c r="G278" s="131">
        <f>'2.a. Vos-laskelma'!G278/$E278</f>
        <v>860.78252747857368</v>
      </c>
      <c r="H278" s="131">
        <f>'2.a. Vos-laskelma'!H278/$E278</f>
        <v>1.4429393982015771E-4</v>
      </c>
      <c r="I278" s="131">
        <f>'2.a. Vos-laskelma'!I278/$E278</f>
        <v>176.75000658011135</v>
      </c>
      <c r="J278" s="405">
        <f>'2.a. Vos-laskelma'!J278/$E278</f>
        <v>439.71318842135577</v>
      </c>
      <c r="K278" s="405">
        <f>'2.a. Vos-laskelma'!K278/$E278</f>
        <v>-30.38</v>
      </c>
      <c r="L278" s="405">
        <f>'2.a. Vos-laskelma'!L278/$E278</f>
        <v>-21.866786160900375</v>
      </c>
      <c r="M278" s="405">
        <f>'2.a. Vos-laskelma'!M278/$E278</f>
        <v>95.640591904137466</v>
      </c>
      <c r="N278" s="405">
        <f>'2.a. Vos-laskelma'!N278/$E278</f>
        <v>440.55459657889753</v>
      </c>
      <c r="O278" s="405">
        <f>'2.a. Vos-laskelma'!O278/$E278</f>
        <v>-29.72</v>
      </c>
      <c r="P278" s="405">
        <f>'2.a. Vos-laskelma'!P278/$E278</f>
        <v>-11.38</v>
      </c>
      <c r="Q278" s="405">
        <f>'2.a. Vos-laskelma'!Q278/$E278</f>
        <v>-42.00995917984558</v>
      </c>
      <c r="R278" s="405">
        <f>'2.a. Vos-laskelma'!R278/$E278</f>
        <v>-3.8799999999999994</v>
      </c>
      <c r="S278" s="405">
        <f>'2.a. Vos-laskelma'!S278/$E278</f>
        <v>46.504745279066825</v>
      </c>
      <c r="T278" s="405">
        <f>'2.a. Vos-laskelma'!T278/$E278</f>
        <v>-3.75</v>
      </c>
      <c r="U278" s="131">
        <f>'2.a. Vos-laskelma'!U278/$E278</f>
        <v>1477.2457224800407</v>
      </c>
      <c r="V278" s="131">
        <f>'2.a. Vos-laskelma'!V278/$E278</f>
        <v>481.04976672991512</v>
      </c>
      <c r="W278" s="131">
        <f>'2.a. Vos-laskelma'!W278/$E278</f>
        <v>1958.295489209956</v>
      </c>
      <c r="X278" s="131">
        <f>'2.a. Vos-laskelma'!X278/$E278</f>
        <v>186.21487303988053</v>
      </c>
      <c r="Y278" s="131">
        <f>'2.a. Vos-laskelma'!Y278/$E278</f>
        <v>2144.5103622498368</v>
      </c>
      <c r="Z278" s="406">
        <f>'2.a. Vos-laskelma'!Z278/$E278</f>
        <v>231.59191329720716</v>
      </c>
      <c r="AA278" s="131">
        <f>'2.a. Vos-laskelma'!AA278/$E278</f>
        <v>2491.881517883267</v>
      </c>
    </row>
    <row r="279" spans="1:27">
      <c r="A279" s="13">
        <v>890</v>
      </c>
      <c r="B279" s="343">
        <v>19</v>
      </c>
      <c r="C279" s="343">
        <v>19</v>
      </c>
      <c r="D279" s="9" t="s">
        <v>310</v>
      </c>
      <c r="E279" s="20">
        <v>1112</v>
      </c>
      <c r="F279" s="131">
        <f>'2.a. Vos-laskelma'!F279/$E279</f>
        <v>2541.1579577519447</v>
      </c>
      <c r="G279" s="131">
        <f>'2.a. Vos-laskelma'!G279/$E279</f>
        <v>915.28795775194465</v>
      </c>
      <c r="H279" s="131">
        <f>'2.a. Vos-laskelma'!H279/$E279</f>
        <v>3.239077204629056E-4</v>
      </c>
      <c r="I279" s="131">
        <f>'2.a. Vos-laskelma'!I279/$E279</f>
        <v>849.41674529915986</v>
      </c>
      <c r="J279" s="405">
        <f>'2.a. Vos-laskelma'!J279/$E279</f>
        <v>171.40661149961645</v>
      </c>
      <c r="K279" s="405">
        <f>'2.a. Vos-laskelma'!K279/$E279</f>
        <v>-30.38</v>
      </c>
      <c r="L279" s="405">
        <f>'2.a. Vos-laskelma'!L279/$E279</f>
        <v>-32.527643884892086</v>
      </c>
      <c r="M279" s="405">
        <f>'2.a. Vos-laskelma'!M279/$E279</f>
        <v>348.44342800800985</v>
      </c>
      <c r="N279" s="405">
        <f>'2.a. Vos-laskelma'!N279/$E279</f>
        <v>-36.74131452978947</v>
      </c>
      <c r="O279" s="405">
        <f>'2.a. Vos-laskelma'!O279/$E279</f>
        <v>-29.72</v>
      </c>
      <c r="P279" s="405">
        <f>'2.a. Vos-laskelma'!P279/$E279</f>
        <v>-11.38</v>
      </c>
      <c r="Q279" s="405">
        <f>'2.a. Vos-laskelma'!Q279/$E279</f>
        <v>-49.73516112795965</v>
      </c>
      <c r="R279" s="405">
        <f>'2.a. Vos-laskelma'!R279/$E279</f>
        <v>-3.8799999999999994</v>
      </c>
      <c r="S279" s="405">
        <f>'2.a. Vos-laskelma'!S279/$E279</f>
        <v>21.077303034247844</v>
      </c>
      <c r="T279" s="405">
        <f>'2.a. Vos-laskelma'!T279/$E279</f>
        <v>-3.75</v>
      </c>
      <c r="U279" s="131">
        <f>'2.a. Vos-laskelma'!U279/$E279</f>
        <v>1936.1113145507209</v>
      </c>
      <c r="V279" s="131">
        <f>'2.a. Vos-laskelma'!V279/$E279</f>
        <v>378.71906793745956</v>
      </c>
      <c r="W279" s="131">
        <f>'2.a. Vos-laskelma'!W279/$E279</f>
        <v>2314.8303824881805</v>
      </c>
      <c r="X279" s="131">
        <f>'2.a. Vos-laskelma'!X279/$E279</f>
        <v>173.61312425336479</v>
      </c>
      <c r="Y279" s="131">
        <f>'2.a. Vos-laskelma'!Y279/$E279</f>
        <v>2488.4435067415452</v>
      </c>
      <c r="Z279" s="406">
        <f>'2.a. Vos-laskelma'!Z279/$E279</f>
        <v>203.75719424460431</v>
      </c>
      <c r="AA279" s="131">
        <f>'2.a. Vos-laskelma'!AA279/$E279</f>
        <v>2667.0123150817763</v>
      </c>
    </row>
    <row r="280" spans="1:27">
      <c r="A280" s="13">
        <v>892</v>
      </c>
      <c r="B280" s="343">
        <v>13</v>
      </c>
      <c r="C280" s="343">
        <v>13</v>
      </c>
      <c r="D280" s="9" t="s">
        <v>311</v>
      </c>
      <c r="E280" s="20">
        <v>3651</v>
      </c>
      <c r="F280" s="131">
        <f>'2.a. Vos-laskelma'!F280/$E280</f>
        <v>2902.1041576162893</v>
      </c>
      <c r="G280" s="131">
        <f>'2.a. Vos-laskelma'!G280/$E280</f>
        <v>1276.2341576162894</v>
      </c>
      <c r="H280" s="131">
        <f>'2.a. Vos-laskelma'!H280/$E280</f>
        <v>1.2044964816050533E-4</v>
      </c>
      <c r="I280" s="131">
        <f>'2.a. Vos-laskelma'!I280/$E280</f>
        <v>34.416819908089202</v>
      </c>
      <c r="J280" s="405">
        <f>'2.a. Vos-laskelma'!J280/$E280</f>
        <v>21.960260069693547</v>
      </c>
      <c r="K280" s="405">
        <f>'2.a. Vos-laskelma'!K280/$E280</f>
        <v>-30.38</v>
      </c>
      <c r="L280" s="405">
        <f>'2.a. Vos-laskelma'!L280/$E280</f>
        <v>-36.508249794576827</v>
      </c>
      <c r="M280" s="405">
        <f>'2.a. Vos-laskelma'!M280/$E280</f>
        <v>-5.5416695087484698</v>
      </c>
      <c r="N280" s="405">
        <f>'2.a. Vos-laskelma'!N280/$E280</f>
        <v>139.2314025707723</v>
      </c>
      <c r="O280" s="405">
        <f>'2.a. Vos-laskelma'!O280/$E280</f>
        <v>-29.72</v>
      </c>
      <c r="P280" s="405">
        <f>'2.a. Vos-laskelma'!P280/$E280</f>
        <v>-11.38</v>
      </c>
      <c r="Q280" s="405">
        <f>'2.a. Vos-laskelma'!Q280/$E280</f>
        <v>-42.743951858888501</v>
      </c>
      <c r="R280" s="405">
        <f>'2.a. Vos-laskelma'!R280/$E280</f>
        <v>-3.88</v>
      </c>
      <c r="S280" s="405">
        <f>'2.a. Vos-laskelma'!S280/$E280</f>
        <v>46.632728661135033</v>
      </c>
      <c r="T280" s="405">
        <f>'2.a. Vos-laskelma'!T280/$E280</f>
        <v>-3.75</v>
      </c>
      <c r="U280" s="131">
        <f>'2.a. Vos-laskelma'!U280/$E280</f>
        <v>1332.6112375940722</v>
      </c>
      <c r="V280" s="131">
        <f>'2.a. Vos-laskelma'!V280/$E280</f>
        <v>650.80605072576873</v>
      </c>
      <c r="W280" s="131">
        <f>'2.a. Vos-laskelma'!W280/$E280</f>
        <v>1983.417288319841</v>
      </c>
      <c r="X280" s="131">
        <f>'2.a. Vos-laskelma'!X280/$E280</f>
        <v>101.94466008070187</v>
      </c>
      <c r="Y280" s="131">
        <f>'2.a. Vos-laskelma'!Y280/$E280</f>
        <v>2085.3619484005426</v>
      </c>
      <c r="Z280" s="406">
        <f>'2.a. Vos-laskelma'!Z280/$E280</f>
        <v>-208.66392769104354</v>
      </c>
      <c r="AA280" s="131">
        <f>'2.a. Vos-laskelma'!AA280/$E280</f>
        <v>1895.7726867044655</v>
      </c>
    </row>
    <row r="281" spans="1:27">
      <c r="A281" s="13">
        <v>893</v>
      </c>
      <c r="B281" s="343">
        <v>15</v>
      </c>
      <c r="C281" s="343">
        <v>15</v>
      </c>
      <c r="D281" s="9" t="s">
        <v>312</v>
      </c>
      <c r="E281" s="20">
        <v>7391</v>
      </c>
      <c r="F281" s="131">
        <f>'2.a. Vos-laskelma'!F281/$E281</f>
        <v>2677.4805482713655</v>
      </c>
      <c r="G281" s="131">
        <f>'2.a. Vos-laskelma'!G281/$E281</f>
        <v>1051.6105482713654</v>
      </c>
      <c r="H281" s="131">
        <f>'2.a. Vos-laskelma'!H281/$E281</f>
        <v>5.3140471934723237E-5</v>
      </c>
      <c r="I281" s="131">
        <f>'2.a. Vos-laskelma'!I281/$E281</f>
        <v>33.874452491101593</v>
      </c>
      <c r="J281" s="405">
        <f>'2.a. Vos-laskelma'!J281/$E281</f>
        <v>-169.2003342388102</v>
      </c>
      <c r="K281" s="405">
        <f>'2.a. Vos-laskelma'!K281/$E281</f>
        <v>-30.38</v>
      </c>
      <c r="L281" s="405">
        <f>'2.a. Vos-laskelma'!L281/$E281</f>
        <v>-31.244765255039912</v>
      </c>
      <c r="M281" s="405">
        <f>'2.a. Vos-laskelma'!M281/$E281</f>
        <v>-5.6654639629904082</v>
      </c>
      <c r="N281" s="405">
        <f>'2.a. Vos-laskelma'!N281/$E281</f>
        <v>-65.698759340053229</v>
      </c>
      <c r="O281" s="405">
        <f>'2.a. Vos-laskelma'!O281/$E281</f>
        <v>-29.72</v>
      </c>
      <c r="P281" s="405">
        <f>'2.a. Vos-laskelma'!P281/$E281</f>
        <v>-11.38</v>
      </c>
      <c r="Q281" s="405">
        <f>'2.a. Vos-laskelma'!Q281/$E281</f>
        <v>-25.078035125425629</v>
      </c>
      <c r="R281" s="405">
        <f>'2.a. Vos-laskelma'!R281/$E281</f>
        <v>-3.88</v>
      </c>
      <c r="S281" s="405">
        <f>'2.a. Vos-laskelma'!S281/$E281</f>
        <v>37.596689444698981</v>
      </c>
      <c r="T281" s="405">
        <f>'2.a. Vos-laskelma'!T281/$E281</f>
        <v>-3.75</v>
      </c>
      <c r="U281" s="131">
        <f>'2.a. Vos-laskelma'!U281/$E281</f>
        <v>916.28466652365671</v>
      </c>
      <c r="V281" s="131">
        <f>'2.a. Vos-laskelma'!V281/$E281</f>
        <v>249.41114143794974</v>
      </c>
      <c r="W281" s="131">
        <f>'2.a. Vos-laskelma'!W281/$E281</f>
        <v>1165.6958079616065</v>
      </c>
      <c r="X281" s="131">
        <f>'2.a. Vos-laskelma'!X281/$E281</f>
        <v>159.16745676734047</v>
      </c>
      <c r="Y281" s="131">
        <f>'2.a. Vos-laskelma'!Y281/$E281</f>
        <v>1324.8632647289469</v>
      </c>
      <c r="Z281" s="406">
        <f>'2.a. Vos-laskelma'!Z281/$E281</f>
        <v>-7.9879583276958464</v>
      </c>
      <c r="AA281" s="131">
        <f>'2.a. Vos-laskelma'!AA281/$E281</f>
        <v>1355.8138513672832</v>
      </c>
    </row>
    <row r="282" spans="1:27">
      <c r="A282" s="13">
        <v>895</v>
      </c>
      <c r="B282" s="343">
        <v>2</v>
      </c>
      <c r="C282" s="343">
        <v>2</v>
      </c>
      <c r="D282" s="9" t="s">
        <v>313</v>
      </c>
      <c r="E282" s="20">
        <v>14783</v>
      </c>
      <c r="F282" s="131">
        <f>'2.a. Vos-laskelma'!F282/$E282</f>
        <v>1937.9168743615076</v>
      </c>
      <c r="G282" s="131">
        <f>'2.a. Vos-laskelma'!G282/$E282</f>
        <v>312.04687436150772</v>
      </c>
      <c r="H282" s="131">
        <f>'2.a. Vos-laskelma'!H282/$E282</f>
        <v>1.0892363233237041E-5</v>
      </c>
      <c r="I282" s="131">
        <f>'2.a. Vos-laskelma'!I282/$E282</f>
        <v>38.9071890167342</v>
      </c>
      <c r="J282" s="405">
        <f>'2.a. Vos-laskelma'!J282/$E282</f>
        <v>-15.556947983098983</v>
      </c>
      <c r="K282" s="405">
        <f>'2.a. Vos-laskelma'!K282/$E282</f>
        <v>-30.38</v>
      </c>
      <c r="L282" s="405">
        <f>'2.a. Vos-laskelma'!L282/$E282</f>
        <v>-55.422943245619969</v>
      </c>
      <c r="M282" s="405">
        <f>'2.a. Vos-laskelma'!M282/$E282</f>
        <v>25.2006496356287</v>
      </c>
      <c r="N282" s="405">
        <f>'2.a. Vos-laskelma'!N282/$E282</f>
        <v>45.913955161575885</v>
      </c>
      <c r="O282" s="405">
        <f>'2.a. Vos-laskelma'!O282/$E282</f>
        <v>-29.72</v>
      </c>
      <c r="P282" s="405">
        <f>'2.a. Vos-laskelma'!P282/$E282</f>
        <v>-11.38</v>
      </c>
      <c r="Q282" s="405">
        <f>'2.a. Vos-laskelma'!Q282/$E282</f>
        <v>-10.535413198325351</v>
      </c>
      <c r="R282" s="405">
        <f>'2.a. Vos-laskelma'!R282/$E282</f>
        <v>-3.88</v>
      </c>
      <c r="S282" s="405">
        <f>'2.a. Vos-laskelma'!S282/$E282</f>
        <v>58.396803663641748</v>
      </c>
      <c r="T282" s="405">
        <f>'2.a. Vos-laskelma'!T282/$E282</f>
        <v>-3.75</v>
      </c>
      <c r="U282" s="131">
        <f>'2.a. Vos-laskelma'!U282/$E282</f>
        <v>335.39711539514298</v>
      </c>
      <c r="V282" s="131">
        <f>'2.a. Vos-laskelma'!V282/$E282</f>
        <v>146.48478392245391</v>
      </c>
      <c r="W282" s="131">
        <f>'2.a. Vos-laskelma'!W282/$E282</f>
        <v>481.88189931759683</v>
      </c>
      <c r="X282" s="131">
        <f>'2.a. Vos-laskelma'!X282/$E282</f>
        <v>111.54580769591715</v>
      </c>
      <c r="Y282" s="131">
        <f>'2.a. Vos-laskelma'!Y282/$E282</f>
        <v>593.42770701351401</v>
      </c>
      <c r="Z282" s="406">
        <f>'2.a. Vos-laskelma'!Z282/$E282</f>
        <v>-86.483257796117158</v>
      </c>
      <c r="AA282" s="131">
        <f>'2.a. Vos-laskelma'!AA282/$E282</f>
        <v>365.72302680281217</v>
      </c>
    </row>
    <row r="283" spans="1:27">
      <c r="A283" s="13">
        <v>905</v>
      </c>
      <c r="B283" s="343">
        <v>15</v>
      </c>
      <c r="C283" s="343">
        <v>15</v>
      </c>
      <c r="D283" s="9" t="s">
        <v>314</v>
      </c>
      <c r="E283" s="20">
        <v>71209</v>
      </c>
      <c r="F283" s="131">
        <f>'2.a. Vos-laskelma'!F283/$E283</f>
        <v>2189.2882829845912</v>
      </c>
      <c r="G283" s="131">
        <f>'2.a. Vos-laskelma'!G283/$E283</f>
        <v>563.41828298459131</v>
      </c>
      <c r="H283" s="131">
        <f>'2.a. Vos-laskelma'!H283/$E283</f>
        <v>3.6140411742214497E-6</v>
      </c>
      <c r="I283" s="131">
        <f>'2.a. Vos-laskelma'!I283/$E283</f>
        <v>59.998486645888711</v>
      </c>
      <c r="J283" s="405">
        <f>'2.a. Vos-laskelma'!J283/$E283</f>
        <v>-383.83737648363507</v>
      </c>
      <c r="K283" s="405">
        <f>'2.a. Vos-laskelma'!K283/$E283</f>
        <v>-30.38</v>
      </c>
      <c r="L283" s="405">
        <f>'2.a. Vos-laskelma'!L283/$E283</f>
        <v>-85.296970186352851</v>
      </c>
      <c r="M283" s="405">
        <f>'2.a. Vos-laskelma'!M283/$E283</f>
        <v>-54.86592532435423</v>
      </c>
      <c r="N283" s="405">
        <f>'2.a. Vos-laskelma'!N283/$E283</f>
        <v>-205.88326050771289</v>
      </c>
      <c r="O283" s="405">
        <f>'2.a. Vos-laskelma'!O283/$E283</f>
        <v>-29.72</v>
      </c>
      <c r="P283" s="405">
        <f>'2.a. Vos-laskelma'!P283/$E283</f>
        <v>-11.38</v>
      </c>
      <c r="Q283" s="405">
        <f>'2.a. Vos-laskelma'!Q283/$E283</f>
        <v>-7.74979350270665</v>
      </c>
      <c r="R283" s="405">
        <f>'2.a. Vos-laskelma'!R283/$E283</f>
        <v>-3.88</v>
      </c>
      <c r="S283" s="405">
        <f>'2.a. Vos-laskelma'!S283/$E283</f>
        <v>49.068573037491618</v>
      </c>
      <c r="T283" s="405">
        <f>'2.a. Vos-laskelma'!T283/$E283</f>
        <v>-3.75</v>
      </c>
      <c r="U283" s="131">
        <f>'2.a. Vos-laskelma'!U283/$E283</f>
        <v>239.57939314684506</v>
      </c>
      <c r="V283" s="131">
        <f>'2.a. Vos-laskelma'!V283/$E283</f>
        <v>107.43966748010098</v>
      </c>
      <c r="W283" s="131">
        <f>'2.a. Vos-laskelma'!W283/$E283</f>
        <v>347.01906062694604</v>
      </c>
      <c r="X283" s="131">
        <f>'2.a. Vos-laskelma'!X283/$E283</f>
        <v>117.69908768000006</v>
      </c>
      <c r="Y283" s="131">
        <f>'2.a. Vos-laskelma'!Y283/$E283</f>
        <v>464.71814830694609</v>
      </c>
      <c r="Z283" s="406">
        <f>'2.a. Vos-laskelma'!Z283/$E283</f>
        <v>479.50577876392032</v>
      </c>
      <c r="AA283" s="131">
        <f>'2.a. Vos-laskelma'!AA283/$E283</f>
        <v>881.88301409347775</v>
      </c>
    </row>
    <row r="284" spans="1:27">
      <c r="A284" s="13">
        <v>908</v>
      </c>
      <c r="B284" s="343">
        <v>6</v>
      </c>
      <c r="C284" s="343">
        <v>6</v>
      </c>
      <c r="D284" s="9" t="s">
        <v>315</v>
      </c>
      <c r="E284" s="20">
        <v>20762</v>
      </c>
      <c r="F284" s="131">
        <f>'2.a. Vos-laskelma'!F284/$E284</f>
        <v>1982.469996061953</v>
      </c>
      <c r="G284" s="131">
        <f>'2.a. Vos-laskelma'!G284/$E284</f>
        <v>356.59999606195311</v>
      </c>
      <c r="H284" s="131">
        <f>'2.a. Vos-laskelma'!H284/$E284</f>
        <v>8.6637422662832025E-6</v>
      </c>
      <c r="I284" s="131">
        <f>'2.a. Vos-laskelma'!I284/$E284</f>
        <v>33.953278989128144</v>
      </c>
      <c r="J284" s="405">
        <f>'2.a. Vos-laskelma'!J284/$E284</f>
        <v>-214.89681637807615</v>
      </c>
      <c r="K284" s="405">
        <f>'2.a. Vos-laskelma'!K284/$E284</f>
        <v>-30.379999999999995</v>
      </c>
      <c r="L284" s="405">
        <f>'2.a. Vos-laskelma'!L284/$E284</f>
        <v>-59.407306617859554</v>
      </c>
      <c r="M284" s="405">
        <f>'2.a. Vos-laskelma'!M284/$E284</f>
        <v>-7.4812951717097684</v>
      </c>
      <c r="N284" s="405">
        <f>'2.a. Vos-laskelma'!N284/$E284</f>
        <v>-113.9947204758858</v>
      </c>
      <c r="O284" s="405">
        <f>'2.a. Vos-laskelma'!O284/$E284</f>
        <v>-29.720000000000002</v>
      </c>
      <c r="P284" s="405">
        <f>'2.a. Vos-laskelma'!P284/$E284</f>
        <v>-11.38</v>
      </c>
      <c r="Q284" s="405">
        <f>'2.a. Vos-laskelma'!Q284/$E284</f>
        <v>-10.162650248914046</v>
      </c>
      <c r="R284" s="405">
        <f>'2.a. Vos-laskelma'!R284/$E284</f>
        <v>-3.88</v>
      </c>
      <c r="S284" s="405">
        <f>'2.a. Vos-laskelma'!S284/$E284</f>
        <v>55.259156136292908</v>
      </c>
      <c r="T284" s="405">
        <f>'2.a. Vos-laskelma'!T284/$E284</f>
        <v>-3.75</v>
      </c>
      <c r="U284" s="131">
        <f>'2.a. Vos-laskelma'!U284/$E284</f>
        <v>175.65645867300509</v>
      </c>
      <c r="V284" s="131">
        <f>'2.a. Vos-laskelma'!V284/$E284</f>
        <v>285.8883028496229</v>
      </c>
      <c r="W284" s="131">
        <f>'2.a. Vos-laskelma'!W284/$E284</f>
        <v>461.54476152262794</v>
      </c>
      <c r="X284" s="131">
        <f>'2.a. Vos-laskelma'!X284/$E284</f>
        <v>74.010629789996514</v>
      </c>
      <c r="Y284" s="131">
        <f>'2.a. Vos-laskelma'!Y284/$E284</f>
        <v>535.55539131262447</v>
      </c>
      <c r="Z284" s="406">
        <f>'2.a. Vos-laskelma'!Z284/$E284</f>
        <v>68.979722570079957</v>
      </c>
      <c r="AA284" s="131">
        <f>'2.a. Vos-laskelma'!AA284/$E284</f>
        <v>549.05800616706779</v>
      </c>
    </row>
    <row r="285" spans="1:27">
      <c r="A285" s="13">
        <v>915</v>
      </c>
      <c r="B285" s="343">
        <v>11</v>
      </c>
      <c r="C285" s="343">
        <v>11</v>
      </c>
      <c r="D285" s="9" t="s">
        <v>316</v>
      </c>
      <c r="E285" s="20">
        <v>19433</v>
      </c>
      <c r="F285" s="131">
        <f>'2.a. Vos-laskelma'!F285/$E285</f>
        <v>1670.0541485437659</v>
      </c>
      <c r="G285" s="131">
        <f>'2.a. Vos-laskelma'!G285/$E285</f>
        <v>44.184148543766156</v>
      </c>
      <c r="H285" s="131">
        <f>'2.a. Vos-laskelma'!H285/$E285</f>
        <v>1.361432415910661E-6</v>
      </c>
      <c r="I285" s="131">
        <f>'2.a. Vos-laskelma'!I285/$E285</f>
        <v>42.920636919612051</v>
      </c>
      <c r="J285" s="405">
        <f>'2.a. Vos-laskelma'!J285/$E285</f>
        <v>-131.25147014858382</v>
      </c>
      <c r="K285" s="405">
        <f>'2.a. Vos-laskelma'!K285/$E285</f>
        <v>-30.380000000000003</v>
      </c>
      <c r="L285" s="405">
        <f>'2.a. Vos-laskelma'!L285/$E285</f>
        <v>-100.2423310862965</v>
      </c>
      <c r="M285" s="405">
        <f>'2.a. Vos-laskelma'!M285/$E285</f>
        <v>-5.7271853368597032</v>
      </c>
      <c r="N285" s="405">
        <f>'2.a. Vos-laskelma'!N285/$E285</f>
        <v>-14.577581745037847</v>
      </c>
      <c r="O285" s="405">
        <f>'2.a. Vos-laskelma'!O285/$E285</f>
        <v>-29.72</v>
      </c>
      <c r="P285" s="405">
        <f>'2.a. Vos-laskelma'!P285/$E285</f>
        <v>-11.38</v>
      </c>
      <c r="Q285" s="405">
        <f>'2.a. Vos-laskelma'!Q285/$E285</f>
        <v>-6.9059638572290707</v>
      </c>
      <c r="R285" s="405">
        <f>'2.a. Vos-laskelma'!R285/$E285</f>
        <v>-3.8799999999999994</v>
      </c>
      <c r="S285" s="405">
        <f>'2.a. Vos-laskelma'!S285/$E285</f>
        <v>75.311591876839273</v>
      </c>
      <c r="T285" s="405">
        <f>'2.a. Vos-laskelma'!T285/$E285</f>
        <v>-3.75</v>
      </c>
      <c r="U285" s="131">
        <f>'2.a. Vos-laskelma'!U285/$E285</f>
        <v>-44.146684685205614</v>
      </c>
      <c r="V285" s="131">
        <f>'2.a. Vos-laskelma'!V285/$E285</f>
        <v>355.38829080119859</v>
      </c>
      <c r="W285" s="131">
        <f>'2.a. Vos-laskelma'!W285/$E285</f>
        <v>311.24160611599297</v>
      </c>
      <c r="X285" s="131">
        <f>'2.a. Vos-laskelma'!X285/$E285</f>
        <v>106.14372813002153</v>
      </c>
      <c r="Y285" s="131">
        <f>'2.a. Vos-laskelma'!Y285/$E285</f>
        <v>417.38533424601451</v>
      </c>
      <c r="Z285" s="406">
        <f>'2.a. Vos-laskelma'!Z285/$E285</f>
        <v>-130.2440179076828</v>
      </c>
      <c r="AA285" s="131">
        <f>'2.a. Vos-laskelma'!AA285/$E285</f>
        <v>308.43062806024432</v>
      </c>
    </row>
    <row r="286" spans="1:27">
      <c r="A286" s="13">
        <v>918</v>
      </c>
      <c r="B286" s="343">
        <v>2</v>
      </c>
      <c r="C286" s="343">
        <v>2</v>
      </c>
      <c r="D286" s="9" t="s">
        <v>317</v>
      </c>
      <c r="E286" s="20">
        <v>2263</v>
      </c>
      <c r="F286" s="131">
        <f>'2.a. Vos-laskelma'!F286/$E286</f>
        <v>1979.1930108109414</v>
      </c>
      <c r="G286" s="131">
        <f>'2.a. Vos-laskelma'!G286/$E286</f>
        <v>353.32301081094141</v>
      </c>
      <c r="H286" s="131">
        <f>'2.a. Vos-laskelma'!H286/$E286</f>
        <v>7.8885870077541266E-5</v>
      </c>
      <c r="I286" s="131">
        <f>'2.a. Vos-laskelma'!I286/$E286</f>
        <v>32.020278055637398</v>
      </c>
      <c r="J286" s="405">
        <f>'2.a. Vos-laskelma'!J286/$E286</f>
        <v>-142.63912268060895</v>
      </c>
      <c r="K286" s="405">
        <f>'2.a. Vos-laskelma'!K286/$E286</f>
        <v>-30.380000000000003</v>
      </c>
      <c r="L286" s="405">
        <f>'2.a. Vos-laskelma'!L286/$E286</f>
        <v>-47.436363234644283</v>
      </c>
      <c r="M286" s="405">
        <f>'2.a. Vos-laskelma'!M286/$E286</f>
        <v>-5.5455772511002746</v>
      </c>
      <c r="N286" s="405">
        <f>'2.a. Vos-laskelma'!N286/$E286</f>
        <v>-7.8498778164617606</v>
      </c>
      <c r="O286" s="405">
        <f>'2.a. Vos-laskelma'!O286/$E286</f>
        <v>-29.72</v>
      </c>
      <c r="P286" s="405">
        <f>'2.a. Vos-laskelma'!P286/$E286</f>
        <v>-11.38</v>
      </c>
      <c r="Q286" s="405">
        <f>'2.a. Vos-laskelma'!Q286/$E286</f>
        <v>-15.066382669489204</v>
      </c>
      <c r="R286" s="405">
        <f>'2.a. Vos-laskelma'!R286/$E286</f>
        <v>-3.8800000000000003</v>
      </c>
      <c r="S286" s="405">
        <f>'2.a. Vos-laskelma'!S286/$E286</f>
        <v>12.36907829108657</v>
      </c>
      <c r="T286" s="405">
        <f>'2.a. Vos-laskelma'!T286/$E286</f>
        <v>-3.75</v>
      </c>
      <c r="U286" s="131">
        <f>'2.a. Vos-laskelma'!U286/$E286</f>
        <v>242.70416618596985</v>
      </c>
      <c r="V286" s="131">
        <f>'2.a. Vos-laskelma'!V286/$E286</f>
        <v>453.81397897071787</v>
      </c>
      <c r="W286" s="131">
        <f>'2.a. Vos-laskelma'!W286/$E286</f>
        <v>696.51814515668775</v>
      </c>
      <c r="X286" s="131">
        <f>'2.a. Vos-laskelma'!X286/$E286</f>
        <v>174.78389061202995</v>
      </c>
      <c r="Y286" s="131">
        <f>'2.a. Vos-laskelma'!Y286/$E286</f>
        <v>871.3020357687177</v>
      </c>
      <c r="Z286" s="406">
        <f>'2.a. Vos-laskelma'!Z286/$E286</f>
        <v>-316.07954043305347</v>
      </c>
      <c r="AA286" s="131">
        <f>'2.a. Vos-laskelma'!AA286/$E286</f>
        <v>621.3958958442355</v>
      </c>
    </row>
    <row r="287" spans="1:27">
      <c r="A287" s="13">
        <v>921</v>
      </c>
      <c r="B287" s="343">
        <v>11</v>
      </c>
      <c r="C287" s="343">
        <v>11</v>
      </c>
      <c r="D287" s="9" t="s">
        <v>318</v>
      </c>
      <c r="E287" s="20">
        <v>1787</v>
      </c>
      <c r="F287" s="131">
        <f>'2.a. Vos-laskelma'!F287/$E287</f>
        <v>1435.913835407126</v>
      </c>
      <c r="G287" s="131">
        <f>'2.a. Vos-laskelma'!G287/$E287</f>
        <v>-189.9561645928739</v>
      </c>
      <c r="H287" s="131">
        <f>'2.a. Vos-laskelma'!H287/$E287</f>
        <v>-7.4028757388262828E-5</v>
      </c>
      <c r="I287" s="131">
        <f>'2.a. Vos-laskelma'!I287/$E287</f>
        <v>364.55513983763001</v>
      </c>
      <c r="J287" s="405">
        <f>'2.a. Vos-laskelma'!J287/$E287</f>
        <v>294.55593377813568</v>
      </c>
      <c r="K287" s="405">
        <f>'2.a. Vos-laskelma'!K287/$E287</f>
        <v>-30.38</v>
      </c>
      <c r="L287" s="405">
        <f>'2.a. Vos-laskelma'!L287/$E287</f>
        <v>-44.633726916620034</v>
      </c>
      <c r="M287" s="405">
        <f>'2.a. Vos-laskelma'!M287/$E287</f>
        <v>-5.9699617571751524</v>
      </c>
      <c r="N287" s="405">
        <f>'2.a. Vos-laskelma'!N287/$E287</f>
        <v>400.92958843354586</v>
      </c>
      <c r="O287" s="405">
        <f>'2.a. Vos-laskelma'!O287/$E287</f>
        <v>-29.72</v>
      </c>
      <c r="P287" s="405">
        <f>'2.a. Vos-laskelma'!P287/$E287</f>
        <v>-11.38</v>
      </c>
      <c r="Q287" s="405">
        <f>'2.a. Vos-laskelma'!Q287/$E287</f>
        <v>-23.063359638533594</v>
      </c>
      <c r="R287" s="405">
        <f>'2.a. Vos-laskelma'!R287/$E287</f>
        <v>-3.88</v>
      </c>
      <c r="S287" s="405">
        <f>'2.a. Vos-laskelma'!S287/$E287</f>
        <v>46.403393656918603</v>
      </c>
      <c r="T287" s="405">
        <f>'2.a. Vos-laskelma'!T287/$E287</f>
        <v>-3.75</v>
      </c>
      <c r="U287" s="131">
        <f>'2.a. Vos-laskelma'!U287/$E287</f>
        <v>469.15490902289179</v>
      </c>
      <c r="V287" s="131">
        <f>'2.a. Vos-laskelma'!V287/$E287</f>
        <v>598.7737903862494</v>
      </c>
      <c r="W287" s="131">
        <f>'2.a. Vos-laskelma'!W287/$E287</f>
        <v>1067.9286994091412</v>
      </c>
      <c r="X287" s="131">
        <f>'2.a. Vos-laskelma'!X287/$E287</f>
        <v>232.79973013114687</v>
      </c>
      <c r="Y287" s="131">
        <f>'2.a. Vos-laskelma'!Y287/$E287</f>
        <v>1300.7284295402883</v>
      </c>
      <c r="Z287" s="406">
        <f>'2.a. Vos-laskelma'!Z287/$E287</f>
        <v>192.86233911583659</v>
      </c>
      <c r="AA287" s="131">
        <f>'2.a. Vos-laskelma'!AA287/$E287</f>
        <v>1646.9791408899166</v>
      </c>
    </row>
    <row r="288" spans="1:27">
      <c r="A288" s="13">
        <v>922</v>
      </c>
      <c r="B288" s="343">
        <v>6</v>
      </c>
      <c r="C288" s="343">
        <v>6</v>
      </c>
      <c r="D288" s="9" t="s">
        <v>319</v>
      </c>
      <c r="E288" s="20">
        <v>4532</v>
      </c>
      <c r="F288" s="131">
        <f>'2.a. Vos-laskelma'!F288/$E288</f>
        <v>2358.9978156015727</v>
      </c>
      <c r="G288" s="131">
        <f>'2.a. Vos-laskelma'!G288/$E288</f>
        <v>733.12781560157248</v>
      </c>
      <c r="H288" s="131">
        <f>'2.a. Vos-laskelma'!H288/$E288</f>
        <v>6.8574438065733791E-5</v>
      </c>
      <c r="I288" s="131">
        <f>'2.a. Vos-laskelma'!I288/$E288</f>
        <v>35.86831669356215</v>
      </c>
      <c r="J288" s="405">
        <f>'2.a. Vos-laskelma'!J288/$E288</f>
        <v>-99.135854437139344</v>
      </c>
      <c r="K288" s="405">
        <f>'2.a. Vos-laskelma'!K288/$E288</f>
        <v>-30.38</v>
      </c>
      <c r="L288" s="405">
        <f>'2.a. Vos-laskelma'!L288/$E288</f>
        <v>-18.83151809355693</v>
      </c>
      <c r="M288" s="405">
        <f>'2.a. Vos-laskelma'!M288/$E288</f>
        <v>-5.5941645741492465</v>
      </c>
      <c r="N288" s="405">
        <f>'2.a. Vos-laskelma'!N288/$E288</f>
        <v>-28.631452443127941</v>
      </c>
      <c r="O288" s="405">
        <f>'2.a. Vos-laskelma'!O288/$E288</f>
        <v>-29.720000000000002</v>
      </c>
      <c r="P288" s="405">
        <f>'2.a. Vos-laskelma'!P288/$E288</f>
        <v>-11.38</v>
      </c>
      <c r="Q288" s="405">
        <f>'2.a. Vos-laskelma'!Q288/$E288</f>
        <v>-19.08968107328452</v>
      </c>
      <c r="R288" s="405">
        <f>'2.a. Vos-laskelma'!R288/$E288</f>
        <v>-3.88</v>
      </c>
      <c r="S288" s="405">
        <f>'2.a. Vos-laskelma'!S288/$E288</f>
        <v>52.120961746979312</v>
      </c>
      <c r="T288" s="405">
        <f>'2.a. Vos-laskelma'!T288/$E288</f>
        <v>-3.75</v>
      </c>
      <c r="U288" s="131">
        <f>'2.a. Vos-laskelma'!U288/$E288</f>
        <v>669.86027785799524</v>
      </c>
      <c r="V288" s="131">
        <f>'2.a. Vos-laskelma'!V288/$E288</f>
        <v>225.08294670444218</v>
      </c>
      <c r="W288" s="131">
        <f>'2.a. Vos-laskelma'!W288/$E288</f>
        <v>894.94322456243742</v>
      </c>
      <c r="X288" s="131">
        <f>'2.a. Vos-laskelma'!X288/$E288</f>
        <v>88.658246847536759</v>
      </c>
      <c r="Y288" s="131">
        <f>'2.a. Vos-laskelma'!Y288/$E288</f>
        <v>983.60147140997435</v>
      </c>
      <c r="Z288" s="406">
        <f>'2.a. Vos-laskelma'!Z288/$E288</f>
        <v>-244.83164165931157</v>
      </c>
      <c r="AA288" s="131">
        <f>'2.a. Vos-laskelma'!AA288/$E288</f>
        <v>752.16937214698498</v>
      </c>
    </row>
    <row r="289" spans="1:27">
      <c r="A289" s="13">
        <v>924</v>
      </c>
      <c r="B289" s="343">
        <v>16</v>
      </c>
      <c r="C289" s="343">
        <v>16</v>
      </c>
      <c r="D289" s="9" t="s">
        <v>320</v>
      </c>
      <c r="E289" s="20">
        <v>2912</v>
      </c>
      <c r="F289" s="131">
        <f>'2.a. Vos-laskelma'!F289/$E289</f>
        <v>1917.9465558734989</v>
      </c>
      <c r="G289" s="131">
        <f>'2.a. Vos-laskelma'!G289/$E289</f>
        <v>292.07655587349922</v>
      </c>
      <c r="H289" s="131">
        <f>'2.a. Vos-laskelma'!H289/$E289</f>
        <v>5.2296042743885717E-5</v>
      </c>
      <c r="I289" s="131">
        <f>'2.a. Vos-laskelma'!I289/$E289</f>
        <v>97.770735369571298</v>
      </c>
      <c r="J289" s="405">
        <f>'2.a. Vos-laskelma'!J289/$E289</f>
        <v>-26.603530971039469</v>
      </c>
      <c r="K289" s="405">
        <f>'2.a. Vos-laskelma'!K289/$E289</f>
        <v>-30.38</v>
      </c>
      <c r="L289" s="405">
        <f>'2.a. Vos-laskelma'!L289/$E289</f>
        <v>-18.364763049450548</v>
      </c>
      <c r="M289" s="405">
        <f>'2.a. Vos-laskelma'!M289/$E289</f>
        <v>-5.6984599303200287</v>
      </c>
      <c r="N289" s="405">
        <f>'2.a. Vos-laskelma'!N289/$E289</f>
        <v>48.853947773665993</v>
      </c>
      <c r="O289" s="405">
        <f>'2.a. Vos-laskelma'!O289/$E289</f>
        <v>-29.72</v>
      </c>
      <c r="P289" s="405">
        <f>'2.a. Vos-laskelma'!P289/$E289</f>
        <v>-11.380000000000003</v>
      </c>
      <c r="Q289" s="405">
        <f>'2.a. Vos-laskelma'!Q289/$E289</f>
        <v>-20.074763386733746</v>
      </c>
      <c r="R289" s="405">
        <f>'2.a. Vos-laskelma'!R289/$E289</f>
        <v>-3.88</v>
      </c>
      <c r="S289" s="405">
        <f>'2.a. Vos-laskelma'!S289/$E289</f>
        <v>47.790507621798866</v>
      </c>
      <c r="T289" s="405">
        <f>'2.a. Vos-laskelma'!T289/$E289</f>
        <v>-3.75</v>
      </c>
      <c r="U289" s="131">
        <f>'2.a. Vos-laskelma'!U289/$E289</f>
        <v>363.24376027203107</v>
      </c>
      <c r="V289" s="131">
        <f>'2.a. Vos-laskelma'!V289/$E289</f>
        <v>573.29655038361886</v>
      </c>
      <c r="W289" s="131">
        <f>'2.a. Vos-laskelma'!W289/$E289</f>
        <v>936.54031065564982</v>
      </c>
      <c r="X289" s="131">
        <f>'2.a. Vos-laskelma'!X289/$E289</f>
        <v>192.87391217743888</v>
      </c>
      <c r="Y289" s="131">
        <f>'2.a. Vos-laskelma'!Y289/$E289</f>
        <v>1129.4142228330886</v>
      </c>
      <c r="Z289" s="406">
        <f>'2.a. Vos-laskelma'!Z289/$E289</f>
        <v>157.46325549450549</v>
      </c>
      <c r="AA289" s="131">
        <f>'2.a. Vos-laskelma'!AA289/$E289</f>
        <v>1339.8688676002901</v>
      </c>
    </row>
    <row r="290" spans="1:27">
      <c r="A290" s="13">
        <v>925</v>
      </c>
      <c r="B290" s="343">
        <v>11</v>
      </c>
      <c r="C290" s="343">
        <v>11</v>
      </c>
      <c r="D290" s="9" t="s">
        <v>321</v>
      </c>
      <c r="E290" s="20">
        <v>3295</v>
      </c>
      <c r="F290" s="131">
        <f>'2.a. Vos-laskelma'!F290/$E290</f>
        <v>2169.3586677475109</v>
      </c>
      <c r="G290" s="131">
        <f>'2.a. Vos-laskelma'!G290/$E290</f>
        <v>543.48866774751093</v>
      </c>
      <c r="H290" s="131">
        <f>'2.a. Vos-laskelma'!H290/$E290</f>
        <v>7.6033277692392242E-5</v>
      </c>
      <c r="I290" s="131">
        <f>'2.a. Vos-laskelma'!I290/$E290</f>
        <v>98.352659208877256</v>
      </c>
      <c r="J290" s="405">
        <f>'2.a. Vos-laskelma'!J290/$E290</f>
        <v>493.37981525526351</v>
      </c>
      <c r="K290" s="405">
        <f>'2.a. Vos-laskelma'!K290/$E290</f>
        <v>-30.38</v>
      </c>
      <c r="L290" s="405">
        <f>'2.a. Vos-laskelma'!L290/$E290</f>
        <v>-26.241754172989378</v>
      </c>
      <c r="M290" s="405">
        <f>'2.a. Vos-laskelma'!M290/$E290</f>
        <v>213.72285020185532</v>
      </c>
      <c r="N290" s="405">
        <f>'2.a. Vos-laskelma'!N290/$E290</f>
        <v>378.74801708385621</v>
      </c>
      <c r="O290" s="405">
        <f>'2.a. Vos-laskelma'!O290/$E290</f>
        <v>-29.72</v>
      </c>
      <c r="P290" s="405">
        <f>'2.a. Vos-laskelma'!P290/$E290</f>
        <v>-11.380000000000003</v>
      </c>
      <c r="Q290" s="405">
        <f>'2.a. Vos-laskelma'!Q290/$E290</f>
        <v>-25.068765790067861</v>
      </c>
      <c r="R290" s="405">
        <f>'2.a. Vos-laskelma'!R290/$E290</f>
        <v>-3.88</v>
      </c>
      <c r="S290" s="405">
        <f>'2.a. Vos-laskelma'!S290/$E290</f>
        <v>31.329467932609244</v>
      </c>
      <c r="T290" s="405">
        <f>'2.a. Vos-laskelma'!T290/$E290</f>
        <v>-3.75</v>
      </c>
      <c r="U290" s="131">
        <f>'2.a. Vos-laskelma'!U290/$E290</f>
        <v>1135.2211422116518</v>
      </c>
      <c r="V290" s="131">
        <f>'2.a. Vos-laskelma'!V290/$E290</f>
        <v>34.583582188750462</v>
      </c>
      <c r="W290" s="131">
        <f>'2.a. Vos-laskelma'!W290/$E290</f>
        <v>1169.8047244004022</v>
      </c>
      <c r="X290" s="131">
        <f>'2.a. Vos-laskelma'!X290/$E290</f>
        <v>201.23518999019612</v>
      </c>
      <c r="Y290" s="131">
        <f>'2.a. Vos-laskelma'!Y290/$E290</f>
        <v>1371.0399143905981</v>
      </c>
      <c r="Z290" s="406">
        <f>'2.a. Vos-laskelma'!Z290/$E290</f>
        <v>10.542943854324735</v>
      </c>
      <c r="AA290" s="131">
        <f>'2.a. Vos-laskelma'!AA290/$E290</f>
        <v>1417.1037562329154</v>
      </c>
    </row>
    <row r="291" spans="1:27">
      <c r="A291" s="13">
        <v>927</v>
      </c>
      <c r="B291" s="343">
        <v>1</v>
      </c>
      <c r="C291" s="377">
        <v>33</v>
      </c>
      <c r="D291" s="9" t="s">
        <v>322</v>
      </c>
      <c r="E291" s="20">
        <v>28852</v>
      </c>
      <c r="F291" s="131">
        <f>'2.a. Vos-laskelma'!F291/$E291</f>
        <v>2201.9273572151965</v>
      </c>
      <c r="G291" s="131">
        <f>'2.a. Vos-laskelma'!G291/$E291</f>
        <v>576.0573572151967</v>
      </c>
      <c r="H291" s="131">
        <f>'2.a. Vos-laskelma'!H291/$E291</f>
        <v>9.0674843959470712E-6</v>
      </c>
      <c r="I291" s="131">
        <f>'2.a. Vos-laskelma'!I291/$E291</f>
        <v>30.338536842865306</v>
      </c>
      <c r="J291" s="405">
        <f>'2.a. Vos-laskelma'!J291/$E291</f>
        <v>-73.438722823615024</v>
      </c>
      <c r="K291" s="405">
        <f>'2.a. Vos-laskelma'!K291/$E291</f>
        <v>-30.38</v>
      </c>
      <c r="L291" s="405">
        <f>'2.a. Vos-laskelma'!L291/$E291</f>
        <v>-57.356161791210312</v>
      </c>
      <c r="M291" s="405">
        <f>'2.a. Vos-laskelma'!M291/$E291</f>
        <v>-5.6446024461740079</v>
      </c>
      <c r="N291" s="405">
        <f>'2.a. Vos-laskelma'!N291/$E291</f>
        <v>47.749706392162878</v>
      </c>
      <c r="O291" s="405">
        <f>'2.a. Vos-laskelma'!O291/$E291</f>
        <v>-29.72</v>
      </c>
      <c r="P291" s="405">
        <f>'2.a. Vos-laskelma'!P291/$E291</f>
        <v>-11.38</v>
      </c>
      <c r="Q291" s="405">
        <f>'2.a. Vos-laskelma'!Q291/$E291</f>
        <v>-11.901383763292431</v>
      </c>
      <c r="R291" s="405">
        <f>'2.a. Vos-laskelma'!R291/$E291</f>
        <v>-3.88</v>
      </c>
      <c r="S291" s="405">
        <f>'2.a. Vos-laskelma'!S291/$E291</f>
        <v>32.823718784898844</v>
      </c>
      <c r="T291" s="405">
        <f>'2.a. Vos-laskelma'!T291/$E291</f>
        <v>-3.749999999999992</v>
      </c>
      <c r="U291" s="131">
        <f>'2.a. Vos-laskelma'!U291/$E291</f>
        <v>532.95717123444695</v>
      </c>
      <c r="V291" s="131">
        <f>'2.a. Vos-laskelma'!V291/$E291</f>
        <v>31.233178560349835</v>
      </c>
      <c r="W291" s="131">
        <f>'2.a. Vos-laskelma'!W291/$E291</f>
        <v>564.19034979479682</v>
      </c>
      <c r="X291" s="131">
        <f>'2.a. Vos-laskelma'!X291/$E291</f>
        <v>87.973973133610428</v>
      </c>
      <c r="Y291" s="131">
        <f>'2.a. Vos-laskelma'!Y291/$E291</f>
        <v>652.16432292840727</v>
      </c>
      <c r="Z291" s="406">
        <f>'2.a. Vos-laskelma'!Z291/$E291</f>
        <v>-89.134895327880216</v>
      </c>
      <c r="AA291" s="131">
        <f>'2.a. Vos-laskelma'!AA291/$E291</f>
        <v>599.02596293428394</v>
      </c>
    </row>
    <row r="292" spans="1:27">
      <c r="A292" s="13">
        <v>931</v>
      </c>
      <c r="B292" s="343">
        <v>13</v>
      </c>
      <c r="C292" s="343">
        <v>13</v>
      </c>
      <c r="D292" s="9" t="s">
        <v>323</v>
      </c>
      <c r="E292" s="20">
        <v>5695</v>
      </c>
      <c r="F292" s="131">
        <f>'2.a. Vos-laskelma'!F292/$E292</f>
        <v>1765.7863011807949</v>
      </c>
      <c r="G292" s="131">
        <f>'2.a. Vos-laskelma'!G292/$E292</f>
        <v>139.91630118079516</v>
      </c>
      <c r="H292" s="131">
        <f>'2.a. Vos-laskelma'!H292/$E292</f>
        <v>1.3913501652806232E-5</v>
      </c>
      <c r="I292" s="131">
        <f>'2.a. Vos-laskelma'!I292/$E292</f>
        <v>185.09993897545471</v>
      </c>
      <c r="J292" s="405">
        <f>'2.a. Vos-laskelma'!J292/$E292</f>
        <v>540.19961753744428</v>
      </c>
      <c r="K292" s="405">
        <f>'2.a. Vos-laskelma'!K292/$E292</f>
        <v>-30.380000000000003</v>
      </c>
      <c r="L292" s="405">
        <f>'2.a. Vos-laskelma'!L292/$E292</f>
        <v>-46.45177699736611</v>
      </c>
      <c r="M292" s="405">
        <f>'2.a. Vos-laskelma'!M292/$E292</f>
        <v>226.35833380933025</v>
      </c>
      <c r="N292" s="405">
        <f>'2.a. Vos-laskelma'!N292/$E292</f>
        <v>425.54101839014686</v>
      </c>
      <c r="O292" s="405">
        <f>'2.a. Vos-laskelma'!O292/$E292</f>
        <v>-29.72</v>
      </c>
      <c r="P292" s="405">
        <f>'2.a. Vos-laskelma'!P292/$E292</f>
        <v>-11.38</v>
      </c>
      <c r="Q292" s="405">
        <f>'2.a. Vos-laskelma'!Q292/$E292</f>
        <v>-25.752883969806202</v>
      </c>
      <c r="R292" s="405">
        <f>'2.a. Vos-laskelma'!R292/$E292</f>
        <v>-3.88</v>
      </c>
      <c r="S292" s="405">
        <f>'2.a. Vos-laskelma'!S292/$E292</f>
        <v>39.614926305139591</v>
      </c>
      <c r="T292" s="405">
        <f>'2.a. Vos-laskelma'!T292/$E292</f>
        <v>-3.75</v>
      </c>
      <c r="U292" s="131">
        <f>'2.a. Vos-laskelma'!U292/$E292</f>
        <v>865.21585769369426</v>
      </c>
      <c r="V292" s="131">
        <f>'2.a. Vos-laskelma'!V292/$E292</f>
        <v>345.80748946428901</v>
      </c>
      <c r="W292" s="131">
        <f>'2.a. Vos-laskelma'!W292/$E292</f>
        <v>1211.0233471579834</v>
      </c>
      <c r="X292" s="131">
        <f>'2.a. Vos-laskelma'!X292/$E292</f>
        <v>180.09854071377219</v>
      </c>
      <c r="Y292" s="131">
        <f>'2.a. Vos-laskelma'!Y292/$E292</f>
        <v>1391.1218878717555</v>
      </c>
      <c r="Z292" s="406">
        <f>'2.a. Vos-laskelma'!Z292/$E292</f>
        <v>-18.381211589113256</v>
      </c>
      <c r="AA292" s="131">
        <f>'2.a. Vos-laskelma'!AA292/$E292</f>
        <v>1332.0106852375243</v>
      </c>
    </row>
    <row r="293" spans="1:27">
      <c r="A293" s="13">
        <v>934</v>
      </c>
      <c r="B293" s="343">
        <v>14</v>
      </c>
      <c r="C293" s="343">
        <v>14</v>
      </c>
      <c r="D293" s="9" t="s">
        <v>324</v>
      </c>
      <c r="E293" s="20">
        <v>2554</v>
      </c>
      <c r="F293" s="131">
        <f>'2.a. Vos-laskelma'!F293/$E293</f>
        <v>1746.1766275353089</v>
      </c>
      <c r="G293" s="131">
        <f>'2.a. Vos-laskelma'!G293/$E293</f>
        <v>120.30662753530898</v>
      </c>
      <c r="H293" s="131">
        <f>'2.a. Vos-laskelma'!H293/$E293</f>
        <v>2.6976182364259558E-5</v>
      </c>
      <c r="I293" s="131">
        <f>'2.a. Vos-laskelma'!I293/$E293</f>
        <v>76.056395669033037</v>
      </c>
      <c r="J293" s="405">
        <f>'2.a. Vos-laskelma'!J293/$E293</f>
        <v>47.256018113666961</v>
      </c>
      <c r="K293" s="405">
        <f>'2.a. Vos-laskelma'!K293/$E293</f>
        <v>-30.380000000000003</v>
      </c>
      <c r="L293" s="405">
        <f>'2.a. Vos-laskelma'!L293/$E293</f>
        <v>-29.282870007830851</v>
      </c>
      <c r="M293" s="405">
        <f>'2.a. Vos-laskelma'!M293/$E293</f>
        <v>-5.8907300625501433</v>
      </c>
      <c r="N293" s="405">
        <f>'2.a. Vos-laskelma'!N293/$E293</f>
        <v>151.8469745986597</v>
      </c>
      <c r="O293" s="405">
        <f>'2.a. Vos-laskelma'!O293/$E293</f>
        <v>-29.719999999999995</v>
      </c>
      <c r="P293" s="405">
        <f>'2.a. Vos-laskelma'!P293/$E293</f>
        <v>-11.38</v>
      </c>
      <c r="Q293" s="405">
        <f>'2.a. Vos-laskelma'!Q293/$E293</f>
        <v>-15.14624509443218</v>
      </c>
      <c r="R293" s="405">
        <f>'2.a. Vos-laskelma'!R293/$E293</f>
        <v>-3.8800000000000003</v>
      </c>
      <c r="S293" s="405">
        <f>'2.a. Vos-laskelma'!S293/$E293</f>
        <v>24.838888679820439</v>
      </c>
      <c r="T293" s="405">
        <f>'2.a. Vos-laskelma'!T293/$E293</f>
        <v>-3.75</v>
      </c>
      <c r="U293" s="131">
        <f>'2.a. Vos-laskelma'!U293/$E293</f>
        <v>243.61904131800895</v>
      </c>
      <c r="V293" s="131">
        <f>'2.a. Vos-laskelma'!V293/$E293</f>
        <v>470.49813984509001</v>
      </c>
      <c r="W293" s="131">
        <f>'2.a. Vos-laskelma'!W293/$E293</f>
        <v>714.11718116309896</v>
      </c>
      <c r="X293" s="131">
        <f>'2.a. Vos-laskelma'!X293/$E293</f>
        <v>151.51364557707649</v>
      </c>
      <c r="Y293" s="131">
        <f>'2.a. Vos-laskelma'!Y293/$E293</f>
        <v>865.63082674017539</v>
      </c>
      <c r="Z293" s="406">
        <f>'2.a. Vos-laskelma'!Z293/$E293</f>
        <v>34.209475332811273</v>
      </c>
      <c r="AA293" s="131">
        <f>'2.a. Vos-laskelma'!AA293/$E293</f>
        <v>906.50035641872864</v>
      </c>
    </row>
    <row r="294" spans="1:27">
      <c r="A294" s="13">
        <v>935</v>
      </c>
      <c r="B294" s="343">
        <v>8</v>
      </c>
      <c r="C294" s="343">
        <v>8</v>
      </c>
      <c r="D294" s="9" t="s">
        <v>325</v>
      </c>
      <c r="E294" s="20">
        <v>2751</v>
      </c>
      <c r="F294" s="131">
        <f>'2.a. Vos-laskelma'!F294/$E294</f>
        <v>1633.8148427762976</v>
      </c>
      <c r="G294" s="131">
        <f>'2.a. Vos-laskelma'!G294/$E294</f>
        <v>7.9448427762975022</v>
      </c>
      <c r="H294" s="131">
        <f>'2.a. Vos-laskelma'!H294/$E294</f>
        <v>1.7676320996616855E-6</v>
      </c>
      <c r="I294" s="131">
        <f>'2.a. Vos-laskelma'!I294/$E294</f>
        <v>80.517532615500386</v>
      </c>
      <c r="J294" s="405">
        <f>'2.a. Vos-laskelma'!J294/$E294</f>
        <v>-70.224973422470853</v>
      </c>
      <c r="K294" s="405">
        <f>'2.a. Vos-laskelma'!K294/$E294</f>
        <v>-30.379999999999995</v>
      </c>
      <c r="L294" s="405">
        <f>'2.a. Vos-laskelma'!L294/$E294</f>
        <v>-50.255783351508541</v>
      </c>
      <c r="M294" s="405">
        <f>'2.a. Vos-laskelma'!M294/$E294</f>
        <v>-6.1118103842655502</v>
      </c>
      <c r="N294" s="405">
        <f>'2.a. Vos-laskelma'!N294/$E294</f>
        <v>18.587194994843152</v>
      </c>
      <c r="O294" s="405">
        <f>'2.a. Vos-laskelma'!O294/$E294</f>
        <v>-29.72</v>
      </c>
      <c r="P294" s="405">
        <f>'2.a. Vos-laskelma'!P294/$E294</f>
        <v>-11.38</v>
      </c>
      <c r="Q294" s="405">
        <f>'2.a. Vos-laskelma'!Q294/$E294</f>
        <v>-8.2656843468096124</v>
      </c>
      <c r="R294" s="405">
        <f>'2.a. Vos-laskelma'!R294/$E294</f>
        <v>-3.88</v>
      </c>
      <c r="S294" s="405">
        <f>'2.a. Vos-laskelma'!S294/$E294</f>
        <v>54.931109665269695</v>
      </c>
      <c r="T294" s="405">
        <f>'2.a. Vos-laskelma'!T294/$E294</f>
        <v>-3.75</v>
      </c>
      <c r="U294" s="131">
        <f>'2.a. Vos-laskelma'!U294/$E294</f>
        <v>18.237401969327038</v>
      </c>
      <c r="V294" s="131">
        <f>'2.a. Vos-laskelma'!V294/$E294</f>
        <v>364.11204963866305</v>
      </c>
      <c r="W294" s="131">
        <f>'2.a. Vos-laskelma'!W294/$E294</f>
        <v>382.34945160799009</v>
      </c>
      <c r="X294" s="131">
        <f>'2.a. Vos-laskelma'!X294/$E294</f>
        <v>163.40373035432296</v>
      </c>
      <c r="Y294" s="131">
        <f>'2.a. Vos-laskelma'!Y294/$E294</f>
        <v>545.75318196231308</v>
      </c>
      <c r="Z294" s="406">
        <f>'2.a. Vos-laskelma'!Z294/$E294</f>
        <v>-4.5209014903671392</v>
      </c>
      <c r="AA294" s="131">
        <f>'2.a. Vos-laskelma'!AA294/$E294</f>
        <v>614.6998881257623</v>
      </c>
    </row>
    <row r="295" spans="1:27">
      <c r="A295" s="13">
        <v>936</v>
      </c>
      <c r="B295" s="343">
        <v>6</v>
      </c>
      <c r="C295" s="343">
        <v>6</v>
      </c>
      <c r="D295" s="9" t="s">
        <v>326</v>
      </c>
      <c r="E295" s="20">
        <v>6126</v>
      </c>
      <c r="F295" s="131">
        <f>'2.a. Vos-laskelma'!F295/$E295</f>
        <v>1749.340426300233</v>
      </c>
      <c r="G295" s="131">
        <f>'2.a. Vos-laskelma'!G295/$E295</f>
        <v>123.47042630023317</v>
      </c>
      <c r="H295" s="131">
        <f>'2.a. Vos-laskelma'!H295/$E295</f>
        <v>1.1521568934110546E-5</v>
      </c>
      <c r="I295" s="131">
        <f>'2.a. Vos-laskelma'!I295/$E295</f>
        <v>148.62683178751138</v>
      </c>
      <c r="J295" s="405">
        <f>'2.a. Vos-laskelma'!J295/$E295</f>
        <v>333.96943550956689</v>
      </c>
      <c r="K295" s="405">
        <f>'2.a. Vos-laskelma'!K295/$E295</f>
        <v>-30.38</v>
      </c>
      <c r="L295" s="405">
        <f>'2.a. Vos-laskelma'!L295/$E295</f>
        <v>-29.374991838067256</v>
      </c>
      <c r="M295" s="405">
        <f>'2.a. Vos-laskelma'!M295/$E295</f>
        <v>93.674259974081892</v>
      </c>
      <c r="N295" s="405">
        <f>'2.a. Vos-laskelma'!N295/$E295</f>
        <v>328.61275364548879</v>
      </c>
      <c r="O295" s="405">
        <f>'2.a. Vos-laskelma'!O295/$E295</f>
        <v>-29.72</v>
      </c>
      <c r="P295" s="405">
        <f>'2.a. Vos-laskelma'!P295/$E295</f>
        <v>-11.38</v>
      </c>
      <c r="Q295" s="405">
        <f>'2.a. Vos-laskelma'!Q295/$E295</f>
        <v>-20.420704248568942</v>
      </c>
      <c r="R295" s="405">
        <f>'2.a. Vos-laskelma'!R295/$E295</f>
        <v>-3.8800000000000003</v>
      </c>
      <c r="S295" s="405">
        <f>'2.a. Vos-laskelma'!S295/$E295</f>
        <v>40.588117976632397</v>
      </c>
      <c r="T295" s="405">
        <f>'2.a. Vos-laskelma'!T295/$E295</f>
        <v>-3.75</v>
      </c>
      <c r="U295" s="131">
        <f>'2.a. Vos-laskelma'!U295/$E295</f>
        <v>606.06669359731143</v>
      </c>
      <c r="V295" s="131">
        <f>'2.a. Vos-laskelma'!V295/$E295</f>
        <v>353.44247093638887</v>
      </c>
      <c r="W295" s="131">
        <f>'2.a. Vos-laskelma'!W295/$E295</f>
        <v>959.50916453370041</v>
      </c>
      <c r="X295" s="131">
        <f>'2.a. Vos-laskelma'!X295/$E295</f>
        <v>191.04626223355777</v>
      </c>
      <c r="Y295" s="131">
        <f>'2.a. Vos-laskelma'!Y295/$E295</f>
        <v>1150.555426767258</v>
      </c>
      <c r="Z295" s="406">
        <f>'2.a. Vos-laskelma'!Z295/$E295</f>
        <v>77.661443029709432</v>
      </c>
      <c r="AA295" s="131">
        <f>'2.a. Vos-laskelma'!AA295/$E295</f>
        <v>1269.1306680398343</v>
      </c>
    </row>
    <row r="296" spans="1:27">
      <c r="A296" s="13">
        <v>946</v>
      </c>
      <c r="B296" s="343">
        <v>15</v>
      </c>
      <c r="C296" s="343">
        <v>15</v>
      </c>
      <c r="D296" s="9" t="s">
        <v>327</v>
      </c>
      <c r="E296" s="20">
        <v>6185</v>
      </c>
      <c r="F296" s="131">
        <f>'2.a. Vos-laskelma'!F296/$E296</f>
        <v>2584.2248469355518</v>
      </c>
      <c r="G296" s="131">
        <f>'2.a. Vos-laskelma'!G296/$E296</f>
        <v>958.35484693555213</v>
      </c>
      <c r="H296" s="131">
        <f>'2.a. Vos-laskelma'!H296/$E296</f>
        <v>5.9959270711317613E-5</v>
      </c>
      <c r="I296" s="131">
        <f>'2.a. Vos-laskelma'!I296/$E296</f>
        <v>61.51390219164341</v>
      </c>
      <c r="J296" s="405">
        <f>'2.a. Vos-laskelma'!J296/$E296</f>
        <v>-129.10488800915022</v>
      </c>
      <c r="K296" s="405">
        <f>'2.a. Vos-laskelma'!K296/$E296</f>
        <v>-30.38</v>
      </c>
      <c r="L296" s="405">
        <f>'2.a. Vos-laskelma'!L296/$E296</f>
        <v>-27.598274858528697</v>
      </c>
      <c r="M296" s="405">
        <f>'2.a. Vos-laskelma'!M296/$E296</f>
        <v>-5.7255852226938533</v>
      </c>
      <c r="N296" s="405">
        <f>'2.a. Vos-laskelma'!N296/$E296</f>
        <v>-23.177523826852006</v>
      </c>
      <c r="O296" s="405">
        <f>'2.a. Vos-laskelma'!O296/$E296</f>
        <v>-29.72</v>
      </c>
      <c r="P296" s="405">
        <f>'2.a. Vos-laskelma'!P296/$E296</f>
        <v>-11.38</v>
      </c>
      <c r="Q296" s="405">
        <f>'2.a. Vos-laskelma'!Q296/$E296</f>
        <v>-26.41550846789691</v>
      </c>
      <c r="R296" s="405">
        <f>'2.a. Vos-laskelma'!R296/$E296</f>
        <v>-3.88</v>
      </c>
      <c r="S296" s="405">
        <f>'2.a. Vos-laskelma'!S296/$E296</f>
        <v>32.922004366821255</v>
      </c>
      <c r="T296" s="405">
        <f>'2.a. Vos-laskelma'!T296/$E296</f>
        <v>-3.75</v>
      </c>
      <c r="U296" s="131">
        <f>'2.a. Vos-laskelma'!U296/$E296</f>
        <v>890.76386111804538</v>
      </c>
      <c r="V296" s="131">
        <f>'2.a. Vos-laskelma'!V296/$E296</f>
        <v>332.96930767171375</v>
      </c>
      <c r="W296" s="131">
        <f>'2.a. Vos-laskelma'!W296/$E296</f>
        <v>1223.733168789759</v>
      </c>
      <c r="X296" s="131">
        <f>'2.a. Vos-laskelma'!X296/$E296</f>
        <v>166.22815891715064</v>
      </c>
      <c r="Y296" s="131">
        <f>'2.a. Vos-laskelma'!Y296/$E296</f>
        <v>1389.9613277069097</v>
      </c>
      <c r="Z296" s="406">
        <f>'2.a. Vos-laskelma'!Z296/$E296</f>
        <v>177.41018593371058</v>
      </c>
      <c r="AA296" s="131">
        <f>'2.a. Vos-laskelma'!AA296/$E296</f>
        <v>1596.198401005611</v>
      </c>
    </row>
    <row r="297" spans="1:27">
      <c r="A297" s="13">
        <v>976</v>
      </c>
      <c r="B297" s="343">
        <v>19</v>
      </c>
      <c r="C297" s="343">
        <v>19</v>
      </c>
      <c r="D297" s="9" t="s">
        <v>328</v>
      </c>
      <c r="E297" s="20">
        <v>3673</v>
      </c>
      <c r="F297" s="131">
        <f>'2.a. Vos-laskelma'!F297/$E297</f>
        <v>1962.7092202233007</v>
      </c>
      <c r="G297" s="131">
        <f>'2.a. Vos-laskelma'!G297/$E297</f>
        <v>336.83922022330074</v>
      </c>
      <c r="H297" s="131">
        <f>'2.a. Vos-laskelma'!H297/$E297</f>
        <v>4.6724618304115517E-5</v>
      </c>
      <c r="I297" s="131">
        <f>'2.a. Vos-laskelma'!I297/$E297</f>
        <v>392.36809853046634</v>
      </c>
      <c r="J297" s="405">
        <f>'2.a. Vos-laskelma'!J297/$E297</f>
        <v>-125.30954730630062</v>
      </c>
      <c r="K297" s="405">
        <f>'2.a. Vos-laskelma'!K297/$E297</f>
        <v>-30.38</v>
      </c>
      <c r="L297" s="405">
        <f>'2.a. Vos-laskelma'!L297/$E297</f>
        <v>-33.040274979580722</v>
      </c>
      <c r="M297" s="405">
        <f>'2.a. Vos-laskelma'!M297/$E297</f>
        <v>-5.8090507269654221</v>
      </c>
      <c r="N297" s="405">
        <f>'2.a. Vos-laskelma'!N297/$E297</f>
        <v>-34.821880992662564</v>
      </c>
      <c r="O297" s="405">
        <f>'2.a. Vos-laskelma'!O297/$E297</f>
        <v>-29.72</v>
      </c>
      <c r="P297" s="405">
        <f>'2.a. Vos-laskelma'!P297/$E297</f>
        <v>-11.38</v>
      </c>
      <c r="Q297" s="405">
        <f>'2.a. Vos-laskelma'!Q297/$E297</f>
        <v>-23.917307537702378</v>
      </c>
      <c r="R297" s="405">
        <f>'2.a. Vos-laskelma'!R297/$E297</f>
        <v>-3.88</v>
      </c>
      <c r="S297" s="405">
        <f>'2.a. Vos-laskelma'!S297/$E297</f>
        <v>51.388966930610479</v>
      </c>
      <c r="T297" s="405">
        <f>'2.a. Vos-laskelma'!T297/$E297</f>
        <v>-3.75</v>
      </c>
      <c r="U297" s="131">
        <f>'2.a. Vos-laskelma'!U297/$E297</f>
        <v>603.89777144746643</v>
      </c>
      <c r="V297" s="131">
        <f>'2.a. Vos-laskelma'!V297/$E297</f>
        <v>512.98620466318118</v>
      </c>
      <c r="W297" s="131">
        <f>'2.a. Vos-laskelma'!W297/$E297</f>
        <v>1116.8839761106476</v>
      </c>
      <c r="X297" s="131">
        <f>'2.a. Vos-laskelma'!X297/$E297</f>
        <v>178.35709641761571</v>
      </c>
      <c r="Y297" s="131">
        <f>'2.a. Vos-laskelma'!Y297/$E297</f>
        <v>1295.2410725282632</v>
      </c>
      <c r="Z297" s="406">
        <f>'2.a. Vos-laskelma'!Z297/$E297</f>
        <v>-165.11407568744895</v>
      </c>
      <c r="AA297" s="131">
        <f>'2.a. Vos-laskelma'!AA297/$E297</f>
        <v>1192.8503346387192</v>
      </c>
    </row>
    <row r="298" spans="1:27">
      <c r="A298" s="13">
        <v>977</v>
      </c>
      <c r="B298" s="343">
        <v>17</v>
      </c>
      <c r="C298" s="343">
        <v>17</v>
      </c>
      <c r="D298" s="9" t="s">
        <v>329</v>
      </c>
      <c r="E298" s="20">
        <v>15274</v>
      </c>
      <c r="F298" s="131">
        <f>'2.a. Vos-laskelma'!F298/$E298</f>
        <v>2418.6535158889747</v>
      </c>
      <c r="G298" s="131">
        <f>'2.a. Vos-laskelma'!G298/$E298</f>
        <v>792.78351588897488</v>
      </c>
      <c r="H298" s="131">
        <f>'2.a. Vos-laskelma'!H298/$E298</f>
        <v>2.1459923386500738E-5</v>
      </c>
      <c r="I298" s="131">
        <f>'2.a. Vos-laskelma'!I298/$E298</f>
        <v>37.912277867136794</v>
      </c>
      <c r="J298" s="405">
        <f>'2.a. Vos-laskelma'!J298/$E298</f>
        <v>-157.4206272888587</v>
      </c>
      <c r="K298" s="405">
        <f>'2.a. Vos-laskelma'!K298/$E298</f>
        <v>-30.38</v>
      </c>
      <c r="L298" s="405">
        <f>'2.a. Vos-laskelma'!L298/$E298</f>
        <v>-42.971311378813674</v>
      </c>
      <c r="M298" s="405">
        <f>'2.a. Vos-laskelma'!M298/$E298</f>
        <v>-5.6397003454767276</v>
      </c>
      <c r="N298" s="405">
        <f>'2.a. Vos-laskelma'!N298/$E298</f>
        <v>-37.756475906957952</v>
      </c>
      <c r="O298" s="405">
        <f>'2.a. Vos-laskelma'!O298/$E298</f>
        <v>-29.72</v>
      </c>
      <c r="P298" s="405">
        <f>'2.a. Vos-laskelma'!P298/$E298</f>
        <v>-11.38</v>
      </c>
      <c r="Q298" s="405">
        <f>'2.a. Vos-laskelma'!Q298/$E298</f>
        <v>-23.278150416690664</v>
      </c>
      <c r="R298" s="405">
        <f>'2.a. Vos-laskelma'!R298/$E298</f>
        <v>-3.88</v>
      </c>
      <c r="S298" s="405">
        <f>'2.a. Vos-laskelma'!S298/$E298</f>
        <v>31.335010759080333</v>
      </c>
      <c r="T298" s="405">
        <f>'2.a. Vos-laskelma'!T298/$E298</f>
        <v>-3.75</v>
      </c>
      <c r="U298" s="131">
        <f>'2.a. Vos-laskelma'!U298/$E298</f>
        <v>673.27516646725314</v>
      </c>
      <c r="V298" s="131">
        <f>'2.a. Vos-laskelma'!V298/$E298</f>
        <v>415.27156760279053</v>
      </c>
      <c r="W298" s="131">
        <f>'2.a. Vos-laskelma'!W298/$E298</f>
        <v>1088.5467340700436</v>
      </c>
      <c r="X298" s="131">
        <f>'2.a. Vos-laskelma'!X298/$E298</f>
        <v>81.71776563810036</v>
      </c>
      <c r="Y298" s="131">
        <f>'2.a. Vos-laskelma'!Y298/$E298</f>
        <v>1170.2644997081441</v>
      </c>
      <c r="Z298" s="406">
        <f>'2.a. Vos-laskelma'!Z298/$E298</f>
        <v>10.515909388503339</v>
      </c>
      <c r="AA298" s="131">
        <f>'2.a. Vos-laskelma'!AA298/$E298</f>
        <v>1133.7196539976476</v>
      </c>
    </row>
    <row r="299" spans="1:27">
      <c r="A299" s="13">
        <v>980</v>
      </c>
      <c r="B299" s="343">
        <v>6</v>
      </c>
      <c r="C299" s="343">
        <v>6</v>
      </c>
      <c r="D299" s="9" t="s">
        <v>330</v>
      </c>
      <c r="E299" s="20">
        <v>33658</v>
      </c>
      <c r="F299" s="131">
        <f>'2.a. Vos-laskelma'!F299/$E299</f>
        <v>2413.2646833103495</v>
      </c>
      <c r="G299" s="131">
        <f>'2.a. Vos-laskelma'!G299/$E299</f>
        <v>787.39468331034971</v>
      </c>
      <c r="H299" s="131">
        <f>'2.a. Vos-laskelma'!H299/$E299</f>
        <v>9.6939151621729567E-6</v>
      </c>
      <c r="I299" s="131">
        <f>'2.a. Vos-laskelma'!I299/$E299</f>
        <v>32.356164476280654</v>
      </c>
      <c r="J299" s="405">
        <f>'2.a. Vos-laskelma'!J299/$E299</f>
        <v>-99.803404355985634</v>
      </c>
      <c r="K299" s="405">
        <f>'2.a. Vos-laskelma'!K299/$E299</f>
        <v>-30.38</v>
      </c>
      <c r="L299" s="405">
        <f>'2.a. Vos-laskelma'!L299/$E299</f>
        <v>-38.357528670746923</v>
      </c>
      <c r="M299" s="405">
        <f>'2.a. Vos-laskelma'!M299/$E299</f>
        <v>-5.6241586989716925</v>
      </c>
      <c r="N299" s="405">
        <f>'2.a. Vos-laskelma'!N299/$E299</f>
        <v>9.9194650412768777</v>
      </c>
      <c r="O299" s="405">
        <f>'2.a. Vos-laskelma'!O299/$E299</f>
        <v>-29.72</v>
      </c>
      <c r="P299" s="405">
        <f>'2.a. Vos-laskelma'!P299/$E299</f>
        <v>-11.38</v>
      </c>
      <c r="Q299" s="405">
        <f>'2.a. Vos-laskelma'!Q299/$E299</f>
        <v>-20.918830782352885</v>
      </c>
      <c r="R299" s="405">
        <f>'2.a. Vos-laskelma'!R299/$E299</f>
        <v>-3.88</v>
      </c>
      <c r="S299" s="405">
        <f>'2.a. Vos-laskelma'!S299/$E299</f>
        <v>34.287648754808963</v>
      </c>
      <c r="T299" s="405">
        <f>'2.a. Vos-laskelma'!T299/$E299</f>
        <v>-3.75</v>
      </c>
      <c r="U299" s="131">
        <f>'2.a. Vos-laskelma'!U299/$E299</f>
        <v>719.94744343064485</v>
      </c>
      <c r="V299" s="131">
        <f>'2.a. Vos-laskelma'!V299/$E299</f>
        <v>258.81247993078466</v>
      </c>
      <c r="W299" s="131">
        <f>'2.a. Vos-laskelma'!W299/$E299</f>
        <v>978.75992336142951</v>
      </c>
      <c r="X299" s="131">
        <f>'2.a. Vos-laskelma'!X299/$E299</f>
        <v>61.042521902434551</v>
      </c>
      <c r="Y299" s="131">
        <f>'2.a. Vos-laskelma'!Y299/$E299</f>
        <v>1039.802445263864</v>
      </c>
      <c r="Z299" s="406">
        <f>'2.a. Vos-laskelma'!Z299/$E299</f>
        <v>-116.34740626299839</v>
      </c>
      <c r="AA299" s="131">
        <f>'2.a. Vos-laskelma'!AA299/$E299</f>
        <v>810.8559434669844</v>
      </c>
    </row>
    <row r="300" spans="1:27">
      <c r="A300" s="13">
        <v>981</v>
      </c>
      <c r="B300" s="343">
        <v>5</v>
      </c>
      <c r="C300" s="343">
        <v>5</v>
      </c>
      <c r="D300" s="9" t="s">
        <v>331</v>
      </c>
      <c r="E300" s="20">
        <v>2186</v>
      </c>
      <c r="F300" s="131">
        <f>'2.a. Vos-laskelma'!F300/$E300</f>
        <v>1608.8704538669949</v>
      </c>
      <c r="G300" s="131">
        <f>'2.a. Vos-laskelma'!G300/$E300</f>
        <v>-16.999546133004998</v>
      </c>
      <c r="H300" s="131">
        <f>'2.a. Vos-laskelma'!H300/$E300</f>
        <v>-4.8335486331842738E-6</v>
      </c>
      <c r="I300" s="131">
        <f>'2.a. Vos-laskelma'!I300/$E300</f>
        <v>23.708913822867398</v>
      </c>
      <c r="J300" s="405">
        <f>'2.a. Vos-laskelma'!J300/$E300</f>
        <v>325.89832893750383</v>
      </c>
      <c r="K300" s="405">
        <f>'2.a. Vos-laskelma'!K300/$E300</f>
        <v>-30.379999999999995</v>
      </c>
      <c r="L300" s="405">
        <f>'2.a. Vos-laskelma'!L300/$E300</f>
        <v>-37.551276303751145</v>
      </c>
      <c r="M300" s="405">
        <f>'2.a. Vos-laskelma'!M300/$E300</f>
        <v>96.632070933504551</v>
      </c>
      <c r="N300" s="405">
        <f>'2.a. Vos-laskelma'!N300/$E300</f>
        <v>302.22773249176481</v>
      </c>
      <c r="O300" s="405">
        <f>'2.a. Vos-laskelma'!O300/$E300</f>
        <v>-29.72</v>
      </c>
      <c r="P300" s="405">
        <f>'2.a. Vos-laskelma'!P300/$E300</f>
        <v>-11.38</v>
      </c>
      <c r="Q300" s="405">
        <f>'2.a. Vos-laskelma'!Q300/$E300</f>
        <v>-18.375584847287168</v>
      </c>
      <c r="R300" s="405">
        <f>'2.a. Vos-laskelma'!R300/$E300</f>
        <v>-3.8800000000000003</v>
      </c>
      <c r="S300" s="405">
        <f>'2.a. Vos-laskelma'!S300/$E300</f>
        <v>62.075386663272944</v>
      </c>
      <c r="T300" s="405">
        <f>'2.a. Vos-laskelma'!T300/$E300</f>
        <v>-3.75</v>
      </c>
      <c r="U300" s="131">
        <f>'2.a. Vos-laskelma'!U300/$E300</f>
        <v>332.60769662736624</v>
      </c>
      <c r="V300" s="131">
        <f>'2.a. Vos-laskelma'!V300/$E300</f>
        <v>527.65036472720078</v>
      </c>
      <c r="W300" s="131">
        <f>'2.a. Vos-laskelma'!W300/$E300</f>
        <v>860.25806135456708</v>
      </c>
      <c r="X300" s="131">
        <f>'2.a. Vos-laskelma'!X300/$E300</f>
        <v>185.0478236758488</v>
      </c>
      <c r="Y300" s="131">
        <f>'2.a. Vos-laskelma'!Y300/$E300</f>
        <v>1045.3058850304158</v>
      </c>
      <c r="Z300" s="406">
        <f>'2.a. Vos-laskelma'!Z300/$E300</f>
        <v>-251.81747483989022</v>
      </c>
      <c r="AA300" s="131">
        <f>'2.a. Vos-laskelma'!AA300/$E300</f>
        <v>789.73973570257317</v>
      </c>
    </row>
    <row r="301" spans="1:27">
      <c r="A301" s="13">
        <v>989</v>
      </c>
      <c r="B301" s="343">
        <v>14</v>
      </c>
      <c r="C301" s="343">
        <v>14</v>
      </c>
      <c r="D301" s="9" t="s">
        <v>332</v>
      </c>
      <c r="E301" s="20">
        <v>5121</v>
      </c>
      <c r="F301" s="131">
        <f>'2.a. Vos-laskelma'!F301/$E301</f>
        <v>1773.3937802151513</v>
      </c>
      <c r="G301" s="131">
        <f>'2.a. Vos-laskelma'!G301/$E301</f>
        <v>147.5237802151515</v>
      </c>
      <c r="H301" s="131">
        <f>'2.a. Vos-laskelma'!H301/$E301</f>
        <v>1.6244340178688315E-5</v>
      </c>
      <c r="I301" s="131">
        <f>'2.a. Vos-laskelma'!I301/$E301</f>
        <v>95.888600318443096</v>
      </c>
      <c r="J301" s="405">
        <f>'2.a. Vos-laskelma'!J301/$E301</f>
        <v>-344.71155119786368</v>
      </c>
      <c r="K301" s="405">
        <f>'2.a. Vos-laskelma'!K301/$E301</f>
        <v>-30.379999999999995</v>
      </c>
      <c r="L301" s="405">
        <f>'2.a. Vos-laskelma'!L301/$E301</f>
        <v>-50.486498730716654</v>
      </c>
      <c r="M301" s="405">
        <f>'2.a. Vos-laskelma'!M301/$E301</f>
        <v>-60.807238894485515</v>
      </c>
      <c r="N301" s="405">
        <f>'2.a. Vos-laskelma'!N301/$E301</f>
        <v>-186.66758420250235</v>
      </c>
      <c r="O301" s="405">
        <f>'2.a. Vos-laskelma'!O301/$E301</f>
        <v>-29.72</v>
      </c>
      <c r="P301" s="405">
        <f>'2.a. Vos-laskelma'!P301/$E301</f>
        <v>-11.38</v>
      </c>
      <c r="Q301" s="405">
        <f>'2.a. Vos-laskelma'!Q301/$E301</f>
        <v>-7.6728074821800316</v>
      </c>
      <c r="R301" s="405">
        <f>'2.a. Vos-laskelma'!R301/$E301</f>
        <v>-3.88</v>
      </c>
      <c r="S301" s="405">
        <f>'2.a. Vos-laskelma'!S301/$E301</f>
        <v>40.03257811202085</v>
      </c>
      <c r="T301" s="405">
        <f>'2.a. Vos-laskelma'!T301/$E301</f>
        <v>-3.75</v>
      </c>
      <c r="U301" s="131">
        <f>'2.a. Vos-laskelma'!U301/$E301</f>
        <v>-101.29917066426906</v>
      </c>
      <c r="V301" s="131">
        <f>'2.a. Vos-laskelma'!V301/$E301</f>
        <v>452.59427318486621</v>
      </c>
      <c r="W301" s="131">
        <f>'2.a. Vos-laskelma'!W301/$E301</f>
        <v>351.2951025205972</v>
      </c>
      <c r="X301" s="131">
        <f>'2.a. Vos-laskelma'!X301/$E301</f>
        <v>151.80649260251943</v>
      </c>
      <c r="Y301" s="131">
        <f>'2.a. Vos-laskelma'!Y301/$E301</f>
        <v>503.10159512311662</v>
      </c>
      <c r="Z301" s="406">
        <f>'2.a. Vos-laskelma'!Z301/$E301</f>
        <v>-86.487404803749271</v>
      </c>
      <c r="AA301" s="131">
        <f>'2.a. Vos-laskelma'!AA301/$E301</f>
        <v>427.5755043069484</v>
      </c>
    </row>
    <row r="302" spans="1:27">
      <c r="A302" s="13">
        <v>992</v>
      </c>
      <c r="B302" s="343">
        <v>13</v>
      </c>
      <c r="C302" s="343">
        <v>13</v>
      </c>
      <c r="D302" s="9" t="s">
        <v>333</v>
      </c>
      <c r="E302" s="20">
        <v>17492</v>
      </c>
      <c r="F302" s="131">
        <f>'2.a. Vos-laskelma'!F302/$E302</f>
        <v>1964.5711005125224</v>
      </c>
      <c r="G302" s="131">
        <f>'2.a. Vos-laskelma'!G302/$E302</f>
        <v>338.70110051252249</v>
      </c>
      <c r="H302" s="131">
        <f>'2.a. Vos-laskelma'!H302/$E302</f>
        <v>9.8561972862143936E-6</v>
      </c>
      <c r="I302" s="131">
        <f>'2.a. Vos-laskelma'!I302/$E302</f>
        <v>37.754526428895133</v>
      </c>
      <c r="J302" s="405">
        <f>'2.a. Vos-laskelma'!J302/$E302</f>
        <v>-124.30383473380448</v>
      </c>
      <c r="K302" s="405">
        <f>'2.a. Vos-laskelma'!K302/$E302</f>
        <v>-30.38</v>
      </c>
      <c r="L302" s="405">
        <f>'2.a. Vos-laskelma'!L302/$E302</f>
        <v>-89.772235307569176</v>
      </c>
      <c r="M302" s="405">
        <f>'2.a. Vos-laskelma'!M302/$E302</f>
        <v>-5.8349192691890588</v>
      </c>
      <c r="N302" s="405">
        <f>'2.a. Vos-laskelma'!N302/$E302</f>
        <v>-12.426853193232963</v>
      </c>
      <c r="O302" s="405">
        <f>'2.a. Vos-laskelma'!O302/$E302</f>
        <v>-29.72</v>
      </c>
      <c r="P302" s="405">
        <f>'2.a. Vos-laskelma'!P302/$E302</f>
        <v>-11.38</v>
      </c>
      <c r="Q302" s="405">
        <f>'2.a. Vos-laskelma'!Q302/$E302</f>
        <v>-12.429791253776525</v>
      </c>
      <c r="R302" s="405">
        <f>'2.a. Vos-laskelma'!R302/$E302</f>
        <v>-3.8799999999999994</v>
      </c>
      <c r="S302" s="405">
        <f>'2.a. Vos-laskelma'!S302/$E302</f>
        <v>75.269964289963241</v>
      </c>
      <c r="T302" s="405">
        <f>'2.a. Vos-laskelma'!T302/$E302</f>
        <v>-3.75</v>
      </c>
      <c r="U302" s="131">
        <f>'2.a. Vos-laskelma'!U302/$E302</f>
        <v>252.15179220761317</v>
      </c>
      <c r="V302" s="131">
        <f>'2.a. Vos-laskelma'!V302/$E302</f>
        <v>310.95659782419159</v>
      </c>
      <c r="W302" s="131">
        <f>'2.a. Vos-laskelma'!W302/$E302</f>
        <v>563.10839003180479</v>
      </c>
      <c r="X302" s="131">
        <f>'2.a. Vos-laskelma'!X302/$E302</f>
        <v>103.1125264639484</v>
      </c>
      <c r="Y302" s="131">
        <f>'2.a. Vos-laskelma'!Y302/$E302</f>
        <v>666.22091649575316</v>
      </c>
      <c r="Z302" s="406">
        <f>'2.a. Vos-laskelma'!Z302/$E302</f>
        <v>-48.715927281042759</v>
      </c>
      <c r="AA302" s="131">
        <f>'2.a. Vos-laskelma'!AA302/$E302</f>
        <v>563.73522527963257</v>
      </c>
    </row>
    <row r="303" spans="1:27">
      <c r="A303" s="372"/>
      <c r="D303" s="20"/>
      <c r="F303" s="118"/>
      <c r="S303" s="12"/>
      <c r="T303" s="15"/>
      <c r="U303" s="21"/>
    </row>
    <row r="304" spans="1:27">
      <c r="A304" s="372"/>
      <c r="D304" s="20"/>
      <c r="F304" s="118"/>
      <c r="S304" s="12"/>
      <c r="T304" s="15"/>
      <c r="U304" s="21"/>
    </row>
    <row r="305" spans="1:21">
      <c r="A305" s="356"/>
      <c r="S305" s="12"/>
      <c r="T305" s="15"/>
      <c r="U305" s="21"/>
    </row>
    <row r="306" spans="1:21">
      <c r="A306" s="356"/>
      <c r="U306" s="21"/>
    </row>
    <row r="307" spans="1:21">
      <c r="A307" s="356"/>
      <c r="U307" s="21"/>
    </row>
    <row r="308" spans="1:21">
      <c r="A308" s="356"/>
      <c r="U308" s="21"/>
    </row>
    <row r="309" spans="1:21">
      <c r="A309" s="356"/>
      <c r="U309" s="21"/>
    </row>
    <row r="310" spans="1:21">
      <c r="A310" s="356"/>
    </row>
    <row r="311" spans="1:21">
      <c r="A311" s="356"/>
    </row>
    <row r="312" spans="1:21">
      <c r="A312" s="356"/>
    </row>
    <row r="313" spans="1:21">
      <c r="A313" s="356"/>
    </row>
    <row r="314" spans="1:21">
      <c r="A314" s="356"/>
    </row>
    <row r="315" spans="1:21">
      <c r="A315" s="13"/>
    </row>
    <row r="316" spans="1:21">
      <c r="A316" s="13"/>
    </row>
    <row r="317" spans="1:21">
      <c r="A317" s="13"/>
      <c r="D317" s="356"/>
      <c r="E317" s="13"/>
    </row>
    <row r="318" spans="1:21">
      <c r="A318" s="13"/>
      <c r="K318" s="360"/>
    </row>
    <row r="319" spans="1:21">
      <c r="A319" s="13"/>
      <c r="K319" s="360"/>
    </row>
    <row r="320" spans="1:21">
      <c r="A320" s="13"/>
      <c r="K320" s="360"/>
    </row>
    <row r="321" spans="1:11">
      <c r="A321" s="13"/>
      <c r="K321" s="360"/>
    </row>
    <row r="322" spans="1:11">
      <c r="A322" s="13"/>
      <c r="D322" s="202"/>
      <c r="E322" s="397"/>
      <c r="K322" s="360"/>
    </row>
    <row r="323" spans="1:11">
      <c r="A323" s="373"/>
      <c r="D323" s="202"/>
      <c r="E323" s="397"/>
      <c r="K323" s="360"/>
    </row>
    <row r="324" spans="1:11">
      <c r="A324" s="13"/>
    </row>
    <row r="325" spans="1:11">
      <c r="A325" s="13"/>
    </row>
    <row r="326" spans="1:11">
      <c r="A326" s="13"/>
    </row>
    <row r="327" spans="1:11">
      <c r="A327" s="373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356"/>
      <c r="E331" s="13"/>
    </row>
  </sheetData>
  <autoFilter ref="A10:W10" xr:uid="{00000000-0009-0000-0000-000004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03"/>
  <sheetViews>
    <sheetView workbookViewId="0">
      <pane ySplit="10" topLeftCell="A11" activePane="bottomLeft" state="frozen"/>
      <selection activeCell="M302" sqref="M11:M302"/>
      <selection pane="bottomLeft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3" width="10.85546875" customWidth="1"/>
    <col min="14" max="14" width="3.5703125" style="1" bestFit="1" customWidth="1"/>
    <col min="15" max="15" width="4.28515625" style="1" bestFit="1" customWidth="1"/>
    <col min="16" max="16" width="9.140625" style="1" customWidth="1"/>
    <col min="17" max="16384" width="9.140625" style="1"/>
  </cols>
  <sheetData>
    <row r="1" spans="1:15" s="115" customFormat="1" ht="35.25" customHeight="1">
      <c r="A1" s="757" t="s">
        <v>719</v>
      </c>
      <c r="D1" s="197"/>
      <c r="L1" s="197"/>
      <c r="M1" s="197"/>
    </row>
    <row r="2" spans="1:15" s="88" customFormat="1" ht="15.75" customHeight="1">
      <c r="A2" s="408" t="s">
        <v>718</v>
      </c>
    </row>
    <row r="3" spans="1:15" s="88" customFormat="1" ht="15.75" customHeight="1">
      <c r="A3" s="98"/>
    </row>
    <row r="4" spans="1:15" s="88" customFormat="1" ht="15.75" customHeight="1">
      <c r="A4" s="98"/>
    </row>
    <row r="5" spans="1:15" s="88" customFormat="1" ht="15.75" customHeight="1"/>
    <row r="6" spans="1:15" s="88" customFormat="1" ht="15.75" customHeight="1">
      <c r="A6" s="98"/>
    </row>
    <row r="7" spans="1:15" s="88" customFormat="1" ht="15.75" customHeight="1">
      <c r="A7" s="98"/>
    </row>
    <row r="8" spans="1:15" s="88" customFormat="1" ht="15.75" customHeight="1"/>
    <row r="9" spans="1:15" s="92" customFormat="1" ht="31.5" customHeight="1">
      <c r="C9" s="109" t="s">
        <v>360</v>
      </c>
      <c r="D9" s="110" t="s">
        <v>720</v>
      </c>
      <c r="E9" s="111" t="s">
        <v>361</v>
      </c>
      <c r="F9" s="109" t="s">
        <v>362</v>
      </c>
      <c r="G9" s="109" t="s">
        <v>363</v>
      </c>
      <c r="H9" s="109" t="s">
        <v>723</v>
      </c>
      <c r="I9" s="109" t="s">
        <v>364</v>
      </c>
      <c r="J9" s="109" t="s">
        <v>722</v>
      </c>
      <c r="K9" s="109" t="s">
        <v>365</v>
      </c>
      <c r="L9" s="109" t="s">
        <v>366</v>
      </c>
      <c r="M9" s="109" t="s">
        <v>721</v>
      </c>
      <c r="N9" s="112" t="s">
        <v>367</v>
      </c>
      <c r="O9" s="112" t="s">
        <v>368</v>
      </c>
    </row>
    <row r="10" spans="1:15" s="70" customFormat="1" ht="30.75" customHeight="1">
      <c r="A10" s="100" t="s">
        <v>369</v>
      </c>
      <c r="B10" s="101" t="s">
        <v>370</v>
      </c>
      <c r="C10" s="103">
        <v>4178279448.276597</v>
      </c>
      <c r="D10" s="83">
        <f>'1.a. Vos-laskelma'!J10</f>
        <v>4239431397.3771896</v>
      </c>
      <c r="E10" s="102">
        <f t="shared" ref="E10:E73" si="0">D10-C10</f>
        <v>61151949.100592613</v>
      </c>
      <c r="F10" s="151">
        <f t="shared" ref="F10:F73" si="1">E10/C10</f>
        <v>1.4635677162717247E-2</v>
      </c>
      <c r="G10" s="103">
        <f t="shared" ref="G10:G73" si="2">C10/L10</f>
        <v>745.41358647095194</v>
      </c>
      <c r="H10" s="103">
        <f t="shared" ref="H10:H73" si="3">D10/M10</f>
        <v>754.07283246170914</v>
      </c>
      <c r="I10" s="113">
        <f t="shared" ref="I10:I73" si="4">H10-G10</f>
        <v>8.6592459907571993</v>
      </c>
      <c r="J10" s="114">
        <f t="shared" ref="J10:J73" si="5">C10/$C$10</f>
        <v>1</v>
      </c>
      <c r="K10" s="114">
        <f t="shared" ref="K10:K73" si="6">M10/$M$10</f>
        <v>1</v>
      </c>
      <c r="L10" s="102">
        <v>5605317</v>
      </c>
      <c r="M10" s="102">
        <f>'1.a. Vos-laskelma'!C10</f>
        <v>5622045</v>
      </c>
      <c r="N10" s="102">
        <v>0</v>
      </c>
      <c r="O10" s="103">
        <v>0</v>
      </c>
    </row>
    <row r="11" spans="1:15" ht="16.5" customHeight="1">
      <c r="A11" s="78">
        <v>5</v>
      </c>
      <c r="B11" s="79" t="s">
        <v>42</v>
      </c>
      <c r="C11" s="76">
        <v>12860201.03273952</v>
      </c>
      <c r="D11" s="196">
        <f>'1.a. Vos-laskelma'!J11</f>
        <v>13183058.305266066</v>
      </c>
      <c r="E11" s="97">
        <f t="shared" si="0"/>
        <v>322857.27252654545</v>
      </c>
      <c r="F11" s="164">
        <f t="shared" si="1"/>
        <v>2.5105149733244052E-2</v>
      </c>
      <c r="G11" s="76">
        <f t="shared" si="2"/>
        <v>1416.6337335029214</v>
      </c>
      <c r="H11" s="76">
        <f t="shared" si="3"/>
        <v>1467.7196955317374</v>
      </c>
      <c r="I11" s="198">
        <f t="shared" si="4"/>
        <v>51.085962028816084</v>
      </c>
      <c r="J11" s="99">
        <f t="shared" si="5"/>
        <v>3.0778700161005102E-3</v>
      </c>
      <c r="K11" s="99">
        <f t="shared" si="6"/>
        <v>1.597639293175348E-3</v>
      </c>
      <c r="L11" s="97">
        <v>9078</v>
      </c>
      <c r="M11" s="97">
        <f>'1.a. Vos-laskelma'!C11</f>
        <v>8982</v>
      </c>
      <c r="N11" s="87">
        <v>14</v>
      </c>
      <c r="O11" s="87">
        <v>14</v>
      </c>
    </row>
    <row r="12" spans="1:15" ht="16.5" customHeight="1">
      <c r="A12" s="74">
        <v>9</v>
      </c>
      <c r="B12" s="75" t="s">
        <v>43</v>
      </c>
      <c r="C12" s="76">
        <v>3710023.751772047</v>
      </c>
      <c r="D12" s="196">
        <f>'1.a. Vos-laskelma'!J12</f>
        <v>3655959.2227488281</v>
      </c>
      <c r="E12" s="97">
        <f t="shared" si="0"/>
        <v>-54064.5290232189</v>
      </c>
      <c r="F12" s="164">
        <f t="shared" si="1"/>
        <v>-1.4572556037517455E-2</v>
      </c>
      <c r="G12" s="76">
        <f t="shared" si="2"/>
        <v>1539.428942644003</v>
      </c>
      <c r="H12" s="76">
        <f t="shared" si="3"/>
        <v>1533.5399424281998</v>
      </c>
      <c r="I12" s="198">
        <f t="shared" si="4"/>
        <v>-5.8890002158032075</v>
      </c>
      <c r="J12" s="99">
        <f t="shared" si="5"/>
        <v>8.8793097678095938E-4</v>
      </c>
      <c r="K12" s="99">
        <f t="shared" si="6"/>
        <v>4.2404498718882542E-4</v>
      </c>
      <c r="L12" s="97">
        <v>2410</v>
      </c>
      <c r="M12" s="97">
        <f>'1.a. Vos-laskelma'!C12</f>
        <v>2384</v>
      </c>
      <c r="N12" s="84">
        <v>17</v>
      </c>
      <c r="O12" s="84">
        <v>17</v>
      </c>
    </row>
    <row r="13" spans="1:15" ht="16.5" customHeight="1">
      <c r="A13" s="74">
        <v>10</v>
      </c>
      <c r="B13" s="75" t="s">
        <v>44</v>
      </c>
      <c r="C13" s="76">
        <v>11436897.581358559</v>
      </c>
      <c r="D13" s="196">
        <f>'1.a. Vos-laskelma'!J13</f>
        <v>11533042.887700312</v>
      </c>
      <c r="E13" s="97">
        <f t="shared" si="0"/>
        <v>96145.30634175241</v>
      </c>
      <c r="F13" s="164">
        <f t="shared" si="1"/>
        <v>8.4065897816959865E-3</v>
      </c>
      <c r="G13" s="76">
        <f t="shared" si="2"/>
        <v>1060.9366958588646</v>
      </c>
      <c r="H13" s="76">
        <f t="shared" si="3"/>
        <v>1084.5441872954966</v>
      </c>
      <c r="I13" s="198">
        <f t="shared" si="4"/>
        <v>23.607491436632017</v>
      </c>
      <c r="J13" s="99">
        <f t="shared" si="5"/>
        <v>2.7372265840370979E-3</v>
      </c>
      <c r="K13" s="99">
        <f t="shared" si="6"/>
        <v>1.8914825477206248E-3</v>
      </c>
      <c r="L13" s="97">
        <v>10780</v>
      </c>
      <c r="M13" s="97">
        <f>'1.a. Vos-laskelma'!C13</f>
        <v>10634</v>
      </c>
      <c r="N13" s="84">
        <v>14</v>
      </c>
      <c r="O13" s="84">
        <v>14</v>
      </c>
    </row>
    <row r="14" spans="1:15" ht="16.5" customHeight="1">
      <c r="A14" s="74">
        <v>16</v>
      </c>
      <c r="B14" s="75" t="s">
        <v>45</v>
      </c>
      <c r="C14" s="76">
        <v>7723665.0656173415</v>
      </c>
      <c r="D14" s="196">
        <f>'1.a. Vos-laskelma'!J14</f>
        <v>6880040.7270344114</v>
      </c>
      <c r="E14" s="97">
        <f t="shared" si="0"/>
        <v>-843624.33858293016</v>
      </c>
      <c r="F14" s="164">
        <f t="shared" si="1"/>
        <v>-0.10922590912679619</v>
      </c>
      <c r="G14" s="76">
        <f t="shared" si="2"/>
        <v>979.04234574944121</v>
      </c>
      <c r="H14" s="76">
        <f t="shared" si="3"/>
        <v>877.44429626762042</v>
      </c>
      <c r="I14" s="198">
        <f t="shared" si="4"/>
        <v>-101.59804948182079</v>
      </c>
      <c r="J14" s="99">
        <f t="shared" si="5"/>
        <v>1.8485276442682884E-3</v>
      </c>
      <c r="K14" s="99">
        <f t="shared" si="6"/>
        <v>1.3946882317733137E-3</v>
      </c>
      <c r="L14" s="97">
        <v>7889</v>
      </c>
      <c r="M14" s="97">
        <f>'1.a. Vos-laskelma'!C14</f>
        <v>7841</v>
      </c>
      <c r="N14" s="84">
        <v>7</v>
      </c>
      <c r="O14" s="84">
        <v>7</v>
      </c>
    </row>
    <row r="15" spans="1:15" ht="16.5" customHeight="1">
      <c r="A15" s="74">
        <v>18</v>
      </c>
      <c r="B15" s="75" t="s">
        <v>46</v>
      </c>
      <c r="C15" s="76">
        <v>3156922.6922249482</v>
      </c>
      <c r="D15" s="196">
        <f>'1.a. Vos-laskelma'!J15</f>
        <v>2987155.3528019693</v>
      </c>
      <c r="E15" s="97">
        <f t="shared" si="0"/>
        <v>-169767.33942297893</v>
      </c>
      <c r="F15" s="164">
        <f t="shared" si="1"/>
        <v>-5.3776210561345628E-2</v>
      </c>
      <c r="G15" s="76">
        <f t="shared" si="2"/>
        <v>678.76213550310649</v>
      </c>
      <c r="H15" s="76">
        <f t="shared" si="3"/>
        <v>638.69047526234112</v>
      </c>
      <c r="I15" s="198">
        <f t="shared" si="4"/>
        <v>-40.071660240765368</v>
      </c>
      <c r="J15" s="99">
        <f t="shared" si="5"/>
        <v>7.5555566144027894E-4</v>
      </c>
      <c r="K15" s="99">
        <f t="shared" si="6"/>
        <v>8.3190369340693641E-4</v>
      </c>
      <c r="L15" s="97">
        <v>4651</v>
      </c>
      <c r="M15" s="97">
        <f>'1.a. Vos-laskelma'!C15</f>
        <v>4677</v>
      </c>
      <c r="N15" s="84">
        <v>1</v>
      </c>
      <c r="O15" s="85">
        <v>34</v>
      </c>
    </row>
    <row r="16" spans="1:15" ht="16.5" customHeight="1">
      <c r="A16" s="74">
        <v>19</v>
      </c>
      <c r="B16" s="75" t="s">
        <v>47</v>
      </c>
      <c r="C16" s="76">
        <v>2208528.2479775161</v>
      </c>
      <c r="D16" s="196">
        <f>'1.a. Vos-laskelma'!J16</f>
        <v>2205357.5424239049</v>
      </c>
      <c r="E16" s="97">
        <f t="shared" si="0"/>
        <v>-3170.7055536112748</v>
      </c>
      <c r="F16" s="164">
        <f t="shared" si="1"/>
        <v>-1.4356644776968024E-3</v>
      </c>
      <c r="G16" s="76">
        <f t="shared" si="2"/>
        <v>556.86541804778517</v>
      </c>
      <c r="H16" s="76">
        <f t="shared" si="3"/>
        <v>560.16193609954405</v>
      </c>
      <c r="I16" s="198">
        <f t="shared" si="4"/>
        <v>3.2965180517588806</v>
      </c>
      <c r="J16" s="99">
        <f t="shared" si="5"/>
        <v>5.2857360914154781E-4</v>
      </c>
      <c r="K16" s="99">
        <f t="shared" si="6"/>
        <v>7.0027899100772047E-4</v>
      </c>
      <c r="L16" s="97">
        <v>3966</v>
      </c>
      <c r="M16" s="97">
        <f>'1.a. Vos-laskelma'!C16</f>
        <v>3937</v>
      </c>
      <c r="N16" s="84">
        <v>2</v>
      </c>
      <c r="O16" s="84">
        <v>2</v>
      </c>
    </row>
    <row r="17" spans="1:15" ht="16.5" customHeight="1">
      <c r="A17" s="74">
        <v>20</v>
      </c>
      <c r="B17" s="75" t="s">
        <v>48</v>
      </c>
      <c r="C17" s="76">
        <v>6071784.0680149589</v>
      </c>
      <c r="D17" s="196">
        <f>'1.a. Vos-laskelma'!J17</f>
        <v>6579777.8418641314</v>
      </c>
      <c r="E17" s="97">
        <f t="shared" si="0"/>
        <v>507993.77384917252</v>
      </c>
      <c r="F17" s="164">
        <f t="shared" si="1"/>
        <v>8.3664663986519255E-2</v>
      </c>
      <c r="G17" s="76">
        <f t="shared" si="2"/>
        <v>370.52444425550493</v>
      </c>
      <c r="H17" s="76">
        <f t="shared" si="3"/>
        <v>400.49776869341599</v>
      </c>
      <c r="I17" s="198">
        <f t="shared" si="4"/>
        <v>29.97332443791106</v>
      </c>
      <c r="J17" s="99">
        <f t="shared" si="5"/>
        <v>1.4531780708251503E-3</v>
      </c>
      <c r="K17" s="99">
        <f t="shared" si="6"/>
        <v>2.9222462644820524E-3</v>
      </c>
      <c r="L17" s="97">
        <v>16387</v>
      </c>
      <c r="M17" s="97">
        <f>'1.a. Vos-laskelma'!C17</f>
        <v>16429</v>
      </c>
      <c r="N17" s="84">
        <v>6</v>
      </c>
      <c r="O17" s="84">
        <v>6</v>
      </c>
    </row>
    <row r="18" spans="1:15" ht="16.5" customHeight="1">
      <c r="A18" s="74">
        <v>46</v>
      </c>
      <c r="B18" s="75" t="s">
        <v>49</v>
      </c>
      <c r="C18" s="76">
        <v>1977655.6182809451</v>
      </c>
      <c r="D18" s="196">
        <f>'1.a. Vos-laskelma'!J18</f>
        <v>2053333.49270987</v>
      </c>
      <c r="E18" s="97">
        <f t="shared" si="0"/>
        <v>75677.874428924872</v>
      </c>
      <c r="F18" s="164">
        <f t="shared" si="1"/>
        <v>3.8266457379827847E-2</v>
      </c>
      <c r="G18" s="76">
        <f t="shared" si="2"/>
        <v>1535.4469086032182</v>
      </c>
      <c r="H18" s="76">
        <f t="shared" si="3"/>
        <v>1612.987818310974</v>
      </c>
      <c r="I18" s="198">
        <f t="shared" si="4"/>
        <v>77.540909707755873</v>
      </c>
      <c r="J18" s="99">
        <f t="shared" si="5"/>
        <v>4.7331817863371082E-4</v>
      </c>
      <c r="K18" s="99">
        <f t="shared" si="6"/>
        <v>2.264300623705431E-4</v>
      </c>
      <c r="L18" s="97">
        <v>1288</v>
      </c>
      <c r="M18" s="97">
        <f>'1.a. Vos-laskelma'!C18</f>
        <v>1273</v>
      </c>
      <c r="N18" s="84">
        <v>10</v>
      </c>
      <c r="O18" s="84">
        <v>10</v>
      </c>
    </row>
    <row r="19" spans="1:15" ht="16.5" customHeight="1">
      <c r="A19" s="74">
        <v>47</v>
      </c>
      <c r="B19" s="75" t="s">
        <v>50</v>
      </c>
      <c r="C19" s="76">
        <v>3432559.5660166601</v>
      </c>
      <c r="D19" s="196">
        <f>'1.a. Vos-laskelma'!J19</f>
        <v>3373190.5335769663</v>
      </c>
      <c r="E19" s="97">
        <f t="shared" si="0"/>
        <v>-59369.032439693809</v>
      </c>
      <c r="F19" s="164">
        <f t="shared" si="1"/>
        <v>-1.729584914635263E-2</v>
      </c>
      <c r="G19" s="76">
        <f t="shared" si="2"/>
        <v>1948.1041804861861</v>
      </c>
      <c r="H19" s="76">
        <f t="shared" si="3"/>
        <v>1906.8346713267192</v>
      </c>
      <c r="I19" s="198">
        <f t="shared" si="4"/>
        <v>-41.269509159466907</v>
      </c>
      <c r="J19" s="99">
        <f t="shared" si="5"/>
        <v>8.2152465111745413E-4</v>
      </c>
      <c r="K19" s="99">
        <f t="shared" si="6"/>
        <v>3.1465418722190946E-4</v>
      </c>
      <c r="L19" s="97">
        <v>1762</v>
      </c>
      <c r="M19" s="97">
        <f>'1.a. Vos-laskelma'!C19</f>
        <v>1769</v>
      </c>
      <c r="N19" s="84">
        <v>19</v>
      </c>
      <c r="O19" s="84">
        <v>19</v>
      </c>
    </row>
    <row r="20" spans="1:15" ht="16.5" customHeight="1">
      <c r="A20" s="74">
        <v>49</v>
      </c>
      <c r="B20" s="75" t="s">
        <v>51</v>
      </c>
      <c r="C20" s="76">
        <v>474238666.42783028</v>
      </c>
      <c r="D20" s="196">
        <f>'1.a. Vos-laskelma'!J20</f>
        <v>477431527.90981132</v>
      </c>
      <c r="E20" s="97">
        <f t="shared" si="0"/>
        <v>3192861.481981039</v>
      </c>
      <c r="F20" s="164">
        <f t="shared" si="1"/>
        <v>6.7326047157458624E-3</v>
      </c>
      <c r="G20" s="76">
        <f t="shared" si="2"/>
        <v>1477.6966588700695</v>
      </c>
      <c r="H20" s="76">
        <f t="shared" si="3"/>
        <v>1465.7908359116877</v>
      </c>
      <c r="I20" s="198">
        <f t="shared" si="4"/>
        <v>-11.905822958381805</v>
      </c>
      <c r="J20" s="99">
        <f t="shared" si="5"/>
        <v>0.11350094513746278</v>
      </c>
      <c r="K20" s="99">
        <f t="shared" si="6"/>
        <v>5.7935502117112188E-2</v>
      </c>
      <c r="L20" s="97">
        <v>320931</v>
      </c>
      <c r="M20" s="97">
        <f>'1.a. Vos-laskelma'!C20</f>
        <v>325716</v>
      </c>
      <c r="N20" s="84">
        <v>1</v>
      </c>
      <c r="O20" s="85">
        <v>33</v>
      </c>
    </row>
    <row r="21" spans="1:15" ht="16.5" customHeight="1">
      <c r="A21" s="74">
        <v>50</v>
      </c>
      <c r="B21" s="75" t="s">
        <v>52</v>
      </c>
      <c r="C21" s="76">
        <v>4922370.2213640092</v>
      </c>
      <c r="D21" s="196">
        <f>'1.a. Vos-laskelma'!J21</f>
        <v>4502644.5418260749</v>
      </c>
      <c r="E21" s="97">
        <f t="shared" si="0"/>
        <v>-419725.67953793425</v>
      </c>
      <c r="F21" s="164">
        <f t="shared" si="1"/>
        <v>-8.5269018920244188E-2</v>
      </c>
      <c r="G21" s="76">
        <f t="shared" si="2"/>
        <v>444.09691639877383</v>
      </c>
      <c r="H21" s="76">
        <f t="shared" si="3"/>
        <v>409.14534682654022</v>
      </c>
      <c r="I21" s="198">
        <f t="shared" si="4"/>
        <v>-34.951569572233609</v>
      </c>
      <c r="J21" s="99">
        <f t="shared" si="5"/>
        <v>1.1780854493574683E-3</v>
      </c>
      <c r="K21" s="99">
        <f t="shared" si="6"/>
        <v>1.9574727701396912E-3</v>
      </c>
      <c r="L21" s="97">
        <v>11084</v>
      </c>
      <c r="M21" s="97">
        <f>'1.a. Vos-laskelma'!C21</f>
        <v>11005</v>
      </c>
      <c r="N21" s="84">
        <v>4</v>
      </c>
      <c r="O21" s="84">
        <v>4</v>
      </c>
    </row>
    <row r="22" spans="1:15" ht="16.5" customHeight="1">
      <c r="A22" s="74">
        <v>51</v>
      </c>
      <c r="B22" s="75" t="s">
        <v>53</v>
      </c>
      <c r="C22" s="76">
        <v>-4538331.9923365917</v>
      </c>
      <c r="D22" s="196">
        <f>'1.a. Vos-laskelma'!J22</f>
        <v>-5028042.6439594179</v>
      </c>
      <c r="E22" s="97">
        <f t="shared" si="0"/>
        <v>-489710.65162282623</v>
      </c>
      <c r="F22" s="164">
        <f t="shared" si="1"/>
        <v>0.10790542702687894</v>
      </c>
      <c r="G22" s="76">
        <f t="shared" si="2"/>
        <v>-501.36235001508965</v>
      </c>
      <c r="H22" s="76">
        <f t="shared" si="3"/>
        <v>-563.68191075778225</v>
      </c>
      <c r="I22" s="198">
        <f t="shared" si="4"/>
        <v>-62.319560742692602</v>
      </c>
      <c r="J22" s="99">
        <f t="shared" si="5"/>
        <v>-1.0861724421540318E-3</v>
      </c>
      <c r="K22" s="99">
        <f t="shared" si="6"/>
        <v>1.5866112775689274E-3</v>
      </c>
      <c r="L22" s="97">
        <v>9052</v>
      </c>
      <c r="M22" s="97">
        <f>'1.a. Vos-laskelma'!C22</f>
        <v>8920</v>
      </c>
      <c r="N22" s="84">
        <v>4</v>
      </c>
      <c r="O22" s="84">
        <v>4</v>
      </c>
    </row>
    <row r="23" spans="1:15" ht="16.5" customHeight="1">
      <c r="A23" s="74">
        <v>52</v>
      </c>
      <c r="B23" s="75" t="s">
        <v>54</v>
      </c>
      <c r="C23" s="76">
        <v>3177146.9638633979</v>
      </c>
      <c r="D23" s="196">
        <f>'1.a. Vos-laskelma'!J23</f>
        <v>3122414.8861177829</v>
      </c>
      <c r="E23" s="97">
        <f t="shared" si="0"/>
        <v>-54732.077745615039</v>
      </c>
      <c r="F23" s="164">
        <f t="shared" si="1"/>
        <v>-1.7226800764375425E-2</v>
      </c>
      <c r="G23" s="76">
        <f t="shared" si="2"/>
        <v>1398.3921495877632</v>
      </c>
      <c r="H23" s="76">
        <f t="shared" si="3"/>
        <v>1377.3334301357665</v>
      </c>
      <c r="I23" s="198">
        <f t="shared" si="4"/>
        <v>-21.058719451996694</v>
      </c>
      <c r="J23" s="99">
        <f t="shared" si="5"/>
        <v>7.603959962931313E-4</v>
      </c>
      <c r="K23" s="99">
        <f t="shared" si="6"/>
        <v>4.0323405451219265E-4</v>
      </c>
      <c r="L23" s="97">
        <v>2272</v>
      </c>
      <c r="M23" s="97">
        <f>'1.a. Vos-laskelma'!C23</f>
        <v>2267</v>
      </c>
      <c r="N23" s="84">
        <v>14</v>
      </c>
      <c r="O23" s="84">
        <v>14</v>
      </c>
    </row>
    <row r="24" spans="1:15" ht="16.5" customHeight="1">
      <c r="A24" s="74">
        <v>61</v>
      </c>
      <c r="B24" s="75" t="s">
        <v>55</v>
      </c>
      <c r="C24" s="76">
        <v>13656360.23728326</v>
      </c>
      <c r="D24" s="196">
        <f>'1.a. Vos-laskelma'!J24</f>
        <v>13061408.085429497</v>
      </c>
      <c r="E24" s="97">
        <f t="shared" si="0"/>
        <v>-594952.15185376257</v>
      </c>
      <c r="F24" s="164">
        <f t="shared" si="1"/>
        <v>-4.3565938618804326E-2</v>
      </c>
      <c r="G24" s="76">
        <f t="shared" si="2"/>
        <v>828.76321381740865</v>
      </c>
      <c r="H24" s="76">
        <f t="shared" si="3"/>
        <v>800.96940488314817</v>
      </c>
      <c r="I24" s="198">
        <f t="shared" si="4"/>
        <v>-27.793808934260483</v>
      </c>
      <c r="J24" s="99">
        <f t="shared" si="5"/>
        <v>3.2684171574297307E-3</v>
      </c>
      <c r="K24" s="99">
        <f t="shared" si="6"/>
        <v>2.9005459757081276E-3</v>
      </c>
      <c r="L24" s="97">
        <v>16478</v>
      </c>
      <c r="M24" s="97">
        <f>'1.a. Vos-laskelma'!C24</f>
        <v>16307</v>
      </c>
      <c r="N24" s="84">
        <v>5</v>
      </c>
      <c r="O24" s="84">
        <v>5</v>
      </c>
    </row>
    <row r="25" spans="1:15" ht="16.5" customHeight="1">
      <c r="A25" s="74">
        <v>69</v>
      </c>
      <c r="B25" s="75" t="s">
        <v>56</v>
      </c>
      <c r="C25" s="76">
        <v>4995962.2700231504</v>
      </c>
      <c r="D25" s="196">
        <f>'1.a. Vos-laskelma'!J25</f>
        <v>5387944.319082086</v>
      </c>
      <c r="E25" s="97">
        <f t="shared" si="0"/>
        <v>391982.0490589356</v>
      </c>
      <c r="F25" s="164">
        <f t="shared" si="1"/>
        <v>7.8459769684593561E-2</v>
      </c>
      <c r="G25" s="76">
        <f t="shared" si="2"/>
        <v>769.55672674416985</v>
      </c>
      <c r="H25" s="76">
        <f t="shared" si="3"/>
        <v>836.50742417048377</v>
      </c>
      <c r="I25" s="198">
        <f t="shared" si="4"/>
        <v>66.950697426313923</v>
      </c>
      <c r="J25" s="99">
        <f t="shared" si="5"/>
        <v>1.1956984524057674E-3</v>
      </c>
      <c r="K25" s="99">
        <f t="shared" si="6"/>
        <v>1.1456685245315539E-3</v>
      </c>
      <c r="L25" s="97">
        <v>6492</v>
      </c>
      <c r="M25" s="97">
        <f>'1.a. Vos-laskelma'!C25</f>
        <v>6441</v>
      </c>
      <c r="N25" s="84">
        <v>17</v>
      </c>
      <c r="O25" s="84">
        <v>17</v>
      </c>
    </row>
    <row r="26" spans="1:15" ht="16.5" customHeight="1">
      <c r="A26" s="74">
        <v>71</v>
      </c>
      <c r="B26" s="75" t="s">
        <v>57</v>
      </c>
      <c r="C26" s="76">
        <v>10262201.35486546</v>
      </c>
      <c r="D26" s="196">
        <f>'1.a. Vos-laskelma'!J26</f>
        <v>10250415.120398551</v>
      </c>
      <c r="E26" s="97">
        <f t="shared" si="0"/>
        <v>-11786.2344669085</v>
      </c>
      <c r="F26" s="164">
        <f t="shared" si="1"/>
        <v>-1.1485093752638632E-3</v>
      </c>
      <c r="G26" s="76">
        <f t="shared" si="2"/>
        <v>1612.2861515892316</v>
      </c>
      <c r="H26" s="76">
        <f t="shared" si="3"/>
        <v>1627.5667069543588</v>
      </c>
      <c r="I26" s="198">
        <f t="shared" si="4"/>
        <v>15.280555365127157</v>
      </c>
      <c r="J26" s="99">
        <f t="shared" si="5"/>
        <v>2.4560830556937213E-3</v>
      </c>
      <c r="K26" s="99">
        <f t="shared" si="6"/>
        <v>1.1202329401490028E-3</v>
      </c>
      <c r="L26" s="97">
        <v>6365</v>
      </c>
      <c r="M26" s="97">
        <f>'1.a. Vos-laskelma'!C26</f>
        <v>6298</v>
      </c>
      <c r="N26" s="84">
        <v>17</v>
      </c>
      <c r="O26" s="84">
        <v>17</v>
      </c>
    </row>
    <row r="27" spans="1:15" ht="16.5" customHeight="1">
      <c r="A27" s="74">
        <v>72</v>
      </c>
      <c r="B27" s="75" t="s">
        <v>58</v>
      </c>
      <c r="C27" s="76">
        <v>1319918.3840849521</v>
      </c>
      <c r="D27" s="196">
        <f>'1.a. Vos-laskelma'!J27</f>
        <v>1280366.1438111649</v>
      </c>
      <c r="E27" s="97">
        <f t="shared" si="0"/>
        <v>-39552.240273787174</v>
      </c>
      <c r="F27" s="164">
        <f t="shared" si="1"/>
        <v>-2.9965671173833374E-2</v>
      </c>
      <c r="G27" s="76">
        <f t="shared" si="2"/>
        <v>1423.8601770064208</v>
      </c>
      <c r="H27" s="76">
        <f t="shared" si="3"/>
        <v>1403.9102454069791</v>
      </c>
      <c r="I27" s="198">
        <f t="shared" si="4"/>
        <v>-19.949931599441697</v>
      </c>
      <c r="J27" s="99">
        <f t="shared" si="5"/>
        <v>3.1589997759230178E-4</v>
      </c>
      <c r="K27" s="99">
        <f t="shared" si="6"/>
        <v>1.6221855214606072E-4</v>
      </c>
      <c r="L27" s="97">
        <v>927</v>
      </c>
      <c r="M27" s="97">
        <f>'1.a. Vos-laskelma'!C27</f>
        <v>912</v>
      </c>
      <c r="N27" s="84">
        <v>17</v>
      </c>
      <c r="O27" s="84">
        <v>17</v>
      </c>
    </row>
    <row r="28" spans="1:15" ht="16.5" customHeight="1">
      <c r="A28" s="74">
        <v>74</v>
      </c>
      <c r="B28" s="75" t="s">
        <v>59</v>
      </c>
      <c r="C28" s="76">
        <v>1307370.358031411</v>
      </c>
      <c r="D28" s="196">
        <f>'1.a. Vos-laskelma'!J28</f>
        <v>1278162.9111421383</v>
      </c>
      <c r="E28" s="97">
        <f t="shared" si="0"/>
        <v>-29207.446889272658</v>
      </c>
      <c r="F28" s="164">
        <f t="shared" si="1"/>
        <v>-2.2340606630589462E-2</v>
      </c>
      <c r="G28" s="76">
        <f t="shared" si="2"/>
        <v>1327.2795513009248</v>
      </c>
      <c r="H28" s="76">
        <f t="shared" si="3"/>
        <v>1310.9363191201419</v>
      </c>
      <c r="I28" s="198">
        <f t="shared" si="4"/>
        <v>-16.343232180782934</v>
      </c>
      <c r="J28" s="99">
        <f t="shared" si="5"/>
        <v>3.1289682133890261E-4</v>
      </c>
      <c r="K28" s="99">
        <f t="shared" si="6"/>
        <v>1.7342443897193992E-4</v>
      </c>
      <c r="L28" s="97">
        <v>985</v>
      </c>
      <c r="M28" s="97">
        <f>'1.a. Vos-laskelma'!C28</f>
        <v>975</v>
      </c>
      <c r="N28" s="84">
        <v>16</v>
      </c>
      <c r="O28" s="84">
        <v>16</v>
      </c>
    </row>
    <row r="29" spans="1:15" ht="16.5" customHeight="1">
      <c r="A29" s="74">
        <v>75</v>
      </c>
      <c r="B29" s="75" t="s">
        <v>60</v>
      </c>
      <c r="C29" s="76">
        <v>1397308.492902979</v>
      </c>
      <c r="D29" s="196">
        <f>'1.a. Vos-laskelma'!J29</f>
        <v>1648431.4225362204</v>
      </c>
      <c r="E29" s="97">
        <f t="shared" si="0"/>
        <v>251122.92963324138</v>
      </c>
      <c r="F29" s="164">
        <f t="shared" si="1"/>
        <v>0.17971903191651029</v>
      </c>
      <c r="G29" s="76">
        <f t="shared" si="2"/>
        <v>72.358163373361251</v>
      </c>
      <c r="H29" s="76">
        <f t="shared" si="3"/>
        <v>86.246608200503346</v>
      </c>
      <c r="I29" s="198">
        <f t="shared" si="4"/>
        <v>13.888444827142095</v>
      </c>
      <c r="J29" s="99">
        <f t="shared" si="5"/>
        <v>3.3442198163153566E-4</v>
      </c>
      <c r="K29" s="99">
        <f t="shared" si="6"/>
        <v>3.3996526175083977E-3</v>
      </c>
      <c r="L29" s="97">
        <v>19311</v>
      </c>
      <c r="M29" s="97">
        <f>'1.a. Vos-laskelma'!C29</f>
        <v>19113</v>
      </c>
      <c r="N29" s="84">
        <v>8</v>
      </c>
      <c r="O29" s="84">
        <v>8</v>
      </c>
    </row>
    <row r="30" spans="1:15" ht="16.5" customHeight="1">
      <c r="A30" s="74">
        <v>77</v>
      </c>
      <c r="B30" s="75" t="s">
        <v>61</v>
      </c>
      <c r="C30" s="76">
        <v>3778148.6400704151</v>
      </c>
      <c r="D30" s="196">
        <f>'1.a. Vos-laskelma'!J30</f>
        <v>3839181.9768605027</v>
      </c>
      <c r="E30" s="97">
        <f t="shared" si="0"/>
        <v>61033.336790087633</v>
      </c>
      <c r="F30" s="164">
        <f t="shared" si="1"/>
        <v>1.6154297409789079E-2</v>
      </c>
      <c r="G30" s="76">
        <f t="shared" si="2"/>
        <v>837.91276115999449</v>
      </c>
      <c r="H30" s="76">
        <f t="shared" si="3"/>
        <v>865.46031940047396</v>
      </c>
      <c r="I30" s="198">
        <f t="shared" si="4"/>
        <v>27.547558240479475</v>
      </c>
      <c r="J30" s="99">
        <f t="shared" si="5"/>
        <v>9.0423550814170111E-4</v>
      </c>
      <c r="K30" s="99">
        <f t="shared" si="6"/>
        <v>7.8903672951746208E-4</v>
      </c>
      <c r="L30" s="97">
        <v>4509</v>
      </c>
      <c r="M30" s="97">
        <f>'1.a. Vos-laskelma'!C30</f>
        <v>4436</v>
      </c>
      <c r="N30" s="84">
        <v>13</v>
      </c>
      <c r="O30" s="84">
        <v>13</v>
      </c>
    </row>
    <row r="31" spans="1:15" ht="16.5" customHeight="1">
      <c r="A31" s="74">
        <v>78</v>
      </c>
      <c r="B31" s="75" t="s">
        <v>62</v>
      </c>
      <c r="C31" s="76">
        <v>-922453.34309624496</v>
      </c>
      <c r="D31" s="196">
        <f>'1.a. Vos-laskelma'!J31</f>
        <v>-1008653.0255801887</v>
      </c>
      <c r="E31" s="97">
        <f t="shared" si="0"/>
        <v>-86199.682483943761</v>
      </c>
      <c r="F31" s="164">
        <f t="shared" si="1"/>
        <v>9.3446116412361516E-2</v>
      </c>
      <c r="G31" s="76">
        <f t="shared" si="2"/>
        <v>-119.76802688863216</v>
      </c>
      <c r="H31" s="76">
        <f t="shared" si="3"/>
        <v>-132.36916346196702</v>
      </c>
      <c r="I31" s="198">
        <f t="shared" si="4"/>
        <v>-12.601136573334855</v>
      </c>
      <c r="J31" s="99">
        <f t="shared" si="5"/>
        <v>-2.2077349170044781E-4</v>
      </c>
      <c r="K31" s="99">
        <f t="shared" si="6"/>
        <v>1.3553786922730073E-3</v>
      </c>
      <c r="L31" s="97">
        <v>7702</v>
      </c>
      <c r="M31" s="97">
        <f>'1.a. Vos-laskelma'!C31</f>
        <v>7620</v>
      </c>
      <c r="N31" s="84">
        <v>1</v>
      </c>
      <c r="O31" s="85">
        <v>33</v>
      </c>
    </row>
    <row r="32" spans="1:15" ht="16.5" customHeight="1">
      <c r="A32" s="74">
        <v>79</v>
      </c>
      <c r="B32" s="75" t="s">
        <v>63</v>
      </c>
      <c r="C32" s="76">
        <v>-337641.89576861251</v>
      </c>
      <c r="D32" s="196">
        <f>'1.a. Vos-laskelma'!J32</f>
        <v>-363621.3515528189</v>
      </c>
      <c r="E32" s="97">
        <f t="shared" si="0"/>
        <v>-25979.455784206395</v>
      </c>
      <c r="F32" s="164">
        <f t="shared" si="1"/>
        <v>7.6943815651391301E-2</v>
      </c>
      <c r="G32" s="76">
        <f t="shared" si="2"/>
        <v>-50.796132957516548</v>
      </c>
      <c r="H32" s="76">
        <f t="shared" si="3"/>
        <v>-55.387867715585514</v>
      </c>
      <c r="I32" s="198">
        <f t="shared" si="4"/>
        <v>-4.5917347580689665</v>
      </c>
      <c r="J32" s="99">
        <f t="shared" si="5"/>
        <v>-8.0808835298912018E-5</v>
      </c>
      <c r="K32" s="99">
        <f t="shared" si="6"/>
        <v>1.1677245557443956E-3</v>
      </c>
      <c r="L32" s="97">
        <v>6647</v>
      </c>
      <c r="M32" s="97">
        <f>'1.a. Vos-laskelma'!C32</f>
        <v>6565</v>
      </c>
      <c r="N32" s="84">
        <v>4</v>
      </c>
      <c r="O32" s="84">
        <v>4</v>
      </c>
    </row>
    <row r="33" spans="1:15" ht="16.5" customHeight="1">
      <c r="A33" s="74">
        <v>81</v>
      </c>
      <c r="B33" s="75" t="s">
        <v>64</v>
      </c>
      <c r="C33" s="76">
        <v>65375.289999743924</v>
      </c>
      <c r="D33" s="196">
        <f>'1.a. Vos-laskelma'!J33</f>
        <v>-65067.438728941488</v>
      </c>
      <c r="E33" s="97">
        <f t="shared" si="0"/>
        <v>-130442.72872868541</v>
      </c>
      <c r="F33" s="164">
        <f t="shared" si="1"/>
        <v>-1.9952910148344483</v>
      </c>
      <c r="G33" s="76">
        <f t="shared" si="2"/>
        <v>26.339762288373862</v>
      </c>
      <c r="H33" s="76">
        <f t="shared" si="3"/>
        <v>-27.100141078276337</v>
      </c>
      <c r="I33" s="198">
        <f t="shared" si="4"/>
        <v>-53.439903366650199</v>
      </c>
      <c r="J33" s="99">
        <f t="shared" si="5"/>
        <v>1.5646461853265721E-5</v>
      </c>
      <c r="K33" s="99">
        <f t="shared" si="6"/>
        <v>4.2706879791961819E-4</v>
      </c>
      <c r="L33" s="97">
        <v>2482</v>
      </c>
      <c r="M33" s="97">
        <f>'1.a. Vos-laskelma'!C33</f>
        <v>2401</v>
      </c>
      <c r="N33" s="84">
        <v>7</v>
      </c>
      <c r="O33" s="84">
        <v>7</v>
      </c>
    </row>
    <row r="34" spans="1:15" ht="16.5" customHeight="1">
      <c r="A34" s="74">
        <v>82</v>
      </c>
      <c r="B34" s="75" t="s">
        <v>65</v>
      </c>
      <c r="C34" s="76">
        <v>2526855.4536594241</v>
      </c>
      <c r="D34" s="196">
        <f>'1.a. Vos-laskelma'!J34</f>
        <v>3644806.1853340305</v>
      </c>
      <c r="E34" s="97">
        <f t="shared" si="0"/>
        <v>1117950.7316746064</v>
      </c>
      <c r="F34" s="164">
        <f t="shared" si="1"/>
        <v>0.44242765452039451</v>
      </c>
      <c r="G34" s="76">
        <f t="shared" si="2"/>
        <v>269.9343503535332</v>
      </c>
      <c r="H34" s="76">
        <f t="shared" si="3"/>
        <v>389.98568214573407</v>
      </c>
      <c r="I34" s="198">
        <f t="shared" si="4"/>
        <v>120.05133179220087</v>
      </c>
      <c r="J34" s="99">
        <f t="shared" si="5"/>
        <v>6.0475980243534665E-4</v>
      </c>
      <c r="K34" s="99">
        <f t="shared" si="6"/>
        <v>1.6623844170582057E-3</v>
      </c>
      <c r="L34" s="97">
        <v>9361</v>
      </c>
      <c r="M34" s="97">
        <f>'1.a. Vos-laskelma'!C34</f>
        <v>9346</v>
      </c>
      <c r="N34" s="84">
        <v>5</v>
      </c>
      <c r="O34" s="84">
        <v>5</v>
      </c>
    </row>
    <row r="35" spans="1:15" ht="16.5" customHeight="1">
      <c r="A35" s="74">
        <v>86</v>
      </c>
      <c r="B35" s="75" t="s">
        <v>66</v>
      </c>
      <c r="C35" s="76">
        <v>4314264.4362204717</v>
      </c>
      <c r="D35" s="196">
        <f>'1.a. Vos-laskelma'!J35</f>
        <v>4389312.9413046818</v>
      </c>
      <c r="E35" s="97">
        <f t="shared" si="0"/>
        <v>75048.505084210075</v>
      </c>
      <c r="F35" s="164">
        <f t="shared" si="1"/>
        <v>1.7395434654894872E-2</v>
      </c>
      <c r="G35" s="76">
        <f t="shared" si="2"/>
        <v>546.0403032806571</v>
      </c>
      <c r="H35" s="76">
        <f t="shared" si="3"/>
        <v>558.29470125981709</v>
      </c>
      <c r="I35" s="198">
        <f t="shared" si="4"/>
        <v>12.25439797915999</v>
      </c>
      <c r="J35" s="99">
        <f t="shared" si="5"/>
        <v>1.0325456900686632E-3</v>
      </c>
      <c r="K35" s="99">
        <f t="shared" si="6"/>
        <v>1.3984235273819402E-3</v>
      </c>
      <c r="L35" s="97">
        <v>7901</v>
      </c>
      <c r="M35" s="97">
        <f>'1.a. Vos-laskelma'!C35</f>
        <v>7862</v>
      </c>
      <c r="N35" s="84">
        <v>5</v>
      </c>
      <c r="O35" s="84">
        <v>5</v>
      </c>
    </row>
    <row r="36" spans="1:15" ht="16.5" customHeight="1">
      <c r="A36" s="74">
        <v>90</v>
      </c>
      <c r="B36" s="75" t="s">
        <v>67</v>
      </c>
      <c r="C36" s="76">
        <v>670594.15081835561</v>
      </c>
      <c r="D36" s="196">
        <f>'1.a. Vos-laskelma'!J36</f>
        <v>741992.48327581445</v>
      </c>
      <c r="E36" s="97">
        <f t="shared" si="0"/>
        <v>71398.332457458833</v>
      </c>
      <c r="F36" s="164">
        <f t="shared" si="1"/>
        <v>0.10647025830799195</v>
      </c>
      <c r="G36" s="76">
        <f t="shared" si="2"/>
        <v>228.94986371401694</v>
      </c>
      <c r="H36" s="76">
        <f t="shared" si="3"/>
        <v>256.92260501240111</v>
      </c>
      <c r="I36" s="198">
        <f t="shared" si="4"/>
        <v>27.972741298384165</v>
      </c>
      <c r="J36" s="99">
        <f t="shared" si="5"/>
        <v>1.6049528498984281E-4</v>
      </c>
      <c r="K36" s="99">
        <f t="shared" si="6"/>
        <v>5.1369208179585899E-4</v>
      </c>
      <c r="L36" s="97">
        <v>2929</v>
      </c>
      <c r="M36" s="97">
        <f>'1.a. Vos-laskelma'!C36</f>
        <v>2888</v>
      </c>
      <c r="N36" s="84">
        <v>12</v>
      </c>
      <c r="O36" s="84">
        <v>12</v>
      </c>
    </row>
    <row r="37" spans="1:15" ht="16.5" customHeight="1">
      <c r="A37" s="74">
        <v>91</v>
      </c>
      <c r="B37" s="75" t="s">
        <v>68</v>
      </c>
      <c r="C37" s="76">
        <v>478124721.22119612</v>
      </c>
      <c r="D37" s="196">
        <f>'1.a. Vos-laskelma'!J37</f>
        <v>510289578.1132642</v>
      </c>
      <c r="E37" s="97">
        <f t="shared" si="0"/>
        <v>32164856.892068088</v>
      </c>
      <c r="F37" s="164">
        <f t="shared" si="1"/>
        <v>6.7272942528289761E-2</v>
      </c>
      <c r="G37" s="76">
        <f t="shared" si="2"/>
        <v>698.99435573507731</v>
      </c>
      <c r="H37" s="76">
        <f t="shared" si="3"/>
        <v>734.87249005354931</v>
      </c>
      <c r="I37" s="198">
        <f t="shared" si="4"/>
        <v>35.878134318472007</v>
      </c>
      <c r="J37" s="99">
        <f t="shared" si="5"/>
        <v>0.11443100614498315</v>
      </c>
      <c r="K37" s="99">
        <f t="shared" si="6"/>
        <v>0.12351235182215724</v>
      </c>
      <c r="L37" s="97">
        <v>684018</v>
      </c>
      <c r="M37" s="97">
        <f>'1.a. Vos-laskelma'!C37</f>
        <v>694392</v>
      </c>
      <c r="N37" s="84">
        <v>1</v>
      </c>
      <c r="O37" s="85">
        <v>31</v>
      </c>
    </row>
    <row r="38" spans="1:15" ht="16.5" customHeight="1">
      <c r="A38" s="74">
        <v>92</v>
      </c>
      <c r="B38" s="75" t="s">
        <v>69</v>
      </c>
      <c r="C38" s="76">
        <v>271689356.1072163</v>
      </c>
      <c r="D38" s="196">
        <f>'1.a. Vos-laskelma'!J38</f>
        <v>280790105.47330981</v>
      </c>
      <c r="E38" s="97">
        <f t="shared" si="0"/>
        <v>9100749.3660935163</v>
      </c>
      <c r="F38" s="164">
        <f t="shared" si="1"/>
        <v>3.3496893277269589E-2</v>
      </c>
      <c r="G38" s="76">
        <f t="shared" si="2"/>
        <v>1081.2689034748271</v>
      </c>
      <c r="H38" s="76">
        <f t="shared" si="3"/>
        <v>1110.0353637522328</v>
      </c>
      <c r="I38" s="198">
        <f t="shared" si="4"/>
        <v>28.766460277405713</v>
      </c>
      <c r="J38" s="99">
        <f t="shared" si="5"/>
        <v>6.5024218573814935E-2</v>
      </c>
      <c r="K38" s="99">
        <f t="shared" si="6"/>
        <v>4.4993592189319011E-2</v>
      </c>
      <c r="L38" s="97">
        <v>251269</v>
      </c>
      <c r="M38" s="97">
        <f>'1.a. Vos-laskelma'!C38</f>
        <v>252956</v>
      </c>
      <c r="N38" s="84">
        <v>1</v>
      </c>
      <c r="O38" s="85">
        <v>32</v>
      </c>
    </row>
    <row r="39" spans="1:15" ht="16.5" customHeight="1">
      <c r="A39" s="74">
        <v>97</v>
      </c>
      <c r="B39" s="75" t="s">
        <v>70</v>
      </c>
      <c r="C39" s="76">
        <v>335305.36166520882</v>
      </c>
      <c r="D39" s="196">
        <f>'1.a. Vos-laskelma'!J39</f>
        <v>212620.06127066212</v>
      </c>
      <c r="E39" s="97">
        <f t="shared" si="0"/>
        <v>-122685.30039454671</v>
      </c>
      <c r="F39" s="164">
        <f t="shared" si="1"/>
        <v>-0.36589125740567152</v>
      </c>
      <c r="G39" s="76">
        <f t="shared" si="2"/>
        <v>162.8486457820344</v>
      </c>
      <c r="H39" s="76">
        <f t="shared" si="3"/>
        <v>105.10136493853787</v>
      </c>
      <c r="I39" s="198">
        <f t="shared" si="4"/>
        <v>-57.747280843496526</v>
      </c>
      <c r="J39" s="99">
        <f t="shared" si="5"/>
        <v>8.0249625669128293E-5</v>
      </c>
      <c r="K39" s="99">
        <f t="shared" si="6"/>
        <v>3.5983347696434307E-4</v>
      </c>
      <c r="L39" s="97">
        <v>2059</v>
      </c>
      <c r="M39" s="97">
        <f>'1.a. Vos-laskelma'!C39</f>
        <v>2023</v>
      </c>
      <c r="N39" s="84">
        <v>10</v>
      </c>
      <c r="O39" s="84">
        <v>10</v>
      </c>
    </row>
    <row r="40" spans="1:15" ht="16.5" customHeight="1">
      <c r="A40" s="74">
        <v>98</v>
      </c>
      <c r="B40" s="75" t="s">
        <v>71</v>
      </c>
      <c r="C40" s="76">
        <v>17141935.173204832</v>
      </c>
      <c r="D40" s="196">
        <f>'1.a. Vos-laskelma'!J40</f>
        <v>17298128.3362175</v>
      </c>
      <c r="E40" s="97">
        <f t="shared" si="0"/>
        <v>156193.16301266849</v>
      </c>
      <c r="F40" s="164">
        <f t="shared" si="1"/>
        <v>9.1117578869869716E-3</v>
      </c>
      <c r="G40" s="76">
        <f t="shared" si="2"/>
        <v>750.22693217229778</v>
      </c>
      <c r="H40" s="76">
        <f t="shared" si="3"/>
        <v>759.52264923018663</v>
      </c>
      <c r="I40" s="198">
        <f t="shared" si="4"/>
        <v>9.2957170578888508</v>
      </c>
      <c r="J40" s="99">
        <f t="shared" si="5"/>
        <v>4.1026301341034804E-3</v>
      </c>
      <c r="K40" s="99">
        <f t="shared" si="6"/>
        <v>4.0510170231650581E-3</v>
      </c>
      <c r="L40" s="97">
        <v>22849</v>
      </c>
      <c r="M40" s="97">
        <f>'1.a. Vos-laskelma'!C40</f>
        <v>22775</v>
      </c>
      <c r="N40" s="84">
        <v>7</v>
      </c>
      <c r="O40" s="84">
        <v>7</v>
      </c>
    </row>
    <row r="41" spans="1:15" ht="16.5" customHeight="1">
      <c r="A41" s="74">
        <v>102</v>
      </c>
      <c r="B41" s="75" t="s">
        <v>72</v>
      </c>
      <c r="C41" s="76">
        <v>8321842.0290643368</v>
      </c>
      <c r="D41" s="196">
        <f>'1.a. Vos-laskelma'!J41</f>
        <v>8747141.7439317703</v>
      </c>
      <c r="E41" s="97">
        <f t="shared" si="0"/>
        <v>425299.71486743353</v>
      </c>
      <c r="F41" s="164">
        <f t="shared" si="1"/>
        <v>5.1106439341441323E-2</v>
      </c>
      <c r="G41" s="76">
        <f t="shared" si="2"/>
        <v>870.94108101144286</v>
      </c>
      <c r="H41" s="76">
        <f t="shared" si="3"/>
        <v>916.31486946697783</v>
      </c>
      <c r="I41" s="198">
        <f t="shared" si="4"/>
        <v>45.373788455534964</v>
      </c>
      <c r="J41" s="99">
        <f t="shared" si="5"/>
        <v>1.9916911092427826E-3</v>
      </c>
      <c r="K41" s="99">
        <f t="shared" si="6"/>
        <v>1.6979586609498856E-3</v>
      </c>
      <c r="L41" s="97">
        <v>9555</v>
      </c>
      <c r="M41" s="97">
        <f>'1.a. Vos-laskelma'!C41</f>
        <v>9546</v>
      </c>
      <c r="N41" s="84">
        <v>4</v>
      </c>
      <c r="O41" s="84">
        <v>4</v>
      </c>
    </row>
    <row r="42" spans="1:15" ht="16.5" customHeight="1">
      <c r="A42" s="74">
        <v>103</v>
      </c>
      <c r="B42" s="75" t="s">
        <v>73</v>
      </c>
      <c r="C42" s="76">
        <v>1196007.072455026</v>
      </c>
      <c r="D42" s="196">
        <f>'1.a. Vos-laskelma'!J42</f>
        <v>1201115.7370686384</v>
      </c>
      <c r="E42" s="97">
        <f t="shared" si="0"/>
        <v>5108.6646136124618</v>
      </c>
      <c r="F42" s="164">
        <f t="shared" si="1"/>
        <v>4.2714334482370428E-3</v>
      </c>
      <c r="G42" s="76">
        <f t="shared" si="2"/>
        <v>571.15906038921969</v>
      </c>
      <c r="H42" s="76">
        <f t="shared" si="3"/>
        <v>579.1300564458237</v>
      </c>
      <c r="I42" s="198">
        <f t="shared" si="4"/>
        <v>7.9709960566040081</v>
      </c>
      <c r="J42" s="99">
        <f t="shared" si="5"/>
        <v>2.862439162484308E-4</v>
      </c>
      <c r="K42" s="99">
        <f t="shared" si="6"/>
        <v>3.6890490915672145E-4</v>
      </c>
      <c r="L42" s="97">
        <v>2094</v>
      </c>
      <c r="M42" s="97">
        <f>'1.a. Vos-laskelma'!C42</f>
        <v>2074</v>
      </c>
      <c r="N42" s="84">
        <v>5</v>
      </c>
      <c r="O42" s="84">
        <v>5</v>
      </c>
    </row>
    <row r="43" spans="1:15" ht="16.5" customHeight="1">
      <c r="A43" s="74">
        <v>105</v>
      </c>
      <c r="B43" s="75" t="s">
        <v>74</v>
      </c>
      <c r="C43" s="76">
        <v>2827072.535263292</v>
      </c>
      <c r="D43" s="196">
        <f>'1.a. Vos-laskelma'!J43</f>
        <v>2600987.348830265</v>
      </c>
      <c r="E43" s="97">
        <f t="shared" si="0"/>
        <v>-226085.18643302703</v>
      </c>
      <c r="F43" s="164">
        <f t="shared" si="1"/>
        <v>-7.9971484145867938E-2</v>
      </c>
      <c r="G43" s="76">
        <f t="shared" si="2"/>
        <v>1412.1241434881579</v>
      </c>
      <c r="H43" s="76">
        <f t="shared" si="3"/>
        <v>1310.9815266281578</v>
      </c>
      <c r="I43" s="198">
        <f t="shared" si="4"/>
        <v>-101.14261686000009</v>
      </c>
      <c r="J43" s="99">
        <f t="shared" si="5"/>
        <v>6.766116460758427E-4</v>
      </c>
      <c r="K43" s="99">
        <f t="shared" si="6"/>
        <v>3.5289649940546544E-4</v>
      </c>
      <c r="L43" s="97">
        <v>2002</v>
      </c>
      <c r="M43" s="97">
        <f>'1.a. Vos-laskelma'!C43</f>
        <v>1984</v>
      </c>
      <c r="N43" s="84">
        <v>18</v>
      </c>
      <c r="O43" s="84">
        <v>18</v>
      </c>
    </row>
    <row r="44" spans="1:15" ht="16.5" customHeight="1">
      <c r="A44" s="74">
        <v>106</v>
      </c>
      <c r="B44" s="75" t="s">
        <v>75</v>
      </c>
      <c r="C44" s="76">
        <v>16554285.66359055</v>
      </c>
      <c r="D44" s="196">
        <f>'1.a. Vos-laskelma'!J44</f>
        <v>15035153.43392965</v>
      </c>
      <c r="E44" s="97">
        <f t="shared" si="0"/>
        <v>-1519132.2296609003</v>
      </c>
      <c r="F44" s="164">
        <f t="shared" si="1"/>
        <v>-9.1766703833199847E-2</v>
      </c>
      <c r="G44" s="76">
        <f t="shared" si="2"/>
        <v>351.98668247731393</v>
      </c>
      <c r="H44" s="76">
        <f t="shared" si="3"/>
        <v>319.79481939656813</v>
      </c>
      <c r="I44" s="198">
        <f t="shared" si="4"/>
        <v>-32.191863080745804</v>
      </c>
      <c r="J44" s="99">
        <f t="shared" si="5"/>
        <v>3.9619862358461089E-3</v>
      </c>
      <c r="K44" s="99">
        <f t="shared" si="6"/>
        <v>8.3626153828366724E-3</v>
      </c>
      <c r="L44" s="97">
        <v>47031</v>
      </c>
      <c r="M44" s="97">
        <f>'1.a. Vos-laskelma'!C44</f>
        <v>47015</v>
      </c>
      <c r="N44" s="84">
        <v>1</v>
      </c>
      <c r="O44" s="85">
        <v>35</v>
      </c>
    </row>
    <row r="45" spans="1:15" ht="16.5" customHeight="1">
      <c r="A45" s="74">
        <v>108</v>
      </c>
      <c r="B45" s="75" t="s">
        <v>76</v>
      </c>
      <c r="C45" s="76">
        <v>9021159.9169000126</v>
      </c>
      <c r="D45" s="196">
        <f>'1.a. Vos-laskelma'!J45</f>
        <v>10218808.444994777</v>
      </c>
      <c r="E45" s="97">
        <f t="shared" si="0"/>
        <v>1197648.5280947648</v>
      </c>
      <c r="F45" s="164">
        <f t="shared" si="1"/>
        <v>0.13275992656455635</v>
      </c>
      <c r="G45" s="76">
        <f t="shared" si="2"/>
        <v>871.77811334557521</v>
      </c>
      <c r="H45" s="76">
        <f t="shared" si="3"/>
        <v>997.05419504290933</v>
      </c>
      <c r="I45" s="198">
        <f t="shared" si="4"/>
        <v>125.27608169733412</v>
      </c>
      <c r="J45" s="99">
        <f t="shared" si="5"/>
        <v>2.1590609313173019E-3</v>
      </c>
      <c r="K45" s="99">
        <f t="shared" si="6"/>
        <v>1.8230021282291408E-3</v>
      </c>
      <c r="L45" s="97">
        <v>10348</v>
      </c>
      <c r="M45" s="97">
        <f>'1.a. Vos-laskelma'!C45</f>
        <v>10249</v>
      </c>
      <c r="N45" s="84">
        <v>6</v>
      </c>
      <c r="O45" s="84">
        <v>6</v>
      </c>
    </row>
    <row r="46" spans="1:15" ht="16.5" customHeight="1">
      <c r="A46" s="74">
        <v>109</v>
      </c>
      <c r="B46" s="75" t="s">
        <v>77</v>
      </c>
      <c r="C46" s="76">
        <v>14631288.7323661</v>
      </c>
      <c r="D46" s="196">
        <f>'1.a. Vos-laskelma'!J46</f>
        <v>14915399.247137077</v>
      </c>
      <c r="E46" s="97">
        <f t="shared" si="0"/>
        <v>284110.5147709772</v>
      </c>
      <c r="F46" s="164">
        <f t="shared" si="1"/>
        <v>1.9418010263340092E-2</v>
      </c>
      <c r="G46" s="76">
        <f t="shared" si="2"/>
        <v>213.80457867353616</v>
      </c>
      <c r="H46" s="76">
        <f t="shared" si="3"/>
        <v>217.38128147516653</v>
      </c>
      <c r="I46" s="198">
        <f t="shared" si="4"/>
        <v>3.5767028016303755</v>
      </c>
      <c r="J46" s="99">
        <f t="shared" si="5"/>
        <v>3.5017496827314952E-3</v>
      </c>
      <c r="K46" s="99">
        <f t="shared" si="6"/>
        <v>1.2204455851918653E-2</v>
      </c>
      <c r="L46" s="97">
        <v>68433</v>
      </c>
      <c r="M46" s="97">
        <f>'1.a. Vos-laskelma'!C46</f>
        <v>68614</v>
      </c>
      <c r="N46" s="84">
        <v>5</v>
      </c>
      <c r="O46" s="84">
        <v>5</v>
      </c>
    </row>
    <row r="47" spans="1:15" ht="16.5" customHeight="1">
      <c r="A47" s="74">
        <v>111</v>
      </c>
      <c r="B47" s="75" t="s">
        <v>78</v>
      </c>
      <c r="C47" s="76">
        <v>8336251.3517032284</v>
      </c>
      <c r="D47" s="196">
        <f>'1.a. Vos-laskelma'!J47</f>
        <v>7921066.8448706269</v>
      </c>
      <c r="E47" s="97">
        <f t="shared" si="0"/>
        <v>-415184.5068326015</v>
      </c>
      <c r="F47" s="164">
        <f t="shared" si="1"/>
        <v>-4.9804701095987551E-2</v>
      </c>
      <c r="G47" s="76">
        <f t="shared" si="2"/>
        <v>467.56696122627341</v>
      </c>
      <c r="H47" s="76">
        <f t="shared" si="3"/>
        <v>447.66965326498399</v>
      </c>
      <c r="I47" s="198">
        <f t="shared" si="4"/>
        <v>-19.897307961289414</v>
      </c>
      <c r="J47" s="99">
        <f t="shared" si="5"/>
        <v>1.9951397351227092E-3</v>
      </c>
      <c r="K47" s="99">
        <f t="shared" si="6"/>
        <v>3.1472533570969284E-3</v>
      </c>
      <c r="L47" s="97">
        <v>17829</v>
      </c>
      <c r="M47" s="97">
        <f>'1.a. Vos-laskelma'!C47</f>
        <v>17694</v>
      </c>
      <c r="N47" s="84">
        <v>7</v>
      </c>
      <c r="O47" s="84">
        <v>7</v>
      </c>
    </row>
    <row r="48" spans="1:15" ht="16.5" customHeight="1">
      <c r="A48" s="74">
        <v>139</v>
      </c>
      <c r="B48" s="75" t="s">
        <v>79</v>
      </c>
      <c r="C48" s="76">
        <v>14163645.874308489</v>
      </c>
      <c r="D48" s="196">
        <f>'1.a. Vos-laskelma'!J48</f>
        <v>14164974.060706256</v>
      </c>
      <c r="E48" s="97">
        <f t="shared" si="0"/>
        <v>1328.1863977666944</v>
      </c>
      <c r="F48" s="164">
        <f t="shared" si="1"/>
        <v>9.377432968554365E-5</v>
      </c>
      <c r="G48" s="76">
        <f t="shared" si="2"/>
        <v>1444.3856694175495</v>
      </c>
      <c r="H48" s="76">
        <f t="shared" si="3"/>
        <v>1452.0731994573302</v>
      </c>
      <c r="I48" s="198">
        <f t="shared" si="4"/>
        <v>7.6875300397807678</v>
      </c>
      <c r="J48" s="99">
        <f t="shared" si="5"/>
        <v>3.389827331953713E-3</v>
      </c>
      <c r="K48" s="99">
        <f t="shared" si="6"/>
        <v>1.7351337458166912E-3</v>
      </c>
      <c r="L48" s="97">
        <v>9806</v>
      </c>
      <c r="M48" s="97">
        <f>'1.a. Vos-laskelma'!C48</f>
        <v>9755</v>
      </c>
      <c r="N48" s="84">
        <v>17</v>
      </c>
      <c r="O48" s="84">
        <v>17</v>
      </c>
    </row>
    <row r="49" spans="1:15" ht="16.5" customHeight="1">
      <c r="A49" s="74">
        <v>140</v>
      </c>
      <c r="B49" s="75" t="s">
        <v>80</v>
      </c>
      <c r="C49" s="76">
        <v>21580545.315167971</v>
      </c>
      <c r="D49" s="196">
        <f>'1.a. Vos-laskelma'!J49</f>
        <v>20517877.49526174</v>
      </c>
      <c r="E49" s="97">
        <f t="shared" si="0"/>
        <v>-1062667.819906231</v>
      </c>
      <c r="F49" s="164">
        <f t="shared" si="1"/>
        <v>-4.9241935474138868E-2</v>
      </c>
      <c r="G49" s="76">
        <f t="shared" si="2"/>
        <v>1054.6129753783889</v>
      </c>
      <c r="H49" s="76">
        <f t="shared" si="3"/>
        <v>1015.4851519555427</v>
      </c>
      <c r="I49" s="198">
        <f t="shared" si="4"/>
        <v>-39.127823422846177</v>
      </c>
      <c r="J49" s="99">
        <f t="shared" si="5"/>
        <v>5.1649358503460642E-3</v>
      </c>
      <c r="K49" s="99">
        <f t="shared" si="6"/>
        <v>3.5938879891569703E-3</v>
      </c>
      <c r="L49" s="97">
        <v>20463</v>
      </c>
      <c r="M49" s="97">
        <f>'1.a. Vos-laskelma'!C49</f>
        <v>20205</v>
      </c>
      <c r="N49" s="84">
        <v>11</v>
      </c>
      <c r="O49" s="84">
        <v>11</v>
      </c>
    </row>
    <row r="50" spans="1:15" ht="16.5" customHeight="1">
      <c r="A50" s="74">
        <v>142</v>
      </c>
      <c r="B50" s="75" t="s">
        <v>81</v>
      </c>
      <c r="C50" s="76">
        <v>4030315.6451634718</v>
      </c>
      <c r="D50" s="196">
        <f>'1.a. Vos-laskelma'!J50</f>
        <v>3804282.1091244062</v>
      </c>
      <c r="E50" s="97">
        <f t="shared" si="0"/>
        <v>-226033.53603906557</v>
      </c>
      <c r="F50" s="164">
        <f t="shared" si="1"/>
        <v>-5.6083333401023859E-2</v>
      </c>
      <c r="G50" s="76">
        <f t="shared" si="2"/>
        <v>629.63843855076891</v>
      </c>
      <c r="H50" s="76">
        <f t="shared" si="3"/>
        <v>601.08739281472685</v>
      </c>
      <c r="I50" s="198">
        <f t="shared" si="4"/>
        <v>-28.551045736042056</v>
      </c>
      <c r="J50" s="99">
        <f t="shared" si="5"/>
        <v>9.6458738460536539E-4</v>
      </c>
      <c r="K50" s="99">
        <f t="shared" si="6"/>
        <v>1.1257469479522132E-3</v>
      </c>
      <c r="L50" s="97">
        <v>6401</v>
      </c>
      <c r="M50" s="97">
        <f>'1.a. Vos-laskelma'!C50</f>
        <v>6329</v>
      </c>
      <c r="N50" s="84">
        <v>7</v>
      </c>
      <c r="O50" s="84">
        <v>7</v>
      </c>
    </row>
    <row r="51" spans="1:15" ht="16.5" customHeight="1">
      <c r="A51" s="74">
        <v>143</v>
      </c>
      <c r="B51" s="75" t="s">
        <v>82</v>
      </c>
      <c r="C51" s="76">
        <v>3658390.0696644848</v>
      </c>
      <c r="D51" s="196">
        <f>'1.a. Vos-laskelma'!J51</f>
        <v>3302513.2875797655</v>
      </c>
      <c r="E51" s="97">
        <f t="shared" si="0"/>
        <v>-355876.78208471928</v>
      </c>
      <c r="F51" s="164">
        <f t="shared" si="1"/>
        <v>-9.7276882811284562E-2</v>
      </c>
      <c r="G51" s="76">
        <f t="shared" si="2"/>
        <v>541.3421233596456</v>
      </c>
      <c r="H51" s="76">
        <f t="shared" si="3"/>
        <v>492.61833048624186</v>
      </c>
      <c r="I51" s="198">
        <f t="shared" si="4"/>
        <v>-48.723792873403738</v>
      </c>
      <c r="J51" s="99">
        <f t="shared" si="5"/>
        <v>8.7557333465894686E-4</v>
      </c>
      <c r="K51" s="99">
        <f t="shared" si="6"/>
        <v>1.192448655249113E-3</v>
      </c>
      <c r="L51" s="97">
        <v>6758</v>
      </c>
      <c r="M51" s="97">
        <f>'1.a. Vos-laskelma'!C51</f>
        <v>6704</v>
      </c>
      <c r="N51" s="84">
        <v>6</v>
      </c>
      <c r="O51" s="84">
        <v>6</v>
      </c>
    </row>
    <row r="52" spans="1:15" ht="16.5" customHeight="1">
      <c r="A52" s="74">
        <v>145</v>
      </c>
      <c r="B52" s="75" t="s">
        <v>83</v>
      </c>
      <c r="C52" s="76">
        <v>14978283.192997331</v>
      </c>
      <c r="D52" s="196">
        <f>'1.a. Vos-laskelma'!J52</f>
        <v>15186949.309967505</v>
      </c>
      <c r="E52" s="97">
        <f t="shared" si="0"/>
        <v>208666.11697017401</v>
      </c>
      <c r="F52" s="164">
        <f t="shared" si="1"/>
        <v>1.3931243940408998E-2</v>
      </c>
      <c r="G52" s="76">
        <f t="shared" si="2"/>
        <v>1205.1076669882798</v>
      </c>
      <c r="H52" s="76">
        <f t="shared" si="3"/>
        <v>1224.2603232541319</v>
      </c>
      <c r="I52" s="198">
        <f t="shared" si="4"/>
        <v>19.152656265852102</v>
      </c>
      <c r="J52" s="99">
        <f t="shared" si="5"/>
        <v>3.5847968950892886E-3</v>
      </c>
      <c r="K52" s="99">
        <f t="shared" si="6"/>
        <v>2.2064924773814512E-3</v>
      </c>
      <c r="L52" s="97">
        <v>12429</v>
      </c>
      <c r="M52" s="97">
        <f>'1.a. Vos-laskelma'!C52</f>
        <v>12405</v>
      </c>
      <c r="N52" s="84">
        <v>14</v>
      </c>
      <c r="O52" s="84">
        <v>14</v>
      </c>
    </row>
    <row r="53" spans="1:15" ht="16.5" customHeight="1">
      <c r="A53" s="74">
        <v>146</v>
      </c>
      <c r="B53" s="75" t="s">
        <v>84</v>
      </c>
      <c r="C53" s="76">
        <v>3944279.2498665331</v>
      </c>
      <c r="D53" s="196">
        <f>'1.a. Vos-laskelma'!J53</f>
        <v>3614369.7738378537</v>
      </c>
      <c r="E53" s="97">
        <f t="shared" si="0"/>
        <v>-329909.4760286794</v>
      </c>
      <c r="F53" s="164">
        <f t="shared" si="1"/>
        <v>-8.3642525067119153E-2</v>
      </c>
      <c r="G53" s="76">
        <f t="shared" si="2"/>
        <v>900.10936783809518</v>
      </c>
      <c r="H53" s="76">
        <f t="shared" si="3"/>
        <v>841.92168037219983</v>
      </c>
      <c r="I53" s="198">
        <f t="shared" si="4"/>
        <v>-58.187687465895351</v>
      </c>
      <c r="J53" s="99">
        <f t="shared" si="5"/>
        <v>9.4399603920542429E-4</v>
      </c>
      <c r="K53" s="99">
        <f t="shared" si="6"/>
        <v>7.6360114513491085E-4</v>
      </c>
      <c r="L53" s="97">
        <v>4382</v>
      </c>
      <c r="M53" s="97">
        <f>'1.a. Vos-laskelma'!C53</f>
        <v>4293</v>
      </c>
      <c r="N53" s="84">
        <v>12</v>
      </c>
      <c r="O53" s="84">
        <v>12</v>
      </c>
    </row>
    <row r="54" spans="1:15" ht="16.5" customHeight="1">
      <c r="A54" s="74">
        <v>148</v>
      </c>
      <c r="B54" s="75" t="s">
        <v>85</v>
      </c>
      <c r="C54" s="76">
        <v>12671514.27606656</v>
      </c>
      <c r="D54" s="196">
        <f>'1.a. Vos-laskelma'!J54</f>
        <v>12472845.374564743</v>
      </c>
      <c r="E54" s="97">
        <f t="shared" si="0"/>
        <v>-198668.90150181763</v>
      </c>
      <c r="F54" s="164">
        <f t="shared" si="1"/>
        <v>-1.5678386747908682E-2</v>
      </c>
      <c r="G54" s="76">
        <f t="shared" si="2"/>
        <v>1754.0855863879513</v>
      </c>
      <c r="H54" s="76">
        <f t="shared" si="3"/>
        <v>1721.8174178029738</v>
      </c>
      <c r="I54" s="198">
        <f t="shared" si="4"/>
        <v>-32.268168584977502</v>
      </c>
      <c r="J54" s="99">
        <f t="shared" si="5"/>
        <v>3.0327110555741178E-3</v>
      </c>
      <c r="K54" s="99">
        <f t="shared" si="6"/>
        <v>1.2884991137566491E-3</v>
      </c>
      <c r="L54" s="97">
        <v>7224</v>
      </c>
      <c r="M54" s="97">
        <f>'1.a. Vos-laskelma'!C54</f>
        <v>7244</v>
      </c>
      <c r="N54" s="84">
        <v>19</v>
      </c>
      <c r="O54" s="84">
        <v>19</v>
      </c>
    </row>
    <row r="55" spans="1:15" ht="16.5" customHeight="1">
      <c r="A55" s="74">
        <v>149</v>
      </c>
      <c r="B55" s="75" t="s">
        <v>86</v>
      </c>
      <c r="C55" s="76">
        <v>2085414.797819474</v>
      </c>
      <c r="D55" s="196">
        <f>'1.a. Vos-laskelma'!J55</f>
        <v>2402606.5162066482</v>
      </c>
      <c r="E55" s="97">
        <f t="shared" si="0"/>
        <v>317191.71838717419</v>
      </c>
      <c r="F55" s="164">
        <f t="shared" si="1"/>
        <v>0.15210006120548886</v>
      </c>
      <c r="G55" s="76">
        <f t="shared" si="2"/>
        <v>386.04494591252757</v>
      </c>
      <c r="H55" s="76">
        <f t="shared" si="3"/>
        <v>445.66991582390062</v>
      </c>
      <c r="I55" s="198">
        <f t="shared" si="4"/>
        <v>59.624969911373057</v>
      </c>
      <c r="J55" s="99">
        <f t="shared" si="5"/>
        <v>4.9910850234769215E-4</v>
      </c>
      <c r="K55" s="99">
        <f t="shared" si="6"/>
        <v>9.58903744100234E-4</v>
      </c>
      <c r="L55" s="97">
        <v>5402</v>
      </c>
      <c r="M55" s="97">
        <f>'1.a. Vos-laskelma'!C55</f>
        <v>5391</v>
      </c>
      <c r="N55" s="84">
        <v>1</v>
      </c>
      <c r="O55" s="85">
        <v>33</v>
      </c>
    </row>
    <row r="56" spans="1:15" ht="16.5" customHeight="1">
      <c r="A56" s="74">
        <v>151</v>
      </c>
      <c r="B56" s="75" t="s">
        <v>87</v>
      </c>
      <c r="C56" s="76">
        <v>421289.38543324079</v>
      </c>
      <c r="D56" s="196">
        <f>'1.a. Vos-laskelma'!J56</f>
        <v>647492.12845729478</v>
      </c>
      <c r="E56" s="97">
        <f t="shared" si="0"/>
        <v>226202.74302405398</v>
      </c>
      <c r="F56" s="164">
        <f t="shared" si="1"/>
        <v>0.53692960431802517</v>
      </c>
      <c r="G56" s="76">
        <f t="shared" si="2"/>
        <v>234.83243335186219</v>
      </c>
      <c r="H56" s="76">
        <f t="shared" si="3"/>
        <v>365.6082035331986</v>
      </c>
      <c r="I56" s="198">
        <f t="shared" si="4"/>
        <v>130.77577018133641</v>
      </c>
      <c r="J56" s="99">
        <f t="shared" si="5"/>
        <v>1.0082843683588679E-4</v>
      </c>
      <c r="K56" s="99">
        <f t="shared" si="6"/>
        <v>3.1500992966082629E-4</v>
      </c>
      <c r="L56" s="97">
        <v>1794</v>
      </c>
      <c r="M56" s="97">
        <f>'1.a. Vos-laskelma'!C56</f>
        <v>1771</v>
      </c>
      <c r="N56" s="84">
        <v>14</v>
      </c>
      <c r="O56" s="84">
        <v>14</v>
      </c>
    </row>
    <row r="57" spans="1:15" ht="16.5" customHeight="1">
      <c r="A57" s="74">
        <v>152</v>
      </c>
      <c r="B57" s="75" t="s">
        <v>88</v>
      </c>
      <c r="C57" s="76">
        <v>4466951.7363611786</v>
      </c>
      <c r="D57" s="196">
        <f>'1.a. Vos-laskelma'!J57</f>
        <v>4338908.912777178</v>
      </c>
      <c r="E57" s="97">
        <f t="shared" si="0"/>
        <v>-128042.82358400058</v>
      </c>
      <c r="F57" s="164">
        <f t="shared" si="1"/>
        <v>-2.8664474375607533E-2</v>
      </c>
      <c r="G57" s="76">
        <f t="shared" si="2"/>
        <v>1034.256016754151</v>
      </c>
      <c r="H57" s="76">
        <f t="shared" si="3"/>
        <v>1018.2841851155076</v>
      </c>
      <c r="I57" s="198">
        <f t="shared" si="4"/>
        <v>-15.97183163864338</v>
      </c>
      <c r="J57" s="99">
        <f t="shared" si="5"/>
        <v>1.0690887940019544E-3</v>
      </c>
      <c r="K57" s="99">
        <f t="shared" si="6"/>
        <v>7.5790926611224213E-4</v>
      </c>
      <c r="L57" s="97">
        <v>4319</v>
      </c>
      <c r="M57" s="97">
        <f>'1.a. Vos-laskelma'!C57</f>
        <v>4261</v>
      </c>
      <c r="N57" s="84">
        <v>14</v>
      </c>
      <c r="O57" s="84">
        <v>14</v>
      </c>
    </row>
    <row r="58" spans="1:15" ht="16.5" customHeight="1">
      <c r="A58" s="74">
        <v>153</v>
      </c>
      <c r="B58" s="75" t="s">
        <v>89</v>
      </c>
      <c r="C58" s="76">
        <v>20096314.432251438</v>
      </c>
      <c r="D58" s="196">
        <f>'1.a. Vos-laskelma'!J58</f>
        <v>19291485.039256196</v>
      </c>
      <c r="E58" s="97">
        <f t="shared" si="0"/>
        <v>-804829.39299524203</v>
      </c>
      <c r="F58" s="164">
        <f t="shared" si="1"/>
        <v>-4.0048606708880753E-2</v>
      </c>
      <c r="G58" s="76">
        <f t="shared" si="2"/>
        <v>812.82617829847266</v>
      </c>
      <c r="H58" s="76">
        <f t="shared" si="3"/>
        <v>792.42082724404179</v>
      </c>
      <c r="I58" s="198">
        <f t="shared" si="4"/>
        <v>-20.405351054430866</v>
      </c>
      <c r="J58" s="99">
        <f t="shared" si="5"/>
        <v>4.8097104755739847E-3</v>
      </c>
      <c r="K58" s="99">
        <f t="shared" si="6"/>
        <v>4.3302748377147459E-3</v>
      </c>
      <c r="L58" s="97">
        <v>24724</v>
      </c>
      <c r="M58" s="97">
        <f>'1.a. Vos-laskelma'!C58</f>
        <v>24345</v>
      </c>
      <c r="N58" s="84">
        <v>9</v>
      </c>
      <c r="O58" s="84">
        <v>9</v>
      </c>
    </row>
    <row r="59" spans="1:15" ht="16.5" customHeight="1">
      <c r="A59" s="74">
        <v>165</v>
      </c>
      <c r="B59" s="75" t="s">
        <v>90</v>
      </c>
      <c r="C59" s="76">
        <v>8709939.9562501684</v>
      </c>
      <c r="D59" s="196">
        <f>'1.a. Vos-laskelma'!J59</f>
        <v>8266878.8887312412</v>
      </c>
      <c r="E59" s="97">
        <f t="shared" si="0"/>
        <v>-443061.06751892716</v>
      </c>
      <c r="F59" s="164">
        <f t="shared" si="1"/>
        <v>-5.0868441085060619E-2</v>
      </c>
      <c r="G59" s="76">
        <f t="shared" si="2"/>
        <v>543.86137722448757</v>
      </c>
      <c r="H59" s="76">
        <f t="shared" si="3"/>
        <v>521.01083309581156</v>
      </c>
      <c r="I59" s="198">
        <f t="shared" si="4"/>
        <v>-22.850544128676006</v>
      </c>
      <c r="J59" s="99">
        <f t="shared" si="5"/>
        <v>2.0845757360347769E-3</v>
      </c>
      <c r="K59" s="99">
        <f t="shared" si="6"/>
        <v>2.8222826391464317E-3</v>
      </c>
      <c r="L59" s="97">
        <v>16015</v>
      </c>
      <c r="M59" s="97">
        <f>'1.a. Vos-laskelma'!C59</f>
        <v>15867</v>
      </c>
      <c r="N59" s="84">
        <v>5</v>
      </c>
      <c r="O59" s="84">
        <v>5</v>
      </c>
    </row>
    <row r="60" spans="1:15" ht="16.5" customHeight="1">
      <c r="A60" s="74">
        <v>167</v>
      </c>
      <c r="B60" s="75" t="s">
        <v>91</v>
      </c>
      <c r="C60" s="76">
        <v>55782848.079890177</v>
      </c>
      <c r="D60" s="196">
        <f>'1.a. Vos-laskelma'!J60</f>
        <v>56270469.900951058</v>
      </c>
      <c r="E60" s="97">
        <f t="shared" si="0"/>
        <v>487621.82106088102</v>
      </c>
      <c r="F60" s="164">
        <f t="shared" si="1"/>
        <v>8.7414292716378825E-3</v>
      </c>
      <c r="G60" s="76">
        <f t="shared" si="2"/>
        <v>708.43459036448837</v>
      </c>
      <c r="H60" s="76">
        <f t="shared" si="3"/>
        <v>711.1232279057117</v>
      </c>
      <c r="I60" s="198">
        <f t="shared" si="4"/>
        <v>2.6886375412233292</v>
      </c>
      <c r="J60" s="99">
        <f t="shared" si="5"/>
        <v>1.3350674307554697E-2</v>
      </c>
      <c r="K60" s="99">
        <f t="shared" si="6"/>
        <v>1.4074771724523727E-2</v>
      </c>
      <c r="L60" s="97">
        <v>78741</v>
      </c>
      <c r="M60" s="97">
        <f>'1.a. Vos-laskelma'!C60</f>
        <v>79129</v>
      </c>
      <c r="N60" s="84">
        <v>12</v>
      </c>
      <c r="O60" s="84">
        <v>12</v>
      </c>
    </row>
    <row r="61" spans="1:15" ht="16.5" customHeight="1">
      <c r="A61" s="74">
        <v>169</v>
      </c>
      <c r="B61" s="75" t="s">
        <v>92</v>
      </c>
      <c r="C61" s="76">
        <v>2637353.204319648</v>
      </c>
      <c r="D61" s="196">
        <f>'1.a. Vos-laskelma'!J61</f>
        <v>2580541.7382102287</v>
      </c>
      <c r="E61" s="97">
        <f t="shared" si="0"/>
        <v>-56811.466109419242</v>
      </c>
      <c r="F61" s="164">
        <f t="shared" si="1"/>
        <v>-2.1541091279078325E-2</v>
      </c>
      <c r="G61" s="76">
        <f t="shared" si="2"/>
        <v>544.00849924085151</v>
      </c>
      <c r="H61" s="76">
        <f t="shared" si="3"/>
        <v>538.17345948075672</v>
      </c>
      <c r="I61" s="198">
        <f t="shared" si="4"/>
        <v>-5.8350397600947872</v>
      </c>
      <c r="J61" s="99">
        <f t="shared" si="5"/>
        <v>6.3120555648987753E-4</v>
      </c>
      <c r="K61" s="99">
        <f t="shared" si="6"/>
        <v>8.5289249730302759E-4</v>
      </c>
      <c r="L61" s="97">
        <v>4848</v>
      </c>
      <c r="M61" s="97">
        <f>'1.a. Vos-laskelma'!C61</f>
        <v>4795</v>
      </c>
      <c r="N61" s="84">
        <v>5</v>
      </c>
      <c r="O61" s="84">
        <v>5</v>
      </c>
    </row>
    <row r="62" spans="1:15" ht="16.5" customHeight="1">
      <c r="A62" s="74">
        <v>171</v>
      </c>
      <c r="B62" s="75" t="s">
        <v>93</v>
      </c>
      <c r="C62" s="76">
        <v>3471641.7647458161</v>
      </c>
      <c r="D62" s="196">
        <f>'1.a. Vos-laskelma'!J62</f>
        <v>3326637.6675463947</v>
      </c>
      <c r="E62" s="97">
        <f t="shared" si="0"/>
        <v>-145004.09719942138</v>
      </c>
      <c r="F62" s="164">
        <f t="shared" si="1"/>
        <v>-4.1768162450378336E-2</v>
      </c>
      <c r="G62" s="76">
        <f t="shared" si="2"/>
        <v>762.66295359090861</v>
      </c>
      <c r="H62" s="76">
        <f t="shared" si="3"/>
        <v>740.23980141219283</v>
      </c>
      <c r="I62" s="198">
        <f t="shared" si="4"/>
        <v>-22.423152178715782</v>
      </c>
      <c r="J62" s="99">
        <f t="shared" si="5"/>
        <v>8.3087830953426395E-4</v>
      </c>
      <c r="K62" s="99">
        <f t="shared" si="6"/>
        <v>7.9935326024604925E-4</v>
      </c>
      <c r="L62" s="97">
        <v>4552</v>
      </c>
      <c r="M62" s="97">
        <f>'1.a. Vos-laskelma'!C62</f>
        <v>4494</v>
      </c>
      <c r="N62" s="84">
        <v>11</v>
      </c>
      <c r="O62" s="84">
        <v>11</v>
      </c>
    </row>
    <row r="63" spans="1:15" ht="16.5" customHeight="1">
      <c r="A63" s="74">
        <v>172</v>
      </c>
      <c r="B63" s="75" t="s">
        <v>94</v>
      </c>
      <c r="C63" s="76">
        <v>3236624.746400469</v>
      </c>
      <c r="D63" s="196">
        <f>'1.a. Vos-laskelma'!J63</f>
        <v>3247225.3560494436</v>
      </c>
      <c r="E63" s="97">
        <f t="shared" si="0"/>
        <v>10600.609648974612</v>
      </c>
      <c r="F63" s="164">
        <f t="shared" si="1"/>
        <v>3.2752050297964923E-3</v>
      </c>
      <c r="G63" s="76">
        <f t="shared" si="2"/>
        <v>789.6132584533957</v>
      </c>
      <c r="H63" s="76">
        <f t="shared" si="3"/>
        <v>796.08368620971896</v>
      </c>
      <c r="I63" s="198">
        <f t="shared" si="4"/>
        <v>6.4704277563232608</v>
      </c>
      <c r="J63" s="99">
        <f t="shared" si="5"/>
        <v>7.7463099021188504E-4</v>
      </c>
      <c r="K63" s="99">
        <f t="shared" si="6"/>
        <v>7.2553670417081328E-4</v>
      </c>
      <c r="L63" s="97">
        <v>4099</v>
      </c>
      <c r="M63" s="97">
        <f>'1.a. Vos-laskelma'!C63</f>
        <v>4079</v>
      </c>
      <c r="N63" s="84">
        <v>13</v>
      </c>
      <c r="O63" s="84">
        <v>13</v>
      </c>
    </row>
    <row r="64" spans="1:15" ht="16.5" customHeight="1">
      <c r="A64" s="74">
        <v>176</v>
      </c>
      <c r="B64" s="75" t="s">
        <v>95</v>
      </c>
      <c r="C64" s="76">
        <v>2418105.2263514362</v>
      </c>
      <c r="D64" s="196">
        <f>'1.a. Vos-laskelma'!J64</f>
        <v>2070612.32222779</v>
      </c>
      <c r="E64" s="97">
        <f t="shared" si="0"/>
        <v>-347492.90412364621</v>
      </c>
      <c r="F64" s="164">
        <f t="shared" si="1"/>
        <v>-0.14370462473544285</v>
      </c>
      <c r="G64" s="76">
        <f t="shared" si="2"/>
        <v>581.27529479601833</v>
      </c>
      <c r="H64" s="76">
        <f t="shared" si="3"/>
        <v>510.12868249021682</v>
      </c>
      <c r="I64" s="198">
        <f t="shared" si="4"/>
        <v>-71.146612305801511</v>
      </c>
      <c r="J64" s="99">
        <f t="shared" si="5"/>
        <v>5.7873228832236803E-4</v>
      </c>
      <c r="K64" s="99">
        <f t="shared" si="6"/>
        <v>7.2197927978164531E-4</v>
      </c>
      <c r="L64" s="97">
        <v>4160</v>
      </c>
      <c r="M64" s="97">
        <f>'1.a. Vos-laskelma'!C64</f>
        <v>4059</v>
      </c>
      <c r="N64" s="84">
        <v>12</v>
      </c>
      <c r="O64" s="84">
        <v>12</v>
      </c>
    </row>
    <row r="65" spans="1:15" ht="16.5" customHeight="1">
      <c r="A65" s="74">
        <v>177</v>
      </c>
      <c r="B65" s="75" t="s">
        <v>96</v>
      </c>
      <c r="C65" s="76">
        <v>671395.68224728387</v>
      </c>
      <c r="D65" s="196">
        <f>'1.a. Vos-laskelma'!J65</f>
        <v>685195.35390271037</v>
      </c>
      <c r="E65" s="97">
        <f t="shared" si="0"/>
        <v>13799.6716554265</v>
      </c>
      <c r="F65" s="164">
        <f t="shared" si="1"/>
        <v>2.0553709266101446E-2</v>
      </c>
      <c r="G65" s="76">
        <f t="shared" si="2"/>
        <v>402.5153970307457</v>
      </c>
      <c r="H65" s="76">
        <f t="shared" si="3"/>
        <v>412.02366440331349</v>
      </c>
      <c r="I65" s="198">
        <f t="shared" si="4"/>
        <v>9.5082673725677864</v>
      </c>
      <c r="J65" s="99">
        <f t="shared" si="5"/>
        <v>1.6068711788155111E-4</v>
      </c>
      <c r="K65" s="99">
        <f t="shared" si="6"/>
        <v>2.9579983795931909E-4</v>
      </c>
      <c r="L65" s="97">
        <v>1668</v>
      </c>
      <c r="M65" s="97">
        <f>'1.a. Vos-laskelma'!C65</f>
        <v>1663</v>
      </c>
      <c r="N65" s="84">
        <v>6</v>
      </c>
      <c r="O65" s="84">
        <v>6</v>
      </c>
    </row>
    <row r="66" spans="1:15" ht="16.5" customHeight="1">
      <c r="A66" s="74">
        <v>178</v>
      </c>
      <c r="B66" s="75" t="s">
        <v>97</v>
      </c>
      <c r="C66" s="76">
        <v>3573265.150600418</v>
      </c>
      <c r="D66" s="196">
        <f>'1.a. Vos-laskelma'!J66</f>
        <v>3187649.5073867226</v>
      </c>
      <c r="E66" s="97">
        <f t="shared" si="0"/>
        <v>-385615.64321369538</v>
      </c>
      <c r="F66" s="164">
        <f t="shared" si="1"/>
        <v>-0.10791688468707679</v>
      </c>
      <c r="G66" s="76">
        <f t="shared" si="2"/>
        <v>629.7612179415612</v>
      </c>
      <c r="H66" s="76">
        <f t="shared" si="3"/>
        <v>572.39172335908108</v>
      </c>
      <c r="I66" s="198">
        <f t="shared" si="4"/>
        <v>-57.369494582480115</v>
      </c>
      <c r="J66" s="99">
        <f t="shared" si="5"/>
        <v>8.5520013556639261E-4</v>
      </c>
      <c r="K66" s="99">
        <f t="shared" si="6"/>
        <v>9.9056482116382919E-4</v>
      </c>
      <c r="L66" s="97">
        <v>5674</v>
      </c>
      <c r="M66" s="97">
        <f>'1.a. Vos-laskelma'!C66</f>
        <v>5569</v>
      </c>
      <c r="N66" s="84">
        <v>10</v>
      </c>
      <c r="O66" s="84">
        <v>10</v>
      </c>
    </row>
    <row r="67" spans="1:15" ht="16.5" customHeight="1">
      <c r="A67" s="74">
        <v>179</v>
      </c>
      <c r="B67" s="75" t="s">
        <v>98</v>
      </c>
      <c r="C67" s="76">
        <v>56907812.284547053</v>
      </c>
      <c r="D67" s="196">
        <f>'1.a. Vos-laskelma'!J67</f>
        <v>53387685.619556904</v>
      </c>
      <c r="E67" s="97">
        <f t="shared" si="0"/>
        <v>-3520126.6649901494</v>
      </c>
      <c r="F67" s="164">
        <f t="shared" si="1"/>
        <v>-6.1856650671950307E-2</v>
      </c>
      <c r="G67" s="76">
        <f t="shared" si="2"/>
        <v>381.43499259049997</v>
      </c>
      <c r="H67" s="76">
        <f t="shared" si="3"/>
        <v>356.16722118520903</v>
      </c>
      <c r="I67" s="198">
        <f t="shared" si="4"/>
        <v>-25.267771405290944</v>
      </c>
      <c r="J67" s="99">
        <f t="shared" si="5"/>
        <v>1.3619915323763148E-2</v>
      </c>
      <c r="K67" s="99">
        <f t="shared" si="6"/>
        <v>2.6662006440716857E-2</v>
      </c>
      <c r="L67" s="97">
        <v>149194</v>
      </c>
      <c r="M67" s="97">
        <f>'1.a. Vos-laskelma'!C67</f>
        <v>149895</v>
      </c>
      <c r="N67" s="84">
        <v>13</v>
      </c>
      <c r="O67" s="84">
        <v>13</v>
      </c>
    </row>
    <row r="68" spans="1:15" ht="16.5" customHeight="1">
      <c r="A68" s="74">
        <v>181</v>
      </c>
      <c r="B68" s="75" t="s">
        <v>99</v>
      </c>
      <c r="C68" s="76">
        <v>1938936.8210470071</v>
      </c>
      <c r="D68" s="196">
        <f>'1.a. Vos-laskelma'!J68</f>
        <v>1974250.0344793834</v>
      </c>
      <c r="E68" s="97">
        <f t="shared" si="0"/>
        <v>35313.213432376273</v>
      </c>
      <c r="F68" s="164">
        <f t="shared" si="1"/>
        <v>1.8212668432026308E-2</v>
      </c>
      <c r="G68" s="76">
        <f t="shared" si="2"/>
        <v>1169.4431972539246</v>
      </c>
      <c r="H68" s="76">
        <f t="shared" si="3"/>
        <v>1187.1617765961416</v>
      </c>
      <c r="I68" s="198">
        <f t="shared" si="4"/>
        <v>17.718579342217026</v>
      </c>
      <c r="J68" s="99">
        <f t="shared" si="5"/>
        <v>4.6405149417345811E-4</v>
      </c>
      <c r="K68" s="99">
        <f t="shared" si="6"/>
        <v>2.9579983795931909E-4</v>
      </c>
      <c r="L68" s="97">
        <v>1658</v>
      </c>
      <c r="M68" s="97">
        <f>'1.a. Vos-laskelma'!C68</f>
        <v>1663</v>
      </c>
      <c r="N68" s="84">
        <v>4</v>
      </c>
      <c r="O68" s="84">
        <v>4</v>
      </c>
    </row>
    <row r="69" spans="1:15" ht="16.5" customHeight="1">
      <c r="A69" s="74">
        <v>182</v>
      </c>
      <c r="B69" s="75" t="s">
        <v>100</v>
      </c>
      <c r="C69" s="76">
        <v>2988639.797286965</v>
      </c>
      <c r="D69" s="196">
        <f>'1.a. Vos-laskelma'!J69</f>
        <v>3473083.272753913</v>
      </c>
      <c r="E69" s="97">
        <f t="shared" si="0"/>
        <v>484443.475466948</v>
      </c>
      <c r="F69" s="164">
        <f t="shared" si="1"/>
        <v>0.16209496905807028</v>
      </c>
      <c r="G69" s="76">
        <f t="shared" si="2"/>
        <v>156.3423204272319</v>
      </c>
      <c r="H69" s="76">
        <f t="shared" si="3"/>
        <v>182.60164420367576</v>
      </c>
      <c r="I69" s="198">
        <f t="shared" si="4"/>
        <v>26.259323776443864</v>
      </c>
      <c r="J69" s="99">
        <f t="shared" si="5"/>
        <v>7.1528001759664029E-4</v>
      </c>
      <c r="K69" s="99">
        <f t="shared" si="6"/>
        <v>3.3831105940987666E-3</v>
      </c>
      <c r="L69" s="97">
        <v>19116</v>
      </c>
      <c r="M69" s="97">
        <f>'1.a. Vos-laskelma'!C69</f>
        <v>19020</v>
      </c>
      <c r="N69" s="84">
        <v>13</v>
      </c>
      <c r="O69" s="84">
        <v>13</v>
      </c>
    </row>
    <row r="70" spans="1:15" ht="16.5" customHeight="1">
      <c r="A70" s="74">
        <v>186</v>
      </c>
      <c r="B70" s="75" t="s">
        <v>101</v>
      </c>
      <c r="C70" s="76">
        <v>21257338.025235608</v>
      </c>
      <c r="D70" s="196">
        <f>'1.a. Vos-laskelma'!J70</f>
        <v>21598793.451264337</v>
      </c>
      <c r="E70" s="97">
        <f t="shared" si="0"/>
        <v>341455.42602872849</v>
      </c>
      <c r="F70" s="164">
        <f t="shared" si="1"/>
        <v>1.6062943799612647E-2</v>
      </c>
      <c r="G70" s="76">
        <f t="shared" si="2"/>
        <v>453.52857897709902</v>
      </c>
      <c r="H70" s="76">
        <f t="shared" si="3"/>
        <v>460.09699751329958</v>
      </c>
      <c r="I70" s="198">
        <f t="shared" si="4"/>
        <v>6.5684185362005678</v>
      </c>
      <c r="J70" s="99">
        <f t="shared" si="5"/>
        <v>5.0875816920296132E-3</v>
      </c>
      <c r="K70" s="99">
        <f t="shared" si="6"/>
        <v>8.3499865262551265E-3</v>
      </c>
      <c r="L70" s="97">
        <v>46871</v>
      </c>
      <c r="M70" s="97">
        <f>'1.a. Vos-laskelma'!C70</f>
        <v>46944</v>
      </c>
      <c r="N70" s="84">
        <v>1</v>
      </c>
      <c r="O70" s="85">
        <v>35</v>
      </c>
    </row>
    <row r="71" spans="1:15" ht="16.5" customHeight="1">
      <c r="A71" s="74">
        <v>202</v>
      </c>
      <c r="B71" s="75" t="s">
        <v>102</v>
      </c>
      <c r="C71" s="76">
        <v>26416445.41814182</v>
      </c>
      <c r="D71" s="196">
        <f>'1.a. Vos-laskelma'!J71</f>
        <v>25910117.783571359</v>
      </c>
      <c r="E71" s="97">
        <f t="shared" si="0"/>
        <v>-506327.63457046077</v>
      </c>
      <c r="F71" s="164">
        <f t="shared" si="1"/>
        <v>-1.916713723424477E-2</v>
      </c>
      <c r="G71" s="76">
        <f t="shared" si="2"/>
        <v>722.72839096445568</v>
      </c>
      <c r="H71" s="76">
        <f t="shared" si="3"/>
        <v>706.47901250364987</v>
      </c>
      <c r="I71" s="198">
        <f t="shared" si="4"/>
        <v>-16.249378460805815</v>
      </c>
      <c r="J71" s="99">
        <f t="shared" si="5"/>
        <v>6.3223261500706318E-3</v>
      </c>
      <c r="K71" s="99">
        <f t="shared" si="6"/>
        <v>6.5234269736368176E-3</v>
      </c>
      <c r="L71" s="97">
        <v>36551</v>
      </c>
      <c r="M71" s="97">
        <f>'1.a. Vos-laskelma'!C71</f>
        <v>36675</v>
      </c>
      <c r="N71" s="84">
        <v>2</v>
      </c>
      <c r="O71" s="84">
        <v>2</v>
      </c>
    </row>
    <row r="72" spans="1:15" ht="16.5" customHeight="1">
      <c r="A72" s="74">
        <v>204</v>
      </c>
      <c r="B72" s="75" t="s">
        <v>103</v>
      </c>
      <c r="C72" s="76">
        <v>-142962.7494316365</v>
      </c>
      <c r="D72" s="196">
        <f>'1.a. Vos-laskelma'!J72</f>
        <v>-20254.927015346475</v>
      </c>
      <c r="E72" s="97">
        <f t="shared" si="0"/>
        <v>122707.82241629003</v>
      </c>
      <c r="F72" s="164">
        <f t="shared" si="1"/>
        <v>-0.858320247086237</v>
      </c>
      <c r="G72" s="76">
        <f t="shared" si="2"/>
        <v>-55.219292943853418</v>
      </c>
      <c r="H72" s="76">
        <f t="shared" si="3"/>
        <v>-7.9524644740268844</v>
      </c>
      <c r="I72" s="198">
        <f t="shared" si="4"/>
        <v>47.266828469826535</v>
      </c>
      <c r="J72" s="99">
        <f t="shared" si="5"/>
        <v>-3.4215698399637666E-5</v>
      </c>
      <c r="K72" s="99">
        <f t="shared" si="6"/>
        <v>4.5303799596054461E-4</v>
      </c>
      <c r="L72" s="97">
        <v>2589</v>
      </c>
      <c r="M72" s="97">
        <f>'1.a. Vos-laskelma'!C72</f>
        <v>2547</v>
      </c>
      <c r="N72" s="84">
        <v>11</v>
      </c>
      <c r="O72" s="84">
        <v>11</v>
      </c>
    </row>
    <row r="73" spans="1:15" ht="16.5" customHeight="1">
      <c r="A73" s="74">
        <v>205</v>
      </c>
      <c r="B73" s="75" t="s">
        <v>104</v>
      </c>
      <c r="C73" s="76">
        <v>52899647.09210334</v>
      </c>
      <c r="D73" s="196">
        <f>'1.a. Vos-laskelma'!J73</f>
        <v>52972402.203258552</v>
      </c>
      <c r="E73" s="97">
        <f t="shared" si="0"/>
        <v>72755.111155211926</v>
      </c>
      <c r="F73" s="164">
        <f t="shared" si="1"/>
        <v>1.3753420893061598E-3</v>
      </c>
      <c r="G73" s="76">
        <f t="shared" si="2"/>
        <v>1451.9706609969901</v>
      </c>
      <c r="H73" s="76">
        <f t="shared" si="3"/>
        <v>1456.4861755088962</v>
      </c>
      <c r="I73" s="198">
        <f t="shared" si="4"/>
        <v>4.5155145119060762</v>
      </c>
      <c r="J73" s="99">
        <f t="shared" si="5"/>
        <v>1.2660629272635823E-2</v>
      </c>
      <c r="K73" s="99">
        <f t="shared" si="6"/>
        <v>6.4691762517020048E-3</v>
      </c>
      <c r="L73" s="97">
        <v>36433</v>
      </c>
      <c r="M73" s="97">
        <f>'1.a. Vos-laskelma'!C73</f>
        <v>36370</v>
      </c>
      <c r="N73" s="84">
        <v>18</v>
      </c>
      <c r="O73" s="84">
        <v>18</v>
      </c>
    </row>
    <row r="74" spans="1:15" ht="16.5" customHeight="1">
      <c r="A74" s="74">
        <v>208</v>
      </c>
      <c r="B74" s="75" t="s">
        <v>105</v>
      </c>
      <c r="C74" s="76">
        <v>14125880.062411129</v>
      </c>
      <c r="D74" s="196">
        <f>'1.a. Vos-laskelma'!J74</f>
        <v>14276585.853942515</v>
      </c>
      <c r="E74" s="97">
        <f t="shared" ref="E74:E137" si="7">D74-C74</f>
        <v>150705.79153138585</v>
      </c>
      <c r="F74" s="164">
        <f t="shared" ref="F74:F137" si="8">E74/C74</f>
        <v>1.0668771847526367E-2</v>
      </c>
      <c r="G74" s="76">
        <f t="shared" ref="G74:G137" si="9">C74/L74</f>
        <v>1151.1596497768014</v>
      </c>
      <c r="H74" s="76">
        <f t="shared" ref="H74:H137" si="10">D74/M74</f>
        <v>1174.5442907398203</v>
      </c>
      <c r="I74" s="198">
        <f t="shared" ref="I74:I137" si="11">H74-G74</f>
        <v>23.38464096301891</v>
      </c>
      <c r="J74" s="99">
        <f t="shared" ref="J74:J137" si="12">C74/$C$10</f>
        <v>3.3807887282976228E-3</v>
      </c>
      <c r="K74" s="99">
        <f t="shared" ref="K74:K137" si="13">M74/$M$10</f>
        <v>2.162024672516851E-3</v>
      </c>
      <c r="L74" s="97">
        <v>12271</v>
      </c>
      <c r="M74" s="97">
        <f>'1.a. Vos-laskelma'!C74</f>
        <v>12155</v>
      </c>
      <c r="N74" s="84">
        <v>17</v>
      </c>
      <c r="O74" s="84">
        <v>17</v>
      </c>
    </row>
    <row r="75" spans="1:15" ht="16.5" customHeight="1">
      <c r="A75" s="74">
        <v>211</v>
      </c>
      <c r="B75" s="75" t="s">
        <v>106</v>
      </c>
      <c r="C75" s="76">
        <v>19278788.49835049</v>
      </c>
      <c r="D75" s="196">
        <f>'1.a. Vos-laskelma'!J75</f>
        <v>19800684.431272712</v>
      </c>
      <c r="E75" s="97">
        <f t="shared" si="7"/>
        <v>521895.93292222172</v>
      </c>
      <c r="F75" s="164">
        <f t="shared" si="8"/>
        <v>2.7070992192630549E-2</v>
      </c>
      <c r="G75" s="76">
        <f t="shared" si="9"/>
        <v>567.84155101029398</v>
      </c>
      <c r="H75" s="76">
        <f t="shared" si="10"/>
        <v>575.95289075519099</v>
      </c>
      <c r="I75" s="198">
        <f t="shared" si="11"/>
        <v>8.111339744897009</v>
      </c>
      <c r="J75" s="99">
        <f t="shared" si="12"/>
        <v>4.6140495716011426E-3</v>
      </c>
      <c r="K75" s="99">
        <f t="shared" si="13"/>
        <v>6.1150346537603307E-3</v>
      </c>
      <c r="L75" s="97">
        <v>33951</v>
      </c>
      <c r="M75" s="97">
        <f>'1.a. Vos-laskelma'!C75</f>
        <v>34379</v>
      </c>
      <c r="N75" s="84">
        <v>6</v>
      </c>
      <c r="O75" s="84">
        <v>6</v>
      </c>
    </row>
    <row r="76" spans="1:15" ht="16.5" customHeight="1">
      <c r="A76" s="74">
        <v>213</v>
      </c>
      <c r="B76" s="75" t="s">
        <v>107</v>
      </c>
      <c r="C76" s="76">
        <v>2469745.6203197222</v>
      </c>
      <c r="D76" s="196">
        <f>'1.a. Vos-laskelma'!J76</f>
        <v>2266852.63925495</v>
      </c>
      <c r="E76" s="97">
        <f t="shared" si="7"/>
        <v>-202892.98106477223</v>
      </c>
      <c r="F76" s="164">
        <f t="shared" si="8"/>
        <v>-8.2151367896142524E-2</v>
      </c>
      <c r="G76" s="76">
        <f t="shared" si="9"/>
        <v>487.89917430259231</v>
      </c>
      <c r="H76" s="76">
        <f t="shared" si="10"/>
        <v>457.76507254744547</v>
      </c>
      <c r="I76" s="198">
        <f t="shared" si="11"/>
        <v>-30.134101755146844</v>
      </c>
      <c r="J76" s="99">
        <f t="shared" si="12"/>
        <v>5.9109153681389387E-4</v>
      </c>
      <c r="K76" s="99">
        <f t="shared" si="13"/>
        <v>8.808182787579964E-4</v>
      </c>
      <c r="L76" s="97">
        <v>5062</v>
      </c>
      <c r="M76" s="97">
        <f>'1.a. Vos-laskelma'!C76</f>
        <v>4952</v>
      </c>
      <c r="N76" s="84">
        <v>10</v>
      </c>
      <c r="O76" s="84">
        <v>10</v>
      </c>
    </row>
    <row r="77" spans="1:15" ht="16.5" customHeight="1">
      <c r="A77" s="74">
        <v>214</v>
      </c>
      <c r="B77" s="75" t="s">
        <v>108</v>
      </c>
      <c r="C77" s="76">
        <v>10639154.67920658</v>
      </c>
      <c r="D77" s="196">
        <f>'1.a. Vos-laskelma'!J77</f>
        <v>11541234.796589483</v>
      </c>
      <c r="E77" s="97">
        <f t="shared" si="7"/>
        <v>902080.11738290265</v>
      </c>
      <c r="F77" s="164">
        <f t="shared" si="8"/>
        <v>8.4788702165027235E-2</v>
      </c>
      <c r="G77" s="76">
        <f t="shared" si="9"/>
        <v>852.63300843136562</v>
      </c>
      <c r="H77" s="76">
        <f t="shared" si="10"/>
        <v>922.70825044687263</v>
      </c>
      <c r="I77" s="198">
        <f t="shared" si="11"/>
        <v>70.075242015507001</v>
      </c>
      <c r="J77" s="99">
        <f t="shared" si="12"/>
        <v>2.5463004116670278E-3</v>
      </c>
      <c r="K77" s="99">
        <f t="shared" si="13"/>
        <v>2.2248132129856664E-3</v>
      </c>
      <c r="L77" s="97">
        <v>12478</v>
      </c>
      <c r="M77" s="97">
        <f>'1.a. Vos-laskelma'!C77</f>
        <v>12508</v>
      </c>
      <c r="N77" s="84">
        <v>4</v>
      </c>
      <c r="O77" s="84">
        <v>4</v>
      </c>
    </row>
    <row r="78" spans="1:15" ht="16.5" customHeight="1">
      <c r="A78" s="74">
        <v>216</v>
      </c>
      <c r="B78" s="75" t="s">
        <v>109</v>
      </c>
      <c r="C78" s="76">
        <v>1257882.7800619451</v>
      </c>
      <c r="D78" s="196">
        <f>'1.a. Vos-laskelma'!J78</f>
        <v>1146068.6309030822</v>
      </c>
      <c r="E78" s="97">
        <f t="shared" si="7"/>
        <v>-111814.14915886289</v>
      </c>
      <c r="F78" s="164">
        <f t="shared" si="8"/>
        <v>-8.8890754314449344E-2</v>
      </c>
      <c r="G78" s="76">
        <f t="shared" si="9"/>
        <v>1060.6094266964124</v>
      </c>
      <c r="H78" s="76">
        <f t="shared" si="10"/>
        <v>1007.9759286746545</v>
      </c>
      <c r="I78" s="198">
        <f t="shared" si="11"/>
        <v>-52.633498021757873</v>
      </c>
      <c r="J78" s="99">
        <f t="shared" si="12"/>
        <v>3.0105281267886003E-4</v>
      </c>
      <c r="K78" s="99">
        <f t="shared" si="13"/>
        <v>2.0223957652420072E-4</v>
      </c>
      <c r="L78" s="97">
        <v>1186</v>
      </c>
      <c r="M78" s="97">
        <f>'1.a. Vos-laskelma'!C78</f>
        <v>1137</v>
      </c>
      <c r="N78" s="84">
        <v>13</v>
      </c>
      <c r="O78" s="84">
        <v>13</v>
      </c>
    </row>
    <row r="79" spans="1:15" ht="16.5" customHeight="1">
      <c r="A79" s="74">
        <v>217</v>
      </c>
      <c r="B79" s="75" t="s">
        <v>110</v>
      </c>
      <c r="C79" s="76">
        <v>5084433.3310683575</v>
      </c>
      <c r="D79" s="196">
        <f>'1.a. Vos-laskelma'!J79</f>
        <v>5240631.4590213997</v>
      </c>
      <c r="E79" s="97">
        <f t="shared" si="7"/>
        <v>156198.12795304228</v>
      </c>
      <c r="F79" s="164">
        <f t="shared" si="8"/>
        <v>3.0720852803516142E-2</v>
      </c>
      <c r="G79" s="76">
        <f t="shared" si="9"/>
        <v>965.88779085645092</v>
      </c>
      <c r="H79" s="76">
        <f t="shared" si="10"/>
        <v>998.97664106393438</v>
      </c>
      <c r="I79" s="198">
        <f t="shared" si="11"/>
        <v>33.088850207483461</v>
      </c>
      <c r="J79" s="99">
        <f t="shared" si="12"/>
        <v>1.2168724935728075E-3</v>
      </c>
      <c r="K79" s="99">
        <f t="shared" si="13"/>
        <v>9.3311241727876595E-4</v>
      </c>
      <c r="L79" s="97">
        <v>5264</v>
      </c>
      <c r="M79" s="97">
        <f>'1.a. Vos-laskelma'!C79</f>
        <v>5246</v>
      </c>
      <c r="N79" s="84">
        <v>16</v>
      </c>
      <c r="O79" s="84">
        <v>16</v>
      </c>
    </row>
    <row r="80" spans="1:15" ht="16.5" customHeight="1">
      <c r="A80" s="74">
        <v>218</v>
      </c>
      <c r="B80" s="75" t="s">
        <v>111</v>
      </c>
      <c r="C80" s="76">
        <v>1034744.044517735</v>
      </c>
      <c r="D80" s="196">
        <f>'1.a. Vos-laskelma'!J80</f>
        <v>1041837.8944690637</v>
      </c>
      <c r="E80" s="97">
        <f t="shared" si="7"/>
        <v>7093.8499513287097</v>
      </c>
      <c r="F80" s="164">
        <f t="shared" si="8"/>
        <v>6.8556567094183694E-3</v>
      </c>
      <c r="G80" s="76">
        <f t="shared" si="9"/>
        <v>892.79037490745043</v>
      </c>
      <c r="H80" s="76">
        <f t="shared" si="10"/>
        <v>918.72830200093802</v>
      </c>
      <c r="I80" s="198">
        <f t="shared" si="11"/>
        <v>25.937927093487588</v>
      </c>
      <c r="J80" s="99">
        <f t="shared" si="12"/>
        <v>2.4764835797292902E-4</v>
      </c>
      <c r="K80" s="99">
        <f t="shared" si="13"/>
        <v>2.017059628658255E-4</v>
      </c>
      <c r="L80" s="97">
        <v>1159</v>
      </c>
      <c r="M80" s="97">
        <f>'1.a. Vos-laskelma'!C80</f>
        <v>1134</v>
      </c>
      <c r="N80" s="84">
        <v>14</v>
      </c>
      <c r="O80" s="84">
        <v>14</v>
      </c>
    </row>
    <row r="81" spans="1:15" ht="16.5" customHeight="1">
      <c r="A81" s="74">
        <v>224</v>
      </c>
      <c r="B81" s="75" t="s">
        <v>112</v>
      </c>
      <c r="C81" s="76">
        <v>6812651.9245881392</v>
      </c>
      <c r="D81" s="196">
        <f>'1.a. Vos-laskelma'!J81</f>
        <v>5811874.7667922368</v>
      </c>
      <c r="E81" s="97">
        <f t="shared" si="7"/>
        <v>-1000777.1577959023</v>
      </c>
      <c r="F81" s="164">
        <f t="shared" si="8"/>
        <v>-0.14689979304298664</v>
      </c>
      <c r="G81" s="76">
        <f t="shared" si="9"/>
        <v>807.18624698911606</v>
      </c>
      <c r="H81" s="76">
        <f t="shared" si="10"/>
        <v>702.42624689294621</v>
      </c>
      <c r="I81" s="198">
        <f t="shared" si="11"/>
        <v>-104.76000009616985</v>
      </c>
      <c r="J81" s="99">
        <f t="shared" si="12"/>
        <v>1.6304921700242272E-3</v>
      </c>
      <c r="K81" s="99">
        <f t="shared" si="13"/>
        <v>1.4717064697988009E-3</v>
      </c>
      <c r="L81" s="97">
        <v>8440</v>
      </c>
      <c r="M81" s="97">
        <f>'1.a. Vos-laskelma'!C81</f>
        <v>8274</v>
      </c>
      <c r="N81" s="84">
        <v>1</v>
      </c>
      <c r="O81" s="85">
        <v>33</v>
      </c>
    </row>
    <row r="82" spans="1:15" ht="16.5" customHeight="1">
      <c r="A82" s="74">
        <v>226</v>
      </c>
      <c r="B82" s="75" t="s">
        <v>113</v>
      </c>
      <c r="C82" s="76">
        <v>3494144.1761639048</v>
      </c>
      <c r="D82" s="196">
        <f>'1.a. Vos-laskelma'!J82</f>
        <v>3370900.7602184359</v>
      </c>
      <c r="E82" s="97">
        <f t="shared" si="7"/>
        <v>-123243.41594546894</v>
      </c>
      <c r="F82" s="164">
        <f t="shared" si="8"/>
        <v>-3.5271416899795315E-2</v>
      </c>
      <c r="G82" s="76">
        <f t="shared" si="9"/>
        <v>977.93008009065352</v>
      </c>
      <c r="H82" s="76">
        <f t="shared" si="10"/>
        <v>959.27739334616842</v>
      </c>
      <c r="I82" s="198">
        <f t="shared" si="11"/>
        <v>-18.652686744485095</v>
      </c>
      <c r="J82" s="99">
        <f t="shared" si="12"/>
        <v>8.3626387833037942E-4</v>
      </c>
      <c r="K82" s="99">
        <f t="shared" si="13"/>
        <v>6.2503946517681729E-4</v>
      </c>
      <c r="L82" s="97">
        <v>3573</v>
      </c>
      <c r="M82" s="97">
        <f>'1.a. Vos-laskelma'!C82</f>
        <v>3514</v>
      </c>
      <c r="N82" s="84">
        <v>13</v>
      </c>
      <c r="O82" s="84">
        <v>13</v>
      </c>
    </row>
    <row r="83" spans="1:15" ht="16.5" customHeight="1">
      <c r="A83" s="74">
        <v>230</v>
      </c>
      <c r="B83" s="75" t="s">
        <v>114</v>
      </c>
      <c r="C83" s="76">
        <v>1982982.997086423</v>
      </c>
      <c r="D83" s="196">
        <f>'1.a. Vos-laskelma'!J83</f>
        <v>1859774.1176808649</v>
      </c>
      <c r="E83" s="97">
        <f t="shared" si="7"/>
        <v>-123208.87940555811</v>
      </c>
      <c r="F83" s="164">
        <f t="shared" si="8"/>
        <v>-6.2133099268419187E-2</v>
      </c>
      <c r="G83" s="76">
        <f t="shared" si="9"/>
        <v>913.81704934858203</v>
      </c>
      <c r="H83" s="76">
        <f t="shared" si="10"/>
        <v>871.90535287429202</v>
      </c>
      <c r="I83" s="198">
        <f t="shared" si="11"/>
        <v>-41.911696474290011</v>
      </c>
      <c r="J83" s="99">
        <f t="shared" si="12"/>
        <v>4.7459319598748675E-4</v>
      </c>
      <c r="K83" s="99">
        <f t="shared" si="13"/>
        <v>3.7939931110476705E-4</v>
      </c>
      <c r="L83" s="97">
        <v>2170</v>
      </c>
      <c r="M83" s="97">
        <f>'1.a. Vos-laskelma'!C83</f>
        <v>2133</v>
      </c>
      <c r="N83" s="84">
        <v>4</v>
      </c>
      <c r="O83" s="84">
        <v>4</v>
      </c>
    </row>
    <row r="84" spans="1:15" ht="16.5" customHeight="1">
      <c r="A84" s="74">
        <v>231</v>
      </c>
      <c r="B84" s="75" t="s">
        <v>115</v>
      </c>
      <c r="C84" s="76">
        <v>-657831.23398574512</v>
      </c>
      <c r="D84" s="196">
        <f>'1.a. Vos-laskelma'!J84</f>
        <v>-447796.06709992397</v>
      </c>
      <c r="E84" s="97">
        <f t="shared" si="7"/>
        <v>210035.16688582115</v>
      </c>
      <c r="F84" s="164">
        <f t="shared" si="8"/>
        <v>-0.3192842723706435</v>
      </c>
      <c r="G84" s="76">
        <f t="shared" si="9"/>
        <v>-530.08157452517742</v>
      </c>
      <c r="H84" s="76">
        <f t="shared" si="10"/>
        <v>-358.81095120186217</v>
      </c>
      <c r="I84" s="198">
        <f t="shared" si="11"/>
        <v>171.27062332331525</v>
      </c>
      <c r="J84" s="99">
        <f t="shared" si="12"/>
        <v>-1.5744069828959833E-4</v>
      </c>
      <c r="K84" s="99">
        <f t="shared" si="13"/>
        <v>2.2198328188408311E-4</v>
      </c>
      <c r="L84" s="97">
        <v>1241</v>
      </c>
      <c r="M84" s="97">
        <f>'1.a. Vos-laskelma'!C84</f>
        <v>1248</v>
      </c>
      <c r="N84" s="84">
        <v>15</v>
      </c>
      <c r="O84" s="84">
        <v>15</v>
      </c>
    </row>
    <row r="85" spans="1:15" ht="16.5" customHeight="1">
      <c r="A85" s="74">
        <v>232</v>
      </c>
      <c r="B85" s="75" t="s">
        <v>116</v>
      </c>
      <c r="C85" s="76">
        <v>10798097.3545972</v>
      </c>
      <c r="D85" s="196">
        <f>'1.a. Vos-laskelma'!J85</f>
        <v>10847919.817213014</v>
      </c>
      <c r="E85" s="97">
        <f t="shared" si="7"/>
        <v>49822.46261581406</v>
      </c>
      <c r="F85" s="164">
        <f t="shared" si="8"/>
        <v>4.6140038360186261E-3</v>
      </c>
      <c r="G85" s="76">
        <f t="shared" si="9"/>
        <v>862.60563625157374</v>
      </c>
      <c r="H85" s="76">
        <f t="shared" si="10"/>
        <v>872.79103847558235</v>
      </c>
      <c r="I85" s="198">
        <f t="shared" si="11"/>
        <v>10.185402224008612</v>
      </c>
      <c r="J85" s="99">
        <f t="shared" si="12"/>
        <v>2.5843406330926621E-3</v>
      </c>
      <c r="K85" s="99">
        <f t="shared" si="13"/>
        <v>2.2107613866484527E-3</v>
      </c>
      <c r="L85" s="97">
        <v>12518</v>
      </c>
      <c r="M85" s="97">
        <f>'1.a. Vos-laskelma'!C85</f>
        <v>12429</v>
      </c>
      <c r="N85" s="84">
        <v>14</v>
      </c>
      <c r="O85" s="84">
        <v>14</v>
      </c>
    </row>
    <row r="86" spans="1:15" ht="16.5" customHeight="1">
      <c r="A86" s="74">
        <v>233</v>
      </c>
      <c r="B86" s="75" t="s">
        <v>117</v>
      </c>
      <c r="C86" s="76">
        <v>16181679.74888913</v>
      </c>
      <c r="D86" s="196">
        <f>'1.a. Vos-laskelma'!J86</f>
        <v>15043212.192588789</v>
      </c>
      <c r="E86" s="97">
        <f t="shared" si="7"/>
        <v>-1138467.5563003402</v>
      </c>
      <c r="F86" s="164">
        <f t="shared" si="8"/>
        <v>-7.0355338504242484E-2</v>
      </c>
      <c r="G86" s="76">
        <f t="shared" si="9"/>
        <v>1075.1946677002743</v>
      </c>
      <c r="H86" s="76">
        <f t="shared" si="10"/>
        <v>1009.0020921985907</v>
      </c>
      <c r="I86" s="198">
        <f t="shared" si="11"/>
        <v>-66.192575501683564</v>
      </c>
      <c r="J86" s="99">
        <f t="shared" si="12"/>
        <v>3.8728093583026242E-3</v>
      </c>
      <c r="K86" s="99">
        <f t="shared" si="13"/>
        <v>2.6518820109052844E-3</v>
      </c>
      <c r="L86" s="97">
        <v>15050</v>
      </c>
      <c r="M86" s="97">
        <f>'1.a. Vos-laskelma'!C86</f>
        <v>14909</v>
      </c>
      <c r="N86" s="84">
        <v>14</v>
      </c>
      <c r="O86" s="84">
        <v>14</v>
      </c>
    </row>
    <row r="87" spans="1:15" ht="16.5" customHeight="1">
      <c r="A87" s="74">
        <v>235</v>
      </c>
      <c r="B87" s="75" t="s">
        <v>118</v>
      </c>
      <c r="C87" s="76">
        <v>22213054.30828752</v>
      </c>
      <c r="D87" s="196">
        <f>'1.a. Vos-laskelma'!J87</f>
        <v>22335518.501324881</v>
      </c>
      <c r="E87" s="97">
        <f t="shared" si="7"/>
        <v>122464.19303736091</v>
      </c>
      <c r="F87" s="164">
        <f t="shared" si="8"/>
        <v>5.5131631759289604E-3</v>
      </c>
      <c r="G87" s="76">
        <f t="shared" si="9"/>
        <v>2166.4931540317489</v>
      </c>
      <c r="H87" s="76">
        <f t="shared" si="10"/>
        <v>2164.7139466296649</v>
      </c>
      <c r="I87" s="198">
        <f t="shared" si="11"/>
        <v>-1.7792074020840118</v>
      </c>
      <c r="J87" s="99">
        <f t="shared" si="12"/>
        <v>5.3163161017029809E-3</v>
      </c>
      <c r="K87" s="99">
        <f t="shared" si="13"/>
        <v>1.8352752423717704E-3</v>
      </c>
      <c r="L87" s="97">
        <v>10253</v>
      </c>
      <c r="M87" s="97">
        <f>'1.a. Vos-laskelma'!C87</f>
        <v>10318</v>
      </c>
      <c r="N87" s="84">
        <v>1</v>
      </c>
      <c r="O87" s="85">
        <v>33</v>
      </c>
    </row>
    <row r="88" spans="1:15" ht="16.5" customHeight="1">
      <c r="A88" s="74">
        <v>236</v>
      </c>
      <c r="B88" s="75" t="s">
        <v>119</v>
      </c>
      <c r="C88" s="76">
        <v>5913568.6174534643</v>
      </c>
      <c r="D88" s="196">
        <f>'1.a. Vos-laskelma'!J88</f>
        <v>5723570.2132843835</v>
      </c>
      <c r="E88" s="97">
        <f t="shared" si="7"/>
        <v>-189998.40416908078</v>
      </c>
      <c r="F88" s="164">
        <f t="shared" si="8"/>
        <v>-3.2129229651333448E-2</v>
      </c>
      <c r="G88" s="76">
        <f t="shared" si="9"/>
        <v>1436.02929029953</v>
      </c>
      <c r="H88" s="76">
        <f t="shared" si="10"/>
        <v>1404.9018687492351</v>
      </c>
      <c r="I88" s="198">
        <f t="shared" si="11"/>
        <v>-31.127421550294912</v>
      </c>
      <c r="J88" s="99">
        <f t="shared" si="12"/>
        <v>1.4153118982725334E-3</v>
      </c>
      <c r="K88" s="99">
        <f t="shared" si="13"/>
        <v>7.2464734807352132E-4</v>
      </c>
      <c r="L88" s="97">
        <v>4118</v>
      </c>
      <c r="M88" s="97">
        <f>'1.a. Vos-laskelma'!C88</f>
        <v>4074</v>
      </c>
      <c r="N88" s="84">
        <v>16</v>
      </c>
      <c r="O88" s="84">
        <v>16</v>
      </c>
    </row>
    <row r="89" spans="1:15" ht="16.5" customHeight="1">
      <c r="A89" s="74">
        <v>239</v>
      </c>
      <c r="B89" s="75" t="s">
        <v>120</v>
      </c>
      <c r="C89" s="76">
        <v>310812.98392299662</v>
      </c>
      <c r="D89" s="196">
        <f>'1.a. Vos-laskelma'!J89</f>
        <v>325190.31353443046</v>
      </c>
      <c r="E89" s="97">
        <f t="shared" si="7"/>
        <v>14377.329611433845</v>
      </c>
      <c r="F89" s="164">
        <f t="shared" si="8"/>
        <v>4.6257171852884381E-2</v>
      </c>
      <c r="G89" s="76">
        <f t="shared" si="9"/>
        <v>156.58084832392777</v>
      </c>
      <c r="H89" s="76">
        <f t="shared" si="10"/>
        <v>169.19371151635301</v>
      </c>
      <c r="I89" s="198">
        <f t="shared" si="11"/>
        <v>12.612863192425237</v>
      </c>
      <c r="J89" s="99">
        <f t="shared" si="12"/>
        <v>7.4387792336675035E-5</v>
      </c>
      <c r="K89" s="99">
        <f t="shared" si="13"/>
        <v>3.4186848379904466E-4</v>
      </c>
      <c r="L89" s="97">
        <v>1985</v>
      </c>
      <c r="M89" s="97">
        <f>'1.a. Vos-laskelma'!C89</f>
        <v>1922</v>
      </c>
      <c r="N89" s="84">
        <v>11</v>
      </c>
      <c r="O89" s="84">
        <v>11</v>
      </c>
    </row>
    <row r="90" spans="1:15" ht="16.5" customHeight="1">
      <c r="A90" s="74">
        <v>240</v>
      </c>
      <c r="B90" s="75" t="s">
        <v>121</v>
      </c>
      <c r="C90" s="76">
        <v>-1775982.4220104171</v>
      </c>
      <c r="D90" s="196">
        <f>'1.a. Vos-laskelma'!J90</f>
        <v>-809813.40508880001</v>
      </c>
      <c r="E90" s="97">
        <f t="shared" si="7"/>
        <v>966169.01692161709</v>
      </c>
      <c r="F90" s="164">
        <f t="shared" si="8"/>
        <v>-0.54401947054628563</v>
      </c>
      <c r="G90" s="76">
        <f t="shared" si="9"/>
        <v>-91.536048964561232</v>
      </c>
      <c r="H90" s="76">
        <f t="shared" si="10"/>
        <v>-41.874626665742802</v>
      </c>
      <c r="I90" s="198">
        <f t="shared" si="11"/>
        <v>49.66142229881843</v>
      </c>
      <c r="J90" s="99">
        <f t="shared" si="12"/>
        <v>-4.2505113504147059E-4</v>
      </c>
      <c r="K90" s="99">
        <f t="shared" si="13"/>
        <v>3.4398515131059963E-3</v>
      </c>
      <c r="L90" s="97">
        <v>19402</v>
      </c>
      <c r="M90" s="97">
        <f>'1.a. Vos-laskelma'!C90</f>
        <v>19339</v>
      </c>
      <c r="N90" s="84">
        <v>19</v>
      </c>
      <c r="O90" s="84">
        <v>19</v>
      </c>
    </row>
    <row r="91" spans="1:15" ht="16.5" customHeight="1">
      <c r="A91" s="74">
        <v>241</v>
      </c>
      <c r="B91" s="75" t="s">
        <v>122</v>
      </c>
      <c r="C91" s="76">
        <v>1527982.9197068161</v>
      </c>
      <c r="D91" s="196">
        <f>'1.a. Vos-laskelma'!J91</f>
        <v>1421183.908171392</v>
      </c>
      <c r="E91" s="97">
        <f t="shared" si="7"/>
        <v>-106799.01153542404</v>
      </c>
      <c r="F91" s="164">
        <f t="shared" si="8"/>
        <v>-6.9895422362388882E-2</v>
      </c>
      <c r="G91" s="76">
        <f t="shared" si="9"/>
        <v>200.94462384361074</v>
      </c>
      <c r="H91" s="76">
        <f t="shared" si="10"/>
        <v>187.59027298988806</v>
      </c>
      <c r="I91" s="198">
        <f t="shared" si="11"/>
        <v>-13.354350853722678</v>
      </c>
      <c r="J91" s="99">
        <f t="shared" si="12"/>
        <v>3.6569667936812099E-4</v>
      </c>
      <c r="K91" s="99">
        <f t="shared" si="13"/>
        <v>1.3475523586168377E-3</v>
      </c>
      <c r="L91" s="97">
        <v>7604</v>
      </c>
      <c r="M91" s="97">
        <f>'1.a. Vos-laskelma'!C91</f>
        <v>7576</v>
      </c>
      <c r="N91" s="84">
        <v>19</v>
      </c>
      <c r="O91" s="84">
        <v>19</v>
      </c>
    </row>
    <row r="92" spans="1:15" ht="16.5" customHeight="1">
      <c r="A92" s="74">
        <v>244</v>
      </c>
      <c r="B92" s="75" t="s">
        <v>123</v>
      </c>
      <c r="C92" s="76">
        <v>23958459.638451438</v>
      </c>
      <c r="D92" s="196">
        <f>'1.a. Vos-laskelma'!J92</f>
        <v>23384111.079619322</v>
      </c>
      <c r="E92" s="97">
        <f t="shared" si="7"/>
        <v>-574348.55883211643</v>
      </c>
      <c r="F92" s="164">
        <f t="shared" si="8"/>
        <v>-2.3972683031355333E-2</v>
      </c>
      <c r="G92" s="76">
        <f t="shared" si="9"/>
        <v>1218.8258451671893</v>
      </c>
      <c r="H92" s="76">
        <f t="shared" si="10"/>
        <v>1186.8902182326324</v>
      </c>
      <c r="I92" s="198">
        <f t="shared" si="11"/>
        <v>-31.935626934556922</v>
      </c>
      <c r="J92" s="99">
        <f t="shared" si="12"/>
        <v>5.7340491307572823E-3</v>
      </c>
      <c r="K92" s="99">
        <f t="shared" si="13"/>
        <v>3.5044187657693954E-3</v>
      </c>
      <c r="L92" s="97">
        <v>19657</v>
      </c>
      <c r="M92" s="97">
        <f>'1.a. Vos-laskelma'!C92</f>
        <v>19702</v>
      </c>
      <c r="N92" s="84">
        <v>17</v>
      </c>
      <c r="O92" s="84">
        <v>17</v>
      </c>
    </row>
    <row r="93" spans="1:15" ht="16.5" customHeight="1">
      <c r="A93" s="74">
        <v>245</v>
      </c>
      <c r="B93" s="75" t="s">
        <v>124</v>
      </c>
      <c r="C93" s="76">
        <v>21786568.545252431</v>
      </c>
      <c r="D93" s="196">
        <f>'1.a. Vos-laskelma'!J93</f>
        <v>23112221.821092919</v>
      </c>
      <c r="E93" s="97">
        <f t="shared" si="7"/>
        <v>1325653.2758404873</v>
      </c>
      <c r="F93" s="164">
        <f t="shared" si="8"/>
        <v>6.0847272625195674E-2</v>
      </c>
      <c r="G93" s="76">
        <f t="shared" si="9"/>
        <v>566.45871259853959</v>
      </c>
      <c r="H93" s="76">
        <f t="shared" si="10"/>
        <v>596.1828828924838</v>
      </c>
      <c r="I93" s="198">
        <f t="shared" si="11"/>
        <v>29.724170293944212</v>
      </c>
      <c r="J93" s="99">
        <f t="shared" si="12"/>
        <v>5.214244000419521E-3</v>
      </c>
      <c r="K93" s="99">
        <f t="shared" si="13"/>
        <v>6.8955335647437896E-3</v>
      </c>
      <c r="L93" s="97">
        <v>38461</v>
      </c>
      <c r="M93" s="97">
        <f>'1.a. Vos-laskelma'!C93</f>
        <v>38767</v>
      </c>
      <c r="N93" s="84">
        <v>1</v>
      </c>
      <c r="O93" s="85">
        <v>32</v>
      </c>
    </row>
    <row r="94" spans="1:15" ht="16.5" customHeight="1">
      <c r="A94" s="74">
        <v>249</v>
      </c>
      <c r="B94" s="75" t="s">
        <v>125</v>
      </c>
      <c r="C94" s="76">
        <v>7629011.255524436</v>
      </c>
      <c r="D94" s="196">
        <f>'1.a. Vos-laskelma'!J94</f>
        <v>7454085.9549548272</v>
      </c>
      <c r="E94" s="97">
        <f t="shared" si="7"/>
        <v>-174925.30056960881</v>
      </c>
      <c r="F94" s="164">
        <f t="shared" si="8"/>
        <v>-2.2928960871952998E-2</v>
      </c>
      <c r="G94" s="76">
        <f t="shared" si="9"/>
        <v>835.7812506052187</v>
      </c>
      <c r="H94" s="76">
        <f t="shared" si="10"/>
        <v>826.94541324105023</v>
      </c>
      <c r="I94" s="198">
        <f t="shared" si="11"/>
        <v>-8.8358373641684693</v>
      </c>
      <c r="J94" s="99">
        <f t="shared" si="12"/>
        <v>1.8258738674530618E-3</v>
      </c>
      <c r="K94" s="99">
        <f t="shared" si="13"/>
        <v>1.6033311721980169E-3</v>
      </c>
      <c r="L94" s="97">
        <v>9128</v>
      </c>
      <c r="M94" s="97">
        <f>'1.a. Vos-laskelma'!C94</f>
        <v>9014</v>
      </c>
      <c r="N94" s="84">
        <v>13</v>
      </c>
      <c r="O94" s="84">
        <v>13</v>
      </c>
    </row>
    <row r="95" spans="1:15" ht="16.5" customHeight="1">
      <c r="A95" s="74">
        <v>250</v>
      </c>
      <c r="B95" s="75" t="s">
        <v>126</v>
      </c>
      <c r="C95" s="76">
        <v>1192317.136586033</v>
      </c>
      <c r="D95" s="196">
        <f>'1.a. Vos-laskelma'!J95</f>
        <v>1115611.1459730261</v>
      </c>
      <c r="E95" s="97">
        <f t="shared" si="7"/>
        <v>-76705.990613006987</v>
      </c>
      <c r="F95" s="164">
        <f t="shared" si="8"/>
        <v>-6.4333547056649371E-2</v>
      </c>
      <c r="G95" s="76">
        <f t="shared" si="9"/>
        <v>700.12750239931472</v>
      </c>
      <c r="H95" s="76">
        <f t="shared" si="10"/>
        <v>668.03062633115337</v>
      </c>
      <c r="I95" s="198">
        <f t="shared" si="11"/>
        <v>-32.09687606816135</v>
      </c>
      <c r="J95" s="99">
        <f t="shared" si="12"/>
        <v>2.8536079296415291E-4</v>
      </c>
      <c r="K95" s="99">
        <f t="shared" si="13"/>
        <v>2.9704493649552788E-4</v>
      </c>
      <c r="L95" s="97">
        <v>1703</v>
      </c>
      <c r="M95" s="97">
        <f>'1.a. Vos-laskelma'!C95</f>
        <v>1670</v>
      </c>
      <c r="N95" s="84">
        <v>6</v>
      </c>
      <c r="O95" s="84">
        <v>6</v>
      </c>
    </row>
    <row r="96" spans="1:15" ht="16.5" customHeight="1">
      <c r="A96" s="74">
        <v>256</v>
      </c>
      <c r="B96" s="75" t="s">
        <v>127</v>
      </c>
      <c r="C96" s="76">
        <v>2577735.9002910359</v>
      </c>
      <c r="D96" s="196">
        <f>'1.a. Vos-laskelma'!J96</f>
        <v>2680055.0555902948</v>
      </c>
      <c r="E96" s="97">
        <f t="shared" si="7"/>
        <v>102319.15529925888</v>
      </c>
      <c r="F96" s="164">
        <f t="shared" si="8"/>
        <v>3.9693420605154572E-2</v>
      </c>
      <c r="G96" s="76">
        <f t="shared" si="9"/>
        <v>1727.7050270047157</v>
      </c>
      <c r="H96" s="76">
        <f t="shared" si="10"/>
        <v>1820.6895758086241</v>
      </c>
      <c r="I96" s="198">
        <f t="shared" si="11"/>
        <v>92.98454880390841</v>
      </c>
      <c r="J96" s="99">
        <f t="shared" si="12"/>
        <v>6.1693717047917106E-4</v>
      </c>
      <c r="K96" s="99">
        <f t="shared" si="13"/>
        <v>2.6182643504276467E-4</v>
      </c>
      <c r="L96" s="97">
        <v>1492</v>
      </c>
      <c r="M96" s="97">
        <f>'1.a. Vos-laskelma'!C96</f>
        <v>1472</v>
      </c>
      <c r="N96" s="84">
        <v>13</v>
      </c>
      <c r="O96" s="84">
        <v>13</v>
      </c>
    </row>
    <row r="97" spans="1:15" ht="16.5" customHeight="1">
      <c r="A97" s="74">
        <v>257</v>
      </c>
      <c r="B97" s="75" t="s">
        <v>128</v>
      </c>
      <c r="C97" s="76">
        <v>40324688.616162293</v>
      </c>
      <c r="D97" s="196">
        <f>'1.a. Vos-laskelma'!J97</f>
        <v>39162320.497294694</v>
      </c>
      <c r="E97" s="97">
        <f t="shared" si="7"/>
        <v>-1162368.1188675985</v>
      </c>
      <c r="F97" s="164">
        <f t="shared" si="8"/>
        <v>-2.882522243213843E-2</v>
      </c>
      <c r="G97" s="76">
        <f t="shared" si="9"/>
        <v>968.52860853037816</v>
      </c>
      <c r="H97" s="76">
        <f t="shared" si="10"/>
        <v>938.58167758645163</v>
      </c>
      <c r="I97" s="198">
        <f t="shared" si="11"/>
        <v>-29.946930943926532</v>
      </c>
      <c r="J97" s="99">
        <f t="shared" si="12"/>
        <v>9.6510272027867591E-3</v>
      </c>
      <c r="K97" s="99">
        <f t="shared" si="13"/>
        <v>7.421676631901737E-3</v>
      </c>
      <c r="L97" s="97">
        <v>41635</v>
      </c>
      <c r="M97" s="97">
        <f>'1.a. Vos-laskelma'!C97</f>
        <v>41725</v>
      </c>
      <c r="N97" s="84">
        <v>1</v>
      </c>
      <c r="O97" s="85">
        <v>33</v>
      </c>
    </row>
    <row r="98" spans="1:15" ht="16.5" customHeight="1">
      <c r="A98" s="74">
        <v>260</v>
      </c>
      <c r="B98" s="75" t="s">
        <v>129</v>
      </c>
      <c r="C98" s="76">
        <v>12930334.167222209</v>
      </c>
      <c r="D98" s="196">
        <f>'1.a. Vos-laskelma'!J98</f>
        <v>12343680.295878971</v>
      </c>
      <c r="E98" s="97">
        <f t="shared" si="7"/>
        <v>-586653.87134323828</v>
      </c>
      <c r="F98" s="164">
        <f t="shared" si="8"/>
        <v>-4.5370356539615068E-2</v>
      </c>
      <c r="G98" s="76">
        <f t="shared" si="9"/>
        <v>1351.6970695402686</v>
      </c>
      <c r="H98" s="76">
        <f t="shared" si="10"/>
        <v>1313.5767048929415</v>
      </c>
      <c r="I98" s="198">
        <f t="shared" si="11"/>
        <v>-38.120364647327051</v>
      </c>
      <c r="J98" s="99">
        <f t="shared" si="12"/>
        <v>3.0946551869706915E-3</v>
      </c>
      <c r="K98" s="99">
        <f t="shared" si="13"/>
        <v>1.671455849250584E-3</v>
      </c>
      <c r="L98" s="97">
        <v>9566</v>
      </c>
      <c r="M98" s="97">
        <f>'1.a. Vos-laskelma'!C98</f>
        <v>9397</v>
      </c>
      <c r="N98" s="84">
        <v>12</v>
      </c>
      <c r="O98" s="84">
        <v>12</v>
      </c>
    </row>
    <row r="99" spans="1:15" ht="16.5" customHeight="1">
      <c r="A99" s="74">
        <v>261</v>
      </c>
      <c r="B99" s="75" t="s">
        <v>130</v>
      </c>
      <c r="C99" s="76">
        <v>13103749.49370992</v>
      </c>
      <c r="D99" s="196">
        <f>'1.a. Vos-laskelma'!J99</f>
        <v>13446574.724592332</v>
      </c>
      <c r="E99" s="97">
        <f t="shared" si="7"/>
        <v>342825.23088241182</v>
      </c>
      <c r="F99" s="164">
        <f t="shared" si="8"/>
        <v>2.6162376734000851E-2</v>
      </c>
      <c r="G99" s="76">
        <f t="shared" si="9"/>
        <v>1916.5934611247505</v>
      </c>
      <c r="H99" s="76">
        <f t="shared" si="10"/>
        <v>1928.3772729947414</v>
      </c>
      <c r="I99" s="198">
        <f t="shared" si="11"/>
        <v>11.783811869990814</v>
      </c>
      <c r="J99" s="99">
        <f t="shared" si="12"/>
        <v>3.1361591908637865E-3</v>
      </c>
      <c r="K99" s="99">
        <f t="shared" si="13"/>
        <v>1.2402960132834226E-3</v>
      </c>
      <c r="L99" s="97">
        <v>6837</v>
      </c>
      <c r="M99" s="97">
        <f>'1.a. Vos-laskelma'!C99</f>
        <v>6973</v>
      </c>
      <c r="N99" s="84">
        <v>19</v>
      </c>
      <c r="O99" s="84">
        <v>19</v>
      </c>
    </row>
    <row r="100" spans="1:15" ht="16.5" customHeight="1">
      <c r="A100" s="74">
        <v>263</v>
      </c>
      <c r="B100" s="75" t="s">
        <v>131</v>
      </c>
      <c r="C100" s="76">
        <v>9604688.6143855937</v>
      </c>
      <c r="D100" s="196">
        <f>'1.a. Vos-laskelma'!J100</f>
        <v>9307005.2886957079</v>
      </c>
      <c r="E100" s="97">
        <f t="shared" si="7"/>
        <v>-297683.32568988577</v>
      </c>
      <c r="F100" s="164">
        <f t="shared" si="8"/>
        <v>-3.0993542595855243E-2</v>
      </c>
      <c r="G100" s="76">
        <f t="shared" si="9"/>
        <v>1306.0495804168606</v>
      </c>
      <c r="H100" s="76">
        <f t="shared" si="10"/>
        <v>1282.8401500614345</v>
      </c>
      <c r="I100" s="198">
        <f t="shared" si="11"/>
        <v>-23.209430355426093</v>
      </c>
      <c r="J100" s="99">
        <f t="shared" si="12"/>
        <v>2.2987185833985356E-3</v>
      </c>
      <c r="K100" s="99">
        <f t="shared" si="13"/>
        <v>1.2904556971706914E-3</v>
      </c>
      <c r="L100" s="97">
        <v>7354</v>
      </c>
      <c r="M100" s="97">
        <f>'1.a. Vos-laskelma'!C100</f>
        <v>7255</v>
      </c>
      <c r="N100" s="84">
        <v>11</v>
      </c>
      <c r="O100" s="84">
        <v>11</v>
      </c>
    </row>
    <row r="101" spans="1:15" ht="16.5" customHeight="1">
      <c r="A101" s="74">
        <v>265</v>
      </c>
      <c r="B101" s="75" t="s">
        <v>132</v>
      </c>
      <c r="C101" s="76">
        <v>1588535.9302101601</v>
      </c>
      <c r="D101" s="196">
        <f>'1.a. Vos-laskelma'!J101</f>
        <v>1554612.1333234448</v>
      </c>
      <c r="E101" s="97">
        <f t="shared" si="7"/>
        <v>-33923.796886715339</v>
      </c>
      <c r="F101" s="164">
        <f t="shared" si="8"/>
        <v>-2.1355385321518847E-2</v>
      </c>
      <c r="G101" s="76">
        <f t="shared" si="9"/>
        <v>1571.2521564887834</v>
      </c>
      <c r="H101" s="76">
        <f t="shared" si="10"/>
        <v>1553.0590742491956</v>
      </c>
      <c r="I101" s="198">
        <f t="shared" si="11"/>
        <v>-18.193082239587739</v>
      </c>
      <c r="J101" s="99">
        <f t="shared" si="12"/>
        <v>3.8018901078178938E-4</v>
      </c>
      <c r="K101" s="99">
        <f t="shared" si="13"/>
        <v>1.7804909067785832E-4</v>
      </c>
      <c r="L101" s="97">
        <v>1011</v>
      </c>
      <c r="M101" s="97">
        <f>'1.a. Vos-laskelma'!C101</f>
        <v>1001</v>
      </c>
      <c r="N101" s="84">
        <v>13</v>
      </c>
      <c r="O101" s="84">
        <v>13</v>
      </c>
    </row>
    <row r="102" spans="1:15" ht="16.5" customHeight="1">
      <c r="A102" s="74">
        <v>271</v>
      </c>
      <c r="B102" s="75" t="s">
        <v>133</v>
      </c>
      <c r="C102" s="76">
        <v>3246103.5611267141</v>
      </c>
      <c r="D102" s="196">
        <f>'1.a. Vos-laskelma'!J102</f>
        <v>3342510.5822814289</v>
      </c>
      <c r="E102" s="97">
        <f t="shared" si="7"/>
        <v>96407.021154714748</v>
      </c>
      <c r="F102" s="164">
        <f t="shared" si="8"/>
        <v>2.9699305440905936E-2</v>
      </c>
      <c r="G102" s="76">
        <f t="shared" si="9"/>
        <v>486.81817053490016</v>
      </c>
      <c r="H102" s="76">
        <f t="shared" si="10"/>
        <v>507.74883522427905</v>
      </c>
      <c r="I102" s="198">
        <f t="shared" si="11"/>
        <v>20.930664689378887</v>
      </c>
      <c r="J102" s="99">
        <f t="shared" si="12"/>
        <v>7.7689958302468859E-4</v>
      </c>
      <c r="K102" s="99">
        <f t="shared" si="13"/>
        <v>1.1709262376946466E-3</v>
      </c>
      <c r="L102" s="97">
        <v>6668</v>
      </c>
      <c r="M102" s="97">
        <f>'1.a. Vos-laskelma'!C102</f>
        <v>6583</v>
      </c>
      <c r="N102" s="84">
        <v>4</v>
      </c>
      <c r="O102" s="84">
        <v>4</v>
      </c>
    </row>
    <row r="103" spans="1:15" ht="16.5" customHeight="1">
      <c r="A103" s="74">
        <v>272</v>
      </c>
      <c r="B103" s="75" t="s">
        <v>134</v>
      </c>
      <c r="C103" s="76">
        <v>35878034.205034234</v>
      </c>
      <c r="D103" s="196">
        <f>'1.a. Vos-laskelma'!J103</f>
        <v>33588351.012850031</v>
      </c>
      <c r="E103" s="97">
        <f t="shared" si="7"/>
        <v>-2289683.1921842024</v>
      </c>
      <c r="F103" s="164">
        <f t="shared" si="8"/>
        <v>-6.3818524144863123E-2</v>
      </c>
      <c r="G103" s="76">
        <f t="shared" si="9"/>
        <v>741.78746263018661</v>
      </c>
      <c r="H103" s="76">
        <f t="shared" si="10"/>
        <v>694.86430991869815</v>
      </c>
      <c r="I103" s="198">
        <f t="shared" si="11"/>
        <v>-46.923152711488456</v>
      </c>
      <c r="J103" s="99">
        <f t="shared" si="12"/>
        <v>8.5867962277709174E-3</v>
      </c>
      <c r="K103" s="99">
        <f t="shared" si="13"/>
        <v>8.5979390061801352E-3</v>
      </c>
      <c r="L103" s="97">
        <v>48367</v>
      </c>
      <c r="M103" s="97">
        <f>'1.a. Vos-laskelma'!C103</f>
        <v>48338</v>
      </c>
      <c r="N103" s="84">
        <v>16</v>
      </c>
      <c r="O103" s="84">
        <v>16</v>
      </c>
    </row>
    <row r="104" spans="1:15" ht="16.5" customHeight="1">
      <c r="A104" s="74">
        <v>273</v>
      </c>
      <c r="B104" s="75" t="s">
        <v>135</v>
      </c>
      <c r="C104" s="76">
        <v>5168172.4533012742</v>
      </c>
      <c r="D104" s="196">
        <f>'1.a. Vos-laskelma'!J104</f>
        <v>4908805.8616596572</v>
      </c>
      <c r="E104" s="97">
        <f t="shared" si="7"/>
        <v>-259366.59164161701</v>
      </c>
      <c r="F104" s="164">
        <f t="shared" si="8"/>
        <v>-5.0185359328700684E-2</v>
      </c>
      <c r="G104" s="76">
        <f t="shared" si="9"/>
        <v>1296.2559451470465</v>
      </c>
      <c r="H104" s="76">
        <f t="shared" si="10"/>
        <v>1226.8947417294819</v>
      </c>
      <c r="I104" s="198">
        <f t="shared" si="11"/>
        <v>-69.361203417564639</v>
      </c>
      <c r="J104" s="99">
        <f t="shared" si="12"/>
        <v>1.2369140258038452E-3</v>
      </c>
      <c r="K104" s="99">
        <f t="shared" si="13"/>
        <v>7.1166274905305814E-4</v>
      </c>
      <c r="L104" s="97">
        <v>3987</v>
      </c>
      <c r="M104" s="97">
        <f>'1.a. Vos-laskelma'!C104</f>
        <v>4001</v>
      </c>
      <c r="N104" s="84">
        <v>19</v>
      </c>
      <c r="O104" s="84">
        <v>19</v>
      </c>
    </row>
    <row r="105" spans="1:15" ht="16.5" customHeight="1">
      <c r="A105" s="74">
        <v>275</v>
      </c>
      <c r="B105" s="75" t="s">
        <v>136</v>
      </c>
      <c r="C105" s="76">
        <v>2852504.3985133902</v>
      </c>
      <c r="D105" s="196">
        <f>'1.a. Vos-laskelma'!J105</f>
        <v>2643681.7165858014</v>
      </c>
      <c r="E105" s="97">
        <f t="shared" si="7"/>
        <v>-208822.68192758877</v>
      </c>
      <c r="F105" s="164">
        <f t="shared" si="8"/>
        <v>-7.320678700317472E-2</v>
      </c>
      <c r="G105" s="76">
        <f t="shared" si="9"/>
        <v>1168.5802533852479</v>
      </c>
      <c r="H105" s="76">
        <f t="shared" si="10"/>
        <v>1099.7012132220473</v>
      </c>
      <c r="I105" s="198">
        <f t="shared" si="11"/>
        <v>-68.879040163200671</v>
      </c>
      <c r="J105" s="99">
        <f t="shared" si="12"/>
        <v>6.8269832925845939E-4</v>
      </c>
      <c r="K105" s="99">
        <f t="shared" si="13"/>
        <v>4.2760241157799344E-4</v>
      </c>
      <c r="L105" s="97">
        <v>2441</v>
      </c>
      <c r="M105" s="97">
        <f>'1.a. Vos-laskelma'!C105</f>
        <v>2404</v>
      </c>
      <c r="N105" s="84">
        <v>13</v>
      </c>
      <c r="O105" s="84">
        <v>13</v>
      </c>
    </row>
    <row r="106" spans="1:15" ht="16.5" customHeight="1">
      <c r="A106" s="74">
        <v>276</v>
      </c>
      <c r="B106" s="75" t="s">
        <v>137</v>
      </c>
      <c r="C106" s="76">
        <v>16614742.338448741</v>
      </c>
      <c r="D106" s="196">
        <f>'1.a. Vos-laskelma'!J106</f>
        <v>16036324.258454192</v>
      </c>
      <c r="E106" s="97">
        <f t="shared" si="7"/>
        <v>-578418.07999454811</v>
      </c>
      <c r="F106" s="164">
        <f t="shared" si="8"/>
        <v>-3.4813544995880623E-2</v>
      </c>
      <c r="G106" s="76">
        <f t="shared" si="9"/>
        <v>1102.4313143420304</v>
      </c>
      <c r="H106" s="76">
        <f t="shared" si="10"/>
        <v>1064.8289680248467</v>
      </c>
      <c r="I106" s="198">
        <f t="shared" si="11"/>
        <v>-37.602346317183674</v>
      </c>
      <c r="J106" s="99">
        <f t="shared" si="12"/>
        <v>3.9764555109643935E-3</v>
      </c>
      <c r="K106" s="99">
        <f t="shared" si="13"/>
        <v>2.6787405650435026E-3</v>
      </c>
      <c r="L106" s="97">
        <v>15071</v>
      </c>
      <c r="M106" s="97">
        <f>'1.a. Vos-laskelma'!C106</f>
        <v>15060</v>
      </c>
      <c r="N106" s="84">
        <v>12</v>
      </c>
      <c r="O106" s="84">
        <v>12</v>
      </c>
    </row>
    <row r="107" spans="1:15" ht="16.5" customHeight="1">
      <c r="A107" s="74">
        <v>280</v>
      </c>
      <c r="B107" s="75" t="s">
        <v>138</v>
      </c>
      <c r="C107" s="76">
        <v>2943735.640922796</v>
      </c>
      <c r="D107" s="196">
        <f>'1.a. Vos-laskelma'!J107</f>
        <v>2851375.1763516353</v>
      </c>
      <c r="E107" s="97">
        <f t="shared" si="7"/>
        <v>-92360.46457116073</v>
      </c>
      <c r="F107" s="164">
        <f t="shared" si="8"/>
        <v>-3.1375257780351419E-2</v>
      </c>
      <c r="G107" s="76">
        <f t="shared" si="9"/>
        <v>1482.2435251373595</v>
      </c>
      <c r="H107" s="76">
        <f t="shared" si="10"/>
        <v>1437.1850687256226</v>
      </c>
      <c r="I107" s="198">
        <f t="shared" si="11"/>
        <v>-45.05845641173687</v>
      </c>
      <c r="J107" s="99">
        <f t="shared" si="12"/>
        <v>7.0453297280941561E-4</v>
      </c>
      <c r="K107" s="99">
        <f t="shared" si="13"/>
        <v>3.5289649940546544E-4</v>
      </c>
      <c r="L107" s="97">
        <v>1986</v>
      </c>
      <c r="M107" s="97">
        <f>'1.a. Vos-laskelma'!C107</f>
        <v>1984</v>
      </c>
      <c r="N107" s="84">
        <v>15</v>
      </c>
      <c r="O107" s="84">
        <v>15</v>
      </c>
    </row>
    <row r="108" spans="1:15" ht="16.5" customHeight="1">
      <c r="A108" s="74">
        <v>284</v>
      </c>
      <c r="B108" s="75" t="s">
        <v>139</v>
      </c>
      <c r="C108" s="76">
        <v>2615117.2588040321</v>
      </c>
      <c r="D108" s="196">
        <f>'1.a. Vos-laskelma'!J108</f>
        <v>2758734.5377510586</v>
      </c>
      <c r="E108" s="97">
        <f t="shared" si="7"/>
        <v>143617.27894702647</v>
      </c>
      <c r="F108" s="164">
        <f t="shared" si="8"/>
        <v>5.4918102988891118E-2</v>
      </c>
      <c r="G108" s="76">
        <f t="shared" si="9"/>
        <v>1196.3024971656139</v>
      </c>
      <c r="H108" s="76">
        <f t="shared" si="10"/>
        <v>1286.7231985779192</v>
      </c>
      <c r="I108" s="198">
        <f t="shared" si="11"/>
        <v>90.420701412305334</v>
      </c>
      <c r="J108" s="99">
        <f t="shared" si="12"/>
        <v>6.2588376176770126E-4</v>
      </c>
      <c r="K108" s="99">
        <f t="shared" si="13"/>
        <v>3.8135589451880944E-4</v>
      </c>
      <c r="L108" s="97">
        <v>2186</v>
      </c>
      <c r="M108" s="97">
        <f>'1.a. Vos-laskelma'!C108</f>
        <v>2144</v>
      </c>
      <c r="N108" s="84">
        <v>2</v>
      </c>
      <c r="O108" s="84">
        <v>2</v>
      </c>
    </row>
    <row r="109" spans="1:15" ht="16.5" customHeight="1">
      <c r="A109" s="74">
        <v>285</v>
      </c>
      <c r="B109" s="75" t="s">
        <v>140</v>
      </c>
      <c r="C109" s="76">
        <v>14022681.445801109</v>
      </c>
      <c r="D109" s="196">
        <f>'1.a. Vos-laskelma'!J109</f>
        <v>13647942.136687864</v>
      </c>
      <c r="E109" s="97">
        <f t="shared" si="7"/>
        <v>-374739.30911324546</v>
      </c>
      <c r="F109" s="164">
        <f t="shared" si="8"/>
        <v>-2.6723798195205796E-2</v>
      </c>
      <c r="G109" s="76">
        <f t="shared" si="9"/>
        <v>279.28065018524416</v>
      </c>
      <c r="H109" s="76">
        <f t="shared" si="10"/>
        <v>272.8006183750997</v>
      </c>
      <c r="I109" s="198">
        <f t="shared" si="11"/>
        <v>-6.4800318101444532</v>
      </c>
      <c r="J109" s="99">
        <f t="shared" si="12"/>
        <v>3.3560898976216164E-3</v>
      </c>
      <c r="K109" s="99">
        <f t="shared" si="13"/>
        <v>8.8987192382842892E-3</v>
      </c>
      <c r="L109" s="97">
        <v>50210</v>
      </c>
      <c r="M109" s="97">
        <f>'1.a. Vos-laskelma'!C109</f>
        <v>50029</v>
      </c>
      <c r="N109" s="84">
        <v>8</v>
      </c>
      <c r="O109" s="84">
        <v>8</v>
      </c>
    </row>
    <row r="110" spans="1:15" ht="16.5" customHeight="1">
      <c r="A110" s="74">
        <v>286</v>
      </c>
      <c r="B110" s="75" t="s">
        <v>141</v>
      </c>
      <c r="C110" s="76">
        <v>4542770.3492721096</v>
      </c>
      <c r="D110" s="196">
        <f>'1.a. Vos-laskelma'!J110</f>
        <v>7118254.0256449245</v>
      </c>
      <c r="E110" s="97">
        <f t="shared" si="7"/>
        <v>2575483.6763728149</v>
      </c>
      <c r="F110" s="164">
        <f t="shared" si="8"/>
        <v>0.56694120071147469</v>
      </c>
      <c r="G110" s="76">
        <f t="shared" si="9"/>
        <v>57.95384825443459</v>
      </c>
      <c r="H110" s="76">
        <f t="shared" si="10"/>
        <v>91.700534951947503</v>
      </c>
      <c r="I110" s="198">
        <f t="shared" si="11"/>
        <v>33.746686697512914</v>
      </c>
      <c r="J110" s="99">
        <f t="shared" si="12"/>
        <v>1.0872346872696256E-3</v>
      </c>
      <c r="K110" s="99">
        <f t="shared" si="13"/>
        <v>1.3807253410458294E-2</v>
      </c>
      <c r="L110" s="97">
        <v>78386</v>
      </c>
      <c r="M110" s="97">
        <f>'1.a. Vos-laskelma'!C110</f>
        <v>77625</v>
      </c>
      <c r="N110" s="84">
        <v>8</v>
      </c>
      <c r="O110" s="84">
        <v>8</v>
      </c>
    </row>
    <row r="111" spans="1:15" ht="16.5" customHeight="1">
      <c r="A111" s="74">
        <v>287</v>
      </c>
      <c r="B111" s="75" t="s">
        <v>142</v>
      </c>
      <c r="C111" s="76">
        <v>8234899.3636842258</v>
      </c>
      <c r="D111" s="196">
        <f>'1.a. Vos-laskelma'!J111</f>
        <v>8071995.5344337579</v>
      </c>
      <c r="E111" s="97">
        <f t="shared" si="7"/>
        <v>-162903.82925046794</v>
      </c>
      <c r="F111" s="164">
        <f t="shared" si="8"/>
        <v>-1.9782127510734524E-2</v>
      </c>
      <c r="G111" s="76">
        <f t="shared" si="9"/>
        <v>1345.3519626995958</v>
      </c>
      <c r="H111" s="76">
        <f t="shared" si="10"/>
        <v>1320.4638531709077</v>
      </c>
      <c r="I111" s="198">
        <f t="shared" si="11"/>
        <v>-24.888109528688119</v>
      </c>
      <c r="J111" s="99">
        <f t="shared" si="12"/>
        <v>1.9708828635386874E-3</v>
      </c>
      <c r="K111" s="99">
        <f t="shared" si="13"/>
        <v>1.0873267645491987E-3</v>
      </c>
      <c r="L111" s="97">
        <v>6121</v>
      </c>
      <c r="M111" s="97">
        <f>'1.a. Vos-laskelma'!C111</f>
        <v>6113</v>
      </c>
      <c r="N111" s="84">
        <v>15</v>
      </c>
      <c r="O111" s="84">
        <v>15</v>
      </c>
    </row>
    <row r="112" spans="1:15" ht="16.5" customHeight="1">
      <c r="A112" s="74">
        <v>288</v>
      </c>
      <c r="B112" s="75" t="s">
        <v>143</v>
      </c>
      <c r="C112" s="76">
        <v>8217125.2161998879</v>
      </c>
      <c r="D112" s="196">
        <f>'1.a. Vos-laskelma'!J112</f>
        <v>8119301.6030612625</v>
      </c>
      <c r="E112" s="97">
        <f t="shared" si="7"/>
        <v>-97823.613138625398</v>
      </c>
      <c r="F112" s="164">
        <f t="shared" si="8"/>
        <v>-1.1904846350128414E-2</v>
      </c>
      <c r="G112" s="76">
        <f t="shared" si="9"/>
        <v>1295.6678045096007</v>
      </c>
      <c r="H112" s="76">
        <f t="shared" si="10"/>
        <v>1295.3576265254089</v>
      </c>
      <c r="I112" s="198">
        <f t="shared" si="11"/>
        <v>-0.31017798419179599</v>
      </c>
      <c r="J112" s="99">
        <f t="shared" si="12"/>
        <v>1.9666289241590056E-3</v>
      </c>
      <c r="K112" s="99">
        <f t="shared" si="13"/>
        <v>1.1148968035652508E-3</v>
      </c>
      <c r="L112" s="97">
        <v>6342</v>
      </c>
      <c r="M112" s="97">
        <f>'1.a. Vos-laskelma'!C112</f>
        <v>6268</v>
      </c>
      <c r="N112" s="84">
        <v>15</v>
      </c>
      <c r="O112" s="84">
        <v>15</v>
      </c>
    </row>
    <row r="113" spans="1:15" ht="16.5" customHeight="1">
      <c r="A113" s="74">
        <v>290</v>
      </c>
      <c r="B113" s="75" t="s">
        <v>144</v>
      </c>
      <c r="C113" s="76">
        <v>7866321.5835958794</v>
      </c>
      <c r="D113" s="196">
        <f>'1.a. Vos-laskelma'!J113</f>
        <v>7704323.4506200738</v>
      </c>
      <c r="E113" s="97">
        <f t="shared" si="7"/>
        <v>-161998.13297580555</v>
      </c>
      <c r="F113" s="164">
        <f t="shared" si="8"/>
        <v>-2.0593886386952465E-2</v>
      </c>
      <c r="G113" s="76">
        <f t="shared" si="9"/>
        <v>1051.2256559663076</v>
      </c>
      <c r="H113" s="76">
        <f t="shared" si="10"/>
        <v>1055.3867740575445</v>
      </c>
      <c r="I113" s="198">
        <f t="shared" si="11"/>
        <v>4.1611180912368582</v>
      </c>
      <c r="J113" s="99">
        <f t="shared" si="12"/>
        <v>1.8826700513869361E-3</v>
      </c>
      <c r="K113" s="99">
        <f t="shared" si="13"/>
        <v>1.2984599020463194E-3</v>
      </c>
      <c r="L113" s="97">
        <v>7483</v>
      </c>
      <c r="M113" s="97">
        <f>'1.a. Vos-laskelma'!C113</f>
        <v>7300</v>
      </c>
      <c r="N113" s="84">
        <v>18</v>
      </c>
      <c r="O113" s="84">
        <v>18</v>
      </c>
    </row>
    <row r="114" spans="1:15" ht="16.5" customHeight="1">
      <c r="A114" s="74">
        <v>291</v>
      </c>
      <c r="B114" s="75" t="s">
        <v>145</v>
      </c>
      <c r="C114" s="76">
        <v>2686499.6682649069</v>
      </c>
      <c r="D114" s="196">
        <f>'1.a. Vos-laskelma'!J114</f>
        <v>2537899.5611952203</v>
      </c>
      <c r="E114" s="97">
        <f t="shared" si="7"/>
        <v>-148600.10706968652</v>
      </c>
      <c r="F114" s="164">
        <f t="shared" si="8"/>
        <v>-5.5313651747316561E-2</v>
      </c>
      <c r="G114" s="76">
        <f t="shared" si="9"/>
        <v>1318.2039589131045</v>
      </c>
      <c r="H114" s="76">
        <f t="shared" si="10"/>
        <v>1282.415139563022</v>
      </c>
      <c r="I114" s="198">
        <f t="shared" si="11"/>
        <v>-35.788819350082576</v>
      </c>
      <c r="J114" s="99">
        <f t="shared" si="12"/>
        <v>6.4296792531983457E-4</v>
      </c>
      <c r="K114" s="99">
        <f t="shared" si="13"/>
        <v>3.5200714330817343E-4</v>
      </c>
      <c r="L114" s="97">
        <v>2038</v>
      </c>
      <c r="M114" s="97">
        <f>'1.a. Vos-laskelma'!C114</f>
        <v>1979</v>
      </c>
      <c r="N114" s="84">
        <v>6</v>
      </c>
      <c r="O114" s="84">
        <v>6</v>
      </c>
    </row>
    <row r="115" spans="1:15" ht="16.5" customHeight="1">
      <c r="A115" s="74">
        <v>297</v>
      </c>
      <c r="B115" s="75" t="s">
        <v>146</v>
      </c>
      <c r="C115" s="76">
        <v>55322016.863086008</v>
      </c>
      <c r="D115" s="196">
        <f>'1.a. Vos-laskelma'!J115</f>
        <v>56799189.077183038</v>
      </c>
      <c r="E115" s="97">
        <f t="shared" si="7"/>
        <v>1477172.2140970305</v>
      </c>
      <c r="F115" s="164">
        <f t="shared" si="8"/>
        <v>2.6701344199956015E-2</v>
      </c>
      <c r="G115" s="76">
        <f t="shared" si="9"/>
        <v>440.23058634066501</v>
      </c>
      <c r="H115" s="76">
        <f t="shared" si="10"/>
        <v>448.75003221236165</v>
      </c>
      <c r="I115" s="198">
        <f t="shared" si="11"/>
        <v>8.5194458716966324</v>
      </c>
      <c r="J115" s="99">
        <f t="shared" si="12"/>
        <v>1.3240382207060019E-2</v>
      </c>
      <c r="K115" s="99">
        <f t="shared" si="13"/>
        <v>2.2513515989288597E-2</v>
      </c>
      <c r="L115" s="97">
        <v>125666</v>
      </c>
      <c r="M115" s="97">
        <f>'1.a. Vos-laskelma'!C115</f>
        <v>126572</v>
      </c>
      <c r="N115" s="84">
        <v>11</v>
      </c>
      <c r="O115" s="84">
        <v>11</v>
      </c>
    </row>
    <row r="116" spans="1:15" ht="16.5" customHeight="1">
      <c r="A116" s="74">
        <v>300</v>
      </c>
      <c r="B116" s="75" t="s">
        <v>147</v>
      </c>
      <c r="C116" s="76">
        <v>6225279.7363000847</v>
      </c>
      <c r="D116" s="196">
        <f>'1.a. Vos-laskelma'!J116</f>
        <v>5953472.0270285513</v>
      </c>
      <c r="E116" s="97">
        <f t="shared" si="7"/>
        <v>-271807.70927153341</v>
      </c>
      <c r="F116" s="164">
        <f t="shared" si="8"/>
        <v>-4.3661926979216975E-2</v>
      </c>
      <c r="G116" s="76">
        <f t="shared" si="9"/>
        <v>1866.6505955922294</v>
      </c>
      <c r="H116" s="76">
        <f t="shared" si="10"/>
        <v>1800.8082356408202</v>
      </c>
      <c r="I116" s="198">
        <f t="shared" si="11"/>
        <v>-65.842359951409207</v>
      </c>
      <c r="J116" s="99">
        <f t="shared" si="12"/>
        <v>1.4899146439015245E-3</v>
      </c>
      <c r="K116" s="99">
        <f t="shared" si="13"/>
        <v>5.880422515294701E-4</v>
      </c>
      <c r="L116" s="97">
        <v>3335</v>
      </c>
      <c r="M116" s="97">
        <f>'1.a. Vos-laskelma'!C116</f>
        <v>3306</v>
      </c>
      <c r="N116" s="84">
        <v>14</v>
      </c>
      <c r="O116" s="84">
        <v>14</v>
      </c>
    </row>
    <row r="117" spans="1:15" ht="16.5" customHeight="1">
      <c r="A117" s="74">
        <v>301</v>
      </c>
      <c r="B117" s="75" t="s">
        <v>148</v>
      </c>
      <c r="C117" s="76">
        <v>13294020.88851724</v>
      </c>
      <c r="D117" s="196">
        <f>'1.a. Vos-laskelma'!J117</f>
        <v>13535027.039358769</v>
      </c>
      <c r="E117" s="97">
        <f t="shared" si="7"/>
        <v>241006.15084152855</v>
      </c>
      <c r="F117" s="164">
        <f t="shared" si="8"/>
        <v>1.8128913205612496E-2</v>
      </c>
      <c r="G117" s="76">
        <f t="shared" si="9"/>
        <v>681.43015472434467</v>
      </c>
      <c r="H117" s="76">
        <f t="shared" si="10"/>
        <v>696.21043358668635</v>
      </c>
      <c r="I117" s="198">
        <f t="shared" si="11"/>
        <v>14.780278862341675</v>
      </c>
      <c r="J117" s="99">
        <f t="shared" si="12"/>
        <v>3.1816974075299311E-3</v>
      </c>
      <c r="K117" s="99">
        <f t="shared" si="13"/>
        <v>3.4579943774907529E-3</v>
      </c>
      <c r="L117" s="97">
        <v>19509</v>
      </c>
      <c r="M117" s="97">
        <f>'1.a. Vos-laskelma'!C117</f>
        <v>19441</v>
      </c>
      <c r="N117" s="84">
        <v>14</v>
      </c>
      <c r="O117" s="84">
        <v>14</v>
      </c>
    </row>
    <row r="118" spans="1:15" ht="16.5" customHeight="1">
      <c r="A118" s="74">
        <v>304</v>
      </c>
      <c r="B118" s="75" t="s">
        <v>149</v>
      </c>
      <c r="C118" s="76">
        <v>-257834.70606833021</v>
      </c>
      <c r="D118" s="196">
        <f>'1.a. Vos-laskelma'!J118</f>
        <v>-162849.9199411642</v>
      </c>
      <c r="E118" s="97">
        <f t="shared" si="7"/>
        <v>94984.786127166008</v>
      </c>
      <c r="F118" s="164">
        <f t="shared" si="8"/>
        <v>-0.36839410634654268</v>
      </c>
      <c r="G118" s="76">
        <f t="shared" si="9"/>
        <v>-265.80897532817545</v>
      </c>
      <c r="H118" s="76">
        <f t="shared" si="10"/>
        <v>-167.54106989831709</v>
      </c>
      <c r="I118" s="198">
        <f t="shared" si="11"/>
        <v>98.267905429858359</v>
      </c>
      <c r="J118" s="99">
        <f t="shared" si="12"/>
        <v>-6.1708344130663296E-5</v>
      </c>
      <c r="K118" s="99">
        <f t="shared" si="13"/>
        <v>1.7289082531356473E-4</v>
      </c>
      <c r="L118" s="97">
        <v>970</v>
      </c>
      <c r="M118" s="97">
        <f>'1.a. Vos-laskelma'!C118</f>
        <v>972</v>
      </c>
      <c r="N118" s="84">
        <v>2</v>
      </c>
      <c r="O118" s="84">
        <v>2</v>
      </c>
    </row>
    <row r="119" spans="1:15" ht="16.5" customHeight="1">
      <c r="A119" s="74">
        <v>305</v>
      </c>
      <c r="B119" s="75" t="s">
        <v>150</v>
      </c>
      <c r="C119" s="76">
        <v>14454058.020792151</v>
      </c>
      <c r="D119" s="196">
        <f>'1.a. Vos-laskelma'!J119</f>
        <v>14436764.287009444</v>
      </c>
      <c r="E119" s="97">
        <f t="shared" si="7"/>
        <v>-17293.733782706782</v>
      </c>
      <c r="F119" s="164">
        <f t="shared" si="8"/>
        <v>-1.1964621809203864E-3</v>
      </c>
      <c r="G119" s="76">
        <f t="shared" si="9"/>
        <v>971.63605947782673</v>
      </c>
      <c r="H119" s="76">
        <f t="shared" si="10"/>
        <v>975.45704641955706</v>
      </c>
      <c r="I119" s="198">
        <f t="shared" si="11"/>
        <v>3.8209869417303253</v>
      </c>
      <c r="J119" s="99">
        <f t="shared" si="12"/>
        <v>3.4593325314212706E-3</v>
      </c>
      <c r="K119" s="99">
        <f t="shared" si="13"/>
        <v>2.6324940479843188E-3</v>
      </c>
      <c r="L119" s="97">
        <v>14876</v>
      </c>
      <c r="M119" s="97">
        <f>'1.a. Vos-laskelma'!C119</f>
        <v>14800</v>
      </c>
      <c r="N119" s="84">
        <v>17</v>
      </c>
      <c r="O119" s="84">
        <v>17</v>
      </c>
    </row>
    <row r="120" spans="1:15" ht="16.5" customHeight="1">
      <c r="A120" s="74">
        <v>309</v>
      </c>
      <c r="B120" s="75" t="s">
        <v>151</v>
      </c>
      <c r="C120" s="76">
        <v>4555218.0354592316</v>
      </c>
      <c r="D120" s="196">
        <f>'1.a. Vos-laskelma'!J120</f>
        <v>4199109.8491562922</v>
      </c>
      <c r="E120" s="97">
        <f t="shared" si="7"/>
        <v>-356108.18630293943</v>
      </c>
      <c r="F120" s="164">
        <f t="shared" si="8"/>
        <v>-7.8175881709916573E-2</v>
      </c>
      <c r="G120" s="76">
        <f t="shared" si="9"/>
        <v>706.8929291525809</v>
      </c>
      <c r="H120" s="76">
        <f t="shared" si="10"/>
        <v>659.71875084937824</v>
      </c>
      <c r="I120" s="198">
        <f t="shared" si="11"/>
        <v>-47.174178303202666</v>
      </c>
      <c r="J120" s="99">
        <f t="shared" si="12"/>
        <v>1.0902138288855019E-3</v>
      </c>
      <c r="K120" s="99">
        <f t="shared" si="13"/>
        <v>1.1321503118527155E-3</v>
      </c>
      <c r="L120" s="97">
        <v>6444</v>
      </c>
      <c r="M120" s="97">
        <f>'1.a. Vos-laskelma'!C120</f>
        <v>6365</v>
      </c>
      <c r="N120" s="84">
        <v>12</v>
      </c>
      <c r="O120" s="84">
        <v>12</v>
      </c>
    </row>
    <row r="121" spans="1:15" ht="16.5" customHeight="1">
      <c r="A121" s="74">
        <v>312</v>
      </c>
      <c r="B121" s="75" t="s">
        <v>152</v>
      </c>
      <c r="C121" s="76">
        <v>968385.63502728799</v>
      </c>
      <c r="D121" s="196">
        <f>'1.a. Vos-laskelma'!J121</f>
        <v>1014928.5245577106</v>
      </c>
      <c r="E121" s="97">
        <f t="shared" si="7"/>
        <v>46542.889530422632</v>
      </c>
      <c r="F121" s="164">
        <f t="shared" si="8"/>
        <v>4.8062350211453837E-2</v>
      </c>
      <c r="G121" s="76">
        <f t="shared" si="9"/>
        <v>838.42912123574717</v>
      </c>
      <c r="H121" s="76">
        <f t="shared" si="10"/>
        <v>898.96237781905279</v>
      </c>
      <c r="I121" s="198">
        <f t="shared" si="11"/>
        <v>60.533256583305615</v>
      </c>
      <c r="J121" s="99">
        <f t="shared" si="12"/>
        <v>2.3176660321911098E-4</v>
      </c>
      <c r="K121" s="99">
        <f t="shared" si="13"/>
        <v>2.0081660676853351E-4</v>
      </c>
      <c r="L121" s="97">
        <v>1155</v>
      </c>
      <c r="M121" s="97">
        <f>'1.a. Vos-laskelma'!C121</f>
        <v>1129</v>
      </c>
      <c r="N121" s="84">
        <v>13</v>
      </c>
      <c r="O121" s="84">
        <v>13</v>
      </c>
    </row>
    <row r="122" spans="1:15" ht="16.5" customHeight="1">
      <c r="A122" s="74">
        <v>316</v>
      </c>
      <c r="B122" s="75" t="s">
        <v>153</v>
      </c>
      <c r="C122" s="76">
        <v>169360.04580775599</v>
      </c>
      <c r="D122" s="196">
        <f>'1.a. Vos-laskelma'!J122</f>
        <v>900238.37138961768</v>
      </c>
      <c r="E122" s="97">
        <f t="shared" si="7"/>
        <v>730878.32558186166</v>
      </c>
      <c r="F122" s="164">
        <f t="shared" si="8"/>
        <v>4.3155298057222797</v>
      </c>
      <c r="G122" s="76">
        <f t="shared" si="9"/>
        <v>41.377973566517468</v>
      </c>
      <c r="H122" s="76">
        <f t="shared" si="10"/>
        <v>222.17136510109026</v>
      </c>
      <c r="I122" s="198">
        <f t="shared" si="11"/>
        <v>180.79339153457278</v>
      </c>
      <c r="J122" s="99">
        <f t="shared" si="12"/>
        <v>4.053344155274522E-5</v>
      </c>
      <c r="K122" s="99">
        <f t="shared" si="13"/>
        <v>7.2073418124543652E-4</v>
      </c>
      <c r="L122" s="97">
        <v>4093</v>
      </c>
      <c r="M122" s="97">
        <f>'1.a. Vos-laskelma'!C122</f>
        <v>4052</v>
      </c>
      <c r="N122" s="84">
        <v>7</v>
      </c>
      <c r="O122" s="84">
        <v>7</v>
      </c>
    </row>
    <row r="123" spans="1:15" ht="16.5" customHeight="1">
      <c r="A123" s="74">
        <v>317</v>
      </c>
      <c r="B123" s="75" t="s">
        <v>154</v>
      </c>
      <c r="C123" s="76">
        <v>4880904.1034123767</v>
      </c>
      <c r="D123" s="196">
        <f>'1.a. Vos-laskelma'!J123</f>
        <v>4614878.6494493242</v>
      </c>
      <c r="E123" s="97">
        <f t="shared" si="7"/>
        <v>-266025.45396305248</v>
      </c>
      <c r="F123" s="164">
        <f t="shared" si="8"/>
        <v>-5.4503315026629313E-2</v>
      </c>
      <c r="G123" s="76">
        <f t="shared" si="9"/>
        <v>2056.8496011008751</v>
      </c>
      <c r="H123" s="76">
        <f t="shared" si="10"/>
        <v>1985.7481279902429</v>
      </c>
      <c r="I123" s="198">
        <f t="shared" si="11"/>
        <v>-71.101473110632242</v>
      </c>
      <c r="J123" s="99">
        <f t="shared" si="12"/>
        <v>1.1681612404899316E-3</v>
      </c>
      <c r="K123" s="99">
        <f t="shared" si="13"/>
        <v>4.1337271402132141E-4</v>
      </c>
      <c r="L123" s="97">
        <v>2373</v>
      </c>
      <c r="M123" s="97">
        <f>'1.a. Vos-laskelma'!C123</f>
        <v>2324</v>
      </c>
      <c r="N123" s="84">
        <v>17</v>
      </c>
      <c r="O123" s="84">
        <v>17</v>
      </c>
    </row>
    <row r="124" spans="1:15" ht="16.5" customHeight="1">
      <c r="A124" s="74">
        <v>320</v>
      </c>
      <c r="B124" s="75" t="s">
        <v>155</v>
      </c>
      <c r="C124" s="76">
        <v>6111345.4906505682</v>
      </c>
      <c r="D124" s="196">
        <f>'1.a. Vos-laskelma'!J124</f>
        <v>6287264.2731611803</v>
      </c>
      <c r="E124" s="97">
        <f t="shared" si="7"/>
        <v>175918.78251061216</v>
      </c>
      <c r="F124" s="164">
        <f t="shared" si="8"/>
        <v>2.8785605850584168E-2</v>
      </c>
      <c r="G124" s="76">
        <f t="shared" si="9"/>
        <v>878.82448815797648</v>
      </c>
      <c r="H124" s="76">
        <f t="shared" si="10"/>
        <v>908.69551570475221</v>
      </c>
      <c r="I124" s="198">
        <f t="shared" si="11"/>
        <v>29.871027546775736</v>
      </c>
      <c r="J124" s="99">
        <f t="shared" si="12"/>
        <v>1.4626464233193635E-3</v>
      </c>
      <c r="K124" s="99">
        <f t="shared" si="13"/>
        <v>1.2306909674326691E-3</v>
      </c>
      <c r="L124" s="97">
        <v>6954</v>
      </c>
      <c r="M124" s="97">
        <f>'1.a. Vos-laskelma'!C124</f>
        <v>6919</v>
      </c>
      <c r="N124" s="84">
        <v>19</v>
      </c>
      <c r="O124" s="84">
        <v>19</v>
      </c>
    </row>
    <row r="125" spans="1:15" ht="16.5" customHeight="1">
      <c r="A125" s="74">
        <v>322</v>
      </c>
      <c r="B125" s="75" t="s">
        <v>156</v>
      </c>
      <c r="C125" s="76">
        <v>9245831.5465365294</v>
      </c>
      <c r="D125" s="196">
        <f>'1.a. Vos-laskelma'!J125</f>
        <v>9086329.1927478202</v>
      </c>
      <c r="E125" s="97">
        <f t="shared" si="7"/>
        <v>-159502.35378870927</v>
      </c>
      <c r="F125" s="164">
        <f t="shared" si="8"/>
        <v>-1.725127188245805E-2</v>
      </c>
      <c r="G125" s="76">
        <f t="shared" si="9"/>
        <v>1451.2370972432161</v>
      </c>
      <c r="H125" s="76">
        <f t="shared" si="10"/>
        <v>1433.1749515375111</v>
      </c>
      <c r="I125" s="198">
        <f t="shared" si="11"/>
        <v>-18.062145705705007</v>
      </c>
      <c r="J125" s="99">
        <f t="shared" si="12"/>
        <v>2.2128322581080905E-3</v>
      </c>
      <c r="K125" s="99">
        <f t="shared" si="13"/>
        <v>1.1277035313662555E-3</v>
      </c>
      <c r="L125" s="97">
        <v>6371</v>
      </c>
      <c r="M125" s="97">
        <f>'1.a. Vos-laskelma'!C125</f>
        <v>6340</v>
      </c>
      <c r="N125" s="84">
        <v>2</v>
      </c>
      <c r="O125" s="84">
        <v>2</v>
      </c>
    </row>
    <row r="126" spans="1:15" ht="16.5" customHeight="1">
      <c r="A126" s="74">
        <v>398</v>
      </c>
      <c r="B126" s="75" t="s">
        <v>157</v>
      </c>
      <c r="C126" s="76">
        <v>89448294.732950211</v>
      </c>
      <c r="D126" s="196">
        <f>'1.a. Vos-laskelma'!J126</f>
        <v>99403059.558571175</v>
      </c>
      <c r="E126" s="97">
        <f t="shared" si="7"/>
        <v>9954764.8256209642</v>
      </c>
      <c r="F126" s="164">
        <f t="shared" si="8"/>
        <v>0.11129071666867577</v>
      </c>
      <c r="G126" s="76">
        <f t="shared" si="9"/>
        <v>737.18894263868572</v>
      </c>
      <c r="H126" s="76">
        <f t="shared" si="10"/>
        <v>815.90271487434484</v>
      </c>
      <c r="I126" s="198">
        <f t="shared" si="11"/>
        <v>78.713772235659121</v>
      </c>
      <c r="J126" s="99">
        <f t="shared" si="12"/>
        <v>2.1407925400931404E-2</v>
      </c>
      <c r="K126" s="99">
        <f t="shared" si="13"/>
        <v>2.1670406409055779E-2</v>
      </c>
      <c r="L126" s="97">
        <v>121337</v>
      </c>
      <c r="M126" s="97">
        <f>'1.a. Vos-laskelma'!C126</f>
        <v>121832</v>
      </c>
      <c r="N126" s="84">
        <v>7</v>
      </c>
      <c r="O126" s="84">
        <v>7</v>
      </c>
    </row>
    <row r="127" spans="1:15" ht="16.5" customHeight="1">
      <c r="A127" s="74">
        <v>399</v>
      </c>
      <c r="B127" s="75" t="s">
        <v>158</v>
      </c>
      <c r="C127" s="76">
        <v>4150657.2162568481</v>
      </c>
      <c r="D127" s="196">
        <f>'1.a. Vos-laskelma'!J127</f>
        <v>4011768.4668104863</v>
      </c>
      <c r="E127" s="97">
        <f t="shared" si="7"/>
        <v>-138888.74944636179</v>
      </c>
      <c r="F127" s="164">
        <f t="shared" si="8"/>
        <v>-3.3461869340204071E-2</v>
      </c>
      <c r="G127" s="76">
        <f t="shared" si="9"/>
        <v>542.14435949018389</v>
      </c>
      <c r="H127" s="76">
        <f t="shared" si="10"/>
        <v>532.48851430986019</v>
      </c>
      <c r="I127" s="198">
        <f t="shared" si="11"/>
        <v>-9.6558451803236949</v>
      </c>
      <c r="J127" s="99">
        <f t="shared" si="12"/>
        <v>9.9338908936999351E-4</v>
      </c>
      <c r="K127" s="99">
        <f t="shared" si="13"/>
        <v>1.340081767399585E-3</v>
      </c>
      <c r="L127" s="97">
        <v>7656</v>
      </c>
      <c r="M127" s="97">
        <f>'1.a. Vos-laskelma'!C127</f>
        <v>7534</v>
      </c>
      <c r="N127" s="84">
        <v>15</v>
      </c>
      <c r="O127" s="84">
        <v>15</v>
      </c>
    </row>
    <row r="128" spans="1:15" ht="16.5" customHeight="1">
      <c r="A128" s="74">
        <v>400</v>
      </c>
      <c r="B128" s="75" t="s">
        <v>159</v>
      </c>
      <c r="C128" s="76">
        <v>12335995.367269451</v>
      </c>
      <c r="D128" s="196">
        <f>'1.a. Vos-laskelma'!J128</f>
        <v>11841314.868650023</v>
      </c>
      <c r="E128" s="97">
        <f t="shared" si="7"/>
        <v>-494680.4986194279</v>
      </c>
      <c r="F128" s="164">
        <f t="shared" si="8"/>
        <v>-4.0100574286201639E-2</v>
      </c>
      <c r="G128" s="76">
        <f t="shared" si="9"/>
        <v>1454.8880018008551</v>
      </c>
      <c r="H128" s="76">
        <f t="shared" si="10"/>
        <v>1409.6803415059551</v>
      </c>
      <c r="I128" s="198">
        <f t="shared" si="11"/>
        <v>-45.207660294900052</v>
      </c>
      <c r="J128" s="99">
        <f t="shared" si="12"/>
        <v>2.952410321037202E-3</v>
      </c>
      <c r="K128" s="99">
        <f t="shared" si="13"/>
        <v>1.4941182434505594E-3</v>
      </c>
      <c r="L128" s="97">
        <v>8479</v>
      </c>
      <c r="M128" s="97">
        <f>'1.a. Vos-laskelma'!C128</f>
        <v>8400</v>
      </c>
      <c r="N128" s="84">
        <v>2</v>
      </c>
      <c r="O128" s="84">
        <v>2</v>
      </c>
    </row>
    <row r="129" spans="1:15" ht="16.5" customHeight="1">
      <c r="A129" s="74">
        <v>402</v>
      </c>
      <c r="B129" s="75" t="s">
        <v>160</v>
      </c>
      <c r="C129" s="76">
        <v>5410134.2464554422</v>
      </c>
      <c r="D129" s="196">
        <f>'1.a. Vos-laskelma'!J129</f>
        <v>5089255.6559375348</v>
      </c>
      <c r="E129" s="97">
        <f t="shared" si="7"/>
        <v>-320878.5905179074</v>
      </c>
      <c r="F129" s="164">
        <f t="shared" si="8"/>
        <v>-5.931065217617057E-2</v>
      </c>
      <c r="G129" s="76">
        <f t="shared" si="9"/>
        <v>610.28023084663755</v>
      </c>
      <c r="H129" s="76">
        <f t="shared" si="10"/>
        <v>578.12741746422068</v>
      </c>
      <c r="I129" s="198">
        <f t="shared" si="11"/>
        <v>-32.152813382416866</v>
      </c>
      <c r="J129" s="99">
        <f t="shared" si="12"/>
        <v>1.2948234586575929E-3</v>
      </c>
      <c r="K129" s="99">
        <f t="shared" si="13"/>
        <v>1.5658003448922946E-3</v>
      </c>
      <c r="L129" s="97">
        <v>8865</v>
      </c>
      <c r="M129" s="97">
        <f>'1.a. Vos-laskelma'!C129</f>
        <v>8803</v>
      </c>
      <c r="N129" s="84">
        <v>11</v>
      </c>
      <c r="O129" s="84">
        <v>11</v>
      </c>
    </row>
    <row r="130" spans="1:15" ht="16.5" customHeight="1">
      <c r="A130" s="74">
        <v>403</v>
      </c>
      <c r="B130" s="75" t="s">
        <v>161</v>
      </c>
      <c r="C130" s="76">
        <v>3327387.7821858879</v>
      </c>
      <c r="D130" s="196">
        <f>'1.a. Vos-laskelma'!J130</f>
        <v>3269144.4577567978</v>
      </c>
      <c r="E130" s="97">
        <f t="shared" si="7"/>
        <v>-58243.324429090135</v>
      </c>
      <c r="F130" s="164">
        <f t="shared" si="8"/>
        <v>-1.7504218997530813E-2</v>
      </c>
      <c r="G130" s="76">
        <f t="shared" si="9"/>
        <v>1206.4495221848761</v>
      </c>
      <c r="H130" s="76">
        <f t="shared" si="10"/>
        <v>1209.0031278686383</v>
      </c>
      <c r="I130" s="198">
        <f t="shared" si="11"/>
        <v>2.5536056837622709</v>
      </c>
      <c r="J130" s="99">
        <f t="shared" si="12"/>
        <v>7.9635357648429332E-4</v>
      </c>
      <c r="K130" s="99">
        <f t="shared" si="13"/>
        <v>4.8096377741551342E-4</v>
      </c>
      <c r="L130" s="97">
        <v>2758</v>
      </c>
      <c r="M130" s="97">
        <f>'1.a. Vos-laskelma'!C130</f>
        <v>2704</v>
      </c>
      <c r="N130" s="84">
        <v>14</v>
      </c>
      <c r="O130" s="84">
        <v>14</v>
      </c>
    </row>
    <row r="131" spans="1:15" ht="16.5" customHeight="1">
      <c r="A131" s="74">
        <v>405</v>
      </c>
      <c r="B131" s="75" t="s">
        <v>162</v>
      </c>
      <c r="C131" s="76">
        <v>29640903.20866831</v>
      </c>
      <c r="D131" s="196">
        <f>'1.a. Vos-laskelma'!J131</f>
        <v>33900471.966619901</v>
      </c>
      <c r="E131" s="97">
        <f t="shared" si="7"/>
        <v>4259568.7579515912</v>
      </c>
      <c r="F131" s="164">
        <f t="shared" si="8"/>
        <v>0.14370576793712228</v>
      </c>
      <c r="G131" s="76">
        <f t="shared" si="9"/>
        <v>404.22904535393934</v>
      </c>
      <c r="H131" s="76">
        <f t="shared" si="10"/>
        <v>462.86194845264129</v>
      </c>
      <c r="I131" s="198">
        <f t="shared" si="11"/>
        <v>58.632903098701945</v>
      </c>
      <c r="J131" s="99">
        <f t="shared" si="12"/>
        <v>7.0940451866842481E-3</v>
      </c>
      <c r="K131" s="99">
        <f t="shared" si="13"/>
        <v>1.3027465984352669E-2</v>
      </c>
      <c r="L131" s="97">
        <v>73327</v>
      </c>
      <c r="M131" s="97">
        <f>'1.a. Vos-laskelma'!C131</f>
        <v>73241</v>
      </c>
      <c r="N131" s="84">
        <v>9</v>
      </c>
      <c r="O131" s="84">
        <v>9</v>
      </c>
    </row>
    <row r="132" spans="1:15" ht="16.5" customHeight="1">
      <c r="A132" s="74">
        <v>407</v>
      </c>
      <c r="B132" s="75" t="s">
        <v>163</v>
      </c>
      <c r="C132" s="76">
        <v>1910822.4970928391</v>
      </c>
      <c r="D132" s="196">
        <f>'1.a. Vos-laskelma'!J132</f>
        <v>1881463.4991762126</v>
      </c>
      <c r="E132" s="97">
        <f t="shared" si="7"/>
        <v>-29358.997916626511</v>
      </c>
      <c r="F132" s="164">
        <f t="shared" si="8"/>
        <v>-1.5364586695673636E-2</v>
      </c>
      <c r="G132" s="76">
        <f t="shared" si="9"/>
        <v>786.6704393136431</v>
      </c>
      <c r="H132" s="76">
        <f t="shared" si="10"/>
        <v>774.26481447580761</v>
      </c>
      <c r="I132" s="198">
        <f t="shared" si="11"/>
        <v>-12.405624837835489</v>
      </c>
      <c r="J132" s="99">
        <f t="shared" si="12"/>
        <v>4.5732280972278928E-4</v>
      </c>
      <c r="K132" s="99">
        <f t="shared" si="13"/>
        <v>4.3222706328391184E-4</v>
      </c>
      <c r="L132" s="97">
        <v>2429</v>
      </c>
      <c r="M132" s="97">
        <f>'1.a. Vos-laskelma'!C132</f>
        <v>2430</v>
      </c>
      <c r="N132" s="84">
        <v>1</v>
      </c>
      <c r="O132" s="85">
        <v>34</v>
      </c>
    </row>
    <row r="133" spans="1:15" ht="16.5" customHeight="1">
      <c r="A133" s="74">
        <v>408</v>
      </c>
      <c r="B133" s="75" t="s">
        <v>164</v>
      </c>
      <c r="C133" s="76">
        <v>14460592.122912399</v>
      </c>
      <c r="D133" s="196">
        <f>'1.a. Vos-laskelma'!J133</f>
        <v>13997478.470955675</v>
      </c>
      <c r="E133" s="97">
        <f t="shared" si="7"/>
        <v>-463113.651956724</v>
      </c>
      <c r="F133" s="164">
        <f t="shared" si="8"/>
        <v>-3.2025912080248325E-2</v>
      </c>
      <c r="G133" s="76">
        <f t="shared" si="9"/>
        <v>1030.8377618272311</v>
      </c>
      <c r="H133" s="76">
        <f t="shared" si="10"/>
        <v>1005.0605637219555</v>
      </c>
      <c r="I133" s="198">
        <f t="shared" si="11"/>
        <v>-25.777198105275602</v>
      </c>
      <c r="J133" s="99">
        <f t="shared" si="12"/>
        <v>3.4608963574413194E-3</v>
      </c>
      <c r="K133" s="99">
        <f t="shared" si="13"/>
        <v>2.4772124733971356E-3</v>
      </c>
      <c r="L133" s="97">
        <v>14028</v>
      </c>
      <c r="M133" s="97">
        <f>'1.a. Vos-laskelma'!C133</f>
        <v>13927</v>
      </c>
      <c r="N133" s="84">
        <v>14</v>
      </c>
      <c r="O133" s="84">
        <v>14</v>
      </c>
    </row>
    <row r="134" spans="1:15" ht="16.5" customHeight="1">
      <c r="A134" s="74">
        <v>410</v>
      </c>
      <c r="B134" s="75" t="s">
        <v>165</v>
      </c>
      <c r="C134" s="76">
        <v>18587532.16600043</v>
      </c>
      <c r="D134" s="196">
        <f>'1.a. Vos-laskelma'!J134</f>
        <v>18680780.204175111</v>
      </c>
      <c r="E134" s="97">
        <f t="shared" si="7"/>
        <v>93248.038174681365</v>
      </c>
      <c r="F134" s="164">
        <f t="shared" si="8"/>
        <v>5.0166981470109815E-3</v>
      </c>
      <c r="G134" s="76">
        <f t="shared" si="9"/>
        <v>984.61342123108534</v>
      </c>
      <c r="H134" s="76">
        <f t="shared" si="10"/>
        <v>993.23586793785148</v>
      </c>
      <c r="I134" s="198">
        <f t="shared" si="11"/>
        <v>8.6224467067661408</v>
      </c>
      <c r="J134" s="99">
        <f t="shared" si="12"/>
        <v>4.4486091454862299E-3</v>
      </c>
      <c r="K134" s="99">
        <f t="shared" si="13"/>
        <v>3.3454018955735858E-3</v>
      </c>
      <c r="L134" s="97">
        <v>18878</v>
      </c>
      <c r="M134" s="97">
        <f>'1.a. Vos-laskelma'!C134</f>
        <v>18808</v>
      </c>
      <c r="N134" s="84">
        <v>13</v>
      </c>
      <c r="O134" s="84">
        <v>13</v>
      </c>
    </row>
    <row r="135" spans="1:15" ht="16.5" customHeight="1">
      <c r="A135" s="74">
        <v>416</v>
      </c>
      <c r="B135" s="75" t="s">
        <v>166</v>
      </c>
      <c r="C135" s="76">
        <v>1439466.4151114291</v>
      </c>
      <c r="D135" s="196">
        <f>'1.a. Vos-laskelma'!J135</f>
        <v>1455816.2930958001</v>
      </c>
      <c r="E135" s="97">
        <f t="shared" si="7"/>
        <v>16349.877984371036</v>
      </c>
      <c r="F135" s="164">
        <f t="shared" si="8"/>
        <v>1.1358290692114128E-2</v>
      </c>
      <c r="G135" s="76">
        <f t="shared" si="9"/>
        <v>505.25321695732856</v>
      </c>
      <c r="H135" s="76">
        <f t="shared" si="10"/>
        <v>505.84304833071582</v>
      </c>
      <c r="I135" s="198">
        <f t="shared" si="11"/>
        <v>0.58983137338725555</v>
      </c>
      <c r="J135" s="99">
        <f t="shared" si="12"/>
        <v>3.4451176206157339E-4</v>
      </c>
      <c r="K135" s="99">
        <f t="shared" si="13"/>
        <v>5.1191336960127495E-4</v>
      </c>
      <c r="L135" s="97">
        <v>2849</v>
      </c>
      <c r="M135" s="97">
        <f>'1.a. Vos-laskelma'!C135</f>
        <v>2878</v>
      </c>
      <c r="N135" s="84">
        <v>9</v>
      </c>
      <c r="O135" s="84">
        <v>9</v>
      </c>
    </row>
    <row r="136" spans="1:15" ht="16.5" customHeight="1">
      <c r="A136" s="74">
        <v>418</v>
      </c>
      <c r="B136" s="75" t="s">
        <v>167</v>
      </c>
      <c r="C136" s="76">
        <v>19715575.504569221</v>
      </c>
      <c r="D136" s="196">
        <f>'1.a. Vos-laskelma'!J136</f>
        <v>19244479.775264688</v>
      </c>
      <c r="E136" s="97">
        <f t="shared" si="7"/>
        <v>-471095.72930453345</v>
      </c>
      <c r="F136" s="164">
        <f t="shared" si="8"/>
        <v>-2.3894596898546217E-2</v>
      </c>
      <c r="G136" s="76">
        <f t="shared" si="9"/>
        <v>793.25563307995583</v>
      </c>
      <c r="H136" s="76">
        <f t="shared" si="10"/>
        <v>768.51882014554883</v>
      </c>
      <c r="I136" s="198">
        <f t="shared" si="11"/>
        <v>-24.736812934406998</v>
      </c>
      <c r="J136" s="99">
        <f t="shared" si="12"/>
        <v>4.7185870999368528E-3</v>
      </c>
      <c r="K136" s="99">
        <f t="shared" si="13"/>
        <v>4.4540732064577921E-3</v>
      </c>
      <c r="L136" s="97">
        <v>24854</v>
      </c>
      <c r="M136" s="97">
        <f>'1.a. Vos-laskelma'!C136</f>
        <v>25041</v>
      </c>
      <c r="N136" s="84">
        <v>6</v>
      </c>
      <c r="O136" s="84">
        <v>6</v>
      </c>
    </row>
    <row r="137" spans="1:15" ht="16.5" customHeight="1">
      <c r="A137" s="74">
        <v>420</v>
      </c>
      <c r="B137" s="75" t="s">
        <v>168</v>
      </c>
      <c r="C137" s="76">
        <v>4675743.63872068</v>
      </c>
      <c r="D137" s="196">
        <f>'1.a. Vos-laskelma'!J137</f>
        <v>4479678.5581642911</v>
      </c>
      <c r="E137" s="97">
        <f t="shared" si="7"/>
        <v>-196065.08055638894</v>
      </c>
      <c r="F137" s="164">
        <f t="shared" si="8"/>
        <v>-4.1932384601400835E-2</v>
      </c>
      <c r="G137" s="76">
        <f t="shared" si="9"/>
        <v>521.2065141813265</v>
      </c>
      <c r="H137" s="76">
        <f t="shared" si="10"/>
        <v>501.98101279295059</v>
      </c>
      <c r="I137" s="198">
        <f t="shared" si="11"/>
        <v>-19.225501388375903</v>
      </c>
      <c r="J137" s="99">
        <f t="shared" si="12"/>
        <v>1.1190595786141758E-3</v>
      </c>
      <c r="K137" s="99">
        <f t="shared" si="13"/>
        <v>1.5873227624467608E-3</v>
      </c>
      <c r="L137" s="97">
        <v>8971</v>
      </c>
      <c r="M137" s="97">
        <f>'1.a. Vos-laskelma'!C137</f>
        <v>8924</v>
      </c>
      <c r="N137" s="84">
        <v>11</v>
      </c>
      <c r="O137" s="84">
        <v>11</v>
      </c>
    </row>
    <row r="138" spans="1:15" ht="16.5" customHeight="1">
      <c r="A138" s="74">
        <v>421</v>
      </c>
      <c r="B138" s="75" t="s">
        <v>169</v>
      </c>
      <c r="C138" s="76">
        <v>1124604.5975024721</v>
      </c>
      <c r="D138" s="196">
        <f>'1.a. Vos-laskelma'!J138</f>
        <v>1035506.4617985645</v>
      </c>
      <c r="E138" s="97">
        <f t="shared" ref="E138:E201" si="14">D138-C138</f>
        <v>-89098.135703907581</v>
      </c>
      <c r="F138" s="164">
        <f t="shared" ref="F138:F201" si="15">E138/C138</f>
        <v>-7.9226188388147434E-2</v>
      </c>
      <c r="G138" s="76">
        <f t="shared" ref="G138:G201" si="16">C138/L138</f>
        <v>1691.1347330864241</v>
      </c>
      <c r="H138" s="76">
        <f t="shared" ref="H138:H201" si="17">D138/M138</f>
        <v>1578.5159478636654</v>
      </c>
      <c r="I138" s="198">
        <f t="shared" ref="I138:I201" si="18">H138-G138</f>
        <v>-112.61878522275879</v>
      </c>
      <c r="J138" s="99">
        <f t="shared" ref="J138:J201" si="19">C138/$C$10</f>
        <v>2.6915495036272278E-4</v>
      </c>
      <c r="K138" s="99">
        <f t="shared" ref="K138:K201" si="20">M138/$M$10</f>
        <v>1.1668351996471035E-4</v>
      </c>
      <c r="L138" s="97">
        <v>665</v>
      </c>
      <c r="M138" s="97">
        <f>'1.a. Vos-laskelma'!C138</f>
        <v>656</v>
      </c>
      <c r="N138" s="84">
        <v>16</v>
      </c>
      <c r="O138" s="84">
        <v>16</v>
      </c>
    </row>
    <row r="139" spans="1:15" ht="16.5" customHeight="1">
      <c r="A139" s="74">
        <v>422</v>
      </c>
      <c r="B139" s="75" t="s">
        <v>170</v>
      </c>
      <c r="C139" s="76">
        <v>6316595.930153057</v>
      </c>
      <c r="D139" s="196">
        <f>'1.a. Vos-laskelma'!J139</f>
        <v>5889547.6736635016</v>
      </c>
      <c r="E139" s="97">
        <f t="shared" si="14"/>
        <v>-427048.25648955535</v>
      </c>
      <c r="F139" s="164">
        <f t="shared" si="15"/>
        <v>-6.7607341234380267E-2</v>
      </c>
      <c r="G139" s="76">
        <f t="shared" si="16"/>
        <v>628.57955320460314</v>
      </c>
      <c r="H139" s="76">
        <f t="shared" si="17"/>
        <v>598.1665319585112</v>
      </c>
      <c r="I139" s="198">
        <f t="shared" si="18"/>
        <v>-30.413021246091944</v>
      </c>
      <c r="J139" s="99">
        <f t="shared" si="19"/>
        <v>1.5117696191331686E-3</v>
      </c>
      <c r="K139" s="99">
        <f t="shared" si="20"/>
        <v>1.7513200267874056E-3</v>
      </c>
      <c r="L139" s="97">
        <v>10049</v>
      </c>
      <c r="M139" s="97">
        <f>'1.a. Vos-laskelma'!C139</f>
        <v>9846</v>
      </c>
      <c r="N139" s="84">
        <v>12</v>
      </c>
      <c r="O139" s="84">
        <v>12</v>
      </c>
    </row>
    <row r="140" spans="1:15" ht="16.5" customHeight="1">
      <c r="A140" s="74">
        <v>423</v>
      </c>
      <c r="B140" s="75" t="s">
        <v>171</v>
      </c>
      <c r="C140" s="76">
        <v>16155574.328675279</v>
      </c>
      <c r="D140" s="196">
        <f>'1.a. Vos-laskelma'!J140</f>
        <v>15418981.471660469</v>
      </c>
      <c r="E140" s="97">
        <f t="shared" si="14"/>
        <v>-736592.85701481067</v>
      </c>
      <c r="F140" s="164">
        <f t="shared" si="15"/>
        <v>-4.559372771461289E-2</v>
      </c>
      <c r="G140" s="76">
        <f t="shared" si="16"/>
        <v>781.74655611513015</v>
      </c>
      <c r="H140" s="76">
        <f t="shared" si="17"/>
        <v>743.72860658211789</v>
      </c>
      <c r="I140" s="198">
        <f t="shared" si="18"/>
        <v>-38.017949533012256</v>
      </c>
      <c r="J140" s="99">
        <f t="shared" si="19"/>
        <v>3.8665614707362197E-3</v>
      </c>
      <c r="K140" s="99">
        <f t="shared" si="20"/>
        <v>3.6876261218115472E-3</v>
      </c>
      <c r="L140" s="97">
        <v>20666</v>
      </c>
      <c r="M140" s="97">
        <f>'1.a. Vos-laskelma'!C140</f>
        <v>20732</v>
      </c>
      <c r="N140" s="84">
        <v>2</v>
      </c>
      <c r="O140" s="84">
        <v>2</v>
      </c>
    </row>
    <row r="141" spans="1:15" ht="16.5" customHeight="1">
      <c r="A141" s="74">
        <v>425</v>
      </c>
      <c r="B141" s="75" t="s">
        <v>172</v>
      </c>
      <c r="C141" s="76">
        <v>22405626.263581868</v>
      </c>
      <c r="D141" s="196">
        <f>'1.a. Vos-laskelma'!J141</f>
        <v>22151429.169019081</v>
      </c>
      <c r="E141" s="97">
        <f t="shared" si="14"/>
        <v>-254197.09456278756</v>
      </c>
      <c r="F141" s="164">
        <f t="shared" si="15"/>
        <v>-1.1345234967877682E-2</v>
      </c>
      <c r="G141" s="76">
        <f t="shared" si="16"/>
        <v>2198.7856980943934</v>
      </c>
      <c r="H141" s="76">
        <f t="shared" si="17"/>
        <v>2189.7419107373548</v>
      </c>
      <c r="I141" s="198">
        <f t="shared" si="18"/>
        <v>-9.0437873570385818</v>
      </c>
      <c r="J141" s="99">
        <f t="shared" si="19"/>
        <v>5.3624049183267179E-3</v>
      </c>
      <c r="K141" s="99">
        <f t="shared" si="20"/>
        <v>1.7993452560411737E-3</v>
      </c>
      <c r="L141" s="97">
        <v>10190</v>
      </c>
      <c r="M141" s="97">
        <f>'1.a. Vos-laskelma'!C141</f>
        <v>10116</v>
      </c>
      <c r="N141" s="84">
        <v>17</v>
      </c>
      <c r="O141" s="84">
        <v>17</v>
      </c>
    </row>
    <row r="142" spans="1:15" ht="16.5" customHeight="1">
      <c r="A142" s="74">
        <v>426</v>
      </c>
      <c r="B142" s="75" t="s">
        <v>173</v>
      </c>
      <c r="C142" s="76">
        <v>9086870.4680023845</v>
      </c>
      <c r="D142" s="196">
        <f>'1.a. Vos-laskelma'!J142</f>
        <v>9185309.118090447</v>
      </c>
      <c r="E142" s="97">
        <f t="shared" si="14"/>
        <v>98438.65008806251</v>
      </c>
      <c r="F142" s="164">
        <f t="shared" si="15"/>
        <v>1.0833064082369693E-2</v>
      </c>
      <c r="G142" s="76">
        <f t="shared" si="16"/>
        <v>762.76928296838616</v>
      </c>
      <c r="H142" s="76">
        <f t="shared" si="17"/>
        <v>766.72029366364336</v>
      </c>
      <c r="I142" s="198">
        <f t="shared" si="18"/>
        <v>3.9510106952571959</v>
      </c>
      <c r="J142" s="99">
        <f t="shared" si="19"/>
        <v>2.1747876322035903E-3</v>
      </c>
      <c r="K142" s="99">
        <f t="shared" si="20"/>
        <v>2.1308972091116309E-3</v>
      </c>
      <c r="L142" s="97">
        <v>11913</v>
      </c>
      <c r="M142" s="97">
        <f>'1.a. Vos-laskelma'!C142</f>
        <v>11980</v>
      </c>
      <c r="N142" s="84">
        <v>12</v>
      </c>
      <c r="O142" s="84">
        <v>12</v>
      </c>
    </row>
    <row r="143" spans="1:15" ht="16.5" customHeight="1">
      <c r="A143" s="74">
        <v>430</v>
      </c>
      <c r="B143" s="75" t="s">
        <v>174</v>
      </c>
      <c r="C143" s="76">
        <v>10707836.91586338</v>
      </c>
      <c r="D143" s="196">
        <f>'1.a. Vos-laskelma'!J143</f>
        <v>10547820.342238024</v>
      </c>
      <c r="E143" s="97">
        <f t="shared" si="14"/>
        <v>-160016.57362535596</v>
      </c>
      <c r="F143" s="164">
        <f t="shared" si="15"/>
        <v>-1.4943874741713296E-2</v>
      </c>
      <c r="G143" s="76">
        <f t="shared" si="16"/>
        <v>700.08740868671987</v>
      </c>
      <c r="H143" s="76">
        <f t="shared" si="17"/>
        <v>697.42266214215977</v>
      </c>
      <c r="I143" s="198">
        <f t="shared" si="18"/>
        <v>-2.6647465445601028</v>
      </c>
      <c r="J143" s="99">
        <f t="shared" si="19"/>
        <v>2.5627383348617362E-3</v>
      </c>
      <c r="K143" s="99">
        <f t="shared" si="20"/>
        <v>2.6901243230888403E-3</v>
      </c>
      <c r="L143" s="97">
        <v>15295</v>
      </c>
      <c r="M143" s="97">
        <f>'1.a. Vos-laskelma'!C143</f>
        <v>15124</v>
      </c>
      <c r="N143" s="84">
        <v>2</v>
      </c>
      <c r="O143" s="84">
        <v>2</v>
      </c>
    </row>
    <row r="144" spans="1:15" ht="16.5" customHeight="1">
      <c r="A144" s="74">
        <v>433</v>
      </c>
      <c r="B144" s="75" t="s">
        <v>175</v>
      </c>
      <c r="C144" s="76">
        <v>4508602.35524684</v>
      </c>
      <c r="D144" s="196">
        <f>'1.a. Vos-laskelma'!J144</f>
        <v>3991200.8548870347</v>
      </c>
      <c r="E144" s="97">
        <f t="shared" si="14"/>
        <v>-517401.5003598053</v>
      </c>
      <c r="F144" s="164">
        <f t="shared" si="15"/>
        <v>-0.11475873443522572</v>
      </c>
      <c r="G144" s="76">
        <f t="shared" si="16"/>
        <v>588.8209945470602</v>
      </c>
      <c r="H144" s="76">
        <f t="shared" si="17"/>
        <v>526.960767743205</v>
      </c>
      <c r="I144" s="198">
        <f t="shared" si="18"/>
        <v>-61.860226803855198</v>
      </c>
      <c r="J144" s="99">
        <f t="shared" si="19"/>
        <v>1.0790571600246821E-3</v>
      </c>
      <c r="K144" s="99">
        <f t="shared" si="20"/>
        <v>1.3471966161779211E-3</v>
      </c>
      <c r="L144" s="97">
        <v>7657</v>
      </c>
      <c r="M144" s="97">
        <f>'1.a. Vos-laskelma'!C144</f>
        <v>7574</v>
      </c>
      <c r="N144" s="84">
        <v>5</v>
      </c>
      <c r="O144" s="84">
        <v>5</v>
      </c>
    </row>
    <row r="145" spans="1:15" ht="16.5" customHeight="1">
      <c r="A145" s="74">
        <v>434</v>
      </c>
      <c r="B145" s="75" t="s">
        <v>176</v>
      </c>
      <c r="C145" s="76">
        <v>8182747.504649654</v>
      </c>
      <c r="D145" s="196">
        <f>'1.a. Vos-laskelma'!J145</f>
        <v>8074518.8480328266</v>
      </c>
      <c r="E145" s="97">
        <f t="shared" si="14"/>
        <v>-108228.65661682747</v>
      </c>
      <c r="F145" s="164">
        <f t="shared" si="15"/>
        <v>-1.3226444608651199E-2</v>
      </c>
      <c r="G145" s="76">
        <f t="shared" si="16"/>
        <v>570.14684396945745</v>
      </c>
      <c r="H145" s="76">
        <f t="shared" si="17"/>
        <v>568.78830994877615</v>
      </c>
      <c r="I145" s="198">
        <f t="shared" si="18"/>
        <v>-1.3585340206813044</v>
      </c>
      <c r="J145" s="99">
        <f t="shared" si="19"/>
        <v>1.9584012045974495E-3</v>
      </c>
      <c r="K145" s="99">
        <f t="shared" si="20"/>
        <v>2.5250598314314455E-3</v>
      </c>
      <c r="L145" s="97">
        <v>14352</v>
      </c>
      <c r="M145" s="97">
        <f>'1.a. Vos-laskelma'!C145</f>
        <v>14196</v>
      </c>
      <c r="N145" s="84">
        <v>1</v>
      </c>
      <c r="O145" s="85">
        <v>34</v>
      </c>
    </row>
    <row r="146" spans="1:15" ht="16.5" customHeight="1">
      <c r="A146" s="74">
        <v>435</v>
      </c>
      <c r="B146" s="75" t="s">
        <v>177</v>
      </c>
      <c r="C146" s="76">
        <v>1008879.384720522</v>
      </c>
      <c r="D146" s="196">
        <f>'1.a. Vos-laskelma'!J146</f>
        <v>896867.91016019788</v>
      </c>
      <c r="E146" s="97">
        <f t="shared" si="14"/>
        <v>-112011.4745603241</v>
      </c>
      <c r="F146" s="164">
        <f t="shared" si="15"/>
        <v>-0.11102563523126535</v>
      </c>
      <c r="G146" s="76">
        <f t="shared" si="16"/>
        <v>1418.9583470049536</v>
      </c>
      <c r="H146" s="76">
        <f t="shared" si="17"/>
        <v>1290.4574246909322</v>
      </c>
      <c r="I146" s="198">
        <f t="shared" si="18"/>
        <v>-128.50092231402141</v>
      </c>
      <c r="J146" s="99">
        <f t="shared" si="19"/>
        <v>2.4145809231037709E-4</v>
      </c>
      <c r="K146" s="99">
        <f t="shared" si="20"/>
        <v>1.2362049752358796E-4</v>
      </c>
      <c r="L146" s="97">
        <v>711</v>
      </c>
      <c r="M146" s="97">
        <f>'1.a. Vos-laskelma'!C146</f>
        <v>695</v>
      </c>
      <c r="N146" s="84">
        <v>13</v>
      </c>
      <c r="O146" s="84">
        <v>13</v>
      </c>
    </row>
    <row r="147" spans="1:15" ht="16.5" customHeight="1">
      <c r="A147" s="74">
        <v>436</v>
      </c>
      <c r="B147" s="75" t="s">
        <v>178</v>
      </c>
      <c r="C147" s="76">
        <v>3696372.1322370241</v>
      </c>
      <c r="D147" s="196">
        <f>'1.a. Vos-laskelma'!J147</f>
        <v>3583827.9479607437</v>
      </c>
      <c r="E147" s="97">
        <f t="shared" si="14"/>
        <v>-112544.18427628046</v>
      </c>
      <c r="F147" s="164">
        <f t="shared" si="15"/>
        <v>-3.0447200728182456E-2</v>
      </c>
      <c r="G147" s="76">
        <f t="shared" si="16"/>
        <v>1840.8227750184383</v>
      </c>
      <c r="H147" s="76">
        <f t="shared" si="17"/>
        <v>1775.9305985930346</v>
      </c>
      <c r="I147" s="198">
        <f t="shared" si="18"/>
        <v>-64.892176425403704</v>
      </c>
      <c r="J147" s="99">
        <f t="shared" si="19"/>
        <v>8.846636942298477E-4</v>
      </c>
      <c r="K147" s="99">
        <f t="shared" si="20"/>
        <v>3.5894412086705105E-4</v>
      </c>
      <c r="L147" s="97">
        <v>2008</v>
      </c>
      <c r="M147" s="97">
        <f>'1.a. Vos-laskelma'!C147</f>
        <v>2018</v>
      </c>
      <c r="N147" s="84">
        <v>17</v>
      </c>
      <c r="O147" s="84">
        <v>17</v>
      </c>
    </row>
    <row r="148" spans="1:15" ht="16.5" customHeight="1">
      <c r="A148" s="74">
        <v>440</v>
      </c>
      <c r="B148" s="75" t="s">
        <v>179</v>
      </c>
      <c r="C148" s="76">
        <v>11837299.26347433</v>
      </c>
      <c r="D148" s="196">
        <f>'1.a. Vos-laskelma'!J148</f>
        <v>12535350.061731741</v>
      </c>
      <c r="E148" s="97">
        <f t="shared" si="14"/>
        <v>698050.79825741053</v>
      </c>
      <c r="F148" s="164">
        <f t="shared" si="15"/>
        <v>5.8970444416434203E-2</v>
      </c>
      <c r="G148" s="76">
        <f t="shared" si="16"/>
        <v>2011.7775770690569</v>
      </c>
      <c r="H148" s="76">
        <f t="shared" si="17"/>
        <v>2105.0126048248094</v>
      </c>
      <c r="I148" s="198">
        <f t="shared" si="18"/>
        <v>93.235027755752526</v>
      </c>
      <c r="J148" s="99">
        <f t="shared" si="19"/>
        <v>2.8330559049507395E-3</v>
      </c>
      <c r="K148" s="99">
        <f t="shared" si="20"/>
        <v>1.0592231118747716E-3</v>
      </c>
      <c r="L148" s="97">
        <v>5884</v>
      </c>
      <c r="M148" s="97">
        <f>'1.a. Vos-laskelma'!C148</f>
        <v>5955</v>
      </c>
      <c r="N148" s="84">
        <v>15</v>
      </c>
      <c r="O148" s="84">
        <v>15</v>
      </c>
    </row>
    <row r="149" spans="1:15" ht="16.5" customHeight="1">
      <c r="A149" s="74">
        <v>441</v>
      </c>
      <c r="B149" s="75" t="s">
        <v>180</v>
      </c>
      <c r="C149" s="76">
        <v>1276792.5908675629</v>
      </c>
      <c r="D149" s="196">
        <f>'1.a. Vos-laskelma'!J149</f>
        <v>1683817.3277846253</v>
      </c>
      <c r="E149" s="97">
        <f t="shared" si="14"/>
        <v>407024.73691706243</v>
      </c>
      <c r="F149" s="164">
        <f t="shared" si="15"/>
        <v>0.31878688819810175</v>
      </c>
      <c r="G149" s="76">
        <f t="shared" si="16"/>
        <v>292.97673035051923</v>
      </c>
      <c r="H149" s="76">
        <f t="shared" si="17"/>
        <v>391.22149809122334</v>
      </c>
      <c r="I149" s="198">
        <f t="shared" si="18"/>
        <v>98.244767740704106</v>
      </c>
      <c r="J149" s="99">
        <f t="shared" si="19"/>
        <v>3.0557855372603137E-4</v>
      </c>
      <c r="K149" s="99">
        <f t="shared" si="20"/>
        <v>7.6555772854895331E-4</v>
      </c>
      <c r="L149" s="97">
        <v>4358</v>
      </c>
      <c r="M149" s="97">
        <f>'1.a. Vos-laskelma'!C149</f>
        <v>4304</v>
      </c>
      <c r="N149" s="84">
        <v>9</v>
      </c>
      <c r="O149" s="84">
        <v>9</v>
      </c>
    </row>
    <row r="150" spans="1:15" ht="16.5" customHeight="1">
      <c r="A150" s="74">
        <v>444</v>
      </c>
      <c r="B150" s="75" t="s">
        <v>181</v>
      </c>
      <c r="C150" s="76">
        <v>29174852.6570553</v>
      </c>
      <c r="D150" s="196">
        <f>'1.a. Vos-laskelma'!J150</f>
        <v>29532650.011303365</v>
      </c>
      <c r="E150" s="97">
        <f t="shared" si="14"/>
        <v>357797.3542480655</v>
      </c>
      <c r="F150" s="164">
        <f t="shared" si="15"/>
        <v>1.2263895843927768E-2</v>
      </c>
      <c r="G150" s="76">
        <f t="shared" si="16"/>
        <v>638.5810549402521</v>
      </c>
      <c r="H150" s="76">
        <f t="shared" si="17"/>
        <v>649.99779930237401</v>
      </c>
      <c r="I150" s="198">
        <f t="shared" si="18"/>
        <v>11.416744362121904</v>
      </c>
      <c r="J150" s="99">
        <f t="shared" si="19"/>
        <v>6.9825039273256288E-3</v>
      </c>
      <c r="K150" s="99">
        <f t="shared" si="20"/>
        <v>8.0815788560924008E-3</v>
      </c>
      <c r="L150" s="97">
        <v>45687</v>
      </c>
      <c r="M150" s="97">
        <f>'1.a. Vos-laskelma'!C150</f>
        <v>45435</v>
      </c>
      <c r="N150" s="84">
        <v>1</v>
      </c>
      <c r="O150" s="85">
        <v>33</v>
      </c>
    </row>
    <row r="151" spans="1:15" ht="16.5" customHeight="1">
      <c r="A151" s="74">
        <v>445</v>
      </c>
      <c r="B151" s="75" t="s">
        <v>182</v>
      </c>
      <c r="C151" s="76">
        <v>8915154.3159119487</v>
      </c>
      <c r="D151" s="196">
        <f>'1.a. Vos-laskelma'!J151</f>
        <v>8663297.2534091063</v>
      </c>
      <c r="E151" s="97">
        <f t="shared" si="14"/>
        <v>-251857.0625028424</v>
      </c>
      <c r="F151" s="164">
        <f t="shared" si="15"/>
        <v>-2.8250443411094162E-2</v>
      </c>
      <c r="G151" s="76">
        <f t="shared" si="16"/>
        <v>599.6202795205777</v>
      </c>
      <c r="H151" s="76">
        <f t="shared" si="17"/>
        <v>588.85924778474077</v>
      </c>
      <c r="I151" s="198">
        <f t="shared" si="18"/>
        <v>-10.761031735836923</v>
      </c>
      <c r="J151" s="99">
        <f t="shared" si="19"/>
        <v>2.1336902967534059E-3</v>
      </c>
      <c r="K151" s="99">
        <f t="shared" si="20"/>
        <v>2.6168413806719796E-3</v>
      </c>
      <c r="L151" s="97">
        <v>14868</v>
      </c>
      <c r="M151" s="97">
        <f>'1.a. Vos-laskelma'!C151</f>
        <v>14712</v>
      </c>
      <c r="N151" s="84">
        <v>2</v>
      </c>
      <c r="O151" s="84">
        <v>2</v>
      </c>
    </row>
    <row r="152" spans="1:15" ht="16.5" customHeight="1">
      <c r="A152" s="74">
        <v>475</v>
      </c>
      <c r="B152" s="75" t="s">
        <v>183</v>
      </c>
      <c r="C152" s="76">
        <v>6505365.9938825071</v>
      </c>
      <c r="D152" s="196">
        <f>'1.a. Vos-laskelma'!J152</f>
        <v>6237685.3764651837</v>
      </c>
      <c r="E152" s="97">
        <f t="shared" si="14"/>
        <v>-267680.6174173234</v>
      </c>
      <c r="F152" s="164">
        <f t="shared" si="15"/>
        <v>-4.1147664507891479E-2</v>
      </c>
      <c r="G152" s="76">
        <f t="shared" si="16"/>
        <v>1201.3602943458</v>
      </c>
      <c r="H152" s="76">
        <f t="shared" si="17"/>
        <v>1156.8407597301898</v>
      </c>
      <c r="I152" s="198">
        <f t="shared" si="18"/>
        <v>-44.519534615610155</v>
      </c>
      <c r="J152" s="99">
        <f t="shared" si="19"/>
        <v>1.5569485177842179E-3</v>
      </c>
      <c r="K152" s="99">
        <f t="shared" si="20"/>
        <v>9.5908161531969242E-4</v>
      </c>
      <c r="L152" s="97">
        <v>5415</v>
      </c>
      <c r="M152" s="97">
        <f>'1.a. Vos-laskelma'!C152</f>
        <v>5392</v>
      </c>
      <c r="N152" s="84">
        <v>15</v>
      </c>
      <c r="O152" s="84">
        <v>15</v>
      </c>
    </row>
    <row r="153" spans="1:15" ht="16.5" customHeight="1">
      <c r="A153" s="74">
        <v>480</v>
      </c>
      <c r="B153" s="75" t="s">
        <v>184</v>
      </c>
      <c r="C153" s="76">
        <v>1542094.5584834919</v>
      </c>
      <c r="D153" s="196">
        <f>'1.a. Vos-laskelma'!J153</f>
        <v>1573249.4590243315</v>
      </c>
      <c r="E153" s="97">
        <f t="shared" si="14"/>
        <v>31154.900540839648</v>
      </c>
      <c r="F153" s="164">
        <f t="shared" si="15"/>
        <v>2.0202976769127325E-2</v>
      </c>
      <c r="G153" s="76">
        <f t="shared" si="16"/>
        <v>807.379349991357</v>
      </c>
      <c r="H153" s="76">
        <f t="shared" si="17"/>
        <v>832.40712117689498</v>
      </c>
      <c r="I153" s="198">
        <f t="shared" si="18"/>
        <v>25.027771185537972</v>
      </c>
      <c r="J153" s="99">
        <f t="shared" si="19"/>
        <v>3.6907405968730864E-4</v>
      </c>
      <c r="K153" s="99">
        <f t="shared" si="20"/>
        <v>3.3617660477637583E-4</v>
      </c>
      <c r="L153" s="97">
        <v>1910</v>
      </c>
      <c r="M153" s="97">
        <f>'1.a. Vos-laskelma'!C153</f>
        <v>1890</v>
      </c>
      <c r="N153" s="84">
        <v>2</v>
      </c>
      <c r="O153" s="84">
        <v>2</v>
      </c>
    </row>
    <row r="154" spans="1:15" ht="16.5" customHeight="1">
      <c r="A154" s="74">
        <v>481</v>
      </c>
      <c r="B154" s="75" t="s">
        <v>185</v>
      </c>
      <c r="C154" s="76">
        <v>4566798.2652572412</v>
      </c>
      <c r="D154" s="196">
        <f>'1.a. Vos-laskelma'!J154</f>
        <v>5032273.1843135059</v>
      </c>
      <c r="E154" s="97">
        <f t="shared" si="14"/>
        <v>465474.91905626468</v>
      </c>
      <c r="F154" s="164">
        <f t="shared" si="15"/>
        <v>0.10192587717251513</v>
      </c>
      <c r="G154" s="76">
        <f t="shared" si="16"/>
        <v>476.10490671989589</v>
      </c>
      <c r="H154" s="76">
        <f t="shared" si="17"/>
        <v>523.54069749412258</v>
      </c>
      <c r="I154" s="198">
        <f t="shared" si="18"/>
        <v>47.435790774226689</v>
      </c>
      <c r="J154" s="99">
        <f t="shared" si="19"/>
        <v>1.092985359593623E-3</v>
      </c>
      <c r="K154" s="99">
        <f t="shared" si="20"/>
        <v>1.7096981614341401E-3</v>
      </c>
      <c r="L154" s="97">
        <v>9592</v>
      </c>
      <c r="M154" s="97">
        <f>'1.a. Vos-laskelma'!C154</f>
        <v>9612</v>
      </c>
      <c r="N154" s="84">
        <v>2</v>
      </c>
      <c r="O154" s="84">
        <v>2</v>
      </c>
    </row>
    <row r="155" spans="1:15" ht="16.5" customHeight="1">
      <c r="A155" s="74">
        <v>483</v>
      </c>
      <c r="B155" s="75" t="s">
        <v>186</v>
      </c>
      <c r="C155" s="76">
        <v>1781603.683303728</v>
      </c>
      <c r="D155" s="196">
        <f>'1.a. Vos-laskelma'!J155</f>
        <v>1852728.9730250018</v>
      </c>
      <c r="E155" s="97">
        <f t="shared" si="14"/>
        <v>71125.289721273817</v>
      </c>
      <c r="F155" s="164">
        <f t="shared" si="15"/>
        <v>3.992206032566243E-2</v>
      </c>
      <c r="G155" s="76">
        <f t="shared" si="16"/>
        <v>1682.3453100129632</v>
      </c>
      <c r="H155" s="76">
        <f t="shared" si="17"/>
        <v>1797.0213123423878</v>
      </c>
      <c r="I155" s="198">
        <f t="shared" si="18"/>
        <v>114.67600232942459</v>
      </c>
      <c r="J155" s="99">
        <f t="shared" si="19"/>
        <v>4.2639648816179132E-4</v>
      </c>
      <c r="K155" s="99">
        <f t="shared" si="20"/>
        <v>1.8338522726161032E-4</v>
      </c>
      <c r="L155" s="97">
        <v>1059</v>
      </c>
      <c r="M155" s="97">
        <f>'1.a. Vos-laskelma'!C155</f>
        <v>1031</v>
      </c>
      <c r="N155" s="84">
        <v>17</v>
      </c>
      <c r="O155" s="84">
        <v>17</v>
      </c>
    </row>
    <row r="156" spans="1:15" ht="16.5" customHeight="1">
      <c r="A156" s="74">
        <v>484</v>
      </c>
      <c r="B156" s="75" t="s">
        <v>187</v>
      </c>
      <c r="C156" s="76">
        <v>1734758.835661931</v>
      </c>
      <c r="D156" s="196">
        <f>'1.a. Vos-laskelma'!J156</f>
        <v>1970617.0188927343</v>
      </c>
      <c r="E156" s="97">
        <f t="shared" si="14"/>
        <v>235858.18323080335</v>
      </c>
      <c r="F156" s="164">
        <f t="shared" si="15"/>
        <v>0.13596021440110265</v>
      </c>
      <c r="G156" s="76">
        <f t="shared" si="16"/>
        <v>597.36874506264837</v>
      </c>
      <c r="H156" s="76">
        <f t="shared" si="17"/>
        <v>695.34827766151523</v>
      </c>
      <c r="I156" s="198">
        <f t="shared" si="18"/>
        <v>97.979532598866854</v>
      </c>
      <c r="J156" s="99">
        <f t="shared" si="19"/>
        <v>4.1518497198110143E-4</v>
      </c>
      <c r="K156" s="99">
        <f t="shared" si="20"/>
        <v>5.0408703594510536E-4</v>
      </c>
      <c r="L156" s="97">
        <v>2904</v>
      </c>
      <c r="M156" s="97">
        <f>'1.a. Vos-laskelma'!C156</f>
        <v>2834</v>
      </c>
      <c r="N156" s="84">
        <v>4</v>
      </c>
      <c r="O156" s="84">
        <v>4</v>
      </c>
    </row>
    <row r="157" spans="1:15" ht="16.5" customHeight="1">
      <c r="A157" s="74">
        <v>489</v>
      </c>
      <c r="B157" s="75" t="s">
        <v>188</v>
      </c>
      <c r="C157" s="76">
        <v>1919315.074057519</v>
      </c>
      <c r="D157" s="196">
        <f>'1.a. Vos-laskelma'!J157</f>
        <v>1809397.1242664638</v>
      </c>
      <c r="E157" s="97">
        <f t="shared" si="14"/>
        <v>-109917.94979105517</v>
      </c>
      <c r="F157" s="164">
        <f t="shared" si="15"/>
        <v>-5.7269362011878357E-2</v>
      </c>
      <c r="G157" s="76">
        <f t="shared" si="16"/>
        <v>1127.0200082545618</v>
      </c>
      <c r="H157" s="76">
        <f t="shared" si="17"/>
        <v>1087.3780794870577</v>
      </c>
      <c r="I157" s="198">
        <f t="shared" si="18"/>
        <v>-39.641928767504169</v>
      </c>
      <c r="J157" s="99">
        <f t="shared" si="19"/>
        <v>4.5935536333003608E-4</v>
      </c>
      <c r="K157" s="99">
        <f t="shared" si="20"/>
        <v>2.959777091787775E-4</v>
      </c>
      <c r="L157" s="97">
        <v>1703</v>
      </c>
      <c r="M157" s="97">
        <f>'1.a. Vos-laskelma'!C157</f>
        <v>1664</v>
      </c>
      <c r="N157" s="84">
        <v>8</v>
      </c>
      <c r="O157" s="84">
        <v>8</v>
      </c>
    </row>
    <row r="158" spans="1:15" ht="16.5" customHeight="1">
      <c r="A158" s="74">
        <v>491</v>
      </c>
      <c r="B158" s="75" t="s">
        <v>189</v>
      </c>
      <c r="C158" s="76">
        <v>15021582.92849222</v>
      </c>
      <c r="D158" s="196">
        <f>'1.a. Vos-laskelma'!J158</f>
        <v>14231875.056622874</v>
      </c>
      <c r="E158" s="97">
        <f t="shared" si="14"/>
        <v>-789707.87186934613</v>
      </c>
      <c r="F158" s="164">
        <f t="shared" si="15"/>
        <v>-5.2571548260168105E-2</v>
      </c>
      <c r="G158" s="76">
        <f t="shared" si="16"/>
        <v>289.48897530337678</v>
      </c>
      <c r="H158" s="76">
        <f t="shared" si="17"/>
        <v>276.07369511014093</v>
      </c>
      <c r="I158" s="198">
        <f t="shared" si="18"/>
        <v>-13.415280193235844</v>
      </c>
      <c r="J158" s="99">
        <f t="shared" si="19"/>
        <v>3.5951599490761993E-3</v>
      </c>
      <c r="K158" s="99">
        <f t="shared" si="20"/>
        <v>9.169439234299975E-3</v>
      </c>
      <c r="L158" s="97">
        <v>51890</v>
      </c>
      <c r="M158" s="97">
        <f>'1.a. Vos-laskelma'!C158</f>
        <v>51551</v>
      </c>
      <c r="N158" s="84">
        <v>10</v>
      </c>
      <c r="O158" s="84">
        <v>10</v>
      </c>
    </row>
    <row r="159" spans="1:15" ht="16.5" customHeight="1">
      <c r="A159" s="74">
        <v>494</v>
      </c>
      <c r="B159" s="75" t="s">
        <v>190</v>
      </c>
      <c r="C159" s="76">
        <v>10824217.25736912</v>
      </c>
      <c r="D159" s="196">
        <f>'1.a. Vos-laskelma'!J159</f>
        <v>11056086.793357845</v>
      </c>
      <c r="E159" s="97">
        <f t="shared" si="14"/>
        <v>231869.53598872572</v>
      </c>
      <c r="F159" s="164">
        <f t="shared" si="15"/>
        <v>2.1421367520212061E-2</v>
      </c>
      <c r="G159" s="76">
        <f t="shared" si="16"/>
        <v>1237.1947945329889</v>
      </c>
      <c r="H159" s="76">
        <f t="shared" si="17"/>
        <v>1261.1026341231716</v>
      </c>
      <c r="I159" s="198">
        <f t="shared" si="18"/>
        <v>23.907839590182675</v>
      </c>
      <c r="J159" s="99">
        <f t="shared" si="19"/>
        <v>2.5905919868125992E-3</v>
      </c>
      <c r="K159" s="99">
        <f t="shared" si="20"/>
        <v>1.5593969809917921E-3</v>
      </c>
      <c r="L159" s="97">
        <v>8749</v>
      </c>
      <c r="M159" s="97">
        <f>'1.a. Vos-laskelma'!C159</f>
        <v>8767</v>
      </c>
      <c r="N159" s="84">
        <v>17</v>
      </c>
      <c r="O159" s="84">
        <v>17</v>
      </c>
    </row>
    <row r="160" spans="1:15" ht="16.5" customHeight="1">
      <c r="A160" s="74">
        <v>495</v>
      </c>
      <c r="B160" s="75" t="s">
        <v>191</v>
      </c>
      <c r="C160" s="76">
        <v>847769.09164859541</v>
      </c>
      <c r="D160" s="196">
        <f>'1.a. Vos-laskelma'!J160</f>
        <v>731662.7651254969</v>
      </c>
      <c r="E160" s="97">
        <f t="shared" si="14"/>
        <v>-116106.32652309851</v>
      </c>
      <c r="F160" s="164">
        <f t="shared" si="15"/>
        <v>-0.13695513043217336</v>
      </c>
      <c r="G160" s="76">
        <f t="shared" si="16"/>
        <v>608.59231274127455</v>
      </c>
      <c r="H160" s="76">
        <f t="shared" si="17"/>
        <v>527.8952129332589</v>
      </c>
      <c r="I160" s="198">
        <f t="shared" si="18"/>
        <v>-80.697099808015651</v>
      </c>
      <c r="J160" s="99">
        <f t="shared" si="19"/>
        <v>2.0289908852273448E-4</v>
      </c>
      <c r="K160" s="99">
        <f t="shared" si="20"/>
        <v>2.4652951016934232E-4</v>
      </c>
      <c r="L160" s="97">
        <v>1393</v>
      </c>
      <c r="M160" s="97">
        <f>'1.a. Vos-laskelma'!C160</f>
        <v>1386</v>
      </c>
      <c r="N160" s="84">
        <v>13</v>
      </c>
      <c r="O160" s="84">
        <v>13</v>
      </c>
    </row>
    <row r="161" spans="1:15" ht="16.5" customHeight="1">
      <c r="A161" s="74">
        <v>498</v>
      </c>
      <c r="B161" s="75" t="s">
        <v>192</v>
      </c>
      <c r="C161" s="76">
        <v>4585446.8838619264</v>
      </c>
      <c r="D161" s="196">
        <f>'1.a. Vos-laskelma'!J161</f>
        <v>4261537.6871384084</v>
      </c>
      <c r="E161" s="97">
        <f t="shared" si="14"/>
        <v>-323909.19672351796</v>
      </c>
      <c r="F161" s="164">
        <f t="shared" si="15"/>
        <v>-7.0638523338584003E-2</v>
      </c>
      <c r="G161" s="76">
        <f t="shared" si="16"/>
        <v>1982.4673081979795</v>
      </c>
      <c r="H161" s="76">
        <f t="shared" si="17"/>
        <v>1834.4974976919536</v>
      </c>
      <c r="I161" s="198">
        <f t="shared" si="18"/>
        <v>-147.96981050602585</v>
      </c>
      <c r="J161" s="99">
        <f t="shared" si="19"/>
        <v>1.09744858873747E-3</v>
      </c>
      <c r="K161" s="99">
        <f t="shared" si="20"/>
        <v>4.1319484280186305E-4</v>
      </c>
      <c r="L161" s="97">
        <v>2313</v>
      </c>
      <c r="M161" s="97">
        <f>'1.a. Vos-laskelma'!C161</f>
        <v>2323</v>
      </c>
      <c r="N161" s="84">
        <v>19</v>
      </c>
      <c r="O161" s="84">
        <v>19</v>
      </c>
    </row>
    <row r="162" spans="1:15" ht="16.5" customHeight="1">
      <c r="A162" s="74">
        <v>499</v>
      </c>
      <c r="B162" s="75" t="s">
        <v>193</v>
      </c>
      <c r="C162" s="76">
        <v>22335579.260598101</v>
      </c>
      <c r="D162" s="196">
        <f>'1.a. Vos-laskelma'!J162</f>
        <v>22056712.242298741</v>
      </c>
      <c r="E162" s="97">
        <f t="shared" si="14"/>
        <v>-278867.01829935983</v>
      </c>
      <c r="F162" s="164">
        <f t="shared" si="15"/>
        <v>-1.24853273356248E-2</v>
      </c>
      <c r="G162" s="76">
        <f t="shared" si="16"/>
        <v>1131.6029618298764</v>
      </c>
      <c r="H162" s="76">
        <f t="shared" si="17"/>
        <v>1114.4256387580206</v>
      </c>
      <c r="I162" s="198">
        <f t="shared" si="18"/>
        <v>-17.177323071855881</v>
      </c>
      <c r="J162" s="99">
        <f t="shared" si="19"/>
        <v>5.3456403615633682E-3</v>
      </c>
      <c r="K162" s="99">
        <f t="shared" si="20"/>
        <v>3.5204271755206514E-3</v>
      </c>
      <c r="L162" s="97">
        <v>19738</v>
      </c>
      <c r="M162" s="97">
        <f>'1.a. Vos-laskelma'!C162</f>
        <v>19792</v>
      </c>
      <c r="N162" s="84">
        <v>15</v>
      </c>
      <c r="O162" s="84">
        <v>15</v>
      </c>
    </row>
    <row r="163" spans="1:15" ht="16.5" customHeight="1">
      <c r="A163" s="74">
        <v>500</v>
      </c>
      <c r="B163" s="75" t="s">
        <v>194</v>
      </c>
      <c r="C163" s="76">
        <v>12627436.860980701</v>
      </c>
      <c r="D163" s="196">
        <f>'1.a. Vos-laskelma'!J163</f>
        <v>12651220.393739007</v>
      </c>
      <c r="E163" s="97">
        <f t="shared" si="14"/>
        <v>23783.532758306712</v>
      </c>
      <c r="F163" s="164">
        <f t="shared" si="15"/>
        <v>1.8834806319086659E-3</v>
      </c>
      <c r="G163" s="76">
        <f t="shared" si="16"/>
        <v>1189.6963313529961</v>
      </c>
      <c r="H163" s="76">
        <f t="shared" si="17"/>
        <v>1188.3543484631793</v>
      </c>
      <c r="I163" s="198">
        <f t="shared" si="18"/>
        <v>-1.3419828898167907</v>
      </c>
      <c r="J163" s="99">
        <f t="shared" si="19"/>
        <v>3.0221618772265468E-3</v>
      </c>
      <c r="K163" s="99">
        <f t="shared" si="20"/>
        <v>1.8936170023541256E-3</v>
      </c>
      <c r="L163" s="97">
        <v>10614</v>
      </c>
      <c r="M163" s="97">
        <f>'1.a. Vos-laskelma'!C163</f>
        <v>10646</v>
      </c>
      <c r="N163" s="84">
        <v>13</v>
      </c>
      <c r="O163" s="84">
        <v>13</v>
      </c>
    </row>
    <row r="164" spans="1:15" ht="16.5" customHeight="1">
      <c r="A164" s="74">
        <v>503</v>
      </c>
      <c r="B164" s="75" t="s">
        <v>195</v>
      </c>
      <c r="C164" s="76">
        <v>4243022.8693575356</v>
      </c>
      <c r="D164" s="196">
        <f>'1.a. Vos-laskelma'!J164</f>
        <v>3841279.2913483609</v>
      </c>
      <c r="E164" s="97">
        <f t="shared" si="14"/>
        <v>-401743.57800917467</v>
      </c>
      <c r="F164" s="164">
        <f t="shared" si="15"/>
        <v>-9.4683340245584238E-2</v>
      </c>
      <c r="G164" s="76">
        <f t="shared" si="16"/>
        <v>567.47664429016129</v>
      </c>
      <c r="H164" s="76">
        <f t="shared" si="17"/>
        <v>517.41369764929436</v>
      </c>
      <c r="I164" s="198">
        <f t="shared" si="18"/>
        <v>-50.062946640866926</v>
      </c>
      <c r="J164" s="99">
        <f t="shared" si="19"/>
        <v>1.0154952347927908E-3</v>
      </c>
      <c r="K164" s="99">
        <f t="shared" si="20"/>
        <v>1.3205159332591611E-3</v>
      </c>
      <c r="L164" s="97">
        <v>7477</v>
      </c>
      <c r="M164" s="97">
        <f>'1.a. Vos-laskelma'!C164</f>
        <v>7424</v>
      </c>
      <c r="N164" s="84">
        <v>2</v>
      </c>
      <c r="O164" s="84">
        <v>2</v>
      </c>
    </row>
    <row r="165" spans="1:15" ht="16.5" customHeight="1">
      <c r="A165" s="74">
        <v>504</v>
      </c>
      <c r="B165" s="75" t="s">
        <v>196</v>
      </c>
      <c r="C165" s="76">
        <v>355631.7655075799</v>
      </c>
      <c r="D165" s="196">
        <f>'1.a. Vos-laskelma'!J165</f>
        <v>342299.24704452325</v>
      </c>
      <c r="E165" s="97">
        <f t="shared" si="14"/>
        <v>-13332.518463056651</v>
      </c>
      <c r="F165" s="164">
        <f t="shared" si="15"/>
        <v>-3.7489672622544407E-2</v>
      </c>
      <c r="G165" s="76">
        <f t="shared" si="16"/>
        <v>212.06426088704825</v>
      </c>
      <c r="H165" s="76">
        <f t="shared" si="17"/>
        <v>202.30451952986007</v>
      </c>
      <c r="I165" s="198">
        <f t="shared" si="18"/>
        <v>-9.7597413571881759</v>
      </c>
      <c r="J165" s="99">
        <f t="shared" si="19"/>
        <v>8.5114404124948199E-5</v>
      </c>
      <c r="K165" s="99">
        <f t="shared" si="20"/>
        <v>3.0095810332361267E-4</v>
      </c>
      <c r="L165" s="97">
        <v>1677</v>
      </c>
      <c r="M165" s="97">
        <f>'1.a. Vos-laskelma'!C165</f>
        <v>1692</v>
      </c>
      <c r="N165" s="84">
        <v>1</v>
      </c>
      <c r="O165" s="85">
        <v>34</v>
      </c>
    </row>
    <row r="166" spans="1:15" ht="16.5" customHeight="1">
      <c r="A166" s="74">
        <v>505</v>
      </c>
      <c r="B166" s="75" t="s">
        <v>197</v>
      </c>
      <c r="C166" s="76">
        <v>15133172.80114489</v>
      </c>
      <c r="D166" s="196">
        <f>'1.a. Vos-laskelma'!J166</f>
        <v>13618970.895175379</v>
      </c>
      <c r="E166" s="97">
        <f t="shared" si="14"/>
        <v>-1514201.9059695117</v>
      </c>
      <c r="F166" s="164">
        <f t="shared" si="15"/>
        <v>-0.10005845607306854</v>
      </c>
      <c r="G166" s="76">
        <f t="shared" si="16"/>
        <v>722.89924530165717</v>
      </c>
      <c r="H166" s="76">
        <f t="shared" si="17"/>
        <v>652.84362663225056</v>
      </c>
      <c r="I166" s="198">
        <f t="shared" si="18"/>
        <v>-70.055618669406613</v>
      </c>
      <c r="J166" s="99">
        <f t="shared" si="19"/>
        <v>3.6218670839229835E-3</v>
      </c>
      <c r="K166" s="99">
        <f t="shared" si="20"/>
        <v>3.7105715091216808E-3</v>
      </c>
      <c r="L166" s="97">
        <v>20934</v>
      </c>
      <c r="M166" s="97">
        <f>'1.a. Vos-laskelma'!C166</f>
        <v>20861</v>
      </c>
      <c r="N166" s="84">
        <v>1</v>
      </c>
      <c r="O166" s="85">
        <v>35</v>
      </c>
    </row>
    <row r="167" spans="1:15" ht="16.5" customHeight="1">
      <c r="A167" s="74">
        <v>507</v>
      </c>
      <c r="B167" s="75" t="s">
        <v>336</v>
      </c>
      <c r="C167" s="76">
        <v>1342504.432842785</v>
      </c>
      <c r="D167" s="196">
        <f>'1.a. Vos-laskelma'!J167</f>
        <v>1778012.5284576318</v>
      </c>
      <c r="E167" s="97">
        <f t="shared" si="14"/>
        <v>435508.0956148468</v>
      </c>
      <c r="F167" s="164">
        <f t="shared" si="15"/>
        <v>0.32439974495476936</v>
      </c>
      <c r="G167" s="76">
        <f t="shared" si="16"/>
        <v>190.23727261482003</v>
      </c>
      <c r="H167" s="76">
        <f t="shared" si="17"/>
        <v>252.77403020438325</v>
      </c>
      <c r="I167" s="198">
        <f t="shared" si="18"/>
        <v>62.536757589563223</v>
      </c>
      <c r="J167" s="99">
        <f t="shared" si="19"/>
        <v>3.2130556356074362E-4</v>
      </c>
      <c r="K167" s="99">
        <f t="shared" si="20"/>
        <v>1.2511461576703851E-3</v>
      </c>
      <c r="L167" s="97">
        <v>7057</v>
      </c>
      <c r="M167" s="97">
        <f>'1.a. Vos-laskelma'!C167</f>
        <v>7034</v>
      </c>
      <c r="N167" s="84">
        <v>10</v>
      </c>
      <c r="O167" s="84">
        <v>10</v>
      </c>
    </row>
    <row r="168" spans="1:15" ht="16.5" customHeight="1">
      <c r="A168" s="74">
        <v>508</v>
      </c>
      <c r="B168" s="75" t="s">
        <v>199</v>
      </c>
      <c r="C168" s="76">
        <v>-638166.95859900524</v>
      </c>
      <c r="D168" s="196">
        <f>'1.a. Vos-laskelma'!J168</f>
        <v>222721.3007337267</v>
      </c>
      <c r="E168" s="97">
        <f t="shared" si="14"/>
        <v>860888.25933273195</v>
      </c>
      <c r="F168" s="164">
        <f t="shared" si="15"/>
        <v>-1.3490016174179185</v>
      </c>
      <c r="G168" s="76">
        <f t="shared" si="16"/>
        <v>-68.842174606149428</v>
      </c>
      <c r="H168" s="76">
        <f t="shared" si="17"/>
        <v>24.450686215141804</v>
      </c>
      <c r="I168" s="198">
        <f t="shared" si="18"/>
        <v>93.292860821291228</v>
      </c>
      <c r="J168" s="99">
        <f t="shared" si="19"/>
        <v>-1.527343889988565E-4</v>
      </c>
      <c r="K168" s="99">
        <f t="shared" si="20"/>
        <v>1.6202289380465649E-3</v>
      </c>
      <c r="L168" s="97">
        <v>9270</v>
      </c>
      <c r="M168" s="97">
        <f>'1.a. Vos-laskelma'!C168</f>
        <v>9109</v>
      </c>
      <c r="N168" s="84">
        <v>6</v>
      </c>
      <c r="O168" s="84">
        <v>6</v>
      </c>
    </row>
    <row r="169" spans="1:15" ht="16.5" customHeight="1">
      <c r="A169" s="74">
        <v>529</v>
      </c>
      <c r="B169" s="75" t="s">
        <v>200</v>
      </c>
      <c r="C169" s="76">
        <v>10313853.832027581</v>
      </c>
      <c r="D169" s="196">
        <f>'1.a. Vos-laskelma'!J169</f>
        <v>10302897.133058146</v>
      </c>
      <c r="E169" s="97">
        <f t="shared" si="14"/>
        <v>-10956.698969434947</v>
      </c>
      <c r="F169" s="164">
        <f t="shared" si="15"/>
        <v>-1.06232831566908E-3</v>
      </c>
      <c r="G169" s="76">
        <f t="shared" si="16"/>
        <v>512.38779035359835</v>
      </c>
      <c r="H169" s="76">
        <f t="shared" si="17"/>
        <v>505.29166910535292</v>
      </c>
      <c r="I169" s="198">
        <f t="shared" si="18"/>
        <v>-7.0961212482454243</v>
      </c>
      <c r="J169" s="99">
        <f t="shared" si="19"/>
        <v>2.4684451960918282E-3</v>
      </c>
      <c r="K169" s="99">
        <f t="shared" si="20"/>
        <v>3.6267941647567747E-3</v>
      </c>
      <c r="L169" s="97">
        <v>20129</v>
      </c>
      <c r="M169" s="97">
        <f>'1.a. Vos-laskelma'!C169</f>
        <v>20390</v>
      </c>
      <c r="N169" s="84">
        <v>2</v>
      </c>
      <c r="O169" s="84">
        <v>2</v>
      </c>
    </row>
    <row r="170" spans="1:15" ht="16.5" customHeight="1">
      <c r="A170" s="74">
        <v>531</v>
      </c>
      <c r="B170" s="75" t="s">
        <v>201</v>
      </c>
      <c r="C170" s="76">
        <v>1189438.1251895991</v>
      </c>
      <c r="D170" s="196">
        <f>'1.a. Vos-laskelma'!J170</f>
        <v>1043819.6831814088</v>
      </c>
      <c r="E170" s="97">
        <f t="shared" si="14"/>
        <v>-145618.44200819032</v>
      </c>
      <c r="F170" s="164">
        <f t="shared" si="15"/>
        <v>-0.12242624389139907</v>
      </c>
      <c r="G170" s="76">
        <f t="shared" si="16"/>
        <v>240.82569856035616</v>
      </c>
      <c r="H170" s="76">
        <f t="shared" si="17"/>
        <v>213.46005791030854</v>
      </c>
      <c r="I170" s="198">
        <f t="shared" si="18"/>
        <v>-27.365640650047624</v>
      </c>
      <c r="J170" s="99">
        <f t="shared" si="19"/>
        <v>2.8467175063654566E-4</v>
      </c>
      <c r="K170" s="99">
        <f t="shared" si="20"/>
        <v>8.6979026315157568E-4</v>
      </c>
      <c r="L170" s="97">
        <v>4939</v>
      </c>
      <c r="M170" s="97">
        <f>'1.a. Vos-laskelma'!C170</f>
        <v>4890</v>
      </c>
      <c r="N170" s="84">
        <v>4</v>
      </c>
      <c r="O170" s="84">
        <v>4</v>
      </c>
    </row>
    <row r="171" spans="1:15" ht="16.5" customHeight="1">
      <c r="A171" s="74">
        <v>535</v>
      </c>
      <c r="B171" s="75" t="s">
        <v>202</v>
      </c>
      <c r="C171" s="76">
        <v>16590620.643761881</v>
      </c>
      <c r="D171" s="196">
        <f>'1.a. Vos-laskelma'!J171</f>
        <v>16442429.934799742</v>
      </c>
      <c r="E171" s="97">
        <f t="shared" si="14"/>
        <v>-148190.70896213874</v>
      </c>
      <c r="F171" s="164">
        <f t="shared" si="15"/>
        <v>-8.9321980258682404E-3</v>
      </c>
      <c r="G171" s="76">
        <f t="shared" si="16"/>
        <v>1598.6337101331549</v>
      </c>
      <c r="H171" s="76">
        <f t="shared" si="17"/>
        <v>1596.3524208543438</v>
      </c>
      <c r="I171" s="198">
        <f t="shared" si="18"/>
        <v>-2.281289278811073</v>
      </c>
      <c r="J171" s="99">
        <f t="shared" si="19"/>
        <v>3.9706823943058585E-3</v>
      </c>
      <c r="K171" s="99">
        <f t="shared" si="20"/>
        <v>1.8320735604215191E-3</v>
      </c>
      <c r="L171" s="97">
        <v>10378</v>
      </c>
      <c r="M171" s="97">
        <f>'1.a. Vos-laskelma'!C171</f>
        <v>10300</v>
      </c>
      <c r="N171" s="84">
        <v>17</v>
      </c>
      <c r="O171" s="84">
        <v>17</v>
      </c>
    </row>
    <row r="172" spans="1:15" ht="16.5" customHeight="1">
      <c r="A172" s="74">
        <v>536</v>
      </c>
      <c r="B172" s="75" t="s">
        <v>203</v>
      </c>
      <c r="C172" s="76">
        <v>22046405.591306388</v>
      </c>
      <c r="D172" s="196">
        <f>'1.a. Vos-laskelma'!J172</f>
        <v>21912748.358130131</v>
      </c>
      <c r="E172" s="97">
        <f t="shared" si="14"/>
        <v>-133657.23317625746</v>
      </c>
      <c r="F172" s="164">
        <f t="shared" si="15"/>
        <v>-6.0625407902757103E-3</v>
      </c>
      <c r="G172" s="76">
        <f t="shared" si="16"/>
        <v>609.42076490785018</v>
      </c>
      <c r="H172" s="76">
        <f t="shared" si="17"/>
        <v>599.18373460201065</v>
      </c>
      <c r="I172" s="198">
        <f t="shared" si="18"/>
        <v>-10.237030305839539</v>
      </c>
      <c r="J172" s="99">
        <f t="shared" si="19"/>
        <v>5.2764315705115909E-3</v>
      </c>
      <c r="K172" s="99">
        <f t="shared" si="20"/>
        <v>6.5049283668131433E-3</v>
      </c>
      <c r="L172" s="97">
        <v>36176</v>
      </c>
      <c r="M172" s="97">
        <f>'1.a. Vos-laskelma'!C172</f>
        <v>36571</v>
      </c>
      <c r="N172" s="84">
        <v>6</v>
      </c>
      <c r="O172" s="84">
        <v>6</v>
      </c>
    </row>
    <row r="173" spans="1:15" ht="16.5" customHeight="1">
      <c r="A173" s="74">
        <v>538</v>
      </c>
      <c r="B173" s="75" t="s">
        <v>204</v>
      </c>
      <c r="C173" s="76">
        <v>5361059.1056058249</v>
      </c>
      <c r="D173" s="196">
        <f>'1.a. Vos-laskelma'!J173</f>
        <v>4993926.5536760222</v>
      </c>
      <c r="E173" s="97">
        <f t="shared" si="14"/>
        <v>-367132.55192980263</v>
      </c>
      <c r="F173" s="164">
        <f t="shared" si="15"/>
        <v>-6.848134756542941E-2</v>
      </c>
      <c r="G173" s="76">
        <f t="shared" si="16"/>
        <v>1150.6887970821688</v>
      </c>
      <c r="H173" s="76">
        <f t="shared" si="17"/>
        <v>1070.0506864529725</v>
      </c>
      <c r="I173" s="198">
        <f t="shared" si="18"/>
        <v>-80.638110629196262</v>
      </c>
      <c r="J173" s="99">
        <f t="shared" si="19"/>
        <v>1.2830781597954358E-3</v>
      </c>
      <c r="K173" s="99">
        <f t="shared" si="20"/>
        <v>8.3012498121235248E-4</v>
      </c>
      <c r="L173" s="97">
        <v>4659</v>
      </c>
      <c r="M173" s="97">
        <f>'1.a. Vos-laskelma'!C173</f>
        <v>4667</v>
      </c>
      <c r="N173" s="84">
        <v>2</v>
      </c>
      <c r="O173" s="84">
        <v>2</v>
      </c>
    </row>
    <row r="174" spans="1:15" ht="16.5" customHeight="1">
      <c r="A174" s="74">
        <v>541</v>
      </c>
      <c r="B174" s="75" t="s">
        <v>205</v>
      </c>
      <c r="C174" s="76">
        <v>11143015.500288861</v>
      </c>
      <c r="D174" s="196">
        <f>'1.a. Vos-laskelma'!J174</f>
        <v>10904205.291183252</v>
      </c>
      <c r="E174" s="97">
        <f t="shared" si="14"/>
        <v>-238810.20910560898</v>
      </c>
      <c r="F174" s="164">
        <f t="shared" si="15"/>
        <v>-2.1431380859105714E-2</v>
      </c>
      <c r="G174" s="76">
        <f t="shared" si="16"/>
        <v>1240.8703229720336</v>
      </c>
      <c r="H174" s="76">
        <f t="shared" si="17"/>
        <v>1244.7722935140698</v>
      </c>
      <c r="I174" s="198">
        <f t="shared" si="18"/>
        <v>3.9019705420362243</v>
      </c>
      <c r="J174" s="99">
        <f t="shared" si="19"/>
        <v>2.6668909148441443E-3</v>
      </c>
      <c r="K174" s="99">
        <f t="shared" si="20"/>
        <v>1.5581518824555832E-3</v>
      </c>
      <c r="L174" s="97">
        <v>8980</v>
      </c>
      <c r="M174" s="97">
        <f>'1.a. Vos-laskelma'!C174</f>
        <v>8760</v>
      </c>
      <c r="N174" s="84">
        <v>12</v>
      </c>
      <c r="O174" s="84">
        <v>12</v>
      </c>
    </row>
    <row r="175" spans="1:15" ht="16.5" customHeight="1">
      <c r="A175" s="74">
        <v>543</v>
      </c>
      <c r="B175" s="75" t="s">
        <v>206</v>
      </c>
      <c r="C175" s="76">
        <v>33095362.553382251</v>
      </c>
      <c r="D175" s="196">
        <f>'1.a. Vos-laskelma'!J175</f>
        <v>34622661.662910849</v>
      </c>
      <c r="E175" s="97">
        <f t="shared" si="14"/>
        <v>1527299.1095285974</v>
      </c>
      <c r="F175" s="164">
        <f t="shared" si="15"/>
        <v>4.6148432641131824E-2</v>
      </c>
      <c r="G175" s="76">
        <f t="shared" si="16"/>
        <v>734.66885440823683</v>
      </c>
      <c r="H175" s="76">
        <f t="shared" si="17"/>
        <v>763.74079948185317</v>
      </c>
      <c r="I175" s="198">
        <f t="shared" si="18"/>
        <v>29.071945073616348</v>
      </c>
      <c r="J175" s="99">
        <f t="shared" si="19"/>
        <v>7.9208111767232331E-3</v>
      </c>
      <c r="K175" s="99">
        <f t="shared" si="20"/>
        <v>8.0634359917076438E-3</v>
      </c>
      <c r="L175" s="97">
        <v>45048</v>
      </c>
      <c r="M175" s="97">
        <f>'1.a. Vos-laskelma'!C175</f>
        <v>45333</v>
      </c>
      <c r="N175" s="84">
        <v>1</v>
      </c>
      <c r="O175" s="85">
        <v>35</v>
      </c>
    </row>
    <row r="176" spans="1:15" ht="16.5" customHeight="1">
      <c r="A176" s="74">
        <v>545</v>
      </c>
      <c r="B176" s="75" t="s">
        <v>207</v>
      </c>
      <c r="C176" s="76">
        <v>18786980.70740483</v>
      </c>
      <c r="D176" s="196">
        <f>'1.a. Vos-laskelma'!J176</f>
        <v>18758053.140867427</v>
      </c>
      <c r="E176" s="97">
        <f t="shared" si="14"/>
        <v>-28927.56653740257</v>
      </c>
      <c r="F176" s="164">
        <f t="shared" si="15"/>
        <v>-1.5397666601105766E-3</v>
      </c>
      <c r="G176" s="76">
        <f t="shared" si="16"/>
        <v>1966.3994879008615</v>
      </c>
      <c r="H176" s="76">
        <f t="shared" si="17"/>
        <v>1966.6652485707095</v>
      </c>
      <c r="I176" s="198">
        <f t="shared" si="18"/>
        <v>0.26576066984807767</v>
      </c>
      <c r="J176" s="99">
        <f t="shared" si="19"/>
        <v>4.4963437558380257E-3</v>
      </c>
      <c r="K176" s="99">
        <f t="shared" si="20"/>
        <v>1.6965356911942185E-3</v>
      </c>
      <c r="L176" s="97">
        <v>9554</v>
      </c>
      <c r="M176" s="97">
        <f>'1.a. Vos-laskelma'!C176</f>
        <v>9538</v>
      </c>
      <c r="N176" s="84">
        <v>15</v>
      </c>
      <c r="O176" s="84">
        <v>15</v>
      </c>
    </row>
    <row r="177" spans="1:15" ht="16.5" customHeight="1">
      <c r="A177" s="74">
        <v>560</v>
      </c>
      <c r="B177" s="75" t="s">
        <v>208</v>
      </c>
      <c r="C177" s="76">
        <v>12664063.308546649</v>
      </c>
      <c r="D177" s="196">
        <f>'1.a. Vos-laskelma'!J177</f>
        <v>12795904.929883787</v>
      </c>
      <c r="E177" s="97">
        <f t="shared" si="14"/>
        <v>131841.62133713812</v>
      </c>
      <c r="F177" s="164">
        <f t="shared" si="15"/>
        <v>1.0410688743806391E-2</v>
      </c>
      <c r="G177" s="76">
        <f t="shared" si="16"/>
        <v>809.15362012310072</v>
      </c>
      <c r="H177" s="76">
        <f t="shared" si="17"/>
        <v>821.56692968756261</v>
      </c>
      <c r="I177" s="198">
        <f t="shared" si="18"/>
        <v>12.413309564461883</v>
      </c>
      <c r="J177" s="99">
        <f t="shared" si="19"/>
        <v>3.0309277934414268E-3</v>
      </c>
      <c r="K177" s="99">
        <f t="shared" si="20"/>
        <v>2.770344243064579E-3</v>
      </c>
      <c r="L177" s="97">
        <v>15651</v>
      </c>
      <c r="M177" s="97">
        <f>'1.a. Vos-laskelma'!C177</f>
        <v>15575</v>
      </c>
      <c r="N177" s="84">
        <v>7</v>
      </c>
      <c r="O177" s="84">
        <v>7</v>
      </c>
    </row>
    <row r="178" spans="1:15" ht="16.5" customHeight="1">
      <c r="A178" s="74">
        <v>561</v>
      </c>
      <c r="B178" s="75" t="s">
        <v>209</v>
      </c>
      <c r="C178" s="76">
        <v>1843262.08377744</v>
      </c>
      <c r="D178" s="196">
        <f>'1.a. Vos-laskelma'!J178</f>
        <v>1833531.0562934042</v>
      </c>
      <c r="E178" s="97">
        <f t="shared" si="14"/>
        <v>-9731.0274840358179</v>
      </c>
      <c r="F178" s="164">
        <f t="shared" si="15"/>
        <v>-5.2792424743494945E-3</v>
      </c>
      <c r="G178" s="76">
        <f t="shared" si="16"/>
        <v>1413.5445427741104</v>
      </c>
      <c r="H178" s="76">
        <f t="shared" si="17"/>
        <v>1450.5783673207311</v>
      </c>
      <c r="I178" s="198">
        <f t="shared" si="18"/>
        <v>37.033824546620735</v>
      </c>
      <c r="J178" s="99">
        <f t="shared" si="19"/>
        <v>4.4115337583218017E-4</v>
      </c>
      <c r="K178" s="99">
        <f t="shared" si="20"/>
        <v>2.248292213954175E-4</v>
      </c>
      <c r="L178" s="97">
        <v>1304</v>
      </c>
      <c r="M178" s="97">
        <f>'1.a. Vos-laskelma'!C178</f>
        <v>1264</v>
      </c>
      <c r="N178" s="84">
        <v>2</v>
      </c>
      <c r="O178" s="84">
        <v>2</v>
      </c>
    </row>
    <row r="179" spans="1:15" ht="16.5" customHeight="1">
      <c r="A179" s="74">
        <v>562</v>
      </c>
      <c r="B179" s="75" t="s">
        <v>210</v>
      </c>
      <c r="C179" s="76">
        <v>5733838.6857150812</v>
      </c>
      <c r="D179" s="196">
        <f>'1.a. Vos-laskelma'!J179</f>
        <v>5701502.5063653365</v>
      </c>
      <c r="E179" s="97">
        <f t="shared" si="14"/>
        <v>-32336.179349744692</v>
      </c>
      <c r="F179" s="164">
        <f t="shared" si="15"/>
        <v>-5.6395341972743287E-3</v>
      </c>
      <c r="G179" s="76">
        <f t="shared" si="16"/>
        <v>646.5034035082964</v>
      </c>
      <c r="H179" s="76">
        <f t="shared" si="17"/>
        <v>643.65573564747535</v>
      </c>
      <c r="I179" s="198">
        <f t="shared" si="18"/>
        <v>-2.8476678608210477</v>
      </c>
      <c r="J179" s="99">
        <f t="shared" si="19"/>
        <v>1.3722966011955235E-3</v>
      </c>
      <c r="K179" s="99">
        <f t="shared" si="20"/>
        <v>1.5755832619625066E-3</v>
      </c>
      <c r="L179" s="97">
        <v>8869</v>
      </c>
      <c r="M179" s="97">
        <f>'1.a. Vos-laskelma'!C179</f>
        <v>8858</v>
      </c>
      <c r="N179" s="84">
        <v>6</v>
      </c>
      <c r="O179" s="84">
        <v>6</v>
      </c>
    </row>
    <row r="180" spans="1:15" ht="16.5" customHeight="1">
      <c r="A180" s="74">
        <v>563</v>
      </c>
      <c r="B180" s="75" t="s">
        <v>211</v>
      </c>
      <c r="C180" s="76">
        <v>5239971.1297066445</v>
      </c>
      <c r="D180" s="196">
        <f>'1.a. Vos-laskelma'!J180</f>
        <v>5611602.089646358</v>
      </c>
      <c r="E180" s="97">
        <f t="shared" si="14"/>
        <v>371630.95993971359</v>
      </c>
      <c r="F180" s="164">
        <f t="shared" si="15"/>
        <v>7.0922329673316173E-2</v>
      </c>
      <c r="G180" s="76">
        <f t="shared" si="16"/>
        <v>758.09767501542888</v>
      </c>
      <c r="H180" s="76">
        <f t="shared" si="17"/>
        <v>821.37032928079009</v>
      </c>
      <c r="I180" s="198">
        <f t="shared" si="18"/>
        <v>63.272654265361211</v>
      </c>
      <c r="J180" s="99">
        <f t="shared" si="19"/>
        <v>1.2540978157571439E-3</v>
      </c>
      <c r="K180" s="99">
        <f t="shared" si="20"/>
        <v>1.2152161713397884E-3</v>
      </c>
      <c r="L180" s="97">
        <v>6912</v>
      </c>
      <c r="M180" s="97">
        <f>'1.a. Vos-laskelma'!C180</f>
        <v>6832</v>
      </c>
      <c r="N180" s="84">
        <v>17</v>
      </c>
      <c r="O180" s="84">
        <v>17</v>
      </c>
    </row>
    <row r="181" spans="1:15" ht="16.5" customHeight="1">
      <c r="A181" s="74">
        <v>564</v>
      </c>
      <c r="B181" s="75" t="s">
        <v>212</v>
      </c>
      <c r="C181" s="76">
        <v>147775762.442417</v>
      </c>
      <c r="D181" s="196">
        <f>'1.a. Vos-laskelma'!J181</f>
        <v>143516181.53344283</v>
      </c>
      <c r="E181" s="97">
        <f t="shared" si="14"/>
        <v>-4259580.9089741707</v>
      </c>
      <c r="F181" s="164">
        <f t="shared" si="15"/>
        <v>-2.8824624813788249E-2</v>
      </c>
      <c r="G181" s="76">
        <f t="shared" si="16"/>
        <v>683.66595008335332</v>
      </c>
      <c r="H181" s="76">
        <f t="shared" si="17"/>
        <v>659.93857300784396</v>
      </c>
      <c r="I181" s="198">
        <f t="shared" si="18"/>
        <v>-23.727377075509366</v>
      </c>
      <c r="J181" s="99">
        <f t="shared" si="19"/>
        <v>3.5367611063776415E-2</v>
      </c>
      <c r="K181" s="99">
        <f t="shared" si="20"/>
        <v>3.868147622439877E-2</v>
      </c>
      <c r="L181" s="97">
        <v>216152</v>
      </c>
      <c r="M181" s="97">
        <f>'1.a. Vos-laskelma'!C181</f>
        <v>217469</v>
      </c>
      <c r="N181" s="84">
        <v>17</v>
      </c>
      <c r="O181" s="84">
        <v>17</v>
      </c>
    </row>
    <row r="182" spans="1:15" ht="16.5" customHeight="1">
      <c r="A182" s="74">
        <v>576</v>
      </c>
      <c r="B182" s="75" t="s">
        <v>213</v>
      </c>
      <c r="C182" s="76">
        <v>1750263.8621412481</v>
      </c>
      <c r="D182" s="196">
        <f>'1.a. Vos-laskelma'!J182</f>
        <v>1571159.0326892072</v>
      </c>
      <c r="E182" s="97">
        <f t="shared" si="14"/>
        <v>-179104.82945204084</v>
      </c>
      <c r="F182" s="164">
        <f t="shared" si="15"/>
        <v>-0.10233018765120735</v>
      </c>
      <c r="G182" s="76">
        <f t="shared" si="16"/>
        <v>654.05973921571308</v>
      </c>
      <c r="H182" s="76">
        <f t="shared" si="17"/>
        <v>591.55084062093647</v>
      </c>
      <c r="I182" s="198">
        <f t="shared" si="18"/>
        <v>-62.50889859477661</v>
      </c>
      <c r="J182" s="99">
        <f t="shared" si="19"/>
        <v>4.1889583590757061E-4</v>
      </c>
      <c r="K182" s="99">
        <f t="shared" si="20"/>
        <v>4.7242595888151022E-4</v>
      </c>
      <c r="L182" s="97">
        <v>2676</v>
      </c>
      <c r="M182" s="97">
        <f>'1.a. Vos-laskelma'!C182</f>
        <v>2656</v>
      </c>
      <c r="N182" s="84">
        <v>7</v>
      </c>
      <c r="O182" s="84">
        <v>7</v>
      </c>
    </row>
    <row r="183" spans="1:15" ht="16.5" customHeight="1">
      <c r="A183" s="74">
        <v>577</v>
      </c>
      <c r="B183" s="75" t="s">
        <v>214</v>
      </c>
      <c r="C183" s="76">
        <v>11058801.959060371</v>
      </c>
      <c r="D183" s="196">
        <f>'1.a. Vos-laskelma'!J183</f>
        <v>10505341.776120098</v>
      </c>
      <c r="E183" s="97">
        <f t="shared" si="14"/>
        <v>-553460.18294027261</v>
      </c>
      <c r="F183" s="164">
        <f t="shared" si="15"/>
        <v>-5.0047029053344065E-2</v>
      </c>
      <c r="G183" s="76">
        <f t="shared" si="16"/>
        <v>985.54513493096613</v>
      </c>
      <c r="H183" s="76">
        <f t="shared" si="17"/>
        <v>930.99448565403213</v>
      </c>
      <c r="I183" s="198">
        <f t="shared" si="18"/>
        <v>-54.550649276933996</v>
      </c>
      <c r="J183" s="99">
        <f t="shared" si="19"/>
        <v>2.646735838509261E-3</v>
      </c>
      <c r="K183" s="99">
        <f t="shared" si="20"/>
        <v>2.0070988403685847E-3</v>
      </c>
      <c r="L183" s="97">
        <v>11221</v>
      </c>
      <c r="M183" s="97">
        <f>'1.a. Vos-laskelma'!C183</f>
        <v>11284</v>
      </c>
      <c r="N183" s="84">
        <v>2</v>
      </c>
      <c r="O183" s="84">
        <v>2</v>
      </c>
    </row>
    <row r="184" spans="1:15" ht="16.5" customHeight="1">
      <c r="A184" s="74">
        <v>578</v>
      </c>
      <c r="B184" s="75" t="s">
        <v>215</v>
      </c>
      <c r="C184" s="76">
        <v>2324640.3000182761</v>
      </c>
      <c r="D184" s="196">
        <f>'1.a. Vos-laskelma'!J184</f>
        <v>2258627.8639363833</v>
      </c>
      <c r="E184" s="97">
        <f t="shared" si="14"/>
        <v>-66012.436081892811</v>
      </c>
      <c r="F184" s="164">
        <f t="shared" si="15"/>
        <v>-2.8396838892182086E-2</v>
      </c>
      <c r="G184" s="76">
        <f t="shared" si="16"/>
        <v>777.47167224691509</v>
      </c>
      <c r="H184" s="76">
        <f t="shared" si="17"/>
        <v>767.97955251152098</v>
      </c>
      <c r="I184" s="198">
        <f t="shared" si="18"/>
        <v>-9.4921197353941125</v>
      </c>
      <c r="J184" s="99">
        <f t="shared" si="19"/>
        <v>5.5636305057985382E-4</v>
      </c>
      <c r="K184" s="99">
        <f t="shared" si="20"/>
        <v>5.231192564271542E-4</v>
      </c>
      <c r="L184" s="97">
        <v>2990</v>
      </c>
      <c r="M184" s="97">
        <f>'1.a. Vos-laskelma'!C184</f>
        <v>2941</v>
      </c>
      <c r="N184" s="84">
        <v>18</v>
      </c>
      <c r="O184" s="84">
        <v>18</v>
      </c>
    </row>
    <row r="185" spans="1:15" ht="16.5" customHeight="1">
      <c r="A185" s="74">
        <v>580</v>
      </c>
      <c r="B185" s="75" t="s">
        <v>216</v>
      </c>
      <c r="C185" s="76">
        <v>2200514.4261529329</v>
      </c>
      <c r="D185" s="196">
        <f>'1.a. Vos-laskelma'!J185</f>
        <v>2153856.551385215</v>
      </c>
      <c r="E185" s="97">
        <f t="shared" si="14"/>
        <v>-46657.874767717905</v>
      </c>
      <c r="F185" s="164">
        <f t="shared" si="15"/>
        <v>-2.1203166956413874E-2</v>
      </c>
      <c r="G185" s="76">
        <f t="shared" si="16"/>
        <v>511.74754096579835</v>
      </c>
      <c r="H185" s="76">
        <f t="shared" si="17"/>
        <v>508.58478190914167</v>
      </c>
      <c r="I185" s="198">
        <f t="shared" si="18"/>
        <v>-3.1627590566566823</v>
      </c>
      <c r="J185" s="99">
        <f t="shared" si="19"/>
        <v>5.2665563742046331E-4</v>
      </c>
      <c r="K185" s="99">
        <f t="shared" si="20"/>
        <v>7.5328461440632368E-4</v>
      </c>
      <c r="L185" s="97">
        <v>4300</v>
      </c>
      <c r="M185" s="97">
        <f>'1.a. Vos-laskelma'!C185</f>
        <v>4235</v>
      </c>
      <c r="N185" s="84">
        <v>9</v>
      </c>
      <c r="O185" s="84">
        <v>9</v>
      </c>
    </row>
    <row r="186" spans="1:15" ht="16.5" customHeight="1">
      <c r="A186" s="74">
        <v>581</v>
      </c>
      <c r="B186" s="75" t="s">
        <v>217</v>
      </c>
      <c r="C186" s="76">
        <v>3661895.8567315168</v>
      </c>
      <c r="D186" s="196">
        <f>'1.a. Vos-laskelma'!J186</f>
        <v>3695013.9716853071</v>
      </c>
      <c r="E186" s="97">
        <f t="shared" si="14"/>
        <v>33118.114953790326</v>
      </c>
      <c r="F186" s="164">
        <f t="shared" si="15"/>
        <v>9.0439805634861571E-3</v>
      </c>
      <c r="G186" s="76">
        <f t="shared" si="16"/>
        <v>603.37713902315318</v>
      </c>
      <c r="H186" s="76">
        <f t="shared" si="17"/>
        <v>614.70869600487561</v>
      </c>
      <c r="I186" s="198">
        <f t="shared" si="18"/>
        <v>11.331556981722429</v>
      </c>
      <c r="J186" s="99">
        <f t="shared" si="19"/>
        <v>8.7641238506484494E-4</v>
      </c>
      <c r="K186" s="99">
        <f t="shared" si="20"/>
        <v>1.0691839001644419E-3</v>
      </c>
      <c r="L186" s="97">
        <v>6069</v>
      </c>
      <c r="M186" s="97">
        <f>'1.a. Vos-laskelma'!C186</f>
        <v>6011</v>
      </c>
      <c r="N186" s="84">
        <v>6</v>
      </c>
      <c r="O186" s="84">
        <v>6</v>
      </c>
    </row>
    <row r="187" spans="1:15" ht="16.5" customHeight="1">
      <c r="A187" s="74">
        <v>583</v>
      </c>
      <c r="B187" s="75" t="s">
        <v>218</v>
      </c>
      <c r="C187" s="76">
        <v>544860.47221349319</v>
      </c>
      <c r="D187" s="196">
        <f>'1.a. Vos-laskelma'!J187</f>
        <v>636724.49042286049</v>
      </c>
      <c r="E187" s="97">
        <f t="shared" si="14"/>
        <v>91864.018209367292</v>
      </c>
      <c r="F187" s="164">
        <f t="shared" si="15"/>
        <v>0.16860099584058674</v>
      </c>
      <c r="G187" s="76">
        <f t="shared" si="16"/>
        <v>598.74777166317938</v>
      </c>
      <c r="H187" s="76">
        <f t="shared" si="17"/>
        <v>683.18078371551553</v>
      </c>
      <c r="I187" s="198">
        <f t="shared" si="18"/>
        <v>84.433012052336153</v>
      </c>
      <c r="J187" s="99">
        <f t="shared" si="19"/>
        <v>1.3040307115844783E-4</v>
      </c>
      <c r="K187" s="99">
        <f t="shared" si="20"/>
        <v>1.6577597653522872E-4</v>
      </c>
      <c r="L187" s="97">
        <v>910</v>
      </c>
      <c r="M187" s="97">
        <f>'1.a. Vos-laskelma'!C187</f>
        <v>932</v>
      </c>
      <c r="N187" s="84">
        <v>19</v>
      </c>
      <c r="O187" s="84">
        <v>19</v>
      </c>
    </row>
    <row r="188" spans="1:15" ht="16.5" customHeight="1">
      <c r="A188" s="74">
        <v>584</v>
      </c>
      <c r="B188" s="75" t="s">
        <v>219</v>
      </c>
      <c r="C188" s="76">
        <v>5743032.3178371694</v>
      </c>
      <c r="D188" s="196">
        <f>'1.a. Vos-laskelma'!J188</f>
        <v>5795521.8394411663</v>
      </c>
      <c r="E188" s="97">
        <f t="shared" si="14"/>
        <v>52489.521603996865</v>
      </c>
      <c r="F188" s="164">
        <f t="shared" si="15"/>
        <v>9.1396876595959079E-3</v>
      </c>
      <c r="G188" s="76">
        <f t="shared" si="16"/>
        <v>2213.9677401068502</v>
      </c>
      <c r="H188" s="76">
        <f t="shared" si="17"/>
        <v>2275.4306397491819</v>
      </c>
      <c r="I188" s="198">
        <f t="shared" si="18"/>
        <v>61.462899642331649</v>
      </c>
      <c r="J188" s="99">
        <f t="shared" si="19"/>
        <v>1.3744969404107189E-3</v>
      </c>
      <c r="K188" s="99">
        <f t="shared" si="20"/>
        <v>4.5303799596054461E-4</v>
      </c>
      <c r="L188" s="97">
        <v>2594</v>
      </c>
      <c r="M188" s="97">
        <f>'1.a. Vos-laskelma'!C188</f>
        <v>2547</v>
      </c>
      <c r="N188" s="84">
        <v>16</v>
      </c>
      <c r="O188" s="84">
        <v>16</v>
      </c>
    </row>
    <row r="189" spans="1:15" ht="16.5" customHeight="1">
      <c r="A189" s="74">
        <v>592</v>
      </c>
      <c r="B189" s="75" t="s">
        <v>220</v>
      </c>
      <c r="C189" s="76">
        <v>3684040.2250758251</v>
      </c>
      <c r="D189" s="196">
        <f>'1.a. Vos-laskelma'!J189</f>
        <v>3329908.0552038886</v>
      </c>
      <c r="E189" s="97">
        <f t="shared" si="14"/>
        <v>-354132.16987193655</v>
      </c>
      <c r="F189" s="164">
        <f t="shared" si="15"/>
        <v>-9.6126032354776417E-2</v>
      </c>
      <c r="G189" s="76">
        <f t="shared" si="16"/>
        <v>1037.1734867893651</v>
      </c>
      <c r="H189" s="76">
        <f t="shared" si="17"/>
        <v>948.42154805009648</v>
      </c>
      <c r="I189" s="198">
        <f t="shared" si="18"/>
        <v>-88.751938739268667</v>
      </c>
      <c r="J189" s="99">
        <f t="shared" si="19"/>
        <v>8.8171226235128207E-4</v>
      </c>
      <c r="K189" s="99">
        <f t="shared" si="20"/>
        <v>6.2450585151844215E-4</v>
      </c>
      <c r="L189" s="97">
        <v>3552</v>
      </c>
      <c r="M189" s="97">
        <f>'1.a. Vos-laskelma'!C189</f>
        <v>3511</v>
      </c>
      <c r="N189" s="84">
        <v>13</v>
      </c>
      <c r="O189" s="84">
        <v>13</v>
      </c>
    </row>
    <row r="190" spans="1:15" ht="16.5" customHeight="1">
      <c r="A190" s="74">
        <v>593</v>
      </c>
      <c r="B190" s="75" t="s">
        <v>221</v>
      </c>
      <c r="C190" s="76">
        <v>6809342.3964916198</v>
      </c>
      <c r="D190" s="196">
        <f>'1.a. Vos-laskelma'!J190</f>
        <v>6976541.238101529</v>
      </c>
      <c r="E190" s="97">
        <f t="shared" si="14"/>
        <v>167198.8416099092</v>
      </c>
      <c r="F190" s="164">
        <f t="shared" si="15"/>
        <v>2.4554330194359902E-2</v>
      </c>
      <c r="G190" s="76">
        <f t="shared" si="16"/>
        <v>396.39902180065314</v>
      </c>
      <c r="H190" s="76">
        <f t="shared" si="17"/>
        <v>407.41305992183652</v>
      </c>
      <c r="I190" s="198">
        <f t="shared" si="18"/>
        <v>11.014038121183376</v>
      </c>
      <c r="J190" s="99">
        <f t="shared" si="19"/>
        <v>1.6297000908592292E-3</v>
      </c>
      <c r="K190" s="99">
        <f t="shared" si="20"/>
        <v>3.0458667620056404E-3</v>
      </c>
      <c r="L190" s="97">
        <v>17178</v>
      </c>
      <c r="M190" s="97">
        <f>'1.a. Vos-laskelma'!C190</f>
        <v>17124</v>
      </c>
      <c r="N190" s="84">
        <v>10</v>
      </c>
      <c r="O190" s="84">
        <v>10</v>
      </c>
    </row>
    <row r="191" spans="1:15" ht="16.5" customHeight="1">
      <c r="A191" s="74">
        <v>595</v>
      </c>
      <c r="B191" s="75" t="s">
        <v>222</v>
      </c>
      <c r="C191" s="76">
        <v>5577551.9537254171</v>
      </c>
      <c r="D191" s="196">
        <f>'1.a. Vos-laskelma'!J191</f>
        <v>5183424.0916437199</v>
      </c>
      <c r="E191" s="97">
        <f t="shared" si="14"/>
        <v>-394127.86208169721</v>
      </c>
      <c r="F191" s="164">
        <f t="shared" si="15"/>
        <v>-7.0663234578827575E-2</v>
      </c>
      <c r="G191" s="76">
        <f t="shared" si="16"/>
        <v>1401.3949632475922</v>
      </c>
      <c r="H191" s="76">
        <f t="shared" si="17"/>
        <v>1338.3485906645287</v>
      </c>
      <c r="I191" s="198">
        <f t="shared" si="18"/>
        <v>-63.04637258306343</v>
      </c>
      <c r="J191" s="99">
        <f t="shared" si="19"/>
        <v>1.3348920345732198E-3</v>
      </c>
      <c r="K191" s="99">
        <f t="shared" si="20"/>
        <v>6.8889523296238292E-4</v>
      </c>
      <c r="L191" s="97">
        <v>3980</v>
      </c>
      <c r="M191" s="97">
        <f>'1.a. Vos-laskelma'!C191</f>
        <v>3873</v>
      </c>
      <c r="N191" s="84">
        <v>11</v>
      </c>
      <c r="O191" s="84">
        <v>11</v>
      </c>
    </row>
    <row r="192" spans="1:15" ht="16.5" customHeight="1">
      <c r="A192" s="74">
        <v>598</v>
      </c>
      <c r="B192" s="75" t="s">
        <v>223</v>
      </c>
      <c r="C192" s="76">
        <v>12722866.492372399</v>
      </c>
      <c r="D192" s="196">
        <f>'1.a. Vos-laskelma'!J192</f>
        <v>14194910.361222878</v>
      </c>
      <c r="E192" s="97">
        <f t="shared" si="14"/>
        <v>1472043.8688504789</v>
      </c>
      <c r="F192" s="164">
        <f t="shared" si="15"/>
        <v>0.1157006457415078</v>
      </c>
      <c r="G192" s="76">
        <f t="shared" si="16"/>
        <v>649.9216638931548</v>
      </c>
      <c r="H192" s="76">
        <f t="shared" si="17"/>
        <v>722.13004839105042</v>
      </c>
      <c r="I192" s="198">
        <f t="shared" si="18"/>
        <v>72.208384497895622</v>
      </c>
      <c r="J192" s="99">
        <f t="shared" si="19"/>
        <v>3.0450013336518608E-3</v>
      </c>
      <c r="K192" s="99">
        <f t="shared" si="20"/>
        <v>3.4964145608937674E-3</v>
      </c>
      <c r="L192" s="97">
        <v>19576</v>
      </c>
      <c r="M192" s="97">
        <f>'1.a. Vos-laskelma'!C192</f>
        <v>19657</v>
      </c>
      <c r="N192" s="84">
        <v>15</v>
      </c>
      <c r="O192" s="84">
        <v>15</v>
      </c>
    </row>
    <row r="193" spans="1:17" ht="16.5" customHeight="1">
      <c r="A193" s="74">
        <v>599</v>
      </c>
      <c r="B193" s="75" t="s">
        <v>224</v>
      </c>
      <c r="C193" s="76">
        <v>16675268.92315932</v>
      </c>
      <c r="D193" s="196">
        <f>'1.a. Vos-laskelma'!J193</f>
        <v>17286002.40298475</v>
      </c>
      <c r="E193" s="97">
        <f t="shared" si="14"/>
        <v>610733.47982542962</v>
      </c>
      <c r="F193" s="164">
        <f t="shared" si="15"/>
        <v>3.6625105276546221E-2</v>
      </c>
      <c r="G193" s="76">
        <f t="shared" si="16"/>
        <v>1485.415011861689</v>
      </c>
      <c r="H193" s="76">
        <f t="shared" si="17"/>
        <v>1531.2252992279873</v>
      </c>
      <c r="I193" s="198">
        <f t="shared" si="18"/>
        <v>45.810287366298326</v>
      </c>
      <c r="J193" s="99">
        <f t="shared" si="19"/>
        <v>3.9909415178147837E-3</v>
      </c>
      <c r="K193" s="99">
        <f t="shared" si="20"/>
        <v>2.0079881964658766E-3</v>
      </c>
      <c r="L193" s="97">
        <v>11226</v>
      </c>
      <c r="M193" s="97">
        <f>'1.a. Vos-laskelma'!C193</f>
        <v>11289</v>
      </c>
      <c r="N193" s="84">
        <v>15</v>
      </c>
      <c r="O193" s="84">
        <v>15</v>
      </c>
    </row>
    <row r="194" spans="1:17" ht="16.5" customHeight="1">
      <c r="A194" s="74">
        <v>601</v>
      </c>
      <c r="B194" s="75" t="s">
        <v>225</v>
      </c>
      <c r="C194" s="76">
        <v>5116269.6845950093</v>
      </c>
      <c r="D194" s="196">
        <f>'1.a. Vos-laskelma'!J194</f>
        <v>5238062.3138313927</v>
      </c>
      <c r="E194" s="97">
        <f t="shared" si="14"/>
        <v>121792.62923638336</v>
      </c>
      <c r="F194" s="164">
        <f t="shared" si="15"/>
        <v>2.3804966654337761E-2</v>
      </c>
      <c r="G194" s="76">
        <f t="shared" si="16"/>
        <v>1385.7718538989732</v>
      </c>
      <c r="H194" s="76">
        <f t="shared" si="17"/>
        <v>1424.9353410857977</v>
      </c>
      <c r="I194" s="198">
        <f t="shared" si="18"/>
        <v>39.163487186824568</v>
      </c>
      <c r="J194" s="99">
        <f t="shared" si="19"/>
        <v>1.2244919823888999E-3</v>
      </c>
      <c r="K194" s="99">
        <f t="shared" si="20"/>
        <v>6.5385460272907817E-4</v>
      </c>
      <c r="L194" s="97">
        <v>3692</v>
      </c>
      <c r="M194" s="97">
        <f>'1.a. Vos-laskelma'!C194</f>
        <v>3676</v>
      </c>
      <c r="N194" s="84">
        <v>13</v>
      </c>
      <c r="O194" s="84">
        <v>13</v>
      </c>
    </row>
    <row r="195" spans="1:17" ht="16.5" customHeight="1">
      <c r="A195" s="74">
        <v>604</v>
      </c>
      <c r="B195" s="75" t="s">
        <v>226</v>
      </c>
      <c r="C195" s="76">
        <v>16025810.104584031</v>
      </c>
      <c r="D195" s="196">
        <f>'1.a. Vos-laskelma'!J195</f>
        <v>15540341.01603144</v>
      </c>
      <c r="E195" s="97">
        <f t="shared" si="14"/>
        <v>-485469.08855259046</v>
      </c>
      <c r="F195" s="164">
        <f t="shared" si="15"/>
        <v>-3.0292951519107707E-2</v>
      </c>
      <c r="G195" s="76">
        <f t="shared" si="16"/>
        <v>761.61059331736669</v>
      </c>
      <c r="H195" s="76">
        <f t="shared" si="17"/>
        <v>727.10153071779541</v>
      </c>
      <c r="I195" s="198">
        <f t="shared" si="18"/>
        <v>-34.50906259957128</v>
      </c>
      <c r="J195" s="99">
        <f t="shared" si="19"/>
        <v>3.8355046145116386E-3</v>
      </c>
      <c r="K195" s="99">
        <f t="shared" si="20"/>
        <v>3.8016415734843816E-3</v>
      </c>
      <c r="L195" s="97">
        <v>21042</v>
      </c>
      <c r="M195" s="97">
        <f>'1.a. Vos-laskelma'!C195</f>
        <v>21373</v>
      </c>
      <c r="N195" s="84">
        <v>6</v>
      </c>
      <c r="O195" s="84">
        <v>6</v>
      </c>
    </row>
    <row r="196" spans="1:17" ht="16.5" customHeight="1">
      <c r="A196" s="74">
        <v>607</v>
      </c>
      <c r="B196" s="75" t="s">
        <v>227</v>
      </c>
      <c r="C196" s="76">
        <v>3414027.7736722981</v>
      </c>
      <c r="D196" s="196">
        <f>'1.a. Vos-laskelma'!J196</f>
        <v>3294445.775429043</v>
      </c>
      <c r="E196" s="97">
        <f t="shared" si="14"/>
        <v>-119581.99824325508</v>
      </c>
      <c r="F196" s="164">
        <f t="shared" si="15"/>
        <v>-3.5026662397250136E-2</v>
      </c>
      <c r="G196" s="76">
        <f t="shared" si="16"/>
        <v>853.72037351145241</v>
      </c>
      <c r="H196" s="76">
        <f t="shared" si="17"/>
        <v>835.72952192517585</v>
      </c>
      <c r="I196" s="198">
        <f t="shared" si="18"/>
        <v>-17.990851586276563</v>
      </c>
      <c r="J196" s="99">
        <f t="shared" si="19"/>
        <v>8.1708938234862976E-4</v>
      </c>
      <c r="K196" s="99">
        <f t="shared" si="20"/>
        <v>7.0116834710501254E-4</v>
      </c>
      <c r="L196" s="97">
        <v>3999</v>
      </c>
      <c r="M196" s="97">
        <f>'1.a. Vos-laskelma'!C196</f>
        <v>3942</v>
      </c>
      <c r="N196" s="84">
        <v>12</v>
      </c>
      <c r="O196" s="84">
        <v>12</v>
      </c>
    </row>
    <row r="197" spans="1:17" ht="16.5" customHeight="1">
      <c r="A197" s="74">
        <v>608</v>
      </c>
      <c r="B197" s="75" t="s">
        <v>228</v>
      </c>
      <c r="C197" s="76">
        <v>1806974.42942741</v>
      </c>
      <c r="D197" s="196">
        <f>'1.a. Vos-laskelma'!J197</f>
        <v>1799624.4991417867</v>
      </c>
      <c r="E197" s="97">
        <f t="shared" si="14"/>
        <v>-7349.9302856232971</v>
      </c>
      <c r="F197" s="164">
        <f t="shared" si="15"/>
        <v>-4.0675341974553154E-3</v>
      </c>
      <c r="G197" s="76">
        <f t="shared" si="16"/>
        <v>935.77132544143444</v>
      </c>
      <c r="H197" s="76">
        <f t="shared" si="17"/>
        <v>950.67326948852974</v>
      </c>
      <c r="I197" s="198">
        <f t="shared" si="18"/>
        <v>14.901944047095299</v>
      </c>
      <c r="J197" s="99">
        <f t="shared" si="19"/>
        <v>4.3246854400146153E-4</v>
      </c>
      <c r="K197" s="99">
        <f t="shared" si="20"/>
        <v>3.3671021843475107E-4</v>
      </c>
      <c r="L197" s="97">
        <v>1931</v>
      </c>
      <c r="M197" s="97">
        <f>'1.a. Vos-laskelma'!C197</f>
        <v>1893</v>
      </c>
      <c r="N197" s="84">
        <v>4</v>
      </c>
      <c r="O197" s="84">
        <v>4</v>
      </c>
    </row>
    <row r="198" spans="1:17" ht="16.5" customHeight="1">
      <c r="A198" s="74">
        <v>609</v>
      </c>
      <c r="B198" s="75" t="s">
        <v>229</v>
      </c>
      <c r="C198" s="76">
        <v>24133878.29641265</v>
      </c>
      <c r="D198" s="196">
        <f>'1.a. Vos-laskelma'!J198</f>
        <v>25794530.196428798</v>
      </c>
      <c r="E198" s="97">
        <f t="shared" si="14"/>
        <v>1660651.9000161476</v>
      </c>
      <c r="F198" s="164">
        <f t="shared" si="15"/>
        <v>6.8809988996380786E-2</v>
      </c>
      <c r="G198" s="76">
        <f t="shared" si="16"/>
        <v>289.7050392703037</v>
      </c>
      <c r="H198" s="76">
        <f t="shared" si="17"/>
        <v>310.74003368785446</v>
      </c>
      <c r="I198" s="198">
        <f t="shared" si="18"/>
        <v>21.034994417550763</v>
      </c>
      <c r="J198" s="99">
        <f t="shared" si="19"/>
        <v>5.7760325979075147E-3</v>
      </c>
      <c r="K198" s="99">
        <f t="shared" si="20"/>
        <v>1.4765089927241778E-2</v>
      </c>
      <c r="L198" s="97">
        <v>83305</v>
      </c>
      <c r="M198" s="97">
        <f>'1.a. Vos-laskelma'!C198</f>
        <v>83010</v>
      </c>
      <c r="N198" s="84">
        <v>4</v>
      </c>
      <c r="O198" s="84">
        <v>4</v>
      </c>
    </row>
    <row r="199" spans="1:17" ht="16.5" customHeight="1">
      <c r="A199" s="74">
        <v>611</v>
      </c>
      <c r="B199" s="75" t="s">
        <v>230</v>
      </c>
      <c r="C199" s="76">
        <v>2965467.8336071251</v>
      </c>
      <c r="D199" s="196">
        <f>'1.a. Vos-laskelma'!J199</f>
        <v>3031589.8268263359</v>
      </c>
      <c r="E199" s="97">
        <f t="shared" si="14"/>
        <v>66121.993219210766</v>
      </c>
      <c r="F199" s="164">
        <f t="shared" si="15"/>
        <v>2.2297322692177556E-2</v>
      </c>
      <c r="G199" s="76">
        <f t="shared" si="16"/>
        <v>597.75606402078711</v>
      </c>
      <c r="H199" s="76">
        <f t="shared" si="17"/>
        <v>616.30205871647411</v>
      </c>
      <c r="I199" s="198">
        <f t="shared" si="18"/>
        <v>18.545994695687</v>
      </c>
      <c r="J199" s="99">
        <f t="shared" si="19"/>
        <v>7.0973420287393256E-4</v>
      </c>
      <c r="K199" s="99">
        <f t="shared" si="20"/>
        <v>8.7494852851586927E-4</v>
      </c>
      <c r="L199" s="97">
        <v>4961</v>
      </c>
      <c r="M199" s="97">
        <f>'1.a. Vos-laskelma'!C199</f>
        <v>4919</v>
      </c>
      <c r="N199" s="84">
        <v>1</v>
      </c>
      <c r="O199" s="85">
        <v>35</v>
      </c>
    </row>
    <row r="200" spans="1:17" ht="16.5" customHeight="1">
      <c r="A200" s="74">
        <v>614</v>
      </c>
      <c r="B200" s="75" t="s">
        <v>231</v>
      </c>
      <c r="C200" s="76">
        <v>3921083.1293410538</v>
      </c>
      <c r="D200" s="196">
        <f>'1.a. Vos-laskelma'!J200</f>
        <v>4111491.4718882209</v>
      </c>
      <c r="E200" s="97">
        <f t="shared" si="14"/>
        <v>190408.34254716709</v>
      </c>
      <c r="F200" s="164">
        <f t="shared" si="15"/>
        <v>4.856013919275555E-2</v>
      </c>
      <c r="G200" s="76">
        <f t="shared" si="16"/>
        <v>1362.4333319461618</v>
      </c>
      <c r="H200" s="76">
        <f t="shared" si="17"/>
        <v>1454.8802094438149</v>
      </c>
      <c r="I200" s="198">
        <f t="shared" si="18"/>
        <v>92.446877497653077</v>
      </c>
      <c r="J200" s="99">
        <f t="shared" si="19"/>
        <v>9.3844444295327636E-4</v>
      </c>
      <c r="K200" s="99">
        <f t="shared" si="20"/>
        <v>5.0266406618943815E-4</v>
      </c>
      <c r="L200" s="97">
        <v>2878</v>
      </c>
      <c r="M200" s="97">
        <f>'1.a. Vos-laskelma'!C200</f>
        <v>2826</v>
      </c>
      <c r="N200" s="84">
        <v>19</v>
      </c>
      <c r="O200" s="84">
        <v>19</v>
      </c>
    </row>
    <row r="201" spans="1:17" ht="16.5" customHeight="1">
      <c r="A201" s="74">
        <v>615</v>
      </c>
      <c r="B201" s="75" t="s">
        <v>232</v>
      </c>
      <c r="C201" s="76">
        <v>16006498.039902659</v>
      </c>
      <c r="D201" s="196">
        <f>'1.a. Vos-laskelma'!J201</f>
        <v>15824985.442535156</v>
      </c>
      <c r="E201" s="97">
        <f t="shared" si="14"/>
        <v>-181512.59736750275</v>
      </c>
      <c r="F201" s="164">
        <f t="shared" si="15"/>
        <v>-1.1339931877354392E-2</v>
      </c>
      <c r="G201" s="76">
        <f t="shared" si="16"/>
        <v>2191.4701588037597</v>
      </c>
      <c r="H201" s="76">
        <f t="shared" si="17"/>
        <v>2207.7267637465343</v>
      </c>
      <c r="I201" s="198">
        <f t="shared" si="18"/>
        <v>16.256604942774629</v>
      </c>
      <c r="J201" s="99">
        <f t="shared" si="19"/>
        <v>3.8308826008525624E-3</v>
      </c>
      <c r="K201" s="99">
        <f t="shared" si="20"/>
        <v>1.2749809010778107E-3</v>
      </c>
      <c r="L201" s="97">
        <v>7304</v>
      </c>
      <c r="M201" s="97">
        <f>'1.a. Vos-laskelma'!C201</f>
        <v>7168</v>
      </c>
      <c r="N201" s="84">
        <v>17</v>
      </c>
      <c r="O201" s="84">
        <v>17</v>
      </c>
    </row>
    <row r="202" spans="1:17" ht="16.5" customHeight="1">
      <c r="A202" s="74">
        <v>616</v>
      </c>
      <c r="B202" s="75" t="s">
        <v>233</v>
      </c>
      <c r="C202" s="76">
        <v>563972.92567581311</v>
      </c>
      <c r="D202" s="196">
        <f>'1.a. Vos-laskelma'!J202</f>
        <v>707230.35655857949</v>
      </c>
      <c r="E202" s="97">
        <f t="shared" ref="E202:E265" si="21">D202-C202</f>
        <v>143257.43088276638</v>
      </c>
      <c r="F202" s="164">
        <f t="shared" ref="F202:F265" si="22">E202/C202</f>
        <v>0.25401473078002795</v>
      </c>
      <c r="G202" s="76">
        <f t="shared" ref="G202:G265" si="23">C202/L202</f>
        <v>323.56450124831503</v>
      </c>
      <c r="H202" s="76">
        <f t="shared" ref="H202:H265" si="24">D202/M202</f>
        <v>411.18043985963925</v>
      </c>
      <c r="I202" s="198">
        <f t="shared" ref="I202:I265" si="25">H202-G202</f>
        <v>87.615938611324225</v>
      </c>
      <c r="J202" s="99">
        <f t="shared" ref="J202:J265" si="26">C202/$C$10</f>
        <v>1.3497731127304886E-4</v>
      </c>
      <c r="K202" s="99">
        <f t="shared" ref="K202:K265" si="27">M202/$M$10</f>
        <v>3.0593849746844785E-4</v>
      </c>
      <c r="L202" s="97">
        <v>1743</v>
      </c>
      <c r="M202" s="97">
        <f>'1.a. Vos-laskelma'!C202</f>
        <v>1720</v>
      </c>
      <c r="N202" s="84">
        <v>1</v>
      </c>
      <c r="O202" s="85">
        <v>34</v>
      </c>
    </row>
    <row r="203" spans="1:17" ht="16.5" customHeight="1">
      <c r="A203" s="74">
        <v>619</v>
      </c>
      <c r="B203" s="75" t="s">
        <v>234</v>
      </c>
      <c r="C203" s="76">
        <v>3680503.4340339801</v>
      </c>
      <c r="D203" s="196">
        <f>'1.a. Vos-laskelma'!J203</f>
        <v>3602835.032876024</v>
      </c>
      <c r="E203" s="97">
        <f t="shared" si="21"/>
        <v>-77668.401157956105</v>
      </c>
      <c r="F203" s="164">
        <f t="shared" si="22"/>
        <v>-2.1102656891921007E-2</v>
      </c>
      <c r="G203" s="76">
        <f t="shared" si="23"/>
        <v>1411.7773049612506</v>
      </c>
      <c r="H203" s="76">
        <f t="shared" si="24"/>
        <v>1415.0962422922325</v>
      </c>
      <c r="I203" s="198">
        <f t="shared" si="25"/>
        <v>3.318937330981953</v>
      </c>
      <c r="J203" s="99">
        <f t="shared" si="26"/>
        <v>8.8086579167223167E-4</v>
      </c>
      <c r="K203" s="99">
        <f t="shared" si="27"/>
        <v>4.5286012474108619E-4</v>
      </c>
      <c r="L203" s="97">
        <v>2607</v>
      </c>
      <c r="M203" s="97">
        <f>'1.a. Vos-laskelma'!C203</f>
        <v>2546</v>
      </c>
      <c r="N203" s="84">
        <v>6</v>
      </c>
      <c r="O203" s="84">
        <v>6</v>
      </c>
    </row>
    <row r="204" spans="1:17" ht="16.5" customHeight="1">
      <c r="A204" s="74">
        <v>620</v>
      </c>
      <c r="B204" s="75" t="s">
        <v>235</v>
      </c>
      <c r="C204" s="76">
        <v>4557642.5323782191</v>
      </c>
      <c r="D204" s="196">
        <f>'1.a. Vos-laskelma'!J204</f>
        <v>4480037.9476692369</v>
      </c>
      <c r="E204" s="97">
        <f t="shared" si="21"/>
        <v>-77604.584708982147</v>
      </c>
      <c r="F204" s="164">
        <f t="shared" si="22"/>
        <v>-1.7027352223801407E-2</v>
      </c>
      <c r="G204" s="76">
        <f t="shared" si="23"/>
        <v>1943.5575831037181</v>
      </c>
      <c r="H204" s="76">
        <f t="shared" si="24"/>
        <v>1929.3875743622898</v>
      </c>
      <c r="I204" s="198">
        <f t="shared" si="25"/>
        <v>-14.170008741428319</v>
      </c>
      <c r="J204" s="99">
        <f t="shared" si="26"/>
        <v>1.0907940909165607E-3</v>
      </c>
      <c r="K204" s="99">
        <f t="shared" si="27"/>
        <v>4.1301697158240464E-4</v>
      </c>
      <c r="L204" s="97">
        <v>2345</v>
      </c>
      <c r="M204" s="97">
        <f>'1.a. Vos-laskelma'!C204</f>
        <v>2322</v>
      </c>
      <c r="N204" s="84">
        <v>18</v>
      </c>
      <c r="O204" s="84">
        <v>18</v>
      </c>
    </row>
    <row r="205" spans="1:17" ht="16.5" customHeight="1">
      <c r="A205" s="74">
        <v>623</v>
      </c>
      <c r="B205" s="75" t="s">
        <v>236</v>
      </c>
      <c r="C205" s="76">
        <v>1388567.2266381569</v>
      </c>
      <c r="D205" s="196">
        <f>'1.a. Vos-laskelma'!J205</f>
        <v>1453323.7665830695</v>
      </c>
      <c r="E205" s="97">
        <f t="shared" si="21"/>
        <v>64756.53994491254</v>
      </c>
      <c r="F205" s="164">
        <f t="shared" si="22"/>
        <v>4.6635509396036806E-2</v>
      </c>
      <c r="G205" s="76">
        <f t="shared" si="23"/>
        <v>660.90777088917514</v>
      </c>
      <c r="H205" s="76">
        <f t="shared" si="24"/>
        <v>698.3775908616384</v>
      </c>
      <c r="I205" s="198">
        <f t="shared" si="25"/>
        <v>37.469819972463256</v>
      </c>
      <c r="J205" s="99">
        <f t="shared" si="26"/>
        <v>3.3232990847725498E-4</v>
      </c>
      <c r="K205" s="99">
        <f t="shared" si="27"/>
        <v>3.7015000769293025E-4</v>
      </c>
      <c r="L205" s="97">
        <v>2101</v>
      </c>
      <c r="M205" s="97">
        <f>'1.a. Vos-laskelma'!C205</f>
        <v>2081</v>
      </c>
      <c r="N205" s="84">
        <v>10</v>
      </c>
      <c r="O205" s="84">
        <v>10</v>
      </c>
    </row>
    <row r="206" spans="1:17" ht="16.5" customHeight="1">
      <c r="A206" s="74">
        <v>624</v>
      </c>
      <c r="B206" s="75" t="s">
        <v>237</v>
      </c>
      <c r="C206" s="76">
        <v>3778223.4441649131</v>
      </c>
      <c r="D206" s="196">
        <f>'1.a. Vos-laskelma'!J206</f>
        <v>3730833.1107125971</v>
      </c>
      <c r="E206" s="97">
        <f t="shared" si="21"/>
        <v>-47390.333452316001</v>
      </c>
      <c r="F206" s="164">
        <f t="shared" si="22"/>
        <v>-1.2543020324937535E-2</v>
      </c>
      <c r="G206" s="76">
        <f t="shared" si="23"/>
        <v>755.4935901149596</v>
      </c>
      <c r="H206" s="76">
        <f t="shared" si="24"/>
        <v>743.78650532547795</v>
      </c>
      <c r="I206" s="198">
        <f t="shared" si="25"/>
        <v>-11.707084789481655</v>
      </c>
      <c r="J206" s="99">
        <f t="shared" si="26"/>
        <v>9.0425341122727114E-4</v>
      </c>
      <c r="K206" s="99">
        <f t="shared" si="27"/>
        <v>8.9220203680333407E-4</v>
      </c>
      <c r="L206" s="97">
        <v>5001</v>
      </c>
      <c r="M206" s="97">
        <f>'1.a. Vos-laskelma'!C206</f>
        <v>5016</v>
      </c>
      <c r="N206" s="84">
        <v>8</v>
      </c>
      <c r="O206" s="84">
        <v>8</v>
      </c>
      <c r="P206" s="178"/>
      <c r="Q206" s="178"/>
    </row>
    <row r="207" spans="1:17" ht="16.5" customHeight="1">
      <c r="A207" s="74">
        <v>625</v>
      </c>
      <c r="B207" s="75" t="s">
        <v>238</v>
      </c>
      <c r="C207" s="76">
        <v>4872838.6150426948</v>
      </c>
      <c r="D207" s="196">
        <f>'1.a. Vos-laskelma'!J207</f>
        <v>5143217.5950840674</v>
      </c>
      <c r="E207" s="97">
        <f t="shared" si="21"/>
        <v>270378.98004137259</v>
      </c>
      <c r="F207" s="164">
        <f t="shared" si="22"/>
        <v>5.5486955633354908E-2</v>
      </c>
      <c r="G207" s="76">
        <f t="shared" si="23"/>
        <v>1637.378566882626</v>
      </c>
      <c r="H207" s="76">
        <f t="shared" si="24"/>
        <v>1750.5846137113913</v>
      </c>
      <c r="I207" s="198">
        <f t="shared" si="25"/>
        <v>113.20604682876524</v>
      </c>
      <c r="J207" s="99">
        <f t="shared" si="26"/>
        <v>1.1662309032615282E-3</v>
      </c>
      <c r="K207" s="99">
        <f t="shared" si="27"/>
        <v>5.2258564276877896E-4</v>
      </c>
      <c r="L207" s="97">
        <v>2976</v>
      </c>
      <c r="M207" s="97">
        <f>'1.a. Vos-laskelma'!C207</f>
        <v>2938</v>
      </c>
      <c r="N207" s="84">
        <v>17</v>
      </c>
      <c r="O207" s="84">
        <v>17</v>
      </c>
      <c r="P207" s="178"/>
    </row>
    <row r="208" spans="1:17" ht="16.5" customHeight="1">
      <c r="A208" s="74">
        <v>626</v>
      </c>
      <c r="B208" s="75" t="s">
        <v>239</v>
      </c>
      <c r="C208" s="76">
        <v>4228292.6702073319</v>
      </c>
      <c r="D208" s="196">
        <f>'1.a. Vos-laskelma'!J208</f>
        <v>4412052.0400356008</v>
      </c>
      <c r="E208" s="97">
        <f t="shared" si="21"/>
        <v>183759.36982826889</v>
      </c>
      <c r="F208" s="164">
        <f t="shared" si="22"/>
        <v>4.3459472690488651E-2</v>
      </c>
      <c r="G208" s="76">
        <f t="shared" si="23"/>
        <v>899.25407703260998</v>
      </c>
      <c r="H208" s="76">
        <f t="shared" si="24"/>
        <v>969.46869699749527</v>
      </c>
      <c r="I208" s="198">
        <f t="shared" si="25"/>
        <v>70.214619964885287</v>
      </c>
      <c r="J208" s="99">
        <f t="shared" si="26"/>
        <v>1.011969812586701E-3</v>
      </c>
      <c r="K208" s="99">
        <f t="shared" si="27"/>
        <v>8.0949191975517802E-4</v>
      </c>
      <c r="L208" s="97">
        <v>4702</v>
      </c>
      <c r="M208" s="97">
        <f>'1.a. Vos-laskelma'!C208</f>
        <v>4551</v>
      </c>
      <c r="N208" s="84">
        <v>17</v>
      </c>
      <c r="O208" s="84">
        <v>17</v>
      </c>
      <c r="P208" s="178"/>
    </row>
    <row r="209" spans="1:16" ht="16.5" customHeight="1">
      <c r="A209" s="74">
        <v>630</v>
      </c>
      <c r="B209" s="75" t="s">
        <v>240</v>
      </c>
      <c r="C209" s="76">
        <v>3194898.1213493939</v>
      </c>
      <c r="D209" s="196">
        <f>'1.a. Vos-laskelma'!J209</f>
        <v>3396925.5940161468</v>
      </c>
      <c r="E209" s="97">
        <f t="shared" si="21"/>
        <v>202027.47266675299</v>
      </c>
      <c r="F209" s="164">
        <f t="shared" si="22"/>
        <v>6.3234402160349604E-2</v>
      </c>
      <c r="G209" s="76">
        <f t="shared" si="23"/>
        <v>1946.9214633451516</v>
      </c>
      <c r="H209" s="76">
        <f t="shared" si="24"/>
        <v>2024.3895077569409</v>
      </c>
      <c r="I209" s="198">
        <f t="shared" si="25"/>
        <v>77.468044411789379</v>
      </c>
      <c r="J209" s="99">
        <f t="shared" si="26"/>
        <v>7.6464443340839357E-4</v>
      </c>
      <c r="K209" s="99">
        <f t="shared" si="27"/>
        <v>2.9846790625119509E-4</v>
      </c>
      <c r="L209" s="97">
        <v>1641</v>
      </c>
      <c r="M209" s="97">
        <f>'1.a. Vos-laskelma'!C209</f>
        <v>1678</v>
      </c>
      <c r="N209" s="84">
        <v>17</v>
      </c>
      <c r="O209" s="84">
        <v>17</v>
      </c>
      <c r="P209" s="178"/>
    </row>
    <row r="210" spans="1:16" ht="16.5" customHeight="1">
      <c r="A210" s="74">
        <v>631</v>
      </c>
      <c r="B210" s="75" t="s">
        <v>241</v>
      </c>
      <c r="C210" s="76">
        <v>1130845.9249342091</v>
      </c>
      <c r="D210" s="196">
        <f>'1.a. Vos-laskelma'!J210</f>
        <v>1093889.385784219</v>
      </c>
      <c r="E210" s="97">
        <f t="shared" si="21"/>
        <v>-36956.539149990072</v>
      </c>
      <c r="F210" s="164">
        <f t="shared" si="22"/>
        <v>-3.2680437126870444E-2</v>
      </c>
      <c r="G210" s="76">
        <f t="shared" si="23"/>
        <v>589.28917401469994</v>
      </c>
      <c r="H210" s="76">
        <f t="shared" si="24"/>
        <v>578.16563730666962</v>
      </c>
      <c r="I210" s="198">
        <f t="shared" si="25"/>
        <v>-11.123536708030315</v>
      </c>
      <c r="J210" s="99">
        <f t="shared" si="26"/>
        <v>2.7064870574912024E-4</v>
      </c>
      <c r="K210" s="99">
        <f t="shared" si="27"/>
        <v>3.3653234721529266E-4</v>
      </c>
      <c r="L210" s="97">
        <v>1919</v>
      </c>
      <c r="M210" s="97">
        <f>'1.a. Vos-laskelma'!C210</f>
        <v>1892</v>
      </c>
      <c r="N210" s="84">
        <v>2</v>
      </c>
      <c r="O210" s="84">
        <v>2</v>
      </c>
      <c r="P210" s="178"/>
    </row>
    <row r="211" spans="1:16" ht="16.5" customHeight="1">
      <c r="A211" s="74">
        <v>635</v>
      </c>
      <c r="B211" s="75" t="s">
        <v>242</v>
      </c>
      <c r="C211" s="76">
        <v>3836712.3436053842</v>
      </c>
      <c r="D211" s="196">
        <f>'1.a. Vos-laskelma'!J211</f>
        <v>3449062.6826082282</v>
      </c>
      <c r="E211" s="97">
        <f t="shared" si="21"/>
        <v>-387649.66099715605</v>
      </c>
      <c r="F211" s="164">
        <f t="shared" si="22"/>
        <v>-0.1010369363872818</v>
      </c>
      <c r="G211" s="76">
        <f t="shared" si="23"/>
        <v>615.05488034712801</v>
      </c>
      <c r="H211" s="76">
        <f t="shared" si="24"/>
        <v>561.18820087995903</v>
      </c>
      <c r="I211" s="198">
        <f t="shared" si="25"/>
        <v>-53.866679467168979</v>
      </c>
      <c r="J211" s="99">
        <f t="shared" si="26"/>
        <v>9.182517328245965E-4</v>
      </c>
      <c r="K211" s="99">
        <f t="shared" si="27"/>
        <v>1.0931965147913259E-3</v>
      </c>
      <c r="L211" s="97">
        <v>6238</v>
      </c>
      <c r="M211" s="97">
        <f>'1.a. Vos-laskelma'!C211</f>
        <v>6146</v>
      </c>
      <c r="N211" s="84">
        <v>6</v>
      </c>
      <c r="O211" s="84">
        <v>6</v>
      </c>
      <c r="P211" s="178"/>
    </row>
    <row r="212" spans="1:16" ht="16.5" customHeight="1">
      <c r="A212" s="74">
        <v>636</v>
      </c>
      <c r="B212" s="75" t="s">
        <v>243</v>
      </c>
      <c r="C212" s="76">
        <v>8928815.5186998397</v>
      </c>
      <c r="D212" s="196">
        <f>'1.a. Vos-laskelma'!J212</f>
        <v>8834770.3681539111</v>
      </c>
      <c r="E212" s="97">
        <f t="shared" si="21"/>
        <v>-94045.150545928627</v>
      </c>
      <c r="F212" s="164">
        <f t="shared" si="22"/>
        <v>-1.0532768915313295E-2</v>
      </c>
      <c r="G212" s="76">
        <f t="shared" si="23"/>
        <v>1114.5694069029882</v>
      </c>
      <c r="H212" s="76">
        <f t="shared" si="24"/>
        <v>1117.9008437497041</v>
      </c>
      <c r="I212" s="198">
        <f t="shared" si="25"/>
        <v>3.3314368467158602</v>
      </c>
      <c r="J212" s="99">
        <f t="shared" si="26"/>
        <v>2.13695987289282E-3</v>
      </c>
      <c r="K212" s="99">
        <f t="shared" si="27"/>
        <v>1.4057162473797345E-3</v>
      </c>
      <c r="L212" s="97">
        <v>8011</v>
      </c>
      <c r="M212" s="97">
        <f>'1.a. Vos-laskelma'!C212</f>
        <v>7903</v>
      </c>
      <c r="N212" s="84">
        <v>2</v>
      </c>
      <c r="O212" s="84">
        <v>2</v>
      </c>
      <c r="P212" s="178"/>
    </row>
    <row r="213" spans="1:16" ht="16.5" customHeight="1">
      <c r="A213" s="74">
        <v>638</v>
      </c>
      <c r="B213" s="75" t="s">
        <v>244</v>
      </c>
      <c r="C213" s="76">
        <v>51791740.784427933</v>
      </c>
      <c r="D213" s="196">
        <f>'1.a. Vos-laskelma'!J213</f>
        <v>48960530.768770367</v>
      </c>
      <c r="E213" s="97">
        <f t="shared" si="21"/>
        <v>-2831210.0156575665</v>
      </c>
      <c r="F213" s="164">
        <f t="shared" si="22"/>
        <v>-5.466528007702761E-2</v>
      </c>
      <c r="G213" s="76">
        <f t="shared" si="23"/>
        <v>1001.0580587283363</v>
      </c>
      <c r="H213" s="76">
        <f t="shared" si="24"/>
        <v>944.03583997783323</v>
      </c>
      <c r="I213" s="198">
        <f t="shared" si="25"/>
        <v>-57.022218750503043</v>
      </c>
      <c r="J213" s="99">
        <f t="shared" si="26"/>
        <v>1.2395470773452055E-2</v>
      </c>
      <c r="K213" s="99">
        <f t="shared" si="27"/>
        <v>9.2249350547709951E-3</v>
      </c>
      <c r="L213" s="97">
        <v>51737</v>
      </c>
      <c r="M213" s="97">
        <f>'1.a. Vos-laskelma'!C213</f>
        <v>51863</v>
      </c>
      <c r="N213" s="84">
        <v>1</v>
      </c>
      <c r="O213" s="85">
        <v>34</v>
      </c>
      <c r="P213" s="178"/>
    </row>
    <row r="214" spans="1:16" ht="16.5" customHeight="1">
      <c r="A214" s="74">
        <v>678</v>
      </c>
      <c r="B214" s="75" t="s">
        <v>245</v>
      </c>
      <c r="C214" s="76">
        <v>16096453.565060601</v>
      </c>
      <c r="D214" s="196">
        <f>'1.a. Vos-laskelma'!J214</f>
        <v>20902007.21775857</v>
      </c>
      <c r="E214" s="97">
        <f t="shared" si="21"/>
        <v>4805553.6526979692</v>
      </c>
      <c r="F214" s="164">
        <f t="shared" si="22"/>
        <v>0.29854735599206988</v>
      </c>
      <c r="G214" s="76">
        <f t="shared" si="23"/>
        <v>682.89226443768189</v>
      </c>
      <c r="H214" s="76">
        <f t="shared" si="24"/>
        <v>892.75219825560885</v>
      </c>
      <c r="I214" s="198">
        <f t="shared" si="25"/>
        <v>209.85993381792696</v>
      </c>
      <c r="J214" s="99">
        <f t="shared" si="26"/>
        <v>3.852411923213958E-3</v>
      </c>
      <c r="K214" s="99">
        <f t="shared" si="27"/>
        <v>4.1644988611795174E-3</v>
      </c>
      <c r="L214" s="97">
        <v>23571</v>
      </c>
      <c r="M214" s="97">
        <f>'1.a. Vos-laskelma'!C214</f>
        <v>23413</v>
      </c>
      <c r="N214" s="84">
        <v>17</v>
      </c>
      <c r="O214" s="84">
        <v>17</v>
      </c>
    </row>
    <row r="215" spans="1:16" ht="16.5" customHeight="1">
      <c r="A215" s="74">
        <v>680</v>
      </c>
      <c r="B215" s="75" t="s">
        <v>246</v>
      </c>
      <c r="C215" s="76">
        <v>17336453.083141189</v>
      </c>
      <c r="D215" s="196">
        <f>'1.a. Vos-laskelma'!J215</f>
        <v>18300084.737506364</v>
      </c>
      <c r="E215" s="97">
        <f t="shared" si="21"/>
        <v>963631.65436517447</v>
      </c>
      <c r="F215" s="164">
        <f t="shared" si="22"/>
        <v>5.558412956467184E-2</v>
      </c>
      <c r="G215" s="76">
        <f t="shared" si="23"/>
        <v>673.57421257056455</v>
      </c>
      <c r="H215" s="76">
        <f t="shared" si="24"/>
        <v>702.87619978131681</v>
      </c>
      <c r="I215" s="198">
        <f t="shared" si="25"/>
        <v>29.301987210752259</v>
      </c>
      <c r="J215" s="99">
        <f t="shared" si="26"/>
        <v>4.1491846818172747E-3</v>
      </c>
      <c r="K215" s="99">
        <f t="shared" si="27"/>
        <v>4.6310550698189E-3</v>
      </c>
      <c r="L215" s="97">
        <v>25738</v>
      </c>
      <c r="M215" s="97">
        <f>'1.a. Vos-laskelma'!C215</f>
        <v>26036</v>
      </c>
      <c r="N215" s="84">
        <v>2</v>
      </c>
      <c r="O215" s="84">
        <v>2</v>
      </c>
    </row>
    <row r="216" spans="1:16" ht="16.5" customHeight="1">
      <c r="A216" s="74">
        <v>681</v>
      </c>
      <c r="B216" s="75" t="s">
        <v>247</v>
      </c>
      <c r="C216" s="76">
        <v>3039536.6111675971</v>
      </c>
      <c r="D216" s="196">
        <f>'1.a. Vos-laskelma'!J216</f>
        <v>3025607.611240583</v>
      </c>
      <c r="E216" s="97">
        <f t="shared" si="21"/>
        <v>-13928.999927014112</v>
      </c>
      <c r="F216" s="164">
        <f t="shared" si="22"/>
        <v>-4.5826063998826039E-3</v>
      </c>
      <c r="G216" s="76">
        <f t="shared" si="23"/>
        <v>936.39451976820612</v>
      </c>
      <c r="H216" s="76">
        <f t="shared" si="24"/>
        <v>939.92159404802203</v>
      </c>
      <c r="I216" s="198">
        <f t="shared" si="25"/>
        <v>3.5270742798159063</v>
      </c>
      <c r="J216" s="99">
        <f t="shared" si="26"/>
        <v>7.2746130286266658E-4</v>
      </c>
      <c r="K216" s="99">
        <f t="shared" si="27"/>
        <v>5.7256745543658933E-4</v>
      </c>
      <c r="L216" s="97">
        <v>3246</v>
      </c>
      <c r="M216" s="97">
        <f>'1.a. Vos-laskelma'!C216</f>
        <v>3219</v>
      </c>
      <c r="N216" s="84">
        <v>10</v>
      </c>
      <c r="O216" s="84">
        <v>10</v>
      </c>
    </row>
    <row r="217" spans="1:16" ht="16.5" customHeight="1">
      <c r="A217" s="74">
        <v>683</v>
      </c>
      <c r="B217" s="75" t="s">
        <v>248</v>
      </c>
      <c r="C217" s="76">
        <v>8936496.9158179965</v>
      </c>
      <c r="D217" s="196">
        <f>'1.a. Vos-laskelma'!J217</f>
        <v>8881187.7467491627</v>
      </c>
      <c r="E217" s="97">
        <f t="shared" si="21"/>
        <v>-55309.169068833813</v>
      </c>
      <c r="F217" s="164">
        <f t="shared" si="22"/>
        <v>-6.1891331233980655E-3</v>
      </c>
      <c r="G217" s="76">
        <f t="shared" si="23"/>
        <v>2503.2204245988787</v>
      </c>
      <c r="H217" s="76">
        <f t="shared" si="24"/>
        <v>2515.9172087108109</v>
      </c>
      <c r="I217" s="198">
        <f t="shared" si="25"/>
        <v>12.696784111932175</v>
      </c>
      <c r="J217" s="99">
        <f t="shared" si="26"/>
        <v>2.138798284423989E-3</v>
      </c>
      <c r="K217" s="99">
        <f t="shared" si="27"/>
        <v>6.2788540468815171E-4</v>
      </c>
      <c r="L217" s="97">
        <v>3570</v>
      </c>
      <c r="M217" s="97">
        <f>'1.a. Vos-laskelma'!C217</f>
        <v>3530</v>
      </c>
      <c r="N217" s="84">
        <v>19</v>
      </c>
      <c r="O217" s="84">
        <v>19</v>
      </c>
    </row>
    <row r="218" spans="1:16" ht="16.5" customHeight="1">
      <c r="A218" s="74">
        <v>684</v>
      </c>
      <c r="B218" s="75" t="s">
        <v>249</v>
      </c>
      <c r="C218" s="76">
        <v>14802969.71160051</v>
      </c>
      <c r="D218" s="196">
        <f>'1.a. Vos-laskelma'!J218</f>
        <v>14553311.314122114</v>
      </c>
      <c r="E218" s="97">
        <f t="shared" si="21"/>
        <v>-249658.39747839607</v>
      </c>
      <c r="F218" s="164">
        <f t="shared" si="22"/>
        <v>-1.6865426488223409E-2</v>
      </c>
      <c r="G218" s="76">
        <f t="shared" si="23"/>
        <v>379.87501826115044</v>
      </c>
      <c r="H218" s="76">
        <f t="shared" si="24"/>
        <v>375.3465379032346</v>
      </c>
      <c r="I218" s="198">
        <f t="shared" si="25"/>
        <v>-4.5284803579158392</v>
      </c>
      <c r="J218" s="99">
        <f t="shared" si="26"/>
        <v>3.5428386001578349E-3</v>
      </c>
      <c r="K218" s="99">
        <f t="shared" si="27"/>
        <v>6.8966007920605405E-3</v>
      </c>
      <c r="L218" s="97">
        <v>38968</v>
      </c>
      <c r="M218" s="97">
        <f>'1.a. Vos-laskelma'!C218</f>
        <v>38773</v>
      </c>
      <c r="N218" s="84">
        <v>4</v>
      </c>
      <c r="O218" s="84">
        <v>4</v>
      </c>
    </row>
    <row r="219" spans="1:16" ht="16.5" customHeight="1">
      <c r="A219" s="74">
        <v>686</v>
      </c>
      <c r="B219" s="75" t="s">
        <v>250</v>
      </c>
      <c r="C219" s="76">
        <v>2499608.7745962418</v>
      </c>
      <c r="D219" s="196">
        <f>'1.a. Vos-laskelma'!J219</f>
        <v>2499155.2289063148</v>
      </c>
      <c r="E219" s="97">
        <f t="shared" si="21"/>
        <v>-453.5456899269484</v>
      </c>
      <c r="F219" s="164">
        <f t="shared" si="22"/>
        <v>-1.8144667058956417E-4</v>
      </c>
      <c r="G219" s="76">
        <f t="shared" si="23"/>
        <v>851.65545982836181</v>
      </c>
      <c r="H219" s="76">
        <f t="shared" si="24"/>
        <v>853.53662189423324</v>
      </c>
      <c r="I219" s="198">
        <f t="shared" si="25"/>
        <v>1.8811620658714219</v>
      </c>
      <c r="J219" s="99">
        <f t="shared" si="26"/>
        <v>5.9823877400714501E-4</v>
      </c>
      <c r="K219" s="99">
        <f t="shared" si="27"/>
        <v>5.2080693057419503E-4</v>
      </c>
      <c r="L219" s="97">
        <v>2935</v>
      </c>
      <c r="M219" s="97">
        <f>'1.a. Vos-laskelma'!C219</f>
        <v>2928</v>
      </c>
      <c r="N219" s="84">
        <v>11</v>
      </c>
      <c r="O219" s="84">
        <v>11</v>
      </c>
    </row>
    <row r="220" spans="1:16" ht="16.5" customHeight="1">
      <c r="A220" s="74">
        <v>687</v>
      </c>
      <c r="B220" s="75" t="s">
        <v>251</v>
      </c>
      <c r="C220" s="76">
        <v>2065883.223986119</v>
      </c>
      <c r="D220" s="196">
        <f>'1.a. Vos-laskelma'!J220</f>
        <v>2043174.6234961343</v>
      </c>
      <c r="E220" s="97">
        <f t="shared" si="21"/>
        <v>-22708.600489984732</v>
      </c>
      <c r="F220" s="164">
        <f t="shared" si="22"/>
        <v>-1.0992199474938626E-2</v>
      </c>
      <c r="G220" s="76">
        <f t="shared" si="23"/>
        <v>1462.0546525025613</v>
      </c>
      <c r="H220" s="76">
        <f t="shared" si="24"/>
        <v>1461.4983000687655</v>
      </c>
      <c r="I220" s="198">
        <f t="shared" si="25"/>
        <v>-0.55635243379583699</v>
      </c>
      <c r="J220" s="99">
        <f t="shared" si="26"/>
        <v>4.9443395291289764E-4</v>
      </c>
      <c r="K220" s="99">
        <f t="shared" si="27"/>
        <v>2.4866396480284307E-4</v>
      </c>
      <c r="L220" s="97">
        <v>1413</v>
      </c>
      <c r="M220" s="97">
        <f>'1.a. Vos-laskelma'!C220</f>
        <v>1398</v>
      </c>
      <c r="N220" s="84">
        <v>11</v>
      </c>
      <c r="O220" s="84">
        <v>11</v>
      </c>
    </row>
    <row r="221" spans="1:16" ht="16.5" customHeight="1">
      <c r="A221" s="74">
        <v>689</v>
      </c>
      <c r="B221" s="75" t="s">
        <v>252</v>
      </c>
      <c r="C221" s="76">
        <v>3274269.4547226899</v>
      </c>
      <c r="D221" s="196">
        <f>'1.a. Vos-laskelma'!J221</f>
        <v>3114649.911084265</v>
      </c>
      <c r="E221" s="97">
        <f t="shared" si="21"/>
        <v>-159619.54363842495</v>
      </c>
      <c r="F221" s="164">
        <f t="shared" si="22"/>
        <v>-4.8749666405187082E-2</v>
      </c>
      <c r="G221" s="76">
        <f t="shared" si="23"/>
        <v>1088.5204304264262</v>
      </c>
      <c r="H221" s="76">
        <f t="shared" si="24"/>
        <v>1078.4798861095101</v>
      </c>
      <c r="I221" s="198">
        <f t="shared" si="25"/>
        <v>-10.040544316916112</v>
      </c>
      <c r="J221" s="99">
        <f t="shared" si="26"/>
        <v>7.8364060979052477E-4</v>
      </c>
      <c r="K221" s="99">
        <f t="shared" si="27"/>
        <v>5.1369208179585899E-4</v>
      </c>
      <c r="L221" s="97">
        <v>3008</v>
      </c>
      <c r="M221" s="97">
        <f>'1.a. Vos-laskelma'!C221</f>
        <v>2888</v>
      </c>
      <c r="N221" s="84">
        <v>9</v>
      </c>
      <c r="O221" s="84">
        <v>9</v>
      </c>
    </row>
    <row r="222" spans="1:16" ht="16.5" customHeight="1">
      <c r="A222" s="74">
        <v>691</v>
      </c>
      <c r="B222" s="75" t="s">
        <v>253</v>
      </c>
      <c r="C222" s="76">
        <v>4720286.9722764781</v>
      </c>
      <c r="D222" s="196">
        <f>'1.a. Vos-laskelma'!J222</f>
        <v>4488775.257013401</v>
      </c>
      <c r="E222" s="97">
        <f t="shared" si="21"/>
        <v>-231511.71526307706</v>
      </c>
      <c r="F222" s="164">
        <f t="shared" si="22"/>
        <v>-4.9046110251941881E-2</v>
      </c>
      <c r="G222" s="76">
        <f t="shared" si="23"/>
        <v>1846.7476417357113</v>
      </c>
      <c r="H222" s="76">
        <f t="shared" si="24"/>
        <v>1812.9140779537161</v>
      </c>
      <c r="I222" s="198">
        <f t="shared" si="25"/>
        <v>-33.833563781995281</v>
      </c>
      <c r="J222" s="99">
        <f t="shared" si="26"/>
        <v>1.1297202666096069E-3</v>
      </c>
      <c r="K222" s="99">
        <f t="shared" si="27"/>
        <v>4.404091393789982E-4</v>
      </c>
      <c r="L222" s="97">
        <v>2556</v>
      </c>
      <c r="M222" s="97">
        <f>'1.a. Vos-laskelma'!C222</f>
        <v>2476</v>
      </c>
      <c r="N222" s="84">
        <v>17</v>
      </c>
      <c r="O222" s="84">
        <v>17</v>
      </c>
    </row>
    <row r="223" spans="1:16" ht="16.5" customHeight="1">
      <c r="A223" s="74">
        <v>694</v>
      </c>
      <c r="B223" s="75" t="s">
        <v>254</v>
      </c>
      <c r="C223" s="76">
        <v>10926214.134155231</v>
      </c>
      <c r="D223" s="196">
        <f>'1.a. Vos-laskelma'!J223</f>
        <v>9424732.8514981009</v>
      </c>
      <c r="E223" s="97">
        <f t="shared" si="21"/>
        <v>-1501481.2826571297</v>
      </c>
      <c r="F223" s="164">
        <f t="shared" si="22"/>
        <v>-0.13742008569679365</v>
      </c>
      <c r="G223" s="76">
        <f t="shared" si="23"/>
        <v>381.46193255438436</v>
      </c>
      <c r="H223" s="76">
        <f t="shared" si="24"/>
        <v>330.05543167564701</v>
      </c>
      <c r="I223" s="198">
        <f t="shared" si="25"/>
        <v>-51.406500878737347</v>
      </c>
      <c r="J223" s="99">
        <f t="shared" si="26"/>
        <v>2.6150032015359657E-3</v>
      </c>
      <c r="K223" s="99">
        <f t="shared" si="27"/>
        <v>5.0791126716346101E-3</v>
      </c>
      <c r="L223" s="97">
        <v>28643</v>
      </c>
      <c r="M223" s="97">
        <f>'1.a. Vos-laskelma'!C223</f>
        <v>28555</v>
      </c>
      <c r="N223" s="84">
        <v>5</v>
      </c>
      <c r="O223" s="84">
        <v>5</v>
      </c>
    </row>
    <row r="224" spans="1:16" ht="16.5" customHeight="1">
      <c r="A224" s="74">
        <v>697</v>
      </c>
      <c r="B224" s="75" t="s">
        <v>255</v>
      </c>
      <c r="C224" s="76">
        <v>1089821.226333024</v>
      </c>
      <c r="D224" s="196">
        <f>'1.a. Vos-laskelma'!J224</f>
        <v>1122094.7687817365</v>
      </c>
      <c r="E224" s="97">
        <f t="shared" si="21"/>
        <v>32273.542448712513</v>
      </c>
      <c r="F224" s="164">
        <f t="shared" si="22"/>
        <v>2.9613611543706959E-2</v>
      </c>
      <c r="G224" s="76">
        <f t="shared" si="23"/>
        <v>937.07758068187786</v>
      </c>
      <c r="H224" s="76">
        <f t="shared" si="24"/>
        <v>968.99375542464293</v>
      </c>
      <c r="I224" s="198">
        <f t="shared" si="25"/>
        <v>31.916174742765065</v>
      </c>
      <c r="J224" s="99">
        <f t="shared" si="26"/>
        <v>2.6083014308258856E-4</v>
      </c>
      <c r="K224" s="99">
        <f t="shared" si="27"/>
        <v>2.059748721328271E-4</v>
      </c>
      <c r="L224" s="97">
        <v>1163</v>
      </c>
      <c r="M224" s="97">
        <f>'1.a. Vos-laskelma'!C224</f>
        <v>1158</v>
      </c>
      <c r="N224" s="84">
        <v>18</v>
      </c>
      <c r="O224" s="84">
        <v>18</v>
      </c>
    </row>
    <row r="225" spans="1:15" ht="16.5" customHeight="1">
      <c r="A225" s="74">
        <v>698</v>
      </c>
      <c r="B225" s="75" t="s">
        <v>256</v>
      </c>
      <c r="C225" s="76">
        <v>23721218.712226059</v>
      </c>
      <c r="D225" s="196">
        <f>'1.a. Vos-laskelma'!J225</f>
        <v>22569365.972237956</v>
      </c>
      <c r="E225" s="97">
        <f t="shared" si="21"/>
        <v>-1151852.7399881035</v>
      </c>
      <c r="F225" s="164">
        <f t="shared" si="22"/>
        <v>-4.8557907330217892E-2</v>
      </c>
      <c r="G225" s="76">
        <f t="shared" si="23"/>
        <v>360.93269699987917</v>
      </c>
      <c r="H225" s="76">
        <f t="shared" si="24"/>
        <v>340.97333432397085</v>
      </c>
      <c r="I225" s="198">
        <f t="shared" si="25"/>
        <v>-19.959362675908324</v>
      </c>
      <c r="J225" s="99">
        <f t="shared" si="26"/>
        <v>5.6772695569728545E-3</v>
      </c>
      <c r="K225" s="99">
        <f t="shared" si="27"/>
        <v>1.1773473887170949E-2</v>
      </c>
      <c r="L225" s="97">
        <v>65722</v>
      </c>
      <c r="M225" s="97">
        <f>'1.a. Vos-laskelma'!C225</f>
        <v>66191</v>
      </c>
      <c r="N225" s="84">
        <v>19</v>
      </c>
      <c r="O225" s="84">
        <v>19</v>
      </c>
    </row>
    <row r="226" spans="1:15" ht="16.5" customHeight="1">
      <c r="A226" s="74">
        <v>700</v>
      </c>
      <c r="B226" s="75" t="s">
        <v>257</v>
      </c>
      <c r="C226" s="76">
        <v>1130171.9708774921</v>
      </c>
      <c r="D226" s="196">
        <f>'1.a. Vos-laskelma'!J226</f>
        <v>973899.59543254902</v>
      </c>
      <c r="E226" s="97">
        <f t="shared" si="21"/>
        <v>-156272.37544494309</v>
      </c>
      <c r="F226" s="164">
        <f t="shared" si="22"/>
        <v>-0.13827309424742637</v>
      </c>
      <c r="G226" s="76">
        <f t="shared" si="23"/>
        <v>238.78554212497193</v>
      </c>
      <c r="H226" s="76">
        <f t="shared" si="24"/>
        <v>208.1426790836822</v>
      </c>
      <c r="I226" s="198">
        <f t="shared" si="25"/>
        <v>-30.642863041289729</v>
      </c>
      <c r="J226" s="99">
        <f t="shared" si="26"/>
        <v>2.7048740632789676E-4</v>
      </c>
      <c r="K226" s="99">
        <f t="shared" si="27"/>
        <v>8.3225943584585324E-4</v>
      </c>
      <c r="L226" s="97">
        <v>4733</v>
      </c>
      <c r="M226" s="97">
        <f>'1.a. Vos-laskelma'!C226</f>
        <v>4679</v>
      </c>
      <c r="N226" s="84">
        <v>9</v>
      </c>
      <c r="O226" s="84">
        <v>9</v>
      </c>
    </row>
    <row r="227" spans="1:15" ht="16.5" customHeight="1">
      <c r="A227" s="74">
        <v>702</v>
      </c>
      <c r="B227" s="75" t="s">
        <v>258</v>
      </c>
      <c r="C227" s="76">
        <v>2327902.6285766582</v>
      </c>
      <c r="D227" s="196">
        <f>'1.a. Vos-laskelma'!J227</f>
        <v>1964296.4701208207</v>
      </c>
      <c r="E227" s="97">
        <f t="shared" si="21"/>
        <v>-363606.15845583752</v>
      </c>
      <c r="F227" s="164">
        <f t="shared" si="22"/>
        <v>-0.15619474542977599</v>
      </c>
      <c r="G227" s="76">
        <f t="shared" si="23"/>
        <v>576.35618434678338</v>
      </c>
      <c r="H227" s="76">
        <f t="shared" si="24"/>
        <v>491.68872844075611</v>
      </c>
      <c r="I227" s="198">
        <f t="shared" si="25"/>
        <v>-84.667455906027271</v>
      </c>
      <c r="J227" s="99">
        <f t="shared" si="26"/>
        <v>5.5714383333954403E-4</v>
      </c>
      <c r="K227" s="99">
        <f t="shared" si="27"/>
        <v>7.1059552173630765E-4</v>
      </c>
      <c r="L227" s="97">
        <v>4039</v>
      </c>
      <c r="M227" s="97">
        <f>'1.a. Vos-laskelma'!C227</f>
        <v>3995</v>
      </c>
      <c r="N227" s="84">
        <v>6</v>
      </c>
      <c r="O227" s="84">
        <v>6</v>
      </c>
    </row>
    <row r="228" spans="1:15" ht="16.5" customHeight="1">
      <c r="A228" s="74">
        <v>704</v>
      </c>
      <c r="B228" s="75" t="s">
        <v>259</v>
      </c>
      <c r="C228" s="76">
        <v>5158187.4886854244</v>
      </c>
      <c r="D228" s="196">
        <f>'1.a. Vos-laskelma'!J228</f>
        <v>5236207.5426669642</v>
      </c>
      <c r="E228" s="97">
        <f t="shared" si="21"/>
        <v>78020.053981539793</v>
      </c>
      <c r="F228" s="164">
        <f t="shared" si="22"/>
        <v>1.5125478504354129E-2</v>
      </c>
      <c r="G228" s="76">
        <f t="shared" si="23"/>
        <v>803.70637093883215</v>
      </c>
      <c r="H228" s="76">
        <f t="shared" si="24"/>
        <v>820.59356568985493</v>
      </c>
      <c r="I228" s="198">
        <f t="shared" si="25"/>
        <v>16.887194751022776</v>
      </c>
      <c r="J228" s="99">
        <f t="shared" si="26"/>
        <v>1.2345242946383127E-3</v>
      </c>
      <c r="K228" s="99">
        <f t="shared" si="27"/>
        <v>1.1349962513640499E-3</v>
      </c>
      <c r="L228" s="97">
        <v>6418</v>
      </c>
      <c r="M228" s="97">
        <f>'1.a. Vos-laskelma'!C228</f>
        <v>6381</v>
      </c>
      <c r="N228" s="84">
        <v>2</v>
      </c>
      <c r="O228" s="84">
        <v>2</v>
      </c>
    </row>
    <row r="229" spans="1:15" ht="16.5" customHeight="1">
      <c r="A229" s="74">
        <v>707</v>
      </c>
      <c r="B229" s="75" t="s">
        <v>260</v>
      </c>
      <c r="C229" s="76">
        <v>836607.5992053349</v>
      </c>
      <c r="D229" s="196">
        <f>'1.a. Vos-laskelma'!J229</f>
        <v>860039.31240172754</v>
      </c>
      <c r="E229" s="97">
        <f t="shared" si="21"/>
        <v>23431.713196392637</v>
      </c>
      <c r="F229" s="164">
        <f t="shared" si="22"/>
        <v>2.8008009033924176E-2</v>
      </c>
      <c r="G229" s="76">
        <f t="shared" si="23"/>
        <v>444.76746369236304</v>
      </c>
      <c r="H229" s="76">
        <f t="shared" si="24"/>
        <v>469.96683737799322</v>
      </c>
      <c r="I229" s="198">
        <f t="shared" si="25"/>
        <v>25.199373685630178</v>
      </c>
      <c r="J229" s="99">
        <f t="shared" si="26"/>
        <v>2.0022777546638439E-4</v>
      </c>
      <c r="K229" s="99">
        <f t="shared" si="27"/>
        <v>3.2550433160887188E-4</v>
      </c>
      <c r="L229" s="97">
        <v>1881</v>
      </c>
      <c r="M229" s="97">
        <f>'1.a. Vos-laskelma'!C229</f>
        <v>1830</v>
      </c>
      <c r="N229" s="84">
        <v>12</v>
      </c>
      <c r="O229" s="84">
        <v>12</v>
      </c>
    </row>
    <row r="230" spans="1:15" ht="16.5" customHeight="1">
      <c r="A230" s="74">
        <v>710</v>
      </c>
      <c r="B230" s="75" t="s">
        <v>261</v>
      </c>
      <c r="C230" s="76">
        <v>19086755.916609641</v>
      </c>
      <c r="D230" s="196">
        <f>'1.a. Vos-laskelma'!J230</f>
        <v>18749412.495539673</v>
      </c>
      <c r="E230" s="97">
        <f t="shared" si="21"/>
        <v>-337343.42106996849</v>
      </c>
      <c r="F230" s="164">
        <f t="shared" si="22"/>
        <v>-1.7674214651448764E-2</v>
      </c>
      <c r="G230" s="76">
        <f t="shared" si="23"/>
        <v>705.97558502032996</v>
      </c>
      <c r="H230" s="76">
        <f t="shared" si="24"/>
        <v>698.14613105226658</v>
      </c>
      <c r="I230" s="198">
        <f t="shared" si="25"/>
        <v>-7.8294539680633761</v>
      </c>
      <c r="J230" s="99">
        <f t="shared" si="26"/>
        <v>4.5680898448480509E-3</v>
      </c>
      <c r="K230" s="99">
        <f t="shared" si="27"/>
        <v>4.7769094697747887E-3</v>
      </c>
      <c r="L230" s="97">
        <v>27036</v>
      </c>
      <c r="M230" s="97">
        <f>'1.a. Vos-laskelma'!C230</f>
        <v>26856</v>
      </c>
      <c r="N230" s="84">
        <v>1</v>
      </c>
      <c r="O230" s="85">
        <v>33</v>
      </c>
    </row>
    <row r="231" spans="1:15" ht="16.5" customHeight="1">
      <c r="A231" s="74">
        <v>729</v>
      </c>
      <c r="B231" s="75" t="s">
        <v>262</v>
      </c>
      <c r="C231" s="76">
        <v>7712958.6905087344</v>
      </c>
      <c r="D231" s="196">
        <f>'1.a. Vos-laskelma'!J231</f>
        <v>7668388.3404830676</v>
      </c>
      <c r="E231" s="97">
        <f t="shared" si="21"/>
        <v>-44570.350025666878</v>
      </c>
      <c r="F231" s="164">
        <f t="shared" si="22"/>
        <v>-5.7786320158194817E-3</v>
      </c>
      <c r="G231" s="76">
        <f t="shared" si="23"/>
        <v>870.73365212336125</v>
      </c>
      <c r="H231" s="76">
        <f t="shared" si="24"/>
        <v>875.08710949253305</v>
      </c>
      <c r="I231" s="198">
        <f t="shared" si="25"/>
        <v>4.3534573691717924</v>
      </c>
      <c r="J231" s="99">
        <f t="shared" si="26"/>
        <v>1.8459652557920884E-3</v>
      </c>
      <c r="K231" s="99">
        <f t="shared" si="27"/>
        <v>1.5586854961139585E-3</v>
      </c>
      <c r="L231" s="97">
        <v>8858</v>
      </c>
      <c r="M231" s="97">
        <f>'1.a. Vos-laskelma'!C231</f>
        <v>8763</v>
      </c>
      <c r="N231" s="84">
        <v>13</v>
      </c>
      <c r="O231" s="84">
        <v>13</v>
      </c>
    </row>
    <row r="232" spans="1:15" ht="16.5" customHeight="1">
      <c r="A232" s="74">
        <v>732</v>
      </c>
      <c r="B232" s="75" t="s">
        <v>263</v>
      </c>
      <c r="C232" s="76">
        <v>4807490.8401508704</v>
      </c>
      <c r="D232" s="196">
        <f>'1.a. Vos-laskelma'!J232</f>
        <v>4505930.7584883599</v>
      </c>
      <c r="E232" s="97">
        <f t="shared" si="21"/>
        <v>-301560.08166251052</v>
      </c>
      <c r="F232" s="164">
        <f t="shared" si="22"/>
        <v>-6.2727125581594836E-2</v>
      </c>
      <c r="G232" s="76">
        <f t="shared" si="23"/>
        <v>1463.4675312483623</v>
      </c>
      <c r="H232" s="76">
        <f t="shared" si="24"/>
        <v>1394.5932400149675</v>
      </c>
      <c r="I232" s="198">
        <f t="shared" si="25"/>
        <v>-68.874291233394842</v>
      </c>
      <c r="J232" s="99">
        <f t="shared" si="26"/>
        <v>1.1505910266805641E-3</v>
      </c>
      <c r="K232" s="99">
        <f t="shared" si="27"/>
        <v>5.747019100700902E-4</v>
      </c>
      <c r="L232" s="97">
        <v>3285</v>
      </c>
      <c r="M232" s="97">
        <f>'1.a. Vos-laskelma'!C232</f>
        <v>3231</v>
      </c>
      <c r="N232" s="84">
        <v>19</v>
      </c>
      <c r="O232" s="84">
        <v>19</v>
      </c>
    </row>
    <row r="233" spans="1:15" ht="16.5" customHeight="1">
      <c r="A233" s="74">
        <v>734</v>
      </c>
      <c r="B233" s="75" t="s">
        <v>264</v>
      </c>
      <c r="C233" s="76">
        <v>31418728.289726291</v>
      </c>
      <c r="D233" s="196">
        <f>'1.a. Vos-laskelma'!J233</f>
        <v>28999369.279121298</v>
      </c>
      <c r="E233" s="97">
        <f t="shared" si="21"/>
        <v>-2419359.0106049925</v>
      </c>
      <c r="F233" s="164">
        <f t="shared" si="22"/>
        <v>-7.7003721738670955E-2</v>
      </c>
      <c r="G233" s="76">
        <f t="shared" si="23"/>
        <v>617.62784135494974</v>
      </c>
      <c r="H233" s="76">
        <f t="shared" si="24"/>
        <v>576.08155265542223</v>
      </c>
      <c r="I233" s="198">
        <f t="shared" si="25"/>
        <v>-41.546288699527508</v>
      </c>
      <c r="J233" s="99">
        <f t="shared" si="26"/>
        <v>7.5195373307751076E-3</v>
      </c>
      <c r="K233" s="99">
        <f t="shared" si="27"/>
        <v>8.953859316316393E-3</v>
      </c>
      <c r="L233" s="97">
        <v>50870</v>
      </c>
      <c r="M233" s="97">
        <f>'1.a. Vos-laskelma'!C233</f>
        <v>50339</v>
      </c>
      <c r="N233" s="84">
        <v>2</v>
      </c>
      <c r="O233" s="84">
        <v>2</v>
      </c>
    </row>
    <row r="234" spans="1:15" ht="16.5" customHeight="1">
      <c r="A234" s="74">
        <v>738</v>
      </c>
      <c r="B234" s="75" t="s">
        <v>265</v>
      </c>
      <c r="C234" s="76">
        <v>1901910.7371372711</v>
      </c>
      <c r="D234" s="196">
        <f>'1.a. Vos-laskelma'!J234</f>
        <v>1767161.8037393442</v>
      </c>
      <c r="E234" s="97">
        <f t="shared" si="21"/>
        <v>-134748.93339792686</v>
      </c>
      <c r="F234" s="164">
        <f t="shared" si="22"/>
        <v>-7.0849241642512106E-2</v>
      </c>
      <c r="G234" s="76">
        <f t="shared" si="23"/>
        <v>641.45387424528531</v>
      </c>
      <c r="H234" s="76">
        <f t="shared" si="24"/>
        <v>597.61981864705592</v>
      </c>
      <c r="I234" s="198">
        <f t="shared" si="25"/>
        <v>-43.834055598229384</v>
      </c>
      <c r="J234" s="99">
        <f t="shared" si="26"/>
        <v>4.55189931808354E-4</v>
      </c>
      <c r="K234" s="99">
        <f t="shared" si="27"/>
        <v>5.2596519593848862E-4</v>
      </c>
      <c r="L234" s="97">
        <v>2965</v>
      </c>
      <c r="M234" s="97">
        <f>'1.a. Vos-laskelma'!C234</f>
        <v>2957</v>
      </c>
      <c r="N234" s="84">
        <v>2</v>
      </c>
      <c r="O234" s="84">
        <v>2</v>
      </c>
    </row>
    <row r="235" spans="1:15" ht="16.5" customHeight="1">
      <c r="A235" s="74">
        <v>739</v>
      </c>
      <c r="B235" s="75" t="s">
        <v>266</v>
      </c>
      <c r="C235" s="76">
        <v>3971064.939765777</v>
      </c>
      <c r="D235" s="196">
        <f>'1.a. Vos-laskelma'!J235</f>
        <v>3799459.3018641151</v>
      </c>
      <c r="E235" s="97">
        <f t="shared" si="21"/>
        <v>-171605.63790166192</v>
      </c>
      <c r="F235" s="164">
        <f t="shared" si="22"/>
        <v>-4.3214009467138964E-2</v>
      </c>
      <c r="G235" s="76">
        <f t="shared" si="23"/>
        <v>1245.6289020595286</v>
      </c>
      <c r="H235" s="76">
        <f t="shared" si="24"/>
        <v>1228.0088241319054</v>
      </c>
      <c r="I235" s="198">
        <f t="shared" si="25"/>
        <v>-17.620077927623242</v>
      </c>
      <c r="J235" s="99">
        <f t="shared" si="26"/>
        <v>9.5040673773117562E-4</v>
      </c>
      <c r="K235" s="99">
        <f t="shared" si="27"/>
        <v>5.5033355300428935E-4</v>
      </c>
      <c r="L235" s="97">
        <v>3188</v>
      </c>
      <c r="M235" s="97">
        <f>'1.a. Vos-laskelma'!C235</f>
        <v>3094</v>
      </c>
      <c r="N235" s="84">
        <v>9</v>
      </c>
      <c r="O235" s="84">
        <v>9</v>
      </c>
    </row>
    <row r="236" spans="1:15" ht="16.5" customHeight="1">
      <c r="A236" s="74">
        <v>740</v>
      </c>
      <c r="B236" s="75" t="s">
        <v>267</v>
      </c>
      <c r="C236" s="76">
        <v>6157456.171312049</v>
      </c>
      <c r="D236" s="196">
        <f>'1.a. Vos-laskelma'!J236</f>
        <v>5891427.5896611093</v>
      </c>
      <c r="E236" s="97">
        <f t="shared" si="21"/>
        <v>-266028.58165093977</v>
      </c>
      <c r="F236" s="164">
        <f t="shared" si="22"/>
        <v>-4.3204299673359044E-2</v>
      </c>
      <c r="G236" s="76">
        <f t="shared" si="23"/>
        <v>195.72333665963285</v>
      </c>
      <c r="H236" s="76">
        <f t="shared" si="24"/>
        <v>189.99701979041245</v>
      </c>
      <c r="I236" s="198">
        <f t="shared" si="25"/>
        <v>-5.7263168692203976</v>
      </c>
      <c r="J236" s="99">
        <f t="shared" si="26"/>
        <v>1.4736822291414227E-3</v>
      </c>
      <c r="K236" s="99">
        <f t="shared" si="27"/>
        <v>5.5154307729660653E-3</v>
      </c>
      <c r="L236" s="97">
        <v>31460</v>
      </c>
      <c r="M236" s="97">
        <f>'1.a. Vos-laskelma'!C236</f>
        <v>31008</v>
      </c>
      <c r="N236" s="84">
        <v>10</v>
      </c>
      <c r="O236" s="84">
        <v>10</v>
      </c>
    </row>
    <row r="237" spans="1:15" ht="16.5" customHeight="1">
      <c r="A237" s="74">
        <v>742</v>
      </c>
      <c r="B237" s="75" t="s">
        <v>268</v>
      </c>
      <c r="C237" s="76">
        <v>1748928.6596158659</v>
      </c>
      <c r="D237" s="196">
        <f>'1.a. Vos-laskelma'!J237</f>
        <v>1740094.6664962019</v>
      </c>
      <c r="E237" s="97">
        <f t="shared" si="21"/>
        <v>-8833.9931196640246</v>
      </c>
      <c r="F237" s="164">
        <f t="shared" si="22"/>
        <v>-5.0510883168924225E-3</v>
      </c>
      <c r="G237" s="76">
        <f t="shared" si="23"/>
        <v>1814.2413481492385</v>
      </c>
      <c r="H237" s="76">
        <f t="shared" si="24"/>
        <v>1786.5448321316242</v>
      </c>
      <c r="I237" s="198">
        <f t="shared" si="25"/>
        <v>-27.696516017614385</v>
      </c>
      <c r="J237" s="99">
        <f t="shared" si="26"/>
        <v>4.1857627793115692E-4</v>
      </c>
      <c r="K237" s="99">
        <f t="shared" si="27"/>
        <v>1.7324656775248153E-4</v>
      </c>
      <c r="L237" s="97">
        <v>964</v>
      </c>
      <c r="M237" s="97">
        <f>'1.a. Vos-laskelma'!C237</f>
        <v>974</v>
      </c>
      <c r="N237" s="84">
        <v>19</v>
      </c>
      <c r="O237" s="84">
        <v>19</v>
      </c>
    </row>
    <row r="238" spans="1:15" ht="16.5" customHeight="1">
      <c r="A238" s="74">
        <v>743</v>
      </c>
      <c r="B238" s="75" t="s">
        <v>269</v>
      </c>
      <c r="C238" s="76">
        <v>33844770.948095061</v>
      </c>
      <c r="D238" s="196">
        <f>'1.a. Vos-laskelma'!J238</f>
        <v>34692048.509049594</v>
      </c>
      <c r="E238" s="97">
        <f t="shared" si="21"/>
        <v>847277.56095453352</v>
      </c>
      <c r="F238" s="164">
        <f t="shared" si="22"/>
        <v>2.503422352167587E-2</v>
      </c>
      <c r="G238" s="76">
        <f t="shared" si="23"/>
        <v>508.09582423466185</v>
      </c>
      <c r="H238" s="76">
        <f t="shared" si="24"/>
        <v>515.613877339738</v>
      </c>
      <c r="I238" s="198">
        <f t="shared" si="25"/>
        <v>7.5180531050761488</v>
      </c>
      <c r="J238" s="99">
        <f t="shared" si="26"/>
        <v>8.1001693082196589E-3</v>
      </c>
      <c r="K238" s="99">
        <f t="shared" si="27"/>
        <v>1.1967709258819521E-2</v>
      </c>
      <c r="L238" s="97">
        <v>66611</v>
      </c>
      <c r="M238" s="97">
        <f>'1.a. Vos-laskelma'!C238</f>
        <v>67283</v>
      </c>
      <c r="N238" s="84">
        <v>14</v>
      </c>
      <c r="O238" s="84">
        <v>14</v>
      </c>
    </row>
    <row r="239" spans="1:15" ht="16.5" customHeight="1">
      <c r="A239" s="74">
        <v>746</v>
      </c>
      <c r="B239" s="75" t="s">
        <v>270</v>
      </c>
      <c r="C239" s="76">
        <v>8269929.6201003799</v>
      </c>
      <c r="D239" s="196">
        <f>'1.a. Vos-laskelma'!J239</f>
        <v>8286187.0583936665</v>
      </c>
      <c r="E239" s="97">
        <f t="shared" si="21"/>
        <v>16257.438293286599</v>
      </c>
      <c r="F239" s="164">
        <f t="shared" si="22"/>
        <v>1.9658496553310771E-3</v>
      </c>
      <c r="G239" s="76">
        <f t="shared" si="23"/>
        <v>1796.6390658484422</v>
      </c>
      <c r="H239" s="76">
        <f t="shared" si="24"/>
        <v>1807.2381806747364</v>
      </c>
      <c r="I239" s="198">
        <f t="shared" si="25"/>
        <v>10.599114826294226</v>
      </c>
      <c r="J239" s="99">
        <f t="shared" si="26"/>
        <v>1.9792667585964013E-3</v>
      </c>
      <c r="K239" s="99">
        <f t="shared" si="27"/>
        <v>8.1553954121676368E-4</v>
      </c>
      <c r="L239" s="97">
        <v>4603</v>
      </c>
      <c r="M239" s="97">
        <f>'1.a. Vos-laskelma'!C239</f>
        <v>4585</v>
      </c>
      <c r="N239" s="84">
        <v>17</v>
      </c>
      <c r="O239" s="84">
        <v>17</v>
      </c>
    </row>
    <row r="240" spans="1:15" ht="16.5" customHeight="1">
      <c r="A240" s="74">
        <v>747</v>
      </c>
      <c r="B240" s="75" t="s">
        <v>271</v>
      </c>
      <c r="C240" s="76">
        <v>1579318.1662288541</v>
      </c>
      <c r="D240" s="196">
        <f>'1.a. Vos-laskelma'!J240</f>
        <v>1577185.3427960037</v>
      </c>
      <c r="E240" s="97">
        <f t="shared" si="21"/>
        <v>-2132.8234328504186</v>
      </c>
      <c r="F240" s="164">
        <f t="shared" si="22"/>
        <v>-1.3504710313965689E-3</v>
      </c>
      <c r="G240" s="76">
        <f t="shared" si="23"/>
        <v>1249.460574548144</v>
      </c>
      <c r="H240" s="76">
        <f t="shared" si="24"/>
        <v>1283.3078460504505</v>
      </c>
      <c r="I240" s="198">
        <f t="shared" si="25"/>
        <v>33.847271502306512</v>
      </c>
      <c r="J240" s="99">
        <f t="shared" si="26"/>
        <v>3.7798289601722809E-4</v>
      </c>
      <c r="K240" s="99">
        <f t="shared" si="27"/>
        <v>2.1860372871437351E-4</v>
      </c>
      <c r="L240" s="97">
        <v>1264</v>
      </c>
      <c r="M240" s="97">
        <f>'1.a. Vos-laskelma'!C240</f>
        <v>1229</v>
      </c>
      <c r="N240" s="84">
        <v>4</v>
      </c>
      <c r="O240" s="84">
        <v>4</v>
      </c>
    </row>
    <row r="241" spans="1:17" ht="16.5" customHeight="1">
      <c r="A241" s="74">
        <v>748</v>
      </c>
      <c r="B241" s="75" t="s">
        <v>272</v>
      </c>
      <c r="C241" s="76">
        <v>6178149.3566857111</v>
      </c>
      <c r="D241" s="196">
        <f>'1.a. Vos-laskelma'!J241</f>
        <v>6306938.0158822108</v>
      </c>
      <c r="E241" s="97">
        <f t="shared" si="21"/>
        <v>128788.65919649974</v>
      </c>
      <c r="F241" s="164">
        <f t="shared" si="22"/>
        <v>2.0845831293659245E-2</v>
      </c>
      <c r="G241" s="76">
        <f t="shared" si="23"/>
        <v>1286.0427470203394</v>
      </c>
      <c r="H241" s="76">
        <f t="shared" si="24"/>
        <v>1335.3669311628648</v>
      </c>
      <c r="I241" s="198">
        <f t="shared" si="25"/>
        <v>49.324184142525382</v>
      </c>
      <c r="J241" s="99">
        <f t="shared" si="26"/>
        <v>1.4786347905078475E-3</v>
      </c>
      <c r="K241" s="99">
        <f t="shared" si="27"/>
        <v>8.4008576950202283E-4</v>
      </c>
      <c r="L241" s="97">
        <v>4804</v>
      </c>
      <c r="M241" s="97">
        <f>'1.a. Vos-laskelma'!C241</f>
        <v>4723</v>
      </c>
      <c r="N241" s="84">
        <v>17</v>
      </c>
      <c r="O241" s="84">
        <v>17</v>
      </c>
    </row>
    <row r="242" spans="1:17" ht="16.5" customHeight="1">
      <c r="A242" s="74">
        <v>749</v>
      </c>
      <c r="B242" s="75" t="s">
        <v>273</v>
      </c>
      <c r="C242" s="76">
        <v>7573964.3719716948</v>
      </c>
      <c r="D242" s="196">
        <f>'1.a. Vos-laskelma'!J242</f>
        <v>9379352.5705197174</v>
      </c>
      <c r="E242" s="97">
        <f t="shared" si="21"/>
        <v>1805388.1985480227</v>
      </c>
      <c r="F242" s="164">
        <f t="shared" si="22"/>
        <v>0.2383676645257356</v>
      </c>
      <c r="G242" s="76">
        <f t="shared" si="23"/>
        <v>356.10345441589612</v>
      </c>
      <c r="H242" s="76">
        <f t="shared" si="24"/>
        <v>439.35509511522002</v>
      </c>
      <c r="I242" s="198">
        <f t="shared" si="25"/>
        <v>83.2516406993239</v>
      </c>
      <c r="J242" s="99">
        <f t="shared" si="26"/>
        <v>1.8126993337163474E-3</v>
      </c>
      <c r="K242" s="99">
        <f t="shared" si="27"/>
        <v>3.7971947929979215E-3</v>
      </c>
      <c r="L242" s="97">
        <v>21269</v>
      </c>
      <c r="M242" s="97">
        <f>'1.a. Vos-laskelma'!C242</f>
        <v>21348</v>
      </c>
      <c r="N242" s="84">
        <v>11</v>
      </c>
      <c r="O242" s="84">
        <v>11</v>
      </c>
    </row>
    <row r="243" spans="1:17" ht="16.5" customHeight="1">
      <c r="A243" s="74">
        <v>751</v>
      </c>
      <c r="B243" s="75" t="s">
        <v>274</v>
      </c>
      <c r="C243" s="76">
        <v>3263480.0414918279</v>
      </c>
      <c r="D243" s="196">
        <f>'1.a. Vos-laskelma'!J243</f>
        <v>3237650.4904426271</v>
      </c>
      <c r="E243" s="97">
        <f t="shared" si="21"/>
        <v>-25829.551049200818</v>
      </c>
      <c r="F243" s="164">
        <f t="shared" si="22"/>
        <v>-7.9147262188842462E-3</v>
      </c>
      <c r="G243" s="76">
        <f t="shared" si="23"/>
        <v>1174.7588342303197</v>
      </c>
      <c r="H243" s="76">
        <f t="shared" si="24"/>
        <v>1198.6858535515096</v>
      </c>
      <c r="I243" s="198">
        <f t="shared" si="25"/>
        <v>23.927019321189846</v>
      </c>
      <c r="J243" s="99">
        <f t="shared" si="26"/>
        <v>7.8105834755449544E-4</v>
      </c>
      <c r="K243" s="99">
        <f t="shared" si="27"/>
        <v>4.8043016375713817E-4</v>
      </c>
      <c r="L243" s="97">
        <v>2778</v>
      </c>
      <c r="M243" s="97">
        <f>'1.a. Vos-laskelma'!C243</f>
        <v>2701</v>
      </c>
      <c r="N243" s="84">
        <v>19</v>
      </c>
      <c r="O243" s="84">
        <v>19</v>
      </c>
    </row>
    <row r="244" spans="1:17" ht="16.5" customHeight="1">
      <c r="A244" s="74">
        <v>753</v>
      </c>
      <c r="B244" s="75" t="s">
        <v>275</v>
      </c>
      <c r="C244" s="76">
        <v>22217600.79997002</v>
      </c>
      <c r="D244" s="196">
        <f>'1.a. Vos-laskelma'!J244</f>
        <v>22125983.355735075</v>
      </c>
      <c r="E244" s="97">
        <f t="shared" si="21"/>
        <v>-91617.44423494488</v>
      </c>
      <c r="F244" s="164">
        <f t="shared" si="22"/>
        <v>-4.1236425597793846E-3</v>
      </c>
      <c r="G244" s="76">
        <f t="shared" si="23"/>
        <v>973.34621922237886</v>
      </c>
      <c r="H244" s="76">
        <f t="shared" si="24"/>
        <v>961.74838545314594</v>
      </c>
      <c r="I244" s="198">
        <f t="shared" si="25"/>
        <v>-11.597833769232921</v>
      </c>
      <c r="J244" s="99">
        <f t="shared" si="26"/>
        <v>5.3174042270279576E-3</v>
      </c>
      <c r="K244" s="99">
        <f t="shared" si="27"/>
        <v>4.0921052748599486E-3</v>
      </c>
      <c r="L244" s="97">
        <v>22826</v>
      </c>
      <c r="M244" s="97">
        <f>'1.a. Vos-laskelma'!C244</f>
        <v>23006</v>
      </c>
      <c r="N244" s="84">
        <v>1</v>
      </c>
      <c r="O244" s="85">
        <v>34</v>
      </c>
    </row>
    <row r="245" spans="1:17" ht="16.5" customHeight="1">
      <c r="A245" s="74">
        <v>755</v>
      </c>
      <c r="B245" s="75" t="s">
        <v>276</v>
      </c>
      <c r="C245" s="76">
        <v>3871567.1174477739</v>
      </c>
      <c r="D245" s="196">
        <f>'1.a. Vos-laskelma'!J245</f>
        <v>3621319.9055916872</v>
      </c>
      <c r="E245" s="97">
        <f t="shared" si="21"/>
        <v>-250247.21185608674</v>
      </c>
      <c r="F245" s="164">
        <f t="shared" si="22"/>
        <v>-6.4637188059664966E-2</v>
      </c>
      <c r="G245" s="76">
        <f t="shared" si="23"/>
        <v>626.26449651371297</v>
      </c>
      <c r="H245" s="76">
        <f t="shared" si="24"/>
        <v>584.83848604516913</v>
      </c>
      <c r="I245" s="198">
        <f t="shared" si="25"/>
        <v>-41.426010468543836</v>
      </c>
      <c r="J245" s="99">
        <f t="shared" si="26"/>
        <v>9.265936291180017E-4</v>
      </c>
      <c r="K245" s="99">
        <f t="shared" si="27"/>
        <v>1.1013785908864124E-3</v>
      </c>
      <c r="L245" s="97">
        <v>6182</v>
      </c>
      <c r="M245" s="97">
        <f>'1.a. Vos-laskelma'!C245</f>
        <v>6192</v>
      </c>
      <c r="N245" s="84">
        <v>1</v>
      </c>
      <c r="O245" s="85">
        <v>33</v>
      </c>
    </row>
    <row r="246" spans="1:17" ht="16.5" customHeight="1">
      <c r="A246" s="74">
        <v>758</v>
      </c>
      <c r="B246" s="75" t="s">
        <v>277</v>
      </c>
      <c r="C246" s="76">
        <v>5408085.8764156653</v>
      </c>
      <c r="D246" s="196">
        <f>'1.a. Vos-laskelma'!J246</f>
        <v>5910966.38228653</v>
      </c>
      <c r="E246" s="97">
        <f t="shared" si="21"/>
        <v>502880.50587086473</v>
      </c>
      <c r="F246" s="164">
        <f t="shared" si="22"/>
        <v>9.2986782636698892E-2</v>
      </c>
      <c r="G246" s="76">
        <f t="shared" si="23"/>
        <v>665.44676712386672</v>
      </c>
      <c r="H246" s="76">
        <f t="shared" si="24"/>
        <v>730.19967662588385</v>
      </c>
      <c r="I246" s="198">
        <f t="shared" si="25"/>
        <v>64.752909502017133</v>
      </c>
      <c r="J246" s="99">
        <f t="shared" si="26"/>
        <v>1.2943332161869459E-3</v>
      </c>
      <c r="K246" s="99">
        <f t="shared" si="27"/>
        <v>1.4398675215157473E-3</v>
      </c>
      <c r="L246" s="97">
        <v>8127</v>
      </c>
      <c r="M246" s="97">
        <f>'1.a. Vos-laskelma'!C246</f>
        <v>8095</v>
      </c>
      <c r="N246" s="84">
        <v>19</v>
      </c>
      <c r="O246" s="84">
        <v>19</v>
      </c>
    </row>
    <row r="247" spans="1:17" ht="16.5" customHeight="1">
      <c r="A247" s="74">
        <v>759</v>
      </c>
      <c r="B247" s="75" t="s">
        <v>278</v>
      </c>
      <c r="C247" s="76">
        <v>1654489.060738252</v>
      </c>
      <c r="D247" s="196">
        <f>'1.a. Vos-laskelma'!J247</f>
        <v>1645936.9796518823</v>
      </c>
      <c r="E247" s="97">
        <f t="shared" si="21"/>
        <v>-8552.081086369697</v>
      </c>
      <c r="F247" s="164">
        <f t="shared" si="22"/>
        <v>-5.1690163986660995E-3</v>
      </c>
      <c r="G247" s="76">
        <f t="shared" si="23"/>
        <v>919.16058929902886</v>
      </c>
      <c r="H247" s="76">
        <f t="shared" si="24"/>
        <v>928.85834066133316</v>
      </c>
      <c r="I247" s="198">
        <f t="shared" si="25"/>
        <v>9.6977513623043023</v>
      </c>
      <c r="J247" s="99">
        <f t="shared" si="26"/>
        <v>3.9597376892076342E-4</v>
      </c>
      <c r="K247" s="99">
        <f t="shared" si="27"/>
        <v>3.1518780088028465E-4</v>
      </c>
      <c r="L247" s="97">
        <v>1800</v>
      </c>
      <c r="M247" s="97">
        <f>'1.a. Vos-laskelma'!C247</f>
        <v>1772</v>
      </c>
      <c r="N247" s="84">
        <v>14</v>
      </c>
      <c r="O247" s="84">
        <v>14</v>
      </c>
    </row>
    <row r="248" spans="1:17" ht="16.5" customHeight="1">
      <c r="A248" s="74">
        <v>761</v>
      </c>
      <c r="B248" s="75" t="s">
        <v>279</v>
      </c>
      <c r="C248" s="76">
        <v>8042916.3555648401</v>
      </c>
      <c r="D248" s="196">
        <f>'1.a. Vos-laskelma'!J248</f>
        <v>8198674.5783889443</v>
      </c>
      <c r="E248" s="97">
        <f t="shared" si="21"/>
        <v>155758.22282410413</v>
      </c>
      <c r="F248" s="164">
        <f t="shared" si="22"/>
        <v>1.9365888682447388E-2</v>
      </c>
      <c r="G248" s="76">
        <f t="shared" si="23"/>
        <v>954.19579494184836</v>
      </c>
      <c r="H248" s="76">
        <f t="shared" si="24"/>
        <v>983.17239217999088</v>
      </c>
      <c r="I248" s="198">
        <f t="shared" si="25"/>
        <v>28.976597238142517</v>
      </c>
      <c r="J248" s="99">
        <f t="shared" si="26"/>
        <v>1.9249350013873004E-3</v>
      </c>
      <c r="K248" s="99">
        <f t="shared" si="27"/>
        <v>1.483268099063597E-3</v>
      </c>
      <c r="L248" s="97">
        <v>8429</v>
      </c>
      <c r="M248" s="97">
        <f>'1.a. Vos-laskelma'!C248</f>
        <v>8339</v>
      </c>
      <c r="N248" s="84">
        <v>2</v>
      </c>
      <c r="O248" s="84">
        <v>2</v>
      </c>
    </row>
    <row r="249" spans="1:17" ht="16.5" customHeight="1">
      <c r="A249" s="74">
        <v>762</v>
      </c>
      <c r="B249" s="75" t="s">
        <v>280</v>
      </c>
      <c r="C249" s="76">
        <v>5084618.2467352673</v>
      </c>
      <c r="D249" s="196">
        <f>'1.a. Vos-laskelma'!J249</f>
        <v>4830061.9662133232</v>
      </c>
      <c r="E249" s="97">
        <f t="shared" si="21"/>
        <v>-254556.28052194417</v>
      </c>
      <c r="F249" s="164">
        <f t="shared" si="22"/>
        <v>-5.0063990681186284E-2</v>
      </c>
      <c r="G249" s="76">
        <f t="shared" si="23"/>
        <v>1424.2628142115595</v>
      </c>
      <c r="H249" s="76">
        <f t="shared" si="24"/>
        <v>1371.7869827359623</v>
      </c>
      <c r="I249" s="198">
        <f t="shared" si="25"/>
        <v>-52.475831475597261</v>
      </c>
      <c r="J249" s="99">
        <f t="shared" si="26"/>
        <v>1.2169167499872478E-3</v>
      </c>
      <c r="K249" s="99">
        <f t="shared" si="27"/>
        <v>6.2628456371302608E-4</v>
      </c>
      <c r="L249" s="97">
        <v>3570</v>
      </c>
      <c r="M249" s="97">
        <f>'1.a. Vos-laskelma'!C249</f>
        <v>3521</v>
      </c>
      <c r="N249" s="84">
        <v>11</v>
      </c>
      <c r="O249" s="84">
        <v>11</v>
      </c>
      <c r="P249" s="178"/>
      <c r="Q249" s="178"/>
    </row>
    <row r="250" spans="1:17" ht="16.5" customHeight="1">
      <c r="A250" s="74">
        <v>765</v>
      </c>
      <c r="B250" s="75" t="s">
        <v>281</v>
      </c>
      <c r="C250" s="76">
        <v>8345178.208510682</v>
      </c>
      <c r="D250" s="196">
        <f>'1.a. Vos-laskelma'!J250</f>
        <v>7435042.4794522189</v>
      </c>
      <c r="E250" s="97">
        <f t="shared" si="21"/>
        <v>-910135.72905846313</v>
      </c>
      <c r="F250" s="164">
        <f t="shared" si="22"/>
        <v>-0.10906126943224261</v>
      </c>
      <c r="G250" s="76">
        <f t="shared" si="23"/>
        <v>819.35966701135806</v>
      </c>
      <c r="H250" s="76">
        <f t="shared" si="24"/>
        <v>731.72349960163558</v>
      </c>
      <c r="I250" s="198">
        <f t="shared" si="25"/>
        <v>-87.636167409722475</v>
      </c>
      <c r="J250" s="99">
        <f t="shared" si="26"/>
        <v>1.997276226211436E-3</v>
      </c>
      <c r="K250" s="99">
        <f t="shared" si="27"/>
        <v>1.8073494609168017E-3</v>
      </c>
      <c r="L250" s="97">
        <v>10185</v>
      </c>
      <c r="M250" s="97">
        <f>'1.a. Vos-laskelma'!C250</f>
        <v>10161</v>
      </c>
      <c r="N250" s="84">
        <v>18</v>
      </c>
      <c r="O250" s="84">
        <v>18</v>
      </c>
    </row>
    <row r="251" spans="1:17" ht="16.5" customHeight="1">
      <c r="A251" s="74">
        <v>768</v>
      </c>
      <c r="B251" s="75" t="s">
        <v>282</v>
      </c>
      <c r="C251" s="76">
        <v>3605795.527008045</v>
      </c>
      <c r="D251" s="196">
        <f>'1.a. Vos-laskelma'!J251</f>
        <v>3678329.1343312017</v>
      </c>
      <c r="E251" s="97">
        <f t="shared" si="21"/>
        <v>72533.60732315667</v>
      </c>
      <c r="F251" s="164">
        <f t="shared" si="22"/>
        <v>2.0115840396347253E-2</v>
      </c>
      <c r="G251" s="76">
        <f t="shared" si="23"/>
        <v>1527.2323282541486</v>
      </c>
      <c r="H251" s="76">
        <f t="shared" si="24"/>
        <v>1592.3502746022518</v>
      </c>
      <c r="I251" s="198">
        <f t="shared" si="25"/>
        <v>65.11794634810326</v>
      </c>
      <c r="J251" s="99">
        <f t="shared" si="26"/>
        <v>8.6298572693487919E-4</v>
      </c>
      <c r="K251" s="99">
        <f t="shared" si="27"/>
        <v>4.1088251694890382E-4</v>
      </c>
      <c r="L251" s="97">
        <v>2361</v>
      </c>
      <c r="M251" s="97">
        <f>'1.a. Vos-laskelma'!C251</f>
        <v>2310</v>
      </c>
      <c r="N251" s="84">
        <v>10</v>
      </c>
      <c r="O251" s="84">
        <v>10</v>
      </c>
    </row>
    <row r="252" spans="1:17" ht="16.5" customHeight="1">
      <c r="A252" s="74">
        <v>777</v>
      </c>
      <c r="B252" s="75" t="s">
        <v>283</v>
      </c>
      <c r="C252" s="76">
        <v>8824605.5970802698</v>
      </c>
      <c r="D252" s="196">
        <f>'1.a. Vos-laskelma'!J252</f>
        <v>8311502.4886591099</v>
      </c>
      <c r="E252" s="97">
        <f t="shared" si="21"/>
        <v>-513103.10842115991</v>
      </c>
      <c r="F252" s="164">
        <f t="shared" si="22"/>
        <v>-5.8144593860481021E-2</v>
      </c>
      <c r="G252" s="76">
        <f t="shared" si="23"/>
        <v>1253.8513209832722</v>
      </c>
      <c r="H252" s="76">
        <f t="shared" si="24"/>
        <v>1194.6963473708654</v>
      </c>
      <c r="I252" s="198">
        <f t="shared" si="25"/>
        <v>-59.15497361240682</v>
      </c>
      <c r="J252" s="99">
        <f t="shared" si="26"/>
        <v>2.1120190035925266E-3</v>
      </c>
      <c r="K252" s="99">
        <f t="shared" si="27"/>
        <v>1.2374500737720882E-3</v>
      </c>
      <c r="L252" s="97">
        <v>7038</v>
      </c>
      <c r="M252" s="97">
        <f>'1.a. Vos-laskelma'!C252</f>
        <v>6957</v>
      </c>
      <c r="N252" s="84">
        <v>18</v>
      </c>
      <c r="O252" s="84">
        <v>18</v>
      </c>
    </row>
    <row r="253" spans="1:17" ht="16.5" customHeight="1">
      <c r="A253" s="74">
        <v>778</v>
      </c>
      <c r="B253" s="75" t="s">
        <v>284</v>
      </c>
      <c r="C253" s="76">
        <v>4756532.843175659</v>
      </c>
      <c r="D253" s="196">
        <f>'1.a. Vos-laskelma'!J253</f>
        <v>5444543.9128126772</v>
      </c>
      <c r="E253" s="97">
        <f t="shared" si="21"/>
        <v>688011.06963701826</v>
      </c>
      <c r="F253" s="164">
        <f t="shared" si="22"/>
        <v>0.14464549963617479</v>
      </c>
      <c r="G253" s="76">
        <f t="shared" si="23"/>
        <v>717.20941543661922</v>
      </c>
      <c r="H253" s="76">
        <f t="shared" si="24"/>
        <v>831.35500271990793</v>
      </c>
      <c r="I253" s="198">
        <f t="shared" si="25"/>
        <v>114.14558728328871</v>
      </c>
      <c r="J253" s="99">
        <f t="shared" si="26"/>
        <v>1.1383950982832352E-3</v>
      </c>
      <c r="K253" s="99">
        <f t="shared" si="27"/>
        <v>1.1648786162330612E-3</v>
      </c>
      <c r="L253" s="97">
        <v>6632</v>
      </c>
      <c r="M253" s="97">
        <f>'1.a. Vos-laskelma'!C253</f>
        <v>6549</v>
      </c>
      <c r="N253" s="84">
        <v>11</v>
      </c>
      <c r="O253" s="84">
        <v>11</v>
      </c>
    </row>
    <row r="254" spans="1:17" ht="16.5" customHeight="1">
      <c r="A254" s="74">
        <v>781</v>
      </c>
      <c r="B254" s="75" t="s">
        <v>285</v>
      </c>
      <c r="C254" s="76">
        <v>3794126.0200331672</v>
      </c>
      <c r="D254" s="196">
        <f>'1.a. Vos-laskelma'!J254</f>
        <v>3575503.6008644016</v>
      </c>
      <c r="E254" s="97">
        <f t="shared" si="21"/>
        <v>-218622.41916876566</v>
      </c>
      <c r="F254" s="164">
        <f t="shared" si="22"/>
        <v>-5.7621285643763231E-2</v>
      </c>
      <c r="G254" s="76">
        <f t="shared" si="23"/>
        <v>1106.8045566024409</v>
      </c>
      <c r="H254" s="76">
        <f t="shared" si="24"/>
        <v>1061.9256313823587</v>
      </c>
      <c r="I254" s="198">
        <f t="shared" si="25"/>
        <v>-44.878925220082238</v>
      </c>
      <c r="J254" s="99">
        <f t="shared" si="26"/>
        <v>9.080594218268765E-4</v>
      </c>
      <c r="K254" s="99">
        <f t="shared" si="27"/>
        <v>5.9889239591643252E-4</v>
      </c>
      <c r="L254" s="97">
        <v>3428</v>
      </c>
      <c r="M254" s="97">
        <f>'1.a. Vos-laskelma'!C254</f>
        <v>3367</v>
      </c>
      <c r="N254" s="84">
        <v>7</v>
      </c>
      <c r="O254" s="84">
        <v>7</v>
      </c>
    </row>
    <row r="255" spans="1:17" ht="16.5" customHeight="1">
      <c r="A255" s="74">
        <v>783</v>
      </c>
      <c r="B255" s="75" t="s">
        <v>286</v>
      </c>
      <c r="C255" s="76">
        <v>2362679.650597868</v>
      </c>
      <c r="D255" s="196">
        <f>'1.a. Vos-laskelma'!J255</f>
        <v>1798817.516183055</v>
      </c>
      <c r="E255" s="97">
        <f t="shared" si="21"/>
        <v>-563862.13441481302</v>
      </c>
      <c r="F255" s="164">
        <f t="shared" si="22"/>
        <v>-0.23865365508698128</v>
      </c>
      <c r="G255" s="76">
        <f t="shared" si="23"/>
        <v>377.66618455848271</v>
      </c>
      <c r="H255" s="76">
        <f t="shared" si="24"/>
        <v>289.15247005032228</v>
      </c>
      <c r="I255" s="198">
        <f t="shared" si="25"/>
        <v>-88.513714508160433</v>
      </c>
      <c r="J255" s="99">
        <f t="shared" si="26"/>
        <v>5.6546712105921869E-4</v>
      </c>
      <c r="K255" s="99">
        <f t="shared" si="27"/>
        <v>1.106536856250706E-3</v>
      </c>
      <c r="L255" s="97">
        <v>6256</v>
      </c>
      <c r="M255" s="97">
        <f>'1.a. Vos-laskelma'!C255</f>
        <v>6221</v>
      </c>
      <c r="N255" s="84">
        <v>4</v>
      </c>
      <c r="O255" s="84">
        <v>4</v>
      </c>
    </row>
    <row r="256" spans="1:17" ht="16.5" customHeight="1">
      <c r="A256" s="74">
        <v>785</v>
      </c>
      <c r="B256" s="75" t="s">
        <v>287</v>
      </c>
      <c r="C256" s="76">
        <v>5736297.1789606065</v>
      </c>
      <c r="D256" s="196">
        <f>'1.a. Vos-laskelma'!J256</f>
        <v>5777952.9701364022</v>
      </c>
      <c r="E256" s="97">
        <f t="shared" si="21"/>
        <v>41655.791175795719</v>
      </c>
      <c r="F256" s="164">
        <f t="shared" si="22"/>
        <v>7.261790990986206E-3</v>
      </c>
      <c r="G256" s="76">
        <f t="shared" si="23"/>
        <v>2222.50956178249</v>
      </c>
      <c r="H256" s="76">
        <f t="shared" si="24"/>
        <v>2271.2079285127365</v>
      </c>
      <c r="I256" s="198">
        <f t="shared" si="25"/>
        <v>48.698366730246562</v>
      </c>
      <c r="J256" s="99">
        <f t="shared" si="26"/>
        <v>1.3728849996681386E-3</v>
      </c>
      <c r="K256" s="99">
        <f t="shared" si="27"/>
        <v>4.5250438230216942E-4</v>
      </c>
      <c r="L256" s="97">
        <v>2581</v>
      </c>
      <c r="M256" s="97">
        <f>'1.a. Vos-laskelma'!C256</f>
        <v>2544</v>
      </c>
      <c r="N256" s="84">
        <v>17</v>
      </c>
      <c r="O256" s="84">
        <v>17</v>
      </c>
    </row>
    <row r="257" spans="1:15" ht="16.5" customHeight="1">
      <c r="A257" s="74">
        <v>790</v>
      </c>
      <c r="B257" s="75" t="s">
        <v>288</v>
      </c>
      <c r="C257" s="76">
        <v>15963161.103301769</v>
      </c>
      <c r="D257" s="196">
        <f>'1.a. Vos-laskelma'!J257</f>
        <v>14734929.778424695</v>
      </c>
      <c r="E257" s="97">
        <f t="shared" si="21"/>
        <v>-1228231.324877074</v>
      </c>
      <c r="F257" s="164">
        <f t="shared" si="22"/>
        <v>-7.6941610557512349E-2</v>
      </c>
      <c r="G257" s="76">
        <f t="shared" si="23"/>
        <v>680.32565220345077</v>
      </c>
      <c r="H257" s="76">
        <f t="shared" si="24"/>
        <v>631.53307810837885</v>
      </c>
      <c r="I257" s="198">
        <f t="shared" si="25"/>
        <v>-48.792574095071927</v>
      </c>
      <c r="J257" s="99">
        <f t="shared" si="26"/>
        <v>3.8205106434147308E-3</v>
      </c>
      <c r="K257" s="99">
        <f t="shared" si="27"/>
        <v>4.1500912924033869E-3</v>
      </c>
      <c r="L257" s="97">
        <v>23464</v>
      </c>
      <c r="M257" s="97">
        <f>'1.a. Vos-laskelma'!C257</f>
        <v>23332</v>
      </c>
      <c r="N257" s="84">
        <v>6</v>
      </c>
      <c r="O257" s="84">
        <v>6</v>
      </c>
    </row>
    <row r="258" spans="1:15" ht="16.5" customHeight="1">
      <c r="A258" s="74">
        <v>791</v>
      </c>
      <c r="B258" s="75" t="s">
        <v>289</v>
      </c>
      <c r="C258" s="76">
        <v>7703511.9045460876</v>
      </c>
      <c r="D258" s="196">
        <f>'1.a. Vos-laskelma'!J258</f>
        <v>8021486.866293326</v>
      </c>
      <c r="E258" s="97">
        <f t="shared" si="21"/>
        <v>317974.96174723841</v>
      </c>
      <c r="F258" s="164">
        <f t="shared" si="22"/>
        <v>4.1276623660384204E-2</v>
      </c>
      <c r="G258" s="76">
        <f t="shared" si="23"/>
        <v>1560.0469632535617</v>
      </c>
      <c r="H258" s="76">
        <f t="shared" si="24"/>
        <v>1650.1721592868394</v>
      </c>
      <c r="I258" s="198">
        <f t="shared" si="25"/>
        <v>90.125196033277689</v>
      </c>
      <c r="J258" s="99">
        <f t="shared" si="26"/>
        <v>1.8437043285181734E-3</v>
      </c>
      <c r="K258" s="99">
        <f t="shared" si="27"/>
        <v>8.6463199778728198E-4</v>
      </c>
      <c r="L258" s="97">
        <v>4938</v>
      </c>
      <c r="M258" s="97">
        <f>'1.a. Vos-laskelma'!C258</f>
        <v>4861</v>
      </c>
      <c r="N258" s="84">
        <v>17</v>
      </c>
      <c r="O258" s="84">
        <v>17</v>
      </c>
    </row>
    <row r="259" spans="1:15" ht="16.5" customHeight="1">
      <c r="A259" s="74">
        <v>831</v>
      </c>
      <c r="B259" s="75" t="s">
        <v>290</v>
      </c>
      <c r="C259" s="76">
        <v>1978279.63606962</v>
      </c>
      <c r="D259" s="196">
        <f>'1.a. Vos-laskelma'!J259</f>
        <v>1821402.1436674003</v>
      </c>
      <c r="E259" s="97">
        <f t="shared" si="21"/>
        <v>-156877.49240221968</v>
      </c>
      <c r="F259" s="164">
        <f t="shared" si="22"/>
        <v>-7.9299958176741209E-2</v>
      </c>
      <c r="G259" s="76">
        <f t="shared" si="23"/>
        <v>430.43508182541774</v>
      </c>
      <c r="H259" s="76">
        <f t="shared" si="24"/>
        <v>398.20772708076089</v>
      </c>
      <c r="I259" s="198">
        <f t="shared" si="25"/>
        <v>-32.22735474465685</v>
      </c>
      <c r="J259" s="99">
        <f t="shared" si="26"/>
        <v>4.7346752665994979E-4</v>
      </c>
      <c r="K259" s="99">
        <f t="shared" si="27"/>
        <v>8.1358295780272123E-4</v>
      </c>
      <c r="L259" s="97">
        <v>4596</v>
      </c>
      <c r="M259" s="97">
        <f>'1.a. Vos-laskelma'!C259</f>
        <v>4574</v>
      </c>
      <c r="N259" s="84">
        <v>9</v>
      </c>
      <c r="O259" s="84">
        <v>9</v>
      </c>
    </row>
    <row r="260" spans="1:15" ht="16.5" customHeight="1">
      <c r="A260" s="74">
        <v>832</v>
      </c>
      <c r="B260" s="75" t="s">
        <v>291</v>
      </c>
      <c r="C260" s="76">
        <v>8917402.602064468</v>
      </c>
      <c r="D260" s="196">
        <f>'1.a. Vos-laskelma'!J260</f>
        <v>8881302.0710178949</v>
      </c>
      <c r="E260" s="97">
        <f t="shared" si="21"/>
        <v>-36100.531046573073</v>
      </c>
      <c r="F260" s="164">
        <f t="shared" si="22"/>
        <v>-4.0483235598463884E-3</v>
      </c>
      <c r="G260" s="76">
        <f t="shared" si="23"/>
        <v>2438.4475258584816</v>
      </c>
      <c r="H260" s="76">
        <f t="shared" si="24"/>
        <v>2498.2565600612925</v>
      </c>
      <c r="I260" s="198">
        <f t="shared" si="25"/>
        <v>59.809034202810835</v>
      </c>
      <c r="J260" s="99">
        <f t="shared" si="26"/>
        <v>2.1342283857396383E-3</v>
      </c>
      <c r="K260" s="99">
        <f t="shared" si="27"/>
        <v>6.3233218517461174E-4</v>
      </c>
      <c r="L260" s="97">
        <v>3657</v>
      </c>
      <c r="M260" s="97">
        <f>'1.a. Vos-laskelma'!C260</f>
        <v>3555</v>
      </c>
      <c r="N260" s="84">
        <v>17</v>
      </c>
      <c r="O260" s="84">
        <v>17</v>
      </c>
    </row>
    <row r="261" spans="1:15" ht="16.5" customHeight="1">
      <c r="A261" s="74">
        <v>833</v>
      </c>
      <c r="B261" s="75" t="s">
        <v>292</v>
      </c>
      <c r="C261" s="76">
        <v>1535379.4686936359</v>
      </c>
      <c r="D261" s="196">
        <f>'1.a. Vos-laskelma'!J261</f>
        <v>1354179.3031983448</v>
      </c>
      <c r="E261" s="97">
        <f t="shared" si="21"/>
        <v>-181200.16549529112</v>
      </c>
      <c r="F261" s="164">
        <f t="shared" si="22"/>
        <v>-0.11801653544935291</v>
      </c>
      <c r="G261" s="76">
        <f t="shared" si="23"/>
        <v>907.43467416881549</v>
      </c>
      <c r="H261" s="76">
        <f t="shared" si="24"/>
        <v>793.30949220758339</v>
      </c>
      <c r="I261" s="198">
        <f t="shared" si="25"/>
        <v>-114.1251819612321</v>
      </c>
      <c r="J261" s="99">
        <f t="shared" si="26"/>
        <v>3.674669173520525E-4</v>
      </c>
      <c r="K261" s="99">
        <f t="shared" si="27"/>
        <v>3.0362617161548868E-4</v>
      </c>
      <c r="L261" s="97">
        <v>1692</v>
      </c>
      <c r="M261" s="97">
        <f>'1.a. Vos-laskelma'!C261</f>
        <v>1707</v>
      </c>
      <c r="N261" s="84">
        <v>2</v>
      </c>
      <c r="O261" s="84">
        <v>2</v>
      </c>
    </row>
    <row r="262" spans="1:15" ht="16.5" customHeight="1">
      <c r="A262" s="74">
        <v>834</v>
      </c>
      <c r="B262" s="75" t="s">
        <v>293</v>
      </c>
      <c r="C262" s="76">
        <v>4424476.6572924508</v>
      </c>
      <c r="D262" s="196">
        <f>'1.a. Vos-laskelma'!J262</f>
        <v>4140909.483075873</v>
      </c>
      <c r="E262" s="97">
        <f t="shared" si="21"/>
        <v>-283567.17421657778</v>
      </c>
      <c r="F262" s="164">
        <f t="shared" si="22"/>
        <v>-6.4090557184701274E-2</v>
      </c>
      <c r="G262" s="76">
        <f t="shared" si="23"/>
        <v>758.65511956317744</v>
      </c>
      <c r="H262" s="76">
        <f t="shared" si="24"/>
        <v>716.79236335050598</v>
      </c>
      <c r="I262" s="198">
        <f t="shared" si="25"/>
        <v>-41.862756212671457</v>
      </c>
      <c r="J262" s="99">
        <f t="shared" si="26"/>
        <v>1.0589231074808561E-3</v>
      </c>
      <c r="K262" s="99">
        <f t="shared" si="27"/>
        <v>1.0275620348111764E-3</v>
      </c>
      <c r="L262" s="97">
        <v>5832</v>
      </c>
      <c r="M262" s="97">
        <f>'1.a. Vos-laskelma'!C262</f>
        <v>5777</v>
      </c>
      <c r="N262" s="84">
        <v>5</v>
      </c>
      <c r="O262" s="84">
        <v>5</v>
      </c>
    </row>
    <row r="263" spans="1:15" ht="16.5" customHeight="1">
      <c r="A263" s="74">
        <v>837</v>
      </c>
      <c r="B263" s="75" t="s">
        <v>294</v>
      </c>
      <c r="C263" s="76">
        <v>142043418.2327126</v>
      </c>
      <c r="D263" s="196">
        <f>'1.a. Vos-laskelma'!J263</f>
        <v>145984901.87083381</v>
      </c>
      <c r="E263" s="97">
        <f t="shared" si="21"/>
        <v>3941483.6381212175</v>
      </c>
      <c r="F263" s="164">
        <f t="shared" si="22"/>
        <v>2.7748442604104369E-2</v>
      </c>
      <c r="G263" s="76">
        <f t="shared" si="23"/>
        <v>545.94287890196244</v>
      </c>
      <c r="H263" s="76">
        <f t="shared" si="24"/>
        <v>554.36532606824642</v>
      </c>
      <c r="I263" s="198">
        <f t="shared" si="25"/>
        <v>8.4224471662839733</v>
      </c>
      <c r="J263" s="99">
        <f t="shared" si="26"/>
        <v>3.399567213995245E-2</v>
      </c>
      <c r="K263" s="99">
        <f t="shared" si="27"/>
        <v>4.684007331851666E-2</v>
      </c>
      <c r="L263" s="97">
        <v>260180</v>
      </c>
      <c r="M263" s="97">
        <f>'1.a. Vos-laskelma'!C263</f>
        <v>263337</v>
      </c>
      <c r="N263" s="84">
        <v>6</v>
      </c>
      <c r="O263" s="84">
        <v>6</v>
      </c>
    </row>
    <row r="264" spans="1:15" ht="16.5" customHeight="1">
      <c r="A264" s="74">
        <v>844</v>
      </c>
      <c r="B264" s="75" t="s">
        <v>295</v>
      </c>
      <c r="C264" s="76">
        <v>970013.60740295518</v>
      </c>
      <c r="D264" s="196">
        <f>'1.a. Vos-laskelma'!J264</f>
        <v>990138.13251263206</v>
      </c>
      <c r="E264" s="97">
        <f t="shared" si="21"/>
        <v>20124.525109676877</v>
      </c>
      <c r="F264" s="164">
        <f t="shared" si="22"/>
        <v>2.0746642063668403E-2</v>
      </c>
      <c r="G264" s="76">
        <f t="shared" si="23"/>
        <v>698.85706585227319</v>
      </c>
      <c r="H264" s="76">
        <f t="shared" si="24"/>
        <v>713.35600325117582</v>
      </c>
      <c r="I264" s="198">
        <f t="shared" si="25"/>
        <v>14.498937398902626</v>
      </c>
      <c r="J264" s="99">
        <f t="shared" si="26"/>
        <v>2.3215623067122853E-4</v>
      </c>
      <c r="K264" s="99">
        <f t="shared" si="27"/>
        <v>2.4688525260825909E-4</v>
      </c>
      <c r="L264" s="97">
        <v>1388</v>
      </c>
      <c r="M264" s="97">
        <f>'1.a. Vos-laskelma'!C264</f>
        <v>1388</v>
      </c>
      <c r="N264" s="84">
        <v>11</v>
      </c>
      <c r="O264" s="84">
        <v>11</v>
      </c>
    </row>
    <row r="265" spans="1:15" ht="16.5" customHeight="1">
      <c r="A265" s="74">
        <v>845</v>
      </c>
      <c r="B265" s="75" t="s">
        <v>296</v>
      </c>
      <c r="C265" s="76">
        <v>4116676.6334105702</v>
      </c>
      <c r="D265" s="196">
        <f>'1.a. Vos-laskelma'!J265</f>
        <v>4286915.5237125913</v>
      </c>
      <c r="E265" s="97">
        <f t="shared" si="21"/>
        <v>170238.89030202106</v>
      </c>
      <c r="F265" s="164">
        <f t="shared" si="22"/>
        <v>4.1353476471865151E-2</v>
      </c>
      <c r="G265" s="76">
        <f t="shared" si="23"/>
        <v>1456.715015361136</v>
      </c>
      <c r="H265" s="76">
        <f t="shared" si="24"/>
        <v>1511.0735014848754</v>
      </c>
      <c r="I265" s="198">
        <f t="shared" si="25"/>
        <v>54.35848612373934</v>
      </c>
      <c r="J265" s="99">
        <f t="shared" si="26"/>
        <v>9.8525641579779062E-4</v>
      </c>
      <c r="K265" s="99">
        <f t="shared" si="27"/>
        <v>5.046206496034806E-4</v>
      </c>
      <c r="L265" s="97">
        <v>2826</v>
      </c>
      <c r="M265" s="97">
        <f>'1.a. Vos-laskelma'!C265</f>
        <v>2837</v>
      </c>
      <c r="N265" s="84">
        <v>19</v>
      </c>
      <c r="O265" s="84">
        <v>19</v>
      </c>
    </row>
    <row r="266" spans="1:15" ht="16.5" customHeight="1">
      <c r="A266" s="74">
        <v>846</v>
      </c>
      <c r="B266" s="75" t="s">
        <v>297</v>
      </c>
      <c r="C266" s="76">
        <v>5889129.472747039</v>
      </c>
      <c r="D266" s="196">
        <f>'1.a. Vos-laskelma'!J266</f>
        <v>5656979.225911919</v>
      </c>
      <c r="E266" s="97">
        <f t="shared" ref="E266:E302" si="28">D266-C266</f>
        <v>-232150.24683512002</v>
      </c>
      <c r="F266" s="164">
        <f t="shared" ref="F266:F302" si="29">E266/C266</f>
        <v>-3.9420129564044275E-2</v>
      </c>
      <c r="G266" s="76">
        <f t="shared" ref="G266:G302" si="30">C266/L266</f>
        <v>1263.2195351237749</v>
      </c>
      <c r="H266" s="76">
        <f t="shared" ref="H266:H302" si="31">D266/M266</f>
        <v>1236.7685233738346</v>
      </c>
      <c r="I266" s="198">
        <f t="shared" ref="I266:I302" si="32">H266-G266</f>
        <v>-26.451011749940335</v>
      </c>
      <c r="J266" s="99">
        <f t="shared" ref="J266:J302" si="33">C266/$C$10</f>
        <v>1.409462805360257E-3</v>
      </c>
      <c r="K266" s="99">
        <f t="shared" ref="K266:K302" si="34">M266/$M$10</f>
        <v>8.1358295780272123E-4</v>
      </c>
      <c r="L266" s="97">
        <v>4662</v>
      </c>
      <c r="M266" s="97">
        <f>'1.a. Vos-laskelma'!C266</f>
        <v>4574</v>
      </c>
      <c r="N266" s="84">
        <v>14</v>
      </c>
      <c r="O266" s="84">
        <v>14</v>
      </c>
    </row>
    <row r="267" spans="1:15" ht="16.5" customHeight="1">
      <c r="A267" s="74">
        <v>848</v>
      </c>
      <c r="B267" s="75" t="s">
        <v>298</v>
      </c>
      <c r="C267" s="76">
        <v>5907012.1843050784</v>
      </c>
      <c r="D267" s="196">
        <f>'1.a. Vos-laskelma'!J267</f>
        <v>5766396.6748413872</v>
      </c>
      <c r="E267" s="97">
        <f t="shared" si="28"/>
        <v>-140615.50946369115</v>
      </c>
      <c r="F267" s="164">
        <f t="shared" si="29"/>
        <v>-2.3804845000541277E-2</v>
      </c>
      <c r="G267" s="76">
        <f t="shared" si="30"/>
        <v>1485.6670483664684</v>
      </c>
      <c r="H267" s="76">
        <f t="shared" si="31"/>
        <v>1490.4100994679213</v>
      </c>
      <c r="I267" s="198">
        <f t="shared" si="32"/>
        <v>4.7430511014529202</v>
      </c>
      <c r="J267" s="99">
        <f t="shared" si="33"/>
        <v>1.4137427277013572E-3</v>
      </c>
      <c r="K267" s="99">
        <f t="shared" si="34"/>
        <v>6.8818374808454926E-4</v>
      </c>
      <c r="L267" s="97">
        <v>3976</v>
      </c>
      <c r="M267" s="97">
        <f>'1.a. Vos-laskelma'!C267</f>
        <v>3869</v>
      </c>
      <c r="N267" s="84">
        <v>12</v>
      </c>
      <c r="O267" s="84">
        <v>12</v>
      </c>
    </row>
    <row r="268" spans="1:15" ht="16.5" customHeight="1">
      <c r="A268" s="74">
        <v>849</v>
      </c>
      <c r="B268" s="75" t="s">
        <v>299</v>
      </c>
      <c r="C268" s="76">
        <v>5339890.074677214</v>
      </c>
      <c r="D268" s="196">
        <f>'1.a. Vos-laskelma'!J268</f>
        <v>5079108.4829507517</v>
      </c>
      <c r="E268" s="97">
        <f t="shared" si="28"/>
        <v>-260781.59172646236</v>
      </c>
      <c r="F268" s="164">
        <f t="shared" si="29"/>
        <v>-4.8836509381183488E-2</v>
      </c>
      <c r="G268" s="76">
        <f t="shared" si="30"/>
        <v>1907.7849498668145</v>
      </c>
      <c r="H268" s="76">
        <f t="shared" si="31"/>
        <v>1846.9485392548188</v>
      </c>
      <c r="I268" s="198">
        <f t="shared" si="32"/>
        <v>-60.836410611995689</v>
      </c>
      <c r="J268" s="99">
        <f t="shared" si="33"/>
        <v>1.2780117129024826E-3</v>
      </c>
      <c r="K268" s="99">
        <f t="shared" si="34"/>
        <v>4.8914585351059984E-4</v>
      </c>
      <c r="L268" s="97">
        <v>2799</v>
      </c>
      <c r="M268" s="97">
        <f>'1.a. Vos-laskelma'!C268</f>
        <v>2750</v>
      </c>
      <c r="N268" s="84">
        <v>16</v>
      </c>
      <c r="O268" s="84">
        <v>16</v>
      </c>
    </row>
    <row r="269" spans="1:15" ht="16.5" customHeight="1">
      <c r="A269" s="74">
        <v>850</v>
      </c>
      <c r="B269" s="75" t="s">
        <v>300</v>
      </c>
      <c r="C269" s="76">
        <v>2606790.0475161569</v>
      </c>
      <c r="D269" s="196">
        <f>'1.a. Vos-laskelma'!J269</f>
        <v>2379895.2527637403</v>
      </c>
      <c r="E269" s="97">
        <f t="shared" si="28"/>
        <v>-226894.79475241667</v>
      </c>
      <c r="F269" s="164">
        <f t="shared" si="29"/>
        <v>-8.7039919063911633E-2</v>
      </c>
      <c r="G269" s="76">
        <f t="shared" si="30"/>
        <v>1109.7445923866142</v>
      </c>
      <c r="H269" s="76">
        <f t="shared" si="31"/>
        <v>1031.5974220909147</v>
      </c>
      <c r="I269" s="198">
        <f t="shared" si="32"/>
        <v>-78.147170295699425</v>
      </c>
      <c r="J269" s="99">
        <f t="shared" si="33"/>
        <v>6.23890785617839E-4</v>
      </c>
      <c r="K269" s="99">
        <f t="shared" si="34"/>
        <v>4.1034890329052863E-4</v>
      </c>
      <c r="L269" s="97">
        <v>2349</v>
      </c>
      <c r="M269" s="97">
        <f>'1.a. Vos-laskelma'!C269</f>
        <v>2307</v>
      </c>
      <c r="N269" s="84">
        <v>13</v>
      </c>
      <c r="O269" s="84">
        <v>13</v>
      </c>
    </row>
    <row r="270" spans="1:15" ht="16.5" customHeight="1">
      <c r="A270" s="74">
        <v>851</v>
      </c>
      <c r="B270" s="75" t="s">
        <v>301</v>
      </c>
      <c r="C270" s="76">
        <v>9768358.0858802609</v>
      </c>
      <c r="D270" s="196">
        <f>'1.a. Vos-laskelma'!J270</f>
        <v>10847739.256832</v>
      </c>
      <c r="E270" s="97">
        <f t="shared" si="28"/>
        <v>1079381.170951739</v>
      </c>
      <c r="F270" s="164">
        <f t="shared" si="29"/>
        <v>0.11049770713380561</v>
      </c>
      <c r="G270" s="76">
        <f t="shared" si="30"/>
        <v>466.06985475835017</v>
      </c>
      <c r="H270" s="76">
        <f t="shared" si="31"/>
        <v>520.94987546616721</v>
      </c>
      <c r="I270" s="198">
        <f t="shared" si="32"/>
        <v>54.880020707817039</v>
      </c>
      <c r="J270" s="99">
        <f t="shared" si="33"/>
        <v>2.337890082940572E-3</v>
      </c>
      <c r="K270" s="99">
        <f t="shared" si="34"/>
        <v>3.7038124027822614E-3</v>
      </c>
      <c r="L270" s="97">
        <v>20959</v>
      </c>
      <c r="M270" s="97">
        <f>'1.a. Vos-laskelma'!C270</f>
        <v>20823</v>
      </c>
      <c r="N270" s="84">
        <v>19</v>
      </c>
      <c r="O270" s="84">
        <v>19</v>
      </c>
    </row>
    <row r="271" spans="1:15" ht="16.5" customHeight="1">
      <c r="A271" s="74">
        <v>853</v>
      </c>
      <c r="B271" s="75" t="s">
        <v>302</v>
      </c>
      <c r="C271" s="76">
        <v>123281767.80939621</v>
      </c>
      <c r="D271" s="196">
        <f>'1.a. Vos-laskelma'!J271</f>
        <v>130191085.75669335</v>
      </c>
      <c r="E271" s="97">
        <f t="shared" si="28"/>
        <v>6909317.947297141</v>
      </c>
      <c r="F271" s="164">
        <f t="shared" si="29"/>
        <v>5.6044929190012242E-2</v>
      </c>
      <c r="G271" s="76">
        <f t="shared" si="30"/>
        <v>598.24318474228164</v>
      </c>
      <c r="H271" s="76">
        <f t="shared" si="31"/>
        <v>621.04289761961786</v>
      </c>
      <c r="I271" s="198">
        <f t="shared" si="32"/>
        <v>22.799712877336219</v>
      </c>
      <c r="J271" s="99">
        <f t="shared" si="33"/>
        <v>2.9505390756055315E-2</v>
      </c>
      <c r="K271" s="99">
        <f t="shared" si="34"/>
        <v>3.728767734872275E-2</v>
      </c>
      <c r="L271" s="97">
        <v>206073</v>
      </c>
      <c r="M271" s="97">
        <f>'1.a. Vos-laskelma'!C271</f>
        <v>209633</v>
      </c>
      <c r="N271" s="84">
        <v>2</v>
      </c>
      <c r="O271" s="84">
        <v>2</v>
      </c>
    </row>
    <row r="272" spans="1:15" ht="16.5" customHeight="1">
      <c r="A272" s="74">
        <v>854</v>
      </c>
      <c r="B272" s="75" t="s">
        <v>303</v>
      </c>
      <c r="C272" s="76">
        <v>2860980.5636972771</v>
      </c>
      <c r="D272" s="196">
        <f>'1.a. Vos-laskelma'!J272</f>
        <v>3140062.1946202777</v>
      </c>
      <c r="E272" s="97">
        <f t="shared" si="28"/>
        <v>279081.63092300063</v>
      </c>
      <c r="F272" s="164">
        <f t="shared" si="29"/>
        <v>9.7547545224264065E-2</v>
      </c>
      <c r="G272" s="76">
        <f t="shared" si="30"/>
        <v>896.57805192644219</v>
      </c>
      <c r="H272" s="76">
        <f t="shared" si="31"/>
        <v>998.11258570256757</v>
      </c>
      <c r="I272" s="198">
        <f t="shared" si="32"/>
        <v>101.53453377612539</v>
      </c>
      <c r="J272" s="99">
        <f t="shared" si="33"/>
        <v>6.8472695498558321E-4</v>
      </c>
      <c r="K272" s="99">
        <f t="shared" si="34"/>
        <v>5.5958285641612615E-4</v>
      </c>
      <c r="L272" s="97">
        <v>3191</v>
      </c>
      <c r="M272" s="97">
        <f>'1.a. Vos-laskelma'!C272</f>
        <v>3146</v>
      </c>
      <c r="N272" s="84">
        <v>19</v>
      </c>
      <c r="O272" s="84">
        <v>19</v>
      </c>
    </row>
    <row r="273" spans="1:17" ht="16.5" customHeight="1">
      <c r="A273" s="74">
        <v>857</v>
      </c>
      <c r="B273" s="75" t="s">
        <v>304</v>
      </c>
      <c r="C273" s="76">
        <v>-261814.22500971929</v>
      </c>
      <c r="D273" s="196">
        <f>'1.a. Vos-laskelma'!J273</f>
        <v>-123313.09408266318</v>
      </c>
      <c r="E273" s="97">
        <f t="shared" si="28"/>
        <v>138501.1309270561</v>
      </c>
      <c r="F273" s="164">
        <f t="shared" si="29"/>
        <v>-0.52900536982631308</v>
      </c>
      <c r="G273" s="76">
        <f t="shared" si="30"/>
        <v>-113.29044786227577</v>
      </c>
      <c r="H273" s="76">
        <f t="shared" si="31"/>
        <v>-54.322948935093912</v>
      </c>
      <c r="I273" s="198">
        <f t="shared" si="32"/>
        <v>58.967498927181857</v>
      </c>
      <c r="J273" s="99">
        <f t="shared" si="33"/>
        <v>-6.2660774189650972E-5</v>
      </c>
      <c r="K273" s="99">
        <f t="shared" si="34"/>
        <v>4.0376766817056784E-4</v>
      </c>
      <c r="L273" s="97">
        <v>2311</v>
      </c>
      <c r="M273" s="97">
        <f>'1.a. Vos-laskelma'!C273</f>
        <v>2270</v>
      </c>
      <c r="N273" s="84">
        <v>11</v>
      </c>
      <c r="O273" s="84">
        <v>11</v>
      </c>
    </row>
    <row r="274" spans="1:17" ht="16.5" customHeight="1">
      <c r="A274" s="74">
        <v>858</v>
      </c>
      <c r="B274" s="75" t="s">
        <v>305</v>
      </c>
      <c r="C274" s="76">
        <v>30691520.506657559</v>
      </c>
      <c r="D274" s="196">
        <f>'1.a. Vos-laskelma'!J274</f>
        <v>29487157.950713404</v>
      </c>
      <c r="E274" s="97">
        <f t="shared" si="28"/>
        <v>-1204362.5559441559</v>
      </c>
      <c r="F274" s="164">
        <f t="shared" si="29"/>
        <v>-3.9240889211823421E-2</v>
      </c>
      <c r="G274" s="76">
        <f t="shared" si="30"/>
        <v>726.85661353836736</v>
      </c>
      <c r="H274" s="76">
        <f t="shared" si="31"/>
        <v>694.15847714667018</v>
      </c>
      <c r="I274" s="198">
        <f t="shared" si="32"/>
        <v>-32.698136391697176</v>
      </c>
      <c r="J274" s="99">
        <f t="shared" si="33"/>
        <v>7.345492537440693E-3</v>
      </c>
      <c r="K274" s="99">
        <f t="shared" si="34"/>
        <v>7.5557915313733707E-3</v>
      </c>
      <c r="L274" s="97">
        <v>42225</v>
      </c>
      <c r="M274" s="97">
        <f>'1.a. Vos-laskelma'!C274</f>
        <v>42479</v>
      </c>
      <c r="N274" s="84">
        <v>1</v>
      </c>
      <c r="O274" s="85">
        <v>35</v>
      </c>
      <c r="P274" s="178"/>
      <c r="Q274" s="178"/>
    </row>
    <row r="275" spans="1:17" ht="16.5" customHeight="1">
      <c r="A275" s="74">
        <v>859</v>
      </c>
      <c r="B275" s="75" t="s">
        <v>306</v>
      </c>
      <c r="C275" s="76">
        <v>11275173.445687801</v>
      </c>
      <c r="D275" s="196">
        <f>'1.a. Vos-laskelma'!J275</f>
        <v>11524953.956320837</v>
      </c>
      <c r="E275" s="97">
        <f t="shared" si="28"/>
        <v>249780.51063303649</v>
      </c>
      <c r="F275" s="164">
        <f t="shared" si="29"/>
        <v>2.2153141309641251E-2</v>
      </c>
      <c r="G275" s="76">
        <f t="shared" si="30"/>
        <v>1734.3752416071068</v>
      </c>
      <c r="H275" s="76">
        <f t="shared" si="31"/>
        <v>1781.2911833571618</v>
      </c>
      <c r="I275" s="198">
        <f t="shared" si="32"/>
        <v>46.915941750055026</v>
      </c>
      <c r="J275" s="99">
        <f t="shared" si="33"/>
        <v>2.698520667481549E-3</v>
      </c>
      <c r="K275" s="99">
        <f t="shared" si="34"/>
        <v>1.1508267898958475E-3</v>
      </c>
      <c r="L275" s="97">
        <v>6501</v>
      </c>
      <c r="M275" s="97">
        <f>'1.a. Vos-laskelma'!C275</f>
        <v>6470</v>
      </c>
      <c r="N275" s="84">
        <v>17</v>
      </c>
      <c r="O275" s="84">
        <v>17</v>
      </c>
      <c r="P275" s="178"/>
    </row>
    <row r="276" spans="1:17" ht="16.5" customHeight="1">
      <c r="A276" s="74">
        <v>886</v>
      </c>
      <c r="B276" s="75" t="s">
        <v>307</v>
      </c>
      <c r="C276" s="76">
        <v>8387457.8114915267</v>
      </c>
      <c r="D276" s="196">
        <f>'1.a. Vos-laskelma'!J276</f>
        <v>8411443.1205927953</v>
      </c>
      <c r="E276" s="97">
        <f t="shared" si="28"/>
        <v>23985.309101268649</v>
      </c>
      <c r="F276" s="164">
        <f t="shared" si="29"/>
        <v>2.8596637551376708E-3</v>
      </c>
      <c r="G276" s="76">
        <f t="shared" si="30"/>
        <v>677.39119782680723</v>
      </c>
      <c r="H276" s="76">
        <f t="shared" si="31"/>
        <v>681.69569013638022</v>
      </c>
      <c r="I276" s="198">
        <f t="shared" si="32"/>
        <v>4.3044923095729928</v>
      </c>
      <c r="J276" s="99">
        <f t="shared" si="33"/>
        <v>2.0073951288612536E-3</v>
      </c>
      <c r="K276" s="99">
        <f t="shared" si="34"/>
        <v>2.1947529768971967E-3</v>
      </c>
      <c r="L276" s="97">
        <v>12382</v>
      </c>
      <c r="M276" s="97">
        <f>'1.a. Vos-laskelma'!C276</f>
        <v>12339</v>
      </c>
      <c r="N276" s="84">
        <v>4</v>
      </c>
      <c r="O276" s="84">
        <v>4</v>
      </c>
      <c r="P276" s="178"/>
    </row>
    <row r="277" spans="1:17" ht="16.5" customHeight="1">
      <c r="A277" s="74">
        <v>887</v>
      </c>
      <c r="B277" s="75" t="s">
        <v>308</v>
      </c>
      <c r="C277" s="76">
        <v>2788056.912726969</v>
      </c>
      <c r="D277" s="196">
        <f>'1.a. Vos-laskelma'!J277</f>
        <v>2761163.5917839962</v>
      </c>
      <c r="E277" s="97">
        <f t="shared" si="28"/>
        <v>-26893.320942972787</v>
      </c>
      <c r="F277" s="164">
        <f t="shared" si="29"/>
        <v>-9.6459009929853665E-3</v>
      </c>
      <c r="G277" s="76">
        <f t="shared" si="30"/>
        <v>620.53347712596678</v>
      </c>
      <c r="H277" s="76">
        <f t="shared" si="31"/>
        <v>621.88369184324245</v>
      </c>
      <c r="I277" s="198">
        <f t="shared" si="32"/>
        <v>1.3502147172756622</v>
      </c>
      <c r="J277" s="99">
        <f t="shared" si="33"/>
        <v>6.6727392153651931E-4</v>
      </c>
      <c r="K277" s="99">
        <f t="shared" si="34"/>
        <v>7.8974821439529563E-4</v>
      </c>
      <c r="L277" s="97">
        <v>4493</v>
      </c>
      <c r="M277" s="97">
        <f>'1.a. Vos-laskelma'!C277</f>
        <v>4440</v>
      </c>
      <c r="N277" s="84">
        <v>6</v>
      </c>
      <c r="O277" s="84">
        <v>6</v>
      </c>
      <c r="P277" s="178"/>
    </row>
    <row r="278" spans="1:17" ht="16.5" customHeight="1">
      <c r="A278" s="74">
        <v>889</v>
      </c>
      <c r="B278" s="75" t="s">
        <v>309</v>
      </c>
      <c r="C278" s="76">
        <v>5978023.7614019569</v>
      </c>
      <c r="D278" s="196">
        <f>'1.a. Vos-laskelma'!J278</f>
        <v>5700269.3590373583</v>
      </c>
      <c r="E278" s="97">
        <f t="shared" si="28"/>
        <v>-277754.40236459859</v>
      </c>
      <c r="F278" s="164">
        <f t="shared" si="29"/>
        <v>-4.6462579181762914E-2</v>
      </c>
      <c r="G278" s="76">
        <f t="shared" si="30"/>
        <v>2424.178329846698</v>
      </c>
      <c r="H278" s="76">
        <f t="shared" si="31"/>
        <v>2376.102275547044</v>
      </c>
      <c r="I278" s="198">
        <f t="shared" si="32"/>
        <v>-48.076054299654061</v>
      </c>
      <c r="J278" s="99">
        <f t="shared" si="33"/>
        <v>1.4307381388450921E-3</v>
      </c>
      <c r="K278" s="99">
        <f t="shared" si="34"/>
        <v>4.2671305548070142E-4</v>
      </c>
      <c r="L278" s="97">
        <v>2466</v>
      </c>
      <c r="M278" s="97">
        <f>'1.a. Vos-laskelma'!C278</f>
        <v>2399</v>
      </c>
      <c r="N278" s="84">
        <v>17</v>
      </c>
      <c r="O278" s="84">
        <v>17</v>
      </c>
      <c r="P278" s="178"/>
    </row>
    <row r="279" spans="1:17" ht="16.5" customHeight="1">
      <c r="A279" s="74">
        <v>890</v>
      </c>
      <c r="B279" s="75" t="s">
        <v>310</v>
      </c>
      <c r="C279" s="76">
        <v>2965717.6943709352</v>
      </c>
      <c r="D279" s="196">
        <f>'1.a. Vos-laskelma'!J279</f>
        <v>2993727.1794965984</v>
      </c>
      <c r="E279" s="97">
        <f t="shared" si="28"/>
        <v>28009.485125663225</v>
      </c>
      <c r="F279" s="164">
        <f t="shared" si="29"/>
        <v>9.4444205457675495E-3</v>
      </c>
      <c r="G279" s="76">
        <f t="shared" si="30"/>
        <v>2608.3708833517462</v>
      </c>
      <c r="H279" s="76">
        <f t="shared" si="31"/>
        <v>2692.2007009861495</v>
      </c>
      <c r="I279" s="198">
        <f t="shared" si="32"/>
        <v>83.829817634403298</v>
      </c>
      <c r="J279" s="99">
        <f t="shared" si="33"/>
        <v>7.0979400279083682E-4</v>
      </c>
      <c r="K279" s="99">
        <f t="shared" si="34"/>
        <v>1.9779279603774071E-4</v>
      </c>
      <c r="L279" s="97">
        <v>1137</v>
      </c>
      <c r="M279" s="97">
        <f>'1.a. Vos-laskelma'!C279</f>
        <v>1112</v>
      </c>
      <c r="N279" s="84">
        <v>19</v>
      </c>
      <c r="O279" s="84">
        <v>19</v>
      </c>
      <c r="P279" s="178"/>
    </row>
    <row r="280" spans="1:17" ht="16.5" customHeight="1">
      <c r="A280" s="74">
        <v>892</v>
      </c>
      <c r="B280" s="75" t="s">
        <v>311</v>
      </c>
      <c r="C280" s="76">
        <v>6921466.0791580034</v>
      </c>
      <c r="D280" s="196">
        <f>'1.a. Vos-laskelma'!J280</f>
        <v>6851824.4736103816</v>
      </c>
      <c r="E280" s="97">
        <f t="shared" si="28"/>
        <v>-69641.605547621846</v>
      </c>
      <c r="F280" s="164">
        <f t="shared" si="29"/>
        <v>-1.0061684150606102E-2</v>
      </c>
      <c r="G280" s="76">
        <f t="shared" si="30"/>
        <v>1892.6623131413737</v>
      </c>
      <c r="H280" s="76">
        <f t="shared" si="31"/>
        <v>1876.6980207094991</v>
      </c>
      <c r="I280" s="198">
        <f t="shared" si="32"/>
        <v>-15.964292431874583</v>
      </c>
      <c r="J280" s="99">
        <f t="shared" si="33"/>
        <v>1.656534984038198E-3</v>
      </c>
      <c r="K280" s="99">
        <f t="shared" si="34"/>
        <v>6.4940782224261813E-4</v>
      </c>
      <c r="L280" s="97">
        <v>3657</v>
      </c>
      <c r="M280" s="97">
        <f>'1.a. Vos-laskelma'!C280</f>
        <v>3651</v>
      </c>
      <c r="N280" s="84">
        <v>13</v>
      </c>
      <c r="O280" s="84">
        <v>13</v>
      </c>
      <c r="P280" s="178"/>
    </row>
    <row r="281" spans="1:17" ht="16.5" customHeight="1">
      <c r="A281" s="74">
        <v>893</v>
      </c>
      <c r="B281" s="75" t="s">
        <v>312</v>
      </c>
      <c r="C281" s="76">
        <v>10020820.175455591</v>
      </c>
      <c r="D281" s="196">
        <f>'1.a. Vos-laskelma'!J281</f>
        <v>9733025.3896116465</v>
      </c>
      <c r="E281" s="97">
        <f t="shared" si="28"/>
        <v>-287794.78584394418</v>
      </c>
      <c r="F281" s="164">
        <f t="shared" si="29"/>
        <v>-2.8719683699030132E-2</v>
      </c>
      <c r="G281" s="76">
        <f t="shared" si="30"/>
        <v>1347.0654893743233</v>
      </c>
      <c r="H281" s="76">
        <f t="shared" si="31"/>
        <v>1316.875306401251</v>
      </c>
      <c r="I281" s="198">
        <f t="shared" si="32"/>
        <v>-30.190182973072297</v>
      </c>
      <c r="J281" s="99">
        <f t="shared" si="33"/>
        <v>2.3983125828476717E-3</v>
      </c>
      <c r="K281" s="99">
        <f t="shared" si="34"/>
        <v>1.3146461830170339E-3</v>
      </c>
      <c r="L281" s="97">
        <v>7439</v>
      </c>
      <c r="M281" s="97">
        <f>'1.a. Vos-laskelma'!C281</f>
        <v>7391</v>
      </c>
      <c r="N281" s="84">
        <v>15</v>
      </c>
      <c r="O281" s="84">
        <v>15</v>
      </c>
      <c r="P281" s="178"/>
      <c r="Q281" s="178"/>
    </row>
    <row r="282" spans="1:17" ht="16.5" customHeight="1">
      <c r="A282" s="74">
        <v>895</v>
      </c>
      <c r="B282" s="75" t="s">
        <v>313</v>
      </c>
      <c r="C282" s="76">
        <v>5406483.5052259723</v>
      </c>
      <c r="D282" s="196">
        <f>'1.a. Vos-laskelma'!J282</f>
        <v>7494159.7927807774</v>
      </c>
      <c r="E282" s="97">
        <f t="shared" si="28"/>
        <v>2087676.2875548052</v>
      </c>
      <c r="F282" s="164">
        <f t="shared" si="29"/>
        <v>0.38614309754886555</v>
      </c>
      <c r="G282" s="76">
        <f t="shared" si="30"/>
        <v>364.95770927676335</v>
      </c>
      <c r="H282" s="76">
        <f t="shared" si="31"/>
        <v>506.94444921739682</v>
      </c>
      <c r="I282" s="198">
        <f t="shared" si="32"/>
        <v>141.98673994063347</v>
      </c>
      <c r="J282" s="99">
        <f t="shared" si="33"/>
        <v>1.2939497159425201E-3</v>
      </c>
      <c r="K282" s="99">
        <f t="shared" si="34"/>
        <v>2.6294702372535259E-3</v>
      </c>
      <c r="L282" s="97">
        <v>14814</v>
      </c>
      <c r="M282" s="97">
        <f>'1.a. Vos-laskelma'!C282</f>
        <v>14783</v>
      </c>
      <c r="N282" s="84">
        <v>2</v>
      </c>
      <c r="O282" s="84">
        <v>2</v>
      </c>
      <c r="P282" s="178"/>
    </row>
    <row r="283" spans="1:17" ht="16.5" customHeight="1">
      <c r="A283" s="74">
        <v>905</v>
      </c>
      <c r="B283" s="75" t="s">
        <v>314</v>
      </c>
      <c r="C283" s="76">
        <v>62798007.550582461</v>
      </c>
      <c r="D283" s="196">
        <f>'1.a. Vos-laskelma'!J283</f>
        <v>67237241.622789323</v>
      </c>
      <c r="E283" s="97">
        <f t="shared" si="28"/>
        <v>4439234.0722068623</v>
      </c>
      <c r="F283" s="164">
        <f t="shared" si="29"/>
        <v>7.0690683436590782E-2</v>
      </c>
      <c r="G283" s="76">
        <f t="shared" si="30"/>
        <v>892.51158384023051</v>
      </c>
      <c r="H283" s="76">
        <f t="shared" si="31"/>
        <v>944.22392707086635</v>
      </c>
      <c r="I283" s="198">
        <f t="shared" si="32"/>
        <v>51.712343230635838</v>
      </c>
      <c r="J283" s="99">
        <f t="shared" si="33"/>
        <v>1.5029633208588902E-2</v>
      </c>
      <c r="K283" s="99">
        <f t="shared" si="34"/>
        <v>1.26660316664132E-2</v>
      </c>
      <c r="L283" s="97">
        <v>70361</v>
      </c>
      <c r="M283" s="97">
        <f>'1.a. Vos-laskelma'!C283</f>
        <v>71209</v>
      </c>
      <c r="N283" s="84">
        <v>15</v>
      </c>
      <c r="O283" s="84">
        <v>15</v>
      </c>
      <c r="P283" s="178"/>
    </row>
    <row r="284" spans="1:17" ht="16.5" customHeight="1">
      <c r="A284" s="74">
        <v>908</v>
      </c>
      <c r="B284" s="75" t="s">
        <v>315</v>
      </c>
      <c r="C284" s="76">
        <v>11399542.324040661</v>
      </c>
      <c r="D284" s="196">
        <f>'1.a. Vos-laskelma'!J284</f>
        <v>12551358.034432709</v>
      </c>
      <c r="E284" s="97">
        <f t="shared" si="28"/>
        <v>1151815.7103920486</v>
      </c>
      <c r="F284" s="164">
        <f t="shared" si="29"/>
        <v>0.10104052229912491</v>
      </c>
      <c r="G284" s="76">
        <f t="shared" si="30"/>
        <v>546.81931808129036</v>
      </c>
      <c r="H284" s="76">
        <f t="shared" si="31"/>
        <v>604.53511388270442</v>
      </c>
      <c r="I284" s="198">
        <f t="shared" si="32"/>
        <v>57.71579580141406</v>
      </c>
      <c r="J284" s="99">
        <f t="shared" si="33"/>
        <v>2.7282862396249244E-3</v>
      </c>
      <c r="K284" s="99">
        <f t="shared" si="34"/>
        <v>3.6929622583952992E-3</v>
      </c>
      <c r="L284" s="97">
        <v>20847</v>
      </c>
      <c r="M284" s="97">
        <f>'1.a. Vos-laskelma'!C284</f>
        <v>20762</v>
      </c>
      <c r="N284" s="84">
        <v>6</v>
      </c>
      <c r="O284" s="84">
        <v>6</v>
      </c>
      <c r="P284" s="178"/>
    </row>
    <row r="285" spans="1:17" ht="16.5" customHeight="1">
      <c r="A285" s="74">
        <v>915</v>
      </c>
      <c r="B285" s="75" t="s">
        <v>316</v>
      </c>
      <c r="C285" s="76">
        <v>5993732.3950947281</v>
      </c>
      <c r="D285" s="196">
        <f>'1.a. Vos-laskelma'!J285</f>
        <v>5580017.2004028</v>
      </c>
      <c r="E285" s="97">
        <f t="shared" si="28"/>
        <v>-413715.1946919281</v>
      </c>
      <c r="F285" s="164">
        <f t="shared" si="29"/>
        <v>-6.9024635639474446E-2</v>
      </c>
      <c r="G285" s="76">
        <f t="shared" si="30"/>
        <v>304.72989959300054</v>
      </c>
      <c r="H285" s="76">
        <f t="shared" si="31"/>
        <v>287.14131633833171</v>
      </c>
      <c r="I285" s="198">
        <f t="shared" si="32"/>
        <v>-17.588583254668833</v>
      </c>
      <c r="J285" s="99">
        <f t="shared" si="33"/>
        <v>1.4344977326892162E-3</v>
      </c>
      <c r="K285" s="99">
        <f t="shared" si="34"/>
        <v>3.4565714077350856E-3</v>
      </c>
      <c r="L285" s="97">
        <v>19669</v>
      </c>
      <c r="M285" s="97">
        <f>'1.a. Vos-laskelma'!C285</f>
        <v>19433</v>
      </c>
      <c r="N285" s="84">
        <v>11</v>
      </c>
      <c r="O285" s="84">
        <v>11</v>
      </c>
      <c r="P285" s="178"/>
    </row>
    <row r="286" spans="1:17" ht="16.5" customHeight="1">
      <c r="A286" s="74">
        <v>918</v>
      </c>
      <c r="B286" s="75" t="s">
        <v>317</v>
      </c>
      <c r="C286" s="76">
        <v>1406218.9122955049</v>
      </c>
      <c r="D286" s="196">
        <f>'1.a. Vos-laskelma'!J286</f>
        <v>1256468.5069446082</v>
      </c>
      <c r="E286" s="97">
        <f t="shared" si="28"/>
        <v>-149750.40535089676</v>
      </c>
      <c r="F286" s="164">
        <f t="shared" si="29"/>
        <v>-0.10649153132668721</v>
      </c>
      <c r="G286" s="76">
        <f t="shared" si="30"/>
        <v>626.09924857324347</v>
      </c>
      <c r="H286" s="76">
        <f t="shared" si="31"/>
        <v>555.22249533566423</v>
      </c>
      <c r="I286" s="198">
        <f t="shared" si="32"/>
        <v>-70.876753237579237</v>
      </c>
      <c r="J286" s="99">
        <f t="shared" si="33"/>
        <v>3.3655453870504615E-4</v>
      </c>
      <c r="K286" s="99">
        <f t="shared" si="34"/>
        <v>4.0252256963435904E-4</v>
      </c>
      <c r="L286" s="97">
        <v>2246</v>
      </c>
      <c r="M286" s="97">
        <f>'1.a. Vos-laskelma'!C286</f>
        <v>2263</v>
      </c>
      <c r="N286" s="84">
        <v>2</v>
      </c>
      <c r="O286" s="84">
        <v>2</v>
      </c>
      <c r="P286" s="178"/>
    </row>
    <row r="287" spans="1:17" ht="16.5" customHeight="1">
      <c r="A287" s="74">
        <v>921</v>
      </c>
      <c r="B287" s="75" t="s">
        <v>318</v>
      </c>
      <c r="C287" s="76">
        <v>2943151.724770281</v>
      </c>
      <c r="D287" s="196">
        <f>'1.a. Vos-laskelma'!J287</f>
        <v>2669046.703588495</v>
      </c>
      <c r="E287" s="97">
        <f t="shared" si="28"/>
        <v>-274105.02118178597</v>
      </c>
      <c r="F287" s="164">
        <f t="shared" si="29"/>
        <v>-9.3133160235964532E-2</v>
      </c>
      <c r="G287" s="76">
        <f t="shared" si="30"/>
        <v>1590.0333467154408</v>
      </c>
      <c r="H287" s="76">
        <f t="shared" si="31"/>
        <v>1493.5907686561247</v>
      </c>
      <c r="I287" s="198">
        <f t="shared" si="32"/>
        <v>-96.44257805931602</v>
      </c>
      <c r="J287" s="99">
        <f t="shared" si="33"/>
        <v>7.0439322242657422E-4</v>
      </c>
      <c r="K287" s="99">
        <f t="shared" si="34"/>
        <v>3.1785586917216065E-4</v>
      </c>
      <c r="L287" s="97">
        <v>1851</v>
      </c>
      <c r="M287" s="97">
        <f>'1.a. Vos-laskelma'!C287</f>
        <v>1787</v>
      </c>
      <c r="N287" s="84">
        <v>11</v>
      </c>
      <c r="O287" s="84">
        <v>11</v>
      </c>
      <c r="P287" s="178"/>
    </row>
    <row r="288" spans="1:17" ht="16.5" customHeight="1">
      <c r="A288" s="74">
        <v>922</v>
      </c>
      <c r="B288" s="75" t="s">
        <v>319</v>
      </c>
      <c r="C288" s="76">
        <v>3408831.5945701362</v>
      </c>
      <c r="D288" s="196">
        <f>'1.a. Vos-laskelma'!J288</f>
        <v>3348104.8684300035</v>
      </c>
      <c r="E288" s="97">
        <f t="shared" si="28"/>
        <v>-60726.72614013264</v>
      </c>
      <c r="F288" s="164">
        <f t="shared" si="29"/>
        <v>-1.7814528073743244E-2</v>
      </c>
      <c r="G288" s="76">
        <f t="shared" si="30"/>
        <v>755.6709365041313</v>
      </c>
      <c r="H288" s="76">
        <f t="shared" si="31"/>
        <v>738.76982975066278</v>
      </c>
      <c r="I288" s="198">
        <f t="shared" si="32"/>
        <v>-16.901106753468525</v>
      </c>
      <c r="J288" s="99">
        <f t="shared" si="33"/>
        <v>8.1584576540857435E-4</v>
      </c>
      <c r="K288" s="99">
        <f t="shared" si="34"/>
        <v>8.0611236658546847E-4</v>
      </c>
      <c r="L288" s="97">
        <v>4511</v>
      </c>
      <c r="M288" s="97">
        <f>'1.a. Vos-laskelma'!C288</f>
        <v>4532</v>
      </c>
      <c r="N288" s="84">
        <v>6</v>
      </c>
      <c r="O288" s="84">
        <v>6</v>
      </c>
      <c r="P288" s="178"/>
    </row>
    <row r="289" spans="1:17" ht="16.5" customHeight="1">
      <c r="A289" s="74">
        <v>924</v>
      </c>
      <c r="B289" s="75" t="s">
        <v>320</v>
      </c>
      <c r="C289" s="76">
        <v>3901698.1424520449</v>
      </c>
      <c r="D289" s="196">
        <f>'1.a. Vos-laskelma'!J289</f>
        <v>3747387.2168899542</v>
      </c>
      <c r="E289" s="97">
        <f t="shared" si="28"/>
        <v>-154310.92556209071</v>
      </c>
      <c r="F289" s="164">
        <f t="shared" si="29"/>
        <v>-3.9549683222063176E-2</v>
      </c>
      <c r="G289" s="76">
        <f t="shared" si="30"/>
        <v>1331.1832625220216</v>
      </c>
      <c r="H289" s="76">
        <f t="shared" si="31"/>
        <v>1286.8774783275942</v>
      </c>
      <c r="I289" s="198">
        <f t="shared" si="32"/>
        <v>-44.30578419442736</v>
      </c>
      <c r="J289" s="99">
        <f t="shared" si="33"/>
        <v>9.3380497660618827E-4</v>
      </c>
      <c r="K289" s="99">
        <f t="shared" si="34"/>
        <v>5.1796099106286061E-4</v>
      </c>
      <c r="L289" s="97">
        <v>2931</v>
      </c>
      <c r="M289" s="97">
        <f>'1.a. Vos-laskelma'!C289</f>
        <v>2912</v>
      </c>
      <c r="N289" s="84">
        <v>16</v>
      </c>
      <c r="O289" s="84">
        <v>16</v>
      </c>
      <c r="P289" s="178"/>
    </row>
    <row r="290" spans="1:17" ht="16.5" customHeight="1">
      <c r="A290" s="74">
        <v>925</v>
      </c>
      <c r="B290" s="75" t="s">
        <v>321</v>
      </c>
      <c r="C290" s="76">
        <v>4669356.8767874567</v>
      </c>
      <c r="D290" s="196">
        <f>'1.a. Vos-laskelma'!J290</f>
        <v>4552315.5179170212</v>
      </c>
      <c r="E290" s="97">
        <f t="shared" si="28"/>
        <v>-117041.35887043551</v>
      </c>
      <c r="F290" s="164">
        <f t="shared" si="29"/>
        <v>-2.5065841390765703E-2</v>
      </c>
      <c r="G290" s="76">
        <f t="shared" si="30"/>
        <v>1393.0062281585492</v>
      </c>
      <c r="H290" s="76">
        <f t="shared" si="31"/>
        <v>1381.582858244923</v>
      </c>
      <c r="I290" s="198">
        <f t="shared" si="32"/>
        <v>-11.423369913626175</v>
      </c>
      <c r="J290" s="99">
        <f t="shared" si="33"/>
        <v>1.117531015957636E-3</v>
      </c>
      <c r="K290" s="99">
        <f t="shared" si="34"/>
        <v>5.8608566811542775E-4</v>
      </c>
      <c r="L290" s="97">
        <v>3352</v>
      </c>
      <c r="M290" s="97">
        <f>'1.a. Vos-laskelma'!C290</f>
        <v>3295</v>
      </c>
      <c r="N290" s="84">
        <v>11</v>
      </c>
      <c r="O290" s="84">
        <v>11</v>
      </c>
      <c r="P290" s="178"/>
    </row>
    <row r="291" spans="1:17" ht="16.5" customHeight="1">
      <c r="A291" s="74">
        <v>927</v>
      </c>
      <c r="B291" s="75" t="s">
        <v>322</v>
      </c>
      <c r="C291" s="76">
        <v>17283097.082579959</v>
      </c>
      <c r="D291" s="196">
        <f>'1.a. Vos-laskelma'!J291</f>
        <v>16244525.045130406</v>
      </c>
      <c r="E291" s="97">
        <f t="shared" si="28"/>
        <v>-1038572.0374495536</v>
      </c>
      <c r="F291" s="164">
        <f t="shared" si="29"/>
        <v>-6.0091778255203739E-2</v>
      </c>
      <c r="G291" s="76">
        <f t="shared" si="30"/>
        <v>600.12837538039378</v>
      </c>
      <c r="H291" s="76">
        <f t="shared" si="31"/>
        <v>563.02942760052701</v>
      </c>
      <c r="I291" s="198">
        <f t="shared" si="32"/>
        <v>-37.098947779866762</v>
      </c>
      <c r="J291" s="99">
        <f t="shared" si="33"/>
        <v>4.1364148321167624E-3</v>
      </c>
      <c r="K291" s="99">
        <f t="shared" si="34"/>
        <v>5.1319404238137547E-3</v>
      </c>
      <c r="L291" s="97">
        <v>28799</v>
      </c>
      <c r="M291" s="97">
        <f>'1.a. Vos-laskelma'!C291</f>
        <v>28852</v>
      </c>
      <c r="N291" s="84">
        <v>1</v>
      </c>
      <c r="O291" s="85">
        <v>33</v>
      </c>
      <c r="P291" s="178"/>
    </row>
    <row r="292" spans="1:17" ht="16.5" customHeight="1">
      <c r="A292" s="74">
        <v>931</v>
      </c>
      <c r="B292" s="75" t="s">
        <v>323</v>
      </c>
      <c r="C292" s="76">
        <v>7585800.8524277005</v>
      </c>
      <c r="D292" s="196">
        <f>'1.a. Vos-laskelma'!J292</f>
        <v>7817758.1514296476</v>
      </c>
      <c r="E292" s="97">
        <f t="shared" si="28"/>
        <v>231957.29900194705</v>
      </c>
      <c r="F292" s="164">
        <f t="shared" si="29"/>
        <v>3.0577826061399072E-2</v>
      </c>
      <c r="G292" s="76">
        <f t="shared" si="30"/>
        <v>1316.0653803656662</v>
      </c>
      <c r="H292" s="76">
        <f t="shared" si="31"/>
        <v>1372.7406762826422</v>
      </c>
      <c r="I292" s="198">
        <f t="shared" si="32"/>
        <v>56.675295916975983</v>
      </c>
      <c r="J292" s="99">
        <f t="shared" si="33"/>
        <v>1.8155321936536807E-3</v>
      </c>
      <c r="K292" s="99">
        <f t="shared" si="34"/>
        <v>1.0129765948155875E-3</v>
      </c>
      <c r="L292" s="97">
        <v>5764</v>
      </c>
      <c r="M292" s="97">
        <f>'1.a. Vos-laskelma'!C292</f>
        <v>5695</v>
      </c>
      <c r="N292" s="84">
        <v>13</v>
      </c>
      <c r="O292" s="84">
        <v>13</v>
      </c>
      <c r="P292" s="178"/>
    </row>
    <row r="293" spans="1:17" ht="16.5" customHeight="1">
      <c r="A293" s="74">
        <v>934</v>
      </c>
      <c r="B293" s="75" t="s">
        <v>324</v>
      </c>
      <c r="C293" s="76">
        <v>2315201.9102934329</v>
      </c>
      <c r="D293" s="196">
        <f>'1.a. Vos-laskelma'!J293</f>
        <v>2298192.131494408</v>
      </c>
      <c r="E293" s="97">
        <f t="shared" si="28"/>
        <v>-17009.778799024876</v>
      </c>
      <c r="F293" s="164">
        <f t="shared" si="29"/>
        <v>-7.3469958379867722E-3</v>
      </c>
      <c r="G293" s="76">
        <f t="shared" si="30"/>
        <v>888.07131196526007</v>
      </c>
      <c r="H293" s="76">
        <f t="shared" si="31"/>
        <v>899.84030207298667</v>
      </c>
      <c r="I293" s="198">
        <f t="shared" si="32"/>
        <v>11.768990107726609</v>
      </c>
      <c r="J293" s="99">
        <f t="shared" si="33"/>
        <v>5.5410413280240929E-4</v>
      </c>
      <c r="K293" s="99">
        <f t="shared" si="34"/>
        <v>4.542830944967534E-4</v>
      </c>
      <c r="L293" s="97">
        <v>2607</v>
      </c>
      <c r="M293" s="97">
        <f>'1.a. Vos-laskelma'!C293</f>
        <v>2554</v>
      </c>
      <c r="N293" s="84">
        <v>14</v>
      </c>
      <c r="O293" s="84">
        <v>14</v>
      </c>
      <c r="P293" s="178"/>
      <c r="Q293" s="178"/>
    </row>
    <row r="294" spans="1:17" ht="16.5" customHeight="1">
      <c r="A294" s="74">
        <v>935</v>
      </c>
      <c r="B294" s="75" t="s">
        <v>325</v>
      </c>
      <c r="C294" s="76">
        <v>1691039.392233972</v>
      </c>
      <c r="D294" s="196">
        <f>'1.a. Vos-laskelma'!J294</f>
        <v>1488930.0035783232</v>
      </c>
      <c r="E294" s="97">
        <f t="shared" si="28"/>
        <v>-202109.3886556488</v>
      </c>
      <c r="F294" s="164">
        <f t="shared" si="29"/>
        <v>-0.11951784777091992</v>
      </c>
      <c r="G294" s="76">
        <f t="shared" si="30"/>
        <v>597.32935084209532</v>
      </c>
      <c r="H294" s="76">
        <f t="shared" si="31"/>
        <v>541.23228047194596</v>
      </c>
      <c r="I294" s="198">
        <f t="shared" si="32"/>
        <v>-56.097070370149368</v>
      </c>
      <c r="J294" s="99">
        <f t="shared" si="33"/>
        <v>4.0472146805103476E-4</v>
      </c>
      <c r="K294" s="99">
        <f t="shared" si="34"/>
        <v>4.8932372473005814E-4</v>
      </c>
      <c r="L294" s="97">
        <v>2831</v>
      </c>
      <c r="M294" s="97">
        <f>'1.a. Vos-laskelma'!C294</f>
        <v>2751</v>
      </c>
      <c r="N294" s="84">
        <v>8</v>
      </c>
      <c r="O294" s="84">
        <v>8</v>
      </c>
      <c r="P294" s="178"/>
    </row>
    <row r="295" spans="1:17" ht="16.5" customHeight="1">
      <c r="A295" s="74">
        <v>936</v>
      </c>
      <c r="B295" s="75" t="s">
        <v>326</v>
      </c>
      <c r="C295" s="76">
        <v>7774694.4724120246</v>
      </c>
      <c r="D295" s="196">
        <f>'1.a. Vos-laskelma'!J295</f>
        <v>7524056.5443762233</v>
      </c>
      <c r="E295" s="97">
        <f t="shared" si="28"/>
        <v>-250637.92803580128</v>
      </c>
      <c r="F295" s="164">
        <f t="shared" si="29"/>
        <v>-3.2237656273847538E-2</v>
      </c>
      <c r="G295" s="76">
        <f t="shared" si="30"/>
        <v>1256.008800066563</v>
      </c>
      <c r="H295" s="76">
        <f t="shared" si="31"/>
        <v>1228.2168697969676</v>
      </c>
      <c r="I295" s="198">
        <f t="shared" si="32"/>
        <v>-27.791930269595468</v>
      </c>
      <c r="J295" s="99">
        <f t="shared" si="33"/>
        <v>1.8607406633892882E-3</v>
      </c>
      <c r="K295" s="99">
        <f t="shared" si="34"/>
        <v>1.0896390904021579E-3</v>
      </c>
      <c r="L295" s="97">
        <v>6190</v>
      </c>
      <c r="M295" s="97">
        <f>'1.a. Vos-laskelma'!C295</f>
        <v>6126</v>
      </c>
      <c r="N295" s="84">
        <v>6</v>
      </c>
      <c r="O295" s="84">
        <v>6</v>
      </c>
      <c r="P295" s="178"/>
    </row>
    <row r="296" spans="1:17" ht="16.5" customHeight="1">
      <c r="A296" s="74">
        <v>946</v>
      </c>
      <c r="B296" s="75" t="s">
        <v>327</v>
      </c>
      <c r="C296" s="76">
        <v>9872487.110219704</v>
      </c>
      <c r="D296" s="196">
        <f>'1.a. Vos-laskelma'!J296</f>
        <v>9694192.8118672371</v>
      </c>
      <c r="E296" s="97">
        <f t="shared" si="28"/>
        <v>-178294.2983524669</v>
      </c>
      <c r="F296" s="164">
        <f t="shared" si="29"/>
        <v>-1.805971447335717E-2</v>
      </c>
      <c r="G296" s="76">
        <f t="shared" si="30"/>
        <v>1589.7724815168606</v>
      </c>
      <c r="H296" s="76">
        <f t="shared" si="31"/>
        <v>1567.3715136406204</v>
      </c>
      <c r="I296" s="198">
        <f t="shared" si="32"/>
        <v>-22.400967876240202</v>
      </c>
      <c r="J296" s="99">
        <f t="shared" si="33"/>
        <v>2.3628115908551259E-3</v>
      </c>
      <c r="K296" s="99">
        <f t="shared" si="34"/>
        <v>1.1001334923502035E-3</v>
      </c>
      <c r="L296" s="97">
        <v>6210</v>
      </c>
      <c r="M296" s="97">
        <f>'1.a. Vos-laskelma'!C296</f>
        <v>6185</v>
      </c>
      <c r="N296" s="84">
        <v>15</v>
      </c>
      <c r="O296" s="84">
        <v>15</v>
      </c>
      <c r="P296" s="178"/>
    </row>
    <row r="297" spans="1:17" ht="16.5" customHeight="1">
      <c r="A297" s="74">
        <v>976</v>
      </c>
      <c r="B297" s="75" t="s">
        <v>328</v>
      </c>
      <c r="C297" s="76">
        <v>4381339.279128016</v>
      </c>
      <c r="D297" s="196">
        <f>'1.a. Vos-laskelma'!J297</f>
        <v>4150956.4593963111</v>
      </c>
      <c r="E297" s="97">
        <f t="shared" si="28"/>
        <v>-230382.81973170489</v>
      </c>
      <c r="F297" s="164">
        <f t="shared" si="29"/>
        <v>-5.2582738987873176E-2</v>
      </c>
      <c r="G297" s="76">
        <f t="shared" si="30"/>
        <v>1177.4628538371448</v>
      </c>
      <c r="H297" s="76">
        <f t="shared" si="31"/>
        <v>1130.1269968408144</v>
      </c>
      <c r="I297" s="198">
        <f t="shared" si="32"/>
        <v>-47.335856996330449</v>
      </c>
      <c r="J297" s="99">
        <f t="shared" si="33"/>
        <v>1.0485989109548846E-3</v>
      </c>
      <c r="K297" s="99">
        <f t="shared" si="34"/>
        <v>6.5332098907070293E-4</v>
      </c>
      <c r="L297" s="97">
        <v>3721</v>
      </c>
      <c r="M297" s="97">
        <f>'1.a. Vos-laskelma'!C297</f>
        <v>3673</v>
      </c>
      <c r="N297" s="84">
        <v>19</v>
      </c>
      <c r="O297" s="84">
        <v>19</v>
      </c>
      <c r="P297" s="178"/>
    </row>
    <row r="298" spans="1:17" ht="16.5" customHeight="1">
      <c r="A298" s="74">
        <v>977</v>
      </c>
      <c r="B298" s="75" t="s">
        <v>329</v>
      </c>
      <c r="C298" s="76">
        <v>17316433.995160069</v>
      </c>
      <c r="D298" s="196">
        <f>'1.a. Vos-laskelma'!J298</f>
        <v>18035239.968542192</v>
      </c>
      <c r="E298" s="97">
        <f t="shared" si="28"/>
        <v>718805.97338212281</v>
      </c>
      <c r="F298" s="164">
        <f t="shared" si="29"/>
        <v>4.1510046097425632E-2</v>
      </c>
      <c r="G298" s="76">
        <f t="shared" si="30"/>
        <v>1124.0058415656283</v>
      </c>
      <c r="H298" s="76">
        <f t="shared" si="31"/>
        <v>1180.7804090966474</v>
      </c>
      <c r="I298" s="198">
        <f t="shared" si="32"/>
        <v>56.774567531019102</v>
      </c>
      <c r="J298" s="99">
        <f t="shared" si="33"/>
        <v>4.1443934541770611E-3</v>
      </c>
      <c r="K298" s="99">
        <f t="shared" si="34"/>
        <v>2.7168050060076003E-3</v>
      </c>
      <c r="L298" s="97">
        <v>15406</v>
      </c>
      <c r="M298" s="97">
        <f>'1.a. Vos-laskelma'!C298</f>
        <v>15274</v>
      </c>
      <c r="N298" s="84">
        <v>17</v>
      </c>
      <c r="O298" s="84">
        <v>17</v>
      </c>
      <c r="P298" s="178"/>
    </row>
    <row r="299" spans="1:17" ht="16.5" customHeight="1">
      <c r="A299" s="74">
        <v>980</v>
      </c>
      <c r="B299" s="75" t="s">
        <v>330</v>
      </c>
      <c r="C299" s="76">
        <v>27291789.345211759</v>
      </c>
      <c r="D299" s="196">
        <f>'1.a. Vos-laskelma'!J299</f>
        <v>31081649.702691138</v>
      </c>
      <c r="E299" s="97">
        <f t="shared" si="28"/>
        <v>3789860.3574793786</v>
      </c>
      <c r="F299" s="164">
        <f t="shared" si="29"/>
        <v>0.13886448812651031</v>
      </c>
      <c r="G299" s="76">
        <f t="shared" si="30"/>
        <v>809.74926849073574</v>
      </c>
      <c r="H299" s="76">
        <f t="shared" si="31"/>
        <v>923.45503900086567</v>
      </c>
      <c r="I299" s="198">
        <f t="shared" si="32"/>
        <v>113.70577051012992</v>
      </c>
      <c r="J299" s="99">
        <f t="shared" si="33"/>
        <v>6.5318248056550465E-3</v>
      </c>
      <c r="K299" s="99">
        <f t="shared" si="34"/>
        <v>5.9867895045308244E-3</v>
      </c>
      <c r="L299" s="97">
        <v>33704</v>
      </c>
      <c r="M299" s="97">
        <f>'1.a. Vos-laskelma'!C299</f>
        <v>33658</v>
      </c>
      <c r="N299" s="84">
        <v>6</v>
      </c>
      <c r="O299" s="84">
        <v>6</v>
      </c>
      <c r="P299" s="178"/>
    </row>
    <row r="300" spans="1:17" ht="16.5" customHeight="1">
      <c r="A300" s="74">
        <v>981</v>
      </c>
      <c r="B300" s="75" t="s">
        <v>331</v>
      </c>
      <c r="C300" s="76">
        <v>1726371.0622458251</v>
      </c>
      <c r="D300" s="196">
        <f>'1.a. Vos-laskelma'!J300</f>
        <v>1734565.6646764888</v>
      </c>
      <c r="E300" s="97">
        <f t="shared" si="28"/>
        <v>8194.6024306637701</v>
      </c>
      <c r="F300" s="164">
        <f t="shared" si="29"/>
        <v>4.746721379819391E-3</v>
      </c>
      <c r="G300" s="76">
        <f t="shared" si="30"/>
        <v>787.21890663284319</v>
      </c>
      <c r="H300" s="76">
        <f t="shared" si="31"/>
        <v>793.48841019052554</v>
      </c>
      <c r="I300" s="198">
        <f t="shared" si="32"/>
        <v>6.2695035576823557</v>
      </c>
      <c r="J300" s="99">
        <f t="shared" si="33"/>
        <v>4.1317750131765273E-4</v>
      </c>
      <c r="K300" s="99">
        <f t="shared" si="34"/>
        <v>3.8882648573606226E-4</v>
      </c>
      <c r="L300" s="97">
        <v>2193</v>
      </c>
      <c r="M300" s="97">
        <f>'1.a. Vos-laskelma'!C300</f>
        <v>2186</v>
      </c>
      <c r="N300" s="84">
        <v>5</v>
      </c>
      <c r="O300" s="84">
        <v>5</v>
      </c>
      <c r="P300" s="178"/>
    </row>
    <row r="301" spans="1:17" ht="16.5" customHeight="1">
      <c r="A301" s="74">
        <v>989</v>
      </c>
      <c r="B301" s="75" t="s">
        <v>332</v>
      </c>
      <c r="C301" s="76">
        <v>2189614.1575558828</v>
      </c>
      <c r="D301" s="196">
        <f>'1.a. Vos-laskelma'!J301</f>
        <v>2133481.2686254801</v>
      </c>
      <c r="E301" s="97">
        <f t="shared" si="28"/>
        <v>-56132.888930402696</v>
      </c>
      <c r="F301" s="164">
        <f t="shared" si="29"/>
        <v>-2.5635972774792438E-2</v>
      </c>
      <c r="G301" s="76">
        <f t="shared" si="30"/>
        <v>419.46631370802351</v>
      </c>
      <c r="H301" s="76">
        <f t="shared" si="31"/>
        <v>416.61419031936731</v>
      </c>
      <c r="I301" s="198">
        <f t="shared" si="32"/>
        <v>-2.8521233886561959</v>
      </c>
      <c r="J301" s="99">
        <f t="shared" si="33"/>
        <v>5.2404684384119561E-4</v>
      </c>
      <c r="K301" s="99">
        <f t="shared" si="34"/>
        <v>9.1087851484646597E-4</v>
      </c>
      <c r="L301" s="97">
        <v>5220</v>
      </c>
      <c r="M301" s="97">
        <f>'1.a. Vos-laskelma'!C301</f>
        <v>5121</v>
      </c>
      <c r="N301" s="84">
        <v>14</v>
      </c>
      <c r="O301" s="84">
        <v>14</v>
      </c>
      <c r="P301" s="178"/>
    </row>
    <row r="302" spans="1:17" ht="16.5" customHeight="1">
      <c r="A302" s="74">
        <v>992</v>
      </c>
      <c r="B302" s="75" t="s">
        <v>333</v>
      </c>
      <c r="C302" s="76">
        <v>9860856.5605913326</v>
      </c>
      <c r="D302" s="196">
        <f>'1.a. Vos-laskelma'!J302</f>
        <v>10801397.271343714</v>
      </c>
      <c r="E302" s="97">
        <f t="shared" si="28"/>
        <v>940540.71075238101</v>
      </c>
      <c r="F302" s="164">
        <f t="shared" si="29"/>
        <v>9.5381238432290807E-2</v>
      </c>
      <c r="G302" s="76">
        <f t="shared" si="30"/>
        <v>555.85437207391954</v>
      </c>
      <c r="H302" s="76">
        <f t="shared" si="31"/>
        <v>617.50498921471035</v>
      </c>
      <c r="I302" s="198">
        <f t="shared" si="32"/>
        <v>61.650617140790814</v>
      </c>
      <c r="J302" s="99">
        <f t="shared" si="33"/>
        <v>2.360028016952914E-3</v>
      </c>
      <c r="K302" s="99">
        <f t="shared" si="34"/>
        <v>3.1113233707663313E-3</v>
      </c>
      <c r="L302" s="97">
        <v>17740</v>
      </c>
      <c r="M302" s="97">
        <f>'1.a. Vos-laskelma'!C302</f>
        <v>17492</v>
      </c>
      <c r="N302" s="84">
        <v>13</v>
      </c>
      <c r="O302" s="84">
        <v>13</v>
      </c>
      <c r="P302" s="178"/>
      <c r="Q302" s="178"/>
    </row>
    <row r="303" spans="1:17" ht="16.5" customHeight="1">
      <c r="A303" s="42"/>
      <c r="B303" s="16"/>
      <c r="D303" s="123"/>
    </row>
  </sheetData>
  <autoFilter ref="A10:O10" xr:uid="{00000000-0009-0000-0000-000005000000}">
    <sortState xmlns:xlrd2="http://schemas.microsoft.com/office/spreadsheetml/2017/richdata2" ref="A11:O302">
      <sortCondition ref="A10"/>
    </sortState>
  </autoFilter>
  <conditionalFormatting sqref="E10:F302 I10:I302">
    <cfRule type="cellIs" dxfId="10" priority="4" operator="lessThan">
      <formula>0</formula>
    </cfRule>
    <cfRule type="cellIs" dxfId="9" priority="5" operator="lessThan">
      <formula>0</formula>
    </cfRule>
    <cfRule type="cellIs" dxfId="8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03"/>
  <sheetViews>
    <sheetView zoomScaleNormal="100" workbookViewId="0">
      <pane xSplit="4" ySplit="10" topLeftCell="E11" activePane="bottomRight" state="frozen"/>
      <selection pane="topRight"/>
      <selection pane="bottomLeft"/>
      <selection pane="bottomRight" activeCell="A3" sqref="A3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6" width="11.28515625" style="7" customWidth="1"/>
    <col min="7" max="7" width="8.28515625" style="141" bestFit="1" customWidth="1"/>
    <col min="8" max="8" width="10.7109375" style="141" bestFit="1" customWidth="1"/>
    <col min="9" max="9" width="5" style="141" customWidth="1"/>
    <col min="10" max="10" width="18.28515625" style="141" customWidth="1"/>
    <col min="11" max="11" width="18.140625" style="141" customWidth="1"/>
    <col min="12" max="12" width="12.140625" style="141" bestFit="1" customWidth="1"/>
    <col min="13" max="13" width="10.7109375" style="141" bestFit="1" customWidth="1"/>
    <col min="14" max="14" width="3.7109375" style="141" customWidth="1"/>
    <col min="15" max="16" width="14" style="141" customWidth="1"/>
    <col min="17" max="18" width="11" style="141" customWidth="1"/>
    <col min="19" max="19" width="4" style="141" customWidth="1"/>
    <col min="20" max="21" width="15.28515625" style="7" customWidth="1"/>
    <col min="22" max="22" width="12.140625" style="141" bestFit="1" customWidth="1"/>
    <col min="23" max="23" width="10.7109375" style="141" bestFit="1" customWidth="1"/>
    <col min="24" max="24" width="4.85546875" style="141" customWidth="1"/>
    <col min="25" max="26" width="14.42578125" style="9" customWidth="1"/>
    <col min="27" max="27" width="10.140625" style="141" bestFit="1" customWidth="1"/>
    <col min="28" max="28" width="9.7109375" style="141" bestFit="1" customWidth="1"/>
    <col min="29" max="29" width="4.85546875" style="141" customWidth="1"/>
    <col min="30" max="31" width="13.42578125" customWidth="1"/>
    <col min="32" max="32" width="12.7109375" style="141" bestFit="1" customWidth="1"/>
    <col min="33" max="33" width="10.7109375" style="141" bestFit="1" customWidth="1"/>
    <col min="34" max="34" width="4.28515625" style="141" customWidth="1"/>
    <col min="35" max="36" width="16.42578125" customWidth="1"/>
    <col min="37" max="37" width="12.140625" style="141" bestFit="1" customWidth="1"/>
    <col min="38" max="38" width="10.7109375" style="141" bestFit="1" customWidth="1"/>
    <col min="39" max="39" width="4.5703125" style="141" customWidth="1"/>
    <col min="40" max="41" width="17.85546875" customWidth="1"/>
    <col min="42" max="42" width="12.140625" style="141" bestFit="1" customWidth="1"/>
    <col min="43" max="43" width="10.7109375" style="141" bestFit="1" customWidth="1"/>
    <col min="44" max="44" width="3.85546875" style="141" customWidth="1"/>
    <col min="45" max="46" width="17.85546875" customWidth="1"/>
    <col min="47" max="47" width="12.140625" style="141" bestFit="1" customWidth="1"/>
    <col min="48" max="48" width="10.7109375" style="141" bestFit="1" customWidth="1"/>
    <col min="49" max="49" width="3" style="207" customWidth="1"/>
    <col min="50" max="51" width="19" customWidth="1"/>
    <col min="52" max="52" width="10.140625" bestFit="1" customWidth="1"/>
    <col min="53" max="53" width="10.7109375" bestFit="1" customWidth="1"/>
    <col min="54" max="54" width="5" customWidth="1"/>
    <col min="55" max="56" width="12.5703125" customWidth="1"/>
    <col min="57" max="58" width="10.7109375" customWidth="1"/>
    <col min="59" max="59" width="5" style="1" customWidth="1"/>
    <col min="60" max="61" width="14.140625" style="1" customWidth="1"/>
    <col min="62" max="62" width="10.140625" style="1" bestFit="1" customWidth="1"/>
    <col min="63" max="63" width="10.7109375" style="1" bestFit="1" customWidth="1"/>
    <col min="64" max="64" width="3.7109375" style="1" customWidth="1"/>
    <col min="65" max="66" width="13.140625" style="1" customWidth="1"/>
    <col min="67" max="67" width="10.140625" style="1" bestFit="1" customWidth="1"/>
    <col min="68" max="68" width="10.7109375" style="1" bestFit="1" customWidth="1"/>
    <col min="69" max="69" width="3.5703125" style="1" customWidth="1"/>
    <col min="70" max="71" width="13.42578125" style="1" bestFit="1" customWidth="1"/>
    <col min="72" max="72" width="10.140625" style="1" bestFit="1" customWidth="1"/>
    <col min="73" max="73" width="10.7109375" style="1" bestFit="1" customWidth="1"/>
    <col min="74" max="74" width="5" style="1" customWidth="1"/>
    <col min="75" max="76" width="14.42578125" style="1" customWidth="1"/>
    <col min="77" max="77" width="9.42578125" style="1" bestFit="1" customWidth="1"/>
    <col min="78" max="78" width="11.28515625" style="1" bestFit="1" customWidth="1"/>
    <col min="79" max="79" width="5.28515625" style="1" customWidth="1"/>
    <col min="80" max="80" width="14.7109375" bestFit="1" customWidth="1"/>
    <col min="81" max="81" width="14.5703125" customWidth="1"/>
    <col min="82" max="83" width="9.42578125" style="1" bestFit="1" customWidth="1"/>
    <col min="84" max="84" width="3.85546875" style="141" customWidth="1"/>
    <col min="85" max="85" width="14.42578125" style="141" bestFit="1" customWidth="1"/>
    <col min="86" max="86" width="14.28515625" style="141" customWidth="1"/>
    <col min="87" max="88" width="9.42578125" style="1" bestFit="1" customWidth="1"/>
    <col min="89" max="89" width="9.140625" style="1" customWidth="1"/>
    <col min="90" max="16384" width="9.140625" style="1"/>
  </cols>
  <sheetData>
    <row r="1" spans="1:88" ht="35.25" customHeight="1">
      <c r="A1" s="93" t="s">
        <v>743</v>
      </c>
      <c r="D1" s="6"/>
      <c r="AX1" s="93" t="s">
        <v>371</v>
      </c>
      <c r="AY1" s="144"/>
      <c r="BI1" s="144"/>
    </row>
    <row r="2" spans="1:88">
      <c r="A2" s="294" t="s">
        <v>718</v>
      </c>
      <c r="AX2" s="294" t="s">
        <v>737</v>
      </c>
    </row>
    <row r="3" spans="1:88">
      <c r="A3" s="284" t="s">
        <v>372</v>
      </c>
      <c r="D3" s="25"/>
      <c r="E3" s="26"/>
      <c r="F3" s="26"/>
      <c r="T3" s="26"/>
      <c r="U3" s="26"/>
      <c r="AX3" s="284" t="s">
        <v>372</v>
      </c>
      <c r="AY3" s="145"/>
      <c r="BI3" s="145"/>
    </row>
    <row r="4" spans="1:88">
      <c r="A4" s="285" t="s">
        <v>373</v>
      </c>
      <c r="AX4" s="285" t="s">
        <v>374</v>
      </c>
      <c r="AY4" s="145"/>
      <c r="BI4" s="145"/>
    </row>
    <row r="5" spans="1:88">
      <c r="A5" s="284" t="s">
        <v>375</v>
      </c>
    </row>
    <row r="6" spans="1:88">
      <c r="A6" s="37"/>
      <c r="D6" s="24"/>
      <c r="E6" s="201"/>
      <c r="F6" s="201"/>
      <c r="T6" s="201"/>
      <c r="U6" s="201"/>
    </row>
    <row r="7" spans="1:88">
      <c r="A7" s="89"/>
      <c r="D7" s="25"/>
      <c r="E7" s="201"/>
      <c r="F7" s="201"/>
      <c r="T7" s="201"/>
      <c r="U7" s="201"/>
    </row>
    <row r="8" spans="1:88">
      <c r="A8" s="89"/>
      <c r="D8" s="25"/>
      <c r="E8" s="201"/>
      <c r="F8" s="201"/>
      <c r="T8" s="201"/>
      <c r="U8" s="201"/>
    </row>
    <row r="9" spans="1:88" s="205" customFormat="1" ht="132" customHeight="1">
      <c r="A9" s="194" t="s">
        <v>17</v>
      </c>
      <c r="B9" s="194" t="s">
        <v>376</v>
      </c>
      <c r="C9" s="194" t="s">
        <v>40</v>
      </c>
      <c r="D9" s="194" t="s">
        <v>18</v>
      </c>
      <c r="E9" s="195" t="s">
        <v>19</v>
      </c>
      <c r="F9" s="195" t="s">
        <v>713</v>
      </c>
      <c r="G9" s="203" t="s">
        <v>377</v>
      </c>
      <c r="H9" s="203" t="s">
        <v>362</v>
      </c>
      <c r="I9" s="203"/>
      <c r="J9" s="525" t="s">
        <v>378</v>
      </c>
      <c r="K9" s="525" t="s">
        <v>730</v>
      </c>
      <c r="L9" s="526" t="s">
        <v>379</v>
      </c>
      <c r="M9" s="526" t="s">
        <v>362</v>
      </c>
      <c r="N9" s="525"/>
      <c r="O9" s="524" t="s">
        <v>380</v>
      </c>
      <c r="P9" s="524" t="s">
        <v>731</v>
      </c>
      <c r="Q9" s="524" t="s">
        <v>379</v>
      </c>
      <c r="R9" s="524" t="s">
        <v>362</v>
      </c>
      <c r="S9" s="203"/>
      <c r="T9" s="195" t="s">
        <v>381</v>
      </c>
      <c r="U9" s="195" t="s">
        <v>732</v>
      </c>
      <c r="V9" s="203" t="s">
        <v>379</v>
      </c>
      <c r="W9" s="203" t="s">
        <v>362</v>
      </c>
      <c r="X9" s="203"/>
      <c r="Y9" s="195" t="s">
        <v>734</v>
      </c>
      <c r="Z9" s="195" t="s">
        <v>735</v>
      </c>
      <c r="AA9" s="203" t="s">
        <v>379</v>
      </c>
      <c r="AB9" s="203" t="s">
        <v>362</v>
      </c>
      <c r="AC9" s="203"/>
      <c r="AD9" s="195" t="s">
        <v>382</v>
      </c>
      <c r="AE9" s="195" t="s">
        <v>733</v>
      </c>
      <c r="AF9" s="203" t="s">
        <v>379</v>
      </c>
      <c r="AG9" s="203" t="s">
        <v>362</v>
      </c>
      <c r="AH9" s="203"/>
      <c r="AI9" s="195" t="s">
        <v>383</v>
      </c>
      <c r="AJ9" s="195" t="s">
        <v>736</v>
      </c>
      <c r="AK9" s="203" t="s">
        <v>379</v>
      </c>
      <c r="AL9" s="203" t="s">
        <v>362</v>
      </c>
      <c r="AM9" s="203"/>
      <c r="AN9" s="195" t="s">
        <v>384</v>
      </c>
      <c r="AO9" s="195" t="s">
        <v>384</v>
      </c>
      <c r="AP9" s="203" t="s">
        <v>379</v>
      </c>
      <c r="AQ9" s="203" t="s">
        <v>362</v>
      </c>
      <c r="AR9" s="204"/>
      <c r="AS9" s="195" t="s">
        <v>738</v>
      </c>
      <c r="AT9" s="195" t="s">
        <v>739</v>
      </c>
      <c r="AU9" s="203" t="s">
        <v>379</v>
      </c>
      <c r="AV9" s="203" t="s">
        <v>362</v>
      </c>
      <c r="AW9" s="208"/>
      <c r="AX9" s="525" t="s">
        <v>378</v>
      </c>
      <c r="AY9" s="525" t="s">
        <v>730</v>
      </c>
      <c r="AZ9" s="526" t="s">
        <v>379</v>
      </c>
      <c r="BA9" s="526" t="s">
        <v>362</v>
      </c>
      <c r="BB9" s="525"/>
      <c r="BC9" s="524" t="s">
        <v>380</v>
      </c>
      <c r="BD9" s="524" t="s">
        <v>731</v>
      </c>
      <c r="BE9" s="524" t="s">
        <v>379</v>
      </c>
      <c r="BF9" s="524" t="s">
        <v>362</v>
      </c>
      <c r="BG9" s="203"/>
      <c r="BH9" s="195" t="s">
        <v>381</v>
      </c>
      <c r="BI9" s="195" t="s">
        <v>732</v>
      </c>
      <c r="BJ9" s="203" t="s">
        <v>379</v>
      </c>
      <c r="BK9" s="203" t="s">
        <v>362</v>
      </c>
      <c r="BL9" s="203"/>
      <c r="BM9" s="195" t="s">
        <v>734</v>
      </c>
      <c r="BN9" s="195" t="s">
        <v>735</v>
      </c>
      <c r="BO9" s="203" t="s">
        <v>379</v>
      </c>
      <c r="BP9" s="203" t="s">
        <v>362</v>
      </c>
      <c r="BQ9" s="203"/>
      <c r="BR9" s="195" t="s">
        <v>382</v>
      </c>
      <c r="BS9" s="195" t="s">
        <v>733</v>
      </c>
      <c r="BT9" s="203" t="s">
        <v>379</v>
      </c>
      <c r="BU9" s="203" t="s">
        <v>362</v>
      </c>
      <c r="BV9" s="203"/>
      <c r="BW9" s="195" t="s">
        <v>383</v>
      </c>
      <c r="BX9" s="195" t="s">
        <v>736</v>
      </c>
      <c r="BY9" s="203" t="s">
        <v>379</v>
      </c>
      <c r="BZ9" s="203" t="s">
        <v>362</v>
      </c>
      <c r="CA9" s="203"/>
      <c r="CB9" s="195" t="s">
        <v>384</v>
      </c>
      <c r="CC9" s="195" t="s">
        <v>384</v>
      </c>
      <c r="CD9" s="203" t="s">
        <v>379</v>
      </c>
      <c r="CE9" s="203" t="s">
        <v>362</v>
      </c>
      <c r="CF9" s="204"/>
      <c r="CG9" s="195" t="s">
        <v>738</v>
      </c>
      <c r="CH9" s="195" t="s">
        <v>739</v>
      </c>
      <c r="CI9" s="203" t="s">
        <v>379</v>
      </c>
      <c r="CJ9" s="203" t="s">
        <v>362</v>
      </c>
    </row>
    <row r="10" spans="1:88" s="149" customFormat="1" ht="30.75" customHeight="1">
      <c r="A10" s="767">
        <v>0</v>
      </c>
      <c r="B10" s="213">
        <v>0</v>
      </c>
      <c r="C10" s="81">
        <v>0</v>
      </c>
      <c r="D10" s="768" t="s">
        <v>41</v>
      </c>
      <c r="E10" s="213">
        <v>5605317</v>
      </c>
      <c r="F10" s="213">
        <f>'1.a. Vos-laskelma'!C10</f>
        <v>5622045</v>
      </c>
      <c r="G10" s="214">
        <f>F10-E10</f>
        <v>16728</v>
      </c>
      <c r="H10" s="179">
        <f>G10/E10</f>
        <v>2.9843093619861287E-3</v>
      </c>
      <c r="I10" s="179"/>
      <c r="J10" s="214">
        <v>2728024338.421814</v>
      </c>
      <c r="K10" s="214">
        <f>U10-P10</f>
        <v>2629440330.4113665</v>
      </c>
      <c r="L10" s="214">
        <f>K10-J10</f>
        <v>-98584008.010447502</v>
      </c>
      <c r="M10" s="179">
        <f>L10/J10</f>
        <v>-3.6137510440056857E-2</v>
      </c>
      <c r="N10" s="179"/>
      <c r="O10" s="213">
        <v>0.27999702511078789</v>
      </c>
      <c r="P10" s="213">
        <f>'2.a. Vos-laskelma'!M10+'2.a. Vos-laskelma'!N10</f>
        <v>0.27999703149544075</v>
      </c>
      <c r="Q10" s="214">
        <f>P10-O10</f>
        <v>6.3846528619571075E-9</v>
      </c>
      <c r="R10" s="179">
        <f>Q10/O10</f>
        <v>2.2802573918172374E-8</v>
      </c>
      <c r="S10" s="179"/>
      <c r="T10" s="213">
        <v>2728024338.7018108</v>
      </c>
      <c r="U10" s="213">
        <f>'2.a. Vos-laskelma'!U10</f>
        <v>2629440330.6913633</v>
      </c>
      <c r="V10" s="214">
        <f>U10-T10</f>
        <v>-98584008.010447502</v>
      </c>
      <c r="W10" s="179">
        <f>V10/T10</f>
        <v>-3.6137510436347803E-2</v>
      </c>
      <c r="X10" s="179"/>
      <c r="Y10" s="213">
        <f>'1.a. Vos-laskelma'!X10</f>
        <v>782517373.57478368</v>
      </c>
      <c r="Z10" s="213">
        <f>'1.a. Vos-laskelma'!E10</f>
        <v>854753330.68582487</v>
      </c>
      <c r="AA10" s="214">
        <f>Z10-Y10</f>
        <v>72235957.111041188</v>
      </c>
      <c r="AB10" s="179">
        <f>AA10/Y10</f>
        <v>9.2312272609417961E-2</v>
      </c>
      <c r="AC10" s="179"/>
      <c r="AD10" s="213">
        <v>527000000.00000131</v>
      </c>
      <c r="AE10" s="213">
        <f>'2.a. Vos-laskelma'!X10</f>
        <v>614500000.00000167</v>
      </c>
      <c r="AF10" s="214">
        <f>AE10-AD10</f>
        <v>87500000.000000358</v>
      </c>
      <c r="AG10" s="179">
        <f>AF10/AD10</f>
        <v>0.16603415559772322</v>
      </c>
      <c r="AH10" s="769"/>
      <c r="AI10" s="81">
        <v>4037541712.276597</v>
      </c>
      <c r="AJ10" s="81">
        <f>'2.a. Vos-laskelma'!Y10</f>
        <v>4098693661.3771896</v>
      </c>
      <c r="AK10" s="214">
        <f>AJ10-AI10</f>
        <v>61151949.100592613</v>
      </c>
      <c r="AL10" s="179">
        <f>AK10/AI10</f>
        <v>1.514583711040143E-2</v>
      </c>
      <c r="AM10" s="179"/>
      <c r="AN10" s="213">
        <v>140737736</v>
      </c>
      <c r="AO10" s="213">
        <v>140737736</v>
      </c>
      <c r="AP10" s="214">
        <f>AO10-AN10</f>
        <v>0</v>
      </c>
      <c r="AQ10" s="179">
        <f>AP10/AN10</f>
        <v>0</v>
      </c>
      <c r="AR10" s="179"/>
      <c r="AS10" s="213">
        <f>AI10+AN10</f>
        <v>4178279448.276597</v>
      </c>
      <c r="AT10" s="213">
        <f>AJ10+AO10</f>
        <v>4239431397.3771896</v>
      </c>
      <c r="AU10" s="214">
        <f>AT10-AS10</f>
        <v>61151949.100592613</v>
      </c>
      <c r="AV10" s="179">
        <f>AU10/AS10</f>
        <v>1.4635677162717247E-2</v>
      </c>
      <c r="AW10" s="770"/>
      <c r="AX10" s="213">
        <f>J10/$E10</f>
        <v>486.68511315627893</v>
      </c>
      <c r="AY10" s="213">
        <f>K10/$F10</f>
        <v>467.70175806336778</v>
      </c>
      <c r="AZ10" s="213">
        <f>AY10-AX10</f>
        <v>-18.983355092911154</v>
      </c>
      <c r="BA10" s="404">
        <f>AZ10/AX10</f>
        <v>-3.900541557517382E-2</v>
      </c>
      <c r="BB10" s="164"/>
      <c r="BC10" s="213">
        <f>O10/$E10</f>
        <v>4.9952041090769334E-8</v>
      </c>
      <c r="BD10" s="213">
        <f>P10/$F10</f>
        <v>4.9803413436826056E-8</v>
      </c>
      <c r="BE10" s="213">
        <f>BD10-BC10</f>
        <v>-1.4862765394327732E-10</v>
      </c>
      <c r="BF10" s="404">
        <f>BE10/BC10</f>
        <v>-2.9754070243736708E-3</v>
      </c>
      <c r="BG10" s="771"/>
      <c r="BH10" s="213">
        <f>T10/$E10</f>
        <v>486.68511320623094</v>
      </c>
      <c r="BI10" s="213">
        <f>U10/$F10</f>
        <v>467.70175811317114</v>
      </c>
      <c r="BJ10" s="213">
        <f>BI10-BH10</f>
        <v>-18.983355093059799</v>
      </c>
      <c r="BK10" s="404">
        <f>BJ10/BH10</f>
        <v>-3.9005415571475834E-2</v>
      </c>
      <c r="BL10" s="122"/>
      <c r="BM10" s="213">
        <f>Y10/$E10</f>
        <v>139.60269750574031</v>
      </c>
      <c r="BN10" s="213">
        <f>Z10/$F10</f>
        <v>152.03601726521663</v>
      </c>
      <c r="BO10" s="213">
        <f>BN10-BM10</f>
        <v>12.433319759476319</v>
      </c>
      <c r="BP10" s="404">
        <f>BO10/BM10</f>
        <v>8.9062174167265459E-2</v>
      </c>
      <c r="BQ10" s="768"/>
      <c r="BR10" s="213">
        <f>AD10/$E10</f>
        <v>94.017876241433143</v>
      </c>
      <c r="BS10" s="213">
        <f>AE10/$F10</f>
        <v>109.30186435718706</v>
      </c>
      <c r="BT10" s="213">
        <f>BS10-BR10</f>
        <v>15.283988115753914</v>
      </c>
      <c r="BU10" s="404">
        <f>BT10/BR10</f>
        <v>0.16256470287103067</v>
      </c>
      <c r="BV10" s="768"/>
      <c r="BW10" s="213">
        <f>AI10/$E10</f>
        <v>720.30568695340457</v>
      </c>
      <c r="BX10" s="213">
        <f>AJ10/$F10</f>
        <v>729.03963973557484</v>
      </c>
      <c r="BY10" s="213">
        <f>BX10-BW10</f>
        <v>8.7339527821702632</v>
      </c>
      <c r="BZ10" s="404">
        <f>BY10/BW10</f>
        <v>1.2125341976836632E-2</v>
      </c>
      <c r="CA10" s="768"/>
      <c r="CB10" s="213">
        <f>AN10/$E10</f>
        <v>25.107899517547356</v>
      </c>
      <c r="CC10" s="213">
        <f>AO10/$F10</f>
        <v>25.033192726134352</v>
      </c>
      <c r="CD10" s="213">
        <f>CC10-CB10</f>
        <v>-7.4706791413003515E-2</v>
      </c>
      <c r="CE10" s="404">
        <f>CD10/CB10</f>
        <v>-2.9754297591000232E-3</v>
      </c>
      <c r="CF10" s="179"/>
      <c r="CG10" s="213">
        <f>AS10/$E10</f>
        <v>745.41358647095194</v>
      </c>
      <c r="CH10" s="213">
        <f>AT10/$F10</f>
        <v>754.07283246170914</v>
      </c>
      <c r="CI10" s="772">
        <v>18.831915276420322</v>
      </c>
      <c r="CJ10" s="142">
        <v>2.5918511329166671E-2</v>
      </c>
    </row>
    <row r="11" spans="1:88">
      <c r="A11" s="74">
        <v>5</v>
      </c>
      <c r="B11" s="84">
        <v>14</v>
      </c>
      <c r="C11" s="84">
        <v>14</v>
      </c>
      <c r="D11" s="75" t="s">
        <v>42</v>
      </c>
      <c r="E11" s="97">
        <v>9078</v>
      </c>
      <c r="F11" s="213">
        <f>'1.a. Vos-laskelma'!C11</f>
        <v>8982</v>
      </c>
      <c r="G11" s="214">
        <f t="shared" ref="G11:G74" si="0">F11-E11</f>
        <v>-96</v>
      </c>
      <c r="H11" s="179">
        <f t="shared" ref="H11:H74" si="1">G11/E11</f>
        <v>-1.0575016523463317E-2</v>
      </c>
      <c r="I11" s="142"/>
      <c r="J11" s="213">
        <v>4788735.8763399739</v>
      </c>
      <c r="K11" s="214">
        <f t="shared" ref="K11:K74" si="2">U11-P11</f>
        <v>4616464.730057993</v>
      </c>
      <c r="L11" s="214">
        <f t="shared" ref="L11:L74" si="3">K11-J11</f>
        <v>-172271.14628198091</v>
      </c>
      <c r="M11" s="179">
        <f t="shared" ref="M11:M74" si="4">L11/J11</f>
        <v>-3.5974242624892391E-2</v>
      </c>
      <c r="N11" s="404"/>
      <c r="O11" s="213">
        <v>1070292.2316141331</v>
      </c>
      <c r="P11" s="213">
        <f>'2.a. Vos-laskelma'!M11+'2.a. Vos-laskelma'!N11</f>
        <v>1057381.0955412202</v>
      </c>
      <c r="Q11" s="214">
        <f t="shared" ref="Q11:Q74" si="5">P11-O11</f>
        <v>-12911.136072912952</v>
      </c>
      <c r="R11" s="179">
        <f t="shared" ref="R11:R74" si="6">Q11/O11</f>
        <v>-1.2063187689815669E-2</v>
      </c>
      <c r="S11" s="404"/>
      <c r="T11" s="213">
        <v>5859028.1079541072</v>
      </c>
      <c r="U11" s="213">
        <f>'2.a. Vos-laskelma'!U11</f>
        <v>5673845.8255992131</v>
      </c>
      <c r="V11" s="214">
        <f t="shared" ref="V11:V74" si="7">U11-T11</f>
        <v>-185182.28235489409</v>
      </c>
      <c r="W11" s="179">
        <f t="shared" ref="W11:W74" si="8">V11/T11</f>
        <v>-3.1606314040974491E-2</v>
      </c>
      <c r="X11" s="142"/>
      <c r="Y11" s="213">
        <f>'1.a. Vos-laskelma'!X11</f>
        <v>5075761.2754726876</v>
      </c>
      <c r="Z11" s="213">
        <f>'1.a. Vos-laskelma'!E11</f>
        <v>5435345.2809698395</v>
      </c>
      <c r="AA11" s="214">
        <f t="shared" ref="AA11:AA74" si="9">Z11-Y11</f>
        <v>359584.00549715199</v>
      </c>
      <c r="AB11" s="179">
        <f t="shared" ref="AB11:AB74" si="10">AA11/Y11</f>
        <v>7.0843364370729828E-2</v>
      </c>
      <c r="AC11" s="179"/>
      <c r="AD11" s="213">
        <v>1413989.6493127211</v>
      </c>
      <c r="AE11" s="213">
        <f>'2.a. Vos-laskelma'!X11</f>
        <v>1562445.1986970131</v>
      </c>
      <c r="AF11" s="214">
        <f t="shared" ref="AF11:AF74" si="11">AE11-AD11</f>
        <v>148455.54938429198</v>
      </c>
      <c r="AG11" s="179">
        <f t="shared" ref="AG11:AG74" si="12">AF11/AD11</f>
        <v>0.10499054887456197</v>
      </c>
      <c r="AH11" s="143"/>
      <c r="AI11" s="81">
        <v>12348779.03273952</v>
      </c>
      <c r="AJ11" s="81">
        <f>'2.a. Vos-laskelma'!Y11</f>
        <v>12671636.305266066</v>
      </c>
      <c r="AK11" s="214">
        <f t="shared" ref="AK11:AK74" si="13">AJ11-AI11</f>
        <v>322857.27252654545</v>
      </c>
      <c r="AL11" s="179">
        <f t="shared" ref="AL11:AL74" si="14">AK11/AI11</f>
        <v>2.6144874053586578E-2</v>
      </c>
      <c r="AM11" s="179"/>
      <c r="AN11" s="213">
        <v>511422</v>
      </c>
      <c r="AO11" s="213">
        <v>511422</v>
      </c>
      <c r="AP11" s="214">
        <f t="shared" ref="AP11:AP27" si="15">AO11-AN11</f>
        <v>0</v>
      </c>
      <c r="AQ11" s="179">
        <f t="shared" ref="AQ11:AQ27" si="16">AP11/AN11</f>
        <v>0</v>
      </c>
      <c r="AR11" s="142"/>
      <c r="AS11" s="213">
        <f t="shared" ref="AS11:AS74" si="17">AI11+AN11</f>
        <v>12860201.03273952</v>
      </c>
      <c r="AT11" s="213">
        <f t="shared" ref="AT11:AT74" si="18">AJ11+AO11</f>
        <v>13183058.305266066</v>
      </c>
      <c r="AU11" s="214">
        <f t="shared" ref="AU11:AU74" si="19">AT11-AS11</f>
        <v>322857.27252654545</v>
      </c>
      <c r="AV11" s="179">
        <f t="shared" ref="AV11:AV74" si="20">AU11/AS11</f>
        <v>2.5105149733244052E-2</v>
      </c>
      <c r="AX11" s="213">
        <f t="shared" ref="AX11:AX74" si="21">J11/$E11</f>
        <v>527.51001061246689</v>
      </c>
      <c r="AY11" s="213">
        <f t="shared" ref="AY11:AY74" si="22">K11/$F11</f>
        <v>513.96846248697318</v>
      </c>
      <c r="AZ11" s="213">
        <f t="shared" ref="AZ11:AZ74" si="23">AY11-AX11</f>
        <v>-13.541548125493705</v>
      </c>
      <c r="BA11" s="404">
        <f t="shared" ref="BA11:BA74" si="24">AZ11/AX11</f>
        <v>-2.5670694115873281E-2</v>
      </c>
      <c r="BB11" s="164"/>
      <c r="BC11" s="213">
        <f t="shared" ref="BC11:BC74" si="25">O11/$E11</f>
        <v>117.89956285681131</v>
      </c>
      <c r="BD11" s="213">
        <f t="shared" ref="BD11:BD74" si="26">P11/$F11</f>
        <v>117.72223285918729</v>
      </c>
      <c r="BE11" s="213">
        <f t="shared" ref="BE11:BE74" si="27">BD11-BC11</f>
        <v>-0.17732999762402812</v>
      </c>
      <c r="BF11" s="404">
        <f t="shared" ref="BF11:BF74" si="28">BE11/BC11</f>
        <v>-1.5040768034008311E-3</v>
      </c>
      <c r="BG11" s="527"/>
      <c r="BH11" s="213">
        <f t="shared" ref="BH11:BH74" si="29">T11/$E11</f>
        <v>645.40957346927814</v>
      </c>
      <c r="BI11" s="213">
        <f t="shared" ref="BI11:BI74" si="30">U11/$F11</f>
        <v>631.6906953461604</v>
      </c>
      <c r="BJ11" s="213">
        <f t="shared" ref="BJ11:BJ74" si="31">BI11-BH11</f>
        <v>-13.718878123117747</v>
      </c>
      <c r="BK11" s="404">
        <f t="shared" ref="BK11:BK74" si="32">BJ11/BH11</f>
        <v>-2.1256080924511998E-2</v>
      </c>
      <c r="BL11" s="215"/>
      <c r="BM11" s="213">
        <f t="shared" ref="BM11:BM74" si="33">Y11/$E11</f>
        <v>559.12770163832204</v>
      </c>
      <c r="BN11" s="213">
        <f t="shared" ref="BN11:BN74" si="34">Z11/$F11</f>
        <v>605.13752849808941</v>
      </c>
      <c r="BO11" s="213">
        <f t="shared" ref="BO11:BO74" si="35">BN11-BM11</f>
        <v>46.009826859767372</v>
      </c>
      <c r="BP11" s="404">
        <f t="shared" ref="BP11:BP74" si="36">BO11/BM11</f>
        <v>8.2288584030002762E-2</v>
      </c>
      <c r="BQ11" s="215"/>
      <c r="BR11" s="213">
        <f t="shared" ref="BR11:BR74" si="37">AD11/$E11</f>
        <v>155.76004068216801</v>
      </c>
      <c r="BS11" s="213">
        <f t="shared" ref="BS11:BS74" si="38">AE11/$F11</f>
        <v>173.95292793331251</v>
      </c>
      <c r="BT11" s="213">
        <f t="shared" ref="BT11:BT74" si="39">BS11-BR11</f>
        <v>18.192887251144498</v>
      </c>
      <c r="BU11" s="404">
        <f t="shared" ref="BU11:BU74" si="40">BT11/BR11</f>
        <v>0.11680073510167802</v>
      </c>
      <c r="BV11" s="215"/>
      <c r="BW11" s="213">
        <f t="shared" ref="BW11:BW74" si="41">AI11/$E11</f>
        <v>1360.2973157897686</v>
      </c>
      <c r="BX11" s="213">
        <f t="shared" ref="BX11:BX74" si="42">AJ11/$F11</f>
        <v>1410.7811517775624</v>
      </c>
      <c r="BY11" s="213">
        <f t="shared" ref="BY11:BY74" si="43">BX11-BW11</f>
        <v>50.483835987793782</v>
      </c>
      <c r="BZ11" s="404">
        <f t="shared" ref="BZ11:BZ74" si="44">BY11/BW11</f>
        <v>3.7112354337392489E-2</v>
      </c>
      <c r="CA11" s="216"/>
      <c r="CB11" s="213">
        <f t="shared" ref="CB11:CB74" si="45">AN11/$E11</f>
        <v>56.336417713152677</v>
      </c>
      <c r="CC11" s="213">
        <f t="shared" ref="CC11:CC74" si="46">AO11/$F11</f>
        <v>56.938543754175015</v>
      </c>
      <c r="CD11" s="213">
        <f t="shared" ref="CD11:CD74" si="47">CC11-CB11</f>
        <v>0.60212604102233769</v>
      </c>
      <c r="CE11" s="404">
        <f t="shared" ref="CE11:CE74" si="48">CD11/CB11</f>
        <v>1.068804275217097E-2</v>
      </c>
      <c r="CF11" s="142"/>
      <c r="CG11" s="213">
        <f t="shared" ref="CG11:CG74" si="49">AS11/$E11</f>
        <v>1416.6337335029214</v>
      </c>
      <c r="CH11" s="213">
        <f t="shared" ref="CH11:CH74" si="50">AT11/$F11</f>
        <v>1467.7196955317374</v>
      </c>
      <c r="CI11" s="206">
        <v>-147.3182116707485</v>
      </c>
      <c r="CJ11" s="142">
        <v>-9.4196124200216072E-2</v>
      </c>
    </row>
    <row r="12" spans="1:88">
      <c r="A12" s="74">
        <v>9</v>
      </c>
      <c r="B12" s="84">
        <v>17</v>
      </c>
      <c r="C12" s="84">
        <v>17</v>
      </c>
      <c r="D12" s="75" t="s">
        <v>43</v>
      </c>
      <c r="E12" s="97">
        <v>2410</v>
      </c>
      <c r="F12" s="213">
        <f>'1.a. Vos-laskelma'!C12</f>
        <v>2384</v>
      </c>
      <c r="G12" s="214">
        <f t="shared" si="0"/>
        <v>-26</v>
      </c>
      <c r="H12" s="179">
        <f t="shared" si="1"/>
        <v>-1.0788381742738589E-2</v>
      </c>
      <c r="I12" s="142"/>
      <c r="J12" s="213">
        <v>1615464.819136733</v>
      </c>
      <c r="K12" s="214">
        <f t="shared" si="2"/>
        <v>1522737.555903859</v>
      </c>
      <c r="L12" s="214">
        <f t="shared" si="3"/>
        <v>-92727.263232873986</v>
      </c>
      <c r="M12" s="179">
        <f t="shared" si="4"/>
        <v>-5.7399741631281878E-2</v>
      </c>
      <c r="N12" s="404"/>
      <c r="O12" s="213">
        <v>497475.54293840681</v>
      </c>
      <c r="P12" s="213">
        <f>'2.a. Vos-laskelma'!M12+'2.a. Vos-laskelma'!N12</f>
        <v>494035.10408722336</v>
      </c>
      <c r="Q12" s="214">
        <f t="shared" si="5"/>
        <v>-3440.438851183455</v>
      </c>
      <c r="R12" s="179">
        <f t="shared" si="6"/>
        <v>-6.9157949571993747E-3</v>
      </c>
      <c r="S12" s="404"/>
      <c r="T12" s="213">
        <v>2112940.3620751398</v>
      </c>
      <c r="U12" s="213">
        <f>'2.a. Vos-laskelma'!U12</f>
        <v>2016772.6599910823</v>
      </c>
      <c r="V12" s="214">
        <f t="shared" si="7"/>
        <v>-96167.702084057499</v>
      </c>
      <c r="W12" s="179">
        <f t="shared" si="8"/>
        <v>-4.5513685009836359E-2</v>
      </c>
      <c r="X12" s="142"/>
      <c r="Y12" s="213">
        <f>'1.a. Vos-laskelma'!X12</f>
        <v>1776046.9893770609</v>
      </c>
      <c r="Z12" s="213">
        <f>'1.a. Vos-laskelma'!E12</f>
        <v>1775048.3075595377</v>
      </c>
      <c r="AA12" s="214">
        <f t="shared" si="9"/>
        <v>-998.68181752320379</v>
      </c>
      <c r="AB12" s="179">
        <f t="shared" si="10"/>
        <v>-5.6230596571855691E-4</v>
      </c>
      <c r="AC12" s="179"/>
      <c r="AD12" s="213">
        <v>359241.40031984617</v>
      </c>
      <c r="AE12" s="213">
        <f>'2.a. Vos-laskelma'!X12</f>
        <v>402343.25519820809</v>
      </c>
      <c r="AF12" s="214">
        <f t="shared" si="11"/>
        <v>43101.854878361919</v>
      </c>
      <c r="AG12" s="179">
        <f t="shared" si="12"/>
        <v>0.11998019949812776</v>
      </c>
      <c r="AH12" s="143"/>
      <c r="AI12" s="81">
        <v>4248228.751772047</v>
      </c>
      <c r="AJ12" s="81">
        <f>'2.a. Vos-laskelma'!Y12</f>
        <v>4194164.2227488281</v>
      </c>
      <c r="AK12" s="214">
        <f t="shared" si="13"/>
        <v>-54064.5290232189</v>
      </c>
      <c r="AL12" s="179">
        <f t="shared" si="14"/>
        <v>-1.2726369548877793E-2</v>
      </c>
      <c r="AM12" s="142"/>
      <c r="AN12" s="213">
        <v>-538205</v>
      </c>
      <c r="AO12" s="213">
        <v>-538205</v>
      </c>
      <c r="AP12" s="214">
        <f t="shared" si="15"/>
        <v>0</v>
      </c>
      <c r="AQ12" s="179">
        <f t="shared" si="16"/>
        <v>0</v>
      </c>
      <c r="AR12" s="142"/>
      <c r="AS12" s="213">
        <f t="shared" si="17"/>
        <v>3710023.751772047</v>
      </c>
      <c r="AT12" s="213">
        <f t="shared" si="18"/>
        <v>3655959.2227488281</v>
      </c>
      <c r="AU12" s="214">
        <f t="shared" si="19"/>
        <v>-54064.5290232189</v>
      </c>
      <c r="AV12" s="179">
        <f t="shared" si="20"/>
        <v>-1.4572556037517455E-2</v>
      </c>
      <c r="AX12" s="213">
        <f t="shared" si="21"/>
        <v>670.31735233889333</v>
      </c>
      <c r="AY12" s="213">
        <f t="shared" si="22"/>
        <v>638.73219626839727</v>
      </c>
      <c r="AZ12" s="213">
        <f t="shared" si="23"/>
        <v>-31.585156070496055</v>
      </c>
      <c r="BA12" s="404">
        <f t="shared" si="24"/>
        <v>-4.7119705256455154E-2</v>
      </c>
      <c r="BB12" s="164"/>
      <c r="BC12" s="213">
        <f t="shared" si="25"/>
        <v>206.42138711137213</v>
      </c>
      <c r="BD12" s="213">
        <f t="shared" si="26"/>
        <v>207.22948996947289</v>
      </c>
      <c r="BE12" s="213">
        <f t="shared" si="27"/>
        <v>0.80810285810076721</v>
      </c>
      <c r="BF12" s="404">
        <f t="shared" si="28"/>
        <v>3.9148213729654144E-3</v>
      </c>
      <c r="BG12" s="527"/>
      <c r="BH12" s="213">
        <f t="shared" si="29"/>
        <v>876.73873945026548</v>
      </c>
      <c r="BI12" s="213">
        <f t="shared" si="30"/>
        <v>845.96168623787003</v>
      </c>
      <c r="BJ12" s="213">
        <f t="shared" si="31"/>
        <v>-30.777053212395458</v>
      </c>
      <c r="BK12" s="404">
        <f t="shared" si="32"/>
        <v>-3.5104018822863181E-2</v>
      </c>
      <c r="BL12" s="215"/>
      <c r="BM12" s="213">
        <f t="shared" si="33"/>
        <v>736.94895824774312</v>
      </c>
      <c r="BN12" s="213">
        <f t="shared" si="34"/>
        <v>744.56724310383288</v>
      </c>
      <c r="BO12" s="213">
        <f t="shared" si="35"/>
        <v>7.6182848560897583</v>
      </c>
      <c r="BP12" s="404">
        <f t="shared" si="36"/>
        <v>1.0337601771232423E-2</v>
      </c>
      <c r="BQ12" s="215"/>
      <c r="BR12" s="213">
        <f t="shared" si="37"/>
        <v>149.06282170947975</v>
      </c>
      <c r="BS12" s="213">
        <f t="shared" si="38"/>
        <v>168.76814395897989</v>
      </c>
      <c r="BT12" s="213">
        <f t="shared" si="39"/>
        <v>19.705322249500142</v>
      </c>
      <c r="BU12" s="404">
        <f t="shared" si="40"/>
        <v>0.13219474865372799</v>
      </c>
      <c r="BV12" s="215"/>
      <c r="BW12" s="213">
        <f t="shared" si="41"/>
        <v>1762.7505194074884</v>
      </c>
      <c r="BX12" s="213">
        <f t="shared" si="42"/>
        <v>1759.297073300683</v>
      </c>
      <c r="BY12" s="213">
        <f t="shared" si="43"/>
        <v>-3.4534461068053588</v>
      </c>
      <c r="BZ12" s="404">
        <f t="shared" si="44"/>
        <v>-1.9591235791926826E-3</v>
      </c>
      <c r="CA12" s="216"/>
      <c r="CB12" s="213">
        <f t="shared" si="45"/>
        <v>-223.32157676348547</v>
      </c>
      <c r="CC12" s="213">
        <f t="shared" si="46"/>
        <v>-225.75713087248323</v>
      </c>
      <c r="CD12" s="213">
        <f t="shared" si="47"/>
        <v>-2.4355541089977635</v>
      </c>
      <c r="CE12" s="404">
        <f t="shared" si="48"/>
        <v>1.0906040268456462E-2</v>
      </c>
      <c r="CF12" s="142"/>
      <c r="CG12" s="213">
        <f t="shared" si="49"/>
        <v>1539.428942644003</v>
      </c>
      <c r="CH12" s="213">
        <f t="shared" si="50"/>
        <v>1533.5399424281998</v>
      </c>
      <c r="CI12" s="206">
        <v>-28.009806813343399</v>
      </c>
      <c r="CJ12" s="142">
        <v>-1.7869793523377239E-2</v>
      </c>
    </row>
    <row r="13" spans="1:88">
      <c r="A13" s="74">
        <v>10</v>
      </c>
      <c r="B13" s="84">
        <v>14</v>
      </c>
      <c r="C13" s="84">
        <v>14</v>
      </c>
      <c r="D13" s="75" t="s">
        <v>44</v>
      </c>
      <c r="E13" s="97">
        <v>10780</v>
      </c>
      <c r="F13" s="213">
        <f>'1.a. Vos-laskelma'!C13</f>
        <v>10634</v>
      </c>
      <c r="G13" s="214">
        <f t="shared" si="0"/>
        <v>-146</v>
      </c>
      <c r="H13" s="179">
        <f t="shared" si="1"/>
        <v>-1.3543599257884972E-2</v>
      </c>
      <c r="I13" s="142"/>
      <c r="J13" s="213">
        <v>4851862.2780554052</v>
      </c>
      <c r="K13" s="214">
        <f t="shared" si="2"/>
        <v>4676802.9479450984</v>
      </c>
      <c r="L13" s="214">
        <f t="shared" si="3"/>
        <v>-175059.33011030685</v>
      </c>
      <c r="M13" s="179">
        <f t="shared" si="4"/>
        <v>-3.6080853098837233E-2</v>
      </c>
      <c r="N13" s="404"/>
      <c r="O13" s="213">
        <v>-1067280.9132745019</v>
      </c>
      <c r="P13" s="213">
        <f>'2.a. Vos-laskelma'!M13+'2.a. Vos-laskelma'!N13</f>
        <v>-916360.12950900919</v>
      </c>
      <c r="Q13" s="214">
        <f t="shared" si="5"/>
        <v>150920.78376549273</v>
      </c>
      <c r="R13" s="179">
        <f t="shared" si="6"/>
        <v>-0.14140680479561457</v>
      </c>
      <c r="S13" s="404"/>
      <c r="T13" s="213">
        <v>3784581.3647809029</v>
      </c>
      <c r="U13" s="213">
        <f>'2.a. Vos-laskelma'!U13</f>
        <v>3760442.818436089</v>
      </c>
      <c r="V13" s="214">
        <f t="shared" si="7"/>
        <v>-24138.546344813891</v>
      </c>
      <c r="W13" s="179">
        <f t="shared" si="8"/>
        <v>-6.3781285215442369E-3</v>
      </c>
      <c r="X13" s="142"/>
      <c r="Y13" s="213">
        <f>'1.a. Vos-laskelma'!X13</f>
        <v>6775281.5115100024</v>
      </c>
      <c r="Z13" s="213">
        <f>'1.a. Vos-laskelma'!E13</f>
        <v>6694979.3089454481</v>
      </c>
      <c r="AA13" s="214">
        <f t="shared" si="9"/>
        <v>-80302.202564554289</v>
      </c>
      <c r="AB13" s="179">
        <f t="shared" si="10"/>
        <v>-1.1852231147611369E-2</v>
      </c>
      <c r="AC13" s="179"/>
      <c r="AD13" s="213">
        <v>1650570.705067652</v>
      </c>
      <c r="AE13" s="213">
        <f>'2.a. Vos-laskelma'!X13</f>
        <v>1851156.7603187752</v>
      </c>
      <c r="AF13" s="214">
        <f t="shared" si="11"/>
        <v>200586.05525112315</v>
      </c>
      <c r="AG13" s="179">
        <f t="shared" si="12"/>
        <v>0.1215252728254993</v>
      </c>
      <c r="AH13" s="143"/>
      <c r="AI13" s="81">
        <v>12210433.581358559</v>
      </c>
      <c r="AJ13" s="81">
        <f>'2.a. Vos-laskelma'!Y13</f>
        <v>12306578.887700312</v>
      </c>
      <c r="AK13" s="214">
        <f t="shared" si="13"/>
        <v>96145.30634175241</v>
      </c>
      <c r="AL13" s="179">
        <f t="shared" si="14"/>
        <v>7.8740288541870995E-3</v>
      </c>
      <c r="AM13" s="142"/>
      <c r="AN13" s="213">
        <v>-773536</v>
      </c>
      <c r="AO13" s="213">
        <v>-773536</v>
      </c>
      <c r="AP13" s="214">
        <f t="shared" si="15"/>
        <v>0</v>
      </c>
      <c r="AQ13" s="179">
        <f t="shared" si="16"/>
        <v>0</v>
      </c>
      <c r="AR13" s="142"/>
      <c r="AS13" s="213">
        <f t="shared" si="17"/>
        <v>11436897.581358559</v>
      </c>
      <c r="AT13" s="213">
        <f t="shared" si="18"/>
        <v>11533042.887700312</v>
      </c>
      <c r="AU13" s="214">
        <f t="shared" si="19"/>
        <v>96145.30634175241</v>
      </c>
      <c r="AV13" s="179">
        <f t="shared" si="20"/>
        <v>8.4065897816959865E-3</v>
      </c>
      <c r="AX13" s="213">
        <f t="shared" si="21"/>
        <v>450.07998868788547</v>
      </c>
      <c r="AY13" s="213">
        <f t="shared" si="22"/>
        <v>439.79715515752287</v>
      </c>
      <c r="AZ13" s="213">
        <f t="shared" si="23"/>
        <v>-10.282833530362609</v>
      </c>
      <c r="BA13" s="404">
        <f t="shared" si="24"/>
        <v>-2.2846680120882666E-2</v>
      </c>
      <c r="BB13" s="164"/>
      <c r="BC13" s="213">
        <f t="shared" si="25"/>
        <v>-99.005650582050265</v>
      </c>
      <c r="BD13" s="213">
        <f t="shared" si="26"/>
        <v>-86.172665930882943</v>
      </c>
      <c r="BE13" s="213">
        <f t="shared" si="27"/>
        <v>12.832984651167322</v>
      </c>
      <c r="BF13" s="404">
        <f t="shared" si="28"/>
        <v>-0.12961870939408729</v>
      </c>
      <c r="BG13" s="527"/>
      <c r="BH13" s="213">
        <f t="shared" si="29"/>
        <v>351.07433810583512</v>
      </c>
      <c r="BI13" s="213">
        <f t="shared" si="30"/>
        <v>353.62448922663992</v>
      </c>
      <c r="BJ13" s="213">
        <f t="shared" si="31"/>
        <v>2.5501511208047987</v>
      </c>
      <c r="BK13" s="404">
        <f t="shared" si="32"/>
        <v>7.2638494017071347E-3</v>
      </c>
      <c r="BL13" s="215"/>
      <c r="BM13" s="213">
        <f t="shared" si="33"/>
        <v>628.50477843320982</v>
      </c>
      <c r="BN13" s="213">
        <f t="shared" si="34"/>
        <v>629.58240633303069</v>
      </c>
      <c r="BO13" s="213">
        <f t="shared" si="35"/>
        <v>1.0776278998208682</v>
      </c>
      <c r="BP13" s="404">
        <f t="shared" si="36"/>
        <v>1.7145898277929894E-3</v>
      </c>
      <c r="BQ13" s="215"/>
      <c r="BR13" s="213">
        <f t="shared" si="37"/>
        <v>153.11416559069127</v>
      </c>
      <c r="BS13" s="213">
        <f t="shared" si="38"/>
        <v>174.07906341158315</v>
      </c>
      <c r="BT13" s="213">
        <f t="shared" si="39"/>
        <v>20.964897820891878</v>
      </c>
      <c r="BU13" s="404">
        <f t="shared" si="40"/>
        <v>0.13692330647535109</v>
      </c>
      <c r="BV13" s="215"/>
      <c r="BW13" s="213">
        <f t="shared" si="41"/>
        <v>1132.6932821297364</v>
      </c>
      <c r="BX13" s="213">
        <f t="shared" si="42"/>
        <v>1157.2859589712536</v>
      </c>
      <c r="BY13" s="213">
        <f t="shared" si="43"/>
        <v>24.592676841517232</v>
      </c>
      <c r="BZ13" s="404">
        <f t="shared" si="44"/>
        <v>2.1711682438229941E-2</v>
      </c>
      <c r="CA13" s="216"/>
      <c r="CB13" s="213">
        <f t="shared" si="45"/>
        <v>-71.756586270871992</v>
      </c>
      <c r="CC13" s="213">
        <f t="shared" si="46"/>
        <v>-72.741771675757008</v>
      </c>
      <c r="CD13" s="213">
        <f t="shared" si="47"/>
        <v>-0.98518540488501571</v>
      </c>
      <c r="CE13" s="404">
        <f t="shared" si="48"/>
        <v>1.3729546736881629E-2</v>
      </c>
      <c r="CF13" s="142"/>
      <c r="CG13" s="213">
        <f t="shared" si="49"/>
        <v>1060.9366958588646</v>
      </c>
      <c r="CH13" s="213">
        <f t="shared" si="50"/>
        <v>1084.5441872954966</v>
      </c>
      <c r="CI13" s="206">
        <v>-23.782103625386981</v>
      </c>
      <c r="CJ13" s="142">
        <v>-2.1924671755200149E-2</v>
      </c>
    </row>
    <row r="14" spans="1:88">
      <c r="A14" s="74">
        <v>16</v>
      </c>
      <c r="B14" s="84">
        <v>7</v>
      </c>
      <c r="C14" s="84">
        <v>7</v>
      </c>
      <c r="D14" s="75" t="s">
        <v>45</v>
      </c>
      <c r="E14" s="97">
        <v>7889</v>
      </c>
      <c r="F14" s="213">
        <f>'1.a. Vos-laskelma'!C14</f>
        <v>7841</v>
      </c>
      <c r="G14" s="214">
        <f t="shared" si="0"/>
        <v>-48</v>
      </c>
      <c r="H14" s="179">
        <f t="shared" si="1"/>
        <v>-6.0844213461782228E-3</v>
      </c>
      <c r="I14" s="142"/>
      <c r="J14" s="213">
        <v>1058531.248396311</v>
      </c>
      <c r="K14" s="214">
        <f t="shared" si="2"/>
        <v>293600.37364225695</v>
      </c>
      <c r="L14" s="214">
        <f t="shared" si="3"/>
        <v>-764930.87475405401</v>
      </c>
      <c r="M14" s="179">
        <f t="shared" si="4"/>
        <v>-0.72263419328709899</v>
      </c>
      <c r="N14" s="404"/>
      <c r="O14" s="213">
        <v>3915113.4807633632</v>
      </c>
      <c r="P14" s="213">
        <f>'2.a. Vos-laskelma'!M14+'2.a. Vos-laskelma'!N14</f>
        <v>3783635.9380770596</v>
      </c>
      <c r="Q14" s="214">
        <f t="shared" si="5"/>
        <v>-131477.54268630361</v>
      </c>
      <c r="R14" s="179">
        <f t="shared" si="6"/>
        <v>-3.3582051537537634E-2</v>
      </c>
      <c r="S14" s="404"/>
      <c r="T14" s="213">
        <v>4973644.7291596737</v>
      </c>
      <c r="U14" s="213">
        <f>'2.a. Vos-laskelma'!U14</f>
        <v>4077236.3117193165</v>
      </c>
      <c r="V14" s="214">
        <f t="shared" si="7"/>
        <v>-896408.41744035715</v>
      </c>
      <c r="W14" s="179">
        <f t="shared" si="8"/>
        <v>-0.18023169451264981</v>
      </c>
      <c r="X14" s="142"/>
      <c r="Y14" s="213">
        <f>'1.a. Vos-laskelma'!X14</f>
        <v>2433034.970495244</v>
      </c>
      <c r="Z14" s="213">
        <f>'1.a. Vos-laskelma'!E14</f>
        <v>2349383.7511696541</v>
      </c>
      <c r="AA14" s="214">
        <f t="shared" si="9"/>
        <v>-83651.219325589947</v>
      </c>
      <c r="AB14" s="179">
        <f t="shared" si="10"/>
        <v>-3.4381429095761314E-2</v>
      </c>
      <c r="AC14" s="179"/>
      <c r="AD14" s="213">
        <v>968996.36596242373</v>
      </c>
      <c r="AE14" s="213">
        <f>'2.a. Vos-laskelma'!X14</f>
        <v>1105431.664145441</v>
      </c>
      <c r="AF14" s="214">
        <f t="shared" si="11"/>
        <v>136435.29818301729</v>
      </c>
      <c r="AG14" s="179">
        <f t="shared" si="12"/>
        <v>0.14080062936820967</v>
      </c>
      <c r="AH14" s="143"/>
      <c r="AI14" s="81">
        <v>8375676.0656173415</v>
      </c>
      <c r="AJ14" s="81">
        <f>'2.a. Vos-laskelma'!Y14</f>
        <v>7532051.7270344114</v>
      </c>
      <c r="AK14" s="214">
        <f t="shared" si="13"/>
        <v>-843624.33858293016</v>
      </c>
      <c r="AL14" s="179">
        <f t="shared" si="14"/>
        <v>-0.1007231335087157</v>
      </c>
      <c r="AM14" s="142"/>
      <c r="AN14" s="213">
        <v>-652011</v>
      </c>
      <c r="AO14" s="213">
        <v>-652011</v>
      </c>
      <c r="AP14" s="214">
        <f t="shared" si="15"/>
        <v>0</v>
      </c>
      <c r="AQ14" s="179">
        <f t="shared" si="16"/>
        <v>0</v>
      </c>
      <c r="AR14" s="142"/>
      <c r="AS14" s="213">
        <f t="shared" si="17"/>
        <v>7723665.0656173415</v>
      </c>
      <c r="AT14" s="213">
        <f t="shared" si="18"/>
        <v>6880040.7270344114</v>
      </c>
      <c r="AU14" s="214">
        <f t="shared" si="19"/>
        <v>-843624.33858293016</v>
      </c>
      <c r="AV14" s="179">
        <f t="shared" si="20"/>
        <v>-0.10922590912679619</v>
      </c>
      <c r="AX14" s="213">
        <f t="shared" si="21"/>
        <v>134.17812756956661</v>
      </c>
      <c r="AY14" s="213">
        <f t="shared" si="22"/>
        <v>37.444251197839172</v>
      </c>
      <c r="AZ14" s="213">
        <f t="shared" si="23"/>
        <v>-96.733876371727433</v>
      </c>
      <c r="BA14" s="404">
        <f t="shared" si="24"/>
        <v>-0.72093625186097743</v>
      </c>
      <c r="BB14" s="164"/>
      <c r="BC14" s="213">
        <f t="shared" si="25"/>
        <v>496.27500073055688</v>
      </c>
      <c r="BD14" s="213">
        <f t="shared" si="26"/>
        <v>482.54507563793641</v>
      </c>
      <c r="BE14" s="213">
        <f t="shared" si="27"/>
        <v>-13.729925092620476</v>
      </c>
      <c r="BF14" s="404">
        <f t="shared" si="28"/>
        <v>-2.7665961558428126E-2</v>
      </c>
      <c r="BG14" s="527"/>
      <c r="BH14" s="213">
        <f t="shared" si="29"/>
        <v>630.45312830012347</v>
      </c>
      <c r="BI14" s="213">
        <f t="shared" si="30"/>
        <v>519.98932683577561</v>
      </c>
      <c r="BJ14" s="213">
        <f t="shared" si="31"/>
        <v>-110.46380146434785</v>
      </c>
      <c r="BK14" s="404">
        <f t="shared" si="32"/>
        <v>-0.17521334498282037</v>
      </c>
      <c r="BL14" s="215"/>
      <c r="BM14" s="213">
        <f t="shared" si="33"/>
        <v>308.40853980165343</v>
      </c>
      <c r="BN14" s="213">
        <f t="shared" si="34"/>
        <v>299.62807692509296</v>
      </c>
      <c r="BO14" s="213">
        <f t="shared" si="35"/>
        <v>-8.7804628765604775</v>
      </c>
      <c r="BP14" s="404">
        <f t="shared" si="36"/>
        <v>-2.8470232640793444E-2</v>
      </c>
      <c r="BQ14" s="215"/>
      <c r="BR14" s="213">
        <f t="shared" si="37"/>
        <v>122.82879527981034</v>
      </c>
      <c r="BS14" s="213">
        <f t="shared" si="38"/>
        <v>140.98095448864188</v>
      </c>
      <c r="BT14" s="213">
        <f t="shared" si="39"/>
        <v>18.152159208831549</v>
      </c>
      <c r="BU14" s="404">
        <f t="shared" si="40"/>
        <v>0.14778423225172888</v>
      </c>
      <c r="BV14" s="215"/>
      <c r="BW14" s="213">
        <f t="shared" si="41"/>
        <v>1061.6904633815873</v>
      </c>
      <c r="BX14" s="213">
        <f t="shared" si="42"/>
        <v>960.5983582495104</v>
      </c>
      <c r="BY14" s="213">
        <f t="shared" si="43"/>
        <v>-101.09210513207688</v>
      </c>
      <c r="BZ14" s="404">
        <f t="shared" si="44"/>
        <v>-9.5218058952972695E-2</v>
      </c>
      <c r="CA14" s="216"/>
      <c r="CB14" s="213">
        <f t="shared" si="45"/>
        <v>-82.648117632146025</v>
      </c>
      <c r="CC14" s="213">
        <f t="shared" si="46"/>
        <v>-83.154061981890067</v>
      </c>
      <c r="CD14" s="213">
        <f t="shared" si="47"/>
        <v>-0.50594434974404123</v>
      </c>
      <c r="CE14" s="404">
        <f t="shared" si="48"/>
        <v>6.1216681545721487E-3</v>
      </c>
      <c r="CF14" s="142"/>
      <c r="CG14" s="213">
        <f t="shared" si="49"/>
        <v>979.04234574944121</v>
      </c>
      <c r="CH14" s="213">
        <f t="shared" si="50"/>
        <v>877.44429626762042</v>
      </c>
      <c r="CI14" s="206">
        <v>-90.210490777933273</v>
      </c>
      <c r="CJ14" s="142">
        <v>-8.4367782526451829E-2</v>
      </c>
    </row>
    <row r="15" spans="1:88">
      <c r="A15" s="74">
        <v>18</v>
      </c>
      <c r="B15" s="84">
        <v>1</v>
      </c>
      <c r="C15" s="85">
        <v>34</v>
      </c>
      <c r="D15" s="75" t="s">
        <v>46</v>
      </c>
      <c r="E15" s="97">
        <v>4651</v>
      </c>
      <c r="F15" s="213">
        <f>'1.a. Vos-laskelma'!C15</f>
        <v>4677</v>
      </c>
      <c r="G15" s="214">
        <f t="shared" si="0"/>
        <v>26</v>
      </c>
      <c r="H15" s="179">
        <f t="shared" si="1"/>
        <v>5.5901956568479893E-3</v>
      </c>
      <c r="I15" s="142"/>
      <c r="J15" s="213">
        <v>2480541.5328244381</v>
      </c>
      <c r="K15" s="214">
        <f t="shared" si="2"/>
        <v>2244922.7618443752</v>
      </c>
      <c r="L15" s="214">
        <f t="shared" si="3"/>
        <v>-235618.77098006289</v>
      </c>
      <c r="M15" s="179">
        <f t="shared" si="4"/>
        <v>-9.4986827618958866E-2</v>
      </c>
      <c r="N15" s="404"/>
      <c r="O15" s="213">
        <v>-612350.45918116451</v>
      </c>
      <c r="P15" s="213">
        <f>'2.a. Vos-laskelma'!M15+'2.a. Vos-laskelma'!N15</f>
        <v>-547602.15319350059</v>
      </c>
      <c r="Q15" s="214">
        <f t="shared" si="5"/>
        <v>64748.305987663916</v>
      </c>
      <c r="R15" s="179">
        <f t="shared" si="6"/>
        <v>-0.10573733556801018</v>
      </c>
      <c r="S15" s="404"/>
      <c r="T15" s="213">
        <v>1868191.073643273</v>
      </c>
      <c r="U15" s="213">
        <f>'2.a. Vos-laskelma'!U15</f>
        <v>1697320.6086508743</v>
      </c>
      <c r="V15" s="214">
        <f t="shared" si="7"/>
        <v>-170870.46499239863</v>
      </c>
      <c r="W15" s="179">
        <f t="shared" si="8"/>
        <v>-9.1463056109765989E-2</v>
      </c>
      <c r="X15" s="142"/>
      <c r="Y15" s="213">
        <f>'1.a. Vos-laskelma'!X15</f>
        <v>996978.64647981327</v>
      </c>
      <c r="Z15" s="213">
        <f>'1.a. Vos-laskelma'!E15</f>
        <v>906256.27058645955</v>
      </c>
      <c r="AA15" s="214">
        <f t="shared" si="9"/>
        <v>-90722.375893353717</v>
      </c>
      <c r="AB15" s="179">
        <f t="shared" si="10"/>
        <v>-9.0997310939087056E-2</v>
      </c>
      <c r="AC15" s="179"/>
      <c r="AD15" s="213">
        <v>413385.97210186103</v>
      </c>
      <c r="AE15" s="213">
        <f>'2.a. Vos-laskelma'!X15</f>
        <v>505211.47356463538</v>
      </c>
      <c r="AF15" s="214">
        <f t="shared" si="11"/>
        <v>91825.501462774351</v>
      </c>
      <c r="AG15" s="179">
        <f t="shared" si="12"/>
        <v>0.22213018258913717</v>
      </c>
      <c r="AH15" s="143"/>
      <c r="AI15" s="81">
        <v>3278555.6922249482</v>
      </c>
      <c r="AJ15" s="81">
        <f>'2.a. Vos-laskelma'!Y15</f>
        <v>3108788.3528019693</v>
      </c>
      <c r="AK15" s="214">
        <f t="shared" si="13"/>
        <v>-169767.33942297893</v>
      </c>
      <c r="AL15" s="179">
        <f t="shared" si="14"/>
        <v>-5.1781136378308272E-2</v>
      </c>
      <c r="AM15" s="142"/>
      <c r="AN15" s="213">
        <v>-121633</v>
      </c>
      <c r="AO15" s="213">
        <v>-121633</v>
      </c>
      <c r="AP15" s="214">
        <f t="shared" si="15"/>
        <v>0</v>
      </c>
      <c r="AQ15" s="179">
        <f t="shared" si="16"/>
        <v>0</v>
      </c>
      <c r="AR15" s="142"/>
      <c r="AS15" s="213">
        <f t="shared" si="17"/>
        <v>3156922.6922249482</v>
      </c>
      <c r="AT15" s="213">
        <f t="shared" si="18"/>
        <v>2987155.3528019693</v>
      </c>
      <c r="AU15" s="214">
        <f t="shared" si="19"/>
        <v>-169767.33942297893</v>
      </c>
      <c r="AV15" s="179">
        <f t="shared" si="20"/>
        <v>-5.3776210561345628E-2</v>
      </c>
      <c r="AX15" s="213">
        <f t="shared" si="21"/>
        <v>533.33509628562422</v>
      </c>
      <c r="AY15" s="213">
        <f t="shared" si="22"/>
        <v>479.99203802531008</v>
      </c>
      <c r="AZ15" s="213">
        <f t="shared" si="23"/>
        <v>-53.343058260314137</v>
      </c>
      <c r="BA15" s="404">
        <f t="shared" si="24"/>
        <v>-0.1000179036253534</v>
      </c>
      <c r="BB15" s="164"/>
      <c r="BC15" s="213">
        <f t="shared" si="25"/>
        <v>-131.65995682243914</v>
      </c>
      <c r="BD15" s="213">
        <f t="shared" si="26"/>
        <v>-117.08406097787055</v>
      </c>
      <c r="BE15" s="213">
        <f t="shared" si="27"/>
        <v>14.575895844568592</v>
      </c>
      <c r="BF15" s="404">
        <f t="shared" si="28"/>
        <v>-0.11070864822040094</v>
      </c>
      <c r="BG15" s="527"/>
      <c r="BH15" s="213">
        <f t="shared" si="29"/>
        <v>401.67513946318491</v>
      </c>
      <c r="BI15" s="213">
        <f t="shared" si="30"/>
        <v>362.90797704743943</v>
      </c>
      <c r="BJ15" s="213">
        <f t="shared" si="31"/>
        <v>-38.767162415745474</v>
      </c>
      <c r="BK15" s="404">
        <f t="shared" si="32"/>
        <v>-9.6513721181638215E-2</v>
      </c>
      <c r="BL15" s="215"/>
      <c r="BM15" s="213">
        <f t="shared" si="33"/>
        <v>214.35791152006306</v>
      </c>
      <c r="BN15" s="213">
        <f t="shared" si="34"/>
        <v>193.76871297550986</v>
      </c>
      <c r="BO15" s="213">
        <f t="shared" si="35"/>
        <v>-20.589198544553199</v>
      </c>
      <c r="BP15" s="404">
        <f t="shared" si="36"/>
        <v>-9.6050565143830161E-2</v>
      </c>
      <c r="BQ15" s="215"/>
      <c r="BR15" s="213">
        <f t="shared" si="37"/>
        <v>88.881094840219532</v>
      </c>
      <c r="BS15" s="213">
        <f t="shared" si="38"/>
        <v>108.02041341984935</v>
      </c>
      <c r="BT15" s="213">
        <f t="shared" si="39"/>
        <v>19.139318579629816</v>
      </c>
      <c r="BU15" s="404">
        <f t="shared" si="40"/>
        <v>0.21533621535644151</v>
      </c>
      <c r="BV15" s="215"/>
      <c r="BW15" s="213">
        <f t="shared" si="41"/>
        <v>704.91414582346772</v>
      </c>
      <c r="BX15" s="213">
        <f t="shared" si="42"/>
        <v>664.69710344279861</v>
      </c>
      <c r="BY15" s="213">
        <f t="shared" si="43"/>
        <v>-40.217042380669113</v>
      </c>
      <c r="BZ15" s="404">
        <f t="shared" si="44"/>
        <v>-5.7052397967823874E-2</v>
      </c>
      <c r="CA15" s="216"/>
      <c r="CB15" s="213">
        <f t="shared" si="45"/>
        <v>-26.152010320361214</v>
      </c>
      <c r="CC15" s="213">
        <f t="shared" si="46"/>
        <v>-26.006628180457557</v>
      </c>
      <c r="CD15" s="213">
        <f t="shared" si="47"/>
        <v>0.14538213990365634</v>
      </c>
      <c r="CE15" s="404">
        <f t="shared" si="48"/>
        <v>-5.5591190934360379E-3</v>
      </c>
      <c r="CF15" s="142"/>
      <c r="CG15" s="213">
        <f t="shared" si="49"/>
        <v>678.76213550310649</v>
      </c>
      <c r="CH15" s="213">
        <f t="shared" si="50"/>
        <v>638.69047526234112</v>
      </c>
      <c r="CI15" s="206">
        <v>-46.321523738324117</v>
      </c>
      <c r="CJ15" s="142">
        <v>-6.3884385129827456E-2</v>
      </c>
    </row>
    <row r="16" spans="1:88">
      <c r="A16" s="74">
        <v>19</v>
      </c>
      <c r="B16" s="84">
        <v>2</v>
      </c>
      <c r="C16" s="84">
        <v>2</v>
      </c>
      <c r="D16" s="75" t="s">
        <v>47</v>
      </c>
      <c r="E16" s="97">
        <v>3966</v>
      </c>
      <c r="F16" s="213">
        <f>'1.a. Vos-laskelma'!C16</f>
        <v>3937</v>
      </c>
      <c r="G16" s="214">
        <f t="shared" si="0"/>
        <v>-29</v>
      </c>
      <c r="H16" s="179">
        <f t="shared" si="1"/>
        <v>-7.3121533030761476E-3</v>
      </c>
      <c r="I16" s="142"/>
      <c r="J16" s="213">
        <v>2087068.7257903761</v>
      </c>
      <c r="K16" s="214">
        <f t="shared" si="2"/>
        <v>2099169.1311284169</v>
      </c>
      <c r="L16" s="214">
        <f t="shared" si="3"/>
        <v>12100.405338040786</v>
      </c>
      <c r="M16" s="179">
        <f t="shared" si="4"/>
        <v>5.7977991757115445E-3</v>
      </c>
      <c r="N16" s="404"/>
      <c r="O16" s="213">
        <v>-766701.55712612928</v>
      </c>
      <c r="P16" s="213">
        <f>'2.a. Vos-laskelma'!M16+'2.a. Vos-laskelma'!N16</f>
        <v>-712801.27720988169</v>
      </c>
      <c r="Q16" s="214">
        <f t="shared" si="5"/>
        <v>53900.279916247586</v>
      </c>
      <c r="R16" s="179">
        <f t="shared" si="6"/>
        <v>-7.0301513561919771E-2</v>
      </c>
      <c r="S16" s="404"/>
      <c r="T16" s="213">
        <v>1320367.1686642461</v>
      </c>
      <c r="U16" s="213">
        <f>'2.a. Vos-laskelma'!U16</f>
        <v>1386367.8539185352</v>
      </c>
      <c r="V16" s="214">
        <f t="shared" si="7"/>
        <v>66000.68525428907</v>
      </c>
      <c r="W16" s="179">
        <f t="shared" si="8"/>
        <v>4.9986614951247905E-2</v>
      </c>
      <c r="X16" s="142"/>
      <c r="Y16" s="213">
        <f>'1.a. Vos-laskelma'!X16</f>
        <v>1588957.822086168</v>
      </c>
      <c r="Z16" s="213">
        <f>'1.a. Vos-laskelma'!E16</f>
        <v>1449692.6524616922</v>
      </c>
      <c r="AA16" s="214">
        <f t="shared" si="9"/>
        <v>-139265.16962447576</v>
      </c>
      <c r="AB16" s="179">
        <f t="shared" si="10"/>
        <v>-8.7645604992605972E-2</v>
      </c>
      <c r="AC16" s="179"/>
      <c r="AD16" s="213">
        <v>301221.25722710107</v>
      </c>
      <c r="AE16" s="213">
        <f>'2.a. Vos-laskelma'!X16</f>
        <v>371315.03604367725</v>
      </c>
      <c r="AF16" s="214">
        <f t="shared" si="11"/>
        <v>70093.778816576174</v>
      </c>
      <c r="AG16" s="179">
        <f t="shared" si="12"/>
        <v>0.23269864637650742</v>
      </c>
      <c r="AH16" s="143"/>
      <c r="AI16" s="81">
        <v>3210546.2479775161</v>
      </c>
      <c r="AJ16" s="81">
        <f>'2.a. Vos-laskelma'!Y16</f>
        <v>3207375.5424239049</v>
      </c>
      <c r="AK16" s="214">
        <f t="shared" si="13"/>
        <v>-3170.7055536112748</v>
      </c>
      <c r="AL16" s="179">
        <f t="shared" si="14"/>
        <v>-9.8759068043597275E-4</v>
      </c>
      <c r="AM16" s="142"/>
      <c r="AN16" s="213">
        <v>-1002018</v>
      </c>
      <c r="AO16" s="213">
        <v>-1002018</v>
      </c>
      <c r="AP16" s="214">
        <f t="shared" si="15"/>
        <v>0</v>
      </c>
      <c r="AQ16" s="179">
        <f t="shared" si="16"/>
        <v>0</v>
      </c>
      <c r="AR16" s="142"/>
      <c r="AS16" s="213">
        <f t="shared" si="17"/>
        <v>2208528.2479775161</v>
      </c>
      <c r="AT16" s="213">
        <f t="shared" si="18"/>
        <v>2205357.5424239049</v>
      </c>
      <c r="AU16" s="214">
        <f t="shared" si="19"/>
        <v>-3170.7055536112748</v>
      </c>
      <c r="AV16" s="179">
        <f t="shared" si="20"/>
        <v>-1.4356644776968024E-3</v>
      </c>
      <c r="AX16" s="213">
        <f t="shared" si="21"/>
        <v>526.24022334603535</v>
      </c>
      <c r="AY16" s="213">
        <f t="shared" si="22"/>
        <v>533.19002568666929</v>
      </c>
      <c r="AZ16" s="213">
        <f t="shared" si="23"/>
        <v>6.9498023406339371</v>
      </c>
      <c r="BA16" s="404">
        <f t="shared" si="24"/>
        <v>1.3206520581882647E-2</v>
      </c>
      <c r="BB16" s="164"/>
      <c r="BC16" s="213">
        <f t="shared" si="25"/>
        <v>-193.31859735908455</v>
      </c>
      <c r="BD16" s="213">
        <f t="shared" si="26"/>
        <v>-181.05188651508297</v>
      </c>
      <c r="BE16" s="213">
        <f t="shared" si="27"/>
        <v>12.26671084400158</v>
      </c>
      <c r="BF16" s="404">
        <f t="shared" si="28"/>
        <v>-6.3453340814471487E-2</v>
      </c>
      <c r="BG16" s="527"/>
      <c r="BH16" s="213">
        <f t="shared" si="29"/>
        <v>332.92162598695063</v>
      </c>
      <c r="BI16" s="213">
        <f t="shared" si="30"/>
        <v>352.13813917158626</v>
      </c>
      <c r="BJ16" s="213">
        <f t="shared" si="31"/>
        <v>19.21651318463563</v>
      </c>
      <c r="BK16" s="404">
        <f t="shared" si="32"/>
        <v>5.7720831825412419E-2</v>
      </c>
      <c r="BL16" s="215"/>
      <c r="BM16" s="213">
        <f t="shared" si="33"/>
        <v>400.64493749020875</v>
      </c>
      <c r="BN16" s="213">
        <f t="shared" si="34"/>
        <v>368.22267017061017</v>
      </c>
      <c r="BO16" s="213">
        <f t="shared" si="35"/>
        <v>-32.422267319598575</v>
      </c>
      <c r="BP16" s="404">
        <f t="shared" si="36"/>
        <v>-8.0925189078149606E-2</v>
      </c>
      <c r="BQ16" s="215"/>
      <c r="BR16" s="213">
        <f t="shared" si="37"/>
        <v>75.950896930686099</v>
      </c>
      <c r="BS16" s="213">
        <f t="shared" si="38"/>
        <v>94.314207783509588</v>
      </c>
      <c r="BT16" s="213">
        <f t="shared" si="39"/>
        <v>18.363310852823489</v>
      </c>
      <c r="BU16" s="404">
        <f t="shared" si="40"/>
        <v>0.24177872276586956</v>
      </c>
      <c r="BV16" s="215"/>
      <c r="BW16" s="213">
        <f t="shared" si="41"/>
        <v>809.51746040784576</v>
      </c>
      <c r="BX16" s="213">
        <f t="shared" si="42"/>
        <v>814.67501712570606</v>
      </c>
      <c r="BY16" s="213">
        <f t="shared" si="43"/>
        <v>5.1575567178603023</v>
      </c>
      <c r="BZ16" s="404">
        <f t="shared" si="44"/>
        <v>6.371149444092109E-3</v>
      </c>
      <c r="CA16" s="216"/>
      <c r="CB16" s="213">
        <f t="shared" si="45"/>
        <v>-252.65204236006051</v>
      </c>
      <c r="CC16" s="213">
        <f t="shared" si="46"/>
        <v>-254.51308102616204</v>
      </c>
      <c r="CD16" s="213">
        <f t="shared" si="47"/>
        <v>-1.8610386661015355</v>
      </c>
      <c r="CE16" s="404">
        <f t="shared" si="48"/>
        <v>7.3660147320294541E-3</v>
      </c>
      <c r="CF16" s="142"/>
      <c r="CG16" s="213">
        <f t="shared" si="49"/>
        <v>556.86541804778517</v>
      </c>
      <c r="CH16" s="213">
        <f t="shared" si="50"/>
        <v>560.16193609954405</v>
      </c>
      <c r="CI16" s="206">
        <v>12.976992938762811</v>
      </c>
      <c r="CJ16" s="142">
        <v>2.385966006936362E-2</v>
      </c>
    </row>
    <row r="17" spans="1:88">
      <c r="A17" s="74">
        <v>20</v>
      </c>
      <c r="B17" s="84">
        <v>6</v>
      </c>
      <c r="C17" s="84">
        <v>6</v>
      </c>
      <c r="D17" s="75" t="s">
        <v>48</v>
      </c>
      <c r="E17" s="97">
        <v>16387</v>
      </c>
      <c r="F17" s="213">
        <f>'1.a. Vos-laskelma'!C17</f>
        <v>16429</v>
      </c>
      <c r="G17" s="214">
        <f t="shared" si="0"/>
        <v>42</v>
      </c>
      <c r="H17" s="179">
        <f t="shared" si="1"/>
        <v>2.5630072618539087E-3</v>
      </c>
      <c r="I17" s="142"/>
      <c r="J17" s="213">
        <v>5671389.9010431319</v>
      </c>
      <c r="K17" s="214">
        <f t="shared" si="2"/>
        <v>5397369.9285249654</v>
      </c>
      <c r="L17" s="214">
        <f t="shared" si="3"/>
        <v>-274019.97251816653</v>
      </c>
      <c r="M17" s="179">
        <f t="shared" si="4"/>
        <v>-4.8316193613802919E-2</v>
      </c>
      <c r="N17" s="404"/>
      <c r="O17" s="213">
        <v>-4713450.5256344862</v>
      </c>
      <c r="P17" s="213">
        <f>'2.a. Vos-laskelma'!M17+'2.a. Vos-laskelma'!N17</f>
        <v>-4489516.2731602509</v>
      </c>
      <c r="Q17" s="214">
        <f t="shared" si="5"/>
        <v>223934.25247423537</v>
      </c>
      <c r="R17" s="179">
        <f t="shared" si="6"/>
        <v>-4.7509621933305678E-2</v>
      </c>
      <c r="S17" s="404"/>
      <c r="T17" s="213">
        <v>957939.37540864572</v>
      </c>
      <c r="U17" s="213">
        <f>'2.a. Vos-laskelma'!U17</f>
        <v>907853.65536471456</v>
      </c>
      <c r="V17" s="214">
        <f t="shared" si="7"/>
        <v>-50085.720043931156</v>
      </c>
      <c r="W17" s="179">
        <f t="shared" si="8"/>
        <v>-5.2284853644903338E-2</v>
      </c>
      <c r="X17" s="142"/>
      <c r="Y17" s="213">
        <f>'1.a. Vos-laskelma'!X17</f>
        <v>6747448.8939143568</v>
      </c>
      <c r="Z17" s="213">
        <f>'1.a. Vos-laskelma'!E17</f>
        <v>6989040.9324897891</v>
      </c>
      <c r="AA17" s="214">
        <f t="shared" si="9"/>
        <v>241592.03857543226</v>
      </c>
      <c r="AB17" s="179">
        <f t="shared" si="10"/>
        <v>3.5804945302116829E-2</v>
      </c>
      <c r="AC17" s="179"/>
      <c r="AD17" s="213">
        <v>1129848.798691957</v>
      </c>
      <c r="AE17" s="213">
        <f>'2.a. Vos-laskelma'!X17</f>
        <v>1446336.254009628</v>
      </c>
      <c r="AF17" s="214">
        <f t="shared" si="11"/>
        <v>316487.45531767095</v>
      </c>
      <c r="AG17" s="179">
        <f t="shared" si="12"/>
        <v>0.28011487526833079</v>
      </c>
      <c r="AH17" s="143"/>
      <c r="AI17" s="81">
        <v>8835237.0680149589</v>
      </c>
      <c r="AJ17" s="81">
        <f>'2.a. Vos-laskelma'!Y17</f>
        <v>9343230.8418641314</v>
      </c>
      <c r="AK17" s="214">
        <f t="shared" si="13"/>
        <v>507993.77384917252</v>
      </c>
      <c r="AL17" s="179">
        <f t="shared" si="14"/>
        <v>5.749633766910401E-2</v>
      </c>
      <c r="AM17" s="142"/>
      <c r="AN17" s="213">
        <v>-2763453</v>
      </c>
      <c r="AO17" s="213">
        <v>-2763453</v>
      </c>
      <c r="AP17" s="214">
        <f t="shared" si="15"/>
        <v>0</v>
      </c>
      <c r="AQ17" s="179">
        <f t="shared" si="16"/>
        <v>0</v>
      </c>
      <c r="AR17" s="142"/>
      <c r="AS17" s="213">
        <f t="shared" si="17"/>
        <v>6071784.0680149589</v>
      </c>
      <c r="AT17" s="213">
        <f t="shared" si="18"/>
        <v>6579777.8418641314</v>
      </c>
      <c r="AU17" s="214">
        <f t="shared" si="19"/>
        <v>507993.77384917252</v>
      </c>
      <c r="AV17" s="179">
        <f t="shared" si="20"/>
        <v>8.3664663986519255E-2</v>
      </c>
      <c r="AX17" s="213">
        <f t="shared" si="21"/>
        <v>346.09079764710634</v>
      </c>
      <c r="AY17" s="213">
        <f t="shared" si="22"/>
        <v>328.52699059741707</v>
      </c>
      <c r="AZ17" s="213">
        <f t="shared" si="23"/>
        <v>-17.563807049689274</v>
      </c>
      <c r="BA17" s="404">
        <f t="shared" si="24"/>
        <v>-5.0749130485689249E-2</v>
      </c>
      <c r="BB17" s="164"/>
      <c r="BC17" s="213">
        <f t="shared" si="25"/>
        <v>-287.63352203786457</v>
      </c>
      <c r="BD17" s="213">
        <f t="shared" si="26"/>
        <v>-273.26777485910588</v>
      </c>
      <c r="BE17" s="213">
        <f t="shared" si="27"/>
        <v>14.365747178758681</v>
      </c>
      <c r="BF17" s="404">
        <f t="shared" si="28"/>
        <v>-4.9944620769437127E-2</v>
      </c>
      <c r="BG17" s="527"/>
      <c r="BH17" s="213">
        <f t="shared" si="29"/>
        <v>58.457275609241819</v>
      </c>
      <c r="BI17" s="213">
        <f t="shared" si="30"/>
        <v>55.259215738311191</v>
      </c>
      <c r="BJ17" s="213">
        <f t="shared" si="31"/>
        <v>-3.1980598709306278</v>
      </c>
      <c r="BK17" s="404">
        <f t="shared" si="32"/>
        <v>-5.4707644815815359E-2</v>
      </c>
      <c r="BL17" s="215"/>
      <c r="BM17" s="213">
        <f t="shared" si="33"/>
        <v>411.75620271644334</v>
      </c>
      <c r="BN17" s="213">
        <f t="shared" si="34"/>
        <v>425.4087852267204</v>
      </c>
      <c r="BO17" s="213">
        <f t="shared" si="35"/>
        <v>13.652582510277057</v>
      </c>
      <c r="BP17" s="404">
        <f t="shared" si="36"/>
        <v>3.3156956519921406E-2</v>
      </c>
      <c r="BQ17" s="215"/>
      <c r="BR17" s="213">
        <f t="shared" si="37"/>
        <v>68.947873234390499</v>
      </c>
      <c r="BS17" s="213">
        <f t="shared" si="38"/>
        <v>88.03556235982883</v>
      </c>
      <c r="BT17" s="213">
        <f t="shared" si="39"/>
        <v>19.087689125438331</v>
      </c>
      <c r="BU17" s="404">
        <f t="shared" si="40"/>
        <v>0.27684231913215251</v>
      </c>
      <c r="BV17" s="215"/>
      <c r="BW17" s="213">
        <f t="shared" si="41"/>
        <v>539.16135156007556</v>
      </c>
      <c r="BX17" s="213">
        <f t="shared" si="42"/>
        <v>568.7035633248604</v>
      </c>
      <c r="BY17" s="213">
        <f t="shared" si="43"/>
        <v>29.542211764784838</v>
      </c>
      <c r="BZ17" s="404">
        <f t="shared" si="44"/>
        <v>5.4792895817372261E-2</v>
      </c>
      <c r="CA17" s="216"/>
      <c r="CB17" s="213">
        <f t="shared" si="45"/>
        <v>-168.63690730457068</v>
      </c>
      <c r="CC17" s="213">
        <f t="shared" si="46"/>
        <v>-168.20579463144441</v>
      </c>
      <c r="CD17" s="213">
        <f t="shared" si="47"/>
        <v>0.43111267312627888</v>
      </c>
      <c r="CE17" s="404">
        <f t="shared" si="48"/>
        <v>-2.5564550489986016E-3</v>
      </c>
      <c r="CF17" s="142"/>
      <c r="CG17" s="213">
        <f t="shared" si="49"/>
        <v>370.52444425550493</v>
      </c>
      <c r="CH17" s="213">
        <f t="shared" si="50"/>
        <v>400.49776869341599</v>
      </c>
      <c r="CI17" s="206">
        <v>-16.4708031072451</v>
      </c>
      <c r="CJ17" s="142">
        <v>-4.2560737423749793E-2</v>
      </c>
    </row>
    <row r="18" spans="1:88">
      <c r="A18" s="74">
        <v>46</v>
      </c>
      <c r="B18" s="84">
        <v>10</v>
      </c>
      <c r="C18" s="84">
        <v>10</v>
      </c>
      <c r="D18" s="75" t="s">
        <v>49</v>
      </c>
      <c r="E18" s="97">
        <v>1288</v>
      </c>
      <c r="F18" s="213">
        <f>'1.a. Vos-laskelma'!C18</f>
        <v>1273</v>
      </c>
      <c r="G18" s="214">
        <f t="shared" si="0"/>
        <v>-15</v>
      </c>
      <c r="H18" s="179">
        <f t="shared" si="1"/>
        <v>-1.1645962732919254E-2</v>
      </c>
      <c r="I18" s="142"/>
      <c r="J18" s="213">
        <v>950249.27791413455</v>
      </c>
      <c r="K18" s="214">
        <f t="shared" si="2"/>
        <v>1048107.7524924567</v>
      </c>
      <c r="L18" s="214">
        <f t="shared" si="3"/>
        <v>97858.474578322144</v>
      </c>
      <c r="M18" s="179">
        <f t="shared" si="4"/>
        <v>0.10298189838473598</v>
      </c>
      <c r="N18" s="404"/>
      <c r="O18" s="213">
        <v>631099.99908419116</v>
      </c>
      <c r="P18" s="213">
        <f>'2.a. Vos-laskelma'!M18+'2.a. Vos-laskelma'!N18</f>
        <v>609099.5767305186</v>
      </c>
      <c r="Q18" s="214">
        <f t="shared" si="5"/>
        <v>-22000.422353672562</v>
      </c>
      <c r="R18" s="179">
        <f t="shared" si="6"/>
        <v>-3.4860437942636761E-2</v>
      </c>
      <c r="S18" s="404"/>
      <c r="T18" s="213">
        <v>1581349.2769983259</v>
      </c>
      <c r="U18" s="213">
        <f>'2.a. Vos-laskelma'!U18</f>
        <v>1657207.3292229753</v>
      </c>
      <c r="V18" s="214">
        <f t="shared" si="7"/>
        <v>75858.052224649349</v>
      </c>
      <c r="W18" s="179">
        <f t="shared" si="8"/>
        <v>4.7970459991382192E-2</v>
      </c>
      <c r="X18" s="142"/>
      <c r="Y18" s="213">
        <f>'1.a. Vos-laskelma'!X18</f>
        <v>532260.50319786405</v>
      </c>
      <c r="Z18" s="213">
        <f>'1.a. Vos-laskelma'!E18</f>
        <v>510958.95085279696</v>
      </c>
      <c r="AA18" s="214">
        <f t="shared" si="9"/>
        <v>-21301.552345067088</v>
      </c>
      <c r="AB18" s="179">
        <f t="shared" si="10"/>
        <v>-4.0020914978822666E-2</v>
      </c>
      <c r="AC18" s="179"/>
      <c r="AD18" s="213">
        <v>245731.83808475491</v>
      </c>
      <c r="AE18" s="213">
        <f>'2.a. Vos-laskelma'!X18</f>
        <v>266853.21263409761</v>
      </c>
      <c r="AF18" s="214">
        <f t="shared" si="11"/>
        <v>21121.374549342698</v>
      </c>
      <c r="AG18" s="179">
        <f t="shared" si="12"/>
        <v>8.5952942500099494E-2</v>
      </c>
      <c r="AH18" s="143"/>
      <c r="AI18" s="81">
        <v>2359341.6182809449</v>
      </c>
      <c r="AJ18" s="81">
        <f>'2.a. Vos-laskelma'!Y18</f>
        <v>2435019.49270987</v>
      </c>
      <c r="AK18" s="214">
        <f t="shared" si="13"/>
        <v>75677.874428925104</v>
      </c>
      <c r="AL18" s="179">
        <f t="shared" si="14"/>
        <v>3.207584431289999E-2</v>
      </c>
      <c r="AM18" s="142"/>
      <c r="AN18" s="213">
        <v>-381686</v>
      </c>
      <c r="AO18" s="213">
        <v>-381686</v>
      </c>
      <c r="AP18" s="214">
        <f t="shared" si="15"/>
        <v>0</v>
      </c>
      <c r="AQ18" s="179">
        <f t="shared" si="16"/>
        <v>0</v>
      </c>
      <c r="AR18" s="142"/>
      <c r="AS18" s="213">
        <f t="shared" si="17"/>
        <v>1977655.6182809449</v>
      </c>
      <c r="AT18" s="213">
        <f t="shared" si="18"/>
        <v>2053333.49270987</v>
      </c>
      <c r="AU18" s="214">
        <f t="shared" si="19"/>
        <v>75677.874428925104</v>
      </c>
      <c r="AV18" s="179">
        <f t="shared" si="20"/>
        <v>3.8266457379827964E-2</v>
      </c>
      <c r="AX18" s="213">
        <f t="shared" si="21"/>
        <v>737.77117850476282</v>
      </c>
      <c r="AY18" s="213">
        <f t="shared" si="22"/>
        <v>823.33680478590475</v>
      </c>
      <c r="AZ18" s="213">
        <f t="shared" si="23"/>
        <v>85.565626281141931</v>
      </c>
      <c r="BA18" s="404">
        <f t="shared" si="24"/>
        <v>0.11597854290615874</v>
      </c>
      <c r="BB18" s="164"/>
      <c r="BC18" s="213">
        <f t="shared" si="25"/>
        <v>489.98447133865773</v>
      </c>
      <c r="BD18" s="213">
        <f t="shared" si="26"/>
        <v>478.4757083507609</v>
      </c>
      <c r="BE18" s="213">
        <f t="shared" si="27"/>
        <v>-11.50876298789683</v>
      </c>
      <c r="BF18" s="404">
        <f t="shared" si="28"/>
        <v>-2.3488015765998495E-2</v>
      </c>
      <c r="BG18" s="527"/>
      <c r="BH18" s="213">
        <f t="shared" si="29"/>
        <v>1227.7556498434208</v>
      </c>
      <c r="BI18" s="213">
        <f t="shared" si="30"/>
        <v>1301.8125131366655</v>
      </c>
      <c r="BJ18" s="213">
        <f t="shared" si="31"/>
        <v>74.05686329324476</v>
      </c>
      <c r="BK18" s="404">
        <f t="shared" si="32"/>
        <v>6.0318894319638799E-2</v>
      </c>
      <c r="BL18" s="215"/>
      <c r="BM18" s="213">
        <f t="shared" si="33"/>
        <v>413.24573229647831</v>
      </c>
      <c r="BN18" s="213">
        <f t="shared" si="34"/>
        <v>401.38173672647054</v>
      </c>
      <c r="BO18" s="213">
        <f t="shared" si="35"/>
        <v>-11.863995570007773</v>
      </c>
      <c r="BP18" s="404">
        <f t="shared" si="36"/>
        <v>-2.8709299680065633E-2</v>
      </c>
      <c r="BQ18" s="215"/>
      <c r="BR18" s="213">
        <f t="shared" si="37"/>
        <v>190.78558857512027</v>
      </c>
      <c r="BS18" s="213">
        <f t="shared" si="38"/>
        <v>209.62546161358807</v>
      </c>
      <c r="BT18" s="213">
        <f t="shared" si="39"/>
        <v>18.8398730384678</v>
      </c>
      <c r="BU18" s="404">
        <f t="shared" si="40"/>
        <v>9.8748931610469909E-2</v>
      </c>
      <c r="BV18" s="215"/>
      <c r="BW18" s="213">
        <f t="shared" si="41"/>
        <v>1831.7869707150194</v>
      </c>
      <c r="BX18" s="213">
        <f t="shared" si="42"/>
        <v>1912.8197114767243</v>
      </c>
      <c r="BY18" s="213">
        <f t="shared" si="43"/>
        <v>81.032740761704872</v>
      </c>
      <c r="BZ18" s="404">
        <f t="shared" si="44"/>
        <v>4.4236989375502855E-2</v>
      </c>
      <c r="CA18" s="216"/>
      <c r="CB18" s="213">
        <f t="shared" si="45"/>
        <v>-296.34006211180122</v>
      </c>
      <c r="CC18" s="213">
        <f t="shared" si="46"/>
        <v>-299.83189316575022</v>
      </c>
      <c r="CD18" s="213">
        <f t="shared" si="47"/>
        <v>-3.4918310539489994</v>
      </c>
      <c r="CE18" s="404">
        <f t="shared" si="48"/>
        <v>1.1783189316575174E-2</v>
      </c>
      <c r="CF18" s="142"/>
      <c r="CG18" s="213">
        <f t="shared" si="49"/>
        <v>1535.4469086032182</v>
      </c>
      <c r="CH18" s="213">
        <f t="shared" si="50"/>
        <v>1612.987818310974</v>
      </c>
      <c r="CI18" s="206">
        <v>-43.903933167500099</v>
      </c>
      <c r="CJ18" s="142">
        <v>-2.7798720845506629E-2</v>
      </c>
    </row>
    <row r="19" spans="1:88">
      <c r="A19" s="74">
        <v>47</v>
      </c>
      <c r="B19" s="84">
        <v>19</v>
      </c>
      <c r="C19" s="84">
        <v>19</v>
      </c>
      <c r="D19" s="75" t="s">
        <v>50</v>
      </c>
      <c r="E19" s="97">
        <v>1762</v>
      </c>
      <c r="F19" s="213">
        <f>'1.a. Vos-laskelma'!C19</f>
        <v>1769</v>
      </c>
      <c r="G19" s="214">
        <f t="shared" si="0"/>
        <v>7</v>
      </c>
      <c r="H19" s="179">
        <f t="shared" si="1"/>
        <v>3.9727582292849034E-3</v>
      </c>
      <c r="I19" s="142"/>
      <c r="J19" s="213">
        <v>2392739.6452680118</v>
      </c>
      <c r="K19" s="214">
        <f t="shared" si="2"/>
        <v>2341372.246496872</v>
      </c>
      <c r="L19" s="214">
        <f t="shared" si="3"/>
        <v>-51367.398771139793</v>
      </c>
      <c r="M19" s="179">
        <f t="shared" si="4"/>
        <v>-2.1468026775385379E-2</v>
      </c>
      <c r="N19" s="404"/>
      <c r="O19" s="213">
        <v>385232.79209530761</v>
      </c>
      <c r="P19" s="213">
        <f>'2.a. Vos-laskelma'!M19+'2.a. Vos-laskelma'!N19</f>
        <v>355521.55802931119</v>
      </c>
      <c r="Q19" s="214">
        <f t="shared" si="5"/>
        <v>-29711.234065996425</v>
      </c>
      <c r="R19" s="179">
        <f t="shared" si="6"/>
        <v>-7.7125402290897885E-2</v>
      </c>
      <c r="S19" s="404"/>
      <c r="T19" s="213">
        <v>2777972.43736332</v>
      </c>
      <c r="U19" s="213">
        <f>'2.a. Vos-laskelma'!U19</f>
        <v>2696893.8045261833</v>
      </c>
      <c r="V19" s="214">
        <f t="shared" si="7"/>
        <v>-81078.632837136742</v>
      </c>
      <c r="W19" s="179">
        <f t="shared" si="8"/>
        <v>-2.9186262522493411E-2</v>
      </c>
      <c r="X19" s="142"/>
      <c r="Y19" s="213">
        <f>'1.a. Vos-laskelma'!X19</f>
        <v>415214.51225738518</v>
      </c>
      <c r="Z19" s="213">
        <f>'1.a. Vos-laskelma'!E19</f>
        <v>409551.89618742553</v>
      </c>
      <c r="AA19" s="214">
        <f t="shared" si="9"/>
        <v>-5662.6160699596512</v>
      </c>
      <c r="AB19" s="179">
        <f t="shared" si="10"/>
        <v>-1.3637808657442786E-2</v>
      </c>
      <c r="AC19" s="179"/>
      <c r="AD19" s="213">
        <v>285680.61639595492</v>
      </c>
      <c r="AE19" s="213">
        <f>'2.a. Vos-laskelma'!X19</f>
        <v>313052.83286335738</v>
      </c>
      <c r="AF19" s="214">
        <f t="shared" si="11"/>
        <v>27372.216467402468</v>
      </c>
      <c r="AG19" s="179">
        <f t="shared" si="12"/>
        <v>9.5814048613870342E-2</v>
      </c>
      <c r="AH19" s="143"/>
      <c r="AI19" s="81">
        <v>3478867.5660166601</v>
      </c>
      <c r="AJ19" s="81">
        <f>'2.a. Vos-laskelma'!Y19</f>
        <v>3419498.5335769663</v>
      </c>
      <c r="AK19" s="214">
        <f t="shared" si="13"/>
        <v>-59369.032439693809</v>
      </c>
      <c r="AL19" s="179">
        <f t="shared" si="14"/>
        <v>-1.7065620151695507E-2</v>
      </c>
      <c r="AM19" s="142"/>
      <c r="AN19" s="213">
        <v>-46308</v>
      </c>
      <c r="AO19" s="213">
        <v>-46308</v>
      </c>
      <c r="AP19" s="214">
        <f t="shared" si="15"/>
        <v>0</v>
      </c>
      <c r="AQ19" s="179">
        <f t="shared" si="16"/>
        <v>0</v>
      </c>
      <c r="AR19" s="142"/>
      <c r="AS19" s="213">
        <f t="shared" si="17"/>
        <v>3432559.5660166601</v>
      </c>
      <c r="AT19" s="213">
        <f t="shared" si="18"/>
        <v>3373190.5335769663</v>
      </c>
      <c r="AU19" s="214">
        <f t="shared" si="19"/>
        <v>-59369.032439693809</v>
      </c>
      <c r="AV19" s="179">
        <f t="shared" si="20"/>
        <v>-1.729584914635263E-2</v>
      </c>
      <c r="AX19" s="213">
        <f t="shared" si="21"/>
        <v>1357.9680166106764</v>
      </c>
      <c r="AY19" s="213">
        <f t="shared" si="22"/>
        <v>1323.5569511005494</v>
      </c>
      <c r="AZ19" s="213">
        <f t="shared" si="23"/>
        <v>-34.411065510126946</v>
      </c>
      <c r="BA19" s="404">
        <f t="shared" si="24"/>
        <v>-2.5340114854849671E-2</v>
      </c>
      <c r="BB19" s="164"/>
      <c r="BC19" s="213">
        <f t="shared" si="25"/>
        <v>218.63382071243339</v>
      </c>
      <c r="BD19" s="213">
        <f t="shared" si="26"/>
        <v>200.97318147502045</v>
      </c>
      <c r="BE19" s="213">
        <f t="shared" si="27"/>
        <v>-17.660639237412937</v>
      </c>
      <c r="BF19" s="404">
        <f t="shared" si="28"/>
        <v>-8.0777252027451771E-2</v>
      </c>
      <c r="BG19" s="527"/>
      <c r="BH19" s="213">
        <f t="shared" si="29"/>
        <v>1576.6018373231102</v>
      </c>
      <c r="BI19" s="213">
        <f t="shared" si="30"/>
        <v>1524.53013257557</v>
      </c>
      <c r="BJ19" s="213">
        <f t="shared" si="31"/>
        <v>-52.071704747540252</v>
      </c>
      <c r="BK19" s="404">
        <f t="shared" si="32"/>
        <v>-3.3027809250782088E-2</v>
      </c>
      <c r="BL19" s="215"/>
      <c r="BM19" s="213">
        <f t="shared" si="33"/>
        <v>235.64955292700634</v>
      </c>
      <c r="BN19" s="213">
        <f t="shared" si="34"/>
        <v>231.51605211273349</v>
      </c>
      <c r="BO19" s="213">
        <f t="shared" si="35"/>
        <v>-4.1335008142728498</v>
      </c>
      <c r="BP19" s="404">
        <f t="shared" si="36"/>
        <v>-1.7540881206565339E-2</v>
      </c>
      <c r="BQ19" s="215"/>
      <c r="BR19" s="213">
        <f t="shared" si="37"/>
        <v>162.13428853345908</v>
      </c>
      <c r="BS19" s="213">
        <f t="shared" si="38"/>
        <v>176.96598805164351</v>
      </c>
      <c r="BT19" s="213">
        <f t="shared" si="39"/>
        <v>14.831699518184422</v>
      </c>
      <c r="BU19" s="404">
        <f t="shared" si="40"/>
        <v>9.1477870920090146E-2</v>
      </c>
      <c r="BV19" s="215"/>
      <c r="BW19" s="213">
        <f t="shared" si="41"/>
        <v>1974.3856787835755</v>
      </c>
      <c r="BX19" s="213">
        <f t="shared" si="42"/>
        <v>1933.0121727399471</v>
      </c>
      <c r="BY19" s="213">
        <f t="shared" si="43"/>
        <v>-41.373506043628367</v>
      </c>
      <c r="BZ19" s="404">
        <f t="shared" si="44"/>
        <v>-2.0955128720908621E-2</v>
      </c>
      <c r="CA19" s="216"/>
      <c r="CB19" s="213">
        <f t="shared" si="45"/>
        <v>-26.28149829738933</v>
      </c>
      <c r="CC19" s="213">
        <f t="shared" si="46"/>
        <v>-26.177501413227812</v>
      </c>
      <c r="CD19" s="213">
        <f t="shared" si="47"/>
        <v>0.10399688416151776</v>
      </c>
      <c r="CE19" s="404">
        <f t="shared" si="48"/>
        <v>-3.9570378745053614E-3</v>
      </c>
      <c r="CF19" s="142"/>
      <c r="CG19" s="213">
        <f t="shared" si="49"/>
        <v>1948.1041804861861</v>
      </c>
      <c r="CH19" s="213">
        <f t="shared" si="50"/>
        <v>1906.8346713267192</v>
      </c>
      <c r="CI19" s="206">
        <v>-8.2108624038255584</v>
      </c>
      <c r="CJ19" s="142">
        <v>-4.1971064086364493E-3</v>
      </c>
    </row>
    <row r="20" spans="1:88">
      <c r="A20" s="74">
        <v>49</v>
      </c>
      <c r="B20" s="84">
        <v>1</v>
      </c>
      <c r="C20" s="85">
        <v>33</v>
      </c>
      <c r="D20" s="75" t="s">
        <v>51</v>
      </c>
      <c r="E20" s="97">
        <v>320931</v>
      </c>
      <c r="F20" s="213">
        <f>'1.a. Vos-laskelma'!C20</f>
        <v>325716</v>
      </c>
      <c r="G20" s="214">
        <f t="shared" si="0"/>
        <v>4785</v>
      </c>
      <c r="H20" s="179">
        <f t="shared" si="1"/>
        <v>1.4909746954952934E-2</v>
      </c>
      <c r="I20" s="142"/>
      <c r="J20" s="213">
        <v>319556372.07886511</v>
      </c>
      <c r="K20" s="214">
        <f t="shared" si="2"/>
        <v>328635961.89382541</v>
      </c>
      <c r="L20" s="214">
        <f t="shared" si="3"/>
        <v>9079589.8149603009</v>
      </c>
      <c r="M20" s="179">
        <f t="shared" si="4"/>
        <v>2.8413108322307208E-2</v>
      </c>
      <c r="N20" s="404"/>
      <c r="O20" s="213">
        <v>151169464.7302095</v>
      </c>
      <c r="P20" s="213">
        <f>'2.a. Vos-laskelma'!M20+'2.a. Vos-laskelma'!N20</f>
        <v>146161144.86921391</v>
      </c>
      <c r="Q20" s="214">
        <f t="shared" si="5"/>
        <v>-5008319.8609955907</v>
      </c>
      <c r="R20" s="179">
        <f t="shared" si="6"/>
        <v>-3.313049940299706E-2</v>
      </c>
      <c r="S20" s="404"/>
      <c r="T20" s="213">
        <v>470725836.80907458</v>
      </c>
      <c r="U20" s="213">
        <f>'2.a. Vos-laskelma'!U20</f>
        <v>474797106.76303929</v>
      </c>
      <c r="V20" s="214">
        <f t="shared" si="7"/>
        <v>4071269.9539647102</v>
      </c>
      <c r="W20" s="179">
        <f t="shared" si="8"/>
        <v>8.6489196802171896E-3</v>
      </c>
      <c r="X20" s="142"/>
      <c r="Y20" s="213">
        <f>'1.a. Vos-laskelma'!X20</f>
        <v>-25136907.951851569</v>
      </c>
      <c r="Z20" s="213">
        <f>'1.a. Vos-laskelma'!E20</f>
        <v>-29806049.515387867</v>
      </c>
      <c r="AA20" s="214">
        <f t="shared" si="9"/>
        <v>-4669141.5635362975</v>
      </c>
      <c r="AB20" s="179">
        <f t="shared" si="10"/>
        <v>0.18574844497500623</v>
      </c>
      <c r="AC20" s="179"/>
      <c r="AD20" s="213">
        <v>21719561.570607319</v>
      </c>
      <c r="AE20" s="213">
        <f>'2.a. Vos-laskelma'!X20</f>
        <v>25510294.662159897</v>
      </c>
      <c r="AF20" s="214">
        <f t="shared" si="11"/>
        <v>3790733.0915525779</v>
      </c>
      <c r="AG20" s="179">
        <f t="shared" si="12"/>
        <v>0.17453082923563737</v>
      </c>
      <c r="AH20" s="143"/>
      <c r="AI20" s="81">
        <v>467308490.42783028</v>
      </c>
      <c r="AJ20" s="81">
        <f>'2.a. Vos-laskelma'!Y20</f>
        <v>470501351.90981132</v>
      </c>
      <c r="AK20" s="214">
        <f t="shared" si="13"/>
        <v>3192861.481981039</v>
      </c>
      <c r="AL20" s="179">
        <f t="shared" si="14"/>
        <v>6.8324491152683964E-3</v>
      </c>
      <c r="AM20" s="142"/>
      <c r="AN20" s="213">
        <v>6930176</v>
      </c>
      <c r="AO20" s="213">
        <v>6930176</v>
      </c>
      <c r="AP20" s="214">
        <f t="shared" si="15"/>
        <v>0</v>
      </c>
      <c r="AQ20" s="179">
        <f t="shared" si="16"/>
        <v>0</v>
      </c>
      <c r="AR20" s="142"/>
      <c r="AS20" s="213">
        <f t="shared" si="17"/>
        <v>474238666.42783028</v>
      </c>
      <c r="AT20" s="213">
        <f t="shared" si="18"/>
        <v>477431527.90981132</v>
      </c>
      <c r="AU20" s="214">
        <f t="shared" si="19"/>
        <v>3192861.481981039</v>
      </c>
      <c r="AV20" s="179">
        <f t="shared" si="20"/>
        <v>6.7326047157458624E-3</v>
      </c>
      <c r="AX20" s="213">
        <f t="shared" si="21"/>
        <v>995.71674932887481</v>
      </c>
      <c r="AY20" s="213">
        <f t="shared" si="22"/>
        <v>1008.9647481051757</v>
      </c>
      <c r="AZ20" s="213">
        <f t="shared" si="23"/>
        <v>13.247998776300847</v>
      </c>
      <c r="BA20" s="404">
        <f t="shared" si="24"/>
        <v>1.3304987372392961E-2</v>
      </c>
      <c r="BB20" s="164"/>
      <c r="BC20" s="213">
        <f t="shared" si="25"/>
        <v>471.03416226606186</v>
      </c>
      <c r="BD20" s="213">
        <f t="shared" si="26"/>
        <v>448.73799527568161</v>
      </c>
      <c r="BE20" s="213">
        <f t="shared" si="27"/>
        <v>-22.296166990380243</v>
      </c>
      <c r="BF20" s="404">
        <f t="shared" si="28"/>
        <v>-4.7334500926891024E-2</v>
      </c>
      <c r="BG20" s="527"/>
      <c r="BH20" s="213">
        <f t="shared" si="29"/>
        <v>1466.7509115949365</v>
      </c>
      <c r="BI20" s="213">
        <f t="shared" si="30"/>
        <v>1457.7027433808573</v>
      </c>
      <c r="BJ20" s="213">
        <f t="shared" si="31"/>
        <v>-9.048168214079169</v>
      </c>
      <c r="BK20" s="404">
        <f t="shared" si="32"/>
        <v>-6.1688512633956659E-3</v>
      </c>
      <c r="BL20" s="215"/>
      <c r="BM20" s="213">
        <f t="shared" si="33"/>
        <v>-78.324960667095326</v>
      </c>
      <c r="BN20" s="213">
        <f t="shared" si="34"/>
        <v>-91.509319515737232</v>
      </c>
      <c r="BO20" s="213">
        <f t="shared" si="35"/>
        <v>-13.184358848641907</v>
      </c>
      <c r="BP20" s="404">
        <f t="shared" si="36"/>
        <v>0.16832895588265154</v>
      </c>
      <c r="BQ20" s="215"/>
      <c r="BR20" s="213">
        <f t="shared" si="37"/>
        <v>67.676732913328166</v>
      </c>
      <c r="BS20" s="213">
        <f t="shared" si="38"/>
        <v>78.320667889080966</v>
      </c>
      <c r="BT20" s="213">
        <f t="shared" si="39"/>
        <v>10.643934975752799</v>
      </c>
      <c r="BU20" s="404">
        <f t="shared" si="40"/>
        <v>0.15727613490716535</v>
      </c>
      <c r="BV20" s="215"/>
      <c r="BW20" s="213">
        <f t="shared" si="41"/>
        <v>1456.1026838411692</v>
      </c>
      <c r="BX20" s="213">
        <f t="shared" si="42"/>
        <v>1444.514091754201</v>
      </c>
      <c r="BY20" s="213">
        <f t="shared" si="43"/>
        <v>-11.58859208696822</v>
      </c>
      <c r="BZ20" s="404">
        <f t="shared" si="44"/>
        <v>-7.9586365821383894E-3</v>
      </c>
      <c r="CA20" s="216"/>
      <c r="CB20" s="213">
        <f t="shared" si="45"/>
        <v>21.593975028900292</v>
      </c>
      <c r="CC20" s="213">
        <f t="shared" si="46"/>
        <v>21.276744157486892</v>
      </c>
      <c r="CD20" s="213">
        <f t="shared" si="47"/>
        <v>-0.31723087141340045</v>
      </c>
      <c r="CE20" s="404">
        <f t="shared" si="48"/>
        <v>-1.4690712154146449E-2</v>
      </c>
      <c r="CF20" s="142"/>
      <c r="CG20" s="213">
        <f t="shared" si="49"/>
        <v>1477.6966588700695</v>
      </c>
      <c r="CH20" s="213">
        <f t="shared" si="50"/>
        <v>1465.7908359116877</v>
      </c>
      <c r="CI20" s="206">
        <v>29.53819925103198</v>
      </c>
      <c r="CJ20" s="142">
        <v>2.0397076752776421E-2</v>
      </c>
    </row>
    <row r="21" spans="1:88">
      <c r="A21" s="74">
        <v>50</v>
      </c>
      <c r="B21" s="84">
        <v>4</v>
      </c>
      <c r="C21" s="84">
        <v>4</v>
      </c>
      <c r="D21" s="75" t="s">
        <v>52</v>
      </c>
      <c r="E21" s="97">
        <v>11084</v>
      </c>
      <c r="F21" s="213">
        <f>'1.a. Vos-laskelma'!C21</f>
        <v>11005</v>
      </c>
      <c r="G21" s="214">
        <f t="shared" si="0"/>
        <v>-79</v>
      </c>
      <c r="H21" s="179">
        <f t="shared" si="1"/>
        <v>-7.1273908336340671E-3</v>
      </c>
      <c r="I21" s="142"/>
      <c r="J21" s="213">
        <v>3053359.1379532628</v>
      </c>
      <c r="K21" s="214">
        <f t="shared" si="2"/>
        <v>2334354.5226760549</v>
      </c>
      <c r="L21" s="214">
        <f t="shared" si="3"/>
        <v>-719004.61527720792</v>
      </c>
      <c r="M21" s="179">
        <f t="shared" si="4"/>
        <v>-0.23547987078885629</v>
      </c>
      <c r="N21" s="404"/>
      <c r="O21" s="213">
        <v>-1097089.3432015199</v>
      </c>
      <c r="P21" s="213">
        <f>'2.a. Vos-laskelma'!M21+'2.a. Vos-laskelma'!N21</f>
        <v>-965338.08433366928</v>
      </c>
      <c r="Q21" s="214">
        <f t="shared" si="5"/>
        <v>131751.25886785064</v>
      </c>
      <c r="R21" s="179">
        <f t="shared" si="6"/>
        <v>-0.12009164037941966</v>
      </c>
      <c r="S21" s="404"/>
      <c r="T21" s="213">
        <v>1956269.7947517431</v>
      </c>
      <c r="U21" s="213">
        <f>'2.a. Vos-laskelma'!U21</f>
        <v>1369016.4383423855</v>
      </c>
      <c r="V21" s="214">
        <f t="shared" si="7"/>
        <v>-587253.35640935763</v>
      </c>
      <c r="W21" s="179">
        <f t="shared" si="8"/>
        <v>-0.30019037148395061</v>
      </c>
      <c r="X21" s="142"/>
      <c r="Y21" s="213">
        <f>'1.a. Vos-laskelma'!X21</f>
        <v>3171299.7426062981</v>
      </c>
      <c r="Z21" s="213">
        <f>'1.a. Vos-laskelma'!E21</f>
        <v>3124572.8397047548</v>
      </c>
      <c r="AA21" s="214">
        <f t="shared" si="9"/>
        <v>-46726.902901543304</v>
      </c>
      <c r="AB21" s="179">
        <f t="shared" si="10"/>
        <v>-1.4734306654703447E-2</v>
      </c>
      <c r="AC21" s="179"/>
      <c r="AD21" s="213">
        <v>1083110.684005968</v>
      </c>
      <c r="AE21" s="213">
        <f>'2.a. Vos-laskelma'!X21</f>
        <v>1297365.263778934</v>
      </c>
      <c r="AF21" s="214">
        <f t="shared" si="11"/>
        <v>214254.57977296598</v>
      </c>
      <c r="AG21" s="179">
        <f t="shared" si="12"/>
        <v>0.19781411349441128</v>
      </c>
      <c r="AH21" s="143"/>
      <c r="AI21" s="81">
        <v>6210680.2213640092</v>
      </c>
      <c r="AJ21" s="81">
        <f>'2.a. Vos-laskelma'!Y21</f>
        <v>5790954.5418260749</v>
      </c>
      <c r="AK21" s="214">
        <f t="shared" si="13"/>
        <v>-419725.67953793425</v>
      </c>
      <c r="AL21" s="179">
        <f t="shared" si="14"/>
        <v>-6.758127364119107E-2</v>
      </c>
      <c r="AM21" s="142"/>
      <c r="AN21" s="213">
        <v>-1288310</v>
      </c>
      <c r="AO21" s="213">
        <v>-1288310</v>
      </c>
      <c r="AP21" s="214">
        <f t="shared" si="15"/>
        <v>0</v>
      </c>
      <c r="AQ21" s="179">
        <f t="shared" si="16"/>
        <v>0</v>
      </c>
      <c r="AR21" s="142"/>
      <c r="AS21" s="213">
        <f t="shared" si="17"/>
        <v>4922370.2213640092</v>
      </c>
      <c r="AT21" s="213">
        <f t="shared" si="18"/>
        <v>4502644.5418260749</v>
      </c>
      <c r="AU21" s="214">
        <f t="shared" si="19"/>
        <v>-419725.67953793425</v>
      </c>
      <c r="AV21" s="179">
        <f t="shared" si="20"/>
        <v>-8.5269018920244188E-2</v>
      </c>
      <c r="AX21" s="213">
        <f t="shared" si="21"/>
        <v>275.47448014735318</v>
      </c>
      <c r="AY21" s="213">
        <f t="shared" si="22"/>
        <v>212.11763041127259</v>
      </c>
      <c r="AZ21" s="213">
        <f t="shared" si="23"/>
        <v>-63.356849736080591</v>
      </c>
      <c r="BA21" s="404">
        <f t="shared" si="24"/>
        <v>-0.22999172083813565</v>
      </c>
      <c r="BB21" s="164"/>
      <c r="BC21" s="213">
        <f t="shared" si="25"/>
        <v>-98.979550992558643</v>
      </c>
      <c r="BD21" s="213">
        <f t="shared" si="26"/>
        <v>-87.718135786794122</v>
      </c>
      <c r="BE21" s="213">
        <f t="shared" si="27"/>
        <v>11.261415205764521</v>
      </c>
      <c r="BF21" s="404">
        <f t="shared" si="28"/>
        <v>-0.11377516964702299</v>
      </c>
      <c r="BG21" s="527"/>
      <c r="BH21" s="213">
        <f t="shared" si="29"/>
        <v>176.49492915479459</v>
      </c>
      <c r="BI21" s="213">
        <f t="shared" si="30"/>
        <v>124.39949462447846</v>
      </c>
      <c r="BJ21" s="213">
        <f t="shared" si="31"/>
        <v>-52.095434530316126</v>
      </c>
      <c r="BK21" s="404">
        <f t="shared" si="32"/>
        <v>-0.29516674943463056</v>
      </c>
      <c r="BL21" s="215"/>
      <c r="BM21" s="213">
        <f t="shared" si="33"/>
        <v>286.11509767288868</v>
      </c>
      <c r="BN21" s="213">
        <f t="shared" si="34"/>
        <v>283.9230204184239</v>
      </c>
      <c r="BO21" s="213">
        <f t="shared" si="35"/>
        <v>-2.1920772544647775</v>
      </c>
      <c r="BP21" s="404">
        <f t="shared" si="36"/>
        <v>-7.6615224862091975E-3</v>
      </c>
      <c r="BQ21" s="215"/>
      <c r="BR21" s="213">
        <f t="shared" si="37"/>
        <v>97.718394442977996</v>
      </c>
      <c r="BS21" s="213">
        <f t="shared" si="38"/>
        <v>117.8887109294806</v>
      </c>
      <c r="BT21" s="213">
        <f t="shared" si="39"/>
        <v>20.1703164865026</v>
      </c>
      <c r="BU21" s="404">
        <f t="shared" si="40"/>
        <v>0.20641268823008205</v>
      </c>
      <c r="BV21" s="215"/>
      <c r="BW21" s="213">
        <f t="shared" si="41"/>
        <v>560.32842127066124</v>
      </c>
      <c r="BX21" s="213">
        <f t="shared" si="42"/>
        <v>526.21122597238298</v>
      </c>
      <c r="BY21" s="213">
        <f t="shared" si="43"/>
        <v>-34.117195298278261</v>
      </c>
      <c r="BZ21" s="404">
        <f t="shared" si="44"/>
        <v>-6.0887854342477267E-2</v>
      </c>
      <c r="CA21" s="216"/>
      <c r="CB21" s="213">
        <f t="shared" si="45"/>
        <v>-116.23150487188741</v>
      </c>
      <c r="CC21" s="213">
        <f t="shared" si="46"/>
        <v>-117.0658791458428</v>
      </c>
      <c r="CD21" s="213">
        <f t="shared" si="47"/>
        <v>-0.83437427395539032</v>
      </c>
      <c r="CE21" s="404">
        <f t="shared" si="48"/>
        <v>7.1785552021807995E-3</v>
      </c>
      <c r="CF21" s="142"/>
      <c r="CG21" s="213">
        <f t="shared" si="49"/>
        <v>444.09691639877383</v>
      </c>
      <c r="CH21" s="213">
        <f t="shared" si="50"/>
        <v>409.14534682654022</v>
      </c>
      <c r="CI21" s="206">
        <v>9.1363998949441338</v>
      </c>
      <c r="CJ21" s="142">
        <v>2.1005124714265161E-2</v>
      </c>
    </row>
    <row r="22" spans="1:88">
      <c r="A22" s="74">
        <v>51</v>
      </c>
      <c r="B22" s="84">
        <v>4</v>
      </c>
      <c r="C22" s="84">
        <v>4</v>
      </c>
      <c r="D22" s="75" t="s">
        <v>53</v>
      </c>
      <c r="E22" s="97">
        <v>9052</v>
      </c>
      <c r="F22" s="213">
        <f>'1.a. Vos-laskelma'!C22</f>
        <v>8920</v>
      </c>
      <c r="G22" s="214">
        <f t="shared" si="0"/>
        <v>-132</v>
      </c>
      <c r="H22" s="179">
        <f t="shared" si="1"/>
        <v>-1.4582412726469289E-2</v>
      </c>
      <c r="I22" s="142"/>
      <c r="J22" s="213">
        <v>3650666.6083396059</v>
      </c>
      <c r="K22" s="214">
        <f t="shared" si="2"/>
        <v>2817331.632869048</v>
      </c>
      <c r="L22" s="214">
        <f t="shared" si="3"/>
        <v>-833334.97547055781</v>
      </c>
      <c r="M22" s="179">
        <f t="shared" si="4"/>
        <v>-0.22826926281542176</v>
      </c>
      <c r="N22" s="404"/>
      <c r="O22" s="213">
        <v>-8320008.1572179655</v>
      </c>
      <c r="P22" s="213">
        <f>'2.a. Vos-laskelma'!M22+'2.a. Vos-laskelma'!N22</f>
        <v>-8194793.6607971434</v>
      </c>
      <c r="Q22" s="214">
        <f t="shared" si="5"/>
        <v>125214.49642082211</v>
      </c>
      <c r="R22" s="179">
        <f t="shared" si="6"/>
        <v>-1.5049804525995943E-2</v>
      </c>
      <c r="S22" s="404"/>
      <c r="T22" s="213">
        <v>-4669341.5488783587</v>
      </c>
      <c r="U22" s="213">
        <f>'2.a. Vos-laskelma'!U22</f>
        <v>-5377462.0279280953</v>
      </c>
      <c r="V22" s="214">
        <f t="shared" si="7"/>
        <v>-708120.47904973663</v>
      </c>
      <c r="W22" s="179">
        <f t="shared" si="8"/>
        <v>0.15165317671392814</v>
      </c>
      <c r="X22" s="142"/>
      <c r="Y22" s="213">
        <f>'1.a. Vos-laskelma'!X22</f>
        <v>-341571.70342208637</v>
      </c>
      <c r="Z22" s="213">
        <f>'1.a. Vos-laskelma'!E22</f>
        <v>-268444.64395846665</v>
      </c>
      <c r="AA22" s="214">
        <f t="shared" si="9"/>
        <v>73127.05946361972</v>
      </c>
      <c r="AB22" s="179">
        <f t="shared" si="10"/>
        <v>-0.21408992235300967</v>
      </c>
      <c r="AC22" s="179"/>
      <c r="AD22" s="213">
        <v>1281917.259963854</v>
      </c>
      <c r="AE22" s="213">
        <f>'2.a. Vos-laskelma'!X22</f>
        <v>1427200.0279271444</v>
      </c>
      <c r="AF22" s="214">
        <f t="shared" si="11"/>
        <v>145282.76796329045</v>
      </c>
      <c r="AG22" s="179">
        <f t="shared" si="12"/>
        <v>0.11333240646700316</v>
      </c>
      <c r="AH22" s="143"/>
      <c r="AI22" s="81">
        <v>-3728995.9923365908</v>
      </c>
      <c r="AJ22" s="81">
        <f>'2.a. Vos-laskelma'!Y22</f>
        <v>-4218706.6439594179</v>
      </c>
      <c r="AK22" s="214">
        <f t="shared" si="13"/>
        <v>-489710.65162282716</v>
      </c>
      <c r="AL22" s="179">
        <f t="shared" si="14"/>
        <v>0.13132506782770079</v>
      </c>
      <c r="AM22" s="142"/>
      <c r="AN22" s="213">
        <v>-809336</v>
      </c>
      <c r="AO22" s="213">
        <v>-809336</v>
      </c>
      <c r="AP22" s="214">
        <f t="shared" si="15"/>
        <v>0</v>
      </c>
      <c r="AQ22" s="179">
        <f t="shared" si="16"/>
        <v>0</v>
      </c>
      <c r="AR22" s="142"/>
      <c r="AS22" s="213">
        <f t="shared" si="17"/>
        <v>-4538331.9923365908</v>
      </c>
      <c r="AT22" s="213">
        <f t="shared" si="18"/>
        <v>-5028042.6439594179</v>
      </c>
      <c r="AU22" s="214">
        <f t="shared" si="19"/>
        <v>-489710.65162282716</v>
      </c>
      <c r="AV22" s="179">
        <f t="shared" si="20"/>
        <v>0.10790542702687918</v>
      </c>
      <c r="AX22" s="213">
        <f t="shared" si="21"/>
        <v>403.29944855718139</v>
      </c>
      <c r="AY22" s="213">
        <f t="shared" si="22"/>
        <v>315.84435346065561</v>
      </c>
      <c r="AZ22" s="213">
        <f t="shared" si="23"/>
        <v>-87.455095096525781</v>
      </c>
      <c r="BA22" s="404">
        <f t="shared" si="24"/>
        <v>-0.21684903217547061</v>
      </c>
      <c r="BB22" s="164"/>
      <c r="BC22" s="213">
        <f t="shared" si="25"/>
        <v>-919.13479421320869</v>
      </c>
      <c r="BD22" s="213">
        <f t="shared" si="26"/>
        <v>-918.69884089654079</v>
      </c>
      <c r="BE22" s="213">
        <f t="shared" si="27"/>
        <v>0.43595331666790571</v>
      </c>
      <c r="BF22" s="404">
        <f t="shared" si="28"/>
        <v>-4.7430835978860684E-4</v>
      </c>
      <c r="BG22" s="527"/>
      <c r="BH22" s="213">
        <f t="shared" si="29"/>
        <v>-515.83534565602724</v>
      </c>
      <c r="BI22" s="213">
        <f t="shared" si="30"/>
        <v>-602.85448743588518</v>
      </c>
      <c r="BJ22" s="213">
        <f t="shared" si="31"/>
        <v>-87.019141779857932</v>
      </c>
      <c r="BK22" s="404">
        <f t="shared" si="32"/>
        <v>0.16869557798368592</v>
      </c>
      <c r="BL22" s="215"/>
      <c r="BM22" s="213">
        <f t="shared" si="33"/>
        <v>-37.734390568060803</v>
      </c>
      <c r="BN22" s="213">
        <f t="shared" si="34"/>
        <v>-30.09469102673393</v>
      </c>
      <c r="BO22" s="213">
        <f t="shared" si="35"/>
        <v>7.6396995413268733</v>
      </c>
      <c r="BP22" s="404">
        <f t="shared" si="36"/>
        <v>-0.20245986290800941</v>
      </c>
      <c r="BQ22" s="215"/>
      <c r="BR22" s="213">
        <f t="shared" si="37"/>
        <v>141.61701943922381</v>
      </c>
      <c r="BS22" s="213">
        <f t="shared" si="38"/>
        <v>160.00000313084578</v>
      </c>
      <c r="BT22" s="213">
        <f t="shared" si="39"/>
        <v>18.382983691621973</v>
      </c>
      <c r="BU22" s="404">
        <f t="shared" si="40"/>
        <v>0.12980772907391397</v>
      </c>
      <c r="BV22" s="215"/>
      <c r="BW22" s="213">
        <f t="shared" si="41"/>
        <v>-411.95271678486421</v>
      </c>
      <c r="BX22" s="213">
        <f t="shared" si="42"/>
        <v>-472.94917533177329</v>
      </c>
      <c r="BY22" s="213">
        <f t="shared" si="43"/>
        <v>-60.996458546909082</v>
      </c>
      <c r="BZ22" s="404">
        <f t="shared" si="44"/>
        <v>0.14806664954891782</v>
      </c>
      <c r="CA22" s="216"/>
      <c r="CB22" s="213">
        <f t="shared" si="45"/>
        <v>-89.409633230225367</v>
      </c>
      <c r="CC22" s="213">
        <f t="shared" si="46"/>
        <v>-90.732735426008972</v>
      </c>
      <c r="CD22" s="213">
        <f t="shared" si="47"/>
        <v>-1.3231021957836049</v>
      </c>
      <c r="CE22" s="404">
        <f t="shared" si="48"/>
        <v>1.4798206278026915E-2</v>
      </c>
      <c r="CF22" s="142"/>
      <c r="CG22" s="213">
        <f t="shared" si="49"/>
        <v>-501.36235001508959</v>
      </c>
      <c r="CH22" s="213">
        <f t="shared" si="50"/>
        <v>-563.68191075778225</v>
      </c>
      <c r="CI22" s="206">
        <v>-51.231082053174589</v>
      </c>
      <c r="CJ22" s="142">
        <v>0.11381364881656959</v>
      </c>
    </row>
    <row r="23" spans="1:88">
      <c r="A23" s="74">
        <v>52</v>
      </c>
      <c r="B23" s="84">
        <v>14</v>
      </c>
      <c r="C23" s="84">
        <v>14</v>
      </c>
      <c r="D23" s="75" t="s">
        <v>54</v>
      </c>
      <c r="E23" s="97">
        <v>2272</v>
      </c>
      <c r="F23" s="213">
        <f>'1.a. Vos-laskelma'!C23</f>
        <v>2267</v>
      </c>
      <c r="G23" s="214">
        <f t="shared" si="0"/>
        <v>-5</v>
      </c>
      <c r="H23" s="179">
        <f t="shared" si="1"/>
        <v>-2.2007042253521128E-3</v>
      </c>
      <c r="I23" s="142"/>
      <c r="J23" s="213">
        <v>1115806.8585128461</v>
      </c>
      <c r="K23" s="214">
        <f t="shared" si="2"/>
        <v>1053303.3363521758</v>
      </c>
      <c r="L23" s="214">
        <f t="shared" si="3"/>
        <v>-62503.522160670254</v>
      </c>
      <c r="M23" s="179">
        <f t="shared" si="4"/>
        <v>-5.6016434819172303E-2</v>
      </c>
      <c r="N23" s="404"/>
      <c r="O23" s="213">
        <v>502262.12387668318</v>
      </c>
      <c r="P23" s="213">
        <f>'2.a. Vos-laskelma'!M23+'2.a. Vos-laskelma'!N23</f>
        <v>463773.68924453104</v>
      </c>
      <c r="Q23" s="214">
        <f t="shared" si="5"/>
        <v>-38488.434632152144</v>
      </c>
      <c r="R23" s="179">
        <f t="shared" si="6"/>
        <v>-7.6630175365566558E-2</v>
      </c>
      <c r="S23" s="404"/>
      <c r="T23" s="213">
        <v>1618068.982389529</v>
      </c>
      <c r="U23" s="213">
        <f>'2.a. Vos-laskelma'!U23</f>
        <v>1517077.0255967069</v>
      </c>
      <c r="V23" s="214">
        <f t="shared" si="7"/>
        <v>-100991.95679282211</v>
      </c>
      <c r="W23" s="179">
        <f t="shared" si="8"/>
        <v>-6.241511202055143E-2</v>
      </c>
      <c r="X23" s="142"/>
      <c r="Y23" s="213">
        <f>'1.a. Vos-laskelma'!X23</f>
        <v>1079639.689767275</v>
      </c>
      <c r="Z23" s="213">
        <f>'1.a. Vos-laskelma'!E23</f>
        <v>1079651.6010652229</v>
      </c>
      <c r="AA23" s="214">
        <f t="shared" si="9"/>
        <v>11.911297947866842</v>
      </c>
      <c r="AB23" s="179">
        <f t="shared" si="10"/>
        <v>1.1032660303952348E-5</v>
      </c>
      <c r="AC23" s="179"/>
      <c r="AD23" s="213">
        <v>361016.29170659487</v>
      </c>
      <c r="AE23" s="213">
        <f>'2.a. Vos-laskelma'!X23</f>
        <v>407264.25945585303</v>
      </c>
      <c r="AF23" s="214">
        <f t="shared" si="11"/>
        <v>46247.967749258154</v>
      </c>
      <c r="AG23" s="179">
        <f t="shared" si="12"/>
        <v>0.12810493269053019</v>
      </c>
      <c r="AH23" s="143"/>
      <c r="AI23" s="81">
        <v>3058724.9638633979</v>
      </c>
      <c r="AJ23" s="81">
        <f>'2.a. Vos-laskelma'!Y23</f>
        <v>3003992.8861177829</v>
      </c>
      <c r="AK23" s="214">
        <f t="shared" si="13"/>
        <v>-54732.077745615039</v>
      </c>
      <c r="AL23" s="179">
        <f t="shared" si="14"/>
        <v>-1.789375585978948E-2</v>
      </c>
      <c r="AM23" s="142"/>
      <c r="AN23" s="213">
        <v>118422</v>
      </c>
      <c r="AO23" s="213">
        <v>118422</v>
      </c>
      <c r="AP23" s="214">
        <f t="shared" si="15"/>
        <v>0</v>
      </c>
      <c r="AQ23" s="179">
        <f t="shared" si="16"/>
        <v>0</v>
      </c>
      <c r="AR23" s="142"/>
      <c r="AS23" s="213">
        <f t="shared" si="17"/>
        <v>3177146.9638633979</v>
      </c>
      <c r="AT23" s="213">
        <f t="shared" si="18"/>
        <v>3122414.8861177829</v>
      </c>
      <c r="AU23" s="214">
        <f t="shared" si="19"/>
        <v>-54732.077745615039</v>
      </c>
      <c r="AV23" s="179">
        <f t="shared" si="20"/>
        <v>-1.7226800764375425E-2</v>
      </c>
      <c r="AX23" s="213">
        <f t="shared" si="21"/>
        <v>491.11217364121745</v>
      </c>
      <c r="AY23" s="213">
        <f t="shared" si="22"/>
        <v>464.62432128459454</v>
      </c>
      <c r="AZ23" s="213">
        <f t="shared" si="23"/>
        <v>-26.487852356622909</v>
      </c>
      <c r="BA23" s="404">
        <f t="shared" si="24"/>
        <v>-5.3934424309289547E-2</v>
      </c>
      <c r="BB23" s="164"/>
      <c r="BC23" s="213">
        <f t="shared" si="25"/>
        <v>221.06607564994857</v>
      </c>
      <c r="BD23" s="213">
        <f t="shared" si="26"/>
        <v>204.57595467337055</v>
      </c>
      <c r="BE23" s="213">
        <f t="shared" si="27"/>
        <v>-16.490120976578027</v>
      </c>
      <c r="BF23" s="404">
        <f t="shared" si="28"/>
        <v>-7.459362965618313E-2</v>
      </c>
      <c r="BG23" s="527"/>
      <c r="BH23" s="213">
        <f t="shared" si="29"/>
        <v>712.17824929116591</v>
      </c>
      <c r="BI23" s="213">
        <f t="shared" si="30"/>
        <v>669.20027595796512</v>
      </c>
      <c r="BJ23" s="213">
        <f t="shared" si="31"/>
        <v>-42.977973333200794</v>
      </c>
      <c r="BK23" s="404">
        <f t="shared" si="32"/>
        <v>-6.0347214164399088E-2</v>
      </c>
      <c r="BL23" s="215"/>
      <c r="BM23" s="213">
        <f t="shared" si="33"/>
        <v>475.19352542573722</v>
      </c>
      <c r="BN23" s="213">
        <f t="shared" si="34"/>
        <v>476.24684652193332</v>
      </c>
      <c r="BO23" s="213">
        <f t="shared" si="35"/>
        <v>1.0533210961961004</v>
      </c>
      <c r="BP23" s="404">
        <f t="shared" si="36"/>
        <v>2.2166149996517837E-3</v>
      </c>
      <c r="BQ23" s="215"/>
      <c r="BR23" s="213">
        <f t="shared" si="37"/>
        <v>158.89801571593085</v>
      </c>
      <c r="BS23" s="213">
        <f t="shared" si="38"/>
        <v>179.64898961440363</v>
      </c>
      <c r="BT23" s="213">
        <f t="shared" si="39"/>
        <v>20.750973898472779</v>
      </c>
      <c r="BU23" s="404">
        <f t="shared" si="40"/>
        <v>0.13059303355663188</v>
      </c>
      <c r="BV23" s="215"/>
      <c r="BW23" s="213">
        <f t="shared" si="41"/>
        <v>1346.2697904328336</v>
      </c>
      <c r="BX23" s="213">
        <f t="shared" si="42"/>
        <v>1325.096112094302</v>
      </c>
      <c r="BY23" s="213">
        <f t="shared" si="43"/>
        <v>-21.173678338531545</v>
      </c>
      <c r="BZ23" s="404">
        <f t="shared" si="44"/>
        <v>-1.5727663570111072E-2</v>
      </c>
      <c r="CA23" s="216"/>
      <c r="CB23" s="213">
        <f t="shared" si="45"/>
        <v>52.122359154929576</v>
      </c>
      <c r="CC23" s="213">
        <f t="shared" si="46"/>
        <v>52.237318041464491</v>
      </c>
      <c r="CD23" s="213">
        <f t="shared" si="47"/>
        <v>0.11495888653491448</v>
      </c>
      <c r="CE23" s="404">
        <f t="shared" si="48"/>
        <v>2.2055580061755898E-3</v>
      </c>
      <c r="CF23" s="142"/>
      <c r="CG23" s="213">
        <f t="shared" si="49"/>
        <v>1398.3921495877632</v>
      </c>
      <c r="CH23" s="213">
        <f t="shared" si="50"/>
        <v>1377.3334301357665</v>
      </c>
      <c r="CI23" s="206">
        <v>-111.52584497096539</v>
      </c>
      <c r="CJ23" s="142">
        <v>-7.3862186802773136E-2</v>
      </c>
    </row>
    <row r="24" spans="1:88">
      <c r="A24" s="74">
        <v>61</v>
      </c>
      <c r="B24" s="84">
        <v>5</v>
      </c>
      <c r="C24" s="84">
        <v>5</v>
      </c>
      <c r="D24" s="75" t="s">
        <v>55</v>
      </c>
      <c r="E24" s="97">
        <v>16478</v>
      </c>
      <c r="F24" s="213">
        <f>'1.a. Vos-laskelma'!C24</f>
        <v>16307</v>
      </c>
      <c r="G24" s="214">
        <f t="shared" si="0"/>
        <v>-171</v>
      </c>
      <c r="H24" s="179">
        <f t="shared" si="1"/>
        <v>-1.0377472994295424E-2</v>
      </c>
      <c r="I24" s="142"/>
      <c r="J24" s="213">
        <v>1705848.120852055</v>
      </c>
      <c r="K24" s="214">
        <f t="shared" si="2"/>
        <v>621915.33599615027</v>
      </c>
      <c r="L24" s="214">
        <f t="shared" si="3"/>
        <v>-1083932.7848559048</v>
      </c>
      <c r="M24" s="179">
        <f t="shared" si="4"/>
        <v>-0.63542162494190313</v>
      </c>
      <c r="N24" s="404"/>
      <c r="O24" s="213">
        <v>1348860.0298060391</v>
      </c>
      <c r="P24" s="213">
        <f>'2.a. Vos-laskelma'!M24+'2.a. Vos-laskelma'!N24</f>
        <v>1078833.966033408</v>
      </c>
      <c r="Q24" s="214">
        <f t="shared" si="5"/>
        <v>-270026.06377263111</v>
      </c>
      <c r="R24" s="179">
        <f t="shared" si="6"/>
        <v>-0.2001883500183928</v>
      </c>
      <c r="S24" s="404"/>
      <c r="T24" s="213">
        <v>3054708.1506580939</v>
      </c>
      <c r="U24" s="213">
        <f>'2.a. Vos-laskelma'!U24</f>
        <v>1700749.3020295582</v>
      </c>
      <c r="V24" s="214">
        <f t="shared" si="7"/>
        <v>-1353958.8486285356</v>
      </c>
      <c r="W24" s="179">
        <f t="shared" si="8"/>
        <v>-0.44323672896111016</v>
      </c>
      <c r="X24" s="142"/>
      <c r="Y24" s="213">
        <f>'1.a. Vos-laskelma'!X24</f>
        <v>6353607.2660083557</v>
      </c>
      <c r="Z24" s="213">
        <f>'1.a. Vos-laskelma'!E24</f>
        <v>6871122.9354695436</v>
      </c>
      <c r="AA24" s="214">
        <f t="shared" si="9"/>
        <v>517515.66946118791</v>
      </c>
      <c r="AB24" s="179">
        <f t="shared" si="10"/>
        <v>8.1452259762715293E-2</v>
      </c>
      <c r="AC24" s="179"/>
      <c r="AD24" s="213">
        <v>1954410.820616812</v>
      </c>
      <c r="AE24" s="213">
        <f>'2.a. Vos-laskelma'!X24</f>
        <v>2195901.847930396</v>
      </c>
      <c r="AF24" s="214">
        <f t="shared" si="11"/>
        <v>241491.027313584</v>
      </c>
      <c r="AG24" s="179">
        <f t="shared" si="12"/>
        <v>0.12356206011864457</v>
      </c>
      <c r="AH24" s="143"/>
      <c r="AI24" s="81">
        <v>11362726.23728326</v>
      </c>
      <c r="AJ24" s="81">
        <f>'2.a. Vos-laskelma'!Y24</f>
        <v>10767774.085429497</v>
      </c>
      <c r="AK24" s="214">
        <f t="shared" si="13"/>
        <v>-594952.15185376257</v>
      </c>
      <c r="AL24" s="179">
        <f t="shared" si="14"/>
        <v>-5.2359982932758842E-2</v>
      </c>
      <c r="AM24" s="142"/>
      <c r="AN24" s="213">
        <v>2293634</v>
      </c>
      <c r="AO24" s="213">
        <v>2293634</v>
      </c>
      <c r="AP24" s="214">
        <f t="shared" si="15"/>
        <v>0</v>
      </c>
      <c r="AQ24" s="179">
        <f t="shared" si="16"/>
        <v>0</v>
      </c>
      <c r="AR24" s="142"/>
      <c r="AS24" s="213">
        <f t="shared" si="17"/>
        <v>13656360.23728326</v>
      </c>
      <c r="AT24" s="213">
        <f t="shared" si="18"/>
        <v>13061408.085429497</v>
      </c>
      <c r="AU24" s="214">
        <f t="shared" si="19"/>
        <v>-594952.15185376257</v>
      </c>
      <c r="AV24" s="179">
        <f t="shared" si="20"/>
        <v>-4.3565938618804326E-2</v>
      </c>
      <c r="AX24" s="213">
        <f t="shared" si="21"/>
        <v>103.52276495036139</v>
      </c>
      <c r="AY24" s="213">
        <f t="shared" si="22"/>
        <v>38.137936836705116</v>
      </c>
      <c r="AZ24" s="213">
        <f t="shared" si="23"/>
        <v>-65.384828113656283</v>
      </c>
      <c r="BA24" s="404">
        <f t="shared" si="24"/>
        <v>-0.63159854883134114</v>
      </c>
      <c r="BB24" s="164"/>
      <c r="BC24" s="213">
        <f t="shared" si="25"/>
        <v>81.858237031559597</v>
      </c>
      <c r="BD24" s="213">
        <f t="shared" si="26"/>
        <v>66.157721594003064</v>
      </c>
      <c r="BE24" s="213">
        <f t="shared" si="27"/>
        <v>-15.700515437556533</v>
      </c>
      <c r="BF24" s="404">
        <f t="shared" si="28"/>
        <v>-0.19180128972852617</v>
      </c>
      <c r="BG24" s="527"/>
      <c r="BH24" s="213">
        <f t="shared" si="29"/>
        <v>185.38100198192097</v>
      </c>
      <c r="BI24" s="213">
        <f t="shared" si="30"/>
        <v>104.29565843070817</v>
      </c>
      <c r="BJ24" s="213">
        <f t="shared" si="31"/>
        <v>-81.085343551212802</v>
      </c>
      <c r="BK24" s="404">
        <f t="shared" si="32"/>
        <v>-0.43739834548483308</v>
      </c>
      <c r="BL24" s="215"/>
      <c r="BM24" s="213">
        <f t="shared" si="33"/>
        <v>385.58121531789999</v>
      </c>
      <c r="BN24" s="213">
        <f t="shared" si="34"/>
        <v>421.3603320947779</v>
      </c>
      <c r="BO24" s="213">
        <f t="shared" si="35"/>
        <v>35.779116776877913</v>
      </c>
      <c r="BP24" s="404">
        <f t="shared" si="36"/>
        <v>9.2792686353714404E-2</v>
      </c>
      <c r="BQ24" s="215"/>
      <c r="BR24" s="213">
        <f t="shared" si="37"/>
        <v>118.60728368836097</v>
      </c>
      <c r="BS24" s="213">
        <f t="shared" si="38"/>
        <v>134.66007530081535</v>
      </c>
      <c r="BT24" s="213">
        <f t="shared" si="39"/>
        <v>16.052791612454385</v>
      </c>
      <c r="BU24" s="404">
        <f t="shared" si="40"/>
        <v>0.13534406246612035</v>
      </c>
      <c r="BV24" s="215"/>
      <c r="BW24" s="213">
        <f t="shared" si="41"/>
        <v>689.56950098818174</v>
      </c>
      <c r="BX24" s="213">
        <f t="shared" si="42"/>
        <v>660.31606582630138</v>
      </c>
      <c r="BY24" s="213">
        <f t="shared" si="43"/>
        <v>-29.253435161880361</v>
      </c>
      <c r="BZ24" s="404">
        <f t="shared" si="44"/>
        <v>-4.2422750890169843E-2</v>
      </c>
      <c r="CA24" s="216"/>
      <c r="CB24" s="213">
        <f t="shared" si="45"/>
        <v>139.19371282922685</v>
      </c>
      <c r="CC24" s="213">
        <f t="shared" si="46"/>
        <v>140.65333905684676</v>
      </c>
      <c r="CD24" s="213">
        <f t="shared" si="47"/>
        <v>1.459626227619907</v>
      </c>
      <c r="CE24" s="404">
        <f t="shared" si="48"/>
        <v>1.048629422947202E-2</v>
      </c>
      <c r="CF24" s="142"/>
      <c r="CG24" s="213">
        <f t="shared" si="49"/>
        <v>828.76321381740865</v>
      </c>
      <c r="CH24" s="213">
        <f t="shared" si="50"/>
        <v>800.96940488314817</v>
      </c>
      <c r="CI24" s="206">
        <v>33.251003098256213</v>
      </c>
      <c r="CJ24" s="142">
        <v>4.1798230938777041E-2</v>
      </c>
    </row>
    <row r="25" spans="1:88">
      <c r="A25" s="74">
        <v>69</v>
      </c>
      <c r="B25" s="84">
        <v>17</v>
      </c>
      <c r="C25" s="84">
        <v>17</v>
      </c>
      <c r="D25" s="75" t="s">
        <v>56</v>
      </c>
      <c r="E25" s="97">
        <v>6492</v>
      </c>
      <c r="F25" s="213">
        <f>'1.a. Vos-laskelma'!C25</f>
        <v>6441</v>
      </c>
      <c r="G25" s="214">
        <f t="shared" si="0"/>
        <v>-51</v>
      </c>
      <c r="H25" s="179">
        <f t="shared" si="1"/>
        <v>-7.8558225508317935E-3</v>
      </c>
      <c r="I25" s="142"/>
      <c r="J25" s="213">
        <v>4077827.9781410662</v>
      </c>
      <c r="K25" s="214">
        <f t="shared" si="2"/>
        <v>3721327.0503882053</v>
      </c>
      <c r="L25" s="214">
        <f t="shared" si="3"/>
        <v>-356500.92775286082</v>
      </c>
      <c r="M25" s="179">
        <f t="shared" si="4"/>
        <v>-8.7424219379498361E-2</v>
      </c>
      <c r="N25" s="404"/>
      <c r="O25" s="213">
        <v>-3512317.6606849278</v>
      </c>
      <c r="P25" s="213">
        <f>'2.a. Vos-laskelma'!M25+'2.a. Vos-laskelma'!N25</f>
        <v>-3421414.4647706915</v>
      </c>
      <c r="Q25" s="214">
        <f t="shared" si="5"/>
        <v>90903.195914236363</v>
      </c>
      <c r="R25" s="179">
        <f t="shared" si="6"/>
        <v>-2.588125696367383E-2</v>
      </c>
      <c r="S25" s="404"/>
      <c r="T25" s="213">
        <v>565510.31745613739</v>
      </c>
      <c r="U25" s="213">
        <f>'2.a. Vos-laskelma'!U25</f>
        <v>299912.58561751386</v>
      </c>
      <c r="V25" s="214">
        <f t="shared" si="7"/>
        <v>-265597.73183862353</v>
      </c>
      <c r="W25" s="179">
        <f t="shared" si="8"/>
        <v>-0.46966027610844441</v>
      </c>
      <c r="X25" s="142"/>
      <c r="Y25" s="213">
        <f>'1.a. Vos-laskelma'!X25</f>
        <v>3078476.2316483492</v>
      </c>
      <c r="Z25" s="213">
        <f>'1.a. Vos-laskelma'!E25</f>
        <v>3614262.2139519067</v>
      </c>
      <c r="AA25" s="214">
        <f t="shared" si="9"/>
        <v>535785.98230355745</v>
      </c>
      <c r="AB25" s="179">
        <f t="shared" si="10"/>
        <v>0.17404259184962895</v>
      </c>
      <c r="AC25" s="179"/>
      <c r="AD25" s="213">
        <v>780712.72091866448</v>
      </c>
      <c r="AE25" s="213">
        <f>'2.a. Vos-laskelma'!X25</f>
        <v>902506.51951266511</v>
      </c>
      <c r="AF25" s="214">
        <f t="shared" si="11"/>
        <v>121793.79859400063</v>
      </c>
      <c r="AG25" s="179">
        <f t="shared" si="12"/>
        <v>0.15600334839002739</v>
      </c>
      <c r="AH25" s="143"/>
      <c r="AI25" s="81">
        <v>4424699.2700231504</v>
      </c>
      <c r="AJ25" s="81">
        <f>'2.a. Vos-laskelma'!Y25</f>
        <v>4816681.319082086</v>
      </c>
      <c r="AK25" s="214">
        <f t="shared" si="13"/>
        <v>391982.0490589356</v>
      </c>
      <c r="AL25" s="179">
        <f t="shared" si="14"/>
        <v>8.8589534596073174E-2</v>
      </c>
      <c r="AM25" s="142"/>
      <c r="AN25" s="213">
        <v>571263</v>
      </c>
      <c r="AO25" s="213">
        <v>571263</v>
      </c>
      <c r="AP25" s="214">
        <f t="shared" si="15"/>
        <v>0</v>
      </c>
      <c r="AQ25" s="179">
        <f t="shared" si="16"/>
        <v>0</v>
      </c>
      <c r="AR25" s="142"/>
      <c r="AS25" s="213">
        <f t="shared" si="17"/>
        <v>4995962.2700231504</v>
      </c>
      <c r="AT25" s="213">
        <f t="shared" si="18"/>
        <v>5387944.319082086</v>
      </c>
      <c r="AU25" s="214">
        <f t="shared" si="19"/>
        <v>391982.0490589356</v>
      </c>
      <c r="AV25" s="179">
        <f t="shared" si="20"/>
        <v>7.8459769684593561E-2</v>
      </c>
      <c r="AX25" s="213">
        <f t="shared" si="21"/>
        <v>628.13123508026285</v>
      </c>
      <c r="AY25" s="213">
        <f t="shared" si="22"/>
        <v>577.75610159729933</v>
      </c>
      <c r="AZ25" s="213">
        <f t="shared" si="23"/>
        <v>-50.37513348296352</v>
      </c>
      <c r="BA25" s="404">
        <f t="shared" si="24"/>
        <v>-8.0198421396010605E-2</v>
      </c>
      <c r="BB25" s="164"/>
      <c r="BC25" s="213">
        <f t="shared" si="25"/>
        <v>-541.02243695085144</v>
      </c>
      <c r="BD25" s="213">
        <f t="shared" si="26"/>
        <v>-531.19305461429769</v>
      </c>
      <c r="BE25" s="213">
        <f t="shared" si="27"/>
        <v>9.8293823365537492</v>
      </c>
      <c r="BF25" s="404">
        <f t="shared" si="28"/>
        <v>-1.8168160255887297E-2</v>
      </c>
      <c r="BG25" s="527"/>
      <c r="BH25" s="213">
        <f t="shared" si="29"/>
        <v>87.108798129411184</v>
      </c>
      <c r="BI25" s="213">
        <f t="shared" si="30"/>
        <v>46.563046983001684</v>
      </c>
      <c r="BJ25" s="213">
        <f t="shared" si="31"/>
        <v>-40.545751146409501</v>
      </c>
      <c r="BK25" s="404">
        <f t="shared" si="32"/>
        <v>-0.46546103283589835</v>
      </c>
      <c r="BL25" s="215"/>
      <c r="BM25" s="213">
        <f t="shared" si="33"/>
        <v>474.19535299574079</v>
      </c>
      <c r="BN25" s="213">
        <f t="shared" si="34"/>
        <v>561.13370811239042</v>
      </c>
      <c r="BO25" s="213">
        <f t="shared" si="35"/>
        <v>86.938355116649632</v>
      </c>
      <c r="BP25" s="404">
        <f t="shared" si="36"/>
        <v>0.18333869062067867</v>
      </c>
      <c r="BQ25" s="215"/>
      <c r="BR25" s="213">
        <f t="shared" si="37"/>
        <v>120.25765879831553</v>
      </c>
      <c r="BS25" s="213">
        <f t="shared" si="38"/>
        <v>140.11900628980982</v>
      </c>
      <c r="BT25" s="213">
        <f t="shared" si="39"/>
        <v>19.861347491494286</v>
      </c>
      <c r="BU25" s="404">
        <f t="shared" si="40"/>
        <v>0.16515661197765216</v>
      </c>
      <c r="BV25" s="215"/>
      <c r="BW25" s="213">
        <f t="shared" si="41"/>
        <v>681.56180992346742</v>
      </c>
      <c r="BX25" s="213">
        <f t="shared" si="42"/>
        <v>747.81576138520199</v>
      </c>
      <c r="BY25" s="213">
        <f t="shared" si="43"/>
        <v>66.253951461734573</v>
      </c>
      <c r="BZ25" s="404">
        <f t="shared" si="44"/>
        <v>9.72090139105274E-2</v>
      </c>
      <c r="CA25" s="216"/>
      <c r="CB25" s="213">
        <f t="shared" si="45"/>
        <v>87.9949168207024</v>
      </c>
      <c r="CC25" s="213">
        <f t="shared" si="46"/>
        <v>88.691662785281792</v>
      </c>
      <c r="CD25" s="213">
        <f t="shared" si="47"/>
        <v>0.69674596457939231</v>
      </c>
      <c r="CE25" s="404">
        <f t="shared" si="48"/>
        <v>7.9180251513740873E-3</v>
      </c>
      <c r="CF25" s="142"/>
      <c r="CG25" s="213">
        <f t="shared" si="49"/>
        <v>769.55672674416985</v>
      </c>
      <c r="CH25" s="213">
        <f t="shared" si="50"/>
        <v>836.50742417048377</v>
      </c>
      <c r="CI25" s="206">
        <v>19.548530727633992</v>
      </c>
      <c r="CJ25" s="142">
        <v>2.6064422804258251E-2</v>
      </c>
    </row>
    <row r="26" spans="1:88">
      <c r="A26" s="74">
        <v>71</v>
      </c>
      <c r="B26" s="84">
        <v>17</v>
      </c>
      <c r="C26" s="84">
        <v>17</v>
      </c>
      <c r="D26" s="75" t="s">
        <v>57</v>
      </c>
      <c r="E26" s="97">
        <v>6365</v>
      </c>
      <c r="F26" s="213">
        <f>'1.a. Vos-laskelma'!C26</f>
        <v>6298</v>
      </c>
      <c r="G26" s="214">
        <f t="shared" si="0"/>
        <v>-67</v>
      </c>
      <c r="H26" s="179">
        <f t="shared" si="1"/>
        <v>-1.0526315789473684E-2</v>
      </c>
      <c r="I26" s="142"/>
      <c r="J26" s="213">
        <v>5182799.9762214469</v>
      </c>
      <c r="K26" s="214">
        <f t="shared" si="2"/>
        <v>5031358.7816453474</v>
      </c>
      <c r="L26" s="214">
        <f t="shared" si="3"/>
        <v>-151441.19457609951</v>
      </c>
      <c r="M26" s="179">
        <f t="shared" si="4"/>
        <v>-2.9219957411227102E-2</v>
      </c>
      <c r="N26" s="404"/>
      <c r="O26" s="213">
        <v>-921057.08152871276</v>
      </c>
      <c r="P26" s="213">
        <f>'2.a. Vos-laskelma'!M26+'2.a. Vos-laskelma'!N26</f>
        <v>-831458.91130727832</v>
      </c>
      <c r="Q26" s="214">
        <f t="shared" si="5"/>
        <v>89598.17022143444</v>
      </c>
      <c r="R26" s="179">
        <f t="shared" si="6"/>
        <v>-9.7277543399074698E-2</v>
      </c>
      <c r="S26" s="404"/>
      <c r="T26" s="213">
        <v>4261742.8946927339</v>
      </c>
      <c r="U26" s="213">
        <f>'2.a. Vos-laskelma'!U26</f>
        <v>4199899.8703380693</v>
      </c>
      <c r="V26" s="214">
        <f t="shared" si="7"/>
        <v>-61843.024354664609</v>
      </c>
      <c r="W26" s="179">
        <f t="shared" si="8"/>
        <v>-1.4511204894992477E-2</v>
      </c>
      <c r="X26" s="142"/>
      <c r="Y26" s="213">
        <f>'1.a. Vos-laskelma'!X26</f>
        <v>4066597.5715756561</v>
      </c>
      <c r="Z26" s="213">
        <f>'1.a. Vos-laskelma'!E26</f>
        <v>4017022.8164123711</v>
      </c>
      <c r="AA26" s="214">
        <f t="shared" si="9"/>
        <v>-49574.75516328495</v>
      </c>
      <c r="AB26" s="179">
        <f t="shared" si="10"/>
        <v>-1.2190720692354265E-2</v>
      </c>
      <c r="AC26" s="179"/>
      <c r="AD26" s="213">
        <v>946582.88859706838</v>
      </c>
      <c r="AE26" s="213">
        <f>'2.a. Vos-laskelma'!X26</f>
        <v>1046214.4336481109</v>
      </c>
      <c r="AF26" s="214">
        <f t="shared" si="11"/>
        <v>99631.545051042573</v>
      </c>
      <c r="AG26" s="179">
        <f t="shared" si="12"/>
        <v>0.10525390459857838</v>
      </c>
      <c r="AH26" s="143"/>
      <c r="AI26" s="81">
        <v>9274923.3548654579</v>
      </c>
      <c r="AJ26" s="81">
        <f>'2.a. Vos-laskelma'!Y26</f>
        <v>9263137.1203985512</v>
      </c>
      <c r="AK26" s="214">
        <f t="shared" si="13"/>
        <v>-11786.234466906637</v>
      </c>
      <c r="AL26" s="179">
        <f t="shared" si="14"/>
        <v>-1.2707635433692065E-3</v>
      </c>
      <c r="AM26" s="142"/>
      <c r="AN26" s="213">
        <v>987278</v>
      </c>
      <c r="AO26" s="213">
        <v>987278</v>
      </c>
      <c r="AP26" s="214">
        <f t="shared" si="15"/>
        <v>0</v>
      </c>
      <c r="AQ26" s="179">
        <f t="shared" si="16"/>
        <v>0</v>
      </c>
      <c r="AR26" s="142"/>
      <c r="AS26" s="213">
        <f t="shared" si="17"/>
        <v>10262201.354865458</v>
      </c>
      <c r="AT26" s="213">
        <f t="shared" si="18"/>
        <v>10250415.120398551</v>
      </c>
      <c r="AU26" s="214">
        <f t="shared" si="19"/>
        <v>-11786.234466906637</v>
      </c>
      <c r="AV26" s="179">
        <f t="shared" si="20"/>
        <v>-1.1485093752636819E-3</v>
      </c>
      <c r="AX26" s="213">
        <f t="shared" si="21"/>
        <v>814.26551079677097</v>
      </c>
      <c r="AY26" s="213">
        <f t="shared" si="22"/>
        <v>798.88199136953756</v>
      </c>
      <c r="AZ26" s="213">
        <f t="shared" si="23"/>
        <v>-15.383519427233409</v>
      </c>
      <c r="BA26" s="404">
        <f t="shared" si="24"/>
        <v>-1.889251014964444E-2</v>
      </c>
      <c r="BB26" s="164"/>
      <c r="BC26" s="213">
        <f t="shared" si="25"/>
        <v>-144.70653284033193</v>
      </c>
      <c r="BD26" s="213">
        <f t="shared" si="26"/>
        <v>-132.01951592684634</v>
      </c>
      <c r="BE26" s="213">
        <f t="shared" si="27"/>
        <v>12.687016913485593</v>
      </c>
      <c r="BF26" s="404">
        <f t="shared" si="28"/>
        <v>-8.7674113009703222E-2</v>
      </c>
      <c r="BG26" s="527"/>
      <c r="BH26" s="213">
        <f t="shared" si="29"/>
        <v>669.55897795643898</v>
      </c>
      <c r="BI26" s="213">
        <f t="shared" si="30"/>
        <v>666.86247544269122</v>
      </c>
      <c r="BJ26" s="213">
        <f t="shared" si="31"/>
        <v>-2.6965025137477596</v>
      </c>
      <c r="BK26" s="404">
        <f t="shared" si="32"/>
        <v>-4.0272815428115914E-3</v>
      </c>
      <c r="BL26" s="215"/>
      <c r="BM26" s="213">
        <f t="shared" si="33"/>
        <v>638.89985413600255</v>
      </c>
      <c r="BN26" s="213">
        <f t="shared" si="34"/>
        <v>637.82515344750254</v>
      </c>
      <c r="BO26" s="213">
        <f t="shared" si="35"/>
        <v>-1.0747006885000019</v>
      </c>
      <c r="BP26" s="404">
        <f t="shared" si="36"/>
        <v>-1.6821113380176644E-3</v>
      </c>
      <c r="BQ26" s="215"/>
      <c r="BR26" s="213">
        <f t="shared" si="37"/>
        <v>148.71687173559599</v>
      </c>
      <c r="BS26" s="213">
        <f t="shared" si="38"/>
        <v>166.11851915657525</v>
      </c>
      <c r="BT26" s="213">
        <f t="shared" si="39"/>
        <v>17.401647420979259</v>
      </c>
      <c r="BU26" s="404">
        <f t="shared" si="40"/>
        <v>0.11701192486026522</v>
      </c>
      <c r="BV26" s="215"/>
      <c r="BW26" s="213">
        <f t="shared" si="41"/>
        <v>1457.1757038280373</v>
      </c>
      <c r="BX26" s="213">
        <f t="shared" si="42"/>
        <v>1470.8061480467691</v>
      </c>
      <c r="BY26" s="213">
        <f t="shared" si="43"/>
        <v>13.630444218731782</v>
      </c>
      <c r="BZ26" s="404">
        <f t="shared" si="44"/>
        <v>9.3540155678716441E-3</v>
      </c>
      <c r="CA26" s="216"/>
      <c r="CB26" s="213">
        <f t="shared" si="45"/>
        <v>155.11044776119402</v>
      </c>
      <c r="CC26" s="213">
        <f t="shared" si="46"/>
        <v>156.76055890758971</v>
      </c>
      <c r="CD26" s="213">
        <f t="shared" si="47"/>
        <v>1.6501111463956875</v>
      </c>
      <c r="CE26" s="404">
        <f t="shared" si="48"/>
        <v>1.0638297872340467E-2</v>
      </c>
      <c r="CF26" s="142"/>
      <c r="CG26" s="213">
        <f t="shared" si="49"/>
        <v>1612.2861515892314</v>
      </c>
      <c r="CH26" s="213">
        <f t="shared" si="50"/>
        <v>1627.5667069543588</v>
      </c>
      <c r="CI26" s="206">
        <v>101.16994840433971</v>
      </c>
      <c r="CJ26" s="142">
        <v>6.6950475543250551E-2</v>
      </c>
    </row>
    <row r="27" spans="1:88">
      <c r="A27" s="74">
        <v>72</v>
      </c>
      <c r="B27" s="84">
        <v>17</v>
      </c>
      <c r="C27" s="84">
        <v>17</v>
      </c>
      <c r="D27" s="75" t="s">
        <v>58</v>
      </c>
      <c r="E27" s="97">
        <v>927</v>
      </c>
      <c r="F27" s="213">
        <f>'1.a. Vos-laskelma'!C27</f>
        <v>912</v>
      </c>
      <c r="G27" s="214">
        <f t="shared" si="0"/>
        <v>-15</v>
      </c>
      <c r="H27" s="179">
        <f t="shared" si="1"/>
        <v>-1.6181229773462782E-2</v>
      </c>
      <c r="I27" s="142"/>
      <c r="J27" s="213">
        <v>1325797.4309028429</v>
      </c>
      <c r="K27" s="214">
        <f t="shared" si="2"/>
        <v>1289951.1494444392</v>
      </c>
      <c r="L27" s="214">
        <f t="shared" si="3"/>
        <v>-35846.281458403682</v>
      </c>
      <c r="M27" s="179">
        <f t="shared" si="4"/>
        <v>-2.7037525207748402E-2</v>
      </c>
      <c r="N27" s="404"/>
      <c r="O27" s="213">
        <v>-218741.2954330662</v>
      </c>
      <c r="P27" s="213">
        <f>'2.a. Vos-laskelma'!M27+'2.a. Vos-laskelma'!N27</f>
        <v>-205691.03850504666</v>
      </c>
      <c r="Q27" s="214">
        <f t="shared" si="5"/>
        <v>13050.256928019546</v>
      </c>
      <c r="R27" s="179">
        <f t="shared" si="6"/>
        <v>-5.9660691421720424E-2</v>
      </c>
      <c r="S27" s="404"/>
      <c r="T27" s="213">
        <v>1107056.135469777</v>
      </c>
      <c r="U27" s="213">
        <f>'2.a. Vos-laskelma'!U27</f>
        <v>1084260.1109393926</v>
      </c>
      <c r="V27" s="214">
        <f t="shared" si="7"/>
        <v>-22796.024530384457</v>
      </c>
      <c r="W27" s="179">
        <f t="shared" si="8"/>
        <v>-2.0591570562689676E-2</v>
      </c>
      <c r="X27" s="142"/>
      <c r="Y27" s="213">
        <f>'1.a. Vos-laskelma'!X27</f>
        <v>354888.13864213339</v>
      </c>
      <c r="Z27" s="213">
        <f>'1.a. Vos-laskelma'!E27</f>
        <v>322927.49236002343</v>
      </c>
      <c r="AA27" s="214">
        <f t="shared" si="9"/>
        <v>-31960.646282109956</v>
      </c>
      <c r="AB27" s="179">
        <f t="shared" si="10"/>
        <v>-9.0058367136183259E-2</v>
      </c>
      <c r="AC27" s="179"/>
      <c r="AD27" s="213">
        <v>106768.1099730417</v>
      </c>
      <c r="AE27" s="213">
        <f>'2.a. Vos-laskelma'!X27</f>
        <v>121972.54051174872</v>
      </c>
      <c r="AF27" s="214">
        <f t="shared" si="11"/>
        <v>15204.43053870702</v>
      </c>
      <c r="AG27" s="179">
        <f t="shared" si="12"/>
        <v>0.14240610368157725</v>
      </c>
      <c r="AH27" s="143"/>
      <c r="AI27" s="81">
        <v>1568712.3840849521</v>
      </c>
      <c r="AJ27" s="81">
        <f>'2.a. Vos-laskelma'!Y27</f>
        <v>1529160.1438111649</v>
      </c>
      <c r="AK27" s="214">
        <f t="shared" si="13"/>
        <v>-39552.240273787174</v>
      </c>
      <c r="AL27" s="179">
        <f t="shared" si="14"/>
        <v>-2.5213188010151683E-2</v>
      </c>
      <c r="AM27" s="142"/>
      <c r="AN27" s="213">
        <v>-248794</v>
      </c>
      <c r="AO27" s="213">
        <v>-248794</v>
      </c>
      <c r="AP27" s="214">
        <f t="shared" si="15"/>
        <v>0</v>
      </c>
      <c r="AQ27" s="179">
        <f t="shared" si="16"/>
        <v>0</v>
      </c>
      <c r="AR27" s="142"/>
      <c r="AS27" s="213">
        <f t="shared" si="17"/>
        <v>1319918.3840849521</v>
      </c>
      <c r="AT27" s="213">
        <f t="shared" si="18"/>
        <v>1280366.1438111649</v>
      </c>
      <c r="AU27" s="214">
        <f t="shared" si="19"/>
        <v>-39552.240273787174</v>
      </c>
      <c r="AV27" s="179">
        <f t="shared" si="20"/>
        <v>-2.9965671173833374E-2</v>
      </c>
      <c r="AX27" s="213">
        <f t="shared" si="21"/>
        <v>1430.2021908337033</v>
      </c>
      <c r="AY27" s="213">
        <f t="shared" si="22"/>
        <v>1414.4201200048676</v>
      </c>
      <c r="AZ27" s="213">
        <f t="shared" si="23"/>
        <v>-15.782070828835685</v>
      </c>
      <c r="BA27" s="404">
        <f t="shared" si="24"/>
        <v>-1.1034852924981112E-2</v>
      </c>
      <c r="BB27" s="164"/>
      <c r="BC27" s="213">
        <f t="shared" si="25"/>
        <v>-235.9668774898233</v>
      </c>
      <c r="BD27" s="213">
        <f t="shared" si="26"/>
        <v>-225.53841941342836</v>
      </c>
      <c r="BE27" s="213">
        <f t="shared" si="27"/>
        <v>10.428458076394946</v>
      </c>
      <c r="BF27" s="404">
        <f t="shared" si="28"/>
        <v>-4.4194584372735539E-2</v>
      </c>
      <c r="BG27" s="527"/>
      <c r="BH27" s="213">
        <f t="shared" si="29"/>
        <v>1194.2353133438803</v>
      </c>
      <c r="BI27" s="213">
        <f t="shared" si="30"/>
        <v>1188.8817005914393</v>
      </c>
      <c r="BJ27" s="213">
        <f t="shared" si="31"/>
        <v>-5.3536127524409949</v>
      </c>
      <c r="BK27" s="404">
        <f t="shared" si="32"/>
        <v>-4.4828792890496457E-3</v>
      </c>
      <c r="BL27" s="215"/>
      <c r="BM27" s="213">
        <f t="shared" si="33"/>
        <v>382.8351010163251</v>
      </c>
      <c r="BN27" s="213">
        <f t="shared" si="34"/>
        <v>354.0871626754643</v>
      </c>
      <c r="BO27" s="213">
        <f t="shared" si="35"/>
        <v>-28.747938340860799</v>
      </c>
      <c r="BP27" s="404">
        <f t="shared" si="36"/>
        <v>-7.5092221858817781E-2</v>
      </c>
      <c r="BQ27" s="215"/>
      <c r="BR27" s="213">
        <f t="shared" si="37"/>
        <v>115.17595466347541</v>
      </c>
      <c r="BS27" s="213">
        <f t="shared" si="38"/>
        <v>133.74182073656658</v>
      </c>
      <c r="BT27" s="213">
        <f t="shared" si="39"/>
        <v>18.565866073091172</v>
      </c>
      <c r="BU27" s="404">
        <f t="shared" si="40"/>
        <v>0.1611956777552874</v>
      </c>
      <c r="BV27" s="215"/>
      <c r="BW27" s="213">
        <f t="shared" si="41"/>
        <v>1692.2463690236807</v>
      </c>
      <c r="BX27" s="213">
        <f t="shared" si="42"/>
        <v>1676.7106840034703</v>
      </c>
      <c r="BY27" s="213">
        <f t="shared" si="43"/>
        <v>-15.535685020210394</v>
      </c>
      <c r="BZ27" s="404">
        <f t="shared" si="44"/>
        <v>-9.1805101813712282E-3</v>
      </c>
      <c r="CA27" s="216"/>
      <c r="CB27" s="213">
        <f t="shared" si="45"/>
        <v>-268.38619201725999</v>
      </c>
      <c r="CC27" s="213">
        <f t="shared" si="46"/>
        <v>-272.80043859649123</v>
      </c>
      <c r="CD27" s="213">
        <f t="shared" si="47"/>
        <v>-4.4142465792312464</v>
      </c>
      <c r="CE27" s="404">
        <f t="shared" si="48"/>
        <v>1.644736842105262E-2</v>
      </c>
      <c r="CF27" s="142"/>
      <c r="CG27" s="213">
        <f t="shared" si="49"/>
        <v>1423.8601770064208</v>
      </c>
      <c r="CH27" s="213">
        <f t="shared" si="50"/>
        <v>1403.9102454069791</v>
      </c>
      <c r="CI27" s="206">
        <v>-48.979406666868499</v>
      </c>
      <c r="CJ27" s="142">
        <v>-3.325508576074046E-2</v>
      </c>
    </row>
    <row r="28" spans="1:88">
      <c r="A28" s="74">
        <v>74</v>
      </c>
      <c r="B28" s="84">
        <v>16</v>
      </c>
      <c r="C28" s="84">
        <v>16</v>
      </c>
      <c r="D28" s="75" t="s">
        <v>59</v>
      </c>
      <c r="E28" s="97">
        <v>985</v>
      </c>
      <c r="F28" s="213">
        <f>'1.a. Vos-laskelma'!C28</f>
        <v>975</v>
      </c>
      <c r="G28" s="214">
        <f t="shared" si="0"/>
        <v>-10</v>
      </c>
      <c r="H28" s="179">
        <f t="shared" si="1"/>
        <v>-1.015228426395939E-2</v>
      </c>
      <c r="I28" s="142"/>
      <c r="J28" s="213">
        <v>617446.32430744683</v>
      </c>
      <c r="K28" s="214">
        <f t="shared" si="2"/>
        <v>626231.01285520522</v>
      </c>
      <c r="L28" s="214">
        <f t="shared" si="3"/>
        <v>8784.6885477583855</v>
      </c>
      <c r="M28" s="179">
        <f t="shared" si="4"/>
        <v>1.4227452981620148E-2</v>
      </c>
      <c r="N28" s="404"/>
      <c r="O28" s="213">
        <v>225282.0276237556</v>
      </c>
      <c r="P28" s="213">
        <f>'2.a. Vos-laskelma'!M28+'2.a. Vos-laskelma'!N28</f>
        <v>208022.93417404377</v>
      </c>
      <c r="Q28" s="214">
        <f t="shared" si="5"/>
        <v>-17259.093449711829</v>
      </c>
      <c r="R28" s="179">
        <f t="shared" si="6"/>
        <v>-7.6611053406072452E-2</v>
      </c>
      <c r="S28" s="404"/>
      <c r="T28" s="213">
        <v>842728.35193120246</v>
      </c>
      <c r="U28" s="213">
        <f>'2.a. Vos-laskelma'!U28</f>
        <v>834253.94702924893</v>
      </c>
      <c r="V28" s="214">
        <f t="shared" si="7"/>
        <v>-8474.4049019535305</v>
      </c>
      <c r="W28" s="179">
        <f t="shared" si="8"/>
        <v>-1.0055915269177217E-2</v>
      </c>
      <c r="X28" s="142"/>
      <c r="Y28" s="213">
        <f>'1.a. Vos-laskelma'!X28</f>
        <v>547160.88851544901</v>
      </c>
      <c r="Z28" s="213">
        <f>'1.a. Vos-laskelma'!E28</f>
        <v>507369.78873816994</v>
      </c>
      <c r="AA28" s="214">
        <f t="shared" si="9"/>
        <v>-39791.099777279072</v>
      </c>
      <c r="AB28" s="179">
        <f t="shared" si="10"/>
        <v>-7.2722851015977863E-2</v>
      </c>
      <c r="AC28" s="179"/>
      <c r="AD28" s="213">
        <v>211652.1175847601</v>
      </c>
      <c r="AE28" s="213">
        <f>'2.a. Vos-laskelma'!X28</f>
        <v>230710.1753747192</v>
      </c>
      <c r="AF28" s="214">
        <f t="shared" si="11"/>
        <v>19058.057789959101</v>
      </c>
      <c r="AG28" s="179">
        <f t="shared" si="12"/>
        <v>9.0044257564902183E-2</v>
      </c>
      <c r="AH28" s="143"/>
      <c r="AI28" s="81">
        <v>1601541.358031411</v>
      </c>
      <c r="AJ28" s="81">
        <f>'2.a. Vos-laskelma'!Y28</f>
        <v>1572333.9111421383</v>
      </c>
      <c r="AK28" s="214">
        <f t="shared" si="13"/>
        <v>-29207.446889272658</v>
      </c>
      <c r="AL28" s="179">
        <f t="shared" si="14"/>
        <v>-1.8237085631790356E-2</v>
      </c>
      <c r="AM28" s="142"/>
      <c r="AN28" s="213">
        <v>-294171</v>
      </c>
      <c r="AO28" s="213">
        <v>-294171</v>
      </c>
      <c r="AP28" s="214">
        <f t="shared" ref="AP28:AP91" si="51">AO28-AN28</f>
        <v>0</v>
      </c>
      <c r="AQ28" s="179">
        <f t="shared" ref="AQ28:AQ91" si="52">AP28/AN28</f>
        <v>0</v>
      </c>
      <c r="AR28" s="142"/>
      <c r="AS28" s="213">
        <f t="shared" si="17"/>
        <v>1307370.358031411</v>
      </c>
      <c r="AT28" s="213">
        <f t="shared" si="18"/>
        <v>1278162.9111421383</v>
      </c>
      <c r="AU28" s="214">
        <f t="shared" si="19"/>
        <v>-29207.446889272658</v>
      </c>
      <c r="AV28" s="179">
        <f t="shared" si="20"/>
        <v>-2.2340606630589462E-2</v>
      </c>
      <c r="AX28" s="213">
        <f t="shared" si="21"/>
        <v>626.8490602106059</v>
      </c>
      <c r="AY28" s="213">
        <f t="shared" si="22"/>
        <v>642.28821831303094</v>
      </c>
      <c r="AZ28" s="213">
        <f t="shared" si="23"/>
        <v>15.43915810242504</v>
      </c>
      <c r="BA28" s="404">
        <f t="shared" si="24"/>
        <v>2.4629785832713639E-2</v>
      </c>
      <c r="BB28" s="164"/>
      <c r="BC28" s="213">
        <f t="shared" si="25"/>
        <v>228.71271839975188</v>
      </c>
      <c r="BD28" s="213">
        <f t="shared" si="26"/>
        <v>213.35685556312183</v>
      </c>
      <c r="BE28" s="213">
        <f t="shared" si="27"/>
        <v>-15.355862836630052</v>
      </c>
      <c r="BF28" s="404">
        <f t="shared" si="28"/>
        <v>-6.7140397543570582E-2</v>
      </c>
      <c r="BG28" s="527"/>
      <c r="BH28" s="213">
        <f t="shared" si="29"/>
        <v>855.56177861035781</v>
      </c>
      <c r="BI28" s="213">
        <f t="shared" si="30"/>
        <v>855.64507387615276</v>
      </c>
      <c r="BJ28" s="213">
        <f t="shared" si="31"/>
        <v>8.329526579495905E-2</v>
      </c>
      <c r="BK28" s="404">
        <f t="shared" si="32"/>
        <v>9.7357394728702113E-5</v>
      </c>
      <c r="BL28" s="215"/>
      <c r="BM28" s="213">
        <f t="shared" si="33"/>
        <v>555.49328783294311</v>
      </c>
      <c r="BN28" s="213">
        <f t="shared" si="34"/>
        <v>520.37927050068708</v>
      </c>
      <c r="BO28" s="213">
        <f t="shared" si="35"/>
        <v>-35.114017332256026</v>
      </c>
      <c r="BP28" s="404">
        <f t="shared" si="36"/>
        <v>-6.3212316154603251E-2</v>
      </c>
      <c r="BQ28" s="215"/>
      <c r="BR28" s="213">
        <f t="shared" si="37"/>
        <v>214.87524627894427</v>
      </c>
      <c r="BS28" s="213">
        <f t="shared" si="38"/>
        <v>236.62582089714789</v>
      </c>
      <c r="BT28" s="213">
        <f t="shared" si="39"/>
        <v>21.750574618203615</v>
      </c>
      <c r="BU28" s="404">
        <f t="shared" si="40"/>
        <v>0.10122419866813186</v>
      </c>
      <c r="BV28" s="215"/>
      <c r="BW28" s="213">
        <f t="shared" si="41"/>
        <v>1625.9303127222447</v>
      </c>
      <c r="BX28" s="213">
        <f t="shared" si="42"/>
        <v>1612.650165273988</v>
      </c>
      <c r="BY28" s="213">
        <f t="shared" si="43"/>
        <v>-13.280147448256685</v>
      </c>
      <c r="BZ28" s="404">
        <f t="shared" si="44"/>
        <v>-8.1677224075010612E-3</v>
      </c>
      <c r="CA28" s="216"/>
      <c r="CB28" s="213">
        <f t="shared" si="45"/>
        <v>-298.65076142131977</v>
      </c>
      <c r="CC28" s="213">
        <f t="shared" si="46"/>
        <v>-301.71384615384613</v>
      </c>
      <c r="CD28" s="213">
        <f t="shared" si="47"/>
        <v>-3.063084732526363</v>
      </c>
      <c r="CE28" s="404">
        <f t="shared" si="48"/>
        <v>1.0256410256410277E-2</v>
      </c>
      <c r="CF28" s="142"/>
      <c r="CG28" s="213">
        <f t="shared" si="49"/>
        <v>1327.2795513009248</v>
      </c>
      <c r="CH28" s="213">
        <f t="shared" si="50"/>
        <v>1310.9363191201419</v>
      </c>
      <c r="CI28" s="206">
        <v>13.17227084597425</v>
      </c>
      <c r="CJ28" s="142">
        <v>1.002374086338974E-2</v>
      </c>
    </row>
    <row r="29" spans="1:88">
      <c r="A29" s="74">
        <v>75</v>
      </c>
      <c r="B29" s="84">
        <v>8</v>
      </c>
      <c r="C29" s="84">
        <v>8</v>
      </c>
      <c r="D29" s="75" t="s">
        <v>60</v>
      </c>
      <c r="E29" s="97">
        <v>19311</v>
      </c>
      <c r="F29" s="213">
        <f>'1.a. Vos-laskelma'!C29</f>
        <v>19113</v>
      </c>
      <c r="G29" s="214">
        <f t="shared" si="0"/>
        <v>-198</v>
      </c>
      <c r="H29" s="179">
        <f t="shared" si="1"/>
        <v>-1.0253223551343794E-2</v>
      </c>
      <c r="I29" s="142"/>
      <c r="J29" s="213">
        <v>3327545.3353629569</v>
      </c>
      <c r="K29" s="214">
        <f t="shared" si="2"/>
        <v>2226711.7451468953</v>
      </c>
      <c r="L29" s="214">
        <f t="shared" si="3"/>
        <v>-1100833.5902160616</v>
      </c>
      <c r="M29" s="179">
        <f t="shared" si="4"/>
        <v>-0.33082452056088563</v>
      </c>
      <c r="N29" s="404"/>
      <c r="O29" s="213">
        <v>-4356433.6105946852</v>
      </c>
      <c r="P29" s="213">
        <f>'2.a. Vos-laskelma'!M29+'2.a. Vos-laskelma'!N29</f>
        <v>-4145254.4988074549</v>
      </c>
      <c r="Q29" s="214">
        <f t="shared" si="5"/>
        <v>211179.11178723024</v>
      </c>
      <c r="R29" s="179">
        <f t="shared" si="6"/>
        <v>-4.8475227827103909E-2</v>
      </c>
      <c r="S29" s="404"/>
      <c r="T29" s="213">
        <v>-1028888.275231728</v>
      </c>
      <c r="U29" s="213">
        <f>'2.a. Vos-laskelma'!U29</f>
        <v>-1918542.7536605597</v>
      </c>
      <c r="V29" s="214">
        <f t="shared" si="7"/>
        <v>-889654.47842883167</v>
      </c>
      <c r="W29" s="179">
        <f t="shared" si="8"/>
        <v>0.86467549475035288</v>
      </c>
      <c r="X29" s="142"/>
      <c r="Y29" s="213">
        <f>'1.a. Vos-laskelma'!X29</f>
        <v>2598406.0087464019</v>
      </c>
      <c r="Z29" s="213">
        <f>'1.a. Vos-laskelma'!E29</f>
        <v>3382553.0237740749</v>
      </c>
      <c r="AA29" s="214">
        <f t="shared" si="9"/>
        <v>784147.01502767298</v>
      </c>
      <c r="AB29" s="179">
        <f t="shared" si="10"/>
        <v>0.30178001913026048</v>
      </c>
      <c r="AC29" s="179"/>
      <c r="AD29" s="213">
        <v>1539145.759388305</v>
      </c>
      <c r="AE29" s="213">
        <f>'2.a. Vos-laskelma'!X29</f>
        <v>1895776.1524227052</v>
      </c>
      <c r="AF29" s="214">
        <f t="shared" si="11"/>
        <v>356630.39303440019</v>
      </c>
      <c r="AG29" s="179">
        <f t="shared" si="12"/>
        <v>0.23170670539750179</v>
      </c>
      <c r="AH29" s="143"/>
      <c r="AI29" s="81">
        <v>3108663.4929029788</v>
      </c>
      <c r="AJ29" s="81">
        <f>'2.a. Vos-laskelma'!Y29</f>
        <v>3359786.4225362204</v>
      </c>
      <c r="AK29" s="214">
        <f t="shared" si="13"/>
        <v>251122.92963324161</v>
      </c>
      <c r="AL29" s="179">
        <f t="shared" si="14"/>
        <v>8.0781638220589203E-2</v>
      </c>
      <c r="AM29" s="142"/>
      <c r="AN29" s="213">
        <v>-1711355</v>
      </c>
      <c r="AO29" s="213">
        <v>-1711355</v>
      </c>
      <c r="AP29" s="214">
        <f t="shared" si="51"/>
        <v>0</v>
      </c>
      <c r="AQ29" s="179">
        <f t="shared" si="52"/>
        <v>0</v>
      </c>
      <c r="AR29" s="142"/>
      <c r="AS29" s="213">
        <f t="shared" si="17"/>
        <v>1397308.4929029788</v>
      </c>
      <c r="AT29" s="213">
        <f t="shared" si="18"/>
        <v>1648431.4225362204</v>
      </c>
      <c r="AU29" s="214">
        <f t="shared" si="19"/>
        <v>251122.92963324161</v>
      </c>
      <c r="AV29" s="179">
        <f t="shared" si="20"/>
        <v>0.17971903191651048</v>
      </c>
      <c r="AX29" s="213">
        <f t="shared" si="21"/>
        <v>172.31346566013966</v>
      </c>
      <c r="AY29" s="213">
        <f t="shared" si="22"/>
        <v>116.50247188546514</v>
      </c>
      <c r="AZ29" s="213">
        <f t="shared" si="23"/>
        <v>-55.810993774674515</v>
      </c>
      <c r="BA29" s="404">
        <f t="shared" si="24"/>
        <v>-0.32389223651709637</v>
      </c>
      <c r="BB29" s="164"/>
      <c r="BC29" s="213">
        <f t="shared" si="25"/>
        <v>-225.59337220209648</v>
      </c>
      <c r="BD29" s="213">
        <f t="shared" si="26"/>
        <v>-216.88141572790536</v>
      </c>
      <c r="BE29" s="213">
        <f t="shared" si="27"/>
        <v>8.711956474191112</v>
      </c>
      <c r="BF29" s="404">
        <f t="shared" si="28"/>
        <v>-3.8617962882289636E-2</v>
      </c>
      <c r="BG29" s="527"/>
      <c r="BH29" s="213">
        <f t="shared" si="29"/>
        <v>-53.279906541956812</v>
      </c>
      <c r="BI29" s="213">
        <f t="shared" si="30"/>
        <v>-100.37894384244021</v>
      </c>
      <c r="BJ29" s="213">
        <f t="shared" si="31"/>
        <v>-47.099037300483396</v>
      </c>
      <c r="BK29" s="404">
        <f t="shared" si="32"/>
        <v>0.88399249092889998</v>
      </c>
      <c r="BL29" s="215"/>
      <c r="BM29" s="213">
        <f t="shared" si="33"/>
        <v>134.55574588298907</v>
      </c>
      <c r="BN29" s="213">
        <f t="shared" si="34"/>
        <v>176.97656170010333</v>
      </c>
      <c r="BO29" s="213">
        <f t="shared" si="35"/>
        <v>42.42081581711426</v>
      </c>
      <c r="BP29" s="404">
        <f t="shared" si="36"/>
        <v>0.31526573271723229</v>
      </c>
      <c r="BQ29" s="215"/>
      <c r="BR29" s="213">
        <f t="shared" si="37"/>
        <v>79.703058328843923</v>
      </c>
      <c r="BS29" s="213">
        <f t="shared" si="38"/>
        <v>99.187785926997606</v>
      </c>
      <c r="BT29" s="213">
        <f t="shared" si="39"/>
        <v>19.484727598153682</v>
      </c>
      <c r="BU29" s="404">
        <f t="shared" si="40"/>
        <v>0.2444664986099073</v>
      </c>
      <c r="BV29" s="215"/>
      <c r="BW29" s="213">
        <f t="shared" si="41"/>
        <v>160.97889766987618</v>
      </c>
      <c r="BX29" s="213">
        <f t="shared" si="42"/>
        <v>175.78540378466073</v>
      </c>
      <c r="BY29" s="213">
        <f t="shared" si="43"/>
        <v>14.806506114784554</v>
      </c>
      <c r="BZ29" s="404">
        <f t="shared" si="44"/>
        <v>9.1977932071249865E-2</v>
      </c>
      <c r="CA29" s="216"/>
      <c r="CB29" s="213">
        <f t="shared" si="45"/>
        <v>-88.620734296514939</v>
      </c>
      <c r="CC29" s="213">
        <f t="shared" si="46"/>
        <v>-89.538795584157384</v>
      </c>
      <c r="CD29" s="213">
        <f t="shared" si="47"/>
        <v>-0.91806128764244477</v>
      </c>
      <c r="CE29" s="404">
        <f t="shared" si="48"/>
        <v>1.0359441218019202E-2</v>
      </c>
      <c r="CF29" s="142"/>
      <c r="CG29" s="213">
        <f t="shared" si="49"/>
        <v>72.358163373361236</v>
      </c>
      <c r="CH29" s="213">
        <f t="shared" si="50"/>
        <v>86.246608200503346</v>
      </c>
      <c r="CI29" s="206">
        <v>153.71699480299199</v>
      </c>
      <c r="CJ29" s="142">
        <v>-1.889370730895338</v>
      </c>
    </row>
    <row r="30" spans="1:88">
      <c r="A30" s="74">
        <v>77</v>
      </c>
      <c r="B30" s="84">
        <v>13</v>
      </c>
      <c r="C30" s="84">
        <v>13</v>
      </c>
      <c r="D30" s="75" t="s">
        <v>61</v>
      </c>
      <c r="E30" s="97">
        <v>4509</v>
      </c>
      <c r="F30" s="213">
        <f>'1.a. Vos-laskelma'!C30</f>
        <v>4436</v>
      </c>
      <c r="G30" s="214">
        <f t="shared" si="0"/>
        <v>-73</v>
      </c>
      <c r="H30" s="179">
        <f t="shared" si="1"/>
        <v>-1.6189842537147926E-2</v>
      </c>
      <c r="I30" s="142"/>
      <c r="J30" s="213">
        <v>1064124.9822215219</v>
      </c>
      <c r="K30" s="214">
        <f t="shared" si="2"/>
        <v>894991.40727870527</v>
      </c>
      <c r="L30" s="214">
        <f t="shared" si="3"/>
        <v>-169133.57494281663</v>
      </c>
      <c r="M30" s="179">
        <f t="shared" si="4"/>
        <v>-0.15894145684816524</v>
      </c>
      <c r="N30" s="404"/>
      <c r="O30" s="213">
        <v>-517894.62893034529</v>
      </c>
      <c r="P30" s="213">
        <f>'2.a. Vos-laskelma'!M30+'2.a. Vos-laskelma'!N30</f>
        <v>-455348.55379928474</v>
      </c>
      <c r="Q30" s="214">
        <f t="shared" si="5"/>
        <v>62546.075131060556</v>
      </c>
      <c r="R30" s="179">
        <f t="shared" si="6"/>
        <v>-0.12076988568165427</v>
      </c>
      <c r="S30" s="404"/>
      <c r="T30" s="213">
        <v>546230.35329117638</v>
      </c>
      <c r="U30" s="213">
        <f>'2.a. Vos-laskelma'!U30</f>
        <v>439642.85347942053</v>
      </c>
      <c r="V30" s="214">
        <f t="shared" si="7"/>
        <v>-106587.49981175584</v>
      </c>
      <c r="W30" s="179">
        <f t="shared" si="8"/>
        <v>-0.19513287602847249</v>
      </c>
      <c r="X30" s="142"/>
      <c r="Y30" s="213">
        <f>'1.a. Vos-laskelma'!X30</f>
        <v>2268421.026523435</v>
      </c>
      <c r="Z30" s="213">
        <f>'1.a. Vos-laskelma'!E30</f>
        <v>2356871.0478046807</v>
      </c>
      <c r="AA30" s="214">
        <f t="shared" si="9"/>
        <v>88450.02128124563</v>
      </c>
      <c r="AB30" s="179">
        <f t="shared" si="10"/>
        <v>3.8991889180644508E-2</v>
      </c>
      <c r="AC30" s="179"/>
      <c r="AD30" s="213">
        <v>747993.26025580452</v>
      </c>
      <c r="AE30" s="213">
        <f>'2.a. Vos-laskelma'!X30</f>
        <v>827164.07557640132</v>
      </c>
      <c r="AF30" s="214">
        <f t="shared" si="11"/>
        <v>79170.815320596797</v>
      </c>
      <c r="AG30" s="179">
        <f t="shared" si="12"/>
        <v>0.1058442896845372</v>
      </c>
      <c r="AH30" s="143"/>
      <c r="AI30" s="81">
        <v>3562644.6400704151</v>
      </c>
      <c r="AJ30" s="81">
        <f>'2.a. Vos-laskelma'!Y30</f>
        <v>3623677.9768605027</v>
      </c>
      <c r="AK30" s="214">
        <f t="shared" si="13"/>
        <v>61033.336790087633</v>
      </c>
      <c r="AL30" s="179">
        <f t="shared" si="14"/>
        <v>1.713146916299834E-2</v>
      </c>
      <c r="AM30" s="142"/>
      <c r="AN30" s="213">
        <v>215504</v>
      </c>
      <c r="AO30" s="213">
        <v>215504</v>
      </c>
      <c r="AP30" s="214">
        <f t="shared" si="51"/>
        <v>0</v>
      </c>
      <c r="AQ30" s="179">
        <f t="shared" si="52"/>
        <v>0</v>
      </c>
      <c r="AR30" s="142"/>
      <c r="AS30" s="213">
        <f t="shared" si="17"/>
        <v>3778148.6400704151</v>
      </c>
      <c r="AT30" s="213">
        <f t="shared" si="18"/>
        <v>3839181.9768605027</v>
      </c>
      <c r="AU30" s="214">
        <f t="shared" si="19"/>
        <v>61033.336790087633</v>
      </c>
      <c r="AV30" s="179">
        <f t="shared" si="20"/>
        <v>1.6154297409789079E-2</v>
      </c>
      <c r="AX30" s="213">
        <f t="shared" si="21"/>
        <v>236.00021783577776</v>
      </c>
      <c r="AY30" s="213">
        <f t="shared" si="22"/>
        <v>201.75640380493806</v>
      </c>
      <c r="AZ30" s="213">
        <f t="shared" si="23"/>
        <v>-34.243814030839701</v>
      </c>
      <c r="BA30" s="404">
        <f t="shared" si="24"/>
        <v>-0.14510077297754223</v>
      </c>
      <c r="BB30" s="164"/>
      <c r="BC30" s="213">
        <f t="shared" si="25"/>
        <v>-114.85797935913624</v>
      </c>
      <c r="BD30" s="213">
        <f t="shared" si="26"/>
        <v>-102.64845667251684</v>
      </c>
      <c r="BE30" s="213">
        <f t="shared" si="27"/>
        <v>12.209522686619394</v>
      </c>
      <c r="BF30" s="404">
        <f t="shared" si="28"/>
        <v>-0.10630104024765087</v>
      </c>
      <c r="BG30" s="527"/>
      <c r="BH30" s="213">
        <f t="shared" si="29"/>
        <v>121.14223847664147</v>
      </c>
      <c r="BI30" s="213">
        <f t="shared" si="30"/>
        <v>99.107947132421216</v>
      </c>
      <c r="BJ30" s="213">
        <f t="shared" si="31"/>
        <v>-22.03429134422025</v>
      </c>
      <c r="BK30" s="404">
        <f t="shared" si="32"/>
        <v>-0.18188776781162816</v>
      </c>
      <c r="BL30" s="215"/>
      <c r="BM30" s="213">
        <f t="shared" si="33"/>
        <v>503.08738667629962</v>
      </c>
      <c r="BN30" s="213">
        <f t="shared" si="34"/>
        <v>531.30546614172238</v>
      </c>
      <c r="BO30" s="213">
        <f t="shared" si="35"/>
        <v>28.218079465422761</v>
      </c>
      <c r="BP30" s="404">
        <f t="shared" si="36"/>
        <v>5.6089817023337651E-2</v>
      </c>
      <c r="BQ30" s="215"/>
      <c r="BR30" s="213">
        <f t="shared" si="37"/>
        <v>165.88894660807375</v>
      </c>
      <c r="BS30" s="213">
        <f t="shared" si="38"/>
        <v>186.46620278999129</v>
      </c>
      <c r="BT30" s="213">
        <f t="shared" si="39"/>
        <v>20.577256181917534</v>
      </c>
      <c r="BU30" s="404">
        <f t="shared" si="40"/>
        <v>0.12404235847330437</v>
      </c>
      <c r="BV30" s="215"/>
      <c r="BW30" s="213">
        <f t="shared" si="41"/>
        <v>790.11857176101466</v>
      </c>
      <c r="BX30" s="213">
        <f t="shared" si="42"/>
        <v>816.87961606413501</v>
      </c>
      <c r="BY30" s="213">
        <f t="shared" si="43"/>
        <v>26.761044303120343</v>
      </c>
      <c r="BZ30" s="404">
        <f t="shared" si="44"/>
        <v>3.3869656099179371E-2</v>
      </c>
      <c r="CA30" s="216"/>
      <c r="CB30" s="213">
        <f t="shared" si="45"/>
        <v>47.794189398979817</v>
      </c>
      <c r="CC30" s="213">
        <f t="shared" si="46"/>
        <v>48.580703336339042</v>
      </c>
      <c r="CD30" s="213">
        <f t="shared" si="47"/>
        <v>0.78651393735922426</v>
      </c>
      <c r="CE30" s="404">
        <f t="shared" si="48"/>
        <v>1.6456266907123498E-2</v>
      </c>
      <c r="CF30" s="142"/>
      <c r="CG30" s="213">
        <f t="shared" si="49"/>
        <v>837.91276115999449</v>
      </c>
      <c r="CH30" s="213">
        <f t="shared" si="50"/>
        <v>865.46031940047396</v>
      </c>
      <c r="CI30" s="206">
        <v>-137.01571994662419</v>
      </c>
      <c r="CJ30" s="142">
        <v>-0.14053925247019239</v>
      </c>
    </row>
    <row r="31" spans="1:88">
      <c r="A31" s="74">
        <v>78</v>
      </c>
      <c r="B31" s="84">
        <v>1</v>
      </c>
      <c r="C31" s="85">
        <v>33</v>
      </c>
      <c r="D31" s="75" t="s">
        <v>62</v>
      </c>
      <c r="E31" s="97">
        <v>7702</v>
      </c>
      <c r="F31" s="213">
        <f>'1.a. Vos-laskelma'!C31</f>
        <v>7620</v>
      </c>
      <c r="G31" s="214">
        <f t="shared" si="0"/>
        <v>-82</v>
      </c>
      <c r="H31" s="179">
        <f t="shared" si="1"/>
        <v>-1.0646585302518826E-2</v>
      </c>
      <c r="I31" s="142"/>
      <c r="J31" s="213">
        <v>1463005.130610246</v>
      </c>
      <c r="K31" s="214">
        <f t="shared" si="2"/>
        <v>1052326.5345907542</v>
      </c>
      <c r="L31" s="214">
        <f t="shared" si="3"/>
        <v>-410678.59601949179</v>
      </c>
      <c r="M31" s="179">
        <f t="shared" si="4"/>
        <v>-0.28070892399959685</v>
      </c>
      <c r="N31" s="404"/>
      <c r="O31" s="213">
        <v>-2778424.7159491829</v>
      </c>
      <c r="P31" s="213">
        <f>'2.a. Vos-laskelma'!M31+'2.a. Vos-laskelma'!N31</f>
        <v>-2671956.3698447566</v>
      </c>
      <c r="Q31" s="214">
        <f t="shared" si="5"/>
        <v>106468.34610442631</v>
      </c>
      <c r="R31" s="179">
        <f t="shared" si="6"/>
        <v>-3.8319680030651442E-2</v>
      </c>
      <c r="S31" s="404"/>
      <c r="T31" s="213">
        <v>-1315419.585338938</v>
      </c>
      <c r="U31" s="213">
        <f>'2.a. Vos-laskelma'!U31</f>
        <v>-1619629.8352540024</v>
      </c>
      <c r="V31" s="214">
        <f t="shared" si="7"/>
        <v>-304210.24991506431</v>
      </c>
      <c r="W31" s="179">
        <f t="shared" si="8"/>
        <v>0.23126480197318933</v>
      </c>
      <c r="X31" s="142"/>
      <c r="Y31" s="213">
        <f>'1.a. Vos-laskelma'!X31</f>
        <v>-62987.526190049772</v>
      </c>
      <c r="Z31" s="213">
        <f>'1.a. Vos-laskelma'!E31</f>
        <v>-13193.714203201211</v>
      </c>
      <c r="AA31" s="214">
        <f t="shared" si="9"/>
        <v>49793.811986848559</v>
      </c>
      <c r="AB31" s="179">
        <f t="shared" si="10"/>
        <v>-0.79053449148975397</v>
      </c>
      <c r="AC31" s="179"/>
      <c r="AD31" s="213">
        <v>578503.76843274257</v>
      </c>
      <c r="AE31" s="213">
        <f>'2.a. Vos-laskelma'!X31</f>
        <v>746720.52387701487</v>
      </c>
      <c r="AF31" s="214">
        <f t="shared" si="11"/>
        <v>168216.7554442723</v>
      </c>
      <c r="AG31" s="179">
        <f t="shared" si="12"/>
        <v>0.29077901411082918</v>
      </c>
      <c r="AH31" s="143"/>
      <c r="AI31" s="81">
        <v>-799903.34309624496</v>
      </c>
      <c r="AJ31" s="81">
        <f>'2.a. Vos-laskelma'!Y31</f>
        <v>-886103.02558018873</v>
      </c>
      <c r="AK31" s="214">
        <f t="shared" si="13"/>
        <v>-86199.682483943761</v>
      </c>
      <c r="AL31" s="179">
        <f t="shared" si="14"/>
        <v>0.10776262310679223</v>
      </c>
      <c r="AM31" s="142"/>
      <c r="AN31" s="213">
        <v>-122550</v>
      </c>
      <c r="AO31" s="213">
        <v>-122550</v>
      </c>
      <c r="AP31" s="214">
        <f t="shared" si="51"/>
        <v>0</v>
      </c>
      <c r="AQ31" s="179">
        <f t="shared" si="52"/>
        <v>0</v>
      </c>
      <c r="AR31" s="142"/>
      <c r="AS31" s="213">
        <f t="shared" si="17"/>
        <v>-922453.34309624496</v>
      </c>
      <c r="AT31" s="213">
        <f t="shared" si="18"/>
        <v>-1008653.0255801887</v>
      </c>
      <c r="AU31" s="214">
        <f t="shared" si="19"/>
        <v>-86199.682483943761</v>
      </c>
      <c r="AV31" s="179">
        <f t="shared" si="20"/>
        <v>9.3446116412361516E-2</v>
      </c>
      <c r="AX31" s="213">
        <f t="shared" si="21"/>
        <v>189.95132830566683</v>
      </c>
      <c r="AY31" s="213">
        <f t="shared" si="22"/>
        <v>138.10059509065016</v>
      </c>
      <c r="AZ31" s="213">
        <f t="shared" si="23"/>
        <v>-51.850733215016675</v>
      </c>
      <c r="BA31" s="404">
        <f t="shared" si="24"/>
        <v>-0.27296852134447436</v>
      </c>
      <c r="BB31" s="164"/>
      <c r="BC31" s="213">
        <f t="shared" si="25"/>
        <v>-360.74067981682458</v>
      </c>
      <c r="BD31" s="213">
        <f t="shared" si="26"/>
        <v>-350.6504422368447</v>
      </c>
      <c r="BE31" s="213">
        <f t="shared" si="27"/>
        <v>10.090237579979885</v>
      </c>
      <c r="BF31" s="404">
        <f t="shared" si="28"/>
        <v>-2.7970889185836938E-2</v>
      </c>
      <c r="BG31" s="527"/>
      <c r="BH31" s="213">
        <f t="shared" si="29"/>
        <v>-170.78935151115789</v>
      </c>
      <c r="BI31" s="213">
        <f t="shared" si="30"/>
        <v>-212.54984714619454</v>
      </c>
      <c r="BJ31" s="213">
        <f t="shared" si="31"/>
        <v>-41.760495635036648</v>
      </c>
      <c r="BK31" s="404">
        <f t="shared" si="32"/>
        <v>0.24451463317552546</v>
      </c>
      <c r="BL31" s="215"/>
      <c r="BM31" s="213">
        <f t="shared" si="33"/>
        <v>-8.1780740314268723</v>
      </c>
      <c r="BN31" s="213">
        <f t="shared" si="34"/>
        <v>-1.7314585568505525</v>
      </c>
      <c r="BO31" s="213">
        <f t="shared" si="35"/>
        <v>6.44661547457632</v>
      </c>
      <c r="BP31" s="404">
        <f t="shared" si="36"/>
        <v>-0.78828040071575933</v>
      </c>
      <c r="BQ31" s="215"/>
      <c r="BR31" s="213">
        <f t="shared" si="37"/>
        <v>75.110850224973063</v>
      </c>
      <c r="BS31" s="213">
        <f t="shared" si="38"/>
        <v>97.994819406432399</v>
      </c>
      <c r="BT31" s="213">
        <f t="shared" si="39"/>
        <v>22.883969181459335</v>
      </c>
      <c r="BU31" s="404">
        <f t="shared" si="40"/>
        <v>0.30466928696609014</v>
      </c>
      <c r="BV31" s="215"/>
      <c r="BW31" s="213">
        <f t="shared" si="41"/>
        <v>-103.85657531761166</v>
      </c>
      <c r="BX31" s="213">
        <f t="shared" si="42"/>
        <v>-116.28648629661269</v>
      </c>
      <c r="BY31" s="213">
        <f t="shared" si="43"/>
        <v>-12.429910979001036</v>
      </c>
      <c r="BZ31" s="404">
        <f t="shared" si="44"/>
        <v>0.11968342823733774</v>
      </c>
      <c r="CA31" s="216"/>
      <c r="CB31" s="213">
        <f t="shared" si="45"/>
        <v>-15.911451571020514</v>
      </c>
      <c r="CC31" s="213">
        <f t="shared" si="46"/>
        <v>-16.08267716535433</v>
      </c>
      <c r="CD31" s="213">
        <f t="shared" si="47"/>
        <v>-0.17122559433381568</v>
      </c>
      <c r="CE31" s="404">
        <f t="shared" si="48"/>
        <v>1.0761154855642989E-2</v>
      </c>
      <c r="CF31" s="142"/>
      <c r="CG31" s="213">
        <f t="shared" si="49"/>
        <v>-119.76802688863216</v>
      </c>
      <c r="CH31" s="213">
        <f t="shared" si="50"/>
        <v>-132.36916346196702</v>
      </c>
      <c r="CI31" s="206">
        <v>16.099204866826511</v>
      </c>
      <c r="CJ31" s="142">
        <v>-0.11849218283774821</v>
      </c>
    </row>
    <row r="32" spans="1:88">
      <c r="A32" s="74">
        <v>79</v>
      </c>
      <c r="B32" s="84">
        <v>4</v>
      </c>
      <c r="C32" s="84">
        <v>4</v>
      </c>
      <c r="D32" s="75" t="s">
        <v>63</v>
      </c>
      <c r="E32" s="97">
        <v>6647</v>
      </c>
      <c r="F32" s="213">
        <f>'1.a. Vos-laskelma'!C32</f>
        <v>6565</v>
      </c>
      <c r="G32" s="214">
        <f t="shared" si="0"/>
        <v>-82</v>
      </c>
      <c r="H32" s="179">
        <f t="shared" si="1"/>
        <v>-1.2336392357454491E-2</v>
      </c>
      <c r="I32" s="142"/>
      <c r="J32" s="213">
        <v>1247410.999392756</v>
      </c>
      <c r="K32" s="214">
        <f t="shared" si="2"/>
        <v>1056496.370175482</v>
      </c>
      <c r="L32" s="214">
        <f t="shared" si="3"/>
        <v>-190914.62921727402</v>
      </c>
      <c r="M32" s="179">
        <f t="shared" si="4"/>
        <v>-0.15304869791128339</v>
      </c>
      <c r="N32" s="404"/>
      <c r="O32" s="213">
        <v>-1765322.5330550401</v>
      </c>
      <c r="P32" s="213">
        <f>'2.a. Vos-laskelma'!M32+'2.a. Vos-laskelma'!N32</f>
        <v>-1673522.1319770017</v>
      </c>
      <c r="Q32" s="214">
        <f t="shared" si="5"/>
        <v>91800.401078038383</v>
      </c>
      <c r="R32" s="179">
        <f t="shared" si="6"/>
        <v>-5.2002055918455886E-2</v>
      </c>
      <c r="S32" s="404"/>
      <c r="T32" s="213">
        <v>-517911.53366228333</v>
      </c>
      <c r="U32" s="213">
        <f>'2.a. Vos-laskelma'!U32</f>
        <v>-617025.76180151966</v>
      </c>
      <c r="V32" s="214">
        <f t="shared" si="7"/>
        <v>-99114.228139236337</v>
      </c>
      <c r="W32" s="179">
        <f t="shared" si="8"/>
        <v>0.19137289227442877</v>
      </c>
      <c r="X32" s="142"/>
      <c r="Y32" s="213">
        <f>'1.a. Vos-laskelma'!X32</f>
        <v>-317898.58601216128</v>
      </c>
      <c r="Z32" s="213">
        <f>'1.a. Vos-laskelma'!E32</f>
        <v>-366471.78247440537</v>
      </c>
      <c r="AA32" s="214">
        <f t="shared" si="9"/>
        <v>-48573.196462244086</v>
      </c>
      <c r="AB32" s="179">
        <f t="shared" si="10"/>
        <v>0.15279462885181222</v>
      </c>
      <c r="AC32" s="179"/>
      <c r="AD32" s="213">
        <v>575036.22390583216</v>
      </c>
      <c r="AE32" s="213">
        <f>'2.a. Vos-laskelma'!X32</f>
        <v>696744.19272310613</v>
      </c>
      <c r="AF32" s="214">
        <f t="shared" si="11"/>
        <v>121707.96881727397</v>
      </c>
      <c r="AG32" s="179">
        <f t="shared" si="12"/>
        <v>0.21165269900841038</v>
      </c>
      <c r="AH32" s="143"/>
      <c r="AI32" s="81">
        <v>-260773.89576861251</v>
      </c>
      <c r="AJ32" s="81">
        <f>'2.a. Vos-laskelma'!Y32</f>
        <v>-286753.3515528189</v>
      </c>
      <c r="AK32" s="214">
        <f t="shared" si="13"/>
        <v>-25979.455784206395</v>
      </c>
      <c r="AL32" s="179">
        <f t="shared" si="14"/>
        <v>9.9624449401401152E-2</v>
      </c>
      <c r="AM32" s="142"/>
      <c r="AN32" s="213">
        <v>-76868</v>
      </c>
      <c r="AO32" s="213">
        <v>-76868</v>
      </c>
      <c r="AP32" s="214">
        <f t="shared" si="51"/>
        <v>0</v>
      </c>
      <c r="AQ32" s="179">
        <f t="shared" si="52"/>
        <v>0</v>
      </c>
      <c r="AR32" s="142"/>
      <c r="AS32" s="213">
        <f t="shared" si="17"/>
        <v>-337641.89576861251</v>
      </c>
      <c r="AT32" s="213">
        <f t="shared" si="18"/>
        <v>-363621.3515528189</v>
      </c>
      <c r="AU32" s="214">
        <f t="shared" si="19"/>
        <v>-25979.455784206395</v>
      </c>
      <c r="AV32" s="179">
        <f t="shared" si="20"/>
        <v>7.6943815651391301E-2</v>
      </c>
      <c r="AX32" s="213">
        <f t="shared" si="21"/>
        <v>187.66526243309102</v>
      </c>
      <c r="AY32" s="213">
        <f t="shared" si="22"/>
        <v>160.92861693457456</v>
      </c>
      <c r="AZ32" s="213">
        <f t="shared" si="23"/>
        <v>-26.736645498516452</v>
      </c>
      <c r="BA32" s="404">
        <f t="shared" si="24"/>
        <v>-0.1424698697663824</v>
      </c>
      <c r="BB32" s="164"/>
      <c r="BC32" s="213">
        <f t="shared" si="25"/>
        <v>-265.58184640515123</v>
      </c>
      <c r="BD32" s="213">
        <f t="shared" si="26"/>
        <v>-254.91578552581899</v>
      </c>
      <c r="BE32" s="213">
        <f t="shared" si="27"/>
        <v>10.666060879332235</v>
      </c>
      <c r="BF32" s="404">
        <f t="shared" si="28"/>
        <v>-4.0161106731146499E-2</v>
      </c>
      <c r="BG32" s="527"/>
      <c r="BH32" s="213">
        <f t="shared" si="29"/>
        <v>-77.916583972060081</v>
      </c>
      <c r="BI32" s="213">
        <f t="shared" si="30"/>
        <v>-93.987168591244426</v>
      </c>
      <c r="BJ32" s="213">
        <f t="shared" si="31"/>
        <v>-16.070584619184345</v>
      </c>
      <c r="BK32" s="404">
        <f t="shared" si="32"/>
        <v>0.20625371134015649</v>
      </c>
      <c r="BL32" s="215"/>
      <c r="BM32" s="213">
        <f t="shared" si="33"/>
        <v>-47.82587423080507</v>
      </c>
      <c r="BN32" s="213">
        <f t="shared" si="34"/>
        <v>-55.822053689932275</v>
      </c>
      <c r="BO32" s="213">
        <f t="shared" si="35"/>
        <v>-7.9961794591272053</v>
      </c>
      <c r="BP32" s="404">
        <f t="shared" si="36"/>
        <v>0.16719358689687674</v>
      </c>
      <c r="BQ32" s="215"/>
      <c r="BR32" s="213">
        <f t="shared" si="37"/>
        <v>86.510639973797524</v>
      </c>
      <c r="BS32" s="213">
        <f t="shared" si="38"/>
        <v>106.1301131337557</v>
      </c>
      <c r="BT32" s="213">
        <f t="shared" si="39"/>
        <v>19.619473159958176</v>
      </c>
      <c r="BU32" s="404">
        <f t="shared" si="40"/>
        <v>0.22678682259084607</v>
      </c>
      <c r="BV32" s="215"/>
      <c r="BW32" s="213">
        <f t="shared" si="41"/>
        <v>-39.231818229067628</v>
      </c>
      <c r="BX32" s="213">
        <f t="shared" si="42"/>
        <v>-43.679109147421009</v>
      </c>
      <c r="BY32" s="213">
        <f t="shared" si="43"/>
        <v>-4.4472909183533815</v>
      </c>
      <c r="BZ32" s="404">
        <f t="shared" si="44"/>
        <v>0.11335928639316278</v>
      </c>
      <c r="CA32" s="216"/>
      <c r="CB32" s="213">
        <f t="shared" si="45"/>
        <v>-11.564314728448924</v>
      </c>
      <c r="CC32" s="213">
        <f t="shared" si="46"/>
        <v>-11.708758568164509</v>
      </c>
      <c r="CD32" s="213">
        <f t="shared" si="47"/>
        <v>-0.14444383971558494</v>
      </c>
      <c r="CE32" s="404">
        <f t="shared" si="48"/>
        <v>1.2490479817212536E-2</v>
      </c>
      <c r="CF32" s="142"/>
      <c r="CG32" s="213">
        <f t="shared" si="49"/>
        <v>-50.796132957516548</v>
      </c>
      <c r="CH32" s="213">
        <f t="shared" si="50"/>
        <v>-55.387867715585514</v>
      </c>
      <c r="CI32" s="206">
        <v>44.595277704282843</v>
      </c>
      <c r="CJ32" s="142">
        <v>-0.46749783229845387</v>
      </c>
    </row>
    <row r="33" spans="1:88">
      <c r="A33" s="74">
        <v>81</v>
      </c>
      <c r="B33" s="84">
        <v>7</v>
      </c>
      <c r="C33" s="84">
        <v>7</v>
      </c>
      <c r="D33" s="75" t="s">
        <v>64</v>
      </c>
      <c r="E33" s="97">
        <v>2482</v>
      </c>
      <c r="F33" s="213">
        <f>'1.a. Vos-laskelma'!C33</f>
        <v>2401</v>
      </c>
      <c r="G33" s="214">
        <f t="shared" si="0"/>
        <v>-81</v>
      </c>
      <c r="H33" s="179">
        <f t="shared" si="1"/>
        <v>-3.2634971796937952E-2</v>
      </c>
      <c r="I33" s="142"/>
      <c r="J33" s="213">
        <v>92439.619515898288</v>
      </c>
      <c r="K33" s="214">
        <f t="shared" si="2"/>
        <v>11514.261048333399</v>
      </c>
      <c r="L33" s="214">
        <f t="shared" si="3"/>
        <v>-80925.358467564889</v>
      </c>
      <c r="M33" s="179">
        <f t="shared" si="4"/>
        <v>-0.87544019427348341</v>
      </c>
      <c r="N33" s="404"/>
      <c r="O33" s="213">
        <v>-151561.80430363791</v>
      </c>
      <c r="P33" s="213">
        <f>'2.a. Vos-laskelma'!M33+'2.a. Vos-laskelma'!N33</f>
        <v>-155180.80291538543</v>
      </c>
      <c r="Q33" s="214">
        <f t="shared" si="5"/>
        <v>-3618.99861174752</v>
      </c>
      <c r="R33" s="179">
        <f t="shared" si="6"/>
        <v>2.3878038588780865E-2</v>
      </c>
      <c r="S33" s="404"/>
      <c r="T33" s="213">
        <v>-59122.18478773965</v>
      </c>
      <c r="U33" s="213">
        <f>'2.a. Vos-laskelma'!U33</f>
        <v>-143666.54186705203</v>
      </c>
      <c r="V33" s="214">
        <f t="shared" si="7"/>
        <v>-84544.35707931238</v>
      </c>
      <c r="W33" s="179">
        <f t="shared" si="8"/>
        <v>1.4299937896889867</v>
      </c>
      <c r="X33" s="142"/>
      <c r="Y33" s="213">
        <f>'1.a. Vos-laskelma'!X33</f>
        <v>398264.70643822732</v>
      </c>
      <c r="Z33" s="213">
        <f>'1.a. Vos-laskelma'!E33</f>
        <v>312247.77564210194</v>
      </c>
      <c r="AA33" s="214">
        <f t="shared" si="9"/>
        <v>-86016.93079612538</v>
      </c>
      <c r="AB33" s="179">
        <f t="shared" si="10"/>
        <v>-0.21597929569354646</v>
      </c>
      <c r="AC33" s="179"/>
      <c r="AD33" s="213">
        <v>470840.76834925619</v>
      </c>
      <c r="AE33" s="213">
        <f>'2.a. Vos-laskelma'!X33</f>
        <v>510959.3274960086</v>
      </c>
      <c r="AF33" s="214">
        <f t="shared" si="11"/>
        <v>40118.559146752406</v>
      </c>
      <c r="AG33" s="179">
        <f t="shared" si="12"/>
        <v>8.5206213742718237E-2</v>
      </c>
      <c r="AH33" s="143"/>
      <c r="AI33" s="81">
        <v>809983.28999974392</v>
      </c>
      <c r="AJ33" s="81">
        <f>'2.a. Vos-laskelma'!Y33</f>
        <v>679540.56127105851</v>
      </c>
      <c r="AK33" s="214">
        <f t="shared" si="13"/>
        <v>-130442.72872868541</v>
      </c>
      <c r="AL33" s="179">
        <f t="shared" si="14"/>
        <v>-0.16104372811039924</v>
      </c>
      <c r="AM33" s="142"/>
      <c r="AN33" s="213">
        <v>-744608</v>
      </c>
      <c r="AO33" s="213">
        <v>-744608</v>
      </c>
      <c r="AP33" s="214">
        <f t="shared" si="51"/>
        <v>0</v>
      </c>
      <c r="AQ33" s="179">
        <f t="shared" si="52"/>
        <v>0</v>
      </c>
      <c r="AR33" s="142"/>
      <c r="AS33" s="213">
        <f t="shared" si="17"/>
        <v>65375.289999743924</v>
      </c>
      <c r="AT33" s="213">
        <f t="shared" si="18"/>
        <v>-65067.438728941488</v>
      </c>
      <c r="AU33" s="214">
        <f t="shared" si="19"/>
        <v>-130442.72872868541</v>
      </c>
      <c r="AV33" s="179">
        <f t="shared" si="20"/>
        <v>-1.9952910148344483</v>
      </c>
      <c r="AX33" s="213">
        <f t="shared" si="21"/>
        <v>37.244004639765627</v>
      </c>
      <c r="AY33" s="213">
        <f t="shared" si="22"/>
        <v>4.7956105990559763</v>
      </c>
      <c r="AZ33" s="213">
        <f t="shared" si="23"/>
        <v>-32.448394040709651</v>
      </c>
      <c r="BA33" s="404">
        <f t="shared" si="24"/>
        <v>-0.87123805172294289</v>
      </c>
      <c r="BB33" s="164"/>
      <c r="BC33" s="213">
        <f t="shared" si="25"/>
        <v>-61.064385295583364</v>
      </c>
      <c r="BD33" s="213">
        <f t="shared" si="26"/>
        <v>-64.631737990581186</v>
      </c>
      <c r="BE33" s="213">
        <f t="shared" si="27"/>
        <v>-3.5673526949978225</v>
      </c>
      <c r="BF33" s="404">
        <f t="shared" si="28"/>
        <v>5.8419530103021283E-2</v>
      </c>
      <c r="BG33" s="527"/>
      <c r="BH33" s="213">
        <f t="shared" si="29"/>
        <v>-23.820380655817747</v>
      </c>
      <c r="BI33" s="213">
        <f t="shared" si="30"/>
        <v>-59.83612739152521</v>
      </c>
      <c r="BJ33" s="213">
        <f t="shared" si="31"/>
        <v>-36.015746735707467</v>
      </c>
      <c r="BK33" s="404">
        <f t="shared" si="32"/>
        <v>1.5119719225356374</v>
      </c>
      <c r="BL33" s="215"/>
      <c r="BM33" s="213">
        <f t="shared" si="33"/>
        <v>160.4612032386089</v>
      </c>
      <c r="BN33" s="213">
        <f t="shared" si="34"/>
        <v>130.04905274556515</v>
      </c>
      <c r="BO33" s="213">
        <f t="shared" si="35"/>
        <v>-30.412150493043754</v>
      </c>
      <c r="BP33" s="404">
        <f t="shared" si="36"/>
        <v>-0.18952961762239998</v>
      </c>
      <c r="BQ33" s="215"/>
      <c r="BR33" s="213">
        <f t="shared" si="37"/>
        <v>189.70216291267371</v>
      </c>
      <c r="BS33" s="213">
        <f t="shared" si="38"/>
        <v>212.81104851978699</v>
      </c>
      <c r="BT33" s="213">
        <f t="shared" si="39"/>
        <v>23.10888560711328</v>
      </c>
      <c r="BU33" s="404">
        <f t="shared" si="40"/>
        <v>0.12181666910013607</v>
      </c>
      <c r="BV33" s="215"/>
      <c r="BW33" s="213">
        <f t="shared" si="41"/>
        <v>326.34298549546492</v>
      </c>
      <c r="BX33" s="213">
        <f t="shared" si="42"/>
        <v>283.02397387382695</v>
      </c>
      <c r="BY33" s="213">
        <f t="shared" si="43"/>
        <v>-43.319011621637969</v>
      </c>
      <c r="BZ33" s="404">
        <f t="shared" si="44"/>
        <v>-0.13274074684298665</v>
      </c>
      <c r="CA33" s="216"/>
      <c r="CB33" s="213">
        <f t="shared" si="45"/>
        <v>-300.00322320709108</v>
      </c>
      <c r="CC33" s="213">
        <f t="shared" si="46"/>
        <v>-310.1241149521033</v>
      </c>
      <c r="CD33" s="213">
        <f t="shared" si="47"/>
        <v>-10.120891745012216</v>
      </c>
      <c r="CE33" s="404">
        <f t="shared" si="48"/>
        <v>3.3735943356934542E-2</v>
      </c>
      <c r="CF33" s="142"/>
      <c r="CG33" s="213">
        <f t="shared" si="49"/>
        <v>26.339762288373862</v>
      </c>
      <c r="CH33" s="213">
        <f t="shared" si="50"/>
        <v>-27.100141078276337</v>
      </c>
      <c r="CI33" s="206">
        <v>-82.896293765354855</v>
      </c>
      <c r="CJ33" s="142">
        <v>-0.75887300182809225</v>
      </c>
    </row>
    <row r="34" spans="1:88">
      <c r="A34" s="74">
        <v>82</v>
      </c>
      <c r="B34" s="84">
        <v>5</v>
      </c>
      <c r="C34" s="84">
        <v>5</v>
      </c>
      <c r="D34" s="75" t="s">
        <v>65</v>
      </c>
      <c r="E34" s="97">
        <v>9361</v>
      </c>
      <c r="F34" s="213">
        <f>'1.a. Vos-laskelma'!C34</f>
        <v>9346</v>
      </c>
      <c r="G34" s="214">
        <f t="shared" si="0"/>
        <v>-15</v>
      </c>
      <c r="H34" s="179">
        <f t="shared" si="1"/>
        <v>-1.6023929067407329E-3</v>
      </c>
      <c r="I34" s="142"/>
      <c r="J34" s="213">
        <v>3455133.0694734729</v>
      </c>
      <c r="K34" s="214">
        <f t="shared" si="2"/>
        <v>3245733.7456345893</v>
      </c>
      <c r="L34" s="214">
        <f t="shared" si="3"/>
        <v>-209399.32383888355</v>
      </c>
      <c r="M34" s="179">
        <f t="shared" si="4"/>
        <v>-6.0605284840966736E-2</v>
      </c>
      <c r="N34" s="404"/>
      <c r="O34" s="213">
        <v>106617.7049853153</v>
      </c>
      <c r="P34" s="213">
        <f>'2.a. Vos-laskelma'!M34+'2.a. Vos-laskelma'!N34</f>
        <v>93459.116015872831</v>
      </c>
      <c r="Q34" s="214">
        <f t="shared" si="5"/>
        <v>-13158.58896944247</v>
      </c>
      <c r="R34" s="179">
        <f t="shared" si="6"/>
        <v>-0.12341842258989566</v>
      </c>
      <c r="S34" s="404"/>
      <c r="T34" s="213">
        <v>3561750.7744587879</v>
      </c>
      <c r="U34" s="213">
        <f>'2.a. Vos-laskelma'!U34</f>
        <v>3339192.8616504623</v>
      </c>
      <c r="V34" s="214">
        <f t="shared" si="7"/>
        <v>-222557.91280832561</v>
      </c>
      <c r="W34" s="179">
        <f t="shared" si="8"/>
        <v>-6.2485537843995707E-2</v>
      </c>
      <c r="X34" s="142"/>
      <c r="Y34" s="213">
        <f>'1.a. Vos-laskelma'!X34</f>
        <v>523213.9228441983</v>
      </c>
      <c r="Z34" s="213">
        <f>'1.a. Vos-laskelma'!E34</f>
        <v>1691499.4462920604</v>
      </c>
      <c r="AA34" s="214">
        <f t="shared" si="9"/>
        <v>1168285.5234478621</v>
      </c>
      <c r="AB34" s="179">
        <f t="shared" si="10"/>
        <v>2.2329022077567156</v>
      </c>
      <c r="AC34" s="179"/>
      <c r="AD34" s="213">
        <v>638017.75635643641</v>
      </c>
      <c r="AE34" s="213">
        <f>'2.a. Vos-laskelma'!X34</f>
        <v>810240.87739150797</v>
      </c>
      <c r="AF34" s="214">
        <f t="shared" si="11"/>
        <v>172223.12103507156</v>
      </c>
      <c r="AG34" s="179">
        <f t="shared" si="12"/>
        <v>0.26993468335206805</v>
      </c>
      <c r="AH34" s="143"/>
      <c r="AI34" s="81">
        <v>4722982.4536594236</v>
      </c>
      <c r="AJ34" s="81">
        <f>'2.a. Vos-laskelma'!Y34</f>
        <v>5840933.1853340305</v>
      </c>
      <c r="AK34" s="214">
        <f t="shared" si="13"/>
        <v>1117950.7316746069</v>
      </c>
      <c r="AL34" s="179">
        <f t="shared" si="14"/>
        <v>0.23670440079835681</v>
      </c>
      <c r="AM34" s="142"/>
      <c r="AN34" s="213">
        <v>-2196127</v>
      </c>
      <c r="AO34" s="213">
        <v>-2196127</v>
      </c>
      <c r="AP34" s="214">
        <f t="shared" si="51"/>
        <v>0</v>
      </c>
      <c r="AQ34" s="179">
        <f t="shared" si="52"/>
        <v>0</v>
      </c>
      <c r="AR34" s="142"/>
      <c r="AS34" s="213">
        <f t="shared" si="17"/>
        <v>2526855.4536594236</v>
      </c>
      <c r="AT34" s="213">
        <f t="shared" si="18"/>
        <v>3644806.1853340305</v>
      </c>
      <c r="AU34" s="214">
        <f t="shared" si="19"/>
        <v>1117950.7316746069</v>
      </c>
      <c r="AV34" s="179">
        <f t="shared" si="20"/>
        <v>0.44242765452039479</v>
      </c>
      <c r="AX34" s="213">
        <f t="shared" si="21"/>
        <v>369.09871482464189</v>
      </c>
      <c r="AY34" s="213">
        <f t="shared" si="22"/>
        <v>347.28587049375022</v>
      </c>
      <c r="AZ34" s="213">
        <f t="shared" si="23"/>
        <v>-21.812844330891664</v>
      </c>
      <c r="BA34" s="404">
        <f t="shared" si="24"/>
        <v>-5.9097589492434037E-2</v>
      </c>
      <c r="BB34" s="164"/>
      <c r="BC34" s="213">
        <f t="shared" si="25"/>
        <v>11.389563613429686</v>
      </c>
      <c r="BD34" s="213">
        <f t="shared" si="26"/>
        <v>9.9999054157792457</v>
      </c>
      <c r="BE34" s="213">
        <f t="shared" si="27"/>
        <v>-1.3896581976504407</v>
      </c>
      <c r="BF34" s="404">
        <f t="shared" si="28"/>
        <v>-0.12201154010956697</v>
      </c>
      <c r="BG34" s="527"/>
      <c r="BH34" s="213">
        <f t="shared" si="29"/>
        <v>380.48827843807157</v>
      </c>
      <c r="BI34" s="213">
        <f t="shared" si="30"/>
        <v>357.28577590952943</v>
      </c>
      <c r="BJ34" s="213">
        <f t="shared" si="31"/>
        <v>-23.202502528542141</v>
      </c>
      <c r="BK34" s="404">
        <f t="shared" si="32"/>
        <v>-6.0980860235142799E-2</v>
      </c>
      <c r="BL34" s="215"/>
      <c r="BM34" s="213">
        <f t="shared" si="33"/>
        <v>55.892951911569092</v>
      </c>
      <c r="BN34" s="213">
        <f t="shared" si="34"/>
        <v>180.98645905115134</v>
      </c>
      <c r="BO34" s="213">
        <f t="shared" si="35"/>
        <v>125.09350713958224</v>
      </c>
      <c r="BP34" s="404">
        <f t="shared" si="36"/>
        <v>2.2380909016488992</v>
      </c>
      <c r="BQ34" s="215"/>
      <c r="BR34" s="213">
        <f t="shared" si="37"/>
        <v>68.157008477346054</v>
      </c>
      <c r="BS34" s="213">
        <f t="shared" si="38"/>
        <v>86.693866615825797</v>
      </c>
      <c r="BT34" s="213">
        <f t="shared" si="39"/>
        <v>18.536858138479744</v>
      </c>
      <c r="BU34" s="404">
        <f t="shared" si="40"/>
        <v>0.2719728836784408</v>
      </c>
      <c r="BV34" s="215"/>
      <c r="BW34" s="213">
        <f t="shared" si="41"/>
        <v>504.5382388269868</v>
      </c>
      <c r="BX34" s="213">
        <f t="shared" si="42"/>
        <v>624.96610157650662</v>
      </c>
      <c r="BY34" s="213">
        <f t="shared" si="43"/>
        <v>120.42786274951982</v>
      </c>
      <c r="BZ34" s="404">
        <f t="shared" si="44"/>
        <v>0.23868926769456658</v>
      </c>
      <c r="CA34" s="216"/>
      <c r="CB34" s="213">
        <f t="shared" si="45"/>
        <v>-234.60388847345368</v>
      </c>
      <c r="CC34" s="213">
        <f t="shared" si="46"/>
        <v>-234.98041943077251</v>
      </c>
      <c r="CD34" s="213">
        <f t="shared" si="47"/>
        <v>-0.37653095731883468</v>
      </c>
      <c r="CE34" s="404">
        <f t="shared" si="48"/>
        <v>1.6049646907768137E-3</v>
      </c>
      <c r="CF34" s="142"/>
      <c r="CG34" s="213">
        <f t="shared" si="49"/>
        <v>269.93435035353315</v>
      </c>
      <c r="CH34" s="213">
        <f t="shared" si="50"/>
        <v>389.98568214573407</v>
      </c>
      <c r="CI34" s="206">
        <v>-2.1562576917893921</v>
      </c>
      <c r="CJ34" s="142">
        <v>-7.924778099765285E-3</v>
      </c>
    </row>
    <row r="35" spans="1:88">
      <c r="A35" s="74">
        <v>86</v>
      </c>
      <c r="B35" s="84">
        <v>5</v>
      </c>
      <c r="C35" s="84">
        <v>5</v>
      </c>
      <c r="D35" s="75" t="s">
        <v>66</v>
      </c>
      <c r="E35" s="97">
        <v>7901</v>
      </c>
      <c r="F35" s="213">
        <f>'1.a. Vos-laskelma'!C35</f>
        <v>7862</v>
      </c>
      <c r="G35" s="214">
        <f t="shared" si="0"/>
        <v>-39</v>
      </c>
      <c r="H35" s="179">
        <f t="shared" si="1"/>
        <v>-4.9360840399949374E-3</v>
      </c>
      <c r="I35" s="142"/>
      <c r="J35" s="213">
        <v>2853293.4683194598</v>
      </c>
      <c r="K35" s="214">
        <f t="shared" si="2"/>
        <v>2686590.2672388749</v>
      </c>
      <c r="L35" s="214">
        <f t="shared" si="3"/>
        <v>-166703.2010805849</v>
      </c>
      <c r="M35" s="179">
        <f t="shared" si="4"/>
        <v>-5.8424835346071215E-2</v>
      </c>
      <c r="N35" s="404"/>
      <c r="O35" s="213">
        <v>-590135.53438074316</v>
      </c>
      <c r="P35" s="213">
        <f>'2.a. Vos-laskelma'!M35+'2.a. Vos-laskelma'!N35</f>
        <v>-480961.97876727936</v>
      </c>
      <c r="Q35" s="214">
        <f t="shared" si="5"/>
        <v>109173.5556134638</v>
      </c>
      <c r="R35" s="179">
        <f t="shared" si="6"/>
        <v>-0.18499742729104549</v>
      </c>
      <c r="S35" s="404"/>
      <c r="T35" s="213">
        <v>2263157.933938717</v>
      </c>
      <c r="U35" s="213">
        <f>'2.a. Vos-laskelma'!U35</f>
        <v>2205628.2884715954</v>
      </c>
      <c r="V35" s="214">
        <f t="shared" si="7"/>
        <v>-57529.64546712162</v>
      </c>
      <c r="W35" s="179">
        <f t="shared" si="8"/>
        <v>-2.5420075463756582E-2</v>
      </c>
      <c r="X35" s="142"/>
      <c r="Y35" s="213">
        <f>'1.a. Vos-laskelma'!X35</f>
        <v>2536218.7183283898</v>
      </c>
      <c r="Z35" s="213">
        <f>'1.a. Vos-laskelma'!E35</f>
        <v>2525132.6846214635</v>
      </c>
      <c r="AA35" s="214">
        <f t="shared" si="9"/>
        <v>-11086.033706926275</v>
      </c>
      <c r="AB35" s="179">
        <f t="shared" si="10"/>
        <v>-4.3710874093039693E-3</v>
      </c>
      <c r="AC35" s="179"/>
      <c r="AD35" s="213">
        <v>701791.78395336529</v>
      </c>
      <c r="AE35" s="213">
        <f>'2.a. Vos-laskelma'!X35</f>
        <v>845455.96821162337</v>
      </c>
      <c r="AF35" s="214">
        <f t="shared" si="11"/>
        <v>143664.18425825809</v>
      </c>
      <c r="AG35" s="179">
        <f t="shared" si="12"/>
        <v>0.20471055310588349</v>
      </c>
      <c r="AH35" s="143"/>
      <c r="AI35" s="81">
        <v>5501168.4362204717</v>
      </c>
      <c r="AJ35" s="81">
        <f>'2.a. Vos-laskelma'!Y35</f>
        <v>5576216.9413046818</v>
      </c>
      <c r="AK35" s="214">
        <f t="shared" si="13"/>
        <v>75048.505084210075</v>
      </c>
      <c r="AL35" s="179">
        <f t="shared" si="14"/>
        <v>1.3642284535423438E-2</v>
      </c>
      <c r="AM35" s="142"/>
      <c r="AN35" s="213">
        <v>-1186904</v>
      </c>
      <c r="AO35" s="213">
        <v>-1186904</v>
      </c>
      <c r="AP35" s="214">
        <f t="shared" si="51"/>
        <v>0</v>
      </c>
      <c r="AQ35" s="179">
        <f t="shared" si="52"/>
        <v>0</v>
      </c>
      <c r="AR35" s="142"/>
      <c r="AS35" s="213">
        <f t="shared" si="17"/>
        <v>4314264.4362204717</v>
      </c>
      <c r="AT35" s="213">
        <f t="shared" si="18"/>
        <v>4389312.9413046818</v>
      </c>
      <c r="AU35" s="214">
        <f t="shared" si="19"/>
        <v>75048.505084210075</v>
      </c>
      <c r="AV35" s="179">
        <f t="shared" si="20"/>
        <v>1.7395434654894872E-2</v>
      </c>
      <c r="AX35" s="213">
        <f t="shared" si="21"/>
        <v>361.13067565111504</v>
      </c>
      <c r="AY35" s="213">
        <f t="shared" si="22"/>
        <v>341.71842625780653</v>
      </c>
      <c r="AZ35" s="213">
        <f t="shared" si="23"/>
        <v>-19.412249393308514</v>
      </c>
      <c r="BA35" s="404">
        <f t="shared" si="24"/>
        <v>-5.3754085992026072E-2</v>
      </c>
      <c r="BB35" s="164"/>
      <c r="BC35" s="213">
        <f t="shared" si="25"/>
        <v>-74.691245966427431</v>
      </c>
      <c r="BD35" s="213">
        <f t="shared" si="26"/>
        <v>-61.175525154830751</v>
      </c>
      <c r="BE35" s="213">
        <f t="shared" si="27"/>
        <v>13.51572081159668</v>
      </c>
      <c r="BF35" s="404">
        <f t="shared" si="28"/>
        <v>-0.18095455011785169</v>
      </c>
      <c r="BG35" s="527"/>
      <c r="BH35" s="213">
        <f t="shared" si="29"/>
        <v>286.43942968468764</v>
      </c>
      <c r="BI35" s="213">
        <f t="shared" si="30"/>
        <v>280.54290110297575</v>
      </c>
      <c r="BJ35" s="213">
        <f t="shared" si="31"/>
        <v>-5.8965285817118911</v>
      </c>
      <c r="BK35" s="404">
        <f t="shared" si="32"/>
        <v>-2.058560369360736E-2</v>
      </c>
      <c r="BL35" s="215"/>
      <c r="BM35" s="213">
        <f t="shared" si="33"/>
        <v>320.9997112173636</v>
      </c>
      <c r="BN35" s="213">
        <f t="shared" si="34"/>
        <v>321.18197464022683</v>
      </c>
      <c r="BO35" s="213">
        <f t="shared" si="35"/>
        <v>0.18226342286322961</v>
      </c>
      <c r="BP35" s="404">
        <f t="shared" si="36"/>
        <v>5.6779933593089965E-4</v>
      </c>
      <c r="BQ35" s="215"/>
      <c r="BR35" s="213">
        <f t="shared" si="37"/>
        <v>88.823159594148251</v>
      </c>
      <c r="BS35" s="213">
        <f t="shared" si="38"/>
        <v>107.53700943928051</v>
      </c>
      <c r="BT35" s="213">
        <f t="shared" si="39"/>
        <v>18.713849845132259</v>
      </c>
      <c r="BU35" s="404">
        <f t="shared" si="40"/>
        <v>0.21068660392897287</v>
      </c>
      <c r="BV35" s="215"/>
      <c r="BW35" s="213">
        <f t="shared" si="41"/>
        <v>696.26230049619949</v>
      </c>
      <c r="BX35" s="213">
        <f t="shared" si="42"/>
        <v>709.26188518248307</v>
      </c>
      <c r="BY35" s="213">
        <f t="shared" si="43"/>
        <v>12.999584686283583</v>
      </c>
      <c r="BZ35" s="404">
        <f t="shared" si="44"/>
        <v>1.8670527870055978E-2</v>
      </c>
      <c r="CA35" s="216"/>
      <c r="CB35" s="213">
        <f t="shared" si="45"/>
        <v>-150.22199721554233</v>
      </c>
      <c r="CC35" s="213">
        <f t="shared" si="46"/>
        <v>-150.96718392266598</v>
      </c>
      <c r="CD35" s="213">
        <f t="shared" si="47"/>
        <v>-0.74518670712365065</v>
      </c>
      <c r="CE35" s="404">
        <f t="shared" si="48"/>
        <v>4.9605698295599005E-3</v>
      </c>
      <c r="CF35" s="142"/>
      <c r="CG35" s="213">
        <f t="shared" si="49"/>
        <v>546.0403032806571</v>
      </c>
      <c r="CH35" s="213">
        <f t="shared" si="50"/>
        <v>558.29470125981709</v>
      </c>
      <c r="CI35" s="206">
        <v>-47.763307034734908</v>
      </c>
      <c r="CJ35" s="142">
        <v>-8.0436201809830646E-2</v>
      </c>
    </row>
    <row r="36" spans="1:88">
      <c r="A36" s="74">
        <v>90</v>
      </c>
      <c r="B36" s="84">
        <v>12</v>
      </c>
      <c r="C36" s="84">
        <v>12</v>
      </c>
      <c r="D36" s="75" t="s">
        <v>67</v>
      </c>
      <c r="E36" s="97">
        <v>2929</v>
      </c>
      <c r="F36" s="213">
        <f>'1.a. Vos-laskelma'!C36</f>
        <v>2888</v>
      </c>
      <c r="G36" s="214">
        <f t="shared" si="0"/>
        <v>-41</v>
      </c>
      <c r="H36" s="179">
        <f t="shared" si="1"/>
        <v>-1.3997951519289859E-2</v>
      </c>
      <c r="I36" s="142"/>
      <c r="J36" s="213">
        <v>1209187.664974469</v>
      </c>
      <c r="K36" s="214">
        <f t="shared" si="2"/>
        <v>1007666.9461774793</v>
      </c>
      <c r="L36" s="214">
        <f t="shared" si="3"/>
        <v>-201520.71879698965</v>
      </c>
      <c r="M36" s="179">
        <f t="shared" si="4"/>
        <v>-0.16665793460706912</v>
      </c>
      <c r="N36" s="404"/>
      <c r="O36" s="213">
        <v>-1436775.8459218801</v>
      </c>
      <c r="P36" s="213">
        <f>'2.a. Vos-laskelma'!M36+'2.a. Vos-laskelma'!N36</f>
        <v>-1395164.557946184</v>
      </c>
      <c r="Q36" s="214">
        <f t="shared" si="5"/>
        <v>41611.287975696148</v>
      </c>
      <c r="R36" s="179">
        <f t="shared" si="6"/>
        <v>-2.8961572602855843E-2</v>
      </c>
      <c r="S36" s="404"/>
      <c r="T36" s="213">
        <v>-227588.1809474102</v>
      </c>
      <c r="U36" s="213">
        <f>'2.a. Vos-laskelma'!U36</f>
        <v>-387497.61176870461</v>
      </c>
      <c r="V36" s="214">
        <f t="shared" si="7"/>
        <v>-159909.4308212944</v>
      </c>
      <c r="W36" s="179">
        <f t="shared" si="8"/>
        <v>0.70262625306647786</v>
      </c>
      <c r="X36" s="142"/>
      <c r="Y36" s="213">
        <f>'1.a. Vos-laskelma'!X36</f>
        <v>827417.58313926822</v>
      </c>
      <c r="Z36" s="213">
        <f>'1.a. Vos-laskelma'!E36</f>
        <v>1011248.0372893112</v>
      </c>
      <c r="AA36" s="214">
        <f t="shared" si="9"/>
        <v>183830.45415004296</v>
      </c>
      <c r="AB36" s="179">
        <f t="shared" si="10"/>
        <v>0.2221737341531709</v>
      </c>
      <c r="AC36" s="179"/>
      <c r="AD36" s="213">
        <v>529550.74862649757</v>
      </c>
      <c r="AE36" s="213">
        <f>'2.a. Vos-laskelma'!X36</f>
        <v>577028.05775520788</v>
      </c>
      <c r="AF36" s="214">
        <f t="shared" si="11"/>
        <v>47477.309128710302</v>
      </c>
      <c r="AG36" s="179">
        <f t="shared" si="12"/>
        <v>8.9655824775723189E-2</v>
      </c>
      <c r="AH36" s="143"/>
      <c r="AI36" s="81">
        <v>1129380.1508183561</v>
      </c>
      <c r="AJ36" s="81">
        <f>'2.a. Vos-laskelma'!Y36</f>
        <v>1200778.4832758144</v>
      </c>
      <c r="AK36" s="214">
        <f t="shared" si="13"/>
        <v>71398.332457458368</v>
      </c>
      <c r="AL36" s="179">
        <f t="shared" si="14"/>
        <v>6.3219043123542304E-2</v>
      </c>
      <c r="AM36" s="142"/>
      <c r="AN36" s="213">
        <v>-458786</v>
      </c>
      <c r="AO36" s="213">
        <v>-458786</v>
      </c>
      <c r="AP36" s="214">
        <f t="shared" si="51"/>
        <v>0</v>
      </c>
      <c r="AQ36" s="179">
        <f t="shared" si="52"/>
        <v>0</v>
      </c>
      <c r="AR36" s="142"/>
      <c r="AS36" s="213">
        <f t="shared" si="17"/>
        <v>670594.15081835608</v>
      </c>
      <c r="AT36" s="213">
        <f t="shared" si="18"/>
        <v>741992.48327581445</v>
      </c>
      <c r="AU36" s="214">
        <f t="shared" si="19"/>
        <v>71398.332457458368</v>
      </c>
      <c r="AV36" s="179">
        <f t="shared" si="20"/>
        <v>0.10647025830799119</v>
      </c>
      <c r="AX36" s="213">
        <f t="shared" si="21"/>
        <v>412.83293443990067</v>
      </c>
      <c r="AY36" s="213">
        <f t="shared" si="22"/>
        <v>348.91514756837927</v>
      </c>
      <c r="AZ36" s="213">
        <f t="shared" si="23"/>
        <v>-63.9177868715214</v>
      </c>
      <c r="BA36" s="404">
        <f t="shared" si="24"/>
        <v>-0.15482724739061829</v>
      </c>
      <c r="BB36" s="164"/>
      <c r="BC36" s="213">
        <f t="shared" si="25"/>
        <v>-490.53460086100381</v>
      </c>
      <c r="BD36" s="213">
        <f t="shared" si="26"/>
        <v>-483.09022089549308</v>
      </c>
      <c r="BE36" s="213">
        <f t="shared" si="27"/>
        <v>7.4443799655107341</v>
      </c>
      <c r="BF36" s="404">
        <f t="shared" si="28"/>
        <v>-1.5176054762383925E-2</v>
      </c>
      <c r="BG36" s="527"/>
      <c r="BH36" s="213">
        <f t="shared" si="29"/>
        <v>-77.701666421102829</v>
      </c>
      <c r="BI36" s="213">
        <f t="shared" si="30"/>
        <v>-134.17507332711378</v>
      </c>
      <c r="BJ36" s="213">
        <f t="shared" si="31"/>
        <v>-56.47340690601095</v>
      </c>
      <c r="BK36" s="404">
        <f t="shared" si="32"/>
        <v>0.72679788616056573</v>
      </c>
      <c r="BL36" s="215"/>
      <c r="BM36" s="213">
        <f t="shared" si="33"/>
        <v>282.49149304857229</v>
      </c>
      <c r="BN36" s="213">
        <f t="shared" si="34"/>
        <v>350.15513756555094</v>
      </c>
      <c r="BO36" s="213">
        <f t="shared" si="35"/>
        <v>67.66364451697865</v>
      </c>
      <c r="BP36" s="404">
        <f t="shared" si="36"/>
        <v>0.23952453855077468</v>
      </c>
      <c r="BQ36" s="215"/>
      <c r="BR36" s="213">
        <f t="shared" si="37"/>
        <v>180.79574893359427</v>
      </c>
      <c r="BS36" s="213">
        <f t="shared" si="38"/>
        <v>199.80195905651243</v>
      </c>
      <c r="BT36" s="213">
        <f t="shared" si="39"/>
        <v>19.006210122918162</v>
      </c>
      <c r="BU36" s="404">
        <f t="shared" si="40"/>
        <v>0.10512531536291313</v>
      </c>
      <c r="BV36" s="215"/>
      <c r="BW36" s="213">
        <f t="shared" si="41"/>
        <v>385.58557556106388</v>
      </c>
      <c r="BX36" s="213">
        <f t="shared" si="42"/>
        <v>415.78202329494962</v>
      </c>
      <c r="BY36" s="213">
        <f t="shared" si="43"/>
        <v>30.196447733885748</v>
      </c>
      <c r="BZ36" s="404">
        <f t="shared" si="44"/>
        <v>7.8313219289769934E-2</v>
      </c>
      <c r="CA36" s="216"/>
      <c r="CB36" s="213">
        <f t="shared" si="45"/>
        <v>-156.63571184704676</v>
      </c>
      <c r="CC36" s="213">
        <f t="shared" si="46"/>
        <v>-158.85941828254849</v>
      </c>
      <c r="CD36" s="213">
        <f t="shared" si="47"/>
        <v>-2.2237064355017253</v>
      </c>
      <c r="CE36" s="404">
        <f t="shared" si="48"/>
        <v>1.4196675900277152E-2</v>
      </c>
      <c r="CF36" s="142"/>
      <c r="CG36" s="213">
        <f t="shared" si="49"/>
        <v>228.94986371401708</v>
      </c>
      <c r="CH36" s="213">
        <f t="shared" si="50"/>
        <v>256.92260501240111</v>
      </c>
      <c r="CI36" s="206">
        <v>-42.645421808957558</v>
      </c>
      <c r="CJ36" s="142">
        <v>-0.15701826976429659</v>
      </c>
    </row>
    <row r="37" spans="1:88">
      <c r="A37" s="74">
        <v>91</v>
      </c>
      <c r="B37" s="84">
        <v>1</v>
      </c>
      <c r="C37" s="85">
        <v>31</v>
      </c>
      <c r="D37" s="75" t="s">
        <v>68</v>
      </c>
      <c r="E37" s="97">
        <v>684018</v>
      </c>
      <c r="F37" s="213">
        <f>'1.a. Vos-laskelma'!C37</f>
        <v>694392</v>
      </c>
      <c r="G37" s="214">
        <f t="shared" si="0"/>
        <v>10374</v>
      </c>
      <c r="H37" s="179">
        <f t="shared" si="1"/>
        <v>1.5166267554362605E-2</v>
      </c>
      <c r="I37" s="142"/>
      <c r="J37" s="213">
        <v>365004047.89121091</v>
      </c>
      <c r="K37" s="214">
        <f t="shared" si="2"/>
        <v>386321015.13495463</v>
      </c>
      <c r="L37" s="214">
        <f t="shared" si="3"/>
        <v>21316967.243743718</v>
      </c>
      <c r="M37" s="179">
        <f t="shared" si="4"/>
        <v>5.8402002298060043E-2</v>
      </c>
      <c r="N37" s="404"/>
      <c r="O37" s="213">
        <v>43805943.372338757</v>
      </c>
      <c r="P37" s="213">
        <f>'2.a. Vos-laskelma'!M37+'2.a. Vos-laskelma'!N37</f>
        <v>51335850.800968416</v>
      </c>
      <c r="Q37" s="214">
        <f t="shared" si="5"/>
        <v>7529907.4286296591</v>
      </c>
      <c r="R37" s="179">
        <f t="shared" si="6"/>
        <v>0.17189237005187785</v>
      </c>
      <c r="S37" s="404"/>
      <c r="T37" s="213">
        <v>408809991.26354969</v>
      </c>
      <c r="U37" s="213">
        <f>'2.a. Vos-laskelma'!U37</f>
        <v>437656865.93592304</v>
      </c>
      <c r="V37" s="214">
        <f t="shared" si="7"/>
        <v>28846874.672373354</v>
      </c>
      <c r="W37" s="179">
        <f t="shared" si="8"/>
        <v>7.0563037325025862E-2</v>
      </c>
      <c r="X37" s="142"/>
      <c r="Y37" s="213">
        <f>'1.a. Vos-laskelma'!X37</f>
        <v>-57146063.111426309</v>
      </c>
      <c r="Z37" s="213">
        <f>'1.a. Vos-laskelma'!E37</f>
        <v>-61643617.251973391</v>
      </c>
      <c r="AA37" s="214">
        <f t="shared" si="9"/>
        <v>-4497554.1405470818</v>
      </c>
      <c r="AB37" s="179">
        <f t="shared" si="10"/>
        <v>7.8702781883286013E-2</v>
      </c>
      <c r="AC37" s="179"/>
      <c r="AD37" s="213">
        <v>70859505.069072738</v>
      </c>
      <c r="AE37" s="213">
        <f>'2.a. Vos-laskelma'!X37</f>
        <v>78675041.429314524</v>
      </c>
      <c r="AF37" s="214">
        <f t="shared" si="11"/>
        <v>7815536.3602417856</v>
      </c>
      <c r="AG37" s="179">
        <f t="shared" si="12"/>
        <v>0.11029623129068321</v>
      </c>
      <c r="AH37" s="143"/>
      <c r="AI37" s="81">
        <v>422523433.22119612</v>
      </c>
      <c r="AJ37" s="81">
        <f>'2.a. Vos-laskelma'!Y37</f>
        <v>454688290.1132642</v>
      </c>
      <c r="AK37" s="214">
        <f t="shared" si="13"/>
        <v>32164856.892068088</v>
      </c>
      <c r="AL37" s="179">
        <f t="shared" si="14"/>
        <v>7.6125616624035608E-2</v>
      </c>
      <c r="AM37" s="142"/>
      <c r="AN37" s="213">
        <v>55601288</v>
      </c>
      <c r="AO37" s="213">
        <v>55601288</v>
      </c>
      <c r="AP37" s="214">
        <f t="shared" si="51"/>
        <v>0</v>
      </c>
      <c r="AQ37" s="179">
        <f t="shared" si="52"/>
        <v>0</v>
      </c>
      <c r="AR37" s="142"/>
      <c r="AS37" s="213">
        <f t="shared" si="17"/>
        <v>478124721.22119612</v>
      </c>
      <c r="AT37" s="213">
        <f t="shared" si="18"/>
        <v>510289578.1132642</v>
      </c>
      <c r="AU37" s="214">
        <f t="shared" si="19"/>
        <v>32164856.892068088</v>
      </c>
      <c r="AV37" s="179">
        <f t="shared" si="20"/>
        <v>6.7272942528289761E-2</v>
      </c>
      <c r="AX37" s="213">
        <f t="shared" si="21"/>
        <v>533.61760639516933</v>
      </c>
      <c r="AY37" s="213">
        <f t="shared" si="22"/>
        <v>556.34427691412725</v>
      </c>
      <c r="AZ37" s="213">
        <f t="shared" si="23"/>
        <v>22.726670518957917</v>
      </c>
      <c r="BA37" s="404">
        <f t="shared" si="24"/>
        <v>4.2589806345571989E-2</v>
      </c>
      <c r="BB37" s="164"/>
      <c r="BC37" s="213">
        <f t="shared" si="25"/>
        <v>64.042091541945908</v>
      </c>
      <c r="BD37" s="213">
        <f t="shared" si="26"/>
        <v>73.929208287204375</v>
      </c>
      <c r="BE37" s="213">
        <f t="shared" si="27"/>
        <v>9.8871167452584672</v>
      </c>
      <c r="BF37" s="404">
        <f t="shared" si="28"/>
        <v>0.15438466338630841</v>
      </c>
      <c r="BG37" s="527"/>
      <c r="BH37" s="213">
        <f t="shared" si="29"/>
        <v>597.6596979371152</v>
      </c>
      <c r="BI37" s="213">
        <f t="shared" si="30"/>
        <v>630.2734852013316</v>
      </c>
      <c r="BJ37" s="213">
        <f t="shared" si="31"/>
        <v>32.613787264216398</v>
      </c>
      <c r="BK37" s="404">
        <f t="shared" si="32"/>
        <v>5.4569159300495398E-2</v>
      </c>
      <c r="BL37" s="215"/>
      <c r="BM37" s="213">
        <f t="shared" si="33"/>
        <v>-83.544677349757336</v>
      </c>
      <c r="BN37" s="213">
        <f t="shared" si="34"/>
        <v>-88.773513018544847</v>
      </c>
      <c r="BO37" s="213">
        <f t="shared" si="35"/>
        <v>-5.2288356687875108</v>
      </c>
      <c r="BP37" s="404">
        <f t="shared" si="36"/>
        <v>6.2587298612658993E-2</v>
      </c>
      <c r="BQ37" s="215"/>
      <c r="BR37" s="213">
        <f t="shared" si="37"/>
        <v>103.59304151217181</v>
      </c>
      <c r="BS37" s="213">
        <f t="shared" si="38"/>
        <v>113.30061612074235</v>
      </c>
      <c r="BT37" s="213">
        <f t="shared" si="39"/>
        <v>9.707574608570539</v>
      </c>
      <c r="BU37" s="404">
        <f t="shared" si="40"/>
        <v>9.3708751735317411E-2</v>
      </c>
      <c r="BV37" s="215"/>
      <c r="BW37" s="213">
        <f t="shared" si="41"/>
        <v>617.70806209952968</v>
      </c>
      <c r="BX37" s="213">
        <f t="shared" si="42"/>
        <v>654.80058830352914</v>
      </c>
      <c r="BY37" s="213">
        <f t="shared" si="43"/>
        <v>37.092526203999455</v>
      </c>
      <c r="BZ37" s="404">
        <f t="shared" si="44"/>
        <v>6.0048635398938399E-2</v>
      </c>
      <c r="CA37" s="216"/>
      <c r="CB37" s="213">
        <f t="shared" si="45"/>
        <v>81.286293635547608</v>
      </c>
      <c r="CC37" s="213">
        <f t="shared" si="46"/>
        <v>80.07190175002016</v>
      </c>
      <c r="CD37" s="213">
        <f t="shared" si="47"/>
        <v>-1.2143918855274478</v>
      </c>
      <c r="CE37" s="404">
        <f t="shared" si="48"/>
        <v>-1.4939688245256363E-2</v>
      </c>
      <c r="CF37" s="142"/>
      <c r="CG37" s="213">
        <f t="shared" si="49"/>
        <v>698.99435573507731</v>
      </c>
      <c r="CH37" s="213">
        <f t="shared" si="50"/>
        <v>734.87249005354931</v>
      </c>
      <c r="CI37" s="206">
        <v>70.053608206944773</v>
      </c>
      <c r="CJ37" s="142">
        <v>0.1113834784632256</v>
      </c>
    </row>
    <row r="38" spans="1:88">
      <c r="A38" s="74">
        <v>92</v>
      </c>
      <c r="B38" s="84">
        <v>1</v>
      </c>
      <c r="C38" s="85">
        <v>32</v>
      </c>
      <c r="D38" s="75" t="s">
        <v>69</v>
      </c>
      <c r="E38" s="97">
        <v>251269</v>
      </c>
      <c r="F38" s="213">
        <f>'1.a. Vos-laskelma'!C38</f>
        <v>252956</v>
      </c>
      <c r="G38" s="214">
        <f t="shared" si="0"/>
        <v>1687</v>
      </c>
      <c r="H38" s="179">
        <f t="shared" si="1"/>
        <v>6.7139201413624443E-3</v>
      </c>
      <c r="I38" s="142"/>
      <c r="J38" s="213">
        <v>240022557.81349209</v>
      </c>
      <c r="K38" s="214">
        <f t="shared" si="2"/>
        <v>246026638.73657328</v>
      </c>
      <c r="L38" s="214">
        <f t="shared" si="3"/>
        <v>6004080.9230811894</v>
      </c>
      <c r="M38" s="179">
        <f t="shared" si="4"/>
        <v>2.5014652696712866E-2</v>
      </c>
      <c r="N38" s="404"/>
      <c r="O38" s="213">
        <v>-27491947.812599581</v>
      </c>
      <c r="P38" s="213">
        <f>'2.a. Vos-laskelma'!M38+'2.a. Vos-laskelma'!N38</f>
        <v>-27833347.044886257</v>
      </c>
      <c r="Q38" s="214">
        <f t="shared" si="5"/>
        <v>-341399.23228667676</v>
      </c>
      <c r="R38" s="179">
        <f t="shared" si="6"/>
        <v>1.2418153657712577E-2</v>
      </c>
      <c r="S38" s="404"/>
      <c r="T38" s="213">
        <v>212530610.00089249</v>
      </c>
      <c r="U38" s="213">
        <f>'2.a. Vos-laskelma'!U38</f>
        <v>218193291.69168702</v>
      </c>
      <c r="V38" s="214">
        <f t="shared" si="7"/>
        <v>5662681.6907945275</v>
      </c>
      <c r="W38" s="179">
        <f t="shared" si="8"/>
        <v>2.6644075838161609E-2</v>
      </c>
      <c r="X38" s="142"/>
      <c r="Y38" s="213">
        <f>'1.a. Vos-laskelma'!X38</f>
        <v>-2595864.4336474668</v>
      </c>
      <c r="Z38" s="213">
        <f>'1.a. Vos-laskelma'!E38</f>
        <v>-2301933.2647546101</v>
      </c>
      <c r="AA38" s="214">
        <f t="shared" si="9"/>
        <v>293931.16889285669</v>
      </c>
      <c r="AB38" s="179">
        <f t="shared" si="10"/>
        <v>-0.11323055437061172</v>
      </c>
      <c r="AC38" s="179"/>
      <c r="AD38" s="213">
        <v>19010197.539971281</v>
      </c>
      <c r="AE38" s="213">
        <f>'2.a. Vos-laskelma'!X38</f>
        <v>22154334.046377413</v>
      </c>
      <c r="AF38" s="214">
        <f t="shared" si="11"/>
        <v>3144136.5064061321</v>
      </c>
      <c r="AG38" s="179">
        <f t="shared" si="12"/>
        <v>0.16539210072884292</v>
      </c>
      <c r="AH38" s="143"/>
      <c r="AI38" s="81">
        <v>228944943.1072163</v>
      </c>
      <c r="AJ38" s="81">
        <f>'2.a. Vos-laskelma'!Y38</f>
        <v>238045692.47330981</v>
      </c>
      <c r="AK38" s="214">
        <f t="shared" si="13"/>
        <v>9100749.3660935163</v>
      </c>
      <c r="AL38" s="179">
        <f t="shared" si="14"/>
        <v>3.9750820623417657E-2</v>
      </c>
      <c r="AM38" s="142"/>
      <c r="AN38" s="213">
        <v>42744413</v>
      </c>
      <c r="AO38" s="213">
        <v>42744413</v>
      </c>
      <c r="AP38" s="214">
        <f t="shared" si="51"/>
        <v>0</v>
      </c>
      <c r="AQ38" s="179">
        <f t="shared" si="52"/>
        <v>0</v>
      </c>
      <c r="AR38" s="142"/>
      <c r="AS38" s="213">
        <f t="shared" si="17"/>
        <v>271689356.1072163</v>
      </c>
      <c r="AT38" s="213">
        <f t="shared" si="18"/>
        <v>280790105.47330981</v>
      </c>
      <c r="AU38" s="214">
        <f t="shared" si="19"/>
        <v>9100749.3660935163</v>
      </c>
      <c r="AV38" s="179">
        <f t="shared" si="20"/>
        <v>3.3496893277269589E-2</v>
      </c>
      <c r="AX38" s="213">
        <f t="shared" si="21"/>
        <v>955.24142577672569</v>
      </c>
      <c r="AY38" s="213">
        <f t="shared" si="22"/>
        <v>972.60645620808873</v>
      </c>
      <c r="AZ38" s="213">
        <f t="shared" si="23"/>
        <v>17.365030431363039</v>
      </c>
      <c r="BA38" s="404">
        <f t="shared" si="24"/>
        <v>1.817868233388558E-2</v>
      </c>
      <c r="BB38" s="164"/>
      <c r="BC38" s="213">
        <f t="shared" si="25"/>
        <v>-109.41241383775787</v>
      </c>
      <c r="BD38" s="213">
        <f t="shared" si="26"/>
        <v>-110.03236548999138</v>
      </c>
      <c r="BE38" s="213">
        <f t="shared" si="27"/>
        <v>-0.61995165223351023</v>
      </c>
      <c r="BF38" s="404">
        <f t="shared" si="28"/>
        <v>5.6661911613869074E-3</v>
      </c>
      <c r="BG38" s="527"/>
      <c r="BH38" s="213">
        <f t="shared" si="29"/>
        <v>845.82901193896771</v>
      </c>
      <c r="BI38" s="213">
        <f t="shared" si="30"/>
        <v>862.5740907180973</v>
      </c>
      <c r="BJ38" s="213">
        <f t="shared" si="31"/>
        <v>16.745078779129585</v>
      </c>
      <c r="BK38" s="404">
        <f t="shared" si="32"/>
        <v>1.9797238617700497E-2</v>
      </c>
      <c r="BL38" s="215"/>
      <c r="BM38" s="213">
        <f t="shared" si="33"/>
        <v>-10.331017489811584</v>
      </c>
      <c r="BN38" s="213">
        <f t="shared" si="34"/>
        <v>-9.1001330854164753</v>
      </c>
      <c r="BO38" s="213">
        <f t="shared" si="35"/>
        <v>1.230884404395109</v>
      </c>
      <c r="BP38" s="404">
        <f t="shared" si="36"/>
        <v>-0.11914454753454858</v>
      </c>
      <c r="BQ38" s="215"/>
      <c r="BR38" s="213">
        <f t="shared" si="37"/>
        <v>75.656756464073482</v>
      </c>
      <c r="BS38" s="213">
        <f t="shared" si="38"/>
        <v>87.581769344777015</v>
      </c>
      <c r="BT38" s="213">
        <f t="shared" si="39"/>
        <v>11.925012880703534</v>
      </c>
      <c r="BU38" s="404">
        <f t="shared" si="40"/>
        <v>0.15761993294500101</v>
      </c>
      <c r="BV38" s="215"/>
      <c r="BW38" s="213">
        <f t="shared" si="41"/>
        <v>911.15475091322969</v>
      </c>
      <c r="BX38" s="213">
        <f t="shared" si="42"/>
        <v>941.05572697745777</v>
      </c>
      <c r="BY38" s="213">
        <f t="shared" si="43"/>
        <v>29.900976064228075</v>
      </c>
      <c r="BZ38" s="404">
        <f t="shared" si="44"/>
        <v>3.281657263407671E-2</v>
      </c>
      <c r="CA38" s="216"/>
      <c r="CB38" s="213">
        <f t="shared" si="45"/>
        <v>170.11415256159734</v>
      </c>
      <c r="CC38" s="213">
        <f t="shared" si="46"/>
        <v>168.97963677477506</v>
      </c>
      <c r="CD38" s="213">
        <f t="shared" si="47"/>
        <v>-1.1345157868222771</v>
      </c>
      <c r="CE38" s="404">
        <f t="shared" si="48"/>
        <v>-6.6691440408608894E-3</v>
      </c>
      <c r="CF38" s="142"/>
      <c r="CG38" s="213">
        <f t="shared" si="49"/>
        <v>1081.2689034748271</v>
      </c>
      <c r="CH38" s="213">
        <f t="shared" si="50"/>
        <v>1110.0353637522328</v>
      </c>
      <c r="CI38" s="206">
        <v>122.5365558194308</v>
      </c>
      <c r="CJ38" s="142">
        <v>0.12781101641046841</v>
      </c>
    </row>
    <row r="39" spans="1:88">
      <c r="A39" s="74">
        <v>97</v>
      </c>
      <c r="B39" s="84">
        <v>10</v>
      </c>
      <c r="C39" s="84">
        <v>10</v>
      </c>
      <c r="D39" s="75" t="s">
        <v>70</v>
      </c>
      <c r="E39" s="97">
        <v>2059</v>
      </c>
      <c r="F39" s="213">
        <f>'1.a. Vos-laskelma'!C39</f>
        <v>2023</v>
      </c>
      <c r="G39" s="214">
        <f t="shared" si="0"/>
        <v>-36</v>
      </c>
      <c r="H39" s="179">
        <f t="shared" si="1"/>
        <v>-1.7484215638659543E-2</v>
      </c>
      <c r="I39" s="142"/>
      <c r="J39" s="213">
        <v>604436.6556828625</v>
      </c>
      <c r="K39" s="214">
        <f t="shared" si="2"/>
        <v>459400.06662978831</v>
      </c>
      <c r="L39" s="214">
        <f t="shared" si="3"/>
        <v>-145036.58905307419</v>
      </c>
      <c r="M39" s="179">
        <f t="shared" si="4"/>
        <v>-0.23995333123736359</v>
      </c>
      <c r="N39" s="404"/>
      <c r="O39" s="213">
        <v>-305634.45992071182</v>
      </c>
      <c r="P39" s="213">
        <f>'2.a. Vos-laskelma'!M39+'2.a. Vos-laskelma'!N39</f>
        <v>-339939.36904936918</v>
      </c>
      <c r="Q39" s="214">
        <f t="shared" si="5"/>
        <v>-34304.909128657368</v>
      </c>
      <c r="R39" s="179">
        <f t="shared" si="6"/>
        <v>0.11224162726139193</v>
      </c>
      <c r="S39" s="404"/>
      <c r="T39" s="213">
        <v>298802.19576215069</v>
      </c>
      <c r="U39" s="213">
        <f>'2.a. Vos-laskelma'!U39</f>
        <v>119460.69758041913</v>
      </c>
      <c r="V39" s="214">
        <f t="shared" si="7"/>
        <v>-179341.49818173156</v>
      </c>
      <c r="W39" s="179">
        <f t="shared" si="8"/>
        <v>-0.60020140656693521</v>
      </c>
      <c r="X39" s="142"/>
      <c r="Y39" s="213">
        <f>'1.a. Vos-laskelma'!X39</f>
        <v>198554.79615271909</v>
      </c>
      <c r="Z39" s="213">
        <f>'1.a. Vos-laskelma'!E39</f>
        <v>223005.66632197957</v>
      </c>
      <c r="AA39" s="214">
        <f t="shared" si="9"/>
        <v>24450.870169260481</v>
      </c>
      <c r="AB39" s="179">
        <f t="shared" si="10"/>
        <v>0.12314419315489117</v>
      </c>
      <c r="AC39" s="179"/>
      <c r="AD39" s="213">
        <v>355436.36975033907</v>
      </c>
      <c r="AE39" s="213">
        <f>'2.a. Vos-laskelma'!X39</f>
        <v>387641.69736826333</v>
      </c>
      <c r="AF39" s="214">
        <f t="shared" si="11"/>
        <v>32205.327617924253</v>
      </c>
      <c r="AG39" s="179">
        <f t="shared" si="12"/>
        <v>9.0607856592012495E-2</v>
      </c>
      <c r="AH39" s="143"/>
      <c r="AI39" s="81">
        <v>852793.36166520882</v>
      </c>
      <c r="AJ39" s="81">
        <f>'2.a. Vos-laskelma'!Y39</f>
        <v>730108.06127066212</v>
      </c>
      <c r="AK39" s="214">
        <f t="shared" si="13"/>
        <v>-122685.30039454671</v>
      </c>
      <c r="AL39" s="179">
        <f t="shared" si="14"/>
        <v>-0.1438628698457326</v>
      </c>
      <c r="AM39" s="142"/>
      <c r="AN39" s="213">
        <v>-517488</v>
      </c>
      <c r="AO39" s="213">
        <v>-517488</v>
      </c>
      <c r="AP39" s="214">
        <f t="shared" si="51"/>
        <v>0</v>
      </c>
      <c r="AQ39" s="179">
        <f t="shared" si="52"/>
        <v>0</v>
      </c>
      <c r="AR39" s="142"/>
      <c r="AS39" s="213">
        <f t="shared" si="17"/>
        <v>335305.36166520882</v>
      </c>
      <c r="AT39" s="213">
        <f t="shared" si="18"/>
        <v>212620.06127066212</v>
      </c>
      <c r="AU39" s="214">
        <f t="shared" si="19"/>
        <v>-122685.30039454671</v>
      </c>
      <c r="AV39" s="179">
        <f t="shared" si="20"/>
        <v>-0.36589125740567152</v>
      </c>
      <c r="AX39" s="213">
        <f t="shared" si="21"/>
        <v>293.55835632970496</v>
      </c>
      <c r="AY39" s="213">
        <f t="shared" si="22"/>
        <v>227.08851538793292</v>
      </c>
      <c r="AZ39" s="213">
        <f t="shared" si="23"/>
        <v>-66.469840941772048</v>
      </c>
      <c r="BA39" s="404">
        <f t="shared" si="24"/>
        <v>-0.22642803213926435</v>
      </c>
      <c r="BB39" s="164"/>
      <c r="BC39" s="213">
        <f t="shared" si="25"/>
        <v>-148.4383001071937</v>
      </c>
      <c r="BD39" s="213">
        <f t="shared" si="26"/>
        <v>-168.03725607976727</v>
      </c>
      <c r="BE39" s="213">
        <f t="shared" si="27"/>
        <v>-19.598955972573577</v>
      </c>
      <c r="BF39" s="404">
        <f t="shared" si="28"/>
        <v>0.13203436012417499</v>
      </c>
      <c r="BG39" s="527"/>
      <c r="BH39" s="213">
        <f t="shared" si="29"/>
        <v>145.12005622251127</v>
      </c>
      <c r="BI39" s="213">
        <f t="shared" si="30"/>
        <v>59.051259308165662</v>
      </c>
      <c r="BJ39" s="213">
        <f t="shared" si="31"/>
        <v>-86.068796914345597</v>
      </c>
      <c r="BK39" s="404">
        <f t="shared" si="32"/>
        <v>-0.59308684929378119</v>
      </c>
      <c r="BL39" s="215"/>
      <c r="BM39" s="213">
        <f t="shared" si="33"/>
        <v>96.432635334006363</v>
      </c>
      <c r="BN39" s="213">
        <f t="shared" si="34"/>
        <v>110.23512917547185</v>
      </c>
      <c r="BO39" s="213">
        <f t="shared" si="35"/>
        <v>13.802493841465491</v>
      </c>
      <c r="BP39" s="404">
        <f t="shared" si="36"/>
        <v>0.14313094103110266</v>
      </c>
      <c r="BQ39" s="215"/>
      <c r="BR39" s="213">
        <f t="shared" si="37"/>
        <v>172.62572595936817</v>
      </c>
      <c r="BS39" s="213">
        <f t="shared" si="38"/>
        <v>191.61725030561706</v>
      </c>
      <c r="BT39" s="213">
        <f t="shared" si="39"/>
        <v>18.991524346248895</v>
      </c>
      <c r="BU39" s="404">
        <f t="shared" si="40"/>
        <v>0.11001560885959159</v>
      </c>
      <c r="BV39" s="215"/>
      <c r="BW39" s="213">
        <f t="shared" si="41"/>
        <v>414.17841751588577</v>
      </c>
      <c r="BX39" s="213">
        <f t="shared" si="42"/>
        <v>360.90363878925461</v>
      </c>
      <c r="BY39" s="213">
        <f t="shared" si="43"/>
        <v>-53.274778726631155</v>
      </c>
      <c r="BZ39" s="404">
        <f t="shared" si="44"/>
        <v>-0.12862760702538975</v>
      </c>
      <c r="CA39" s="216"/>
      <c r="CB39" s="213">
        <f t="shared" si="45"/>
        <v>-251.32977173385137</v>
      </c>
      <c r="CC39" s="213">
        <f t="shared" si="46"/>
        <v>-255.80227385071674</v>
      </c>
      <c r="CD39" s="213">
        <f t="shared" si="47"/>
        <v>-4.4725021168653711</v>
      </c>
      <c r="CE39" s="404">
        <f t="shared" si="48"/>
        <v>1.7795353435491837E-2</v>
      </c>
      <c r="CF39" s="142"/>
      <c r="CG39" s="213">
        <f t="shared" si="49"/>
        <v>162.8486457820344</v>
      </c>
      <c r="CH39" s="213">
        <f t="shared" si="50"/>
        <v>105.10136493853787</v>
      </c>
      <c r="CI39" s="206">
        <v>35.021604595785092</v>
      </c>
      <c r="CJ39" s="142">
        <v>0.2739764941031308</v>
      </c>
    </row>
    <row r="40" spans="1:88">
      <c r="A40" s="74">
        <v>98</v>
      </c>
      <c r="B40" s="84">
        <v>7</v>
      </c>
      <c r="C40" s="84">
        <v>7</v>
      </c>
      <c r="D40" s="75" t="s">
        <v>71</v>
      </c>
      <c r="E40" s="97">
        <v>22849</v>
      </c>
      <c r="F40" s="213">
        <f>'1.a. Vos-laskelma'!C40</f>
        <v>22775</v>
      </c>
      <c r="G40" s="214">
        <f t="shared" si="0"/>
        <v>-74</v>
      </c>
      <c r="H40" s="179">
        <f t="shared" si="1"/>
        <v>-3.2386537704057069E-3</v>
      </c>
      <c r="I40" s="142"/>
      <c r="J40" s="213">
        <v>8458958.4580634199</v>
      </c>
      <c r="K40" s="214">
        <f t="shared" si="2"/>
        <v>8407068.5334217437</v>
      </c>
      <c r="L40" s="214">
        <f t="shared" si="3"/>
        <v>-51889.924641676247</v>
      </c>
      <c r="M40" s="179">
        <f t="shared" si="4"/>
        <v>-6.1343160507204859E-3</v>
      </c>
      <c r="N40" s="404"/>
      <c r="O40" s="213">
        <v>6395069.1760106878</v>
      </c>
      <c r="P40" s="213">
        <f>'2.a. Vos-laskelma'!M40+'2.a. Vos-laskelma'!N40</f>
        <v>6018666.7225727225</v>
      </c>
      <c r="Q40" s="214">
        <f t="shared" si="5"/>
        <v>-376402.45343796536</v>
      </c>
      <c r="R40" s="179">
        <f t="shared" si="6"/>
        <v>-5.8858230157999514E-2</v>
      </c>
      <c r="S40" s="404"/>
      <c r="T40" s="213">
        <v>14854027.634074111</v>
      </c>
      <c r="U40" s="213">
        <f>'2.a. Vos-laskelma'!U40</f>
        <v>14425735.255994467</v>
      </c>
      <c r="V40" s="214">
        <f t="shared" si="7"/>
        <v>-428292.37807964347</v>
      </c>
      <c r="W40" s="179">
        <f t="shared" si="8"/>
        <v>-2.8833417348515661E-2</v>
      </c>
      <c r="X40" s="142"/>
      <c r="Y40" s="213">
        <f>'1.a. Vos-laskelma'!X40</f>
        <v>6071419.2405670211</v>
      </c>
      <c r="Z40" s="213">
        <f>'1.a. Vos-laskelma'!E40</f>
        <v>6222024.5551939048</v>
      </c>
      <c r="AA40" s="214">
        <f t="shared" si="9"/>
        <v>150605.31462688372</v>
      </c>
      <c r="AB40" s="179">
        <f t="shared" si="10"/>
        <v>2.4805619355124355E-2</v>
      </c>
      <c r="AC40" s="179"/>
      <c r="AD40" s="213">
        <v>1752292.2985637011</v>
      </c>
      <c r="AE40" s="213">
        <f>'2.a. Vos-laskelma'!X40</f>
        <v>2186172.5250291293</v>
      </c>
      <c r="AF40" s="214">
        <f t="shared" si="11"/>
        <v>433880.22646542825</v>
      </c>
      <c r="AG40" s="179">
        <f t="shared" si="12"/>
        <v>0.24760722102189586</v>
      </c>
      <c r="AH40" s="143"/>
      <c r="AI40" s="81">
        <v>22677739.173204832</v>
      </c>
      <c r="AJ40" s="81">
        <f>'2.a. Vos-laskelma'!Y40</f>
        <v>22833932.3362175</v>
      </c>
      <c r="AK40" s="214">
        <f t="shared" si="13"/>
        <v>156193.16301266849</v>
      </c>
      <c r="AL40" s="179">
        <f t="shared" si="14"/>
        <v>6.8875103386505342E-3</v>
      </c>
      <c r="AM40" s="142"/>
      <c r="AN40" s="213">
        <v>-5535804</v>
      </c>
      <c r="AO40" s="213">
        <v>-5535804</v>
      </c>
      <c r="AP40" s="214">
        <f t="shared" si="51"/>
        <v>0</v>
      </c>
      <c r="AQ40" s="179">
        <f t="shared" si="52"/>
        <v>0</v>
      </c>
      <c r="AR40" s="142"/>
      <c r="AS40" s="213">
        <f t="shared" si="17"/>
        <v>17141935.173204832</v>
      </c>
      <c r="AT40" s="213">
        <f t="shared" si="18"/>
        <v>17298128.3362175</v>
      </c>
      <c r="AU40" s="214">
        <f t="shared" si="19"/>
        <v>156193.16301266849</v>
      </c>
      <c r="AV40" s="179">
        <f t="shared" si="20"/>
        <v>9.1117578869869716E-3</v>
      </c>
      <c r="AX40" s="213">
        <f t="shared" si="21"/>
        <v>370.21132032313972</v>
      </c>
      <c r="AY40" s="213">
        <f t="shared" si="22"/>
        <v>369.13583022707985</v>
      </c>
      <c r="AZ40" s="213">
        <f t="shared" si="23"/>
        <v>-1.0754900960598661</v>
      </c>
      <c r="BA40" s="404">
        <f t="shared" si="24"/>
        <v>-2.9050707988105885E-3</v>
      </c>
      <c r="BB40" s="164"/>
      <c r="BC40" s="213">
        <f t="shared" si="25"/>
        <v>279.88398512016664</v>
      </c>
      <c r="BD40" s="213">
        <f t="shared" si="26"/>
        <v>264.26637640275402</v>
      </c>
      <c r="BE40" s="213">
        <f t="shared" si="27"/>
        <v>-15.617608717412622</v>
      </c>
      <c r="BF40" s="404">
        <f t="shared" si="28"/>
        <v>-5.5800294220861864E-2</v>
      </c>
      <c r="BG40" s="527"/>
      <c r="BH40" s="213">
        <f t="shared" si="29"/>
        <v>650.09530544330653</v>
      </c>
      <c r="BI40" s="213">
        <f t="shared" si="30"/>
        <v>633.40220662983393</v>
      </c>
      <c r="BJ40" s="213">
        <f t="shared" si="31"/>
        <v>-16.693098813472602</v>
      </c>
      <c r="BK40" s="404">
        <f t="shared" si="32"/>
        <v>-2.5677925488308842E-2</v>
      </c>
      <c r="BL40" s="215"/>
      <c r="BM40" s="213">
        <f t="shared" si="33"/>
        <v>265.71925425913702</v>
      </c>
      <c r="BN40" s="213">
        <f t="shared" si="34"/>
        <v>273.19537015121426</v>
      </c>
      <c r="BO40" s="213">
        <f t="shared" si="35"/>
        <v>7.4761158920772459</v>
      </c>
      <c r="BP40" s="404">
        <f t="shared" si="36"/>
        <v>2.8135393925147495E-2</v>
      </c>
      <c r="BQ40" s="215"/>
      <c r="BR40" s="213">
        <f t="shared" si="37"/>
        <v>76.690108913462339</v>
      </c>
      <c r="BS40" s="213">
        <f t="shared" si="38"/>
        <v>95.990012075922252</v>
      </c>
      <c r="BT40" s="213">
        <f t="shared" si="39"/>
        <v>19.299903162459913</v>
      </c>
      <c r="BU40" s="404">
        <f t="shared" si="40"/>
        <v>0.2516609173712096</v>
      </c>
      <c r="BV40" s="215"/>
      <c r="BW40" s="213">
        <f t="shared" si="41"/>
        <v>992.50466861590576</v>
      </c>
      <c r="BX40" s="213">
        <f t="shared" si="42"/>
        <v>1002.5875888569703</v>
      </c>
      <c r="BY40" s="213">
        <f t="shared" si="43"/>
        <v>10.082920241064585</v>
      </c>
      <c r="BZ40" s="404">
        <f t="shared" si="44"/>
        <v>1.0159065805832116E-2</v>
      </c>
      <c r="CA40" s="216"/>
      <c r="CB40" s="213">
        <f t="shared" si="45"/>
        <v>-242.27773644360803</v>
      </c>
      <c r="CC40" s="213">
        <f t="shared" si="46"/>
        <v>-243.06493962678374</v>
      </c>
      <c r="CD40" s="213">
        <f t="shared" si="47"/>
        <v>-0.78720318317570559</v>
      </c>
      <c r="CE40" s="404">
        <f t="shared" si="48"/>
        <v>3.2491767288693198E-3</v>
      </c>
      <c r="CF40" s="142"/>
      <c r="CG40" s="213">
        <f t="shared" si="49"/>
        <v>750.22693217229778</v>
      </c>
      <c r="CH40" s="213">
        <f t="shared" si="50"/>
        <v>759.52264923018663</v>
      </c>
      <c r="CI40" s="206">
        <v>-56.232565024126067</v>
      </c>
      <c r="CJ40" s="142">
        <v>-6.9727698935424534E-2</v>
      </c>
    </row>
    <row r="41" spans="1:88">
      <c r="A41" s="74">
        <v>102</v>
      </c>
      <c r="B41" s="84">
        <v>4</v>
      </c>
      <c r="C41" s="84">
        <v>4</v>
      </c>
      <c r="D41" s="75" t="s">
        <v>72</v>
      </c>
      <c r="E41" s="97">
        <v>9555</v>
      </c>
      <c r="F41" s="213">
        <f>'1.a. Vos-laskelma'!C41</f>
        <v>9546</v>
      </c>
      <c r="G41" s="214">
        <f t="shared" si="0"/>
        <v>-9</v>
      </c>
      <c r="H41" s="179">
        <f t="shared" si="1"/>
        <v>-9.4191522762951331E-4</v>
      </c>
      <c r="I41" s="142"/>
      <c r="J41" s="213">
        <v>1964099.421010226</v>
      </c>
      <c r="K41" s="214">
        <f t="shared" si="2"/>
        <v>1849020.5549209791</v>
      </c>
      <c r="L41" s="214">
        <f t="shared" si="3"/>
        <v>-115078.86608924693</v>
      </c>
      <c r="M41" s="179">
        <f t="shared" si="4"/>
        <v>-5.8591161352746911E-2</v>
      </c>
      <c r="N41" s="404"/>
      <c r="O41" s="213">
        <v>269095.74740131962</v>
      </c>
      <c r="P41" s="213">
        <f>'2.a. Vos-laskelma'!M41+'2.a. Vos-laskelma'!N41</f>
        <v>255394.44923835169</v>
      </c>
      <c r="Q41" s="214">
        <f t="shared" si="5"/>
        <v>-13701.298162967927</v>
      </c>
      <c r="R41" s="179">
        <f t="shared" si="6"/>
        <v>-5.0916070934908936E-2</v>
      </c>
      <c r="S41" s="404"/>
      <c r="T41" s="213">
        <v>2233195.1684115459</v>
      </c>
      <c r="U41" s="213">
        <f>'2.a. Vos-laskelma'!U41</f>
        <v>2104415.0041593309</v>
      </c>
      <c r="V41" s="214">
        <f t="shared" si="7"/>
        <v>-128780.16425221507</v>
      </c>
      <c r="W41" s="179">
        <f t="shared" si="8"/>
        <v>-5.7666327633968228E-2</v>
      </c>
      <c r="X41" s="142"/>
      <c r="Y41" s="213">
        <f>'1.a. Vos-laskelma'!X41</f>
        <v>3890123.322890617</v>
      </c>
      <c r="Z41" s="213">
        <f>'1.a. Vos-laskelma'!E41</f>
        <v>4287679.1048347885</v>
      </c>
      <c r="AA41" s="214">
        <f t="shared" si="9"/>
        <v>397555.78194417153</v>
      </c>
      <c r="AB41" s="179">
        <f t="shared" si="10"/>
        <v>0.10219618992663747</v>
      </c>
      <c r="AC41" s="179"/>
      <c r="AD41" s="213">
        <v>1447329.5377621739</v>
      </c>
      <c r="AE41" s="213">
        <f>'2.a. Vos-laskelma'!X41</f>
        <v>1603853.6349376517</v>
      </c>
      <c r="AF41" s="214">
        <f t="shared" si="11"/>
        <v>156524.09717547777</v>
      </c>
      <c r="AG41" s="179">
        <f t="shared" si="12"/>
        <v>0.10814682702979417</v>
      </c>
      <c r="AH41" s="143"/>
      <c r="AI41" s="81">
        <v>7570648.0290643368</v>
      </c>
      <c r="AJ41" s="81">
        <f>'2.a. Vos-laskelma'!Y41</f>
        <v>7995947.7439317703</v>
      </c>
      <c r="AK41" s="214">
        <f t="shared" si="13"/>
        <v>425299.71486743353</v>
      </c>
      <c r="AL41" s="179">
        <f t="shared" si="14"/>
        <v>5.6177451815838372E-2</v>
      </c>
      <c r="AM41" s="142"/>
      <c r="AN41" s="213">
        <v>751194</v>
      </c>
      <c r="AO41" s="213">
        <v>751194</v>
      </c>
      <c r="AP41" s="214">
        <f t="shared" si="51"/>
        <v>0</v>
      </c>
      <c r="AQ41" s="179">
        <f t="shared" si="52"/>
        <v>0</v>
      </c>
      <c r="AR41" s="142"/>
      <c r="AS41" s="213">
        <f t="shared" si="17"/>
        <v>8321842.0290643368</v>
      </c>
      <c r="AT41" s="213">
        <f t="shared" si="18"/>
        <v>8747141.7439317703</v>
      </c>
      <c r="AU41" s="214">
        <f t="shared" si="19"/>
        <v>425299.71486743353</v>
      </c>
      <c r="AV41" s="179">
        <f t="shared" si="20"/>
        <v>5.1106439341441323E-2</v>
      </c>
      <c r="AX41" s="213">
        <f t="shared" si="21"/>
        <v>205.55723924753804</v>
      </c>
      <c r="AY41" s="213">
        <f t="shared" si="22"/>
        <v>193.69584694332485</v>
      </c>
      <c r="AZ41" s="213">
        <f t="shared" si="23"/>
        <v>-11.861392304213183</v>
      </c>
      <c r="BA41" s="404">
        <f t="shared" si="24"/>
        <v>-5.7703598022784047E-2</v>
      </c>
      <c r="BB41" s="164"/>
      <c r="BC41" s="213">
        <f t="shared" si="25"/>
        <v>28.162820240849776</v>
      </c>
      <c r="BD41" s="213">
        <f t="shared" si="26"/>
        <v>26.754080163246563</v>
      </c>
      <c r="BE41" s="213">
        <f t="shared" si="27"/>
        <v>-1.4087400776032126</v>
      </c>
      <c r="BF41" s="404">
        <f t="shared" si="28"/>
        <v>-5.0021271504614974E-2</v>
      </c>
      <c r="BG41" s="527"/>
      <c r="BH41" s="213">
        <f t="shared" si="29"/>
        <v>233.72005948838785</v>
      </c>
      <c r="BI41" s="213">
        <f t="shared" si="30"/>
        <v>220.44992710657144</v>
      </c>
      <c r="BJ41" s="213">
        <f t="shared" si="31"/>
        <v>-13.27013238181641</v>
      </c>
      <c r="BK41" s="404">
        <f t="shared" si="32"/>
        <v>-5.6777892367752554E-2</v>
      </c>
      <c r="BL41" s="215"/>
      <c r="BM41" s="213">
        <f t="shared" si="33"/>
        <v>407.12959946526604</v>
      </c>
      <c r="BN41" s="213">
        <f t="shared" si="34"/>
        <v>449.1597637580964</v>
      </c>
      <c r="BO41" s="213">
        <f t="shared" si="35"/>
        <v>42.030164292830364</v>
      </c>
      <c r="BP41" s="404">
        <f t="shared" si="36"/>
        <v>0.10323534409690135</v>
      </c>
      <c r="BQ41" s="215"/>
      <c r="BR41" s="213">
        <f t="shared" si="37"/>
        <v>151.47352566846405</v>
      </c>
      <c r="BS41" s="213">
        <f t="shared" si="38"/>
        <v>168.0131610033157</v>
      </c>
      <c r="BT41" s="213">
        <f t="shared" si="39"/>
        <v>16.539635334851653</v>
      </c>
      <c r="BU41" s="404">
        <f t="shared" si="40"/>
        <v>0.1091915914801679</v>
      </c>
      <c r="BV41" s="215"/>
      <c r="BW41" s="213">
        <f t="shared" si="41"/>
        <v>792.32318462211788</v>
      </c>
      <c r="BX41" s="213">
        <f t="shared" si="42"/>
        <v>837.62285186798351</v>
      </c>
      <c r="BY41" s="213">
        <f t="shared" si="43"/>
        <v>45.299667245865635</v>
      </c>
      <c r="BZ41" s="404">
        <f t="shared" si="44"/>
        <v>5.7173219369404636E-2</v>
      </c>
      <c r="CA41" s="216"/>
      <c r="CB41" s="213">
        <f t="shared" si="45"/>
        <v>78.617896389324954</v>
      </c>
      <c r="CC41" s="213">
        <f t="shared" si="46"/>
        <v>78.69201759899434</v>
      </c>
      <c r="CD41" s="213">
        <f t="shared" si="47"/>
        <v>7.4121209669385735E-2</v>
      </c>
      <c r="CE41" s="404">
        <f t="shared" si="48"/>
        <v>9.4280326838470593E-4</v>
      </c>
      <c r="CF41" s="142"/>
      <c r="CG41" s="213">
        <f t="shared" si="49"/>
        <v>870.94108101144286</v>
      </c>
      <c r="CH41" s="213">
        <f t="shared" si="50"/>
        <v>916.31486946697783</v>
      </c>
      <c r="CI41" s="206">
        <v>-18.46025992831073</v>
      </c>
      <c r="CJ41" s="142">
        <v>-2.075582650775562E-2</v>
      </c>
    </row>
    <row r="42" spans="1:88">
      <c r="A42" s="74">
        <v>103</v>
      </c>
      <c r="B42" s="84">
        <v>5</v>
      </c>
      <c r="C42" s="84">
        <v>5</v>
      </c>
      <c r="D42" s="75" t="s">
        <v>73</v>
      </c>
      <c r="E42" s="97">
        <v>2094</v>
      </c>
      <c r="F42" s="213">
        <f>'1.a. Vos-laskelma'!C42</f>
        <v>2074</v>
      </c>
      <c r="G42" s="214">
        <f t="shared" si="0"/>
        <v>-20</v>
      </c>
      <c r="H42" s="179">
        <f t="shared" si="1"/>
        <v>-9.5510983763132766E-3</v>
      </c>
      <c r="I42" s="142"/>
      <c r="J42" s="213">
        <v>154617.48945435631</v>
      </c>
      <c r="K42" s="214">
        <f t="shared" si="2"/>
        <v>-4254.9054412196856</v>
      </c>
      <c r="L42" s="214">
        <f t="shared" si="3"/>
        <v>-158872.394895576</v>
      </c>
      <c r="M42" s="179">
        <f t="shared" si="4"/>
        <v>-1.0275189142976981</v>
      </c>
      <c r="N42" s="404"/>
      <c r="O42" s="213">
        <v>132965.7559521744</v>
      </c>
      <c r="P42" s="213">
        <f>'2.a. Vos-laskelma'!M42+'2.a. Vos-laskelma'!N42</f>
        <v>129927.42805785176</v>
      </c>
      <c r="Q42" s="214">
        <f t="shared" si="5"/>
        <v>-3038.3278943226323</v>
      </c>
      <c r="R42" s="179">
        <f t="shared" si="6"/>
        <v>-2.2850454032807284E-2</v>
      </c>
      <c r="S42" s="404"/>
      <c r="T42" s="213">
        <v>287583.24540653068</v>
      </c>
      <c r="U42" s="213">
        <f>'2.a. Vos-laskelma'!U42</f>
        <v>125672.52261663208</v>
      </c>
      <c r="V42" s="214">
        <f t="shared" si="7"/>
        <v>-161910.7227898986</v>
      </c>
      <c r="W42" s="179">
        <f t="shared" si="8"/>
        <v>-0.56300471385605211</v>
      </c>
      <c r="X42" s="142"/>
      <c r="Y42" s="213">
        <f>'1.a. Vos-laskelma'!X42</f>
        <v>1101989.9896684531</v>
      </c>
      <c r="Z42" s="213">
        <f>'1.a. Vos-laskelma'!E42</f>
        <v>1236016.6470177791</v>
      </c>
      <c r="AA42" s="214">
        <f t="shared" si="9"/>
        <v>134026.65734932595</v>
      </c>
      <c r="AB42" s="179">
        <f t="shared" si="10"/>
        <v>0.12162239095261607</v>
      </c>
      <c r="AC42" s="179"/>
      <c r="AD42" s="213">
        <v>353395.8373800423</v>
      </c>
      <c r="AE42" s="213">
        <f>'2.a. Vos-laskelma'!X42</f>
        <v>386388.56743422727</v>
      </c>
      <c r="AF42" s="214">
        <f t="shared" si="11"/>
        <v>32992.730054184969</v>
      </c>
      <c r="AG42" s="179">
        <f t="shared" si="12"/>
        <v>9.3359136029393996E-2</v>
      </c>
      <c r="AH42" s="143"/>
      <c r="AI42" s="81">
        <v>1742969.072455026</v>
      </c>
      <c r="AJ42" s="81">
        <f>'2.a. Vos-laskelma'!Y42</f>
        <v>1748077.7370686384</v>
      </c>
      <c r="AK42" s="214">
        <f t="shared" si="13"/>
        <v>5108.6646136124618</v>
      </c>
      <c r="AL42" s="179">
        <f t="shared" si="14"/>
        <v>2.9310127726000033E-3</v>
      </c>
      <c r="AM42" s="142"/>
      <c r="AN42" s="213">
        <v>-546962</v>
      </c>
      <c r="AO42" s="213">
        <v>-546962</v>
      </c>
      <c r="AP42" s="214">
        <f t="shared" si="51"/>
        <v>0</v>
      </c>
      <c r="AQ42" s="179">
        <f t="shared" si="52"/>
        <v>0</v>
      </c>
      <c r="AR42" s="142"/>
      <c r="AS42" s="213">
        <f t="shared" si="17"/>
        <v>1196007.072455026</v>
      </c>
      <c r="AT42" s="213">
        <f t="shared" si="18"/>
        <v>1201115.7370686384</v>
      </c>
      <c r="AU42" s="214">
        <f t="shared" si="19"/>
        <v>5108.6646136124618</v>
      </c>
      <c r="AV42" s="179">
        <f t="shared" si="20"/>
        <v>4.2714334482370428E-3</v>
      </c>
      <c r="AX42" s="213">
        <f t="shared" si="21"/>
        <v>73.838342623856889</v>
      </c>
      <c r="AY42" s="213">
        <f t="shared" si="22"/>
        <v>-2.0515455357857695</v>
      </c>
      <c r="AZ42" s="213">
        <f t="shared" si="23"/>
        <v>-75.889888159642652</v>
      </c>
      <c r="BA42" s="404">
        <f t="shared" si="24"/>
        <v>-1.0277842847345129</v>
      </c>
      <c r="BB42" s="164"/>
      <c r="BC42" s="213">
        <f t="shared" si="25"/>
        <v>63.498450789004011</v>
      </c>
      <c r="BD42" s="213">
        <f t="shared" si="26"/>
        <v>62.645818735704808</v>
      </c>
      <c r="BE42" s="213">
        <f t="shared" si="27"/>
        <v>-0.85263205329920311</v>
      </c>
      <c r="BF42" s="404">
        <f t="shared" si="28"/>
        <v>-1.3427604023480411E-2</v>
      </c>
      <c r="BG42" s="527"/>
      <c r="BH42" s="213">
        <f t="shared" si="29"/>
        <v>137.33679341286089</v>
      </c>
      <c r="BI42" s="213">
        <f t="shared" si="30"/>
        <v>60.594273199919037</v>
      </c>
      <c r="BJ42" s="213">
        <f t="shared" si="31"/>
        <v>-76.742520212941855</v>
      </c>
      <c r="BK42" s="404">
        <f t="shared" si="32"/>
        <v>-0.55879068023846346</v>
      </c>
      <c r="BL42" s="215"/>
      <c r="BM42" s="213">
        <f t="shared" si="33"/>
        <v>526.26074005179237</v>
      </c>
      <c r="BN42" s="213">
        <f t="shared" si="34"/>
        <v>595.95788187935341</v>
      </c>
      <c r="BO42" s="213">
        <f t="shared" si="35"/>
        <v>69.69714182756104</v>
      </c>
      <c r="BP42" s="404">
        <f t="shared" si="36"/>
        <v>0.13243842172361506</v>
      </c>
      <c r="BQ42" s="215"/>
      <c r="BR42" s="213">
        <f t="shared" si="37"/>
        <v>168.76592042981963</v>
      </c>
      <c r="BS42" s="213">
        <f t="shared" si="38"/>
        <v>186.30114148226966</v>
      </c>
      <c r="BT42" s="213">
        <f t="shared" si="39"/>
        <v>17.535221052450026</v>
      </c>
      <c r="BU42" s="404">
        <f t="shared" si="40"/>
        <v>0.10390261853690982</v>
      </c>
      <c r="BV42" s="215"/>
      <c r="BW42" s="213">
        <f t="shared" si="41"/>
        <v>832.36345389447274</v>
      </c>
      <c r="BX42" s="213">
        <f t="shared" si="42"/>
        <v>842.85329656154215</v>
      </c>
      <c r="BY42" s="213">
        <f t="shared" si="43"/>
        <v>10.489842667069411</v>
      </c>
      <c r="BZ42" s="404">
        <f t="shared" si="44"/>
        <v>1.2602478662403306E-2</v>
      </c>
      <c r="CA42" s="216"/>
      <c r="CB42" s="213">
        <f t="shared" si="45"/>
        <v>-261.20439350525311</v>
      </c>
      <c r="CC42" s="213">
        <f t="shared" si="46"/>
        <v>-263.7232401157184</v>
      </c>
      <c r="CD42" s="213">
        <f t="shared" si="47"/>
        <v>-2.5188466104652889</v>
      </c>
      <c r="CE42" s="404">
        <f t="shared" si="48"/>
        <v>9.6432015429121498E-3</v>
      </c>
      <c r="CF42" s="142"/>
      <c r="CG42" s="213">
        <f t="shared" si="49"/>
        <v>571.15906038921969</v>
      </c>
      <c r="CH42" s="213">
        <f t="shared" si="50"/>
        <v>579.1300564458237</v>
      </c>
      <c r="CI42" s="206">
        <v>-71.815465327729953</v>
      </c>
      <c r="CJ42" s="142">
        <v>-0.1116925515014021</v>
      </c>
    </row>
    <row r="43" spans="1:88">
      <c r="A43" s="74">
        <v>105</v>
      </c>
      <c r="B43" s="84">
        <v>18</v>
      </c>
      <c r="C43" s="84">
        <v>18</v>
      </c>
      <c r="D43" s="75" t="s">
        <v>74</v>
      </c>
      <c r="E43" s="97">
        <v>2002</v>
      </c>
      <c r="F43" s="213">
        <f>'1.a. Vos-laskelma'!C43</f>
        <v>1984</v>
      </c>
      <c r="G43" s="214">
        <f t="shared" si="0"/>
        <v>-18</v>
      </c>
      <c r="H43" s="179">
        <f t="shared" si="1"/>
        <v>-8.9910089910089919E-3</v>
      </c>
      <c r="I43" s="142"/>
      <c r="J43" s="213">
        <v>1188249.734848893</v>
      </c>
      <c r="K43" s="214">
        <f t="shared" si="2"/>
        <v>1072889.6812076427</v>
      </c>
      <c r="L43" s="214">
        <f t="shared" si="3"/>
        <v>-115360.05364125036</v>
      </c>
      <c r="M43" s="179">
        <f t="shared" si="4"/>
        <v>-9.7084013787657547E-2</v>
      </c>
      <c r="N43" s="404"/>
      <c r="O43" s="213">
        <v>709007.22970487282</v>
      </c>
      <c r="P43" s="213">
        <f>'2.a. Vos-laskelma'!M43+'2.a. Vos-laskelma'!N43</f>
        <v>674653.10262911557</v>
      </c>
      <c r="Q43" s="214">
        <f t="shared" si="5"/>
        <v>-34354.127075757249</v>
      </c>
      <c r="R43" s="179">
        <f t="shared" si="6"/>
        <v>-4.8453845936179372E-2</v>
      </c>
      <c r="S43" s="404"/>
      <c r="T43" s="213">
        <v>1897256.964553766</v>
      </c>
      <c r="U43" s="213">
        <f>'2.a. Vos-laskelma'!U43</f>
        <v>1747542.7838367582</v>
      </c>
      <c r="V43" s="214">
        <f t="shared" si="7"/>
        <v>-149714.18071700772</v>
      </c>
      <c r="W43" s="179">
        <f t="shared" si="8"/>
        <v>-7.8910861055777146E-2</v>
      </c>
      <c r="X43" s="142"/>
      <c r="Y43" s="213">
        <f>'1.a. Vos-laskelma'!X43</f>
        <v>1049361.414107135</v>
      </c>
      <c r="Z43" s="213">
        <f>'1.a. Vos-laskelma'!E43</f>
        <v>937668.03595227434</v>
      </c>
      <c r="AA43" s="214">
        <f t="shared" si="9"/>
        <v>-111693.37815486069</v>
      </c>
      <c r="AB43" s="179">
        <f t="shared" si="10"/>
        <v>-0.10643937984883567</v>
      </c>
      <c r="AC43" s="179"/>
      <c r="AD43" s="213">
        <v>367172.15660239093</v>
      </c>
      <c r="AE43" s="213">
        <f>'2.a. Vos-laskelma'!X43</f>
        <v>402494.52904123266</v>
      </c>
      <c r="AF43" s="214">
        <f t="shared" si="11"/>
        <v>35322.372438841732</v>
      </c>
      <c r="AG43" s="179">
        <f t="shared" si="12"/>
        <v>9.6201119294272011E-2</v>
      </c>
      <c r="AH43" s="143"/>
      <c r="AI43" s="81">
        <v>3313790.535263292</v>
      </c>
      <c r="AJ43" s="81">
        <f>'2.a. Vos-laskelma'!Y43</f>
        <v>3087705.348830265</v>
      </c>
      <c r="AK43" s="214">
        <f t="shared" si="13"/>
        <v>-226085.18643302703</v>
      </c>
      <c r="AL43" s="179">
        <f t="shared" si="14"/>
        <v>-6.8225551382071217E-2</v>
      </c>
      <c r="AM43" s="142"/>
      <c r="AN43" s="213">
        <v>-486718</v>
      </c>
      <c r="AO43" s="213">
        <v>-486718</v>
      </c>
      <c r="AP43" s="214">
        <f t="shared" si="51"/>
        <v>0</v>
      </c>
      <c r="AQ43" s="179">
        <f t="shared" si="52"/>
        <v>0</v>
      </c>
      <c r="AR43" s="142"/>
      <c r="AS43" s="213">
        <f t="shared" si="17"/>
        <v>2827072.535263292</v>
      </c>
      <c r="AT43" s="213">
        <f t="shared" si="18"/>
        <v>2600987.348830265</v>
      </c>
      <c r="AU43" s="214">
        <f t="shared" si="19"/>
        <v>-226085.18643302703</v>
      </c>
      <c r="AV43" s="179">
        <f t="shared" si="20"/>
        <v>-7.9971484145867938E-2</v>
      </c>
      <c r="AX43" s="213">
        <f t="shared" si="21"/>
        <v>593.5313360883581</v>
      </c>
      <c r="AY43" s="213">
        <f t="shared" si="22"/>
        <v>540.77100867320701</v>
      </c>
      <c r="AZ43" s="213">
        <f t="shared" si="23"/>
        <v>-52.760327415151096</v>
      </c>
      <c r="BA43" s="404">
        <f t="shared" si="24"/>
        <v>-8.8892235686940629E-2</v>
      </c>
      <c r="BB43" s="164"/>
      <c r="BC43" s="213">
        <f t="shared" si="25"/>
        <v>354.14946538704936</v>
      </c>
      <c r="BD43" s="213">
        <f t="shared" si="26"/>
        <v>340.04692672838485</v>
      </c>
      <c r="BE43" s="213">
        <f t="shared" si="27"/>
        <v>-14.102538658664514</v>
      </c>
      <c r="BF43" s="404">
        <f t="shared" si="28"/>
        <v>-3.9820866715842347E-2</v>
      </c>
      <c r="BG43" s="527"/>
      <c r="BH43" s="213">
        <f t="shared" si="29"/>
        <v>947.68080147540752</v>
      </c>
      <c r="BI43" s="213">
        <f t="shared" si="30"/>
        <v>880.81793540159185</v>
      </c>
      <c r="BJ43" s="213">
        <f t="shared" si="31"/>
        <v>-66.862866073815667</v>
      </c>
      <c r="BK43" s="404">
        <f t="shared" si="32"/>
        <v>-7.0554205561323455E-2</v>
      </c>
      <c r="BL43" s="215"/>
      <c r="BM43" s="213">
        <f t="shared" si="33"/>
        <v>524.15655050306441</v>
      </c>
      <c r="BN43" s="213">
        <f t="shared" si="34"/>
        <v>472.61493747594471</v>
      </c>
      <c r="BO43" s="213">
        <f t="shared" si="35"/>
        <v>-51.541613027119695</v>
      </c>
      <c r="BP43" s="404">
        <f t="shared" si="36"/>
        <v>-9.8332479061173844E-2</v>
      </c>
      <c r="BQ43" s="215"/>
      <c r="BR43" s="213">
        <f t="shared" si="37"/>
        <v>183.40267562556988</v>
      </c>
      <c r="BS43" s="213">
        <f t="shared" si="38"/>
        <v>202.87022633126645</v>
      </c>
      <c r="BT43" s="213">
        <f t="shared" si="39"/>
        <v>19.467550705696567</v>
      </c>
      <c r="BU43" s="404">
        <f t="shared" si="40"/>
        <v>0.10614649235238537</v>
      </c>
      <c r="BV43" s="215"/>
      <c r="BW43" s="213">
        <f t="shared" si="41"/>
        <v>1655.2400276040419</v>
      </c>
      <c r="BX43" s="213">
        <f t="shared" si="42"/>
        <v>1556.3030992088029</v>
      </c>
      <c r="BY43" s="213">
        <f t="shared" si="43"/>
        <v>-98.936928395238965</v>
      </c>
      <c r="BZ43" s="404">
        <f t="shared" si="44"/>
        <v>-5.9771952553884324E-2</v>
      </c>
      <c r="CA43" s="216"/>
      <c r="CB43" s="213">
        <f t="shared" si="45"/>
        <v>-243.11588411588411</v>
      </c>
      <c r="CC43" s="213">
        <f t="shared" si="46"/>
        <v>-245.32157258064515</v>
      </c>
      <c r="CD43" s="213">
        <f t="shared" si="47"/>
        <v>-2.2056884647610389</v>
      </c>
      <c r="CE43" s="404">
        <f t="shared" si="48"/>
        <v>9.0725806451612632E-3</v>
      </c>
      <c r="CF43" s="142"/>
      <c r="CG43" s="213">
        <f t="shared" si="49"/>
        <v>1412.1241434881579</v>
      </c>
      <c r="CH43" s="213">
        <f t="shared" si="50"/>
        <v>1310.9815266281578</v>
      </c>
      <c r="CI43" s="206">
        <v>-30.199940242540379</v>
      </c>
      <c r="CJ43" s="142">
        <v>-2.093838727592039E-2</v>
      </c>
    </row>
    <row r="44" spans="1:88">
      <c r="A44" s="74">
        <v>106</v>
      </c>
      <c r="B44" s="84">
        <v>1</v>
      </c>
      <c r="C44" s="85">
        <v>35</v>
      </c>
      <c r="D44" s="75" t="s">
        <v>75</v>
      </c>
      <c r="E44" s="97">
        <v>47031</v>
      </c>
      <c r="F44" s="213">
        <f>'1.a. Vos-laskelma'!C44</f>
        <v>47015</v>
      </c>
      <c r="G44" s="214">
        <f t="shared" si="0"/>
        <v>-16</v>
      </c>
      <c r="H44" s="179">
        <f t="shared" si="1"/>
        <v>-3.4020114392634647E-4</v>
      </c>
      <c r="I44" s="142"/>
      <c r="J44" s="213">
        <v>15271231.320854381</v>
      </c>
      <c r="K44" s="214">
        <f t="shared" si="2"/>
        <v>13502025.299319293</v>
      </c>
      <c r="L44" s="214">
        <f t="shared" si="3"/>
        <v>-1769206.0215350874</v>
      </c>
      <c r="M44" s="179">
        <f t="shared" si="4"/>
        <v>-0.11585221809318422</v>
      </c>
      <c r="N44" s="404"/>
      <c r="O44" s="213">
        <v>-1543898.631660827</v>
      </c>
      <c r="P44" s="213">
        <f>'2.a. Vos-laskelma'!M44+'2.a. Vos-laskelma'!N44</f>
        <v>-1609694.388472772</v>
      </c>
      <c r="Q44" s="214">
        <f t="shared" si="5"/>
        <v>-65795.756811945001</v>
      </c>
      <c r="R44" s="179">
        <f t="shared" si="6"/>
        <v>4.2616630044659182E-2</v>
      </c>
      <c r="S44" s="404"/>
      <c r="T44" s="213">
        <v>13727332.68919356</v>
      </c>
      <c r="U44" s="213">
        <f>'2.a. Vos-laskelma'!U44</f>
        <v>11892330.910846522</v>
      </c>
      <c r="V44" s="214">
        <f t="shared" si="7"/>
        <v>-1835001.7783470377</v>
      </c>
      <c r="W44" s="179">
        <f t="shared" si="8"/>
        <v>-0.13367504233299374</v>
      </c>
      <c r="X44" s="142"/>
      <c r="Y44" s="213">
        <f>'1.a. Vos-laskelma'!X44</f>
        <v>367626.20205887372</v>
      </c>
      <c r="Z44" s="213">
        <f>'1.a. Vos-laskelma'!E44</f>
        <v>-95516.644419205302</v>
      </c>
      <c r="AA44" s="214">
        <f t="shared" si="9"/>
        <v>-463142.84647807904</v>
      </c>
      <c r="AB44" s="179">
        <f t="shared" si="10"/>
        <v>-1.2598200125134409</v>
      </c>
      <c r="AC44" s="179"/>
      <c r="AD44" s="213">
        <v>3493912.7723381161</v>
      </c>
      <c r="AE44" s="213">
        <f>'2.a. Vos-laskelma'!X44</f>
        <v>4272925.1675023325</v>
      </c>
      <c r="AF44" s="214">
        <f t="shared" si="11"/>
        <v>779012.3951642164</v>
      </c>
      <c r="AG44" s="179">
        <f t="shared" si="12"/>
        <v>0.22296274862148421</v>
      </c>
      <c r="AH44" s="143"/>
      <c r="AI44" s="81">
        <v>17588871.66359055</v>
      </c>
      <c r="AJ44" s="81">
        <f>'2.a. Vos-laskelma'!Y44</f>
        <v>16069739.43392965</v>
      </c>
      <c r="AK44" s="214">
        <f t="shared" si="13"/>
        <v>-1519132.2296609003</v>
      </c>
      <c r="AL44" s="179">
        <f t="shared" si="14"/>
        <v>-8.6368941607865957E-2</v>
      </c>
      <c r="AM44" s="142"/>
      <c r="AN44" s="213">
        <v>-1034586</v>
      </c>
      <c r="AO44" s="213">
        <v>-1034586</v>
      </c>
      <c r="AP44" s="214">
        <f t="shared" si="51"/>
        <v>0</v>
      </c>
      <c r="AQ44" s="179">
        <f t="shared" si="52"/>
        <v>0</v>
      </c>
      <c r="AR44" s="142"/>
      <c r="AS44" s="213">
        <f t="shared" si="17"/>
        <v>16554285.66359055</v>
      </c>
      <c r="AT44" s="213">
        <f t="shared" si="18"/>
        <v>15035153.43392965</v>
      </c>
      <c r="AU44" s="214">
        <f t="shared" si="19"/>
        <v>-1519132.2296609003</v>
      </c>
      <c r="AV44" s="179">
        <f t="shared" si="20"/>
        <v>-9.1766703833199847E-2</v>
      </c>
      <c r="AX44" s="213">
        <f t="shared" si="21"/>
        <v>324.70564778240691</v>
      </c>
      <c r="AY44" s="213">
        <f t="shared" si="22"/>
        <v>287.18547908793562</v>
      </c>
      <c r="AZ44" s="213">
        <f t="shared" si="23"/>
        <v>-37.520168694471295</v>
      </c>
      <c r="BA44" s="404">
        <f t="shared" si="24"/>
        <v>-0.1155513276431042</v>
      </c>
      <c r="BB44" s="164"/>
      <c r="BC44" s="213">
        <f t="shared" si="25"/>
        <v>-32.827255037333394</v>
      </c>
      <c r="BD44" s="213">
        <f t="shared" si="26"/>
        <v>-34.237889789913261</v>
      </c>
      <c r="BE44" s="213">
        <f t="shared" si="27"/>
        <v>-1.4106347525798668</v>
      </c>
      <c r="BF44" s="404">
        <f t="shared" si="28"/>
        <v>4.2971450125074327E-2</v>
      </c>
      <c r="BG44" s="527"/>
      <c r="BH44" s="213">
        <f t="shared" si="29"/>
        <v>291.87839274507365</v>
      </c>
      <c r="BI44" s="213">
        <f t="shared" si="30"/>
        <v>252.94758929802236</v>
      </c>
      <c r="BJ44" s="213">
        <f t="shared" si="31"/>
        <v>-38.930803447051289</v>
      </c>
      <c r="BK44" s="404">
        <f t="shared" si="32"/>
        <v>-0.1333802172915671</v>
      </c>
      <c r="BL44" s="215"/>
      <c r="BM44" s="213">
        <f t="shared" si="33"/>
        <v>7.8166784048579387</v>
      </c>
      <c r="BN44" s="213">
        <f t="shared" si="34"/>
        <v>-2.0316206406296993</v>
      </c>
      <c r="BO44" s="213">
        <f t="shared" si="35"/>
        <v>-9.8482990454876376</v>
      </c>
      <c r="BP44" s="404">
        <f t="shared" si="36"/>
        <v>-1.259908433659888</v>
      </c>
      <c r="BQ44" s="215"/>
      <c r="BR44" s="213">
        <f t="shared" si="37"/>
        <v>74.289570120518718</v>
      </c>
      <c r="BS44" s="213">
        <f t="shared" si="38"/>
        <v>90.884295809897537</v>
      </c>
      <c r="BT44" s="213">
        <f t="shared" si="39"/>
        <v>16.594725689378819</v>
      </c>
      <c r="BU44" s="404">
        <f t="shared" si="40"/>
        <v>0.22337894353753124</v>
      </c>
      <c r="BV44" s="215"/>
      <c r="BW44" s="213">
        <f t="shared" si="41"/>
        <v>373.98464127045037</v>
      </c>
      <c r="BX44" s="213">
        <f t="shared" si="42"/>
        <v>341.80026446729022</v>
      </c>
      <c r="BY44" s="213">
        <f t="shared" si="43"/>
        <v>-32.184376803160148</v>
      </c>
      <c r="BZ44" s="404">
        <f t="shared" si="44"/>
        <v>-8.6058017499937189E-2</v>
      </c>
      <c r="CA44" s="216"/>
      <c r="CB44" s="213">
        <f t="shared" si="45"/>
        <v>-21.997958793136441</v>
      </c>
      <c r="CC44" s="213">
        <f t="shared" si="46"/>
        <v>-22.005445070722111</v>
      </c>
      <c r="CD44" s="213">
        <f t="shared" si="47"/>
        <v>-7.4862775856701091E-3</v>
      </c>
      <c r="CE44" s="404">
        <f t="shared" si="48"/>
        <v>3.4031692013196673E-4</v>
      </c>
      <c r="CF44" s="142"/>
      <c r="CG44" s="213">
        <f t="shared" si="49"/>
        <v>351.98668247731393</v>
      </c>
      <c r="CH44" s="213">
        <f t="shared" si="50"/>
        <v>319.79481939656813</v>
      </c>
      <c r="CI44" s="206">
        <v>10.38213229687091</v>
      </c>
      <c r="CJ44" s="142">
        <v>3.0392254117771089E-2</v>
      </c>
    </row>
    <row r="45" spans="1:88">
      <c r="A45" s="74">
        <v>108</v>
      </c>
      <c r="B45" s="84">
        <v>6</v>
      </c>
      <c r="C45" s="84">
        <v>6</v>
      </c>
      <c r="D45" s="75" t="s">
        <v>76</v>
      </c>
      <c r="E45" s="97">
        <v>10348</v>
      </c>
      <c r="F45" s="213">
        <f>'1.a. Vos-laskelma'!C45</f>
        <v>10249</v>
      </c>
      <c r="G45" s="214">
        <f t="shared" si="0"/>
        <v>-99</v>
      </c>
      <c r="H45" s="179">
        <f t="shared" si="1"/>
        <v>-9.5670660997294165E-3</v>
      </c>
      <c r="I45" s="142"/>
      <c r="J45" s="213">
        <v>4268279.4088532077</v>
      </c>
      <c r="K45" s="214">
        <f t="shared" si="2"/>
        <v>3741242.7263286989</v>
      </c>
      <c r="L45" s="214">
        <f t="shared" si="3"/>
        <v>-527036.6825245088</v>
      </c>
      <c r="M45" s="179">
        <f t="shared" si="4"/>
        <v>-0.12347754962604754</v>
      </c>
      <c r="N45" s="404"/>
      <c r="O45" s="213">
        <v>831320.29964827176</v>
      </c>
      <c r="P45" s="213">
        <f>'2.a. Vos-laskelma'!M45+'2.a. Vos-laskelma'!N45</f>
        <v>816899.1385135809</v>
      </c>
      <c r="Q45" s="214">
        <f t="shared" si="5"/>
        <v>-14421.161134690861</v>
      </c>
      <c r="R45" s="179">
        <f t="shared" si="6"/>
        <v>-1.7347298196365945E-2</v>
      </c>
      <c r="S45" s="404"/>
      <c r="T45" s="213">
        <v>5099599.7085014796</v>
      </c>
      <c r="U45" s="213">
        <f>'2.a. Vos-laskelma'!U45</f>
        <v>4558141.8648422798</v>
      </c>
      <c r="V45" s="214">
        <f t="shared" si="7"/>
        <v>-541457.84365919977</v>
      </c>
      <c r="W45" s="179">
        <f t="shared" si="8"/>
        <v>-0.10617653827937555</v>
      </c>
      <c r="X45" s="142"/>
      <c r="Y45" s="213">
        <f>'1.a. Vos-laskelma'!X45</f>
        <v>4499072.0628661672</v>
      </c>
      <c r="Z45" s="213">
        <f>'1.a. Vos-laskelma'!E45</f>
        <v>6031115.2324966639</v>
      </c>
      <c r="AA45" s="214">
        <f t="shared" si="9"/>
        <v>1532043.1696304968</v>
      </c>
      <c r="AB45" s="179">
        <f t="shared" si="10"/>
        <v>0.3405242566073719</v>
      </c>
      <c r="AC45" s="179"/>
      <c r="AD45" s="213">
        <v>876687.145532366</v>
      </c>
      <c r="AE45" s="213">
        <f>'2.a. Vos-laskelma'!X45</f>
        <v>1083750.3476558321</v>
      </c>
      <c r="AF45" s="214">
        <f t="shared" si="11"/>
        <v>207063.20212346606</v>
      </c>
      <c r="AG45" s="179">
        <f t="shared" si="12"/>
        <v>0.23618824934147686</v>
      </c>
      <c r="AH45" s="143"/>
      <c r="AI45" s="81">
        <v>10475358.916900011</v>
      </c>
      <c r="AJ45" s="81">
        <f>'2.a. Vos-laskelma'!Y45</f>
        <v>11673007.444994777</v>
      </c>
      <c r="AK45" s="214">
        <f t="shared" si="13"/>
        <v>1197648.5280947667</v>
      </c>
      <c r="AL45" s="179">
        <f t="shared" si="14"/>
        <v>0.11433007094034622</v>
      </c>
      <c r="AM45" s="142"/>
      <c r="AN45" s="213">
        <v>-1454199</v>
      </c>
      <c r="AO45" s="213">
        <v>-1454199</v>
      </c>
      <c r="AP45" s="214">
        <f t="shared" si="51"/>
        <v>0</v>
      </c>
      <c r="AQ45" s="179">
        <f t="shared" si="52"/>
        <v>0</v>
      </c>
      <c r="AR45" s="142"/>
      <c r="AS45" s="213">
        <f t="shared" si="17"/>
        <v>9021159.9169000108</v>
      </c>
      <c r="AT45" s="213">
        <f t="shared" si="18"/>
        <v>10218808.444994777</v>
      </c>
      <c r="AU45" s="214">
        <f t="shared" si="19"/>
        <v>1197648.5280947667</v>
      </c>
      <c r="AV45" s="179">
        <f t="shared" si="20"/>
        <v>0.13275992656455657</v>
      </c>
      <c r="AX45" s="213">
        <f t="shared" si="21"/>
        <v>412.4738508748751</v>
      </c>
      <c r="AY45" s="213">
        <f t="shared" si="22"/>
        <v>365.03490353485205</v>
      </c>
      <c r="AZ45" s="213">
        <f t="shared" si="23"/>
        <v>-47.438947340023049</v>
      </c>
      <c r="BA45" s="404">
        <f t="shared" si="24"/>
        <v>-0.11501079944680848</v>
      </c>
      <c r="BB45" s="164"/>
      <c r="BC45" s="213">
        <f t="shared" si="25"/>
        <v>80.336325826079602</v>
      </c>
      <c r="BD45" s="213">
        <f t="shared" si="26"/>
        <v>79.705253050403059</v>
      </c>
      <c r="BE45" s="213">
        <f t="shared" si="27"/>
        <v>-0.63107277567654307</v>
      </c>
      <c r="BF45" s="404">
        <f t="shared" si="28"/>
        <v>-7.8553850849832837E-3</v>
      </c>
      <c r="BG45" s="527"/>
      <c r="BH45" s="213">
        <f t="shared" si="29"/>
        <v>492.81017670095474</v>
      </c>
      <c r="BI45" s="213">
        <f t="shared" si="30"/>
        <v>444.74015658525514</v>
      </c>
      <c r="BJ45" s="213">
        <f t="shared" si="31"/>
        <v>-48.070020115699606</v>
      </c>
      <c r="BK45" s="404">
        <f t="shared" si="32"/>
        <v>-9.7542669344812011E-2</v>
      </c>
      <c r="BL45" s="215"/>
      <c r="BM45" s="213">
        <f t="shared" si="33"/>
        <v>434.77696780693537</v>
      </c>
      <c r="BN45" s="213">
        <f t="shared" si="34"/>
        <v>588.4588967213059</v>
      </c>
      <c r="BO45" s="213">
        <f t="shared" si="35"/>
        <v>153.68192891437053</v>
      </c>
      <c r="BP45" s="404">
        <f t="shared" si="36"/>
        <v>0.35347302247761586</v>
      </c>
      <c r="BQ45" s="215"/>
      <c r="BR45" s="213">
        <f t="shared" si="37"/>
        <v>84.720443132234834</v>
      </c>
      <c r="BS45" s="213">
        <f t="shared" si="38"/>
        <v>105.74205753301123</v>
      </c>
      <c r="BT45" s="213">
        <f t="shared" si="39"/>
        <v>21.0216144007764</v>
      </c>
      <c r="BU45" s="404">
        <f t="shared" si="40"/>
        <v>0.2481291837433508</v>
      </c>
      <c r="BV45" s="215"/>
      <c r="BW45" s="213">
        <f t="shared" si="41"/>
        <v>1012.3075876401248</v>
      </c>
      <c r="BX45" s="213">
        <f t="shared" si="42"/>
        <v>1138.9411108395725</v>
      </c>
      <c r="BY45" s="213">
        <f t="shared" si="43"/>
        <v>126.63352319944772</v>
      </c>
      <c r="BZ45" s="404">
        <f t="shared" si="44"/>
        <v>0.12509391883019841</v>
      </c>
      <c r="CA45" s="216"/>
      <c r="CB45" s="213">
        <f t="shared" si="45"/>
        <v>-140.52947429454966</v>
      </c>
      <c r="CC45" s="213">
        <f t="shared" si="46"/>
        <v>-141.88691579666309</v>
      </c>
      <c r="CD45" s="213">
        <f t="shared" si="47"/>
        <v>-1.3574415021134314</v>
      </c>
      <c r="CE45" s="404">
        <f t="shared" si="48"/>
        <v>9.6594789735584951E-3</v>
      </c>
      <c r="CF45" s="142"/>
      <c r="CG45" s="213">
        <f t="shared" si="49"/>
        <v>871.77811334557509</v>
      </c>
      <c r="CH45" s="213">
        <f t="shared" si="50"/>
        <v>997.05419504290933</v>
      </c>
      <c r="CI45" s="206">
        <v>41.893767290721598</v>
      </c>
      <c r="CJ45" s="142">
        <v>5.0481452614305013E-2</v>
      </c>
    </row>
    <row r="46" spans="1:88">
      <c r="A46" s="74">
        <v>109</v>
      </c>
      <c r="B46" s="84">
        <v>5</v>
      </c>
      <c r="C46" s="84">
        <v>5</v>
      </c>
      <c r="D46" s="75" t="s">
        <v>77</v>
      </c>
      <c r="E46" s="97">
        <v>68433</v>
      </c>
      <c r="F46" s="213">
        <f>'1.a. Vos-laskelma'!C46</f>
        <v>68614</v>
      </c>
      <c r="G46" s="214">
        <f t="shared" si="0"/>
        <v>181</v>
      </c>
      <c r="H46" s="179">
        <f t="shared" si="1"/>
        <v>2.6449227711776483E-3</v>
      </c>
      <c r="I46" s="142"/>
      <c r="J46" s="213">
        <v>17340564.796737909</v>
      </c>
      <c r="K46" s="214">
        <f t="shared" si="2"/>
        <v>14464275.02540344</v>
      </c>
      <c r="L46" s="214">
        <f t="shared" si="3"/>
        <v>-2876289.7713344693</v>
      </c>
      <c r="M46" s="179">
        <f t="shared" si="4"/>
        <v>-0.16587059331974899</v>
      </c>
      <c r="N46" s="404"/>
      <c r="O46" s="213">
        <v>633853.16175410175</v>
      </c>
      <c r="P46" s="213">
        <f>'2.a. Vos-laskelma'!M46+'2.a. Vos-laskelma'!N46</f>
        <v>421044.85628133215</v>
      </c>
      <c r="Q46" s="214">
        <f t="shared" si="5"/>
        <v>-212808.3054727696</v>
      </c>
      <c r="R46" s="179">
        <f t="shared" si="6"/>
        <v>-0.33573754666435957</v>
      </c>
      <c r="S46" s="404"/>
      <c r="T46" s="213">
        <v>17974417.958492011</v>
      </c>
      <c r="U46" s="213">
        <f>'2.a. Vos-laskelma'!U46</f>
        <v>14885319.881684773</v>
      </c>
      <c r="V46" s="214">
        <f t="shared" si="7"/>
        <v>-3089098.0768072382</v>
      </c>
      <c r="W46" s="179">
        <f t="shared" si="8"/>
        <v>-0.17186081262496705</v>
      </c>
      <c r="X46" s="142"/>
      <c r="Y46" s="213">
        <f>'1.a. Vos-laskelma'!X46</f>
        <v>3999066.8663363308</v>
      </c>
      <c r="Z46" s="213">
        <f>'1.a. Vos-laskelma'!E46</f>
        <v>6194066.8756153751</v>
      </c>
      <c r="AA46" s="214">
        <f t="shared" si="9"/>
        <v>2195000.0092790443</v>
      </c>
      <c r="AB46" s="179">
        <f t="shared" si="10"/>
        <v>0.54887804646536253</v>
      </c>
      <c r="AC46" s="179"/>
      <c r="AD46" s="213">
        <v>5882575.9075377509</v>
      </c>
      <c r="AE46" s="213">
        <f>'2.a. Vos-laskelma'!X46</f>
        <v>7060784.4898369322</v>
      </c>
      <c r="AF46" s="214">
        <f t="shared" si="11"/>
        <v>1178208.5822991813</v>
      </c>
      <c r="AG46" s="179">
        <f t="shared" si="12"/>
        <v>0.20028786722317704</v>
      </c>
      <c r="AH46" s="143"/>
      <c r="AI46" s="81">
        <v>27856060.7323661</v>
      </c>
      <c r="AJ46" s="81">
        <f>'2.a. Vos-laskelma'!Y46</f>
        <v>28140171.247137077</v>
      </c>
      <c r="AK46" s="214">
        <f t="shared" si="13"/>
        <v>284110.5147709772</v>
      </c>
      <c r="AL46" s="179">
        <f t="shared" si="14"/>
        <v>1.019923518621812E-2</v>
      </c>
      <c r="AM46" s="142"/>
      <c r="AN46" s="213">
        <v>-13224772</v>
      </c>
      <c r="AO46" s="213">
        <v>-13224772</v>
      </c>
      <c r="AP46" s="214">
        <f t="shared" si="51"/>
        <v>0</v>
      </c>
      <c r="AQ46" s="179">
        <f t="shared" si="52"/>
        <v>0</v>
      </c>
      <c r="AR46" s="142"/>
      <c r="AS46" s="213">
        <f t="shared" si="17"/>
        <v>14631288.7323661</v>
      </c>
      <c r="AT46" s="213">
        <f t="shared" si="18"/>
        <v>14915399.247137077</v>
      </c>
      <c r="AU46" s="214">
        <f t="shared" si="19"/>
        <v>284110.5147709772</v>
      </c>
      <c r="AV46" s="179">
        <f t="shared" si="20"/>
        <v>1.9418010263340092E-2</v>
      </c>
      <c r="AX46" s="213">
        <f t="shared" si="21"/>
        <v>253.39477732582102</v>
      </c>
      <c r="AY46" s="213">
        <f t="shared" si="22"/>
        <v>210.80646843797825</v>
      </c>
      <c r="AZ46" s="213">
        <f t="shared" si="23"/>
        <v>-42.588308887842771</v>
      </c>
      <c r="BA46" s="404">
        <f t="shared" si="24"/>
        <v>-0.16807098132524537</v>
      </c>
      <c r="BB46" s="164"/>
      <c r="BC46" s="213">
        <f t="shared" si="25"/>
        <v>9.2623903928528897</v>
      </c>
      <c r="BD46" s="213">
        <f t="shared" si="26"/>
        <v>6.1364277885173895</v>
      </c>
      <c r="BE46" s="213">
        <f t="shared" si="27"/>
        <v>-3.1259626043355002</v>
      </c>
      <c r="BF46" s="404">
        <f t="shared" si="28"/>
        <v>-0.33748983488620576</v>
      </c>
      <c r="BG46" s="527"/>
      <c r="BH46" s="213">
        <f t="shared" si="29"/>
        <v>262.65716771867392</v>
      </c>
      <c r="BI46" s="213">
        <f t="shared" si="30"/>
        <v>216.94289622649566</v>
      </c>
      <c r="BJ46" s="213">
        <f t="shared" si="31"/>
        <v>-45.714271492178256</v>
      </c>
      <c r="BK46" s="404">
        <f t="shared" si="32"/>
        <v>-0.17404539875775166</v>
      </c>
      <c r="BL46" s="215"/>
      <c r="BM46" s="213">
        <f t="shared" si="33"/>
        <v>58.43769623334255</v>
      </c>
      <c r="BN46" s="213">
        <f t="shared" si="34"/>
        <v>90.274096767647634</v>
      </c>
      <c r="BO46" s="213">
        <f t="shared" si="35"/>
        <v>31.836400534305085</v>
      </c>
      <c r="BP46" s="404">
        <f t="shared" si="36"/>
        <v>0.54479219042417215</v>
      </c>
      <c r="BQ46" s="215"/>
      <c r="BR46" s="213">
        <f t="shared" si="37"/>
        <v>85.961099287445393</v>
      </c>
      <c r="BS46" s="213">
        <f t="shared" si="38"/>
        <v>102.90588640564509</v>
      </c>
      <c r="BT46" s="213">
        <f t="shared" si="39"/>
        <v>16.944787118199699</v>
      </c>
      <c r="BU46" s="404">
        <f t="shared" si="40"/>
        <v>0.1971215731145784</v>
      </c>
      <c r="BV46" s="215"/>
      <c r="BW46" s="213">
        <f t="shared" si="41"/>
        <v>407.05596323946196</v>
      </c>
      <c r="BX46" s="213">
        <f t="shared" si="42"/>
        <v>410.12287939978836</v>
      </c>
      <c r="BY46" s="213">
        <f t="shared" si="43"/>
        <v>3.0669161603264001</v>
      </c>
      <c r="BZ46" s="404">
        <f t="shared" si="44"/>
        <v>7.5343845497779912E-3</v>
      </c>
      <c r="CA46" s="216"/>
      <c r="CB46" s="213">
        <f t="shared" si="45"/>
        <v>-193.2513845659258</v>
      </c>
      <c r="CC46" s="213">
        <f t="shared" si="46"/>
        <v>-192.7415979246218</v>
      </c>
      <c r="CD46" s="213">
        <f t="shared" si="47"/>
        <v>0.50978664130400375</v>
      </c>
      <c r="CE46" s="404">
        <f t="shared" si="48"/>
        <v>-2.6379456087679159E-3</v>
      </c>
      <c r="CF46" s="142"/>
      <c r="CG46" s="213">
        <f t="shared" si="49"/>
        <v>213.80457867353616</v>
      </c>
      <c r="CH46" s="213">
        <f t="shared" si="50"/>
        <v>217.38128147516653</v>
      </c>
      <c r="CI46" s="206">
        <v>-42.989224400766183</v>
      </c>
      <c r="CJ46" s="142">
        <v>-0.16740756157705031</v>
      </c>
    </row>
    <row r="47" spans="1:88">
      <c r="A47" s="74">
        <v>111</v>
      </c>
      <c r="B47" s="84">
        <v>7</v>
      </c>
      <c r="C47" s="84">
        <v>7</v>
      </c>
      <c r="D47" s="75" t="s">
        <v>78</v>
      </c>
      <c r="E47" s="97">
        <v>17829</v>
      </c>
      <c r="F47" s="213">
        <f>'1.a. Vos-laskelma'!C47</f>
        <v>17694</v>
      </c>
      <c r="G47" s="214">
        <f t="shared" si="0"/>
        <v>-135</v>
      </c>
      <c r="H47" s="179">
        <f t="shared" si="1"/>
        <v>-7.5719333669863704E-3</v>
      </c>
      <c r="I47" s="142"/>
      <c r="J47" s="213">
        <v>-1536454.4516135899</v>
      </c>
      <c r="K47" s="214">
        <f t="shared" si="2"/>
        <v>-2558404.8675209088</v>
      </c>
      <c r="L47" s="214">
        <f t="shared" si="3"/>
        <v>-1021950.4159073189</v>
      </c>
      <c r="M47" s="179">
        <f t="shared" si="4"/>
        <v>0.66513551041754804</v>
      </c>
      <c r="N47" s="404"/>
      <c r="O47" s="213">
        <v>6197171.6832558475</v>
      </c>
      <c r="P47" s="213">
        <f>'2.a. Vos-laskelma'!M47+'2.a. Vos-laskelma'!N47</f>
        <v>5899714.8169661835</v>
      </c>
      <c r="Q47" s="214">
        <f t="shared" si="5"/>
        <v>-297456.86628966406</v>
      </c>
      <c r="R47" s="179">
        <f t="shared" si="6"/>
        <v>-4.7998810020603987E-2</v>
      </c>
      <c r="S47" s="404"/>
      <c r="T47" s="213">
        <v>4660717.2316422574</v>
      </c>
      <c r="U47" s="213">
        <f>'2.a. Vos-laskelma'!U47</f>
        <v>3341309.9494452747</v>
      </c>
      <c r="V47" s="214">
        <f t="shared" si="7"/>
        <v>-1319407.2821969828</v>
      </c>
      <c r="W47" s="179">
        <f t="shared" si="8"/>
        <v>-0.28309103870094138</v>
      </c>
      <c r="X47" s="142"/>
      <c r="Y47" s="213">
        <f>'1.a. Vos-laskelma'!X47</f>
        <v>4234258.5979948901</v>
      </c>
      <c r="Z47" s="213">
        <f>'1.a. Vos-laskelma'!E47</f>
        <v>4855057.41189967</v>
      </c>
      <c r="AA47" s="214">
        <f t="shared" si="9"/>
        <v>620798.81390477996</v>
      </c>
      <c r="AB47" s="179">
        <f t="shared" si="10"/>
        <v>0.14661334435236331</v>
      </c>
      <c r="AC47" s="179"/>
      <c r="AD47" s="213">
        <v>1937772.5220660809</v>
      </c>
      <c r="AE47" s="213">
        <f>'2.a. Vos-laskelma'!X47</f>
        <v>2221196.4835256813</v>
      </c>
      <c r="AF47" s="214">
        <f t="shared" si="11"/>
        <v>283423.96145960037</v>
      </c>
      <c r="AG47" s="179">
        <f t="shared" si="12"/>
        <v>0.14626276213134123</v>
      </c>
      <c r="AH47" s="143"/>
      <c r="AI47" s="81">
        <v>10832748.35170323</v>
      </c>
      <c r="AJ47" s="81">
        <f>'2.a. Vos-laskelma'!Y47</f>
        <v>10417563.844870627</v>
      </c>
      <c r="AK47" s="214">
        <f t="shared" si="13"/>
        <v>-415184.50683260337</v>
      </c>
      <c r="AL47" s="179">
        <f t="shared" si="14"/>
        <v>-3.8326793289472472E-2</v>
      </c>
      <c r="AM47" s="142"/>
      <c r="AN47" s="213">
        <v>-2496497</v>
      </c>
      <c r="AO47" s="213">
        <v>-2496497</v>
      </c>
      <c r="AP47" s="214">
        <f t="shared" si="51"/>
        <v>0</v>
      </c>
      <c r="AQ47" s="179">
        <f t="shared" si="52"/>
        <v>0</v>
      </c>
      <c r="AR47" s="142"/>
      <c r="AS47" s="213">
        <f t="shared" si="17"/>
        <v>8336251.3517032303</v>
      </c>
      <c r="AT47" s="213">
        <f t="shared" si="18"/>
        <v>7921066.8448706269</v>
      </c>
      <c r="AU47" s="214">
        <f t="shared" si="19"/>
        <v>-415184.50683260337</v>
      </c>
      <c r="AV47" s="179">
        <f t="shared" si="20"/>
        <v>-4.9804701095987766E-2</v>
      </c>
      <c r="AX47" s="213">
        <f t="shared" si="21"/>
        <v>-86.177264659464356</v>
      </c>
      <c r="AY47" s="213">
        <f t="shared" si="22"/>
        <v>-144.59166200525087</v>
      </c>
      <c r="AZ47" s="213">
        <f t="shared" si="23"/>
        <v>-58.414397345786512</v>
      </c>
      <c r="BA47" s="404">
        <f t="shared" si="24"/>
        <v>0.67784000312164927</v>
      </c>
      <c r="BB47" s="164"/>
      <c r="BC47" s="213">
        <f t="shared" si="25"/>
        <v>347.58941518065217</v>
      </c>
      <c r="BD47" s="213">
        <f t="shared" si="26"/>
        <v>333.43024850040598</v>
      </c>
      <c r="BE47" s="213">
        <f t="shared" si="27"/>
        <v>-14.159166680246187</v>
      </c>
      <c r="BF47" s="404">
        <f t="shared" si="28"/>
        <v>-4.0735321795939222E-2</v>
      </c>
      <c r="BG47" s="527"/>
      <c r="BH47" s="213">
        <f t="shared" si="29"/>
        <v>261.41215052118781</v>
      </c>
      <c r="BI47" s="213">
        <f t="shared" si="30"/>
        <v>188.83858649515511</v>
      </c>
      <c r="BJ47" s="213">
        <f t="shared" si="31"/>
        <v>-72.573564026032699</v>
      </c>
      <c r="BK47" s="404">
        <f t="shared" si="32"/>
        <v>-0.27762123482531281</v>
      </c>
      <c r="BL47" s="215"/>
      <c r="BM47" s="213">
        <f t="shared" si="33"/>
        <v>237.49277009338101</v>
      </c>
      <c r="BN47" s="213">
        <f t="shared" si="34"/>
        <v>274.39004249461232</v>
      </c>
      <c r="BO47" s="213">
        <f t="shared" si="35"/>
        <v>36.897272401231305</v>
      </c>
      <c r="BP47" s="404">
        <f t="shared" si="36"/>
        <v>0.15536166590133871</v>
      </c>
      <c r="BQ47" s="215"/>
      <c r="BR47" s="213">
        <f t="shared" si="37"/>
        <v>108.68655124045549</v>
      </c>
      <c r="BS47" s="213">
        <f t="shared" si="38"/>
        <v>125.53388061069748</v>
      </c>
      <c r="BT47" s="213">
        <f t="shared" si="39"/>
        <v>16.847329370241994</v>
      </c>
      <c r="BU47" s="404">
        <f t="shared" si="40"/>
        <v>0.15500840884139724</v>
      </c>
      <c r="BV47" s="215"/>
      <c r="BW47" s="213">
        <f t="shared" si="41"/>
        <v>607.59147185502445</v>
      </c>
      <c r="BX47" s="213">
        <f t="shared" si="42"/>
        <v>588.76250960046491</v>
      </c>
      <c r="BY47" s="213">
        <f t="shared" si="43"/>
        <v>-18.828962254559542</v>
      </c>
      <c r="BZ47" s="404">
        <f t="shared" si="44"/>
        <v>-3.0989510430541829E-2</v>
      </c>
      <c r="CA47" s="216"/>
      <c r="CB47" s="213">
        <f t="shared" si="45"/>
        <v>-140.0245106287509</v>
      </c>
      <c r="CC47" s="213">
        <f t="shared" si="46"/>
        <v>-141.09285633548095</v>
      </c>
      <c r="CD47" s="213">
        <f t="shared" si="47"/>
        <v>-1.0683457067300424</v>
      </c>
      <c r="CE47" s="404">
        <f t="shared" si="48"/>
        <v>7.6297049847405887E-3</v>
      </c>
      <c r="CF47" s="142"/>
      <c r="CG47" s="213">
        <f t="shared" si="49"/>
        <v>467.56696122627352</v>
      </c>
      <c r="CH47" s="213">
        <f t="shared" si="50"/>
        <v>447.66965326498399</v>
      </c>
      <c r="CI47" s="206">
        <v>-99.694896581934017</v>
      </c>
      <c r="CJ47" s="142">
        <v>-0.17574757620252529</v>
      </c>
    </row>
    <row r="48" spans="1:88">
      <c r="A48" s="74">
        <v>139</v>
      </c>
      <c r="B48" s="84">
        <v>17</v>
      </c>
      <c r="C48" s="84">
        <v>17</v>
      </c>
      <c r="D48" s="75" t="s">
        <v>79</v>
      </c>
      <c r="E48" s="97">
        <v>9806</v>
      </c>
      <c r="F48" s="213">
        <f>'1.a. Vos-laskelma'!C48</f>
        <v>9755</v>
      </c>
      <c r="G48" s="214">
        <f t="shared" si="0"/>
        <v>-51</v>
      </c>
      <c r="H48" s="179">
        <f t="shared" si="1"/>
        <v>-5.2008974097491334E-3</v>
      </c>
      <c r="I48" s="142"/>
      <c r="J48" s="213">
        <v>9763963.9063762054</v>
      </c>
      <c r="K48" s="214">
        <f t="shared" si="2"/>
        <v>9453632.5669698566</v>
      </c>
      <c r="L48" s="214">
        <f t="shared" si="3"/>
        <v>-310331.33940634876</v>
      </c>
      <c r="M48" s="179">
        <f t="shared" si="4"/>
        <v>-3.1783335373012971E-2</v>
      </c>
      <c r="N48" s="404"/>
      <c r="O48" s="213">
        <v>-1759766.045880184</v>
      </c>
      <c r="P48" s="213">
        <f>'2.a. Vos-laskelma'!M48+'2.a. Vos-laskelma'!N48</f>
        <v>-1625824.1901387493</v>
      </c>
      <c r="Q48" s="214">
        <f t="shared" si="5"/>
        <v>133941.85574143473</v>
      </c>
      <c r="R48" s="179">
        <f t="shared" si="6"/>
        <v>-7.6113444770120497E-2</v>
      </c>
      <c r="S48" s="404"/>
      <c r="T48" s="213">
        <v>8004197.8604960209</v>
      </c>
      <c r="U48" s="213">
        <f>'2.a. Vos-laskelma'!U48</f>
        <v>7827808.3768311068</v>
      </c>
      <c r="V48" s="214">
        <f t="shared" si="7"/>
        <v>-176389.48366491403</v>
      </c>
      <c r="W48" s="179">
        <f t="shared" si="8"/>
        <v>-2.2037121862700074E-2</v>
      </c>
      <c r="X48" s="142"/>
      <c r="Y48" s="213">
        <f>'1.a. Vos-laskelma'!X48</f>
        <v>5631429.3875265978</v>
      </c>
      <c r="Z48" s="213">
        <f>'1.a. Vos-laskelma'!E48</f>
        <v>5642803.5907264147</v>
      </c>
      <c r="AA48" s="214">
        <f t="shared" si="9"/>
        <v>11374.203199816868</v>
      </c>
      <c r="AB48" s="179">
        <f t="shared" si="10"/>
        <v>2.0197719650024018E-3</v>
      </c>
      <c r="AC48" s="179"/>
      <c r="AD48" s="213">
        <v>696858.62628587161</v>
      </c>
      <c r="AE48" s="213">
        <f>'2.a. Vos-laskelma'!X48</f>
        <v>863202.09314873395</v>
      </c>
      <c r="AF48" s="214">
        <f t="shared" si="11"/>
        <v>166343.46686286235</v>
      </c>
      <c r="AG48" s="179">
        <f t="shared" si="12"/>
        <v>0.23870475386010853</v>
      </c>
      <c r="AH48" s="143"/>
      <c r="AI48" s="81">
        <v>14332485.874308489</v>
      </c>
      <c r="AJ48" s="81">
        <f>'2.a. Vos-laskelma'!Y48</f>
        <v>14333814.060706256</v>
      </c>
      <c r="AK48" s="214">
        <f t="shared" si="13"/>
        <v>1328.1863977666944</v>
      </c>
      <c r="AL48" s="179">
        <f t="shared" si="14"/>
        <v>9.2669646383361701E-5</v>
      </c>
      <c r="AM48" s="142"/>
      <c r="AN48" s="213">
        <v>-168840</v>
      </c>
      <c r="AO48" s="213">
        <v>-168840</v>
      </c>
      <c r="AP48" s="214">
        <f t="shared" si="51"/>
        <v>0</v>
      </c>
      <c r="AQ48" s="179">
        <f t="shared" si="52"/>
        <v>0</v>
      </c>
      <c r="AR48" s="142"/>
      <c r="AS48" s="213">
        <f t="shared" si="17"/>
        <v>14163645.874308489</v>
      </c>
      <c r="AT48" s="213">
        <f t="shared" si="18"/>
        <v>14164974.060706256</v>
      </c>
      <c r="AU48" s="214">
        <f t="shared" si="19"/>
        <v>1328.1863977666944</v>
      </c>
      <c r="AV48" s="179">
        <f t="shared" si="20"/>
        <v>9.377432968554365E-5</v>
      </c>
      <c r="AX48" s="213">
        <f t="shared" si="21"/>
        <v>995.71322724619677</v>
      </c>
      <c r="AY48" s="213">
        <f t="shared" si="22"/>
        <v>969.10636258020054</v>
      </c>
      <c r="AZ48" s="213">
        <f t="shared" si="23"/>
        <v>-26.606864665996227</v>
      </c>
      <c r="BA48" s="404">
        <f t="shared" si="24"/>
        <v>-2.672141329244138E-2</v>
      </c>
      <c r="BB48" s="164"/>
      <c r="BC48" s="213">
        <f t="shared" si="25"/>
        <v>-179.45809156436712</v>
      </c>
      <c r="BD48" s="213">
        <f t="shared" si="26"/>
        <v>-166.66572938377749</v>
      </c>
      <c r="BE48" s="213">
        <f t="shared" si="27"/>
        <v>12.792362180589635</v>
      </c>
      <c r="BF48" s="404">
        <f t="shared" si="28"/>
        <v>-7.1283284409615677E-2</v>
      </c>
      <c r="BG48" s="527"/>
      <c r="BH48" s="213">
        <f t="shared" si="29"/>
        <v>816.25513568182953</v>
      </c>
      <c r="BI48" s="213">
        <f t="shared" si="30"/>
        <v>802.44063319642305</v>
      </c>
      <c r="BJ48" s="213">
        <f t="shared" si="31"/>
        <v>-13.814502485406479</v>
      </c>
      <c r="BK48" s="404">
        <f t="shared" si="32"/>
        <v>-1.6924245718671072E-2</v>
      </c>
      <c r="BL48" s="215"/>
      <c r="BM48" s="213">
        <f t="shared" si="33"/>
        <v>574.28404930925944</v>
      </c>
      <c r="BN48" s="213">
        <f t="shared" si="34"/>
        <v>578.45244394940187</v>
      </c>
      <c r="BO48" s="213">
        <f t="shared" si="35"/>
        <v>4.1683946401424237</v>
      </c>
      <c r="BP48" s="404">
        <f t="shared" si="36"/>
        <v>7.2584196708163993E-3</v>
      </c>
      <c r="BQ48" s="215"/>
      <c r="BR48" s="213">
        <f t="shared" si="37"/>
        <v>71.064514204147628</v>
      </c>
      <c r="BS48" s="213">
        <f t="shared" si="38"/>
        <v>88.488169466810248</v>
      </c>
      <c r="BT48" s="213">
        <f t="shared" si="39"/>
        <v>17.423655262662621</v>
      </c>
      <c r="BU48" s="404">
        <f t="shared" si="40"/>
        <v>0.24518081151739868</v>
      </c>
      <c r="BV48" s="215"/>
      <c r="BW48" s="213">
        <f t="shared" si="41"/>
        <v>1461.6036991952365</v>
      </c>
      <c r="BX48" s="213">
        <f t="shared" si="42"/>
        <v>1469.3812466126351</v>
      </c>
      <c r="BY48" s="213">
        <f t="shared" si="43"/>
        <v>7.7775474173986368</v>
      </c>
      <c r="BZ48" s="404">
        <f t="shared" si="44"/>
        <v>5.321242291382389E-3</v>
      </c>
      <c r="CA48" s="216"/>
      <c r="CB48" s="213">
        <f t="shared" si="45"/>
        <v>-17.218029777687132</v>
      </c>
      <c r="CC48" s="213">
        <f t="shared" si="46"/>
        <v>-17.308047155304973</v>
      </c>
      <c r="CD48" s="213">
        <f t="shared" si="47"/>
        <v>-9.0017377617840566E-2</v>
      </c>
      <c r="CE48" s="404">
        <f t="shared" si="48"/>
        <v>5.2280881599179371E-3</v>
      </c>
      <c r="CF48" s="142"/>
      <c r="CG48" s="213">
        <f t="shared" si="49"/>
        <v>1444.3856694175495</v>
      </c>
      <c r="CH48" s="213">
        <f t="shared" si="50"/>
        <v>1452.0731994573302</v>
      </c>
      <c r="CI48" s="206">
        <v>20.405118056741909</v>
      </c>
      <c r="CJ48" s="142">
        <v>1.4329632548170721E-2</v>
      </c>
    </row>
    <row r="49" spans="1:88">
      <c r="A49" s="74">
        <v>140</v>
      </c>
      <c r="B49" s="84">
        <v>11</v>
      </c>
      <c r="C49" s="84">
        <v>11</v>
      </c>
      <c r="D49" s="75" t="s">
        <v>80</v>
      </c>
      <c r="E49" s="97">
        <v>20463</v>
      </c>
      <c r="F49" s="213">
        <f>'1.a. Vos-laskelma'!C49</f>
        <v>20205</v>
      </c>
      <c r="G49" s="214">
        <f t="shared" si="0"/>
        <v>-258</v>
      </c>
      <c r="H49" s="179">
        <f t="shared" si="1"/>
        <v>-1.2608121976249817E-2</v>
      </c>
      <c r="I49" s="142"/>
      <c r="J49" s="213">
        <v>5613846.9863303639</v>
      </c>
      <c r="K49" s="214">
        <f t="shared" si="2"/>
        <v>4061136.7710802983</v>
      </c>
      <c r="L49" s="214">
        <f t="shared" si="3"/>
        <v>-1552710.2152500656</v>
      </c>
      <c r="M49" s="179">
        <f t="shared" si="4"/>
        <v>-0.27658577425264574</v>
      </c>
      <c r="N49" s="404"/>
      <c r="O49" s="213">
        <v>7927273.2226526141</v>
      </c>
      <c r="P49" s="213">
        <f>'2.a. Vos-laskelma'!M49+'2.a. Vos-laskelma'!N49</f>
        <v>7586012.3834440056</v>
      </c>
      <c r="Q49" s="214">
        <f t="shared" si="5"/>
        <v>-341260.83920860849</v>
      </c>
      <c r="R49" s="179">
        <f t="shared" si="6"/>
        <v>-4.3048956384326091E-2</v>
      </c>
      <c r="S49" s="404"/>
      <c r="T49" s="213">
        <v>13541120.20898298</v>
      </c>
      <c r="U49" s="213">
        <f>'2.a. Vos-laskelma'!U49</f>
        <v>11647149.154524304</v>
      </c>
      <c r="V49" s="214">
        <f t="shared" si="7"/>
        <v>-1893971.0544586759</v>
      </c>
      <c r="W49" s="179">
        <f t="shared" si="8"/>
        <v>-0.13986812207768773</v>
      </c>
      <c r="X49" s="142"/>
      <c r="Y49" s="213">
        <f>'1.a. Vos-laskelma'!X49</f>
        <v>7494006.2442667149</v>
      </c>
      <c r="Z49" s="213">
        <f>'1.a. Vos-laskelma'!E49</f>
        <v>7981192.687949663</v>
      </c>
      <c r="AA49" s="214">
        <f t="shared" si="9"/>
        <v>487186.44368294813</v>
      </c>
      <c r="AB49" s="179">
        <f t="shared" si="10"/>
        <v>6.5010146482820164E-2</v>
      </c>
      <c r="AC49" s="179"/>
      <c r="AD49" s="213">
        <v>2271719.8619182832</v>
      </c>
      <c r="AE49" s="213">
        <f>'2.a. Vos-laskelma'!X49</f>
        <v>2615836.6527877711</v>
      </c>
      <c r="AF49" s="214">
        <f t="shared" si="11"/>
        <v>344116.79086948792</v>
      </c>
      <c r="AG49" s="179">
        <f t="shared" si="12"/>
        <v>0.15147853247138895</v>
      </c>
      <c r="AH49" s="143"/>
      <c r="AI49" s="81">
        <v>23306846.315167971</v>
      </c>
      <c r="AJ49" s="81">
        <f>'2.a. Vos-laskelma'!Y49</f>
        <v>22244178.49526174</v>
      </c>
      <c r="AK49" s="214">
        <f t="shared" si="13"/>
        <v>-1062667.819906231</v>
      </c>
      <c r="AL49" s="179">
        <f t="shared" si="14"/>
        <v>-4.5594663711093872E-2</v>
      </c>
      <c r="AM49" s="142"/>
      <c r="AN49" s="213">
        <v>-1726301</v>
      </c>
      <c r="AO49" s="213">
        <v>-1726301</v>
      </c>
      <c r="AP49" s="214">
        <f t="shared" si="51"/>
        <v>0</v>
      </c>
      <c r="AQ49" s="179">
        <f t="shared" si="52"/>
        <v>0</v>
      </c>
      <c r="AR49" s="142"/>
      <c r="AS49" s="213">
        <f t="shared" si="17"/>
        <v>21580545.315167971</v>
      </c>
      <c r="AT49" s="213">
        <f t="shared" si="18"/>
        <v>20517877.49526174</v>
      </c>
      <c r="AU49" s="214">
        <f t="shared" si="19"/>
        <v>-1062667.819906231</v>
      </c>
      <c r="AV49" s="179">
        <f t="shared" si="20"/>
        <v>-4.9241935474138868E-2</v>
      </c>
      <c r="AX49" s="213">
        <f t="shared" si="21"/>
        <v>274.3413471304483</v>
      </c>
      <c r="AY49" s="213">
        <f t="shared" si="22"/>
        <v>200.9966231665577</v>
      </c>
      <c r="AZ49" s="213">
        <f t="shared" si="23"/>
        <v>-73.344723963890601</v>
      </c>
      <c r="BA49" s="404">
        <f t="shared" si="24"/>
        <v>-0.26734841368630974</v>
      </c>
      <c r="BB49" s="164"/>
      <c r="BC49" s="213">
        <f t="shared" si="25"/>
        <v>387.39545631884937</v>
      </c>
      <c r="BD49" s="213">
        <f t="shared" si="26"/>
        <v>375.45223377599632</v>
      </c>
      <c r="BE49" s="213">
        <f t="shared" si="27"/>
        <v>-11.94322254285305</v>
      </c>
      <c r="BF49" s="404">
        <f t="shared" si="28"/>
        <v>-3.0829536970673893E-2</v>
      </c>
      <c r="BG49" s="527"/>
      <c r="BH49" s="213">
        <f t="shared" si="29"/>
        <v>661.73680344929778</v>
      </c>
      <c r="BI49" s="213">
        <f t="shared" si="30"/>
        <v>576.44885694255402</v>
      </c>
      <c r="BJ49" s="213">
        <f t="shared" si="31"/>
        <v>-85.287946506743765</v>
      </c>
      <c r="BK49" s="404">
        <f t="shared" si="32"/>
        <v>-0.12888499787556174</v>
      </c>
      <c r="BL49" s="215"/>
      <c r="BM49" s="213">
        <f t="shared" si="33"/>
        <v>366.22226673834308</v>
      </c>
      <c r="BN49" s="213">
        <f t="shared" si="34"/>
        <v>395.01077396434857</v>
      </c>
      <c r="BO49" s="213">
        <f t="shared" si="35"/>
        <v>28.788507226005493</v>
      </c>
      <c r="BP49" s="404">
        <f t="shared" si="36"/>
        <v>7.8609385175845092E-2</v>
      </c>
      <c r="BQ49" s="215"/>
      <c r="BR49" s="213">
        <f t="shared" si="37"/>
        <v>111.01597331370196</v>
      </c>
      <c r="BS49" s="213">
        <f t="shared" si="38"/>
        <v>129.46481825230245</v>
      </c>
      <c r="BT49" s="213">
        <f t="shared" si="39"/>
        <v>18.448844938600487</v>
      </c>
      <c r="BU49" s="404">
        <f t="shared" si="40"/>
        <v>0.16618189606345116</v>
      </c>
      <c r="BV49" s="215"/>
      <c r="BW49" s="213">
        <f t="shared" si="41"/>
        <v>1138.9750435013425</v>
      </c>
      <c r="BX49" s="213">
        <f t="shared" si="42"/>
        <v>1100.9244491592051</v>
      </c>
      <c r="BY49" s="213">
        <f t="shared" si="43"/>
        <v>-38.050594342137401</v>
      </c>
      <c r="BZ49" s="404">
        <f t="shared" si="44"/>
        <v>-3.3407750731012882E-2</v>
      </c>
      <c r="CA49" s="216"/>
      <c r="CB49" s="213">
        <f t="shared" si="45"/>
        <v>-84.36206812295363</v>
      </c>
      <c r="CC49" s="213">
        <f t="shared" si="46"/>
        <v>-85.439297203662463</v>
      </c>
      <c r="CD49" s="213">
        <f t="shared" si="47"/>
        <v>-1.0772290807088325</v>
      </c>
      <c r="CE49" s="404">
        <f t="shared" si="48"/>
        <v>1.2769116555308048E-2</v>
      </c>
      <c r="CF49" s="142"/>
      <c r="CG49" s="213">
        <f t="shared" si="49"/>
        <v>1054.6129753783889</v>
      </c>
      <c r="CH49" s="213">
        <f t="shared" si="50"/>
        <v>1015.4851519555427</v>
      </c>
      <c r="CI49" s="206">
        <v>-51.619002665003109</v>
      </c>
      <c r="CJ49" s="142">
        <v>-4.6662005519224233E-2</v>
      </c>
    </row>
    <row r="50" spans="1:88">
      <c r="A50" s="74">
        <v>142</v>
      </c>
      <c r="B50" s="84">
        <v>7</v>
      </c>
      <c r="C50" s="84">
        <v>7</v>
      </c>
      <c r="D50" s="75" t="s">
        <v>81</v>
      </c>
      <c r="E50" s="97">
        <v>6401</v>
      </c>
      <c r="F50" s="213">
        <f>'1.a. Vos-laskelma'!C50</f>
        <v>6329</v>
      </c>
      <c r="G50" s="214">
        <f t="shared" si="0"/>
        <v>-72</v>
      </c>
      <c r="H50" s="179">
        <f t="shared" si="1"/>
        <v>-1.1248242462115294E-2</v>
      </c>
      <c r="I50" s="142"/>
      <c r="J50" s="213">
        <v>989001.62786986586</v>
      </c>
      <c r="K50" s="214">
        <f t="shared" si="2"/>
        <v>636668.75968599191</v>
      </c>
      <c r="L50" s="214">
        <f t="shared" si="3"/>
        <v>-352332.86818387394</v>
      </c>
      <c r="M50" s="179">
        <f t="shared" si="4"/>
        <v>-0.35625104980134004</v>
      </c>
      <c r="N50" s="404"/>
      <c r="O50" s="213">
        <v>342265.79024373711</v>
      </c>
      <c r="P50" s="213">
        <f>'2.a. Vos-laskelma'!M50+'2.a. Vos-laskelma'!N50</f>
        <v>265766.3728999825</v>
      </c>
      <c r="Q50" s="214">
        <f t="shared" si="5"/>
        <v>-76499.417343754612</v>
      </c>
      <c r="R50" s="179">
        <f t="shared" si="6"/>
        <v>-0.22350880375534238</v>
      </c>
      <c r="S50" s="404"/>
      <c r="T50" s="213">
        <v>1331267.418113603</v>
      </c>
      <c r="U50" s="213">
        <f>'2.a. Vos-laskelma'!U50</f>
        <v>902435.13258597441</v>
      </c>
      <c r="V50" s="214">
        <f t="shared" si="7"/>
        <v>-428832.28552762861</v>
      </c>
      <c r="W50" s="179">
        <f t="shared" si="8"/>
        <v>-0.32212332375360098</v>
      </c>
      <c r="X50" s="142"/>
      <c r="Y50" s="213">
        <f>'1.a. Vos-laskelma'!X50</f>
        <v>2602144.279742917</v>
      </c>
      <c r="Z50" s="213">
        <f>'1.a. Vos-laskelma'!E50</f>
        <v>2693474.4084917228</v>
      </c>
      <c r="AA50" s="214">
        <f t="shared" si="9"/>
        <v>91330.128748805728</v>
      </c>
      <c r="AB50" s="179">
        <f t="shared" si="10"/>
        <v>3.5098026446799803E-2</v>
      </c>
      <c r="AC50" s="179"/>
      <c r="AD50" s="213">
        <v>792531.94730695186</v>
      </c>
      <c r="AE50" s="213">
        <f>'2.a. Vos-laskelma'!X50</f>
        <v>904000.56804670882</v>
      </c>
      <c r="AF50" s="214">
        <f t="shared" si="11"/>
        <v>111468.62073975697</v>
      </c>
      <c r="AG50" s="179">
        <f t="shared" si="12"/>
        <v>0.14064874118769696</v>
      </c>
      <c r="AH50" s="143"/>
      <c r="AI50" s="81">
        <v>4725943.6451634718</v>
      </c>
      <c r="AJ50" s="81">
        <f>'2.a. Vos-laskelma'!Y50</f>
        <v>4499910.1091244062</v>
      </c>
      <c r="AK50" s="214">
        <f t="shared" si="13"/>
        <v>-226033.53603906557</v>
      </c>
      <c r="AL50" s="179">
        <f t="shared" si="14"/>
        <v>-4.7828233472565457E-2</v>
      </c>
      <c r="AM50" s="142"/>
      <c r="AN50" s="213">
        <v>-695628</v>
      </c>
      <c r="AO50" s="213">
        <v>-695628</v>
      </c>
      <c r="AP50" s="214">
        <f t="shared" si="51"/>
        <v>0</v>
      </c>
      <c r="AQ50" s="179">
        <f t="shared" si="52"/>
        <v>0</v>
      </c>
      <c r="AR50" s="142"/>
      <c r="AS50" s="213">
        <f t="shared" si="17"/>
        <v>4030315.6451634718</v>
      </c>
      <c r="AT50" s="213">
        <f t="shared" si="18"/>
        <v>3804282.1091244062</v>
      </c>
      <c r="AU50" s="214">
        <f t="shared" si="19"/>
        <v>-226033.53603906557</v>
      </c>
      <c r="AV50" s="179">
        <f t="shared" si="20"/>
        <v>-5.6083333401023859E-2</v>
      </c>
      <c r="AX50" s="213">
        <f t="shared" si="21"/>
        <v>154.50736257926354</v>
      </c>
      <c r="AY50" s="213">
        <f t="shared" si="22"/>
        <v>100.5954747489322</v>
      </c>
      <c r="AZ50" s="213">
        <f t="shared" si="23"/>
        <v>-53.911887830331338</v>
      </c>
      <c r="BA50" s="404">
        <f t="shared" si="24"/>
        <v>-0.34892762992232229</v>
      </c>
      <c r="BB50" s="164"/>
      <c r="BC50" s="213">
        <f t="shared" si="25"/>
        <v>53.470674932625698</v>
      </c>
      <c r="BD50" s="213">
        <f t="shared" si="26"/>
        <v>41.991842771367118</v>
      </c>
      <c r="BE50" s="213">
        <f t="shared" si="27"/>
        <v>-11.47883216125858</v>
      </c>
      <c r="BF50" s="404">
        <f t="shared" si="28"/>
        <v>-0.21467528090345181</v>
      </c>
      <c r="BG50" s="527"/>
      <c r="BH50" s="213">
        <f t="shared" si="29"/>
        <v>207.97803751188923</v>
      </c>
      <c r="BI50" s="213">
        <f t="shared" si="30"/>
        <v>142.58731752029931</v>
      </c>
      <c r="BJ50" s="213">
        <f t="shared" si="31"/>
        <v>-65.390719991589918</v>
      </c>
      <c r="BK50" s="404">
        <f t="shared" si="32"/>
        <v>-0.31441165987467212</v>
      </c>
      <c r="BL50" s="215"/>
      <c r="BM50" s="213">
        <f t="shared" si="33"/>
        <v>406.52152472159304</v>
      </c>
      <c r="BN50" s="213">
        <f t="shared" si="34"/>
        <v>425.57661692079677</v>
      </c>
      <c r="BO50" s="213">
        <f t="shared" si="35"/>
        <v>19.055092199203727</v>
      </c>
      <c r="BP50" s="404">
        <f t="shared" si="36"/>
        <v>4.6873513554426524E-2</v>
      </c>
      <c r="BQ50" s="215"/>
      <c r="BR50" s="213">
        <f t="shared" si="37"/>
        <v>123.81377086501357</v>
      </c>
      <c r="BS50" s="213">
        <f t="shared" si="38"/>
        <v>142.83466077527396</v>
      </c>
      <c r="BT50" s="213">
        <f t="shared" si="39"/>
        <v>19.020889910260394</v>
      </c>
      <c r="BU50" s="404">
        <f t="shared" si="40"/>
        <v>0.15362499484001407</v>
      </c>
      <c r="BV50" s="215"/>
      <c r="BW50" s="213">
        <f t="shared" si="41"/>
        <v>738.31333309849583</v>
      </c>
      <c r="BX50" s="213">
        <f t="shared" si="42"/>
        <v>710.99859521637006</v>
      </c>
      <c r="BY50" s="213">
        <f t="shared" si="43"/>
        <v>-27.314737882125769</v>
      </c>
      <c r="BZ50" s="404">
        <f t="shared" si="44"/>
        <v>-3.69961324787315E-2</v>
      </c>
      <c r="CA50" s="216"/>
      <c r="CB50" s="213">
        <f t="shared" si="45"/>
        <v>-108.67489454772692</v>
      </c>
      <c r="CC50" s="213">
        <f t="shared" si="46"/>
        <v>-109.91120240164322</v>
      </c>
      <c r="CD50" s="213">
        <f t="shared" si="47"/>
        <v>-1.2363078539163013</v>
      </c>
      <c r="CE50" s="404">
        <f t="shared" si="48"/>
        <v>1.1376204771685793E-2</v>
      </c>
      <c r="CF50" s="142"/>
      <c r="CG50" s="213">
        <f t="shared" si="49"/>
        <v>629.63843855076891</v>
      </c>
      <c r="CH50" s="213">
        <f t="shared" si="50"/>
        <v>601.08739281472685</v>
      </c>
      <c r="CI50" s="206">
        <v>-41.560641911954349</v>
      </c>
      <c r="CJ50" s="142">
        <v>-6.1919992326721497E-2</v>
      </c>
    </row>
    <row r="51" spans="1:88">
      <c r="A51" s="74">
        <v>143</v>
      </c>
      <c r="B51" s="84">
        <v>6</v>
      </c>
      <c r="C51" s="84">
        <v>6</v>
      </c>
      <c r="D51" s="75" t="s">
        <v>82</v>
      </c>
      <c r="E51" s="97">
        <v>6758</v>
      </c>
      <c r="F51" s="213">
        <f>'1.a. Vos-laskelma'!C51</f>
        <v>6704</v>
      </c>
      <c r="G51" s="214">
        <f t="shared" si="0"/>
        <v>-54</v>
      </c>
      <c r="H51" s="179">
        <f t="shared" si="1"/>
        <v>-7.9905297425273743E-3</v>
      </c>
      <c r="I51" s="142"/>
      <c r="J51" s="213">
        <v>1637994.497238921</v>
      </c>
      <c r="K51" s="214">
        <f t="shared" si="2"/>
        <v>1261471.2690899735</v>
      </c>
      <c r="L51" s="214">
        <f t="shared" si="3"/>
        <v>-376523.22814894747</v>
      </c>
      <c r="M51" s="179">
        <f t="shared" si="4"/>
        <v>-0.22986843288157097</v>
      </c>
      <c r="N51" s="404"/>
      <c r="O51" s="213">
        <v>-597916.23795176425</v>
      </c>
      <c r="P51" s="213">
        <f>'2.a. Vos-laskelma'!M51+'2.a. Vos-laskelma'!N51</f>
        <v>-607482.54197442543</v>
      </c>
      <c r="Q51" s="214">
        <f t="shared" si="5"/>
        <v>-9566.3040226611774</v>
      </c>
      <c r="R51" s="179">
        <f t="shared" si="6"/>
        <v>1.5999404959182461E-2</v>
      </c>
      <c r="S51" s="404"/>
      <c r="T51" s="213">
        <v>1040078.259287156</v>
      </c>
      <c r="U51" s="213">
        <f>'2.a. Vos-laskelma'!U51</f>
        <v>653988.72711554822</v>
      </c>
      <c r="V51" s="214">
        <f t="shared" si="7"/>
        <v>-386089.53217160783</v>
      </c>
      <c r="W51" s="179">
        <f t="shared" si="8"/>
        <v>-0.3712120013317306</v>
      </c>
      <c r="X51" s="142"/>
      <c r="Y51" s="213">
        <f>'1.a. Vos-laskelma'!X51</f>
        <v>2744908.938180489</v>
      </c>
      <c r="Z51" s="213">
        <f>'1.a. Vos-laskelma'!E51</f>
        <v>2664672.1113834651</v>
      </c>
      <c r="AA51" s="214">
        <f t="shared" si="9"/>
        <v>-80236.826797023881</v>
      </c>
      <c r="AB51" s="179">
        <f t="shared" si="10"/>
        <v>-2.9231143401868286E-2</v>
      </c>
      <c r="AC51" s="179"/>
      <c r="AD51" s="213">
        <v>859516.87219683977</v>
      </c>
      <c r="AE51" s="213">
        <f>'2.a. Vos-laskelma'!X51</f>
        <v>969966.44908075244</v>
      </c>
      <c r="AF51" s="214">
        <f t="shared" si="11"/>
        <v>110449.57688391267</v>
      </c>
      <c r="AG51" s="179">
        <f t="shared" si="12"/>
        <v>0.12850192992909437</v>
      </c>
      <c r="AH51" s="143"/>
      <c r="AI51" s="81">
        <v>4644504.0696644848</v>
      </c>
      <c r="AJ51" s="81">
        <f>'2.a. Vos-laskelma'!Y51</f>
        <v>4288627.2875797655</v>
      </c>
      <c r="AK51" s="214">
        <f t="shared" si="13"/>
        <v>-355876.78208471928</v>
      </c>
      <c r="AL51" s="179">
        <f t="shared" si="14"/>
        <v>-7.6623203844114085E-2</v>
      </c>
      <c r="AM51" s="142"/>
      <c r="AN51" s="213">
        <v>-986114</v>
      </c>
      <c r="AO51" s="213">
        <v>-986114</v>
      </c>
      <c r="AP51" s="214">
        <f t="shared" si="51"/>
        <v>0</v>
      </c>
      <c r="AQ51" s="179">
        <f t="shared" si="52"/>
        <v>0</v>
      </c>
      <c r="AR51" s="142"/>
      <c r="AS51" s="213">
        <f t="shared" si="17"/>
        <v>3658390.0696644848</v>
      </c>
      <c r="AT51" s="213">
        <f t="shared" si="18"/>
        <v>3302513.2875797655</v>
      </c>
      <c r="AU51" s="214">
        <f t="shared" si="19"/>
        <v>-355876.78208471928</v>
      </c>
      <c r="AV51" s="179">
        <f t="shared" si="20"/>
        <v>-9.7276882811284562E-2</v>
      </c>
      <c r="AX51" s="213">
        <f t="shared" si="21"/>
        <v>242.37858793118096</v>
      </c>
      <c r="AY51" s="213">
        <f t="shared" si="22"/>
        <v>188.16695541318222</v>
      </c>
      <c r="AZ51" s="213">
        <f t="shared" si="23"/>
        <v>-54.211632517998737</v>
      </c>
      <c r="BA51" s="404">
        <f t="shared" si="24"/>
        <v>-0.22366510581945942</v>
      </c>
      <c r="BB51" s="164"/>
      <c r="BC51" s="213">
        <f t="shared" si="25"/>
        <v>-88.475323757289772</v>
      </c>
      <c r="BD51" s="213">
        <f t="shared" si="26"/>
        <v>-90.614937645349855</v>
      </c>
      <c r="BE51" s="213">
        <f t="shared" si="27"/>
        <v>-2.139613888060083</v>
      </c>
      <c r="BF51" s="404">
        <f t="shared" si="28"/>
        <v>2.4183171049247425E-2</v>
      </c>
      <c r="BG51" s="527"/>
      <c r="BH51" s="213">
        <f t="shared" si="29"/>
        <v>153.9032641738911</v>
      </c>
      <c r="BI51" s="213">
        <f t="shared" si="30"/>
        <v>97.552017767832368</v>
      </c>
      <c r="BJ51" s="213">
        <f t="shared" si="31"/>
        <v>-56.351246406058735</v>
      </c>
      <c r="BK51" s="404">
        <f t="shared" si="32"/>
        <v>-0.36614718153338838</v>
      </c>
      <c r="BL51" s="215"/>
      <c r="BM51" s="213">
        <f t="shared" si="33"/>
        <v>406.17178724185987</v>
      </c>
      <c r="BN51" s="213">
        <f t="shared" si="34"/>
        <v>397.47495694860754</v>
      </c>
      <c r="BO51" s="213">
        <f t="shared" si="35"/>
        <v>-8.6968302932523329</v>
      </c>
      <c r="BP51" s="404">
        <f t="shared" si="36"/>
        <v>-2.141170452115548E-2</v>
      </c>
      <c r="BQ51" s="215"/>
      <c r="BR51" s="213">
        <f t="shared" si="37"/>
        <v>127.18509502764719</v>
      </c>
      <c r="BS51" s="213">
        <f t="shared" si="38"/>
        <v>144.68473285810745</v>
      </c>
      <c r="BT51" s="213">
        <f t="shared" si="39"/>
        <v>17.499637830460259</v>
      </c>
      <c r="BU51" s="404">
        <f t="shared" si="40"/>
        <v>0.13759189177518191</v>
      </c>
      <c r="BV51" s="215"/>
      <c r="BW51" s="213">
        <f t="shared" si="41"/>
        <v>687.26014644339818</v>
      </c>
      <c r="BX51" s="213">
        <f t="shared" si="42"/>
        <v>639.7117075745474</v>
      </c>
      <c r="BY51" s="213">
        <f t="shared" si="43"/>
        <v>-47.548438868850781</v>
      </c>
      <c r="BZ51" s="404">
        <f t="shared" si="44"/>
        <v>-6.9185502920424038E-2</v>
      </c>
      <c r="CA51" s="216"/>
      <c r="CB51" s="213">
        <f t="shared" si="45"/>
        <v>-145.91802308375259</v>
      </c>
      <c r="CC51" s="213">
        <f t="shared" si="46"/>
        <v>-147.09337708830549</v>
      </c>
      <c r="CD51" s="213">
        <f t="shared" si="47"/>
        <v>-1.1753540045529007</v>
      </c>
      <c r="CE51" s="404">
        <f t="shared" si="48"/>
        <v>8.0548926014319885E-3</v>
      </c>
      <c r="CF51" s="142"/>
      <c r="CG51" s="213">
        <f t="shared" si="49"/>
        <v>541.3421233596456</v>
      </c>
      <c r="CH51" s="213">
        <f t="shared" si="50"/>
        <v>492.61833048624186</v>
      </c>
      <c r="CI51" s="206">
        <v>22.215307142909641</v>
      </c>
      <c r="CJ51" s="142">
        <v>4.2793603506767648E-2</v>
      </c>
    </row>
    <row r="52" spans="1:88">
      <c r="A52" s="74">
        <v>145</v>
      </c>
      <c r="B52" s="84">
        <v>14</v>
      </c>
      <c r="C52" s="84">
        <v>14</v>
      </c>
      <c r="D52" s="75" t="s">
        <v>83</v>
      </c>
      <c r="E52" s="97">
        <v>12429</v>
      </c>
      <c r="F52" s="213">
        <f>'1.a. Vos-laskelma'!C52</f>
        <v>12405</v>
      </c>
      <c r="G52" s="214">
        <f t="shared" si="0"/>
        <v>-24</v>
      </c>
      <c r="H52" s="179">
        <f t="shared" si="1"/>
        <v>-1.9309678976587015E-3</v>
      </c>
      <c r="I52" s="142"/>
      <c r="J52" s="213">
        <v>7439392.7387320418</v>
      </c>
      <c r="K52" s="214">
        <f t="shared" si="2"/>
        <v>7433994.2514261883</v>
      </c>
      <c r="L52" s="214">
        <f t="shared" si="3"/>
        <v>-5398.4873058535159</v>
      </c>
      <c r="M52" s="179">
        <f t="shared" si="4"/>
        <v>-7.2566236189509545E-4</v>
      </c>
      <c r="N52" s="404"/>
      <c r="O52" s="213">
        <v>866503.50154092675</v>
      </c>
      <c r="P52" s="213">
        <f>'2.a. Vos-laskelma'!M52+'2.a. Vos-laskelma'!N52</f>
        <v>849112.905647879</v>
      </c>
      <c r="Q52" s="214">
        <f t="shared" si="5"/>
        <v>-17390.59589304775</v>
      </c>
      <c r="R52" s="179">
        <f t="shared" si="6"/>
        <v>-2.0069850683951743E-2</v>
      </c>
      <c r="S52" s="404"/>
      <c r="T52" s="213">
        <v>8305896.2402729681</v>
      </c>
      <c r="U52" s="213">
        <f>'2.a. Vos-laskelma'!U52</f>
        <v>8283107.1570740677</v>
      </c>
      <c r="V52" s="214">
        <f t="shared" si="7"/>
        <v>-22789.083198900335</v>
      </c>
      <c r="W52" s="179">
        <f t="shared" si="8"/>
        <v>-2.7437235597047847E-3</v>
      </c>
      <c r="X52" s="142"/>
      <c r="Y52" s="213">
        <f>'1.a. Vos-laskelma'!X52</f>
        <v>5920880.5904870443</v>
      </c>
      <c r="Z52" s="213">
        <f>'1.a. Vos-laskelma'!E52</f>
        <v>5923563.5920531126</v>
      </c>
      <c r="AA52" s="214">
        <f t="shared" si="9"/>
        <v>2683.0015660682693</v>
      </c>
      <c r="AB52" s="179">
        <f t="shared" si="10"/>
        <v>4.5314231980610994E-4</v>
      </c>
      <c r="AC52" s="179"/>
      <c r="AD52" s="213">
        <v>1087163.3622373131</v>
      </c>
      <c r="AE52" s="213">
        <f>'2.a. Vos-laskelma'!X52</f>
        <v>1315935.5608403254</v>
      </c>
      <c r="AF52" s="214">
        <f t="shared" si="11"/>
        <v>228772.19860301237</v>
      </c>
      <c r="AG52" s="179">
        <f t="shared" si="12"/>
        <v>0.21043037923225608</v>
      </c>
      <c r="AH52" s="143"/>
      <c r="AI52" s="81">
        <v>15313940.192997331</v>
      </c>
      <c r="AJ52" s="81">
        <f>'2.a. Vos-laskelma'!Y52</f>
        <v>15522606.309967505</v>
      </c>
      <c r="AK52" s="214">
        <f t="shared" si="13"/>
        <v>208666.11697017401</v>
      </c>
      <c r="AL52" s="179">
        <f t="shared" si="14"/>
        <v>1.362589342392702E-2</v>
      </c>
      <c r="AM52" s="142"/>
      <c r="AN52" s="213">
        <v>-335657</v>
      </c>
      <c r="AO52" s="213">
        <v>-335657</v>
      </c>
      <c r="AP52" s="214">
        <f t="shared" si="51"/>
        <v>0</v>
      </c>
      <c r="AQ52" s="179">
        <f t="shared" si="52"/>
        <v>0</v>
      </c>
      <c r="AR52" s="142"/>
      <c r="AS52" s="213">
        <f t="shared" si="17"/>
        <v>14978283.192997331</v>
      </c>
      <c r="AT52" s="213">
        <f t="shared" si="18"/>
        <v>15186949.309967505</v>
      </c>
      <c r="AU52" s="214">
        <f t="shared" si="19"/>
        <v>208666.11697017401</v>
      </c>
      <c r="AV52" s="179">
        <f t="shared" si="20"/>
        <v>1.3931243940408998E-2</v>
      </c>
      <c r="AX52" s="213">
        <f t="shared" si="21"/>
        <v>598.55118985695083</v>
      </c>
      <c r="AY52" s="213">
        <f t="shared" si="22"/>
        <v>599.27402268651258</v>
      </c>
      <c r="AZ52" s="213">
        <f t="shared" si="23"/>
        <v>0.72283282956175299</v>
      </c>
      <c r="BA52" s="404">
        <f t="shared" si="24"/>
        <v>1.2076374449017544E-3</v>
      </c>
      <c r="BB52" s="164"/>
      <c r="BC52" s="213">
        <f t="shared" si="25"/>
        <v>69.71626852851611</v>
      </c>
      <c r="BD52" s="213">
        <f t="shared" si="26"/>
        <v>68.449246726955181</v>
      </c>
      <c r="BE52" s="213">
        <f t="shared" si="27"/>
        <v>-1.2670218015609294</v>
      </c>
      <c r="BF52" s="404">
        <f t="shared" si="28"/>
        <v>-1.8173976150813037E-2</v>
      </c>
      <c r="BG52" s="527"/>
      <c r="BH52" s="213">
        <f t="shared" si="29"/>
        <v>668.26745838546685</v>
      </c>
      <c r="BI52" s="213">
        <f t="shared" si="30"/>
        <v>667.72326941346773</v>
      </c>
      <c r="BJ52" s="213">
        <f t="shared" si="31"/>
        <v>-0.54418897199911953</v>
      </c>
      <c r="BK52" s="404">
        <f t="shared" si="32"/>
        <v>-8.143281034720428E-4</v>
      </c>
      <c r="BL52" s="215"/>
      <c r="BM52" s="213">
        <f t="shared" si="33"/>
        <v>476.37626442087412</v>
      </c>
      <c r="BN52" s="213">
        <f t="shared" si="34"/>
        <v>477.51419524813485</v>
      </c>
      <c r="BO52" s="213">
        <f t="shared" si="35"/>
        <v>1.1379308272607318</v>
      </c>
      <c r="BP52" s="404">
        <f t="shared" si="36"/>
        <v>2.3887227644393723E-3</v>
      </c>
      <c r="BQ52" s="215"/>
      <c r="BR52" s="213">
        <f t="shared" si="37"/>
        <v>87.469897999622901</v>
      </c>
      <c r="BS52" s="213">
        <f t="shared" si="38"/>
        <v>106.08106093029629</v>
      </c>
      <c r="BT52" s="213">
        <f t="shared" si="39"/>
        <v>18.611162930673387</v>
      </c>
      <c r="BU52" s="404">
        <f t="shared" si="40"/>
        <v>0.21277220342424114</v>
      </c>
      <c r="BV52" s="215"/>
      <c r="BW52" s="213">
        <f t="shared" si="41"/>
        <v>1232.1136208059643</v>
      </c>
      <c r="BX52" s="213">
        <f t="shared" si="42"/>
        <v>1251.3185255918988</v>
      </c>
      <c r="BY52" s="213">
        <f t="shared" si="43"/>
        <v>19.204904785934559</v>
      </c>
      <c r="BZ52" s="404">
        <f t="shared" si="44"/>
        <v>1.558695923949938E-2</v>
      </c>
      <c r="CA52" s="216"/>
      <c r="CB52" s="213">
        <f t="shared" si="45"/>
        <v>-27.005953817684446</v>
      </c>
      <c r="CC52" s="213">
        <f t="shared" si="46"/>
        <v>-27.058202337767028</v>
      </c>
      <c r="CD52" s="213">
        <f t="shared" si="47"/>
        <v>-5.2248520082581962E-2</v>
      </c>
      <c r="CE52" s="404">
        <f t="shared" si="48"/>
        <v>1.9347037484885202E-3</v>
      </c>
      <c r="CF52" s="142"/>
      <c r="CG52" s="213">
        <f t="shared" si="49"/>
        <v>1205.1076669882798</v>
      </c>
      <c r="CH52" s="213">
        <f t="shared" si="50"/>
        <v>1224.2603232541319</v>
      </c>
      <c r="CI52" s="206">
        <v>34.041864607031812</v>
      </c>
      <c r="CJ52" s="142">
        <v>2.9069130477391628E-2</v>
      </c>
    </row>
    <row r="53" spans="1:88">
      <c r="A53" s="74">
        <v>146</v>
      </c>
      <c r="B53" s="84">
        <v>12</v>
      </c>
      <c r="C53" s="84">
        <v>12</v>
      </c>
      <c r="D53" s="75" t="s">
        <v>84</v>
      </c>
      <c r="E53" s="97">
        <v>4382</v>
      </c>
      <c r="F53" s="213">
        <f>'1.a. Vos-laskelma'!C53</f>
        <v>4293</v>
      </c>
      <c r="G53" s="214">
        <f t="shared" si="0"/>
        <v>-89</v>
      </c>
      <c r="H53" s="179">
        <f t="shared" si="1"/>
        <v>-2.0310360565951622E-2</v>
      </c>
      <c r="I53" s="142"/>
      <c r="J53" s="213">
        <v>2336672.5191272469</v>
      </c>
      <c r="K53" s="214">
        <f t="shared" si="2"/>
        <v>2049301.7496327949</v>
      </c>
      <c r="L53" s="214">
        <f t="shared" si="3"/>
        <v>-287370.76949445205</v>
      </c>
      <c r="M53" s="179">
        <f t="shared" si="4"/>
        <v>-0.12298290288524716</v>
      </c>
      <c r="N53" s="404"/>
      <c r="O53" s="213">
        <v>285587.2844548655</v>
      </c>
      <c r="P53" s="213">
        <f>'2.a. Vos-laskelma'!M53+'2.a. Vos-laskelma'!N53</f>
        <v>279271.61166389048</v>
      </c>
      <c r="Q53" s="214">
        <f t="shared" si="5"/>
        <v>-6315.6727909750189</v>
      </c>
      <c r="R53" s="179">
        <f t="shared" si="6"/>
        <v>-2.2114684843306299E-2</v>
      </c>
      <c r="S53" s="404"/>
      <c r="T53" s="213">
        <v>2622259.8035821118</v>
      </c>
      <c r="U53" s="213">
        <f>'2.a. Vos-laskelma'!U53</f>
        <v>2328573.3612966854</v>
      </c>
      <c r="V53" s="214">
        <f t="shared" si="7"/>
        <v>-293686.44228542643</v>
      </c>
      <c r="W53" s="179">
        <f t="shared" si="8"/>
        <v>-0.11199746183968461</v>
      </c>
      <c r="X53" s="142"/>
      <c r="Y53" s="213">
        <f>'1.a. Vos-laskelma'!X53</f>
        <v>916756.01854817371</v>
      </c>
      <c r="Z53" s="213">
        <f>'1.a. Vos-laskelma'!E53</f>
        <v>805086.53022567451</v>
      </c>
      <c r="AA53" s="214">
        <f t="shared" si="9"/>
        <v>-111669.48832249921</v>
      </c>
      <c r="AB53" s="179">
        <f t="shared" si="10"/>
        <v>-0.121809386645037</v>
      </c>
      <c r="AC53" s="179"/>
      <c r="AD53" s="213">
        <v>754855.42773624684</v>
      </c>
      <c r="AE53" s="213">
        <f>'2.a. Vos-laskelma'!X53</f>
        <v>830301.88231549377</v>
      </c>
      <c r="AF53" s="214">
        <f t="shared" si="11"/>
        <v>75446.454579246929</v>
      </c>
      <c r="AG53" s="179">
        <f t="shared" si="12"/>
        <v>9.9948217641495959E-2</v>
      </c>
      <c r="AH53" s="143"/>
      <c r="AI53" s="81">
        <v>4293871.2498665331</v>
      </c>
      <c r="AJ53" s="81">
        <f>'2.a. Vos-laskelma'!Y53</f>
        <v>3963961.7738378537</v>
      </c>
      <c r="AK53" s="214">
        <f t="shared" si="13"/>
        <v>-329909.4760286794</v>
      </c>
      <c r="AL53" s="179">
        <f t="shared" si="14"/>
        <v>-7.6832642813622787E-2</v>
      </c>
      <c r="AM53" s="142"/>
      <c r="AN53" s="213">
        <v>-349592</v>
      </c>
      <c r="AO53" s="213">
        <v>-349592</v>
      </c>
      <c r="AP53" s="214">
        <f t="shared" si="51"/>
        <v>0</v>
      </c>
      <c r="AQ53" s="179">
        <f t="shared" si="52"/>
        <v>0</v>
      </c>
      <c r="AR53" s="142"/>
      <c r="AS53" s="213">
        <f t="shared" si="17"/>
        <v>3944279.2498665331</v>
      </c>
      <c r="AT53" s="213">
        <f t="shared" si="18"/>
        <v>3614369.7738378537</v>
      </c>
      <c r="AU53" s="214">
        <f t="shared" si="19"/>
        <v>-329909.4760286794</v>
      </c>
      <c r="AV53" s="179">
        <f t="shared" si="20"/>
        <v>-8.3642525067119153E-2</v>
      </c>
      <c r="AX53" s="213">
        <f t="shared" si="21"/>
        <v>533.24338638230188</v>
      </c>
      <c r="AY53" s="213">
        <f t="shared" si="22"/>
        <v>477.35889812084667</v>
      </c>
      <c r="AZ53" s="213">
        <f t="shared" si="23"/>
        <v>-55.884488261455203</v>
      </c>
      <c r="BA53" s="404">
        <f t="shared" si="24"/>
        <v>-0.10480109024997743</v>
      </c>
      <c r="BB53" s="164"/>
      <c r="BC53" s="213">
        <f t="shared" si="25"/>
        <v>65.172817082351784</v>
      </c>
      <c r="BD53" s="213">
        <f t="shared" si="26"/>
        <v>65.052786318166895</v>
      </c>
      <c r="BE53" s="213">
        <f t="shared" si="27"/>
        <v>-0.12003076418488945</v>
      </c>
      <c r="BF53" s="404">
        <f t="shared" si="28"/>
        <v>-1.8417304876236923E-3</v>
      </c>
      <c r="BG53" s="527"/>
      <c r="BH53" s="213">
        <f t="shared" si="29"/>
        <v>598.41620346465356</v>
      </c>
      <c r="BI53" s="213">
        <f t="shared" si="30"/>
        <v>542.41168443901358</v>
      </c>
      <c r="BJ53" s="213">
        <f t="shared" si="31"/>
        <v>-56.004519025639979</v>
      </c>
      <c r="BK53" s="404">
        <f t="shared" si="32"/>
        <v>-9.3587905376542796E-2</v>
      </c>
      <c r="BL53" s="215"/>
      <c r="BM53" s="213">
        <f t="shared" si="33"/>
        <v>209.2094976148274</v>
      </c>
      <c r="BN53" s="213">
        <f t="shared" si="34"/>
        <v>187.53471470432669</v>
      </c>
      <c r="BO53" s="213">
        <f t="shared" si="35"/>
        <v>-21.67478291050071</v>
      </c>
      <c r="BP53" s="404">
        <f t="shared" si="36"/>
        <v>-0.10360324534790405</v>
      </c>
      <c r="BQ53" s="215"/>
      <c r="BR53" s="213">
        <f t="shared" si="37"/>
        <v>172.26276306167202</v>
      </c>
      <c r="BS53" s="213">
        <f t="shared" si="38"/>
        <v>193.40831174365101</v>
      </c>
      <c r="BT53" s="213">
        <f t="shared" si="39"/>
        <v>21.145548681978994</v>
      </c>
      <c r="BU53" s="404">
        <f t="shared" si="40"/>
        <v>0.12275170969136637</v>
      </c>
      <c r="BV53" s="215"/>
      <c r="BW53" s="213">
        <f t="shared" si="41"/>
        <v>979.88846414115312</v>
      </c>
      <c r="BX53" s="213">
        <f t="shared" si="42"/>
        <v>923.35471088699126</v>
      </c>
      <c r="BY53" s="213">
        <f t="shared" si="43"/>
        <v>-56.533753254161866</v>
      </c>
      <c r="BZ53" s="404">
        <f t="shared" si="44"/>
        <v>-5.7694069603842352E-2</v>
      </c>
      <c r="CA53" s="216"/>
      <c r="CB53" s="213">
        <f t="shared" si="45"/>
        <v>-79.779096303057969</v>
      </c>
      <c r="CC53" s="213">
        <f t="shared" si="46"/>
        <v>-81.433030514791525</v>
      </c>
      <c r="CD53" s="213">
        <f t="shared" si="47"/>
        <v>-1.6539342117335565</v>
      </c>
      <c r="CE53" s="404">
        <f t="shared" si="48"/>
        <v>2.0731423247146514E-2</v>
      </c>
      <c r="CF53" s="142"/>
      <c r="CG53" s="213">
        <f t="shared" si="49"/>
        <v>900.10936783809518</v>
      </c>
      <c r="CH53" s="213">
        <f t="shared" si="50"/>
        <v>841.92168037219983</v>
      </c>
      <c r="CI53" s="206">
        <v>-57.883500708948759</v>
      </c>
      <c r="CJ53" s="142">
        <v>-6.0421640504212469E-2</v>
      </c>
    </row>
    <row r="54" spans="1:88">
      <c r="A54" s="74">
        <v>148</v>
      </c>
      <c r="B54" s="84">
        <v>19</v>
      </c>
      <c r="C54" s="84">
        <v>19</v>
      </c>
      <c r="D54" s="75" t="s">
        <v>85</v>
      </c>
      <c r="E54" s="97">
        <v>7224</v>
      </c>
      <c r="F54" s="213">
        <f>'1.a. Vos-laskelma'!C54</f>
        <v>7244</v>
      </c>
      <c r="G54" s="214">
        <f t="shared" si="0"/>
        <v>20</v>
      </c>
      <c r="H54" s="179">
        <f t="shared" si="1"/>
        <v>2.7685492801771874E-3</v>
      </c>
      <c r="I54" s="142"/>
      <c r="J54" s="213">
        <v>9632445.9315849822</v>
      </c>
      <c r="K54" s="214">
        <f t="shared" si="2"/>
        <v>9504186.4348049611</v>
      </c>
      <c r="L54" s="214">
        <f t="shared" si="3"/>
        <v>-128259.49678002112</v>
      </c>
      <c r="M54" s="179">
        <f t="shared" si="4"/>
        <v>-1.3315361196002738E-2</v>
      </c>
      <c r="N54" s="404"/>
      <c r="O54" s="213">
        <v>2965309.4382912908</v>
      </c>
      <c r="P54" s="213">
        <f>'2.a. Vos-laskelma'!M54+'2.a. Vos-laskelma'!N54</f>
        <v>2849696.4805535343</v>
      </c>
      <c r="Q54" s="214">
        <f t="shared" si="5"/>
        <v>-115612.95773775643</v>
      </c>
      <c r="R54" s="179">
        <f t="shared" si="6"/>
        <v>-3.8988496864723984E-2</v>
      </c>
      <c r="S54" s="404"/>
      <c r="T54" s="213">
        <v>12597755.369876269</v>
      </c>
      <c r="U54" s="213">
        <f>'2.a. Vos-laskelma'!U54</f>
        <v>12353882.915358495</v>
      </c>
      <c r="V54" s="214">
        <f t="shared" si="7"/>
        <v>-243872.45451777428</v>
      </c>
      <c r="W54" s="179">
        <f t="shared" si="8"/>
        <v>-1.9358405315674065E-2</v>
      </c>
      <c r="X54" s="142"/>
      <c r="Y54" s="213">
        <f>'1.a. Vos-laskelma'!X54</f>
        <v>-45166.195056927747</v>
      </c>
      <c r="Z54" s="213">
        <f>'1.a. Vos-laskelma'!E54</f>
        <v>-98560.045055837458</v>
      </c>
      <c r="AA54" s="214">
        <f t="shared" si="9"/>
        <v>-53393.849998909711</v>
      </c>
      <c r="AB54" s="179">
        <f t="shared" si="10"/>
        <v>1.1821640041099715</v>
      </c>
      <c r="AC54" s="179"/>
      <c r="AD54" s="213">
        <v>762528.10124721983</v>
      </c>
      <c r="AE54" s="213">
        <f>'2.a. Vos-laskelma'!X54</f>
        <v>861125.50426208647</v>
      </c>
      <c r="AF54" s="214">
        <f t="shared" si="11"/>
        <v>98597.403014866635</v>
      </c>
      <c r="AG54" s="179">
        <f t="shared" si="12"/>
        <v>0.12930330417147512</v>
      </c>
      <c r="AH54" s="143"/>
      <c r="AI54" s="81">
        <v>13315117.27606656</v>
      </c>
      <c r="AJ54" s="81">
        <f>'2.a. Vos-laskelma'!Y54</f>
        <v>13116448.374564743</v>
      </c>
      <c r="AK54" s="214">
        <f t="shared" si="13"/>
        <v>-198668.90150181763</v>
      </c>
      <c r="AL54" s="179">
        <f t="shared" si="14"/>
        <v>-1.4920552135047114E-2</v>
      </c>
      <c r="AM54" s="142"/>
      <c r="AN54" s="213">
        <v>-643603</v>
      </c>
      <c r="AO54" s="213">
        <v>-643603</v>
      </c>
      <c r="AP54" s="214">
        <f t="shared" si="51"/>
        <v>0</v>
      </c>
      <c r="AQ54" s="179">
        <f t="shared" si="52"/>
        <v>0</v>
      </c>
      <c r="AR54" s="142"/>
      <c r="AS54" s="213">
        <f t="shared" si="17"/>
        <v>12671514.27606656</v>
      </c>
      <c r="AT54" s="213">
        <f t="shared" si="18"/>
        <v>12472845.374564743</v>
      </c>
      <c r="AU54" s="214">
        <f t="shared" si="19"/>
        <v>-198668.90150181763</v>
      </c>
      <c r="AV54" s="179">
        <f t="shared" si="20"/>
        <v>-1.5678386747908682E-2</v>
      </c>
      <c r="AX54" s="213">
        <f t="shared" si="21"/>
        <v>1333.3950625117639</v>
      </c>
      <c r="AY54" s="213">
        <f t="shared" si="22"/>
        <v>1312.0080666489455</v>
      </c>
      <c r="AZ54" s="213">
        <f t="shared" si="23"/>
        <v>-21.386995862818367</v>
      </c>
      <c r="BA54" s="404">
        <f t="shared" si="24"/>
        <v>-1.6039504318045787E-2</v>
      </c>
      <c r="BB54" s="164"/>
      <c r="BC54" s="213">
        <f t="shared" si="25"/>
        <v>410.48026554419863</v>
      </c>
      <c r="BD54" s="213">
        <f t="shared" si="26"/>
        <v>393.38714530004614</v>
      </c>
      <c r="BE54" s="213">
        <f t="shared" si="27"/>
        <v>-17.093120244152487</v>
      </c>
      <c r="BF54" s="404">
        <f t="shared" si="28"/>
        <v>-4.1641758883319516E-2</v>
      </c>
      <c r="BG54" s="527"/>
      <c r="BH54" s="213">
        <f t="shared" si="29"/>
        <v>1743.875328055962</v>
      </c>
      <c r="BI54" s="213">
        <f t="shared" si="30"/>
        <v>1705.3952119489916</v>
      </c>
      <c r="BJ54" s="213">
        <f t="shared" si="31"/>
        <v>-38.480116106970399</v>
      </c>
      <c r="BK54" s="404">
        <f t="shared" si="32"/>
        <v>-2.2065864163504898E-2</v>
      </c>
      <c r="BL54" s="215"/>
      <c r="BM54" s="213">
        <f t="shared" si="33"/>
        <v>-6.2522418406599867</v>
      </c>
      <c r="BN54" s="213">
        <f t="shared" si="34"/>
        <v>-13.605748903345866</v>
      </c>
      <c r="BO54" s="213">
        <f t="shared" si="35"/>
        <v>-7.3535070626858792</v>
      </c>
      <c r="BP54" s="404">
        <f t="shared" si="36"/>
        <v>1.1761392553410319</v>
      </c>
      <c r="BQ54" s="215"/>
      <c r="BR54" s="213">
        <f t="shared" si="37"/>
        <v>105.55483129114339</v>
      </c>
      <c r="BS54" s="213">
        <f t="shared" si="38"/>
        <v>118.87431036196666</v>
      </c>
      <c r="BT54" s="213">
        <f t="shared" si="39"/>
        <v>13.319479070823277</v>
      </c>
      <c r="BU54" s="404">
        <f t="shared" si="40"/>
        <v>0.12618540438083059</v>
      </c>
      <c r="BV54" s="215"/>
      <c r="BW54" s="213">
        <f t="shared" si="41"/>
        <v>1843.1779175064453</v>
      </c>
      <c r="BX54" s="213">
        <f t="shared" si="42"/>
        <v>1810.6637734076121</v>
      </c>
      <c r="BY54" s="213">
        <f t="shared" si="43"/>
        <v>-32.514144098833185</v>
      </c>
      <c r="BZ54" s="404">
        <f t="shared" si="44"/>
        <v>-1.764026347647445E-2</v>
      </c>
      <c r="CA54" s="216"/>
      <c r="CB54" s="213">
        <f t="shared" si="45"/>
        <v>-89.092331118493902</v>
      </c>
      <c r="CC54" s="213">
        <f t="shared" si="46"/>
        <v>-88.846355604638319</v>
      </c>
      <c r="CD54" s="213">
        <f t="shared" si="47"/>
        <v>0.24597551385558347</v>
      </c>
      <c r="CE54" s="404">
        <f t="shared" si="48"/>
        <v>-2.7609055770292171E-3</v>
      </c>
      <c r="CF54" s="142"/>
      <c r="CG54" s="213">
        <f t="shared" si="49"/>
        <v>1754.0855863879513</v>
      </c>
      <c r="CH54" s="213">
        <f t="shared" si="50"/>
        <v>1721.8174178029738</v>
      </c>
      <c r="CI54" s="206">
        <v>11.167937570199459</v>
      </c>
      <c r="CJ54" s="142">
        <v>6.4076105820460522E-3</v>
      </c>
    </row>
    <row r="55" spans="1:88">
      <c r="A55" s="74">
        <v>149</v>
      </c>
      <c r="B55" s="84">
        <v>1</v>
      </c>
      <c r="C55" s="85">
        <v>33</v>
      </c>
      <c r="D55" s="75" t="s">
        <v>86</v>
      </c>
      <c r="E55" s="97">
        <v>5402</v>
      </c>
      <c r="F55" s="213">
        <f>'1.a. Vos-laskelma'!C55</f>
        <v>5391</v>
      </c>
      <c r="G55" s="214">
        <f t="shared" si="0"/>
        <v>-11</v>
      </c>
      <c r="H55" s="179">
        <f t="shared" si="1"/>
        <v>-2.0362828582006663E-3</v>
      </c>
      <c r="I55" s="142"/>
      <c r="J55" s="213">
        <v>2198004.2314071129</v>
      </c>
      <c r="K55" s="214">
        <f t="shared" si="2"/>
        <v>2247362.8252425548</v>
      </c>
      <c r="L55" s="214">
        <f t="shared" si="3"/>
        <v>49358.593835441861</v>
      </c>
      <c r="M55" s="179">
        <f t="shared" si="4"/>
        <v>2.2456095911991762E-2</v>
      </c>
      <c r="N55" s="404"/>
      <c r="O55" s="213">
        <v>875472.61873422656</v>
      </c>
      <c r="P55" s="213">
        <f>'2.a. Vos-laskelma'!M55+'2.a. Vos-laskelma'!N55</f>
        <v>787142.80967220303</v>
      </c>
      <c r="Q55" s="214">
        <f t="shared" si="5"/>
        <v>-88329.809062023531</v>
      </c>
      <c r="R55" s="179">
        <f t="shared" si="6"/>
        <v>-0.10089385684012858</v>
      </c>
      <c r="S55" s="404"/>
      <c r="T55" s="213">
        <v>3073476.8501413399</v>
      </c>
      <c r="U55" s="213">
        <f>'2.a. Vos-laskelma'!U55</f>
        <v>3034505.6349147577</v>
      </c>
      <c r="V55" s="214">
        <f t="shared" si="7"/>
        <v>-38971.215226582251</v>
      </c>
      <c r="W55" s="179">
        <f t="shared" si="8"/>
        <v>-1.2679846677481916E-2</v>
      </c>
      <c r="X55" s="142"/>
      <c r="Y55" s="213">
        <f>'1.a. Vos-laskelma'!X55</f>
        <v>-65958.064402011718</v>
      </c>
      <c r="Z55" s="213">
        <f>'1.a. Vos-laskelma'!E55</f>
        <v>204971.82610621228</v>
      </c>
      <c r="AA55" s="214">
        <f t="shared" si="9"/>
        <v>270929.89050822402</v>
      </c>
      <c r="AB55" s="179">
        <f t="shared" si="10"/>
        <v>-4.1076082654111463</v>
      </c>
      <c r="AC55" s="179"/>
      <c r="AD55" s="213">
        <v>542400.0120801453</v>
      </c>
      <c r="AE55" s="213">
        <f>'2.a. Vos-laskelma'!X55</f>
        <v>627633.05518567853</v>
      </c>
      <c r="AF55" s="214">
        <f t="shared" si="11"/>
        <v>85233.04310553323</v>
      </c>
      <c r="AG55" s="179">
        <f t="shared" si="12"/>
        <v>0.15714056269773671</v>
      </c>
      <c r="AH55" s="143"/>
      <c r="AI55" s="81">
        <v>3549918.7978194738</v>
      </c>
      <c r="AJ55" s="81">
        <f>'2.a. Vos-laskelma'!Y55</f>
        <v>3867110.5162066482</v>
      </c>
      <c r="AK55" s="214">
        <f t="shared" si="13"/>
        <v>317191.71838717442</v>
      </c>
      <c r="AL55" s="179">
        <f t="shared" si="14"/>
        <v>8.935182364791229E-2</v>
      </c>
      <c r="AM55" s="142"/>
      <c r="AN55" s="213">
        <v>-1464504</v>
      </c>
      <c r="AO55" s="213">
        <v>-1464504</v>
      </c>
      <c r="AP55" s="214">
        <f t="shared" si="51"/>
        <v>0</v>
      </c>
      <c r="AQ55" s="179">
        <f t="shared" si="52"/>
        <v>0</v>
      </c>
      <c r="AR55" s="142"/>
      <c r="AS55" s="213">
        <f t="shared" si="17"/>
        <v>2085414.7978194738</v>
      </c>
      <c r="AT55" s="213">
        <f t="shared" si="18"/>
        <v>2402606.5162066482</v>
      </c>
      <c r="AU55" s="214">
        <f t="shared" si="19"/>
        <v>317191.71838717442</v>
      </c>
      <c r="AV55" s="179">
        <f t="shared" si="20"/>
        <v>0.152100061205489</v>
      </c>
      <c r="AX55" s="213">
        <f t="shared" si="21"/>
        <v>406.88712169698499</v>
      </c>
      <c r="AY55" s="213">
        <f t="shared" si="22"/>
        <v>416.87308945326561</v>
      </c>
      <c r="AZ55" s="213">
        <f t="shared" si="23"/>
        <v>9.9859677562806155</v>
      </c>
      <c r="BA55" s="404">
        <f t="shared" si="24"/>
        <v>2.4542353944830224E-2</v>
      </c>
      <c r="BB55" s="164"/>
      <c r="BC55" s="213">
        <f t="shared" si="25"/>
        <v>162.06453512295937</v>
      </c>
      <c r="BD55" s="213">
        <f t="shared" si="26"/>
        <v>146.01053787278855</v>
      </c>
      <c r="BE55" s="213">
        <f t="shared" si="27"/>
        <v>-16.053997250170823</v>
      </c>
      <c r="BF55" s="404">
        <f t="shared" si="28"/>
        <v>-9.9059286709399785E-2</v>
      </c>
      <c r="BG55" s="527"/>
      <c r="BH55" s="213">
        <f t="shared" si="29"/>
        <v>568.95165681994445</v>
      </c>
      <c r="BI55" s="213">
        <f t="shared" si="30"/>
        <v>562.88362732605412</v>
      </c>
      <c r="BJ55" s="213">
        <f t="shared" si="31"/>
        <v>-6.0680294938903216</v>
      </c>
      <c r="BK55" s="404">
        <f t="shared" si="32"/>
        <v>-1.0665281348869795E-2</v>
      </c>
      <c r="BL55" s="215"/>
      <c r="BM55" s="213">
        <f t="shared" si="33"/>
        <v>-12.209934172901095</v>
      </c>
      <c r="BN55" s="213">
        <f t="shared" si="34"/>
        <v>38.021114098722364</v>
      </c>
      <c r="BO55" s="213">
        <f t="shared" si="35"/>
        <v>50.231048271623457</v>
      </c>
      <c r="BP55" s="404">
        <f t="shared" si="36"/>
        <v>-4.1139491466798388</v>
      </c>
      <c r="BQ55" s="215"/>
      <c r="BR55" s="213">
        <f t="shared" si="37"/>
        <v>100.40725880787585</v>
      </c>
      <c r="BS55" s="213">
        <f t="shared" si="38"/>
        <v>116.42238085432732</v>
      </c>
      <c r="BT55" s="213">
        <f t="shared" si="39"/>
        <v>16.015122046451467</v>
      </c>
      <c r="BU55" s="404">
        <f t="shared" si="40"/>
        <v>0.15950163600318562</v>
      </c>
      <c r="BV55" s="215"/>
      <c r="BW55" s="213">
        <f t="shared" si="41"/>
        <v>657.14898145491929</v>
      </c>
      <c r="BX55" s="213">
        <f t="shared" si="42"/>
        <v>717.32712227910372</v>
      </c>
      <c r="BY55" s="213">
        <f t="shared" si="43"/>
        <v>60.178140824184425</v>
      </c>
      <c r="BZ55" s="404">
        <f t="shared" si="44"/>
        <v>9.1574578250050401E-2</v>
      </c>
      <c r="CA55" s="216"/>
      <c r="CB55" s="213">
        <f t="shared" si="45"/>
        <v>-271.10403554239173</v>
      </c>
      <c r="CC55" s="213">
        <f t="shared" si="46"/>
        <v>-271.6572064552031</v>
      </c>
      <c r="CD55" s="213">
        <f t="shared" si="47"/>
        <v>-0.55317091281136754</v>
      </c>
      <c r="CE55" s="404">
        <f t="shared" si="48"/>
        <v>2.0404377666479621E-3</v>
      </c>
      <c r="CF55" s="142"/>
      <c r="CG55" s="213">
        <f t="shared" si="49"/>
        <v>386.04494591252757</v>
      </c>
      <c r="CH55" s="213">
        <f t="shared" si="50"/>
        <v>445.66991582390062</v>
      </c>
      <c r="CI55" s="206">
        <v>-72.716617854978438</v>
      </c>
      <c r="CJ55" s="142">
        <v>-0.15850634315962489</v>
      </c>
    </row>
    <row r="56" spans="1:88">
      <c r="A56" s="74">
        <v>151</v>
      </c>
      <c r="B56" s="84">
        <v>14</v>
      </c>
      <c r="C56" s="84">
        <v>14</v>
      </c>
      <c r="D56" s="75" t="s">
        <v>87</v>
      </c>
      <c r="E56" s="97">
        <v>1794</v>
      </c>
      <c r="F56" s="213">
        <f>'1.a. Vos-laskelma'!C56</f>
        <v>1771</v>
      </c>
      <c r="G56" s="214">
        <f t="shared" si="0"/>
        <v>-23</v>
      </c>
      <c r="H56" s="179">
        <f t="shared" si="1"/>
        <v>-1.282051282051282E-2</v>
      </c>
      <c r="I56" s="142"/>
      <c r="J56" s="213">
        <v>673349.87560438516</v>
      </c>
      <c r="K56" s="214">
        <f t="shared" si="2"/>
        <v>701470.31507582811</v>
      </c>
      <c r="L56" s="214">
        <f t="shared" si="3"/>
        <v>28120.439471442951</v>
      </c>
      <c r="M56" s="179">
        <f t="shared" si="4"/>
        <v>4.1762002920402434E-2</v>
      </c>
      <c r="N56" s="404"/>
      <c r="O56" s="213">
        <v>-435695.31161667121</v>
      </c>
      <c r="P56" s="213">
        <f>'2.a. Vos-laskelma'!M56+'2.a. Vos-laskelma'!N56</f>
        <v>-410519.19095970003</v>
      </c>
      <c r="Q56" s="214">
        <f t="shared" si="5"/>
        <v>25176.120656971179</v>
      </c>
      <c r="R56" s="179">
        <f t="shared" si="6"/>
        <v>-5.7783776840640795E-2</v>
      </c>
      <c r="S56" s="404"/>
      <c r="T56" s="213">
        <v>237654.56398771401</v>
      </c>
      <c r="U56" s="213">
        <f>'2.a. Vos-laskelma'!U56</f>
        <v>290951.12411612808</v>
      </c>
      <c r="V56" s="214">
        <f t="shared" si="7"/>
        <v>53296.560128414072</v>
      </c>
      <c r="W56" s="179">
        <f t="shared" si="8"/>
        <v>0.22426062110538444</v>
      </c>
      <c r="X56" s="142"/>
      <c r="Y56" s="213">
        <f>'1.a. Vos-laskelma'!X56</f>
        <v>323596.3119620831</v>
      </c>
      <c r="Z56" s="213">
        <f>'1.a. Vos-laskelma'!E56</f>
        <v>463413.86613677943</v>
      </c>
      <c r="AA56" s="214">
        <f t="shared" si="9"/>
        <v>139817.55417469633</v>
      </c>
      <c r="AB56" s="179">
        <f t="shared" si="10"/>
        <v>0.43207400395551859</v>
      </c>
      <c r="AC56" s="179"/>
      <c r="AD56" s="213">
        <v>367282.50948344357</v>
      </c>
      <c r="AE56" s="213">
        <f>'2.a. Vos-laskelma'!X56</f>
        <v>400371.13820438716</v>
      </c>
      <c r="AF56" s="214">
        <f t="shared" si="11"/>
        <v>33088.628720943583</v>
      </c>
      <c r="AG56" s="179">
        <f t="shared" si="12"/>
        <v>9.0090401439154727E-2</v>
      </c>
      <c r="AH56" s="143"/>
      <c r="AI56" s="81">
        <v>928533.38543324079</v>
      </c>
      <c r="AJ56" s="81">
        <f>'2.a. Vos-laskelma'!Y56</f>
        <v>1154736.1284572948</v>
      </c>
      <c r="AK56" s="214">
        <f t="shared" si="13"/>
        <v>226202.74302405398</v>
      </c>
      <c r="AL56" s="179">
        <f t="shared" si="14"/>
        <v>0.24361293473417858</v>
      </c>
      <c r="AM56" s="142"/>
      <c r="AN56" s="213">
        <v>-507244</v>
      </c>
      <c r="AO56" s="213">
        <v>-507244</v>
      </c>
      <c r="AP56" s="214">
        <f t="shared" si="51"/>
        <v>0</v>
      </c>
      <c r="AQ56" s="179">
        <f t="shared" si="52"/>
        <v>0</v>
      </c>
      <c r="AR56" s="142"/>
      <c r="AS56" s="213">
        <f t="shared" si="17"/>
        <v>421289.38543324079</v>
      </c>
      <c r="AT56" s="213">
        <f t="shared" si="18"/>
        <v>647492.12845729478</v>
      </c>
      <c r="AU56" s="214">
        <f t="shared" si="19"/>
        <v>226202.74302405398</v>
      </c>
      <c r="AV56" s="179">
        <f t="shared" si="20"/>
        <v>0.53692960431802517</v>
      </c>
      <c r="AX56" s="213">
        <f t="shared" si="21"/>
        <v>375.33437882072752</v>
      </c>
      <c r="AY56" s="213">
        <f t="shared" si="22"/>
        <v>396.08713443016831</v>
      </c>
      <c r="AZ56" s="213">
        <f t="shared" si="23"/>
        <v>20.752755609440783</v>
      </c>
      <c r="BA56" s="404">
        <f t="shared" si="24"/>
        <v>5.5291379581706275E-2</v>
      </c>
      <c r="BB56" s="164"/>
      <c r="BC56" s="213">
        <f t="shared" si="25"/>
        <v>-242.86249253995052</v>
      </c>
      <c r="BD56" s="213">
        <f t="shared" si="26"/>
        <v>-231.80078540920385</v>
      </c>
      <c r="BE56" s="213">
        <f t="shared" si="27"/>
        <v>11.061707130746669</v>
      </c>
      <c r="BF56" s="404">
        <f t="shared" si="28"/>
        <v>-4.5547202513895942E-2</v>
      </c>
      <c r="BG56" s="527"/>
      <c r="BH56" s="213">
        <f t="shared" si="29"/>
        <v>132.47188628077703</v>
      </c>
      <c r="BI56" s="213">
        <f t="shared" si="30"/>
        <v>164.28634902096448</v>
      </c>
      <c r="BJ56" s="213">
        <f t="shared" si="31"/>
        <v>31.814462740187452</v>
      </c>
      <c r="BK56" s="404">
        <f t="shared" si="32"/>
        <v>0.2401601096911688</v>
      </c>
      <c r="BL56" s="215"/>
      <c r="BM56" s="213">
        <f t="shared" si="33"/>
        <v>180.37698548611098</v>
      </c>
      <c r="BN56" s="213">
        <f t="shared" si="34"/>
        <v>261.66790860348925</v>
      </c>
      <c r="BO56" s="213">
        <f t="shared" si="35"/>
        <v>81.29092311737827</v>
      </c>
      <c r="BP56" s="404">
        <f t="shared" si="36"/>
        <v>0.45067236764325275</v>
      </c>
      <c r="BQ56" s="215"/>
      <c r="BR56" s="213">
        <f t="shared" si="37"/>
        <v>204.72826615576565</v>
      </c>
      <c r="BS56" s="213">
        <f t="shared" si="38"/>
        <v>226.07065962980641</v>
      </c>
      <c r="BT56" s="213">
        <f t="shared" si="39"/>
        <v>21.342393474040762</v>
      </c>
      <c r="BU56" s="404">
        <f t="shared" si="40"/>
        <v>0.10424741963966322</v>
      </c>
      <c r="BV56" s="215"/>
      <c r="BW56" s="213">
        <f t="shared" si="41"/>
        <v>517.57713792265372</v>
      </c>
      <c r="BX56" s="213">
        <f t="shared" si="42"/>
        <v>652.02491725426023</v>
      </c>
      <c r="BY56" s="213">
        <f t="shared" si="43"/>
        <v>134.44777933160651</v>
      </c>
      <c r="BZ56" s="404">
        <f t="shared" si="44"/>
        <v>0.25976375206838881</v>
      </c>
      <c r="CA56" s="216"/>
      <c r="CB56" s="213">
        <f t="shared" si="45"/>
        <v>-282.74470457079155</v>
      </c>
      <c r="CC56" s="213">
        <f t="shared" si="46"/>
        <v>-286.41671372106157</v>
      </c>
      <c r="CD56" s="213">
        <f t="shared" si="47"/>
        <v>-3.6720091502700143</v>
      </c>
      <c r="CE56" s="404">
        <f t="shared" si="48"/>
        <v>1.2987012987012965E-2</v>
      </c>
      <c r="CF56" s="142"/>
      <c r="CG56" s="213">
        <f t="shared" si="49"/>
        <v>234.83243335186219</v>
      </c>
      <c r="CH56" s="213">
        <f t="shared" si="50"/>
        <v>365.6082035331986</v>
      </c>
      <c r="CI56" s="206">
        <v>-60.748986574259249</v>
      </c>
      <c r="CJ56" s="142">
        <v>-0.20552369830770501</v>
      </c>
    </row>
    <row r="57" spans="1:88">
      <c r="A57" s="74">
        <v>152</v>
      </c>
      <c r="B57" s="84">
        <v>14</v>
      </c>
      <c r="C57" s="84">
        <v>14</v>
      </c>
      <c r="D57" s="75" t="s">
        <v>88</v>
      </c>
      <c r="E57" s="97">
        <v>4319</v>
      </c>
      <c r="F57" s="213">
        <f>'1.a. Vos-laskelma'!C57</f>
        <v>4261</v>
      </c>
      <c r="G57" s="214">
        <f t="shared" si="0"/>
        <v>-58</v>
      </c>
      <c r="H57" s="179">
        <f t="shared" si="1"/>
        <v>-1.3429034498726558E-2</v>
      </c>
      <c r="I57" s="142"/>
      <c r="J57" s="213">
        <v>1219993.7799046549</v>
      </c>
      <c r="K57" s="214">
        <f t="shared" si="2"/>
        <v>1005698.6692937172</v>
      </c>
      <c r="L57" s="214">
        <f t="shared" si="3"/>
        <v>-214295.1106109377</v>
      </c>
      <c r="M57" s="179">
        <f t="shared" si="4"/>
        <v>-0.17565262556312813</v>
      </c>
      <c r="N57" s="404"/>
      <c r="O57" s="213">
        <v>161482.28517232981</v>
      </c>
      <c r="P57" s="213">
        <f>'2.a. Vos-laskelma'!M57+'2.a. Vos-laskelma'!N57</f>
        <v>200521.98412125936</v>
      </c>
      <c r="Q57" s="214">
        <f t="shared" si="5"/>
        <v>39039.698948929552</v>
      </c>
      <c r="R57" s="179">
        <f t="shared" si="6"/>
        <v>0.24175840035498242</v>
      </c>
      <c r="S57" s="404"/>
      <c r="T57" s="213">
        <v>1381476.0650769849</v>
      </c>
      <c r="U57" s="213">
        <f>'2.a. Vos-laskelma'!U57</f>
        <v>1206220.6534149766</v>
      </c>
      <c r="V57" s="214">
        <f t="shared" si="7"/>
        <v>-175255.41166200838</v>
      </c>
      <c r="W57" s="179">
        <f t="shared" si="8"/>
        <v>-0.12686098304008039</v>
      </c>
      <c r="X57" s="142"/>
      <c r="Y57" s="213">
        <f>'1.a. Vos-laskelma'!X57</f>
        <v>2173627.258801661</v>
      </c>
      <c r="Z57" s="213">
        <f>'1.a. Vos-laskelma'!E57</f>
        <v>2149698.921666149</v>
      </c>
      <c r="AA57" s="214">
        <f t="shared" si="9"/>
        <v>-23928.337135511916</v>
      </c>
      <c r="AB57" s="179">
        <f t="shared" si="10"/>
        <v>-1.1008482267886081E-2</v>
      </c>
      <c r="AC57" s="179"/>
      <c r="AD57" s="213">
        <v>627414.41248253151</v>
      </c>
      <c r="AE57" s="213">
        <f>'2.a. Vos-laskelma'!X57</f>
        <v>698555.33769605216</v>
      </c>
      <c r="AF57" s="214">
        <f t="shared" si="11"/>
        <v>71140.925213520648</v>
      </c>
      <c r="AG57" s="179">
        <f t="shared" si="12"/>
        <v>0.11338745779210381</v>
      </c>
      <c r="AH57" s="143"/>
      <c r="AI57" s="81">
        <v>4182517.736361179</v>
      </c>
      <c r="AJ57" s="81">
        <f>'2.a. Vos-laskelma'!Y57</f>
        <v>4054474.912777178</v>
      </c>
      <c r="AK57" s="214">
        <f t="shared" si="13"/>
        <v>-128042.82358400105</v>
      </c>
      <c r="AL57" s="179">
        <f t="shared" si="14"/>
        <v>-3.0613814849091169E-2</v>
      </c>
      <c r="AM57" s="142"/>
      <c r="AN57" s="213">
        <v>284434</v>
      </c>
      <c r="AO57" s="213">
        <v>284434</v>
      </c>
      <c r="AP57" s="214">
        <f t="shared" si="51"/>
        <v>0</v>
      </c>
      <c r="AQ57" s="179">
        <f t="shared" si="52"/>
        <v>0</v>
      </c>
      <c r="AR57" s="142"/>
      <c r="AS57" s="213">
        <f t="shared" si="17"/>
        <v>4466951.7363611795</v>
      </c>
      <c r="AT57" s="213">
        <f t="shared" si="18"/>
        <v>4338908.912777178</v>
      </c>
      <c r="AU57" s="214">
        <f t="shared" si="19"/>
        <v>-128042.82358400151</v>
      </c>
      <c r="AV57" s="179">
        <f t="shared" si="20"/>
        <v>-2.8664474375607735E-2</v>
      </c>
      <c r="AX57" s="213">
        <f t="shared" si="21"/>
        <v>282.47135445812802</v>
      </c>
      <c r="AY57" s="213">
        <f t="shared" si="22"/>
        <v>236.02409511704229</v>
      </c>
      <c r="AZ57" s="213">
        <f t="shared" si="23"/>
        <v>-46.447259341085726</v>
      </c>
      <c r="BA57" s="404">
        <f t="shared" si="24"/>
        <v>-0.16443175071747251</v>
      </c>
      <c r="BB57" s="164"/>
      <c r="BC57" s="213">
        <f t="shared" si="25"/>
        <v>37.388813422627877</v>
      </c>
      <c r="BD57" s="213">
        <f t="shared" si="26"/>
        <v>47.05984138025331</v>
      </c>
      <c r="BE57" s="213">
        <f t="shared" si="27"/>
        <v>9.6710279576254337</v>
      </c>
      <c r="BF57" s="404">
        <f t="shared" si="28"/>
        <v>0.25866100237812001</v>
      </c>
      <c r="BG57" s="527"/>
      <c r="BH57" s="213">
        <f t="shared" si="29"/>
        <v>319.86016788075597</v>
      </c>
      <c r="BI57" s="213">
        <f t="shared" si="30"/>
        <v>283.08393649729561</v>
      </c>
      <c r="BJ57" s="213">
        <f t="shared" si="31"/>
        <v>-36.776231383460356</v>
      </c>
      <c r="BK57" s="404">
        <f t="shared" si="32"/>
        <v>-0.11497596473834952</v>
      </c>
      <c r="BL57" s="215"/>
      <c r="BM57" s="213">
        <f t="shared" si="33"/>
        <v>503.27095596241281</v>
      </c>
      <c r="BN57" s="213">
        <f t="shared" si="34"/>
        <v>504.50573144007251</v>
      </c>
      <c r="BO57" s="213">
        <f t="shared" si="35"/>
        <v>1.2347754776596958</v>
      </c>
      <c r="BP57" s="404">
        <f t="shared" si="36"/>
        <v>2.4535003719783821E-3</v>
      </c>
      <c r="BQ57" s="215"/>
      <c r="BR57" s="213">
        <f t="shared" si="37"/>
        <v>145.26844465907189</v>
      </c>
      <c r="BS57" s="213">
        <f t="shared" si="38"/>
        <v>163.94164226614694</v>
      </c>
      <c r="BT57" s="213">
        <f t="shared" si="39"/>
        <v>18.673197607075053</v>
      </c>
      <c r="BU57" s="404">
        <f t="shared" si="40"/>
        <v>0.12854269659800427</v>
      </c>
      <c r="BV57" s="215"/>
      <c r="BW57" s="213">
        <f t="shared" si="41"/>
        <v>968.39956850224098</v>
      </c>
      <c r="BX57" s="213">
        <f t="shared" si="42"/>
        <v>951.53131020351509</v>
      </c>
      <c r="BY57" s="213">
        <f t="shared" si="43"/>
        <v>-16.868258298725891</v>
      </c>
      <c r="BZ57" s="404">
        <f t="shared" si="44"/>
        <v>-1.7418696628309017E-2</v>
      </c>
      <c r="CA57" s="216"/>
      <c r="CB57" s="213">
        <f t="shared" si="45"/>
        <v>65.856448251910166</v>
      </c>
      <c r="CC57" s="213">
        <f t="shared" si="46"/>
        <v>66.752874911992492</v>
      </c>
      <c r="CD57" s="213">
        <f t="shared" si="47"/>
        <v>0.89642666008232652</v>
      </c>
      <c r="CE57" s="404">
        <f t="shared" si="48"/>
        <v>1.3611828209340544E-2</v>
      </c>
      <c r="CF57" s="142"/>
      <c r="CG57" s="213">
        <f t="shared" si="49"/>
        <v>1034.2560167541512</v>
      </c>
      <c r="CH57" s="213">
        <f t="shared" si="50"/>
        <v>1018.2841851155076</v>
      </c>
      <c r="CI57" s="206">
        <v>14.674444796674271</v>
      </c>
      <c r="CJ57" s="142">
        <v>1.4392614774805169E-2</v>
      </c>
    </row>
    <row r="58" spans="1:88">
      <c r="A58" s="74">
        <v>153</v>
      </c>
      <c r="B58" s="84">
        <v>9</v>
      </c>
      <c r="C58" s="84">
        <v>9</v>
      </c>
      <c r="D58" s="75" t="s">
        <v>89</v>
      </c>
      <c r="E58" s="97">
        <v>24724</v>
      </c>
      <c r="F58" s="213">
        <f>'1.a. Vos-laskelma'!C58</f>
        <v>24345</v>
      </c>
      <c r="G58" s="214">
        <f t="shared" si="0"/>
        <v>-379</v>
      </c>
      <c r="H58" s="179">
        <f t="shared" si="1"/>
        <v>-1.5329234751658307E-2</v>
      </c>
      <c r="I58" s="142"/>
      <c r="J58" s="213">
        <v>3368291.084424776</v>
      </c>
      <c r="K58" s="214">
        <f t="shared" si="2"/>
        <v>1781222.5799499582</v>
      </c>
      <c r="L58" s="214">
        <f t="shared" si="3"/>
        <v>-1587068.5044748178</v>
      </c>
      <c r="M58" s="179">
        <f t="shared" si="4"/>
        <v>-0.47117914238871411</v>
      </c>
      <c r="N58" s="404"/>
      <c r="O58" s="213">
        <v>8316420.4287896631</v>
      </c>
      <c r="P58" s="213">
        <f>'2.a. Vos-laskelma'!M58+'2.a. Vos-laskelma'!N58</f>
        <v>7902858.4252912439</v>
      </c>
      <c r="Q58" s="214">
        <f t="shared" si="5"/>
        <v>-413562.00349841919</v>
      </c>
      <c r="R58" s="179">
        <f t="shared" si="6"/>
        <v>-4.972836655380676E-2</v>
      </c>
      <c r="S58" s="404"/>
      <c r="T58" s="213">
        <v>11684711.513214439</v>
      </c>
      <c r="U58" s="213">
        <f>'2.a. Vos-laskelma'!U58</f>
        <v>9684081.0052412022</v>
      </c>
      <c r="V58" s="214">
        <f t="shared" si="7"/>
        <v>-2000630.507973237</v>
      </c>
      <c r="W58" s="179">
        <f t="shared" si="8"/>
        <v>-0.17121779221598152</v>
      </c>
      <c r="X58" s="142"/>
      <c r="Y58" s="213">
        <f>'1.a. Vos-laskelma'!X58</f>
        <v>6753208.4096270055</v>
      </c>
      <c r="Z58" s="213">
        <f>'1.a. Vos-laskelma'!E58</f>
        <v>7497112.6831938829</v>
      </c>
      <c r="AA58" s="214">
        <f t="shared" si="9"/>
        <v>743904.27356687747</v>
      </c>
      <c r="AB58" s="179">
        <f t="shared" si="10"/>
        <v>0.11015568133606067</v>
      </c>
      <c r="AC58" s="179"/>
      <c r="AD58" s="213">
        <v>1981657.509409999</v>
      </c>
      <c r="AE58" s="213">
        <f>'2.a. Vos-laskelma'!X58</f>
        <v>2433554.3508211104</v>
      </c>
      <c r="AF58" s="214">
        <f t="shared" si="11"/>
        <v>451896.84141111141</v>
      </c>
      <c r="AG58" s="179">
        <f t="shared" si="12"/>
        <v>0.22803982992280797</v>
      </c>
      <c r="AH58" s="143"/>
      <c r="AI58" s="81">
        <v>20419577.432251438</v>
      </c>
      <c r="AJ58" s="81">
        <f>'2.a. Vos-laskelma'!Y58</f>
        <v>19614748.039256196</v>
      </c>
      <c r="AK58" s="214">
        <f t="shared" si="13"/>
        <v>-804829.39299524203</v>
      </c>
      <c r="AL58" s="179">
        <f t="shared" si="14"/>
        <v>-3.9414595902658819E-2</v>
      </c>
      <c r="AM58" s="142"/>
      <c r="AN58" s="213">
        <v>-323263</v>
      </c>
      <c r="AO58" s="213">
        <v>-323263</v>
      </c>
      <c r="AP58" s="214">
        <f t="shared" si="51"/>
        <v>0</v>
      </c>
      <c r="AQ58" s="179">
        <f t="shared" si="52"/>
        <v>0</v>
      </c>
      <c r="AR58" s="142"/>
      <c r="AS58" s="213">
        <f t="shared" si="17"/>
        <v>20096314.432251438</v>
      </c>
      <c r="AT58" s="213">
        <f t="shared" si="18"/>
        <v>19291485.039256196</v>
      </c>
      <c r="AU58" s="214">
        <f t="shared" si="19"/>
        <v>-804829.39299524203</v>
      </c>
      <c r="AV58" s="179">
        <f t="shared" si="20"/>
        <v>-4.0048606708880753E-2</v>
      </c>
      <c r="AX58" s="213">
        <f t="shared" si="21"/>
        <v>136.23568534317974</v>
      </c>
      <c r="AY58" s="213">
        <f t="shared" si="22"/>
        <v>73.165848426779959</v>
      </c>
      <c r="AZ58" s="213">
        <f t="shared" si="23"/>
        <v>-63.06983691639978</v>
      </c>
      <c r="BA58" s="404">
        <f t="shared" si="24"/>
        <v>-0.46294652357439176</v>
      </c>
      <c r="BB58" s="164"/>
      <c r="BC58" s="213">
        <f t="shared" si="25"/>
        <v>336.37034576887493</v>
      </c>
      <c r="BD58" s="213">
        <f t="shared" si="26"/>
        <v>324.61936435782479</v>
      </c>
      <c r="BE58" s="213">
        <f t="shared" si="27"/>
        <v>-11.750981411050134</v>
      </c>
      <c r="BF58" s="404">
        <f t="shared" si="28"/>
        <v>-3.4934653303607233E-2</v>
      </c>
      <c r="BG58" s="527"/>
      <c r="BH58" s="213">
        <f t="shared" si="29"/>
        <v>472.60603111205467</v>
      </c>
      <c r="BI58" s="213">
        <f t="shared" si="30"/>
        <v>397.78521278460471</v>
      </c>
      <c r="BJ58" s="213">
        <f t="shared" si="31"/>
        <v>-74.820818327449956</v>
      </c>
      <c r="BK58" s="404">
        <f t="shared" si="32"/>
        <v>-0.15831541157313325</v>
      </c>
      <c r="BL58" s="215"/>
      <c r="BM58" s="213">
        <f t="shared" si="33"/>
        <v>273.14384442756051</v>
      </c>
      <c r="BN58" s="213">
        <f t="shared" si="34"/>
        <v>307.95287258960292</v>
      </c>
      <c r="BO58" s="213">
        <f t="shared" si="35"/>
        <v>34.809028162042409</v>
      </c>
      <c r="BP58" s="404">
        <f t="shared" si="36"/>
        <v>0.12743845000422108</v>
      </c>
      <c r="BQ58" s="215"/>
      <c r="BR58" s="213">
        <f t="shared" si="37"/>
        <v>80.151169285309777</v>
      </c>
      <c r="BS58" s="213">
        <f t="shared" si="38"/>
        <v>99.961156328655179</v>
      </c>
      <c r="BT58" s="213">
        <f t="shared" si="39"/>
        <v>19.809987043345402</v>
      </c>
      <c r="BU58" s="404">
        <f t="shared" si="40"/>
        <v>0.24715780468315893</v>
      </c>
      <c r="BV58" s="215"/>
      <c r="BW58" s="213">
        <f t="shared" si="41"/>
        <v>825.90104482492472</v>
      </c>
      <c r="BX58" s="213">
        <f t="shared" si="42"/>
        <v>805.69924170286288</v>
      </c>
      <c r="BY58" s="213">
        <f t="shared" si="43"/>
        <v>-20.201803122061847</v>
      </c>
      <c r="BZ58" s="404">
        <f t="shared" si="44"/>
        <v>-2.4460319124967621E-2</v>
      </c>
      <c r="CA58" s="216"/>
      <c r="CB58" s="213">
        <f t="shared" si="45"/>
        <v>-13.074866526452031</v>
      </c>
      <c r="CC58" s="213">
        <f t="shared" si="46"/>
        <v>-13.278414458821112</v>
      </c>
      <c r="CD58" s="213">
        <f t="shared" si="47"/>
        <v>-0.20354793236908186</v>
      </c>
      <c r="CE58" s="404">
        <f t="shared" si="48"/>
        <v>1.5567878414458754E-2</v>
      </c>
      <c r="CF58" s="142"/>
      <c r="CG58" s="213">
        <f t="shared" si="49"/>
        <v>812.82617829847266</v>
      </c>
      <c r="CH58" s="213">
        <f t="shared" si="50"/>
        <v>792.42082724404179</v>
      </c>
      <c r="CI58" s="206">
        <v>-34.781915516794918</v>
      </c>
      <c r="CJ58" s="142">
        <v>-4.1035374450276878E-2</v>
      </c>
    </row>
    <row r="59" spans="1:88">
      <c r="A59" s="74">
        <v>165</v>
      </c>
      <c r="B59" s="84">
        <v>5</v>
      </c>
      <c r="C59" s="84">
        <v>5</v>
      </c>
      <c r="D59" s="75" t="s">
        <v>90</v>
      </c>
      <c r="E59" s="97">
        <v>16015</v>
      </c>
      <c r="F59" s="213">
        <f>'1.a. Vos-laskelma'!C59</f>
        <v>15867</v>
      </c>
      <c r="G59" s="214">
        <f t="shared" si="0"/>
        <v>-148</v>
      </c>
      <c r="H59" s="179">
        <f t="shared" si="1"/>
        <v>-9.2413362472681861E-3</v>
      </c>
      <c r="I59" s="142"/>
      <c r="J59" s="213">
        <v>5502632.9381574243</v>
      </c>
      <c r="K59" s="214">
        <f t="shared" si="2"/>
        <v>4492206.1622098908</v>
      </c>
      <c r="L59" s="214">
        <f t="shared" si="3"/>
        <v>-1010426.7759475335</v>
      </c>
      <c r="M59" s="179">
        <f t="shared" si="4"/>
        <v>-0.18362605452761283</v>
      </c>
      <c r="N59" s="404"/>
      <c r="O59" s="213">
        <v>627838.9431624288</v>
      </c>
      <c r="P59" s="213">
        <f>'2.a. Vos-laskelma'!M59+'2.a. Vos-laskelma'!N59</f>
        <v>604949.55023342755</v>
      </c>
      <c r="Q59" s="214">
        <f t="shared" si="5"/>
        <v>-22889.392929001246</v>
      </c>
      <c r="R59" s="179">
        <f t="shared" si="6"/>
        <v>-3.645742778188818E-2</v>
      </c>
      <c r="S59" s="404"/>
      <c r="T59" s="213">
        <v>6130471.8813198525</v>
      </c>
      <c r="U59" s="213">
        <f>'2.a. Vos-laskelma'!U59</f>
        <v>5097155.7124433182</v>
      </c>
      <c r="V59" s="214">
        <f t="shared" si="7"/>
        <v>-1033316.1688765343</v>
      </c>
      <c r="W59" s="179">
        <f t="shared" si="8"/>
        <v>-0.16855409973009577</v>
      </c>
      <c r="X59" s="142"/>
      <c r="Y59" s="213">
        <f>'1.a. Vos-laskelma'!X59</f>
        <v>3502150.0211466318</v>
      </c>
      <c r="Z59" s="213">
        <f>'1.a. Vos-laskelma'!E59</f>
        <v>3789951.8765588934</v>
      </c>
      <c r="AA59" s="214">
        <f t="shared" si="9"/>
        <v>287801.85541226156</v>
      </c>
      <c r="AB59" s="179">
        <f t="shared" si="10"/>
        <v>8.217861989762304E-2</v>
      </c>
      <c r="AC59" s="179"/>
      <c r="AD59" s="213">
        <v>1212061.0537836831</v>
      </c>
      <c r="AE59" s="213">
        <f>'2.a. Vos-laskelma'!X59</f>
        <v>1514514.2997290306</v>
      </c>
      <c r="AF59" s="214">
        <f t="shared" si="11"/>
        <v>302453.24594534747</v>
      </c>
      <c r="AG59" s="179">
        <f t="shared" si="12"/>
        <v>0.24953631254892741</v>
      </c>
      <c r="AH59" s="143"/>
      <c r="AI59" s="81">
        <v>10844682.95625017</v>
      </c>
      <c r="AJ59" s="81">
        <f>'2.a. Vos-laskelma'!Y59</f>
        <v>10401621.888731241</v>
      </c>
      <c r="AK59" s="214">
        <f t="shared" si="13"/>
        <v>-443061.06751892902</v>
      </c>
      <c r="AL59" s="179">
        <f t="shared" si="14"/>
        <v>-4.0855142497603164E-2</v>
      </c>
      <c r="AM59" s="142"/>
      <c r="AN59" s="213">
        <v>-2134743</v>
      </c>
      <c r="AO59" s="213">
        <v>-2134743</v>
      </c>
      <c r="AP59" s="214">
        <f t="shared" si="51"/>
        <v>0</v>
      </c>
      <c r="AQ59" s="179">
        <f t="shared" si="52"/>
        <v>0</v>
      </c>
      <c r="AR59" s="142"/>
      <c r="AS59" s="213">
        <f t="shared" si="17"/>
        <v>8709939.9562501702</v>
      </c>
      <c r="AT59" s="213">
        <f t="shared" si="18"/>
        <v>8266878.8887312412</v>
      </c>
      <c r="AU59" s="214">
        <f t="shared" si="19"/>
        <v>-443061.06751892902</v>
      </c>
      <c r="AV59" s="179">
        <f t="shared" si="20"/>
        <v>-5.086844108506082E-2</v>
      </c>
      <c r="AX59" s="213">
        <f t="shared" si="21"/>
        <v>343.59244072166246</v>
      </c>
      <c r="AY59" s="213">
        <f t="shared" si="22"/>
        <v>283.11628929286513</v>
      </c>
      <c r="AZ59" s="213">
        <f t="shared" si="23"/>
        <v>-60.476151428797323</v>
      </c>
      <c r="BA59" s="404">
        <f t="shared" si="24"/>
        <v>-0.17601129786725395</v>
      </c>
      <c r="BB59" s="164"/>
      <c r="BC59" s="213">
        <f t="shared" si="25"/>
        <v>39.203180965496649</v>
      </c>
      <c r="BD59" s="213">
        <f t="shared" si="26"/>
        <v>38.12627152161263</v>
      </c>
      <c r="BE59" s="213">
        <f t="shared" si="27"/>
        <v>-1.0769094438840199</v>
      </c>
      <c r="BF59" s="404">
        <f t="shared" si="28"/>
        <v>-2.7469950584668761E-2</v>
      </c>
      <c r="BG59" s="527"/>
      <c r="BH59" s="213">
        <f t="shared" si="29"/>
        <v>382.7956216871591</v>
      </c>
      <c r="BI59" s="213">
        <f t="shared" si="30"/>
        <v>321.24256081447771</v>
      </c>
      <c r="BJ59" s="213">
        <f t="shared" si="31"/>
        <v>-61.553060872681385</v>
      </c>
      <c r="BK59" s="404">
        <f t="shared" si="32"/>
        <v>-0.16079875888179782</v>
      </c>
      <c r="BL59" s="215"/>
      <c r="BM59" s="213">
        <f t="shared" si="33"/>
        <v>218.67936441752306</v>
      </c>
      <c r="BN59" s="213">
        <f t="shared" si="34"/>
        <v>238.85749521389636</v>
      </c>
      <c r="BO59" s="213">
        <f t="shared" si="35"/>
        <v>20.178130796373296</v>
      </c>
      <c r="BP59" s="404">
        <f t="shared" si="36"/>
        <v>9.2272678997947541E-2</v>
      </c>
      <c r="BQ59" s="215"/>
      <c r="BR59" s="213">
        <f t="shared" si="37"/>
        <v>75.682863177251519</v>
      </c>
      <c r="BS59" s="213">
        <f t="shared" si="38"/>
        <v>95.450576651479835</v>
      </c>
      <c r="BT59" s="213">
        <f t="shared" si="39"/>
        <v>19.767713474228316</v>
      </c>
      <c r="BU59" s="404">
        <f t="shared" si="40"/>
        <v>0.26119140640770611</v>
      </c>
      <c r="BV59" s="215"/>
      <c r="BW59" s="213">
        <f t="shared" si="41"/>
        <v>677.15784928193386</v>
      </c>
      <c r="BX59" s="213">
        <f t="shared" si="42"/>
        <v>655.55063267985383</v>
      </c>
      <c r="BY59" s="213">
        <f t="shared" si="43"/>
        <v>-21.60721660208003</v>
      </c>
      <c r="BZ59" s="404">
        <f t="shared" si="44"/>
        <v>-3.1908685138911964E-2</v>
      </c>
      <c r="CA59" s="216"/>
      <c r="CB59" s="213">
        <f t="shared" si="45"/>
        <v>-133.29647205744615</v>
      </c>
      <c r="CC59" s="213">
        <f t="shared" si="46"/>
        <v>-134.53979958404236</v>
      </c>
      <c r="CD59" s="213">
        <f t="shared" si="47"/>
        <v>-1.2433275265962038</v>
      </c>
      <c r="CE59" s="404">
        <f t="shared" si="48"/>
        <v>9.3275351358164445E-3</v>
      </c>
      <c r="CF59" s="142"/>
      <c r="CG59" s="213">
        <f t="shared" si="49"/>
        <v>543.86137722448768</v>
      </c>
      <c r="CH59" s="213">
        <f t="shared" si="50"/>
        <v>521.01083309581156</v>
      </c>
      <c r="CI59" s="206">
        <v>-46.776267081988642</v>
      </c>
      <c r="CJ59" s="142">
        <v>-7.9196217059468152E-2</v>
      </c>
    </row>
    <row r="60" spans="1:88">
      <c r="A60" s="74">
        <v>167</v>
      </c>
      <c r="B60" s="84">
        <v>12</v>
      </c>
      <c r="C60" s="84">
        <v>12</v>
      </c>
      <c r="D60" s="75" t="s">
        <v>91</v>
      </c>
      <c r="E60" s="97">
        <v>78741</v>
      </c>
      <c r="F60" s="213">
        <f>'1.a. Vos-laskelma'!C60</f>
        <v>79129</v>
      </c>
      <c r="G60" s="214">
        <f t="shared" si="0"/>
        <v>388</v>
      </c>
      <c r="H60" s="179">
        <f t="shared" si="1"/>
        <v>4.9275472752441547E-3</v>
      </c>
      <c r="I60" s="142"/>
      <c r="J60" s="213">
        <v>17670923.355287511</v>
      </c>
      <c r="K60" s="214">
        <f t="shared" si="2"/>
        <v>14725800.038286339</v>
      </c>
      <c r="L60" s="214">
        <f t="shared" si="3"/>
        <v>-2945123.3170011714</v>
      </c>
      <c r="M60" s="179">
        <f t="shared" si="4"/>
        <v>-0.1666649363922417</v>
      </c>
      <c r="N60" s="404"/>
      <c r="O60" s="213">
        <v>682723.48264616076</v>
      </c>
      <c r="P60" s="213">
        <f>'2.a. Vos-laskelma'!M60+'2.a. Vos-laskelma'!N60</f>
        <v>573741.57146030851</v>
      </c>
      <c r="Q60" s="214">
        <f t="shared" si="5"/>
        <v>-108981.91118585225</v>
      </c>
      <c r="R60" s="179">
        <f t="shared" si="6"/>
        <v>-0.15962818616323318</v>
      </c>
      <c r="S60" s="404"/>
      <c r="T60" s="213">
        <v>18353646.837933671</v>
      </c>
      <c r="U60" s="213">
        <f>'2.a. Vos-laskelma'!U60</f>
        <v>15299541.609746648</v>
      </c>
      <c r="V60" s="214">
        <f t="shared" si="7"/>
        <v>-3054105.2281870227</v>
      </c>
      <c r="W60" s="179">
        <f t="shared" si="8"/>
        <v>-0.16640318162136253</v>
      </c>
      <c r="X60" s="142"/>
      <c r="Y60" s="213">
        <f>'1.a. Vos-laskelma'!X60</f>
        <v>26113489.72272297</v>
      </c>
      <c r="Z60" s="213">
        <f>'1.a. Vos-laskelma'!E60</f>
        <v>28436404.541771233</v>
      </c>
      <c r="AA60" s="214">
        <f t="shared" si="9"/>
        <v>2322914.8190482631</v>
      </c>
      <c r="AB60" s="179">
        <f t="shared" si="10"/>
        <v>8.8954591811103309E-2</v>
      </c>
      <c r="AC60" s="179"/>
      <c r="AD60" s="213">
        <v>8659968.5192335341</v>
      </c>
      <c r="AE60" s="213">
        <f>'2.a. Vos-laskelma'!X60</f>
        <v>9878780.7494331747</v>
      </c>
      <c r="AF60" s="214">
        <f t="shared" si="11"/>
        <v>1218812.2301996406</v>
      </c>
      <c r="AG60" s="179">
        <f t="shared" si="12"/>
        <v>0.14074095390678323</v>
      </c>
      <c r="AH60" s="143"/>
      <c r="AI60" s="81">
        <v>53127105.079890177</v>
      </c>
      <c r="AJ60" s="81">
        <f>'2.a. Vos-laskelma'!Y60</f>
        <v>53614726.900951058</v>
      </c>
      <c r="AK60" s="214">
        <f t="shared" si="13"/>
        <v>487621.82106088102</v>
      </c>
      <c r="AL60" s="179">
        <f t="shared" si="14"/>
        <v>9.1783999961529434E-3</v>
      </c>
      <c r="AM60" s="142"/>
      <c r="AN60" s="213">
        <v>2655743</v>
      </c>
      <c r="AO60" s="213">
        <v>2655743</v>
      </c>
      <c r="AP60" s="214">
        <f t="shared" si="51"/>
        <v>0</v>
      </c>
      <c r="AQ60" s="179">
        <f t="shared" si="52"/>
        <v>0</v>
      </c>
      <c r="AR60" s="142"/>
      <c r="AS60" s="213">
        <f t="shared" si="17"/>
        <v>55782848.079890177</v>
      </c>
      <c r="AT60" s="213">
        <f t="shared" si="18"/>
        <v>56270469.900951058</v>
      </c>
      <c r="AU60" s="214">
        <f t="shared" si="19"/>
        <v>487621.82106088102</v>
      </c>
      <c r="AV60" s="179">
        <f t="shared" si="20"/>
        <v>8.7414292716378825E-3</v>
      </c>
      <c r="AX60" s="213">
        <f t="shared" si="21"/>
        <v>224.4183253360703</v>
      </c>
      <c r="AY60" s="213">
        <f t="shared" si="22"/>
        <v>186.09864952528579</v>
      </c>
      <c r="AZ60" s="213">
        <f t="shared" si="23"/>
        <v>-38.319675810784503</v>
      </c>
      <c r="BA60" s="404">
        <f t="shared" si="24"/>
        <v>-0.17075109955214277</v>
      </c>
      <c r="BB60" s="164"/>
      <c r="BC60" s="213">
        <f t="shared" si="25"/>
        <v>8.6704954553048701</v>
      </c>
      <c r="BD60" s="213">
        <f t="shared" si="26"/>
        <v>7.2507117676238613</v>
      </c>
      <c r="BE60" s="213">
        <f t="shared" si="27"/>
        <v>-1.4197836876810088</v>
      </c>
      <c r="BF60" s="404">
        <f t="shared" si="28"/>
        <v>-0.16374885322295421</v>
      </c>
      <c r="BG60" s="527"/>
      <c r="BH60" s="213">
        <f t="shared" si="29"/>
        <v>233.08882079137516</v>
      </c>
      <c r="BI60" s="213">
        <f t="shared" si="30"/>
        <v>193.34936129290966</v>
      </c>
      <c r="BJ60" s="213">
        <f t="shared" si="31"/>
        <v>-39.739459498465493</v>
      </c>
      <c r="BK60" s="404">
        <f t="shared" si="32"/>
        <v>-0.17049062826584066</v>
      </c>
      <c r="BL60" s="215"/>
      <c r="BM60" s="213">
        <f t="shared" si="33"/>
        <v>331.63777095443248</v>
      </c>
      <c r="BN60" s="213">
        <f t="shared" si="34"/>
        <v>359.36767230435407</v>
      </c>
      <c r="BO60" s="213">
        <f t="shared" si="35"/>
        <v>27.72990134992159</v>
      </c>
      <c r="BP60" s="404">
        <f t="shared" si="36"/>
        <v>8.3615027534760869E-2</v>
      </c>
      <c r="BQ60" s="215"/>
      <c r="BR60" s="213">
        <f t="shared" si="37"/>
        <v>109.98042340373546</v>
      </c>
      <c r="BS60" s="213">
        <f t="shared" si="38"/>
        <v>124.84399840050013</v>
      </c>
      <c r="BT60" s="213">
        <f t="shared" si="39"/>
        <v>14.863574996764669</v>
      </c>
      <c r="BU60" s="404">
        <f t="shared" si="40"/>
        <v>0.13514746112770312</v>
      </c>
      <c r="BV60" s="215"/>
      <c r="BW60" s="213">
        <f t="shared" si="41"/>
        <v>674.70701514954317</v>
      </c>
      <c r="BX60" s="213">
        <f t="shared" si="42"/>
        <v>677.56103199776385</v>
      </c>
      <c r="BY60" s="213">
        <f t="shared" si="43"/>
        <v>2.8540168482206809</v>
      </c>
      <c r="BZ60" s="404">
        <f t="shared" si="44"/>
        <v>4.2300091508432171E-3</v>
      </c>
      <c r="CA60" s="216"/>
      <c r="CB60" s="213">
        <f t="shared" si="45"/>
        <v>33.727575214945198</v>
      </c>
      <c r="CC60" s="213">
        <f t="shared" si="46"/>
        <v>33.562195907947782</v>
      </c>
      <c r="CD60" s="213">
        <f t="shared" si="47"/>
        <v>-0.16537930699741565</v>
      </c>
      <c r="CE60" s="404">
        <f t="shared" si="48"/>
        <v>-4.9033856108379112E-3</v>
      </c>
      <c r="CF60" s="142"/>
      <c r="CG60" s="213">
        <f t="shared" si="49"/>
        <v>708.43459036448837</v>
      </c>
      <c r="CH60" s="213">
        <f t="shared" si="50"/>
        <v>711.1232279057117</v>
      </c>
      <c r="CI60" s="206">
        <v>36.908460758654307</v>
      </c>
      <c r="CJ60" s="142">
        <v>5.496206198308097E-2</v>
      </c>
    </row>
    <row r="61" spans="1:88">
      <c r="A61" s="74">
        <v>169</v>
      </c>
      <c r="B61" s="84">
        <v>5</v>
      </c>
      <c r="C61" s="84">
        <v>5</v>
      </c>
      <c r="D61" s="75" t="s">
        <v>92</v>
      </c>
      <c r="E61" s="97">
        <v>4848</v>
      </c>
      <c r="F61" s="213">
        <f>'1.a. Vos-laskelma'!C61</f>
        <v>4795</v>
      </c>
      <c r="G61" s="214">
        <f t="shared" si="0"/>
        <v>-53</v>
      </c>
      <c r="H61" s="179">
        <f t="shared" si="1"/>
        <v>-1.0932343234323433E-2</v>
      </c>
      <c r="I61" s="142"/>
      <c r="J61" s="213">
        <v>1146531.686764576</v>
      </c>
      <c r="K61" s="214">
        <f t="shared" si="2"/>
        <v>1030312.5674300082</v>
      </c>
      <c r="L61" s="214">
        <f t="shared" si="3"/>
        <v>-116219.1193345678</v>
      </c>
      <c r="M61" s="179">
        <f t="shared" si="4"/>
        <v>-0.1013658154207052</v>
      </c>
      <c r="N61" s="404"/>
      <c r="O61" s="213">
        <v>358501.36114160653</v>
      </c>
      <c r="P61" s="213">
        <f>'2.a. Vos-laskelma'!M61+'2.a. Vos-laskelma'!N61</f>
        <v>320312.44919719454</v>
      </c>
      <c r="Q61" s="214">
        <f t="shared" si="5"/>
        <v>-38188.911944411986</v>
      </c>
      <c r="R61" s="179">
        <f t="shared" si="6"/>
        <v>-0.10652375718408368</v>
      </c>
      <c r="S61" s="404"/>
      <c r="T61" s="213">
        <v>1505033.0479061829</v>
      </c>
      <c r="U61" s="213">
        <f>'2.a. Vos-laskelma'!U61</f>
        <v>1350625.0166272027</v>
      </c>
      <c r="V61" s="214">
        <f t="shared" si="7"/>
        <v>-154408.0312789802</v>
      </c>
      <c r="W61" s="179">
        <f t="shared" si="8"/>
        <v>-0.10259444567931196</v>
      </c>
      <c r="X61" s="142"/>
      <c r="Y61" s="213">
        <f>'1.a. Vos-laskelma'!X61</f>
        <v>1964719.151458231</v>
      </c>
      <c r="Z61" s="213">
        <f>'1.a. Vos-laskelma'!E61</f>
        <v>1971442.9384155124</v>
      </c>
      <c r="AA61" s="214">
        <f t="shared" si="9"/>
        <v>6723.7869572814088</v>
      </c>
      <c r="AB61" s="179">
        <f t="shared" si="10"/>
        <v>3.4222636615981262E-3</v>
      </c>
      <c r="AC61" s="179"/>
      <c r="AD61" s="213">
        <v>474080.00495523348</v>
      </c>
      <c r="AE61" s="213">
        <f>'2.a. Vos-laskelma'!X61</f>
        <v>564952.78316751355</v>
      </c>
      <c r="AF61" s="214">
        <f t="shared" si="11"/>
        <v>90872.778212280071</v>
      </c>
      <c r="AG61" s="179">
        <f t="shared" si="12"/>
        <v>0.19168236850837239</v>
      </c>
      <c r="AH61" s="143"/>
      <c r="AI61" s="81">
        <v>3943832.204319648</v>
      </c>
      <c r="AJ61" s="81">
        <f>'2.a. Vos-laskelma'!Y61</f>
        <v>3887020.7382102287</v>
      </c>
      <c r="AK61" s="214">
        <f t="shared" si="13"/>
        <v>-56811.466109419242</v>
      </c>
      <c r="AL61" s="179">
        <f t="shared" si="14"/>
        <v>-1.4405142806834959E-2</v>
      </c>
      <c r="AM61" s="142"/>
      <c r="AN61" s="213">
        <v>-1306479</v>
      </c>
      <c r="AO61" s="213">
        <v>-1306479</v>
      </c>
      <c r="AP61" s="214">
        <f t="shared" si="51"/>
        <v>0</v>
      </c>
      <c r="AQ61" s="179">
        <f t="shared" si="52"/>
        <v>0</v>
      </c>
      <c r="AR61" s="142"/>
      <c r="AS61" s="213">
        <f t="shared" si="17"/>
        <v>2637353.204319648</v>
      </c>
      <c r="AT61" s="213">
        <f t="shared" si="18"/>
        <v>2580541.7382102287</v>
      </c>
      <c r="AU61" s="214">
        <f t="shared" si="19"/>
        <v>-56811.466109419242</v>
      </c>
      <c r="AV61" s="179">
        <f t="shared" si="20"/>
        <v>-2.1541091279078325E-2</v>
      </c>
      <c r="AX61" s="213">
        <f t="shared" si="21"/>
        <v>236.49580997619142</v>
      </c>
      <c r="AY61" s="213">
        <f t="shared" si="22"/>
        <v>214.8722768362895</v>
      </c>
      <c r="AZ61" s="213">
        <f t="shared" si="23"/>
        <v>-21.623533139901923</v>
      </c>
      <c r="BA61" s="404">
        <f t="shared" si="24"/>
        <v>-9.1433049668316807E-2</v>
      </c>
      <c r="BB61" s="164"/>
      <c r="BC61" s="213">
        <f t="shared" si="25"/>
        <v>73.948300565512895</v>
      </c>
      <c r="BD61" s="213">
        <f t="shared" si="26"/>
        <v>66.801344983773632</v>
      </c>
      <c r="BE61" s="213">
        <f t="shared" si="27"/>
        <v>-7.1469555817392632</v>
      </c>
      <c r="BF61" s="404">
        <f t="shared" si="28"/>
        <v>-9.664800309247909E-2</v>
      </c>
      <c r="BG61" s="527"/>
      <c r="BH61" s="213">
        <f t="shared" si="29"/>
        <v>310.44411054170439</v>
      </c>
      <c r="BI61" s="213">
        <f t="shared" si="30"/>
        <v>281.67362182006315</v>
      </c>
      <c r="BJ61" s="213">
        <f t="shared" si="31"/>
        <v>-28.770488721641243</v>
      </c>
      <c r="BK61" s="404">
        <f t="shared" si="32"/>
        <v>-9.2675260198812101E-2</v>
      </c>
      <c r="BL61" s="215"/>
      <c r="BM61" s="213">
        <f t="shared" si="33"/>
        <v>405.26385137339747</v>
      </c>
      <c r="BN61" s="213">
        <f t="shared" si="34"/>
        <v>411.14555545683265</v>
      </c>
      <c r="BO61" s="213">
        <f t="shared" si="35"/>
        <v>5.8817040834351815</v>
      </c>
      <c r="BP61" s="404">
        <f t="shared" si="36"/>
        <v>1.4513270955459491E-2</v>
      </c>
      <c r="BQ61" s="215"/>
      <c r="BR61" s="213">
        <f t="shared" si="37"/>
        <v>97.788779900006901</v>
      </c>
      <c r="BS61" s="213">
        <f t="shared" si="38"/>
        <v>117.82122693795903</v>
      </c>
      <c r="BT61" s="213">
        <f t="shared" si="39"/>
        <v>20.032447037952124</v>
      </c>
      <c r="BU61" s="404">
        <f t="shared" si="40"/>
        <v>0.20485424870252125</v>
      </c>
      <c r="BV61" s="215"/>
      <c r="BW61" s="213">
        <f t="shared" si="41"/>
        <v>813.49674181510886</v>
      </c>
      <c r="BX61" s="213">
        <f t="shared" si="42"/>
        <v>810.64040421485481</v>
      </c>
      <c r="BY61" s="213">
        <f t="shared" si="43"/>
        <v>-2.8563376002540508</v>
      </c>
      <c r="BZ61" s="404">
        <f t="shared" si="44"/>
        <v>-3.5111850526664281E-3</v>
      </c>
      <c r="CA61" s="216"/>
      <c r="CB61" s="213">
        <f t="shared" si="45"/>
        <v>-269.48824257425741</v>
      </c>
      <c r="CC61" s="213">
        <f t="shared" si="46"/>
        <v>-272.46694473409804</v>
      </c>
      <c r="CD61" s="213">
        <f t="shared" si="47"/>
        <v>-2.9787021598406227</v>
      </c>
      <c r="CE61" s="404">
        <f t="shared" si="48"/>
        <v>1.10531803962462E-2</v>
      </c>
      <c r="CF61" s="142"/>
      <c r="CG61" s="213">
        <f t="shared" si="49"/>
        <v>544.00849924085151</v>
      </c>
      <c r="CH61" s="213">
        <f t="shared" si="50"/>
        <v>538.17345948075672</v>
      </c>
      <c r="CI61" s="206">
        <v>-62.520385640861377</v>
      </c>
      <c r="CJ61" s="142">
        <v>-0.103078991288361</v>
      </c>
    </row>
    <row r="62" spans="1:88">
      <c r="A62" s="74">
        <v>171</v>
      </c>
      <c r="B62" s="84">
        <v>11</v>
      </c>
      <c r="C62" s="84">
        <v>11</v>
      </c>
      <c r="D62" s="75" t="s">
        <v>93</v>
      </c>
      <c r="E62" s="97">
        <v>4552</v>
      </c>
      <c r="F62" s="213">
        <f>'1.a. Vos-laskelma'!C62</f>
        <v>4494</v>
      </c>
      <c r="G62" s="214">
        <f t="shared" si="0"/>
        <v>-58</v>
      </c>
      <c r="H62" s="179">
        <f t="shared" si="1"/>
        <v>-1.2741652021089631E-2</v>
      </c>
      <c r="I62" s="142"/>
      <c r="J62" s="213">
        <v>1243294.9909895209</v>
      </c>
      <c r="K62" s="214">
        <f t="shared" si="2"/>
        <v>990897.11744230194</v>
      </c>
      <c r="L62" s="214">
        <f t="shared" si="3"/>
        <v>-252397.87354721897</v>
      </c>
      <c r="M62" s="179">
        <f t="shared" si="4"/>
        <v>-0.20300723108868884</v>
      </c>
      <c r="N62" s="404"/>
      <c r="O62" s="213">
        <v>-34571.699078685633</v>
      </c>
      <c r="P62" s="213">
        <f>'2.a. Vos-laskelma'!M62+'2.a. Vos-laskelma'!N62</f>
        <v>-37057.960444118566</v>
      </c>
      <c r="Q62" s="214">
        <f t="shared" si="5"/>
        <v>-2486.2613654329325</v>
      </c>
      <c r="R62" s="179">
        <f t="shared" si="6"/>
        <v>7.1916088352330321E-2</v>
      </c>
      <c r="S62" s="404"/>
      <c r="T62" s="213">
        <v>1208723.2919108351</v>
      </c>
      <c r="U62" s="213">
        <f>'2.a. Vos-laskelma'!U62</f>
        <v>953839.15699818335</v>
      </c>
      <c r="V62" s="214">
        <f t="shared" si="7"/>
        <v>-254884.13491265173</v>
      </c>
      <c r="W62" s="179">
        <f t="shared" si="8"/>
        <v>-0.21087054135418612</v>
      </c>
      <c r="X62" s="142"/>
      <c r="Y62" s="213">
        <f>'1.a. Vos-laskelma'!X62</f>
        <v>1546377.2386811911</v>
      </c>
      <c r="Z62" s="213">
        <f>'1.a. Vos-laskelma'!E62</f>
        <v>1579029.0247461037</v>
      </c>
      <c r="AA62" s="214">
        <f t="shared" si="9"/>
        <v>32651.786064912565</v>
      </c>
      <c r="AB62" s="179">
        <f t="shared" si="10"/>
        <v>2.1115019833555775E-2</v>
      </c>
      <c r="AC62" s="179"/>
      <c r="AD62" s="213">
        <v>679622.23415379005</v>
      </c>
      <c r="AE62" s="213">
        <f>'2.a. Vos-laskelma'!X62</f>
        <v>756850.48580210796</v>
      </c>
      <c r="AF62" s="214">
        <f t="shared" si="11"/>
        <v>77228.251648317906</v>
      </c>
      <c r="AG62" s="179">
        <f t="shared" si="12"/>
        <v>0.11363408636045612</v>
      </c>
      <c r="AH62" s="143"/>
      <c r="AI62" s="81">
        <v>3434722.7647458161</v>
      </c>
      <c r="AJ62" s="81">
        <f>'2.a. Vos-laskelma'!Y62</f>
        <v>3289718.6675463947</v>
      </c>
      <c r="AK62" s="214">
        <f t="shared" si="13"/>
        <v>-145004.09719942138</v>
      </c>
      <c r="AL62" s="179">
        <f t="shared" si="14"/>
        <v>-4.2217118274508622E-2</v>
      </c>
      <c r="AM62" s="142"/>
      <c r="AN62" s="213">
        <v>36919</v>
      </c>
      <c r="AO62" s="213">
        <v>36919</v>
      </c>
      <c r="AP62" s="214">
        <f t="shared" si="51"/>
        <v>0</v>
      </c>
      <c r="AQ62" s="179">
        <f t="shared" si="52"/>
        <v>0</v>
      </c>
      <c r="AR62" s="142"/>
      <c r="AS62" s="213">
        <f t="shared" si="17"/>
        <v>3471641.7647458161</v>
      </c>
      <c r="AT62" s="213">
        <f t="shared" si="18"/>
        <v>3326637.6675463947</v>
      </c>
      <c r="AU62" s="214">
        <f t="shared" si="19"/>
        <v>-145004.09719942138</v>
      </c>
      <c r="AV62" s="179">
        <f t="shared" si="20"/>
        <v>-4.1768162450378336E-2</v>
      </c>
      <c r="AX62" s="213">
        <f t="shared" si="21"/>
        <v>273.1315885302111</v>
      </c>
      <c r="AY62" s="213">
        <f t="shared" si="22"/>
        <v>220.49335056571027</v>
      </c>
      <c r="AZ62" s="213">
        <f t="shared" si="23"/>
        <v>-52.638237964500831</v>
      </c>
      <c r="BA62" s="404">
        <f t="shared" si="24"/>
        <v>-0.19272116509027851</v>
      </c>
      <c r="BB62" s="164"/>
      <c r="BC62" s="213">
        <f t="shared" si="25"/>
        <v>-7.5948372316971957</v>
      </c>
      <c r="BD62" s="213">
        <f t="shared" si="26"/>
        <v>-8.2460971170713311</v>
      </c>
      <c r="BE62" s="213">
        <f t="shared" si="27"/>
        <v>-0.65125988537413537</v>
      </c>
      <c r="BF62" s="404">
        <f t="shared" si="28"/>
        <v>8.5750341384024667E-2</v>
      </c>
      <c r="BG62" s="527"/>
      <c r="BH62" s="213">
        <f t="shared" si="29"/>
        <v>265.53675129851388</v>
      </c>
      <c r="BI62" s="213">
        <f t="shared" si="30"/>
        <v>212.24725344863893</v>
      </c>
      <c r="BJ62" s="213">
        <f t="shared" si="31"/>
        <v>-53.289497849874948</v>
      </c>
      <c r="BK62" s="404">
        <f t="shared" si="32"/>
        <v>-0.20068596000094693</v>
      </c>
      <c r="BL62" s="215"/>
      <c r="BM62" s="213">
        <f t="shared" si="33"/>
        <v>339.71380463119311</v>
      </c>
      <c r="BN62" s="213">
        <f t="shared" si="34"/>
        <v>351.36382393104219</v>
      </c>
      <c r="BO62" s="213">
        <f t="shared" si="35"/>
        <v>11.650019299849077</v>
      </c>
      <c r="BP62" s="404">
        <f t="shared" si="36"/>
        <v>3.4293629346316391E-2</v>
      </c>
      <c r="BQ62" s="215"/>
      <c r="BR62" s="213">
        <f t="shared" si="37"/>
        <v>149.30189678246705</v>
      </c>
      <c r="BS62" s="213">
        <f t="shared" si="38"/>
        <v>168.41354824256965</v>
      </c>
      <c r="BT62" s="213">
        <f t="shared" si="39"/>
        <v>19.111651460102593</v>
      </c>
      <c r="BU62" s="404">
        <f t="shared" si="40"/>
        <v>0.1280067559218506</v>
      </c>
      <c r="BV62" s="215"/>
      <c r="BW62" s="213">
        <f t="shared" si="41"/>
        <v>754.55245271217404</v>
      </c>
      <c r="BX62" s="213">
        <f t="shared" si="42"/>
        <v>732.02462562225071</v>
      </c>
      <c r="BY62" s="213">
        <f t="shared" si="43"/>
        <v>-22.527827089923335</v>
      </c>
      <c r="BZ62" s="404">
        <f t="shared" si="44"/>
        <v>-2.9855879480543721E-2</v>
      </c>
      <c r="CA62" s="216"/>
      <c r="CB62" s="213">
        <f t="shared" si="45"/>
        <v>8.1105008787346229</v>
      </c>
      <c r="CC62" s="213">
        <f t="shared" si="46"/>
        <v>8.2151757899421458</v>
      </c>
      <c r="CD62" s="213">
        <f t="shared" si="47"/>
        <v>0.10467491120752292</v>
      </c>
      <c r="CE62" s="404">
        <f t="shared" si="48"/>
        <v>1.2906097018246548E-2</v>
      </c>
      <c r="CF62" s="142"/>
      <c r="CG62" s="213">
        <f t="shared" si="49"/>
        <v>762.66295359090861</v>
      </c>
      <c r="CH62" s="213">
        <f t="shared" si="50"/>
        <v>740.23980141219283</v>
      </c>
      <c r="CI62" s="206">
        <v>-18.208678818987661</v>
      </c>
      <c r="CJ62" s="142">
        <v>-2.3318402235707719E-2</v>
      </c>
    </row>
    <row r="63" spans="1:88">
      <c r="A63" s="74">
        <v>172</v>
      </c>
      <c r="B63" s="84">
        <v>13</v>
      </c>
      <c r="C63" s="84">
        <v>13</v>
      </c>
      <c r="D63" s="75" t="s">
        <v>94</v>
      </c>
      <c r="E63" s="97">
        <v>4099</v>
      </c>
      <c r="F63" s="213">
        <f>'1.a. Vos-laskelma'!C63</f>
        <v>4079</v>
      </c>
      <c r="G63" s="214">
        <f t="shared" si="0"/>
        <v>-20</v>
      </c>
      <c r="H63" s="179">
        <f t="shared" si="1"/>
        <v>-4.8792388387411565E-3</v>
      </c>
      <c r="I63" s="142"/>
      <c r="J63" s="213">
        <v>771443.48545277736</v>
      </c>
      <c r="K63" s="214">
        <f t="shared" si="2"/>
        <v>512580.16530129296</v>
      </c>
      <c r="L63" s="214">
        <f t="shared" si="3"/>
        <v>-258863.3201514844</v>
      </c>
      <c r="M63" s="179">
        <f t="shared" si="4"/>
        <v>-0.33555707583628341</v>
      </c>
      <c r="N63" s="404"/>
      <c r="O63" s="213">
        <v>32849.061110953233</v>
      </c>
      <c r="P63" s="213">
        <f>'2.a. Vos-laskelma'!M63+'2.a. Vos-laskelma'!N63</f>
        <v>26984.708659671644</v>
      </c>
      <c r="Q63" s="214">
        <f t="shared" si="5"/>
        <v>-5864.3524512815893</v>
      </c>
      <c r="R63" s="179">
        <f t="shared" si="6"/>
        <v>-0.17852420291325075</v>
      </c>
      <c r="S63" s="404"/>
      <c r="T63" s="213">
        <v>804292.54656373058</v>
      </c>
      <c r="U63" s="213">
        <f>'2.a. Vos-laskelma'!U63</f>
        <v>539564.87396096461</v>
      </c>
      <c r="V63" s="214">
        <f t="shared" si="7"/>
        <v>-264727.67260276596</v>
      </c>
      <c r="W63" s="179">
        <f t="shared" si="8"/>
        <v>-0.32914351094485672</v>
      </c>
      <c r="X63" s="142"/>
      <c r="Y63" s="213">
        <f>'1.a. Vos-laskelma'!X63</f>
        <v>1659128.9419642929</v>
      </c>
      <c r="Z63" s="213">
        <f>'1.a. Vos-laskelma'!E63</f>
        <v>1871022.4919016168</v>
      </c>
      <c r="AA63" s="214">
        <f t="shared" si="9"/>
        <v>211893.5499373239</v>
      </c>
      <c r="AB63" s="179">
        <f t="shared" si="10"/>
        <v>0.12771373253633725</v>
      </c>
      <c r="AC63" s="179"/>
      <c r="AD63" s="213">
        <v>695377.25787244493</v>
      </c>
      <c r="AE63" s="213">
        <f>'2.a. Vos-laskelma'!X63</f>
        <v>758811.99018686241</v>
      </c>
      <c r="AF63" s="214">
        <f t="shared" si="11"/>
        <v>63434.732314417488</v>
      </c>
      <c r="AG63" s="179">
        <f t="shared" si="12"/>
        <v>9.122347847339797E-2</v>
      </c>
      <c r="AH63" s="143"/>
      <c r="AI63" s="81">
        <v>3158798.746400469</v>
      </c>
      <c r="AJ63" s="81">
        <f>'2.a. Vos-laskelma'!Y63</f>
        <v>3169399.3560494436</v>
      </c>
      <c r="AK63" s="214">
        <f t="shared" si="13"/>
        <v>10600.609648974612</v>
      </c>
      <c r="AL63" s="179">
        <f t="shared" si="14"/>
        <v>3.355899029988623E-3</v>
      </c>
      <c r="AM63" s="142"/>
      <c r="AN63" s="213">
        <v>77826</v>
      </c>
      <c r="AO63" s="213">
        <v>77826</v>
      </c>
      <c r="AP63" s="214">
        <f t="shared" si="51"/>
        <v>0</v>
      </c>
      <c r="AQ63" s="179">
        <f t="shared" si="52"/>
        <v>0</v>
      </c>
      <c r="AR63" s="142"/>
      <c r="AS63" s="213">
        <f t="shared" si="17"/>
        <v>3236624.746400469</v>
      </c>
      <c r="AT63" s="213">
        <f t="shared" si="18"/>
        <v>3247225.3560494436</v>
      </c>
      <c r="AU63" s="214">
        <f t="shared" si="19"/>
        <v>10600.609648974612</v>
      </c>
      <c r="AV63" s="179">
        <f t="shared" si="20"/>
        <v>3.2752050297964923E-3</v>
      </c>
      <c r="AX63" s="213">
        <f t="shared" si="21"/>
        <v>188.20285080575198</v>
      </c>
      <c r="AY63" s="213">
        <f t="shared" si="22"/>
        <v>125.66319325846848</v>
      </c>
      <c r="AZ63" s="213">
        <f t="shared" si="23"/>
        <v>-62.539657547283497</v>
      </c>
      <c r="BA63" s="404">
        <f t="shared" si="24"/>
        <v>-0.33229920418066333</v>
      </c>
      <c r="BB63" s="164"/>
      <c r="BC63" s="213">
        <f t="shared" si="25"/>
        <v>8.0139207394372374</v>
      </c>
      <c r="BD63" s="213">
        <f t="shared" si="26"/>
        <v>6.6155206324274687</v>
      </c>
      <c r="BE63" s="213">
        <f t="shared" si="27"/>
        <v>-1.3984001070097687</v>
      </c>
      <c r="BF63" s="404">
        <f t="shared" si="28"/>
        <v>-0.17449637355759132</v>
      </c>
      <c r="BG63" s="527"/>
      <c r="BH63" s="213">
        <f t="shared" si="29"/>
        <v>196.2167715451892</v>
      </c>
      <c r="BI63" s="213">
        <f t="shared" si="30"/>
        <v>132.27871389089597</v>
      </c>
      <c r="BJ63" s="213">
        <f t="shared" si="31"/>
        <v>-63.938057654293232</v>
      </c>
      <c r="BK63" s="404">
        <f t="shared" si="32"/>
        <v>-0.3258541925381141</v>
      </c>
      <c r="BL63" s="215"/>
      <c r="BM63" s="213">
        <f t="shared" si="33"/>
        <v>404.764318605585</v>
      </c>
      <c r="BN63" s="213">
        <f t="shared" si="34"/>
        <v>458.69636967433604</v>
      </c>
      <c r="BO63" s="213">
        <f t="shared" si="35"/>
        <v>53.932051068751036</v>
      </c>
      <c r="BP63" s="404">
        <f t="shared" si="36"/>
        <v>0.13324309626537045</v>
      </c>
      <c r="BQ63" s="215"/>
      <c r="BR63" s="213">
        <f t="shared" si="37"/>
        <v>169.6455862094279</v>
      </c>
      <c r="BS63" s="213">
        <f t="shared" si="38"/>
        <v>186.02892625321462</v>
      </c>
      <c r="BT63" s="213">
        <f t="shared" si="39"/>
        <v>16.383340043786717</v>
      </c>
      <c r="BU63" s="404">
        <f t="shared" si="40"/>
        <v>9.6573924555640622E-2</v>
      </c>
      <c r="BV63" s="215"/>
      <c r="BW63" s="213">
        <f t="shared" si="41"/>
        <v>770.62667636020228</v>
      </c>
      <c r="BX63" s="213">
        <f t="shared" si="42"/>
        <v>777.00400981844655</v>
      </c>
      <c r="BY63" s="213">
        <f t="shared" si="43"/>
        <v>6.3773334582442658</v>
      </c>
      <c r="BZ63" s="404">
        <f t="shared" si="44"/>
        <v>8.2755160882380437E-3</v>
      </c>
      <c r="CA63" s="216"/>
      <c r="CB63" s="213">
        <f t="shared" si="45"/>
        <v>18.986582093193462</v>
      </c>
      <c r="CC63" s="213">
        <f t="shared" si="46"/>
        <v>19.079676391272372</v>
      </c>
      <c r="CD63" s="213">
        <f t="shared" si="47"/>
        <v>9.3094298078909787E-2</v>
      </c>
      <c r="CE63" s="404">
        <f t="shared" si="48"/>
        <v>4.9031625398382444E-3</v>
      </c>
      <c r="CF63" s="142"/>
      <c r="CG63" s="213">
        <f t="shared" si="49"/>
        <v>789.6132584533957</v>
      </c>
      <c r="CH63" s="213">
        <f t="shared" si="50"/>
        <v>796.08368620971896</v>
      </c>
      <c r="CI63" s="206">
        <v>-203.41995451015299</v>
      </c>
      <c r="CJ63" s="142">
        <v>-0.2048470804950005</v>
      </c>
    </row>
    <row r="64" spans="1:88">
      <c r="A64" s="74">
        <v>176</v>
      </c>
      <c r="B64" s="84">
        <v>12</v>
      </c>
      <c r="C64" s="84">
        <v>12</v>
      </c>
      <c r="D64" s="75" t="s">
        <v>95</v>
      </c>
      <c r="E64" s="97">
        <v>4160</v>
      </c>
      <c r="F64" s="213">
        <f>'1.a. Vos-laskelma'!C64</f>
        <v>4059</v>
      </c>
      <c r="G64" s="214">
        <f t="shared" si="0"/>
        <v>-101</v>
      </c>
      <c r="H64" s="179">
        <f t="shared" si="1"/>
        <v>-2.4278846153846154E-2</v>
      </c>
      <c r="I64" s="142"/>
      <c r="J64" s="213">
        <v>1612649.6562189399</v>
      </c>
      <c r="K64" s="214">
        <f t="shared" si="2"/>
        <v>1252073.2989634147</v>
      </c>
      <c r="L64" s="214">
        <f t="shared" si="3"/>
        <v>-360576.35725552519</v>
      </c>
      <c r="M64" s="179">
        <f t="shared" si="4"/>
        <v>-0.22359249317731034</v>
      </c>
      <c r="N64" s="404"/>
      <c r="O64" s="213">
        <v>-1967256.2458911641</v>
      </c>
      <c r="P64" s="213">
        <f>'2.a. Vos-laskelma'!M64+'2.a. Vos-laskelma'!N64</f>
        <v>-1908095.0811508088</v>
      </c>
      <c r="Q64" s="214">
        <f t="shared" si="5"/>
        <v>59161.16474035522</v>
      </c>
      <c r="R64" s="179">
        <f t="shared" si="6"/>
        <v>-3.0072932727457324E-2</v>
      </c>
      <c r="S64" s="404"/>
      <c r="T64" s="213">
        <v>-354606.5896722246</v>
      </c>
      <c r="U64" s="213">
        <f>'2.a. Vos-laskelma'!U64</f>
        <v>-656021.7821873941</v>
      </c>
      <c r="V64" s="214">
        <f t="shared" si="7"/>
        <v>-301415.1925151695</v>
      </c>
      <c r="W64" s="179">
        <f t="shared" si="8"/>
        <v>0.84999884743760179</v>
      </c>
      <c r="X64" s="142"/>
      <c r="Y64" s="213">
        <f>'1.a. Vos-laskelma'!X64</f>
        <v>2083175.7406007701</v>
      </c>
      <c r="Z64" s="213">
        <f>'1.a. Vos-laskelma'!E64</f>
        <v>1968951.045518873</v>
      </c>
      <c r="AA64" s="214">
        <f t="shared" si="9"/>
        <v>-114224.69508189708</v>
      </c>
      <c r="AB64" s="179">
        <f t="shared" si="10"/>
        <v>-5.483200137927665E-2</v>
      </c>
      <c r="AC64" s="179"/>
      <c r="AD64" s="213">
        <v>757368.07542289072</v>
      </c>
      <c r="AE64" s="213">
        <f>'2.a. Vos-laskelma'!X64</f>
        <v>825515.05889631086</v>
      </c>
      <c r="AF64" s="214">
        <f t="shared" si="11"/>
        <v>68146.983473420143</v>
      </c>
      <c r="AG64" s="179">
        <f t="shared" si="12"/>
        <v>8.9978684981366547E-2</v>
      </c>
      <c r="AH64" s="143"/>
      <c r="AI64" s="81">
        <v>2485937.2263514362</v>
      </c>
      <c r="AJ64" s="81">
        <f>'2.a. Vos-laskelma'!Y64</f>
        <v>2138444.32222779</v>
      </c>
      <c r="AK64" s="214">
        <f t="shared" si="13"/>
        <v>-347492.90412364621</v>
      </c>
      <c r="AL64" s="179">
        <f t="shared" si="14"/>
        <v>-0.13978345890642424</v>
      </c>
      <c r="AM64" s="142"/>
      <c r="AN64" s="213">
        <v>-67832</v>
      </c>
      <c r="AO64" s="213">
        <v>-67832</v>
      </c>
      <c r="AP64" s="214">
        <f t="shared" si="51"/>
        <v>0</v>
      </c>
      <c r="AQ64" s="179">
        <f t="shared" si="52"/>
        <v>0</v>
      </c>
      <c r="AR64" s="142"/>
      <c r="AS64" s="213">
        <f t="shared" si="17"/>
        <v>2418105.2263514362</v>
      </c>
      <c r="AT64" s="213">
        <f t="shared" si="18"/>
        <v>2070612.32222779</v>
      </c>
      <c r="AU64" s="214">
        <f t="shared" si="19"/>
        <v>-347492.90412364621</v>
      </c>
      <c r="AV64" s="179">
        <f t="shared" si="20"/>
        <v>-0.14370462473544285</v>
      </c>
      <c r="AX64" s="213">
        <f t="shared" si="21"/>
        <v>387.65616736032212</v>
      </c>
      <c r="AY64" s="213">
        <f t="shared" si="22"/>
        <v>308.46841561059739</v>
      </c>
      <c r="AZ64" s="213">
        <f t="shared" si="23"/>
        <v>-79.187751749724725</v>
      </c>
      <c r="BA64" s="404">
        <f t="shared" si="24"/>
        <v>-0.20427316373924884</v>
      </c>
      <c r="BB64" s="164"/>
      <c r="BC64" s="213">
        <f t="shared" si="25"/>
        <v>-472.89813603152982</v>
      </c>
      <c r="BD64" s="213">
        <f t="shared" si="26"/>
        <v>-470.0899436193173</v>
      </c>
      <c r="BE64" s="213">
        <f t="shared" si="27"/>
        <v>2.8081924122125201</v>
      </c>
      <c r="BF64" s="404">
        <f t="shared" si="28"/>
        <v>-5.9382606913580384E-3</v>
      </c>
      <c r="BG64" s="527"/>
      <c r="BH64" s="213">
        <f t="shared" si="29"/>
        <v>-85.241968671207829</v>
      </c>
      <c r="BI64" s="213">
        <f t="shared" si="30"/>
        <v>-161.62152800871991</v>
      </c>
      <c r="BJ64" s="213">
        <f t="shared" si="31"/>
        <v>-76.379559337512077</v>
      </c>
      <c r="BK64" s="404">
        <f t="shared" si="32"/>
        <v>0.89603232454802273</v>
      </c>
      <c r="BL64" s="215"/>
      <c r="BM64" s="213">
        <f t="shared" si="33"/>
        <v>500.76339918287744</v>
      </c>
      <c r="BN64" s="213">
        <f t="shared" si="34"/>
        <v>485.08279022391548</v>
      </c>
      <c r="BO64" s="213">
        <f t="shared" si="35"/>
        <v>-15.680608958961955</v>
      </c>
      <c r="BP64" s="404">
        <f t="shared" si="36"/>
        <v>-3.131340865676055E-2</v>
      </c>
      <c r="BQ64" s="215"/>
      <c r="BR64" s="213">
        <f t="shared" si="37"/>
        <v>182.05963351511795</v>
      </c>
      <c r="BS64" s="213">
        <f t="shared" si="38"/>
        <v>203.3789255718923</v>
      </c>
      <c r="BT64" s="213">
        <f t="shared" si="39"/>
        <v>21.319292056774344</v>
      </c>
      <c r="BU64" s="404">
        <f t="shared" si="40"/>
        <v>0.11710059855197953</v>
      </c>
      <c r="BV64" s="215"/>
      <c r="BW64" s="213">
        <f t="shared" si="41"/>
        <v>597.58106402678754</v>
      </c>
      <c r="BX64" s="213">
        <f t="shared" si="42"/>
        <v>526.84018778708798</v>
      </c>
      <c r="BY64" s="213">
        <f t="shared" si="43"/>
        <v>-70.74087623969956</v>
      </c>
      <c r="BZ64" s="404">
        <f t="shared" si="44"/>
        <v>-0.11837871127142757</v>
      </c>
      <c r="CA64" s="216"/>
      <c r="CB64" s="213">
        <f t="shared" si="45"/>
        <v>-16.305769230769229</v>
      </c>
      <c r="CC64" s="213">
        <f t="shared" si="46"/>
        <v>-16.711505296871149</v>
      </c>
      <c r="CD64" s="213">
        <f t="shared" si="47"/>
        <v>-0.40573606610191959</v>
      </c>
      <c r="CE64" s="404">
        <f t="shared" si="48"/>
        <v>2.488297610248829E-2</v>
      </c>
      <c r="CF64" s="142"/>
      <c r="CG64" s="213">
        <f t="shared" si="49"/>
        <v>581.27529479601833</v>
      </c>
      <c r="CH64" s="213">
        <f t="shared" si="50"/>
        <v>510.12868249021682</v>
      </c>
      <c r="CI64" s="206">
        <v>-85.574830887961525</v>
      </c>
      <c r="CJ64" s="142">
        <v>-0.12832693223261901</v>
      </c>
    </row>
    <row r="65" spans="1:88">
      <c r="A65" s="74">
        <v>177</v>
      </c>
      <c r="B65" s="84">
        <v>6</v>
      </c>
      <c r="C65" s="84">
        <v>6</v>
      </c>
      <c r="D65" s="75" t="s">
        <v>96</v>
      </c>
      <c r="E65" s="97">
        <v>1668</v>
      </c>
      <c r="F65" s="213">
        <f>'1.a. Vos-laskelma'!C65</f>
        <v>1663</v>
      </c>
      <c r="G65" s="214">
        <f t="shared" si="0"/>
        <v>-5</v>
      </c>
      <c r="H65" s="179">
        <f t="shared" si="1"/>
        <v>-2.9976019184652278E-3</v>
      </c>
      <c r="I65" s="142"/>
      <c r="J65" s="213">
        <v>285696.8283526646</v>
      </c>
      <c r="K65" s="214">
        <f t="shared" si="2"/>
        <v>285363.18403449457</v>
      </c>
      <c r="L65" s="214">
        <f t="shared" si="3"/>
        <v>-333.6443181700306</v>
      </c>
      <c r="M65" s="179">
        <f t="shared" si="4"/>
        <v>-1.167826468686518E-3</v>
      </c>
      <c r="N65" s="404"/>
      <c r="O65" s="213">
        <v>630118.73315781262</v>
      </c>
      <c r="P65" s="213">
        <f>'2.a. Vos-laskelma'!M65+'2.a. Vos-laskelma'!N65</f>
        <v>601112.95633358206</v>
      </c>
      <c r="Q65" s="214">
        <f t="shared" si="5"/>
        <v>-29005.776824230561</v>
      </c>
      <c r="R65" s="179">
        <f t="shared" si="6"/>
        <v>-4.6032240112699671E-2</v>
      </c>
      <c r="S65" s="404"/>
      <c r="T65" s="213">
        <v>915815.56151047722</v>
      </c>
      <c r="U65" s="213">
        <f>'2.a. Vos-laskelma'!U65</f>
        <v>886476.14036807662</v>
      </c>
      <c r="V65" s="214">
        <f t="shared" si="7"/>
        <v>-29339.421142400592</v>
      </c>
      <c r="W65" s="179">
        <f t="shared" si="8"/>
        <v>-3.2036386337452448E-2</v>
      </c>
      <c r="X65" s="142"/>
      <c r="Y65" s="213">
        <f>'1.a. Vos-laskelma'!X65</f>
        <v>-20866.997350411701</v>
      </c>
      <c r="Z65" s="213">
        <f>'1.a. Vos-laskelma'!E65</f>
        <v>-7551.0216643490185</v>
      </c>
      <c r="AA65" s="214">
        <f t="shared" si="9"/>
        <v>13315.975686062682</v>
      </c>
      <c r="AB65" s="179">
        <f t="shared" si="10"/>
        <v>-0.6381356868193574</v>
      </c>
      <c r="AC65" s="179"/>
      <c r="AD65" s="213">
        <v>275824.11808721832</v>
      </c>
      <c r="AE65" s="213">
        <f>'2.a. Vos-laskelma'!X65</f>
        <v>305647.2351989827</v>
      </c>
      <c r="AF65" s="214">
        <f t="shared" si="11"/>
        <v>29823.117111764383</v>
      </c>
      <c r="AG65" s="179">
        <f t="shared" si="12"/>
        <v>0.10812367431311434</v>
      </c>
      <c r="AH65" s="143"/>
      <c r="AI65" s="81">
        <v>1170772.6822472841</v>
      </c>
      <c r="AJ65" s="81">
        <f>'2.a. Vos-laskelma'!Y65</f>
        <v>1184572.3539027104</v>
      </c>
      <c r="AK65" s="214">
        <f t="shared" si="13"/>
        <v>13799.671655426268</v>
      </c>
      <c r="AL65" s="179">
        <f t="shared" si="14"/>
        <v>1.1786807007606263E-2</v>
      </c>
      <c r="AM65" s="142"/>
      <c r="AN65" s="213">
        <v>-499377</v>
      </c>
      <c r="AO65" s="213">
        <v>-499377</v>
      </c>
      <c r="AP65" s="214">
        <f t="shared" si="51"/>
        <v>0</v>
      </c>
      <c r="AQ65" s="179">
        <f t="shared" si="52"/>
        <v>0</v>
      </c>
      <c r="AR65" s="142"/>
      <c r="AS65" s="213">
        <f t="shared" si="17"/>
        <v>671395.6822472841</v>
      </c>
      <c r="AT65" s="213">
        <f t="shared" si="18"/>
        <v>685195.35390271037</v>
      </c>
      <c r="AU65" s="214">
        <f t="shared" si="19"/>
        <v>13799.671655426268</v>
      </c>
      <c r="AV65" s="179">
        <f t="shared" si="20"/>
        <v>2.0553709266101092E-2</v>
      </c>
      <c r="AX65" s="213">
        <f t="shared" si="21"/>
        <v>171.28107215387567</v>
      </c>
      <c r="AY65" s="213">
        <f t="shared" si="22"/>
        <v>171.59542034545674</v>
      </c>
      <c r="AZ65" s="213">
        <f t="shared" si="23"/>
        <v>0.3143481915810753</v>
      </c>
      <c r="BA65" s="404">
        <f t="shared" si="24"/>
        <v>1.8352768792728646E-3</v>
      </c>
      <c r="BB65" s="164"/>
      <c r="BC65" s="213">
        <f t="shared" si="25"/>
        <v>377.76902467494762</v>
      </c>
      <c r="BD65" s="213">
        <f t="shared" si="26"/>
        <v>361.4629923833927</v>
      </c>
      <c r="BE65" s="213">
        <f t="shared" si="27"/>
        <v>-16.306032291554914</v>
      </c>
      <c r="BF65" s="404">
        <f t="shared" si="28"/>
        <v>-4.3164026763669899E-2</v>
      </c>
      <c r="BG65" s="527"/>
      <c r="BH65" s="213">
        <f t="shared" si="29"/>
        <v>549.05009682882326</v>
      </c>
      <c r="BI65" s="213">
        <f t="shared" si="30"/>
        <v>533.05841272884948</v>
      </c>
      <c r="BJ65" s="213">
        <f t="shared" si="31"/>
        <v>-15.991684099973781</v>
      </c>
      <c r="BK65" s="404">
        <f t="shared" si="32"/>
        <v>-2.912609285079407E-2</v>
      </c>
      <c r="BL65" s="215"/>
      <c r="BM65" s="213">
        <f t="shared" si="33"/>
        <v>-12.510190258040588</v>
      </c>
      <c r="BN65" s="213">
        <f t="shared" si="34"/>
        <v>-4.5406023237215987</v>
      </c>
      <c r="BO65" s="213">
        <f t="shared" si="35"/>
        <v>7.969587934318989</v>
      </c>
      <c r="BP65" s="404">
        <f t="shared" si="36"/>
        <v>-0.63704770030949376</v>
      </c>
      <c r="BQ65" s="215"/>
      <c r="BR65" s="213">
        <f t="shared" si="37"/>
        <v>165.36218110744502</v>
      </c>
      <c r="BS65" s="213">
        <f t="shared" si="38"/>
        <v>183.7926850264478</v>
      </c>
      <c r="BT65" s="213">
        <f t="shared" si="39"/>
        <v>18.430503919002774</v>
      </c>
      <c r="BU65" s="404">
        <f t="shared" si="40"/>
        <v>0.11145537507773587</v>
      </c>
      <c r="BV65" s="215"/>
      <c r="BW65" s="213">
        <f t="shared" si="41"/>
        <v>701.90208767822787</v>
      </c>
      <c r="BX65" s="213">
        <f t="shared" si="42"/>
        <v>712.31049543157565</v>
      </c>
      <c r="BY65" s="213">
        <f t="shared" si="43"/>
        <v>10.408407753347774</v>
      </c>
      <c r="BZ65" s="404">
        <f t="shared" si="44"/>
        <v>1.4828859945091498E-2</v>
      </c>
      <c r="CA65" s="216"/>
      <c r="CB65" s="213">
        <f t="shared" si="45"/>
        <v>-299.386690647482</v>
      </c>
      <c r="CC65" s="213">
        <f t="shared" si="46"/>
        <v>-300.28683102826216</v>
      </c>
      <c r="CD65" s="213">
        <f t="shared" si="47"/>
        <v>-0.90014038078015801</v>
      </c>
      <c r="CE65" s="404">
        <f t="shared" si="48"/>
        <v>3.0066145520144172E-3</v>
      </c>
      <c r="CF65" s="142"/>
      <c r="CG65" s="213">
        <f t="shared" si="49"/>
        <v>402.51539703074587</v>
      </c>
      <c r="CH65" s="213">
        <f t="shared" si="50"/>
        <v>412.02366440331349</v>
      </c>
      <c r="CI65" s="206">
        <v>-317.8896462320206</v>
      </c>
      <c r="CJ65" s="142">
        <v>-0.44126515937794591</v>
      </c>
    </row>
    <row r="66" spans="1:88">
      <c r="A66" s="74">
        <v>178</v>
      </c>
      <c r="B66" s="84">
        <v>10</v>
      </c>
      <c r="C66" s="84">
        <v>10</v>
      </c>
      <c r="D66" s="75" t="s">
        <v>97</v>
      </c>
      <c r="E66" s="97">
        <v>5674</v>
      </c>
      <c r="F66" s="213">
        <f>'1.a. Vos-laskelma'!C66</f>
        <v>5569</v>
      </c>
      <c r="G66" s="214">
        <f t="shared" si="0"/>
        <v>-105</v>
      </c>
      <c r="H66" s="179">
        <f t="shared" si="1"/>
        <v>-1.8505463517800493E-2</v>
      </c>
      <c r="I66" s="142"/>
      <c r="J66" s="213">
        <v>626293.7943057993</v>
      </c>
      <c r="K66" s="214">
        <f t="shared" si="2"/>
        <v>235054.16697956005</v>
      </c>
      <c r="L66" s="214">
        <f t="shared" si="3"/>
        <v>-391239.62732623925</v>
      </c>
      <c r="M66" s="179">
        <f t="shared" si="4"/>
        <v>-0.62469025061935934</v>
      </c>
      <c r="N66" s="404"/>
      <c r="O66" s="213">
        <v>539188.32315134117</v>
      </c>
      <c r="P66" s="213">
        <f>'2.a. Vos-laskelma'!M66+'2.a. Vos-laskelma'!N66</f>
        <v>531077.2108781588</v>
      </c>
      <c r="Q66" s="214">
        <f t="shared" si="5"/>
        <v>-8111.1122731823707</v>
      </c>
      <c r="R66" s="179">
        <f t="shared" si="6"/>
        <v>-1.5043189781589014E-2</v>
      </c>
      <c r="S66" s="404"/>
      <c r="T66" s="213">
        <v>1165482.11745714</v>
      </c>
      <c r="U66" s="213">
        <f>'2.a. Vos-laskelma'!U66</f>
        <v>766131.37785771885</v>
      </c>
      <c r="V66" s="214">
        <f t="shared" si="7"/>
        <v>-399350.73959942115</v>
      </c>
      <c r="W66" s="179">
        <f t="shared" si="8"/>
        <v>-0.3426485345572941</v>
      </c>
      <c r="X66" s="142"/>
      <c r="Y66" s="213">
        <f>'1.a. Vos-laskelma'!X66</f>
        <v>2396106.455371832</v>
      </c>
      <c r="Z66" s="213">
        <f>'1.a. Vos-laskelma'!E66</f>
        <v>2316436.2420476074</v>
      </c>
      <c r="AA66" s="214">
        <f t="shared" si="9"/>
        <v>-79670.213324224576</v>
      </c>
      <c r="AB66" s="179">
        <f t="shared" si="10"/>
        <v>-3.3249863813693208E-2</v>
      </c>
      <c r="AC66" s="179"/>
      <c r="AD66" s="213">
        <v>962554.57777144515</v>
      </c>
      <c r="AE66" s="213">
        <f>'2.a. Vos-laskelma'!X66</f>
        <v>1055959.8874813961</v>
      </c>
      <c r="AF66" s="214">
        <f t="shared" si="11"/>
        <v>93405.309709950932</v>
      </c>
      <c r="AG66" s="179">
        <f t="shared" si="12"/>
        <v>9.7038975105398814E-2</v>
      </c>
      <c r="AH66" s="143"/>
      <c r="AI66" s="81">
        <v>4524143.1506004184</v>
      </c>
      <c r="AJ66" s="81">
        <f>'2.a. Vos-laskelma'!Y66</f>
        <v>4138527.5073867226</v>
      </c>
      <c r="AK66" s="214">
        <f t="shared" si="13"/>
        <v>-385615.64321369585</v>
      </c>
      <c r="AL66" s="179">
        <f t="shared" si="14"/>
        <v>-8.5235066702634976E-2</v>
      </c>
      <c r="AM66" s="142"/>
      <c r="AN66" s="213">
        <v>-950878</v>
      </c>
      <c r="AO66" s="213">
        <v>-950878</v>
      </c>
      <c r="AP66" s="214">
        <f t="shared" si="51"/>
        <v>0</v>
      </c>
      <c r="AQ66" s="179">
        <f t="shared" si="52"/>
        <v>0</v>
      </c>
      <c r="AR66" s="142"/>
      <c r="AS66" s="213">
        <f t="shared" si="17"/>
        <v>3573265.1506004184</v>
      </c>
      <c r="AT66" s="213">
        <f t="shared" si="18"/>
        <v>3187649.5073867226</v>
      </c>
      <c r="AU66" s="214">
        <f t="shared" si="19"/>
        <v>-385615.64321369585</v>
      </c>
      <c r="AV66" s="179">
        <f t="shared" si="20"/>
        <v>-0.1079168846870769</v>
      </c>
      <c r="AX66" s="213">
        <f t="shared" si="21"/>
        <v>110.37959011381729</v>
      </c>
      <c r="AY66" s="213">
        <f t="shared" si="22"/>
        <v>42.20760764581793</v>
      </c>
      <c r="AZ66" s="213">
        <f t="shared" si="23"/>
        <v>-68.171982467999356</v>
      </c>
      <c r="BA66" s="404">
        <f t="shared" si="24"/>
        <v>-0.61761402083215022</v>
      </c>
      <c r="BB66" s="164"/>
      <c r="BC66" s="213">
        <f t="shared" si="25"/>
        <v>95.027903269534931</v>
      </c>
      <c r="BD66" s="213">
        <f t="shared" si="26"/>
        <v>95.363119209581399</v>
      </c>
      <c r="BE66" s="213">
        <f t="shared" si="27"/>
        <v>0.33521594004646715</v>
      </c>
      <c r="BF66" s="404">
        <f t="shared" si="28"/>
        <v>3.5275527346496161E-3</v>
      </c>
      <c r="BG66" s="527"/>
      <c r="BH66" s="213">
        <f t="shared" si="29"/>
        <v>205.40749338335215</v>
      </c>
      <c r="BI66" s="213">
        <f t="shared" si="30"/>
        <v>137.57072685539933</v>
      </c>
      <c r="BJ66" s="213">
        <f t="shared" si="31"/>
        <v>-67.836766527952818</v>
      </c>
      <c r="BK66" s="404">
        <f t="shared" si="32"/>
        <v>-0.33025458521782852</v>
      </c>
      <c r="BL66" s="215"/>
      <c r="BM66" s="213">
        <f t="shared" si="33"/>
        <v>422.29581518713997</v>
      </c>
      <c r="BN66" s="213">
        <f t="shared" si="34"/>
        <v>415.95191992235721</v>
      </c>
      <c r="BO66" s="213">
        <f t="shared" si="35"/>
        <v>-6.3438952647827591</v>
      </c>
      <c r="BP66" s="404">
        <f t="shared" si="36"/>
        <v>-1.5022396710162681E-2</v>
      </c>
      <c r="BQ66" s="215"/>
      <c r="BR66" s="213">
        <f t="shared" si="37"/>
        <v>169.64303450325082</v>
      </c>
      <c r="BS66" s="213">
        <f t="shared" si="38"/>
        <v>189.61391407459078</v>
      </c>
      <c r="BT66" s="213">
        <f t="shared" si="39"/>
        <v>19.970879571339964</v>
      </c>
      <c r="BU66" s="404">
        <f t="shared" si="40"/>
        <v>0.11772295649991611</v>
      </c>
      <c r="BV66" s="215"/>
      <c r="BW66" s="213">
        <f t="shared" si="41"/>
        <v>797.34634307374313</v>
      </c>
      <c r="BX66" s="213">
        <f t="shared" si="42"/>
        <v>743.13656085234743</v>
      </c>
      <c r="BY66" s="213">
        <f t="shared" si="43"/>
        <v>-54.209782221395699</v>
      </c>
      <c r="BZ66" s="404">
        <f t="shared" si="44"/>
        <v>-6.7987747974636498E-2</v>
      </c>
      <c r="CA66" s="216"/>
      <c r="CB66" s="213">
        <f t="shared" si="45"/>
        <v>-167.58512513218187</v>
      </c>
      <c r="CC66" s="213">
        <f t="shared" si="46"/>
        <v>-170.74483749326629</v>
      </c>
      <c r="CD66" s="213">
        <f t="shared" si="47"/>
        <v>-3.1597123610844164</v>
      </c>
      <c r="CE66" s="404">
        <f t="shared" si="48"/>
        <v>1.8854372418746653E-2</v>
      </c>
      <c r="CF66" s="142"/>
      <c r="CG66" s="213">
        <f t="shared" si="49"/>
        <v>629.7612179415612</v>
      </c>
      <c r="CH66" s="213">
        <f t="shared" si="50"/>
        <v>572.39172335908108</v>
      </c>
      <c r="CI66" s="206">
        <v>-57.849054247883828</v>
      </c>
      <c r="CJ66" s="142">
        <v>-8.4130584704158864E-2</v>
      </c>
    </row>
    <row r="67" spans="1:88">
      <c r="A67" s="74">
        <v>179</v>
      </c>
      <c r="B67" s="84">
        <v>13</v>
      </c>
      <c r="C67" s="84">
        <v>13</v>
      </c>
      <c r="D67" s="75" t="s">
        <v>98</v>
      </c>
      <c r="E67" s="97">
        <v>149194</v>
      </c>
      <c r="F67" s="213">
        <f>'1.a. Vos-laskelma'!C67</f>
        <v>149895</v>
      </c>
      <c r="G67" s="214">
        <f t="shared" si="0"/>
        <v>701</v>
      </c>
      <c r="H67" s="179">
        <f t="shared" si="1"/>
        <v>4.6985803718648201E-3</v>
      </c>
      <c r="I67" s="142"/>
      <c r="J67" s="213">
        <v>46715312.797515139</v>
      </c>
      <c r="K67" s="214">
        <f t="shared" si="2"/>
        <v>38871122.841879629</v>
      </c>
      <c r="L67" s="214">
        <f t="shared" si="3"/>
        <v>-7844189.9556355104</v>
      </c>
      <c r="M67" s="179">
        <f t="shared" si="4"/>
        <v>-0.16791474756116276</v>
      </c>
      <c r="N67" s="404"/>
      <c r="O67" s="213">
        <v>-17570179.501573041</v>
      </c>
      <c r="P67" s="213">
        <f>'2.a. Vos-laskelma'!M67+'2.a. Vos-laskelma'!N67</f>
        <v>-17775294.05109597</v>
      </c>
      <c r="Q67" s="214">
        <f t="shared" si="5"/>
        <v>-205114.54952292889</v>
      </c>
      <c r="R67" s="179">
        <f t="shared" si="6"/>
        <v>1.1674015595831857E-2</v>
      </c>
      <c r="S67" s="404"/>
      <c r="T67" s="213">
        <v>29145133.295942102</v>
      </c>
      <c r="U67" s="213">
        <f>'2.a. Vos-laskelma'!U67</f>
        <v>21095828.790783659</v>
      </c>
      <c r="V67" s="214">
        <f t="shared" si="7"/>
        <v>-8049304.505158443</v>
      </c>
      <c r="W67" s="179">
        <f t="shared" si="8"/>
        <v>-0.27618005460551981</v>
      </c>
      <c r="X67" s="142"/>
      <c r="Y67" s="213">
        <f>'1.a. Vos-laskelma'!X67</f>
        <v>39959487.855712511</v>
      </c>
      <c r="Z67" s="213">
        <f>'1.a. Vos-laskelma'!E67</f>
        <v>42245019.983880624</v>
      </c>
      <c r="AA67" s="214">
        <f t="shared" si="9"/>
        <v>2285532.1281681135</v>
      </c>
      <c r="AB67" s="179">
        <f t="shared" si="10"/>
        <v>5.7196231754040851E-2</v>
      </c>
      <c r="AC67" s="179"/>
      <c r="AD67" s="213">
        <v>12918085.132892439</v>
      </c>
      <c r="AE67" s="213">
        <f>'2.a. Vos-laskelma'!X67</f>
        <v>15161730.844892627</v>
      </c>
      <c r="AF67" s="214">
        <f t="shared" si="11"/>
        <v>2243645.7120001875</v>
      </c>
      <c r="AG67" s="179">
        <f t="shared" si="12"/>
        <v>0.17368253026041339</v>
      </c>
      <c r="AH67" s="143"/>
      <c r="AI67" s="81">
        <v>82022706.284547046</v>
      </c>
      <c r="AJ67" s="81">
        <f>'2.a. Vos-laskelma'!Y67</f>
        <v>78502579.619556904</v>
      </c>
      <c r="AK67" s="214">
        <f t="shared" si="13"/>
        <v>-3520126.664990142</v>
      </c>
      <c r="AL67" s="179">
        <f t="shared" si="14"/>
        <v>-4.291649013357815E-2</v>
      </c>
      <c r="AM67" s="142"/>
      <c r="AN67" s="213">
        <v>-25114894</v>
      </c>
      <c r="AO67" s="213">
        <v>-25114894</v>
      </c>
      <c r="AP67" s="214">
        <f t="shared" si="51"/>
        <v>0</v>
      </c>
      <c r="AQ67" s="179">
        <f t="shared" si="52"/>
        <v>0</v>
      </c>
      <c r="AR67" s="142"/>
      <c r="AS67" s="213">
        <f t="shared" si="17"/>
        <v>56907812.284547046</v>
      </c>
      <c r="AT67" s="213">
        <f t="shared" si="18"/>
        <v>53387685.619556904</v>
      </c>
      <c r="AU67" s="214">
        <f t="shared" si="19"/>
        <v>-3520126.664990142</v>
      </c>
      <c r="AV67" s="179">
        <f t="shared" si="20"/>
        <v>-6.1856650671950182E-2</v>
      </c>
      <c r="AX67" s="213">
        <f t="shared" si="21"/>
        <v>313.1179055291442</v>
      </c>
      <c r="AY67" s="213">
        <f t="shared" si="22"/>
        <v>259.32234458707512</v>
      </c>
      <c r="AZ67" s="213">
        <f t="shared" si="23"/>
        <v>-53.795560942069073</v>
      </c>
      <c r="BA67" s="404">
        <f t="shared" si="24"/>
        <v>-0.17180608324253729</v>
      </c>
      <c r="BB67" s="164"/>
      <c r="BC67" s="213">
        <f t="shared" si="25"/>
        <v>-117.76733314726491</v>
      </c>
      <c r="BD67" s="213">
        <f t="shared" si="26"/>
        <v>-118.58496981951346</v>
      </c>
      <c r="BE67" s="213">
        <f t="shared" si="27"/>
        <v>-0.81763667224855396</v>
      </c>
      <c r="BF67" s="404">
        <f t="shared" si="28"/>
        <v>6.9428138550621772E-3</v>
      </c>
      <c r="BG67" s="527"/>
      <c r="BH67" s="213">
        <f t="shared" si="29"/>
        <v>195.35057238187932</v>
      </c>
      <c r="BI67" s="213">
        <f t="shared" si="30"/>
        <v>140.73737476756168</v>
      </c>
      <c r="BJ67" s="213">
        <f t="shared" si="31"/>
        <v>-54.613197614317642</v>
      </c>
      <c r="BK67" s="404">
        <f t="shared" si="32"/>
        <v>-0.27956507599863861</v>
      </c>
      <c r="BL67" s="215"/>
      <c r="BM67" s="213">
        <f t="shared" si="33"/>
        <v>267.83575650302635</v>
      </c>
      <c r="BN67" s="213">
        <f t="shared" si="34"/>
        <v>281.83074808286216</v>
      </c>
      <c r="BO67" s="213">
        <f t="shared" si="35"/>
        <v>13.994991579835812</v>
      </c>
      <c r="BP67" s="404">
        <f t="shared" si="36"/>
        <v>5.2252140500432691E-2</v>
      </c>
      <c r="BQ67" s="215"/>
      <c r="BR67" s="213">
        <f t="shared" si="37"/>
        <v>86.585822036358294</v>
      </c>
      <c r="BS67" s="213">
        <f t="shared" si="38"/>
        <v>101.14900993957521</v>
      </c>
      <c r="BT67" s="213">
        <f t="shared" si="39"/>
        <v>14.563187903216914</v>
      </c>
      <c r="BU67" s="404">
        <f t="shared" si="40"/>
        <v>0.1681936783726749</v>
      </c>
      <c r="BV67" s="215"/>
      <c r="BW67" s="213">
        <f t="shared" si="41"/>
        <v>549.77215092126391</v>
      </c>
      <c r="BX67" s="213">
        <f t="shared" si="42"/>
        <v>523.71713278999903</v>
      </c>
      <c r="BY67" s="213">
        <f t="shared" si="43"/>
        <v>-26.055018131264887</v>
      </c>
      <c r="BZ67" s="404">
        <f t="shared" si="44"/>
        <v>-4.7392393535401867E-2</v>
      </c>
      <c r="CA67" s="216"/>
      <c r="CB67" s="213">
        <f t="shared" si="45"/>
        <v>-168.33715833076397</v>
      </c>
      <c r="CC67" s="213">
        <f t="shared" si="46"/>
        <v>-167.54991160479003</v>
      </c>
      <c r="CD67" s="213">
        <f t="shared" si="47"/>
        <v>0.78724672597394374</v>
      </c>
      <c r="CE67" s="404">
        <f t="shared" si="48"/>
        <v>-4.6766069582040272E-3</v>
      </c>
      <c r="CF67" s="142"/>
      <c r="CG67" s="213">
        <f t="shared" si="49"/>
        <v>381.43499259049992</v>
      </c>
      <c r="CH67" s="213">
        <f t="shared" si="50"/>
        <v>356.16722118520903</v>
      </c>
      <c r="CI67" s="206">
        <v>49.818460385547837</v>
      </c>
      <c r="CJ67" s="142">
        <v>0.15022912173376829</v>
      </c>
    </row>
    <row r="68" spans="1:88">
      <c r="A68" s="74">
        <v>181</v>
      </c>
      <c r="B68" s="84">
        <v>4</v>
      </c>
      <c r="C68" s="84">
        <v>4</v>
      </c>
      <c r="D68" s="75" t="s">
        <v>99</v>
      </c>
      <c r="E68" s="97">
        <v>1658</v>
      </c>
      <c r="F68" s="213">
        <f>'1.a. Vos-laskelma'!C68</f>
        <v>1663</v>
      </c>
      <c r="G68" s="214">
        <f t="shared" si="0"/>
        <v>5</v>
      </c>
      <c r="H68" s="179">
        <f t="shared" si="1"/>
        <v>3.0156815440289505E-3</v>
      </c>
      <c r="I68" s="142"/>
      <c r="J68" s="213">
        <v>492869.76844149549</v>
      </c>
      <c r="K68" s="214">
        <f t="shared" si="2"/>
        <v>541058.01530487312</v>
      </c>
      <c r="L68" s="214">
        <f t="shared" si="3"/>
        <v>48188.24686337763</v>
      </c>
      <c r="M68" s="179">
        <f t="shared" si="4"/>
        <v>9.7770749899621118E-2</v>
      </c>
      <c r="N68" s="404"/>
      <c r="O68" s="213">
        <v>581685.04090519832</v>
      </c>
      <c r="P68" s="213">
        <f>'2.a. Vos-laskelma'!M68+'2.a. Vos-laskelma'!N68</f>
        <v>554073.77258213272</v>
      </c>
      <c r="Q68" s="214">
        <f t="shared" si="5"/>
        <v>-27611.268323065597</v>
      </c>
      <c r="R68" s="179">
        <f t="shared" si="6"/>
        <v>-4.74677297530256E-2</v>
      </c>
      <c r="S68" s="404"/>
      <c r="T68" s="213">
        <v>1074554.809346694</v>
      </c>
      <c r="U68" s="213">
        <f>'2.a. Vos-laskelma'!U68</f>
        <v>1095131.7878870058</v>
      </c>
      <c r="V68" s="214">
        <f t="shared" si="7"/>
        <v>20576.9785403118</v>
      </c>
      <c r="W68" s="179">
        <f t="shared" si="8"/>
        <v>1.9149305704398788E-2</v>
      </c>
      <c r="X68" s="142"/>
      <c r="Y68" s="213">
        <f>'1.a. Vos-laskelma'!X68</f>
        <v>967108.8365948369</v>
      </c>
      <c r="Z68" s="213">
        <f>'1.a. Vos-laskelma'!E68</f>
        <v>954984.9748778377</v>
      </c>
      <c r="AA68" s="214">
        <f t="shared" si="9"/>
        <v>-12123.861716999207</v>
      </c>
      <c r="AB68" s="179">
        <f t="shared" si="10"/>
        <v>-1.2536191644869035E-2</v>
      </c>
      <c r="AC68" s="179"/>
      <c r="AD68" s="213">
        <v>292118.17510547588</v>
      </c>
      <c r="AE68" s="213">
        <f>'2.a. Vos-laskelma'!X68</f>
        <v>318978.2717145395</v>
      </c>
      <c r="AF68" s="214">
        <f t="shared" si="11"/>
        <v>26860.096609063621</v>
      </c>
      <c r="AG68" s="179">
        <f t="shared" si="12"/>
        <v>9.1949419440831348E-2</v>
      </c>
      <c r="AH68" s="143"/>
      <c r="AI68" s="81">
        <v>2333781.8210470071</v>
      </c>
      <c r="AJ68" s="81">
        <f>'2.a. Vos-laskelma'!Y68</f>
        <v>2369095.0344793834</v>
      </c>
      <c r="AK68" s="214">
        <f t="shared" si="13"/>
        <v>35313.213432376273</v>
      </c>
      <c r="AL68" s="179">
        <f t="shared" si="14"/>
        <v>1.5131325950826743E-2</v>
      </c>
      <c r="AM68" s="142"/>
      <c r="AN68" s="213">
        <v>-394845</v>
      </c>
      <c r="AO68" s="213">
        <v>-394845</v>
      </c>
      <c r="AP68" s="214">
        <f t="shared" si="51"/>
        <v>0</v>
      </c>
      <c r="AQ68" s="179">
        <f t="shared" si="52"/>
        <v>0</v>
      </c>
      <c r="AR68" s="142"/>
      <c r="AS68" s="213">
        <f t="shared" si="17"/>
        <v>1938936.8210470071</v>
      </c>
      <c r="AT68" s="213">
        <f t="shared" si="18"/>
        <v>1974250.0344793834</v>
      </c>
      <c r="AU68" s="214">
        <f t="shared" si="19"/>
        <v>35313.213432376273</v>
      </c>
      <c r="AV68" s="179">
        <f t="shared" si="20"/>
        <v>1.8212668432026308E-2</v>
      </c>
      <c r="AX68" s="213">
        <f t="shared" si="21"/>
        <v>297.26765285976808</v>
      </c>
      <c r="AY68" s="213">
        <f t="shared" si="22"/>
        <v>325.35058045993571</v>
      </c>
      <c r="AZ68" s="213">
        <f t="shared" si="23"/>
        <v>28.082927600167636</v>
      </c>
      <c r="BA68" s="404">
        <f t="shared" si="24"/>
        <v>9.4470176388197102E-2</v>
      </c>
      <c r="BB68" s="164"/>
      <c r="BC68" s="213">
        <f t="shared" si="25"/>
        <v>350.83536845910635</v>
      </c>
      <c r="BD68" s="213">
        <f t="shared" si="26"/>
        <v>333.17725350699504</v>
      </c>
      <c r="BE68" s="213">
        <f t="shared" si="27"/>
        <v>-17.658114952111305</v>
      </c>
      <c r="BF68" s="404">
        <f t="shared" si="28"/>
        <v>-5.0331627138013452E-2</v>
      </c>
      <c r="BG68" s="527"/>
      <c r="BH68" s="213">
        <f t="shared" si="29"/>
        <v>648.10302131887454</v>
      </c>
      <c r="BI68" s="213">
        <f t="shared" si="30"/>
        <v>658.52783396693076</v>
      </c>
      <c r="BJ68" s="213">
        <f t="shared" si="31"/>
        <v>10.424812648056218</v>
      </c>
      <c r="BK68" s="404">
        <f t="shared" si="32"/>
        <v>1.6085116571192597E-2</v>
      </c>
      <c r="BL68" s="215"/>
      <c r="BM68" s="213">
        <f t="shared" si="33"/>
        <v>583.2984539172719</v>
      </c>
      <c r="BN68" s="213">
        <f t="shared" si="34"/>
        <v>574.25434448456872</v>
      </c>
      <c r="BO68" s="213">
        <f t="shared" si="35"/>
        <v>-9.0441094327031806</v>
      </c>
      <c r="BP68" s="404">
        <f t="shared" si="36"/>
        <v>-1.5505114700656981E-2</v>
      </c>
      <c r="BQ68" s="215"/>
      <c r="BR68" s="213">
        <f t="shared" si="37"/>
        <v>176.18707786820016</v>
      </c>
      <c r="BS68" s="213">
        <f t="shared" si="38"/>
        <v>191.80894270266958</v>
      </c>
      <c r="BT68" s="213">
        <f t="shared" si="39"/>
        <v>15.62186483446942</v>
      </c>
      <c r="BU68" s="404">
        <f t="shared" si="40"/>
        <v>8.8666348426276922E-2</v>
      </c>
      <c r="BV68" s="215"/>
      <c r="BW68" s="213">
        <f t="shared" si="41"/>
        <v>1407.5885531043468</v>
      </c>
      <c r="BX68" s="213">
        <f t="shared" si="42"/>
        <v>1424.5911211541693</v>
      </c>
      <c r="BY68" s="213">
        <f t="shared" si="43"/>
        <v>17.002568049822457</v>
      </c>
      <c r="BZ68" s="404">
        <f t="shared" si="44"/>
        <v>1.2079217334017371E-2</v>
      </c>
      <c r="CA68" s="216"/>
      <c r="CB68" s="213">
        <f t="shared" si="45"/>
        <v>-238.14535585042219</v>
      </c>
      <c r="CC68" s="213">
        <f t="shared" si="46"/>
        <v>-237.42934455802765</v>
      </c>
      <c r="CD68" s="213">
        <f t="shared" si="47"/>
        <v>0.71601129239454053</v>
      </c>
      <c r="CE68" s="404">
        <f t="shared" si="48"/>
        <v>-3.006614552014457E-3</v>
      </c>
      <c r="CF68" s="142"/>
      <c r="CG68" s="213">
        <f t="shared" si="49"/>
        <v>1169.4431972539246</v>
      </c>
      <c r="CH68" s="213">
        <f t="shared" si="50"/>
        <v>1187.1617765961416</v>
      </c>
      <c r="CI68" s="206">
        <v>-4.6897929731226213</v>
      </c>
      <c r="CJ68" s="142">
        <v>-3.9942604561479331E-3</v>
      </c>
    </row>
    <row r="69" spans="1:88">
      <c r="A69" s="74">
        <v>182</v>
      </c>
      <c r="B69" s="84">
        <v>13</v>
      </c>
      <c r="C69" s="84">
        <v>13</v>
      </c>
      <c r="D69" s="75" t="s">
        <v>100</v>
      </c>
      <c r="E69" s="97">
        <v>19116</v>
      </c>
      <c r="F69" s="213">
        <f>'1.a. Vos-laskelma'!C69</f>
        <v>19020</v>
      </c>
      <c r="G69" s="214">
        <f t="shared" si="0"/>
        <v>-96</v>
      </c>
      <c r="H69" s="179">
        <f t="shared" si="1"/>
        <v>-5.0219711236660393E-3</v>
      </c>
      <c r="I69" s="142"/>
      <c r="J69" s="213">
        <v>2254102.1502095349</v>
      </c>
      <c r="K69" s="214">
        <f t="shared" si="2"/>
        <v>1047367.6759673061</v>
      </c>
      <c r="L69" s="214">
        <f t="shared" si="3"/>
        <v>-1206734.4742422288</v>
      </c>
      <c r="M69" s="179">
        <f t="shared" si="4"/>
        <v>-0.53535039400501627</v>
      </c>
      <c r="N69" s="404"/>
      <c r="O69" s="213">
        <v>-1780392.368868968</v>
      </c>
      <c r="P69" s="213">
        <f>'2.a. Vos-laskelma'!M69+'2.a. Vos-laskelma'!N69</f>
        <v>-1807593.9097164732</v>
      </c>
      <c r="Q69" s="214">
        <f t="shared" si="5"/>
        <v>-27201.54084750521</v>
      </c>
      <c r="R69" s="179">
        <f t="shared" si="6"/>
        <v>1.5278396674315992E-2</v>
      </c>
      <c r="S69" s="404"/>
      <c r="T69" s="213">
        <v>473709.78134056687</v>
      </c>
      <c r="U69" s="213">
        <f>'2.a. Vos-laskelma'!U69</f>
        <v>-760226.23374916706</v>
      </c>
      <c r="V69" s="214">
        <f t="shared" si="7"/>
        <v>-1233936.015089734</v>
      </c>
      <c r="W69" s="179">
        <f t="shared" si="8"/>
        <v>-2.6048354154684707</v>
      </c>
      <c r="X69" s="142"/>
      <c r="Y69" s="213">
        <f>'1.a. Vos-laskelma'!X69</f>
        <v>2791440.1769289831</v>
      </c>
      <c r="Z69" s="213">
        <f>'1.a. Vos-laskelma'!E69</f>
        <v>4171387.3458613348</v>
      </c>
      <c r="AA69" s="214">
        <f t="shared" si="9"/>
        <v>1379947.1689323517</v>
      </c>
      <c r="AB69" s="179">
        <f t="shared" si="10"/>
        <v>0.49434954054810071</v>
      </c>
      <c r="AC69" s="179"/>
      <c r="AD69" s="213">
        <v>1775197.839017415</v>
      </c>
      <c r="AE69" s="213">
        <f>'2.a. Vos-laskelma'!X69</f>
        <v>2113630.1606417457</v>
      </c>
      <c r="AF69" s="214">
        <f t="shared" si="11"/>
        <v>338432.32162433071</v>
      </c>
      <c r="AG69" s="179">
        <f t="shared" si="12"/>
        <v>0.19064484768168458</v>
      </c>
      <c r="AH69" s="143"/>
      <c r="AI69" s="81">
        <v>5040347.797286965</v>
      </c>
      <c r="AJ69" s="81">
        <f>'2.a. Vos-laskelma'!Y69</f>
        <v>5524791.272753913</v>
      </c>
      <c r="AK69" s="214">
        <f t="shared" si="13"/>
        <v>484443.475466948</v>
      </c>
      <c r="AL69" s="179">
        <f t="shared" si="14"/>
        <v>9.6113104680535383E-2</v>
      </c>
      <c r="AM69" s="142"/>
      <c r="AN69" s="213">
        <v>-2051708</v>
      </c>
      <c r="AO69" s="213">
        <v>-2051708</v>
      </c>
      <c r="AP69" s="214">
        <f t="shared" si="51"/>
        <v>0</v>
      </c>
      <c r="AQ69" s="179">
        <f t="shared" si="52"/>
        <v>0</v>
      </c>
      <c r="AR69" s="142"/>
      <c r="AS69" s="213">
        <f t="shared" si="17"/>
        <v>2988639.797286965</v>
      </c>
      <c r="AT69" s="213">
        <f t="shared" si="18"/>
        <v>3473083.272753913</v>
      </c>
      <c r="AU69" s="214">
        <f t="shared" si="19"/>
        <v>484443.475466948</v>
      </c>
      <c r="AV69" s="179">
        <f t="shared" si="20"/>
        <v>0.16209496905807028</v>
      </c>
      <c r="AX69" s="213">
        <f t="shared" si="21"/>
        <v>117.91704070985222</v>
      </c>
      <c r="AY69" s="213">
        <f t="shared" si="22"/>
        <v>55.066649630247433</v>
      </c>
      <c r="AZ69" s="213">
        <f t="shared" si="23"/>
        <v>-62.850391079604783</v>
      </c>
      <c r="BA69" s="404">
        <f t="shared" si="24"/>
        <v>-0.53300515940062509</v>
      </c>
      <c r="BB69" s="164"/>
      <c r="BC69" s="213">
        <f t="shared" si="25"/>
        <v>-93.136240263076374</v>
      </c>
      <c r="BD69" s="213">
        <f t="shared" si="26"/>
        <v>-95.036483160697856</v>
      </c>
      <c r="BE69" s="213">
        <f t="shared" si="27"/>
        <v>-1.9002428976214816</v>
      </c>
      <c r="BF69" s="404">
        <f t="shared" si="28"/>
        <v>2.0402830222198996E-2</v>
      </c>
      <c r="BG69" s="527"/>
      <c r="BH69" s="213">
        <f t="shared" si="29"/>
        <v>24.780800446775835</v>
      </c>
      <c r="BI69" s="213">
        <f t="shared" si="30"/>
        <v>-39.969833530450423</v>
      </c>
      <c r="BJ69" s="213">
        <f t="shared" si="31"/>
        <v>-64.750633977226258</v>
      </c>
      <c r="BK69" s="404">
        <f t="shared" si="32"/>
        <v>-2.6129355311301414</v>
      </c>
      <c r="BL69" s="215"/>
      <c r="BM69" s="213">
        <f t="shared" si="33"/>
        <v>146.02637460394345</v>
      </c>
      <c r="BN69" s="213">
        <f t="shared" si="34"/>
        <v>219.315843630985</v>
      </c>
      <c r="BO69" s="213">
        <f t="shared" si="35"/>
        <v>73.289469027041548</v>
      </c>
      <c r="BP69" s="404">
        <f t="shared" si="36"/>
        <v>0.50189199879692392</v>
      </c>
      <c r="BQ69" s="215"/>
      <c r="BR69" s="213">
        <f t="shared" si="37"/>
        <v>92.864502982706369</v>
      </c>
      <c r="BS69" s="213">
        <f t="shared" si="38"/>
        <v>111.12671717359336</v>
      </c>
      <c r="BT69" s="213">
        <f t="shared" si="39"/>
        <v>18.262214190886993</v>
      </c>
      <c r="BU69" s="404">
        <f t="shared" si="40"/>
        <v>0.19665441158165528</v>
      </c>
      <c r="BV69" s="215"/>
      <c r="BW69" s="213">
        <f t="shared" si="41"/>
        <v>263.67167803342568</v>
      </c>
      <c r="BX69" s="213">
        <f t="shared" si="42"/>
        <v>290.47272727412792</v>
      </c>
      <c r="BY69" s="213">
        <f t="shared" si="43"/>
        <v>26.801049240702241</v>
      </c>
      <c r="BZ69" s="404">
        <f t="shared" si="44"/>
        <v>0.10164553675463267</v>
      </c>
      <c r="CA69" s="216"/>
      <c r="CB69" s="213">
        <f t="shared" si="45"/>
        <v>-107.32935760619377</v>
      </c>
      <c r="CC69" s="213">
        <f t="shared" si="46"/>
        <v>-107.87108307045216</v>
      </c>
      <c r="CD69" s="213">
        <f t="shared" si="47"/>
        <v>-0.5417254642583913</v>
      </c>
      <c r="CE69" s="404">
        <f t="shared" si="48"/>
        <v>5.0473186119873821E-3</v>
      </c>
      <c r="CF69" s="142"/>
      <c r="CG69" s="213">
        <f t="shared" si="49"/>
        <v>156.3423204272319</v>
      </c>
      <c r="CH69" s="213">
        <f t="shared" si="50"/>
        <v>182.60164420367576</v>
      </c>
      <c r="CI69" s="206">
        <v>-54.547154352271349</v>
      </c>
      <c r="CJ69" s="142">
        <v>-0.25865280573771382</v>
      </c>
    </row>
    <row r="70" spans="1:88">
      <c r="A70" s="74">
        <v>186</v>
      </c>
      <c r="B70" s="84">
        <v>1</v>
      </c>
      <c r="C70" s="85">
        <v>35</v>
      </c>
      <c r="D70" s="75" t="s">
        <v>101</v>
      </c>
      <c r="E70" s="97">
        <v>46871</v>
      </c>
      <c r="F70" s="213">
        <f>'1.a. Vos-laskelma'!C70</f>
        <v>46944</v>
      </c>
      <c r="G70" s="214">
        <f t="shared" si="0"/>
        <v>73</v>
      </c>
      <c r="H70" s="179">
        <f t="shared" si="1"/>
        <v>1.5574662371189009E-3</v>
      </c>
      <c r="I70" s="142"/>
      <c r="J70" s="213">
        <v>22587680.57919807</v>
      </c>
      <c r="K70" s="214">
        <f t="shared" si="2"/>
        <v>20407059.711557128</v>
      </c>
      <c r="L70" s="214">
        <f t="shared" si="3"/>
        <v>-2180620.8676409423</v>
      </c>
      <c r="M70" s="179">
        <f t="shared" si="4"/>
        <v>-9.6540273800806556E-2</v>
      </c>
      <c r="N70" s="404"/>
      <c r="O70" s="213">
        <v>-6164374.0709784171</v>
      </c>
      <c r="P70" s="213">
        <f>'2.a. Vos-laskelma'!M70+'2.a. Vos-laskelma'!N70</f>
        <v>-5764738.2786376989</v>
      </c>
      <c r="Q70" s="214">
        <f t="shared" si="5"/>
        <v>399635.79234071821</v>
      </c>
      <c r="R70" s="179">
        <f t="shared" si="6"/>
        <v>-6.4829906124968098E-2</v>
      </c>
      <c r="S70" s="404"/>
      <c r="T70" s="213">
        <v>16423306.50821965</v>
      </c>
      <c r="U70" s="213">
        <f>'2.a. Vos-laskelma'!U70</f>
        <v>14642321.432919428</v>
      </c>
      <c r="V70" s="214">
        <f t="shared" si="7"/>
        <v>-1780985.0753002223</v>
      </c>
      <c r="W70" s="179">
        <f t="shared" si="8"/>
        <v>-0.1084425401431108</v>
      </c>
      <c r="X70" s="142"/>
      <c r="Y70" s="213">
        <f>'1.a. Vos-laskelma'!X70</f>
        <v>1269931.200264445</v>
      </c>
      <c r="Z70" s="213">
        <f>'1.a. Vos-laskelma'!E70</f>
        <v>2635712.3437295989</v>
      </c>
      <c r="AA70" s="214">
        <f t="shared" si="9"/>
        <v>1365781.1434651539</v>
      </c>
      <c r="AB70" s="179">
        <f t="shared" si="10"/>
        <v>1.0754764850101717</v>
      </c>
      <c r="AC70" s="179"/>
      <c r="AD70" s="213">
        <v>2304186.316751515</v>
      </c>
      <c r="AE70" s="213">
        <f>'2.a. Vos-laskelma'!X70</f>
        <v>3060845.6746153068</v>
      </c>
      <c r="AF70" s="214">
        <f t="shared" si="11"/>
        <v>756659.35786379175</v>
      </c>
      <c r="AG70" s="179">
        <f t="shared" si="12"/>
        <v>0.32838462426534337</v>
      </c>
      <c r="AH70" s="143"/>
      <c r="AI70" s="81">
        <v>19997424.025235608</v>
      </c>
      <c r="AJ70" s="81">
        <f>'2.a. Vos-laskelma'!Y70</f>
        <v>20338879.451264337</v>
      </c>
      <c r="AK70" s="214">
        <f t="shared" si="13"/>
        <v>341455.42602872849</v>
      </c>
      <c r="AL70" s="179">
        <f t="shared" si="14"/>
        <v>1.707497053609661E-2</v>
      </c>
      <c r="AM70" s="142"/>
      <c r="AN70" s="213">
        <v>1259914</v>
      </c>
      <c r="AO70" s="213">
        <v>1259914</v>
      </c>
      <c r="AP70" s="214">
        <f t="shared" si="51"/>
        <v>0</v>
      </c>
      <c r="AQ70" s="179">
        <f t="shared" si="52"/>
        <v>0</v>
      </c>
      <c r="AR70" s="142"/>
      <c r="AS70" s="213">
        <f t="shared" si="17"/>
        <v>21257338.025235608</v>
      </c>
      <c r="AT70" s="213">
        <f t="shared" si="18"/>
        <v>21598793.451264337</v>
      </c>
      <c r="AU70" s="214">
        <f t="shared" si="19"/>
        <v>341455.42602872849</v>
      </c>
      <c r="AV70" s="179">
        <f t="shared" si="20"/>
        <v>1.6062943799612647E-2</v>
      </c>
      <c r="AX70" s="213">
        <f t="shared" si="21"/>
        <v>481.91164214968893</v>
      </c>
      <c r="AY70" s="213">
        <f t="shared" si="22"/>
        <v>434.71071301033419</v>
      </c>
      <c r="AZ70" s="213">
        <f t="shared" si="23"/>
        <v>-47.200929139354741</v>
      </c>
      <c r="BA70" s="404">
        <f t="shared" si="24"/>
        <v>-9.794519370564081E-2</v>
      </c>
      <c r="BB70" s="164"/>
      <c r="BC70" s="213">
        <f t="shared" si="25"/>
        <v>-131.51786970575446</v>
      </c>
      <c r="BD70" s="213">
        <f t="shared" si="26"/>
        <v>-122.80032120479079</v>
      </c>
      <c r="BE70" s="213">
        <f t="shared" si="27"/>
        <v>8.7175485009636731</v>
      </c>
      <c r="BF70" s="404">
        <f t="shared" si="28"/>
        <v>-6.6284137056564899E-2</v>
      </c>
      <c r="BG70" s="527"/>
      <c r="BH70" s="213">
        <f t="shared" si="29"/>
        <v>350.39377244393444</v>
      </c>
      <c r="BI70" s="213">
        <f t="shared" si="30"/>
        <v>311.91039180554338</v>
      </c>
      <c r="BJ70" s="213">
        <f t="shared" si="31"/>
        <v>-38.483380638391054</v>
      </c>
      <c r="BK70" s="404">
        <f t="shared" si="32"/>
        <v>-0.10982895149641586</v>
      </c>
      <c r="BL70" s="215"/>
      <c r="BM70" s="213">
        <f t="shared" si="33"/>
        <v>27.094177642133623</v>
      </c>
      <c r="BN70" s="213">
        <f t="shared" si="34"/>
        <v>56.145883259406929</v>
      </c>
      <c r="BO70" s="213">
        <f t="shared" si="35"/>
        <v>29.051705617273306</v>
      </c>
      <c r="BP70" s="404">
        <f t="shared" si="36"/>
        <v>1.0722490271155367</v>
      </c>
      <c r="BQ70" s="215"/>
      <c r="BR70" s="213">
        <f t="shared" si="37"/>
        <v>49.160169758518379</v>
      </c>
      <c r="BS70" s="213">
        <f t="shared" si="38"/>
        <v>65.202063620810051</v>
      </c>
      <c r="BT70" s="213">
        <f t="shared" si="39"/>
        <v>16.041893862291673</v>
      </c>
      <c r="BU70" s="404">
        <f t="shared" si="40"/>
        <v>0.3263189273163965</v>
      </c>
      <c r="BV70" s="215"/>
      <c r="BW70" s="213">
        <f t="shared" si="41"/>
        <v>426.6481198445864</v>
      </c>
      <c r="BX70" s="213">
        <f t="shared" si="42"/>
        <v>433.25833868576041</v>
      </c>
      <c r="BY70" s="213">
        <f t="shared" si="43"/>
        <v>6.610218841174003</v>
      </c>
      <c r="BZ70" s="404">
        <f t="shared" si="44"/>
        <v>1.5493373892241419E-2</v>
      </c>
      <c r="CA70" s="216"/>
      <c r="CB70" s="213">
        <f t="shared" si="45"/>
        <v>26.880459132512641</v>
      </c>
      <c r="CC70" s="213">
        <f t="shared" si="46"/>
        <v>26.838658827539195</v>
      </c>
      <c r="CD70" s="213">
        <f t="shared" si="47"/>
        <v>-4.180030497344589E-2</v>
      </c>
      <c r="CE70" s="404">
        <f t="shared" si="48"/>
        <v>-1.5550443081118095E-3</v>
      </c>
      <c r="CF70" s="142"/>
      <c r="CG70" s="213">
        <f t="shared" si="49"/>
        <v>453.52857897709902</v>
      </c>
      <c r="CH70" s="213">
        <f t="shared" si="50"/>
        <v>460.09699751329958</v>
      </c>
      <c r="CI70" s="206">
        <v>46.241298465077698</v>
      </c>
      <c r="CJ70" s="142">
        <v>0.1135348454951636</v>
      </c>
    </row>
    <row r="71" spans="1:88">
      <c r="A71" s="74">
        <v>202</v>
      </c>
      <c r="B71" s="84">
        <v>2</v>
      </c>
      <c r="C71" s="84">
        <v>2</v>
      </c>
      <c r="D71" s="75" t="s">
        <v>102</v>
      </c>
      <c r="E71" s="97">
        <v>36551</v>
      </c>
      <c r="F71" s="213">
        <f>'1.a. Vos-laskelma'!C71</f>
        <v>36675</v>
      </c>
      <c r="G71" s="214">
        <f t="shared" si="0"/>
        <v>124</v>
      </c>
      <c r="H71" s="179">
        <f t="shared" si="1"/>
        <v>3.3925200404913681E-3</v>
      </c>
      <c r="I71" s="142"/>
      <c r="J71" s="213">
        <v>22821444.561228849</v>
      </c>
      <c r="K71" s="214">
        <f t="shared" si="2"/>
        <v>22310704.90011216</v>
      </c>
      <c r="L71" s="214">
        <f t="shared" si="3"/>
        <v>-510739.66111668944</v>
      </c>
      <c r="M71" s="179">
        <f t="shared" si="4"/>
        <v>-2.2379812975747405E-2</v>
      </c>
      <c r="N71" s="404"/>
      <c r="O71" s="213">
        <v>6852853.9783173716</v>
      </c>
      <c r="P71" s="213">
        <f>'2.a. Vos-laskelma'!M71+'2.a. Vos-laskelma'!N71</f>
        <v>6264732.3224378359</v>
      </c>
      <c r="Q71" s="214">
        <f t="shared" si="5"/>
        <v>-588121.65587953571</v>
      </c>
      <c r="R71" s="179">
        <f t="shared" si="6"/>
        <v>-8.5821419475793539E-2</v>
      </c>
      <c r="S71" s="404"/>
      <c r="T71" s="213">
        <v>29674298.539546221</v>
      </c>
      <c r="U71" s="213">
        <f>'2.a. Vos-laskelma'!U71</f>
        <v>28575437.222549997</v>
      </c>
      <c r="V71" s="214">
        <f t="shared" si="7"/>
        <v>-1098861.3169962242</v>
      </c>
      <c r="W71" s="179">
        <f t="shared" si="8"/>
        <v>-3.7030742800265297E-2</v>
      </c>
      <c r="X71" s="142"/>
      <c r="Y71" s="213">
        <f>'1.a. Vos-laskelma'!X71</f>
        <v>-11291.613378383039</v>
      </c>
      <c r="Z71" s="213">
        <f>'1.a. Vos-laskelma'!E71</f>
        <v>-137015.96242578278</v>
      </c>
      <c r="AA71" s="214">
        <f t="shared" si="9"/>
        <v>-125724.34904739974</v>
      </c>
      <c r="AB71" s="179">
        <f t="shared" si="10"/>
        <v>11.134312239922219</v>
      </c>
      <c r="AC71" s="179"/>
      <c r="AD71" s="213">
        <v>954937.49197398871</v>
      </c>
      <c r="AE71" s="213">
        <f>'2.a. Vos-laskelma'!X71</f>
        <v>1673195.5234471464</v>
      </c>
      <c r="AF71" s="214">
        <f t="shared" si="11"/>
        <v>718258.03147315769</v>
      </c>
      <c r="AG71" s="179">
        <f t="shared" si="12"/>
        <v>0.75215188167805447</v>
      </c>
      <c r="AH71" s="143"/>
      <c r="AI71" s="81">
        <v>30617944.41814182</v>
      </c>
      <c r="AJ71" s="81">
        <f>'2.a. Vos-laskelma'!Y71</f>
        <v>30111616.783571359</v>
      </c>
      <c r="AK71" s="214">
        <f t="shared" si="13"/>
        <v>-506327.63457046077</v>
      </c>
      <c r="AL71" s="179">
        <f t="shared" si="14"/>
        <v>-1.6536957140416333E-2</v>
      </c>
      <c r="AM71" s="142"/>
      <c r="AN71" s="213">
        <v>-4201499</v>
      </c>
      <c r="AO71" s="213">
        <v>-4201499</v>
      </c>
      <c r="AP71" s="214">
        <f t="shared" si="51"/>
        <v>0</v>
      </c>
      <c r="AQ71" s="179">
        <f t="shared" si="52"/>
        <v>0</v>
      </c>
      <c r="AR71" s="142"/>
      <c r="AS71" s="213">
        <f t="shared" si="17"/>
        <v>26416445.41814182</v>
      </c>
      <c r="AT71" s="213">
        <f t="shared" si="18"/>
        <v>25910117.783571359</v>
      </c>
      <c r="AU71" s="214">
        <f t="shared" si="19"/>
        <v>-506327.63457046077</v>
      </c>
      <c r="AV71" s="179">
        <f t="shared" si="20"/>
        <v>-1.916713723424477E-2</v>
      </c>
      <c r="AX71" s="213">
        <f t="shared" si="21"/>
        <v>624.37264537848068</v>
      </c>
      <c r="AY71" s="213">
        <f t="shared" si="22"/>
        <v>608.33551193216522</v>
      </c>
      <c r="AZ71" s="213">
        <f t="shared" si="23"/>
        <v>-16.037133446315465</v>
      </c>
      <c r="BA71" s="404">
        <f t="shared" si="24"/>
        <v>-2.5685195475842981E-2</v>
      </c>
      <c r="BB71" s="164"/>
      <c r="BC71" s="213">
        <f t="shared" si="25"/>
        <v>187.48745529034423</v>
      </c>
      <c r="BD71" s="213">
        <f t="shared" si="26"/>
        <v>170.81751390423548</v>
      </c>
      <c r="BE71" s="213">
        <f t="shared" si="27"/>
        <v>-16.669941386108746</v>
      </c>
      <c r="BF71" s="404">
        <f t="shared" si="28"/>
        <v>-8.8912302747368208E-2</v>
      </c>
      <c r="BG71" s="527"/>
      <c r="BH71" s="213">
        <f t="shared" si="29"/>
        <v>811.860100668825</v>
      </c>
      <c r="BI71" s="213">
        <f t="shared" si="30"/>
        <v>779.15302583640073</v>
      </c>
      <c r="BJ71" s="213">
        <f t="shared" si="31"/>
        <v>-32.707074832424269</v>
      </c>
      <c r="BK71" s="404">
        <f t="shared" si="32"/>
        <v>-4.028658977757324E-2</v>
      </c>
      <c r="BL71" s="215"/>
      <c r="BM71" s="213">
        <f t="shared" si="33"/>
        <v>-0.30892761835197502</v>
      </c>
      <c r="BN71" s="213">
        <f t="shared" si="34"/>
        <v>-3.7359498957268653</v>
      </c>
      <c r="BO71" s="213">
        <f t="shared" si="35"/>
        <v>-3.4270222773748902</v>
      </c>
      <c r="BP71" s="404">
        <f t="shared" si="36"/>
        <v>11.093285526418459</v>
      </c>
      <c r="BQ71" s="215"/>
      <c r="BR71" s="213">
        <f t="shared" si="37"/>
        <v>26.126165959180014</v>
      </c>
      <c r="BS71" s="213">
        <f t="shared" si="38"/>
        <v>45.622236494809719</v>
      </c>
      <c r="BT71" s="213">
        <f t="shared" si="39"/>
        <v>19.496070535629705</v>
      </c>
      <c r="BU71" s="404">
        <f t="shared" si="40"/>
        <v>0.7462277689765392</v>
      </c>
      <c r="BV71" s="215"/>
      <c r="BW71" s="213">
        <f t="shared" si="41"/>
        <v>837.67733900965277</v>
      </c>
      <c r="BX71" s="213">
        <f t="shared" si="42"/>
        <v>821.03931243548357</v>
      </c>
      <c r="BY71" s="213">
        <f t="shared" si="43"/>
        <v>-16.638026574169203</v>
      </c>
      <c r="BZ71" s="404">
        <f t="shared" si="44"/>
        <v>-1.9862094626839941E-2</v>
      </c>
      <c r="CA71" s="216"/>
      <c r="CB71" s="213">
        <f t="shared" si="45"/>
        <v>-114.94894804519713</v>
      </c>
      <c r="CC71" s="213">
        <f t="shared" si="46"/>
        <v>-114.56029993183367</v>
      </c>
      <c r="CD71" s="213">
        <f t="shared" si="47"/>
        <v>0.38864811336345895</v>
      </c>
      <c r="CE71" s="404">
        <f t="shared" si="48"/>
        <v>-3.3810497614179575E-3</v>
      </c>
      <c r="CF71" s="142"/>
      <c r="CG71" s="213">
        <f t="shared" si="49"/>
        <v>722.72839096445568</v>
      </c>
      <c r="CH71" s="213">
        <f t="shared" si="50"/>
        <v>706.47901250364987</v>
      </c>
      <c r="CI71" s="206">
        <v>-14.77961069751507</v>
      </c>
      <c r="CJ71" s="142">
        <v>-2.003993267084463E-2</v>
      </c>
    </row>
    <row r="72" spans="1:88">
      <c r="A72" s="74">
        <v>204</v>
      </c>
      <c r="B72" s="84">
        <v>11</v>
      </c>
      <c r="C72" s="84">
        <v>11</v>
      </c>
      <c r="D72" s="75" t="s">
        <v>103</v>
      </c>
      <c r="E72" s="97">
        <v>2589</v>
      </c>
      <c r="F72" s="213">
        <f>'1.a. Vos-laskelma'!C72</f>
        <v>2547</v>
      </c>
      <c r="G72" s="214">
        <f t="shared" si="0"/>
        <v>-42</v>
      </c>
      <c r="H72" s="179">
        <f t="shared" si="1"/>
        <v>-1.6222479721900347E-2</v>
      </c>
      <c r="I72" s="142"/>
      <c r="J72" s="213">
        <v>375459.7804791152</v>
      </c>
      <c r="K72" s="214">
        <f t="shared" si="2"/>
        <v>421033.38947806694</v>
      </c>
      <c r="L72" s="214">
        <f t="shared" si="3"/>
        <v>45573.608998951735</v>
      </c>
      <c r="M72" s="179">
        <f t="shared" si="4"/>
        <v>0.12138080126930333</v>
      </c>
      <c r="N72" s="404"/>
      <c r="O72" s="213">
        <v>-1617077.967535665</v>
      </c>
      <c r="P72" s="213">
        <f>'2.a. Vos-laskelma'!M72+'2.a. Vos-laskelma'!N72</f>
        <v>-1580523.6541195768</v>
      </c>
      <c r="Q72" s="214">
        <f t="shared" si="5"/>
        <v>36554.313416088233</v>
      </c>
      <c r="R72" s="179">
        <f t="shared" si="6"/>
        <v>-2.2605164469462737E-2</v>
      </c>
      <c r="S72" s="404"/>
      <c r="T72" s="213">
        <v>-1241618.1870565501</v>
      </c>
      <c r="U72" s="213">
        <f>'2.a. Vos-laskelma'!U72</f>
        <v>-1159490.2646415099</v>
      </c>
      <c r="V72" s="214">
        <f t="shared" si="7"/>
        <v>82127.922415040201</v>
      </c>
      <c r="W72" s="179">
        <f t="shared" si="8"/>
        <v>-6.614587581850527E-2</v>
      </c>
      <c r="X72" s="142"/>
      <c r="Y72" s="213">
        <f>'1.a. Vos-laskelma'!X72</f>
        <v>1321993.3866288271</v>
      </c>
      <c r="Z72" s="213">
        <f>'1.a. Vos-laskelma'!E72</f>
        <v>1315949.4226757551</v>
      </c>
      <c r="AA72" s="214">
        <f t="shared" si="9"/>
        <v>-6043.9639530719724</v>
      </c>
      <c r="AB72" s="179">
        <f t="shared" si="10"/>
        <v>-4.5718564209193896E-3</v>
      </c>
      <c r="AC72" s="179"/>
      <c r="AD72" s="213">
        <v>412691.05099608621</v>
      </c>
      <c r="AE72" s="213">
        <f>'2.a. Vos-laskelma'!X72</f>
        <v>459314.91495040822</v>
      </c>
      <c r="AF72" s="214">
        <f t="shared" si="11"/>
        <v>46623.863954322005</v>
      </c>
      <c r="AG72" s="179">
        <f t="shared" si="12"/>
        <v>0.11297522406116862</v>
      </c>
      <c r="AH72" s="143"/>
      <c r="AI72" s="81">
        <v>493066.25056836352</v>
      </c>
      <c r="AJ72" s="81">
        <f>'2.a. Vos-laskelma'!Y72</f>
        <v>615774.07298465353</v>
      </c>
      <c r="AK72" s="214">
        <f t="shared" si="13"/>
        <v>122707.82241629</v>
      </c>
      <c r="AL72" s="179">
        <f t="shared" si="14"/>
        <v>0.24886680496757421</v>
      </c>
      <c r="AM72" s="142"/>
      <c r="AN72" s="213">
        <v>-636029</v>
      </c>
      <c r="AO72" s="213">
        <v>-636029</v>
      </c>
      <c r="AP72" s="214">
        <f t="shared" si="51"/>
        <v>0</v>
      </c>
      <c r="AQ72" s="179">
        <f t="shared" si="52"/>
        <v>0</v>
      </c>
      <c r="AR72" s="142"/>
      <c r="AS72" s="213">
        <f t="shared" si="17"/>
        <v>-142962.74943163648</v>
      </c>
      <c r="AT72" s="213">
        <f t="shared" si="18"/>
        <v>-20254.927015346475</v>
      </c>
      <c r="AU72" s="214">
        <f t="shared" si="19"/>
        <v>122707.82241629</v>
      </c>
      <c r="AV72" s="179">
        <f t="shared" si="20"/>
        <v>-0.858320247086237</v>
      </c>
      <c r="AX72" s="213">
        <f t="shared" si="21"/>
        <v>145.02115893360957</v>
      </c>
      <c r="AY72" s="213">
        <f t="shared" si="22"/>
        <v>165.30561031726225</v>
      </c>
      <c r="AZ72" s="213">
        <f t="shared" si="23"/>
        <v>20.28445138365268</v>
      </c>
      <c r="BA72" s="404">
        <f t="shared" si="24"/>
        <v>0.13987235747397983</v>
      </c>
      <c r="BB72" s="164"/>
      <c r="BC72" s="213">
        <f t="shared" si="25"/>
        <v>-624.59558421617032</v>
      </c>
      <c r="BD72" s="213">
        <f t="shared" si="26"/>
        <v>-620.54324857462768</v>
      </c>
      <c r="BE72" s="213">
        <f t="shared" si="27"/>
        <v>4.0523356415426406</v>
      </c>
      <c r="BF72" s="404">
        <f t="shared" si="28"/>
        <v>-6.4879351438708564E-3</v>
      </c>
      <c r="BG72" s="527"/>
      <c r="BH72" s="213">
        <f t="shared" si="29"/>
        <v>-479.57442528256087</v>
      </c>
      <c r="BI72" s="213">
        <f t="shared" si="30"/>
        <v>-455.23763825736546</v>
      </c>
      <c r="BJ72" s="213">
        <f t="shared" si="31"/>
        <v>24.336787025195406</v>
      </c>
      <c r="BK72" s="404">
        <f t="shared" si="32"/>
        <v>-5.0746632310212106E-2</v>
      </c>
      <c r="BL72" s="215"/>
      <c r="BM72" s="213">
        <f t="shared" si="33"/>
        <v>510.61930731125034</v>
      </c>
      <c r="BN72" s="213">
        <f t="shared" si="34"/>
        <v>516.66643999833343</v>
      </c>
      <c r="BO72" s="213">
        <f t="shared" si="35"/>
        <v>6.0471326870830922</v>
      </c>
      <c r="BP72" s="404">
        <f t="shared" si="36"/>
        <v>1.1842741941986605E-2</v>
      </c>
      <c r="BQ72" s="215"/>
      <c r="BR72" s="213">
        <f t="shared" si="37"/>
        <v>159.4017191950893</v>
      </c>
      <c r="BS72" s="213">
        <f t="shared" si="38"/>
        <v>180.33565565387053</v>
      </c>
      <c r="BT72" s="213">
        <f t="shared" si="39"/>
        <v>20.933936458781233</v>
      </c>
      <c r="BU72" s="404">
        <f t="shared" si="40"/>
        <v>0.13132817239668859</v>
      </c>
      <c r="BV72" s="215"/>
      <c r="BW72" s="213">
        <f t="shared" si="41"/>
        <v>190.44660122377888</v>
      </c>
      <c r="BX72" s="213">
        <f t="shared" si="42"/>
        <v>241.76445739483844</v>
      </c>
      <c r="BY72" s="213">
        <f t="shared" si="43"/>
        <v>51.31785617105956</v>
      </c>
      <c r="BZ72" s="404">
        <f t="shared" si="44"/>
        <v>0.26946060387163312</v>
      </c>
      <c r="CA72" s="216"/>
      <c r="CB72" s="213">
        <f t="shared" si="45"/>
        <v>-245.6658941676323</v>
      </c>
      <c r="CC72" s="213">
        <f t="shared" si="46"/>
        <v>-249.71692186886534</v>
      </c>
      <c r="CD72" s="213">
        <f t="shared" si="47"/>
        <v>-4.0510277012330391</v>
      </c>
      <c r="CE72" s="404">
        <f t="shared" si="48"/>
        <v>1.6489988221436973E-2</v>
      </c>
      <c r="CF72" s="142"/>
      <c r="CG72" s="213">
        <f t="shared" si="49"/>
        <v>-55.219292943853411</v>
      </c>
      <c r="CH72" s="213">
        <f t="shared" si="50"/>
        <v>-7.9524644740268844</v>
      </c>
      <c r="CI72" s="206">
        <v>122.1403452652373</v>
      </c>
      <c r="CJ72" s="142">
        <v>-0.68865919269211107</v>
      </c>
    </row>
    <row r="73" spans="1:88">
      <c r="A73" s="74">
        <v>205</v>
      </c>
      <c r="B73" s="84">
        <v>18</v>
      </c>
      <c r="C73" s="84">
        <v>18</v>
      </c>
      <c r="D73" s="75" t="s">
        <v>104</v>
      </c>
      <c r="E73" s="97">
        <v>36433</v>
      </c>
      <c r="F73" s="213">
        <f>'1.a. Vos-laskelma'!C73</f>
        <v>36370</v>
      </c>
      <c r="G73" s="214">
        <f t="shared" si="0"/>
        <v>-63</v>
      </c>
      <c r="H73" s="179">
        <f t="shared" si="1"/>
        <v>-1.7292015480471002E-3</v>
      </c>
      <c r="I73" s="142"/>
      <c r="J73" s="213">
        <v>14765613.47621616</v>
      </c>
      <c r="K73" s="214">
        <f t="shared" si="2"/>
        <v>13738656.54564473</v>
      </c>
      <c r="L73" s="214">
        <f t="shared" si="3"/>
        <v>-1026956.9305714294</v>
      </c>
      <c r="M73" s="179">
        <f t="shared" si="4"/>
        <v>-6.9550576562606714E-2</v>
      </c>
      <c r="N73" s="404"/>
      <c r="O73" s="213">
        <v>-7594295.2687297668</v>
      </c>
      <c r="P73" s="213">
        <f>'2.a. Vos-laskelma'!M73+'2.a. Vos-laskelma'!N73</f>
        <v>-7100873.210691927</v>
      </c>
      <c r="Q73" s="214">
        <f t="shared" si="5"/>
        <v>493422.05803783983</v>
      </c>
      <c r="R73" s="179">
        <f t="shared" si="6"/>
        <v>-6.4972724996557887E-2</v>
      </c>
      <c r="S73" s="404"/>
      <c r="T73" s="213">
        <v>7171318.2074863911</v>
      </c>
      <c r="U73" s="213">
        <f>'2.a. Vos-laskelma'!U73</f>
        <v>6637783.3349528033</v>
      </c>
      <c r="V73" s="214">
        <f t="shared" si="7"/>
        <v>-533534.87253358774</v>
      </c>
      <c r="W73" s="179">
        <f t="shared" si="8"/>
        <v>-7.4398437929669881E-2</v>
      </c>
      <c r="X73" s="142"/>
      <c r="Y73" s="213">
        <f>'1.a. Vos-laskelma'!X73</f>
        <v>10939699.559789339</v>
      </c>
      <c r="Z73" s="213">
        <f>'1.a. Vos-laskelma'!E73</f>
        <v>10892162.479220847</v>
      </c>
      <c r="AA73" s="214">
        <f t="shared" si="9"/>
        <v>-47537.080568492413</v>
      </c>
      <c r="AB73" s="179">
        <f t="shared" si="10"/>
        <v>-4.3453735003128194E-3</v>
      </c>
      <c r="AC73" s="179"/>
      <c r="AD73" s="213">
        <v>3023209.3248276128</v>
      </c>
      <c r="AE73" s="213">
        <f>'2.a. Vos-laskelma'!X73</f>
        <v>3677036.3890849031</v>
      </c>
      <c r="AF73" s="214">
        <f t="shared" si="11"/>
        <v>653827.06425729021</v>
      </c>
      <c r="AG73" s="179">
        <f t="shared" si="12"/>
        <v>0.2162692007092735</v>
      </c>
      <c r="AH73" s="143"/>
      <c r="AI73" s="81">
        <v>21134227.09210334</v>
      </c>
      <c r="AJ73" s="81">
        <f>'2.a. Vos-laskelma'!Y73</f>
        <v>21206982.203258552</v>
      </c>
      <c r="AK73" s="214">
        <f t="shared" si="13"/>
        <v>72755.111155211926</v>
      </c>
      <c r="AL73" s="179">
        <f t="shared" si="14"/>
        <v>3.4425252855542739E-3</v>
      </c>
      <c r="AM73" s="142"/>
      <c r="AN73" s="213">
        <v>31765420</v>
      </c>
      <c r="AO73" s="213">
        <v>31765420</v>
      </c>
      <c r="AP73" s="214">
        <f t="shared" si="51"/>
        <v>0</v>
      </c>
      <c r="AQ73" s="179">
        <f t="shared" si="52"/>
        <v>0</v>
      </c>
      <c r="AR73" s="142"/>
      <c r="AS73" s="213">
        <f t="shared" si="17"/>
        <v>52899647.09210334</v>
      </c>
      <c r="AT73" s="213">
        <f t="shared" si="18"/>
        <v>52972402.203258552</v>
      </c>
      <c r="AU73" s="214">
        <f t="shared" si="19"/>
        <v>72755.111155211926</v>
      </c>
      <c r="AV73" s="179">
        <f t="shared" si="20"/>
        <v>1.3753420893061598E-3</v>
      </c>
      <c r="AX73" s="213">
        <f t="shared" si="21"/>
        <v>405.28129652282712</v>
      </c>
      <c r="AY73" s="213">
        <f t="shared" si="22"/>
        <v>377.74694928910446</v>
      </c>
      <c r="AZ73" s="213">
        <f t="shared" si="23"/>
        <v>-27.534347233722656</v>
      </c>
      <c r="BA73" s="404">
        <f t="shared" si="24"/>
        <v>-6.7938854987777131E-2</v>
      </c>
      <c r="BB73" s="164"/>
      <c r="BC73" s="213">
        <f t="shared" si="25"/>
        <v>-208.44551007959177</v>
      </c>
      <c r="BD73" s="213">
        <f t="shared" si="26"/>
        <v>-195.23984632092183</v>
      </c>
      <c r="BE73" s="213">
        <f t="shared" si="27"/>
        <v>13.205663758669942</v>
      </c>
      <c r="BF73" s="404">
        <f t="shared" si="28"/>
        <v>-6.3353073681594582E-2</v>
      </c>
      <c r="BG73" s="527"/>
      <c r="BH73" s="213">
        <f t="shared" si="29"/>
        <v>196.83578644323529</v>
      </c>
      <c r="BI73" s="213">
        <f t="shared" si="30"/>
        <v>182.50710296818266</v>
      </c>
      <c r="BJ73" s="213">
        <f t="shared" si="31"/>
        <v>-14.328683475052628</v>
      </c>
      <c r="BK73" s="404">
        <f t="shared" si="32"/>
        <v>-7.2795113805104852E-2</v>
      </c>
      <c r="BL73" s="215"/>
      <c r="BM73" s="213">
        <f t="shared" si="33"/>
        <v>300.26897482472867</v>
      </c>
      <c r="BN73" s="213">
        <f t="shared" si="34"/>
        <v>299.48205881828011</v>
      </c>
      <c r="BO73" s="213">
        <f t="shared" si="35"/>
        <v>-0.78691600644856408</v>
      </c>
      <c r="BP73" s="404">
        <f t="shared" si="36"/>
        <v>-2.6207036771211489E-3</v>
      </c>
      <c r="BQ73" s="215"/>
      <c r="BR73" s="213">
        <f t="shared" si="37"/>
        <v>82.979972135910103</v>
      </c>
      <c r="BS73" s="213">
        <f t="shared" si="38"/>
        <v>101.1008080584246</v>
      </c>
      <c r="BT73" s="213">
        <f t="shared" si="39"/>
        <v>18.120835922514502</v>
      </c>
      <c r="BU73" s="404">
        <f t="shared" si="40"/>
        <v>0.21837601840640528</v>
      </c>
      <c r="BV73" s="215"/>
      <c r="BW73" s="213">
        <f t="shared" si="41"/>
        <v>580.084733403874</v>
      </c>
      <c r="BX73" s="213">
        <f t="shared" si="42"/>
        <v>583.08996984488726</v>
      </c>
      <c r="BY73" s="213">
        <f t="shared" si="43"/>
        <v>3.0052364410132668</v>
      </c>
      <c r="BZ73" s="404">
        <f t="shared" si="44"/>
        <v>5.1806852826118471E-3</v>
      </c>
      <c r="CA73" s="216"/>
      <c r="CB73" s="213">
        <f t="shared" si="45"/>
        <v>871.88592759311609</v>
      </c>
      <c r="CC73" s="213">
        <f t="shared" si="46"/>
        <v>873.39620566400879</v>
      </c>
      <c r="CD73" s="213">
        <f t="shared" si="47"/>
        <v>1.5102780708926957</v>
      </c>
      <c r="CE73" s="404">
        <f t="shared" si="48"/>
        <v>1.7321968655485615E-3</v>
      </c>
      <c r="CF73" s="142"/>
      <c r="CG73" s="213">
        <f t="shared" si="49"/>
        <v>1451.9706609969901</v>
      </c>
      <c r="CH73" s="213">
        <f t="shared" si="50"/>
        <v>1456.4861755088962</v>
      </c>
      <c r="CI73" s="206">
        <v>-16.39347151393395</v>
      </c>
      <c r="CJ73" s="142">
        <v>-1.1164445624193281E-2</v>
      </c>
    </row>
    <row r="74" spans="1:88">
      <c r="A74" s="74">
        <v>208</v>
      </c>
      <c r="B74" s="84">
        <v>17</v>
      </c>
      <c r="C74" s="84">
        <v>17</v>
      </c>
      <c r="D74" s="75" t="s">
        <v>105</v>
      </c>
      <c r="E74" s="97">
        <v>12271</v>
      </c>
      <c r="F74" s="213">
        <f>'1.a. Vos-laskelma'!C74</f>
        <v>12155</v>
      </c>
      <c r="G74" s="214">
        <f t="shared" si="0"/>
        <v>-116</v>
      </c>
      <c r="H74" s="179">
        <f t="shared" si="1"/>
        <v>-9.4531822997310725E-3</v>
      </c>
      <c r="I74" s="142"/>
      <c r="J74" s="213">
        <v>6895854.7728983946</v>
      </c>
      <c r="K74" s="214">
        <f t="shared" si="2"/>
        <v>6311325.0396061642</v>
      </c>
      <c r="L74" s="214">
        <f t="shared" si="3"/>
        <v>-584529.7332922304</v>
      </c>
      <c r="M74" s="179">
        <f t="shared" si="4"/>
        <v>-8.4765377540940712E-2</v>
      </c>
      <c r="N74" s="404"/>
      <c r="O74" s="213">
        <v>1038523.549842473</v>
      </c>
      <c r="P74" s="213">
        <f>'2.a. Vos-laskelma'!M74+'2.a. Vos-laskelma'!N74</f>
        <v>1021180.7573498917</v>
      </c>
      <c r="Q74" s="214">
        <f t="shared" si="5"/>
        <v>-17342.792492581299</v>
      </c>
      <c r="R74" s="179">
        <f t="shared" si="6"/>
        <v>-1.6699469641503956E-2</v>
      </c>
      <c r="S74" s="404"/>
      <c r="T74" s="213">
        <v>7934378.3227408677</v>
      </c>
      <c r="U74" s="213">
        <f>'2.a. Vos-laskelma'!U74</f>
        <v>7332505.7969560558</v>
      </c>
      <c r="V74" s="214">
        <f t="shared" si="7"/>
        <v>-601872.52578481194</v>
      </c>
      <c r="W74" s="179">
        <f t="shared" si="8"/>
        <v>-7.5856292869193542E-2</v>
      </c>
      <c r="X74" s="142"/>
      <c r="Y74" s="213">
        <f>'1.a. Vos-laskelma'!X74</f>
        <v>5010912.703280394</v>
      </c>
      <c r="Z74" s="213">
        <f>'1.a. Vos-laskelma'!E74</f>
        <v>5565336.9338098066</v>
      </c>
      <c r="AA74" s="214">
        <f t="shared" si="9"/>
        <v>554424.23052941263</v>
      </c>
      <c r="AB74" s="179">
        <f t="shared" si="10"/>
        <v>0.11064336246896873</v>
      </c>
      <c r="AC74" s="179"/>
      <c r="AD74" s="213">
        <v>1652647.0363898701</v>
      </c>
      <c r="AE74" s="213">
        <f>'2.a. Vos-laskelma'!X74</f>
        <v>1850801.1231766534</v>
      </c>
      <c r="AF74" s="214">
        <f t="shared" si="11"/>
        <v>198154.0867867833</v>
      </c>
      <c r="AG74" s="179">
        <f t="shared" si="12"/>
        <v>0.11990103296324035</v>
      </c>
      <c r="AH74" s="143"/>
      <c r="AI74" s="81">
        <v>14597938.062411129</v>
      </c>
      <c r="AJ74" s="81">
        <f>'2.a. Vos-laskelma'!Y74</f>
        <v>14748643.853942515</v>
      </c>
      <c r="AK74" s="214">
        <f t="shared" si="13"/>
        <v>150705.79153138585</v>
      </c>
      <c r="AL74" s="179">
        <f t="shared" si="14"/>
        <v>1.0323772500408451E-2</v>
      </c>
      <c r="AM74" s="142"/>
      <c r="AN74" s="213">
        <v>-472058</v>
      </c>
      <c r="AO74" s="213">
        <v>-472058</v>
      </c>
      <c r="AP74" s="214">
        <f t="shared" si="51"/>
        <v>0</v>
      </c>
      <c r="AQ74" s="179">
        <f t="shared" si="52"/>
        <v>0</v>
      </c>
      <c r="AR74" s="142"/>
      <c r="AS74" s="213">
        <f t="shared" si="17"/>
        <v>14125880.062411129</v>
      </c>
      <c r="AT74" s="213">
        <f t="shared" si="18"/>
        <v>14276585.853942515</v>
      </c>
      <c r="AU74" s="214">
        <f t="shared" si="19"/>
        <v>150705.79153138585</v>
      </c>
      <c r="AV74" s="179">
        <f t="shared" si="20"/>
        <v>1.0668771847526367E-2</v>
      </c>
      <c r="AX74" s="213">
        <f t="shared" si="21"/>
        <v>561.9635541437857</v>
      </c>
      <c r="AY74" s="213">
        <f t="shared" si="22"/>
        <v>519.2369427894829</v>
      </c>
      <c r="AZ74" s="213">
        <f t="shared" si="23"/>
        <v>-42.726611354302804</v>
      </c>
      <c r="BA74" s="404">
        <f t="shared" si="24"/>
        <v>-7.6030929477982914E-2</v>
      </c>
      <c r="BB74" s="164"/>
      <c r="BC74" s="213">
        <f t="shared" si="25"/>
        <v>84.632348614006432</v>
      </c>
      <c r="BD74" s="213">
        <f t="shared" si="26"/>
        <v>84.013225614964355</v>
      </c>
      <c r="BE74" s="213">
        <f t="shared" si="27"/>
        <v>-0.61912299904207657</v>
      </c>
      <c r="BF74" s="404">
        <f t="shared" si="28"/>
        <v>-7.3154415442940142E-3</v>
      </c>
      <c r="BG74" s="527"/>
      <c r="BH74" s="213">
        <f t="shared" si="29"/>
        <v>646.59590275779215</v>
      </c>
      <c r="BI74" s="213">
        <f t="shared" si="30"/>
        <v>603.25016840444721</v>
      </c>
      <c r="BJ74" s="213">
        <f t="shared" si="31"/>
        <v>-43.345734353344938</v>
      </c>
      <c r="BK74" s="404">
        <f t="shared" si="32"/>
        <v>-6.703682186736927E-2</v>
      </c>
      <c r="BL74" s="215"/>
      <c r="BM74" s="213">
        <f t="shared" si="33"/>
        <v>408.35406269092937</v>
      </c>
      <c r="BN74" s="213">
        <f t="shared" si="34"/>
        <v>457.86400113614206</v>
      </c>
      <c r="BO74" s="213">
        <f t="shared" si="35"/>
        <v>49.509938445212697</v>
      </c>
      <c r="BP74" s="404">
        <f t="shared" si="36"/>
        <v>0.12124267386727397</v>
      </c>
      <c r="BQ74" s="215"/>
      <c r="BR74" s="213">
        <f t="shared" si="37"/>
        <v>134.6790837250322</v>
      </c>
      <c r="BS74" s="213">
        <f t="shared" si="38"/>
        <v>152.2666493769357</v>
      </c>
      <c r="BT74" s="213">
        <f t="shared" si="39"/>
        <v>17.587565651903503</v>
      </c>
      <c r="BU74" s="404">
        <f t="shared" si="40"/>
        <v>0.13058869399357653</v>
      </c>
      <c r="BV74" s="215"/>
      <c r="BW74" s="213">
        <f t="shared" si="41"/>
        <v>1189.6290491737536</v>
      </c>
      <c r="BX74" s="213">
        <f t="shared" si="42"/>
        <v>1213.3808189175249</v>
      </c>
      <c r="BY74" s="213">
        <f t="shared" si="43"/>
        <v>23.75176974377132</v>
      </c>
      <c r="BZ74" s="404">
        <f t="shared" si="44"/>
        <v>1.9965694146648404E-2</v>
      </c>
      <c r="CA74" s="216"/>
      <c r="CB74" s="213">
        <f t="shared" si="45"/>
        <v>-38.469399396952163</v>
      </c>
      <c r="CC74" s="213">
        <f t="shared" si="46"/>
        <v>-38.83652817770465</v>
      </c>
      <c r="CD74" s="213">
        <f t="shared" si="47"/>
        <v>-0.36712878075248767</v>
      </c>
      <c r="CE74" s="404">
        <f t="shared" si="48"/>
        <v>9.5433977786919741E-3</v>
      </c>
      <c r="CF74" s="142"/>
      <c r="CG74" s="213">
        <f t="shared" si="49"/>
        <v>1151.1596497768014</v>
      </c>
      <c r="CH74" s="213">
        <f t="shared" si="50"/>
        <v>1174.5442907398203</v>
      </c>
      <c r="CI74" s="206">
        <v>-24.951472192464049</v>
      </c>
      <c r="CJ74" s="142">
        <v>-2.1215233600278879E-2</v>
      </c>
    </row>
    <row r="75" spans="1:88">
      <c r="A75" s="74">
        <v>211</v>
      </c>
      <c r="B75" s="84">
        <v>6</v>
      </c>
      <c r="C75" s="84">
        <v>6</v>
      </c>
      <c r="D75" s="75" t="s">
        <v>106</v>
      </c>
      <c r="E75" s="97">
        <v>33951</v>
      </c>
      <c r="F75" s="213">
        <f>'1.a. Vos-laskelma'!C75</f>
        <v>34379</v>
      </c>
      <c r="G75" s="214">
        <f t="shared" ref="G75:G138" si="53">F75-E75</f>
        <v>428</v>
      </c>
      <c r="H75" s="179">
        <f t="shared" ref="H75:H138" si="54">G75/E75</f>
        <v>1.2606403345998645E-2</v>
      </c>
      <c r="I75" s="142"/>
      <c r="J75" s="213">
        <v>17756911.60600448</v>
      </c>
      <c r="K75" s="214">
        <f t="shared" ref="K75:K138" si="55">U75-P75</f>
        <v>17918727.62392965</v>
      </c>
      <c r="L75" s="214">
        <f t="shared" ref="L75:L138" si="56">K75-J75</f>
        <v>161816.01792516932</v>
      </c>
      <c r="M75" s="179">
        <f t="shared" ref="M75:M138" si="57">L75/J75</f>
        <v>9.1128469587274073E-3</v>
      </c>
      <c r="N75" s="404"/>
      <c r="O75" s="213">
        <v>88183.653995769622</v>
      </c>
      <c r="P75" s="213">
        <f>'2.a. Vos-laskelma'!M75+'2.a. Vos-laskelma'!N75</f>
        <v>41843.881173475238</v>
      </c>
      <c r="Q75" s="214">
        <f t="shared" ref="Q75:Q138" si="58">P75-O75</f>
        <v>-46339.772822294384</v>
      </c>
      <c r="R75" s="179">
        <f t="shared" ref="R75:R138" si="59">Q75/O75</f>
        <v>-0.52549163844489155</v>
      </c>
      <c r="S75" s="404"/>
      <c r="T75" s="213">
        <v>17845095.260000251</v>
      </c>
      <c r="U75" s="213">
        <f>'2.a. Vos-laskelma'!U75</f>
        <v>17960571.505103126</v>
      </c>
      <c r="V75" s="214">
        <f t="shared" ref="V75:V138" si="60">U75-T75</f>
        <v>115476.24510287493</v>
      </c>
      <c r="W75" s="179">
        <f t="shared" ref="W75:W138" si="61">V75/T75</f>
        <v>6.4710355097803672E-3</v>
      </c>
      <c r="X75" s="142"/>
      <c r="Y75" s="213">
        <f>'1.a. Vos-laskelma'!X75</f>
        <v>5087533.2159088003</v>
      </c>
      <c r="Z75" s="213">
        <f>'1.a. Vos-laskelma'!E75</f>
        <v>4762176.6661084853</v>
      </c>
      <c r="AA75" s="214">
        <f t="shared" ref="AA75:AA138" si="62">Z75-Y75</f>
        <v>-325356.54980031494</v>
      </c>
      <c r="AB75" s="179">
        <f t="shared" ref="AB75:AB138" si="63">AA75/Y75</f>
        <v>-6.3951729844813524E-2</v>
      </c>
      <c r="AC75" s="179"/>
      <c r="AD75" s="213">
        <v>1058956.022441434</v>
      </c>
      <c r="AE75" s="213">
        <f>'2.a. Vos-laskelma'!X75</f>
        <v>1790732.2600611011</v>
      </c>
      <c r="AF75" s="214">
        <f t="shared" ref="AF75:AF138" si="64">AE75-AD75</f>
        <v>731776.23761966708</v>
      </c>
      <c r="AG75" s="179">
        <f t="shared" ref="AG75:AG138" si="65">AF75/AD75</f>
        <v>0.69103553132692841</v>
      </c>
      <c r="AH75" s="143"/>
      <c r="AI75" s="81">
        <v>23991584.49835049</v>
      </c>
      <c r="AJ75" s="81">
        <f>'2.a. Vos-laskelma'!Y75</f>
        <v>24513480.431272712</v>
      </c>
      <c r="AK75" s="214">
        <f t="shared" ref="AK75:AK138" si="66">AJ75-AI75</f>
        <v>521895.93292222172</v>
      </c>
      <c r="AL75" s="179">
        <f t="shared" ref="AL75:AL138" si="67">AK75/AI75</f>
        <v>2.1753291574306149E-2</v>
      </c>
      <c r="AM75" s="142"/>
      <c r="AN75" s="213">
        <v>-4712796</v>
      </c>
      <c r="AO75" s="213">
        <v>-4712796</v>
      </c>
      <c r="AP75" s="214">
        <f t="shared" si="51"/>
        <v>0</v>
      </c>
      <c r="AQ75" s="179">
        <f t="shared" si="52"/>
        <v>0</v>
      </c>
      <c r="AR75" s="142"/>
      <c r="AS75" s="213">
        <f t="shared" ref="AS75:AS138" si="68">AI75+AN75</f>
        <v>19278788.49835049</v>
      </c>
      <c r="AT75" s="213">
        <f t="shared" ref="AT75:AT138" si="69">AJ75+AO75</f>
        <v>19800684.431272712</v>
      </c>
      <c r="AU75" s="214">
        <f t="shared" ref="AU75:AU138" si="70">AT75-AS75</f>
        <v>521895.93292222172</v>
      </c>
      <c r="AV75" s="179">
        <f t="shared" ref="AV75:AV138" si="71">AU75/AS75</f>
        <v>2.7070992192630549E-2</v>
      </c>
      <c r="AX75" s="213">
        <f t="shared" ref="AX75:AX138" si="72">J75/$E75</f>
        <v>523.01586421620812</v>
      </c>
      <c r="AY75" s="213">
        <f t="shared" ref="AY75:AY138" si="73">K75/$F75</f>
        <v>521.21142627562324</v>
      </c>
      <c r="AZ75" s="213">
        <f t="shared" ref="AZ75:AZ138" si="74">AY75-AX75</f>
        <v>-1.8044379405848758</v>
      </c>
      <c r="BA75" s="404">
        <f t="shared" ref="BA75:BA138" si="75">AZ75/AX75</f>
        <v>-3.450063495280411E-3</v>
      </c>
      <c r="BB75" s="164"/>
      <c r="BC75" s="213">
        <f t="shared" ref="BC75:BC138" si="76">O75/$E75</f>
        <v>2.5973801654080768</v>
      </c>
      <c r="BD75" s="213">
        <f t="shared" ref="BD75:BD138" si="77">P75/$F75</f>
        <v>1.2171349129839506</v>
      </c>
      <c r="BE75" s="213">
        <f t="shared" ref="BE75:BE138" si="78">BD75-BC75</f>
        <v>-1.3802452524241262</v>
      </c>
      <c r="BF75" s="404">
        <f t="shared" ref="BF75:BF138" si="79">BE75/BC75</f>
        <v>-0.53139901151407865</v>
      </c>
      <c r="BG75" s="527"/>
      <c r="BH75" s="213">
        <f t="shared" ref="BH75:BH138" si="80">T75/$E75</f>
        <v>525.61324438161614</v>
      </c>
      <c r="BI75" s="213">
        <f t="shared" ref="BI75:BI138" si="81">U75/$F75</f>
        <v>522.4285611886072</v>
      </c>
      <c r="BJ75" s="213">
        <f t="shared" ref="BJ75:BJ138" si="82">BI75-BH75</f>
        <v>-3.1846831930089365</v>
      </c>
      <c r="BK75" s="404">
        <f t="shared" ref="BK75:BK138" si="83">BJ75/BH75</f>
        <v>-6.058985817139588E-3</v>
      </c>
      <c r="BL75" s="215"/>
      <c r="BM75" s="213">
        <f t="shared" ref="BM75:BM138" si="84">Y75/$E75</f>
        <v>149.84928914932698</v>
      </c>
      <c r="BN75" s="213">
        <f t="shared" ref="BN75:BN138" si="85">Z75/$F75</f>
        <v>138.51992978587177</v>
      </c>
      <c r="BO75" s="213">
        <f t="shared" ref="BO75:BO138" si="86">BN75-BM75</f>
        <v>-11.329359363455211</v>
      </c>
      <c r="BP75" s="404">
        <f t="shared" ref="BP75:BP138" si="87">BO75/BM75</f>
        <v>-7.560502574133228E-2</v>
      </c>
      <c r="BQ75" s="215"/>
      <c r="BR75" s="213">
        <f t="shared" ref="BR75:BR138" si="88">AD75/$E75</f>
        <v>31.190716692923154</v>
      </c>
      <c r="BS75" s="213">
        <f t="shared" ref="BS75:BS138" si="89">AE75/$F75</f>
        <v>52.087968238200673</v>
      </c>
      <c r="BT75" s="213">
        <f t="shared" ref="BT75:BT138" si="90">BS75-BR75</f>
        <v>20.89725154527752</v>
      </c>
      <c r="BU75" s="404">
        <f t="shared" ref="BU75:BU138" si="91">BT75/BR75</f>
        <v>0.66998305139999836</v>
      </c>
      <c r="BV75" s="215"/>
      <c r="BW75" s="213">
        <f t="shared" ref="BW75:BW138" si="92">AI75/$E75</f>
        <v>706.65325022386651</v>
      </c>
      <c r="BX75" s="213">
        <f t="shared" ref="BX75:BX138" si="93">AJ75/$F75</f>
        <v>713.03645921267957</v>
      </c>
      <c r="BY75" s="213">
        <f t="shared" ref="BY75:BY138" si="94">BX75-BW75</f>
        <v>6.3832089888130668</v>
      </c>
      <c r="BZ75" s="404">
        <f t="shared" ref="BZ75:BZ138" si="95">BY75/BW75</f>
        <v>9.0330144052841715E-3</v>
      </c>
      <c r="CA75" s="216"/>
      <c r="CB75" s="213">
        <f t="shared" ref="CB75:CB138" si="96">AN75/$E75</f>
        <v>-138.8116992135725</v>
      </c>
      <c r="CC75" s="213">
        <f t="shared" ref="CC75:CC138" si="97">AO75/$F75</f>
        <v>-137.08356845748858</v>
      </c>
      <c r="CD75" s="213">
        <f t="shared" ref="CD75:CD138" si="98">CC75-CB75</f>
        <v>1.7281307560839139</v>
      </c>
      <c r="CE75" s="404">
        <f t="shared" ref="CE75:CE138" si="99">CD75/CB75</f>
        <v>-1.2449460426423075E-2</v>
      </c>
      <c r="CF75" s="142"/>
      <c r="CG75" s="213">
        <f t="shared" ref="CG75:CG138" si="100">AS75/$E75</f>
        <v>567.84155101029398</v>
      </c>
      <c r="CH75" s="213">
        <f t="shared" ref="CH75:CH138" si="101">AT75/$F75</f>
        <v>575.95289075519099</v>
      </c>
      <c r="CI75" s="206">
        <v>-25.878179685596141</v>
      </c>
      <c r="CJ75" s="142">
        <v>-4.3586524664195873E-2</v>
      </c>
    </row>
    <row r="76" spans="1:88">
      <c r="A76" s="74">
        <v>213</v>
      </c>
      <c r="B76" s="84">
        <v>10</v>
      </c>
      <c r="C76" s="84">
        <v>10</v>
      </c>
      <c r="D76" s="75" t="s">
        <v>107</v>
      </c>
      <c r="E76" s="97">
        <v>5062</v>
      </c>
      <c r="F76" s="213">
        <f>'1.a. Vos-laskelma'!C76</f>
        <v>4952</v>
      </c>
      <c r="G76" s="214">
        <f t="shared" si="53"/>
        <v>-110</v>
      </c>
      <c r="H76" s="179">
        <f t="shared" si="54"/>
        <v>-2.1730541288028447E-2</v>
      </c>
      <c r="I76" s="142"/>
      <c r="J76" s="213">
        <v>998167.16407826636</v>
      </c>
      <c r="K76" s="214">
        <f t="shared" si="55"/>
        <v>736319.91711617203</v>
      </c>
      <c r="L76" s="214">
        <f t="shared" si="56"/>
        <v>-261847.24696209433</v>
      </c>
      <c r="M76" s="179">
        <f t="shared" si="57"/>
        <v>-0.26232805123768116</v>
      </c>
      <c r="N76" s="404"/>
      <c r="O76" s="213">
        <v>-491073.40115222591</v>
      </c>
      <c r="P76" s="213">
        <f>'2.a. Vos-laskelma'!M76+'2.a. Vos-laskelma'!N76</f>
        <v>-498319.83426992071</v>
      </c>
      <c r="Q76" s="214">
        <f t="shared" si="58"/>
        <v>-7246.4331176948035</v>
      </c>
      <c r="R76" s="179">
        <f t="shared" si="59"/>
        <v>1.4756313619699615E-2</v>
      </c>
      <c r="S76" s="404"/>
      <c r="T76" s="213">
        <v>507093.76292604062</v>
      </c>
      <c r="U76" s="213">
        <f>'2.a. Vos-laskelma'!U76</f>
        <v>238000.08284625132</v>
      </c>
      <c r="V76" s="214">
        <f t="shared" si="60"/>
        <v>-269093.68007978931</v>
      </c>
      <c r="W76" s="179">
        <f t="shared" si="61"/>
        <v>-0.53065862716800261</v>
      </c>
      <c r="X76" s="142"/>
      <c r="Y76" s="213">
        <f>'1.a. Vos-laskelma'!X76</f>
        <v>1374054.875668067</v>
      </c>
      <c r="Z76" s="213">
        <f>'1.a. Vos-laskelma'!E76</f>
        <v>1354309.0300145715</v>
      </c>
      <c r="AA76" s="214">
        <f t="shared" si="62"/>
        <v>-19745.845653495518</v>
      </c>
      <c r="AB76" s="179">
        <f t="shared" si="63"/>
        <v>-1.4370492767907153E-2</v>
      </c>
      <c r="AC76" s="179"/>
      <c r="AD76" s="213">
        <v>783468.98172561405</v>
      </c>
      <c r="AE76" s="213">
        <f>'2.a. Vos-laskelma'!X76</f>
        <v>869415.52639412705</v>
      </c>
      <c r="AF76" s="214">
        <f t="shared" si="64"/>
        <v>85946.544668513001</v>
      </c>
      <c r="AG76" s="179">
        <f t="shared" si="65"/>
        <v>0.10969999664723566</v>
      </c>
      <c r="AH76" s="143"/>
      <c r="AI76" s="81">
        <v>2664617.6203197222</v>
      </c>
      <c r="AJ76" s="81">
        <f>'2.a. Vos-laskelma'!Y76</f>
        <v>2461724.63925495</v>
      </c>
      <c r="AK76" s="214">
        <f t="shared" si="66"/>
        <v>-202892.98106477223</v>
      </c>
      <c r="AL76" s="179">
        <f t="shared" si="67"/>
        <v>-7.6143375889118195E-2</v>
      </c>
      <c r="AM76" s="142"/>
      <c r="AN76" s="213">
        <v>-194872</v>
      </c>
      <c r="AO76" s="213">
        <v>-194872</v>
      </c>
      <c r="AP76" s="214">
        <f t="shared" si="51"/>
        <v>0</v>
      </c>
      <c r="AQ76" s="179">
        <f t="shared" si="52"/>
        <v>0</v>
      </c>
      <c r="AR76" s="142"/>
      <c r="AS76" s="213">
        <f t="shared" si="68"/>
        <v>2469745.6203197222</v>
      </c>
      <c r="AT76" s="213">
        <f t="shared" si="69"/>
        <v>2266852.63925495</v>
      </c>
      <c r="AU76" s="214">
        <f t="shared" si="70"/>
        <v>-202892.98106477223</v>
      </c>
      <c r="AV76" s="179">
        <f t="shared" si="71"/>
        <v>-8.2151367896142524E-2</v>
      </c>
      <c r="AX76" s="213">
        <f t="shared" si="72"/>
        <v>197.18829792142756</v>
      </c>
      <c r="AY76" s="213">
        <f t="shared" si="73"/>
        <v>148.69142106546286</v>
      </c>
      <c r="AZ76" s="213">
        <f t="shared" si="74"/>
        <v>-48.4968768559647</v>
      </c>
      <c r="BA76" s="404">
        <f t="shared" si="75"/>
        <v>-0.24594196190733875</v>
      </c>
      <c r="BB76" s="164"/>
      <c r="BC76" s="213">
        <f t="shared" si="76"/>
        <v>-97.011734719918195</v>
      </c>
      <c r="BD76" s="213">
        <f t="shared" si="77"/>
        <v>-100.63001499796461</v>
      </c>
      <c r="BE76" s="213">
        <f t="shared" si="78"/>
        <v>-3.6182802780464129</v>
      </c>
      <c r="BF76" s="404">
        <f t="shared" si="79"/>
        <v>3.7297346434353749E-2</v>
      </c>
      <c r="BG76" s="527"/>
      <c r="BH76" s="213">
        <f t="shared" si="80"/>
        <v>100.17656320150941</v>
      </c>
      <c r="BI76" s="213">
        <f t="shared" si="81"/>
        <v>48.061406067498247</v>
      </c>
      <c r="BJ76" s="213">
        <f t="shared" si="82"/>
        <v>-52.115157134011163</v>
      </c>
      <c r="BK76" s="404">
        <f t="shared" si="83"/>
        <v>-0.52023303124483633</v>
      </c>
      <c r="BL76" s="215"/>
      <c r="BM76" s="213">
        <f t="shared" si="84"/>
        <v>271.44505643383388</v>
      </c>
      <c r="BN76" s="213">
        <f t="shared" si="85"/>
        <v>273.48728392862915</v>
      </c>
      <c r="BO76" s="213">
        <f t="shared" si="86"/>
        <v>2.0422274947952701</v>
      </c>
      <c r="BP76" s="404">
        <f t="shared" si="87"/>
        <v>7.5235390971029655E-3</v>
      </c>
      <c r="BQ76" s="215"/>
      <c r="BR76" s="213">
        <f t="shared" si="88"/>
        <v>154.77459141161873</v>
      </c>
      <c r="BS76" s="213">
        <f t="shared" si="89"/>
        <v>175.56856348831323</v>
      </c>
      <c r="BT76" s="213">
        <f t="shared" si="90"/>
        <v>20.793972076694502</v>
      </c>
      <c r="BU76" s="404">
        <f t="shared" si="91"/>
        <v>0.13435003696048217</v>
      </c>
      <c r="BV76" s="215"/>
      <c r="BW76" s="213">
        <f t="shared" si="92"/>
        <v>526.39621104696209</v>
      </c>
      <c r="BX76" s="213">
        <f t="shared" si="93"/>
        <v>497.11725348444065</v>
      </c>
      <c r="BY76" s="213">
        <f t="shared" si="94"/>
        <v>-29.278957562521441</v>
      </c>
      <c r="BZ76" s="404">
        <f t="shared" si="95"/>
        <v>-5.5621520345459585E-2</v>
      </c>
      <c r="CA76" s="216"/>
      <c r="CB76" s="213">
        <f t="shared" si="96"/>
        <v>-38.497036744369815</v>
      </c>
      <c r="CC76" s="213">
        <f t="shared" si="97"/>
        <v>-39.352180936995154</v>
      </c>
      <c r="CD76" s="213">
        <f t="shared" si="98"/>
        <v>-0.85514419262533892</v>
      </c>
      <c r="CE76" s="404">
        <f t="shared" si="99"/>
        <v>2.2213247172859444E-2</v>
      </c>
      <c r="CF76" s="142"/>
      <c r="CG76" s="213">
        <f t="shared" si="100"/>
        <v>487.89917430259231</v>
      </c>
      <c r="CH76" s="213">
        <f t="shared" si="101"/>
        <v>457.76507254744547</v>
      </c>
      <c r="CI76" s="206">
        <v>19.556976557305969</v>
      </c>
      <c r="CJ76" s="142">
        <v>4.1757878430468229E-2</v>
      </c>
    </row>
    <row r="77" spans="1:88">
      <c r="A77" s="74">
        <v>214</v>
      </c>
      <c r="B77" s="84">
        <v>4</v>
      </c>
      <c r="C77" s="84">
        <v>4</v>
      </c>
      <c r="D77" s="75" t="s">
        <v>108</v>
      </c>
      <c r="E77" s="97">
        <v>12478</v>
      </c>
      <c r="F77" s="213">
        <f>'1.a. Vos-laskelma'!C77</f>
        <v>12508</v>
      </c>
      <c r="G77" s="214">
        <f t="shared" si="53"/>
        <v>30</v>
      </c>
      <c r="H77" s="179">
        <f t="shared" si="54"/>
        <v>2.4042314473473312E-3</v>
      </c>
      <c r="I77" s="142"/>
      <c r="J77" s="213">
        <v>4457284.4822765412</v>
      </c>
      <c r="K77" s="214">
        <f t="shared" si="55"/>
        <v>4307272.3264379306</v>
      </c>
      <c r="L77" s="214">
        <f t="shared" si="56"/>
        <v>-150012.1558386106</v>
      </c>
      <c r="M77" s="179">
        <f t="shared" si="57"/>
        <v>-3.3655504026072945E-2</v>
      </c>
      <c r="N77" s="404"/>
      <c r="O77" s="213">
        <v>-412565.70965257043</v>
      </c>
      <c r="P77" s="213">
        <f>'2.a. Vos-laskelma'!M77+'2.a. Vos-laskelma'!N77</f>
        <v>-430179.85674191487</v>
      </c>
      <c r="Q77" s="214">
        <f t="shared" si="58"/>
        <v>-17614.147089344449</v>
      </c>
      <c r="R77" s="179">
        <f t="shared" si="59"/>
        <v>4.2694161626223526E-2</v>
      </c>
      <c r="S77" s="404"/>
      <c r="T77" s="213">
        <v>4044718.7726239711</v>
      </c>
      <c r="U77" s="213">
        <f>'2.a. Vos-laskelma'!U77</f>
        <v>3877092.4696960161</v>
      </c>
      <c r="V77" s="214">
        <f t="shared" si="60"/>
        <v>-167626.30292795505</v>
      </c>
      <c r="W77" s="179">
        <f t="shared" si="61"/>
        <v>-4.1443252881388622E-2</v>
      </c>
      <c r="X77" s="142"/>
      <c r="Y77" s="213">
        <f>'1.a. Vos-laskelma'!X77</f>
        <v>4934747.5209039776</v>
      </c>
      <c r="Z77" s="213">
        <f>'1.a. Vos-laskelma'!E77</f>
        <v>5789760.5094387596</v>
      </c>
      <c r="AA77" s="214">
        <f t="shared" si="62"/>
        <v>855012.98853478208</v>
      </c>
      <c r="AB77" s="179">
        <f t="shared" si="63"/>
        <v>0.17326377588982617</v>
      </c>
      <c r="AC77" s="179"/>
      <c r="AD77" s="213">
        <v>1790474.385678628</v>
      </c>
      <c r="AE77" s="213">
        <f>'2.a. Vos-laskelma'!X77</f>
        <v>2005167.8174547066</v>
      </c>
      <c r="AF77" s="214">
        <f t="shared" si="64"/>
        <v>214693.43177607865</v>
      </c>
      <c r="AG77" s="179">
        <f t="shared" si="65"/>
        <v>0.11990868648741114</v>
      </c>
      <c r="AH77" s="143"/>
      <c r="AI77" s="81">
        <v>10769940.67920658</v>
      </c>
      <c r="AJ77" s="81">
        <f>'2.a. Vos-laskelma'!Y77</f>
        <v>11672020.796589483</v>
      </c>
      <c r="AK77" s="214">
        <f t="shared" si="66"/>
        <v>902080.11738290265</v>
      </c>
      <c r="AL77" s="179">
        <f t="shared" si="67"/>
        <v>8.3759060913356748E-2</v>
      </c>
      <c r="AM77" s="142"/>
      <c r="AN77" s="213">
        <v>-130786</v>
      </c>
      <c r="AO77" s="213">
        <v>-130786</v>
      </c>
      <c r="AP77" s="214">
        <f t="shared" si="51"/>
        <v>0</v>
      </c>
      <c r="AQ77" s="179">
        <f t="shared" si="52"/>
        <v>0</v>
      </c>
      <c r="AR77" s="142"/>
      <c r="AS77" s="213">
        <f t="shared" si="68"/>
        <v>10639154.67920658</v>
      </c>
      <c r="AT77" s="213">
        <f t="shared" si="69"/>
        <v>11541234.796589483</v>
      </c>
      <c r="AU77" s="214">
        <f t="shared" si="70"/>
        <v>902080.11738290265</v>
      </c>
      <c r="AV77" s="179">
        <f t="shared" si="71"/>
        <v>8.4788702165027235E-2</v>
      </c>
      <c r="AX77" s="213">
        <f t="shared" si="72"/>
        <v>357.21145073541766</v>
      </c>
      <c r="AY77" s="213">
        <f t="shared" si="73"/>
        <v>344.36139482234813</v>
      </c>
      <c r="AZ77" s="213">
        <f t="shared" si="74"/>
        <v>-12.850055913069525</v>
      </c>
      <c r="BA77" s="404">
        <f t="shared" si="75"/>
        <v>-3.5973247460612374E-2</v>
      </c>
      <c r="BB77" s="164"/>
      <c r="BC77" s="213">
        <f t="shared" si="76"/>
        <v>-33.063448441462612</v>
      </c>
      <c r="BD77" s="213">
        <f t="shared" si="77"/>
        <v>-34.392377417805797</v>
      </c>
      <c r="BE77" s="213">
        <f t="shared" si="78"/>
        <v>-1.3289289763431853</v>
      </c>
      <c r="BF77" s="404">
        <f t="shared" si="79"/>
        <v>4.0193296192198337E-2</v>
      </c>
      <c r="BG77" s="527"/>
      <c r="BH77" s="213">
        <f t="shared" si="80"/>
        <v>324.14800229395507</v>
      </c>
      <c r="BI77" s="213">
        <f t="shared" si="81"/>
        <v>309.9690174045424</v>
      </c>
      <c r="BJ77" s="213">
        <f t="shared" si="82"/>
        <v>-14.178984889412675</v>
      </c>
      <c r="BK77" s="404">
        <f t="shared" si="83"/>
        <v>-4.374231767300666E-2</v>
      </c>
      <c r="BL77" s="215"/>
      <c r="BM77" s="213">
        <f t="shared" si="84"/>
        <v>395.47583914922086</v>
      </c>
      <c r="BN77" s="213">
        <f t="shared" si="85"/>
        <v>462.88459461454744</v>
      </c>
      <c r="BO77" s="213">
        <f t="shared" si="86"/>
        <v>67.408755465326578</v>
      </c>
      <c r="BP77" s="404">
        <f t="shared" si="87"/>
        <v>0.17044974380822267</v>
      </c>
      <c r="BQ77" s="215"/>
      <c r="BR77" s="213">
        <f t="shared" si="88"/>
        <v>143.49049412394839</v>
      </c>
      <c r="BS77" s="213">
        <f t="shared" si="89"/>
        <v>160.31082646743738</v>
      </c>
      <c r="BT77" s="213">
        <f t="shared" si="90"/>
        <v>16.820332343488985</v>
      </c>
      <c r="BU77" s="404">
        <f t="shared" si="91"/>
        <v>0.11722262471937291</v>
      </c>
      <c r="BV77" s="215"/>
      <c r="BW77" s="213">
        <f t="shared" si="92"/>
        <v>863.1143355671245</v>
      </c>
      <c r="BX77" s="213">
        <f t="shared" si="93"/>
        <v>933.16443848652727</v>
      </c>
      <c r="BY77" s="213">
        <f t="shared" si="94"/>
        <v>70.050102919402775</v>
      </c>
      <c r="BZ77" s="404">
        <f t="shared" si="95"/>
        <v>8.1159702756385246E-2</v>
      </c>
      <c r="CA77" s="216"/>
      <c r="CB77" s="213">
        <f t="shared" si="96"/>
        <v>-10.481327135758935</v>
      </c>
      <c r="CC77" s="213">
        <f t="shared" si="97"/>
        <v>-10.456188039654622</v>
      </c>
      <c r="CD77" s="213">
        <f t="shared" si="98"/>
        <v>2.5139096104313197E-2</v>
      </c>
      <c r="CE77" s="404">
        <f t="shared" si="99"/>
        <v>-2.398464982411115E-3</v>
      </c>
      <c r="CF77" s="142"/>
      <c r="CG77" s="213">
        <f t="shared" si="100"/>
        <v>852.63300843136562</v>
      </c>
      <c r="CH77" s="213">
        <f t="shared" si="101"/>
        <v>922.70825044687263</v>
      </c>
      <c r="CI77" s="206">
        <v>-72.219861534563051</v>
      </c>
      <c r="CJ77" s="142">
        <v>-7.8087946612766246E-2</v>
      </c>
    </row>
    <row r="78" spans="1:88">
      <c r="A78" s="74">
        <v>216</v>
      </c>
      <c r="B78" s="84">
        <v>13</v>
      </c>
      <c r="C78" s="84">
        <v>13</v>
      </c>
      <c r="D78" s="75" t="s">
        <v>109</v>
      </c>
      <c r="E78" s="97">
        <v>1186</v>
      </c>
      <c r="F78" s="213">
        <f>'1.a. Vos-laskelma'!C78</f>
        <v>1137</v>
      </c>
      <c r="G78" s="214">
        <f t="shared" si="53"/>
        <v>-49</v>
      </c>
      <c r="H78" s="179">
        <f t="shared" si="54"/>
        <v>-4.1315345699831363E-2</v>
      </c>
      <c r="I78" s="142"/>
      <c r="J78" s="213">
        <v>671475.13874956896</v>
      </c>
      <c r="K78" s="214">
        <f t="shared" si="55"/>
        <v>586304.34512697463</v>
      </c>
      <c r="L78" s="214">
        <f t="shared" si="56"/>
        <v>-85170.793622594327</v>
      </c>
      <c r="M78" s="179">
        <f t="shared" si="57"/>
        <v>-0.12684132100735801</v>
      </c>
      <c r="N78" s="404"/>
      <c r="O78" s="213">
        <v>77546.51638957129</v>
      </c>
      <c r="P78" s="213">
        <f>'2.a. Vos-laskelma'!M78+'2.a. Vos-laskelma'!N78</f>
        <v>75762.32476629717</v>
      </c>
      <c r="Q78" s="214">
        <f t="shared" si="58"/>
        <v>-1784.1916232741205</v>
      </c>
      <c r="R78" s="179">
        <f t="shared" si="59"/>
        <v>-2.3008017720755596E-2</v>
      </c>
      <c r="S78" s="404"/>
      <c r="T78" s="213">
        <v>749021.6551391402</v>
      </c>
      <c r="U78" s="213">
        <f>'2.a. Vos-laskelma'!U78</f>
        <v>662066.66989327176</v>
      </c>
      <c r="V78" s="214">
        <f t="shared" si="60"/>
        <v>-86954.985245868447</v>
      </c>
      <c r="W78" s="179">
        <f t="shared" si="61"/>
        <v>-0.11609141691599753</v>
      </c>
      <c r="X78" s="142"/>
      <c r="Y78" s="213">
        <f>'1.a. Vos-laskelma'!X78</f>
        <v>481419.58159212058</v>
      </c>
      <c r="Z78" s="213">
        <f>'1.a. Vos-laskelma'!E78</f>
        <v>438110.18514355842</v>
      </c>
      <c r="AA78" s="214">
        <f t="shared" si="62"/>
        <v>-43309.396448562155</v>
      </c>
      <c r="AB78" s="179">
        <f t="shared" si="63"/>
        <v>-8.9961850544865746E-2</v>
      </c>
      <c r="AC78" s="179"/>
      <c r="AD78" s="213">
        <v>234457.54333068419</v>
      </c>
      <c r="AE78" s="213">
        <f>'2.a. Vos-laskelma'!X78</f>
        <v>252907.77586625208</v>
      </c>
      <c r="AF78" s="214">
        <f t="shared" si="64"/>
        <v>18450.232535567891</v>
      </c>
      <c r="AG78" s="179">
        <f t="shared" si="65"/>
        <v>7.8693277569428718E-2</v>
      </c>
      <c r="AH78" s="143"/>
      <c r="AI78" s="81">
        <v>1464898.7800619451</v>
      </c>
      <c r="AJ78" s="81">
        <f>'2.a. Vos-laskelma'!Y78</f>
        <v>1353084.6309030822</v>
      </c>
      <c r="AK78" s="214">
        <f t="shared" si="66"/>
        <v>-111814.14915886289</v>
      </c>
      <c r="AL78" s="179">
        <f t="shared" si="67"/>
        <v>-7.6328925029301123E-2</v>
      </c>
      <c r="AM78" s="142"/>
      <c r="AN78" s="213">
        <v>-207016</v>
      </c>
      <c r="AO78" s="213">
        <v>-207016</v>
      </c>
      <c r="AP78" s="214">
        <f t="shared" si="51"/>
        <v>0</v>
      </c>
      <c r="AQ78" s="179">
        <f t="shared" si="52"/>
        <v>0</v>
      </c>
      <c r="AR78" s="142"/>
      <c r="AS78" s="213">
        <f t="shared" si="68"/>
        <v>1257882.7800619451</v>
      </c>
      <c r="AT78" s="213">
        <f t="shared" si="69"/>
        <v>1146068.6309030822</v>
      </c>
      <c r="AU78" s="214">
        <f t="shared" si="70"/>
        <v>-111814.14915886289</v>
      </c>
      <c r="AV78" s="179">
        <f t="shared" si="71"/>
        <v>-8.8890754314449344E-2</v>
      </c>
      <c r="AX78" s="213">
        <f t="shared" si="72"/>
        <v>566.1679078832791</v>
      </c>
      <c r="AY78" s="213">
        <f t="shared" si="73"/>
        <v>515.6590546411386</v>
      </c>
      <c r="AZ78" s="213">
        <f t="shared" si="74"/>
        <v>-50.508853242140503</v>
      </c>
      <c r="BA78" s="404">
        <f t="shared" si="75"/>
        <v>-8.9211791305828278E-2</v>
      </c>
      <c r="BB78" s="164"/>
      <c r="BC78" s="213">
        <f t="shared" si="76"/>
        <v>65.384921070464827</v>
      </c>
      <c r="BD78" s="213">
        <f t="shared" si="77"/>
        <v>66.633531016972</v>
      </c>
      <c r="BE78" s="213">
        <f t="shared" si="78"/>
        <v>1.2486099465071732</v>
      </c>
      <c r="BF78" s="404">
        <f t="shared" si="79"/>
        <v>1.9096298138244379E-2</v>
      </c>
      <c r="BG78" s="527"/>
      <c r="BH78" s="213">
        <f t="shared" si="80"/>
        <v>631.55282895374387</v>
      </c>
      <c r="BI78" s="213">
        <f t="shared" si="81"/>
        <v>582.29258565811062</v>
      </c>
      <c r="BJ78" s="213">
        <f t="shared" si="82"/>
        <v>-49.260243295633245</v>
      </c>
      <c r="BK78" s="404">
        <f t="shared" si="83"/>
        <v>-7.7998610784848779E-2</v>
      </c>
      <c r="BL78" s="215"/>
      <c r="BM78" s="213">
        <f t="shared" si="84"/>
        <v>405.9187028601354</v>
      </c>
      <c r="BN78" s="213">
        <f t="shared" si="85"/>
        <v>385.32118306381568</v>
      </c>
      <c r="BO78" s="213">
        <f t="shared" si="86"/>
        <v>-20.597519796319716</v>
      </c>
      <c r="BP78" s="404">
        <f t="shared" si="87"/>
        <v>-5.074296811452135E-2</v>
      </c>
      <c r="BQ78" s="215"/>
      <c r="BR78" s="213">
        <f t="shared" si="88"/>
        <v>197.68764193143693</v>
      </c>
      <c r="BS78" s="213">
        <f t="shared" si="89"/>
        <v>222.43427956574502</v>
      </c>
      <c r="BT78" s="213">
        <f t="shared" si="90"/>
        <v>24.746637634308087</v>
      </c>
      <c r="BU78" s="404">
        <f t="shared" si="91"/>
        <v>0.12518049885430294</v>
      </c>
      <c r="BV78" s="215"/>
      <c r="BW78" s="213">
        <f t="shared" si="92"/>
        <v>1235.1591737453164</v>
      </c>
      <c r="BX78" s="213">
        <f t="shared" si="93"/>
        <v>1190.0480482876712</v>
      </c>
      <c r="BY78" s="213">
        <f t="shared" si="94"/>
        <v>-45.11112545764513</v>
      </c>
      <c r="BZ78" s="404">
        <f t="shared" si="95"/>
        <v>-3.6522519863457552E-2</v>
      </c>
      <c r="CA78" s="216"/>
      <c r="CB78" s="213">
        <f t="shared" si="96"/>
        <v>-174.54974704890387</v>
      </c>
      <c r="CC78" s="213">
        <f t="shared" si="97"/>
        <v>-182.07211961301672</v>
      </c>
      <c r="CD78" s="213">
        <f t="shared" si="98"/>
        <v>-7.5223725641128567</v>
      </c>
      <c r="CE78" s="404">
        <f t="shared" si="99"/>
        <v>4.3095866314863819E-2</v>
      </c>
      <c r="CF78" s="142"/>
      <c r="CG78" s="213">
        <f t="shared" si="100"/>
        <v>1060.6094266964124</v>
      </c>
      <c r="CH78" s="213">
        <f t="shared" si="101"/>
        <v>1007.9759286746545</v>
      </c>
      <c r="CI78" s="206">
        <v>-31.142653613194621</v>
      </c>
      <c r="CJ78" s="142">
        <v>-2.8525389760982161E-2</v>
      </c>
    </row>
    <row r="79" spans="1:88">
      <c r="A79" s="74">
        <v>217</v>
      </c>
      <c r="B79" s="84">
        <v>16</v>
      </c>
      <c r="C79" s="84">
        <v>16</v>
      </c>
      <c r="D79" s="75" t="s">
        <v>110</v>
      </c>
      <c r="E79" s="97">
        <v>5264</v>
      </c>
      <c r="F79" s="213">
        <f>'1.a. Vos-laskelma'!C79</f>
        <v>5246</v>
      </c>
      <c r="G79" s="214">
        <f t="shared" si="53"/>
        <v>-18</v>
      </c>
      <c r="H79" s="179">
        <f t="shared" si="54"/>
        <v>-3.419452887537994E-3</v>
      </c>
      <c r="I79" s="142"/>
      <c r="J79" s="213">
        <v>3243883.8336209501</v>
      </c>
      <c r="K79" s="214">
        <f t="shared" si="55"/>
        <v>3107952.0757597112</v>
      </c>
      <c r="L79" s="214">
        <f t="shared" si="56"/>
        <v>-135931.7578612389</v>
      </c>
      <c r="M79" s="179">
        <f t="shared" si="57"/>
        <v>-4.1904015320273214E-2</v>
      </c>
      <c r="N79" s="404"/>
      <c r="O79" s="213">
        <v>-1411566.3469482721</v>
      </c>
      <c r="P79" s="213">
        <f>'2.a. Vos-laskelma'!M79+'2.a. Vos-laskelma'!N79</f>
        <v>-1338811.164574563</v>
      </c>
      <c r="Q79" s="214">
        <f t="shared" si="58"/>
        <v>72755.182373709045</v>
      </c>
      <c r="R79" s="179">
        <f t="shared" si="59"/>
        <v>-5.1542162740704112E-2</v>
      </c>
      <c r="S79" s="404"/>
      <c r="T79" s="213">
        <v>1832317.486672678</v>
      </c>
      <c r="U79" s="213">
        <f>'2.a. Vos-laskelma'!U79</f>
        <v>1769140.9111851482</v>
      </c>
      <c r="V79" s="214">
        <f t="shared" si="60"/>
        <v>-63176.575487529859</v>
      </c>
      <c r="W79" s="179">
        <f t="shared" si="61"/>
        <v>-3.4479055047524965E-2</v>
      </c>
      <c r="X79" s="142"/>
      <c r="Y79" s="213">
        <f>'1.a. Vos-laskelma'!X79</f>
        <v>2634883.1705593928</v>
      </c>
      <c r="Z79" s="213">
        <f>'1.a. Vos-laskelma'!E79</f>
        <v>2758890.1406009812</v>
      </c>
      <c r="AA79" s="214">
        <f t="shared" si="62"/>
        <v>124006.97004158841</v>
      </c>
      <c r="AB79" s="179">
        <f t="shared" si="63"/>
        <v>4.706355538916035E-2</v>
      </c>
      <c r="AC79" s="179"/>
      <c r="AD79" s="213">
        <v>590859.67383628583</v>
      </c>
      <c r="AE79" s="213">
        <f>'2.a. Vos-laskelma'!X79</f>
        <v>686227.40723527002</v>
      </c>
      <c r="AF79" s="214">
        <f t="shared" si="64"/>
        <v>95367.733398984186</v>
      </c>
      <c r="AG79" s="179">
        <f t="shared" si="65"/>
        <v>0.16140504695436109</v>
      </c>
      <c r="AH79" s="143"/>
      <c r="AI79" s="81">
        <v>5058060.3310683575</v>
      </c>
      <c r="AJ79" s="81">
        <f>'2.a. Vos-laskelma'!Y79</f>
        <v>5214258.4590213997</v>
      </c>
      <c r="AK79" s="214">
        <f t="shared" si="66"/>
        <v>156198.12795304228</v>
      </c>
      <c r="AL79" s="179">
        <f t="shared" si="67"/>
        <v>3.0881032990773025E-2</v>
      </c>
      <c r="AM79" s="142"/>
      <c r="AN79" s="213">
        <v>26373</v>
      </c>
      <c r="AO79" s="213">
        <v>26373</v>
      </c>
      <c r="AP79" s="214">
        <f t="shared" si="51"/>
        <v>0</v>
      </c>
      <c r="AQ79" s="179">
        <f t="shared" si="52"/>
        <v>0</v>
      </c>
      <c r="AR79" s="142"/>
      <c r="AS79" s="213">
        <f t="shared" si="68"/>
        <v>5084433.3310683575</v>
      </c>
      <c r="AT79" s="213">
        <f t="shared" si="69"/>
        <v>5240631.4590213997</v>
      </c>
      <c r="AU79" s="214">
        <f t="shared" si="70"/>
        <v>156198.12795304228</v>
      </c>
      <c r="AV79" s="179">
        <f t="shared" si="71"/>
        <v>3.0720852803516142E-2</v>
      </c>
      <c r="AX79" s="213">
        <f t="shared" si="72"/>
        <v>616.23933009516531</v>
      </c>
      <c r="AY79" s="213">
        <f t="shared" si="73"/>
        <v>592.44225614939216</v>
      </c>
      <c r="AZ79" s="213">
        <f t="shared" si="74"/>
        <v>-23.79707394577315</v>
      </c>
      <c r="BA79" s="404">
        <f t="shared" si="75"/>
        <v>-3.8616610111688571E-2</v>
      </c>
      <c r="BB79" s="164"/>
      <c r="BC79" s="213">
        <f t="shared" si="76"/>
        <v>-268.1547011679848</v>
      </c>
      <c r="BD79" s="213">
        <f t="shared" si="77"/>
        <v>-255.20609313277984</v>
      </c>
      <c r="BE79" s="213">
        <f t="shared" si="78"/>
        <v>12.948608035204956</v>
      </c>
      <c r="BF79" s="404">
        <f t="shared" si="79"/>
        <v>-4.8287827805388109E-2</v>
      </c>
      <c r="BG79" s="527"/>
      <c r="BH79" s="213">
        <f t="shared" si="80"/>
        <v>348.08462892718046</v>
      </c>
      <c r="BI79" s="213">
        <f t="shared" si="81"/>
        <v>337.23616301661229</v>
      </c>
      <c r="BJ79" s="213">
        <f t="shared" si="82"/>
        <v>-10.848465910568166</v>
      </c>
      <c r="BK79" s="404">
        <f t="shared" si="83"/>
        <v>-3.1166173421687263E-2</v>
      </c>
      <c r="BL79" s="215"/>
      <c r="BM79" s="213">
        <f t="shared" si="84"/>
        <v>500.54771477192111</v>
      </c>
      <c r="BN79" s="213">
        <f t="shared" si="85"/>
        <v>525.90357236008026</v>
      </c>
      <c r="BO79" s="213">
        <f t="shared" si="86"/>
        <v>25.355857588159154</v>
      </c>
      <c r="BP79" s="404">
        <f t="shared" si="87"/>
        <v>5.065622485103697E-2</v>
      </c>
      <c r="BQ79" s="215"/>
      <c r="BR79" s="213">
        <f t="shared" si="88"/>
        <v>112.24537876829137</v>
      </c>
      <c r="BS79" s="213">
        <f t="shared" si="89"/>
        <v>130.80964682334542</v>
      </c>
      <c r="BT79" s="213">
        <f t="shared" si="90"/>
        <v>18.564268055054043</v>
      </c>
      <c r="BU79" s="404">
        <f t="shared" si="91"/>
        <v>0.16539004330304183</v>
      </c>
      <c r="BV79" s="215"/>
      <c r="BW79" s="213">
        <f t="shared" si="92"/>
        <v>960.87772246739314</v>
      </c>
      <c r="BX79" s="213">
        <f t="shared" si="93"/>
        <v>993.94938220003803</v>
      </c>
      <c r="BY79" s="213">
        <f t="shared" si="94"/>
        <v>33.071659732644889</v>
      </c>
      <c r="BZ79" s="404">
        <f t="shared" si="95"/>
        <v>3.4418177213768379E-2</v>
      </c>
      <c r="CA79" s="216"/>
      <c r="CB79" s="213">
        <f t="shared" si="96"/>
        <v>5.0100683890577509</v>
      </c>
      <c r="CC79" s="213">
        <f t="shared" si="97"/>
        <v>5.0272588638963018</v>
      </c>
      <c r="CD79" s="213">
        <f t="shared" si="98"/>
        <v>1.7190474838550962E-2</v>
      </c>
      <c r="CE79" s="404">
        <f t="shared" si="99"/>
        <v>3.4311856652687318E-3</v>
      </c>
      <c r="CF79" s="142"/>
      <c r="CG79" s="213">
        <f t="shared" si="100"/>
        <v>965.88779085645092</v>
      </c>
      <c r="CH79" s="213">
        <f t="shared" si="101"/>
        <v>998.97664106393438</v>
      </c>
      <c r="CI79" s="206">
        <v>2.5022975837464401</v>
      </c>
      <c r="CJ79" s="142">
        <v>2.5974001074543038E-3</v>
      </c>
    </row>
    <row r="80" spans="1:88">
      <c r="A80" s="74">
        <v>218</v>
      </c>
      <c r="B80" s="84">
        <v>14</v>
      </c>
      <c r="C80" s="84">
        <v>14</v>
      </c>
      <c r="D80" s="75" t="s">
        <v>111</v>
      </c>
      <c r="E80" s="97">
        <v>1159</v>
      </c>
      <c r="F80" s="213">
        <f>'1.a. Vos-laskelma'!C80</f>
        <v>1134</v>
      </c>
      <c r="G80" s="214">
        <f t="shared" si="53"/>
        <v>-25</v>
      </c>
      <c r="H80" s="179">
        <f t="shared" si="54"/>
        <v>-2.1570319240724764E-2</v>
      </c>
      <c r="I80" s="142"/>
      <c r="J80" s="213">
        <v>-64850.972403081018</v>
      </c>
      <c r="K80" s="214">
        <f t="shared" si="55"/>
        <v>-26487.569722783053</v>
      </c>
      <c r="L80" s="214">
        <f t="shared" si="56"/>
        <v>38363.402680297964</v>
      </c>
      <c r="M80" s="179">
        <f t="shared" si="57"/>
        <v>-0.59156248948512835</v>
      </c>
      <c r="N80" s="404"/>
      <c r="O80" s="213">
        <v>447651.52325060591</v>
      </c>
      <c r="P80" s="213">
        <f>'2.a. Vos-laskelma'!M80+'2.a. Vos-laskelma'!N80</f>
        <v>427964.34441063035</v>
      </c>
      <c r="Q80" s="214">
        <f t="shared" si="58"/>
        <v>-19687.178839975561</v>
      </c>
      <c r="R80" s="179">
        <f t="shared" si="59"/>
        <v>-4.3978804533083678E-2</v>
      </c>
      <c r="S80" s="404"/>
      <c r="T80" s="213">
        <v>382800.55084752489</v>
      </c>
      <c r="U80" s="213">
        <f>'2.a. Vos-laskelma'!U80</f>
        <v>401476.7746878473</v>
      </c>
      <c r="V80" s="214">
        <f t="shared" si="60"/>
        <v>18676.223840322404</v>
      </c>
      <c r="W80" s="179">
        <f t="shared" si="61"/>
        <v>4.8788393326428155E-2</v>
      </c>
      <c r="X80" s="142"/>
      <c r="Y80" s="213">
        <f>'1.a. Vos-laskelma'!X80</f>
        <v>715340.80981748633</v>
      </c>
      <c r="Z80" s="213">
        <f>'1.a. Vos-laskelma'!E80</f>
        <v>684961.92135777522</v>
      </c>
      <c r="AA80" s="214">
        <f t="shared" si="62"/>
        <v>-30378.888459711103</v>
      </c>
      <c r="AB80" s="179">
        <f t="shared" si="63"/>
        <v>-4.2467713351153617E-2</v>
      </c>
      <c r="AC80" s="179"/>
      <c r="AD80" s="213">
        <v>255945.68385272421</v>
      </c>
      <c r="AE80" s="213">
        <f>'2.a. Vos-laskelma'!X80</f>
        <v>274742.19842344138</v>
      </c>
      <c r="AF80" s="214">
        <f t="shared" si="64"/>
        <v>18796.514570717176</v>
      </c>
      <c r="AG80" s="179">
        <f t="shared" si="65"/>
        <v>7.3439466873498963E-2</v>
      </c>
      <c r="AH80" s="143"/>
      <c r="AI80" s="81">
        <v>1354087.044517735</v>
      </c>
      <c r="AJ80" s="81">
        <f>'2.a. Vos-laskelma'!Y80</f>
        <v>1361180.8944690637</v>
      </c>
      <c r="AK80" s="214">
        <f t="shared" si="66"/>
        <v>7093.8499513287097</v>
      </c>
      <c r="AL80" s="179">
        <f t="shared" si="67"/>
        <v>5.2388433816344653E-3</v>
      </c>
      <c r="AM80" s="142"/>
      <c r="AN80" s="213">
        <v>-319343</v>
      </c>
      <c r="AO80" s="213">
        <v>-319343</v>
      </c>
      <c r="AP80" s="214">
        <f t="shared" si="51"/>
        <v>0</v>
      </c>
      <c r="AQ80" s="179">
        <f t="shared" si="52"/>
        <v>0</v>
      </c>
      <c r="AR80" s="142"/>
      <c r="AS80" s="213">
        <f t="shared" si="68"/>
        <v>1034744.044517735</v>
      </c>
      <c r="AT80" s="213">
        <f t="shared" si="69"/>
        <v>1041837.8944690637</v>
      </c>
      <c r="AU80" s="214">
        <f t="shared" si="70"/>
        <v>7093.8499513287097</v>
      </c>
      <c r="AV80" s="179">
        <f t="shared" si="71"/>
        <v>6.8556567094183694E-3</v>
      </c>
      <c r="AX80" s="213">
        <f t="shared" si="72"/>
        <v>-55.954247112235564</v>
      </c>
      <c r="AY80" s="213">
        <f t="shared" si="73"/>
        <v>-23.357645258186114</v>
      </c>
      <c r="AZ80" s="213">
        <f t="shared" si="74"/>
        <v>32.596601854049453</v>
      </c>
      <c r="BA80" s="404">
        <f t="shared" si="75"/>
        <v>-0.58255813519688171</v>
      </c>
      <c r="BB80" s="164"/>
      <c r="BC80" s="213">
        <f t="shared" si="76"/>
        <v>386.23945060449171</v>
      </c>
      <c r="BD80" s="213">
        <f t="shared" si="77"/>
        <v>377.39360177304263</v>
      </c>
      <c r="BE80" s="213">
        <f t="shared" si="78"/>
        <v>-8.8458488314490751</v>
      </c>
      <c r="BF80" s="404">
        <f t="shared" si="79"/>
        <v>-2.29024995183809E-2</v>
      </c>
      <c r="BG80" s="527"/>
      <c r="BH80" s="213">
        <f t="shared" si="80"/>
        <v>330.28520349225619</v>
      </c>
      <c r="BI80" s="213">
        <f t="shared" si="81"/>
        <v>354.03595651485654</v>
      </c>
      <c r="BJ80" s="213">
        <f t="shared" si="82"/>
        <v>23.75075302260035</v>
      </c>
      <c r="BK80" s="404">
        <f t="shared" si="83"/>
        <v>7.190983056907424E-2</v>
      </c>
      <c r="BL80" s="215"/>
      <c r="BM80" s="213">
        <f t="shared" si="84"/>
        <v>617.20518534727034</v>
      </c>
      <c r="BN80" s="213">
        <f t="shared" si="85"/>
        <v>604.02285834018983</v>
      </c>
      <c r="BO80" s="213">
        <f t="shared" si="86"/>
        <v>-13.182327007080517</v>
      </c>
      <c r="BP80" s="404">
        <f t="shared" si="87"/>
        <v>-2.1358095038789222E-2</v>
      </c>
      <c r="BQ80" s="215"/>
      <c r="BR80" s="213">
        <f t="shared" si="88"/>
        <v>220.83320435955497</v>
      </c>
      <c r="BS80" s="213">
        <f t="shared" si="89"/>
        <v>242.27707092014231</v>
      </c>
      <c r="BT80" s="213">
        <f t="shared" si="90"/>
        <v>21.443866560587338</v>
      </c>
      <c r="BU80" s="404">
        <f t="shared" si="91"/>
        <v>9.7104358118505513E-2</v>
      </c>
      <c r="BV80" s="215"/>
      <c r="BW80" s="213">
        <f t="shared" si="92"/>
        <v>1168.3235931990812</v>
      </c>
      <c r="BX80" s="213">
        <f t="shared" si="93"/>
        <v>1200.3358857751884</v>
      </c>
      <c r="BY80" s="213">
        <f t="shared" si="94"/>
        <v>32.012292576107257</v>
      </c>
      <c r="BZ80" s="404">
        <f t="shared" si="95"/>
        <v>2.7400193544368828E-2</v>
      </c>
      <c r="CA80" s="216"/>
      <c r="CB80" s="213">
        <f t="shared" si="96"/>
        <v>-275.5332182916307</v>
      </c>
      <c r="CC80" s="213">
        <f t="shared" si="97"/>
        <v>-281.60758377425043</v>
      </c>
      <c r="CD80" s="213">
        <f t="shared" si="98"/>
        <v>-6.0743654826197258</v>
      </c>
      <c r="CE80" s="404">
        <f t="shared" si="99"/>
        <v>2.2045855379188718E-2</v>
      </c>
      <c r="CF80" s="142"/>
      <c r="CG80" s="213">
        <f t="shared" si="100"/>
        <v>892.79037490745043</v>
      </c>
      <c r="CH80" s="213">
        <f t="shared" si="101"/>
        <v>918.72830200093802</v>
      </c>
      <c r="CI80" s="206">
        <v>-93.567074998110797</v>
      </c>
      <c r="CJ80" s="142">
        <v>-9.4861223998530489E-2</v>
      </c>
    </row>
    <row r="81" spans="1:88">
      <c r="A81" s="74">
        <v>224</v>
      </c>
      <c r="B81" s="84">
        <v>1</v>
      </c>
      <c r="C81" s="85">
        <v>33</v>
      </c>
      <c r="D81" s="75" t="s">
        <v>112</v>
      </c>
      <c r="E81" s="97">
        <v>8440</v>
      </c>
      <c r="F81" s="213">
        <f>'1.a. Vos-laskelma'!C81</f>
        <v>8274</v>
      </c>
      <c r="G81" s="214">
        <f t="shared" si="53"/>
        <v>-166</v>
      </c>
      <c r="H81" s="179">
        <f t="shared" si="54"/>
        <v>-1.9668246445497629E-2</v>
      </c>
      <c r="I81" s="142"/>
      <c r="J81" s="213">
        <v>2939162.9860205259</v>
      </c>
      <c r="K81" s="214">
        <f t="shared" si="55"/>
        <v>1699053.8188087512</v>
      </c>
      <c r="L81" s="214">
        <f t="shared" si="56"/>
        <v>-1240109.1672117747</v>
      </c>
      <c r="M81" s="179">
        <f t="shared" si="57"/>
        <v>-0.4219259609317611</v>
      </c>
      <c r="N81" s="404"/>
      <c r="O81" s="213">
        <v>-243511.56741562171</v>
      </c>
      <c r="P81" s="213">
        <f>'2.a. Vos-laskelma'!M81+'2.a. Vos-laskelma'!N81</f>
        <v>-255607.23371587959</v>
      </c>
      <c r="Q81" s="214">
        <f t="shared" si="58"/>
        <v>-12095.666300257872</v>
      </c>
      <c r="R81" s="179">
        <f t="shared" si="59"/>
        <v>4.9671834601652323E-2</v>
      </c>
      <c r="S81" s="404"/>
      <c r="T81" s="213">
        <v>2695651.4186049048</v>
      </c>
      <c r="U81" s="213">
        <f>'2.a. Vos-laskelma'!U81</f>
        <v>1443446.5850928717</v>
      </c>
      <c r="V81" s="214">
        <f t="shared" si="60"/>
        <v>-1252204.8335120331</v>
      </c>
      <c r="W81" s="179">
        <f t="shared" si="61"/>
        <v>-0.46452772968698358</v>
      </c>
      <c r="X81" s="142"/>
      <c r="Y81" s="213">
        <f>'1.a. Vos-laskelma'!X81</f>
        <v>3749103.0775069948</v>
      </c>
      <c r="Z81" s="213">
        <f>'1.a. Vos-laskelma'!E81</f>
        <v>3861455.8073824528</v>
      </c>
      <c r="AA81" s="214">
        <f t="shared" si="62"/>
        <v>112352.72987545794</v>
      </c>
      <c r="AB81" s="179">
        <f t="shared" si="63"/>
        <v>2.996789566804017E-2</v>
      </c>
      <c r="AC81" s="179"/>
      <c r="AD81" s="213">
        <v>791180.42847623944</v>
      </c>
      <c r="AE81" s="213">
        <f>'2.a. Vos-laskelma'!X81</f>
        <v>930255.37431691226</v>
      </c>
      <c r="AF81" s="214">
        <f t="shared" si="64"/>
        <v>139074.94584067282</v>
      </c>
      <c r="AG81" s="179">
        <f t="shared" si="65"/>
        <v>0.17578158007336186</v>
      </c>
      <c r="AH81" s="143"/>
      <c r="AI81" s="81">
        <v>7235934.9245881392</v>
      </c>
      <c r="AJ81" s="81">
        <f>'2.a. Vos-laskelma'!Y81</f>
        <v>6235157.7667922368</v>
      </c>
      <c r="AK81" s="214">
        <f t="shared" si="66"/>
        <v>-1000777.1577959023</v>
      </c>
      <c r="AL81" s="179">
        <f t="shared" si="67"/>
        <v>-0.13830654479702434</v>
      </c>
      <c r="AM81" s="142"/>
      <c r="AN81" s="213">
        <v>-423283</v>
      </c>
      <c r="AO81" s="213">
        <v>-423283</v>
      </c>
      <c r="AP81" s="214">
        <f t="shared" si="51"/>
        <v>0</v>
      </c>
      <c r="AQ81" s="179">
        <f t="shared" si="52"/>
        <v>0</v>
      </c>
      <c r="AR81" s="142"/>
      <c r="AS81" s="213">
        <f t="shared" si="68"/>
        <v>6812651.9245881392</v>
      </c>
      <c r="AT81" s="213">
        <f t="shared" si="69"/>
        <v>5811874.7667922368</v>
      </c>
      <c r="AU81" s="214">
        <f t="shared" si="70"/>
        <v>-1000777.1577959023</v>
      </c>
      <c r="AV81" s="179">
        <f t="shared" si="71"/>
        <v>-0.14689979304298664</v>
      </c>
      <c r="AX81" s="213">
        <f t="shared" si="72"/>
        <v>348.2420599550386</v>
      </c>
      <c r="AY81" s="213">
        <f t="shared" si="73"/>
        <v>205.34853986085946</v>
      </c>
      <c r="AZ81" s="213">
        <f t="shared" si="74"/>
        <v>-142.89352009417914</v>
      </c>
      <c r="BA81" s="404">
        <f t="shared" si="75"/>
        <v>-0.41032814965724723</v>
      </c>
      <c r="BB81" s="164"/>
      <c r="BC81" s="213">
        <f t="shared" si="76"/>
        <v>-28.852081447348546</v>
      </c>
      <c r="BD81" s="213">
        <f t="shared" si="77"/>
        <v>-30.892824959618032</v>
      </c>
      <c r="BE81" s="213">
        <f t="shared" si="78"/>
        <v>-2.0407435122694864</v>
      </c>
      <c r="BF81" s="404">
        <f t="shared" si="79"/>
        <v>7.0731240517034763E-2</v>
      </c>
      <c r="BG81" s="527"/>
      <c r="BH81" s="213">
        <f t="shared" si="80"/>
        <v>319.38997850769016</v>
      </c>
      <c r="BI81" s="213">
        <f t="shared" si="81"/>
        <v>174.45571490124144</v>
      </c>
      <c r="BJ81" s="213">
        <f t="shared" si="82"/>
        <v>-144.93426360644872</v>
      </c>
      <c r="BK81" s="404">
        <f t="shared" si="83"/>
        <v>-0.45378463120112911</v>
      </c>
      <c r="BL81" s="215"/>
      <c r="BM81" s="213">
        <f t="shared" si="84"/>
        <v>444.20652577097093</v>
      </c>
      <c r="BN81" s="213">
        <f t="shared" si="85"/>
        <v>466.69758368170807</v>
      </c>
      <c r="BO81" s="213">
        <f t="shared" si="86"/>
        <v>22.49105791073714</v>
      </c>
      <c r="BP81" s="404">
        <f t="shared" si="87"/>
        <v>5.0631984461960239E-2</v>
      </c>
      <c r="BQ81" s="215"/>
      <c r="BR81" s="213">
        <f t="shared" si="88"/>
        <v>93.741756928464383</v>
      </c>
      <c r="BS81" s="213">
        <f t="shared" si="89"/>
        <v>112.43115473977669</v>
      </c>
      <c r="BT81" s="213">
        <f t="shared" si="90"/>
        <v>18.689397811312304</v>
      </c>
      <c r="BU81" s="404">
        <f t="shared" si="91"/>
        <v>0.19937110657713017</v>
      </c>
      <c r="BV81" s="215"/>
      <c r="BW81" s="213">
        <f t="shared" si="92"/>
        <v>857.33826120712547</v>
      </c>
      <c r="BX81" s="213">
        <f t="shared" si="93"/>
        <v>753.58445332272618</v>
      </c>
      <c r="BY81" s="213">
        <f t="shared" si="94"/>
        <v>-103.75380788439929</v>
      </c>
      <c r="BZ81" s="404">
        <f t="shared" si="95"/>
        <v>-0.1210185204359301</v>
      </c>
      <c r="CA81" s="216"/>
      <c r="CB81" s="213">
        <f t="shared" si="96"/>
        <v>-50.152014218009477</v>
      </c>
      <c r="CC81" s="213">
        <f t="shared" si="97"/>
        <v>-51.158206429780037</v>
      </c>
      <c r="CD81" s="213">
        <f t="shared" si="98"/>
        <v>-1.0061922117705606</v>
      </c>
      <c r="CE81" s="404">
        <f t="shared" si="99"/>
        <v>2.0062847474015096E-2</v>
      </c>
      <c r="CF81" s="142"/>
      <c r="CG81" s="213">
        <f t="shared" si="100"/>
        <v>807.18624698911606</v>
      </c>
      <c r="CH81" s="213">
        <f t="shared" si="101"/>
        <v>702.42624689294621</v>
      </c>
      <c r="CI81" s="206">
        <v>-13.68226972954926</v>
      </c>
      <c r="CJ81" s="142">
        <v>-1.666804055811847E-2</v>
      </c>
    </row>
    <row r="82" spans="1:88">
      <c r="A82" s="74">
        <v>226</v>
      </c>
      <c r="B82" s="84">
        <v>13</v>
      </c>
      <c r="C82" s="84">
        <v>13</v>
      </c>
      <c r="D82" s="75" t="s">
        <v>113</v>
      </c>
      <c r="E82" s="97">
        <v>3573</v>
      </c>
      <c r="F82" s="213">
        <f>'1.a. Vos-laskelma'!C82</f>
        <v>3514</v>
      </c>
      <c r="G82" s="214">
        <f t="shared" si="53"/>
        <v>-59</v>
      </c>
      <c r="H82" s="179">
        <f t="shared" si="54"/>
        <v>-1.6512734396865379E-2</v>
      </c>
      <c r="I82" s="142"/>
      <c r="J82" s="213">
        <v>858229.07286415854</v>
      </c>
      <c r="K82" s="214">
        <f t="shared" si="55"/>
        <v>668620.79634351365</v>
      </c>
      <c r="L82" s="214">
        <f t="shared" si="56"/>
        <v>-189608.2765206449</v>
      </c>
      <c r="M82" s="179">
        <f t="shared" si="57"/>
        <v>-0.22092968243066768</v>
      </c>
      <c r="N82" s="404"/>
      <c r="O82" s="213">
        <v>467521.70872975519</v>
      </c>
      <c r="P82" s="213">
        <f>'2.a. Vos-laskelma'!M82+'2.a. Vos-laskelma'!N82</f>
        <v>407393.78335599659</v>
      </c>
      <c r="Q82" s="214">
        <f t="shared" si="58"/>
        <v>-60127.925373758597</v>
      </c>
      <c r="R82" s="179">
        <f t="shared" si="59"/>
        <v>-0.12860991105017278</v>
      </c>
      <c r="S82" s="404"/>
      <c r="T82" s="213">
        <v>1325750.7815939139</v>
      </c>
      <c r="U82" s="213">
        <f>'2.a. Vos-laskelma'!U82</f>
        <v>1076014.5796995102</v>
      </c>
      <c r="V82" s="214">
        <f t="shared" si="60"/>
        <v>-249736.20189440367</v>
      </c>
      <c r="W82" s="179">
        <f t="shared" si="61"/>
        <v>-0.18837341479380662</v>
      </c>
      <c r="X82" s="142"/>
      <c r="Y82" s="213">
        <f>'1.a. Vos-laskelma'!X82</f>
        <v>1622094.641089448</v>
      </c>
      <c r="Z82" s="213">
        <f>'1.a. Vos-laskelma'!E82</f>
        <v>1686066.3763213148</v>
      </c>
      <c r="AA82" s="214">
        <f t="shared" si="62"/>
        <v>63971.735231866827</v>
      </c>
      <c r="AB82" s="179">
        <f t="shared" si="63"/>
        <v>3.9437732923463371E-2</v>
      </c>
      <c r="AC82" s="179"/>
      <c r="AD82" s="213">
        <v>569555.75348054396</v>
      </c>
      <c r="AE82" s="213">
        <f>'2.a. Vos-laskelma'!X82</f>
        <v>632076.80419761105</v>
      </c>
      <c r="AF82" s="214">
        <f t="shared" si="64"/>
        <v>62521.05071706709</v>
      </c>
      <c r="AG82" s="179">
        <f t="shared" si="65"/>
        <v>0.10977160766966568</v>
      </c>
      <c r="AH82" s="143"/>
      <c r="AI82" s="81">
        <v>3517401.1761639048</v>
      </c>
      <c r="AJ82" s="81">
        <f>'2.a. Vos-laskelma'!Y82</f>
        <v>3394157.7602184359</v>
      </c>
      <c r="AK82" s="214">
        <f t="shared" si="66"/>
        <v>-123243.41594546894</v>
      </c>
      <c r="AL82" s="179">
        <f t="shared" si="67"/>
        <v>-3.5038202858588573E-2</v>
      </c>
      <c r="AM82" s="142"/>
      <c r="AN82" s="213">
        <v>-23257</v>
      </c>
      <c r="AO82" s="213">
        <v>-23257</v>
      </c>
      <c r="AP82" s="214">
        <f t="shared" si="51"/>
        <v>0</v>
      </c>
      <c r="AQ82" s="179">
        <f t="shared" si="52"/>
        <v>0</v>
      </c>
      <c r="AR82" s="142"/>
      <c r="AS82" s="213">
        <f t="shared" si="68"/>
        <v>3494144.1761639048</v>
      </c>
      <c r="AT82" s="213">
        <f t="shared" si="69"/>
        <v>3370900.7602184359</v>
      </c>
      <c r="AU82" s="214">
        <f t="shared" si="70"/>
        <v>-123243.41594546894</v>
      </c>
      <c r="AV82" s="179">
        <f t="shared" si="71"/>
        <v>-3.5271416899795315E-2</v>
      </c>
      <c r="AX82" s="213">
        <f t="shared" si="72"/>
        <v>240.19845308260804</v>
      </c>
      <c r="AY82" s="213">
        <f t="shared" si="73"/>
        <v>190.27341956275288</v>
      </c>
      <c r="AZ82" s="213">
        <f t="shared" si="74"/>
        <v>-49.925033519855162</v>
      </c>
      <c r="BA82" s="404">
        <f t="shared" si="75"/>
        <v>-0.20784910510096063</v>
      </c>
      <c r="BB82" s="164"/>
      <c r="BC82" s="213">
        <f t="shared" si="76"/>
        <v>130.84850510208653</v>
      </c>
      <c r="BD82" s="213">
        <f t="shared" si="77"/>
        <v>115.93448587250899</v>
      </c>
      <c r="BE82" s="213">
        <f t="shared" si="78"/>
        <v>-14.914019229577548</v>
      </c>
      <c r="BF82" s="404">
        <f t="shared" si="79"/>
        <v>-0.1139792863353066</v>
      </c>
      <c r="BG82" s="527"/>
      <c r="BH82" s="213">
        <f t="shared" si="80"/>
        <v>371.04695818469463</v>
      </c>
      <c r="BI82" s="213">
        <f t="shared" si="81"/>
        <v>306.20790543526186</v>
      </c>
      <c r="BJ82" s="213">
        <f t="shared" si="82"/>
        <v>-64.839052749432767</v>
      </c>
      <c r="BK82" s="404">
        <f t="shared" si="83"/>
        <v>-0.17474621828636061</v>
      </c>
      <c r="BL82" s="215"/>
      <c r="BM82" s="213">
        <f t="shared" si="84"/>
        <v>453.98674533709715</v>
      </c>
      <c r="BN82" s="213">
        <f t="shared" si="85"/>
        <v>479.81399439991884</v>
      </c>
      <c r="BO82" s="213">
        <f t="shared" si="86"/>
        <v>25.827249062821693</v>
      </c>
      <c r="BP82" s="404">
        <f t="shared" si="87"/>
        <v>5.6889874711307437E-2</v>
      </c>
      <c r="BQ82" s="215"/>
      <c r="BR82" s="213">
        <f t="shared" si="88"/>
        <v>159.40547256662299</v>
      </c>
      <c r="BS82" s="213">
        <f t="shared" si="89"/>
        <v>179.87387711941122</v>
      </c>
      <c r="BT82" s="213">
        <f t="shared" si="90"/>
        <v>20.468404552788229</v>
      </c>
      <c r="BU82" s="404">
        <f t="shared" si="91"/>
        <v>0.12840465401357865</v>
      </c>
      <c r="BV82" s="215"/>
      <c r="BW82" s="213">
        <f t="shared" si="92"/>
        <v>984.43917608841446</v>
      </c>
      <c r="BX82" s="213">
        <f t="shared" si="93"/>
        <v>965.89577695459184</v>
      </c>
      <c r="BY82" s="213">
        <f t="shared" si="94"/>
        <v>-18.543399133822618</v>
      </c>
      <c r="BZ82" s="404">
        <f t="shared" si="95"/>
        <v>-1.8836510760881379E-2</v>
      </c>
      <c r="CA82" s="216"/>
      <c r="CB82" s="213">
        <f t="shared" si="96"/>
        <v>-6.5090959977609852</v>
      </c>
      <c r="CC82" s="213">
        <f t="shared" si="97"/>
        <v>-6.6183836084234491</v>
      </c>
      <c r="CD82" s="213">
        <f t="shared" si="98"/>
        <v>-0.10928761066246384</v>
      </c>
      <c r="CE82" s="404">
        <f t="shared" si="99"/>
        <v>1.6789982925441083E-2</v>
      </c>
      <c r="CF82" s="142"/>
      <c r="CG82" s="213">
        <f t="shared" si="100"/>
        <v>977.93008009065352</v>
      </c>
      <c r="CH82" s="213">
        <f t="shared" si="101"/>
        <v>959.27739334616842</v>
      </c>
      <c r="CI82" s="206">
        <v>-80.689113743627331</v>
      </c>
      <c r="CJ82" s="142">
        <v>-7.6221094623624044E-2</v>
      </c>
    </row>
    <row r="83" spans="1:88">
      <c r="A83" s="74">
        <v>230</v>
      </c>
      <c r="B83" s="84">
        <v>4</v>
      </c>
      <c r="C83" s="84">
        <v>4</v>
      </c>
      <c r="D83" s="75" t="s">
        <v>114</v>
      </c>
      <c r="E83" s="97">
        <v>2170</v>
      </c>
      <c r="F83" s="213">
        <f>'1.a. Vos-laskelma'!C83</f>
        <v>2133</v>
      </c>
      <c r="G83" s="214">
        <f t="shared" si="53"/>
        <v>-37</v>
      </c>
      <c r="H83" s="179">
        <f t="shared" si="54"/>
        <v>-1.7050691244239632E-2</v>
      </c>
      <c r="I83" s="142"/>
      <c r="J83" s="213">
        <v>798537.06360887457</v>
      </c>
      <c r="K83" s="214">
        <f t="shared" si="55"/>
        <v>742269.06040179729</v>
      </c>
      <c r="L83" s="214">
        <f t="shared" si="56"/>
        <v>-56268.003207077272</v>
      </c>
      <c r="M83" s="179">
        <f t="shared" si="57"/>
        <v>-7.0463859188679409E-2</v>
      </c>
      <c r="N83" s="404"/>
      <c r="O83" s="213">
        <v>18262.70300075904</v>
      </c>
      <c r="P83" s="213">
        <f>'2.a. Vos-laskelma'!M83+'2.a. Vos-laskelma'!N83</f>
        <v>15113.302499471391</v>
      </c>
      <c r="Q83" s="214">
        <f t="shared" si="58"/>
        <v>-3149.4005012876496</v>
      </c>
      <c r="R83" s="179">
        <f t="shared" si="59"/>
        <v>-0.17244985592531145</v>
      </c>
      <c r="S83" s="404"/>
      <c r="T83" s="213">
        <v>816799.76660963357</v>
      </c>
      <c r="U83" s="213">
        <f>'2.a. Vos-laskelma'!U83</f>
        <v>757382.36290126864</v>
      </c>
      <c r="V83" s="214">
        <f t="shared" si="60"/>
        <v>-59417.403708364931</v>
      </c>
      <c r="W83" s="179">
        <f t="shared" si="61"/>
        <v>-7.274414873426599E-2</v>
      </c>
      <c r="X83" s="142"/>
      <c r="Y83" s="213">
        <f>'1.a. Vos-laskelma'!X83</f>
        <v>1266826.610299632</v>
      </c>
      <c r="Z83" s="213">
        <f>'1.a. Vos-laskelma'!E83</f>
        <v>1168436.4223862665</v>
      </c>
      <c r="AA83" s="214">
        <f t="shared" si="62"/>
        <v>-98390.187913365429</v>
      </c>
      <c r="AB83" s="179">
        <f t="shared" si="63"/>
        <v>-7.766665707321542E-2</v>
      </c>
      <c r="AC83" s="179"/>
      <c r="AD83" s="213">
        <v>480482.62017715751</v>
      </c>
      <c r="AE83" s="213">
        <f>'2.a. Vos-laskelma'!X83</f>
        <v>515081.33239332942</v>
      </c>
      <c r="AF83" s="214">
        <f t="shared" si="64"/>
        <v>34598.712216171902</v>
      </c>
      <c r="AG83" s="179">
        <f t="shared" si="65"/>
        <v>7.2008249129625335E-2</v>
      </c>
      <c r="AH83" s="143"/>
      <c r="AI83" s="81">
        <v>2564108.997086423</v>
      </c>
      <c r="AJ83" s="81">
        <f>'2.a. Vos-laskelma'!Y83</f>
        <v>2440900.1176808649</v>
      </c>
      <c r="AK83" s="214">
        <f t="shared" si="66"/>
        <v>-123208.87940555811</v>
      </c>
      <c r="AL83" s="179">
        <f t="shared" si="67"/>
        <v>-4.8051342413898704E-2</v>
      </c>
      <c r="AM83" s="142"/>
      <c r="AN83" s="213">
        <v>-581126</v>
      </c>
      <c r="AO83" s="213">
        <v>-581126</v>
      </c>
      <c r="AP83" s="214">
        <f t="shared" si="51"/>
        <v>0</v>
      </c>
      <c r="AQ83" s="179">
        <f t="shared" si="52"/>
        <v>0</v>
      </c>
      <c r="AR83" s="142"/>
      <c r="AS83" s="213">
        <f t="shared" si="68"/>
        <v>1982982.997086423</v>
      </c>
      <c r="AT83" s="213">
        <f t="shared" si="69"/>
        <v>1859774.1176808649</v>
      </c>
      <c r="AU83" s="214">
        <f t="shared" si="70"/>
        <v>-123208.87940555811</v>
      </c>
      <c r="AV83" s="179">
        <f t="shared" si="71"/>
        <v>-6.2133099268419187E-2</v>
      </c>
      <c r="AX83" s="213">
        <f t="shared" si="72"/>
        <v>367.98943023450443</v>
      </c>
      <c r="AY83" s="213">
        <f t="shared" si="73"/>
        <v>347.99299596896265</v>
      </c>
      <c r="AZ83" s="213">
        <f t="shared" si="74"/>
        <v>-19.996434265541779</v>
      </c>
      <c r="BA83" s="404">
        <f t="shared" si="75"/>
        <v>-5.433969734619519E-2</v>
      </c>
      <c r="BB83" s="164"/>
      <c r="BC83" s="213">
        <f t="shared" si="76"/>
        <v>8.4159921662484063</v>
      </c>
      <c r="BD83" s="213">
        <f t="shared" si="77"/>
        <v>7.0854676509476748</v>
      </c>
      <c r="BE83" s="213">
        <f t="shared" si="78"/>
        <v>-1.3305245153007315</v>
      </c>
      <c r="BF83" s="404">
        <f t="shared" si="79"/>
        <v>-0.15809479013498642</v>
      </c>
      <c r="BG83" s="527"/>
      <c r="BH83" s="213">
        <f t="shared" si="80"/>
        <v>376.4054224007528</v>
      </c>
      <c r="BI83" s="213">
        <f t="shared" si="81"/>
        <v>355.07846361991028</v>
      </c>
      <c r="BJ83" s="213">
        <f t="shared" si="82"/>
        <v>-21.326958780842517</v>
      </c>
      <c r="BK83" s="404">
        <f t="shared" si="83"/>
        <v>-5.6659541844049331E-2</v>
      </c>
      <c r="BL83" s="215"/>
      <c r="BM83" s="213">
        <f t="shared" si="84"/>
        <v>583.7910646542083</v>
      </c>
      <c r="BN83" s="213">
        <f t="shared" si="85"/>
        <v>547.79016520687605</v>
      </c>
      <c r="BO83" s="213">
        <f t="shared" si="86"/>
        <v>-36.000899447332245</v>
      </c>
      <c r="BP83" s="404">
        <f t="shared" si="87"/>
        <v>-6.1667438278892352E-2</v>
      </c>
      <c r="BQ83" s="215"/>
      <c r="BR83" s="213">
        <f t="shared" si="88"/>
        <v>221.42056229362097</v>
      </c>
      <c r="BS83" s="213">
        <f t="shared" si="89"/>
        <v>241.48210613845731</v>
      </c>
      <c r="BT83" s="213">
        <f t="shared" si="90"/>
        <v>20.061543844836336</v>
      </c>
      <c r="BU83" s="404">
        <f t="shared" si="91"/>
        <v>9.0603797754940041E-2</v>
      </c>
      <c r="BV83" s="215"/>
      <c r="BW83" s="213">
        <f t="shared" si="92"/>
        <v>1181.617049348582</v>
      </c>
      <c r="BX83" s="213">
        <f t="shared" si="93"/>
        <v>1144.3507349652436</v>
      </c>
      <c r="BY83" s="213">
        <f t="shared" si="94"/>
        <v>-37.26631438333834</v>
      </c>
      <c r="BZ83" s="404">
        <f t="shared" si="95"/>
        <v>-3.1538402737065298E-2</v>
      </c>
      <c r="CA83" s="216"/>
      <c r="CB83" s="213">
        <f t="shared" si="96"/>
        <v>-267.8</v>
      </c>
      <c r="CC83" s="213">
        <f t="shared" si="97"/>
        <v>-272.44538209095174</v>
      </c>
      <c r="CD83" s="213">
        <f t="shared" si="98"/>
        <v>-4.6453820909517276</v>
      </c>
      <c r="CE83" s="404">
        <f t="shared" si="99"/>
        <v>1.7346460384435127E-2</v>
      </c>
      <c r="CF83" s="142"/>
      <c r="CG83" s="213">
        <f t="shared" si="100"/>
        <v>913.81704934858203</v>
      </c>
      <c r="CH83" s="213">
        <f t="shared" si="101"/>
        <v>871.90535287429202</v>
      </c>
      <c r="CI83" s="206">
        <v>-97.27605072593235</v>
      </c>
      <c r="CJ83" s="142">
        <v>-9.6208796913719821E-2</v>
      </c>
    </row>
    <row r="84" spans="1:88">
      <c r="A84" s="74">
        <v>231</v>
      </c>
      <c r="B84" s="84">
        <v>15</v>
      </c>
      <c r="C84" s="84">
        <v>15</v>
      </c>
      <c r="D84" s="75" t="s">
        <v>115</v>
      </c>
      <c r="E84" s="97">
        <v>1241</v>
      </c>
      <c r="F84" s="213">
        <f>'1.a. Vos-laskelma'!C84</f>
        <v>1248</v>
      </c>
      <c r="G84" s="214">
        <f t="shared" si="53"/>
        <v>7</v>
      </c>
      <c r="H84" s="179">
        <f t="shared" si="54"/>
        <v>5.6406124093473006E-3</v>
      </c>
      <c r="I84" s="142"/>
      <c r="J84" s="213">
        <v>708008.44791183644</v>
      </c>
      <c r="K84" s="214">
        <f t="shared" si="55"/>
        <v>805222.17744340817</v>
      </c>
      <c r="L84" s="214">
        <f t="shared" si="56"/>
        <v>97213.729531571735</v>
      </c>
      <c r="M84" s="179">
        <f t="shared" si="57"/>
        <v>0.13730588924226667</v>
      </c>
      <c r="N84" s="404"/>
      <c r="O84" s="213">
        <v>-1344155.2444620959</v>
      </c>
      <c r="P84" s="213">
        <f>'2.a. Vos-laskelma'!M84+'2.a. Vos-laskelma'!N84</f>
        <v>-1327081.1583146038</v>
      </c>
      <c r="Q84" s="214">
        <f t="shared" si="58"/>
        <v>17074.086147492053</v>
      </c>
      <c r="R84" s="179">
        <f t="shared" si="59"/>
        <v>-1.2702465892862518E-2</v>
      </c>
      <c r="S84" s="404"/>
      <c r="T84" s="213">
        <v>-636146.79655025969</v>
      </c>
      <c r="U84" s="213">
        <f>'2.a. Vos-laskelma'!U84</f>
        <v>-521858.98087119567</v>
      </c>
      <c r="V84" s="214">
        <f t="shared" si="60"/>
        <v>114287.81567906402</v>
      </c>
      <c r="W84" s="179">
        <f t="shared" si="61"/>
        <v>-0.17965635651838821</v>
      </c>
      <c r="X84" s="142"/>
      <c r="Y84" s="213">
        <f>'1.a. Vos-laskelma'!X84</f>
        <v>-47608.092136871412</v>
      </c>
      <c r="Z84" s="213">
        <f>'1.a. Vos-laskelma'!E84</f>
        <v>26811.975756691907</v>
      </c>
      <c r="AA84" s="214">
        <f t="shared" si="62"/>
        <v>74420.067893563319</v>
      </c>
      <c r="AB84" s="179">
        <f t="shared" si="63"/>
        <v>-1.5631810592117097</v>
      </c>
      <c r="AC84" s="179"/>
      <c r="AD84" s="213">
        <v>142145.654701386</v>
      </c>
      <c r="AE84" s="213">
        <f>'2.a. Vos-laskelma'!X84</f>
        <v>163472.93801457985</v>
      </c>
      <c r="AF84" s="214">
        <f t="shared" si="64"/>
        <v>21327.283313193853</v>
      </c>
      <c r="AG84" s="179">
        <f t="shared" si="65"/>
        <v>0.15003823618806619</v>
      </c>
      <c r="AH84" s="143"/>
      <c r="AI84" s="81">
        <v>-541609.23398574512</v>
      </c>
      <c r="AJ84" s="81">
        <f>'2.a. Vos-laskelma'!Y84</f>
        <v>-331574.06709992397</v>
      </c>
      <c r="AK84" s="214">
        <f t="shared" si="66"/>
        <v>210035.16688582115</v>
      </c>
      <c r="AL84" s="179">
        <f t="shared" si="67"/>
        <v>-0.38779834926401785</v>
      </c>
      <c r="AM84" s="142"/>
      <c r="AN84" s="213">
        <v>-116222</v>
      </c>
      <c r="AO84" s="213">
        <v>-116222</v>
      </c>
      <c r="AP84" s="214">
        <f t="shared" si="51"/>
        <v>0</v>
      </c>
      <c r="AQ84" s="179">
        <f t="shared" si="52"/>
        <v>0</v>
      </c>
      <c r="AR84" s="142"/>
      <c r="AS84" s="213">
        <f t="shared" si="68"/>
        <v>-657831.23398574512</v>
      </c>
      <c r="AT84" s="213">
        <f t="shared" si="69"/>
        <v>-447796.06709992397</v>
      </c>
      <c r="AU84" s="214">
        <f t="shared" si="70"/>
        <v>210035.16688582115</v>
      </c>
      <c r="AV84" s="179">
        <f t="shared" si="71"/>
        <v>-0.3192842723706435</v>
      </c>
      <c r="AX84" s="213">
        <f t="shared" si="72"/>
        <v>570.51446245917521</v>
      </c>
      <c r="AY84" s="213">
        <f t="shared" si="73"/>
        <v>645.21007807965395</v>
      </c>
      <c r="AZ84" s="213">
        <f t="shared" si="74"/>
        <v>74.695615620478748</v>
      </c>
      <c r="BA84" s="404">
        <f t="shared" si="75"/>
        <v>0.13092676967119621</v>
      </c>
      <c r="BB84" s="164"/>
      <c r="BC84" s="213">
        <f t="shared" si="76"/>
        <v>-1083.1226788574504</v>
      </c>
      <c r="BD84" s="213">
        <f t="shared" si="77"/>
        <v>-1063.3663127520865</v>
      </c>
      <c r="BE84" s="213">
        <f t="shared" si="78"/>
        <v>19.756366105363895</v>
      </c>
      <c r="BF84" s="404">
        <f t="shared" si="79"/>
        <v>-1.8240192446348016E-2</v>
      </c>
      <c r="BG84" s="527"/>
      <c r="BH84" s="213">
        <f t="shared" si="80"/>
        <v>-512.60821639827532</v>
      </c>
      <c r="BI84" s="213">
        <f t="shared" si="81"/>
        <v>-418.15623467243245</v>
      </c>
      <c r="BJ84" s="213">
        <f t="shared" si="82"/>
        <v>94.45198172584287</v>
      </c>
      <c r="BK84" s="404">
        <f t="shared" si="83"/>
        <v>-0.1842576429802241</v>
      </c>
      <c r="BL84" s="215"/>
      <c r="BM84" s="213">
        <f t="shared" si="84"/>
        <v>-38.362685041798073</v>
      </c>
      <c r="BN84" s="213">
        <f t="shared" si="85"/>
        <v>21.483954933246721</v>
      </c>
      <c r="BO84" s="213">
        <f t="shared" si="86"/>
        <v>59.846639975044795</v>
      </c>
      <c r="BP84" s="404">
        <f t="shared" si="87"/>
        <v>-1.5600221910911312</v>
      </c>
      <c r="BQ84" s="215"/>
      <c r="BR84" s="213">
        <f t="shared" si="88"/>
        <v>114.54122054906205</v>
      </c>
      <c r="BS84" s="213">
        <f t="shared" si="89"/>
        <v>130.98793110142617</v>
      </c>
      <c r="BT84" s="213">
        <f t="shared" si="90"/>
        <v>16.446710552364124</v>
      </c>
      <c r="BU84" s="404">
        <f t="shared" si="91"/>
        <v>0.14358770120944728</v>
      </c>
      <c r="BV84" s="215"/>
      <c r="BW84" s="213">
        <f t="shared" si="92"/>
        <v>-436.4296808910114</v>
      </c>
      <c r="BX84" s="213">
        <f t="shared" si="93"/>
        <v>-265.68434863775957</v>
      </c>
      <c r="BY84" s="213">
        <f t="shared" si="94"/>
        <v>170.74533225325183</v>
      </c>
      <c r="BZ84" s="404">
        <f t="shared" si="95"/>
        <v>-0.39123217262551785</v>
      </c>
      <c r="CA84" s="216"/>
      <c r="CB84" s="213">
        <f t="shared" si="96"/>
        <v>-93.651893634166001</v>
      </c>
      <c r="CC84" s="213">
        <f t="shared" si="97"/>
        <v>-93.126602564102569</v>
      </c>
      <c r="CD84" s="213">
        <f t="shared" si="98"/>
        <v>0.52529107006343168</v>
      </c>
      <c r="CE84" s="404">
        <f t="shared" si="99"/>
        <v>-5.6089743589743651E-3</v>
      </c>
      <c r="CF84" s="142"/>
      <c r="CG84" s="213">
        <f t="shared" si="100"/>
        <v>-530.08157452517742</v>
      </c>
      <c r="CH84" s="213">
        <f t="shared" si="101"/>
        <v>-358.81095120186217</v>
      </c>
      <c r="CI84" s="206">
        <v>182.2053073563184</v>
      </c>
      <c r="CJ84" s="142">
        <v>-0.25580326128571351</v>
      </c>
    </row>
    <row r="85" spans="1:88">
      <c r="A85" s="74">
        <v>232</v>
      </c>
      <c r="B85" s="84">
        <v>14</v>
      </c>
      <c r="C85" s="84">
        <v>14</v>
      </c>
      <c r="D85" s="75" t="s">
        <v>116</v>
      </c>
      <c r="E85" s="97">
        <v>12518</v>
      </c>
      <c r="F85" s="213">
        <f>'1.a. Vos-laskelma'!C85</f>
        <v>12429</v>
      </c>
      <c r="G85" s="214">
        <f t="shared" si="53"/>
        <v>-89</v>
      </c>
      <c r="H85" s="179">
        <f t="shared" si="54"/>
        <v>-7.1097619428023649E-3</v>
      </c>
      <c r="I85" s="142"/>
      <c r="J85" s="213">
        <v>4117666.9964936138</v>
      </c>
      <c r="K85" s="214">
        <f t="shared" si="55"/>
        <v>3385784.5663290778</v>
      </c>
      <c r="L85" s="214">
        <f t="shared" si="56"/>
        <v>-731882.430164536</v>
      </c>
      <c r="M85" s="179">
        <f t="shared" si="57"/>
        <v>-0.17774201526926975</v>
      </c>
      <c r="N85" s="404"/>
      <c r="O85" s="213">
        <v>-76616.607175837344</v>
      </c>
      <c r="P85" s="213">
        <f>'2.a. Vos-laskelma'!M85+'2.a. Vos-laskelma'!N85</f>
        <v>-94542.882350577274</v>
      </c>
      <c r="Q85" s="214">
        <f t="shared" si="58"/>
        <v>-17926.275174739931</v>
      </c>
      <c r="R85" s="179">
        <f t="shared" si="59"/>
        <v>0.2339737536745605</v>
      </c>
      <c r="S85" s="404"/>
      <c r="T85" s="213">
        <v>4041050.389317777</v>
      </c>
      <c r="U85" s="213">
        <f>'2.a. Vos-laskelma'!U85</f>
        <v>3291241.6839785008</v>
      </c>
      <c r="V85" s="214">
        <f t="shared" si="60"/>
        <v>-749808.70533927623</v>
      </c>
      <c r="W85" s="179">
        <f t="shared" si="61"/>
        <v>-0.18554797221072547</v>
      </c>
      <c r="X85" s="142"/>
      <c r="Y85" s="213">
        <f>'1.a. Vos-laskelma'!X85</f>
        <v>5536091.6603702623</v>
      </c>
      <c r="Z85" s="213">
        <f>'1.a. Vos-laskelma'!E85</f>
        <v>6106882.7855163217</v>
      </c>
      <c r="AA85" s="214">
        <f t="shared" si="62"/>
        <v>570791.12514605932</v>
      </c>
      <c r="AB85" s="179">
        <f t="shared" si="63"/>
        <v>0.1031036261975265</v>
      </c>
      <c r="AC85" s="179"/>
      <c r="AD85" s="213">
        <v>1835176.3049091559</v>
      </c>
      <c r="AE85" s="213">
        <f>'2.a. Vos-laskelma'!X85</f>
        <v>2064016.3477181909</v>
      </c>
      <c r="AF85" s="214">
        <f t="shared" si="64"/>
        <v>228840.04280903493</v>
      </c>
      <c r="AG85" s="179">
        <f t="shared" si="65"/>
        <v>0.12469648948544095</v>
      </c>
      <c r="AH85" s="143"/>
      <c r="AI85" s="81">
        <v>11412318.3545972</v>
      </c>
      <c r="AJ85" s="81">
        <f>'2.a. Vos-laskelma'!Y85</f>
        <v>11462140.817213014</v>
      </c>
      <c r="AK85" s="214">
        <f t="shared" si="66"/>
        <v>49822.46261581406</v>
      </c>
      <c r="AL85" s="179">
        <f t="shared" si="67"/>
        <v>4.3656740959863065E-3</v>
      </c>
      <c r="AM85" s="142"/>
      <c r="AN85" s="213">
        <v>-614221</v>
      </c>
      <c r="AO85" s="213">
        <v>-614221</v>
      </c>
      <c r="AP85" s="214">
        <f t="shared" si="51"/>
        <v>0</v>
      </c>
      <c r="AQ85" s="179">
        <f t="shared" si="52"/>
        <v>0</v>
      </c>
      <c r="AR85" s="142"/>
      <c r="AS85" s="213">
        <f t="shared" si="68"/>
        <v>10798097.3545972</v>
      </c>
      <c r="AT85" s="213">
        <f t="shared" si="69"/>
        <v>10847919.817213014</v>
      </c>
      <c r="AU85" s="214">
        <f t="shared" si="70"/>
        <v>49822.46261581406</v>
      </c>
      <c r="AV85" s="179">
        <f t="shared" si="71"/>
        <v>4.6140038360186261E-3</v>
      </c>
      <c r="AX85" s="213">
        <f t="shared" si="72"/>
        <v>328.93968657082712</v>
      </c>
      <c r="AY85" s="213">
        <f t="shared" si="73"/>
        <v>272.41005441540574</v>
      </c>
      <c r="AZ85" s="213">
        <f t="shared" si="74"/>
        <v>-56.529632155421382</v>
      </c>
      <c r="BA85" s="404">
        <f t="shared" si="75"/>
        <v>-0.17185409503103374</v>
      </c>
      <c r="BB85" s="164"/>
      <c r="BC85" s="213">
        <f t="shared" si="76"/>
        <v>-6.1205150324203021</v>
      </c>
      <c r="BD85" s="213">
        <f t="shared" si="77"/>
        <v>-7.6066362821286724</v>
      </c>
      <c r="BE85" s="213">
        <f t="shared" si="78"/>
        <v>-1.4861212497083702</v>
      </c>
      <c r="BF85" s="404">
        <f t="shared" si="79"/>
        <v>0.24280983574689416</v>
      </c>
      <c r="BG85" s="527"/>
      <c r="BH85" s="213">
        <f t="shared" si="80"/>
        <v>322.81917153840686</v>
      </c>
      <c r="BI85" s="213">
        <f t="shared" si="81"/>
        <v>264.80341813327709</v>
      </c>
      <c r="BJ85" s="213">
        <f t="shared" si="82"/>
        <v>-58.015753405129772</v>
      </c>
      <c r="BK85" s="404">
        <f t="shared" si="83"/>
        <v>-0.17971594787463682</v>
      </c>
      <c r="BL85" s="215"/>
      <c r="BM85" s="213">
        <f t="shared" si="84"/>
        <v>442.25049212096678</v>
      </c>
      <c r="BN85" s="213">
        <f t="shared" si="85"/>
        <v>491.34144223319026</v>
      </c>
      <c r="BO85" s="213">
        <f t="shared" si="86"/>
        <v>49.090950112223481</v>
      </c>
      <c r="BP85" s="404">
        <f t="shared" si="87"/>
        <v>0.11100259013119618</v>
      </c>
      <c r="BQ85" s="215"/>
      <c r="BR85" s="213">
        <f t="shared" si="88"/>
        <v>146.60299607837962</v>
      </c>
      <c r="BS85" s="213">
        <f t="shared" si="89"/>
        <v>166.06455448694109</v>
      </c>
      <c r="BT85" s="213">
        <f t="shared" si="90"/>
        <v>19.461558408561473</v>
      </c>
      <c r="BU85" s="404">
        <f t="shared" si="91"/>
        <v>0.1327500728440541</v>
      </c>
      <c r="BV85" s="215"/>
      <c r="BW85" s="213">
        <f t="shared" si="92"/>
        <v>911.67265973775363</v>
      </c>
      <c r="BX85" s="213">
        <f t="shared" si="93"/>
        <v>922.20941485340848</v>
      </c>
      <c r="BY85" s="213">
        <f t="shared" si="94"/>
        <v>10.536755115654842</v>
      </c>
      <c r="BZ85" s="404">
        <f t="shared" si="95"/>
        <v>1.1557607879439736E-2</v>
      </c>
      <c r="CA85" s="216"/>
      <c r="CB85" s="213">
        <f t="shared" si="96"/>
        <v>-49.067023486179899</v>
      </c>
      <c r="CC85" s="213">
        <f t="shared" si="97"/>
        <v>-49.41837637782605</v>
      </c>
      <c r="CD85" s="213">
        <f t="shared" si="98"/>
        <v>-0.35135289164615102</v>
      </c>
      <c r="CE85" s="404">
        <f t="shared" si="99"/>
        <v>7.1606726204843513E-3</v>
      </c>
      <c r="CF85" s="142"/>
      <c r="CG85" s="213">
        <f t="shared" si="100"/>
        <v>862.60563625157374</v>
      </c>
      <c r="CH85" s="213">
        <f t="shared" si="101"/>
        <v>872.79103847558235</v>
      </c>
      <c r="CI85" s="206">
        <v>-7.5570418119941678</v>
      </c>
      <c r="CJ85" s="142">
        <v>-8.6846310494623474E-3</v>
      </c>
    </row>
    <row r="86" spans="1:88">
      <c r="A86" s="74">
        <v>233</v>
      </c>
      <c r="B86" s="84">
        <v>14</v>
      </c>
      <c r="C86" s="84">
        <v>14</v>
      </c>
      <c r="D86" s="75" t="s">
        <v>117</v>
      </c>
      <c r="E86" s="97">
        <v>15050</v>
      </c>
      <c r="F86" s="213">
        <f>'1.a. Vos-laskelma'!C86</f>
        <v>14909</v>
      </c>
      <c r="G86" s="214">
        <f t="shared" si="53"/>
        <v>-141</v>
      </c>
      <c r="H86" s="179">
        <f t="shared" si="54"/>
        <v>-9.3687707641196011E-3</v>
      </c>
      <c r="I86" s="142"/>
      <c r="J86" s="213">
        <v>4625411.5180322928</v>
      </c>
      <c r="K86" s="214">
        <f t="shared" si="55"/>
        <v>3392007.1752160634</v>
      </c>
      <c r="L86" s="214">
        <f t="shared" si="56"/>
        <v>-1233404.3428162294</v>
      </c>
      <c r="M86" s="179">
        <f t="shared" si="57"/>
        <v>-0.26665829364755311</v>
      </c>
      <c r="N86" s="404"/>
      <c r="O86" s="213">
        <v>2051041.4615870919</v>
      </c>
      <c r="P86" s="213">
        <f>'2.a. Vos-laskelma'!M86+'2.a. Vos-laskelma'!N86</f>
        <v>2029788.6321328669</v>
      </c>
      <c r="Q86" s="214">
        <f t="shared" si="58"/>
        <v>-21252.829454225022</v>
      </c>
      <c r="R86" s="179">
        <f t="shared" si="59"/>
        <v>-1.036196968820885E-2</v>
      </c>
      <c r="S86" s="404"/>
      <c r="T86" s="213">
        <v>6676452.9796193847</v>
      </c>
      <c r="U86" s="213">
        <f>'2.a. Vos-laskelma'!U86</f>
        <v>5421795.8073489303</v>
      </c>
      <c r="V86" s="214">
        <f t="shared" si="60"/>
        <v>-1254657.1722704545</v>
      </c>
      <c r="W86" s="179">
        <f t="shared" si="61"/>
        <v>-0.18792271526519172</v>
      </c>
      <c r="X86" s="142"/>
      <c r="Y86" s="213">
        <f>'1.a. Vos-laskelma'!X86</f>
        <v>7352481.6955554448</v>
      </c>
      <c r="Z86" s="213">
        <f>'1.a. Vos-laskelma'!E86</f>
        <v>7217631.9953816142</v>
      </c>
      <c r="AA86" s="214">
        <f t="shared" si="62"/>
        <v>-134849.70017383061</v>
      </c>
      <c r="AB86" s="179">
        <f t="shared" si="63"/>
        <v>-1.8340705323393991E-2</v>
      </c>
      <c r="AC86" s="179"/>
      <c r="AD86" s="213">
        <v>2323877.0737142982</v>
      </c>
      <c r="AE86" s="213">
        <f>'2.a. Vos-laskelma'!X86</f>
        <v>2574916.3898582445</v>
      </c>
      <c r="AF86" s="214">
        <f t="shared" si="64"/>
        <v>251039.31614394626</v>
      </c>
      <c r="AG86" s="179">
        <f t="shared" si="65"/>
        <v>0.10802607374696684</v>
      </c>
      <c r="AH86" s="143"/>
      <c r="AI86" s="81">
        <v>16352811.74888913</v>
      </c>
      <c r="AJ86" s="81">
        <f>'2.a. Vos-laskelma'!Y86</f>
        <v>15214344.192588789</v>
      </c>
      <c r="AK86" s="214">
        <f t="shared" si="66"/>
        <v>-1138467.5563003402</v>
      </c>
      <c r="AL86" s="179">
        <f t="shared" si="67"/>
        <v>-6.9619070639498917E-2</v>
      </c>
      <c r="AM86" s="142"/>
      <c r="AN86" s="213">
        <v>-171132</v>
      </c>
      <c r="AO86" s="213">
        <v>-171132</v>
      </c>
      <c r="AP86" s="214">
        <f t="shared" si="51"/>
        <v>0</v>
      </c>
      <c r="AQ86" s="179">
        <f t="shared" si="52"/>
        <v>0</v>
      </c>
      <c r="AR86" s="142"/>
      <c r="AS86" s="213">
        <f t="shared" si="68"/>
        <v>16181679.74888913</v>
      </c>
      <c r="AT86" s="213">
        <f t="shared" si="69"/>
        <v>15043212.192588789</v>
      </c>
      <c r="AU86" s="214">
        <f t="shared" si="70"/>
        <v>-1138467.5563003402</v>
      </c>
      <c r="AV86" s="179">
        <f t="shared" si="71"/>
        <v>-7.0355338504242484E-2</v>
      </c>
      <c r="AX86" s="213">
        <f t="shared" si="72"/>
        <v>307.3363134905178</v>
      </c>
      <c r="AY86" s="213">
        <f t="shared" si="73"/>
        <v>227.51406366731931</v>
      </c>
      <c r="AZ86" s="213">
        <f t="shared" si="74"/>
        <v>-79.82224982319849</v>
      </c>
      <c r="BA86" s="404">
        <f t="shared" si="75"/>
        <v>-0.25972280631804101</v>
      </c>
      <c r="BB86" s="164"/>
      <c r="BC86" s="213">
        <f t="shared" si="76"/>
        <v>136.28182469017221</v>
      </c>
      <c r="BD86" s="213">
        <f t="shared" si="77"/>
        <v>136.14518962592172</v>
      </c>
      <c r="BE86" s="213">
        <f t="shared" si="78"/>
        <v>-0.13663506425049832</v>
      </c>
      <c r="BF86" s="404">
        <f t="shared" si="79"/>
        <v>-1.002591978505785E-3</v>
      </c>
      <c r="BG86" s="527"/>
      <c r="BH86" s="213">
        <f t="shared" si="80"/>
        <v>443.61813818069004</v>
      </c>
      <c r="BI86" s="213">
        <f t="shared" si="81"/>
        <v>363.65925329324102</v>
      </c>
      <c r="BJ86" s="213">
        <f t="shared" si="82"/>
        <v>-79.958884887449017</v>
      </c>
      <c r="BK86" s="404">
        <f t="shared" si="83"/>
        <v>-0.18024259606554</v>
      </c>
      <c r="BL86" s="215"/>
      <c r="BM86" s="213">
        <f t="shared" si="84"/>
        <v>488.5369897379033</v>
      </c>
      <c r="BN86" s="213">
        <f t="shared" si="85"/>
        <v>484.11241500983397</v>
      </c>
      <c r="BO86" s="213">
        <f t="shared" si="86"/>
        <v>-4.4245747280693308</v>
      </c>
      <c r="BP86" s="404">
        <f t="shared" si="87"/>
        <v>-9.0567855065449288E-3</v>
      </c>
      <c r="BQ86" s="215"/>
      <c r="BR86" s="213">
        <f t="shared" si="88"/>
        <v>154.41043679164773</v>
      </c>
      <c r="BS86" s="213">
        <f t="shared" si="89"/>
        <v>172.70885973963675</v>
      </c>
      <c r="BT86" s="213">
        <f t="shared" si="90"/>
        <v>18.298422947989025</v>
      </c>
      <c r="BU86" s="404">
        <f t="shared" si="91"/>
        <v>0.11850509154818227</v>
      </c>
      <c r="BV86" s="215"/>
      <c r="BW86" s="213">
        <f t="shared" si="92"/>
        <v>1086.5655647102412</v>
      </c>
      <c r="BX86" s="213">
        <f t="shared" si="93"/>
        <v>1020.4805280427117</v>
      </c>
      <c r="BY86" s="213">
        <f t="shared" si="94"/>
        <v>-66.085036667529494</v>
      </c>
      <c r="BZ86" s="404">
        <f t="shared" si="95"/>
        <v>-6.0820109539503633E-2</v>
      </c>
      <c r="CA86" s="216"/>
      <c r="CB86" s="213">
        <f t="shared" si="96"/>
        <v>-11.370897009966777</v>
      </c>
      <c r="CC86" s="213">
        <f t="shared" si="97"/>
        <v>-11.478435844121</v>
      </c>
      <c r="CD86" s="213">
        <f t="shared" si="98"/>
        <v>-0.10753883415422294</v>
      </c>
      <c r="CE86" s="404">
        <f t="shared" si="99"/>
        <v>9.4573747400898446E-3</v>
      </c>
      <c r="CF86" s="142"/>
      <c r="CG86" s="213">
        <f t="shared" si="100"/>
        <v>1075.1946677002743</v>
      </c>
      <c r="CH86" s="213">
        <f t="shared" si="101"/>
        <v>1009.0020921985907</v>
      </c>
      <c r="CI86" s="206">
        <v>23.518191513788221</v>
      </c>
      <c r="CJ86" s="142">
        <v>2.236257256515636E-2</v>
      </c>
    </row>
    <row r="87" spans="1:88">
      <c r="A87" s="74">
        <v>235</v>
      </c>
      <c r="B87" s="84">
        <v>1</v>
      </c>
      <c r="C87" s="85">
        <v>33</v>
      </c>
      <c r="D87" s="75" t="s">
        <v>118</v>
      </c>
      <c r="E87" s="97">
        <v>10253</v>
      </c>
      <c r="F87" s="213">
        <f>'1.a. Vos-laskelma'!C87</f>
        <v>10318</v>
      </c>
      <c r="G87" s="214">
        <f t="shared" si="53"/>
        <v>65</v>
      </c>
      <c r="H87" s="179">
        <f t="shared" si="54"/>
        <v>6.3396079196332781E-3</v>
      </c>
      <c r="I87" s="142"/>
      <c r="J87" s="213">
        <v>7341723.6134653715</v>
      </c>
      <c r="K87" s="214">
        <f t="shared" si="55"/>
        <v>7616554.0222183</v>
      </c>
      <c r="L87" s="214">
        <f t="shared" si="56"/>
        <v>274830.40875292849</v>
      </c>
      <c r="M87" s="179">
        <f t="shared" si="57"/>
        <v>3.7434044540830325E-2</v>
      </c>
      <c r="N87" s="404"/>
      <c r="O87" s="213">
        <v>12627315.032382499</v>
      </c>
      <c r="P87" s="213">
        <f>'2.a. Vos-laskelma'!M87+'2.a. Vos-laskelma'!N87</f>
        <v>12458595.90972391</v>
      </c>
      <c r="Q87" s="214">
        <f t="shared" si="58"/>
        <v>-168719.12265858985</v>
      </c>
      <c r="R87" s="179">
        <f t="shared" si="59"/>
        <v>-1.3361440830921934E-2</v>
      </c>
      <c r="S87" s="404"/>
      <c r="T87" s="213">
        <v>19969038.645847868</v>
      </c>
      <c r="U87" s="213">
        <f>'2.a. Vos-laskelma'!U87</f>
        <v>20075149.93194221</v>
      </c>
      <c r="V87" s="214">
        <f t="shared" si="60"/>
        <v>106111.28609434143</v>
      </c>
      <c r="W87" s="179">
        <f t="shared" si="61"/>
        <v>5.3137904120589691E-3</v>
      </c>
      <c r="X87" s="142"/>
      <c r="Y87" s="213">
        <f>'1.a. Vos-laskelma'!X87</f>
        <v>-1623919.3801700261</v>
      </c>
      <c r="Z87" s="213">
        <f>'1.a. Vos-laskelma'!E87</f>
        <v>-1807458.2830044981</v>
      </c>
      <c r="AA87" s="214">
        <f t="shared" si="62"/>
        <v>-183538.90283447201</v>
      </c>
      <c r="AB87" s="179">
        <f t="shared" si="63"/>
        <v>0.11302217651670325</v>
      </c>
      <c r="AC87" s="179"/>
      <c r="AD87" s="213">
        <v>293123.04260967427</v>
      </c>
      <c r="AE87" s="213">
        <f>'2.a. Vos-laskelma'!X87</f>
        <v>493014.852387172</v>
      </c>
      <c r="AF87" s="214">
        <f t="shared" si="64"/>
        <v>199891.80977749772</v>
      </c>
      <c r="AG87" s="179">
        <f t="shared" si="65"/>
        <v>0.68193823316604885</v>
      </c>
      <c r="AH87" s="143"/>
      <c r="AI87" s="81">
        <v>18638242.30828752</v>
      </c>
      <c r="AJ87" s="81">
        <f>'2.a. Vos-laskelma'!Y87</f>
        <v>18760706.501324881</v>
      </c>
      <c r="AK87" s="214">
        <f t="shared" si="66"/>
        <v>122464.19303736091</v>
      </c>
      <c r="AL87" s="179">
        <f t="shared" si="67"/>
        <v>6.5705870227315928E-3</v>
      </c>
      <c r="AM87" s="142"/>
      <c r="AN87" s="213">
        <v>3574812</v>
      </c>
      <c r="AO87" s="213">
        <v>3574812</v>
      </c>
      <c r="AP87" s="214">
        <f t="shared" si="51"/>
        <v>0</v>
      </c>
      <c r="AQ87" s="179">
        <f t="shared" si="52"/>
        <v>0</v>
      </c>
      <c r="AR87" s="142"/>
      <c r="AS87" s="213">
        <f t="shared" si="68"/>
        <v>22213054.30828752</v>
      </c>
      <c r="AT87" s="213">
        <f t="shared" si="69"/>
        <v>22335518.501324881</v>
      </c>
      <c r="AU87" s="214">
        <f t="shared" si="70"/>
        <v>122464.19303736091</v>
      </c>
      <c r="AV87" s="179">
        <f t="shared" si="71"/>
        <v>5.5131631759289604E-3</v>
      </c>
      <c r="AX87" s="213">
        <f t="shared" si="72"/>
        <v>716.05614097974944</v>
      </c>
      <c r="AY87" s="213">
        <f t="shared" si="73"/>
        <v>738.18123882712734</v>
      </c>
      <c r="AZ87" s="213">
        <f t="shared" si="74"/>
        <v>22.125097847377901</v>
      </c>
      <c r="BA87" s="404">
        <f t="shared" si="75"/>
        <v>3.0898551916760414E-2</v>
      </c>
      <c r="BB87" s="164"/>
      <c r="BC87" s="213">
        <f t="shared" si="76"/>
        <v>1231.5727135845605</v>
      </c>
      <c r="BD87" s="213">
        <f t="shared" si="77"/>
        <v>1207.462290145756</v>
      </c>
      <c r="BE87" s="213">
        <f t="shared" si="78"/>
        <v>-24.110423438804446</v>
      </c>
      <c r="BF87" s="404">
        <f t="shared" si="79"/>
        <v>-1.9576938635340276E-2</v>
      </c>
      <c r="BG87" s="527"/>
      <c r="BH87" s="213">
        <f t="shared" si="80"/>
        <v>1947.6288545643097</v>
      </c>
      <c r="BI87" s="213">
        <f t="shared" si="81"/>
        <v>1945.6435289728834</v>
      </c>
      <c r="BJ87" s="213">
        <f t="shared" si="82"/>
        <v>-1.9853255914263173</v>
      </c>
      <c r="BK87" s="404">
        <f t="shared" si="83"/>
        <v>-1.0193551953051345E-3</v>
      </c>
      <c r="BL87" s="215"/>
      <c r="BM87" s="213">
        <f t="shared" si="84"/>
        <v>-158.38480251341326</v>
      </c>
      <c r="BN87" s="213">
        <f t="shared" si="85"/>
        <v>-175.17525518554933</v>
      </c>
      <c r="BO87" s="213">
        <f t="shared" si="86"/>
        <v>-16.79045267213607</v>
      </c>
      <c r="BP87" s="404">
        <f t="shared" si="87"/>
        <v>0.106010503569079</v>
      </c>
      <c r="BQ87" s="215"/>
      <c r="BR87" s="213">
        <f t="shared" si="88"/>
        <v>28.589002497773752</v>
      </c>
      <c r="BS87" s="213">
        <f t="shared" si="89"/>
        <v>47.782017095093238</v>
      </c>
      <c r="BT87" s="213">
        <f t="shared" si="90"/>
        <v>19.193014597319486</v>
      </c>
      <c r="BU87" s="404">
        <f t="shared" si="91"/>
        <v>0.67134257653144991</v>
      </c>
      <c r="BV87" s="215"/>
      <c r="BW87" s="213">
        <f t="shared" si="92"/>
        <v>1817.8330545486706</v>
      </c>
      <c r="BX87" s="213">
        <f t="shared" si="93"/>
        <v>1818.250290882427</v>
      </c>
      <c r="BY87" s="213">
        <f t="shared" si="94"/>
        <v>0.41723633375636382</v>
      </c>
      <c r="BZ87" s="404">
        <f t="shared" si="95"/>
        <v>2.2952401086135754E-4</v>
      </c>
      <c r="CA87" s="216"/>
      <c r="CB87" s="213">
        <f t="shared" si="96"/>
        <v>348.66009948307811</v>
      </c>
      <c r="CC87" s="213">
        <f t="shared" si="97"/>
        <v>346.46365574723785</v>
      </c>
      <c r="CD87" s="213">
        <f t="shared" si="98"/>
        <v>-2.196443735840262</v>
      </c>
      <c r="CE87" s="404">
        <f t="shared" si="99"/>
        <v>-6.2996704787748855E-3</v>
      </c>
      <c r="CF87" s="142"/>
      <c r="CG87" s="213">
        <f t="shared" si="100"/>
        <v>2166.4931540317489</v>
      </c>
      <c r="CH87" s="213">
        <f t="shared" si="101"/>
        <v>2164.7139466296649</v>
      </c>
      <c r="CI87" s="206">
        <v>-13.34776009516963</v>
      </c>
      <c r="CJ87" s="142">
        <v>-6.1232725785935376E-3</v>
      </c>
    </row>
    <row r="88" spans="1:88">
      <c r="A88" s="74">
        <v>236</v>
      </c>
      <c r="B88" s="84">
        <v>16</v>
      </c>
      <c r="C88" s="84">
        <v>16</v>
      </c>
      <c r="D88" s="75" t="s">
        <v>119</v>
      </c>
      <c r="E88" s="97">
        <v>4118</v>
      </c>
      <c r="F88" s="213">
        <f>'1.a. Vos-laskelma'!C88</f>
        <v>4074</v>
      </c>
      <c r="G88" s="214">
        <f t="shared" si="53"/>
        <v>-44</v>
      </c>
      <c r="H88" s="179">
        <f t="shared" si="54"/>
        <v>-1.0684798445847498E-2</v>
      </c>
      <c r="I88" s="142"/>
      <c r="J88" s="213">
        <v>2295524.8905676748</v>
      </c>
      <c r="K88" s="214">
        <f t="shared" si="55"/>
        <v>2094016.1286442075</v>
      </c>
      <c r="L88" s="214">
        <f t="shared" si="56"/>
        <v>-201508.76192346727</v>
      </c>
      <c r="M88" s="179">
        <f t="shared" si="57"/>
        <v>-8.7783305139259415E-2</v>
      </c>
      <c r="N88" s="404"/>
      <c r="O88" s="213">
        <v>-87413.472997226796</v>
      </c>
      <c r="P88" s="213">
        <f>'2.a. Vos-laskelma'!M88+'2.a. Vos-laskelma'!N88</f>
        <v>-30345.786972407819</v>
      </c>
      <c r="Q88" s="214">
        <f t="shared" si="58"/>
        <v>57067.686024818977</v>
      </c>
      <c r="R88" s="179">
        <f t="shared" si="59"/>
        <v>-0.65284771406610809</v>
      </c>
      <c r="S88" s="404"/>
      <c r="T88" s="213">
        <v>2208111.417570448</v>
      </c>
      <c r="U88" s="213">
        <f>'2.a. Vos-laskelma'!U88</f>
        <v>2063670.3416717998</v>
      </c>
      <c r="V88" s="214">
        <f t="shared" si="60"/>
        <v>-144441.07589864824</v>
      </c>
      <c r="W88" s="179">
        <f t="shared" si="61"/>
        <v>-6.5413853100571615E-2</v>
      </c>
      <c r="X88" s="142"/>
      <c r="Y88" s="213">
        <f>'1.a. Vos-laskelma'!X88</f>
        <v>2196350.3459246298</v>
      </c>
      <c r="Z88" s="213">
        <f>'1.a. Vos-laskelma'!E88</f>
        <v>2075395.1385229242</v>
      </c>
      <c r="AA88" s="214">
        <f t="shared" si="62"/>
        <v>-120955.20740170567</v>
      </c>
      <c r="AB88" s="179">
        <f t="shared" si="63"/>
        <v>-5.5070998862335595E-2</v>
      </c>
      <c r="AC88" s="179"/>
      <c r="AD88" s="213">
        <v>512166.85395838611</v>
      </c>
      <c r="AE88" s="213">
        <f>'2.a. Vos-laskelma'!X88</f>
        <v>587564.7330896596</v>
      </c>
      <c r="AF88" s="214">
        <f t="shared" si="64"/>
        <v>75397.879131273483</v>
      </c>
      <c r="AG88" s="179">
        <f t="shared" si="65"/>
        <v>0.14721350776323297</v>
      </c>
      <c r="AH88" s="143"/>
      <c r="AI88" s="81">
        <v>4916628.6174534643</v>
      </c>
      <c r="AJ88" s="81">
        <f>'2.a. Vos-laskelma'!Y88</f>
        <v>4726630.2132843835</v>
      </c>
      <c r="AK88" s="214">
        <f t="shared" si="66"/>
        <v>-189998.40416908078</v>
      </c>
      <c r="AL88" s="179">
        <f t="shared" si="67"/>
        <v>-3.8644042280234138E-2</v>
      </c>
      <c r="AM88" s="142"/>
      <c r="AN88" s="213">
        <v>996940</v>
      </c>
      <c r="AO88" s="213">
        <v>996940</v>
      </c>
      <c r="AP88" s="214">
        <f t="shared" si="51"/>
        <v>0</v>
      </c>
      <c r="AQ88" s="179">
        <f t="shared" si="52"/>
        <v>0</v>
      </c>
      <c r="AR88" s="142"/>
      <c r="AS88" s="213">
        <f t="shared" si="68"/>
        <v>5913568.6174534643</v>
      </c>
      <c r="AT88" s="213">
        <f t="shared" si="69"/>
        <v>5723570.2132843835</v>
      </c>
      <c r="AU88" s="214">
        <f t="shared" si="70"/>
        <v>-189998.40416908078</v>
      </c>
      <c r="AV88" s="179">
        <f t="shared" si="71"/>
        <v>-3.2129229651333448E-2</v>
      </c>
      <c r="AX88" s="213">
        <f t="shared" si="72"/>
        <v>557.43683598049415</v>
      </c>
      <c r="AY88" s="213">
        <f t="shared" si="73"/>
        <v>513.99512239671265</v>
      </c>
      <c r="AZ88" s="213">
        <f t="shared" si="74"/>
        <v>-43.441713583781507</v>
      </c>
      <c r="BA88" s="404">
        <f t="shared" si="75"/>
        <v>-7.7931185705319303E-2</v>
      </c>
      <c r="BB88" s="164"/>
      <c r="BC88" s="213">
        <f t="shared" si="76"/>
        <v>-21.227166827884119</v>
      </c>
      <c r="BD88" s="213">
        <f t="shared" si="77"/>
        <v>-7.4486467777142416</v>
      </c>
      <c r="BE88" s="213">
        <f t="shared" si="78"/>
        <v>13.778520050169877</v>
      </c>
      <c r="BF88" s="404">
        <f t="shared" si="79"/>
        <v>-0.64909840120869733</v>
      </c>
      <c r="BG88" s="527"/>
      <c r="BH88" s="213">
        <f t="shared" si="80"/>
        <v>536.20966915260999</v>
      </c>
      <c r="BI88" s="213">
        <f t="shared" si="81"/>
        <v>506.5464756189985</v>
      </c>
      <c r="BJ88" s="213">
        <f t="shared" si="82"/>
        <v>-29.663193533611491</v>
      </c>
      <c r="BK88" s="404">
        <f t="shared" si="83"/>
        <v>-5.5320139191986639E-2</v>
      </c>
      <c r="BL88" s="215"/>
      <c r="BM88" s="213">
        <f t="shared" si="84"/>
        <v>533.35365369709325</v>
      </c>
      <c r="BN88" s="213">
        <f t="shared" si="85"/>
        <v>509.42443262712914</v>
      </c>
      <c r="BO88" s="213">
        <f t="shared" si="86"/>
        <v>-23.929221069964115</v>
      </c>
      <c r="BP88" s="404">
        <f t="shared" si="87"/>
        <v>-4.4865580096980461E-2</v>
      </c>
      <c r="BQ88" s="215"/>
      <c r="BR88" s="213">
        <f t="shared" si="88"/>
        <v>124.37271829975379</v>
      </c>
      <c r="BS88" s="213">
        <f t="shared" si="89"/>
        <v>144.2230567230387</v>
      </c>
      <c r="BT88" s="213">
        <f t="shared" si="90"/>
        <v>19.85033842328491</v>
      </c>
      <c r="BU88" s="404">
        <f t="shared" si="91"/>
        <v>0.15960363892218801</v>
      </c>
      <c r="BV88" s="215"/>
      <c r="BW88" s="213">
        <f t="shared" si="92"/>
        <v>1193.9360411494572</v>
      </c>
      <c r="BX88" s="213">
        <f t="shared" si="93"/>
        <v>1160.1939649691662</v>
      </c>
      <c r="BY88" s="213">
        <f t="shared" si="94"/>
        <v>-33.742076180290951</v>
      </c>
      <c r="BZ88" s="404">
        <f t="shared" si="95"/>
        <v>-2.8261209158076759E-2</v>
      </c>
      <c r="CA88" s="216"/>
      <c r="CB88" s="213">
        <f t="shared" si="96"/>
        <v>242.09324915007286</v>
      </c>
      <c r="CC88" s="213">
        <f t="shared" si="97"/>
        <v>244.70790378006873</v>
      </c>
      <c r="CD88" s="213">
        <f t="shared" si="98"/>
        <v>2.6146546299958686</v>
      </c>
      <c r="CE88" s="404">
        <f t="shared" si="99"/>
        <v>1.0800196367206638E-2</v>
      </c>
      <c r="CF88" s="142"/>
      <c r="CG88" s="213">
        <f t="shared" si="100"/>
        <v>1436.02929029953</v>
      </c>
      <c r="CH88" s="213">
        <f t="shared" si="101"/>
        <v>1404.9018687492351</v>
      </c>
      <c r="CI88" s="206">
        <v>-42.499773106122348</v>
      </c>
      <c r="CJ88" s="142">
        <v>-2.8744631511150771E-2</v>
      </c>
    </row>
    <row r="89" spans="1:88">
      <c r="A89" s="74">
        <v>239</v>
      </c>
      <c r="B89" s="84">
        <v>11</v>
      </c>
      <c r="C89" s="84">
        <v>11</v>
      </c>
      <c r="D89" s="75" t="s">
        <v>120</v>
      </c>
      <c r="E89" s="97">
        <v>1985</v>
      </c>
      <c r="F89" s="213">
        <f>'1.a. Vos-laskelma'!C89</f>
        <v>1922</v>
      </c>
      <c r="G89" s="214">
        <f t="shared" si="53"/>
        <v>-63</v>
      </c>
      <c r="H89" s="179">
        <f t="shared" si="54"/>
        <v>-3.1738035264483627E-2</v>
      </c>
      <c r="I89" s="142"/>
      <c r="J89" s="213">
        <v>698780.62612027465</v>
      </c>
      <c r="K89" s="214">
        <f t="shared" si="55"/>
        <v>590778.08183804038</v>
      </c>
      <c r="L89" s="214">
        <f t="shared" si="56"/>
        <v>-108002.54428223427</v>
      </c>
      <c r="M89" s="179">
        <f t="shared" si="57"/>
        <v>-0.15455858426109942</v>
      </c>
      <c r="N89" s="404"/>
      <c r="O89" s="213">
        <v>114361.9397609052</v>
      </c>
      <c r="P89" s="213">
        <f>'2.a. Vos-laskelma'!M89+'2.a. Vos-laskelma'!N89</f>
        <v>141944.20153897995</v>
      </c>
      <c r="Q89" s="214">
        <f t="shared" si="58"/>
        <v>27582.261778074753</v>
      </c>
      <c r="R89" s="179">
        <f t="shared" si="59"/>
        <v>0.24118392741274394</v>
      </c>
      <c r="S89" s="404"/>
      <c r="T89" s="213">
        <v>813142.56588117988</v>
      </c>
      <c r="U89" s="213">
        <f>'2.a. Vos-laskelma'!U89</f>
        <v>732722.28337702027</v>
      </c>
      <c r="V89" s="214">
        <f t="shared" si="60"/>
        <v>-80420.282504159608</v>
      </c>
      <c r="W89" s="179">
        <f t="shared" si="61"/>
        <v>-9.8900593670201473E-2</v>
      </c>
      <c r="X89" s="142"/>
      <c r="Y89" s="213">
        <f>'1.a. Vos-laskelma'!X89</f>
        <v>-221095.0865614207</v>
      </c>
      <c r="Z89" s="213">
        <f>'1.a. Vos-laskelma'!E89</f>
        <v>-155547.8058348746</v>
      </c>
      <c r="AA89" s="214">
        <f t="shared" si="62"/>
        <v>65547.280726546102</v>
      </c>
      <c r="AB89" s="179">
        <f t="shared" si="63"/>
        <v>-0.29646647397719045</v>
      </c>
      <c r="AC89" s="179"/>
      <c r="AD89" s="213">
        <v>316994.50460323738</v>
      </c>
      <c r="AE89" s="213">
        <f>'2.a. Vos-laskelma'!X89</f>
        <v>346244.83599228482</v>
      </c>
      <c r="AF89" s="214">
        <f t="shared" si="64"/>
        <v>29250.331389047438</v>
      </c>
      <c r="AG89" s="179">
        <f t="shared" si="65"/>
        <v>9.2273938394163299E-2</v>
      </c>
      <c r="AH89" s="143"/>
      <c r="AI89" s="81">
        <v>909041.98392299656</v>
      </c>
      <c r="AJ89" s="81">
        <f>'2.a. Vos-laskelma'!Y89</f>
        <v>923419.31353443046</v>
      </c>
      <c r="AK89" s="214">
        <f t="shared" si="66"/>
        <v>14377.329611433903</v>
      </c>
      <c r="AL89" s="179">
        <f t="shared" si="67"/>
        <v>1.5815913748436709E-2</v>
      </c>
      <c r="AM89" s="142"/>
      <c r="AN89" s="213">
        <v>-598229</v>
      </c>
      <c r="AO89" s="213">
        <v>-598229</v>
      </c>
      <c r="AP89" s="214">
        <f t="shared" si="51"/>
        <v>0</v>
      </c>
      <c r="AQ89" s="179">
        <f t="shared" si="52"/>
        <v>0</v>
      </c>
      <c r="AR89" s="142"/>
      <c r="AS89" s="213">
        <f t="shared" si="68"/>
        <v>310812.98392299656</v>
      </c>
      <c r="AT89" s="213">
        <f t="shared" si="69"/>
        <v>325190.31353443046</v>
      </c>
      <c r="AU89" s="214">
        <f t="shared" si="70"/>
        <v>14377.329611433903</v>
      </c>
      <c r="AV89" s="179">
        <f t="shared" si="71"/>
        <v>4.6257171852884575E-2</v>
      </c>
      <c r="AX89" s="213">
        <f t="shared" si="72"/>
        <v>352.03054212608293</v>
      </c>
      <c r="AY89" s="213">
        <f t="shared" si="73"/>
        <v>307.37673352655588</v>
      </c>
      <c r="AZ89" s="213">
        <f t="shared" si="74"/>
        <v>-44.653808599527054</v>
      </c>
      <c r="BA89" s="404">
        <f t="shared" si="75"/>
        <v>-0.12684640466091684</v>
      </c>
      <c r="BB89" s="164"/>
      <c r="BC89" s="213">
        <f t="shared" si="76"/>
        <v>57.613067889624787</v>
      </c>
      <c r="BD89" s="213">
        <f t="shared" si="77"/>
        <v>73.852342111852209</v>
      </c>
      <c r="BE89" s="213">
        <f t="shared" si="78"/>
        <v>16.239274222227422</v>
      </c>
      <c r="BF89" s="404">
        <f t="shared" si="79"/>
        <v>0.28186789589713657</v>
      </c>
      <c r="BG89" s="527"/>
      <c r="BH89" s="213">
        <f t="shared" si="80"/>
        <v>409.64361001570774</v>
      </c>
      <c r="BI89" s="213">
        <f t="shared" si="81"/>
        <v>381.22907563840806</v>
      </c>
      <c r="BJ89" s="213">
        <f t="shared" si="82"/>
        <v>-28.414534377299674</v>
      </c>
      <c r="BK89" s="404">
        <f t="shared" si="83"/>
        <v>-6.9364036646904173E-2</v>
      </c>
      <c r="BL89" s="215"/>
      <c r="BM89" s="213">
        <f t="shared" si="84"/>
        <v>-111.38291514429254</v>
      </c>
      <c r="BN89" s="213">
        <f t="shared" si="85"/>
        <v>-80.930179934898334</v>
      </c>
      <c r="BO89" s="213">
        <f t="shared" si="86"/>
        <v>30.452735209394206</v>
      </c>
      <c r="BP89" s="404">
        <f t="shared" si="87"/>
        <v>-0.27340580168820133</v>
      </c>
      <c r="BQ89" s="215"/>
      <c r="BR89" s="213">
        <f t="shared" si="88"/>
        <v>159.69496453563596</v>
      </c>
      <c r="BS89" s="213">
        <f t="shared" si="89"/>
        <v>180.14819770670385</v>
      </c>
      <c r="BT89" s="213">
        <f t="shared" si="90"/>
        <v>20.453233171067893</v>
      </c>
      <c r="BU89" s="404">
        <f t="shared" si="91"/>
        <v>0.12807688226452343</v>
      </c>
      <c r="BV89" s="215"/>
      <c r="BW89" s="213">
        <f t="shared" si="92"/>
        <v>457.95565940705114</v>
      </c>
      <c r="BX89" s="213">
        <f t="shared" si="93"/>
        <v>480.44709341021354</v>
      </c>
      <c r="BY89" s="213">
        <f t="shared" si="94"/>
        <v>22.491434003162396</v>
      </c>
      <c r="BZ89" s="404">
        <f t="shared" si="95"/>
        <v>4.9112689277131569E-2</v>
      </c>
      <c r="CA89" s="216"/>
      <c r="CB89" s="213">
        <f t="shared" si="96"/>
        <v>-301.3748110831234</v>
      </c>
      <c r="CC89" s="213">
        <f t="shared" si="97"/>
        <v>-311.25338189386054</v>
      </c>
      <c r="CD89" s="213">
        <f t="shared" si="98"/>
        <v>-9.8785708107371306</v>
      </c>
      <c r="CE89" s="404">
        <f t="shared" si="99"/>
        <v>3.2778355879292384E-2</v>
      </c>
      <c r="CF89" s="142"/>
      <c r="CG89" s="213">
        <f t="shared" si="100"/>
        <v>156.58084832392774</v>
      </c>
      <c r="CH89" s="213">
        <f t="shared" si="101"/>
        <v>169.19371151635301</v>
      </c>
      <c r="CI89" s="206">
        <v>-220.54938108437889</v>
      </c>
      <c r="CJ89" s="142">
        <v>-0.58480960656589864</v>
      </c>
    </row>
    <row r="90" spans="1:88">
      <c r="A90" s="74">
        <v>240</v>
      </c>
      <c r="B90" s="84">
        <v>19</v>
      </c>
      <c r="C90" s="84">
        <v>19</v>
      </c>
      <c r="D90" s="75" t="s">
        <v>121</v>
      </c>
      <c r="E90" s="97">
        <v>19402</v>
      </c>
      <c r="F90" s="213">
        <f>'1.a. Vos-laskelma'!C90</f>
        <v>19339</v>
      </c>
      <c r="G90" s="214">
        <f t="shared" si="53"/>
        <v>-63</v>
      </c>
      <c r="H90" s="179">
        <f t="shared" si="54"/>
        <v>-3.2470879290794762E-3</v>
      </c>
      <c r="I90" s="142"/>
      <c r="J90" s="213">
        <v>5458684.8267709501</v>
      </c>
      <c r="K90" s="214">
        <f t="shared" si="55"/>
        <v>3635172.6341876797</v>
      </c>
      <c r="L90" s="214">
        <f t="shared" si="56"/>
        <v>-1823512.1925832704</v>
      </c>
      <c r="M90" s="179">
        <f t="shared" si="57"/>
        <v>-0.33405705778070305</v>
      </c>
      <c r="N90" s="404"/>
      <c r="O90" s="213">
        <v>-12158489.7428913</v>
      </c>
      <c r="P90" s="213">
        <f>'2.a. Vos-laskelma'!M90+'2.a. Vos-laskelma'!N90</f>
        <v>-11893419.993058532</v>
      </c>
      <c r="Q90" s="214">
        <f t="shared" si="58"/>
        <v>265069.74983276799</v>
      </c>
      <c r="R90" s="179">
        <f t="shared" si="59"/>
        <v>-2.1801206847071299E-2</v>
      </c>
      <c r="S90" s="404"/>
      <c r="T90" s="213">
        <v>-6699804.9161203466</v>
      </c>
      <c r="U90" s="213">
        <f>'2.a. Vos-laskelma'!U90</f>
        <v>-8258247.3588708527</v>
      </c>
      <c r="V90" s="214">
        <f t="shared" si="60"/>
        <v>-1558442.4427505061</v>
      </c>
      <c r="W90" s="179">
        <f t="shared" si="61"/>
        <v>0.2326101225724872</v>
      </c>
      <c r="X90" s="142"/>
      <c r="Y90" s="213">
        <f>'1.a. Vos-laskelma'!X90</f>
        <v>1506628.7225757169</v>
      </c>
      <c r="Z90" s="213">
        <f>'1.a. Vos-laskelma'!E90</f>
        <v>3686933.6072753086</v>
      </c>
      <c r="AA90" s="214">
        <f t="shared" si="62"/>
        <v>2180304.8846995914</v>
      </c>
      <c r="AB90" s="179">
        <f t="shared" si="63"/>
        <v>1.4471414569690166</v>
      </c>
      <c r="AC90" s="179"/>
      <c r="AD90" s="213">
        <v>1769950.7715342119</v>
      </c>
      <c r="AE90" s="213">
        <f>'2.a. Vos-laskelma'!X90</f>
        <v>2114257.3465067437</v>
      </c>
      <c r="AF90" s="214">
        <f t="shared" si="64"/>
        <v>344306.57497253176</v>
      </c>
      <c r="AG90" s="179">
        <f t="shared" si="65"/>
        <v>0.19452889905750498</v>
      </c>
      <c r="AH90" s="143"/>
      <c r="AI90" s="81">
        <v>-3423225.4220104171</v>
      </c>
      <c r="AJ90" s="81">
        <f>'2.a. Vos-laskelma'!Y90</f>
        <v>-2457056.4050888</v>
      </c>
      <c r="AK90" s="214">
        <f t="shared" si="66"/>
        <v>966169.01692161709</v>
      </c>
      <c r="AL90" s="179">
        <f t="shared" si="67"/>
        <v>-0.2822393788937797</v>
      </c>
      <c r="AM90" s="142"/>
      <c r="AN90" s="213">
        <v>1647243</v>
      </c>
      <c r="AO90" s="213">
        <v>1647243</v>
      </c>
      <c r="AP90" s="214">
        <f t="shared" si="51"/>
        <v>0</v>
      </c>
      <c r="AQ90" s="179">
        <f t="shared" si="52"/>
        <v>0</v>
      </c>
      <c r="AR90" s="142"/>
      <c r="AS90" s="213">
        <f t="shared" si="68"/>
        <v>-1775982.4220104171</v>
      </c>
      <c r="AT90" s="213">
        <f t="shared" si="69"/>
        <v>-809813.40508880001</v>
      </c>
      <c r="AU90" s="214">
        <f t="shared" si="70"/>
        <v>966169.01692161709</v>
      </c>
      <c r="AV90" s="179">
        <f t="shared" si="71"/>
        <v>-0.54401947054628563</v>
      </c>
      <c r="AX90" s="213">
        <f t="shared" si="72"/>
        <v>281.34650174059118</v>
      </c>
      <c r="AY90" s="213">
        <f t="shared" si="73"/>
        <v>187.97107576336313</v>
      </c>
      <c r="AZ90" s="213">
        <f t="shared" si="74"/>
        <v>-93.375425977228048</v>
      </c>
      <c r="BA90" s="404">
        <f t="shared" si="75"/>
        <v>-0.33188763819541867</v>
      </c>
      <c r="BB90" s="164"/>
      <c r="BC90" s="213">
        <f t="shared" si="76"/>
        <v>-626.66167111077732</v>
      </c>
      <c r="BD90" s="213">
        <f t="shared" si="77"/>
        <v>-614.9966385572435</v>
      </c>
      <c r="BE90" s="213">
        <f t="shared" si="78"/>
        <v>11.66503255353382</v>
      </c>
      <c r="BF90" s="404">
        <f t="shared" si="79"/>
        <v>-1.861456203768963E-2</v>
      </c>
      <c r="BG90" s="527"/>
      <c r="BH90" s="213">
        <f t="shared" si="80"/>
        <v>-345.31516937018591</v>
      </c>
      <c r="BI90" s="213">
        <f t="shared" si="81"/>
        <v>-427.0255627938804</v>
      </c>
      <c r="BJ90" s="213">
        <f t="shared" si="82"/>
        <v>-81.710393423694484</v>
      </c>
      <c r="BK90" s="404">
        <f t="shared" si="83"/>
        <v>0.23662555448324088</v>
      </c>
      <c r="BL90" s="215"/>
      <c r="BM90" s="213">
        <f t="shared" si="84"/>
        <v>77.653268867937172</v>
      </c>
      <c r="BN90" s="213">
        <f t="shared" si="85"/>
        <v>190.64758298129732</v>
      </c>
      <c r="BO90" s="213">
        <f t="shared" si="86"/>
        <v>112.99431411336015</v>
      </c>
      <c r="BP90" s="404">
        <f t="shared" si="87"/>
        <v>1.4551134261395555</v>
      </c>
      <c r="BQ90" s="215"/>
      <c r="BR90" s="213">
        <f t="shared" si="88"/>
        <v>91.225171195454692</v>
      </c>
      <c r="BS90" s="213">
        <f t="shared" si="89"/>
        <v>109.32609475705794</v>
      </c>
      <c r="BT90" s="213">
        <f t="shared" si="90"/>
        <v>18.100923561603253</v>
      </c>
      <c r="BU90" s="404">
        <f t="shared" si="91"/>
        <v>0.1984202750666379</v>
      </c>
      <c r="BV90" s="215"/>
      <c r="BW90" s="213">
        <f t="shared" si="92"/>
        <v>-176.43672930679401</v>
      </c>
      <c r="BX90" s="213">
        <f t="shared" si="93"/>
        <v>-127.0518850555251</v>
      </c>
      <c r="BY90" s="213">
        <f t="shared" si="94"/>
        <v>49.384844251268902</v>
      </c>
      <c r="BZ90" s="404">
        <f t="shared" si="95"/>
        <v>-0.27990115462521925</v>
      </c>
      <c r="CA90" s="216"/>
      <c r="CB90" s="213">
        <f t="shared" si="96"/>
        <v>84.900680342232761</v>
      </c>
      <c r="CC90" s="213">
        <f t="shared" si="97"/>
        <v>85.17725838978231</v>
      </c>
      <c r="CD90" s="213">
        <f t="shared" si="98"/>
        <v>0.27657804754954896</v>
      </c>
      <c r="CE90" s="404">
        <f t="shared" si="99"/>
        <v>3.2576658565593229E-3</v>
      </c>
      <c r="CF90" s="142"/>
      <c r="CG90" s="213">
        <f t="shared" si="100"/>
        <v>-91.536048964561232</v>
      </c>
      <c r="CH90" s="213">
        <f t="shared" si="101"/>
        <v>-41.874626665742802</v>
      </c>
      <c r="CI90" s="206">
        <v>-110.58262875863041</v>
      </c>
      <c r="CJ90" s="142">
        <v>-5.8059047847038716</v>
      </c>
    </row>
    <row r="91" spans="1:88">
      <c r="A91" s="74">
        <v>241</v>
      </c>
      <c r="B91" s="84">
        <v>19</v>
      </c>
      <c r="C91" s="84">
        <v>19</v>
      </c>
      <c r="D91" s="75" t="s">
        <v>122</v>
      </c>
      <c r="E91" s="97">
        <v>7604</v>
      </c>
      <c r="F91" s="213">
        <f>'1.a. Vos-laskelma'!C91</f>
        <v>7576</v>
      </c>
      <c r="G91" s="214">
        <f t="shared" si="53"/>
        <v>-28</v>
      </c>
      <c r="H91" s="179">
        <f t="shared" si="54"/>
        <v>-3.682272488164124E-3</v>
      </c>
      <c r="I91" s="142"/>
      <c r="J91" s="213">
        <v>2923751.7253535418</v>
      </c>
      <c r="K91" s="214">
        <f t="shared" si="55"/>
        <v>2566383.8413060093</v>
      </c>
      <c r="L91" s="214">
        <f t="shared" si="56"/>
        <v>-357367.88404753245</v>
      </c>
      <c r="M91" s="179">
        <f t="shared" si="57"/>
        <v>-0.12222921698466696</v>
      </c>
      <c r="N91" s="404"/>
      <c r="O91" s="213">
        <v>-2653333.1469309782</v>
      </c>
      <c r="P91" s="213">
        <f>'2.a. Vos-laskelma'!M91+'2.a. Vos-laskelma'!N91</f>
        <v>-2547694.0359021863</v>
      </c>
      <c r="Q91" s="214">
        <f t="shared" si="58"/>
        <v>105639.11102879187</v>
      </c>
      <c r="R91" s="179">
        <f t="shared" si="59"/>
        <v>-3.9813738109359204E-2</v>
      </c>
      <c r="S91" s="404"/>
      <c r="T91" s="213">
        <v>270418.57842256408</v>
      </c>
      <c r="U91" s="213">
        <f>'2.a. Vos-laskelma'!U91</f>
        <v>18689.805403823033</v>
      </c>
      <c r="V91" s="214">
        <f t="shared" si="60"/>
        <v>-251728.77301874105</v>
      </c>
      <c r="W91" s="179">
        <f t="shared" si="61"/>
        <v>-0.93088564582786248</v>
      </c>
      <c r="X91" s="142"/>
      <c r="Y91" s="213">
        <f>'1.a. Vos-laskelma'!X91</f>
        <v>1196552.574217482</v>
      </c>
      <c r="Z91" s="213">
        <f>'1.a. Vos-laskelma'!E91</f>
        <v>1180130.3820150467</v>
      </c>
      <c r="AA91" s="214">
        <f t="shared" si="62"/>
        <v>-16422.192202435341</v>
      </c>
      <c r="AB91" s="179">
        <f t="shared" si="63"/>
        <v>-1.3724588920110827E-2</v>
      </c>
      <c r="AC91" s="179"/>
      <c r="AD91" s="213">
        <v>453037.76706676983</v>
      </c>
      <c r="AE91" s="213">
        <f>'2.a. Vos-laskelma'!X91</f>
        <v>614389.72075252235</v>
      </c>
      <c r="AF91" s="214">
        <f t="shared" si="64"/>
        <v>161351.95368575252</v>
      </c>
      <c r="AG91" s="179">
        <f t="shared" si="65"/>
        <v>0.35615563517019561</v>
      </c>
      <c r="AH91" s="143"/>
      <c r="AI91" s="81">
        <v>1920008.9197068161</v>
      </c>
      <c r="AJ91" s="81">
        <f>'2.a. Vos-laskelma'!Y91</f>
        <v>1813209.908171392</v>
      </c>
      <c r="AK91" s="214">
        <f t="shared" si="66"/>
        <v>-106799.01153542404</v>
      </c>
      <c r="AL91" s="179">
        <f t="shared" si="67"/>
        <v>-5.5624226762307008E-2</v>
      </c>
      <c r="AM91" s="142"/>
      <c r="AN91" s="213">
        <v>-392026</v>
      </c>
      <c r="AO91" s="213">
        <v>-392026</v>
      </c>
      <c r="AP91" s="214">
        <f t="shared" si="51"/>
        <v>0</v>
      </c>
      <c r="AQ91" s="179">
        <f t="shared" si="52"/>
        <v>0</v>
      </c>
      <c r="AR91" s="142"/>
      <c r="AS91" s="213">
        <f t="shared" si="68"/>
        <v>1527982.9197068161</v>
      </c>
      <c r="AT91" s="213">
        <f t="shared" si="69"/>
        <v>1421183.908171392</v>
      </c>
      <c r="AU91" s="214">
        <f t="shared" si="70"/>
        <v>-106799.01153542404</v>
      </c>
      <c r="AV91" s="179">
        <f t="shared" si="71"/>
        <v>-6.9895422362388882E-2</v>
      </c>
      <c r="AX91" s="213">
        <f t="shared" si="72"/>
        <v>384.50180501756205</v>
      </c>
      <c r="AY91" s="213">
        <f t="shared" si="73"/>
        <v>338.7518269939294</v>
      </c>
      <c r="AZ91" s="213">
        <f t="shared" si="74"/>
        <v>-45.74997802363265</v>
      </c>
      <c r="BA91" s="404">
        <f t="shared" si="75"/>
        <v>-0.11898507998302642</v>
      </c>
      <c r="BB91" s="164"/>
      <c r="BC91" s="213">
        <f t="shared" si="76"/>
        <v>-348.93913031706711</v>
      </c>
      <c r="BD91" s="213">
        <f t="shared" si="77"/>
        <v>-336.28485162383663</v>
      </c>
      <c r="BE91" s="213">
        <f t="shared" si="78"/>
        <v>12.654278693230481</v>
      </c>
      <c r="BF91" s="404">
        <f t="shared" si="79"/>
        <v>-3.6265003244927103E-2</v>
      </c>
      <c r="BG91" s="527"/>
      <c r="BH91" s="213">
        <f t="shared" si="80"/>
        <v>35.562674700495016</v>
      </c>
      <c r="BI91" s="213">
        <f t="shared" si="81"/>
        <v>2.4669753700927974</v>
      </c>
      <c r="BJ91" s="213">
        <f t="shared" si="82"/>
        <v>-33.095699330402219</v>
      </c>
      <c r="BK91" s="404">
        <f t="shared" si="83"/>
        <v>-0.93063020734887358</v>
      </c>
      <c r="BL91" s="215"/>
      <c r="BM91" s="213">
        <f t="shared" si="84"/>
        <v>157.3583080243927</v>
      </c>
      <c r="BN91" s="213">
        <f t="shared" si="85"/>
        <v>155.77222571476329</v>
      </c>
      <c r="BO91" s="213">
        <f t="shared" si="86"/>
        <v>-1.5860823096294041</v>
      </c>
      <c r="BP91" s="404">
        <f t="shared" si="87"/>
        <v>-1.007943164579235E-2</v>
      </c>
      <c r="BQ91" s="215"/>
      <c r="BR91" s="213">
        <f t="shared" si="88"/>
        <v>59.578875206045481</v>
      </c>
      <c r="BS91" s="213">
        <f t="shared" si="89"/>
        <v>81.096848040195667</v>
      </c>
      <c r="BT91" s="213">
        <f t="shared" si="90"/>
        <v>21.517972834150186</v>
      </c>
      <c r="BU91" s="404">
        <f t="shared" si="91"/>
        <v>0.36116782600767783</v>
      </c>
      <c r="BV91" s="215"/>
      <c r="BW91" s="213">
        <f t="shared" si="92"/>
        <v>252.49985793093322</v>
      </c>
      <c r="BX91" s="213">
        <f t="shared" si="93"/>
        <v>239.33604912505174</v>
      </c>
      <c r="BY91" s="213">
        <f t="shared" si="94"/>
        <v>-13.163808805881473</v>
      </c>
      <c r="BZ91" s="404">
        <f t="shared" si="95"/>
        <v>-5.2133925594057939E-2</v>
      </c>
      <c r="CA91" s="216"/>
      <c r="CB91" s="213">
        <f t="shared" si="96"/>
        <v>-51.555234087322461</v>
      </c>
      <c r="CC91" s="213">
        <f t="shared" si="97"/>
        <v>-51.745776135163673</v>
      </c>
      <c r="CD91" s="213">
        <f t="shared" si="98"/>
        <v>-0.19054204784121254</v>
      </c>
      <c r="CE91" s="404">
        <f t="shared" si="99"/>
        <v>3.6958817317845759E-3</v>
      </c>
      <c r="CF91" s="142"/>
      <c r="CG91" s="213">
        <f t="shared" si="100"/>
        <v>200.94462384361074</v>
      </c>
      <c r="CH91" s="213">
        <f t="shared" si="101"/>
        <v>187.59027298988806</v>
      </c>
      <c r="CI91" s="206">
        <v>-38.246637283386207</v>
      </c>
      <c r="CJ91" s="142">
        <v>-0.1598998103157265</v>
      </c>
    </row>
    <row r="92" spans="1:88">
      <c r="A92" s="74">
        <v>244</v>
      </c>
      <c r="B92" s="84">
        <v>17</v>
      </c>
      <c r="C92" s="84">
        <v>17</v>
      </c>
      <c r="D92" s="75" t="s">
        <v>123</v>
      </c>
      <c r="E92" s="97">
        <v>19657</v>
      </c>
      <c r="F92" s="213">
        <f>'1.a. Vos-laskelma'!C92</f>
        <v>19702</v>
      </c>
      <c r="G92" s="214">
        <f t="shared" si="53"/>
        <v>45</v>
      </c>
      <c r="H92" s="179">
        <f t="shared" si="54"/>
        <v>2.289260823116447E-3</v>
      </c>
      <c r="I92" s="142"/>
      <c r="J92" s="213">
        <v>19705442.86839978</v>
      </c>
      <c r="K92" s="214">
        <f t="shared" si="55"/>
        <v>19226559.75763448</v>
      </c>
      <c r="L92" s="214">
        <f t="shared" si="56"/>
        <v>-478883.11076530069</v>
      </c>
      <c r="M92" s="179">
        <f t="shared" si="57"/>
        <v>-2.4302072983766913E-2</v>
      </c>
      <c r="N92" s="404"/>
      <c r="O92" s="213">
        <v>483566.60199081129</v>
      </c>
      <c r="P92" s="213">
        <f>'2.a. Vos-laskelma'!M92+'2.a. Vos-laskelma'!N92</f>
        <v>456431.1423145383</v>
      </c>
      <c r="Q92" s="214">
        <f t="shared" si="58"/>
        <v>-27135.459676272993</v>
      </c>
      <c r="R92" s="179">
        <f t="shared" si="59"/>
        <v>-5.6115247753997323E-2</v>
      </c>
      <c r="S92" s="404"/>
      <c r="T92" s="213">
        <v>20189009.470390592</v>
      </c>
      <c r="U92" s="213">
        <f>'2.a. Vos-laskelma'!U92</f>
        <v>19682990.899949018</v>
      </c>
      <c r="V92" s="214">
        <f t="shared" si="60"/>
        <v>-506018.57044157386</v>
      </c>
      <c r="W92" s="179">
        <f t="shared" si="61"/>
        <v>-2.5064061274710177E-2</v>
      </c>
      <c r="X92" s="142"/>
      <c r="Y92" s="213">
        <f>'1.a. Vos-laskelma'!X92</f>
        <v>2929050.2629106198</v>
      </c>
      <c r="Z92" s="213">
        <f>'1.a. Vos-laskelma'!E92</f>
        <v>2433326.4499740773</v>
      </c>
      <c r="AA92" s="214">
        <f t="shared" si="62"/>
        <v>-495723.81293654256</v>
      </c>
      <c r="AB92" s="179">
        <f t="shared" si="63"/>
        <v>-0.16924387376129829</v>
      </c>
      <c r="AC92" s="179"/>
      <c r="AD92" s="213">
        <v>266530.90515023231</v>
      </c>
      <c r="AE92" s="213">
        <f>'2.a. Vos-laskelma'!X92</f>
        <v>693924.72969622398</v>
      </c>
      <c r="AF92" s="214">
        <f t="shared" si="64"/>
        <v>427393.82454599167</v>
      </c>
      <c r="AG92" s="179">
        <f t="shared" si="65"/>
        <v>1.603543215016989</v>
      </c>
      <c r="AH92" s="143"/>
      <c r="AI92" s="81">
        <v>23384590.638451438</v>
      </c>
      <c r="AJ92" s="81">
        <f>'2.a. Vos-laskelma'!Y92</f>
        <v>22810242.079619322</v>
      </c>
      <c r="AK92" s="214">
        <f t="shared" si="66"/>
        <v>-574348.55883211643</v>
      </c>
      <c r="AL92" s="179">
        <f t="shared" si="67"/>
        <v>-2.4560984098978035E-2</v>
      </c>
      <c r="AM92" s="142"/>
      <c r="AN92" s="213">
        <v>573869</v>
      </c>
      <c r="AO92" s="213">
        <v>573869</v>
      </c>
      <c r="AP92" s="214">
        <f t="shared" ref="AP92:AP155" si="102">AO92-AN92</f>
        <v>0</v>
      </c>
      <c r="AQ92" s="179">
        <f t="shared" ref="AQ92:AQ155" si="103">AP92/AN92</f>
        <v>0</v>
      </c>
      <c r="AR92" s="142"/>
      <c r="AS92" s="213">
        <f t="shared" si="68"/>
        <v>23958459.638451438</v>
      </c>
      <c r="AT92" s="213">
        <f t="shared" si="69"/>
        <v>23384111.079619322</v>
      </c>
      <c r="AU92" s="214">
        <f t="shared" si="70"/>
        <v>-574348.55883211643</v>
      </c>
      <c r="AV92" s="179">
        <f t="shared" si="71"/>
        <v>-2.3972683031355333E-2</v>
      </c>
      <c r="AX92" s="213">
        <f t="shared" si="72"/>
        <v>1002.4644080174889</v>
      </c>
      <c r="AY92" s="213">
        <f t="shared" si="73"/>
        <v>975.86842745074</v>
      </c>
      <c r="AZ92" s="213">
        <f t="shared" si="74"/>
        <v>-26.595980566748949</v>
      </c>
      <c r="BA92" s="404">
        <f t="shared" si="75"/>
        <v>-2.6530598347472657E-2</v>
      </c>
      <c r="BB92" s="164"/>
      <c r="BC92" s="213">
        <f t="shared" si="76"/>
        <v>24.600223940113512</v>
      </c>
      <c r="BD92" s="213">
        <f t="shared" si="77"/>
        <v>23.166741565046102</v>
      </c>
      <c r="BE92" s="213">
        <f t="shared" si="78"/>
        <v>-1.4334823750674097</v>
      </c>
      <c r="BF92" s="404">
        <f t="shared" si="79"/>
        <v>-5.8271110806026073E-2</v>
      </c>
      <c r="BG92" s="527"/>
      <c r="BH92" s="213">
        <f t="shared" si="80"/>
        <v>1027.0646319576024</v>
      </c>
      <c r="BI92" s="213">
        <f t="shared" si="81"/>
        <v>999.0351690157861</v>
      </c>
      <c r="BJ92" s="213">
        <f t="shared" si="82"/>
        <v>-28.029462941816291</v>
      </c>
      <c r="BK92" s="404">
        <f t="shared" si="83"/>
        <v>-2.7290846232716305E-2</v>
      </c>
      <c r="BL92" s="215"/>
      <c r="BM92" s="213">
        <f t="shared" si="84"/>
        <v>149.00800035156024</v>
      </c>
      <c r="BN92" s="213">
        <f t="shared" si="85"/>
        <v>123.50657039762854</v>
      </c>
      <c r="BO92" s="213">
        <f t="shared" si="86"/>
        <v>-25.501429953931705</v>
      </c>
      <c r="BP92" s="404">
        <f t="shared" si="87"/>
        <v>-0.17114134740259054</v>
      </c>
      <c r="BQ92" s="215"/>
      <c r="BR92" s="213">
        <f t="shared" si="88"/>
        <v>13.559083540226499</v>
      </c>
      <c r="BS92" s="213">
        <f t="shared" si="89"/>
        <v>35.22102982926728</v>
      </c>
      <c r="BT92" s="213">
        <f t="shared" si="90"/>
        <v>21.661946289040781</v>
      </c>
      <c r="BU92" s="404">
        <f t="shared" si="91"/>
        <v>1.5975966387975309</v>
      </c>
      <c r="BV92" s="215"/>
      <c r="BW92" s="213">
        <f t="shared" si="92"/>
        <v>1189.6317158493889</v>
      </c>
      <c r="BX92" s="213">
        <f t="shared" si="93"/>
        <v>1157.762769242682</v>
      </c>
      <c r="BY92" s="213">
        <f t="shared" si="94"/>
        <v>-31.868946606706913</v>
      </c>
      <c r="BZ92" s="404">
        <f t="shared" si="95"/>
        <v>-2.6788918101391324E-2</v>
      </c>
      <c r="CA92" s="216"/>
      <c r="CB92" s="213">
        <f t="shared" si="96"/>
        <v>29.194129317800275</v>
      </c>
      <c r="CC92" s="213">
        <f t="shared" si="97"/>
        <v>29.12744898995026</v>
      </c>
      <c r="CD92" s="213">
        <f t="shared" si="98"/>
        <v>-6.6680327850015431E-2</v>
      </c>
      <c r="CE92" s="404">
        <f t="shared" si="99"/>
        <v>-2.2840320779616138E-3</v>
      </c>
      <c r="CF92" s="142"/>
      <c r="CG92" s="213">
        <f t="shared" si="100"/>
        <v>1218.8258451671893</v>
      </c>
      <c r="CH92" s="213">
        <f t="shared" si="101"/>
        <v>1186.8902182326324</v>
      </c>
      <c r="CI92" s="206">
        <v>20.61536251835696</v>
      </c>
      <c r="CJ92" s="142">
        <v>1.7205126158455451E-2</v>
      </c>
    </row>
    <row r="93" spans="1:88">
      <c r="A93" s="74">
        <v>245</v>
      </c>
      <c r="B93" s="84">
        <v>1</v>
      </c>
      <c r="C93" s="85">
        <v>32</v>
      </c>
      <c r="D93" s="75" t="s">
        <v>124</v>
      </c>
      <c r="E93" s="97">
        <v>38461</v>
      </c>
      <c r="F93" s="213">
        <f>'1.a. Vos-laskelma'!C93</f>
        <v>38767</v>
      </c>
      <c r="G93" s="214">
        <f t="shared" si="53"/>
        <v>306</v>
      </c>
      <c r="H93" s="179">
        <f t="shared" si="54"/>
        <v>7.956111385559397E-3</v>
      </c>
      <c r="I93" s="142"/>
      <c r="J93" s="213">
        <v>23296407.12800885</v>
      </c>
      <c r="K93" s="214">
        <f t="shared" si="55"/>
        <v>21906000.126839884</v>
      </c>
      <c r="L93" s="214">
        <f t="shared" si="56"/>
        <v>-1390407.0011689663</v>
      </c>
      <c r="M93" s="179">
        <f t="shared" si="57"/>
        <v>-5.9683323421031095E-2</v>
      </c>
      <c r="N93" s="404"/>
      <c r="O93" s="213">
        <v>-2483122.5093693272</v>
      </c>
      <c r="P93" s="213">
        <f>'2.a. Vos-laskelma'!M93+'2.a. Vos-laskelma'!N93</f>
        <v>-2536094.3010150921</v>
      </c>
      <c r="Q93" s="214">
        <f t="shared" si="58"/>
        <v>-52971.791645764839</v>
      </c>
      <c r="R93" s="179">
        <f t="shared" si="59"/>
        <v>2.1332733864677024E-2</v>
      </c>
      <c r="S93" s="404"/>
      <c r="T93" s="213">
        <v>20813284.618639521</v>
      </c>
      <c r="U93" s="213">
        <f>'2.a. Vos-laskelma'!U93</f>
        <v>19369905.82582479</v>
      </c>
      <c r="V93" s="214">
        <f t="shared" si="60"/>
        <v>-1443378.7928147316</v>
      </c>
      <c r="W93" s="179">
        <f t="shared" si="61"/>
        <v>-6.9348919176461993E-2</v>
      </c>
      <c r="X93" s="142"/>
      <c r="Y93" s="213">
        <f>'1.a. Vos-laskelma'!X93</f>
        <v>2199833.6192991151</v>
      </c>
      <c r="Z93" s="213">
        <f>'1.a. Vos-laskelma'!E93</f>
        <v>4420651.7586657004</v>
      </c>
      <c r="AA93" s="214">
        <f t="shared" si="62"/>
        <v>2220818.1393665853</v>
      </c>
      <c r="AB93" s="179">
        <f t="shared" si="63"/>
        <v>1.0095391396346403</v>
      </c>
      <c r="AC93" s="179"/>
      <c r="AD93" s="213">
        <v>2525615.307313798</v>
      </c>
      <c r="AE93" s="213">
        <f>'2.a. Vos-laskelma'!X93</f>
        <v>3073829.2366024302</v>
      </c>
      <c r="AF93" s="214">
        <f t="shared" si="64"/>
        <v>548213.92928863224</v>
      </c>
      <c r="AG93" s="179">
        <f t="shared" si="65"/>
        <v>0.21706153257033564</v>
      </c>
      <c r="AH93" s="143"/>
      <c r="AI93" s="81">
        <v>25538733.545252431</v>
      </c>
      <c r="AJ93" s="81">
        <f>'2.a. Vos-laskelma'!Y93</f>
        <v>26864386.821092919</v>
      </c>
      <c r="AK93" s="214">
        <f t="shared" si="66"/>
        <v>1325653.2758404873</v>
      </c>
      <c r="AL93" s="179">
        <f t="shared" si="67"/>
        <v>5.190755733801538E-2</v>
      </c>
      <c r="AM93" s="142"/>
      <c r="AN93" s="213">
        <v>-3752165</v>
      </c>
      <c r="AO93" s="213">
        <v>-3752165</v>
      </c>
      <c r="AP93" s="214">
        <f t="shared" si="102"/>
        <v>0</v>
      </c>
      <c r="AQ93" s="179">
        <f t="shared" si="103"/>
        <v>0</v>
      </c>
      <c r="AR93" s="142"/>
      <c r="AS93" s="213">
        <f t="shared" si="68"/>
        <v>21786568.545252431</v>
      </c>
      <c r="AT93" s="213">
        <f t="shared" si="69"/>
        <v>23112221.821092919</v>
      </c>
      <c r="AU93" s="214">
        <f t="shared" si="70"/>
        <v>1325653.2758404873</v>
      </c>
      <c r="AV93" s="179">
        <f t="shared" si="71"/>
        <v>6.0847272625195674E-2</v>
      </c>
      <c r="AX93" s="213">
        <f t="shared" si="72"/>
        <v>605.71506533914487</v>
      </c>
      <c r="AY93" s="213">
        <f t="shared" si="73"/>
        <v>565.06823140402616</v>
      </c>
      <c r="AZ93" s="213">
        <f t="shared" si="74"/>
        <v>-40.646833935118707</v>
      </c>
      <c r="BA93" s="404">
        <f t="shared" si="75"/>
        <v>-6.7105535690052898E-2</v>
      </c>
      <c r="BB93" s="164"/>
      <c r="BC93" s="213">
        <f t="shared" si="76"/>
        <v>-64.562089112850089</v>
      </c>
      <c r="BD93" s="213">
        <f t="shared" si="77"/>
        <v>-65.418894962599424</v>
      </c>
      <c r="BE93" s="213">
        <f t="shared" si="78"/>
        <v>-0.85680584974933538</v>
      </c>
      <c r="BF93" s="404">
        <f t="shared" si="79"/>
        <v>1.3271036633459889E-2</v>
      </c>
      <c r="BG93" s="527"/>
      <c r="BH93" s="213">
        <f t="shared" si="80"/>
        <v>541.15297622629475</v>
      </c>
      <c r="BI93" s="213">
        <f t="shared" si="81"/>
        <v>499.64933644142673</v>
      </c>
      <c r="BJ93" s="213">
        <f t="shared" si="82"/>
        <v>-41.503639784868028</v>
      </c>
      <c r="BK93" s="404">
        <f t="shared" si="83"/>
        <v>-7.6694837889078507E-2</v>
      </c>
      <c r="BL93" s="215"/>
      <c r="BM93" s="213">
        <f t="shared" si="84"/>
        <v>57.196474852424927</v>
      </c>
      <c r="BN93" s="213">
        <f t="shared" si="85"/>
        <v>114.03130906868472</v>
      </c>
      <c r="BO93" s="213">
        <f t="shared" si="86"/>
        <v>56.834834216259793</v>
      </c>
      <c r="BP93" s="404">
        <f t="shared" si="87"/>
        <v>0.99367722159279537</v>
      </c>
      <c r="BQ93" s="215"/>
      <c r="BR93" s="213">
        <f t="shared" si="88"/>
        <v>65.666917327001329</v>
      </c>
      <c r="BS93" s="213">
        <f t="shared" si="89"/>
        <v>79.289840240473353</v>
      </c>
      <c r="BT93" s="213">
        <f t="shared" si="90"/>
        <v>13.622922913472024</v>
      </c>
      <c r="BU93" s="404">
        <f t="shared" si="91"/>
        <v>0.20745488699635464</v>
      </c>
      <c r="BV93" s="215"/>
      <c r="BW93" s="213">
        <f t="shared" si="92"/>
        <v>664.01636840572087</v>
      </c>
      <c r="BX93" s="213">
        <f t="shared" si="93"/>
        <v>692.97048575058477</v>
      </c>
      <c r="BY93" s="213">
        <f t="shared" si="94"/>
        <v>28.954117344863903</v>
      </c>
      <c r="BZ93" s="404">
        <f t="shared" si="95"/>
        <v>4.3604523506523919E-2</v>
      </c>
      <c r="CA93" s="216"/>
      <c r="CB93" s="213">
        <f t="shared" si="96"/>
        <v>-97.557655807181305</v>
      </c>
      <c r="CC93" s="213">
        <f t="shared" si="97"/>
        <v>-96.787602858100968</v>
      </c>
      <c r="CD93" s="213">
        <f t="shared" si="98"/>
        <v>0.77005294908033761</v>
      </c>
      <c r="CE93" s="404">
        <f t="shared" si="99"/>
        <v>-7.893311321484759E-3</v>
      </c>
      <c r="CF93" s="142"/>
      <c r="CG93" s="213">
        <f t="shared" si="100"/>
        <v>566.45871259853959</v>
      </c>
      <c r="CH93" s="213">
        <f t="shared" si="101"/>
        <v>596.1828828924838</v>
      </c>
      <c r="CI93" s="206">
        <v>68.960368976343773</v>
      </c>
      <c r="CJ93" s="142">
        <v>0.13861426849033459</v>
      </c>
    </row>
    <row r="94" spans="1:88">
      <c r="A94" s="74">
        <v>249</v>
      </c>
      <c r="B94" s="84">
        <v>13</v>
      </c>
      <c r="C94" s="84">
        <v>13</v>
      </c>
      <c r="D94" s="75" t="s">
        <v>125</v>
      </c>
      <c r="E94" s="97">
        <v>9128</v>
      </c>
      <c r="F94" s="213">
        <f>'1.a. Vos-laskelma'!C94</f>
        <v>9014</v>
      </c>
      <c r="G94" s="214">
        <f t="shared" si="53"/>
        <v>-114</v>
      </c>
      <c r="H94" s="179">
        <f t="shared" si="54"/>
        <v>-1.2489044697633655E-2</v>
      </c>
      <c r="I94" s="142"/>
      <c r="J94" s="213">
        <v>2705257.9752670489</v>
      </c>
      <c r="K94" s="214">
        <f t="shared" si="55"/>
        <v>2171214.0095542925</v>
      </c>
      <c r="L94" s="214">
        <f t="shared" si="56"/>
        <v>-534043.96571275638</v>
      </c>
      <c r="M94" s="179">
        <f t="shared" si="57"/>
        <v>-0.19740962621505195</v>
      </c>
      <c r="N94" s="404"/>
      <c r="O94" s="213">
        <v>673927.11152802838</v>
      </c>
      <c r="P94" s="213">
        <f>'2.a. Vos-laskelma'!M94+'2.a. Vos-laskelma'!N94</f>
        <v>522171.7746365504</v>
      </c>
      <c r="Q94" s="214">
        <f t="shared" si="58"/>
        <v>-151755.33689147799</v>
      </c>
      <c r="R94" s="179">
        <f t="shared" si="59"/>
        <v>-0.22518063792892318</v>
      </c>
      <c r="S94" s="404"/>
      <c r="T94" s="213">
        <v>3379185.0867950772</v>
      </c>
      <c r="U94" s="213">
        <f>'2.a. Vos-laskelma'!U94</f>
        <v>2693385.7841908429</v>
      </c>
      <c r="V94" s="214">
        <f t="shared" si="60"/>
        <v>-685799.30260423431</v>
      </c>
      <c r="W94" s="179">
        <f t="shared" si="61"/>
        <v>-0.20294813246073698</v>
      </c>
      <c r="X94" s="142"/>
      <c r="Y94" s="213">
        <f>'1.a. Vos-laskelma'!X94</f>
        <v>3315720.9925055979</v>
      </c>
      <c r="Z94" s="213">
        <f>'1.a. Vos-laskelma'!E94</f>
        <v>3666076.4989459417</v>
      </c>
      <c r="AA94" s="214">
        <f t="shared" si="62"/>
        <v>350355.5064403438</v>
      </c>
      <c r="AB94" s="179">
        <f t="shared" si="63"/>
        <v>0.1056649540875844</v>
      </c>
      <c r="AC94" s="179"/>
      <c r="AD94" s="213">
        <v>1002907.1762237611</v>
      </c>
      <c r="AE94" s="213">
        <f>'2.a. Vos-laskelma'!X94</f>
        <v>1163425.6718180422</v>
      </c>
      <c r="AF94" s="214">
        <f t="shared" si="64"/>
        <v>160518.49559428112</v>
      </c>
      <c r="AG94" s="179">
        <f t="shared" si="65"/>
        <v>0.16005319275775873</v>
      </c>
      <c r="AH94" s="143"/>
      <c r="AI94" s="81">
        <v>7697813.255524436</v>
      </c>
      <c r="AJ94" s="81">
        <f>'2.a. Vos-laskelma'!Y94</f>
        <v>7522887.9549548272</v>
      </c>
      <c r="AK94" s="214">
        <f t="shared" si="66"/>
        <v>-174925.30056960881</v>
      </c>
      <c r="AL94" s="179">
        <f t="shared" si="67"/>
        <v>-2.2724024961773576E-2</v>
      </c>
      <c r="AM94" s="142"/>
      <c r="AN94" s="213">
        <v>-68802</v>
      </c>
      <c r="AO94" s="213">
        <v>-68802</v>
      </c>
      <c r="AP94" s="214">
        <f t="shared" si="102"/>
        <v>0</v>
      </c>
      <c r="AQ94" s="179">
        <f t="shared" si="103"/>
        <v>0</v>
      </c>
      <c r="AR94" s="142"/>
      <c r="AS94" s="213">
        <f t="shared" si="68"/>
        <v>7629011.255524436</v>
      </c>
      <c r="AT94" s="213">
        <f t="shared" si="69"/>
        <v>7454085.9549548272</v>
      </c>
      <c r="AU94" s="214">
        <f t="shared" si="70"/>
        <v>-174925.30056960881</v>
      </c>
      <c r="AV94" s="179">
        <f t="shared" si="71"/>
        <v>-2.2928960871952998E-2</v>
      </c>
      <c r="AX94" s="213">
        <f t="shared" si="72"/>
        <v>296.36919098017626</v>
      </c>
      <c r="AY94" s="213">
        <f t="shared" si="73"/>
        <v>240.87131235348264</v>
      </c>
      <c r="AZ94" s="213">
        <f t="shared" si="74"/>
        <v>-55.49787862669362</v>
      </c>
      <c r="BA94" s="404">
        <f t="shared" si="75"/>
        <v>-0.18725927092200956</v>
      </c>
      <c r="BB94" s="164"/>
      <c r="BC94" s="213">
        <f t="shared" si="76"/>
        <v>73.830752796672698</v>
      </c>
      <c r="BD94" s="213">
        <f t="shared" si="77"/>
        <v>57.928974332876678</v>
      </c>
      <c r="BE94" s="213">
        <f t="shared" si="78"/>
        <v>-15.90177846379602</v>
      </c>
      <c r="BF94" s="404">
        <f t="shared" si="79"/>
        <v>-0.21538150244233539</v>
      </c>
      <c r="BG94" s="527"/>
      <c r="BH94" s="213">
        <f t="shared" si="80"/>
        <v>370.19994377684895</v>
      </c>
      <c r="BI94" s="213">
        <f t="shared" si="81"/>
        <v>298.8002866863593</v>
      </c>
      <c r="BJ94" s="213">
        <f t="shared" si="82"/>
        <v>-71.399657090489654</v>
      </c>
      <c r="BK94" s="404">
        <f t="shared" si="83"/>
        <v>-0.19286782262054666</v>
      </c>
      <c r="BL94" s="215"/>
      <c r="BM94" s="213">
        <f t="shared" si="84"/>
        <v>363.24726035337397</v>
      </c>
      <c r="BN94" s="213">
        <f t="shared" si="85"/>
        <v>406.70917450032636</v>
      </c>
      <c r="BO94" s="213">
        <f t="shared" si="86"/>
        <v>43.461914146952381</v>
      </c>
      <c r="BP94" s="404">
        <f t="shared" si="87"/>
        <v>0.11964829164760056</v>
      </c>
      <c r="BQ94" s="215"/>
      <c r="BR94" s="213">
        <f t="shared" si="88"/>
        <v>109.87151360908864</v>
      </c>
      <c r="BS94" s="213">
        <f t="shared" si="89"/>
        <v>129.06874548680298</v>
      </c>
      <c r="BT94" s="213">
        <f t="shared" si="90"/>
        <v>19.197231877714344</v>
      </c>
      <c r="BU94" s="404">
        <f t="shared" si="91"/>
        <v>0.17472437802227872</v>
      </c>
      <c r="BV94" s="215"/>
      <c r="BW94" s="213">
        <f t="shared" si="92"/>
        <v>843.31871773931152</v>
      </c>
      <c r="BX94" s="213">
        <f t="shared" si="93"/>
        <v>834.57820667348869</v>
      </c>
      <c r="BY94" s="213">
        <f t="shared" si="94"/>
        <v>-8.7405110658228296</v>
      </c>
      <c r="BZ94" s="404">
        <f t="shared" si="95"/>
        <v>-1.0364421993684142E-2</v>
      </c>
      <c r="CA94" s="216"/>
      <c r="CB94" s="213">
        <f t="shared" si="96"/>
        <v>-7.5374671340929007</v>
      </c>
      <c r="CC94" s="213">
        <f t="shared" si="97"/>
        <v>-7.6327934324384294</v>
      </c>
      <c r="CD94" s="213">
        <f t="shared" si="98"/>
        <v>-9.5326298345528748E-2</v>
      </c>
      <c r="CE94" s="404">
        <f t="shared" si="99"/>
        <v>1.2646993565564757E-2</v>
      </c>
      <c r="CF94" s="142"/>
      <c r="CG94" s="213">
        <f t="shared" si="100"/>
        <v>835.7812506052187</v>
      </c>
      <c r="CH94" s="213">
        <f t="shared" si="101"/>
        <v>826.94541324105023</v>
      </c>
      <c r="CI94" s="206">
        <v>-50.33025350607943</v>
      </c>
      <c r="CJ94" s="142">
        <v>-5.6799006978875431E-2</v>
      </c>
    </row>
    <row r="95" spans="1:88">
      <c r="A95" s="74">
        <v>250</v>
      </c>
      <c r="B95" s="84">
        <v>6</v>
      </c>
      <c r="C95" s="84">
        <v>6</v>
      </c>
      <c r="D95" s="75" t="s">
        <v>126</v>
      </c>
      <c r="E95" s="97">
        <v>1703</v>
      </c>
      <c r="F95" s="213">
        <f>'1.a. Vos-laskelma'!C95</f>
        <v>1670</v>
      </c>
      <c r="G95" s="214">
        <f t="shared" si="53"/>
        <v>-33</v>
      </c>
      <c r="H95" s="179">
        <f t="shared" si="54"/>
        <v>-1.9377568995889608E-2</v>
      </c>
      <c r="I95" s="142"/>
      <c r="J95" s="213">
        <v>467230.84854046698</v>
      </c>
      <c r="K95" s="214">
        <f t="shared" si="55"/>
        <v>372866.03850569302</v>
      </c>
      <c r="L95" s="214">
        <f t="shared" si="56"/>
        <v>-94364.810034773953</v>
      </c>
      <c r="M95" s="179">
        <f t="shared" si="57"/>
        <v>-0.20196613800126897</v>
      </c>
      <c r="N95" s="404"/>
      <c r="O95" s="213">
        <v>-52593.439429623199</v>
      </c>
      <c r="P95" s="213">
        <f>'2.a. Vos-laskelma'!M95+'2.a. Vos-laskelma'!N95</f>
        <v>-43887.967106820128</v>
      </c>
      <c r="Q95" s="214">
        <f t="shared" si="58"/>
        <v>8705.4723228030707</v>
      </c>
      <c r="R95" s="179">
        <f t="shared" si="59"/>
        <v>-0.16552392118131226</v>
      </c>
      <c r="S95" s="404"/>
      <c r="T95" s="213">
        <v>414637.40911084379</v>
      </c>
      <c r="U95" s="213">
        <f>'2.a. Vos-laskelma'!U95</f>
        <v>328978.07139887288</v>
      </c>
      <c r="V95" s="214">
        <f t="shared" si="60"/>
        <v>-85659.337711970904</v>
      </c>
      <c r="W95" s="179">
        <f t="shared" si="61"/>
        <v>-0.20658854177113539</v>
      </c>
      <c r="X95" s="142"/>
      <c r="Y95" s="213">
        <f>'1.a. Vos-laskelma'!X95</f>
        <v>816629.76778005401</v>
      </c>
      <c r="Z95" s="213">
        <f>'1.a. Vos-laskelma'!E95</f>
        <v>800110.80053285451</v>
      </c>
      <c r="AA95" s="214">
        <f t="shared" si="62"/>
        <v>-16518.9672471995</v>
      </c>
      <c r="AB95" s="179">
        <f t="shared" si="63"/>
        <v>-2.0228220791050831E-2</v>
      </c>
      <c r="AC95" s="179"/>
      <c r="AD95" s="213">
        <v>338991.95969513513</v>
      </c>
      <c r="AE95" s="213">
        <f>'2.a. Vos-laskelma'!X95</f>
        <v>364464.27404129854</v>
      </c>
      <c r="AF95" s="214">
        <f t="shared" si="64"/>
        <v>25472.314346163417</v>
      </c>
      <c r="AG95" s="179">
        <f t="shared" si="65"/>
        <v>7.5141352523733537E-2</v>
      </c>
      <c r="AH95" s="143"/>
      <c r="AI95" s="81">
        <v>1570259.136586033</v>
      </c>
      <c r="AJ95" s="81">
        <f>'2.a. Vos-laskelma'!Y95</f>
        <v>1493553.1459730261</v>
      </c>
      <c r="AK95" s="214">
        <f t="shared" si="66"/>
        <v>-76705.990613006987</v>
      </c>
      <c r="AL95" s="179">
        <f t="shared" si="67"/>
        <v>-4.8849256040488155E-2</v>
      </c>
      <c r="AM95" s="142"/>
      <c r="AN95" s="213">
        <v>-377942</v>
      </c>
      <c r="AO95" s="213">
        <v>-377942</v>
      </c>
      <c r="AP95" s="214">
        <f t="shared" si="102"/>
        <v>0</v>
      </c>
      <c r="AQ95" s="179">
        <f t="shared" si="103"/>
        <v>0</v>
      </c>
      <c r="AR95" s="142"/>
      <c r="AS95" s="213">
        <f t="shared" si="68"/>
        <v>1192317.136586033</v>
      </c>
      <c r="AT95" s="213">
        <f t="shared" si="69"/>
        <v>1115611.1459730261</v>
      </c>
      <c r="AU95" s="214">
        <f t="shared" si="70"/>
        <v>-76705.990613006987</v>
      </c>
      <c r="AV95" s="179">
        <f t="shared" si="71"/>
        <v>-6.4333547056649371E-2</v>
      </c>
      <c r="AX95" s="213">
        <f t="shared" si="72"/>
        <v>274.35751529093773</v>
      </c>
      <c r="AY95" s="213">
        <f t="shared" si="73"/>
        <v>223.27307694951679</v>
      </c>
      <c r="AZ95" s="213">
        <f t="shared" si="74"/>
        <v>-51.084438341420935</v>
      </c>
      <c r="BA95" s="404">
        <f t="shared" si="75"/>
        <v>-0.18619660659650353</v>
      </c>
      <c r="BB95" s="164"/>
      <c r="BC95" s="213">
        <f t="shared" si="76"/>
        <v>-30.882818220565589</v>
      </c>
      <c r="BD95" s="213">
        <f t="shared" si="77"/>
        <v>-26.28021982444319</v>
      </c>
      <c r="BE95" s="213">
        <f t="shared" si="78"/>
        <v>4.6025983961223993</v>
      </c>
      <c r="BF95" s="404">
        <f t="shared" si="79"/>
        <v>-0.14903427411483522</v>
      </c>
      <c r="BG95" s="527"/>
      <c r="BH95" s="213">
        <f t="shared" si="80"/>
        <v>243.47469707037214</v>
      </c>
      <c r="BI95" s="213">
        <f t="shared" si="81"/>
        <v>196.99285712507358</v>
      </c>
      <c r="BJ95" s="213">
        <f t="shared" si="82"/>
        <v>-46.48183994529856</v>
      </c>
      <c r="BK95" s="404">
        <f t="shared" si="83"/>
        <v>-0.19091035127918771</v>
      </c>
      <c r="BL95" s="215"/>
      <c r="BM95" s="213">
        <f t="shared" si="84"/>
        <v>479.52423240167587</v>
      </c>
      <c r="BN95" s="213">
        <f t="shared" si="85"/>
        <v>479.10826379212847</v>
      </c>
      <c r="BO95" s="213">
        <f t="shared" si="86"/>
        <v>-0.41596860954740578</v>
      </c>
      <c r="BP95" s="404">
        <f t="shared" si="87"/>
        <v>-8.6746108213143981E-4</v>
      </c>
      <c r="BQ95" s="215"/>
      <c r="BR95" s="213">
        <f t="shared" si="88"/>
        <v>199.05576024376697</v>
      </c>
      <c r="BS95" s="213">
        <f t="shared" si="89"/>
        <v>218.24208026425063</v>
      </c>
      <c r="BT95" s="213">
        <f t="shared" si="90"/>
        <v>19.186320020483663</v>
      </c>
      <c r="BU95" s="404">
        <f t="shared" si="91"/>
        <v>9.6386660687376141E-2</v>
      </c>
      <c r="BV95" s="215"/>
      <c r="BW95" s="213">
        <f t="shared" si="92"/>
        <v>922.05468971581502</v>
      </c>
      <c r="BX95" s="213">
        <f t="shared" si="93"/>
        <v>894.34320118145274</v>
      </c>
      <c r="BY95" s="213">
        <f t="shared" si="94"/>
        <v>-27.711488534362275</v>
      </c>
      <c r="BZ95" s="404">
        <f t="shared" si="95"/>
        <v>-3.0054061698773192E-2</v>
      </c>
      <c r="CA95" s="216"/>
      <c r="CB95" s="213">
        <f t="shared" si="96"/>
        <v>-221.92718731650029</v>
      </c>
      <c r="CC95" s="213">
        <f t="shared" si="97"/>
        <v>-226.3125748502994</v>
      </c>
      <c r="CD95" s="213">
        <f t="shared" si="98"/>
        <v>-4.3853875337991042</v>
      </c>
      <c r="CE95" s="404">
        <f t="shared" si="99"/>
        <v>1.9760479041916152E-2</v>
      </c>
      <c r="CF95" s="142"/>
      <c r="CG95" s="213">
        <f t="shared" si="100"/>
        <v>700.12750239931472</v>
      </c>
      <c r="CH95" s="213">
        <f t="shared" si="101"/>
        <v>668.03062633115337</v>
      </c>
      <c r="CI95" s="206">
        <v>92.028870244274344</v>
      </c>
      <c r="CJ95" s="142">
        <v>0.15133872266433701</v>
      </c>
    </row>
    <row r="96" spans="1:88">
      <c r="A96" s="74">
        <v>256</v>
      </c>
      <c r="B96" s="84">
        <v>13</v>
      </c>
      <c r="C96" s="84">
        <v>13</v>
      </c>
      <c r="D96" s="75" t="s">
        <v>127</v>
      </c>
      <c r="E96" s="97">
        <v>1492</v>
      </c>
      <c r="F96" s="213">
        <f>'1.a. Vos-laskelma'!C96</f>
        <v>1472</v>
      </c>
      <c r="G96" s="214">
        <f t="shared" si="53"/>
        <v>-20</v>
      </c>
      <c r="H96" s="179">
        <f t="shared" si="54"/>
        <v>-1.3404825737265416E-2</v>
      </c>
      <c r="I96" s="142"/>
      <c r="J96" s="213">
        <v>1572758.2567013961</v>
      </c>
      <c r="K96" s="214">
        <f t="shared" si="55"/>
        <v>1666502.0350217035</v>
      </c>
      <c r="L96" s="214">
        <f t="shared" si="56"/>
        <v>93743.778320307378</v>
      </c>
      <c r="M96" s="179">
        <f t="shared" si="57"/>
        <v>5.9604696348515548E-2</v>
      </c>
      <c r="N96" s="404"/>
      <c r="O96" s="213">
        <v>-757999.06269052392</v>
      </c>
      <c r="P96" s="213">
        <f>'2.a. Vos-laskelma'!M96+'2.a. Vos-laskelma'!N96</f>
        <v>-736873.9592882921</v>
      </c>
      <c r="Q96" s="214">
        <f t="shared" si="58"/>
        <v>21125.10340223182</v>
      </c>
      <c r="R96" s="179">
        <f t="shared" si="59"/>
        <v>-2.7869564016673176E-2</v>
      </c>
      <c r="S96" s="404"/>
      <c r="T96" s="213">
        <v>814759.19401087228</v>
      </c>
      <c r="U96" s="213">
        <f>'2.a. Vos-laskelma'!U96</f>
        <v>929628.07573341136</v>
      </c>
      <c r="V96" s="214">
        <f t="shared" si="60"/>
        <v>114868.88172253908</v>
      </c>
      <c r="W96" s="179">
        <f t="shared" si="61"/>
        <v>0.14098506965851587</v>
      </c>
      <c r="X96" s="142"/>
      <c r="Y96" s="213">
        <f>'1.a. Vos-laskelma'!X96</f>
        <v>928869.40732683789</v>
      </c>
      <c r="Z96" s="213">
        <f>'1.a. Vos-laskelma'!E96</f>
        <v>894327.25101056905</v>
      </c>
      <c r="AA96" s="214">
        <f t="shared" si="62"/>
        <v>-34542.15631626884</v>
      </c>
      <c r="AB96" s="179">
        <f t="shared" si="63"/>
        <v>-3.7187311847934099E-2</v>
      </c>
      <c r="AC96" s="179"/>
      <c r="AD96" s="213">
        <v>259623.29895332569</v>
      </c>
      <c r="AE96" s="213">
        <f>'2.a. Vos-laskelma'!X96</f>
        <v>281615.72884631442</v>
      </c>
      <c r="AF96" s="214">
        <f t="shared" si="64"/>
        <v>21992.42989298873</v>
      </c>
      <c r="AG96" s="179">
        <f t="shared" si="65"/>
        <v>8.4708999468273705E-2</v>
      </c>
      <c r="AH96" s="143"/>
      <c r="AI96" s="81">
        <v>2003251.9002910361</v>
      </c>
      <c r="AJ96" s="81">
        <f>'2.a. Vos-laskelma'!Y96</f>
        <v>2105571.0555902948</v>
      </c>
      <c r="AK96" s="214">
        <f t="shared" si="66"/>
        <v>102319.15529925865</v>
      </c>
      <c r="AL96" s="179">
        <f t="shared" si="67"/>
        <v>5.1076529758635712E-2</v>
      </c>
      <c r="AM96" s="142"/>
      <c r="AN96" s="213">
        <v>574484</v>
      </c>
      <c r="AO96" s="213">
        <v>574484</v>
      </c>
      <c r="AP96" s="214">
        <f t="shared" si="102"/>
        <v>0</v>
      </c>
      <c r="AQ96" s="179">
        <f t="shared" si="103"/>
        <v>0</v>
      </c>
      <c r="AR96" s="142"/>
      <c r="AS96" s="213">
        <f t="shared" si="68"/>
        <v>2577735.9002910359</v>
      </c>
      <c r="AT96" s="213">
        <f t="shared" si="69"/>
        <v>2680055.0555902948</v>
      </c>
      <c r="AU96" s="214">
        <f t="shared" si="70"/>
        <v>102319.15529925888</v>
      </c>
      <c r="AV96" s="179">
        <f t="shared" si="71"/>
        <v>3.9693420605154572E-2</v>
      </c>
      <c r="AX96" s="213">
        <f t="shared" si="72"/>
        <v>1054.1275178963781</v>
      </c>
      <c r="AY96" s="213">
        <f t="shared" si="73"/>
        <v>1132.1345346614833</v>
      </c>
      <c r="AZ96" s="213">
        <f t="shared" si="74"/>
        <v>78.007016765105163</v>
      </c>
      <c r="BA96" s="404">
        <f t="shared" si="75"/>
        <v>7.4001499288033332E-2</v>
      </c>
      <c r="BB96" s="164"/>
      <c r="BC96" s="213">
        <f t="shared" si="76"/>
        <v>-508.04226721884982</v>
      </c>
      <c r="BD96" s="213">
        <f t="shared" si="77"/>
        <v>-500.59372234258973</v>
      </c>
      <c r="BE96" s="213">
        <f t="shared" si="78"/>
        <v>7.4485448762600868</v>
      </c>
      <c r="BF96" s="404">
        <f t="shared" si="79"/>
        <v>-1.4661270049508441E-2</v>
      </c>
      <c r="BG96" s="527"/>
      <c r="BH96" s="213">
        <f t="shared" si="80"/>
        <v>546.08525067752839</v>
      </c>
      <c r="BI96" s="213">
        <f t="shared" si="81"/>
        <v>631.54081231889359</v>
      </c>
      <c r="BJ96" s="213">
        <f t="shared" si="82"/>
        <v>85.455561641365193</v>
      </c>
      <c r="BK96" s="404">
        <f t="shared" si="83"/>
        <v>0.15648758419191949</v>
      </c>
      <c r="BL96" s="215"/>
      <c r="BM96" s="213">
        <f t="shared" si="84"/>
        <v>622.5666268946635</v>
      </c>
      <c r="BN96" s="213">
        <f t="shared" si="85"/>
        <v>607.55927378435399</v>
      </c>
      <c r="BO96" s="213">
        <f t="shared" si="86"/>
        <v>-15.007353110309509</v>
      </c>
      <c r="BP96" s="404">
        <f t="shared" si="87"/>
        <v>-2.4105617715433229E-2</v>
      </c>
      <c r="BQ96" s="215"/>
      <c r="BR96" s="213">
        <f t="shared" si="88"/>
        <v>174.01025399016467</v>
      </c>
      <c r="BS96" s="213">
        <f t="shared" si="89"/>
        <v>191.31503318363752</v>
      </c>
      <c r="BT96" s="213">
        <f t="shared" si="90"/>
        <v>17.304779193472854</v>
      </c>
      <c r="BU96" s="404">
        <f t="shared" si="91"/>
        <v>9.9446893482788359E-2</v>
      </c>
      <c r="BV96" s="215"/>
      <c r="BW96" s="213">
        <f t="shared" si="92"/>
        <v>1342.6621315623565</v>
      </c>
      <c r="BX96" s="213">
        <f t="shared" si="93"/>
        <v>1430.4151192868851</v>
      </c>
      <c r="BY96" s="213">
        <f t="shared" si="94"/>
        <v>87.752987724528566</v>
      </c>
      <c r="BZ96" s="404">
        <f t="shared" si="95"/>
        <v>6.5357460869486877E-2</v>
      </c>
      <c r="CA96" s="216"/>
      <c r="CB96" s="213">
        <f t="shared" si="96"/>
        <v>385.04289544235922</v>
      </c>
      <c r="CC96" s="213">
        <f t="shared" si="97"/>
        <v>390.27445652173913</v>
      </c>
      <c r="CD96" s="213">
        <f t="shared" si="98"/>
        <v>5.231561079379901</v>
      </c>
      <c r="CE96" s="404">
        <f t="shared" si="99"/>
        <v>1.3586956521739184E-2</v>
      </c>
      <c r="CF96" s="142"/>
      <c r="CG96" s="213">
        <f t="shared" si="100"/>
        <v>1727.7050270047157</v>
      </c>
      <c r="CH96" s="213">
        <f t="shared" si="101"/>
        <v>1820.6895758086241</v>
      </c>
      <c r="CI96" s="206">
        <v>5.700986139538827</v>
      </c>
      <c r="CJ96" s="142">
        <v>3.3106694318060441E-3</v>
      </c>
    </row>
    <row r="97" spans="1:88">
      <c r="A97" s="74">
        <v>257</v>
      </c>
      <c r="B97" s="84">
        <v>1</v>
      </c>
      <c r="C97" s="85">
        <v>33</v>
      </c>
      <c r="D97" s="75" t="s">
        <v>128</v>
      </c>
      <c r="E97" s="97">
        <v>41635</v>
      </c>
      <c r="F97" s="213">
        <f>'1.a. Vos-laskelma'!C97</f>
        <v>41725</v>
      </c>
      <c r="G97" s="214">
        <f t="shared" si="53"/>
        <v>90</v>
      </c>
      <c r="H97" s="179">
        <f t="shared" si="54"/>
        <v>2.1616428485649094E-3</v>
      </c>
      <c r="I97" s="142"/>
      <c r="J97" s="213">
        <v>31909866.535078589</v>
      </c>
      <c r="K97" s="214">
        <f t="shared" si="55"/>
        <v>30750584.002161682</v>
      </c>
      <c r="L97" s="214">
        <f t="shared" si="56"/>
        <v>-1159282.5329169072</v>
      </c>
      <c r="M97" s="179">
        <f t="shared" si="57"/>
        <v>-3.6329908545449582E-2</v>
      </c>
      <c r="N97" s="404"/>
      <c r="O97" s="213">
        <v>9367840.6158067361</v>
      </c>
      <c r="P97" s="213">
        <f>'2.a. Vos-laskelma'!M97+'2.a. Vos-laskelma'!N97</f>
        <v>8699756.2018721681</v>
      </c>
      <c r="Q97" s="214">
        <f t="shared" si="58"/>
        <v>-668084.41393456794</v>
      </c>
      <c r="R97" s="179">
        <f t="shared" si="59"/>
        <v>-7.1316799819083398E-2</v>
      </c>
      <c r="S97" s="404"/>
      <c r="T97" s="213">
        <v>41277707.150885329</v>
      </c>
      <c r="U97" s="213">
        <f>'2.a. Vos-laskelma'!U97</f>
        <v>39450340.204033852</v>
      </c>
      <c r="V97" s="214">
        <f t="shared" si="60"/>
        <v>-1827366.946851477</v>
      </c>
      <c r="W97" s="179">
        <f t="shared" si="61"/>
        <v>-4.4270069075585353E-2</v>
      </c>
      <c r="X97" s="142"/>
      <c r="Y97" s="213">
        <f>'1.a. Vos-laskelma'!X97</f>
        <v>-1111643.232422119</v>
      </c>
      <c r="Z97" s="213">
        <f>'1.a. Vos-laskelma'!E97</f>
        <v>-1139978.8126724928</v>
      </c>
      <c r="AA97" s="214">
        <f t="shared" si="62"/>
        <v>-28335.580250373809</v>
      </c>
      <c r="AB97" s="179">
        <f t="shared" si="63"/>
        <v>2.5489814918977595E-2</v>
      </c>
      <c r="AC97" s="179"/>
      <c r="AD97" s="213">
        <v>2120381.6976990872</v>
      </c>
      <c r="AE97" s="213">
        <f>'2.a. Vos-laskelma'!X97</f>
        <v>2813716.1059333361</v>
      </c>
      <c r="AF97" s="214">
        <f t="shared" si="64"/>
        <v>693334.40823424887</v>
      </c>
      <c r="AG97" s="179">
        <f t="shared" si="65"/>
        <v>0.32698565969825827</v>
      </c>
      <c r="AH97" s="143"/>
      <c r="AI97" s="81">
        <v>42286445.616162293</v>
      </c>
      <c r="AJ97" s="81">
        <f>'2.a. Vos-laskelma'!Y97</f>
        <v>41124077.497294694</v>
      </c>
      <c r="AK97" s="214">
        <f t="shared" si="66"/>
        <v>-1162368.1188675985</v>
      </c>
      <c r="AL97" s="179">
        <f t="shared" si="67"/>
        <v>-2.7487959839862491E-2</v>
      </c>
      <c r="AM97" s="142"/>
      <c r="AN97" s="213">
        <v>-1961757</v>
      </c>
      <c r="AO97" s="213">
        <v>-1961757</v>
      </c>
      <c r="AP97" s="214">
        <f t="shared" si="102"/>
        <v>0</v>
      </c>
      <c r="AQ97" s="179">
        <f t="shared" si="103"/>
        <v>0</v>
      </c>
      <c r="AR97" s="142"/>
      <c r="AS97" s="213">
        <f t="shared" si="68"/>
        <v>40324688.616162293</v>
      </c>
      <c r="AT97" s="213">
        <f t="shared" si="69"/>
        <v>39162320.497294694</v>
      </c>
      <c r="AU97" s="214">
        <f t="shared" si="70"/>
        <v>-1162368.1188675985</v>
      </c>
      <c r="AV97" s="179">
        <f t="shared" si="71"/>
        <v>-2.882522243213843E-2</v>
      </c>
      <c r="AX97" s="213">
        <f t="shared" si="72"/>
        <v>766.41927549125944</v>
      </c>
      <c r="AY97" s="213">
        <f t="shared" si="73"/>
        <v>736.98224091459997</v>
      </c>
      <c r="AZ97" s="213">
        <f t="shared" si="74"/>
        <v>-29.437034576659471</v>
      </c>
      <c r="BA97" s="404">
        <f t="shared" si="75"/>
        <v>-3.8408525878724696E-2</v>
      </c>
      <c r="BB97" s="164"/>
      <c r="BC97" s="213">
        <f t="shared" si="76"/>
        <v>224.99917415171697</v>
      </c>
      <c r="BD97" s="213">
        <f t="shared" si="77"/>
        <v>208.50224570095071</v>
      </c>
      <c r="BE97" s="213">
        <f t="shared" si="78"/>
        <v>-16.496928450766262</v>
      </c>
      <c r="BF97" s="404">
        <f t="shared" si="79"/>
        <v>-7.3319951119653365E-2</v>
      </c>
      <c r="BG97" s="527"/>
      <c r="BH97" s="213">
        <f t="shared" si="80"/>
        <v>991.4184496429765</v>
      </c>
      <c r="BI97" s="213">
        <f t="shared" si="81"/>
        <v>945.48448661555062</v>
      </c>
      <c r="BJ97" s="213">
        <f t="shared" si="82"/>
        <v>-45.933963027425875</v>
      </c>
      <c r="BK97" s="404">
        <f t="shared" si="83"/>
        <v>-4.6331559639592478E-2</v>
      </c>
      <c r="BL97" s="215"/>
      <c r="BM97" s="213">
        <f t="shared" si="84"/>
        <v>-26.69972937245392</v>
      </c>
      <c r="BN97" s="213">
        <f t="shared" si="85"/>
        <v>-27.321241765667892</v>
      </c>
      <c r="BO97" s="213">
        <f t="shared" si="86"/>
        <v>-0.62151239321397256</v>
      </c>
      <c r="BP97" s="404">
        <f t="shared" si="87"/>
        <v>2.3277853664508907E-2</v>
      </c>
      <c r="BQ97" s="215"/>
      <c r="BR97" s="213">
        <f t="shared" si="88"/>
        <v>50.927865922879484</v>
      </c>
      <c r="BS97" s="213">
        <f t="shared" si="89"/>
        <v>67.434777853405294</v>
      </c>
      <c r="BT97" s="213">
        <f t="shared" si="90"/>
        <v>16.50691193052581</v>
      </c>
      <c r="BU97" s="404">
        <f t="shared" si="91"/>
        <v>0.32412337786787243</v>
      </c>
      <c r="BV97" s="215"/>
      <c r="BW97" s="213">
        <f t="shared" si="92"/>
        <v>1015.646586193402</v>
      </c>
      <c r="BX97" s="213">
        <f t="shared" si="93"/>
        <v>985.59802270328805</v>
      </c>
      <c r="BY97" s="213">
        <f t="shared" si="94"/>
        <v>-30.048563490113906</v>
      </c>
      <c r="BZ97" s="404">
        <f t="shared" si="95"/>
        <v>-2.9585649081669815E-2</v>
      </c>
      <c r="CA97" s="216"/>
      <c r="CB97" s="213">
        <f t="shared" si="96"/>
        <v>-47.1179776630239</v>
      </c>
      <c r="CC97" s="213">
        <f t="shared" si="97"/>
        <v>-47.016345116836426</v>
      </c>
      <c r="CD97" s="213">
        <f t="shared" si="98"/>
        <v>0.1016325461874743</v>
      </c>
      <c r="CE97" s="404">
        <f t="shared" si="99"/>
        <v>-2.1569802276813553E-3</v>
      </c>
      <c r="CF97" s="142"/>
      <c r="CG97" s="213">
        <f t="shared" si="100"/>
        <v>968.52860853037816</v>
      </c>
      <c r="CH97" s="213">
        <f t="shared" si="101"/>
        <v>938.58167758645163</v>
      </c>
      <c r="CI97" s="206">
        <v>18.648466054295231</v>
      </c>
      <c r="CJ97" s="142">
        <v>1.9632441210618079E-2</v>
      </c>
    </row>
    <row r="98" spans="1:88">
      <c r="A98" s="74">
        <v>260</v>
      </c>
      <c r="B98" s="84">
        <v>12</v>
      </c>
      <c r="C98" s="84">
        <v>12</v>
      </c>
      <c r="D98" s="75" t="s">
        <v>129</v>
      </c>
      <c r="E98" s="97">
        <v>9566</v>
      </c>
      <c r="F98" s="213">
        <f>'1.a. Vos-laskelma'!C98</f>
        <v>9397</v>
      </c>
      <c r="G98" s="214">
        <f t="shared" si="53"/>
        <v>-169</v>
      </c>
      <c r="H98" s="179">
        <f t="shared" si="54"/>
        <v>-1.7666736357934351E-2</v>
      </c>
      <c r="I98" s="142"/>
      <c r="J98" s="213">
        <v>2550089.214726733</v>
      </c>
      <c r="K98" s="214">
        <f t="shared" si="55"/>
        <v>1808063.0012563923</v>
      </c>
      <c r="L98" s="214">
        <f t="shared" si="56"/>
        <v>-742026.21347034071</v>
      </c>
      <c r="M98" s="179">
        <f t="shared" si="57"/>
        <v>-0.29098049165697759</v>
      </c>
      <c r="N98" s="404"/>
      <c r="O98" s="213">
        <v>4135045.836827558</v>
      </c>
      <c r="P98" s="213">
        <f>'2.a. Vos-laskelma'!M98+'2.a. Vos-laskelma'!N98</f>
        <v>3975464.8463471895</v>
      </c>
      <c r="Q98" s="214">
        <f t="shared" si="58"/>
        <v>-159580.99048036849</v>
      </c>
      <c r="R98" s="179">
        <f t="shared" si="59"/>
        <v>-3.859231475963526E-2</v>
      </c>
      <c r="S98" s="404"/>
      <c r="T98" s="213">
        <v>6685135.0515542906</v>
      </c>
      <c r="U98" s="213">
        <f>'2.a. Vos-laskelma'!U98</f>
        <v>5783527.8476035818</v>
      </c>
      <c r="V98" s="214">
        <f t="shared" si="60"/>
        <v>-901607.20395070873</v>
      </c>
      <c r="W98" s="179">
        <f t="shared" si="61"/>
        <v>-0.13486746296039084</v>
      </c>
      <c r="X98" s="142"/>
      <c r="Y98" s="213">
        <f>'1.a. Vos-laskelma'!X98</f>
        <v>5526111.7606845228</v>
      </c>
      <c r="Z98" s="213">
        <f>'1.a. Vos-laskelma'!E98</f>
        <v>5696140.288311067</v>
      </c>
      <c r="AA98" s="214">
        <f t="shared" si="62"/>
        <v>170028.52762654424</v>
      </c>
      <c r="AB98" s="179">
        <f t="shared" si="63"/>
        <v>3.0768202850367743E-2</v>
      </c>
      <c r="AC98" s="179"/>
      <c r="AD98" s="213">
        <v>1635869.354983395</v>
      </c>
      <c r="AE98" s="213">
        <f>'2.a. Vos-laskelma'!X98</f>
        <v>1780794.1599643205</v>
      </c>
      <c r="AF98" s="214">
        <f t="shared" si="64"/>
        <v>144924.80498092552</v>
      </c>
      <c r="AG98" s="179">
        <f t="shared" si="65"/>
        <v>8.8591918749157436E-2</v>
      </c>
      <c r="AH98" s="143"/>
      <c r="AI98" s="81">
        <v>13847116.167222209</v>
      </c>
      <c r="AJ98" s="81">
        <f>'2.a. Vos-laskelma'!Y98</f>
        <v>13260462.295878971</v>
      </c>
      <c r="AK98" s="214">
        <f t="shared" si="66"/>
        <v>-586653.87134323828</v>
      </c>
      <c r="AL98" s="179">
        <f t="shared" si="67"/>
        <v>-4.2366501750878541E-2</v>
      </c>
      <c r="AM98" s="142"/>
      <c r="AN98" s="213">
        <v>-916782</v>
      </c>
      <c r="AO98" s="213">
        <v>-916782</v>
      </c>
      <c r="AP98" s="214">
        <f t="shared" si="102"/>
        <v>0</v>
      </c>
      <c r="AQ98" s="179">
        <f t="shared" si="103"/>
        <v>0</v>
      </c>
      <c r="AR98" s="142"/>
      <c r="AS98" s="213">
        <f t="shared" si="68"/>
        <v>12930334.167222209</v>
      </c>
      <c r="AT98" s="213">
        <f t="shared" si="69"/>
        <v>12343680.295878971</v>
      </c>
      <c r="AU98" s="214">
        <f t="shared" si="70"/>
        <v>-586653.87134323828</v>
      </c>
      <c r="AV98" s="179">
        <f t="shared" si="71"/>
        <v>-4.5370356539615068E-2</v>
      </c>
      <c r="AX98" s="213">
        <f t="shared" si="72"/>
        <v>266.57842512301204</v>
      </c>
      <c r="AY98" s="213">
        <f t="shared" si="73"/>
        <v>192.40853477241592</v>
      </c>
      <c r="AZ98" s="213">
        <f t="shared" si="74"/>
        <v>-74.16989035059612</v>
      </c>
      <c r="BA98" s="404">
        <f t="shared" si="75"/>
        <v>-0.27822915645319229</v>
      </c>
      <c r="BB98" s="164"/>
      <c r="BC98" s="213">
        <f t="shared" si="76"/>
        <v>432.264879450926</v>
      </c>
      <c r="BD98" s="213">
        <f t="shared" si="77"/>
        <v>423.05681029554</v>
      </c>
      <c r="BE98" s="213">
        <f t="shared" si="78"/>
        <v>-9.2080691553859992</v>
      </c>
      <c r="BF98" s="404">
        <f t="shared" si="79"/>
        <v>-2.1301913694867662E-2</v>
      </c>
      <c r="BG98" s="527"/>
      <c r="BH98" s="213">
        <f t="shared" si="80"/>
        <v>698.84330457393798</v>
      </c>
      <c r="BI98" s="213">
        <f t="shared" si="81"/>
        <v>615.46534506795592</v>
      </c>
      <c r="BJ98" s="213">
        <f t="shared" si="82"/>
        <v>-83.377959505982062</v>
      </c>
      <c r="BK98" s="404">
        <f t="shared" si="83"/>
        <v>-0.11930851874844088</v>
      </c>
      <c r="BL98" s="215"/>
      <c r="BM98" s="213">
        <f t="shared" si="84"/>
        <v>577.68260094966786</v>
      </c>
      <c r="BN98" s="213">
        <f t="shared" si="85"/>
        <v>606.16582827615912</v>
      </c>
      <c r="BO98" s="213">
        <f t="shared" si="86"/>
        <v>28.48322732649126</v>
      </c>
      <c r="BP98" s="404">
        <f t="shared" si="87"/>
        <v>4.9306015586529563E-2</v>
      </c>
      <c r="BQ98" s="215"/>
      <c r="BR98" s="213">
        <f t="shared" si="88"/>
        <v>171.00871367169088</v>
      </c>
      <c r="BS98" s="213">
        <f t="shared" si="89"/>
        <v>189.50666808176231</v>
      </c>
      <c r="BT98" s="213">
        <f t="shared" si="90"/>
        <v>18.497954410071429</v>
      </c>
      <c r="BU98" s="404">
        <f t="shared" si="91"/>
        <v>0.10816965997173988</v>
      </c>
      <c r="BV98" s="215"/>
      <c r="BW98" s="213">
        <f t="shared" si="92"/>
        <v>1447.5346191952967</v>
      </c>
      <c r="BX98" s="213">
        <f t="shared" si="93"/>
        <v>1411.1378414258775</v>
      </c>
      <c r="BY98" s="213">
        <f t="shared" si="94"/>
        <v>-36.396777769419259</v>
      </c>
      <c r="BZ98" s="404">
        <f t="shared" si="95"/>
        <v>-2.5143977412887507E-2</v>
      </c>
      <c r="CA98" s="216"/>
      <c r="CB98" s="213">
        <f t="shared" si="96"/>
        <v>-95.837549655028226</v>
      </c>
      <c r="CC98" s="213">
        <f t="shared" si="97"/>
        <v>-97.561136532936047</v>
      </c>
      <c r="CD98" s="213">
        <f t="shared" si="98"/>
        <v>-1.7235868779078203</v>
      </c>
      <c r="CE98" s="404">
        <f t="shared" si="99"/>
        <v>1.7984463126529762E-2</v>
      </c>
      <c r="CF98" s="142"/>
      <c r="CG98" s="213">
        <f t="shared" si="100"/>
        <v>1351.6970695402686</v>
      </c>
      <c r="CH98" s="213">
        <f t="shared" si="101"/>
        <v>1313.5767048929415</v>
      </c>
      <c r="CI98" s="206">
        <v>-116.95627614705199</v>
      </c>
      <c r="CJ98" s="142">
        <v>-7.9635045594995194E-2</v>
      </c>
    </row>
    <row r="99" spans="1:88">
      <c r="A99" s="74">
        <v>261</v>
      </c>
      <c r="B99" s="84">
        <v>19</v>
      </c>
      <c r="C99" s="84">
        <v>19</v>
      </c>
      <c r="D99" s="75" t="s">
        <v>130</v>
      </c>
      <c r="E99" s="97">
        <v>6837</v>
      </c>
      <c r="F99" s="213">
        <f>'1.a. Vos-laskelma'!C99</f>
        <v>6973</v>
      </c>
      <c r="G99" s="214">
        <f t="shared" si="53"/>
        <v>136</v>
      </c>
      <c r="H99" s="179">
        <f t="shared" si="54"/>
        <v>1.9891765394178734E-2</v>
      </c>
      <c r="I99" s="142"/>
      <c r="J99" s="213">
        <v>10191267.29035609</v>
      </c>
      <c r="K99" s="214">
        <f t="shared" si="55"/>
        <v>10668265.422667645</v>
      </c>
      <c r="L99" s="214">
        <f t="shared" si="56"/>
        <v>476998.13231155463</v>
      </c>
      <c r="M99" s="179">
        <f t="shared" si="57"/>
        <v>4.6804594435761085E-2</v>
      </c>
      <c r="N99" s="404"/>
      <c r="O99" s="213">
        <v>2224679.6137083918</v>
      </c>
      <c r="P99" s="213">
        <f>'2.a. Vos-laskelma'!M99+'2.a. Vos-laskelma'!N99</f>
        <v>2115793.1087409602</v>
      </c>
      <c r="Q99" s="214">
        <f t="shared" si="58"/>
        <v>-108886.50496743154</v>
      </c>
      <c r="R99" s="179">
        <f t="shared" si="59"/>
        <v>-4.8944802791591656E-2</v>
      </c>
      <c r="S99" s="404"/>
      <c r="T99" s="213">
        <v>12415946.90406448</v>
      </c>
      <c r="U99" s="213">
        <f>'2.a. Vos-laskelma'!U99</f>
        <v>12784058.531408604</v>
      </c>
      <c r="V99" s="214">
        <f t="shared" si="60"/>
        <v>368111.62734412402</v>
      </c>
      <c r="W99" s="179">
        <f t="shared" si="61"/>
        <v>2.9648292650447716E-2</v>
      </c>
      <c r="X99" s="142"/>
      <c r="Y99" s="213">
        <f>'1.a. Vos-laskelma'!X99</f>
        <v>-554564.20339797006</v>
      </c>
      <c r="Z99" s="213">
        <f>'1.a. Vos-laskelma'!E99</f>
        <v>-684466.05939709663</v>
      </c>
      <c r="AA99" s="214">
        <f t="shared" si="62"/>
        <v>-129901.85599912656</v>
      </c>
      <c r="AB99" s="179">
        <f t="shared" si="63"/>
        <v>0.23424132896278113</v>
      </c>
      <c r="AC99" s="179"/>
      <c r="AD99" s="213">
        <v>784277.79304340575</v>
      </c>
      <c r="AE99" s="213">
        <f>'2.a. Vos-laskelma'!X99</f>
        <v>888893.25258082256</v>
      </c>
      <c r="AF99" s="214">
        <f t="shared" si="64"/>
        <v>104615.45953741681</v>
      </c>
      <c r="AG99" s="179">
        <f t="shared" si="65"/>
        <v>0.13339082205994182</v>
      </c>
      <c r="AH99" s="143"/>
      <c r="AI99" s="81">
        <v>12645660.49370992</v>
      </c>
      <c r="AJ99" s="81">
        <f>'2.a. Vos-laskelma'!Y99</f>
        <v>12988485.724592332</v>
      </c>
      <c r="AK99" s="214">
        <f t="shared" si="66"/>
        <v>342825.23088241182</v>
      </c>
      <c r="AL99" s="179">
        <f t="shared" si="67"/>
        <v>2.7110108724881281E-2</v>
      </c>
      <c r="AM99" s="142"/>
      <c r="AN99" s="213">
        <v>458089</v>
      </c>
      <c r="AO99" s="213">
        <v>458089</v>
      </c>
      <c r="AP99" s="214">
        <f t="shared" si="102"/>
        <v>0</v>
      </c>
      <c r="AQ99" s="179">
        <f t="shared" si="103"/>
        <v>0</v>
      </c>
      <c r="AR99" s="142"/>
      <c r="AS99" s="213">
        <f t="shared" si="68"/>
        <v>13103749.49370992</v>
      </c>
      <c r="AT99" s="213">
        <f t="shared" si="69"/>
        <v>13446574.724592332</v>
      </c>
      <c r="AU99" s="214">
        <f t="shared" si="70"/>
        <v>342825.23088241182</v>
      </c>
      <c r="AV99" s="179">
        <f t="shared" si="71"/>
        <v>2.6162376734000851E-2</v>
      </c>
      <c r="AX99" s="213">
        <f t="shared" si="72"/>
        <v>1490.6051324200805</v>
      </c>
      <c r="AY99" s="213">
        <f t="shared" si="73"/>
        <v>1529.9391112387273</v>
      </c>
      <c r="AZ99" s="213">
        <f t="shared" si="74"/>
        <v>39.333978818646756</v>
      </c>
      <c r="BA99" s="404">
        <f t="shared" si="75"/>
        <v>2.6387926596486252E-2</v>
      </c>
      <c r="BB99" s="164"/>
      <c r="BC99" s="213">
        <f t="shared" si="76"/>
        <v>325.3882717139669</v>
      </c>
      <c r="BD99" s="213">
        <f t="shared" si="77"/>
        <v>303.42651781743297</v>
      </c>
      <c r="BE99" s="213">
        <f t="shared" si="78"/>
        <v>-21.961753896533935</v>
      </c>
      <c r="BF99" s="404">
        <f t="shared" si="79"/>
        <v>-6.7493993501521937E-2</v>
      </c>
      <c r="BG99" s="527"/>
      <c r="BH99" s="213">
        <f t="shared" si="80"/>
        <v>1815.9934041340471</v>
      </c>
      <c r="BI99" s="213">
        <f t="shared" si="81"/>
        <v>1833.3656290561601</v>
      </c>
      <c r="BJ99" s="213">
        <f t="shared" si="82"/>
        <v>17.372224922112991</v>
      </c>
      <c r="BK99" s="404">
        <f t="shared" si="83"/>
        <v>9.5662378963303034E-3</v>
      </c>
      <c r="BL99" s="215"/>
      <c r="BM99" s="213">
        <f t="shared" si="84"/>
        <v>-81.112213455897333</v>
      </c>
      <c r="BN99" s="213">
        <f t="shared" si="85"/>
        <v>-98.159480768262824</v>
      </c>
      <c r="BO99" s="213">
        <f t="shared" si="86"/>
        <v>-17.047267312365491</v>
      </c>
      <c r="BP99" s="404">
        <f t="shared" si="87"/>
        <v>0.21016893247074933</v>
      </c>
      <c r="BQ99" s="215"/>
      <c r="BR99" s="213">
        <f t="shared" si="88"/>
        <v>114.71080781679183</v>
      </c>
      <c r="BS99" s="213">
        <f t="shared" si="89"/>
        <v>127.47644522885739</v>
      </c>
      <c r="BT99" s="213">
        <f t="shared" si="90"/>
        <v>12.765637412065558</v>
      </c>
      <c r="BU99" s="404">
        <f t="shared" si="91"/>
        <v>0.11128539372204538</v>
      </c>
      <c r="BV99" s="215"/>
      <c r="BW99" s="213">
        <f t="shared" si="92"/>
        <v>1849.5919984949421</v>
      </c>
      <c r="BX99" s="213">
        <f t="shared" si="93"/>
        <v>1862.6825935167549</v>
      </c>
      <c r="BY99" s="213">
        <f t="shared" si="94"/>
        <v>13.09059502181276</v>
      </c>
      <c r="BZ99" s="404">
        <f t="shared" si="95"/>
        <v>7.0775582033577649E-3</v>
      </c>
      <c r="CA99" s="216"/>
      <c r="CB99" s="213">
        <f t="shared" si="96"/>
        <v>67.001462629808401</v>
      </c>
      <c r="CC99" s="213">
        <f t="shared" si="97"/>
        <v>65.694679477986526</v>
      </c>
      <c r="CD99" s="213">
        <f t="shared" si="98"/>
        <v>-1.3067831518218753</v>
      </c>
      <c r="CE99" s="404">
        <f t="shared" si="99"/>
        <v>-1.950380037286676E-2</v>
      </c>
      <c r="CF99" s="142"/>
      <c r="CG99" s="213">
        <f t="shared" si="100"/>
        <v>1916.5934611247505</v>
      </c>
      <c r="CH99" s="213">
        <f t="shared" si="101"/>
        <v>1928.3772729947414</v>
      </c>
      <c r="CI99" s="206">
        <v>8.5312357689524561</v>
      </c>
      <c r="CJ99" s="142">
        <v>4.4711517557356551E-3</v>
      </c>
    </row>
    <row r="100" spans="1:88">
      <c r="A100" s="74">
        <v>263</v>
      </c>
      <c r="B100" s="84">
        <v>11</v>
      </c>
      <c r="C100" s="84">
        <v>11</v>
      </c>
      <c r="D100" s="75" t="s">
        <v>131</v>
      </c>
      <c r="E100" s="97">
        <v>7354</v>
      </c>
      <c r="F100" s="213">
        <f>'1.a. Vos-laskelma'!C100</f>
        <v>7255</v>
      </c>
      <c r="G100" s="214">
        <f t="shared" si="53"/>
        <v>-99</v>
      </c>
      <c r="H100" s="179">
        <f t="shared" si="54"/>
        <v>-1.3462061463149306E-2</v>
      </c>
      <c r="I100" s="142"/>
      <c r="J100" s="213">
        <v>2746275.4408300379</v>
      </c>
      <c r="K100" s="214">
        <f t="shared" si="55"/>
        <v>2470887.9921837319</v>
      </c>
      <c r="L100" s="214">
        <f t="shared" si="56"/>
        <v>-275387.44864630606</v>
      </c>
      <c r="M100" s="179">
        <f t="shared" si="57"/>
        <v>-0.10027670369548679</v>
      </c>
      <c r="N100" s="404"/>
      <c r="O100" s="213">
        <v>1325604.126466736</v>
      </c>
      <c r="P100" s="213">
        <f>'2.a. Vos-laskelma'!M100+'2.a. Vos-laskelma'!N100</f>
        <v>1200967.8784273246</v>
      </c>
      <c r="Q100" s="214">
        <f t="shared" si="58"/>
        <v>-124636.24803941138</v>
      </c>
      <c r="R100" s="179">
        <f t="shared" si="59"/>
        <v>-9.402222394374761E-2</v>
      </c>
      <c r="S100" s="404"/>
      <c r="T100" s="213">
        <v>4071879.5672967751</v>
      </c>
      <c r="U100" s="213">
        <f>'2.a. Vos-laskelma'!U100</f>
        <v>3671855.8706110567</v>
      </c>
      <c r="V100" s="214">
        <f t="shared" si="60"/>
        <v>-400023.69668571837</v>
      </c>
      <c r="W100" s="179">
        <f t="shared" si="61"/>
        <v>-9.82405520778417E-2</v>
      </c>
      <c r="X100" s="142"/>
      <c r="Y100" s="213">
        <f>'1.a. Vos-laskelma'!X100</f>
        <v>4627018.4718615329</v>
      </c>
      <c r="Z100" s="213">
        <f>'1.a. Vos-laskelma'!E100</f>
        <v>4601080.181637343</v>
      </c>
      <c r="AA100" s="214">
        <f t="shared" si="62"/>
        <v>-25938.29022418987</v>
      </c>
      <c r="AB100" s="179">
        <f t="shared" si="63"/>
        <v>-5.6058324344130895E-3</v>
      </c>
      <c r="AC100" s="179"/>
      <c r="AD100" s="213">
        <v>1317082.575227286</v>
      </c>
      <c r="AE100" s="213">
        <f>'2.a. Vos-laskelma'!X100</f>
        <v>1445361.2364473091</v>
      </c>
      <c r="AF100" s="214">
        <f t="shared" si="64"/>
        <v>128278.66122002318</v>
      </c>
      <c r="AG100" s="179">
        <f t="shared" si="65"/>
        <v>9.739606584491213E-2</v>
      </c>
      <c r="AH100" s="143"/>
      <c r="AI100" s="81">
        <v>10015980.61438559</v>
      </c>
      <c r="AJ100" s="81">
        <f>'2.a. Vos-laskelma'!Y100</f>
        <v>9718297.2886957079</v>
      </c>
      <c r="AK100" s="214">
        <f t="shared" si="66"/>
        <v>-297683.32568988204</v>
      </c>
      <c r="AL100" s="179">
        <f t="shared" si="67"/>
        <v>-2.9720836845703383E-2</v>
      </c>
      <c r="AM100" s="142"/>
      <c r="AN100" s="213">
        <v>-411292</v>
      </c>
      <c r="AO100" s="213">
        <v>-411292</v>
      </c>
      <c r="AP100" s="214">
        <f t="shared" si="102"/>
        <v>0</v>
      </c>
      <c r="AQ100" s="179">
        <f t="shared" si="103"/>
        <v>0</v>
      </c>
      <c r="AR100" s="142"/>
      <c r="AS100" s="213">
        <f t="shared" si="68"/>
        <v>9604688.61438559</v>
      </c>
      <c r="AT100" s="213">
        <f t="shared" si="69"/>
        <v>9307005.2886957079</v>
      </c>
      <c r="AU100" s="214">
        <f t="shared" si="70"/>
        <v>-297683.32568988204</v>
      </c>
      <c r="AV100" s="179">
        <f t="shared" si="71"/>
        <v>-3.0993542595854868E-2</v>
      </c>
      <c r="AX100" s="213">
        <f t="shared" si="72"/>
        <v>373.43968463829725</v>
      </c>
      <c r="AY100" s="213">
        <f t="shared" si="73"/>
        <v>340.57725598673079</v>
      </c>
      <c r="AZ100" s="213">
        <f t="shared" si="74"/>
        <v>-32.862428651566461</v>
      </c>
      <c r="BA100" s="404">
        <f t="shared" si="75"/>
        <v>-8.7999294138747061E-2</v>
      </c>
      <c r="BB100" s="164"/>
      <c r="BC100" s="213">
        <f t="shared" si="76"/>
        <v>180.25620430605602</v>
      </c>
      <c r="BD100" s="213">
        <f t="shared" si="77"/>
        <v>165.53657869432453</v>
      </c>
      <c r="BE100" s="213">
        <f t="shared" si="78"/>
        <v>-14.719625611731487</v>
      </c>
      <c r="BF100" s="404">
        <f t="shared" si="79"/>
        <v>-8.1659467247735429E-2</v>
      </c>
      <c r="BG100" s="527"/>
      <c r="BH100" s="213">
        <f t="shared" si="80"/>
        <v>553.69588894435344</v>
      </c>
      <c r="BI100" s="213">
        <f t="shared" si="81"/>
        <v>506.11383468105538</v>
      </c>
      <c r="BJ100" s="213">
        <f t="shared" si="82"/>
        <v>-47.582054263298062</v>
      </c>
      <c r="BK100" s="404">
        <f t="shared" si="83"/>
        <v>-8.5935357681660648E-2</v>
      </c>
      <c r="BL100" s="215"/>
      <c r="BM100" s="213">
        <f t="shared" si="84"/>
        <v>629.1839096901731</v>
      </c>
      <c r="BN100" s="213">
        <f t="shared" si="85"/>
        <v>634.19437376117753</v>
      </c>
      <c r="BO100" s="213">
        <f t="shared" si="86"/>
        <v>5.010464071004435</v>
      </c>
      <c r="BP100" s="404">
        <f t="shared" si="87"/>
        <v>7.9634332566955197E-3</v>
      </c>
      <c r="BQ100" s="215"/>
      <c r="BR100" s="213">
        <f t="shared" si="88"/>
        <v>179.09744019952217</v>
      </c>
      <c r="BS100" s="213">
        <f t="shared" si="89"/>
        <v>199.22277552685171</v>
      </c>
      <c r="BT100" s="213">
        <f t="shared" si="90"/>
        <v>20.125335327329537</v>
      </c>
      <c r="BU100" s="404">
        <f t="shared" si="91"/>
        <v>0.11237087087849529</v>
      </c>
      <c r="BV100" s="215"/>
      <c r="BW100" s="213">
        <f t="shared" si="92"/>
        <v>1361.9772388340482</v>
      </c>
      <c r="BX100" s="213">
        <f t="shared" si="93"/>
        <v>1339.5309839690844</v>
      </c>
      <c r="BY100" s="213">
        <f t="shared" si="94"/>
        <v>-22.446254864963748</v>
      </c>
      <c r="BZ100" s="404">
        <f t="shared" si="95"/>
        <v>-1.6480638754418082E-2</v>
      </c>
      <c r="CA100" s="216"/>
      <c r="CB100" s="213">
        <f t="shared" si="96"/>
        <v>-55.927658417187928</v>
      </c>
      <c r="CC100" s="213">
        <f t="shared" si="97"/>
        <v>-56.690833907649896</v>
      </c>
      <c r="CD100" s="213">
        <f t="shared" si="98"/>
        <v>-0.76317549046196831</v>
      </c>
      <c r="CE100" s="404">
        <f t="shared" si="99"/>
        <v>1.364576154376286E-2</v>
      </c>
      <c r="CF100" s="142"/>
      <c r="CG100" s="213">
        <f t="shared" si="100"/>
        <v>1306.0495804168602</v>
      </c>
      <c r="CH100" s="213">
        <f t="shared" si="101"/>
        <v>1282.8401500614345</v>
      </c>
      <c r="CI100" s="206">
        <v>16.943193274207719</v>
      </c>
      <c r="CJ100" s="142">
        <v>1.314336306389953E-2</v>
      </c>
    </row>
    <row r="101" spans="1:88">
      <c r="A101" s="74">
        <v>265</v>
      </c>
      <c r="B101" s="84">
        <v>13</v>
      </c>
      <c r="C101" s="84">
        <v>13</v>
      </c>
      <c r="D101" s="75" t="s">
        <v>132</v>
      </c>
      <c r="E101" s="97">
        <v>1011</v>
      </c>
      <c r="F101" s="213">
        <f>'1.a. Vos-laskelma'!C101</f>
        <v>1001</v>
      </c>
      <c r="G101" s="214">
        <f t="shared" si="53"/>
        <v>-10</v>
      </c>
      <c r="H101" s="179">
        <f t="shared" si="54"/>
        <v>-9.8911968348170121E-3</v>
      </c>
      <c r="I101" s="142"/>
      <c r="J101" s="213">
        <v>718090.84887031442</v>
      </c>
      <c r="K101" s="214">
        <f t="shared" si="55"/>
        <v>719791.18335984228</v>
      </c>
      <c r="L101" s="214">
        <f t="shared" si="56"/>
        <v>1700.3344895278569</v>
      </c>
      <c r="M101" s="179">
        <f t="shared" si="57"/>
        <v>2.3678542794449862E-3</v>
      </c>
      <c r="N101" s="404"/>
      <c r="O101" s="213">
        <v>538776.04653598298</v>
      </c>
      <c r="P101" s="213">
        <f>'2.a. Vos-laskelma'!M101+'2.a. Vos-laskelma'!N101</f>
        <v>521320.08129787137</v>
      </c>
      <c r="Q101" s="214">
        <f t="shared" si="58"/>
        <v>-17455.965238111618</v>
      </c>
      <c r="R101" s="179">
        <f t="shared" si="59"/>
        <v>-3.2399297166871718E-2</v>
      </c>
      <c r="S101" s="404"/>
      <c r="T101" s="213">
        <v>1256866.8954062969</v>
      </c>
      <c r="U101" s="213">
        <f>'2.a. Vos-laskelma'!U101</f>
        <v>1241111.2646577137</v>
      </c>
      <c r="V101" s="214">
        <f t="shared" si="60"/>
        <v>-15755.630748583237</v>
      </c>
      <c r="W101" s="179">
        <f t="shared" si="61"/>
        <v>-1.2535639856669186E-2</v>
      </c>
      <c r="X101" s="142"/>
      <c r="Y101" s="213">
        <f>'1.a. Vos-laskelma'!X101</f>
        <v>426600.81523480028</v>
      </c>
      <c r="Z101" s="213">
        <f>'1.a. Vos-laskelma'!E101</f>
        <v>392064.71205848979</v>
      </c>
      <c r="AA101" s="214">
        <f t="shared" si="62"/>
        <v>-34536.103176310484</v>
      </c>
      <c r="AB101" s="179">
        <f t="shared" si="63"/>
        <v>-8.0956486586416576E-2</v>
      </c>
      <c r="AC101" s="179"/>
      <c r="AD101" s="213">
        <v>181351.2195690618</v>
      </c>
      <c r="AE101" s="213">
        <f>'2.a. Vos-laskelma'!X101</f>
        <v>197719.15660724111</v>
      </c>
      <c r="AF101" s="214">
        <f t="shared" si="64"/>
        <v>16367.937038179312</v>
      </c>
      <c r="AG101" s="179">
        <f t="shared" si="65"/>
        <v>9.0255456109277002E-2</v>
      </c>
      <c r="AH101" s="143"/>
      <c r="AI101" s="81">
        <v>1864818.9302101601</v>
      </c>
      <c r="AJ101" s="81">
        <f>'2.a. Vos-laskelma'!Y101</f>
        <v>1830895.1333234448</v>
      </c>
      <c r="AK101" s="214">
        <f t="shared" si="66"/>
        <v>-33923.796886715339</v>
      </c>
      <c r="AL101" s="179">
        <f t="shared" si="67"/>
        <v>-1.8191469604446914E-2</v>
      </c>
      <c r="AM101" s="142"/>
      <c r="AN101" s="213">
        <v>-276283</v>
      </c>
      <c r="AO101" s="213">
        <v>-276283</v>
      </c>
      <c r="AP101" s="214">
        <f t="shared" si="102"/>
        <v>0</v>
      </c>
      <c r="AQ101" s="179">
        <f t="shared" si="103"/>
        <v>0</v>
      </c>
      <c r="AR101" s="142"/>
      <c r="AS101" s="213">
        <f t="shared" si="68"/>
        <v>1588535.9302101601</v>
      </c>
      <c r="AT101" s="213">
        <f t="shared" si="69"/>
        <v>1554612.1333234448</v>
      </c>
      <c r="AU101" s="214">
        <f t="shared" si="70"/>
        <v>-33923.796886715339</v>
      </c>
      <c r="AV101" s="179">
        <f t="shared" si="71"/>
        <v>-2.1355385321518847E-2</v>
      </c>
      <c r="AX101" s="213">
        <f t="shared" si="72"/>
        <v>710.2777931457116</v>
      </c>
      <c r="AY101" s="213">
        <f t="shared" si="73"/>
        <v>719.07211124859373</v>
      </c>
      <c r="AZ101" s="213">
        <f t="shared" si="74"/>
        <v>8.79431810288213</v>
      </c>
      <c r="BA101" s="404">
        <f t="shared" si="75"/>
        <v>1.2381519157361574E-2</v>
      </c>
      <c r="BB101" s="164"/>
      <c r="BC101" s="213">
        <f t="shared" si="76"/>
        <v>532.9139926171938</v>
      </c>
      <c r="BD101" s="213">
        <f t="shared" si="77"/>
        <v>520.79928201585551</v>
      </c>
      <c r="BE101" s="213">
        <f t="shared" si="78"/>
        <v>-12.114710601338288</v>
      </c>
      <c r="BF101" s="404">
        <f t="shared" si="79"/>
        <v>-2.2732956479227982E-2</v>
      </c>
      <c r="BG101" s="527"/>
      <c r="BH101" s="213">
        <f t="shared" si="80"/>
        <v>1243.1917857629051</v>
      </c>
      <c r="BI101" s="213">
        <f t="shared" si="81"/>
        <v>1239.8713932644494</v>
      </c>
      <c r="BJ101" s="213">
        <f t="shared" si="82"/>
        <v>-3.3203924984557034</v>
      </c>
      <c r="BK101" s="404">
        <f t="shared" si="83"/>
        <v>-2.6708610340584658E-3</v>
      </c>
      <c r="BL101" s="215"/>
      <c r="BM101" s="213">
        <f t="shared" si="84"/>
        <v>421.95926333808137</v>
      </c>
      <c r="BN101" s="213">
        <f t="shared" si="85"/>
        <v>391.67303901947031</v>
      </c>
      <c r="BO101" s="213">
        <f t="shared" si="86"/>
        <v>-30.286224318611062</v>
      </c>
      <c r="BP101" s="404">
        <f t="shared" si="87"/>
        <v>-7.1775232706160999E-2</v>
      </c>
      <c r="BQ101" s="215"/>
      <c r="BR101" s="213">
        <f t="shared" si="88"/>
        <v>179.37806089917092</v>
      </c>
      <c r="BS101" s="213">
        <f t="shared" si="89"/>
        <v>197.52163497226883</v>
      </c>
      <c r="BT101" s="213">
        <f t="shared" si="90"/>
        <v>18.143574073097909</v>
      </c>
      <c r="BU101" s="404">
        <f t="shared" si="91"/>
        <v>0.10114711900747149</v>
      </c>
      <c r="BV101" s="215"/>
      <c r="BW101" s="213">
        <f t="shared" si="92"/>
        <v>1844.5291100001584</v>
      </c>
      <c r="BX101" s="213">
        <f t="shared" si="93"/>
        <v>1829.0660672561885</v>
      </c>
      <c r="BY101" s="213">
        <f t="shared" si="94"/>
        <v>-15.463042743969936</v>
      </c>
      <c r="BZ101" s="404">
        <f t="shared" si="95"/>
        <v>-8.3831925775183936E-3</v>
      </c>
      <c r="CA101" s="216"/>
      <c r="CB101" s="213">
        <f t="shared" si="96"/>
        <v>-273.27695351137487</v>
      </c>
      <c r="CC101" s="213">
        <f t="shared" si="97"/>
        <v>-276.00699300699301</v>
      </c>
      <c r="CD101" s="213">
        <f t="shared" si="98"/>
        <v>-2.7300394956181435</v>
      </c>
      <c r="CE101" s="404">
        <f t="shared" si="99"/>
        <v>9.9900099900100368E-3</v>
      </c>
      <c r="CF101" s="142"/>
      <c r="CG101" s="213">
        <f t="shared" si="100"/>
        <v>1571.2521564887834</v>
      </c>
      <c r="CH101" s="213">
        <f t="shared" si="101"/>
        <v>1553.0590742491956</v>
      </c>
      <c r="CI101" s="206">
        <v>-108.1157356811466</v>
      </c>
      <c r="CJ101" s="142">
        <v>-6.4378827405976585E-2</v>
      </c>
    </row>
    <row r="102" spans="1:88">
      <c r="A102" s="74">
        <v>271</v>
      </c>
      <c r="B102" s="84">
        <v>4</v>
      </c>
      <c r="C102" s="84">
        <v>4</v>
      </c>
      <c r="D102" s="75" t="s">
        <v>133</v>
      </c>
      <c r="E102" s="97">
        <v>6668</v>
      </c>
      <c r="F102" s="213">
        <f>'1.a. Vos-laskelma'!C102</f>
        <v>6583</v>
      </c>
      <c r="G102" s="214">
        <f t="shared" si="53"/>
        <v>-85</v>
      </c>
      <c r="H102" s="179">
        <f t="shared" si="54"/>
        <v>-1.274745050989802E-2</v>
      </c>
      <c r="I102" s="142"/>
      <c r="J102" s="213">
        <v>453590.36074492411</v>
      </c>
      <c r="K102" s="214">
        <f t="shared" si="55"/>
        <v>378637.17362448922</v>
      </c>
      <c r="L102" s="214">
        <f t="shared" si="56"/>
        <v>-74953.187120434886</v>
      </c>
      <c r="M102" s="179">
        <f t="shared" si="57"/>
        <v>-0.16524422387931806</v>
      </c>
      <c r="N102" s="404"/>
      <c r="O102" s="213">
        <v>-895852.38374457695</v>
      </c>
      <c r="P102" s="213">
        <f>'2.a. Vos-laskelma'!M102+'2.a. Vos-laskelma'!N102</f>
        <v>-802012.88002153626</v>
      </c>
      <c r="Q102" s="214">
        <f t="shared" si="58"/>
        <v>93839.503723040689</v>
      </c>
      <c r="R102" s="179">
        <f t="shared" si="59"/>
        <v>-0.10474884637890963</v>
      </c>
      <c r="S102" s="404"/>
      <c r="T102" s="213">
        <v>-442262.02299965289</v>
      </c>
      <c r="U102" s="213">
        <f>'2.a. Vos-laskelma'!U102</f>
        <v>-423375.70639704703</v>
      </c>
      <c r="V102" s="214">
        <f t="shared" si="60"/>
        <v>18886.316602605861</v>
      </c>
      <c r="W102" s="179">
        <f t="shared" si="61"/>
        <v>-4.2703907684654811E-2</v>
      </c>
      <c r="X102" s="142"/>
      <c r="Y102" s="213">
        <f>'1.a. Vos-laskelma'!X102</f>
        <v>3098942.0266238549</v>
      </c>
      <c r="Z102" s="213">
        <f>'1.a. Vos-laskelma'!E102</f>
        <v>3055786.0328911268</v>
      </c>
      <c r="AA102" s="214">
        <f t="shared" si="62"/>
        <v>-43155.993732728064</v>
      </c>
      <c r="AB102" s="179">
        <f t="shared" si="63"/>
        <v>-1.3926041004305072E-2</v>
      </c>
      <c r="AC102" s="179"/>
      <c r="AD102" s="213">
        <v>916433.55750251212</v>
      </c>
      <c r="AE102" s="213">
        <f>'2.a. Vos-laskelma'!X102</f>
        <v>1037110.2557873487</v>
      </c>
      <c r="AF102" s="214">
        <f t="shared" si="64"/>
        <v>120676.6982848366</v>
      </c>
      <c r="AG102" s="179">
        <f t="shared" si="65"/>
        <v>0.13168079376502514</v>
      </c>
      <c r="AH102" s="143"/>
      <c r="AI102" s="81">
        <v>3573113.5611267141</v>
      </c>
      <c r="AJ102" s="81">
        <f>'2.a. Vos-laskelma'!Y102</f>
        <v>3669520.5822814289</v>
      </c>
      <c r="AK102" s="214">
        <f t="shared" si="66"/>
        <v>96407.021154714748</v>
      </c>
      <c r="AL102" s="179">
        <f t="shared" si="67"/>
        <v>2.6981236253883465E-2</v>
      </c>
      <c r="AM102" s="142"/>
      <c r="AN102" s="213">
        <v>-327010</v>
      </c>
      <c r="AO102" s="213">
        <v>-327010</v>
      </c>
      <c r="AP102" s="214">
        <f t="shared" si="102"/>
        <v>0</v>
      </c>
      <c r="AQ102" s="179">
        <f t="shared" si="103"/>
        <v>0</v>
      </c>
      <c r="AR102" s="142"/>
      <c r="AS102" s="213">
        <f t="shared" si="68"/>
        <v>3246103.5611267141</v>
      </c>
      <c r="AT102" s="213">
        <f t="shared" si="69"/>
        <v>3342510.5822814289</v>
      </c>
      <c r="AU102" s="214">
        <f t="shared" si="70"/>
        <v>96407.021154714748</v>
      </c>
      <c r="AV102" s="179">
        <f t="shared" si="71"/>
        <v>2.9699305440905936E-2</v>
      </c>
      <c r="AX102" s="213">
        <f t="shared" si="72"/>
        <v>68.024949121914233</v>
      </c>
      <c r="AY102" s="213">
        <f t="shared" si="73"/>
        <v>57.517419660411548</v>
      </c>
      <c r="AZ102" s="213">
        <f t="shared" si="74"/>
        <v>-10.507529461502685</v>
      </c>
      <c r="BA102" s="404">
        <f t="shared" si="75"/>
        <v>-0.15446581874939888</v>
      </c>
      <c r="BB102" s="164"/>
      <c r="BC102" s="213">
        <f t="shared" si="76"/>
        <v>-134.35098736421369</v>
      </c>
      <c r="BD102" s="213">
        <f t="shared" si="77"/>
        <v>-121.83090992276109</v>
      </c>
      <c r="BE102" s="213">
        <f t="shared" si="78"/>
        <v>12.520077441452599</v>
      </c>
      <c r="BF102" s="404">
        <f t="shared" si="79"/>
        <v>-9.3189322141055589E-2</v>
      </c>
      <c r="BG102" s="527"/>
      <c r="BH102" s="213">
        <f t="shared" si="80"/>
        <v>-66.326038242299475</v>
      </c>
      <c r="BI102" s="213">
        <f t="shared" si="81"/>
        <v>-64.313490262349546</v>
      </c>
      <c r="BJ102" s="213">
        <f t="shared" si="82"/>
        <v>2.0125479799499288</v>
      </c>
      <c r="BK102" s="404">
        <f t="shared" si="83"/>
        <v>-3.0343256333173009E-2</v>
      </c>
      <c r="BL102" s="215"/>
      <c r="BM102" s="213">
        <f t="shared" si="84"/>
        <v>464.74835432271368</v>
      </c>
      <c r="BN102" s="213">
        <f t="shared" si="85"/>
        <v>464.19353378264117</v>
      </c>
      <c r="BO102" s="213">
        <f t="shared" si="86"/>
        <v>-0.55482054007251236</v>
      </c>
      <c r="BP102" s="404">
        <f t="shared" si="87"/>
        <v>-1.1938085092976015E-3</v>
      </c>
      <c r="BQ102" s="215"/>
      <c r="BR102" s="213">
        <f t="shared" si="88"/>
        <v>137.43754611615358</v>
      </c>
      <c r="BS102" s="213">
        <f t="shared" si="89"/>
        <v>157.5437119531139</v>
      </c>
      <c r="BT102" s="213">
        <f t="shared" si="90"/>
        <v>20.106165836960315</v>
      </c>
      <c r="BU102" s="404">
        <f t="shared" si="91"/>
        <v>0.14629310843463289</v>
      </c>
      <c r="BV102" s="215"/>
      <c r="BW102" s="213">
        <f t="shared" si="92"/>
        <v>535.85986219656775</v>
      </c>
      <c r="BX102" s="213">
        <f t="shared" si="93"/>
        <v>557.42375547340555</v>
      </c>
      <c r="BY102" s="213">
        <f t="shared" si="94"/>
        <v>21.563893276837803</v>
      </c>
      <c r="BZ102" s="404">
        <f t="shared" si="95"/>
        <v>4.0241665401928514E-2</v>
      </c>
      <c r="CA102" s="216"/>
      <c r="CB102" s="213">
        <f t="shared" si="96"/>
        <v>-49.041691661667663</v>
      </c>
      <c r="CC102" s="213">
        <f t="shared" si="97"/>
        <v>-49.674920249126536</v>
      </c>
      <c r="CD102" s="213">
        <f t="shared" si="98"/>
        <v>-0.63322858745887345</v>
      </c>
      <c r="CE102" s="404">
        <f t="shared" si="99"/>
        <v>1.2912046179553435E-2</v>
      </c>
      <c r="CF102" s="142"/>
      <c r="CG102" s="213">
        <f t="shared" si="100"/>
        <v>486.81817053490016</v>
      </c>
      <c r="CH102" s="213">
        <f t="shared" si="101"/>
        <v>507.74883522427905</v>
      </c>
      <c r="CI102" s="206">
        <v>-18.38063047491897</v>
      </c>
      <c r="CJ102" s="142">
        <v>-3.638296535577433E-2</v>
      </c>
    </row>
    <row r="103" spans="1:88">
      <c r="A103" s="74">
        <v>272</v>
      </c>
      <c r="B103" s="84">
        <v>16</v>
      </c>
      <c r="C103" s="84">
        <v>16</v>
      </c>
      <c r="D103" s="75" t="s">
        <v>134</v>
      </c>
      <c r="E103" s="97">
        <v>48367</v>
      </c>
      <c r="F103" s="213">
        <f>'1.a. Vos-laskelma'!C103</f>
        <v>48338</v>
      </c>
      <c r="G103" s="214">
        <f t="shared" si="53"/>
        <v>-29</v>
      </c>
      <c r="H103" s="179">
        <f t="shared" si="54"/>
        <v>-5.9958235987346749E-4</v>
      </c>
      <c r="I103" s="142"/>
      <c r="J103" s="213">
        <v>33056232.417385049</v>
      </c>
      <c r="K103" s="214">
        <f t="shared" si="55"/>
        <v>31388105.42523551</v>
      </c>
      <c r="L103" s="214">
        <f t="shared" si="56"/>
        <v>-1668126.9921495393</v>
      </c>
      <c r="M103" s="179">
        <f t="shared" si="57"/>
        <v>-5.0463312669360112E-2</v>
      </c>
      <c r="N103" s="404"/>
      <c r="O103" s="213">
        <v>-13011760.79602614</v>
      </c>
      <c r="P103" s="213">
        <f>'2.a. Vos-laskelma'!M103+'2.a. Vos-laskelma'!N103</f>
        <v>-12359166.385519361</v>
      </c>
      <c r="Q103" s="214">
        <f t="shared" si="58"/>
        <v>652594.41050677933</v>
      </c>
      <c r="R103" s="179">
        <f t="shared" si="59"/>
        <v>-5.015419670995528E-2</v>
      </c>
      <c r="S103" s="404"/>
      <c r="T103" s="213">
        <v>20044471.621358909</v>
      </c>
      <c r="U103" s="213">
        <f>'2.a. Vos-laskelma'!U103</f>
        <v>19028939.039716147</v>
      </c>
      <c r="V103" s="214">
        <f t="shared" si="60"/>
        <v>-1015532.5816427618</v>
      </c>
      <c r="W103" s="179">
        <f t="shared" si="61"/>
        <v>-5.0663973629548539E-2</v>
      </c>
      <c r="X103" s="142"/>
      <c r="Y103" s="213">
        <f>'1.a. Vos-laskelma'!X103</f>
        <v>11202580.932091789</v>
      </c>
      <c r="Z103" s="213">
        <f>'1.a. Vos-laskelma'!E103</f>
        <v>9026550.1975407936</v>
      </c>
      <c r="AA103" s="214">
        <f t="shared" si="62"/>
        <v>-2176030.7345509958</v>
      </c>
      <c r="AB103" s="179">
        <f t="shared" si="63"/>
        <v>-0.19424369685358558</v>
      </c>
      <c r="AC103" s="179"/>
      <c r="AD103" s="213">
        <v>3665376.6515835379</v>
      </c>
      <c r="AE103" s="213">
        <f>'2.a. Vos-laskelma'!X103</f>
        <v>4567256.7755930861</v>
      </c>
      <c r="AF103" s="214">
        <f t="shared" si="64"/>
        <v>901880.12400954822</v>
      </c>
      <c r="AG103" s="179">
        <f t="shared" si="65"/>
        <v>0.246053873786726</v>
      </c>
      <c r="AH103" s="143"/>
      <c r="AI103" s="81">
        <v>34912429.205034234</v>
      </c>
      <c r="AJ103" s="81">
        <f>'2.a. Vos-laskelma'!Y103</f>
        <v>32622746.012850028</v>
      </c>
      <c r="AK103" s="214">
        <f t="shared" si="66"/>
        <v>-2289683.1921842061</v>
      </c>
      <c r="AL103" s="179">
        <f t="shared" si="67"/>
        <v>-6.5583611462190744E-2</v>
      </c>
      <c r="AM103" s="142"/>
      <c r="AN103" s="213">
        <v>965605</v>
      </c>
      <c r="AO103" s="213">
        <v>965605</v>
      </c>
      <c r="AP103" s="214">
        <f t="shared" si="102"/>
        <v>0</v>
      </c>
      <c r="AQ103" s="179">
        <f t="shared" si="103"/>
        <v>0</v>
      </c>
      <c r="AR103" s="142"/>
      <c r="AS103" s="213">
        <f t="shared" si="68"/>
        <v>35878034.205034234</v>
      </c>
      <c r="AT103" s="213">
        <f t="shared" si="69"/>
        <v>33588351.012850031</v>
      </c>
      <c r="AU103" s="214">
        <f t="shared" si="70"/>
        <v>-2289683.1921842024</v>
      </c>
      <c r="AV103" s="179">
        <f t="shared" si="71"/>
        <v>-6.3818524144863123E-2</v>
      </c>
      <c r="AX103" s="213">
        <f t="shared" si="72"/>
        <v>683.44599452901878</v>
      </c>
      <c r="AY103" s="213">
        <f t="shared" si="73"/>
        <v>649.34638225072422</v>
      </c>
      <c r="AZ103" s="213">
        <f t="shared" si="74"/>
        <v>-34.099612278294558</v>
      </c>
      <c r="BA103" s="404">
        <f t="shared" si="75"/>
        <v>-4.989364565929387E-2</v>
      </c>
      <c r="BB103" s="164"/>
      <c r="BC103" s="213">
        <f t="shared" si="76"/>
        <v>-269.02145669622138</v>
      </c>
      <c r="BD103" s="213">
        <f t="shared" si="77"/>
        <v>-255.68220417723865</v>
      </c>
      <c r="BE103" s="213">
        <f t="shared" si="78"/>
        <v>13.339252518982732</v>
      </c>
      <c r="BF103" s="404">
        <f t="shared" si="79"/>
        <v>-4.9584344248218816E-2</v>
      </c>
      <c r="BG103" s="527"/>
      <c r="BH103" s="213">
        <f t="shared" si="80"/>
        <v>414.42453783279734</v>
      </c>
      <c r="BI103" s="213">
        <f t="shared" si="81"/>
        <v>393.66417807348557</v>
      </c>
      <c r="BJ103" s="213">
        <f t="shared" si="82"/>
        <v>-20.760359759311768</v>
      </c>
      <c r="BK103" s="404">
        <f t="shared" si="83"/>
        <v>-5.0094427004434977E-2</v>
      </c>
      <c r="BL103" s="215"/>
      <c r="BM103" s="213">
        <f t="shared" si="84"/>
        <v>231.61620385990011</v>
      </c>
      <c r="BN103" s="213">
        <f t="shared" si="85"/>
        <v>186.73818109025598</v>
      </c>
      <c r="BO103" s="213">
        <f t="shared" si="86"/>
        <v>-44.878022769644133</v>
      </c>
      <c r="BP103" s="404">
        <f t="shared" si="87"/>
        <v>-0.19376028974548745</v>
      </c>
      <c r="BQ103" s="215"/>
      <c r="BR103" s="213">
        <f t="shared" si="88"/>
        <v>75.782592502812619</v>
      </c>
      <c r="BS103" s="213">
        <f t="shared" si="89"/>
        <v>94.485844999650098</v>
      </c>
      <c r="BT103" s="213">
        <f t="shared" si="90"/>
        <v>18.703252496837479</v>
      </c>
      <c r="BU103" s="404">
        <f t="shared" si="91"/>
        <v>0.24680143393277712</v>
      </c>
      <c r="BV103" s="215"/>
      <c r="BW103" s="213">
        <f t="shared" si="92"/>
        <v>721.82333419551003</v>
      </c>
      <c r="BX103" s="213">
        <f t="shared" si="93"/>
        <v>674.88820416339172</v>
      </c>
      <c r="BY103" s="213">
        <f t="shared" si="94"/>
        <v>-46.935130032118309</v>
      </c>
      <c r="BZ103" s="404">
        <f t="shared" si="95"/>
        <v>-6.5023015755550043E-2</v>
      </c>
      <c r="CA103" s="216"/>
      <c r="CB103" s="213">
        <f t="shared" si="96"/>
        <v>19.964128434676535</v>
      </c>
      <c r="CC103" s="213">
        <f t="shared" si="97"/>
        <v>19.976105755306385</v>
      </c>
      <c r="CD103" s="213">
        <f t="shared" si="98"/>
        <v>1.1977320629849686E-2</v>
      </c>
      <c r="CE103" s="404">
        <f t="shared" si="99"/>
        <v>5.9994207455837511E-4</v>
      </c>
      <c r="CF103" s="142"/>
      <c r="CG103" s="213">
        <f t="shared" si="100"/>
        <v>741.78746263018661</v>
      </c>
      <c r="CH103" s="213">
        <f t="shared" si="101"/>
        <v>694.86430991869815</v>
      </c>
      <c r="CI103" s="206">
        <v>82.351558948824959</v>
      </c>
      <c r="CJ103" s="142">
        <v>0.124881824737006</v>
      </c>
    </row>
    <row r="104" spans="1:88">
      <c r="A104" s="74">
        <v>273</v>
      </c>
      <c r="B104" s="84">
        <v>19</v>
      </c>
      <c r="C104" s="84">
        <v>19</v>
      </c>
      <c r="D104" s="75" t="s">
        <v>135</v>
      </c>
      <c r="E104" s="97">
        <v>3987</v>
      </c>
      <c r="F104" s="213">
        <f>'1.a. Vos-laskelma'!C104</f>
        <v>4001</v>
      </c>
      <c r="G104" s="214">
        <f t="shared" si="53"/>
        <v>14</v>
      </c>
      <c r="H104" s="179">
        <f t="shared" si="54"/>
        <v>3.5114120892901931E-3</v>
      </c>
      <c r="I104" s="142"/>
      <c r="J104" s="213">
        <v>4889370.4518958032</v>
      </c>
      <c r="K104" s="214">
        <f t="shared" si="55"/>
        <v>4673851.555584061</v>
      </c>
      <c r="L104" s="214">
        <f t="shared" si="56"/>
        <v>-215518.89631174225</v>
      </c>
      <c r="M104" s="179">
        <f t="shared" si="57"/>
        <v>-4.4079068753765022E-2</v>
      </c>
      <c r="N104" s="404"/>
      <c r="O104" s="213">
        <v>106026.13171836409</v>
      </c>
      <c r="P104" s="213">
        <f>'2.a. Vos-laskelma'!M104+'2.a. Vos-laskelma'!N104</f>
        <v>40418.608234145562</v>
      </c>
      <c r="Q104" s="214">
        <f t="shared" si="58"/>
        <v>-65607.523484218531</v>
      </c>
      <c r="R104" s="179">
        <f t="shared" si="59"/>
        <v>-0.61878635408948979</v>
      </c>
      <c r="S104" s="404"/>
      <c r="T104" s="213">
        <v>4995396.5836141678</v>
      </c>
      <c r="U104" s="213">
        <f>'2.a. Vos-laskelma'!U104</f>
        <v>4714270.1638182066</v>
      </c>
      <c r="V104" s="214">
        <f t="shared" si="60"/>
        <v>-281126.41979596112</v>
      </c>
      <c r="W104" s="179">
        <f t="shared" si="61"/>
        <v>-5.6277097341602106E-2</v>
      </c>
      <c r="X104" s="142"/>
      <c r="Y104" s="213">
        <f>'1.a. Vos-laskelma'!X104</f>
        <v>-5170.1088781886938</v>
      </c>
      <c r="Z104" s="213">
        <f>'1.a. Vos-laskelma'!E104</f>
        <v>-53070.255118056251</v>
      </c>
      <c r="AA104" s="214">
        <f t="shared" si="62"/>
        <v>-47900.146239867558</v>
      </c>
      <c r="AB104" s="179">
        <f t="shared" si="63"/>
        <v>9.2648235014828142</v>
      </c>
      <c r="AC104" s="179"/>
      <c r="AD104" s="213">
        <v>420070.97856529488</v>
      </c>
      <c r="AE104" s="213">
        <f>'2.a. Vos-laskelma'!X104</f>
        <v>489730.95295950642</v>
      </c>
      <c r="AF104" s="214">
        <f t="shared" si="64"/>
        <v>69659.974394211546</v>
      </c>
      <c r="AG104" s="179">
        <f t="shared" si="65"/>
        <v>0.16582905734675446</v>
      </c>
      <c r="AH104" s="143"/>
      <c r="AI104" s="81">
        <v>5410297.4533012742</v>
      </c>
      <c r="AJ104" s="81">
        <f>'2.a. Vos-laskelma'!Y104</f>
        <v>5150930.8616596572</v>
      </c>
      <c r="AK104" s="214">
        <f t="shared" si="66"/>
        <v>-259366.59164161701</v>
      </c>
      <c r="AL104" s="179">
        <f t="shared" si="67"/>
        <v>-4.7939432883372393E-2</v>
      </c>
      <c r="AM104" s="142"/>
      <c r="AN104" s="213">
        <v>-242125</v>
      </c>
      <c r="AO104" s="213">
        <v>-242125</v>
      </c>
      <c r="AP104" s="214">
        <f t="shared" si="102"/>
        <v>0</v>
      </c>
      <c r="AQ104" s="179">
        <f t="shared" si="103"/>
        <v>0</v>
      </c>
      <c r="AR104" s="142"/>
      <c r="AS104" s="213">
        <f t="shared" si="68"/>
        <v>5168172.4533012742</v>
      </c>
      <c r="AT104" s="213">
        <f t="shared" si="69"/>
        <v>4908805.8616596572</v>
      </c>
      <c r="AU104" s="214">
        <f t="shared" si="70"/>
        <v>-259366.59164161701</v>
      </c>
      <c r="AV104" s="179">
        <f t="shared" si="71"/>
        <v>-5.0185359328700684E-2</v>
      </c>
      <c r="AX104" s="213">
        <f t="shared" si="72"/>
        <v>1226.3281795575126</v>
      </c>
      <c r="AY104" s="213">
        <f t="shared" si="73"/>
        <v>1168.1708461844692</v>
      </c>
      <c r="AZ104" s="213">
        <f t="shared" si="74"/>
        <v>-58.157333373043457</v>
      </c>
      <c r="BA104" s="404">
        <f t="shared" si="75"/>
        <v>-4.742395579136733E-2</v>
      </c>
      <c r="BB104" s="164"/>
      <c r="BC104" s="213">
        <f t="shared" si="76"/>
        <v>26.592960049752719</v>
      </c>
      <c r="BD104" s="213">
        <f t="shared" si="77"/>
        <v>10.102126526904664</v>
      </c>
      <c r="BE104" s="213">
        <f t="shared" si="78"/>
        <v>-16.490833522848057</v>
      </c>
      <c r="BF104" s="404">
        <f t="shared" si="79"/>
        <v>-0.62012026837160616</v>
      </c>
      <c r="BG104" s="527"/>
      <c r="BH104" s="213">
        <f t="shared" si="80"/>
        <v>1252.9211396072656</v>
      </c>
      <c r="BI104" s="213">
        <f t="shared" si="81"/>
        <v>1178.2729727113738</v>
      </c>
      <c r="BJ104" s="213">
        <f t="shared" si="82"/>
        <v>-74.648166895891791</v>
      </c>
      <c r="BK104" s="404">
        <f t="shared" si="83"/>
        <v>-5.9579301949754505E-2</v>
      </c>
      <c r="BL104" s="215"/>
      <c r="BM104" s="213">
        <f t="shared" si="84"/>
        <v>-1.296741629844167</v>
      </c>
      <c r="BN104" s="213">
        <f t="shared" si="85"/>
        <v>-13.264247717584666</v>
      </c>
      <c r="BO104" s="213">
        <f t="shared" si="86"/>
        <v>-11.9675060877405</v>
      </c>
      <c r="BP104" s="404">
        <f t="shared" si="87"/>
        <v>9.2289055987033191</v>
      </c>
      <c r="BQ104" s="215"/>
      <c r="BR104" s="213">
        <f t="shared" si="88"/>
        <v>105.36016517815271</v>
      </c>
      <c r="BS104" s="213">
        <f t="shared" si="89"/>
        <v>122.40213770545024</v>
      </c>
      <c r="BT104" s="213">
        <f t="shared" si="90"/>
        <v>17.041972527297531</v>
      </c>
      <c r="BU104" s="404">
        <f t="shared" si="91"/>
        <v>0.16174967549150468</v>
      </c>
      <c r="BV104" s="215"/>
      <c r="BW104" s="213">
        <f t="shared" si="92"/>
        <v>1356.9845631555743</v>
      </c>
      <c r="BX104" s="213">
        <f t="shared" si="93"/>
        <v>1287.4108626992395</v>
      </c>
      <c r="BY104" s="213">
        <f t="shared" si="94"/>
        <v>-69.573700456334791</v>
      </c>
      <c r="BZ104" s="404">
        <f t="shared" si="95"/>
        <v>-5.1270812023495635E-2</v>
      </c>
      <c r="CA104" s="216"/>
      <c r="CB104" s="213">
        <f t="shared" si="96"/>
        <v>-60.728618008527718</v>
      </c>
      <c r="CC104" s="213">
        <f t="shared" si="97"/>
        <v>-60.516120969757559</v>
      </c>
      <c r="CD104" s="213">
        <f t="shared" si="98"/>
        <v>0.21249703877015946</v>
      </c>
      <c r="CE104" s="404">
        <f t="shared" si="99"/>
        <v>-3.4991252186954082E-3</v>
      </c>
      <c r="CF104" s="142"/>
      <c r="CG104" s="213">
        <f t="shared" si="100"/>
        <v>1296.2559451470465</v>
      </c>
      <c r="CH104" s="213">
        <f t="shared" si="101"/>
        <v>1226.8947417294819</v>
      </c>
      <c r="CI104" s="206">
        <v>-12.627206307787221</v>
      </c>
      <c r="CJ104" s="142">
        <v>-9.6473136610796626E-3</v>
      </c>
    </row>
    <row r="105" spans="1:88">
      <c r="A105" s="74">
        <v>275</v>
      </c>
      <c r="B105" s="84">
        <v>13</v>
      </c>
      <c r="C105" s="84">
        <v>13</v>
      </c>
      <c r="D105" s="75" t="s">
        <v>136</v>
      </c>
      <c r="E105" s="97">
        <v>2441</v>
      </c>
      <c r="F105" s="213">
        <f>'1.a. Vos-laskelma'!C105</f>
        <v>2404</v>
      </c>
      <c r="G105" s="214">
        <f t="shared" si="53"/>
        <v>-37</v>
      </c>
      <c r="H105" s="179">
        <f t="shared" si="54"/>
        <v>-1.5157722244981565E-2</v>
      </c>
      <c r="I105" s="142"/>
      <c r="J105" s="213">
        <v>757692.86248845165</v>
      </c>
      <c r="K105" s="214">
        <f t="shared" si="55"/>
        <v>645842.2319097115</v>
      </c>
      <c r="L105" s="214">
        <f t="shared" si="56"/>
        <v>-111850.63057874015</v>
      </c>
      <c r="M105" s="179">
        <f t="shared" si="57"/>
        <v>-0.14762001348593265</v>
      </c>
      <c r="N105" s="404"/>
      <c r="O105" s="213">
        <v>329462.5469971078</v>
      </c>
      <c r="P105" s="213">
        <f>'2.a. Vos-laskelma'!M105+'2.a. Vos-laskelma'!N105</f>
        <v>288103.06545079255</v>
      </c>
      <c r="Q105" s="214">
        <f t="shared" si="58"/>
        <v>-41359.481546315248</v>
      </c>
      <c r="R105" s="179">
        <f t="shared" si="59"/>
        <v>-0.12553621625063902</v>
      </c>
      <c r="S105" s="404"/>
      <c r="T105" s="213">
        <v>1087155.409485559</v>
      </c>
      <c r="U105" s="213">
        <f>'2.a. Vos-laskelma'!U105</f>
        <v>933945.29736050405</v>
      </c>
      <c r="V105" s="214">
        <f t="shared" si="60"/>
        <v>-153210.11212505493</v>
      </c>
      <c r="W105" s="179">
        <f t="shared" si="61"/>
        <v>-0.14092751669934092</v>
      </c>
      <c r="X105" s="142"/>
      <c r="Y105" s="213">
        <f>'1.a. Vos-laskelma'!X105</f>
        <v>1249600.071983506</v>
      </c>
      <c r="Z105" s="213">
        <f>'1.a. Vos-laskelma'!E105</f>
        <v>1148024.3123392852</v>
      </c>
      <c r="AA105" s="214">
        <f t="shared" si="62"/>
        <v>-101575.75964422082</v>
      </c>
      <c r="AB105" s="179">
        <f t="shared" si="63"/>
        <v>-8.1286614751060582E-2</v>
      </c>
      <c r="AC105" s="179"/>
      <c r="AD105" s="213">
        <v>344330.91704432422</v>
      </c>
      <c r="AE105" s="213">
        <f>'2.a. Vos-laskelma'!X105</f>
        <v>390294.10688601213</v>
      </c>
      <c r="AF105" s="214">
        <f t="shared" si="64"/>
        <v>45963.189841687912</v>
      </c>
      <c r="AG105" s="179">
        <f t="shared" si="65"/>
        <v>0.13348551514405915</v>
      </c>
      <c r="AH105" s="143"/>
      <c r="AI105" s="81">
        <v>2681086.3985133902</v>
      </c>
      <c r="AJ105" s="81">
        <f>'2.a. Vos-laskelma'!Y105</f>
        <v>2472263.7165858014</v>
      </c>
      <c r="AK105" s="214">
        <f t="shared" si="66"/>
        <v>-208822.68192758877</v>
      </c>
      <c r="AL105" s="179">
        <f t="shared" si="67"/>
        <v>-7.7887337775976506E-2</v>
      </c>
      <c r="AM105" s="142"/>
      <c r="AN105" s="213">
        <v>171418</v>
      </c>
      <c r="AO105" s="213">
        <v>171418</v>
      </c>
      <c r="AP105" s="214">
        <f t="shared" si="102"/>
        <v>0</v>
      </c>
      <c r="AQ105" s="179">
        <f t="shared" si="103"/>
        <v>0</v>
      </c>
      <c r="AR105" s="142"/>
      <c r="AS105" s="213">
        <f t="shared" si="68"/>
        <v>2852504.3985133902</v>
      </c>
      <c r="AT105" s="213">
        <f t="shared" si="69"/>
        <v>2643681.7165858014</v>
      </c>
      <c r="AU105" s="214">
        <f t="shared" si="70"/>
        <v>-208822.68192758877</v>
      </c>
      <c r="AV105" s="179">
        <f t="shared" si="71"/>
        <v>-7.320678700317472E-2</v>
      </c>
      <c r="AX105" s="213">
        <f t="shared" si="72"/>
        <v>310.40264747580977</v>
      </c>
      <c r="AY105" s="213">
        <f t="shared" si="73"/>
        <v>268.65317467126101</v>
      </c>
      <c r="AZ105" s="213">
        <f t="shared" si="74"/>
        <v>-41.749472804548759</v>
      </c>
      <c r="BA105" s="404">
        <f t="shared" si="75"/>
        <v>-0.13450102034906894</v>
      </c>
      <c r="BB105" s="164"/>
      <c r="BC105" s="213">
        <f t="shared" si="76"/>
        <v>134.97031831098229</v>
      </c>
      <c r="BD105" s="213">
        <f t="shared" si="77"/>
        <v>119.84320526239291</v>
      </c>
      <c r="BE105" s="213">
        <f t="shared" si="78"/>
        <v>-15.127113048589379</v>
      </c>
      <c r="BF105" s="404">
        <f t="shared" si="79"/>
        <v>-0.11207733105982097</v>
      </c>
      <c r="BG105" s="527"/>
      <c r="BH105" s="213">
        <f t="shared" si="80"/>
        <v>445.37296578679189</v>
      </c>
      <c r="BI105" s="213">
        <f t="shared" si="81"/>
        <v>388.49637993365394</v>
      </c>
      <c r="BJ105" s="213">
        <f t="shared" si="82"/>
        <v>-56.876585853137954</v>
      </c>
      <c r="BK105" s="404">
        <f t="shared" si="83"/>
        <v>-0.12770551924421431</v>
      </c>
      <c r="BL105" s="215"/>
      <c r="BM105" s="213">
        <f t="shared" si="84"/>
        <v>511.92137320094469</v>
      </c>
      <c r="BN105" s="213">
        <f t="shared" si="85"/>
        <v>477.54755088988566</v>
      </c>
      <c r="BO105" s="213">
        <f t="shared" si="86"/>
        <v>-34.37382231105903</v>
      </c>
      <c r="BP105" s="404">
        <f t="shared" si="87"/>
        <v>-6.7146683280923034E-2</v>
      </c>
      <c r="BQ105" s="215"/>
      <c r="BR105" s="213">
        <f t="shared" si="88"/>
        <v>141.0614162410177</v>
      </c>
      <c r="BS105" s="213">
        <f t="shared" si="89"/>
        <v>162.35195793927292</v>
      </c>
      <c r="BT105" s="213">
        <f t="shared" si="90"/>
        <v>21.290541698255225</v>
      </c>
      <c r="BU105" s="404">
        <f t="shared" si="91"/>
        <v>0.15093100768163409</v>
      </c>
      <c r="BV105" s="215"/>
      <c r="BW105" s="213">
        <f t="shared" si="92"/>
        <v>1098.3557552287548</v>
      </c>
      <c r="BX105" s="213">
        <f t="shared" si="93"/>
        <v>1028.3958887628125</v>
      </c>
      <c r="BY105" s="213">
        <f t="shared" si="94"/>
        <v>-69.959866465942241</v>
      </c>
      <c r="BZ105" s="404">
        <f t="shared" si="95"/>
        <v>-6.3695087983011198E-2</v>
      </c>
      <c r="CA105" s="216"/>
      <c r="CB105" s="213">
        <f t="shared" si="96"/>
        <v>70.22449815649324</v>
      </c>
      <c r="CC105" s="213">
        <f t="shared" si="97"/>
        <v>71.305324459234612</v>
      </c>
      <c r="CD105" s="213">
        <f t="shared" si="98"/>
        <v>1.0808263027413716</v>
      </c>
      <c r="CE105" s="404">
        <f t="shared" si="99"/>
        <v>1.5391014975041641E-2</v>
      </c>
      <c r="CF105" s="142"/>
      <c r="CG105" s="213">
        <f t="shared" si="100"/>
        <v>1168.5802533852479</v>
      </c>
      <c r="CH105" s="213">
        <f t="shared" si="101"/>
        <v>1099.7012132220473</v>
      </c>
      <c r="CI105" s="206">
        <v>-12.168447663844971</v>
      </c>
      <c r="CJ105" s="142">
        <v>-1.030570489133999E-2</v>
      </c>
    </row>
    <row r="106" spans="1:88">
      <c r="A106" s="74">
        <v>276</v>
      </c>
      <c r="B106" s="84">
        <v>12</v>
      </c>
      <c r="C106" s="84">
        <v>12</v>
      </c>
      <c r="D106" s="75" t="s">
        <v>137</v>
      </c>
      <c r="E106" s="97">
        <v>15071</v>
      </c>
      <c r="F106" s="213">
        <f>'1.a. Vos-laskelma'!C106</f>
        <v>15060</v>
      </c>
      <c r="G106" s="214">
        <f t="shared" si="53"/>
        <v>-11</v>
      </c>
      <c r="H106" s="179">
        <f t="shared" si="54"/>
        <v>-7.2987857474620136E-4</v>
      </c>
      <c r="I106" s="142"/>
      <c r="J106" s="213">
        <v>11751959.564887481</v>
      </c>
      <c r="K106" s="214">
        <f t="shared" si="55"/>
        <v>11426294.803284934</v>
      </c>
      <c r="L106" s="214">
        <f t="shared" si="56"/>
        <v>-325664.76160254702</v>
      </c>
      <c r="M106" s="179">
        <f t="shared" si="57"/>
        <v>-2.771152843101746E-2</v>
      </c>
      <c r="N106" s="404"/>
      <c r="O106" s="213">
        <v>1126469.8911211491</v>
      </c>
      <c r="P106" s="213">
        <f>'2.a. Vos-laskelma'!M106+'2.a. Vos-laskelma'!N106</f>
        <v>1105159.4163898916</v>
      </c>
      <c r="Q106" s="214">
        <f t="shared" si="58"/>
        <v>-21310.474731257418</v>
      </c>
      <c r="R106" s="179">
        <f t="shared" si="59"/>
        <v>-1.8917926612354995E-2</v>
      </c>
      <c r="S106" s="404"/>
      <c r="T106" s="213">
        <v>12878429.45600863</v>
      </c>
      <c r="U106" s="213">
        <f>'2.a. Vos-laskelma'!U106</f>
        <v>12531454.219674826</v>
      </c>
      <c r="V106" s="214">
        <f t="shared" si="60"/>
        <v>-346975.23633380421</v>
      </c>
      <c r="W106" s="179">
        <f t="shared" si="61"/>
        <v>-2.694235640448514E-2</v>
      </c>
      <c r="X106" s="142"/>
      <c r="Y106" s="213">
        <f>'1.a. Vos-laskelma'!X106</f>
        <v>5169594.8426757194</v>
      </c>
      <c r="Z106" s="213">
        <f>'1.a. Vos-laskelma'!E106</f>
        <v>4621958.1029725345</v>
      </c>
      <c r="AA106" s="214">
        <f t="shared" si="62"/>
        <v>-547636.73970318493</v>
      </c>
      <c r="AB106" s="179">
        <f t="shared" si="63"/>
        <v>-0.10593417015630857</v>
      </c>
      <c r="AC106" s="179"/>
      <c r="AD106" s="213">
        <v>535584.03976439056</v>
      </c>
      <c r="AE106" s="213">
        <f>'2.a. Vos-laskelma'!X106</f>
        <v>851777.93580683449</v>
      </c>
      <c r="AF106" s="214">
        <f t="shared" si="64"/>
        <v>316193.89604244393</v>
      </c>
      <c r="AG106" s="179">
        <f t="shared" si="65"/>
        <v>0.59037214062902466</v>
      </c>
      <c r="AH106" s="143"/>
      <c r="AI106" s="81">
        <v>18583608.338448741</v>
      </c>
      <c r="AJ106" s="81">
        <f>'2.a. Vos-laskelma'!Y106</f>
        <v>18005190.258454192</v>
      </c>
      <c r="AK106" s="214">
        <f t="shared" si="66"/>
        <v>-578418.07999454811</v>
      </c>
      <c r="AL106" s="179">
        <f t="shared" si="67"/>
        <v>-3.112517598629241E-2</v>
      </c>
      <c r="AM106" s="142"/>
      <c r="AN106" s="213">
        <v>-1968866</v>
      </c>
      <c r="AO106" s="213">
        <v>-1968866</v>
      </c>
      <c r="AP106" s="214">
        <f t="shared" si="102"/>
        <v>0</v>
      </c>
      <c r="AQ106" s="179">
        <f t="shared" si="103"/>
        <v>0</v>
      </c>
      <c r="AR106" s="142"/>
      <c r="AS106" s="213">
        <f t="shared" si="68"/>
        <v>16614742.338448741</v>
      </c>
      <c r="AT106" s="213">
        <f t="shared" si="69"/>
        <v>16036324.258454192</v>
      </c>
      <c r="AU106" s="214">
        <f t="shared" si="70"/>
        <v>-578418.07999454811</v>
      </c>
      <c r="AV106" s="179">
        <f t="shared" si="71"/>
        <v>-3.4813544995880623E-2</v>
      </c>
      <c r="AX106" s="213">
        <f t="shared" si="72"/>
        <v>779.77304524500573</v>
      </c>
      <c r="AY106" s="213">
        <f t="shared" si="73"/>
        <v>758.71811442795047</v>
      </c>
      <c r="AZ106" s="213">
        <f t="shared" si="74"/>
        <v>-21.054930817055265</v>
      </c>
      <c r="BA106" s="404">
        <f t="shared" si="75"/>
        <v>-2.7001357568649707E-2</v>
      </c>
      <c r="BB106" s="164"/>
      <c r="BC106" s="213">
        <f t="shared" si="76"/>
        <v>74.744203511455709</v>
      </c>
      <c r="BD106" s="213">
        <f t="shared" si="77"/>
        <v>73.383759388439017</v>
      </c>
      <c r="BE106" s="213">
        <f t="shared" si="78"/>
        <v>-1.3604441230166913</v>
      </c>
      <c r="BF106" s="404">
        <f t="shared" si="79"/>
        <v>-1.8201332800451636E-2</v>
      </c>
      <c r="BG106" s="527"/>
      <c r="BH106" s="213">
        <f t="shared" si="80"/>
        <v>854.51724875646141</v>
      </c>
      <c r="BI106" s="213">
        <f t="shared" si="81"/>
        <v>832.10187381638946</v>
      </c>
      <c r="BJ106" s="213">
        <f t="shared" si="82"/>
        <v>-22.415374940071956</v>
      </c>
      <c r="BK106" s="404">
        <f t="shared" si="83"/>
        <v>-2.6231623729880225E-2</v>
      </c>
      <c r="BL106" s="215"/>
      <c r="BM106" s="213">
        <f t="shared" si="84"/>
        <v>343.01604688976971</v>
      </c>
      <c r="BN106" s="213">
        <f t="shared" si="85"/>
        <v>306.90292848423206</v>
      </c>
      <c r="BO106" s="213">
        <f t="shared" si="86"/>
        <v>-36.113118405537648</v>
      </c>
      <c r="BP106" s="404">
        <f t="shared" si="87"/>
        <v>-0.10528113402561257</v>
      </c>
      <c r="BQ106" s="215"/>
      <c r="BR106" s="213">
        <f t="shared" si="88"/>
        <v>35.537392327276926</v>
      </c>
      <c r="BS106" s="213">
        <f t="shared" si="89"/>
        <v>56.558959880931901</v>
      </c>
      <c r="BT106" s="213">
        <f t="shared" si="90"/>
        <v>21.021567553654975</v>
      </c>
      <c r="BU106" s="404">
        <f t="shared" si="91"/>
        <v>0.59153376702656235</v>
      </c>
      <c r="BV106" s="215"/>
      <c r="BW106" s="213">
        <f t="shared" si="92"/>
        <v>1233.070687973508</v>
      </c>
      <c r="BX106" s="213">
        <f t="shared" si="93"/>
        <v>1195.5637621815533</v>
      </c>
      <c r="BY106" s="213">
        <f t="shared" si="94"/>
        <v>-37.5069257919547</v>
      </c>
      <c r="BZ106" s="404">
        <f t="shared" si="95"/>
        <v>-3.0417498491992795E-2</v>
      </c>
      <c r="CA106" s="216"/>
      <c r="CB106" s="213">
        <f t="shared" si="96"/>
        <v>-130.63937363147767</v>
      </c>
      <c r="CC106" s="213">
        <f t="shared" si="97"/>
        <v>-130.7347941567065</v>
      </c>
      <c r="CD106" s="213">
        <f t="shared" si="98"/>
        <v>-9.5420525228831821E-2</v>
      </c>
      <c r="CE106" s="404">
        <f t="shared" si="99"/>
        <v>7.3041168658696148E-4</v>
      </c>
      <c r="CF106" s="142"/>
      <c r="CG106" s="213">
        <f t="shared" si="100"/>
        <v>1102.4313143420304</v>
      </c>
      <c r="CH106" s="213">
        <f t="shared" si="101"/>
        <v>1064.8289680248467</v>
      </c>
      <c r="CI106" s="206">
        <v>-49.740940838506283</v>
      </c>
      <c r="CJ106" s="142">
        <v>-4.3171444733940627E-2</v>
      </c>
    </row>
    <row r="107" spans="1:88">
      <c r="A107" s="74">
        <v>280</v>
      </c>
      <c r="B107" s="84">
        <v>15</v>
      </c>
      <c r="C107" s="84">
        <v>15</v>
      </c>
      <c r="D107" s="75" t="s">
        <v>138</v>
      </c>
      <c r="E107" s="97">
        <v>1986</v>
      </c>
      <c r="F107" s="213">
        <f>'1.a. Vos-laskelma'!C107</f>
        <v>1984</v>
      </c>
      <c r="G107" s="214">
        <f t="shared" si="53"/>
        <v>-2</v>
      </c>
      <c r="H107" s="179">
        <f t="shared" si="54"/>
        <v>-1.0070493454179255E-3</v>
      </c>
      <c r="I107" s="142"/>
      <c r="J107" s="213">
        <v>1683385.230655621</v>
      </c>
      <c r="K107" s="214">
        <f t="shared" si="55"/>
        <v>1615947.2643242269</v>
      </c>
      <c r="L107" s="214">
        <f t="shared" si="56"/>
        <v>-67437.966331394156</v>
      </c>
      <c r="M107" s="179">
        <f t="shared" si="57"/>
        <v>-4.0060923134705995E-2</v>
      </c>
      <c r="N107" s="404"/>
      <c r="O107" s="213">
        <v>328269.1134069087</v>
      </c>
      <c r="P107" s="213">
        <f>'2.a. Vos-laskelma'!M107+'2.a. Vos-laskelma'!N107</f>
        <v>295063.40509681666</v>
      </c>
      <c r="Q107" s="214">
        <f t="shared" si="58"/>
        <v>-33205.708310092043</v>
      </c>
      <c r="R107" s="179">
        <f t="shared" si="59"/>
        <v>-0.1011539220533722</v>
      </c>
      <c r="S107" s="404"/>
      <c r="T107" s="213">
        <v>2011654.34406253</v>
      </c>
      <c r="U107" s="213">
        <f>'2.a. Vos-laskelma'!U107</f>
        <v>1911010.6694210435</v>
      </c>
      <c r="V107" s="214">
        <f t="shared" si="60"/>
        <v>-100643.67464148649</v>
      </c>
      <c r="W107" s="179">
        <f t="shared" si="61"/>
        <v>-5.0030302143377621E-2</v>
      </c>
      <c r="X107" s="142"/>
      <c r="Y107" s="213">
        <f>'1.a. Vos-laskelma'!X107</f>
        <v>989979.73642799642</v>
      </c>
      <c r="Z107" s="213">
        <f>'1.a. Vos-laskelma'!E107</f>
        <v>965717.53783102543</v>
      </c>
      <c r="AA107" s="214">
        <f t="shared" si="62"/>
        <v>-24262.198596970993</v>
      </c>
      <c r="AB107" s="179">
        <f t="shared" si="63"/>
        <v>-2.4507772941406707E-2</v>
      </c>
      <c r="AC107" s="179"/>
      <c r="AD107" s="213">
        <v>382852.56043227011</v>
      </c>
      <c r="AE107" s="213">
        <f>'2.a. Vos-laskelma'!X107</f>
        <v>415397.96909956646</v>
      </c>
      <c r="AF107" s="214">
        <f t="shared" si="64"/>
        <v>32545.408667296346</v>
      </c>
      <c r="AG107" s="179">
        <f t="shared" si="65"/>
        <v>8.5007681888166209E-2</v>
      </c>
      <c r="AH107" s="143"/>
      <c r="AI107" s="81">
        <v>3384486.640922796</v>
      </c>
      <c r="AJ107" s="81">
        <f>'2.a. Vos-laskelma'!Y107</f>
        <v>3292126.1763516353</v>
      </c>
      <c r="AK107" s="214">
        <f t="shared" si="66"/>
        <v>-92360.46457116073</v>
      </c>
      <c r="AL107" s="179">
        <f t="shared" si="67"/>
        <v>-2.728935710793003E-2</v>
      </c>
      <c r="AM107" s="142"/>
      <c r="AN107" s="213">
        <v>-440751</v>
      </c>
      <c r="AO107" s="213">
        <v>-440751</v>
      </c>
      <c r="AP107" s="214">
        <f t="shared" si="102"/>
        <v>0</v>
      </c>
      <c r="AQ107" s="179">
        <f t="shared" si="103"/>
        <v>0</v>
      </c>
      <c r="AR107" s="142"/>
      <c r="AS107" s="213">
        <f t="shared" si="68"/>
        <v>2943735.640922796</v>
      </c>
      <c r="AT107" s="213">
        <f t="shared" si="69"/>
        <v>2851375.1763516353</v>
      </c>
      <c r="AU107" s="214">
        <f t="shared" si="70"/>
        <v>-92360.46457116073</v>
      </c>
      <c r="AV107" s="179">
        <f t="shared" si="71"/>
        <v>-3.1375257780351419E-2</v>
      </c>
      <c r="AX107" s="213">
        <f t="shared" si="72"/>
        <v>847.6259973089733</v>
      </c>
      <c r="AY107" s="213">
        <f t="shared" si="73"/>
        <v>814.48954855051761</v>
      </c>
      <c r="AZ107" s="213">
        <f t="shared" si="74"/>
        <v>-33.136448758455685</v>
      </c>
      <c r="BA107" s="404">
        <f t="shared" si="75"/>
        <v>-3.9093242613672356E-2</v>
      </c>
      <c r="BB107" s="164"/>
      <c r="BC107" s="213">
        <f t="shared" si="76"/>
        <v>165.29159788867508</v>
      </c>
      <c r="BD107" s="213">
        <f t="shared" si="77"/>
        <v>148.72147434315355</v>
      </c>
      <c r="BE107" s="213">
        <f t="shared" si="78"/>
        <v>-16.57012354552154</v>
      </c>
      <c r="BF107" s="404">
        <f t="shared" si="79"/>
        <v>-0.10024782721673257</v>
      </c>
      <c r="BG107" s="527"/>
      <c r="BH107" s="213">
        <f t="shared" si="80"/>
        <v>1012.9175951976486</v>
      </c>
      <c r="BI107" s="213">
        <f t="shared" si="81"/>
        <v>963.21102289367116</v>
      </c>
      <c r="BJ107" s="213">
        <f t="shared" si="82"/>
        <v>-49.706572303977396</v>
      </c>
      <c r="BK107" s="404">
        <f t="shared" si="83"/>
        <v>-4.9072671399570521E-2</v>
      </c>
      <c r="BL107" s="215"/>
      <c r="BM107" s="213">
        <f t="shared" si="84"/>
        <v>498.47922277341212</v>
      </c>
      <c r="BN107" s="213">
        <f t="shared" si="85"/>
        <v>486.75279124547654</v>
      </c>
      <c r="BO107" s="213">
        <f t="shared" si="86"/>
        <v>-11.726431527935574</v>
      </c>
      <c r="BP107" s="404">
        <f t="shared" si="87"/>
        <v>-2.3524413841549262E-2</v>
      </c>
      <c r="BQ107" s="215"/>
      <c r="BR107" s="213">
        <f t="shared" si="88"/>
        <v>192.77571018744717</v>
      </c>
      <c r="BS107" s="213">
        <f t="shared" si="89"/>
        <v>209.37397636066856</v>
      </c>
      <c r="BT107" s="213">
        <f t="shared" si="90"/>
        <v>16.59826617322139</v>
      </c>
      <c r="BU107" s="404">
        <f t="shared" si="91"/>
        <v>8.6101439632005075E-2</v>
      </c>
      <c r="BV107" s="215"/>
      <c r="BW107" s="213">
        <f t="shared" si="92"/>
        <v>1704.1725281585075</v>
      </c>
      <c r="BX107" s="213">
        <f t="shared" si="93"/>
        <v>1659.3377904998163</v>
      </c>
      <c r="BY107" s="213">
        <f t="shared" si="94"/>
        <v>-44.834737658691211</v>
      </c>
      <c r="BZ107" s="404">
        <f t="shared" si="95"/>
        <v>-2.630880202436937E-2</v>
      </c>
      <c r="CA107" s="216"/>
      <c r="CB107" s="213">
        <f t="shared" si="96"/>
        <v>-221.92900302114805</v>
      </c>
      <c r="CC107" s="213">
        <f t="shared" si="97"/>
        <v>-222.15272177419354</v>
      </c>
      <c r="CD107" s="213">
        <f t="shared" si="98"/>
        <v>-0.22371875304548894</v>
      </c>
      <c r="CE107" s="404">
        <f t="shared" si="99"/>
        <v>1.0080645161289277E-3</v>
      </c>
      <c r="CF107" s="142"/>
      <c r="CG107" s="213">
        <f t="shared" si="100"/>
        <v>1482.2435251373595</v>
      </c>
      <c r="CH107" s="213">
        <f t="shared" si="101"/>
        <v>1437.1850687256226</v>
      </c>
      <c r="CI107" s="206">
        <v>-29.22940238065371</v>
      </c>
      <c r="CJ107" s="142">
        <v>-1.933835654512929E-2</v>
      </c>
    </row>
    <row r="108" spans="1:88">
      <c r="A108" s="74">
        <v>284</v>
      </c>
      <c r="B108" s="84">
        <v>2</v>
      </c>
      <c r="C108" s="84">
        <v>2</v>
      </c>
      <c r="D108" s="75" t="s">
        <v>139</v>
      </c>
      <c r="E108" s="97">
        <v>2186</v>
      </c>
      <c r="F108" s="213">
        <f>'1.a. Vos-laskelma'!C108</f>
        <v>2144</v>
      </c>
      <c r="G108" s="214">
        <f t="shared" si="53"/>
        <v>-42</v>
      </c>
      <c r="H108" s="179">
        <f t="shared" si="54"/>
        <v>-1.9213174748398901E-2</v>
      </c>
      <c r="I108" s="142"/>
      <c r="J108" s="213">
        <v>331953.60885960452</v>
      </c>
      <c r="K108" s="214">
        <f t="shared" si="55"/>
        <v>130303.5778724351</v>
      </c>
      <c r="L108" s="214">
        <f t="shared" si="56"/>
        <v>-201650.03098716942</v>
      </c>
      <c r="M108" s="179">
        <f t="shared" si="57"/>
        <v>-0.60746449384876156</v>
      </c>
      <c r="N108" s="404"/>
      <c r="O108" s="213">
        <v>855894.08434539335</v>
      </c>
      <c r="P108" s="213">
        <f>'2.a. Vos-laskelma'!M108+'2.a. Vos-laskelma'!N108</f>
        <v>819357.9616148721</v>
      </c>
      <c r="Q108" s="214">
        <f t="shared" si="58"/>
        <v>-36536.122730521252</v>
      </c>
      <c r="R108" s="179">
        <f t="shared" si="59"/>
        <v>-4.2687668250990289E-2</v>
      </c>
      <c r="S108" s="404"/>
      <c r="T108" s="213">
        <v>1187847.693204998</v>
      </c>
      <c r="U108" s="213">
        <f>'2.a. Vos-laskelma'!U108</f>
        <v>949661.53948730719</v>
      </c>
      <c r="V108" s="214">
        <f t="shared" si="60"/>
        <v>-238186.15371769085</v>
      </c>
      <c r="W108" s="179">
        <f t="shared" si="61"/>
        <v>-0.20051910281109148</v>
      </c>
      <c r="X108" s="142"/>
      <c r="Y108" s="213">
        <f>'1.a. Vos-laskelma'!X108</f>
        <v>119336.0247958695</v>
      </c>
      <c r="Z108" s="213">
        <f>'1.a. Vos-laskelma'!E108</f>
        <v>468110.65874826018</v>
      </c>
      <c r="AA108" s="214">
        <f t="shared" si="62"/>
        <v>348774.63395239069</v>
      </c>
      <c r="AB108" s="179">
        <f t="shared" si="63"/>
        <v>2.9226265459150991</v>
      </c>
      <c r="AC108" s="179"/>
      <c r="AD108" s="213">
        <v>424701.54080316448</v>
      </c>
      <c r="AE108" s="213">
        <f>'2.a. Vos-laskelma'!X108</f>
        <v>457730.33951549127</v>
      </c>
      <c r="AF108" s="214">
        <f t="shared" si="64"/>
        <v>33028.798712326796</v>
      </c>
      <c r="AG108" s="179">
        <f t="shared" si="65"/>
        <v>7.7769434624289674E-2</v>
      </c>
      <c r="AH108" s="143"/>
      <c r="AI108" s="81">
        <v>1731885.2588040321</v>
      </c>
      <c r="AJ108" s="81">
        <f>'2.a. Vos-laskelma'!Y108</f>
        <v>1875502.5377510586</v>
      </c>
      <c r="AK108" s="214">
        <f t="shared" si="66"/>
        <v>143617.27894702647</v>
      </c>
      <c r="AL108" s="179">
        <f t="shared" si="67"/>
        <v>8.2925400638956065E-2</v>
      </c>
      <c r="AM108" s="344"/>
      <c r="AN108" s="213">
        <v>883232</v>
      </c>
      <c r="AO108" s="213">
        <v>883232</v>
      </c>
      <c r="AP108" s="214">
        <f t="shared" si="102"/>
        <v>0</v>
      </c>
      <c r="AQ108" s="179">
        <f t="shared" si="103"/>
        <v>0</v>
      </c>
      <c r="AR108" s="142"/>
      <c r="AS108" s="213">
        <f t="shared" si="68"/>
        <v>2615117.2588040321</v>
      </c>
      <c r="AT108" s="213">
        <f t="shared" si="69"/>
        <v>2758734.5377510586</v>
      </c>
      <c r="AU108" s="214">
        <f t="shared" si="70"/>
        <v>143617.27894702647</v>
      </c>
      <c r="AV108" s="179">
        <f t="shared" si="71"/>
        <v>5.4918102988891118E-2</v>
      </c>
      <c r="AX108" s="213">
        <f t="shared" si="72"/>
        <v>151.85434989002951</v>
      </c>
      <c r="AY108" s="213">
        <f t="shared" si="73"/>
        <v>60.775922515128308</v>
      </c>
      <c r="AZ108" s="213">
        <f t="shared" si="74"/>
        <v>-91.078427374901196</v>
      </c>
      <c r="BA108" s="404">
        <f t="shared" si="75"/>
        <v>-0.59977489904542569</v>
      </c>
      <c r="BB108" s="164"/>
      <c r="BC108" s="213">
        <f t="shared" si="76"/>
        <v>391.53434782497408</v>
      </c>
      <c r="BD108" s="213">
        <f t="shared" si="77"/>
        <v>382.16322836514559</v>
      </c>
      <c r="BE108" s="213">
        <f t="shared" si="78"/>
        <v>-9.3711194598284919</v>
      </c>
      <c r="BF108" s="404">
        <f t="shared" si="79"/>
        <v>-2.3934348319339847E-2</v>
      </c>
      <c r="BG108" s="527"/>
      <c r="BH108" s="213">
        <f t="shared" si="80"/>
        <v>543.38869771500367</v>
      </c>
      <c r="BI108" s="213">
        <f t="shared" si="81"/>
        <v>442.93915088027387</v>
      </c>
      <c r="BJ108" s="213">
        <f t="shared" si="82"/>
        <v>-100.4495468347298</v>
      </c>
      <c r="BK108" s="404">
        <f t="shared" si="83"/>
        <v>-0.1848576300116819</v>
      </c>
      <c r="BL108" s="215"/>
      <c r="BM108" s="213">
        <f t="shared" si="84"/>
        <v>54.591045194816786</v>
      </c>
      <c r="BN108" s="213">
        <f t="shared" si="85"/>
        <v>218.33519531168852</v>
      </c>
      <c r="BO108" s="213">
        <f t="shared" si="86"/>
        <v>163.74415011687174</v>
      </c>
      <c r="BP108" s="404">
        <f t="shared" si="87"/>
        <v>2.9994690435496301</v>
      </c>
      <c r="BQ108" s="215"/>
      <c r="BR108" s="213">
        <f t="shared" si="88"/>
        <v>194.28249808013013</v>
      </c>
      <c r="BS108" s="213">
        <f t="shared" si="89"/>
        <v>213.49362850535974</v>
      </c>
      <c r="BT108" s="213">
        <f t="shared" si="90"/>
        <v>19.211130425229612</v>
      </c>
      <c r="BU108" s="404">
        <f t="shared" si="91"/>
        <v>9.8882455265250649E-2</v>
      </c>
      <c r="BV108" s="215"/>
      <c r="BW108" s="213">
        <f t="shared" si="92"/>
        <v>792.26224098995067</v>
      </c>
      <c r="BX108" s="213">
        <f t="shared" si="93"/>
        <v>874.76797469732207</v>
      </c>
      <c r="BY108" s="213">
        <f t="shared" si="94"/>
        <v>82.505733707371405</v>
      </c>
      <c r="BZ108" s="404">
        <f t="shared" si="95"/>
        <v>0.10413942434550272</v>
      </c>
      <c r="CA108" s="216"/>
      <c r="CB108" s="213">
        <f t="shared" si="96"/>
        <v>404.04025617566333</v>
      </c>
      <c r="CC108" s="213">
        <f t="shared" si="97"/>
        <v>411.95522388059703</v>
      </c>
      <c r="CD108" s="213">
        <f t="shared" si="98"/>
        <v>7.9149677049337015</v>
      </c>
      <c r="CE108" s="404">
        <f t="shared" si="99"/>
        <v>1.9589552238805964E-2</v>
      </c>
      <c r="CF108" s="142"/>
      <c r="CG108" s="213">
        <f t="shared" si="100"/>
        <v>1196.3024971656139</v>
      </c>
      <c r="CH108" s="213">
        <f t="shared" si="101"/>
        <v>1286.7231985779192</v>
      </c>
      <c r="CI108" s="206">
        <v>-210.54406280873721</v>
      </c>
      <c r="CJ108" s="142">
        <v>-0.14965673499786339</v>
      </c>
    </row>
    <row r="109" spans="1:88">
      <c r="A109" s="74">
        <v>285</v>
      </c>
      <c r="B109" s="84">
        <v>8</v>
      </c>
      <c r="C109" s="84">
        <v>8</v>
      </c>
      <c r="D109" s="75" t="s">
        <v>140</v>
      </c>
      <c r="E109" s="97">
        <v>50210</v>
      </c>
      <c r="F109" s="213">
        <f>'1.a. Vos-laskelma'!C109</f>
        <v>50029</v>
      </c>
      <c r="G109" s="214">
        <f t="shared" si="53"/>
        <v>-181</v>
      </c>
      <c r="H109" s="179">
        <f t="shared" si="54"/>
        <v>-3.6048595897231629E-3</v>
      </c>
      <c r="I109" s="142"/>
      <c r="J109" s="213">
        <v>10036673.965242829</v>
      </c>
      <c r="K109" s="214">
        <f t="shared" si="55"/>
        <v>7161311.085227184</v>
      </c>
      <c r="L109" s="214">
        <f t="shared" si="56"/>
        <v>-2875362.8800156452</v>
      </c>
      <c r="M109" s="179">
        <f t="shared" si="57"/>
        <v>-0.28648563159200702</v>
      </c>
      <c r="N109" s="404"/>
      <c r="O109" s="213">
        <v>-10473202.41112748</v>
      </c>
      <c r="P109" s="213">
        <f>'2.a. Vos-laskelma'!M109+'2.a. Vos-laskelma'!N109</f>
        <v>-9785114.0205800105</v>
      </c>
      <c r="Q109" s="214">
        <f t="shared" si="58"/>
        <v>688088.39054746926</v>
      </c>
      <c r="R109" s="179">
        <f t="shared" si="59"/>
        <v>-6.5699903767389711E-2</v>
      </c>
      <c r="S109" s="404"/>
      <c r="T109" s="213">
        <v>-436528.44588464312</v>
      </c>
      <c r="U109" s="213">
        <f>'2.a. Vos-laskelma'!U109</f>
        <v>-2623802.9353528265</v>
      </c>
      <c r="V109" s="214">
        <f t="shared" si="60"/>
        <v>-2187274.4894681834</v>
      </c>
      <c r="W109" s="179">
        <f t="shared" si="61"/>
        <v>5.0106115880617592</v>
      </c>
      <c r="X109" s="142"/>
      <c r="Y109" s="213">
        <f>'1.a. Vos-laskelma'!X109</f>
        <v>11576244.733103011</v>
      </c>
      <c r="Z109" s="213">
        <f>'1.a. Vos-laskelma'!E109</f>
        <v>12457622.238413749</v>
      </c>
      <c r="AA109" s="214">
        <f t="shared" si="62"/>
        <v>881377.50531073846</v>
      </c>
      <c r="AB109" s="179">
        <f t="shared" si="63"/>
        <v>7.613673739899289E-2</v>
      </c>
      <c r="AC109" s="179"/>
      <c r="AD109" s="213">
        <v>3944635.1585827428</v>
      </c>
      <c r="AE109" s="213">
        <f>'2.a. Vos-laskelma'!X109</f>
        <v>4875792.8336269408</v>
      </c>
      <c r="AF109" s="214">
        <f t="shared" si="64"/>
        <v>931157.67504419805</v>
      </c>
      <c r="AG109" s="179">
        <f t="shared" si="65"/>
        <v>0.23605672961114893</v>
      </c>
      <c r="AH109" s="143"/>
      <c r="AI109" s="81">
        <v>15084351.445801109</v>
      </c>
      <c r="AJ109" s="81">
        <f>'2.a. Vos-laskelma'!Y109</f>
        <v>14709612.136687864</v>
      </c>
      <c r="AK109" s="214">
        <f t="shared" si="66"/>
        <v>-374739.30911324546</v>
      </c>
      <c r="AL109" s="179">
        <f t="shared" si="67"/>
        <v>-2.4842918202993617E-2</v>
      </c>
      <c r="AM109" s="142"/>
      <c r="AN109" s="213">
        <v>-1061670</v>
      </c>
      <c r="AO109" s="213">
        <v>-1061670</v>
      </c>
      <c r="AP109" s="214">
        <f t="shared" si="102"/>
        <v>0</v>
      </c>
      <c r="AQ109" s="179">
        <f t="shared" si="103"/>
        <v>0</v>
      </c>
      <c r="AR109" s="142"/>
      <c r="AS109" s="213">
        <f t="shared" si="68"/>
        <v>14022681.445801109</v>
      </c>
      <c r="AT109" s="213">
        <f t="shared" si="69"/>
        <v>13647942.136687864</v>
      </c>
      <c r="AU109" s="214">
        <f t="shared" si="70"/>
        <v>-374739.30911324546</v>
      </c>
      <c r="AV109" s="179">
        <f t="shared" si="71"/>
        <v>-2.6723798195205796E-2</v>
      </c>
      <c r="AX109" s="213">
        <f t="shared" si="72"/>
        <v>199.89392482061001</v>
      </c>
      <c r="AY109" s="213">
        <f t="shared" si="73"/>
        <v>143.14319864932708</v>
      </c>
      <c r="AZ109" s="213">
        <f t="shared" si="74"/>
        <v>-56.750726171282935</v>
      </c>
      <c r="BA109" s="404">
        <f t="shared" si="75"/>
        <v>-0.28390420680474659</v>
      </c>
      <c r="BB109" s="164"/>
      <c r="BC109" s="213">
        <f t="shared" si="76"/>
        <v>-208.58797871195935</v>
      </c>
      <c r="BD109" s="213">
        <f t="shared" si="77"/>
        <v>-195.58883888504687</v>
      </c>
      <c r="BE109" s="213">
        <f t="shared" si="78"/>
        <v>12.999139826912483</v>
      </c>
      <c r="BF109" s="404">
        <f t="shared" si="79"/>
        <v>-6.2319697938408469E-2</v>
      </c>
      <c r="BG109" s="527"/>
      <c r="BH109" s="213">
        <f t="shared" si="80"/>
        <v>-8.6940538913491956</v>
      </c>
      <c r="BI109" s="213">
        <f t="shared" si="81"/>
        <v>-52.445640235719814</v>
      </c>
      <c r="BJ109" s="213">
        <f t="shared" si="82"/>
        <v>-43.751586344370622</v>
      </c>
      <c r="BK109" s="404">
        <f t="shared" si="83"/>
        <v>5.0323573894457407</v>
      </c>
      <c r="BL109" s="215"/>
      <c r="BM109" s="213">
        <f t="shared" si="84"/>
        <v>230.55655712214721</v>
      </c>
      <c r="BN109" s="213">
        <f t="shared" si="85"/>
        <v>249.00802011660736</v>
      </c>
      <c r="BO109" s="213">
        <f t="shared" si="86"/>
        <v>18.451462994460144</v>
      </c>
      <c r="BP109" s="404">
        <f t="shared" si="87"/>
        <v>8.0030094241408584E-2</v>
      </c>
      <c r="BQ109" s="215"/>
      <c r="BR109" s="213">
        <f t="shared" si="88"/>
        <v>78.562739665061599</v>
      </c>
      <c r="BS109" s="213">
        <f t="shared" si="89"/>
        <v>97.459330260987443</v>
      </c>
      <c r="BT109" s="213">
        <f t="shared" si="90"/>
        <v>18.896590595925844</v>
      </c>
      <c r="BU109" s="404">
        <f t="shared" si="91"/>
        <v>0.24052866125198955</v>
      </c>
      <c r="BV109" s="215"/>
      <c r="BW109" s="213">
        <f t="shared" si="92"/>
        <v>300.42524289585958</v>
      </c>
      <c r="BX109" s="213">
        <f t="shared" si="93"/>
        <v>294.02171014187496</v>
      </c>
      <c r="BY109" s="213">
        <f t="shared" si="94"/>
        <v>-6.4035327539846207</v>
      </c>
      <c r="BZ109" s="404">
        <f t="shared" si="95"/>
        <v>-2.1314895819870779E-2</v>
      </c>
      <c r="CA109" s="216"/>
      <c r="CB109" s="213">
        <f t="shared" si="96"/>
        <v>-21.144592710615417</v>
      </c>
      <c r="CC109" s="213">
        <f t="shared" si="97"/>
        <v>-21.22109176677527</v>
      </c>
      <c r="CD109" s="213">
        <f t="shared" si="98"/>
        <v>-7.6499056159853751E-2</v>
      </c>
      <c r="CE109" s="404">
        <f t="shared" si="99"/>
        <v>3.6179016170620405E-3</v>
      </c>
      <c r="CF109" s="142"/>
      <c r="CG109" s="213">
        <f t="shared" si="100"/>
        <v>279.28065018524416</v>
      </c>
      <c r="CH109" s="213">
        <f t="shared" si="101"/>
        <v>272.8006183750997</v>
      </c>
      <c r="CI109" s="206">
        <v>6.3160555472161377</v>
      </c>
      <c r="CJ109" s="142">
        <v>2.3138735467109608E-2</v>
      </c>
    </row>
    <row r="110" spans="1:88">
      <c r="A110" s="74">
        <v>286</v>
      </c>
      <c r="B110" s="84">
        <v>8</v>
      </c>
      <c r="C110" s="84">
        <v>8</v>
      </c>
      <c r="D110" s="75" t="s">
        <v>141</v>
      </c>
      <c r="E110" s="97">
        <v>78386</v>
      </c>
      <c r="F110" s="213">
        <f>'1.a. Vos-laskelma'!C110</f>
        <v>77625</v>
      </c>
      <c r="G110" s="214">
        <f t="shared" si="53"/>
        <v>-761</v>
      </c>
      <c r="H110" s="179">
        <f t="shared" si="54"/>
        <v>-9.708366289898707E-3</v>
      </c>
      <c r="I110" s="142"/>
      <c r="J110" s="213">
        <v>8242559.7207324561</v>
      </c>
      <c r="K110" s="214">
        <f t="shared" si="55"/>
        <v>5139625.9454030097</v>
      </c>
      <c r="L110" s="214">
        <f t="shared" si="56"/>
        <v>-3102933.7753294464</v>
      </c>
      <c r="M110" s="179">
        <f t="shared" si="57"/>
        <v>-0.37645268951156735</v>
      </c>
      <c r="N110" s="404"/>
      <c r="O110" s="213">
        <v>-19760468.03923066</v>
      </c>
      <c r="P110" s="213">
        <f>'2.a. Vos-laskelma'!M110+'2.a. Vos-laskelma'!N110</f>
        <v>-18680708.812631007</v>
      </c>
      <c r="Q110" s="214">
        <f t="shared" si="58"/>
        <v>1079759.2265996523</v>
      </c>
      <c r="R110" s="179">
        <f t="shared" si="59"/>
        <v>-5.4642391286279013E-2</v>
      </c>
      <c r="S110" s="404"/>
      <c r="T110" s="213">
        <v>-11517908.318498209</v>
      </c>
      <c r="U110" s="213">
        <f>'2.a. Vos-laskelma'!U110</f>
        <v>-13541082.867227998</v>
      </c>
      <c r="V110" s="214">
        <f t="shared" si="60"/>
        <v>-2023174.5487297885</v>
      </c>
      <c r="W110" s="179">
        <f t="shared" si="61"/>
        <v>0.17565468423467925</v>
      </c>
      <c r="X110" s="142"/>
      <c r="Y110" s="213">
        <f>'1.a. Vos-laskelma'!X110</f>
        <v>14599622.428184001</v>
      </c>
      <c r="Z110" s="213">
        <f>'1.a. Vos-laskelma'!E110</f>
        <v>17775378.023426976</v>
      </c>
      <c r="AA110" s="214">
        <f t="shared" si="62"/>
        <v>3175755.5952429753</v>
      </c>
      <c r="AB110" s="179">
        <f t="shared" si="63"/>
        <v>0.2175231319073227</v>
      </c>
      <c r="AC110" s="179"/>
      <c r="AD110" s="213">
        <v>7099678.2395863198</v>
      </c>
      <c r="AE110" s="213">
        <f>'2.a. Vos-laskelma'!X110</f>
        <v>8522580.8694459461</v>
      </c>
      <c r="AF110" s="214">
        <f t="shared" si="64"/>
        <v>1422902.6298596263</v>
      </c>
      <c r="AG110" s="179">
        <f t="shared" si="65"/>
        <v>0.20041790371932899</v>
      </c>
      <c r="AH110" s="143"/>
      <c r="AI110" s="81">
        <v>10181392.34927211</v>
      </c>
      <c r="AJ110" s="81">
        <f>'2.a. Vos-laskelma'!Y110</f>
        <v>12756876.025644924</v>
      </c>
      <c r="AK110" s="214">
        <f t="shared" si="66"/>
        <v>2575483.6763728149</v>
      </c>
      <c r="AL110" s="179">
        <f t="shared" si="67"/>
        <v>0.25295986914372687</v>
      </c>
      <c r="AM110" s="142"/>
      <c r="AN110" s="213">
        <v>-5638622</v>
      </c>
      <c r="AO110" s="213">
        <v>-5638622</v>
      </c>
      <c r="AP110" s="214">
        <f t="shared" si="102"/>
        <v>0</v>
      </c>
      <c r="AQ110" s="179">
        <f t="shared" si="103"/>
        <v>0</v>
      </c>
      <c r="AR110" s="142"/>
      <c r="AS110" s="213">
        <f t="shared" si="68"/>
        <v>4542770.3492721096</v>
      </c>
      <c r="AT110" s="213">
        <f t="shared" si="69"/>
        <v>7118254.0256449245</v>
      </c>
      <c r="AU110" s="214">
        <f t="shared" si="70"/>
        <v>2575483.6763728149</v>
      </c>
      <c r="AV110" s="179">
        <f t="shared" si="71"/>
        <v>0.56694120071147469</v>
      </c>
      <c r="AX110" s="213">
        <f t="shared" si="72"/>
        <v>105.15346772041508</v>
      </c>
      <c r="AY110" s="213">
        <f t="shared" si="73"/>
        <v>66.210962259620089</v>
      </c>
      <c r="AZ110" s="213">
        <f t="shared" si="74"/>
        <v>-38.94250546079499</v>
      </c>
      <c r="BA110" s="404">
        <f t="shared" si="75"/>
        <v>-0.37033971684449241</v>
      </c>
      <c r="BB110" s="164"/>
      <c r="BC110" s="213">
        <f t="shared" si="76"/>
        <v>-252.09180260799963</v>
      </c>
      <c r="BD110" s="213">
        <f t="shared" si="77"/>
        <v>-240.6532536248761</v>
      </c>
      <c r="BE110" s="213">
        <f t="shared" si="78"/>
        <v>11.438548983123525</v>
      </c>
      <c r="BF110" s="404">
        <f t="shared" si="79"/>
        <v>-4.5374537627906768E-2</v>
      </c>
      <c r="BG110" s="527"/>
      <c r="BH110" s="213">
        <f t="shared" si="80"/>
        <v>-146.93833488758463</v>
      </c>
      <c r="BI110" s="213">
        <f t="shared" si="81"/>
        <v>-174.44229136525601</v>
      </c>
      <c r="BJ110" s="213">
        <f t="shared" si="82"/>
        <v>-27.50395647767138</v>
      </c>
      <c r="BK110" s="404">
        <f t="shared" si="83"/>
        <v>0.18718026510041316</v>
      </c>
      <c r="BL110" s="215"/>
      <c r="BM110" s="213">
        <f t="shared" si="84"/>
        <v>186.2529332812492</v>
      </c>
      <c r="BN110" s="213">
        <f t="shared" si="85"/>
        <v>228.99037711339099</v>
      </c>
      <c r="BO110" s="213">
        <f t="shared" si="86"/>
        <v>42.737443832141793</v>
      </c>
      <c r="BP110" s="404">
        <f t="shared" si="87"/>
        <v>0.22945917188647216</v>
      </c>
      <c r="BQ110" s="215"/>
      <c r="BR110" s="213">
        <f t="shared" si="88"/>
        <v>90.573294205423409</v>
      </c>
      <c r="BS110" s="213">
        <f t="shared" si="89"/>
        <v>109.79170202184794</v>
      </c>
      <c r="BT110" s="213">
        <f t="shared" si="90"/>
        <v>19.218407816424531</v>
      </c>
      <c r="BU110" s="404">
        <f t="shared" si="91"/>
        <v>0.21218625186400428</v>
      </c>
      <c r="BV110" s="215"/>
      <c r="BW110" s="213">
        <f t="shared" si="92"/>
        <v>129.88789259908796</v>
      </c>
      <c r="BX110" s="213">
        <f t="shared" si="93"/>
        <v>164.33978776998293</v>
      </c>
      <c r="BY110" s="213">
        <f t="shared" si="94"/>
        <v>34.451895170894971</v>
      </c>
      <c r="BZ110" s="404">
        <f t="shared" si="95"/>
        <v>0.26524331468856921</v>
      </c>
      <c r="CA110" s="216"/>
      <c r="CB110" s="213">
        <f t="shared" si="96"/>
        <v>-71.934044344653387</v>
      </c>
      <c r="CC110" s="213">
        <f t="shared" si="97"/>
        <v>-72.63925281803543</v>
      </c>
      <c r="CD110" s="213">
        <f t="shared" si="98"/>
        <v>-0.70520847338204362</v>
      </c>
      <c r="CE110" s="404">
        <f t="shared" si="99"/>
        <v>9.8035426731078734E-3</v>
      </c>
      <c r="CF110" s="142"/>
      <c r="CG110" s="213">
        <f t="shared" si="100"/>
        <v>57.95384825443459</v>
      </c>
      <c r="CH110" s="213">
        <f t="shared" si="101"/>
        <v>91.700534951947503</v>
      </c>
      <c r="CI110" s="206">
        <v>35.151554396290507</v>
      </c>
      <c r="CJ110" s="142">
        <v>1.541579746975138</v>
      </c>
    </row>
    <row r="111" spans="1:88">
      <c r="A111" s="74">
        <v>287</v>
      </c>
      <c r="B111" s="84">
        <v>15</v>
      </c>
      <c r="C111" s="84">
        <v>15</v>
      </c>
      <c r="D111" s="75" t="s">
        <v>142</v>
      </c>
      <c r="E111" s="97">
        <v>6121</v>
      </c>
      <c r="F111" s="213">
        <f>'1.a. Vos-laskelma'!C111</f>
        <v>6113</v>
      </c>
      <c r="G111" s="214">
        <f t="shared" si="53"/>
        <v>-8</v>
      </c>
      <c r="H111" s="179">
        <f t="shared" si="54"/>
        <v>-1.3069759843162881E-3</v>
      </c>
      <c r="I111" s="142"/>
      <c r="J111" s="213">
        <v>2447241.3536616722</v>
      </c>
      <c r="K111" s="214">
        <f t="shared" si="55"/>
        <v>2427871.4990754202</v>
      </c>
      <c r="L111" s="214">
        <f t="shared" si="56"/>
        <v>-19369.854586252011</v>
      </c>
      <c r="M111" s="179">
        <f t="shared" si="57"/>
        <v>-7.9149751851283357E-3</v>
      </c>
      <c r="N111" s="404"/>
      <c r="O111" s="213">
        <v>1905381.806861677</v>
      </c>
      <c r="P111" s="213">
        <f>'2.a. Vos-laskelma'!M111+'2.a. Vos-laskelma'!N111</f>
        <v>1802975.6649290714</v>
      </c>
      <c r="Q111" s="214">
        <f t="shared" si="58"/>
        <v>-102406.14193260553</v>
      </c>
      <c r="R111" s="179">
        <f t="shared" si="59"/>
        <v>-5.374573304091583E-2</v>
      </c>
      <c r="S111" s="404"/>
      <c r="T111" s="213">
        <v>4352623.1605233494</v>
      </c>
      <c r="U111" s="213">
        <f>'2.a. Vos-laskelma'!U111</f>
        <v>4230847.1640044916</v>
      </c>
      <c r="V111" s="214">
        <f t="shared" si="60"/>
        <v>-121775.99651885778</v>
      </c>
      <c r="W111" s="179">
        <f t="shared" si="61"/>
        <v>-2.7977610748231123E-2</v>
      </c>
      <c r="X111" s="142"/>
      <c r="Y111" s="213">
        <f>'1.a. Vos-laskelma'!X111</f>
        <v>1967028.124123727</v>
      </c>
      <c r="Z111" s="213">
        <f>'1.a. Vos-laskelma'!E111</f>
        <v>1829725.4409590459</v>
      </c>
      <c r="AA111" s="214">
        <f t="shared" si="62"/>
        <v>-137302.68316468108</v>
      </c>
      <c r="AB111" s="179">
        <f t="shared" si="63"/>
        <v>-6.9802094581564139E-2</v>
      </c>
      <c r="AC111" s="179"/>
      <c r="AD111" s="213">
        <v>1096234.079037149</v>
      </c>
      <c r="AE111" s="213">
        <f>'2.a. Vos-laskelma'!X111</f>
        <v>1192408.929470221</v>
      </c>
      <c r="AF111" s="214">
        <f t="shared" si="64"/>
        <v>96174.850433072075</v>
      </c>
      <c r="AG111" s="179">
        <f t="shared" si="65"/>
        <v>8.7732038505448542E-2</v>
      </c>
      <c r="AH111" s="143"/>
      <c r="AI111" s="81">
        <v>7415885.3636842258</v>
      </c>
      <c r="AJ111" s="81">
        <f>'2.a. Vos-laskelma'!Y111</f>
        <v>7252981.5344337579</v>
      </c>
      <c r="AK111" s="214">
        <f t="shared" si="66"/>
        <v>-162903.82925046794</v>
      </c>
      <c r="AL111" s="179">
        <f t="shared" si="67"/>
        <v>-2.1966875330653307E-2</v>
      </c>
      <c r="AM111" s="142"/>
      <c r="AN111" s="213">
        <v>819014</v>
      </c>
      <c r="AO111" s="213">
        <v>819014</v>
      </c>
      <c r="AP111" s="214">
        <f t="shared" si="102"/>
        <v>0</v>
      </c>
      <c r="AQ111" s="179">
        <f t="shared" si="103"/>
        <v>0</v>
      </c>
      <c r="AR111" s="142"/>
      <c r="AS111" s="213">
        <f t="shared" si="68"/>
        <v>8234899.3636842258</v>
      </c>
      <c r="AT111" s="213">
        <f t="shared" si="69"/>
        <v>8071995.5344337579</v>
      </c>
      <c r="AU111" s="214">
        <f t="shared" si="70"/>
        <v>-162903.82925046794</v>
      </c>
      <c r="AV111" s="179">
        <f t="shared" si="71"/>
        <v>-1.9782127510734524E-2</v>
      </c>
      <c r="AX111" s="213">
        <f t="shared" si="72"/>
        <v>399.81070963268621</v>
      </c>
      <c r="AY111" s="213">
        <f t="shared" si="73"/>
        <v>397.16530330041229</v>
      </c>
      <c r="AZ111" s="213">
        <f t="shared" si="74"/>
        <v>-2.6454063322739216</v>
      </c>
      <c r="BA111" s="404">
        <f t="shared" si="75"/>
        <v>-6.6166469995371244E-3</v>
      </c>
      <c r="BB111" s="164"/>
      <c r="BC111" s="213">
        <f t="shared" si="76"/>
        <v>311.28603281517348</v>
      </c>
      <c r="BD111" s="213">
        <f t="shared" si="77"/>
        <v>294.94121788468368</v>
      </c>
      <c r="BE111" s="213">
        <f t="shared" si="78"/>
        <v>-16.344814930489804</v>
      </c>
      <c r="BF111" s="404">
        <f t="shared" si="79"/>
        <v>-5.2507382945108108E-2</v>
      </c>
      <c r="BG111" s="527"/>
      <c r="BH111" s="213">
        <f t="shared" si="80"/>
        <v>711.0967424478597</v>
      </c>
      <c r="BI111" s="213">
        <f t="shared" si="81"/>
        <v>692.10652118509597</v>
      </c>
      <c r="BJ111" s="213">
        <f t="shared" si="82"/>
        <v>-18.990221262763725</v>
      </c>
      <c r="BK111" s="404">
        <f t="shared" si="83"/>
        <v>-2.6705538261070236E-2</v>
      </c>
      <c r="BL111" s="215"/>
      <c r="BM111" s="213">
        <f t="shared" si="84"/>
        <v>321.35731483805375</v>
      </c>
      <c r="BN111" s="213">
        <f t="shared" si="85"/>
        <v>299.31710141649694</v>
      </c>
      <c r="BO111" s="213">
        <f t="shared" si="86"/>
        <v>-22.040213421556814</v>
      </c>
      <c r="BP111" s="404">
        <f t="shared" si="87"/>
        <v>-6.8584757227834872E-2</v>
      </c>
      <c r="BQ111" s="215"/>
      <c r="BR111" s="213">
        <f t="shared" si="88"/>
        <v>179.09395181132967</v>
      </c>
      <c r="BS111" s="213">
        <f t="shared" si="89"/>
        <v>195.06116955181108</v>
      </c>
      <c r="BT111" s="213">
        <f t="shared" si="90"/>
        <v>15.967217740481402</v>
      </c>
      <c r="BU111" s="404">
        <f t="shared" si="91"/>
        <v>8.9155538637633092E-2</v>
      </c>
      <c r="BV111" s="215"/>
      <c r="BW111" s="213">
        <f t="shared" si="92"/>
        <v>1211.5480090972433</v>
      </c>
      <c r="BX111" s="213">
        <f t="shared" si="93"/>
        <v>1186.484792153404</v>
      </c>
      <c r="BY111" s="213">
        <f t="shared" si="94"/>
        <v>-25.063216943839279</v>
      </c>
      <c r="BZ111" s="404">
        <f t="shared" si="95"/>
        <v>-2.0686936675761245E-2</v>
      </c>
      <c r="CA111" s="216"/>
      <c r="CB111" s="213">
        <f t="shared" si="96"/>
        <v>133.80395360235255</v>
      </c>
      <c r="CC111" s="213">
        <f t="shared" si="97"/>
        <v>133.97906101750368</v>
      </c>
      <c r="CD111" s="213">
        <f t="shared" si="98"/>
        <v>0.17510741515113182</v>
      </c>
      <c r="CE111" s="404">
        <f t="shared" si="99"/>
        <v>1.3086864060200167E-3</v>
      </c>
      <c r="CF111" s="142"/>
      <c r="CG111" s="213">
        <f t="shared" si="100"/>
        <v>1345.3519626995958</v>
      </c>
      <c r="CH111" s="213">
        <f t="shared" si="101"/>
        <v>1320.4638531709077</v>
      </c>
      <c r="CI111" s="206">
        <v>34.45998789389273</v>
      </c>
      <c r="CJ111" s="142">
        <v>2.6287435239658319E-2</v>
      </c>
    </row>
    <row r="112" spans="1:88">
      <c r="A112" s="74">
        <v>288</v>
      </c>
      <c r="B112" s="84">
        <v>15</v>
      </c>
      <c r="C112" s="84">
        <v>15</v>
      </c>
      <c r="D112" s="75" t="s">
        <v>143</v>
      </c>
      <c r="E112" s="97">
        <v>6342</v>
      </c>
      <c r="F112" s="213">
        <f>'1.a. Vos-laskelma'!C112</f>
        <v>6268</v>
      </c>
      <c r="G112" s="214">
        <f t="shared" si="53"/>
        <v>-74</v>
      </c>
      <c r="H112" s="179">
        <f t="shared" si="54"/>
        <v>-1.1668243456322927E-2</v>
      </c>
      <c r="I112" s="142"/>
      <c r="J112" s="213">
        <v>4863117.0374632077</v>
      </c>
      <c r="K112" s="214">
        <f t="shared" si="55"/>
        <v>4645716.2268693028</v>
      </c>
      <c r="L112" s="214">
        <f t="shared" si="56"/>
        <v>-217400.81059390493</v>
      </c>
      <c r="M112" s="179">
        <f t="shared" si="57"/>
        <v>-4.4704005459697861E-2</v>
      </c>
      <c r="N112" s="404"/>
      <c r="O112" s="213">
        <v>-62404.713972820653</v>
      </c>
      <c r="P112" s="213">
        <f>'2.a. Vos-laskelma'!M112+'2.a. Vos-laskelma'!N112</f>
        <v>-32875.120900450602</v>
      </c>
      <c r="Q112" s="214">
        <f t="shared" si="58"/>
        <v>29529.593072370051</v>
      </c>
      <c r="R112" s="179">
        <f t="shared" si="59"/>
        <v>-0.47319491096828326</v>
      </c>
      <c r="S112" s="404"/>
      <c r="T112" s="213">
        <v>4800712.3234903868</v>
      </c>
      <c r="U112" s="213">
        <f>'2.a. Vos-laskelma'!U112</f>
        <v>4612841.1059688525</v>
      </c>
      <c r="V112" s="214">
        <f t="shared" si="60"/>
        <v>-187871.2175215343</v>
      </c>
      <c r="W112" s="179">
        <f t="shared" si="61"/>
        <v>-3.9134029465223485E-2</v>
      </c>
      <c r="X112" s="142"/>
      <c r="Y112" s="213">
        <f>'1.a. Vos-laskelma'!X112</f>
        <v>2153558.8922855388</v>
      </c>
      <c r="Z112" s="213">
        <f>'1.a. Vos-laskelma'!E112</f>
        <v>2134747.1502584293</v>
      </c>
      <c r="AA112" s="214">
        <f t="shared" si="62"/>
        <v>-18811.742027109489</v>
      </c>
      <c r="AB112" s="179">
        <f t="shared" si="63"/>
        <v>-8.7351881086218525E-3</v>
      </c>
      <c r="AC112" s="179"/>
      <c r="AD112" s="213">
        <v>932347.00042396225</v>
      </c>
      <c r="AE112" s="213">
        <f>'2.a. Vos-laskelma'!X112</f>
        <v>1041206.3468339802</v>
      </c>
      <c r="AF112" s="214">
        <f t="shared" si="64"/>
        <v>108859.34641001793</v>
      </c>
      <c r="AG112" s="179">
        <f t="shared" si="65"/>
        <v>0.11675840256955487</v>
      </c>
      <c r="AH112" s="143"/>
      <c r="AI112" s="81">
        <v>7886618.2161998879</v>
      </c>
      <c r="AJ112" s="81">
        <f>'2.a. Vos-laskelma'!Y112</f>
        <v>7788794.6030612625</v>
      </c>
      <c r="AK112" s="214">
        <f t="shared" si="66"/>
        <v>-97823.613138625398</v>
      </c>
      <c r="AL112" s="179">
        <f t="shared" si="67"/>
        <v>-1.2403746505401528E-2</v>
      </c>
      <c r="AM112" s="142"/>
      <c r="AN112" s="213">
        <v>330507</v>
      </c>
      <c r="AO112" s="213">
        <v>330507</v>
      </c>
      <c r="AP112" s="214">
        <f t="shared" si="102"/>
        <v>0</v>
      </c>
      <c r="AQ112" s="179">
        <f t="shared" si="103"/>
        <v>0</v>
      </c>
      <c r="AR112" s="142"/>
      <c r="AS112" s="213">
        <f t="shared" si="68"/>
        <v>8217125.2161998879</v>
      </c>
      <c r="AT112" s="213">
        <f t="shared" si="69"/>
        <v>8119301.6030612625</v>
      </c>
      <c r="AU112" s="214">
        <f t="shared" si="70"/>
        <v>-97823.613138625398</v>
      </c>
      <c r="AV112" s="179">
        <f t="shared" si="71"/>
        <v>-1.1904846350128414E-2</v>
      </c>
      <c r="AX112" s="213">
        <f t="shared" si="72"/>
        <v>766.8112641853055</v>
      </c>
      <c r="AY112" s="213">
        <f t="shared" si="73"/>
        <v>741.1799979051217</v>
      </c>
      <c r="AZ112" s="213">
        <f t="shared" si="74"/>
        <v>-25.631266280183809</v>
      </c>
      <c r="BA112" s="404">
        <f t="shared" si="75"/>
        <v>-3.3425782167422396E-2</v>
      </c>
      <c r="BB112" s="164"/>
      <c r="BC112" s="213">
        <f t="shared" si="76"/>
        <v>-9.839910749419845</v>
      </c>
      <c r="BD112" s="213">
        <f t="shared" si="77"/>
        <v>-5.2449139917757819</v>
      </c>
      <c r="BE112" s="213">
        <f t="shared" si="78"/>
        <v>4.5949967576440631</v>
      </c>
      <c r="BF112" s="404">
        <f t="shared" si="79"/>
        <v>-0.46697545075954894</v>
      </c>
      <c r="BG112" s="527"/>
      <c r="BH112" s="213">
        <f t="shared" si="80"/>
        <v>756.9713534358857</v>
      </c>
      <c r="BI112" s="213">
        <f t="shared" si="81"/>
        <v>735.93508391334592</v>
      </c>
      <c r="BJ112" s="213">
        <f t="shared" si="82"/>
        <v>-21.036269522539783</v>
      </c>
      <c r="BK112" s="404">
        <f t="shared" si="83"/>
        <v>-2.7790047043466517E-2</v>
      </c>
      <c r="BL112" s="215"/>
      <c r="BM112" s="213">
        <f t="shared" si="84"/>
        <v>339.57093855022686</v>
      </c>
      <c r="BN112" s="213">
        <f t="shared" si="85"/>
        <v>340.57867745029188</v>
      </c>
      <c r="BO112" s="213">
        <f t="shared" si="86"/>
        <v>1.0077389000650214</v>
      </c>
      <c r="BP112" s="404">
        <f t="shared" si="87"/>
        <v>2.9676829953926226E-3</v>
      </c>
      <c r="BQ112" s="215"/>
      <c r="BR112" s="213">
        <f t="shared" si="88"/>
        <v>147.01151063134063</v>
      </c>
      <c r="BS112" s="213">
        <f t="shared" si="89"/>
        <v>166.11460542979901</v>
      </c>
      <c r="BT112" s="213">
        <f t="shared" si="90"/>
        <v>19.103094798458386</v>
      </c>
      <c r="BU112" s="404">
        <f t="shared" si="91"/>
        <v>0.12994285084494531</v>
      </c>
      <c r="BV112" s="215"/>
      <c r="BW112" s="213">
        <f t="shared" si="92"/>
        <v>1243.5538026174531</v>
      </c>
      <c r="BX112" s="213">
        <f t="shared" si="93"/>
        <v>1242.628366793437</v>
      </c>
      <c r="BY112" s="213">
        <f t="shared" si="94"/>
        <v>-0.92543582401617641</v>
      </c>
      <c r="BZ112" s="404">
        <f t="shared" si="95"/>
        <v>-7.4418639713722348E-4</v>
      </c>
      <c r="CA112" s="216"/>
      <c r="CB112" s="213">
        <f t="shared" si="96"/>
        <v>52.114001892147584</v>
      </c>
      <c r="CC112" s="213">
        <f t="shared" si="97"/>
        <v>52.729259731971922</v>
      </c>
      <c r="CD112" s="213">
        <f t="shared" si="98"/>
        <v>0.61525783982433779</v>
      </c>
      <c r="CE112" s="404">
        <f t="shared" si="99"/>
        <v>1.18059987236759E-2</v>
      </c>
      <c r="CF112" s="142"/>
      <c r="CG112" s="213">
        <f t="shared" si="100"/>
        <v>1295.6678045096007</v>
      </c>
      <c r="CH112" s="213">
        <f t="shared" si="101"/>
        <v>1295.3576265254089</v>
      </c>
      <c r="CI112" s="206">
        <v>-12.183923344008461</v>
      </c>
      <c r="CJ112" s="142">
        <v>-9.3159821442482631E-3</v>
      </c>
    </row>
    <row r="113" spans="1:88">
      <c r="A113" s="74">
        <v>290</v>
      </c>
      <c r="B113" s="84">
        <v>18</v>
      </c>
      <c r="C113" s="84">
        <v>18</v>
      </c>
      <c r="D113" s="75" t="s">
        <v>144</v>
      </c>
      <c r="E113" s="97">
        <v>7483</v>
      </c>
      <c r="F113" s="213">
        <f>'1.a. Vos-laskelma'!C113</f>
        <v>7300</v>
      </c>
      <c r="G113" s="214">
        <f t="shared" si="53"/>
        <v>-183</v>
      </c>
      <c r="H113" s="179">
        <f t="shared" si="54"/>
        <v>-2.4455432313243351E-2</v>
      </c>
      <c r="I113" s="142"/>
      <c r="J113" s="213">
        <v>3897959.6655124831</v>
      </c>
      <c r="K113" s="214">
        <f t="shared" si="55"/>
        <v>3167791.088545383</v>
      </c>
      <c r="L113" s="214">
        <f t="shared" si="56"/>
        <v>-730168.57696710015</v>
      </c>
      <c r="M113" s="179">
        <f t="shared" si="57"/>
        <v>-0.1873207112498691</v>
      </c>
      <c r="N113" s="404"/>
      <c r="O113" s="213">
        <v>841825.8832450991</v>
      </c>
      <c r="P113" s="213">
        <f>'2.a. Vos-laskelma'!M113+'2.a. Vos-laskelma'!N113</f>
        <v>714597.48999175732</v>
      </c>
      <c r="Q113" s="214">
        <f t="shared" si="58"/>
        <v>-127228.39325334178</v>
      </c>
      <c r="R113" s="179">
        <f t="shared" si="59"/>
        <v>-0.15113385770807788</v>
      </c>
      <c r="S113" s="404"/>
      <c r="T113" s="213">
        <v>4739785.548757582</v>
      </c>
      <c r="U113" s="213">
        <f>'2.a. Vos-laskelma'!U113</f>
        <v>3882388.57853714</v>
      </c>
      <c r="V113" s="214">
        <f t="shared" si="60"/>
        <v>-857396.97022044193</v>
      </c>
      <c r="W113" s="179">
        <f t="shared" si="61"/>
        <v>-0.18089362090341565</v>
      </c>
      <c r="X113" s="142"/>
      <c r="Y113" s="213">
        <f>'1.a. Vos-laskelma'!X113</f>
        <v>2367937.700322228</v>
      </c>
      <c r="Z113" s="213">
        <f>'1.a. Vos-laskelma'!E113</f>
        <v>2928691.5513313767</v>
      </c>
      <c r="AA113" s="214">
        <f t="shared" si="62"/>
        <v>560753.85100914864</v>
      </c>
      <c r="AB113" s="179">
        <f t="shared" si="63"/>
        <v>0.23681106598912693</v>
      </c>
      <c r="AC113" s="179"/>
      <c r="AD113" s="213">
        <v>1133386.3345160689</v>
      </c>
      <c r="AE113" s="213">
        <f>'2.a. Vos-laskelma'!X113</f>
        <v>1268031.3207515574</v>
      </c>
      <c r="AF113" s="214">
        <f t="shared" si="64"/>
        <v>134644.98623548844</v>
      </c>
      <c r="AG113" s="179">
        <f t="shared" si="65"/>
        <v>0.11879884390257704</v>
      </c>
      <c r="AH113" s="143"/>
      <c r="AI113" s="81">
        <v>8241109.5835958794</v>
      </c>
      <c r="AJ113" s="81">
        <f>'2.a. Vos-laskelma'!Y113</f>
        <v>8079111.4506200738</v>
      </c>
      <c r="AK113" s="214">
        <f t="shared" si="66"/>
        <v>-161998.13297580555</v>
      </c>
      <c r="AL113" s="179">
        <f t="shared" si="67"/>
        <v>-1.9657320574679241E-2</v>
      </c>
      <c r="AM113" s="142"/>
      <c r="AN113" s="213">
        <v>-374788</v>
      </c>
      <c r="AO113" s="213">
        <v>-374788</v>
      </c>
      <c r="AP113" s="214">
        <f t="shared" si="102"/>
        <v>0</v>
      </c>
      <c r="AQ113" s="179">
        <f t="shared" si="103"/>
        <v>0</v>
      </c>
      <c r="AR113" s="142"/>
      <c r="AS113" s="213">
        <f t="shared" si="68"/>
        <v>7866321.5835958794</v>
      </c>
      <c r="AT113" s="213">
        <f t="shared" si="69"/>
        <v>7704323.4506200738</v>
      </c>
      <c r="AU113" s="214">
        <f t="shared" si="70"/>
        <v>-161998.13297580555</v>
      </c>
      <c r="AV113" s="179">
        <f t="shared" si="71"/>
        <v>-2.0593886386952465E-2</v>
      </c>
      <c r="AX113" s="213">
        <f t="shared" si="72"/>
        <v>520.90868174695754</v>
      </c>
      <c r="AY113" s="213">
        <f t="shared" si="73"/>
        <v>433.94398473224425</v>
      </c>
      <c r="AZ113" s="213">
        <f t="shared" si="74"/>
        <v>-86.964697014713295</v>
      </c>
      <c r="BA113" s="404">
        <f t="shared" si="75"/>
        <v>-0.16694806606613297</v>
      </c>
      <c r="BB113" s="164"/>
      <c r="BC113" s="213">
        <f t="shared" si="76"/>
        <v>112.49844758052907</v>
      </c>
      <c r="BD113" s="213">
        <f t="shared" si="77"/>
        <v>97.890067122158541</v>
      </c>
      <c r="BE113" s="213">
        <f t="shared" si="78"/>
        <v>-14.608380458370533</v>
      </c>
      <c r="BF113" s="404">
        <f t="shared" si="79"/>
        <v>-0.12985406263418439</v>
      </c>
      <c r="BG113" s="527"/>
      <c r="BH113" s="213">
        <f t="shared" si="80"/>
        <v>633.40712932748659</v>
      </c>
      <c r="BI113" s="213">
        <f t="shared" si="81"/>
        <v>531.83405185440279</v>
      </c>
      <c r="BJ113" s="213">
        <f t="shared" si="82"/>
        <v>-101.5730774730838</v>
      </c>
      <c r="BK113" s="404">
        <f t="shared" si="83"/>
        <v>-0.16035985824935053</v>
      </c>
      <c r="BL113" s="215"/>
      <c r="BM113" s="213">
        <f t="shared" si="84"/>
        <v>316.44229591370146</v>
      </c>
      <c r="BN113" s="213">
        <f t="shared" si="85"/>
        <v>401.19062347005161</v>
      </c>
      <c r="BO113" s="213">
        <f t="shared" si="86"/>
        <v>84.748327556350148</v>
      </c>
      <c r="BP113" s="404">
        <f t="shared" si="87"/>
        <v>0.26781605572556672</v>
      </c>
      <c r="BQ113" s="215"/>
      <c r="BR113" s="213">
        <f t="shared" si="88"/>
        <v>151.46149064761045</v>
      </c>
      <c r="BS113" s="213">
        <f t="shared" si="89"/>
        <v>173.70292065089828</v>
      </c>
      <c r="BT113" s="213">
        <f t="shared" si="90"/>
        <v>22.241430003287832</v>
      </c>
      <c r="BU113" s="404">
        <f t="shared" si="91"/>
        <v>0.14684544505794303</v>
      </c>
      <c r="BV113" s="215"/>
      <c r="BW113" s="213">
        <f t="shared" si="92"/>
        <v>1101.3109158887985</v>
      </c>
      <c r="BX113" s="213">
        <f t="shared" si="93"/>
        <v>1106.7275959753526</v>
      </c>
      <c r="BY113" s="213">
        <f t="shared" si="94"/>
        <v>5.4166800865541518</v>
      </c>
      <c r="BZ113" s="404">
        <f t="shared" si="95"/>
        <v>4.9183931698186167E-3</v>
      </c>
      <c r="CA113" s="216"/>
      <c r="CB113" s="213">
        <f t="shared" si="96"/>
        <v>-50.085259922490977</v>
      </c>
      <c r="CC113" s="213">
        <f t="shared" si="97"/>
        <v>-51.340821917808221</v>
      </c>
      <c r="CD113" s="213">
        <f t="shared" si="98"/>
        <v>-1.2555619953172439</v>
      </c>
      <c r="CE113" s="404">
        <f t="shared" si="99"/>
        <v>2.5068493150685017E-2</v>
      </c>
      <c r="CF113" s="142"/>
      <c r="CG113" s="213">
        <f t="shared" si="100"/>
        <v>1051.2256559663076</v>
      </c>
      <c r="CH113" s="213">
        <f t="shared" si="101"/>
        <v>1055.3867740575445</v>
      </c>
      <c r="CI113" s="206">
        <v>-33.706367365599142</v>
      </c>
      <c r="CJ113" s="142">
        <v>-3.1067722807263429E-2</v>
      </c>
    </row>
    <row r="114" spans="1:88">
      <c r="A114" s="74">
        <v>291</v>
      </c>
      <c r="B114" s="84">
        <v>6</v>
      </c>
      <c r="C114" s="84">
        <v>6</v>
      </c>
      <c r="D114" s="75" t="s">
        <v>145</v>
      </c>
      <c r="E114" s="97">
        <v>2038</v>
      </c>
      <c r="F114" s="213">
        <f>'1.a. Vos-laskelma'!C114</f>
        <v>1979</v>
      </c>
      <c r="G114" s="214">
        <f t="shared" si="53"/>
        <v>-59</v>
      </c>
      <c r="H114" s="179">
        <f t="shared" si="54"/>
        <v>-2.8949950932286556E-2</v>
      </c>
      <c r="I114" s="142"/>
      <c r="J114" s="213">
        <v>56998.269784268217</v>
      </c>
      <c r="K114" s="214">
        <f t="shared" si="55"/>
        <v>-29258.385610992089</v>
      </c>
      <c r="L114" s="214">
        <f t="shared" si="56"/>
        <v>-86256.655395260314</v>
      </c>
      <c r="M114" s="179">
        <f t="shared" si="57"/>
        <v>-1.5133205923922193</v>
      </c>
      <c r="N114" s="404"/>
      <c r="O114" s="213">
        <v>1905791.7483304869</v>
      </c>
      <c r="P114" s="213">
        <f>'2.a. Vos-laskelma'!M114+'2.a. Vos-laskelma'!N114</f>
        <v>1871027.4716955638</v>
      </c>
      <c r="Q114" s="214">
        <f t="shared" si="58"/>
        <v>-34764.276634923182</v>
      </c>
      <c r="R114" s="179">
        <f t="shared" si="59"/>
        <v>-1.8241382703738439E-2</v>
      </c>
      <c r="S114" s="404"/>
      <c r="T114" s="213">
        <v>1962790.0181147549</v>
      </c>
      <c r="U114" s="213">
        <f>'2.a. Vos-laskelma'!U114</f>
        <v>1841769.0860845717</v>
      </c>
      <c r="V114" s="214">
        <f t="shared" si="60"/>
        <v>-121020.93203018326</v>
      </c>
      <c r="W114" s="179">
        <f t="shared" si="61"/>
        <v>-6.1657605201407617E-2</v>
      </c>
      <c r="X114" s="142"/>
      <c r="Y114" s="213">
        <f>'1.a. Vos-laskelma'!X114</f>
        <v>357453.57575062511</v>
      </c>
      <c r="Z114" s="213">
        <f>'1.a. Vos-laskelma'!E114</f>
        <v>296735.97263375152</v>
      </c>
      <c r="AA114" s="214">
        <f t="shared" si="62"/>
        <v>-60717.603116873594</v>
      </c>
      <c r="AB114" s="179">
        <f t="shared" si="63"/>
        <v>-0.16986150716039497</v>
      </c>
      <c r="AC114" s="179"/>
      <c r="AD114" s="213">
        <v>334008.07439952611</v>
      </c>
      <c r="AE114" s="213">
        <f>'2.a. Vos-laskelma'!X114</f>
        <v>367146.50247689709</v>
      </c>
      <c r="AF114" s="214">
        <f t="shared" si="64"/>
        <v>33138.428077370976</v>
      </c>
      <c r="AG114" s="179">
        <f t="shared" si="65"/>
        <v>9.9214452036666068E-2</v>
      </c>
      <c r="AH114" s="143"/>
      <c r="AI114" s="81">
        <v>2654251.6682649069</v>
      </c>
      <c r="AJ114" s="81">
        <f>'2.a. Vos-laskelma'!Y114</f>
        <v>2505651.5611952203</v>
      </c>
      <c r="AK114" s="214">
        <f t="shared" si="66"/>
        <v>-148600.10706968652</v>
      </c>
      <c r="AL114" s="179">
        <f t="shared" si="67"/>
        <v>-5.5985688488547472E-2</v>
      </c>
      <c r="AM114" s="142"/>
      <c r="AN114" s="213">
        <v>32248</v>
      </c>
      <c r="AO114" s="213">
        <v>32248</v>
      </c>
      <c r="AP114" s="214">
        <f t="shared" si="102"/>
        <v>0</v>
      </c>
      <c r="AQ114" s="179">
        <f t="shared" si="103"/>
        <v>0</v>
      </c>
      <c r="AR114" s="142"/>
      <c r="AS114" s="213">
        <f t="shared" si="68"/>
        <v>2686499.6682649069</v>
      </c>
      <c r="AT114" s="213">
        <f t="shared" si="69"/>
        <v>2537899.5611952203</v>
      </c>
      <c r="AU114" s="214">
        <f t="shared" si="70"/>
        <v>-148600.10706968652</v>
      </c>
      <c r="AV114" s="179">
        <f t="shared" si="71"/>
        <v>-5.5313651747316561E-2</v>
      </c>
      <c r="AX114" s="213">
        <f t="shared" si="72"/>
        <v>27.967747686098242</v>
      </c>
      <c r="AY114" s="213">
        <f t="shared" si="73"/>
        <v>-14.784429313285543</v>
      </c>
      <c r="AZ114" s="213">
        <f t="shared" si="74"/>
        <v>-42.752176999383785</v>
      </c>
      <c r="BA114" s="404">
        <f t="shared" si="75"/>
        <v>-1.5286242381482278</v>
      </c>
      <c r="BB114" s="164"/>
      <c r="BC114" s="213">
        <f t="shared" si="76"/>
        <v>935.12843392074922</v>
      </c>
      <c r="BD114" s="213">
        <f t="shared" si="77"/>
        <v>945.44086492954204</v>
      </c>
      <c r="BE114" s="213">
        <f t="shared" si="78"/>
        <v>10.312431008792828</v>
      </c>
      <c r="BF114" s="404">
        <f t="shared" si="79"/>
        <v>1.1027823168156163E-2</v>
      </c>
      <c r="BG114" s="527"/>
      <c r="BH114" s="213">
        <f t="shared" si="80"/>
        <v>963.09618160684738</v>
      </c>
      <c r="BI114" s="213">
        <f t="shared" si="81"/>
        <v>930.65643561625654</v>
      </c>
      <c r="BJ114" s="213">
        <f t="shared" si="82"/>
        <v>-32.439745990590836</v>
      </c>
      <c r="BK114" s="404">
        <f t="shared" si="83"/>
        <v>-3.3682768772343968E-2</v>
      </c>
      <c r="BL114" s="215"/>
      <c r="BM114" s="213">
        <f t="shared" si="84"/>
        <v>175.39429624662665</v>
      </c>
      <c r="BN114" s="213">
        <f t="shared" si="85"/>
        <v>149.94238132074358</v>
      </c>
      <c r="BO114" s="213">
        <f t="shared" si="86"/>
        <v>-25.451914925883074</v>
      </c>
      <c r="BP114" s="404">
        <f t="shared" si="87"/>
        <v>-0.14511255765178618</v>
      </c>
      <c r="BQ114" s="215"/>
      <c r="BR114" s="213">
        <f t="shared" si="88"/>
        <v>163.89012482803048</v>
      </c>
      <c r="BS114" s="213">
        <f t="shared" si="89"/>
        <v>185.52122409140833</v>
      </c>
      <c r="BT114" s="213">
        <f t="shared" si="90"/>
        <v>21.631099263377848</v>
      </c>
      <c r="BU114" s="404">
        <f t="shared" si="91"/>
        <v>0.1319853730423069</v>
      </c>
      <c r="BV114" s="215"/>
      <c r="BW114" s="213">
        <f t="shared" si="92"/>
        <v>1302.3806026815048</v>
      </c>
      <c r="BX114" s="213">
        <f t="shared" si="93"/>
        <v>1266.1200410284084</v>
      </c>
      <c r="BY114" s="213">
        <f t="shared" si="94"/>
        <v>-36.260561653096374</v>
      </c>
      <c r="BZ114" s="404">
        <f t="shared" si="95"/>
        <v>-2.7841754997301536E-2</v>
      </c>
      <c r="CA114" s="216"/>
      <c r="CB114" s="213">
        <f t="shared" si="96"/>
        <v>15.823356231599607</v>
      </c>
      <c r="CC114" s="213">
        <f t="shared" si="97"/>
        <v>16.295098534613441</v>
      </c>
      <c r="CD114" s="213">
        <f t="shared" si="98"/>
        <v>0.47174230301383346</v>
      </c>
      <c r="CE114" s="404">
        <f t="shared" si="99"/>
        <v>2.9813036887316815E-2</v>
      </c>
      <c r="CF114" s="142"/>
      <c r="CG114" s="213">
        <f t="shared" si="100"/>
        <v>1318.2039589131045</v>
      </c>
      <c r="CH114" s="213">
        <f t="shared" si="101"/>
        <v>1282.415139563022</v>
      </c>
      <c r="CI114" s="206">
        <v>-19.57831291118805</v>
      </c>
      <c r="CJ114" s="142">
        <v>-1.463490234811507E-2</v>
      </c>
    </row>
    <row r="115" spans="1:88">
      <c r="A115" s="74">
        <v>297</v>
      </c>
      <c r="B115" s="84">
        <v>11</v>
      </c>
      <c r="C115" s="84">
        <v>11</v>
      </c>
      <c r="D115" s="75" t="s">
        <v>146</v>
      </c>
      <c r="E115" s="97">
        <v>125666</v>
      </c>
      <c r="F115" s="213">
        <f>'1.a. Vos-laskelma'!C115</f>
        <v>126572</v>
      </c>
      <c r="G115" s="214">
        <f t="shared" si="53"/>
        <v>906</v>
      </c>
      <c r="H115" s="179">
        <f t="shared" si="54"/>
        <v>7.2095873187656171E-3</v>
      </c>
      <c r="I115" s="142"/>
      <c r="J115" s="213">
        <v>29363939.056369111</v>
      </c>
      <c r="K115" s="214">
        <f t="shared" si="55"/>
        <v>27338668.408736892</v>
      </c>
      <c r="L115" s="214">
        <f t="shared" si="56"/>
        <v>-2025270.6476322189</v>
      </c>
      <c r="M115" s="179">
        <f t="shared" si="57"/>
        <v>-6.8971354413464928E-2</v>
      </c>
      <c r="N115" s="404"/>
      <c r="O115" s="213">
        <v>-13871788.03582488</v>
      </c>
      <c r="P115" s="213">
        <f>'2.a. Vos-laskelma'!M115+'2.a. Vos-laskelma'!N115</f>
        <v>-13438205.555130525</v>
      </c>
      <c r="Q115" s="214">
        <f t="shared" si="58"/>
        <v>433582.48069435544</v>
      </c>
      <c r="R115" s="179">
        <f t="shared" si="59"/>
        <v>-3.12564234383194E-2</v>
      </c>
      <c r="S115" s="404"/>
      <c r="T115" s="213">
        <v>15492151.020544229</v>
      </c>
      <c r="U115" s="213">
        <f>'2.a. Vos-laskelma'!U115</f>
        <v>13900462.853606366</v>
      </c>
      <c r="V115" s="214">
        <f t="shared" si="60"/>
        <v>-1591688.1669378635</v>
      </c>
      <c r="W115" s="179">
        <f t="shared" si="61"/>
        <v>-0.10274158603457433</v>
      </c>
      <c r="X115" s="142"/>
      <c r="Y115" s="213">
        <f>'1.a. Vos-laskelma'!X115</f>
        <v>24749627.856076531</v>
      </c>
      <c r="Z115" s="213">
        <f>'1.a. Vos-laskelma'!E115</f>
        <v>25854597.687508062</v>
      </c>
      <c r="AA115" s="214">
        <f t="shared" si="62"/>
        <v>1104969.8314315304</v>
      </c>
      <c r="AB115" s="179">
        <f t="shared" si="63"/>
        <v>4.4645917015687091E-2</v>
      </c>
      <c r="AC115" s="179"/>
      <c r="AD115" s="213">
        <v>12020437.986465249</v>
      </c>
      <c r="AE115" s="213">
        <f>'2.a. Vos-laskelma'!X115</f>
        <v>13984328.536068611</v>
      </c>
      <c r="AF115" s="214">
        <f t="shared" si="64"/>
        <v>1963890.5496033616</v>
      </c>
      <c r="AG115" s="179">
        <f t="shared" si="65"/>
        <v>0.1633792838343045</v>
      </c>
      <c r="AH115" s="143"/>
      <c r="AI115" s="81">
        <v>52262216.863086008</v>
      </c>
      <c r="AJ115" s="81">
        <f>'2.a. Vos-laskelma'!Y115</f>
        <v>53739389.077183038</v>
      </c>
      <c r="AK115" s="214">
        <f t="shared" si="66"/>
        <v>1477172.2140970305</v>
      </c>
      <c r="AL115" s="179">
        <f t="shared" si="67"/>
        <v>2.8264629837016938E-2</v>
      </c>
      <c r="AM115" s="142"/>
      <c r="AN115" s="213">
        <v>3059800</v>
      </c>
      <c r="AO115" s="213">
        <v>3059800</v>
      </c>
      <c r="AP115" s="214">
        <f t="shared" si="102"/>
        <v>0</v>
      </c>
      <c r="AQ115" s="179">
        <f t="shared" si="103"/>
        <v>0</v>
      </c>
      <c r="AR115" s="142"/>
      <c r="AS115" s="213">
        <f t="shared" si="68"/>
        <v>55322016.863086008</v>
      </c>
      <c r="AT115" s="213">
        <f t="shared" si="69"/>
        <v>56799189.077183038</v>
      </c>
      <c r="AU115" s="214">
        <f t="shared" si="70"/>
        <v>1477172.2140970305</v>
      </c>
      <c r="AV115" s="179">
        <f t="shared" si="71"/>
        <v>2.6701344199956015E-2</v>
      </c>
      <c r="AX115" s="213">
        <f t="shared" si="72"/>
        <v>233.66653714106531</v>
      </c>
      <c r="AY115" s="213">
        <f t="shared" si="73"/>
        <v>215.99301906216928</v>
      </c>
      <c r="AZ115" s="213">
        <f t="shared" si="74"/>
        <v>-17.673518078896024</v>
      </c>
      <c r="BA115" s="404">
        <f t="shared" si="75"/>
        <v>-7.5635639981374223E-2</v>
      </c>
      <c r="BB115" s="164"/>
      <c r="BC115" s="213">
        <f t="shared" si="76"/>
        <v>-110.38616678994222</v>
      </c>
      <c r="BD115" s="213">
        <f t="shared" si="77"/>
        <v>-106.17044492565911</v>
      </c>
      <c r="BE115" s="213">
        <f t="shared" si="78"/>
        <v>4.2157218642831111</v>
      </c>
      <c r="BF115" s="404">
        <f t="shared" si="79"/>
        <v>-3.8190671774166768E-2</v>
      </c>
      <c r="BG115" s="527"/>
      <c r="BH115" s="213">
        <f t="shared" si="80"/>
        <v>123.28037035112305</v>
      </c>
      <c r="BI115" s="213">
        <f t="shared" si="81"/>
        <v>109.82257413651017</v>
      </c>
      <c r="BJ115" s="213">
        <f t="shared" si="82"/>
        <v>-13.457796214612884</v>
      </c>
      <c r="BK115" s="404">
        <f t="shared" si="83"/>
        <v>-0.1091641449184719</v>
      </c>
      <c r="BL115" s="215"/>
      <c r="BM115" s="213">
        <f t="shared" si="84"/>
        <v>196.94768557984284</v>
      </c>
      <c r="BN115" s="213">
        <f t="shared" si="85"/>
        <v>204.26790828546646</v>
      </c>
      <c r="BO115" s="213">
        <f t="shared" si="86"/>
        <v>7.3202227056236211</v>
      </c>
      <c r="BP115" s="404">
        <f t="shared" si="87"/>
        <v>3.7168361151702863E-2</v>
      </c>
      <c r="BQ115" s="215"/>
      <c r="BR115" s="213">
        <f t="shared" si="88"/>
        <v>95.65386012497612</v>
      </c>
      <c r="BS115" s="213">
        <f t="shared" si="89"/>
        <v>110.48516683048867</v>
      </c>
      <c r="BT115" s="213">
        <f t="shared" si="90"/>
        <v>14.831306705512546</v>
      </c>
      <c r="BU115" s="404">
        <f t="shared" si="91"/>
        <v>0.15505183675948644</v>
      </c>
      <c r="BV115" s="215"/>
      <c r="BW115" s="213">
        <f t="shared" si="92"/>
        <v>415.88191605594199</v>
      </c>
      <c r="BX115" s="213">
        <f t="shared" si="93"/>
        <v>424.57564925246533</v>
      </c>
      <c r="BY115" s="213">
        <f t="shared" si="94"/>
        <v>8.6937331965233398</v>
      </c>
      <c r="BZ115" s="404">
        <f t="shared" si="95"/>
        <v>2.0904330919149439E-2</v>
      </c>
      <c r="CA115" s="216"/>
      <c r="CB115" s="213">
        <f t="shared" si="96"/>
        <v>24.348670284722996</v>
      </c>
      <c r="CC115" s="213">
        <f t="shared" si="97"/>
        <v>24.174382959896345</v>
      </c>
      <c r="CD115" s="213">
        <f t="shared" si="98"/>
        <v>-0.17428732482665055</v>
      </c>
      <c r="CE115" s="404">
        <f t="shared" si="99"/>
        <v>-7.1579812280756477E-3</v>
      </c>
      <c r="CF115" s="142"/>
      <c r="CG115" s="213">
        <f t="shared" si="100"/>
        <v>440.23058634066501</v>
      </c>
      <c r="CH115" s="213">
        <f t="shared" si="101"/>
        <v>448.75003221236165</v>
      </c>
      <c r="CI115" s="206">
        <v>63.17734292439394</v>
      </c>
      <c r="CJ115" s="142">
        <v>0.16755549521860341</v>
      </c>
    </row>
    <row r="116" spans="1:88">
      <c r="A116" s="74">
        <v>300</v>
      </c>
      <c r="B116" s="84">
        <v>14</v>
      </c>
      <c r="C116" s="84">
        <v>14</v>
      </c>
      <c r="D116" s="75" t="s">
        <v>147</v>
      </c>
      <c r="E116" s="97">
        <v>3335</v>
      </c>
      <c r="F116" s="213">
        <f>'1.a. Vos-laskelma'!C116</f>
        <v>3306</v>
      </c>
      <c r="G116" s="214">
        <f t="shared" si="53"/>
        <v>-29</v>
      </c>
      <c r="H116" s="179">
        <f t="shared" si="54"/>
        <v>-8.6956521739130436E-3</v>
      </c>
      <c r="I116" s="142"/>
      <c r="J116" s="213">
        <v>307453.1919634603</v>
      </c>
      <c r="K116" s="214">
        <f t="shared" si="55"/>
        <v>51716.904145397479</v>
      </c>
      <c r="L116" s="214">
        <f t="shared" si="56"/>
        <v>-255736.28781806282</v>
      </c>
      <c r="M116" s="179">
        <f t="shared" si="57"/>
        <v>-0.83178934063060939</v>
      </c>
      <c r="N116" s="404"/>
      <c r="O116" s="213">
        <v>2008571.530156536</v>
      </c>
      <c r="P116" s="213">
        <f>'2.a. Vos-laskelma'!M116+'2.a. Vos-laskelma'!N116</f>
        <v>1952184.1687623728</v>
      </c>
      <c r="Q116" s="214">
        <f t="shared" si="58"/>
        <v>-56387.361394163221</v>
      </c>
      <c r="R116" s="179">
        <f t="shared" si="59"/>
        <v>-2.8073364850376391E-2</v>
      </c>
      <c r="S116" s="404"/>
      <c r="T116" s="213">
        <v>2316024.7221199959</v>
      </c>
      <c r="U116" s="213">
        <f>'2.a. Vos-laskelma'!U116</f>
        <v>2003901.0729077703</v>
      </c>
      <c r="V116" s="214">
        <f t="shared" si="60"/>
        <v>-312123.64921222557</v>
      </c>
      <c r="W116" s="179">
        <f t="shared" si="61"/>
        <v>-0.13476697646237565</v>
      </c>
      <c r="X116" s="142"/>
      <c r="Y116" s="213">
        <f>'1.a. Vos-laskelma'!X116</f>
        <v>1643637.2721073979</v>
      </c>
      <c r="Z116" s="213">
        <f>'1.a. Vos-laskelma'!E116</f>
        <v>1624047.1483895485</v>
      </c>
      <c r="AA116" s="214">
        <f t="shared" si="62"/>
        <v>-19590.123717849376</v>
      </c>
      <c r="AB116" s="179">
        <f t="shared" si="63"/>
        <v>-1.1918763373339544E-2</v>
      </c>
      <c r="AC116" s="179"/>
      <c r="AD116" s="213">
        <v>562639.74207269074</v>
      </c>
      <c r="AE116" s="213">
        <f>'2.a. Vos-laskelma'!X116</f>
        <v>622545.80573123193</v>
      </c>
      <c r="AF116" s="214">
        <f t="shared" si="64"/>
        <v>59906.063658541185</v>
      </c>
      <c r="AG116" s="179">
        <f t="shared" si="65"/>
        <v>0.10647321754744009</v>
      </c>
      <c r="AH116" s="143"/>
      <c r="AI116" s="81">
        <v>4522301.7363000847</v>
      </c>
      <c r="AJ116" s="81">
        <f>'2.a. Vos-laskelma'!Y116</f>
        <v>4250494.0270285513</v>
      </c>
      <c r="AK116" s="214">
        <f t="shared" si="66"/>
        <v>-271807.70927153341</v>
      </c>
      <c r="AL116" s="179">
        <f t="shared" si="67"/>
        <v>-6.0103842052324559E-2</v>
      </c>
      <c r="AM116" s="142"/>
      <c r="AN116" s="213">
        <v>1702978</v>
      </c>
      <c r="AO116" s="213">
        <v>1702978</v>
      </c>
      <c r="AP116" s="214">
        <f t="shared" si="102"/>
        <v>0</v>
      </c>
      <c r="AQ116" s="179">
        <f t="shared" si="103"/>
        <v>0</v>
      </c>
      <c r="AR116" s="142"/>
      <c r="AS116" s="213">
        <f t="shared" si="68"/>
        <v>6225279.7363000847</v>
      </c>
      <c r="AT116" s="213">
        <f t="shared" si="69"/>
        <v>5953472.0270285513</v>
      </c>
      <c r="AU116" s="214">
        <f t="shared" si="70"/>
        <v>-271807.70927153341</v>
      </c>
      <c r="AV116" s="179">
        <f t="shared" si="71"/>
        <v>-4.3661926979216975E-2</v>
      </c>
      <c r="AX116" s="213">
        <f t="shared" si="72"/>
        <v>92.189862657709227</v>
      </c>
      <c r="AY116" s="213">
        <f t="shared" si="73"/>
        <v>15.643346686448119</v>
      </c>
      <c r="AZ116" s="213">
        <f t="shared" si="74"/>
        <v>-76.546515971261101</v>
      </c>
      <c r="BA116" s="404">
        <f t="shared" si="75"/>
        <v>-0.83031380853087777</v>
      </c>
      <c r="BB116" s="164"/>
      <c r="BC116" s="213">
        <f t="shared" si="76"/>
        <v>602.27032388501834</v>
      </c>
      <c r="BD116" s="213">
        <f t="shared" si="77"/>
        <v>590.49732872425068</v>
      </c>
      <c r="BE116" s="213">
        <f t="shared" si="78"/>
        <v>-11.772995160767664</v>
      </c>
      <c r="BF116" s="404">
        <f t="shared" si="79"/>
        <v>-1.95476926122219E-2</v>
      </c>
      <c r="BG116" s="527"/>
      <c r="BH116" s="213">
        <f t="shared" si="80"/>
        <v>694.46018654272734</v>
      </c>
      <c r="BI116" s="213">
        <f t="shared" si="81"/>
        <v>606.1406754106988</v>
      </c>
      <c r="BJ116" s="213">
        <f t="shared" si="82"/>
        <v>-88.319511132028538</v>
      </c>
      <c r="BK116" s="404">
        <f t="shared" si="83"/>
        <v>-0.12717721309801047</v>
      </c>
      <c r="BL116" s="215"/>
      <c r="BM116" s="213">
        <f t="shared" si="84"/>
        <v>492.84475925259306</v>
      </c>
      <c r="BN116" s="213">
        <f t="shared" si="85"/>
        <v>491.24233163628207</v>
      </c>
      <c r="BO116" s="213">
        <f t="shared" si="86"/>
        <v>-1.6024276163109903</v>
      </c>
      <c r="BP116" s="404">
        <f t="shared" si="87"/>
        <v>-3.2513841046846017E-3</v>
      </c>
      <c r="BQ116" s="215"/>
      <c r="BR116" s="213">
        <f t="shared" si="88"/>
        <v>168.70756883738852</v>
      </c>
      <c r="BS116" s="213">
        <f t="shared" si="89"/>
        <v>188.30786622239322</v>
      </c>
      <c r="BT116" s="213">
        <f t="shared" si="90"/>
        <v>19.600297385004694</v>
      </c>
      <c r="BU116" s="404">
        <f t="shared" si="91"/>
        <v>0.11617912296452303</v>
      </c>
      <c r="BV116" s="215"/>
      <c r="BW116" s="213">
        <f t="shared" si="92"/>
        <v>1356.0125146327091</v>
      </c>
      <c r="BX116" s="213">
        <f t="shared" si="93"/>
        <v>1285.6908732693744</v>
      </c>
      <c r="BY116" s="213">
        <f t="shared" si="94"/>
        <v>-70.32164136333472</v>
      </c>
      <c r="BZ116" s="404">
        <f t="shared" si="95"/>
        <v>-5.1859138912432615E-2</v>
      </c>
      <c r="CA116" s="216"/>
      <c r="CB116" s="213">
        <f t="shared" si="96"/>
        <v>510.63808095952027</v>
      </c>
      <c r="CC116" s="213">
        <f t="shared" si="97"/>
        <v>515.11736237144589</v>
      </c>
      <c r="CD116" s="213">
        <f t="shared" si="98"/>
        <v>4.4792814119256263</v>
      </c>
      <c r="CE116" s="404">
        <f t="shared" si="99"/>
        <v>8.7719298245614238E-3</v>
      </c>
      <c r="CF116" s="142"/>
      <c r="CG116" s="213">
        <f t="shared" si="100"/>
        <v>1866.6505955922294</v>
      </c>
      <c r="CH116" s="213">
        <f t="shared" si="101"/>
        <v>1800.8082356408202</v>
      </c>
      <c r="CI116" s="206">
        <v>-110.91987358107259</v>
      </c>
      <c r="CJ116" s="142">
        <v>-5.6088961334177491E-2</v>
      </c>
    </row>
    <row r="117" spans="1:88">
      <c r="A117" s="74">
        <v>301</v>
      </c>
      <c r="B117" s="84">
        <v>14</v>
      </c>
      <c r="C117" s="84">
        <v>14</v>
      </c>
      <c r="D117" s="75" t="s">
        <v>148</v>
      </c>
      <c r="E117" s="97">
        <v>19509</v>
      </c>
      <c r="F117" s="213">
        <f>'1.a. Vos-laskelma'!C117</f>
        <v>19441</v>
      </c>
      <c r="G117" s="214">
        <f t="shared" si="53"/>
        <v>-68</v>
      </c>
      <c r="H117" s="179">
        <f t="shared" si="54"/>
        <v>-3.4855707622123123E-3</v>
      </c>
      <c r="I117" s="142"/>
      <c r="J117" s="213">
        <v>4919208.2602475993</v>
      </c>
      <c r="K117" s="214">
        <f t="shared" si="55"/>
        <v>4390884.0110692224</v>
      </c>
      <c r="L117" s="214">
        <f t="shared" si="56"/>
        <v>-528324.24917837698</v>
      </c>
      <c r="M117" s="179">
        <f t="shared" si="57"/>
        <v>-0.10740026061669215</v>
      </c>
      <c r="N117" s="404"/>
      <c r="O117" s="213">
        <v>-3243229.3461540448</v>
      </c>
      <c r="P117" s="213">
        <f>'2.a. Vos-laskelma'!M117+'2.a. Vos-laskelma'!N117</f>
        <v>-2972844.3354266398</v>
      </c>
      <c r="Q117" s="214">
        <f t="shared" si="58"/>
        <v>270385.01072740508</v>
      </c>
      <c r="R117" s="179">
        <f t="shared" si="59"/>
        <v>-8.3369068872060734E-2</v>
      </c>
      <c r="S117" s="404"/>
      <c r="T117" s="213">
        <v>1675978.914093554</v>
      </c>
      <c r="U117" s="213">
        <f>'2.a. Vos-laskelma'!U117</f>
        <v>1418039.6756425826</v>
      </c>
      <c r="V117" s="214">
        <f t="shared" si="60"/>
        <v>-257939.23845097143</v>
      </c>
      <c r="W117" s="179">
        <f t="shared" si="61"/>
        <v>-0.15390362986188091</v>
      </c>
      <c r="X117" s="142"/>
      <c r="Y117" s="213">
        <f>'1.a. Vos-laskelma'!X117</f>
        <v>10355361.918266689</v>
      </c>
      <c r="Z117" s="213">
        <f>'1.a. Vos-laskelma'!E117</f>
        <v>10510864.329305213</v>
      </c>
      <c r="AA117" s="214">
        <f t="shared" si="62"/>
        <v>155502.41103852354</v>
      </c>
      <c r="AB117" s="179">
        <f t="shared" si="63"/>
        <v>1.501660803995849E-2</v>
      </c>
      <c r="AC117" s="179"/>
      <c r="AD117" s="213">
        <v>3175120.0561570008</v>
      </c>
      <c r="AE117" s="213">
        <f>'2.a. Vos-laskelma'!X117</f>
        <v>3518563.0344109712</v>
      </c>
      <c r="AF117" s="214">
        <f t="shared" si="64"/>
        <v>343442.97825397039</v>
      </c>
      <c r="AG117" s="179">
        <f t="shared" si="65"/>
        <v>0.10816692666092627</v>
      </c>
      <c r="AH117" s="143"/>
      <c r="AI117" s="81">
        <v>15206460.88851724</v>
      </c>
      <c r="AJ117" s="81">
        <f>'2.a. Vos-laskelma'!Y117</f>
        <v>15447467.039358769</v>
      </c>
      <c r="AK117" s="214">
        <f t="shared" si="66"/>
        <v>241006.15084152855</v>
      </c>
      <c r="AL117" s="179">
        <f t="shared" si="67"/>
        <v>1.5848931096355105E-2</v>
      </c>
      <c r="AM117" s="142"/>
      <c r="AN117" s="213">
        <v>-1912440</v>
      </c>
      <c r="AO117" s="213">
        <v>-1912440</v>
      </c>
      <c r="AP117" s="214">
        <f t="shared" si="102"/>
        <v>0</v>
      </c>
      <c r="AQ117" s="179">
        <f t="shared" si="103"/>
        <v>0</v>
      </c>
      <c r="AR117" s="142"/>
      <c r="AS117" s="213">
        <f t="shared" si="68"/>
        <v>13294020.88851724</v>
      </c>
      <c r="AT117" s="213">
        <f t="shared" si="69"/>
        <v>13535027.039358769</v>
      </c>
      <c r="AU117" s="214">
        <f t="shared" si="70"/>
        <v>241006.15084152855</v>
      </c>
      <c r="AV117" s="179">
        <f t="shared" si="71"/>
        <v>1.8128913205612496E-2</v>
      </c>
      <c r="AX117" s="213">
        <f t="shared" si="72"/>
        <v>252.15071301694599</v>
      </c>
      <c r="AY117" s="213">
        <f t="shared" si="73"/>
        <v>225.85690093458271</v>
      </c>
      <c r="AZ117" s="213">
        <f t="shared" si="74"/>
        <v>-26.293812082363274</v>
      </c>
      <c r="BA117" s="404">
        <f t="shared" si="75"/>
        <v>-0.10427815875577627</v>
      </c>
      <c r="BB117" s="164"/>
      <c r="BC117" s="213">
        <f t="shared" si="76"/>
        <v>-166.24272623681608</v>
      </c>
      <c r="BD117" s="213">
        <f t="shared" si="77"/>
        <v>-152.91622526756029</v>
      </c>
      <c r="BE117" s="213">
        <f t="shared" si="78"/>
        <v>13.32650096925579</v>
      </c>
      <c r="BF117" s="404">
        <f t="shared" si="79"/>
        <v>-8.0162911610772811E-2</v>
      </c>
      <c r="BG117" s="527"/>
      <c r="BH117" s="213">
        <f t="shared" si="80"/>
        <v>85.907986780129889</v>
      </c>
      <c r="BI117" s="213">
        <f t="shared" si="81"/>
        <v>72.940675667022404</v>
      </c>
      <c r="BJ117" s="213">
        <f t="shared" si="82"/>
        <v>-12.967311113107485</v>
      </c>
      <c r="BK117" s="404">
        <f t="shared" si="83"/>
        <v>-0.15094418574021062</v>
      </c>
      <c r="BL117" s="215"/>
      <c r="BM117" s="213">
        <f t="shared" si="84"/>
        <v>530.79921668289967</v>
      </c>
      <c r="BN117" s="213">
        <f t="shared" si="85"/>
        <v>540.65451002032887</v>
      </c>
      <c r="BO117" s="213">
        <f t="shared" si="86"/>
        <v>9.8552933374292024</v>
      </c>
      <c r="BP117" s="404">
        <f t="shared" si="87"/>
        <v>1.856689502862769E-2</v>
      </c>
      <c r="BQ117" s="215"/>
      <c r="BR117" s="213">
        <f t="shared" si="88"/>
        <v>162.75155344492291</v>
      </c>
      <c r="BS117" s="213">
        <f t="shared" si="89"/>
        <v>180.98673084774299</v>
      </c>
      <c r="BT117" s="213">
        <f t="shared" si="90"/>
        <v>18.235177402820085</v>
      </c>
      <c r="BU117" s="404">
        <f t="shared" si="91"/>
        <v>0.11204303133727746</v>
      </c>
      <c r="BV117" s="215"/>
      <c r="BW117" s="213">
        <f t="shared" si="92"/>
        <v>779.45875690795219</v>
      </c>
      <c r="BX117" s="213">
        <f t="shared" si="93"/>
        <v>794.58191653509436</v>
      </c>
      <c r="BY117" s="213">
        <f t="shared" si="94"/>
        <v>15.123159627142172</v>
      </c>
      <c r="BZ117" s="404">
        <f t="shared" si="95"/>
        <v>1.9402129353366281E-2</v>
      </c>
      <c r="CA117" s="216"/>
      <c r="CB117" s="213">
        <f t="shared" si="96"/>
        <v>-98.028602183607561</v>
      </c>
      <c r="CC117" s="213">
        <f t="shared" si="97"/>
        <v>-98.371482948408001</v>
      </c>
      <c r="CD117" s="213">
        <f t="shared" si="98"/>
        <v>-0.34288076480044083</v>
      </c>
      <c r="CE117" s="404">
        <f t="shared" si="99"/>
        <v>3.4977624607787959E-3</v>
      </c>
      <c r="CF117" s="142"/>
      <c r="CG117" s="213">
        <f t="shared" si="100"/>
        <v>681.43015472434467</v>
      </c>
      <c r="CH117" s="213">
        <f t="shared" si="101"/>
        <v>696.21043358668635</v>
      </c>
      <c r="CI117" s="206">
        <v>-26.051641673395579</v>
      </c>
      <c r="CJ117" s="142">
        <v>-3.6823055810116648E-2</v>
      </c>
    </row>
    <row r="118" spans="1:88">
      <c r="A118" s="74">
        <v>304</v>
      </c>
      <c r="B118" s="84">
        <v>2</v>
      </c>
      <c r="C118" s="84">
        <v>2</v>
      </c>
      <c r="D118" s="75" t="s">
        <v>149</v>
      </c>
      <c r="E118" s="97">
        <v>970</v>
      </c>
      <c r="F118" s="213">
        <f>'1.a. Vos-laskelma'!C118</f>
        <v>972</v>
      </c>
      <c r="G118" s="214">
        <f t="shared" si="53"/>
        <v>2</v>
      </c>
      <c r="H118" s="179">
        <f t="shared" si="54"/>
        <v>2.0618556701030928E-3</v>
      </c>
      <c r="I118" s="142"/>
      <c r="J118" s="213">
        <v>222341.61916591661</v>
      </c>
      <c r="K118" s="214">
        <f t="shared" si="55"/>
        <v>305774.06383195973</v>
      </c>
      <c r="L118" s="214">
        <f t="shared" si="56"/>
        <v>83432.444666043128</v>
      </c>
      <c r="M118" s="179">
        <f t="shared" si="57"/>
        <v>0.37524438734874849</v>
      </c>
      <c r="N118" s="404"/>
      <c r="O118" s="213">
        <v>-271790.4708109257</v>
      </c>
      <c r="P118" s="213">
        <f>'2.a. Vos-laskelma'!M118+'2.a. Vos-laskelma'!N118</f>
        <v>-273126.15405923966</v>
      </c>
      <c r="Q118" s="214">
        <f t="shared" si="58"/>
        <v>-1335.6832483139588</v>
      </c>
      <c r="R118" s="179">
        <f t="shared" si="59"/>
        <v>4.9143858661738838E-3</v>
      </c>
      <c r="S118" s="404"/>
      <c r="T118" s="213">
        <v>-49448.851645009068</v>
      </c>
      <c r="U118" s="213">
        <f>'2.a. Vos-laskelma'!U118</f>
        <v>32647.909772720071</v>
      </c>
      <c r="V118" s="214">
        <f t="shared" si="60"/>
        <v>82096.76141772914</v>
      </c>
      <c r="W118" s="179">
        <f t="shared" si="61"/>
        <v>-1.6602359546607441</v>
      </c>
      <c r="X118" s="142"/>
      <c r="Y118" s="213">
        <f>'1.a. Vos-laskelma'!X118</f>
        <v>-90313.519966667271</v>
      </c>
      <c r="Z118" s="213">
        <f>'1.a. Vos-laskelma'!E118</f>
        <v>-90824.953460851088</v>
      </c>
      <c r="AA118" s="214">
        <f t="shared" si="62"/>
        <v>-511.43349418381695</v>
      </c>
      <c r="AB118" s="179">
        <f t="shared" si="63"/>
        <v>5.6628674684872848E-3</v>
      </c>
      <c r="AC118" s="179"/>
      <c r="AD118" s="213">
        <v>153409.66554334611</v>
      </c>
      <c r="AE118" s="213">
        <f>'2.a. Vos-laskelma'!X118</f>
        <v>166809.12374696683</v>
      </c>
      <c r="AF118" s="214">
        <f t="shared" si="64"/>
        <v>13399.458203620714</v>
      </c>
      <c r="AG118" s="179">
        <f t="shared" si="65"/>
        <v>8.73442892673192E-2</v>
      </c>
      <c r="AH118" s="143"/>
      <c r="AI118" s="81">
        <v>13647.293931669759</v>
      </c>
      <c r="AJ118" s="81">
        <f>'2.a. Vos-laskelma'!Y118</f>
        <v>108632.08005883581</v>
      </c>
      <c r="AK118" s="214">
        <f t="shared" si="66"/>
        <v>94984.786127166051</v>
      </c>
      <c r="AL118" s="179">
        <f t="shared" si="67"/>
        <v>6.959972182232069</v>
      </c>
      <c r="AM118" s="142"/>
      <c r="AN118" s="213">
        <v>-271482</v>
      </c>
      <c r="AO118" s="213">
        <v>-271482</v>
      </c>
      <c r="AP118" s="214">
        <f t="shared" si="102"/>
        <v>0</v>
      </c>
      <c r="AQ118" s="179">
        <f t="shared" si="103"/>
        <v>0</v>
      </c>
      <c r="AR118" s="142"/>
      <c r="AS118" s="213">
        <f t="shared" si="68"/>
        <v>-257834.70606833024</v>
      </c>
      <c r="AT118" s="213">
        <f t="shared" si="69"/>
        <v>-162849.9199411642</v>
      </c>
      <c r="AU118" s="214">
        <f t="shared" si="70"/>
        <v>94984.786127166037</v>
      </c>
      <c r="AV118" s="179">
        <f t="shared" si="71"/>
        <v>-0.36839410634654274</v>
      </c>
      <c r="AX118" s="213">
        <f t="shared" si="72"/>
        <v>229.21816408857381</v>
      </c>
      <c r="AY118" s="213">
        <f t="shared" si="73"/>
        <v>314.58237019748941</v>
      </c>
      <c r="AZ118" s="213">
        <f t="shared" si="74"/>
        <v>85.364206108915596</v>
      </c>
      <c r="BA118" s="404">
        <f t="shared" si="75"/>
        <v>0.37241466638712545</v>
      </c>
      <c r="BB118" s="164"/>
      <c r="BC118" s="213">
        <f t="shared" si="76"/>
        <v>-280.19636166074815</v>
      </c>
      <c r="BD118" s="213">
        <f t="shared" si="77"/>
        <v>-280.99398565765398</v>
      </c>
      <c r="BE118" s="213">
        <f t="shared" si="78"/>
        <v>-0.79762399690582697</v>
      </c>
      <c r="BF118" s="404">
        <f t="shared" si="79"/>
        <v>2.8466607923751767E-3</v>
      </c>
      <c r="BG118" s="527"/>
      <c r="BH118" s="213">
        <f t="shared" si="80"/>
        <v>-50.978197572174295</v>
      </c>
      <c r="BI118" s="213">
        <f t="shared" si="81"/>
        <v>33.588384539835467</v>
      </c>
      <c r="BJ118" s="213">
        <f t="shared" si="82"/>
        <v>84.566582112009769</v>
      </c>
      <c r="BK118" s="404">
        <f t="shared" si="83"/>
        <v>-1.6588774444659691</v>
      </c>
      <c r="BL118" s="215"/>
      <c r="BM118" s="213">
        <f t="shared" si="84"/>
        <v>-93.106721615120904</v>
      </c>
      <c r="BN118" s="213">
        <f t="shared" si="85"/>
        <v>-93.441310144908527</v>
      </c>
      <c r="BO118" s="213">
        <f t="shared" si="86"/>
        <v>-0.33458852978762366</v>
      </c>
      <c r="BP118" s="404">
        <f t="shared" si="87"/>
        <v>3.5936023090870502E-3</v>
      </c>
      <c r="BQ118" s="215"/>
      <c r="BR118" s="213">
        <f t="shared" si="88"/>
        <v>158.15429437458363</v>
      </c>
      <c r="BS118" s="213">
        <f t="shared" si="89"/>
        <v>171.61432484255846</v>
      </c>
      <c r="BT118" s="213">
        <f t="shared" si="90"/>
        <v>13.460030467974832</v>
      </c>
      <c r="BU118" s="404">
        <f t="shared" si="91"/>
        <v>8.5106955338785553E-2</v>
      </c>
      <c r="BV118" s="215"/>
      <c r="BW118" s="213">
        <f t="shared" si="92"/>
        <v>14.069375187288411</v>
      </c>
      <c r="BX118" s="213">
        <f t="shared" si="93"/>
        <v>111.76139923748541</v>
      </c>
      <c r="BY118" s="213">
        <f t="shared" si="94"/>
        <v>97.692024050196991</v>
      </c>
      <c r="BZ118" s="404">
        <f t="shared" si="95"/>
        <v>6.9435936386472301</v>
      </c>
      <c r="CA118" s="216"/>
      <c r="CB118" s="213">
        <f t="shared" si="96"/>
        <v>-279.87835051546392</v>
      </c>
      <c r="CC118" s="213">
        <f t="shared" si="97"/>
        <v>-279.30246913580248</v>
      </c>
      <c r="CD118" s="213">
        <f t="shared" si="98"/>
        <v>0.57588137966143904</v>
      </c>
      <c r="CE118" s="404">
        <f t="shared" si="99"/>
        <v>-2.0576131687242466E-3</v>
      </c>
      <c r="CF118" s="142"/>
      <c r="CG118" s="213">
        <f t="shared" si="100"/>
        <v>-265.80897532817551</v>
      </c>
      <c r="CH118" s="213">
        <f t="shared" si="101"/>
        <v>-167.54106989831709</v>
      </c>
      <c r="CI118" s="206">
        <v>-117.89963615937231</v>
      </c>
      <c r="CJ118" s="142">
        <v>0.79710744988738014</v>
      </c>
    </row>
    <row r="119" spans="1:88">
      <c r="A119" s="74">
        <v>305</v>
      </c>
      <c r="B119" s="84">
        <v>17</v>
      </c>
      <c r="C119" s="84">
        <v>17</v>
      </c>
      <c r="D119" s="75" t="s">
        <v>150</v>
      </c>
      <c r="E119" s="97">
        <v>14876</v>
      </c>
      <c r="F119" s="213">
        <f>'1.a. Vos-laskelma'!C119</f>
        <v>14800</v>
      </c>
      <c r="G119" s="214">
        <f t="shared" si="53"/>
        <v>-76</v>
      </c>
      <c r="H119" s="179">
        <f t="shared" si="54"/>
        <v>-5.1089002420005381E-3</v>
      </c>
      <c r="I119" s="142"/>
      <c r="J119" s="213">
        <v>8768271.1425860077</v>
      </c>
      <c r="K119" s="214">
        <f t="shared" si="55"/>
        <v>8383217.1248096749</v>
      </c>
      <c r="L119" s="214">
        <f t="shared" si="56"/>
        <v>-385054.0177763328</v>
      </c>
      <c r="M119" s="179">
        <f t="shared" si="57"/>
        <v>-4.3914474303399523E-2</v>
      </c>
      <c r="N119" s="404"/>
      <c r="O119" s="213">
        <v>1459053.05090984</v>
      </c>
      <c r="P119" s="213">
        <f>'2.a. Vos-laskelma'!M119+'2.a. Vos-laskelma'!N119</f>
        <v>1210568.0419846154</v>
      </c>
      <c r="Q119" s="214">
        <f t="shared" si="58"/>
        <v>-248485.00892522465</v>
      </c>
      <c r="R119" s="179">
        <f t="shared" si="59"/>
        <v>-0.17030567104484223</v>
      </c>
      <c r="S119" s="404"/>
      <c r="T119" s="213">
        <v>10227324.193495849</v>
      </c>
      <c r="U119" s="213">
        <f>'2.a. Vos-laskelma'!U119</f>
        <v>9593785.1667942908</v>
      </c>
      <c r="V119" s="214">
        <f t="shared" si="60"/>
        <v>-633539.02670155838</v>
      </c>
      <c r="W119" s="179">
        <f t="shared" si="61"/>
        <v>-6.1945726439811374E-2</v>
      </c>
      <c r="X119" s="142"/>
      <c r="Y119" s="213">
        <f>'1.a. Vos-laskelma'!X119</f>
        <v>3433250.3386248779</v>
      </c>
      <c r="Z119" s="213">
        <f>'1.a. Vos-laskelma'!E119</f>
        <v>3807930.5473816427</v>
      </c>
      <c r="AA119" s="214">
        <f t="shared" si="62"/>
        <v>374680.20875676489</v>
      </c>
      <c r="AB119" s="179">
        <f t="shared" si="63"/>
        <v>0.10913279598097581</v>
      </c>
      <c r="AC119" s="179"/>
      <c r="AD119" s="213">
        <v>1579273.4886714229</v>
      </c>
      <c r="AE119" s="213">
        <f>'2.a. Vos-laskelma'!X119</f>
        <v>1820838.5728335097</v>
      </c>
      <c r="AF119" s="214">
        <f t="shared" si="64"/>
        <v>241565.08416208671</v>
      </c>
      <c r="AG119" s="179">
        <f t="shared" si="65"/>
        <v>0.15295962725576137</v>
      </c>
      <c r="AH119" s="143"/>
      <c r="AI119" s="81">
        <v>15239848.020792151</v>
      </c>
      <c r="AJ119" s="81">
        <f>'2.a. Vos-laskelma'!Y119</f>
        <v>15222554.287009444</v>
      </c>
      <c r="AK119" s="214">
        <f t="shared" si="66"/>
        <v>-17293.733782706782</v>
      </c>
      <c r="AL119" s="179">
        <f t="shared" si="67"/>
        <v>-1.1347707509361286E-3</v>
      </c>
      <c r="AM119" s="142"/>
      <c r="AN119" s="213">
        <v>-785790</v>
      </c>
      <c r="AO119" s="213">
        <v>-785790</v>
      </c>
      <c r="AP119" s="214">
        <f t="shared" si="102"/>
        <v>0</v>
      </c>
      <c r="AQ119" s="179">
        <f t="shared" si="103"/>
        <v>0</v>
      </c>
      <c r="AR119" s="142"/>
      <c r="AS119" s="213">
        <f t="shared" si="68"/>
        <v>14454058.020792151</v>
      </c>
      <c r="AT119" s="213">
        <f t="shared" si="69"/>
        <v>14436764.287009444</v>
      </c>
      <c r="AU119" s="214">
        <f t="shared" si="70"/>
        <v>-17293.733782706782</v>
      </c>
      <c r="AV119" s="179">
        <f t="shared" si="71"/>
        <v>-1.1964621809203864E-3</v>
      </c>
      <c r="AX119" s="213">
        <f t="shared" si="72"/>
        <v>589.42398108268401</v>
      </c>
      <c r="AY119" s="213">
        <f t="shared" si="73"/>
        <v>566.43358951416724</v>
      </c>
      <c r="AZ119" s="213">
        <f t="shared" si="74"/>
        <v>-22.99039156851677</v>
      </c>
      <c r="BA119" s="404">
        <f t="shared" si="75"/>
        <v>-3.9004845928200693E-2</v>
      </c>
      <c r="BB119" s="164"/>
      <c r="BC119" s="213">
        <f t="shared" si="76"/>
        <v>98.081006380064537</v>
      </c>
      <c r="BD119" s="213">
        <f t="shared" si="77"/>
        <v>81.795137971933471</v>
      </c>
      <c r="BE119" s="213">
        <f t="shared" si="78"/>
        <v>-16.285868408131066</v>
      </c>
      <c r="BF119" s="404">
        <f t="shared" si="79"/>
        <v>-0.16604507854480224</v>
      </c>
      <c r="BG119" s="527"/>
      <c r="BH119" s="213">
        <f t="shared" si="80"/>
        <v>687.50498746274866</v>
      </c>
      <c r="BI119" s="213">
        <f t="shared" si="81"/>
        <v>648.22872748610075</v>
      </c>
      <c r="BJ119" s="213">
        <f t="shared" si="82"/>
        <v>-39.276259976647907</v>
      </c>
      <c r="BK119" s="404">
        <f t="shared" si="83"/>
        <v>-5.7128690980988744E-2</v>
      </c>
      <c r="BL119" s="215"/>
      <c r="BM119" s="213">
        <f t="shared" si="84"/>
        <v>230.7912300769614</v>
      </c>
      <c r="BN119" s="213">
        <f t="shared" si="85"/>
        <v>257.29260455281371</v>
      </c>
      <c r="BO119" s="213">
        <f t="shared" si="86"/>
        <v>26.501374475852316</v>
      </c>
      <c r="BP119" s="404">
        <f t="shared" si="87"/>
        <v>0.11482834277114848</v>
      </c>
      <c r="BQ119" s="215"/>
      <c r="BR119" s="213">
        <f t="shared" si="88"/>
        <v>106.16250932182193</v>
      </c>
      <c r="BS119" s="213">
        <f t="shared" si="89"/>
        <v>123.02963329956147</v>
      </c>
      <c r="BT119" s="213">
        <f t="shared" si="90"/>
        <v>16.867123977739539</v>
      </c>
      <c r="BU119" s="404">
        <f t="shared" si="91"/>
        <v>0.15888023074707472</v>
      </c>
      <c r="BV119" s="215"/>
      <c r="BW119" s="213">
        <f t="shared" si="92"/>
        <v>1024.4587268615321</v>
      </c>
      <c r="BX119" s="213">
        <f t="shared" si="93"/>
        <v>1028.5509653384759</v>
      </c>
      <c r="BY119" s="213">
        <f t="shared" si="94"/>
        <v>4.0922384769437485</v>
      </c>
      <c r="BZ119" s="404">
        <f t="shared" si="95"/>
        <v>3.9945371830454072E-3</v>
      </c>
      <c r="CA119" s="216"/>
      <c r="CB119" s="213">
        <f t="shared" si="96"/>
        <v>-52.822667383705294</v>
      </c>
      <c r="CC119" s="213">
        <f t="shared" si="97"/>
        <v>-53.093918918918916</v>
      </c>
      <c r="CD119" s="213">
        <f t="shared" si="98"/>
        <v>-0.27125153521362222</v>
      </c>
      <c r="CE119" s="404">
        <f t="shared" si="99"/>
        <v>5.1351351351351434E-3</v>
      </c>
      <c r="CF119" s="142"/>
      <c r="CG119" s="213">
        <f t="shared" si="100"/>
        <v>971.63605947782673</v>
      </c>
      <c r="CH119" s="213">
        <f t="shared" si="101"/>
        <v>975.45704641955706</v>
      </c>
      <c r="CI119" s="206">
        <v>-75.182925620829565</v>
      </c>
      <c r="CJ119" s="142">
        <v>-7.1820368842225424E-2</v>
      </c>
    </row>
    <row r="120" spans="1:88">
      <c r="A120" s="74">
        <v>309</v>
      </c>
      <c r="B120" s="84">
        <v>12</v>
      </c>
      <c r="C120" s="84">
        <v>12</v>
      </c>
      <c r="D120" s="75" t="s">
        <v>151</v>
      </c>
      <c r="E120" s="97">
        <v>6444</v>
      </c>
      <c r="F120" s="213">
        <f>'1.a. Vos-laskelma'!C120</f>
        <v>6365</v>
      </c>
      <c r="G120" s="214">
        <f t="shared" si="53"/>
        <v>-79</v>
      </c>
      <c r="H120" s="179">
        <f t="shared" si="54"/>
        <v>-1.2259466170080694E-2</v>
      </c>
      <c r="I120" s="142"/>
      <c r="J120" s="213">
        <v>2257282.9860617351</v>
      </c>
      <c r="K120" s="214">
        <f t="shared" si="55"/>
        <v>1441656.5084502588</v>
      </c>
      <c r="L120" s="214">
        <f t="shared" si="56"/>
        <v>-815626.47761147632</v>
      </c>
      <c r="M120" s="179">
        <f t="shared" si="57"/>
        <v>-0.36133107042750268</v>
      </c>
      <c r="N120" s="404"/>
      <c r="O120" s="213">
        <v>-2142110.831172009</v>
      </c>
      <c r="P120" s="213">
        <f>'2.a. Vos-laskelma'!M120+'2.a. Vos-laskelma'!N120</f>
        <v>-2054334.2593134439</v>
      </c>
      <c r="Q120" s="214">
        <f t="shared" si="58"/>
        <v>87776.57185856509</v>
      </c>
      <c r="R120" s="179">
        <f t="shared" si="59"/>
        <v>-4.0976671506086387E-2</v>
      </c>
      <c r="S120" s="404"/>
      <c r="T120" s="213">
        <v>115172.15488972609</v>
      </c>
      <c r="U120" s="213">
        <f>'2.a. Vos-laskelma'!U120</f>
        <v>-612677.75086318515</v>
      </c>
      <c r="V120" s="214">
        <f t="shared" si="60"/>
        <v>-727849.90575291123</v>
      </c>
      <c r="W120" s="179">
        <f t="shared" si="61"/>
        <v>-6.3196690766948471</v>
      </c>
      <c r="X120" s="142"/>
      <c r="Y120" s="213">
        <f>'1.a. Vos-laskelma'!X120</f>
        <v>3886978.9762536818</v>
      </c>
      <c r="Z120" s="213">
        <f>'1.a. Vos-laskelma'!E120</f>
        <v>4143571.5073861671</v>
      </c>
      <c r="AA120" s="214">
        <f t="shared" si="62"/>
        <v>256592.53113248525</v>
      </c>
      <c r="AB120" s="179">
        <f t="shared" si="63"/>
        <v>6.601335708272657E-2</v>
      </c>
      <c r="AC120" s="179"/>
      <c r="AD120" s="213">
        <v>824499.90431582299</v>
      </c>
      <c r="AE120" s="213">
        <f>'2.a. Vos-laskelma'!X120</f>
        <v>939649.09263331047</v>
      </c>
      <c r="AF120" s="214">
        <f t="shared" si="64"/>
        <v>115149.18831748748</v>
      </c>
      <c r="AG120" s="179">
        <f t="shared" si="65"/>
        <v>0.13965943199597974</v>
      </c>
      <c r="AH120" s="143"/>
      <c r="AI120" s="81">
        <v>4826651.0354592316</v>
      </c>
      <c r="AJ120" s="81">
        <f>'2.a. Vos-laskelma'!Y120</f>
        <v>4470542.8491562922</v>
      </c>
      <c r="AK120" s="214">
        <f t="shared" si="66"/>
        <v>-356108.18630293943</v>
      </c>
      <c r="AL120" s="179">
        <f t="shared" si="67"/>
        <v>-7.3779559302458983E-2</v>
      </c>
      <c r="AM120" s="142"/>
      <c r="AN120" s="213">
        <v>-271433</v>
      </c>
      <c r="AO120" s="213">
        <v>-271433</v>
      </c>
      <c r="AP120" s="214">
        <f t="shared" si="102"/>
        <v>0</v>
      </c>
      <c r="AQ120" s="179">
        <f t="shared" si="103"/>
        <v>0</v>
      </c>
      <c r="AR120" s="142"/>
      <c r="AS120" s="213">
        <f t="shared" si="68"/>
        <v>4555218.0354592316</v>
      </c>
      <c r="AT120" s="213">
        <f t="shared" si="69"/>
        <v>4199109.8491562922</v>
      </c>
      <c r="AU120" s="214">
        <f t="shared" si="70"/>
        <v>-356108.18630293943</v>
      </c>
      <c r="AV120" s="179">
        <f t="shared" si="71"/>
        <v>-7.8175881709916573E-2</v>
      </c>
      <c r="AX120" s="213">
        <f t="shared" si="72"/>
        <v>350.29220764458955</v>
      </c>
      <c r="AY120" s="213">
        <f t="shared" si="73"/>
        <v>226.49748758055912</v>
      </c>
      <c r="AZ120" s="213">
        <f t="shared" si="74"/>
        <v>-123.79472006403043</v>
      </c>
      <c r="BA120" s="404">
        <f t="shared" si="75"/>
        <v>-0.35340415048465468</v>
      </c>
      <c r="BB120" s="164"/>
      <c r="BC120" s="213">
        <f t="shared" si="76"/>
        <v>-332.41943376350235</v>
      </c>
      <c r="BD120" s="213">
        <f t="shared" si="77"/>
        <v>-322.75479329354971</v>
      </c>
      <c r="BE120" s="213">
        <f t="shared" si="78"/>
        <v>9.6646404699526443</v>
      </c>
      <c r="BF120" s="404">
        <f t="shared" si="79"/>
        <v>-2.9073632550702465E-2</v>
      </c>
      <c r="BG120" s="527"/>
      <c r="BH120" s="213">
        <f t="shared" si="80"/>
        <v>17.872773881087227</v>
      </c>
      <c r="BI120" s="213">
        <f t="shared" si="81"/>
        <v>-96.2573057129906</v>
      </c>
      <c r="BJ120" s="213">
        <f t="shared" si="82"/>
        <v>-114.13007959407783</v>
      </c>
      <c r="BK120" s="404">
        <f t="shared" si="83"/>
        <v>-6.3856948201447912</v>
      </c>
      <c r="BL120" s="215"/>
      <c r="BM120" s="213">
        <f t="shared" si="84"/>
        <v>603.19350966072034</v>
      </c>
      <c r="BN120" s="213">
        <f t="shared" si="85"/>
        <v>650.99316691063109</v>
      </c>
      <c r="BO120" s="213">
        <f t="shared" si="86"/>
        <v>47.799657249910751</v>
      </c>
      <c r="BP120" s="404">
        <f t="shared" si="87"/>
        <v>7.9244316267256809E-2</v>
      </c>
      <c r="BQ120" s="215"/>
      <c r="BR120" s="213">
        <f t="shared" si="88"/>
        <v>127.94846435689369</v>
      </c>
      <c r="BS120" s="213">
        <f t="shared" si="89"/>
        <v>147.6275086619498</v>
      </c>
      <c r="BT120" s="213">
        <f t="shared" si="90"/>
        <v>19.679044305056109</v>
      </c>
      <c r="BU120" s="404">
        <f t="shared" si="91"/>
        <v>0.15380445872460233</v>
      </c>
      <c r="BV120" s="215"/>
      <c r="BW120" s="213">
        <f t="shared" si="92"/>
        <v>749.01474789870133</v>
      </c>
      <c r="BX120" s="213">
        <f t="shared" si="93"/>
        <v>702.36336985959031</v>
      </c>
      <c r="BY120" s="213">
        <f t="shared" si="94"/>
        <v>-46.651378039111023</v>
      </c>
      <c r="BZ120" s="404">
        <f t="shared" si="95"/>
        <v>-6.2283657524751804E-2</v>
      </c>
      <c r="CA120" s="216"/>
      <c r="CB120" s="213">
        <f t="shared" si="96"/>
        <v>-42.121818746120425</v>
      </c>
      <c r="CC120" s="213">
        <f t="shared" si="97"/>
        <v>-42.644619010212097</v>
      </c>
      <c r="CD120" s="213">
        <f t="shared" si="98"/>
        <v>-0.52280026409167135</v>
      </c>
      <c r="CE120" s="404">
        <f t="shared" si="99"/>
        <v>1.2411626080125592E-2</v>
      </c>
      <c r="CF120" s="142"/>
      <c r="CG120" s="213">
        <f t="shared" si="100"/>
        <v>706.8929291525809</v>
      </c>
      <c r="CH120" s="213">
        <f t="shared" si="101"/>
        <v>659.71875084937824</v>
      </c>
      <c r="CI120" s="206">
        <v>-72.405119720001721</v>
      </c>
      <c r="CJ120" s="142">
        <v>-9.2910690363912557E-2</v>
      </c>
    </row>
    <row r="121" spans="1:88">
      <c r="A121" s="74">
        <v>312</v>
      </c>
      <c r="B121" s="84">
        <v>13</v>
      </c>
      <c r="C121" s="84">
        <v>13</v>
      </c>
      <c r="D121" s="75" t="s">
        <v>152</v>
      </c>
      <c r="E121" s="97">
        <v>1155</v>
      </c>
      <c r="F121" s="213">
        <f>'1.a. Vos-laskelma'!C121</f>
        <v>1129</v>
      </c>
      <c r="G121" s="214">
        <f t="shared" si="53"/>
        <v>-26</v>
      </c>
      <c r="H121" s="179">
        <f t="shared" si="54"/>
        <v>-2.2510822510822513E-2</v>
      </c>
      <c r="I121" s="142"/>
      <c r="J121" s="213">
        <v>959934.14675104874</v>
      </c>
      <c r="K121" s="214">
        <f t="shared" si="55"/>
        <v>946541.45156492293</v>
      </c>
      <c r="L121" s="214">
        <f t="shared" si="56"/>
        <v>-13392.695186125813</v>
      </c>
      <c r="M121" s="179">
        <f t="shared" si="57"/>
        <v>-1.3951681197563546E-2</v>
      </c>
      <c r="N121" s="404"/>
      <c r="O121" s="213">
        <v>-189427.14174993231</v>
      </c>
      <c r="P121" s="213">
        <f>'2.a. Vos-laskelma'!M121+'2.a. Vos-laskelma'!N121</f>
        <v>-173168.69666044129</v>
      </c>
      <c r="Q121" s="214">
        <f t="shared" si="58"/>
        <v>16258.445089491026</v>
      </c>
      <c r="R121" s="179">
        <f t="shared" si="59"/>
        <v>-8.5829543429178812E-2</v>
      </c>
      <c r="S121" s="404"/>
      <c r="T121" s="213">
        <v>770507.00500111643</v>
      </c>
      <c r="U121" s="213">
        <f>'2.a. Vos-laskelma'!U121</f>
        <v>773372.7549044817</v>
      </c>
      <c r="V121" s="214">
        <f t="shared" si="60"/>
        <v>2865.7499033652712</v>
      </c>
      <c r="W121" s="179">
        <f t="shared" si="61"/>
        <v>3.7193041526742757E-3</v>
      </c>
      <c r="X121" s="142"/>
      <c r="Y121" s="213">
        <f>'1.a. Vos-laskelma'!X121</f>
        <v>388029.66696440201</v>
      </c>
      <c r="Z121" s="213">
        <f>'1.a. Vos-laskelma'!E121</f>
        <v>408214.14004618477</v>
      </c>
      <c r="AA121" s="214">
        <f t="shared" si="62"/>
        <v>20184.473081782751</v>
      </c>
      <c r="AB121" s="179">
        <f t="shared" si="63"/>
        <v>5.2017860489091114E-2</v>
      </c>
      <c r="AC121" s="179"/>
      <c r="AD121" s="213">
        <v>205380.96306176961</v>
      </c>
      <c r="AE121" s="213">
        <f>'2.a. Vos-laskelma'!X121</f>
        <v>228873.62960704419</v>
      </c>
      <c r="AF121" s="214">
        <f t="shared" si="64"/>
        <v>23492.66654527458</v>
      </c>
      <c r="AG121" s="179">
        <f t="shared" si="65"/>
        <v>0.11438580380114886</v>
      </c>
      <c r="AH121" s="143"/>
      <c r="AI121" s="81">
        <v>1363917.635027288</v>
      </c>
      <c r="AJ121" s="81">
        <f>'2.a. Vos-laskelma'!Y121</f>
        <v>1410460.5245577106</v>
      </c>
      <c r="AK121" s="214">
        <f t="shared" si="66"/>
        <v>46542.889530422632</v>
      </c>
      <c r="AL121" s="179">
        <f t="shared" si="67"/>
        <v>3.4124413626700739E-2</v>
      </c>
      <c r="AM121" s="142"/>
      <c r="AN121" s="213">
        <v>-395532</v>
      </c>
      <c r="AO121" s="213">
        <v>-395532</v>
      </c>
      <c r="AP121" s="214">
        <f t="shared" si="102"/>
        <v>0</v>
      </c>
      <c r="AQ121" s="179">
        <f t="shared" si="103"/>
        <v>0</v>
      </c>
      <c r="AR121" s="142"/>
      <c r="AS121" s="213">
        <f t="shared" si="68"/>
        <v>968385.63502728799</v>
      </c>
      <c r="AT121" s="213">
        <f t="shared" si="69"/>
        <v>1014928.5245577106</v>
      </c>
      <c r="AU121" s="214">
        <f t="shared" si="70"/>
        <v>46542.889530422632</v>
      </c>
      <c r="AV121" s="179">
        <f t="shared" si="71"/>
        <v>4.8062350211453837E-2</v>
      </c>
      <c r="AX121" s="213">
        <f t="shared" si="72"/>
        <v>831.11181536887341</v>
      </c>
      <c r="AY121" s="213">
        <f t="shared" si="73"/>
        <v>838.38923965006461</v>
      </c>
      <c r="AZ121" s="213">
        <f t="shared" si="74"/>
        <v>7.2774242811912018</v>
      </c>
      <c r="BA121" s="404">
        <f t="shared" si="75"/>
        <v>8.7562517420850926E-3</v>
      </c>
      <c r="BB121" s="164"/>
      <c r="BC121" s="213">
        <f t="shared" si="76"/>
        <v>-164.00618333327472</v>
      </c>
      <c r="BD121" s="213">
        <f t="shared" si="77"/>
        <v>-153.38237082412869</v>
      </c>
      <c r="BE121" s="213">
        <f t="shared" si="78"/>
        <v>10.623812509146035</v>
      </c>
      <c r="BF121" s="404">
        <f t="shared" si="79"/>
        <v>-6.4776902268114681E-2</v>
      </c>
      <c r="BG121" s="527"/>
      <c r="BH121" s="213">
        <f t="shared" si="80"/>
        <v>667.10563203559866</v>
      </c>
      <c r="BI121" s="213">
        <f t="shared" si="81"/>
        <v>685.00686882593595</v>
      </c>
      <c r="BJ121" s="213">
        <f t="shared" si="82"/>
        <v>17.901236790337293</v>
      </c>
      <c r="BK121" s="404">
        <f t="shared" si="83"/>
        <v>2.6834186267793391E-2</v>
      </c>
      <c r="BL121" s="215"/>
      <c r="BM121" s="213">
        <f t="shared" si="84"/>
        <v>335.95642161420091</v>
      </c>
      <c r="BN121" s="213">
        <f t="shared" si="85"/>
        <v>361.57142608165168</v>
      </c>
      <c r="BO121" s="213">
        <f t="shared" si="86"/>
        <v>25.615004467450774</v>
      </c>
      <c r="BP121" s="404">
        <f t="shared" si="87"/>
        <v>7.6245021138086871E-2</v>
      </c>
      <c r="BQ121" s="215"/>
      <c r="BR121" s="213">
        <f t="shared" si="88"/>
        <v>177.81901563789577</v>
      </c>
      <c r="BS121" s="213">
        <f t="shared" si="89"/>
        <v>202.72243543582303</v>
      </c>
      <c r="BT121" s="213">
        <f t="shared" si="90"/>
        <v>24.903419797927256</v>
      </c>
      <c r="BU121" s="404">
        <f t="shared" si="91"/>
        <v>0.14004925012429312</v>
      </c>
      <c r="BV121" s="215"/>
      <c r="BW121" s="213">
        <f t="shared" si="92"/>
        <v>1180.8810692876953</v>
      </c>
      <c r="BX121" s="213">
        <f t="shared" si="93"/>
        <v>1249.3007303434106</v>
      </c>
      <c r="BY121" s="213">
        <f t="shared" si="94"/>
        <v>68.419661055715324</v>
      </c>
      <c r="BZ121" s="404">
        <f t="shared" si="95"/>
        <v>5.7939501983028573E-2</v>
      </c>
      <c r="CA121" s="216"/>
      <c r="CB121" s="213">
        <f t="shared" si="96"/>
        <v>-342.45194805194808</v>
      </c>
      <c r="CC121" s="213">
        <f t="shared" si="97"/>
        <v>-350.33835252435784</v>
      </c>
      <c r="CD121" s="213">
        <f t="shared" si="98"/>
        <v>-7.8864044724097653</v>
      </c>
      <c r="CE121" s="404">
        <f t="shared" si="99"/>
        <v>2.3029229406554406E-2</v>
      </c>
      <c r="CF121" s="142"/>
      <c r="CG121" s="213">
        <f t="shared" si="100"/>
        <v>838.42912123574717</v>
      </c>
      <c r="CH121" s="213">
        <f t="shared" si="101"/>
        <v>898.96237781905279</v>
      </c>
      <c r="CI121" s="206">
        <v>57.455156006375773</v>
      </c>
      <c r="CJ121" s="142">
        <v>7.356859327506679E-2</v>
      </c>
    </row>
    <row r="122" spans="1:88">
      <c r="A122" s="74">
        <v>316</v>
      </c>
      <c r="B122" s="84">
        <v>7</v>
      </c>
      <c r="C122" s="84">
        <v>7</v>
      </c>
      <c r="D122" s="75" t="s">
        <v>153</v>
      </c>
      <c r="E122" s="97">
        <v>4093</v>
      </c>
      <c r="F122" s="213">
        <f>'1.a. Vos-laskelma'!C122</f>
        <v>4052</v>
      </c>
      <c r="G122" s="214">
        <f t="shared" si="53"/>
        <v>-41</v>
      </c>
      <c r="H122" s="179">
        <f t="shared" si="54"/>
        <v>-1.0017102369899829E-2</v>
      </c>
      <c r="I122" s="142"/>
      <c r="J122" s="213">
        <v>551574.349312081</v>
      </c>
      <c r="K122" s="214">
        <f t="shared" si="55"/>
        <v>440934.76731679728</v>
      </c>
      <c r="L122" s="214">
        <f t="shared" si="56"/>
        <v>-110639.58199528372</v>
      </c>
      <c r="M122" s="179">
        <f t="shared" si="57"/>
        <v>-0.2005887005682416</v>
      </c>
      <c r="N122" s="404"/>
      <c r="O122" s="213">
        <v>-282869.29481699591</v>
      </c>
      <c r="P122" s="213">
        <f>'2.a. Vos-laskelma'!M122+'2.a. Vos-laskelma'!N122</f>
        <v>-236909.97539763383</v>
      </c>
      <c r="Q122" s="214">
        <f t="shared" si="58"/>
        <v>45959.319419362088</v>
      </c>
      <c r="R122" s="179">
        <f t="shared" si="59"/>
        <v>-0.16247546220630191</v>
      </c>
      <c r="S122" s="404"/>
      <c r="T122" s="213">
        <v>268705.05449508509</v>
      </c>
      <c r="U122" s="213">
        <f>'2.a. Vos-laskelma'!U122</f>
        <v>204024.79191916343</v>
      </c>
      <c r="V122" s="214">
        <f t="shared" si="60"/>
        <v>-64680.262575921661</v>
      </c>
      <c r="W122" s="179">
        <f t="shared" si="61"/>
        <v>-0.24071100075679722</v>
      </c>
      <c r="X122" s="142"/>
      <c r="Y122" s="213">
        <f>'1.a. Vos-laskelma'!X122</f>
        <v>443932.88550476253</v>
      </c>
      <c r="Z122" s="213">
        <f>'1.a. Vos-laskelma'!E122</f>
        <v>1166559.1860973146</v>
      </c>
      <c r="AA122" s="214">
        <f t="shared" si="62"/>
        <v>722626.30059255206</v>
      </c>
      <c r="AB122" s="179">
        <f t="shared" si="63"/>
        <v>1.6277827666921054</v>
      </c>
      <c r="AC122" s="179"/>
      <c r="AD122" s="213">
        <v>487796.10580790829</v>
      </c>
      <c r="AE122" s="213">
        <f>'2.a. Vos-laskelma'!X122</f>
        <v>560728.39337313955</v>
      </c>
      <c r="AF122" s="214">
        <f t="shared" si="64"/>
        <v>72932.287565231265</v>
      </c>
      <c r="AG122" s="179">
        <f t="shared" si="65"/>
        <v>0.14951387823081894</v>
      </c>
      <c r="AH122" s="143"/>
      <c r="AI122" s="81">
        <v>1200434.045807756</v>
      </c>
      <c r="AJ122" s="81">
        <f>'2.a. Vos-laskelma'!Y122</f>
        <v>1931312.3713896177</v>
      </c>
      <c r="AK122" s="214">
        <f t="shared" si="66"/>
        <v>730878.32558186166</v>
      </c>
      <c r="AL122" s="179">
        <f t="shared" si="67"/>
        <v>0.60884504911726611</v>
      </c>
      <c r="AM122" s="142"/>
      <c r="AN122" s="213">
        <v>-1031074</v>
      </c>
      <c r="AO122" s="213">
        <v>-1031074</v>
      </c>
      <c r="AP122" s="214">
        <f t="shared" si="102"/>
        <v>0</v>
      </c>
      <c r="AQ122" s="179">
        <f t="shared" si="103"/>
        <v>0</v>
      </c>
      <c r="AR122" s="142"/>
      <c r="AS122" s="213">
        <f t="shared" si="68"/>
        <v>169360.04580775602</v>
      </c>
      <c r="AT122" s="213">
        <f t="shared" si="69"/>
        <v>900238.37138961768</v>
      </c>
      <c r="AU122" s="214">
        <f t="shared" si="70"/>
        <v>730878.32558186166</v>
      </c>
      <c r="AV122" s="179">
        <f t="shared" si="71"/>
        <v>4.3155298057222797</v>
      </c>
      <c r="AX122" s="213">
        <f t="shared" si="72"/>
        <v>134.76040784560982</v>
      </c>
      <c r="AY122" s="213">
        <f t="shared" si="73"/>
        <v>108.81904425389864</v>
      </c>
      <c r="AZ122" s="213">
        <f t="shared" si="74"/>
        <v>-25.94136359171118</v>
      </c>
      <c r="BA122" s="404">
        <f t="shared" si="75"/>
        <v>-0.19249988929561027</v>
      </c>
      <c r="BB122" s="164"/>
      <c r="BC122" s="213">
        <f t="shared" si="76"/>
        <v>-69.110504475200571</v>
      </c>
      <c r="BD122" s="213">
        <f t="shared" si="77"/>
        <v>-58.467417422910621</v>
      </c>
      <c r="BE122" s="213">
        <f t="shared" si="78"/>
        <v>10.64308705228995</v>
      </c>
      <c r="BF122" s="404">
        <f t="shared" si="79"/>
        <v>-0.15400100365508237</v>
      </c>
      <c r="BG122" s="527"/>
      <c r="BH122" s="213">
        <f t="shared" si="80"/>
        <v>65.649903370409262</v>
      </c>
      <c r="BI122" s="213">
        <f t="shared" si="81"/>
        <v>50.35162683098801</v>
      </c>
      <c r="BJ122" s="213">
        <f t="shared" si="82"/>
        <v>-15.298276539421252</v>
      </c>
      <c r="BK122" s="404">
        <f t="shared" si="83"/>
        <v>-0.23302816537452403</v>
      </c>
      <c r="BL122" s="215"/>
      <c r="BM122" s="213">
        <f t="shared" si="84"/>
        <v>108.4614916942982</v>
      </c>
      <c r="BN122" s="213">
        <f t="shared" si="85"/>
        <v>287.89713378512204</v>
      </c>
      <c r="BO122" s="213">
        <f t="shared" si="86"/>
        <v>179.43564209082382</v>
      </c>
      <c r="BP122" s="404">
        <f t="shared" si="87"/>
        <v>1.6543718815574497</v>
      </c>
      <c r="BQ122" s="215"/>
      <c r="BR122" s="213">
        <f t="shared" si="88"/>
        <v>119.17813481747088</v>
      </c>
      <c r="BS122" s="213">
        <f t="shared" si="89"/>
        <v>138.38311781173238</v>
      </c>
      <c r="BT122" s="213">
        <f t="shared" si="90"/>
        <v>19.204982994261499</v>
      </c>
      <c r="BU122" s="404">
        <f t="shared" si="91"/>
        <v>0.16114518844983763</v>
      </c>
      <c r="BV122" s="215"/>
      <c r="BW122" s="213">
        <f t="shared" si="92"/>
        <v>293.28952988217839</v>
      </c>
      <c r="BX122" s="213">
        <f t="shared" si="93"/>
        <v>476.63187842784248</v>
      </c>
      <c r="BY122" s="213">
        <f t="shared" si="94"/>
        <v>183.34234854566409</v>
      </c>
      <c r="BZ122" s="404">
        <f t="shared" si="95"/>
        <v>0.62512408342472103</v>
      </c>
      <c r="CA122" s="216"/>
      <c r="CB122" s="213">
        <f t="shared" si="96"/>
        <v>-251.91155631566087</v>
      </c>
      <c r="CC122" s="213">
        <f t="shared" si="97"/>
        <v>-254.46051332675222</v>
      </c>
      <c r="CD122" s="213">
        <f t="shared" si="98"/>
        <v>-2.5489570110913462</v>
      </c>
      <c r="CE122" s="404">
        <f t="shared" si="99"/>
        <v>1.0118460019743375E-2</v>
      </c>
      <c r="CF122" s="142"/>
      <c r="CG122" s="213">
        <f t="shared" si="100"/>
        <v>41.377973566517475</v>
      </c>
      <c r="CH122" s="213">
        <f t="shared" si="101"/>
        <v>222.17136510109026</v>
      </c>
      <c r="CI122" s="206">
        <v>-216.01739992480211</v>
      </c>
      <c r="CJ122" s="142">
        <v>-0.83924352250289025</v>
      </c>
    </row>
    <row r="123" spans="1:88">
      <c r="A123" s="74">
        <v>317</v>
      </c>
      <c r="B123" s="84">
        <v>17</v>
      </c>
      <c r="C123" s="84">
        <v>17</v>
      </c>
      <c r="D123" s="75" t="s">
        <v>154</v>
      </c>
      <c r="E123" s="97">
        <v>2373</v>
      </c>
      <c r="F123" s="213">
        <f>'1.a. Vos-laskelma'!C123</f>
        <v>2324</v>
      </c>
      <c r="G123" s="214">
        <f t="shared" si="53"/>
        <v>-49</v>
      </c>
      <c r="H123" s="179">
        <f t="shared" si="54"/>
        <v>-2.0648967551622419E-2</v>
      </c>
      <c r="I123" s="142"/>
      <c r="J123" s="213">
        <v>1950942.8544317491</v>
      </c>
      <c r="K123" s="214">
        <f t="shared" si="55"/>
        <v>1744385.7039668802</v>
      </c>
      <c r="L123" s="214">
        <f t="shared" si="56"/>
        <v>-206557.15046486887</v>
      </c>
      <c r="M123" s="179">
        <f t="shared" si="57"/>
        <v>-0.10587555140103412</v>
      </c>
      <c r="N123" s="404"/>
      <c r="O123" s="213">
        <v>744044.27635468612</v>
      </c>
      <c r="P123" s="213">
        <f>'2.a. Vos-laskelma'!M123+'2.a. Vos-laskelma'!N123</f>
        <v>703455.87597960327</v>
      </c>
      <c r="Q123" s="214">
        <f t="shared" si="58"/>
        <v>-40588.400375082856</v>
      </c>
      <c r="R123" s="179">
        <f t="shared" si="59"/>
        <v>-5.4551055179052753E-2</v>
      </c>
      <c r="S123" s="404"/>
      <c r="T123" s="213">
        <v>2694987.1307864352</v>
      </c>
      <c r="U123" s="213">
        <f>'2.a. Vos-laskelma'!U123</f>
        <v>2447841.5799464835</v>
      </c>
      <c r="V123" s="214">
        <f t="shared" si="60"/>
        <v>-247145.55083995173</v>
      </c>
      <c r="W123" s="179">
        <f t="shared" si="61"/>
        <v>-9.1705651584254935E-2</v>
      </c>
      <c r="X123" s="142"/>
      <c r="Y123" s="213">
        <f>'1.a. Vos-laskelma'!X123</f>
        <v>1621605.52445666</v>
      </c>
      <c r="Z123" s="213">
        <f>'1.a. Vos-laskelma'!E123</f>
        <v>1569671.655248876</v>
      </c>
      <c r="AA123" s="214">
        <f t="shared" si="62"/>
        <v>-51933.869207784068</v>
      </c>
      <c r="AB123" s="179">
        <f t="shared" si="63"/>
        <v>-3.2026203922304215E-2</v>
      </c>
      <c r="AC123" s="179"/>
      <c r="AD123" s="213">
        <v>468987.44816928211</v>
      </c>
      <c r="AE123" s="213">
        <f>'2.a. Vos-laskelma'!X123</f>
        <v>502041.41425396537</v>
      </c>
      <c r="AF123" s="214">
        <f t="shared" si="64"/>
        <v>33053.966084683256</v>
      </c>
      <c r="AG123" s="179">
        <f t="shared" si="65"/>
        <v>7.0479425864617917E-2</v>
      </c>
      <c r="AH123" s="143"/>
      <c r="AI123" s="81">
        <v>4785580.1034123767</v>
      </c>
      <c r="AJ123" s="81">
        <f>'2.a. Vos-laskelma'!Y123</f>
        <v>4519554.6494493242</v>
      </c>
      <c r="AK123" s="214">
        <f t="shared" si="66"/>
        <v>-266025.45396305248</v>
      </c>
      <c r="AL123" s="179">
        <f t="shared" si="67"/>
        <v>-5.558896689940724E-2</v>
      </c>
      <c r="AM123" s="142"/>
      <c r="AN123" s="213">
        <v>95324</v>
      </c>
      <c r="AO123" s="213">
        <v>95324</v>
      </c>
      <c r="AP123" s="214">
        <f t="shared" si="102"/>
        <v>0</v>
      </c>
      <c r="AQ123" s="179">
        <f t="shared" si="103"/>
        <v>0</v>
      </c>
      <c r="AR123" s="142"/>
      <c r="AS123" s="213">
        <f t="shared" si="68"/>
        <v>4880904.1034123767</v>
      </c>
      <c r="AT123" s="213">
        <f t="shared" si="69"/>
        <v>4614878.6494493242</v>
      </c>
      <c r="AU123" s="214">
        <f t="shared" si="70"/>
        <v>-266025.45396305248</v>
      </c>
      <c r="AV123" s="179">
        <f t="shared" si="71"/>
        <v>-5.4503315026629313E-2</v>
      </c>
      <c r="AX123" s="213">
        <f t="shared" si="72"/>
        <v>822.14195298430218</v>
      </c>
      <c r="AY123" s="213">
        <f t="shared" si="73"/>
        <v>750.59625816130813</v>
      </c>
      <c r="AZ123" s="213">
        <f t="shared" si="74"/>
        <v>-71.545694822994051</v>
      </c>
      <c r="BA123" s="404">
        <f t="shared" si="75"/>
        <v>-8.7023529894429477E-2</v>
      </c>
      <c r="BB123" s="164"/>
      <c r="BC123" s="213">
        <f t="shared" si="76"/>
        <v>313.54583917180202</v>
      </c>
      <c r="BD123" s="213">
        <f t="shared" si="77"/>
        <v>302.69185713408058</v>
      </c>
      <c r="BE123" s="213">
        <f t="shared" si="78"/>
        <v>-10.853982037721437</v>
      </c>
      <c r="BF123" s="404">
        <f t="shared" si="79"/>
        <v>-3.4616890679815993E-2</v>
      </c>
      <c r="BG123" s="527"/>
      <c r="BH123" s="213">
        <f t="shared" si="80"/>
        <v>1135.6877921561043</v>
      </c>
      <c r="BI123" s="213">
        <f t="shared" si="81"/>
        <v>1053.2881152953887</v>
      </c>
      <c r="BJ123" s="213">
        <f t="shared" si="82"/>
        <v>-82.399676860715545</v>
      </c>
      <c r="BK123" s="404">
        <f t="shared" si="83"/>
        <v>-7.2554867129706213E-2</v>
      </c>
      <c r="BL123" s="215"/>
      <c r="BM123" s="213">
        <f t="shared" si="84"/>
        <v>683.3567317558618</v>
      </c>
      <c r="BN123" s="213">
        <f t="shared" si="85"/>
        <v>675.41809606233903</v>
      </c>
      <c r="BO123" s="213">
        <f t="shared" si="86"/>
        <v>-7.9386356935227695</v>
      </c>
      <c r="BP123" s="404">
        <f t="shared" si="87"/>
        <v>-1.1617117860425134E-2</v>
      </c>
      <c r="BQ123" s="215"/>
      <c r="BR123" s="213">
        <f t="shared" si="88"/>
        <v>197.63482855848383</v>
      </c>
      <c r="BS123" s="213">
        <f t="shared" si="89"/>
        <v>216.02470492855653</v>
      </c>
      <c r="BT123" s="213">
        <f t="shared" si="90"/>
        <v>18.389876370072699</v>
      </c>
      <c r="BU123" s="404">
        <f t="shared" si="91"/>
        <v>9.3049775205136936E-2</v>
      </c>
      <c r="BV123" s="215"/>
      <c r="BW123" s="213">
        <f t="shared" si="92"/>
        <v>2016.6793524704494</v>
      </c>
      <c r="BX123" s="213">
        <f t="shared" si="93"/>
        <v>1944.7309162862841</v>
      </c>
      <c r="BY123" s="213">
        <f t="shared" si="94"/>
        <v>-71.948436184165303</v>
      </c>
      <c r="BZ123" s="404">
        <f t="shared" si="95"/>
        <v>-3.5676686081021189E-2</v>
      </c>
      <c r="CA123" s="216"/>
      <c r="CB123" s="213">
        <f t="shared" si="96"/>
        <v>40.170248630425618</v>
      </c>
      <c r="CC123" s="213">
        <f t="shared" si="97"/>
        <v>41.017211703958694</v>
      </c>
      <c r="CD123" s="213">
        <f t="shared" si="98"/>
        <v>0.84696307353307532</v>
      </c>
      <c r="CE123" s="404">
        <f t="shared" si="99"/>
        <v>2.1084337349397717E-2</v>
      </c>
      <c r="CF123" s="142"/>
      <c r="CG123" s="213">
        <f t="shared" si="100"/>
        <v>2056.8496011008751</v>
      </c>
      <c r="CH123" s="213">
        <f t="shared" si="101"/>
        <v>1985.7481279902429</v>
      </c>
      <c r="CI123" s="206">
        <v>9.9951758353020068</v>
      </c>
      <c r="CJ123" s="142">
        <v>4.8831884241133383E-3</v>
      </c>
    </row>
    <row r="124" spans="1:88">
      <c r="A124" s="74">
        <v>320</v>
      </c>
      <c r="B124" s="84">
        <v>19</v>
      </c>
      <c r="C124" s="84">
        <v>19</v>
      </c>
      <c r="D124" s="75" t="s">
        <v>155</v>
      </c>
      <c r="E124" s="97">
        <v>6954</v>
      </c>
      <c r="F124" s="213">
        <f>'1.a. Vos-laskelma'!C124</f>
        <v>6919</v>
      </c>
      <c r="G124" s="214">
        <f t="shared" si="53"/>
        <v>-35</v>
      </c>
      <c r="H124" s="179">
        <f t="shared" si="54"/>
        <v>-5.0330744895024449E-3</v>
      </c>
      <c r="I124" s="142"/>
      <c r="J124" s="213">
        <v>2754566.5139913992</v>
      </c>
      <c r="K124" s="214">
        <f t="shared" si="55"/>
        <v>2541520.0929221148</v>
      </c>
      <c r="L124" s="214">
        <f t="shared" si="56"/>
        <v>-213046.42106928444</v>
      </c>
      <c r="M124" s="179">
        <f t="shared" si="57"/>
        <v>-7.7342993892922068E-2</v>
      </c>
      <c r="N124" s="404"/>
      <c r="O124" s="213">
        <v>910761.80743575958</v>
      </c>
      <c r="P124" s="213">
        <f>'2.a. Vos-laskelma'!M124+'2.a. Vos-laskelma'!N124</f>
        <v>795985.55479870224</v>
      </c>
      <c r="Q124" s="214">
        <f t="shared" si="58"/>
        <v>-114776.25263705733</v>
      </c>
      <c r="R124" s="179">
        <f t="shared" si="59"/>
        <v>-0.1260222504940218</v>
      </c>
      <c r="S124" s="404"/>
      <c r="T124" s="213">
        <v>3665328.321427159</v>
      </c>
      <c r="U124" s="213">
        <f>'2.a. Vos-laskelma'!U124</f>
        <v>3337505.647720817</v>
      </c>
      <c r="V124" s="214">
        <f t="shared" si="60"/>
        <v>-327822.673706342</v>
      </c>
      <c r="W124" s="179">
        <f t="shared" si="61"/>
        <v>-8.9438829201171965E-2</v>
      </c>
      <c r="X124" s="142"/>
      <c r="Y124" s="213">
        <f>'1.a. Vos-laskelma'!X124</f>
        <v>2103775.2953865561</v>
      </c>
      <c r="Z124" s="213">
        <f>'1.a. Vos-laskelma'!E124</f>
        <v>2495328.6772625302</v>
      </c>
      <c r="AA124" s="214">
        <f t="shared" si="62"/>
        <v>391553.38187597413</v>
      </c>
      <c r="AB124" s="179">
        <f t="shared" si="63"/>
        <v>0.18611939342315956</v>
      </c>
      <c r="AC124" s="179"/>
      <c r="AD124" s="213">
        <v>856114.87383685366</v>
      </c>
      <c r="AE124" s="213">
        <f>'2.a. Vos-laskelma'!X124</f>
        <v>968302.94817783346</v>
      </c>
      <c r="AF124" s="214">
        <f t="shared" si="64"/>
        <v>112188.0743409798</v>
      </c>
      <c r="AG124" s="179">
        <f t="shared" si="65"/>
        <v>0.13104324871519407</v>
      </c>
      <c r="AH124" s="143"/>
      <c r="AI124" s="81">
        <v>6625218.4906505682</v>
      </c>
      <c r="AJ124" s="81">
        <f>'2.a. Vos-laskelma'!Y124</f>
        <v>6801137.2731611803</v>
      </c>
      <c r="AK124" s="214">
        <f t="shared" si="66"/>
        <v>175918.78251061216</v>
      </c>
      <c r="AL124" s="179">
        <f t="shared" si="67"/>
        <v>2.6552902784846524E-2</v>
      </c>
      <c r="AM124" s="142"/>
      <c r="AN124" s="213">
        <v>-513873</v>
      </c>
      <c r="AO124" s="213">
        <v>-513873</v>
      </c>
      <c r="AP124" s="214">
        <f t="shared" si="102"/>
        <v>0</v>
      </c>
      <c r="AQ124" s="179">
        <f t="shared" si="103"/>
        <v>0</v>
      </c>
      <c r="AR124" s="142"/>
      <c r="AS124" s="213">
        <f t="shared" si="68"/>
        <v>6111345.4906505682</v>
      </c>
      <c r="AT124" s="213">
        <f t="shared" si="69"/>
        <v>6287264.2731611803</v>
      </c>
      <c r="AU124" s="214">
        <f t="shared" si="70"/>
        <v>175918.78251061216</v>
      </c>
      <c r="AV124" s="179">
        <f t="shared" si="71"/>
        <v>2.8785605850584168E-2</v>
      </c>
      <c r="AX124" s="213">
        <f t="shared" si="72"/>
        <v>396.11252717736545</v>
      </c>
      <c r="AY124" s="213">
        <f t="shared" si="73"/>
        <v>367.32477134298523</v>
      </c>
      <c r="AZ124" s="213">
        <f t="shared" si="74"/>
        <v>-28.787755834380221</v>
      </c>
      <c r="BA124" s="404">
        <f t="shared" si="75"/>
        <v>-7.267570162326642E-2</v>
      </c>
      <c r="BB124" s="164"/>
      <c r="BC124" s="213">
        <f t="shared" si="76"/>
        <v>130.96948625765884</v>
      </c>
      <c r="BD124" s="213">
        <f t="shared" si="77"/>
        <v>115.04343905169854</v>
      </c>
      <c r="BE124" s="213">
        <f t="shared" si="78"/>
        <v>-15.926047205960302</v>
      </c>
      <c r="BF124" s="404">
        <f t="shared" si="79"/>
        <v>-0.12160120392187136</v>
      </c>
      <c r="BG124" s="527"/>
      <c r="BH124" s="213">
        <f t="shared" si="80"/>
        <v>527.08201343502435</v>
      </c>
      <c r="BI124" s="213">
        <f t="shared" si="81"/>
        <v>482.36821039468379</v>
      </c>
      <c r="BJ124" s="213">
        <f t="shared" si="82"/>
        <v>-44.713803040340565</v>
      </c>
      <c r="BK124" s="404">
        <f t="shared" si="83"/>
        <v>-8.4832724131370163E-2</v>
      </c>
      <c r="BL124" s="215"/>
      <c r="BM124" s="213">
        <f t="shared" si="84"/>
        <v>302.527364881587</v>
      </c>
      <c r="BN124" s="213">
        <f t="shared" si="85"/>
        <v>360.64874653310164</v>
      </c>
      <c r="BO124" s="213">
        <f t="shared" si="86"/>
        <v>58.121381651514639</v>
      </c>
      <c r="BP124" s="404">
        <f t="shared" si="87"/>
        <v>0.19211941926068102</v>
      </c>
      <c r="BQ124" s="215"/>
      <c r="BR124" s="213">
        <f t="shared" si="88"/>
        <v>123.11114090262491</v>
      </c>
      <c r="BS124" s="213">
        <f t="shared" si="89"/>
        <v>139.9483954585682</v>
      </c>
      <c r="BT124" s="213">
        <f t="shared" si="90"/>
        <v>16.837254555943289</v>
      </c>
      <c r="BU124" s="404">
        <f t="shared" si="91"/>
        <v>0.13676466997621897</v>
      </c>
      <c r="BV124" s="215"/>
      <c r="BW124" s="213">
        <f t="shared" si="92"/>
        <v>952.72051921923617</v>
      </c>
      <c r="BX124" s="213">
        <f t="shared" si="93"/>
        <v>982.96535238635352</v>
      </c>
      <c r="BY124" s="213">
        <f t="shared" si="94"/>
        <v>30.244833167117349</v>
      </c>
      <c r="BZ124" s="404">
        <f t="shared" si="95"/>
        <v>3.1745756029169278E-2</v>
      </c>
      <c r="CA124" s="216"/>
      <c r="CB124" s="213">
        <f t="shared" si="96"/>
        <v>-73.896031061259706</v>
      </c>
      <c r="CC124" s="213">
        <f t="shared" si="97"/>
        <v>-74.26983668160139</v>
      </c>
      <c r="CD124" s="213">
        <f t="shared" si="98"/>
        <v>-0.37380562034168463</v>
      </c>
      <c r="CE124" s="404">
        <f t="shared" si="99"/>
        <v>5.0585344702992275E-3</v>
      </c>
      <c r="CF124" s="142"/>
      <c r="CG124" s="213">
        <f t="shared" si="100"/>
        <v>878.82448815797648</v>
      </c>
      <c r="CH124" s="213">
        <f t="shared" si="101"/>
        <v>908.69551570475221</v>
      </c>
      <c r="CI124" s="206">
        <v>-198.84483510632691</v>
      </c>
      <c r="CJ124" s="142">
        <v>-0.18451377506415231</v>
      </c>
    </row>
    <row r="125" spans="1:88">
      <c r="A125" s="74">
        <v>322</v>
      </c>
      <c r="B125" s="84">
        <v>2</v>
      </c>
      <c r="C125" s="84">
        <v>2</v>
      </c>
      <c r="D125" s="75" t="s">
        <v>156</v>
      </c>
      <c r="E125" s="97">
        <v>6371</v>
      </c>
      <c r="F125" s="213">
        <f>'1.a. Vos-laskelma'!C125</f>
        <v>6340</v>
      </c>
      <c r="G125" s="214">
        <f t="shared" si="53"/>
        <v>-31</v>
      </c>
      <c r="H125" s="179">
        <f t="shared" si="54"/>
        <v>-4.865798147857479E-3</v>
      </c>
      <c r="I125" s="142"/>
      <c r="J125" s="213">
        <v>5120591.1614774726</v>
      </c>
      <c r="K125" s="214">
        <f t="shared" si="55"/>
        <v>5113188.7103047082</v>
      </c>
      <c r="L125" s="214">
        <f t="shared" si="56"/>
        <v>-7402.4511727644131</v>
      </c>
      <c r="M125" s="179">
        <f t="shared" si="57"/>
        <v>-1.4456243311228431E-3</v>
      </c>
      <c r="N125" s="404"/>
      <c r="O125" s="213">
        <v>1936259.9079959679</v>
      </c>
      <c r="P125" s="213">
        <f>'2.a. Vos-laskelma'!M125+'2.a. Vos-laskelma'!N125</f>
        <v>1828817.1294768017</v>
      </c>
      <c r="Q125" s="214">
        <f t="shared" si="58"/>
        <v>-107442.77851916617</v>
      </c>
      <c r="R125" s="179">
        <f t="shared" si="59"/>
        <v>-5.5489853441405813E-2</v>
      </c>
      <c r="S125" s="404"/>
      <c r="T125" s="213">
        <v>7056851.0694734408</v>
      </c>
      <c r="U125" s="213">
        <f>'2.a. Vos-laskelma'!U125</f>
        <v>6942005.8397815097</v>
      </c>
      <c r="V125" s="214">
        <f t="shared" si="60"/>
        <v>-114845.22969193105</v>
      </c>
      <c r="W125" s="179">
        <f t="shared" si="61"/>
        <v>-1.6274288427132758E-2</v>
      </c>
      <c r="X125" s="142"/>
      <c r="Y125" s="213">
        <f>'1.a. Vos-laskelma'!X125</f>
        <v>1660215.430290696</v>
      </c>
      <c r="Z125" s="213">
        <f>'1.a. Vos-laskelma'!E125</f>
        <v>1520283.0408793327</v>
      </c>
      <c r="AA125" s="214">
        <f t="shared" si="62"/>
        <v>-139932.38941136329</v>
      </c>
      <c r="AB125" s="179">
        <f t="shared" si="63"/>
        <v>-8.428568176050609E-2</v>
      </c>
      <c r="AC125" s="179"/>
      <c r="AD125" s="213">
        <v>1022523.046772392</v>
      </c>
      <c r="AE125" s="213">
        <f>'2.a. Vos-laskelma'!X125</f>
        <v>1117798.3120869775</v>
      </c>
      <c r="AF125" s="214">
        <f t="shared" si="64"/>
        <v>95275.265314585529</v>
      </c>
      <c r="AG125" s="179">
        <f t="shared" si="65"/>
        <v>9.3176643416814128E-2</v>
      </c>
      <c r="AH125" s="143"/>
      <c r="AI125" s="81">
        <v>9739589.5465365294</v>
      </c>
      <c r="AJ125" s="81">
        <f>'2.a. Vos-laskelma'!Y125</f>
        <v>9580087.1927478202</v>
      </c>
      <c r="AK125" s="214">
        <f t="shared" si="66"/>
        <v>-159502.35378870927</v>
      </c>
      <c r="AL125" s="179">
        <f t="shared" si="67"/>
        <v>-1.6376701813417743E-2</v>
      </c>
      <c r="AM125" s="142"/>
      <c r="AN125" s="213">
        <v>-493758</v>
      </c>
      <c r="AO125" s="213">
        <v>-493758</v>
      </c>
      <c r="AP125" s="214">
        <f t="shared" si="102"/>
        <v>0</v>
      </c>
      <c r="AQ125" s="179">
        <f t="shared" si="103"/>
        <v>0</v>
      </c>
      <c r="AR125" s="142"/>
      <c r="AS125" s="213">
        <f t="shared" si="68"/>
        <v>9245831.5465365294</v>
      </c>
      <c r="AT125" s="213">
        <f t="shared" si="69"/>
        <v>9086329.1927478202</v>
      </c>
      <c r="AU125" s="214">
        <f t="shared" si="70"/>
        <v>-159502.35378870927</v>
      </c>
      <c r="AV125" s="179">
        <f t="shared" si="71"/>
        <v>-1.725127188245805E-2</v>
      </c>
      <c r="AX125" s="213">
        <f t="shared" si="72"/>
        <v>803.7342899823376</v>
      </c>
      <c r="AY125" s="213">
        <f t="shared" si="73"/>
        <v>806.49664200389725</v>
      </c>
      <c r="AZ125" s="213">
        <f t="shared" si="74"/>
        <v>2.76235202155965</v>
      </c>
      <c r="BA125" s="404">
        <f t="shared" si="75"/>
        <v>3.4368970641035532E-3</v>
      </c>
      <c r="BB125" s="164"/>
      <c r="BC125" s="213">
        <f t="shared" si="76"/>
        <v>303.91773787411205</v>
      </c>
      <c r="BD125" s="213">
        <f t="shared" si="77"/>
        <v>288.45696048529993</v>
      </c>
      <c r="BE125" s="213">
        <f t="shared" si="78"/>
        <v>-15.460777388812119</v>
      </c>
      <c r="BF125" s="404">
        <f t="shared" si="79"/>
        <v>-5.0871586163280268E-2</v>
      </c>
      <c r="BG125" s="527"/>
      <c r="BH125" s="213">
        <f t="shared" si="80"/>
        <v>1107.6520278564496</v>
      </c>
      <c r="BI125" s="213">
        <f t="shared" si="81"/>
        <v>1094.953602489197</v>
      </c>
      <c r="BJ125" s="213">
        <f t="shared" si="82"/>
        <v>-12.698425367252639</v>
      </c>
      <c r="BK125" s="404">
        <f t="shared" si="83"/>
        <v>-1.1464273118180343E-2</v>
      </c>
      <c r="BL125" s="215"/>
      <c r="BM125" s="213">
        <f t="shared" si="84"/>
        <v>260.58945695977019</v>
      </c>
      <c r="BN125" s="213">
        <f t="shared" si="85"/>
        <v>239.79227774121966</v>
      </c>
      <c r="BO125" s="213">
        <f t="shared" si="86"/>
        <v>-20.797179218550525</v>
      </c>
      <c r="BP125" s="404">
        <f t="shared" si="87"/>
        <v>-7.9808214273846059E-2</v>
      </c>
      <c r="BQ125" s="215"/>
      <c r="BR125" s="213">
        <f t="shared" si="88"/>
        <v>160.49647571376426</v>
      </c>
      <c r="BS125" s="213">
        <f t="shared" si="89"/>
        <v>176.3088820326463</v>
      </c>
      <c r="BT125" s="213">
        <f t="shared" si="90"/>
        <v>15.81240631888204</v>
      </c>
      <c r="BU125" s="404">
        <f t="shared" si="91"/>
        <v>9.8521828897243258E-2</v>
      </c>
      <c r="BV125" s="215"/>
      <c r="BW125" s="213">
        <f t="shared" si="92"/>
        <v>1528.7379605299843</v>
      </c>
      <c r="BX125" s="213">
        <f t="shared" si="93"/>
        <v>1511.0547622630631</v>
      </c>
      <c r="BY125" s="213">
        <f t="shared" si="94"/>
        <v>-17.683198266921181</v>
      </c>
      <c r="BZ125" s="404">
        <f t="shared" si="95"/>
        <v>-1.1567187263925045E-2</v>
      </c>
      <c r="CA125" s="216"/>
      <c r="CB125" s="213">
        <f t="shared" si="96"/>
        <v>-77.500863286768165</v>
      </c>
      <c r="CC125" s="213">
        <f t="shared" si="97"/>
        <v>-77.879810725552048</v>
      </c>
      <c r="CD125" s="213">
        <f t="shared" si="98"/>
        <v>-0.37894743878388226</v>
      </c>
      <c r="CE125" s="404">
        <f t="shared" si="99"/>
        <v>4.8895899053627767E-3</v>
      </c>
      <c r="CF125" s="142"/>
      <c r="CG125" s="213">
        <f t="shared" si="100"/>
        <v>1451.2370972432161</v>
      </c>
      <c r="CH125" s="213">
        <f t="shared" si="101"/>
        <v>1433.1749515375111</v>
      </c>
      <c r="CI125" s="206">
        <v>-34.791523334267822</v>
      </c>
      <c r="CJ125" s="142">
        <v>-2.34124180735816E-2</v>
      </c>
    </row>
    <row r="126" spans="1:88">
      <c r="A126" s="74">
        <v>398</v>
      </c>
      <c r="B126" s="84">
        <v>7</v>
      </c>
      <c r="C126" s="84">
        <v>7</v>
      </c>
      <c r="D126" s="75" t="s">
        <v>157</v>
      </c>
      <c r="E126" s="97">
        <v>121337</v>
      </c>
      <c r="F126" s="213">
        <f>'1.a. Vos-laskelma'!C126</f>
        <v>121832</v>
      </c>
      <c r="G126" s="214">
        <f t="shared" si="53"/>
        <v>495</v>
      </c>
      <c r="H126" s="179">
        <f t="shared" si="54"/>
        <v>4.0795470466551834E-3</v>
      </c>
      <c r="I126" s="142"/>
      <c r="J126" s="213">
        <v>32739262.578068089</v>
      </c>
      <c r="K126" s="214">
        <f t="shared" si="55"/>
        <v>29311058.750768866</v>
      </c>
      <c r="L126" s="214">
        <f t="shared" si="56"/>
        <v>-3428203.8272992224</v>
      </c>
      <c r="M126" s="179">
        <f t="shared" si="57"/>
        <v>-0.10471231045978914</v>
      </c>
      <c r="N126" s="404"/>
      <c r="O126" s="213">
        <v>19610783.994056672</v>
      </c>
      <c r="P126" s="213">
        <f>'2.a. Vos-laskelma'!M126+'2.a. Vos-laskelma'!N126</f>
        <v>17639195.063144956</v>
      </c>
      <c r="Q126" s="214">
        <f t="shared" si="58"/>
        <v>-1971588.9309117161</v>
      </c>
      <c r="R126" s="179">
        <f t="shared" si="59"/>
        <v>-0.10053595672203795</v>
      </c>
      <c r="S126" s="404"/>
      <c r="T126" s="213">
        <v>52350046.572124757</v>
      </c>
      <c r="U126" s="213">
        <f>'2.a. Vos-laskelma'!U126</f>
        <v>46950253.813913822</v>
      </c>
      <c r="V126" s="214">
        <f t="shared" si="60"/>
        <v>-5399792.7582109347</v>
      </c>
      <c r="W126" s="179">
        <f t="shared" si="61"/>
        <v>-0.10314781192737668</v>
      </c>
      <c r="X126" s="142"/>
      <c r="Y126" s="213">
        <f>'1.a. Vos-laskelma'!X126</f>
        <v>26647206.12599102</v>
      </c>
      <c r="Z126" s="213">
        <f>'1.a. Vos-laskelma'!E126</f>
        <v>39860874.565695271</v>
      </c>
      <c r="AA126" s="214">
        <f t="shared" si="62"/>
        <v>13213668.439704251</v>
      </c>
      <c r="AB126" s="179">
        <f t="shared" si="63"/>
        <v>0.49587444091618926</v>
      </c>
      <c r="AC126" s="179"/>
      <c r="AD126" s="213">
        <v>10390435.034834409</v>
      </c>
      <c r="AE126" s="213">
        <f>'2.a. Vos-laskelma'!X126</f>
        <v>12531324.178962082</v>
      </c>
      <c r="AF126" s="214">
        <f t="shared" si="64"/>
        <v>2140889.1441276725</v>
      </c>
      <c r="AG126" s="179">
        <f t="shared" si="65"/>
        <v>0.2060442259588019</v>
      </c>
      <c r="AH126" s="143"/>
      <c r="AI126" s="81">
        <v>89387687.732950211</v>
      </c>
      <c r="AJ126" s="81">
        <f>'2.a. Vos-laskelma'!Y126</f>
        <v>99342452.558571175</v>
      </c>
      <c r="AK126" s="214">
        <f t="shared" si="66"/>
        <v>9954764.8256209642</v>
      </c>
      <c r="AL126" s="179">
        <f t="shared" si="67"/>
        <v>0.11136617444855804</v>
      </c>
      <c r="AM126" s="142"/>
      <c r="AN126" s="213">
        <v>60607</v>
      </c>
      <c r="AO126" s="213">
        <v>60607</v>
      </c>
      <c r="AP126" s="214">
        <f t="shared" si="102"/>
        <v>0</v>
      </c>
      <c r="AQ126" s="179">
        <f t="shared" si="103"/>
        <v>0</v>
      </c>
      <c r="AR126" s="142"/>
      <c r="AS126" s="213">
        <f t="shared" si="68"/>
        <v>89448294.732950211</v>
      </c>
      <c r="AT126" s="213">
        <f t="shared" si="69"/>
        <v>99403059.558571175</v>
      </c>
      <c r="AU126" s="214">
        <f t="shared" si="70"/>
        <v>9954764.8256209642</v>
      </c>
      <c r="AV126" s="179">
        <f t="shared" si="71"/>
        <v>0.11129071666867577</v>
      </c>
      <c r="AX126" s="213">
        <f t="shared" si="72"/>
        <v>269.82093325257824</v>
      </c>
      <c r="AY126" s="213">
        <f t="shared" si="73"/>
        <v>240.5858785111372</v>
      </c>
      <c r="AZ126" s="213">
        <f t="shared" si="74"/>
        <v>-29.235054741441047</v>
      </c>
      <c r="BA126" s="404">
        <f t="shared" si="75"/>
        <v>-0.10834983923976808</v>
      </c>
      <c r="BB126" s="164"/>
      <c r="BC126" s="213">
        <f t="shared" si="76"/>
        <v>161.62245641524572</v>
      </c>
      <c r="BD126" s="213">
        <f t="shared" si="77"/>
        <v>144.78293931926714</v>
      </c>
      <c r="BE126" s="213">
        <f t="shared" si="78"/>
        <v>-16.839517095978579</v>
      </c>
      <c r="BF126" s="404">
        <f t="shared" si="79"/>
        <v>-0.10419045391015429</v>
      </c>
      <c r="BG126" s="527"/>
      <c r="BH126" s="213">
        <f t="shared" si="80"/>
        <v>431.44338966782396</v>
      </c>
      <c r="BI126" s="213">
        <f t="shared" si="81"/>
        <v>385.36881783040434</v>
      </c>
      <c r="BJ126" s="213">
        <f t="shared" si="82"/>
        <v>-46.074571837419626</v>
      </c>
      <c r="BK126" s="404">
        <f t="shared" si="83"/>
        <v>-0.10679169722102654</v>
      </c>
      <c r="BL126" s="215"/>
      <c r="BM126" s="213">
        <f t="shared" si="84"/>
        <v>219.61319404625976</v>
      </c>
      <c r="BN126" s="213">
        <f t="shared" si="85"/>
        <v>327.17902165026652</v>
      </c>
      <c r="BO126" s="213">
        <f t="shared" si="86"/>
        <v>107.56582760400676</v>
      </c>
      <c r="BP126" s="404">
        <f t="shared" si="87"/>
        <v>0.4897967450049876</v>
      </c>
      <c r="BQ126" s="215"/>
      <c r="BR126" s="213">
        <f t="shared" si="88"/>
        <v>85.632865777416697</v>
      </c>
      <c r="BS126" s="213">
        <f t="shared" si="89"/>
        <v>102.85741167314073</v>
      </c>
      <c r="BT126" s="213">
        <f t="shared" si="90"/>
        <v>17.224545895724034</v>
      </c>
      <c r="BU126" s="404">
        <f t="shared" si="91"/>
        <v>0.20114410208453554</v>
      </c>
      <c r="BV126" s="215"/>
      <c r="BW126" s="213">
        <f t="shared" si="92"/>
        <v>736.68944949150057</v>
      </c>
      <c r="BX126" s="213">
        <f t="shared" si="93"/>
        <v>815.40525115381161</v>
      </c>
      <c r="BY126" s="213">
        <f t="shared" si="94"/>
        <v>78.715801662311037</v>
      </c>
      <c r="BZ126" s="404">
        <f t="shared" si="95"/>
        <v>0.10685072484293696</v>
      </c>
      <c r="CA126" s="216"/>
      <c r="CB126" s="213">
        <f t="shared" si="96"/>
        <v>0.49949314718511256</v>
      </c>
      <c r="CC126" s="213">
        <f t="shared" si="97"/>
        <v>0.49746372053319327</v>
      </c>
      <c r="CD126" s="213">
        <f t="shared" si="98"/>
        <v>-2.0294266519192972E-3</v>
      </c>
      <c r="CE126" s="404">
        <f t="shared" si="99"/>
        <v>-4.0629719613894727E-3</v>
      </c>
      <c r="CF126" s="142"/>
      <c r="CG126" s="213">
        <f t="shared" si="100"/>
        <v>737.18894263868572</v>
      </c>
      <c r="CH126" s="213">
        <f t="shared" si="101"/>
        <v>815.90271487434484</v>
      </c>
      <c r="CI126" s="206">
        <v>1.359948790954604</v>
      </c>
      <c r="CJ126" s="142">
        <v>1.8481859267916059E-3</v>
      </c>
    </row>
    <row r="127" spans="1:88">
      <c r="A127" s="74">
        <v>399</v>
      </c>
      <c r="B127" s="84">
        <v>15</v>
      </c>
      <c r="C127" s="84">
        <v>15</v>
      </c>
      <c r="D127" s="75" t="s">
        <v>158</v>
      </c>
      <c r="E127" s="97">
        <v>7656</v>
      </c>
      <c r="F127" s="213">
        <f>'1.a. Vos-laskelma'!C127</f>
        <v>7534</v>
      </c>
      <c r="G127" s="214">
        <f t="shared" si="53"/>
        <v>-122</v>
      </c>
      <c r="H127" s="179">
        <f t="shared" si="54"/>
        <v>-1.5935214211076281E-2</v>
      </c>
      <c r="I127" s="142"/>
      <c r="J127" s="213">
        <v>4495216.3783616805</v>
      </c>
      <c r="K127" s="214">
        <f t="shared" si="55"/>
        <v>3976387.4394001695</v>
      </c>
      <c r="L127" s="214">
        <f t="shared" si="56"/>
        <v>-518828.93896151101</v>
      </c>
      <c r="M127" s="179">
        <f t="shared" si="57"/>
        <v>-0.11541801223606561</v>
      </c>
      <c r="N127" s="404"/>
      <c r="O127" s="213">
        <v>-3004751.6369205811</v>
      </c>
      <c r="P127" s="213">
        <f>'2.a. Vos-laskelma'!M127+'2.a. Vos-laskelma'!N127</f>
        <v>-2898487.2010806547</v>
      </c>
      <c r="Q127" s="214">
        <f t="shared" si="58"/>
        <v>106264.43583992636</v>
      </c>
      <c r="R127" s="179">
        <f t="shared" si="59"/>
        <v>-3.5365463998492545E-2</v>
      </c>
      <c r="S127" s="404"/>
      <c r="T127" s="213">
        <v>1490464.7414410999</v>
      </c>
      <c r="U127" s="213">
        <f>'2.a. Vos-laskelma'!U127</f>
        <v>1077900.2383195148</v>
      </c>
      <c r="V127" s="214">
        <f t="shared" si="60"/>
        <v>-412564.50312158512</v>
      </c>
      <c r="W127" s="179">
        <f t="shared" si="61"/>
        <v>-0.27680259160151949</v>
      </c>
      <c r="X127" s="142"/>
      <c r="Y127" s="213">
        <f>'1.a. Vos-laskelma'!X127</f>
        <v>2430088.947783527</v>
      </c>
      <c r="Z127" s="213">
        <f>'1.a. Vos-laskelma'!E127</f>
        <v>2541331.4141416671</v>
      </c>
      <c r="AA127" s="214">
        <f t="shared" si="62"/>
        <v>111242.46635814011</v>
      </c>
      <c r="AB127" s="179">
        <f t="shared" si="63"/>
        <v>4.5777117113183802E-2</v>
      </c>
      <c r="AC127" s="179"/>
      <c r="AD127" s="213">
        <v>556802.52703222015</v>
      </c>
      <c r="AE127" s="213">
        <f>'2.a. Vos-laskelma'!X127</f>
        <v>719235.81434930419</v>
      </c>
      <c r="AF127" s="214">
        <f t="shared" si="64"/>
        <v>162433.28731708403</v>
      </c>
      <c r="AG127" s="179">
        <f t="shared" si="65"/>
        <v>0.29172512593083938</v>
      </c>
      <c r="AH127" s="143"/>
      <c r="AI127" s="81">
        <v>4477356.2162568476</v>
      </c>
      <c r="AJ127" s="81">
        <f>'2.a. Vos-laskelma'!Y127</f>
        <v>4338467.4668104863</v>
      </c>
      <c r="AK127" s="214">
        <f t="shared" si="66"/>
        <v>-138888.74944636133</v>
      </c>
      <c r="AL127" s="179">
        <f t="shared" si="67"/>
        <v>-3.1020258996161551E-2</v>
      </c>
      <c r="AM127" s="142"/>
      <c r="AN127" s="213">
        <v>-326699</v>
      </c>
      <c r="AO127" s="213">
        <v>-326699</v>
      </c>
      <c r="AP127" s="214">
        <f t="shared" si="102"/>
        <v>0</v>
      </c>
      <c r="AQ127" s="179">
        <f t="shared" si="103"/>
        <v>0</v>
      </c>
      <c r="AR127" s="142"/>
      <c r="AS127" s="213">
        <f t="shared" si="68"/>
        <v>4150657.2162568476</v>
      </c>
      <c r="AT127" s="213">
        <f t="shared" si="69"/>
        <v>4011768.4668104863</v>
      </c>
      <c r="AU127" s="214">
        <f t="shared" si="70"/>
        <v>-138888.74944636133</v>
      </c>
      <c r="AV127" s="179">
        <f t="shared" si="71"/>
        <v>-3.346186934020396E-2</v>
      </c>
      <c r="AX127" s="213">
        <f t="shared" si="72"/>
        <v>587.14947470763855</v>
      </c>
      <c r="AY127" s="213">
        <f t="shared" si="73"/>
        <v>527.79233334220464</v>
      </c>
      <c r="AZ127" s="213">
        <f t="shared" si="74"/>
        <v>-59.357141365433904</v>
      </c>
      <c r="BA127" s="404">
        <f t="shared" si="75"/>
        <v>-0.10109374856375342</v>
      </c>
      <c r="BB127" s="164"/>
      <c r="BC127" s="213">
        <f t="shared" si="76"/>
        <v>-392.47017201157013</v>
      </c>
      <c r="BD127" s="213">
        <f t="shared" si="77"/>
        <v>-384.72089209990111</v>
      </c>
      <c r="BE127" s="213">
        <f t="shared" si="78"/>
        <v>7.7492799116690207</v>
      </c>
      <c r="BF127" s="404">
        <f t="shared" si="79"/>
        <v>-1.9744888820342175E-2</v>
      </c>
      <c r="BG127" s="527"/>
      <c r="BH127" s="213">
        <f t="shared" si="80"/>
        <v>194.67930269606842</v>
      </c>
      <c r="BI127" s="213">
        <f t="shared" si="81"/>
        <v>143.07144124230354</v>
      </c>
      <c r="BJ127" s="213">
        <f t="shared" si="82"/>
        <v>-51.607861453764883</v>
      </c>
      <c r="BK127" s="404">
        <f t="shared" si="83"/>
        <v>-0.26509166993645245</v>
      </c>
      <c r="BL127" s="215"/>
      <c r="BM127" s="213">
        <f t="shared" si="84"/>
        <v>317.40973717130709</v>
      </c>
      <c r="BN127" s="213">
        <f t="shared" si="85"/>
        <v>337.31502709605348</v>
      </c>
      <c r="BO127" s="213">
        <f t="shared" si="86"/>
        <v>19.905289924746398</v>
      </c>
      <c r="BP127" s="404">
        <f t="shared" si="87"/>
        <v>6.271165497989574E-2</v>
      </c>
      <c r="BQ127" s="215"/>
      <c r="BR127" s="213">
        <f t="shared" si="88"/>
        <v>72.727602799401794</v>
      </c>
      <c r="BS127" s="213">
        <f t="shared" si="89"/>
        <v>95.465332406331854</v>
      </c>
      <c r="BT127" s="213">
        <f t="shared" si="90"/>
        <v>22.73772960693006</v>
      </c>
      <c r="BU127" s="404">
        <f t="shared" si="91"/>
        <v>0.31264236317049465</v>
      </c>
      <c r="BV127" s="215"/>
      <c r="BW127" s="213">
        <f t="shared" si="92"/>
        <v>584.8166426667774</v>
      </c>
      <c r="BX127" s="213">
        <f t="shared" si="93"/>
        <v>575.85180074468894</v>
      </c>
      <c r="BY127" s="213">
        <f t="shared" si="94"/>
        <v>-8.9648419220884534</v>
      </c>
      <c r="BZ127" s="404">
        <f t="shared" si="95"/>
        <v>-1.5329320795674636E-2</v>
      </c>
      <c r="CA127" s="216"/>
      <c r="CB127" s="213">
        <f t="shared" si="96"/>
        <v>-42.672283176593524</v>
      </c>
      <c r="CC127" s="213">
        <f t="shared" si="97"/>
        <v>-43.36328643482878</v>
      </c>
      <c r="CD127" s="213">
        <f t="shared" si="98"/>
        <v>-0.69100325823525566</v>
      </c>
      <c r="CE127" s="404">
        <f t="shared" si="99"/>
        <v>1.6193257233873128E-2</v>
      </c>
      <c r="CF127" s="142"/>
      <c r="CG127" s="213">
        <f t="shared" si="100"/>
        <v>542.14435949018389</v>
      </c>
      <c r="CH127" s="213">
        <f t="shared" si="101"/>
        <v>532.48851430986019</v>
      </c>
      <c r="CI127" s="206">
        <v>-64.203548953467134</v>
      </c>
      <c r="CJ127" s="142">
        <v>-0.10588566078880721</v>
      </c>
    </row>
    <row r="128" spans="1:88">
      <c r="A128" s="74">
        <v>400</v>
      </c>
      <c r="B128" s="84">
        <v>2</v>
      </c>
      <c r="C128" s="84">
        <v>2</v>
      </c>
      <c r="D128" s="75" t="s">
        <v>159</v>
      </c>
      <c r="E128" s="97">
        <v>8479</v>
      </c>
      <c r="F128" s="213">
        <f>'1.a. Vos-laskelma'!C128</f>
        <v>8400</v>
      </c>
      <c r="G128" s="214">
        <f t="shared" si="53"/>
        <v>-79</v>
      </c>
      <c r="H128" s="179">
        <f t="shared" si="54"/>
        <v>-9.3171364547706102E-3</v>
      </c>
      <c r="I128" s="142"/>
      <c r="J128" s="213">
        <v>5402310.3641495882</v>
      </c>
      <c r="K128" s="214">
        <f t="shared" si="55"/>
        <v>4946909.339885585</v>
      </c>
      <c r="L128" s="214">
        <f t="shared" si="56"/>
        <v>-455401.02426400315</v>
      </c>
      <c r="M128" s="179">
        <f t="shared" si="57"/>
        <v>-8.4297456748524055E-2</v>
      </c>
      <c r="N128" s="404"/>
      <c r="O128" s="213">
        <v>2336926.777355731</v>
      </c>
      <c r="P128" s="213">
        <f>'2.a. Vos-laskelma'!M128+'2.a. Vos-laskelma'!N128</f>
        <v>2199674.3288763678</v>
      </c>
      <c r="Q128" s="214">
        <f t="shared" si="58"/>
        <v>-137252.44847936323</v>
      </c>
      <c r="R128" s="179">
        <f t="shared" si="59"/>
        <v>-5.8732027810758584E-2</v>
      </c>
      <c r="S128" s="404"/>
      <c r="T128" s="213">
        <v>7739237.1415053187</v>
      </c>
      <c r="U128" s="213">
        <f>'2.a. Vos-laskelma'!U128</f>
        <v>7146583.6687619528</v>
      </c>
      <c r="V128" s="214">
        <f t="shared" si="60"/>
        <v>-592653.47274336591</v>
      </c>
      <c r="W128" s="179">
        <f t="shared" si="61"/>
        <v>-7.6577763661612258E-2</v>
      </c>
      <c r="X128" s="142"/>
      <c r="Y128" s="213">
        <f>'1.a. Vos-laskelma'!X128</f>
        <v>3122787.9028264722</v>
      </c>
      <c r="Z128" s="213">
        <f>'1.a. Vos-laskelma'!E128</f>
        <v>3090557.4353116485</v>
      </c>
      <c r="AA128" s="214">
        <f t="shared" si="62"/>
        <v>-32230.467514823657</v>
      </c>
      <c r="AB128" s="179">
        <f t="shared" si="63"/>
        <v>-1.0321055581665179E-2</v>
      </c>
      <c r="AC128" s="179"/>
      <c r="AD128" s="213">
        <v>1159670.322937659</v>
      </c>
      <c r="AE128" s="213">
        <f>'2.a. Vos-laskelma'!X128</f>
        <v>1289873.7645764211</v>
      </c>
      <c r="AF128" s="214">
        <f t="shared" si="64"/>
        <v>130203.44163876213</v>
      </c>
      <c r="AG128" s="179">
        <f t="shared" si="65"/>
        <v>0.11227625564214903</v>
      </c>
      <c r="AH128" s="143"/>
      <c r="AI128" s="81">
        <v>12021695.367269451</v>
      </c>
      <c r="AJ128" s="81">
        <f>'2.a. Vos-laskelma'!Y128</f>
        <v>11527014.868650023</v>
      </c>
      <c r="AK128" s="214">
        <f t="shared" si="66"/>
        <v>-494680.4986194279</v>
      </c>
      <c r="AL128" s="179">
        <f t="shared" si="67"/>
        <v>-4.1148979699340629E-2</v>
      </c>
      <c r="AM128" s="142"/>
      <c r="AN128" s="213">
        <v>314300</v>
      </c>
      <c r="AO128" s="213">
        <v>314300</v>
      </c>
      <c r="AP128" s="214">
        <f t="shared" si="102"/>
        <v>0</v>
      </c>
      <c r="AQ128" s="179">
        <f t="shared" si="103"/>
        <v>0</v>
      </c>
      <c r="AR128" s="142"/>
      <c r="AS128" s="213">
        <f t="shared" si="68"/>
        <v>12335995.367269451</v>
      </c>
      <c r="AT128" s="213">
        <f t="shared" si="69"/>
        <v>11841314.868650023</v>
      </c>
      <c r="AU128" s="214">
        <f t="shared" si="70"/>
        <v>-494680.4986194279</v>
      </c>
      <c r="AV128" s="179">
        <f t="shared" si="71"/>
        <v>-4.0100574286201639E-2</v>
      </c>
      <c r="AX128" s="213">
        <f t="shared" si="72"/>
        <v>637.14003587092679</v>
      </c>
      <c r="AY128" s="213">
        <f t="shared" si="73"/>
        <v>588.91777855780776</v>
      </c>
      <c r="AZ128" s="213">
        <f t="shared" si="74"/>
        <v>-48.22225731311903</v>
      </c>
      <c r="BA128" s="404">
        <f t="shared" si="75"/>
        <v>-7.568549235365897E-2</v>
      </c>
      <c r="BB128" s="164"/>
      <c r="BC128" s="213">
        <f t="shared" si="76"/>
        <v>275.61348948646435</v>
      </c>
      <c r="BD128" s="213">
        <f t="shared" si="77"/>
        <v>261.86599153290092</v>
      </c>
      <c r="BE128" s="213">
        <f t="shared" si="78"/>
        <v>-13.747497953563425</v>
      </c>
      <c r="BF128" s="404">
        <f t="shared" si="79"/>
        <v>-4.9879626643740814E-2</v>
      </c>
      <c r="BG128" s="527"/>
      <c r="BH128" s="213">
        <f t="shared" si="80"/>
        <v>912.75352535739103</v>
      </c>
      <c r="BI128" s="213">
        <f t="shared" si="81"/>
        <v>850.78377009070869</v>
      </c>
      <c r="BJ128" s="213">
        <f t="shared" si="82"/>
        <v>-61.969755266682341</v>
      </c>
      <c r="BK128" s="404">
        <f t="shared" si="83"/>
        <v>-6.7893197391286894E-2</v>
      </c>
      <c r="BL128" s="215"/>
      <c r="BM128" s="213">
        <f t="shared" si="84"/>
        <v>368.29672164482514</v>
      </c>
      <c r="BN128" s="213">
        <f t="shared" si="85"/>
        <v>367.92350420376766</v>
      </c>
      <c r="BO128" s="213">
        <f t="shared" si="86"/>
        <v>-0.37321744105747712</v>
      </c>
      <c r="BP128" s="404">
        <f t="shared" si="87"/>
        <v>-1.0133607472547566E-3</v>
      </c>
      <c r="BQ128" s="215"/>
      <c r="BR128" s="213">
        <f t="shared" si="88"/>
        <v>136.76970432098821</v>
      </c>
      <c r="BS128" s="213">
        <f t="shared" si="89"/>
        <v>153.55640054481205</v>
      </c>
      <c r="BT128" s="213">
        <f t="shared" si="90"/>
        <v>16.786696223823839</v>
      </c>
      <c r="BU128" s="404">
        <f t="shared" si="91"/>
        <v>0.12273694899878357</v>
      </c>
      <c r="BV128" s="215"/>
      <c r="BW128" s="213">
        <f t="shared" si="92"/>
        <v>1417.8199513232046</v>
      </c>
      <c r="BX128" s="213">
        <f t="shared" si="93"/>
        <v>1372.2636748392883</v>
      </c>
      <c r="BY128" s="213">
        <f t="shared" si="94"/>
        <v>-45.556276483916236</v>
      </c>
      <c r="BZ128" s="404">
        <f t="shared" si="95"/>
        <v>-3.2131214151275039E-2</v>
      </c>
      <c r="CA128" s="216"/>
      <c r="CB128" s="213">
        <f t="shared" si="96"/>
        <v>37.068050477650665</v>
      </c>
      <c r="CC128" s="213">
        <f t="shared" si="97"/>
        <v>37.416666666666664</v>
      </c>
      <c r="CD128" s="213">
        <f t="shared" si="98"/>
        <v>0.34861618901599911</v>
      </c>
      <c r="CE128" s="404">
        <f t="shared" si="99"/>
        <v>9.4047619047618724E-3</v>
      </c>
      <c r="CF128" s="142"/>
      <c r="CG128" s="213">
        <f t="shared" si="100"/>
        <v>1454.8880018008551</v>
      </c>
      <c r="CH128" s="213">
        <f t="shared" si="101"/>
        <v>1409.6803415059551</v>
      </c>
      <c r="CI128" s="206">
        <v>-68.359537052225505</v>
      </c>
      <c r="CJ128" s="142">
        <v>-4.4877497129387371E-2</v>
      </c>
    </row>
    <row r="129" spans="1:88">
      <c r="A129" s="74">
        <v>402</v>
      </c>
      <c r="B129" s="84">
        <v>11</v>
      </c>
      <c r="C129" s="84">
        <v>11</v>
      </c>
      <c r="D129" s="75" t="s">
        <v>160</v>
      </c>
      <c r="E129" s="97">
        <v>8865</v>
      </c>
      <c r="F129" s="213">
        <f>'1.a. Vos-laskelma'!C129</f>
        <v>8803</v>
      </c>
      <c r="G129" s="214">
        <f t="shared" si="53"/>
        <v>-62</v>
      </c>
      <c r="H129" s="179">
        <f t="shared" si="54"/>
        <v>-6.9937958262831362E-3</v>
      </c>
      <c r="I129" s="142"/>
      <c r="J129" s="213">
        <v>2797807.4325967222</v>
      </c>
      <c r="K129" s="214">
        <f t="shared" si="55"/>
        <v>2212078.5904983217</v>
      </c>
      <c r="L129" s="214">
        <f t="shared" si="56"/>
        <v>-585728.84209840046</v>
      </c>
      <c r="M129" s="179">
        <f t="shared" si="57"/>
        <v>-0.2093528079431719</v>
      </c>
      <c r="N129" s="404"/>
      <c r="O129" s="213">
        <v>-3220172.2861863431</v>
      </c>
      <c r="P129" s="213">
        <f>'2.a. Vos-laskelma'!M129+'2.a. Vos-laskelma'!N129</f>
        <v>-3096480.3197404575</v>
      </c>
      <c r="Q129" s="214">
        <f t="shared" si="58"/>
        <v>123691.9664458856</v>
      </c>
      <c r="R129" s="179">
        <f t="shared" si="59"/>
        <v>-3.8411598962108412E-2</v>
      </c>
      <c r="S129" s="404"/>
      <c r="T129" s="213">
        <v>-422364.85358962091</v>
      </c>
      <c r="U129" s="213">
        <f>'2.a. Vos-laskelma'!U129</f>
        <v>-884401.72924213577</v>
      </c>
      <c r="V129" s="214">
        <f t="shared" si="60"/>
        <v>-462036.87565251486</v>
      </c>
      <c r="W129" s="179">
        <f t="shared" si="61"/>
        <v>1.0939283222212428</v>
      </c>
      <c r="X129" s="142"/>
      <c r="Y129" s="213">
        <f>'1.a. Vos-laskelma'!X129</f>
        <v>4797964.2892548116</v>
      </c>
      <c r="Z129" s="213">
        <f>'1.a. Vos-laskelma'!E129</f>
        <v>4790355.7605892699</v>
      </c>
      <c r="AA129" s="214">
        <f t="shared" si="62"/>
        <v>-7608.5286655416712</v>
      </c>
      <c r="AB129" s="179">
        <f t="shared" si="63"/>
        <v>-1.5857826792461138E-3</v>
      </c>
      <c r="AC129" s="179"/>
      <c r="AD129" s="213">
        <v>1231620.810790251</v>
      </c>
      <c r="AE129" s="213">
        <f>'2.a. Vos-laskelma'!X129</f>
        <v>1380387.6245904008</v>
      </c>
      <c r="AF129" s="214">
        <f t="shared" si="64"/>
        <v>148766.81380014983</v>
      </c>
      <c r="AG129" s="179">
        <f t="shared" si="65"/>
        <v>0.12078946092563655</v>
      </c>
      <c r="AH129" s="143"/>
      <c r="AI129" s="81">
        <v>5607220.2464554422</v>
      </c>
      <c r="AJ129" s="81">
        <f>'2.a. Vos-laskelma'!Y129</f>
        <v>5286341.6559375348</v>
      </c>
      <c r="AK129" s="214">
        <f t="shared" si="66"/>
        <v>-320878.5905179074</v>
      </c>
      <c r="AL129" s="179">
        <f t="shared" si="67"/>
        <v>-5.7225965168881704E-2</v>
      </c>
      <c r="AM129" s="142"/>
      <c r="AN129" s="213">
        <v>-197086</v>
      </c>
      <c r="AO129" s="213">
        <v>-197086</v>
      </c>
      <c r="AP129" s="214">
        <f t="shared" si="102"/>
        <v>0</v>
      </c>
      <c r="AQ129" s="179">
        <f t="shared" si="103"/>
        <v>0</v>
      </c>
      <c r="AR129" s="142"/>
      <c r="AS129" s="213">
        <f t="shared" si="68"/>
        <v>5410134.2464554422</v>
      </c>
      <c r="AT129" s="213">
        <f t="shared" si="69"/>
        <v>5089255.6559375348</v>
      </c>
      <c r="AU129" s="214">
        <f t="shared" si="70"/>
        <v>-320878.5905179074</v>
      </c>
      <c r="AV129" s="179">
        <f t="shared" si="71"/>
        <v>-5.931065217617057E-2</v>
      </c>
      <c r="AX129" s="213">
        <f t="shared" si="72"/>
        <v>315.60151523933695</v>
      </c>
      <c r="AY129" s="213">
        <f t="shared" si="73"/>
        <v>251.28690111306619</v>
      </c>
      <c r="AZ129" s="213">
        <f t="shared" si="74"/>
        <v>-64.314614126270754</v>
      </c>
      <c r="BA129" s="404">
        <f t="shared" si="75"/>
        <v>-0.20378423746634314</v>
      </c>
      <c r="BB129" s="164"/>
      <c r="BC129" s="213">
        <f t="shared" si="76"/>
        <v>-363.24560475875273</v>
      </c>
      <c r="BD129" s="213">
        <f t="shared" si="77"/>
        <v>-351.75284786328041</v>
      </c>
      <c r="BE129" s="213">
        <f t="shared" si="78"/>
        <v>11.492756895472326</v>
      </c>
      <c r="BF129" s="404">
        <f t="shared" si="79"/>
        <v>-3.1639080404304319E-2</v>
      </c>
      <c r="BG129" s="527"/>
      <c r="BH129" s="213">
        <f t="shared" si="80"/>
        <v>-47.644089519415779</v>
      </c>
      <c r="BI129" s="213">
        <f t="shared" si="81"/>
        <v>-100.46594675021421</v>
      </c>
      <c r="BJ129" s="213">
        <f t="shared" si="82"/>
        <v>-52.821857230798436</v>
      </c>
      <c r="BK129" s="404">
        <f t="shared" si="83"/>
        <v>1.108675971429208</v>
      </c>
      <c r="BL129" s="215"/>
      <c r="BM129" s="213">
        <f t="shared" si="84"/>
        <v>541.22552614267477</v>
      </c>
      <c r="BN129" s="213">
        <f t="shared" si="85"/>
        <v>544.17309560255251</v>
      </c>
      <c r="BO129" s="213">
        <f t="shared" si="86"/>
        <v>2.9475694598777409</v>
      </c>
      <c r="BP129" s="404">
        <f t="shared" si="87"/>
        <v>5.4461020729844869E-3</v>
      </c>
      <c r="BQ129" s="215"/>
      <c r="BR129" s="213">
        <f t="shared" si="88"/>
        <v>138.93071751723079</v>
      </c>
      <c r="BS129" s="213">
        <f t="shared" si="89"/>
        <v>156.8087725310009</v>
      </c>
      <c r="BT129" s="213">
        <f t="shared" si="90"/>
        <v>17.878055013770108</v>
      </c>
      <c r="BU129" s="404">
        <f t="shared" si="91"/>
        <v>0.12868324106620119</v>
      </c>
      <c r="BV129" s="215"/>
      <c r="BW129" s="213">
        <f t="shared" si="92"/>
        <v>632.51215414048977</v>
      </c>
      <c r="BX129" s="213">
        <f t="shared" si="93"/>
        <v>600.51592138333922</v>
      </c>
      <c r="BY129" s="213">
        <f t="shared" si="94"/>
        <v>-31.996232757150551</v>
      </c>
      <c r="BZ129" s="404">
        <f t="shared" si="95"/>
        <v>-5.0585957198924815E-2</v>
      </c>
      <c r="CA129" s="216"/>
      <c r="CB129" s="213">
        <f t="shared" si="96"/>
        <v>-22.231923293852226</v>
      </c>
      <c r="CC129" s="213">
        <f t="shared" si="97"/>
        <v>-22.388503919118481</v>
      </c>
      <c r="CD129" s="213">
        <f t="shared" si="98"/>
        <v>-0.15658062526625471</v>
      </c>
      <c r="CE129" s="404">
        <f t="shared" si="99"/>
        <v>7.0430535044871184E-3</v>
      </c>
      <c r="CF129" s="142"/>
      <c r="CG129" s="213">
        <f t="shared" si="100"/>
        <v>610.28023084663755</v>
      </c>
      <c r="CH129" s="213">
        <f t="shared" si="101"/>
        <v>578.12741746422068</v>
      </c>
      <c r="CI129" s="206">
        <v>-75.504581391750435</v>
      </c>
      <c r="CJ129" s="142">
        <v>-0.11009952399690071</v>
      </c>
    </row>
    <row r="130" spans="1:88">
      <c r="A130" s="74">
        <v>403</v>
      </c>
      <c r="B130" s="84">
        <v>14</v>
      </c>
      <c r="C130" s="84">
        <v>14</v>
      </c>
      <c r="D130" s="75" t="s">
        <v>161</v>
      </c>
      <c r="E130" s="97">
        <v>2758</v>
      </c>
      <c r="F130" s="213">
        <f>'1.a. Vos-laskelma'!C130</f>
        <v>2704</v>
      </c>
      <c r="G130" s="214">
        <f t="shared" si="53"/>
        <v>-54</v>
      </c>
      <c r="H130" s="179">
        <f t="shared" si="54"/>
        <v>-1.9579405366207395E-2</v>
      </c>
      <c r="I130" s="142"/>
      <c r="J130" s="213">
        <v>925377.17133396538</v>
      </c>
      <c r="K130" s="214">
        <f t="shared" si="55"/>
        <v>772167.31975776237</v>
      </c>
      <c r="L130" s="214">
        <f t="shared" si="56"/>
        <v>-153209.85157620301</v>
      </c>
      <c r="M130" s="179">
        <f t="shared" si="57"/>
        <v>-0.16556476247987115</v>
      </c>
      <c r="N130" s="404"/>
      <c r="O130" s="213">
        <v>264022.38409128733</v>
      </c>
      <c r="P130" s="213">
        <f>'2.a. Vos-laskelma'!M130+'2.a. Vos-laskelma'!N130</f>
        <v>260057.51381734482</v>
      </c>
      <c r="Q130" s="214">
        <f t="shared" si="58"/>
        <v>-3964.8702739425062</v>
      </c>
      <c r="R130" s="179">
        <f t="shared" si="59"/>
        <v>-1.5017174727774705E-2</v>
      </c>
      <c r="S130" s="404"/>
      <c r="T130" s="213">
        <v>1189399.555425253</v>
      </c>
      <c r="U130" s="213">
        <f>'2.a. Vos-laskelma'!U130</f>
        <v>1032224.8335751072</v>
      </c>
      <c r="V130" s="214">
        <f t="shared" si="60"/>
        <v>-157174.72185014584</v>
      </c>
      <c r="W130" s="179">
        <f t="shared" si="61"/>
        <v>-0.13214627593664288</v>
      </c>
      <c r="X130" s="142"/>
      <c r="Y130" s="213">
        <f>'1.a. Vos-laskelma'!X130</f>
        <v>1649236.0143315601</v>
      </c>
      <c r="Z130" s="213">
        <f>'1.a. Vos-laskelma'!E130</f>
        <v>1703272.7566392859</v>
      </c>
      <c r="AA130" s="214">
        <f t="shared" si="62"/>
        <v>54036.742307725828</v>
      </c>
      <c r="AB130" s="179">
        <f t="shared" si="63"/>
        <v>3.2764711562296961E-2</v>
      </c>
      <c r="AC130" s="179"/>
      <c r="AD130" s="213">
        <v>494037.21242907533</v>
      </c>
      <c r="AE130" s="213">
        <f>'2.a. Vos-laskelma'!X130</f>
        <v>538931.86754240468</v>
      </c>
      <c r="AF130" s="214">
        <f t="shared" si="64"/>
        <v>44894.655113329354</v>
      </c>
      <c r="AG130" s="179">
        <f t="shared" si="65"/>
        <v>9.0873023294322175E-2</v>
      </c>
      <c r="AH130" s="143"/>
      <c r="AI130" s="81">
        <v>3332672.7821858879</v>
      </c>
      <c r="AJ130" s="81">
        <f>'2.a. Vos-laskelma'!Y130</f>
        <v>3274429.4577567978</v>
      </c>
      <c r="AK130" s="214">
        <f t="shared" si="66"/>
        <v>-58243.324429090135</v>
      </c>
      <c r="AL130" s="179">
        <f t="shared" si="67"/>
        <v>-1.7476460557549412E-2</v>
      </c>
      <c r="AM130" s="142"/>
      <c r="AN130" s="213">
        <v>-5285</v>
      </c>
      <c r="AO130" s="213">
        <v>-5285</v>
      </c>
      <c r="AP130" s="214">
        <f t="shared" si="102"/>
        <v>0</v>
      </c>
      <c r="AQ130" s="179">
        <f t="shared" si="103"/>
        <v>0</v>
      </c>
      <c r="AR130" s="142"/>
      <c r="AS130" s="213">
        <f t="shared" si="68"/>
        <v>3327387.7821858879</v>
      </c>
      <c r="AT130" s="213">
        <f t="shared" si="69"/>
        <v>3269144.4577567978</v>
      </c>
      <c r="AU130" s="214">
        <f t="shared" si="70"/>
        <v>-58243.324429090135</v>
      </c>
      <c r="AV130" s="179">
        <f t="shared" si="71"/>
        <v>-1.7504218997530813E-2</v>
      </c>
      <c r="AX130" s="213">
        <f t="shared" si="72"/>
        <v>335.52471767003823</v>
      </c>
      <c r="AY130" s="213">
        <f t="shared" si="73"/>
        <v>285.56483718852161</v>
      </c>
      <c r="AZ130" s="213">
        <f t="shared" si="74"/>
        <v>-49.95988048151662</v>
      </c>
      <c r="BA130" s="404">
        <f t="shared" si="75"/>
        <v>-0.14890074516253129</v>
      </c>
      <c r="BB130" s="164"/>
      <c r="BC130" s="213">
        <f t="shared" si="76"/>
        <v>95.729653405107811</v>
      </c>
      <c r="BD130" s="213">
        <f t="shared" si="77"/>
        <v>96.175116056710365</v>
      </c>
      <c r="BE130" s="213">
        <f t="shared" si="78"/>
        <v>0.44546265160255416</v>
      </c>
      <c r="BF130" s="404">
        <f t="shared" si="79"/>
        <v>4.6533402739634879E-3</v>
      </c>
      <c r="BG130" s="527"/>
      <c r="BH130" s="213">
        <f t="shared" si="80"/>
        <v>431.25437107514614</v>
      </c>
      <c r="BI130" s="213">
        <f t="shared" si="81"/>
        <v>381.73995324523196</v>
      </c>
      <c r="BJ130" s="213">
        <f t="shared" si="82"/>
        <v>-49.51441782991418</v>
      </c>
      <c r="BK130" s="404">
        <f t="shared" si="83"/>
        <v>-0.11481487760105806</v>
      </c>
      <c r="BL130" s="215"/>
      <c r="BM130" s="213">
        <f t="shared" si="84"/>
        <v>597.98260128047866</v>
      </c>
      <c r="BN130" s="213">
        <f t="shared" si="85"/>
        <v>629.90856384588972</v>
      </c>
      <c r="BO130" s="213">
        <f t="shared" si="86"/>
        <v>31.925962565411055</v>
      </c>
      <c r="BP130" s="404">
        <f t="shared" si="87"/>
        <v>5.3389450624561657E-2</v>
      </c>
      <c r="BQ130" s="215"/>
      <c r="BR130" s="213">
        <f t="shared" si="88"/>
        <v>179.12879348407373</v>
      </c>
      <c r="BS130" s="213">
        <f t="shared" si="89"/>
        <v>199.30912261183605</v>
      </c>
      <c r="BT130" s="213">
        <f t="shared" si="90"/>
        <v>20.18032912776232</v>
      </c>
      <c r="BU130" s="404">
        <f t="shared" si="91"/>
        <v>0.11265820941040697</v>
      </c>
      <c r="BV130" s="215"/>
      <c r="BW130" s="213">
        <f t="shared" si="92"/>
        <v>1208.3657658396983</v>
      </c>
      <c r="BX130" s="213">
        <f t="shared" si="93"/>
        <v>1210.9576397029577</v>
      </c>
      <c r="BY130" s="213">
        <f t="shared" si="94"/>
        <v>2.5918738632594795</v>
      </c>
      <c r="BZ130" s="404">
        <f t="shared" si="95"/>
        <v>2.1449414875291308E-3</v>
      </c>
      <c r="CA130" s="216"/>
      <c r="CB130" s="213">
        <f t="shared" si="96"/>
        <v>-1.9162436548223349</v>
      </c>
      <c r="CC130" s="213">
        <f t="shared" si="97"/>
        <v>-1.9545118343195267</v>
      </c>
      <c r="CD130" s="213">
        <f t="shared" si="98"/>
        <v>-3.8268179497191745E-2</v>
      </c>
      <c r="CE130" s="404">
        <f t="shared" si="99"/>
        <v>1.9970414201183506E-2</v>
      </c>
      <c r="CF130" s="142"/>
      <c r="CG130" s="213">
        <f t="shared" si="100"/>
        <v>1206.4495221848761</v>
      </c>
      <c r="CH130" s="213">
        <f t="shared" si="101"/>
        <v>1209.0031278686383</v>
      </c>
      <c r="CI130" s="206">
        <v>26.117426717038139</v>
      </c>
      <c r="CJ130" s="142">
        <v>2.212718506708589E-2</v>
      </c>
    </row>
    <row r="131" spans="1:88">
      <c r="A131" s="74">
        <v>405</v>
      </c>
      <c r="B131" s="84">
        <v>9</v>
      </c>
      <c r="C131" s="84">
        <v>9</v>
      </c>
      <c r="D131" s="75" t="s">
        <v>162</v>
      </c>
      <c r="E131" s="97">
        <v>73327</v>
      </c>
      <c r="F131" s="213">
        <f>'1.a. Vos-laskelma'!C131</f>
        <v>73241</v>
      </c>
      <c r="G131" s="214">
        <f t="shared" si="53"/>
        <v>-86</v>
      </c>
      <c r="H131" s="179">
        <f t="shared" si="54"/>
        <v>-1.1728285624667584E-3</v>
      </c>
      <c r="I131" s="142"/>
      <c r="J131" s="213">
        <v>19161220.42069177</v>
      </c>
      <c r="K131" s="214">
        <f t="shared" si="55"/>
        <v>17986865.258078676</v>
      </c>
      <c r="L131" s="214">
        <f t="shared" si="56"/>
        <v>-1174355.1626130939</v>
      </c>
      <c r="M131" s="179">
        <f t="shared" si="57"/>
        <v>-6.1288119275791753E-2</v>
      </c>
      <c r="N131" s="404"/>
      <c r="O131" s="213">
        <v>-2987625.5677285879</v>
      </c>
      <c r="P131" s="213">
        <f>'2.a. Vos-laskelma'!M131+'2.a. Vos-laskelma'!N131</f>
        <v>-3089770.18666544</v>
      </c>
      <c r="Q131" s="214">
        <f t="shared" si="58"/>
        <v>-102144.61893685209</v>
      </c>
      <c r="R131" s="179">
        <f t="shared" si="59"/>
        <v>3.4189230417689162E-2</v>
      </c>
      <c r="S131" s="404"/>
      <c r="T131" s="213">
        <v>16173594.852963179</v>
      </c>
      <c r="U131" s="213">
        <f>'2.a. Vos-laskelma'!U131</f>
        <v>14897095.071413236</v>
      </c>
      <c r="V131" s="214">
        <f t="shared" si="60"/>
        <v>-1276499.7815499436</v>
      </c>
      <c r="W131" s="179">
        <f t="shared" si="61"/>
        <v>-7.8924926286012095E-2</v>
      </c>
      <c r="X131" s="142"/>
      <c r="Y131" s="213">
        <f>'1.a. Vos-laskelma'!X131</f>
        <v>8623858.5899032541</v>
      </c>
      <c r="Z131" s="213">
        <f>'1.a. Vos-laskelma'!E131</f>
        <v>12989448.75889108</v>
      </c>
      <c r="AA131" s="214">
        <f t="shared" si="62"/>
        <v>4365590.1689878255</v>
      </c>
      <c r="AB131" s="179">
        <f t="shared" si="63"/>
        <v>0.50622237406571391</v>
      </c>
      <c r="AC131" s="179"/>
      <c r="AD131" s="213">
        <v>7574481.7658018814</v>
      </c>
      <c r="AE131" s="213">
        <f>'2.a. Vos-laskelma'!X131</f>
        <v>8744960.1363155823</v>
      </c>
      <c r="AF131" s="214">
        <f t="shared" si="64"/>
        <v>1170478.3705137009</v>
      </c>
      <c r="AG131" s="179">
        <f t="shared" si="65"/>
        <v>0.15452916868825373</v>
      </c>
      <c r="AH131" s="143"/>
      <c r="AI131" s="81">
        <v>32371935.20866831</v>
      </c>
      <c r="AJ131" s="81">
        <f>'2.a. Vos-laskelma'!Y131</f>
        <v>36631503.966619901</v>
      </c>
      <c r="AK131" s="214">
        <f t="shared" si="66"/>
        <v>4259568.7579515912</v>
      </c>
      <c r="AL131" s="179">
        <f t="shared" si="67"/>
        <v>0.13158214763790199</v>
      </c>
      <c r="AM131" s="142"/>
      <c r="AN131" s="213">
        <v>-2731032</v>
      </c>
      <c r="AO131" s="213">
        <v>-2731032</v>
      </c>
      <c r="AP131" s="214">
        <f t="shared" si="102"/>
        <v>0</v>
      </c>
      <c r="AQ131" s="179">
        <f t="shared" si="103"/>
        <v>0</v>
      </c>
      <c r="AR131" s="142"/>
      <c r="AS131" s="213">
        <f t="shared" si="68"/>
        <v>29640903.20866831</v>
      </c>
      <c r="AT131" s="213">
        <f t="shared" si="69"/>
        <v>33900471.966619901</v>
      </c>
      <c r="AU131" s="214">
        <f t="shared" si="70"/>
        <v>4259568.7579515912</v>
      </c>
      <c r="AV131" s="179">
        <f t="shared" si="71"/>
        <v>0.14370576793712228</v>
      </c>
      <c r="AX131" s="213">
        <f t="shared" si="72"/>
        <v>261.31193722219331</v>
      </c>
      <c r="AY131" s="213">
        <f t="shared" si="73"/>
        <v>245.58464873607235</v>
      </c>
      <c r="AZ131" s="213">
        <f t="shared" si="74"/>
        <v>-15.727288486120955</v>
      </c>
      <c r="BA131" s="404">
        <f t="shared" si="75"/>
        <v>-6.0185878430605549E-2</v>
      </c>
      <c r="BB131" s="164"/>
      <c r="BC131" s="213">
        <f t="shared" si="76"/>
        <v>-40.743867439395963</v>
      </c>
      <c r="BD131" s="213">
        <f t="shared" si="77"/>
        <v>-42.186346263232892</v>
      </c>
      <c r="BE131" s="213">
        <f t="shared" si="78"/>
        <v>-1.4424788238369288</v>
      </c>
      <c r="BF131" s="404">
        <f t="shared" si="79"/>
        <v>3.5403581311531825E-2</v>
      </c>
      <c r="BG131" s="527"/>
      <c r="BH131" s="213">
        <f t="shared" si="80"/>
        <v>220.56806978279732</v>
      </c>
      <c r="BI131" s="213">
        <f t="shared" si="81"/>
        <v>203.39830247283948</v>
      </c>
      <c r="BJ131" s="213">
        <f t="shared" si="82"/>
        <v>-17.169767309957848</v>
      </c>
      <c r="BK131" s="404">
        <f t="shared" si="83"/>
        <v>-7.7843394680225664E-2</v>
      </c>
      <c r="BL131" s="215"/>
      <c r="BM131" s="213">
        <f t="shared" si="84"/>
        <v>117.60822875480046</v>
      </c>
      <c r="BN131" s="213">
        <f t="shared" si="85"/>
        <v>177.3521491909051</v>
      </c>
      <c r="BO131" s="213">
        <f t="shared" si="86"/>
        <v>59.743920436104631</v>
      </c>
      <c r="BP131" s="404">
        <f t="shared" si="87"/>
        <v>0.50799098896952</v>
      </c>
      <c r="BQ131" s="215"/>
      <c r="BR131" s="213">
        <f t="shared" si="88"/>
        <v>103.29730884669878</v>
      </c>
      <c r="BS131" s="213">
        <f t="shared" si="89"/>
        <v>119.39979159644983</v>
      </c>
      <c r="BT131" s="213">
        <f t="shared" si="90"/>
        <v>16.102482749751047</v>
      </c>
      <c r="BU131" s="404">
        <f t="shared" si="91"/>
        <v>0.15588482342408727</v>
      </c>
      <c r="BV131" s="215"/>
      <c r="BW131" s="213">
        <f t="shared" si="92"/>
        <v>441.47360738429649</v>
      </c>
      <c r="BX131" s="213">
        <f t="shared" si="93"/>
        <v>500.15024326019443</v>
      </c>
      <c r="BY131" s="213">
        <f t="shared" si="94"/>
        <v>58.676635875897944</v>
      </c>
      <c r="BZ131" s="404">
        <f t="shared" si="95"/>
        <v>0.13291085785071804</v>
      </c>
      <c r="CA131" s="216"/>
      <c r="CB131" s="213">
        <f t="shared" si="96"/>
        <v>-37.244562030357166</v>
      </c>
      <c r="CC131" s="213">
        <f t="shared" si="97"/>
        <v>-37.288294807553143</v>
      </c>
      <c r="CD131" s="213">
        <f t="shared" si="98"/>
        <v>-4.3732777195977235E-2</v>
      </c>
      <c r="CE131" s="404">
        <f t="shared" si="99"/>
        <v>1.1742057044551008E-3</v>
      </c>
      <c r="CF131" s="142"/>
      <c r="CG131" s="213">
        <f t="shared" si="100"/>
        <v>404.22904535393934</v>
      </c>
      <c r="CH131" s="213">
        <f t="shared" si="101"/>
        <v>462.86194845264129</v>
      </c>
      <c r="CI131" s="206">
        <v>-12.069637177577141</v>
      </c>
      <c r="CJ131" s="142">
        <v>-2.899273450538337E-2</v>
      </c>
    </row>
    <row r="132" spans="1:88">
      <c r="A132" s="74">
        <v>407</v>
      </c>
      <c r="B132" s="84">
        <v>1</v>
      </c>
      <c r="C132" s="85">
        <v>34</v>
      </c>
      <c r="D132" s="75" t="s">
        <v>163</v>
      </c>
      <c r="E132" s="97">
        <v>2429</v>
      </c>
      <c r="F132" s="213">
        <f>'1.a. Vos-laskelma'!C132</f>
        <v>2430</v>
      </c>
      <c r="G132" s="214">
        <f t="shared" si="53"/>
        <v>1</v>
      </c>
      <c r="H132" s="179">
        <f t="shared" si="54"/>
        <v>4.1169205434335118E-4</v>
      </c>
      <c r="I132" s="142"/>
      <c r="J132" s="213">
        <v>772564.33802177035</v>
      </c>
      <c r="K132" s="214">
        <f t="shared" si="55"/>
        <v>703640.07550038979</v>
      </c>
      <c r="L132" s="214">
        <f t="shared" si="56"/>
        <v>-68924.262521380559</v>
      </c>
      <c r="M132" s="179">
        <f t="shared" si="57"/>
        <v>-8.9214916000223549E-2</v>
      </c>
      <c r="N132" s="404"/>
      <c r="O132" s="213">
        <v>208542.90870543561</v>
      </c>
      <c r="P132" s="213">
        <f>'2.a. Vos-laskelma'!M132+'2.a. Vos-laskelma'!N132</f>
        <v>205002.64510622033</v>
      </c>
      <c r="Q132" s="214">
        <f t="shared" si="58"/>
        <v>-3540.2635992152791</v>
      </c>
      <c r="R132" s="179">
        <f t="shared" si="59"/>
        <v>-1.6976187879952608E-2</v>
      </c>
      <c r="S132" s="404"/>
      <c r="T132" s="213">
        <v>981107.24672720605</v>
      </c>
      <c r="U132" s="213">
        <f>'2.a. Vos-laskelma'!U132</f>
        <v>908642.72060661018</v>
      </c>
      <c r="V132" s="214">
        <f t="shared" si="60"/>
        <v>-72464.526120595867</v>
      </c>
      <c r="W132" s="179">
        <f t="shared" si="61"/>
        <v>-7.3859943815851162E-2</v>
      </c>
      <c r="X132" s="142"/>
      <c r="Y132" s="213">
        <f>'1.a. Vos-laskelma'!X132</f>
        <v>1106426.6104451681</v>
      </c>
      <c r="Z132" s="213">
        <f>'1.a. Vos-laskelma'!E132</f>
        <v>1108990.1904489128</v>
      </c>
      <c r="AA132" s="214">
        <f t="shared" si="62"/>
        <v>2563.5800037446897</v>
      </c>
      <c r="AB132" s="179">
        <f t="shared" si="63"/>
        <v>2.3169905527789499E-3</v>
      </c>
      <c r="AC132" s="179"/>
      <c r="AD132" s="213">
        <v>500327.63992046512</v>
      </c>
      <c r="AE132" s="213">
        <f>'2.a. Vos-laskelma'!X132</f>
        <v>540869.58812068962</v>
      </c>
      <c r="AF132" s="214">
        <f t="shared" si="64"/>
        <v>40541.948200224491</v>
      </c>
      <c r="AG132" s="179">
        <f t="shared" si="65"/>
        <v>8.1030798551663591E-2</v>
      </c>
      <c r="AH132" s="143"/>
      <c r="AI132" s="81">
        <v>2587861.4970928389</v>
      </c>
      <c r="AJ132" s="81">
        <f>'2.a. Vos-laskelma'!Y132</f>
        <v>2558502.4991762126</v>
      </c>
      <c r="AK132" s="214">
        <f t="shared" si="66"/>
        <v>-29358.997916626278</v>
      </c>
      <c r="AL132" s="179">
        <f t="shared" si="67"/>
        <v>-1.1344887641632944E-2</v>
      </c>
      <c r="AM132" s="142"/>
      <c r="AN132" s="213">
        <v>-677039</v>
      </c>
      <c r="AO132" s="213">
        <v>-677039</v>
      </c>
      <c r="AP132" s="214">
        <f t="shared" si="102"/>
        <v>0</v>
      </c>
      <c r="AQ132" s="179">
        <f t="shared" si="103"/>
        <v>0</v>
      </c>
      <c r="AR132" s="142"/>
      <c r="AS132" s="213">
        <f t="shared" si="68"/>
        <v>1910822.4970928389</v>
      </c>
      <c r="AT132" s="213">
        <f t="shared" si="69"/>
        <v>1881463.4991762126</v>
      </c>
      <c r="AU132" s="214">
        <f t="shared" si="70"/>
        <v>-29358.997916626278</v>
      </c>
      <c r="AV132" s="179">
        <f t="shared" si="71"/>
        <v>-1.5364586695673517E-2</v>
      </c>
      <c r="AX132" s="213">
        <f t="shared" si="72"/>
        <v>318.05859943259378</v>
      </c>
      <c r="AY132" s="213">
        <f t="shared" si="73"/>
        <v>289.5638170783497</v>
      </c>
      <c r="AZ132" s="213">
        <f t="shared" si="74"/>
        <v>-28.49478235424408</v>
      </c>
      <c r="BA132" s="404">
        <f t="shared" si="75"/>
        <v>-8.9589724676766624E-2</v>
      </c>
      <c r="BB132" s="164"/>
      <c r="BC132" s="213">
        <f t="shared" si="76"/>
        <v>85.855458503678719</v>
      </c>
      <c r="BD132" s="213">
        <f t="shared" si="77"/>
        <v>84.363228438773803</v>
      </c>
      <c r="BE132" s="213">
        <f t="shared" si="78"/>
        <v>-1.4922300649049163</v>
      </c>
      <c r="BF132" s="404">
        <f t="shared" si="79"/>
        <v>-1.7380724428150102E-2</v>
      </c>
      <c r="BG132" s="527"/>
      <c r="BH132" s="213">
        <f t="shared" si="80"/>
        <v>403.91405793627257</v>
      </c>
      <c r="BI132" s="213">
        <f t="shared" si="81"/>
        <v>373.92704551712353</v>
      </c>
      <c r="BJ132" s="213">
        <f t="shared" si="82"/>
        <v>-29.987012419149039</v>
      </c>
      <c r="BK132" s="404">
        <f t="shared" si="83"/>
        <v>-7.4241071410988707E-2</v>
      </c>
      <c r="BL132" s="215"/>
      <c r="BM132" s="213">
        <f t="shared" si="84"/>
        <v>455.507044234322</v>
      </c>
      <c r="BN132" s="213">
        <f t="shared" si="85"/>
        <v>456.37456397074601</v>
      </c>
      <c r="BO132" s="213">
        <f t="shared" si="86"/>
        <v>0.86751973642401481</v>
      </c>
      <c r="BP132" s="404">
        <f t="shared" si="87"/>
        <v>1.9045144249794416E-3</v>
      </c>
      <c r="BQ132" s="215"/>
      <c r="BR132" s="213">
        <f t="shared" si="88"/>
        <v>205.98091392361675</v>
      </c>
      <c r="BS132" s="213">
        <f t="shared" si="89"/>
        <v>222.58007741592166</v>
      </c>
      <c r="BT132" s="213">
        <f t="shared" si="90"/>
        <v>16.599163492304911</v>
      </c>
      <c r="BU132" s="404">
        <f t="shared" si="91"/>
        <v>8.0585929910284432E-2</v>
      </c>
      <c r="BV132" s="215"/>
      <c r="BW132" s="213">
        <f t="shared" si="92"/>
        <v>1065.4020160942111</v>
      </c>
      <c r="BX132" s="213">
        <f t="shared" si="93"/>
        <v>1052.8816869037912</v>
      </c>
      <c r="BY132" s="213">
        <f t="shared" si="94"/>
        <v>-12.520329190419943</v>
      </c>
      <c r="BZ132" s="404">
        <f t="shared" si="95"/>
        <v>-1.1751741597335965E-2</v>
      </c>
      <c r="CA132" s="216"/>
      <c r="CB132" s="213">
        <f t="shared" si="96"/>
        <v>-278.73157678056816</v>
      </c>
      <c r="CC132" s="213">
        <f t="shared" si="97"/>
        <v>-278.61687242798354</v>
      </c>
      <c r="CD132" s="213">
        <f t="shared" si="98"/>
        <v>0.1147043525846243</v>
      </c>
      <c r="CE132" s="404">
        <f t="shared" si="99"/>
        <v>-4.1152263374495766E-4</v>
      </c>
      <c r="CF132" s="142"/>
      <c r="CG132" s="213">
        <f t="shared" si="100"/>
        <v>786.67043931364299</v>
      </c>
      <c r="CH132" s="213">
        <f t="shared" si="101"/>
        <v>774.26481447580761</v>
      </c>
      <c r="CI132" s="206">
        <v>-143.6121551723935</v>
      </c>
      <c r="CJ132" s="142">
        <v>-0.15437476313499821</v>
      </c>
    </row>
    <row r="133" spans="1:88">
      <c r="A133" s="74">
        <v>408</v>
      </c>
      <c r="B133" s="84">
        <v>14</v>
      </c>
      <c r="C133" s="84">
        <v>14</v>
      </c>
      <c r="D133" s="75" t="s">
        <v>164</v>
      </c>
      <c r="E133" s="97">
        <v>14028</v>
      </c>
      <c r="F133" s="213">
        <f>'1.a. Vos-laskelma'!C133</f>
        <v>13927</v>
      </c>
      <c r="G133" s="214">
        <f t="shared" si="53"/>
        <v>-101</v>
      </c>
      <c r="H133" s="179">
        <f t="shared" si="54"/>
        <v>-7.1998859424009121E-3</v>
      </c>
      <c r="I133" s="142"/>
      <c r="J133" s="213">
        <v>6592490.0419517532</v>
      </c>
      <c r="K133" s="214">
        <f t="shared" si="55"/>
        <v>5824710.8780363481</v>
      </c>
      <c r="L133" s="214">
        <f t="shared" si="56"/>
        <v>-767779.16391540505</v>
      </c>
      <c r="M133" s="179">
        <f t="shared" si="57"/>
        <v>-0.11646269604194937</v>
      </c>
      <c r="N133" s="404"/>
      <c r="O133" s="213">
        <v>520414.29442712112</v>
      </c>
      <c r="P133" s="213">
        <f>'2.a. Vos-laskelma'!M133+'2.a. Vos-laskelma'!N133</f>
        <v>500591.34903977538</v>
      </c>
      <c r="Q133" s="214">
        <f t="shared" si="58"/>
        <v>-19822.945387345739</v>
      </c>
      <c r="R133" s="179">
        <f t="shared" si="59"/>
        <v>-3.8090701196374893E-2</v>
      </c>
      <c r="S133" s="404"/>
      <c r="T133" s="213">
        <v>7112904.3363788743</v>
      </c>
      <c r="U133" s="213">
        <f>'2.a. Vos-laskelma'!U133</f>
        <v>6325302.2270761235</v>
      </c>
      <c r="V133" s="214">
        <f t="shared" si="60"/>
        <v>-787602.10930275079</v>
      </c>
      <c r="W133" s="179">
        <f t="shared" si="61"/>
        <v>-0.11072862392856433</v>
      </c>
      <c r="X133" s="142"/>
      <c r="Y133" s="213">
        <f>'1.a. Vos-laskelma'!X133</f>
        <v>5834160.3932959847</v>
      </c>
      <c r="Z133" s="213">
        <f>'1.a. Vos-laskelma'!E133</f>
        <v>5913608.1198633416</v>
      </c>
      <c r="AA133" s="214">
        <f t="shared" si="62"/>
        <v>79447.726567356847</v>
      </c>
      <c r="AB133" s="179">
        <f t="shared" si="63"/>
        <v>1.361767953082846E-2</v>
      </c>
      <c r="AC133" s="179"/>
      <c r="AD133" s="213">
        <v>1448913.393237544</v>
      </c>
      <c r="AE133" s="213">
        <f>'2.a. Vos-laskelma'!X133</f>
        <v>1693954.1240162111</v>
      </c>
      <c r="AF133" s="214">
        <f t="shared" si="64"/>
        <v>245040.73077866714</v>
      </c>
      <c r="AG133" s="179">
        <f t="shared" si="65"/>
        <v>0.16912034350868452</v>
      </c>
      <c r="AH133" s="143"/>
      <c r="AI133" s="81">
        <v>14395978.122912399</v>
      </c>
      <c r="AJ133" s="81">
        <f>'2.a. Vos-laskelma'!Y133</f>
        <v>13932864.470955675</v>
      </c>
      <c r="AK133" s="214">
        <f t="shared" si="66"/>
        <v>-463113.651956724</v>
      </c>
      <c r="AL133" s="179">
        <f t="shared" si="67"/>
        <v>-3.2169655163593228E-2</v>
      </c>
      <c r="AM133" s="142"/>
      <c r="AN133" s="213">
        <v>64614</v>
      </c>
      <c r="AO133" s="213">
        <v>64614</v>
      </c>
      <c r="AP133" s="214">
        <f t="shared" si="102"/>
        <v>0</v>
      </c>
      <c r="AQ133" s="179">
        <f t="shared" si="103"/>
        <v>0</v>
      </c>
      <c r="AR133" s="142"/>
      <c r="AS133" s="213">
        <f t="shared" si="68"/>
        <v>14460592.122912399</v>
      </c>
      <c r="AT133" s="213">
        <f t="shared" si="69"/>
        <v>13997478.470955675</v>
      </c>
      <c r="AU133" s="214">
        <f t="shared" si="70"/>
        <v>-463113.651956724</v>
      </c>
      <c r="AV133" s="179">
        <f t="shared" si="71"/>
        <v>-3.2025912080248325E-2</v>
      </c>
      <c r="AX133" s="213">
        <f t="shared" si="72"/>
        <v>469.95224137095477</v>
      </c>
      <c r="AY133" s="213">
        <f t="shared" si="73"/>
        <v>418.23155582942115</v>
      </c>
      <c r="AZ133" s="213">
        <f t="shared" si="74"/>
        <v>-51.720685541533612</v>
      </c>
      <c r="BA133" s="404">
        <f t="shared" si="75"/>
        <v>-0.11005519495056118</v>
      </c>
      <c r="BB133" s="164"/>
      <c r="BC133" s="213">
        <f t="shared" si="76"/>
        <v>37.098253095745733</v>
      </c>
      <c r="BD133" s="213">
        <f t="shared" si="77"/>
        <v>35.943946940459206</v>
      </c>
      <c r="BE133" s="213">
        <f t="shared" si="78"/>
        <v>-1.1543061552865268</v>
      </c>
      <c r="BF133" s="404">
        <f t="shared" si="79"/>
        <v>-3.1114838542596973E-2</v>
      </c>
      <c r="BG133" s="527"/>
      <c r="BH133" s="213">
        <f t="shared" si="80"/>
        <v>507.05049446670046</v>
      </c>
      <c r="BI133" s="213">
        <f t="shared" si="81"/>
        <v>454.17550276988032</v>
      </c>
      <c r="BJ133" s="213">
        <f t="shared" si="82"/>
        <v>-52.874991696820132</v>
      </c>
      <c r="BK133" s="404">
        <f t="shared" si="83"/>
        <v>-0.10427953877144398</v>
      </c>
      <c r="BL133" s="215"/>
      <c r="BM133" s="213">
        <f t="shared" si="84"/>
        <v>415.89395446934594</v>
      </c>
      <c r="BN133" s="213">
        <f t="shared" si="85"/>
        <v>424.61464205236888</v>
      </c>
      <c r="BO133" s="213">
        <f t="shared" si="86"/>
        <v>8.7206875830229365</v>
      </c>
      <c r="BP133" s="404">
        <f t="shared" si="87"/>
        <v>2.0968536544730437E-2</v>
      </c>
      <c r="BQ133" s="215"/>
      <c r="BR133" s="213">
        <f t="shared" si="88"/>
        <v>103.28723932403365</v>
      </c>
      <c r="BS133" s="213">
        <f t="shared" si="89"/>
        <v>121.63094162534725</v>
      </c>
      <c r="BT133" s="213">
        <f t="shared" si="90"/>
        <v>18.343702301313598</v>
      </c>
      <c r="BU133" s="404">
        <f t="shared" si="91"/>
        <v>0.17759892142886666</v>
      </c>
      <c r="BV133" s="215"/>
      <c r="BW133" s="213">
        <f t="shared" si="92"/>
        <v>1026.2316882600799</v>
      </c>
      <c r="BX133" s="213">
        <f t="shared" si="93"/>
        <v>1000.4210864475964</v>
      </c>
      <c r="BY133" s="213">
        <f t="shared" si="94"/>
        <v>-25.810601812483469</v>
      </c>
      <c r="BZ133" s="404">
        <f t="shared" si="95"/>
        <v>-2.5150852490477996E-2</v>
      </c>
      <c r="CA133" s="216"/>
      <c r="CB133" s="213">
        <f t="shared" si="96"/>
        <v>4.6060735671514115</v>
      </c>
      <c r="CC133" s="213">
        <f t="shared" si="97"/>
        <v>4.6394772743591588</v>
      </c>
      <c r="CD133" s="213">
        <f t="shared" si="98"/>
        <v>3.3403707207747324E-2</v>
      </c>
      <c r="CE133" s="404">
        <f t="shared" si="99"/>
        <v>7.252100236949879E-3</v>
      </c>
      <c r="CF133" s="142"/>
      <c r="CG133" s="213">
        <f t="shared" si="100"/>
        <v>1030.8377618272311</v>
      </c>
      <c r="CH133" s="213">
        <f t="shared" si="101"/>
        <v>1005.0605637219555</v>
      </c>
      <c r="CI133" s="206">
        <v>-4.8725336830977994</v>
      </c>
      <c r="CJ133" s="142">
        <v>-4.7045334049681696E-3</v>
      </c>
    </row>
    <row r="134" spans="1:88">
      <c r="A134" s="74">
        <v>410</v>
      </c>
      <c r="B134" s="84">
        <v>13</v>
      </c>
      <c r="C134" s="84">
        <v>13</v>
      </c>
      <c r="D134" s="75" t="s">
        <v>165</v>
      </c>
      <c r="E134" s="97">
        <v>18878</v>
      </c>
      <c r="F134" s="213">
        <f>'1.a. Vos-laskelma'!C134</f>
        <v>18808</v>
      </c>
      <c r="G134" s="214">
        <f t="shared" si="53"/>
        <v>-70</v>
      </c>
      <c r="H134" s="179">
        <f t="shared" si="54"/>
        <v>-3.7080199173641277E-3</v>
      </c>
      <c r="I134" s="142"/>
      <c r="J134" s="213">
        <v>17126817.7179217</v>
      </c>
      <c r="K134" s="214">
        <f t="shared" si="55"/>
        <v>16411063.646075111</v>
      </c>
      <c r="L134" s="214">
        <f t="shared" si="56"/>
        <v>-715754.07184658945</v>
      </c>
      <c r="M134" s="179">
        <f t="shared" si="57"/>
        <v>-4.1791422296601904E-2</v>
      </c>
      <c r="N134" s="404"/>
      <c r="O134" s="213">
        <v>-6068927.7986383447</v>
      </c>
      <c r="P134" s="213">
        <f>'2.a. Vos-laskelma'!M134+'2.a. Vos-laskelma'!N134</f>
        <v>-5813700.1175721288</v>
      </c>
      <c r="Q134" s="214">
        <f t="shared" si="58"/>
        <v>255227.68106621597</v>
      </c>
      <c r="R134" s="179">
        <f t="shared" si="59"/>
        <v>-4.2054822455373439E-2</v>
      </c>
      <c r="S134" s="404"/>
      <c r="T134" s="213">
        <v>11057889.919283351</v>
      </c>
      <c r="U134" s="213">
        <f>'2.a. Vos-laskelma'!U134</f>
        <v>10597363.528502982</v>
      </c>
      <c r="V134" s="214">
        <f t="shared" si="60"/>
        <v>-460526.39078036882</v>
      </c>
      <c r="W134" s="179">
        <f t="shared" si="61"/>
        <v>-4.1646859766371683E-2</v>
      </c>
      <c r="X134" s="142"/>
      <c r="Y134" s="213">
        <f>'1.a. Vos-laskelma'!X134</f>
        <v>7940516.2780958051</v>
      </c>
      <c r="Z134" s="213">
        <f>'1.a. Vos-laskelma'!E134</f>
        <v>8132574.7540304232</v>
      </c>
      <c r="AA134" s="214">
        <f t="shared" si="62"/>
        <v>192058.47593461815</v>
      </c>
      <c r="AB134" s="179">
        <f t="shared" si="63"/>
        <v>2.4187152221376115E-2</v>
      </c>
      <c r="AC134" s="179"/>
      <c r="AD134" s="213">
        <v>825636.96862126724</v>
      </c>
      <c r="AE134" s="213">
        <f>'2.a. Vos-laskelma'!X134</f>
        <v>1187352.9216417023</v>
      </c>
      <c r="AF134" s="214">
        <f t="shared" si="64"/>
        <v>361715.95302043506</v>
      </c>
      <c r="AG134" s="179">
        <f t="shared" si="65"/>
        <v>0.43810532566687904</v>
      </c>
      <c r="AH134" s="143"/>
      <c r="AI134" s="81">
        <v>19824043.16600043</v>
      </c>
      <c r="AJ134" s="81">
        <f>'2.a. Vos-laskelma'!Y134</f>
        <v>19917291.204175111</v>
      </c>
      <c r="AK134" s="214">
        <f t="shared" si="66"/>
        <v>93248.038174681365</v>
      </c>
      <c r="AL134" s="179">
        <f t="shared" si="67"/>
        <v>4.7037850651277854E-3</v>
      </c>
      <c r="AM134" s="142"/>
      <c r="AN134" s="213">
        <v>-1236511</v>
      </c>
      <c r="AO134" s="213">
        <v>-1236511</v>
      </c>
      <c r="AP134" s="214">
        <f t="shared" si="102"/>
        <v>0</v>
      </c>
      <c r="AQ134" s="179">
        <f t="shared" si="103"/>
        <v>0</v>
      </c>
      <c r="AR134" s="142"/>
      <c r="AS134" s="213">
        <f t="shared" si="68"/>
        <v>18587532.16600043</v>
      </c>
      <c r="AT134" s="213">
        <f t="shared" si="69"/>
        <v>18680780.204175111</v>
      </c>
      <c r="AU134" s="214">
        <f t="shared" si="70"/>
        <v>93248.038174681365</v>
      </c>
      <c r="AV134" s="179">
        <f t="shared" si="71"/>
        <v>5.0166981470109815E-3</v>
      </c>
      <c r="AX134" s="213">
        <f t="shared" si="72"/>
        <v>907.23687455883567</v>
      </c>
      <c r="AY134" s="213">
        <f t="shared" si="73"/>
        <v>872.55761623113096</v>
      </c>
      <c r="AZ134" s="213">
        <f t="shared" si="74"/>
        <v>-34.679258327704702</v>
      </c>
      <c r="BA134" s="404">
        <f t="shared" si="75"/>
        <v>-3.8225141966995412E-2</v>
      </c>
      <c r="BB134" s="164"/>
      <c r="BC134" s="213">
        <f t="shared" si="76"/>
        <v>-321.48150220565446</v>
      </c>
      <c r="BD134" s="213">
        <f t="shared" si="77"/>
        <v>-309.10783270800346</v>
      </c>
      <c r="BE134" s="213">
        <f t="shared" si="78"/>
        <v>12.373669497651008</v>
      </c>
      <c r="BF134" s="404">
        <f t="shared" si="79"/>
        <v>-3.8489522453878128E-2</v>
      </c>
      <c r="BG134" s="527"/>
      <c r="BH134" s="213">
        <f t="shared" si="80"/>
        <v>585.75537235318097</v>
      </c>
      <c r="BI134" s="213">
        <f t="shared" si="81"/>
        <v>563.44978352312751</v>
      </c>
      <c r="BJ134" s="213">
        <f t="shared" si="82"/>
        <v>-22.305588830053466</v>
      </c>
      <c r="BK134" s="404">
        <f t="shared" si="83"/>
        <v>-3.8080041400976379E-2</v>
      </c>
      <c r="BL134" s="215"/>
      <c r="BM134" s="213">
        <f t="shared" si="84"/>
        <v>420.62275019047598</v>
      </c>
      <c r="BN134" s="213">
        <f t="shared" si="85"/>
        <v>432.39976361284681</v>
      </c>
      <c r="BO134" s="213">
        <f t="shared" si="86"/>
        <v>11.777013422370828</v>
      </c>
      <c r="BP134" s="404">
        <f t="shared" si="87"/>
        <v>2.7998992962310509E-2</v>
      </c>
      <c r="BQ134" s="215"/>
      <c r="BR134" s="213">
        <f t="shared" si="88"/>
        <v>43.735404630854291</v>
      </c>
      <c r="BS134" s="213">
        <f t="shared" si="89"/>
        <v>63.130206382480985</v>
      </c>
      <c r="BT134" s="213">
        <f t="shared" si="90"/>
        <v>19.394801751626694</v>
      </c>
      <c r="BU134" s="404">
        <f t="shared" si="91"/>
        <v>0.44345769555185782</v>
      </c>
      <c r="BV134" s="215"/>
      <c r="BW134" s="213">
        <f t="shared" si="92"/>
        <v>1050.1135271745115</v>
      </c>
      <c r="BX134" s="213">
        <f t="shared" si="93"/>
        <v>1058.9797535184555</v>
      </c>
      <c r="BY134" s="213">
        <f t="shared" si="94"/>
        <v>8.8662263439439357</v>
      </c>
      <c r="BZ134" s="404">
        <f t="shared" si="95"/>
        <v>8.4431122107338739E-3</v>
      </c>
      <c r="CA134" s="216"/>
      <c r="CB134" s="213">
        <f t="shared" si="96"/>
        <v>-65.500105943426206</v>
      </c>
      <c r="CC134" s="213">
        <f t="shared" si="97"/>
        <v>-65.743885580604001</v>
      </c>
      <c r="CD134" s="213">
        <f t="shared" si="98"/>
        <v>-0.24377963717779494</v>
      </c>
      <c r="CE134" s="404">
        <f t="shared" si="99"/>
        <v>3.7218205019141871E-3</v>
      </c>
      <c r="CF134" s="142"/>
      <c r="CG134" s="213">
        <f t="shared" si="100"/>
        <v>984.61342123108534</v>
      </c>
      <c r="CH134" s="213">
        <f t="shared" si="101"/>
        <v>993.23586793785148</v>
      </c>
      <c r="CI134" s="206">
        <v>17.040579428868568</v>
      </c>
      <c r="CJ134" s="142">
        <v>1.7611676033742859E-2</v>
      </c>
    </row>
    <row r="135" spans="1:88">
      <c r="A135" s="74">
        <v>416</v>
      </c>
      <c r="B135" s="84">
        <v>9</v>
      </c>
      <c r="C135" s="84">
        <v>9</v>
      </c>
      <c r="D135" s="75" t="s">
        <v>166</v>
      </c>
      <c r="E135" s="97">
        <v>2849</v>
      </c>
      <c r="F135" s="213">
        <f>'1.a. Vos-laskelma'!C135</f>
        <v>2878</v>
      </c>
      <c r="G135" s="214">
        <f t="shared" si="53"/>
        <v>29</v>
      </c>
      <c r="H135" s="179">
        <f t="shared" si="54"/>
        <v>1.0179010179010179E-2</v>
      </c>
      <c r="I135" s="142"/>
      <c r="J135" s="213">
        <v>1349982.4897249159</v>
      </c>
      <c r="K135" s="214">
        <f t="shared" si="55"/>
        <v>1244514.8406802914</v>
      </c>
      <c r="L135" s="214">
        <f t="shared" si="56"/>
        <v>-105467.64904462453</v>
      </c>
      <c r="M135" s="179">
        <f t="shared" si="57"/>
        <v>-7.8125197806169708E-2</v>
      </c>
      <c r="N135" s="404"/>
      <c r="O135" s="213">
        <v>-684177.39684796985</v>
      </c>
      <c r="P135" s="213">
        <f>'2.a. Vos-laskelma'!M135+'2.a. Vos-laskelma'!N135</f>
        <v>-644945.06195811101</v>
      </c>
      <c r="Q135" s="214">
        <f t="shared" si="58"/>
        <v>39232.334889858845</v>
      </c>
      <c r="R135" s="179">
        <f t="shared" si="59"/>
        <v>-5.7342342893237391E-2</v>
      </c>
      <c r="S135" s="404"/>
      <c r="T135" s="213">
        <v>665805.09287694597</v>
      </c>
      <c r="U135" s="213">
        <f>'2.a. Vos-laskelma'!U135</f>
        <v>599569.77872218052</v>
      </c>
      <c r="V135" s="214">
        <f t="shared" si="60"/>
        <v>-66235.314154765452</v>
      </c>
      <c r="W135" s="179">
        <f t="shared" si="61"/>
        <v>-9.948153725974436E-2</v>
      </c>
      <c r="X135" s="142"/>
      <c r="Y135" s="213">
        <f>'1.a. Vos-laskelma'!X135</f>
        <v>1231686.5616980609</v>
      </c>
      <c r="Z135" s="213">
        <f>'1.a. Vos-laskelma'!E135</f>
        <v>1258213.1324977633</v>
      </c>
      <c r="AA135" s="214">
        <f t="shared" si="62"/>
        <v>26526.570799702313</v>
      </c>
      <c r="AB135" s="179">
        <f t="shared" si="63"/>
        <v>2.1536786731789569E-2</v>
      </c>
      <c r="AC135" s="179"/>
      <c r="AD135" s="213">
        <v>242723.7605364215</v>
      </c>
      <c r="AE135" s="213">
        <f>'2.a. Vos-laskelma'!X135</f>
        <v>298782.38187585626</v>
      </c>
      <c r="AF135" s="214">
        <f t="shared" si="64"/>
        <v>56058.621339434758</v>
      </c>
      <c r="AG135" s="179">
        <f t="shared" si="65"/>
        <v>0.23095646349391072</v>
      </c>
      <c r="AH135" s="143"/>
      <c r="AI135" s="81">
        <v>2140215.4151114291</v>
      </c>
      <c r="AJ135" s="81">
        <f>'2.a. Vos-laskelma'!Y135</f>
        <v>2156565.2930958001</v>
      </c>
      <c r="AK135" s="214">
        <f t="shared" si="66"/>
        <v>16349.877984371036</v>
      </c>
      <c r="AL135" s="179">
        <f t="shared" si="67"/>
        <v>7.6393609114902058E-3</v>
      </c>
      <c r="AM135" s="142"/>
      <c r="AN135" s="213">
        <v>-700749</v>
      </c>
      <c r="AO135" s="213">
        <v>-700749</v>
      </c>
      <c r="AP135" s="214">
        <f t="shared" si="102"/>
        <v>0</v>
      </c>
      <c r="AQ135" s="179">
        <f t="shared" si="103"/>
        <v>0</v>
      </c>
      <c r="AR135" s="142"/>
      <c r="AS135" s="213">
        <f t="shared" si="68"/>
        <v>1439466.4151114291</v>
      </c>
      <c r="AT135" s="213">
        <f t="shared" si="69"/>
        <v>1455816.2930958001</v>
      </c>
      <c r="AU135" s="214">
        <f t="shared" si="70"/>
        <v>16349.877984371036</v>
      </c>
      <c r="AV135" s="179">
        <f t="shared" si="71"/>
        <v>1.1358290692114128E-2</v>
      </c>
      <c r="AX135" s="213">
        <f t="shared" si="72"/>
        <v>473.84432773777326</v>
      </c>
      <c r="AY135" s="213">
        <f t="shared" si="73"/>
        <v>432.42350266862104</v>
      </c>
      <c r="AZ135" s="213">
        <f t="shared" si="74"/>
        <v>-41.420825069152215</v>
      </c>
      <c r="BA135" s="404">
        <f t="shared" si="75"/>
        <v>-8.7414415757393241E-2</v>
      </c>
      <c r="BB135" s="164"/>
      <c r="BC135" s="213">
        <f t="shared" si="76"/>
        <v>-240.14650644014387</v>
      </c>
      <c r="BD135" s="213">
        <f t="shared" si="77"/>
        <v>-224.09487906814141</v>
      </c>
      <c r="BE135" s="213">
        <f t="shared" si="78"/>
        <v>16.051627372002457</v>
      </c>
      <c r="BF135" s="404">
        <f t="shared" si="79"/>
        <v>-6.6840978076036672E-2</v>
      </c>
      <c r="BG135" s="527"/>
      <c r="BH135" s="213">
        <f t="shared" si="80"/>
        <v>233.69782129762933</v>
      </c>
      <c r="BI135" s="213">
        <f t="shared" si="81"/>
        <v>208.32862360047969</v>
      </c>
      <c r="BJ135" s="213">
        <f t="shared" si="82"/>
        <v>-25.369197697149644</v>
      </c>
      <c r="BK135" s="404">
        <f t="shared" si="83"/>
        <v>-0.10855555929569546</v>
      </c>
      <c r="BL135" s="215"/>
      <c r="BM135" s="213">
        <f t="shared" si="84"/>
        <v>432.32241547843489</v>
      </c>
      <c r="BN135" s="213">
        <f t="shared" si="85"/>
        <v>437.18315931124505</v>
      </c>
      <c r="BO135" s="213">
        <f t="shared" si="86"/>
        <v>4.860743832810158</v>
      </c>
      <c r="BP135" s="404">
        <f t="shared" si="87"/>
        <v>1.1243330576396222E-2</v>
      </c>
      <c r="BQ135" s="215"/>
      <c r="BR135" s="213">
        <f t="shared" si="88"/>
        <v>85.196125144409095</v>
      </c>
      <c r="BS135" s="213">
        <f t="shared" si="89"/>
        <v>103.8159770242725</v>
      </c>
      <c r="BT135" s="213">
        <f t="shared" si="90"/>
        <v>18.619851879863404</v>
      </c>
      <c r="BU135" s="404">
        <f t="shared" si="91"/>
        <v>0.21855280211749528</v>
      </c>
      <c r="BV135" s="215"/>
      <c r="BW135" s="213">
        <f t="shared" si="92"/>
        <v>751.21636192047356</v>
      </c>
      <c r="BX135" s="213">
        <f t="shared" si="93"/>
        <v>749.32775993599728</v>
      </c>
      <c r="BY135" s="213">
        <f t="shared" si="94"/>
        <v>-1.8886019844762814</v>
      </c>
      <c r="BZ135" s="404">
        <f t="shared" si="95"/>
        <v>-2.5140586390425498E-3</v>
      </c>
      <c r="CA135" s="216"/>
      <c r="CB135" s="213">
        <f t="shared" si="96"/>
        <v>-245.96314496314497</v>
      </c>
      <c r="CC135" s="213">
        <f t="shared" si="97"/>
        <v>-243.48471160528143</v>
      </c>
      <c r="CD135" s="213">
        <f t="shared" si="98"/>
        <v>2.4784333578635369</v>
      </c>
      <c r="CE135" s="404">
        <f t="shared" si="99"/>
        <v>-1.0076441973592851E-2</v>
      </c>
      <c r="CF135" s="142"/>
      <c r="CG135" s="213">
        <f t="shared" si="100"/>
        <v>505.25321695732856</v>
      </c>
      <c r="CH135" s="213">
        <f t="shared" si="101"/>
        <v>505.84304833071582</v>
      </c>
      <c r="CI135" s="206">
        <v>-5.0907529984438611</v>
      </c>
      <c r="CJ135" s="142">
        <v>-9.9751408817175553E-3</v>
      </c>
    </row>
    <row r="136" spans="1:88">
      <c r="A136" s="74">
        <v>418</v>
      </c>
      <c r="B136" s="84">
        <v>6</v>
      </c>
      <c r="C136" s="84">
        <v>6</v>
      </c>
      <c r="D136" s="75" t="s">
        <v>167</v>
      </c>
      <c r="E136" s="97">
        <v>24854</v>
      </c>
      <c r="F136" s="213">
        <f>'1.a. Vos-laskelma'!C136</f>
        <v>25041</v>
      </c>
      <c r="G136" s="214">
        <f t="shared" si="53"/>
        <v>187</v>
      </c>
      <c r="H136" s="179">
        <f t="shared" si="54"/>
        <v>7.523939808481532E-3</v>
      </c>
      <c r="I136" s="142"/>
      <c r="J136" s="213">
        <v>20070585.263415899</v>
      </c>
      <c r="K136" s="214">
        <f t="shared" si="55"/>
        <v>19319205.46639644</v>
      </c>
      <c r="L136" s="214">
        <f t="shared" si="56"/>
        <v>-751379.79701945931</v>
      </c>
      <c r="M136" s="179">
        <f t="shared" si="57"/>
        <v>-3.7436865301036008E-2</v>
      </c>
      <c r="N136" s="404"/>
      <c r="O136" s="213">
        <v>-16364.674828251391</v>
      </c>
      <c r="P136" s="213">
        <f>'2.a. Vos-laskelma'!M136+'2.a. Vos-laskelma'!N136</f>
        <v>-50923.721400416704</v>
      </c>
      <c r="Q136" s="214">
        <f t="shared" si="58"/>
        <v>-34559.046572165316</v>
      </c>
      <c r="R136" s="179">
        <f t="shared" si="59"/>
        <v>2.1118077160020197</v>
      </c>
      <c r="S136" s="404"/>
      <c r="T136" s="213">
        <v>20054220.588587649</v>
      </c>
      <c r="U136" s="213">
        <f>'2.a. Vos-laskelma'!U136</f>
        <v>19268281.744996022</v>
      </c>
      <c r="V136" s="214">
        <f t="shared" si="60"/>
        <v>-785938.84359162673</v>
      </c>
      <c r="W136" s="179">
        <f t="shared" si="61"/>
        <v>-3.9190695051937584E-2</v>
      </c>
      <c r="X136" s="142"/>
      <c r="Y136" s="213">
        <f>'1.a. Vos-laskelma'!X136</f>
        <v>1306746.3677039649</v>
      </c>
      <c r="Z136" s="213">
        <f>'1.a. Vos-laskelma'!E136</f>
        <v>1117094.9622023287</v>
      </c>
      <c r="AA136" s="214">
        <f t="shared" si="62"/>
        <v>-189651.40550163621</v>
      </c>
      <c r="AB136" s="179">
        <f t="shared" si="63"/>
        <v>-0.14513252930242737</v>
      </c>
      <c r="AC136" s="179"/>
      <c r="AD136" s="213">
        <v>787291.54827761394</v>
      </c>
      <c r="AE136" s="213">
        <f>'2.a. Vos-laskelma'!X136</f>
        <v>1291786.068066336</v>
      </c>
      <c r="AF136" s="214">
        <f t="shared" si="64"/>
        <v>504494.51978872204</v>
      </c>
      <c r="AG136" s="179">
        <f t="shared" si="65"/>
        <v>0.64079758114058616</v>
      </c>
      <c r="AH136" s="143"/>
      <c r="AI136" s="81">
        <v>22148258.504569221</v>
      </c>
      <c r="AJ136" s="81">
        <f>'2.a. Vos-laskelma'!Y136</f>
        <v>21677162.775264688</v>
      </c>
      <c r="AK136" s="214">
        <f t="shared" si="66"/>
        <v>-471095.72930453345</v>
      </c>
      <c r="AL136" s="179">
        <f t="shared" si="67"/>
        <v>-2.1270102532320798E-2</v>
      </c>
      <c r="AM136" s="142"/>
      <c r="AN136" s="213">
        <v>-2432683</v>
      </c>
      <c r="AO136" s="213">
        <v>-2432683</v>
      </c>
      <c r="AP136" s="214">
        <f t="shared" si="102"/>
        <v>0</v>
      </c>
      <c r="AQ136" s="179">
        <f t="shared" si="103"/>
        <v>0</v>
      </c>
      <c r="AR136" s="142"/>
      <c r="AS136" s="213">
        <f t="shared" si="68"/>
        <v>19715575.504569221</v>
      </c>
      <c r="AT136" s="213">
        <f t="shared" si="69"/>
        <v>19244479.775264688</v>
      </c>
      <c r="AU136" s="214">
        <f t="shared" si="70"/>
        <v>-471095.72930453345</v>
      </c>
      <c r="AV136" s="179">
        <f t="shared" si="71"/>
        <v>-2.3894596898546217E-2</v>
      </c>
      <c r="AX136" s="213">
        <f t="shared" si="72"/>
        <v>807.53944087132447</v>
      </c>
      <c r="AY136" s="213">
        <f t="shared" si="73"/>
        <v>771.50295381160652</v>
      </c>
      <c r="AZ136" s="213">
        <f t="shared" si="74"/>
        <v>-36.036487059717956</v>
      </c>
      <c r="BA136" s="404">
        <f t="shared" si="75"/>
        <v>-4.4625048927436982E-2</v>
      </c>
      <c r="BB136" s="164"/>
      <c r="BC136" s="213">
        <f t="shared" si="76"/>
        <v>-0.65843223739645096</v>
      </c>
      <c r="BD136" s="213">
        <f t="shared" si="77"/>
        <v>-2.0336137295002876</v>
      </c>
      <c r="BE136" s="213">
        <f t="shared" si="78"/>
        <v>-1.3751814921038368</v>
      </c>
      <c r="BF136" s="404">
        <f t="shared" si="79"/>
        <v>2.0885695049524458</v>
      </c>
      <c r="BG136" s="527"/>
      <c r="BH136" s="213">
        <f t="shared" si="80"/>
        <v>806.8810086339281</v>
      </c>
      <c r="BI136" s="213">
        <f t="shared" si="81"/>
        <v>769.46934008210621</v>
      </c>
      <c r="BJ136" s="213">
        <f t="shared" si="82"/>
        <v>-37.41166855182189</v>
      </c>
      <c r="BK136" s="404">
        <f t="shared" si="83"/>
        <v>-4.6365781511156001E-2</v>
      </c>
      <c r="BL136" s="215"/>
      <c r="BM136" s="213">
        <f t="shared" si="84"/>
        <v>52.576903826505387</v>
      </c>
      <c r="BN136" s="213">
        <f t="shared" si="85"/>
        <v>44.610637043342066</v>
      </c>
      <c r="BO136" s="213">
        <f t="shared" si="86"/>
        <v>-7.96626678316332</v>
      </c>
      <c r="BP136" s="404">
        <f t="shared" si="87"/>
        <v>-0.15151646832325105</v>
      </c>
      <c r="BQ136" s="215"/>
      <c r="BR136" s="213">
        <f t="shared" si="88"/>
        <v>31.676653588058819</v>
      </c>
      <c r="BS136" s="213">
        <f t="shared" si="89"/>
        <v>51.586840304553974</v>
      </c>
      <c r="BT136" s="213">
        <f t="shared" si="90"/>
        <v>19.910186716495154</v>
      </c>
      <c r="BU136" s="404">
        <f t="shared" si="91"/>
        <v>0.62854451026988278</v>
      </c>
      <c r="BV136" s="215"/>
      <c r="BW136" s="213">
        <f t="shared" si="92"/>
        <v>891.13456604849205</v>
      </c>
      <c r="BX136" s="213">
        <f t="shared" si="93"/>
        <v>865.66681743000231</v>
      </c>
      <c r="BY136" s="213">
        <f t="shared" si="94"/>
        <v>-25.467748618489736</v>
      </c>
      <c r="BZ136" s="404">
        <f t="shared" si="95"/>
        <v>-2.8579015548033271E-2</v>
      </c>
      <c r="CA136" s="216"/>
      <c r="CB136" s="213">
        <f t="shared" si="96"/>
        <v>-97.878932968536247</v>
      </c>
      <c r="CC136" s="213">
        <f t="shared" si="97"/>
        <v>-97.147997284453496</v>
      </c>
      <c r="CD136" s="213">
        <f t="shared" si="98"/>
        <v>0.73093568408275189</v>
      </c>
      <c r="CE136" s="404">
        <f t="shared" si="99"/>
        <v>-7.4677528852681238E-3</v>
      </c>
      <c r="CF136" s="142"/>
      <c r="CG136" s="213">
        <f t="shared" si="100"/>
        <v>793.25563307995583</v>
      </c>
      <c r="CH136" s="213">
        <f t="shared" si="101"/>
        <v>768.51882014554883</v>
      </c>
      <c r="CI136" s="206">
        <v>11.66468456085261</v>
      </c>
      <c r="CJ136" s="142">
        <v>1.4924283070260639E-2</v>
      </c>
    </row>
    <row r="137" spans="1:88">
      <c r="A137" s="74">
        <v>420</v>
      </c>
      <c r="B137" s="84">
        <v>11</v>
      </c>
      <c r="C137" s="84">
        <v>11</v>
      </c>
      <c r="D137" s="75" t="s">
        <v>168</v>
      </c>
      <c r="E137" s="97">
        <v>8971</v>
      </c>
      <c r="F137" s="213">
        <f>'1.a. Vos-laskelma'!C137</f>
        <v>8924</v>
      </c>
      <c r="G137" s="214">
        <f t="shared" si="53"/>
        <v>-47</v>
      </c>
      <c r="H137" s="179">
        <f t="shared" si="54"/>
        <v>-5.2391037788429382E-3</v>
      </c>
      <c r="I137" s="142"/>
      <c r="J137" s="213">
        <v>1581444.974924739</v>
      </c>
      <c r="K137" s="214">
        <f t="shared" si="55"/>
        <v>1095048.3838811987</v>
      </c>
      <c r="L137" s="214">
        <f t="shared" si="56"/>
        <v>-486396.59104354028</v>
      </c>
      <c r="M137" s="179">
        <f t="shared" si="57"/>
        <v>-0.30756466317564285</v>
      </c>
      <c r="N137" s="404"/>
      <c r="O137" s="213">
        <v>803705.44016346929</v>
      </c>
      <c r="P137" s="213">
        <f>'2.a. Vos-laskelma'!M137+'2.a. Vos-laskelma'!N137</f>
        <v>778785.8967759331</v>
      </c>
      <c r="Q137" s="214">
        <f t="shared" si="58"/>
        <v>-24919.543387536192</v>
      </c>
      <c r="R137" s="179">
        <f t="shared" si="59"/>
        <v>-3.1005816487278837E-2</v>
      </c>
      <c r="S137" s="404"/>
      <c r="T137" s="213">
        <v>2385150.4150882079</v>
      </c>
      <c r="U137" s="213">
        <f>'2.a. Vos-laskelma'!U137</f>
        <v>1873834.2806571317</v>
      </c>
      <c r="V137" s="214">
        <f t="shared" si="60"/>
        <v>-511316.13443107624</v>
      </c>
      <c r="W137" s="179">
        <f t="shared" si="61"/>
        <v>-0.21437479632166789</v>
      </c>
      <c r="X137" s="142"/>
      <c r="Y137" s="213">
        <f>'1.a. Vos-laskelma'!X137</f>
        <v>2628421.4579555518</v>
      </c>
      <c r="Z137" s="213">
        <f>'1.a. Vos-laskelma'!E137</f>
        <v>2775476.7337765563</v>
      </c>
      <c r="AA137" s="214">
        <f t="shared" si="62"/>
        <v>147055.27582100453</v>
      </c>
      <c r="AB137" s="179">
        <f t="shared" si="63"/>
        <v>5.5948133955422655E-2</v>
      </c>
      <c r="AC137" s="179"/>
      <c r="AD137" s="213">
        <v>998868.76567691891</v>
      </c>
      <c r="AE137" s="213">
        <f>'2.a. Vos-laskelma'!X137</f>
        <v>1167064.5437306035</v>
      </c>
      <c r="AF137" s="214">
        <f t="shared" si="64"/>
        <v>168195.77805368463</v>
      </c>
      <c r="AG137" s="179">
        <f t="shared" si="65"/>
        <v>0.16838626237321655</v>
      </c>
      <c r="AH137" s="143"/>
      <c r="AI137" s="81">
        <v>6012440.63872068</v>
      </c>
      <c r="AJ137" s="81">
        <f>'2.a. Vos-laskelma'!Y137</f>
        <v>5816375.5581642911</v>
      </c>
      <c r="AK137" s="214">
        <f t="shared" si="66"/>
        <v>-196065.08055638894</v>
      </c>
      <c r="AL137" s="179">
        <f t="shared" si="67"/>
        <v>-3.2609898764523595E-2</v>
      </c>
      <c r="AM137" s="142"/>
      <c r="AN137" s="213">
        <v>-1336697</v>
      </c>
      <c r="AO137" s="213">
        <v>-1336697</v>
      </c>
      <c r="AP137" s="214">
        <f t="shared" si="102"/>
        <v>0</v>
      </c>
      <c r="AQ137" s="179">
        <f t="shared" si="103"/>
        <v>0</v>
      </c>
      <c r="AR137" s="142"/>
      <c r="AS137" s="213">
        <f t="shared" si="68"/>
        <v>4675743.63872068</v>
      </c>
      <c r="AT137" s="213">
        <f t="shared" si="69"/>
        <v>4479678.5581642911</v>
      </c>
      <c r="AU137" s="214">
        <f t="shared" si="70"/>
        <v>-196065.08055638894</v>
      </c>
      <c r="AV137" s="179">
        <f t="shared" si="71"/>
        <v>-4.1932384601400835E-2</v>
      </c>
      <c r="AX137" s="213">
        <f t="shared" si="72"/>
        <v>176.28413498213567</v>
      </c>
      <c r="AY137" s="213">
        <f t="shared" si="73"/>
        <v>122.70824561644987</v>
      </c>
      <c r="AZ137" s="213">
        <f t="shared" si="74"/>
        <v>-53.575889365685796</v>
      </c>
      <c r="BA137" s="404">
        <f t="shared" si="75"/>
        <v>-0.30391781637703863</v>
      </c>
      <c r="BB137" s="164"/>
      <c r="BC137" s="213">
        <f t="shared" si="76"/>
        <v>89.589281034831046</v>
      </c>
      <c r="BD137" s="213">
        <f t="shared" si="77"/>
        <v>87.268702014335844</v>
      </c>
      <c r="BE137" s="213">
        <f t="shared" si="78"/>
        <v>-2.3205790204952024</v>
      </c>
      <c r="BF137" s="404">
        <f t="shared" si="79"/>
        <v>-2.5902418165327099E-2</v>
      </c>
      <c r="BG137" s="527"/>
      <c r="BH137" s="213">
        <f t="shared" si="80"/>
        <v>265.87341601696664</v>
      </c>
      <c r="BI137" s="213">
        <f t="shared" si="81"/>
        <v>209.9769476307857</v>
      </c>
      <c r="BJ137" s="213">
        <f t="shared" si="82"/>
        <v>-55.896468386180942</v>
      </c>
      <c r="BK137" s="404">
        <f t="shared" si="83"/>
        <v>-0.2102371467729362</v>
      </c>
      <c r="BL137" s="215"/>
      <c r="BM137" s="213">
        <f t="shared" si="84"/>
        <v>292.99091048439993</v>
      </c>
      <c r="BN137" s="213">
        <f t="shared" si="85"/>
        <v>311.01263265089159</v>
      </c>
      <c r="BO137" s="213">
        <f t="shared" si="86"/>
        <v>18.021722166491656</v>
      </c>
      <c r="BP137" s="404">
        <f t="shared" si="87"/>
        <v>6.1509492348061114E-2</v>
      </c>
      <c r="BQ137" s="215"/>
      <c r="BR137" s="213">
        <f t="shared" si="88"/>
        <v>111.34419414523676</v>
      </c>
      <c r="BS137" s="213">
        <f t="shared" si="89"/>
        <v>130.77818732974043</v>
      </c>
      <c r="BT137" s="213">
        <f t="shared" si="90"/>
        <v>19.433993184503677</v>
      </c>
      <c r="BU137" s="404">
        <f t="shared" si="91"/>
        <v>0.17453979826872773</v>
      </c>
      <c r="BV137" s="215"/>
      <c r="BW137" s="213">
        <f t="shared" si="92"/>
        <v>670.20852064660346</v>
      </c>
      <c r="BX137" s="213">
        <f t="shared" si="93"/>
        <v>651.76776761141764</v>
      </c>
      <c r="BY137" s="213">
        <f t="shared" si="94"/>
        <v>-18.440753035185821</v>
      </c>
      <c r="BZ137" s="404">
        <f t="shared" si="95"/>
        <v>-2.7514948657165028E-2</v>
      </c>
      <c r="CA137" s="216"/>
      <c r="CB137" s="213">
        <f t="shared" si="96"/>
        <v>-149.00200646527699</v>
      </c>
      <c r="CC137" s="213">
        <f t="shared" si="97"/>
        <v>-149.78675481846705</v>
      </c>
      <c r="CD137" s="213">
        <f t="shared" si="98"/>
        <v>-0.78474835319005365</v>
      </c>
      <c r="CE137" s="404">
        <f t="shared" si="99"/>
        <v>5.2666965486329155E-3</v>
      </c>
      <c r="CF137" s="142"/>
      <c r="CG137" s="213">
        <f t="shared" si="100"/>
        <v>521.2065141813265</v>
      </c>
      <c r="CH137" s="213">
        <f t="shared" si="101"/>
        <v>501.98101279295059</v>
      </c>
      <c r="CI137" s="206">
        <v>-31.68206962492809</v>
      </c>
      <c r="CJ137" s="142">
        <v>-5.7302810281990281E-2</v>
      </c>
    </row>
    <row r="138" spans="1:88">
      <c r="A138" s="74">
        <v>421</v>
      </c>
      <c r="B138" s="84">
        <v>16</v>
      </c>
      <c r="C138" s="84">
        <v>16</v>
      </c>
      <c r="D138" s="75" t="s">
        <v>169</v>
      </c>
      <c r="E138" s="97">
        <v>665</v>
      </c>
      <c r="F138" s="213">
        <f>'1.a. Vos-laskelma'!C138</f>
        <v>656</v>
      </c>
      <c r="G138" s="214">
        <f t="shared" si="53"/>
        <v>-9</v>
      </c>
      <c r="H138" s="179">
        <f t="shared" si="54"/>
        <v>-1.3533834586466165E-2</v>
      </c>
      <c r="I138" s="142"/>
      <c r="J138" s="213">
        <v>692084.82577400422</v>
      </c>
      <c r="K138" s="214">
        <f t="shared" si="55"/>
        <v>643745.15172436263</v>
      </c>
      <c r="L138" s="214">
        <f t="shared" si="56"/>
        <v>-48339.674049641588</v>
      </c>
      <c r="M138" s="179">
        <f t="shared" si="57"/>
        <v>-6.9846458482282339E-2</v>
      </c>
      <c r="N138" s="404"/>
      <c r="O138" s="213">
        <v>438384.76679980202</v>
      </c>
      <c r="P138" s="213">
        <f>'2.a. Vos-laskelma'!M138+'2.a. Vos-laskelma'!N138</f>
        <v>426982.60905498278</v>
      </c>
      <c r="Q138" s="214">
        <f t="shared" si="58"/>
        <v>-11402.15774481924</v>
      </c>
      <c r="R138" s="179">
        <f t="shared" si="59"/>
        <v>-2.6009475256302154E-2</v>
      </c>
      <c r="S138" s="404"/>
      <c r="T138" s="213">
        <v>1130469.5925738059</v>
      </c>
      <c r="U138" s="213">
        <f>'2.a. Vos-laskelma'!U138</f>
        <v>1070727.7607793454</v>
      </c>
      <c r="V138" s="214">
        <f t="shared" si="60"/>
        <v>-59741.831794460537</v>
      </c>
      <c r="W138" s="179">
        <f t="shared" si="61"/>
        <v>-5.2846916172634796E-2</v>
      </c>
      <c r="X138" s="142"/>
      <c r="Y138" s="213">
        <f>'1.a. Vos-laskelma'!X138</f>
        <v>26927.479013271699</v>
      </c>
      <c r="Z138" s="213">
        <f>'1.a. Vos-laskelma'!E138</f>
        <v>-13992.761914797891</v>
      </c>
      <c r="AA138" s="214">
        <f t="shared" si="62"/>
        <v>-40920.240928069587</v>
      </c>
      <c r="AB138" s="179">
        <f t="shared" si="63"/>
        <v>-1.519646191457481</v>
      </c>
      <c r="AC138" s="179"/>
      <c r="AD138" s="213">
        <v>138086.52591539401</v>
      </c>
      <c r="AE138" s="213">
        <f>'2.a. Vos-laskelma'!X138</f>
        <v>149650.46293401683</v>
      </c>
      <c r="AF138" s="214">
        <f t="shared" si="64"/>
        <v>11563.937018622819</v>
      </c>
      <c r="AG138" s="179">
        <f t="shared" si="65"/>
        <v>8.37441375395893E-2</v>
      </c>
      <c r="AH138" s="143"/>
      <c r="AI138" s="81">
        <v>1295483.5975024721</v>
      </c>
      <c r="AJ138" s="81">
        <f>'2.a. Vos-laskelma'!Y138</f>
        <v>1206385.4617985645</v>
      </c>
      <c r="AK138" s="214">
        <f t="shared" si="66"/>
        <v>-89098.135703907581</v>
      </c>
      <c r="AL138" s="179">
        <f t="shared" si="67"/>
        <v>-6.8775965883070597E-2</v>
      </c>
      <c r="AM138" s="142"/>
      <c r="AN138" s="213">
        <v>-170879</v>
      </c>
      <c r="AO138" s="213">
        <v>-170879</v>
      </c>
      <c r="AP138" s="214">
        <f t="shared" si="102"/>
        <v>0</v>
      </c>
      <c r="AQ138" s="179">
        <f t="shared" si="103"/>
        <v>0</v>
      </c>
      <c r="AR138" s="142"/>
      <c r="AS138" s="213">
        <f t="shared" si="68"/>
        <v>1124604.5975024721</v>
      </c>
      <c r="AT138" s="213">
        <f t="shared" si="69"/>
        <v>1035506.4617985645</v>
      </c>
      <c r="AU138" s="214">
        <f t="shared" si="70"/>
        <v>-89098.135703907581</v>
      </c>
      <c r="AV138" s="179">
        <f t="shared" si="71"/>
        <v>-7.9226188388147434E-2</v>
      </c>
      <c r="AX138" s="213">
        <f t="shared" si="72"/>
        <v>1040.729061314292</v>
      </c>
      <c r="AY138" s="213">
        <f t="shared" si="73"/>
        <v>981.31882884811375</v>
      </c>
      <c r="AZ138" s="213">
        <f t="shared" si="74"/>
        <v>-59.410232466178286</v>
      </c>
      <c r="BA138" s="404">
        <f t="shared" si="75"/>
        <v>-5.7085205626094128E-2</v>
      </c>
      <c r="BB138" s="164"/>
      <c r="BC138" s="213">
        <f t="shared" si="76"/>
        <v>659.22521323278499</v>
      </c>
      <c r="BD138" s="213">
        <f t="shared" si="77"/>
        <v>650.88812355942491</v>
      </c>
      <c r="BE138" s="213">
        <f t="shared" si="78"/>
        <v>-8.337089673360083</v>
      </c>
      <c r="BF138" s="404">
        <f t="shared" si="79"/>
        <v>-1.2646800374147853E-2</v>
      </c>
      <c r="BG138" s="527"/>
      <c r="BH138" s="213">
        <f t="shared" si="80"/>
        <v>1699.9542745470767</v>
      </c>
      <c r="BI138" s="213">
        <f t="shared" si="81"/>
        <v>1632.2069524075387</v>
      </c>
      <c r="BJ138" s="213">
        <f t="shared" si="82"/>
        <v>-67.747322139538028</v>
      </c>
      <c r="BK138" s="404">
        <f t="shared" si="83"/>
        <v>-3.9852437888417983E-2</v>
      </c>
      <c r="BL138" s="215"/>
      <c r="BM138" s="213">
        <f t="shared" si="84"/>
        <v>40.49244964401759</v>
      </c>
      <c r="BN138" s="213">
        <f t="shared" si="85"/>
        <v>-21.330429748167518</v>
      </c>
      <c r="BO138" s="213">
        <f t="shared" si="86"/>
        <v>-61.822879392185108</v>
      </c>
      <c r="BP138" s="404">
        <f t="shared" si="87"/>
        <v>-1.5267754837183307</v>
      </c>
      <c r="BQ138" s="215"/>
      <c r="BR138" s="213">
        <f t="shared" si="88"/>
        <v>207.64891115096844</v>
      </c>
      <c r="BS138" s="213">
        <f t="shared" si="89"/>
        <v>228.12570569209882</v>
      </c>
      <c r="BT138" s="213">
        <f t="shared" si="90"/>
        <v>20.476794541130374</v>
      </c>
      <c r="BU138" s="404">
        <f t="shared" si="91"/>
        <v>9.8612578450955543E-2</v>
      </c>
      <c r="BV138" s="215"/>
      <c r="BW138" s="213">
        <f t="shared" si="92"/>
        <v>1948.0956353420634</v>
      </c>
      <c r="BX138" s="213">
        <f t="shared" si="93"/>
        <v>1839.0022283514704</v>
      </c>
      <c r="BY138" s="213">
        <f t="shared" si="94"/>
        <v>-109.09340699059294</v>
      </c>
      <c r="BZ138" s="404">
        <f t="shared" si="95"/>
        <v>-5.6000026390612689E-2</v>
      </c>
      <c r="CA138" s="216"/>
      <c r="CB138" s="213">
        <f t="shared" si="96"/>
        <v>-256.9609022556391</v>
      </c>
      <c r="CC138" s="213">
        <f t="shared" si="97"/>
        <v>-260.48628048780489</v>
      </c>
      <c r="CD138" s="213">
        <f t="shared" si="98"/>
        <v>-3.5253782321657923</v>
      </c>
      <c r="CE138" s="404">
        <f t="shared" si="99"/>
        <v>1.3719512195121998E-2</v>
      </c>
      <c r="CF138" s="142"/>
      <c r="CG138" s="213">
        <f t="shared" si="100"/>
        <v>1691.1347330864241</v>
      </c>
      <c r="CH138" s="213">
        <f t="shared" si="101"/>
        <v>1578.5159478636654</v>
      </c>
      <c r="CI138" s="206">
        <v>-379.93638528716218</v>
      </c>
      <c r="CJ138" s="142">
        <v>-0.18344922195888991</v>
      </c>
    </row>
    <row r="139" spans="1:88">
      <c r="A139" s="74">
        <v>422</v>
      </c>
      <c r="B139" s="84">
        <v>12</v>
      </c>
      <c r="C139" s="84">
        <v>12</v>
      </c>
      <c r="D139" s="75" t="s">
        <v>170</v>
      </c>
      <c r="E139" s="97">
        <v>10049</v>
      </c>
      <c r="F139" s="213">
        <f>'1.a. Vos-laskelma'!C139</f>
        <v>9846</v>
      </c>
      <c r="G139" s="214">
        <f t="shared" ref="G139:G202" si="104">F139-E139</f>
        <v>-203</v>
      </c>
      <c r="H139" s="179">
        <f t="shared" ref="H139:H202" si="105">G139/E139</f>
        <v>-2.0201015026370783E-2</v>
      </c>
      <c r="I139" s="142"/>
      <c r="J139" s="213">
        <v>2727705.906584071</v>
      </c>
      <c r="K139" s="214">
        <f t="shared" ref="K139:K202" si="106">U139-P139</f>
        <v>2232107.5636452623</v>
      </c>
      <c r="L139" s="214">
        <f t="shared" ref="L139:L202" si="107">K139-J139</f>
        <v>-495598.34293880872</v>
      </c>
      <c r="M139" s="179">
        <f t="shared" ref="M139:M202" si="108">L139/J139</f>
        <v>-0.18169053406474112</v>
      </c>
      <c r="N139" s="404"/>
      <c r="O139" s="213">
        <v>-347644.95706427598</v>
      </c>
      <c r="P139" s="213">
        <f>'2.a. Vos-laskelma'!M139+'2.a. Vos-laskelma'!N139</f>
        <v>-362227.80617113109</v>
      </c>
      <c r="Q139" s="214">
        <f t="shared" ref="Q139:Q202" si="109">P139-O139</f>
        <v>-14582.849106855108</v>
      </c>
      <c r="R139" s="179">
        <f t="shared" ref="R139:R202" si="110">Q139/O139</f>
        <v>4.1947535295784225E-2</v>
      </c>
      <c r="S139" s="404"/>
      <c r="T139" s="213">
        <v>2380060.9495197949</v>
      </c>
      <c r="U139" s="213">
        <f>'2.a. Vos-laskelma'!U139</f>
        <v>1869879.7574741314</v>
      </c>
      <c r="V139" s="214">
        <f t="shared" ref="V139:V202" si="111">U139-T139</f>
        <v>-510181.19204566348</v>
      </c>
      <c r="W139" s="179">
        <f t="shared" ref="W139:W202" si="112">V139/T139</f>
        <v>-0.21435635593643032</v>
      </c>
      <c r="X139" s="142"/>
      <c r="Y139" s="213">
        <f>'1.a. Vos-laskelma'!X139</f>
        <v>2664680.9825411788</v>
      </c>
      <c r="Z139" s="213">
        <f>'1.a. Vos-laskelma'!E139</f>
        <v>2579735.4508707225</v>
      </c>
      <c r="AA139" s="214">
        <f t="shared" ref="AA139:AA202" si="113">Z139-Y139</f>
        <v>-84945.531670456287</v>
      </c>
      <c r="AB139" s="179">
        <f t="shared" ref="AB139:AB202" si="114">AA139/Y139</f>
        <v>-3.1878311973183297E-2</v>
      </c>
      <c r="AC139" s="179"/>
      <c r="AD139" s="213">
        <v>1505498.9980920821</v>
      </c>
      <c r="AE139" s="213">
        <f>'2.a. Vos-laskelma'!X139</f>
        <v>1673577.4653186472</v>
      </c>
      <c r="AF139" s="214">
        <f t="shared" ref="AF139:AF202" si="115">AE139-AD139</f>
        <v>168078.46722656512</v>
      </c>
      <c r="AG139" s="179">
        <f t="shared" ref="AG139:AG202" si="116">AF139/AD139</f>
        <v>0.1116430282846889</v>
      </c>
      <c r="AH139" s="143"/>
      <c r="AI139" s="81">
        <v>6550240.930153057</v>
      </c>
      <c r="AJ139" s="81">
        <f>'2.a. Vos-laskelma'!Y139</f>
        <v>6123192.6736635016</v>
      </c>
      <c r="AK139" s="214">
        <f t="shared" ref="AK139:AK202" si="117">AJ139-AI139</f>
        <v>-427048.25648955535</v>
      </c>
      <c r="AL139" s="179">
        <f t="shared" ref="AL139:AL202" si="118">AK139/AI139</f>
        <v>-6.519580898523937E-2</v>
      </c>
      <c r="AM139" s="142"/>
      <c r="AN139" s="213">
        <v>-233645</v>
      </c>
      <c r="AO139" s="213">
        <v>-233645</v>
      </c>
      <c r="AP139" s="214">
        <f t="shared" si="102"/>
        <v>0</v>
      </c>
      <c r="AQ139" s="179">
        <f t="shared" si="103"/>
        <v>0</v>
      </c>
      <c r="AR139" s="142"/>
      <c r="AS139" s="213">
        <f t="shared" ref="AS139:AS202" si="119">AI139+AN139</f>
        <v>6316595.930153057</v>
      </c>
      <c r="AT139" s="213">
        <f t="shared" ref="AT139:AT202" si="120">AJ139+AO139</f>
        <v>5889547.6736635016</v>
      </c>
      <c r="AU139" s="214">
        <f t="shared" ref="AU139:AU202" si="121">AT139-AS139</f>
        <v>-427048.25648955535</v>
      </c>
      <c r="AV139" s="179">
        <f t="shared" ref="AV139:AV202" si="122">AU139/AS139</f>
        <v>-6.7607341234380267E-2</v>
      </c>
      <c r="AX139" s="213">
        <f t="shared" ref="AX139:AX202" si="123">J139/$E139</f>
        <v>271.44053205135543</v>
      </c>
      <c r="AY139" s="213">
        <f t="shared" ref="AY139:AY202" si="124">K139/$F139</f>
        <v>226.70196665095088</v>
      </c>
      <c r="AZ139" s="213">
        <f t="shared" ref="AZ139:AZ202" si="125">AY139-AX139</f>
        <v>-44.738565400404553</v>
      </c>
      <c r="BA139" s="404">
        <f t="shared" ref="BA139:BA202" si="126">AZ139/AX139</f>
        <v>-0.1648190307552897</v>
      </c>
      <c r="BB139" s="164"/>
      <c r="BC139" s="213">
        <f t="shared" ref="BC139:BC202" si="127">O139/$E139</f>
        <v>-34.594980302943178</v>
      </c>
      <c r="BD139" s="213">
        <f t="shared" ref="BD139:BD202" si="128">P139/$F139</f>
        <v>-36.789336397636717</v>
      </c>
      <c r="BE139" s="213">
        <f t="shared" ref="BE139:BE202" si="129">BD139-BC139</f>
        <v>-2.1943560946935392</v>
      </c>
      <c r="BF139" s="404">
        <f t="shared" ref="BF139:BF202" si="130">BE139/BC139</f>
        <v>6.3429898658067849E-2</v>
      </c>
      <c r="BG139" s="527"/>
      <c r="BH139" s="213">
        <f t="shared" ref="BH139:BH202" si="131">T139/$E139</f>
        <v>236.84555174841228</v>
      </c>
      <c r="BI139" s="213">
        <f t="shared" ref="BI139:BI202" si="132">U139/$F139</f>
        <v>189.91263025331418</v>
      </c>
      <c r="BJ139" s="213">
        <f t="shared" ref="BJ139:BJ202" si="133">BI139-BH139</f>
        <v>-46.9329214950981</v>
      </c>
      <c r="BK139" s="404">
        <f t="shared" ref="BK139:BK202" si="134">BJ139/BH139</f>
        <v>-0.19815834052459769</v>
      </c>
      <c r="BL139" s="215"/>
      <c r="BM139" s="213">
        <f t="shared" ref="BM139:BM202" si="135">Y139/$E139</f>
        <v>265.16877127487101</v>
      </c>
      <c r="BN139" s="213">
        <f t="shared" ref="BN139:BN202" si="136">Z139/$F139</f>
        <v>262.00847561148919</v>
      </c>
      <c r="BO139" s="213">
        <f t="shared" ref="BO139:BO202" si="137">BN139-BM139</f>
        <v>-3.1602956633818167</v>
      </c>
      <c r="BP139" s="404">
        <f t="shared" ref="BP139:BP202" si="138">BO139/BM139</f>
        <v>-1.1918053729282809E-2</v>
      </c>
      <c r="BQ139" s="215"/>
      <c r="BR139" s="213">
        <f t="shared" ref="BR139:BR202" si="139">AD139/$E139</f>
        <v>149.81580237755819</v>
      </c>
      <c r="BS139" s="213">
        <f t="shared" ref="BS139:BS202" si="140">AE139/$F139</f>
        <v>169.9753671865374</v>
      </c>
      <c r="BT139" s="213">
        <f t="shared" ref="BT139:BT202" si="141">BS139-BR139</f>
        <v>20.159564808979212</v>
      </c>
      <c r="BU139" s="404">
        <f t="shared" ref="BU139:BU202" si="142">BT139/BR139</f>
        <v>0.13456233914613427</v>
      </c>
      <c r="BV139" s="215"/>
      <c r="BW139" s="213">
        <f t="shared" ref="BW139:BW202" si="143">AI139/$E139</f>
        <v>651.83012540084155</v>
      </c>
      <c r="BX139" s="213">
        <f t="shared" ref="BX139:BX202" si="144">AJ139/$F139</f>
        <v>621.89647305134076</v>
      </c>
      <c r="BY139" s="213">
        <f t="shared" ref="BY139:BY202" si="145">BX139-BW139</f>
        <v>-29.93365234950079</v>
      </c>
      <c r="BZ139" s="404">
        <f t="shared" ref="BZ139:BZ202" si="146">BY139/BW139</f>
        <v>-4.5922474557451839E-2</v>
      </c>
      <c r="CA139" s="216"/>
      <c r="CB139" s="213">
        <f t="shared" ref="CB139:CB202" si="147">AN139/$E139</f>
        <v>-23.25057219623843</v>
      </c>
      <c r="CC139" s="213">
        <f t="shared" ref="CC139:CC202" si="148">AO139/$F139</f>
        <v>-23.729941092829577</v>
      </c>
      <c r="CD139" s="213">
        <f t="shared" ref="CD139:CD202" si="149">CC139-CB139</f>
        <v>-0.47936889659114712</v>
      </c>
      <c r="CE139" s="404">
        <f t="shared" ref="CE139:CE202" si="150">CD139/CB139</f>
        <v>2.0617509648588404E-2</v>
      </c>
      <c r="CF139" s="142"/>
      <c r="CG139" s="213">
        <f t="shared" ref="CG139:CG202" si="151">AS139/$E139</f>
        <v>628.57955320460314</v>
      </c>
      <c r="CH139" s="213">
        <f t="shared" ref="CH139:CH202" si="152">AT139/$F139</f>
        <v>598.1665319585112</v>
      </c>
      <c r="CI139" s="206">
        <v>-128.89162004201921</v>
      </c>
      <c r="CJ139" s="142">
        <v>-0.17016042932640271</v>
      </c>
    </row>
    <row r="140" spans="1:88">
      <c r="A140" s="74">
        <v>423</v>
      </c>
      <c r="B140" s="84">
        <v>2</v>
      </c>
      <c r="C140" s="84">
        <v>2</v>
      </c>
      <c r="D140" s="75" t="s">
        <v>171</v>
      </c>
      <c r="E140" s="97">
        <v>20666</v>
      </c>
      <c r="F140" s="213">
        <f>'1.a. Vos-laskelma'!C140</f>
        <v>20732</v>
      </c>
      <c r="G140" s="214">
        <f t="shared" si="104"/>
        <v>66</v>
      </c>
      <c r="H140" s="179">
        <f t="shared" si="105"/>
        <v>3.1936514081099391E-3</v>
      </c>
      <c r="I140" s="142"/>
      <c r="J140" s="213">
        <v>13467081.584692881</v>
      </c>
      <c r="K140" s="214">
        <f t="shared" si="106"/>
        <v>12797337.256699115</v>
      </c>
      <c r="L140" s="214">
        <f t="shared" si="107"/>
        <v>-669744.32799376547</v>
      </c>
      <c r="M140" s="179">
        <f t="shared" si="108"/>
        <v>-4.9731957423872632E-2</v>
      </c>
      <c r="N140" s="404"/>
      <c r="O140" s="213">
        <v>2643560.7346864399</v>
      </c>
      <c r="P140" s="213">
        <f>'2.a. Vos-laskelma'!M140+'2.a. Vos-laskelma'!N140</f>
        <v>2576820.4599611247</v>
      </c>
      <c r="Q140" s="214">
        <f t="shared" si="109"/>
        <v>-66740.274725315161</v>
      </c>
      <c r="R140" s="179">
        <f t="shared" si="110"/>
        <v>-2.5246355738912658E-2</v>
      </c>
      <c r="S140" s="404"/>
      <c r="T140" s="213">
        <v>16110642.31937932</v>
      </c>
      <c r="U140" s="213">
        <f>'2.a. Vos-laskelma'!U140</f>
        <v>15374157.716660241</v>
      </c>
      <c r="V140" s="214">
        <f t="shared" si="111"/>
        <v>-736484.6027190797</v>
      </c>
      <c r="W140" s="179">
        <f t="shared" si="112"/>
        <v>-4.5714167574384679E-2</v>
      </c>
      <c r="X140" s="142"/>
      <c r="Y140" s="213">
        <f>'1.a. Vos-laskelma'!X140</f>
        <v>1164204.72186961</v>
      </c>
      <c r="Z140" s="213">
        <f>'1.a. Vos-laskelma'!E140</f>
        <v>796569.61209807801</v>
      </c>
      <c r="AA140" s="214">
        <f t="shared" si="113"/>
        <v>-367635.10977153201</v>
      </c>
      <c r="AB140" s="179">
        <f t="shared" si="114"/>
        <v>-0.31578218406565339</v>
      </c>
      <c r="AC140" s="179"/>
      <c r="AD140" s="213">
        <v>1111127.287426353</v>
      </c>
      <c r="AE140" s="213">
        <f>'2.a. Vos-laskelma'!X140</f>
        <v>1478654.1429021494</v>
      </c>
      <c r="AF140" s="214">
        <f t="shared" si="115"/>
        <v>367526.85547579639</v>
      </c>
      <c r="AG140" s="179">
        <f t="shared" si="116"/>
        <v>0.3307693543618031</v>
      </c>
      <c r="AH140" s="143"/>
      <c r="AI140" s="81">
        <v>18385974.328675281</v>
      </c>
      <c r="AJ140" s="81">
        <f>'2.a. Vos-laskelma'!Y140</f>
        <v>17649381.471660469</v>
      </c>
      <c r="AK140" s="214">
        <f t="shared" si="117"/>
        <v>-736592.85701481253</v>
      </c>
      <c r="AL140" s="179">
        <f t="shared" si="118"/>
        <v>-4.0062758918683015E-2</v>
      </c>
      <c r="AM140" s="142"/>
      <c r="AN140" s="213">
        <v>-2230400</v>
      </c>
      <c r="AO140" s="213">
        <v>-2230400</v>
      </c>
      <c r="AP140" s="214">
        <f t="shared" si="102"/>
        <v>0</v>
      </c>
      <c r="AQ140" s="179">
        <f t="shared" si="103"/>
        <v>0</v>
      </c>
      <c r="AR140" s="142"/>
      <c r="AS140" s="213">
        <f t="shared" si="119"/>
        <v>16155574.328675281</v>
      </c>
      <c r="AT140" s="213">
        <f t="shared" si="120"/>
        <v>15418981.471660469</v>
      </c>
      <c r="AU140" s="214">
        <f t="shared" si="121"/>
        <v>-736592.85701481253</v>
      </c>
      <c r="AV140" s="179">
        <f t="shared" si="122"/>
        <v>-4.5593727714613001E-2</v>
      </c>
      <c r="AX140" s="213">
        <f t="shared" si="123"/>
        <v>651.65400100130068</v>
      </c>
      <c r="AY140" s="213">
        <f t="shared" si="124"/>
        <v>617.27461203449332</v>
      </c>
      <c r="AZ140" s="213">
        <f t="shared" si="125"/>
        <v>-34.379388966807369</v>
      </c>
      <c r="BA140" s="404">
        <f t="shared" si="126"/>
        <v>-5.2757120978282383E-2</v>
      </c>
      <c r="BB140" s="164"/>
      <c r="BC140" s="213">
        <f t="shared" si="127"/>
        <v>127.91835549629536</v>
      </c>
      <c r="BD140" s="213">
        <f t="shared" si="128"/>
        <v>124.29193806488156</v>
      </c>
      <c r="BE140" s="213">
        <f t="shared" si="129"/>
        <v>-3.6264174314137989</v>
      </c>
      <c r="BF140" s="404">
        <f t="shared" si="130"/>
        <v>-2.8349468825987396E-2</v>
      </c>
      <c r="BG140" s="527"/>
      <c r="BH140" s="213">
        <f t="shared" si="131"/>
        <v>779.57235649759605</v>
      </c>
      <c r="BI140" s="213">
        <f t="shared" si="132"/>
        <v>741.56655009937492</v>
      </c>
      <c r="BJ140" s="213">
        <f t="shared" si="133"/>
        <v>-38.005806398221125</v>
      </c>
      <c r="BK140" s="404">
        <f t="shared" si="134"/>
        <v>-4.8752121700377821E-2</v>
      </c>
      <c r="BL140" s="215"/>
      <c r="BM140" s="213">
        <f t="shared" si="135"/>
        <v>56.334303777683637</v>
      </c>
      <c r="BN140" s="213">
        <f t="shared" si="136"/>
        <v>38.422227093289507</v>
      </c>
      <c r="BO140" s="213">
        <f t="shared" si="137"/>
        <v>-17.91207668439413</v>
      </c>
      <c r="BP140" s="404">
        <f t="shared" si="138"/>
        <v>-0.31796038085572026</v>
      </c>
      <c r="BQ140" s="215"/>
      <c r="BR140" s="213">
        <f t="shared" si="139"/>
        <v>53.765957970887108</v>
      </c>
      <c r="BS140" s="213">
        <f t="shared" si="140"/>
        <v>71.32231057795434</v>
      </c>
      <c r="BT140" s="213">
        <f t="shared" si="141"/>
        <v>17.556352607067232</v>
      </c>
      <c r="BU140" s="404">
        <f t="shared" si="142"/>
        <v>0.326532870791097</v>
      </c>
      <c r="BV140" s="215"/>
      <c r="BW140" s="213">
        <f t="shared" si="143"/>
        <v>889.67261824616673</v>
      </c>
      <c r="BX140" s="213">
        <f t="shared" si="144"/>
        <v>851.31108777061877</v>
      </c>
      <c r="BY140" s="213">
        <f t="shared" si="145"/>
        <v>-38.361530475547966</v>
      </c>
      <c r="BZ140" s="404">
        <f t="shared" si="146"/>
        <v>-4.3118704216356558E-2</v>
      </c>
      <c r="CA140" s="216"/>
      <c r="CB140" s="213">
        <f t="shared" si="147"/>
        <v>-107.92606213103649</v>
      </c>
      <c r="CC140" s="213">
        <f t="shared" si="148"/>
        <v>-107.58248118850086</v>
      </c>
      <c r="CD140" s="213">
        <f t="shared" si="149"/>
        <v>0.34358094253562399</v>
      </c>
      <c r="CE140" s="404">
        <f t="shared" si="150"/>
        <v>-3.1834844684546291E-3</v>
      </c>
      <c r="CF140" s="142"/>
      <c r="CG140" s="213">
        <f t="shared" si="151"/>
        <v>781.74655611513026</v>
      </c>
      <c r="CH140" s="213">
        <f t="shared" si="152"/>
        <v>743.72860658211789</v>
      </c>
      <c r="CI140" s="206">
        <v>7.313840542641401</v>
      </c>
      <c r="CJ140" s="142">
        <v>9.4441265142508127E-3</v>
      </c>
    </row>
    <row r="141" spans="1:88">
      <c r="A141" s="74">
        <v>425</v>
      </c>
      <c r="B141" s="84">
        <v>17</v>
      </c>
      <c r="C141" s="84">
        <v>17</v>
      </c>
      <c r="D141" s="75" t="s">
        <v>172</v>
      </c>
      <c r="E141" s="97">
        <v>10190</v>
      </c>
      <c r="F141" s="213">
        <f>'1.a. Vos-laskelma'!C141</f>
        <v>10116</v>
      </c>
      <c r="G141" s="214">
        <f t="shared" si="104"/>
        <v>-74</v>
      </c>
      <c r="H141" s="179">
        <f t="shared" si="105"/>
        <v>-7.2620215897939155E-3</v>
      </c>
      <c r="I141" s="142"/>
      <c r="J141" s="213">
        <v>17095213.028648719</v>
      </c>
      <c r="K141" s="214">
        <f t="shared" si="106"/>
        <v>16698426.761741325</v>
      </c>
      <c r="L141" s="214">
        <f t="shared" si="107"/>
        <v>-396786.26690739393</v>
      </c>
      <c r="M141" s="179">
        <f t="shared" si="108"/>
        <v>-2.3210372765899229E-2</v>
      </c>
      <c r="N141" s="404"/>
      <c r="O141" s="213">
        <v>-1845910.5793786061</v>
      </c>
      <c r="P141" s="213">
        <f>'2.a. Vos-laskelma'!M141+'2.a. Vos-laskelma'!N141</f>
        <v>-1706463.1464956636</v>
      </c>
      <c r="Q141" s="214">
        <f t="shared" si="109"/>
        <v>139447.43288294249</v>
      </c>
      <c r="R141" s="179">
        <f t="shared" si="110"/>
        <v>-7.5543980537716549E-2</v>
      </c>
      <c r="S141" s="404"/>
      <c r="T141" s="213">
        <v>15249302.44927012</v>
      </c>
      <c r="U141" s="213">
        <f>'2.a. Vos-laskelma'!U141</f>
        <v>14991963.615245663</v>
      </c>
      <c r="V141" s="214">
        <f t="shared" si="111"/>
        <v>-257338.83402445726</v>
      </c>
      <c r="W141" s="179">
        <f t="shared" si="112"/>
        <v>-1.687544954141652E-2</v>
      </c>
      <c r="X141" s="142"/>
      <c r="Y141" s="213">
        <f>'1.a. Vos-laskelma'!X141</f>
        <v>5320493.9853960956</v>
      </c>
      <c r="Z141" s="213">
        <f>'1.a. Vos-laskelma'!E141</f>
        <v>5120977.6722569121</v>
      </c>
      <c r="AA141" s="214">
        <f t="shared" si="113"/>
        <v>-199516.31313918345</v>
      </c>
      <c r="AB141" s="179">
        <f t="shared" si="114"/>
        <v>-3.7499584378221984E-2</v>
      </c>
      <c r="AC141" s="179"/>
      <c r="AD141" s="213">
        <v>270674.82891565718</v>
      </c>
      <c r="AE141" s="213">
        <f>'2.a. Vos-laskelma'!X141</f>
        <v>473332.88151650445</v>
      </c>
      <c r="AF141" s="214">
        <f t="shared" si="115"/>
        <v>202658.05260084727</v>
      </c>
      <c r="AG141" s="179">
        <f t="shared" si="116"/>
        <v>0.74871406924947548</v>
      </c>
      <c r="AH141" s="143"/>
      <c r="AI141" s="81">
        <v>20840471.263581868</v>
      </c>
      <c r="AJ141" s="81">
        <f>'2.a. Vos-laskelma'!Y141</f>
        <v>20586274.169019081</v>
      </c>
      <c r="AK141" s="214">
        <f t="shared" si="117"/>
        <v>-254197.09456278756</v>
      </c>
      <c r="AL141" s="179">
        <f t="shared" si="118"/>
        <v>-1.2197281498475026E-2</v>
      </c>
      <c r="AM141" s="142"/>
      <c r="AN141" s="213">
        <v>1565155</v>
      </c>
      <c r="AO141" s="213">
        <v>1565155</v>
      </c>
      <c r="AP141" s="214">
        <f t="shared" si="102"/>
        <v>0</v>
      </c>
      <c r="AQ141" s="179">
        <f t="shared" si="103"/>
        <v>0</v>
      </c>
      <c r="AR141" s="142"/>
      <c r="AS141" s="213">
        <f t="shared" si="119"/>
        <v>22405626.263581868</v>
      </c>
      <c r="AT141" s="213">
        <f t="shared" si="120"/>
        <v>22151429.169019081</v>
      </c>
      <c r="AU141" s="214">
        <f t="shared" si="121"/>
        <v>-254197.09456278756</v>
      </c>
      <c r="AV141" s="179">
        <f t="shared" si="122"/>
        <v>-1.1345234967877682E-2</v>
      </c>
      <c r="AX141" s="213">
        <f t="shared" si="123"/>
        <v>1677.6460283266654</v>
      </c>
      <c r="AY141" s="213">
        <f t="shared" si="124"/>
        <v>1650.6946185983911</v>
      </c>
      <c r="AZ141" s="213">
        <f t="shared" si="125"/>
        <v>-26.951409728274257</v>
      </c>
      <c r="BA141" s="404">
        <f t="shared" si="126"/>
        <v>-1.6065015666717492E-2</v>
      </c>
      <c r="BB141" s="164"/>
      <c r="BC141" s="213">
        <f t="shared" si="127"/>
        <v>-181.14922270643828</v>
      </c>
      <c r="BD141" s="213">
        <f t="shared" si="128"/>
        <v>-168.68951626093946</v>
      </c>
      <c r="BE141" s="213">
        <f t="shared" si="129"/>
        <v>12.459706445498824</v>
      </c>
      <c r="BF141" s="404">
        <f t="shared" si="130"/>
        <v>-6.8781451332476456E-2</v>
      </c>
      <c r="BG141" s="527"/>
      <c r="BH141" s="213">
        <f t="shared" si="131"/>
        <v>1496.4968056202276</v>
      </c>
      <c r="BI141" s="213">
        <f t="shared" si="132"/>
        <v>1482.0051023374517</v>
      </c>
      <c r="BJ141" s="213">
        <f t="shared" si="133"/>
        <v>-14.491703282775916</v>
      </c>
      <c r="BK141" s="404">
        <f t="shared" si="134"/>
        <v>-9.6837515645546504E-3</v>
      </c>
      <c r="BL141" s="215"/>
      <c r="BM141" s="213">
        <f t="shared" si="135"/>
        <v>522.12894851777185</v>
      </c>
      <c r="BN141" s="213">
        <f t="shared" si="136"/>
        <v>506.22555083599366</v>
      </c>
      <c r="BO141" s="213">
        <f t="shared" si="137"/>
        <v>-15.903397681778188</v>
      </c>
      <c r="BP141" s="404">
        <f t="shared" si="138"/>
        <v>-3.0458754924286447E-2</v>
      </c>
      <c r="BQ141" s="215"/>
      <c r="BR141" s="213">
        <f t="shared" si="139"/>
        <v>26.562789883774013</v>
      </c>
      <c r="BS141" s="213">
        <f t="shared" si="140"/>
        <v>46.790518141212381</v>
      </c>
      <c r="BT141" s="213">
        <f t="shared" si="141"/>
        <v>20.227728257438368</v>
      </c>
      <c r="BU141" s="404">
        <f t="shared" si="142"/>
        <v>0.76150616505062807</v>
      </c>
      <c r="BV141" s="215"/>
      <c r="BW141" s="213">
        <f t="shared" si="143"/>
        <v>2045.1885440217732</v>
      </c>
      <c r="BX141" s="213">
        <f t="shared" si="144"/>
        <v>2035.021171314658</v>
      </c>
      <c r="BY141" s="213">
        <f t="shared" si="145"/>
        <v>-10.167372707115192</v>
      </c>
      <c r="BZ141" s="404">
        <f t="shared" si="146"/>
        <v>-4.9713620471985931E-3</v>
      </c>
      <c r="CA141" s="216"/>
      <c r="CB141" s="213">
        <f t="shared" si="147"/>
        <v>153.59715407262021</v>
      </c>
      <c r="CC141" s="213">
        <f t="shared" si="148"/>
        <v>154.72073942269671</v>
      </c>
      <c r="CD141" s="213">
        <f t="shared" si="149"/>
        <v>1.1235853500764961</v>
      </c>
      <c r="CE141" s="404">
        <f t="shared" si="150"/>
        <v>7.3151443258204427E-3</v>
      </c>
      <c r="CF141" s="142"/>
      <c r="CG141" s="213">
        <f t="shared" si="151"/>
        <v>2198.7856980943934</v>
      </c>
      <c r="CH141" s="213">
        <f t="shared" si="152"/>
        <v>2189.7419107373548</v>
      </c>
      <c r="CI141" s="206">
        <v>53.284776258959482</v>
      </c>
      <c r="CJ141" s="142">
        <v>2.483558767869249E-2</v>
      </c>
    </row>
    <row r="142" spans="1:88">
      <c r="A142" s="74">
        <v>426</v>
      </c>
      <c r="B142" s="84">
        <v>12</v>
      </c>
      <c r="C142" s="84">
        <v>12</v>
      </c>
      <c r="D142" s="75" t="s">
        <v>173</v>
      </c>
      <c r="E142" s="97">
        <v>11913</v>
      </c>
      <c r="F142" s="213">
        <f>'1.a. Vos-laskelma'!C142</f>
        <v>11980</v>
      </c>
      <c r="G142" s="214">
        <f t="shared" si="104"/>
        <v>67</v>
      </c>
      <c r="H142" s="179">
        <f t="shared" si="105"/>
        <v>5.6241081171829093E-3</v>
      </c>
      <c r="I142" s="142"/>
      <c r="J142" s="213">
        <v>6716118.025960071</v>
      </c>
      <c r="K142" s="214">
        <f t="shared" si="106"/>
        <v>6322280.7983172406</v>
      </c>
      <c r="L142" s="214">
        <f t="shared" si="107"/>
        <v>-393837.22764283046</v>
      </c>
      <c r="M142" s="179">
        <f t="shared" si="108"/>
        <v>-5.8640605498669944E-2</v>
      </c>
      <c r="N142" s="404"/>
      <c r="O142" s="213">
        <v>-2503384.7092257501</v>
      </c>
      <c r="P142" s="213">
        <f>'2.a. Vos-laskelma'!M142+'2.a. Vos-laskelma'!N142</f>
        <v>-2340773.0702955723</v>
      </c>
      <c r="Q142" s="214">
        <f t="shared" si="109"/>
        <v>162611.63893017778</v>
      </c>
      <c r="R142" s="179">
        <f t="shared" si="110"/>
        <v>-6.4956711739471526E-2</v>
      </c>
      <c r="S142" s="404"/>
      <c r="T142" s="213">
        <v>4212733.3167343214</v>
      </c>
      <c r="U142" s="213">
        <f>'2.a. Vos-laskelma'!U142</f>
        <v>3981507.7280216687</v>
      </c>
      <c r="V142" s="214">
        <f t="shared" si="111"/>
        <v>-231225.58871265268</v>
      </c>
      <c r="W142" s="179">
        <f t="shared" si="112"/>
        <v>-5.4887307438652916E-2</v>
      </c>
      <c r="X142" s="142"/>
      <c r="Y142" s="213">
        <f>'1.a. Vos-laskelma'!X142</f>
        <v>5760236.2431890173</v>
      </c>
      <c r="Z142" s="213">
        <f>'1.a. Vos-laskelma'!E142</f>
        <v>5848274.2302042171</v>
      </c>
      <c r="AA142" s="214">
        <f t="shared" si="113"/>
        <v>88037.987015199848</v>
      </c>
      <c r="AB142" s="179">
        <f t="shared" si="114"/>
        <v>1.5283745891376795E-2</v>
      </c>
      <c r="AC142" s="179"/>
      <c r="AD142" s="213">
        <v>956117.90807904513</v>
      </c>
      <c r="AE142" s="213">
        <f>'2.a. Vos-laskelma'!X142</f>
        <v>1197744.1598645626</v>
      </c>
      <c r="AF142" s="214">
        <f t="shared" si="115"/>
        <v>241626.25178551744</v>
      </c>
      <c r="AG142" s="179">
        <f t="shared" si="116"/>
        <v>0.25271595662398311</v>
      </c>
      <c r="AH142" s="143"/>
      <c r="AI142" s="81">
        <v>10929087.468002381</v>
      </c>
      <c r="AJ142" s="81">
        <f>'2.a. Vos-laskelma'!Y142</f>
        <v>11027526.118090447</v>
      </c>
      <c r="AK142" s="214">
        <f t="shared" si="117"/>
        <v>98438.650088066235</v>
      </c>
      <c r="AL142" s="179">
        <f t="shared" si="118"/>
        <v>9.0070328722567043E-3</v>
      </c>
      <c r="AM142" s="142"/>
      <c r="AN142" s="213">
        <v>-1842217</v>
      </c>
      <c r="AO142" s="213">
        <v>-1842217</v>
      </c>
      <c r="AP142" s="214">
        <f t="shared" si="102"/>
        <v>0</v>
      </c>
      <c r="AQ142" s="179">
        <f t="shared" si="103"/>
        <v>0</v>
      </c>
      <c r="AR142" s="142"/>
      <c r="AS142" s="213">
        <f t="shared" si="119"/>
        <v>9086870.4680023808</v>
      </c>
      <c r="AT142" s="213">
        <f t="shared" si="120"/>
        <v>9185309.118090447</v>
      </c>
      <c r="AU142" s="214">
        <f t="shared" si="121"/>
        <v>98438.650088066235</v>
      </c>
      <c r="AV142" s="179">
        <f t="shared" si="122"/>
        <v>1.0833064082370107E-2</v>
      </c>
      <c r="AX142" s="213">
        <f t="shared" si="123"/>
        <v>563.76378963821628</v>
      </c>
      <c r="AY142" s="213">
        <f t="shared" si="124"/>
        <v>527.73629368257434</v>
      </c>
      <c r="AZ142" s="213">
        <f t="shared" si="125"/>
        <v>-36.027495955641939</v>
      </c>
      <c r="BA142" s="404">
        <f t="shared" si="126"/>
        <v>-6.3905303280939407E-2</v>
      </c>
      <c r="BB142" s="164"/>
      <c r="BC142" s="213">
        <f t="shared" si="127"/>
        <v>-210.13889945653909</v>
      </c>
      <c r="BD142" s="213">
        <f t="shared" si="128"/>
        <v>-195.39007264570719</v>
      </c>
      <c r="BE142" s="213">
        <f t="shared" si="129"/>
        <v>14.748826810831901</v>
      </c>
      <c r="BF142" s="404">
        <f t="shared" si="130"/>
        <v>-7.018608572223084E-2</v>
      </c>
      <c r="BG142" s="527"/>
      <c r="BH142" s="213">
        <f t="shared" si="131"/>
        <v>353.6248901816773</v>
      </c>
      <c r="BI142" s="213">
        <f t="shared" si="132"/>
        <v>332.34622103686718</v>
      </c>
      <c r="BJ142" s="213">
        <f t="shared" si="133"/>
        <v>-21.278669144810124</v>
      </c>
      <c r="BK142" s="404">
        <f t="shared" si="134"/>
        <v>-6.0172996119922599E-2</v>
      </c>
      <c r="BL142" s="215"/>
      <c r="BM142" s="213">
        <f t="shared" si="135"/>
        <v>483.52524495836627</v>
      </c>
      <c r="BN142" s="213">
        <f t="shared" si="136"/>
        <v>488.16980218733033</v>
      </c>
      <c r="BO142" s="213">
        <f t="shared" si="137"/>
        <v>4.6445572289640609</v>
      </c>
      <c r="BP142" s="404">
        <f t="shared" si="138"/>
        <v>9.6056147582614399E-3</v>
      </c>
      <c r="BQ142" s="215"/>
      <c r="BR142" s="213">
        <f t="shared" si="139"/>
        <v>80.258365489720902</v>
      </c>
      <c r="BS142" s="213">
        <f t="shared" si="140"/>
        <v>99.978644396040281</v>
      </c>
      <c r="BT142" s="213">
        <f t="shared" si="141"/>
        <v>19.720278906319379</v>
      </c>
      <c r="BU142" s="404">
        <f t="shared" si="142"/>
        <v>0.24570994918710443</v>
      </c>
      <c r="BV142" s="215"/>
      <c r="BW142" s="213">
        <f t="shared" si="143"/>
        <v>917.40850062976415</v>
      </c>
      <c r="BX142" s="213">
        <f t="shared" si="144"/>
        <v>920.49466762023769</v>
      </c>
      <c r="BY142" s="213">
        <f t="shared" si="145"/>
        <v>3.0861669904735436</v>
      </c>
      <c r="BZ142" s="404">
        <f t="shared" si="146"/>
        <v>3.3640052259762293E-3</v>
      </c>
      <c r="CA142" s="216"/>
      <c r="CB142" s="213">
        <f t="shared" si="147"/>
        <v>-154.63921766137832</v>
      </c>
      <c r="CC142" s="213">
        <f t="shared" si="148"/>
        <v>-153.77437395659433</v>
      </c>
      <c r="CD142" s="213">
        <f t="shared" si="149"/>
        <v>0.86484370478399342</v>
      </c>
      <c r="CE142" s="404">
        <f t="shared" si="150"/>
        <v>-5.5926544240400096E-3</v>
      </c>
      <c r="CF142" s="142"/>
      <c r="CG142" s="213">
        <f t="shared" si="151"/>
        <v>762.76928296838582</v>
      </c>
      <c r="CH142" s="213">
        <f t="shared" si="152"/>
        <v>766.72029366364336</v>
      </c>
      <c r="CI142" s="206">
        <v>23.873971943416219</v>
      </c>
      <c r="CJ142" s="142">
        <v>3.2310357891294612E-2</v>
      </c>
    </row>
    <row r="143" spans="1:88">
      <c r="A143" s="74">
        <v>430</v>
      </c>
      <c r="B143" s="84">
        <v>2</v>
      </c>
      <c r="C143" s="84">
        <v>2</v>
      </c>
      <c r="D143" s="75" t="s">
        <v>174</v>
      </c>
      <c r="E143" s="97">
        <v>15295</v>
      </c>
      <c r="F143" s="213">
        <f>'1.a. Vos-laskelma'!C143</f>
        <v>15124</v>
      </c>
      <c r="G143" s="214">
        <f t="shared" si="104"/>
        <v>-171</v>
      </c>
      <c r="H143" s="179">
        <f t="shared" si="105"/>
        <v>-1.1180124223602485E-2</v>
      </c>
      <c r="I143" s="142"/>
      <c r="J143" s="213">
        <v>3082057.2723425971</v>
      </c>
      <c r="K143" s="214">
        <f t="shared" si="106"/>
        <v>2466956.6378326369</v>
      </c>
      <c r="L143" s="214">
        <f t="shared" si="107"/>
        <v>-615100.63450996019</v>
      </c>
      <c r="M143" s="179">
        <f t="shared" si="108"/>
        <v>-0.19957469318616428</v>
      </c>
      <c r="N143" s="404"/>
      <c r="O143" s="213">
        <v>1196430.861905965</v>
      </c>
      <c r="P143" s="213">
        <f>'2.a. Vos-laskelma'!M143+'2.a. Vos-laskelma'!N143</f>
        <v>1174789.981318546</v>
      </c>
      <c r="Q143" s="214">
        <f t="shared" si="109"/>
        <v>-21640.880587419029</v>
      </c>
      <c r="R143" s="179">
        <f t="shared" si="110"/>
        <v>-1.8087865564537672E-2</v>
      </c>
      <c r="S143" s="404"/>
      <c r="T143" s="213">
        <v>4278488.1342485622</v>
      </c>
      <c r="U143" s="213">
        <f>'2.a. Vos-laskelma'!U143</f>
        <v>3641746.6191511829</v>
      </c>
      <c r="V143" s="214">
        <f t="shared" si="111"/>
        <v>-636741.51509737922</v>
      </c>
      <c r="W143" s="179">
        <f t="shared" si="112"/>
        <v>-0.14882395255472905</v>
      </c>
      <c r="X143" s="142"/>
      <c r="Y143" s="213">
        <f>'1.a. Vos-laskelma'!X143</f>
        <v>6532069.7233023737</v>
      </c>
      <c r="Z143" s="213">
        <f>'1.a. Vos-laskelma'!E143</f>
        <v>6772257.630549442</v>
      </c>
      <c r="AA143" s="214">
        <f t="shared" si="113"/>
        <v>240187.90724706836</v>
      </c>
      <c r="AB143" s="179">
        <f t="shared" si="114"/>
        <v>3.6770566975154427E-2</v>
      </c>
      <c r="AC143" s="179"/>
      <c r="AD143" s="213">
        <v>2368162.0583124449</v>
      </c>
      <c r="AE143" s="213">
        <f>'2.a. Vos-laskelma'!X143</f>
        <v>2604699.0925373985</v>
      </c>
      <c r="AF143" s="214">
        <f t="shared" si="115"/>
        <v>236537.0342249535</v>
      </c>
      <c r="AG143" s="179">
        <f t="shared" si="116"/>
        <v>9.9882114652875595E-2</v>
      </c>
      <c r="AH143" s="143"/>
      <c r="AI143" s="81">
        <v>13178719.91586338</v>
      </c>
      <c r="AJ143" s="81">
        <f>'2.a. Vos-laskelma'!Y143</f>
        <v>13018703.342238024</v>
      </c>
      <c r="AK143" s="214">
        <f t="shared" si="117"/>
        <v>-160016.57362535596</v>
      </c>
      <c r="AL143" s="179">
        <f t="shared" si="118"/>
        <v>-1.2142042220105318E-2</v>
      </c>
      <c r="AM143" s="142"/>
      <c r="AN143" s="213">
        <v>-2470883</v>
      </c>
      <c r="AO143" s="213">
        <v>-2470883</v>
      </c>
      <c r="AP143" s="214">
        <f t="shared" si="102"/>
        <v>0</v>
      </c>
      <c r="AQ143" s="179">
        <f t="shared" si="103"/>
        <v>0</v>
      </c>
      <c r="AR143" s="142"/>
      <c r="AS143" s="213">
        <f t="shared" si="119"/>
        <v>10707836.91586338</v>
      </c>
      <c r="AT143" s="213">
        <f t="shared" si="120"/>
        <v>10547820.342238024</v>
      </c>
      <c r="AU143" s="214">
        <f t="shared" si="121"/>
        <v>-160016.57362535596</v>
      </c>
      <c r="AV143" s="179">
        <f t="shared" si="122"/>
        <v>-1.4943874741713296E-2</v>
      </c>
      <c r="AX143" s="213">
        <f t="shared" si="123"/>
        <v>201.50750391255949</v>
      </c>
      <c r="AY143" s="213">
        <f t="shared" si="124"/>
        <v>163.11535558269222</v>
      </c>
      <c r="AZ143" s="213">
        <f t="shared" si="125"/>
        <v>-38.392148329867268</v>
      </c>
      <c r="BA143" s="404">
        <f t="shared" si="126"/>
        <v>-0.19052465831012846</v>
      </c>
      <c r="BB143" s="164"/>
      <c r="BC143" s="213">
        <f t="shared" si="127"/>
        <v>78.22365883661098</v>
      </c>
      <c r="BD143" s="213">
        <f t="shared" si="128"/>
        <v>77.677200563246899</v>
      </c>
      <c r="BE143" s="213">
        <f t="shared" si="129"/>
        <v>-0.54645827336408104</v>
      </c>
      <c r="BF143" s="404">
        <f t="shared" si="130"/>
        <v>-6.9858439440360518E-3</v>
      </c>
      <c r="BG143" s="527"/>
      <c r="BH143" s="213">
        <f t="shared" si="131"/>
        <v>279.73116274917044</v>
      </c>
      <c r="BI143" s="213">
        <f t="shared" si="132"/>
        <v>240.7925561459391</v>
      </c>
      <c r="BJ143" s="213">
        <f t="shared" si="133"/>
        <v>-38.938606603231335</v>
      </c>
      <c r="BK143" s="404">
        <f t="shared" si="134"/>
        <v>-0.1392001027720563</v>
      </c>
      <c r="BL143" s="215"/>
      <c r="BM143" s="213">
        <f t="shared" si="135"/>
        <v>427.07222774124705</v>
      </c>
      <c r="BN143" s="213">
        <f t="shared" si="136"/>
        <v>447.78217604796629</v>
      </c>
      <c r="BO143" s="213">
        <f t="shared" si="137"/>
        <v>20.709948306719241</v>
      </c>
      <c r="BP143" s="404">
        <f t="shared" si="138"/>
        <v>4.8492847255024292E-2</v>
      </c>
      <c r="BQ143" s="215"/>
      <c r="BR143" s="213">
        <f t="shared" si="139"/>
        <v>154.83243271084962</v>
      </c>
      <c r="BS143" s="213">
        <f t="shared" si="140"/>
        <v>172.22289688821729</v>
      </c>
      <c r="BT143" s="213">
        <f t="shared" si="141"/>
        <v>17.390464177367676</v>
      </c>
      <c r="BU143" s="404">
        <f t="shared" si="142"/>
        <v>0.11231796770799603</v>
      </c>
      <c r="BV143" s="215"/>
      <c r="BW143" s="213">
        <f t="shared" si="143"/>
        <v>861.63582320126704</v>
      </c>
      <c r="BX143" s="213">
        <f t="shared" si="144"/>
        <v>860.79762908212274</v>
      </c>
      <c r="BY143" s="213">
        <f t="shared" si="145"/>
        <v>-0.83819411914430475</v>
      </c>
      <c r="BZ143" s="404">
        <f t="shared" si="146"/>
        <v>-9.727939537496614E-4</v>
      </c>
      <c r="CA143" s="216"/>
      <c r="CB143" s="213">
        <f t="shared" si="147"/>
        <v>-161.54841451454723</v>
      </c>
      <c r="CC143" s="213">
        <f t="shared" si="148"/>
        <v>-163.37496693996297</v>
      </c>
      <c r="CD143" s="213">
        <f t="shared" si="149"/>
        <v>-1.8265524254157413</v>
      </c>
      <c r="CE143" s="404">
        <f t="shared" si="150"/>
        <v>1.1306532663316621E-2</v>
      </c>
      <c r="CF143" s="142"/>
      <c r="CG143" s="213">
        <f t="shared" si="151"/>
        <v>700.08740868671987</v>
      </c>
      <c r="CH143" s="213">
        <f t="shared" si="152"/>
        <v>697.42266214215977</v>
      </c>
      <c r="CI143" s="206">
        <v>-15.835346230475469</v>
      </c>
      <c r="CJ143" s="142">
        <v>-2.211879161782894E-2</v>
      </c>
    </row>
    <row r="144" spans="1:88">
      <c r="A144" s="74">
        <v>433</v>
      </c>
      <c r="B144" s="84">
        <v>5</v>
      </c>
      <c r="C144" s="84">
        <v>5</v>
      </c>
      <c r="D144" s="75" t="s">
        <v>175</v>
      </c>
      <c r="E144" s="97">
        <v>7657</v>
      </c>
      <c r="F144" s="213">
        <f>'1.a. Vos-laskelma'!C144</f>
        <v>7574</v>
      </c>
      <c r="G144" s="214">
        <f t="shared" si="104"/>
        <v>-83</v>
      </c>
      <c r="H144" s="179">
        <f t="shared" si="105"/>
        <v>-1.0839754473031213E-2</v>
      </c>
      <c r="I144" s="142"/>
      <c r="J144" s="213">
        <v>2605953.8794003949</v>
      </c>
      <c r="K144" s="214">
        <f t="shared" si="106"/>
        <v>1989529.3314250275</v>
      </c>
      <c r="L144" s="214">
        <f t="shared" si="107"/>
        <v>-616424.5479753674</v>
      </c>
      <c r="M144" s="179">
        <f t="shared" si="108"/>
        <v>-0.23654468824183519</v>
      </c>
      <c r="N144" s="404"/>
      <c r="O144" s="213">
        <v>22538.906004931181</v>
      </c>
      <c r="P144" s="213">
        <f>'2.a. Vos-laskelma'!M144+'2.a. Vos-laskelma'!N144</f>
        <v>11643.948645789234</v>
      </c>
      <c r="Q144" s="214">
        <f t="shared" si="109"/>
        <v>-10894.957359141947</v>
      </c>
      <c r="R144" s="179">
        <f t="shared" si="110"/>
        <v>-0.48338448000796003</v>
      </c>
      <c r="S144" s="404"/>
      <c r="T144" s="213">
        <v>2628492.7854053271</v>
      </c>
      <c r="U144" s="213">
        <f>'2.a. Vos-laskelma'!U144</f>
        <v>2001173.2800708166</v>
      </c>
      <c r="V144" s="214">
        <f t="shared" si="111"/>
        <v>-627319.50533451047</v>
      </c>
      <c r="W144" s="179">
        <f t="shared" si="112"/>
        <v>-0.23866130004909814</v>
      </c>
      <c r="X144" s="142"/>
      <c r="Y144" s="213">
        <f>'1.a. Vos-laskelma'!X144</f>
        <v>2212893.1715544122</v>
      </c>
      <c r="Z144" s="213">
        <f>'1.a. Vos-laskelma'!E144</f>
        <v>2191498.8923755065</v>
      </c>
      <c r="AA144" s="214">
        <f t="shared" si="113"/>
        <v>-21394.279178905766</v>
      </c>
      <c r="AB144" s="179">
        <f t="shared" si="114"/>
        <v>-9.6680126514546976E-3</v>
      </c>
      <c r="AC144" s="179"/>
      <c r="AD144" s="213">
        <v>872011.39828710165</v>
      </c>
      <c r="AE144" s="213">
        <f>'2.a. Vos-laskelma'!X144</f>
        <v>1003323.682440712</v>
      </c>
      <c r="AF144" s="214">
        <f t="shared" si="115"/>
        <v>131312.28415361035</v>
      </c>
      <c r="AG144" s="179">
        <f t="shared" si="116"/>
        <v>0.15058551345951215</v>
      </c>
      <c r="AH144" s="143"/>
      <c r="AI144" s="81">
        <v>5713397.35524684</v>
      </c>
      <c r="AJ144" s="81">
        <f>'2.a. Vos-laskelma'!Y144</f>
        <v>5195995.8548870347</v>
      </c>
      <c r="AK144" s="214">
        <f t="shared" si="117"/>
        <v>-517401.5003598053</v>
      </c>
      <c r="AL144" s="179">
        <f t="shared" si="118"/>
        <v>-9.0559341174591149E-2</v>
      </c>
      <c r="AM144" s="142"/>
      <c r="AN144" s="213">
        <v>-1204795</v>
      </c>
      <c r="AO144" s="213">
        <v>-1204795</v>
      </c>
      <c r="AP144" s="214">
        <f t="shared" si="102"/>
        <v>0</v>
      </c>
      <c r="AQ144" s="179">
        <f t="shared" si="103"/>
        <v>0</v>
      </c>
      <c r="AR144" s="142"/>
      <c r="AS144" s="213">
        <f t="shared" si="119"/>
        <v>4508602.35524684</v>
      </c>
      <c r="AT144" s="213">
        <f t="shared" si="120"/>
        <v>3991200.8548870347</v>
      </c>
      <c r="AU144" s="214">
        <f t="shared" si="121"/>
        <v>-517401.5003598053</v>
      </c>
      <c r="AV144" s="179">
        <f t="shared" si="122"/>
        <v>-0.11475873443522572</v>
      </c>
      <c r="AX144" s="213">
        <f t="shared" si="123"/>
        <v>340.33614723787315</v>
      </c>
      <c r="AY144" s="213">
        <f t="shared" si="124"/>
        <v>262.67881323277362</v>
      </c>
      <c r="AZ144" s="213">
        <f t="shared" si="125"/>
        <v>-77.657334005099528</v>
      </c>
      <c r="BA144" s="404">
        <f t="shared" si="126"/>
        <v>-0.22817833085129813</v>
      </c>
      <c r="BB144" s="164"/>
      <c r="BC144" s="213">
        <f t="shared" si="127"/>
        <v>2.9435687612552148</v>
      </c>
      <c r="BD144" s="213">
        <f t="shared" si="128"/>
        <v>1.5373578882742587</v>
      </c>
      <c r="BE144" s="213">
        <f t="shared" si="129"/>
        <v>-1.4062108729809562</v>
      </c>
      <c r="BF144" s="404">
        <f t="shared" si="130"/>
        <v>-0.47772312693701469</v>
      </c>
      <c r="BG144" s="527"/>
      <c r="BH144" s="213">
        <f t="shared" si="131"/>
        <v>343.27971599912854</v>
      </c>
      <c r="BI144" s="213">
        <f t="shared" si="132"/>
        <v>264.21617112104786</v>
      </c>
      <c r="BJ144" s="213">
        <f t="shared" si="133"/>
        <v>-79.063544878080677</v>
      </c>
      <c r="BK144" s="404">
        <f t="shared" si="134"/>
        <v>-0.23031813763875694</v>
      </c>
      <c r="BL144" s="215"/>
      <c r="BM144" s="213">
        <f t="shared" si="135"/>
        <v>289.00263439394178</v>
      </c>
      <c r="BN144" s="213">
        <f t="shared" si="136"/>
        <v>289.34498182935124</v>
      </c>
      <c r="BO144" s="213">
        <f t="shared" si="137"/>
        <v>0.34234743540946511</v>
      </c>
      <c r="BP144" s="404">
        <f t="shared" si="138"/>
        <v>1.1845824039887769E-3</v>
      </c>
      <c r="BQ144" s="215"/>
      <c r="BR144" s="213">
        <f t="shared" si="139"/>
        <v>113.8842103026122</v>
      </c>
      <c r="BS144" s="213">
        <f t="shared" si="140"/>
        <v>132.46945899666122</v>
      </c>
      <c r="BT144" s="213">
        <f t="shared" si="141"/>
        <v>18.585248694049014</v>
      </c>
      <c r="BU144" s="404">
        <f t="shared" si="142"/>
        <v>0.16319425357268089</v>
      </c>
      <c r="BV144" s="215"/>
      <c r="BW144" s="213">
        <f t="shared" si="143"/>
        <v>746.16656069568239</v>
      </c>
      <c r="BX144" s="213">
        <f t="shared" si="144"/>
        <v>686.03061194706027</v>
      </c>
      <c r="BY144" s="213">
        <f t="shared" si="145"/>
        <v>-60.135948748622127</v>
      </c>
      <c r="BZ144" s="404">
        <f t="shared" si="146"/>
        <v>-8.0593197171091202E-2</v>
      </c>
      <c r="CA144" s="216"/>
      <c r="CB144" s="213">
        <f t="shared" si="147"/>
        <v>-157.34556614862217</v>
      </c>
      <c r="CC144" s="213">
        <f t="shared" si="148"/>
        <v>-159.0698442038553</v>
      </c>
      <c r="CD144" s="213">
        <f t="shared" si="149"/>
        <v>-1.7242780552331283</v>
      </c>
      <c r="CE144" s="404">
        <f t="shared" si="150"/>
        <v>1.0958542381832647E-2</v>
      </c>
      <c r="CF144" s="142"/>
      <c r="CG144" s="213">
        <f t="shared" si="151"/>
        <v>588.8209945470602</v>
      </c>
      <c r="CH144" s="213">
        <f t="shared" si="152"/>
        <v>526.960767743205</v>
      </c>
      <c r="CI144" s="206">
        <v>-33.472121013542854</v>
      </c>
      <c r="CJ144" s="142">
        <v>-5.3788351785619443E-2</v>
      </c>
    </row>
    <row r="145" spans="1:88">
      <c r="A145" s="74">
        <v>434</v>
      </c>
      <c r="B145" s="84">
        <v>1</v>
      </c>
      <c r="C145" s="85">
        <v>34</v>
      </c>
      <c r="D145" s="75" t="s">
        <v>176</v>
      </c>
      <c r="E145" s="97">
        <v>14352</v>
      </c>
      <c r="F145" s="213">
        <f>'1.a. Vos-laskelma'!C145</f>
        <v>14196</v>
      </c>
      <c r="G145" s="214">
        <f t="shared" si="104"/>
        <v>-156</v>
      </c>
      <c r="H145" s="179">
        <f t="shared" si="105"/>
        <v>-1.0869565217391304E-2</v>
      </c>
      <c r="I145" s="142"/>
      <c r="J145" s="213">
        <v>4443105.720269775</v>
      </c>
      <c r="K145" s="214">
        <f t="shared" si="106"/>
        <v>4161170.5713526984</v>
      </c>
      <c r="L145" s="214">
        <f t="shared" si="107"/>
        <v>-281935.14891707664</v>
      </c>
      <c r="M145" s="179">
        <f t="shared" si="108"/>
        <v>-6.3454521829374388E-2</v>
      </c>
      <c r="N145" s="404"/>
      <c r="O145" s="213">
        <v>2906607.9438304491</v>
      </c>
      <c r="P145" s="213">
        <f>'2.a. Vos-laskelma'!M145+'2.a. Vos-laskelma'!N145</f>
        <v>2667605.592713146</v>
      </c>
      <c r="Q145" s="214">
        <f t="shared" si="109"/>
        <v>-239002.35111730313</v>
      </c>
      <c r="R145" s="179">
        <f t="shared" si="110"/>
        <v>-8.2227240734206439E-2</v>
      </c>
      <c r="S145" s="404"/>
      <c r="T145" s="213">
        <v>7349713.6641002242</v>
      </c>
      <c r="U145" s="213">
        <f>'2.a. Vos-laskelma'!U145</f>
        <v>6828776.1640658444</v>
      </c>
      <c r="V145" s="214">
        <f t="shared" si="111"/>
        <v>-520937.50003437977</v>
      </c>
      <c r="W145" s="179">
        <f t="shared" si="112"/>
        <v>-7.0878611581687331E-2</v>
      </c>
      <c r="X145" s="142"/>
      <c r="Y145" s="213">
        <f>'1.a. Vos-laskelma'!X145</f>
        <v>-426985.54789886501</v>
      </c>
      <c r="Z145" s="213">
        <f>'1.a. Vos-laskelma'!E145</f>
        <v>-248701.01245726171</v>
      </c>
      <c r="AA145" s="214">
        <f t="shared" si="113"/>
        <v>178284.53544160331</v>
      </c>
      <c r="AB145" s="179">
        <f t="shared" si="114"/>
        <v>-0.41754231804546099</v>
      </c>
      <c r="AC145" s="179"/>
      <c r="AD145" s="213">
        <v>1751414.388448294</v>
      </c>
      <c r="AE145" s="213">
        <f>'2.a. Vos-laskelma'!X145</f>
        <v>1985838.6964242444</v>
      </c>
      <c r="AF145" s="214">
        <f t="shared" si="115"/>
        <v>234424.30797595042</v>
      </c>
      <c r="AG145" s="179">
        <f t="shared" si="116"/>
        <v>0.1338485680614078</v>
      </c>
      <c r="AH145" s="143"/>
      <c r="AI145" s="81">
        <v>8674142.504649654</v>
      </c>
      <c r="AJ145" s="81">
        <f>'2.a. Vos-laskelma'!Y145</f>
        <v>8565913.8480328266</v>
      </c>
      <c r="AK145" s="214">
        <f t="shared" si="117"/>
        <v>-108228.65661682747</v>
      </c>
      <c r="AL145" s="179">
        <f t="shared" si="118"/>
        <v>-1.2477159161128954E-2</v>
      </c>
      <c r="AM145" s="142"/>
      <c r="AN145" s="213">
        <v>-491395</v>
      </c>
      <c r="AO145" s="213">
        <v>-491395</v>
      </c>
      <c r="AP145" s="214">
        <f t="shared" si="102"/>
        <v>0</v>
      </c>
      <c r="AQ145" s="179">
        <f t="shared" si="103"/>
        <v>0</v>
      </c>
      <c r="AR145" s="142"/>
      <c r="AS145" s="213">
        <f t="shared" si="119"/>
        <v>8182747.504649654</v>
      </c>
      <c r="AT145" s="213">
        <f t="shared" si="120"/>
        <v>8074518.8480328266</v>
      </c>
      <c r="AU145" s="214">
        <f t="shared" si="121"/>
        <v>-108228.65661682747</v>
      </c>
      <c r="AV145" s="179">
        <f t="shared" si="122"/>
        <v>-1.3226444608651199E-2</v>
      </c>
      <c r="AX145" s="213">
        <f t="shared" si="123"/>
        <v>309.58094483485053</v>
      </c>
      <c r="AY145" s="213">
        <f t="shared" si="124"/>
        <v>293.12275087015342</v>
      </c>
      <c r="AZ145" s="213">
        <f t="shared" si="125"/>
        <v>-16.458193964697102</v>
      </c>
      <c r="BA145" s="404">
        <f t="shared" si="126"/>
        <v>-5.3162813278048858E-2</v>
      </c>
      <c r="BB145" s="164"/>
      <c r="BC145" s="213">
        <f t="shared" si="127"/>
        <v>202.5228500439276</v>
      </c>
      <c r="BD145" s="213">
        <f t="shared" si="128"/>
        <v>187.91248187610213</v>
      </c>
      <c r="BE145" s="213">
        <f t="shared" si="129"/>
        <v>-14.61036816782547</v>
      </c>
      <c r="BF145" s="404">
        <f t="shared" si="130"/>
        <v>-7.2141825797219686E-2</v>
      </c>
      <c r="BG145" s="527"/>
      <c r="BH145" s="213">
        <f t="shared" si="131"/>
        <v>512.1037948787781</v>
      </c>
      <c r="BI145" s="213">
        <f t="shared" si="132"/>
        <v>481.03523274625559</v>
      </c>
      <c r="BJ145" s="213">
        <f t="shared" si="133"/>
        <v>-31.068562132522516</v>
      </c>
      <c r="BK145" s="404">
        <f t="shared" si="134"/>
        <v>-6.0668486434233247E-2</v>
      </c>
      <c r="BL145" s="215"/>
      <c r="BM145" s="213">
        <f t="shared" si="135"/>
        <v>-29.750943972886358</v>
      </c>
      <c r="BN145" s="213">
        <f t="shared" si="136"/>
        <v>-17.519090761993638</v>
      </c>
      <c r="BO145" s="213">
        <f t="shared" si="137"/>
        <v>12.231853210892719</v>
      </c>
      <c r="BP145" s="404">
        <f t="shared" si="138"/>
        <v>-0.4111416841778287</v>
      </c>
      <c r="BQ145" s="215"/>
      <c r="BR145" s="213">
        <f t="shared" si="139"/>
        <v>122.03277511484769</v>
      </c>
      <c r="BS145" s="213">
        <f t="shared" si="140"/>
        <v>139.88720036800819</v>
      </c>
      <c r="BT145" s="213">
        <f t="shared" si="141"/>
        <v>17.8544252531605</v>
      </c>
      <c r="BU145" s="404">
        <f t="shared" si="142"/>
        <v>0.14630844243570887</v>
      </c>
      <c r="BV145" s="215"/>
      <c r="BW145" s="213">
        <f t="shared" si="143"/>
        <v>604.38562602073955</v>
      </c>
      <c r="BX145" s="213">
        <f t="shared" si="144"/>
        <v>603.4033423522701</v>
      </c>
      <c r="BY145" s="213">
        <f t="shared" si="145"/>
        <v>-0.98228366846944937</v>
      </c>
      <c r="BZ145" s="404">
        <f t="shared" si="146"/>
        <v>-1.6252598112512725E-3</v>
      </c>
      <c r="CA145" s="216"/>
      <c r="CB145" s="213">
        <f t="shared" si="147"/>
        <v>-34.238782051282051</v>
      </c>
      <c r="CC145" s="213">
        <f t="shared" si="148"/>
        <v>-34.615032403493942</v>
      </c>
      <c r="CD145" s="213">
        <f t="shared" si="149"/>
        <v>-0.37625035221189052</v>
      </c>
      <c r="CE145" s="404">
        <f t="shared" si="150"/>
        <v>1.0989010989010985E-2</v>
      </c>
      <c r="CF145" s="142"/>
      <c r="CG145" s="213">
        <f t="shared" si="151"/>
        <v>570.14684396945745</v>
      </c>
      <c r="CH145" s="213">
        <f t="shared" si="152"/>
        <v>568.78830994877615</v>
      </c>
      <c r="CI145" s="206">
        <v>-100.01300053924599</v>
      </c>
      <c r="CJ145" s="142">
        <v>-0.14923753095437389</v>
      </c>
    </row>
    <row r="146" spans="1:88">
      <c r="A146" s="74">
        <v>435</v>
      </c>
      <c r="B146" s="84">
        <v>13</v>
      </c>
      <c r="C146" s="84">
        <v>13</v>
      </c>
      <c r="D146" s="75" t="s">
        <v>177</v>
      </c>
      <c r="E146" s="97">
        <v>711</v>
      </c>
      <c r="F146" s="213">
        <f>'1.a. Vos-laskelma'!C146</f>
        <v>695</v>
      </c>
      <c r="G146" s="214">
        <f t="shared" si="104"/>
        <v>-16</v>
      </c>
      <c r="H146" s="179">
        <f t="shared" si="105"/>
        <v>-2.2503516174402251E-2</v>
      </c>
      <c r="I146" s="142"/>
      <c r="J146" s="213">
        <v>276118.86399782298</v>
      </c>
      <c r="K146" s="214">
        <f t="shared" si="106"/>
        <v>219736.56147848663</v>
      </c>
      <c r="L146" s="214">
        <f t="shared" si="107"/>
        <v>-56382.302519336343</v>
      </c>
      <c r="M146" s="179">
        <f t="shared" si="108"/>
        <v>-0.20419576447258192</v>
      </c>
      <c r="N146" s="404"/>
      <c r="O146" s="213">
        <v>761200.96985747025</v>
      </c>
      <c r="P146" s="213">
        <f>'2.a. Vos-laskelma'!M146+'2.a. Vos-laskelma'!N146</f>
        <v>749848.03005975101</v>
      </c>
      <c r="Q146" s="214">
        <f t="shared" si="109"/>
        <v>-11352.939797719242</v>
      </c>
      <c r="R146" s="179">
        <f t="shared" si="110"/>
        <v>-1.4914510421400282E-2</v>
      </c>
      <c r="S146" s="404"/>
      <c r="T146" s="213">
        <v>1037319.833855293</v>
      </c>
      <c r="U146" s="213">
        <f>'2.a. Vos-laskelma'!U146</f>
        <v>969584.59153823764</v>
      </c>
      <c r="V146" s="214">
        <f t="shared" si="111"/>
        <v>-67735.242317055352</v>
      </c>
      <c r="W146" s="179">
        <f t="shared" si="112"/>
        <v>-6.5298319868531962E-2</v>
      </c>
      <c r="X146" s="142"/>
      <c r="Y146" s="213">
        <f>'1.a. Vos-laskelma'!X146</f>
        <v>51505.533814607443</v>
      </c>
      <c r="Z146" s="213">
        <f>'1.a. Vos-laskelma'!E146</f>
        <v>-2284.6825330860438</v>
      </c>
      <c r="AA146" s="214">
        <f t="shared" si="113"/>
        <v>-53790.216347693487</v>
      </c>
      <c r="AB146" s="179">
        <f t="shared" si="114"/>
        <v>-1.0443580012452582</v>
      </c>
      <c r="AC146" s="179"/>
      <c r="AD146" s="213">
        <v>128822.0170506219</v>
      </c>
      <c r="AE146" s="213">
        <f>'2.a. Vos-laskelma'!X146</f>
        <v>138336.00115504637</v>
      </c>
      <c r="AF146" s="214">
        <f t="shared" si="115"/>
        <v>9513.9841044244677</v>
      </c>
      <c r="AG146" s="179">
        <f t="shared" si="116"/>
        <v>7.3853711673260422E-2</v>
      </c>
      <c r="AH146" s="143"/>
      <c r="AI146" s="81">
        <v>1217647.384720522</v>
      </c>
      <c r="AJ146" s="81">
        <f>'2.a. Vos-laskelma'!Y146</f>
        <v>1105635.9101601979</v>
      </c>
      <c r="AK146" s="214">
        <f t="shared" si="117"/>
        <v>-112011.4745603241</v>
      </c>
      <c r="AL146" s="179">
        <f t="shared" si="118"/>
        <v>-9.1990075259787391E-2</v>
      </c>
      <c r="AM146" s="142"/>
      <c r="AN146" s="213">
        <v>-208768</v>
      </c>
      <c r="AO146" s="213">
        <v>-208768</v>
      </c>
      <c r="AP146" s="214">
        <f t="shared" si="102"/>
        <v>0</v>
      </c>
      <c r="AQ146" s="179">
        <f t="shared" si="103"/>
        <v>0</v>
      </c>
      <c r="AR146" s="142"/>
      <c r="AS146" s="213">
        <f t="shared" si="119"/>
        <v>1008879.384720522</v>
      </c>
      <c r="AT146" s="213">
        <f t="shared" si="120"/>
        <v>896867.91016019788</v>
      </c>
      <c r="AU146" s="214">
        <f t="shared" si="121"/>
        <v>-112011.4745603241</v>
      </c>
      <c r="AV146" s="179">
        <f t="shared" si="122"/>
        <v>-0.11102563523126535</v>
      </c>
      <c r="AX146" s="213">
        <f t="shared" si="123"/>
        <v>388.35283262703655</v>
      </c>
      <c r="AY146" s="213">
        <f t="shared" si="124"/>
        <v>316.16771435753475</v>
      </c>
      <c r="AZ146" s="213">
        <f t="shared" si="125"/>
        <v>-72.1851182695018</v>
      </c>
      <c r="BA146" s="404">
        <f t="shared" si="126"/>
        <v>-0.18587509142446867</v>
      </c>
      <c r="BB146" s="164"/>
      <c r="BC146" s="213">
        <f t="shared" si="127"/>
        <v>1070.6061460723913</v>
      </c>
      <c r="BD146" s="213">
        <f t="shared" si="128"/>
        <v>1078.9180288629511</v>
      </c>
      <c r="BE146" s="213">
        <f t="shared" si="129"/>
        <v>8.3118827905598209</v>
      </c>
      <c r="BF146" s="404">
        <f t="shared" si="130"/>
        <v>7.7637166768121614E-3</v>
      </c>
      <c r="BG146" s="527"/>
      <c r="BH146" s="213">
        <f t="shared" si="131"/>
        <v>1458.9589786994275</v>
      </c>
      <c r="BI146" s="213">
        <f t="shared" si="132"/>
        <v>1395.0857432204857</v>
      </c>
      <c r="BJ146" s="213">
        <f t="shared" si="133"/>
        <v>-63.873235478941751</v>
      </c>
      <c r="BK146" s="404">
        <f t="shared" si="134"/>
        <v>-4.378000780795141E-2</v>
      </c>
      <c r="BL146" s="215"/>
      <c r="BM146" s="213">
        <f t="shared" si="135"/>
        <v>72.440975829265042</v>
      </c>
      <c r="BN146" s="213">
        <f t="shared" si="136"/>
        <v>-3.2873129972461061</v>
      </c>
      <c r="BO146" s="213">
        <f t="shared" si="137"/>
        <v>-75.728288826511147</v>
      </c>
      <c r="BP146" s="404">
        <f t="shared" si="138"/>
        <v>-1.0453791926408325</v>
      </c>
      <c r="BQ146" s="215"/>
      <c r="BR146" s="213">
        <f t="shared" si="139"/>
        <v>181.18427151986202</v>
      </c>
      <c r="BS146" s="213">
        <f t="shared" si="140"/>
        <v>199.04460597848399</v>
      </c>
      <c r="BT146" s="213">
        <f t="shared" si="141"/>
        <v>17.860334458621963</v>
      </c>
      <c r="BU146" s="404">
        <f t="shared" si="142"/>
        <v>9.8575523740558543E-2</v>
      </c>
      <c r="BV146" s="215"/>
      <c r="BW146" s="213">
        <f t="shared" si="143"/>
        <v>1712.5842260485542</v>
      </c>
      <c r="BX146" s="213">
        <f t="shared" si="144"/>
        <v>1590.8430362017236</v>
      </c>
      <c r="BY146" s="213">
        <f t="shared" si="145"/>
        <v>-121.74118984683059</v>
      </c>
      <c r="BZ146" s="404">
        <f t="shared" si="146"/>
        <v>-7.1086249654257333E-2</v>
      </c>
      <c r="CA146" s="216"/>
      <c r="CB146" s="213">
        <f t="shared" si="147"/>
        <v>-293.62587904360055</v>
      </c>
      <c r="CC146" s="213">
        <f t="shared" si="148"/>
        <v>-300.38561151079136</v>
      </c>
      <c r="CD146" s="213">
        <f t="shared" si="149"/>
        <v>-6.7597324671908154</v>
      </c>
      <c r="CE146" s="404">
        <f t="shared" si="150"/>
        <v>2.3021582733812988E-2</v>
      </c>
      <c r="CF146" s="142"/>
      <c r="CG146" s="213">
        <f t="shared" si="151"/>
        <v>1418.9583470049536</v>
      </c>
      <c r="CH146" s="213">
        <f t="shared" si="152"/>
        <v>1290.4574246909322</v>
      </c>
      <c r="CI146" s="206">
        <v>73.841116482479038</v>
      </c>
      <c r="CJ146" s="142">
        <v>5.4895673631210118E-2</v>
      </c>
    </row>
    <row r="147" spans="1:88">
      <c r="A147" s="74">
        <v>436</v>
      </c>
      <c r="B147" s="84">
        <v>17</v>
      </c>
      <c r="C147" s="84">
        <v>17</v>
      </c>
      <c r="D147" s="75" t="s">
        <v>178</v>
      </c>
      <c r="E147" s="97">
        <v>2008</v>
      </c>
      <c r="F147" s="213">
        <f>'1.a. Vos-laskelma'!C147</f>
        <v>2018</v>
      </c>
      <c r="G147" s="214">
        <f t="shared" si="104"/>
        <v>10</v>
      </c>
      <c r="H147" s="179">
        <f t="shared" si="105"/>
        <v>4.9800796812749003E-3</v>
      </c>
      <c r="I147" s="142"/>
      <c r="J147" s="213">
        <v>2703022.215929355</v>
      </c>
      <c r="K147" s="214">
        <f t="shared" si="106"/>
        <v>2564645.7735855016</v>
      </c>
      <c r="L147" s="214">
        <f t="shared" si="107"/>
        <v>-138376.44234385341</v>
      </c>
      <c r="M147" s="179">
        <f t="shared" si="108"/>
        <v>-5.119323160881855E-2</v>
      </c>
      <c r="N147" s="404"/>
      <c r="O147" s="213">
        <v>-241465.61425269771</v>
      </c>
      <c r="P147" s="213">
        <f>'2.a. Vos-laskelma'!M147+'2.a. Vos-laskelma'!N147</f>
        <v>-214440.70719759044</v>
      </c>
      <c r="Q147" s="214">
        <f t="shared" si="109"/>
        <v>27024.907055107265</v>
      </c>
      <c r="R147" s="179">
        <f t="shared" si="110"/>
        <v>-0.111920312706824</v>
      </c>
      <c r="S147" s="404"/>
      <c r="T147" s="213">
        <v>2461556.6016766569</v>
      </c>
      <c r="U147" s="213">
        <f>'2.a. Vos-laskelma'!U147</f>
        <v>2350205.0663879113</v>
      </c>
      <c r="V147" s="214">
        <f t="shared" si="111"/>
        <v>-111351.53528874554</v>
      </c>
      <c r="W147" s="179">
        <f t="shared" si="112"/>
        <v>-4.5236227845786646E-2</v>
      </c>
      <c r="X147" s="142"/>
      <c r="Y147" s="213">
        <f>'1.a. Vos-laskelma'!X147</f>
        <v>1436760.6980171939</v>
      </c>
      <c r="Z147" s="213">
        <f>'1.a. Vos-laskelma'!E147</f>
        <v>1409874.608004781</v>
      </c>
      <c r="AA147" s="214">
        <f t="shared" si="113"/>
        <v>-26886.090012412984</v>
      </c>
      <c r="AB147" s="179">
        <f t="shared" si="114"/>
        <v>-1.871299100087942E-2</v>
      </c>
      <c r="AC147" s="179"/>
      <c r="AD147" s="213">
        <v>207475.8325431734</v>
      </c>
      <c r="AE147" s="213">
        <f>'2.a. Vos-laskelma'!X147</f>
        <v>233169.27356805155</v>
      </c>
      <c r="AF147" s="214">
        <f t="shared" si="115"/>
        <v>25693.44102487815</v>
      </c>
      <c r="AG147" s="179">
        <f t="shared" si="116"/>
        <v>0.12383823556669731</v>
      </c>
      <c r="AH147" s="143"/>
      <c r="AI147" s="81">
        <v>4105793.1322370241</v>
      </c>
      <c r="AJ147" s="81">
        <f>'2.a. Vos-laskelma'!Y147</f>
        <v>3993248.9479607437</v>
      </c>
      <c r="AK147" s="214">
        <f t="shared" si="117"/>
        <v>-112544.18427628046</v>
      </c>
      <c r="AL147" s="179">
        <f t="shared" si="118"/>
        <v>-2.7411070322230589E-2</v>
      </c>
      <c r="AM147" s="142"/>
      <c r="AN147" s="213">
        <v>-409421</v>
      </c>
      <c r="AO147" s="213">
        <v>-409421</v>
      </c>
      <c r="AP147" s="214">
        <f t="shared" si="102"/>
        <v>0</v>
      </c>
      <c r="AQ147" s="179">
        <f t="shared" si="103"/>
        <v>0</v>
      </c>
      <c r="AR147" s="142"/>
      <c r="AS147" s="213">
        <f t="shared" si="119"/>
        <v>3696372.1322370241</v>
      </c>
      <c r="AT147" s="213">
        <f t="shared" si="120"/>
        <v>3583827.9479607437</v>
      </c>
      <c r="AU147" s="214">
        <f t="shared" si="121"/>
        <v>-112544.18427628046</v>
      </c>
      <c r="AV147" s="179">
        <f t="shared" si="122"/>
        <v>-3.0447200728182456E-2</v>
      </c>
      <c r="AX147" s="213">
        <f t="shared" si="123"/>
        <v>1346.1266015584438</v>
      </c>
      <c r="AY147" s="213">
        <f t="shared" si="124"/>
        <v>1270.8849224903377</v>
      </c>
      <c r="AZ147" s="213">
        <f t="shared" si="125"/>
        <v>-75.241679068106123</v>
      </c>
      <c r="BA147" s="404">
        <f t="shared" si="126"/>
        <v>-5.5894949985385467E-2</v>
      </c>
      <c r="BB147" s="164"/>
      <c r="BC147" s="213">
        <f t="shared" si="127"/>
        <v>-120.25179992664228</v>
      </c>
      <c r="BD147" s="213">
        <f t="shared" si="128"/>
        <v>-106.26397779860775</v>
      </c>
      <c r="BE147" s="213">
        <f t="shared" si="129"/>
        <v>13.987822128034523</v>
      </c>
      <c r="BF147" s="404">
        <f t="shared" si="130"/>
        <v>-0.11632110402145809</v>
      </c>
      <c r="BG147" s="527"/>
      <c r="BH147" s="213">
        <f t="shared" si="131"/>
        <v>1225.8748016318011</v>
      </c>
      <c r="BI147" s="213">
        <f t="shared" si="132"/>
        <v>1164.6209446917301</v>
      </c>
      <c r="BJ147" s="213">
        <f t="shared" si="133"/>
        <v>-61.253856940071046</v>
      </c>
      <c r="BK147" s="404">
        <f t="shared" si="134"/>
        <v>-4.9967465567066133E-2</v>
      </c>
      <c r="BL147" s="215"/>
      <c r="BM147" s="213">
        <f t="shared" si="135"/>
        <v>715.51827590497703</v>
      </c>
      <c r="BN147" s="213">
        <f t="shared" si="136"/>
        <v>698.64945887253759</v>
      </c>
      <c r="BO147" s="213">
        <f t="shared" si="137"/>
        <v>-16.868817032439438</v>
      </c>
      <c r="BP147" s="404">
        <f t="shared" si="138"/>
        <v>-2.3575662006821565E-2</v>
      </c>
      <c r="BQ147" s="215"/>
      <c r="BR147" s="213">
        <f t="shared" si="139"/>
        <v>103.32461780038516</v>
      </c>
      <c r="BS147" s="213">
        <f t="shared" si="140"/>
        <v>115.54473417643783</v>
      </c>
      <c r="BT147" s="213">
        <f t="shared" si="141"/>
        <v>12.220116376052673</v>
      </c>
      <c r="BU147" s="404">
        <f t="shared" si="142"/>
        <v>0.11826916601483059</v>
      </c>
      <c r="BV147" s="215"/>
      <c r="BW147" s="213">
        <f t="shared" si="143"/>
        <v>2044.7176953371634</v>
      </c>
      <c r="BX147" s="213">
        <f t="shared" si="144"/>
        <v>1978.8151377407055</v>
      </c>
      <c r="BY147" s="213">
        <f t="shared" si="145"/>
        <v>-65.902557596457882</v>
      </c>
      <c r="BZ147" s="404">
        <f t="shared" si="146"/>
        <v>-3.2230638853834974E-2</v>
      </c>
      <c r="CA147" s="216"/>
      <c r="CB147" s="213">
        <f t="shared" si="147"/>
        <v>-203.8949203187251</v>
      </c>
      <c r="CC147" s="213">
        <f t="shared" si="148"/>
        <v>-202.88453914767095</v>
      </c>
      <c r="CD147" s="213">
        <f t="shared" si="149"/>
        <v>1.0103811710541493</v>
      </c>
      <c r="CE147" s="404">
        <f t="shared" si="150"/>
        <v>-4.9554013875124422E-3</v>
      </c>
      <c r="CF147" s="142"/>
      <c r="CG147" s="213">
        <f t="shared" si="151"/>
        <v>1840.8227750184383</v>
      </c>
      <c r="CH147" s="213">
        <f t="shared" si="152"/>
        <v>1775.9305985930346</v>
      </c>
      <c r="CI147" s="206">
        <v>91.115369779279717</v>
      </c>
      <c r="CJ147" s="142">
        <v>5.2074632310780911E-2</v>
      </c>
    </row>
    <row r="148" spans="1:88">
      <c r="A148" s="74">
        <v>440</v>
      </c>
      <c r="B148" s="84">
        <v>15</v>
      </c>
      <c r="C148" s="84">
        <v>15</v>
      </c>
      <c r="D148" s="75" t="s">
        <v>179</v>
      </c>
      <c r="E148" s="97">
        <v>5884</v>
      </c>
      <c r="F148" s="213">
        <f>'1.a. Vos-laskelma'!C148</f>
        <v>5955</v>
      </c>
      <c r="G148" s="214">
        <f t="shared" si="104"/>
        <v>71</v>
      </c>
      <c r="H148" s="179">
        <f t="shared" si="105"/>
        <v>1.2066621346023114E-2</v>
      </c>
      <c r="I148" s="142"/>
      <c r="J148" s="213">
        <v>11909285.01967553</v>
      </c>
      <c r="K148" s="214">
        <f t="shared" si="106"/>
        <v>12565480.713274837</v>
      </c>
      <c r="L148" s="214">
        <f t="shared" si="107"/>
        <v>656195.69359930605</v>
      </c>
      <c r="M148" s="179">
        <f t="shared" si="108"/>
        <v>5.5099503665853498E-2</v>
      </c>
      <c r="N148" s="404"/>
      <c r="O148" s="213">
        <v>-2104830.8211325202</v>
      </c>
      <c r="P148" s="213">
        <f>'2.a. Vos-laskelma'!M148+'2.a. Vos-laskelma'!N148</f>
        <v>-2026909.9120581364</v>
      </c>
      <c r="Q148" s="214">
        <f t="shared" si="109"/>
        <v>77920.909074383788</v>
      </c>
      <c r="R148" s="179">
        <f t="shared" si="110"/>
        <v>-3.7020034243159673E-2</v>
      </c>
      <c r="S148" s="404"/>
      <c r="T148" s="213">
        <v>9804454.1985430103</v>
      </c>
      <c r="U148" s="213">
        <f>'2.a. Vos-laskelma'!U148</f>
        <v>10538570.801216701</v>
      </c>
      <c r="V148" s="214">
        <f t="shared" si="111"/>
        <v>734116.60267369077</v>
      </c>
      <c r="W148" s="179">
        <f t="shared" si="112"/>
        <v>7.4875825600040441E-2</v>
      </c>
      <c r="X148" s="142"/>
      <c r="Y148" s="213">
        <f>'1.a. Vos-laskelma'!X148</f>
        <v>3262995.341599443</v>
      </c>
      <c r="Z148" s="213">
        <f>'1.a. Vos-laskelma'!E148</f>
        <v>3161460.9008287746</v>
      </c>
      <c r="AA148" s="214">
        <f t="shared" si="113"/>
        <v>-101534.44077066844</v>
      </c>
      <c r="AB148" s="179">
        <f t="shared" si="114"/>
        <v>-3.1116943219691717E-2</v>
      </c>
      <c r="AC148" s="179"/>
      <c r="AD148" s="213">
        <v>375551.72333187959</v>
      </c>
      <c r="AE148" s="213">
        <f>'2.a. Vos-laskelma'!X148</f>
        <v>441020.359686265</v>
      </c>
      <c r="AF148" s="214">
        <f t="shared" si="115"/>
        <v>65468.63635438541</v>
      </c>
      <c r="AG148" s="179">
        <f t="shared" si="116"/>
        <v>0.17432655021138058</v>
      </c>
      <c r="AH148" s="143"/>
      <c r="AI148" s="81">
        <v>13443001.26347433</v>
      </c>
      <c r="AJ148" s="81">
        <f>'2.a. Vos-laskelma'!Y148</f>
        <v>14141052.061731741</v>
      </c>
      <c r="AK148" s="214">
        <f t="shared" si="117"/>
        <v>698050.79825741053</v>
      </c>
      <c r="AL148" s="179">
        <f t="shared" si="118"/>
        <v>5.192670777723337E-2</v>
      </c>
      <c r="AM148" s="142"/>
      <c r="AN148" s="213">
        <v>-1605702</v>
      </c>
      <c r="AO148" s="213">
        <v>-1605702</v>
      </c>
      <c r="AP148" s="214">
        <f t="shared" si="102"/>
        <v>0</v>
      </c>
      <c r="AQ148" s="179">
        <f t="shared" si="103"/>
        <v>0</v>
      </c>
      <c r="AR148" s="142"/>
      <c r="AS148" s="213">
        <f t="shared" si="119"/>
        <v>11837299.26347433</v>
      </c>
      <c r="AT148" s="213">
        <f t="shared" si="120"/>
        <v>12535350.061731741</v>
      </c>
      <c r="AU148" s="214">
        <f t="shared" si="121"/>
        <v>698050.79825741053</v>
      </c>
      <c r="AV148" s="179">
        <f t="shared" si="122"/>
        <v>5.8970444416434203E-2</v>
      </c>
      <c r="AX148" s="213">
        <f t="shared" si="123"/>
        <v>2024.0117300604234</v>
      </c>
      <c r="AY148" s="213">
        <f t="shared" si="124"/>
        <v>2110.0723280058501</v>
      </c>
      <c r="AZ148" s="213">
        <f t="shared" si="125"/>
        <v>86.060597945426707</v>
      </c>
      <c r="BA148" s="404">
        <f t="shared" si="126"/>
        <v>4.2519811850525946E-2</v>
      </c>
      <c r="BB148" s="164"/>
      <c r="BC148" s="213">
        <f t="shared" si="127"/>
        <v>-357.72107769077502</v>
      </c>
      <c r="BD148" s="213">
        <f t="shared" si="128"/>
        <v>-340.37110194091292</v>
      </c>
      <c r="BE148" s="213">
        <f t="shared" si="129"/>
        <v>17.349975749862097</v>
      </c>
      <c r="BF148" s="404">
        <f t="shared" si="130"/>
        <v>-4.8501407470487222E-2</v>
      </c>
      <c r="BG148" s="527"/>
      <c r="BH148" s="213">
        <f t="shared" si="131"/>
        <v>1666.2906523696483</v>
      </c>
      <c r="BI148" s="213">
        <f t="shared" si="132"/>
        <v>1769.7012260649371</v>
      </c>
      <c r="BJ148" s="213">
        <f t="shared" si="133"/>
        <v>103.4105736952888</v>
      </c>
      <c r="BK148" s="404">
        <f t="shared" si="134"/>
        <v>6.2060345563499146E-2</v>
      </c>
      <c r="BL148" s="215"/>
      <c r="BM148" s="213">
        <f t="shared" si="135"/>
        <v>554.55393297067349</v>
      </c>
      <c r="BN148" s="213">
        <f t="shared" si="136"/>
        <v>530.89183893010488</v>
      </c>
      <c r="BO148" s="213">
        <f t="shared" si="137"/>
        <v>-23.662094040568604</v>
      </c>
      <c r="BP148" s="404">
        <f t="shared" si="138"/>
        <v>-4.2668697549062246E-2</v>
      </c>
      <c r="BQ148" s="215"/>
      <c r="BR148" s="213">
        <f t="shared" si="139"/>
        <v>63.825921708341198</v>
      </c>
      <c r="BS148" s="213">
        <f t="shared" si="140"/>
        <v>74.058834540094878</v>
      </c>
      <c r="BT148" s="213">
        <f t="shared" si="141"/>
        <v>10.23291283175368</v>
      </c>
      <c r="BU148" s="404">
        <f t="shared" si="142"/>
        <v>0.16032534365134557</v>
      </c>
      <c r="BV148" s="215"/>
      <c r="BW148" s="213">
        <f t="shared" si="143"/>
        <v>2284.6705070486623</v>
      </c>
      <c r="BX148" s="213">
        <f t="shared" si="144"/>
        <v>2374.6518995351371</v>
      </c>
      <c r="BY148" s="213">
        <f t="shared" si="145"/>
        <v>89.981392486474761</v>
      </c>
      <c r="BZ148" s="404">
        <f t="shared" si="146"/>
        <v>3.9384844426740874E-2</v>
      </c>
      <c r="CA148" s="216"/>
      <c r="CB148" s="213">
        <f t="shared" si="147"/>
        <v>-272.8929299796057</v>
      </c>
      <c r="CC148" s="213">
        <f t="shared" si="148"/>
        <v>-269.63929471032748</v>
      </c>
      <c r="CD148" s="213">
        <f t="shared" si="149"/>
        <v>3.2536352692782202</v>
      </c>
      <c r="CE148" s="404">
        <f t="shared" si="150"/>
        <v>-1.1922753988245048E-2</v>
      </c>
      <c r="CF148" s="142"/>
      <c r="CG148" s="213">
        <f t="shared" si="151"/>
        <v>2011.7775770690569</v>
      </c>
      <c r="CH148" s="213">
        <f t="shared" si="152"/>
        <v>2105.0126048248094</v>
      </c>
      <c r="CI148" s="206">
        <v>128.57835228986161</v>
      </c>
      <c r="CJ148" s="142">
        <v>6.8276553323739497E-2</v>
      </c>
    </row>
    <row r="149" spans="1:88">
      <c r="A149" s="74">
        <v>441</v>
      </c>
      <c r="B149" s="84">
        <v>9</v>
      </c>
      <c r="C149" s="84">
        <v>9</v>
      </c>
      <c r="D149" s="75" t="s">
        <v>180</v>
      </c>
      <c r="E149" s="97">
        <v>4358</v>
      </c>
      <c r="F149" s="213">
        <f>'1.a. Vos-laskelma'!C149</f>
        <v>4304</v>
      </c>
      <c r="G149" s="214">
        <f t="shared" si="104"/>
        <v>-54</v>
      </c>
      <c r="H149" s="179">
        <f t="shared" si="105"/>
        <v>-1.2391005048187242E-2</v>
      </c>
      <c r="I149" s="142"/>
      <c r="J149" s="213">
        <v>685493.9604925809</v>
      </c>
      <c r="K149" s="214">
        <f t="shared" si="106"/>
        <v>684621.42205173895</v>
      </c>
      <c r="L149" s="214">
        <f t="shared" si="107"/>
        <v>-872.53844084194861</v>
      </c>
      <c r="M149" s="179">
        <f t="shared" si="108"/>
        <v>-1.2728608727857525E-3</v>
      </c>
      <c r="N149" s="404"/>
      <c r="O149" s="213">
        <v>-965247.19529647555</v>
      </c>
      <c r="P149" s="213">
        <f>'2.a. Vos-laskelma'!M149+'2.a. Vos-laskelma'!N149</f>
        <v>-905148.04333941871</v>
      </c>
      <c r="Q149" s="214">
        <f t="shared" si="109"/>
        <v>60099.151957056834</v>
      </c>
      <c r="R149" s="179">
        <f t="shared" si="110"/>
        <v>-6.2262964606281383E-2</v>
      </c>
      <c r="S149" s="404"/>
      <c r="T149" s="213">
        <v>-279753.23480389471</v>
      </c>
      <c r="U149" s="213">
        <f>'2.a. Vos-laskelma'!U149</f>
        <v>-220526.62128767977</v>
      </c>
      <c r="V149" s="214">
        <f t="shared" si="111"/>
        <v>59226.613516214944</v>
      </c>
      <c r="W149" s="179">
        <f t="shared" si="112"/>
        <v>-0.21171020080512182</v>
      </c>
      <c r="X149" s="142"/>
      <c r="Y149" s="213">
        <f>'1.a. Vos-laskelma'!X149</f>
        <v>1275806.987238952</v>
      </c>
      <c r="Z149" s="213">
        <f>'1.a. Vos-laskelma'!E149</f>
        <v>1550845.9117881376</v>
      </c>
      <c r="AA149" s="214">
        <f t="shared" si="113"/>
        <v>275038.92454918567</v>
      </c>
      <c r="AB149" s="179">
        <f t="shared" si="114"/>
        <v>0.21558035604148351</v>
      </c>
      <c r="AC149" s="179"/>
      <c r="AD149" s="213">
        <v>601870.83843250549</v>
      </c>
      <c r="AE149" s="213">
        <f>'2.a. Vos-laskelma'!X149</f>
        <v>674630.0372841676</v>
      </c>
      <c r="AF149" s="214">
        <f t="shared" si="115"/>
        <v>72759.198851662106</v>
      </c>
      <c r="AG149" s="179">
        <f t="shared" si="116"/>
        <v>0.12088839366458425</v>
      </c>
      <c r="AH149" s="143"/>
      <c r="AI149" s="81">
        <v>1597924.5908675629</v>
      </c>
      <c r="AJ149" s="81">
        <f>'2.a. Vos-laskelma'!Y149</f>
        <v>2004949.3277846253</v>
      </c>
      <c r="AK149" s="214">
        <f t="shared" si="117"/>
        <v>407024.73691706243</v>
      </c>
      <c r="AL149" s="179">
        <f t="shared" si="118"/>
        <v>0.25472086683144168</v>
      </c>
      <c r="AM149" s="142"/>
      <c r="AN149" s="213">
        <v>-321132</v>
      </c>
      <c r="AO149" s="213">
        <v>-321132</v>
      </c>
      <c r="AP149" s="214">
        <f t="shared" si="102"/>
        <v>0</v>
      </c>
      <c r="AQ149" s="179">
        <f t="shared" si="103"/>
        <v>0</v>
      </c>
      <c r="AR149" s="142"/>
      <c r="AS149" s="213">
        <f t="shared" si="119"/>
        <v>1276792.5908675629</v>
      </c>
      <c r="AT149" s="213">
        <f t="shared" si="120"/>
        <v>1683817.3277846253</v>
      </c>
      <c r="AU149" s="214">
        <f t="shared" si="121"/>
        <v>407024.73691706243</v>
      </c>
      <c r="AV149" s="179">
        <f t="shared" si="122"/>
        <v>0.31878688819810175</v>
      </c>
      <c r="AX149" s="213">
        <f t="shared" si="123"/>
        <v>157.29553935121177</v>
      </c>
      <c r="AY149" s="213">
        <f t="shared" si="124"/>
        <v>159.06631553246723</v>
      </c>
      <c r="AZ149" s="213">
        <f t="shared" si="125"/>
        <v>1.7707761812554565</v>
      </c>
      <c r="BA149" s="404">
        <f t="shared" si="126"/>
        <v>1.1257637619981338E-2</v>
      </c>
      <c r="BB149" s="164"/>
      <c r="BC149" s="213">
        <f t="shared" si="127"/>
        <v>-221.48857166050379</v>
      </c>
      <c r="BD149" s="213">
        <f t="shared" si="128"/>
        <v>-210.30391341529244</v>
      </c>
      <c r="BE149" s="213">
        <f t="shared" si="129"/>
        <v>11.184658245211352</v>
      </c>
      <c r="BF149" s="404">
        <f t="shared" si="130"/>
        <v>-5.0497676522810044E-2</v>
      </c>
      <c r="BG149" s="527"/>
      <c r="BH149" s="213">
        <f t="shared" si="131"/>
        <v>-64.193032309292036</v>
      </c>
      <c r="BI149" s="213">
        <f t="shared" si="132"/>
        <v>-51.237597882825227</v>
      </c>
      <c r="BJ149" s="213">
        <f t="shared" si="133"/>
        <v>12.955434426466809</v>
      </c>
      <c r="BK149" s="404">
        <f t="shared" si="134"/>
        <v>-0.20181994774830866</v>
      </c>
      <c r="BL149" s="215"/>
      <c r="BM149" s="213">
        <f t="shared" si="135"/>
        <v>292.75057072945202</v>
      </c>
      <c r="BN149" s="213">
        <f t="shared" si="136"/>
        <v>360.32665236713234</v>
      </c>
      <c r="BO149" s="213">
        <f t="shared" si="137"/>
        <v>67.576081637680318</v>
      </c>
      <c r="BP149" s="404">
        <f t="shared" si="138"/>
        <v>0.23083159656802629</v>
      </c>
      <c r="BQ149" s="215"/>
      <c r="BR149" s="213">
        <f t="shared" si="139"/>
        <v>138.10712217359006</v>
      </c>
      <c r="BS149" s="213">
        <f t="shared" si="140"/>
        <v>156.74489713851477</v>
      </c>
      <c r="BT149" s="213">
        <f t="shared" si="141"/>
        <v>18.637774964924716</v>
      </c>
      <c r="BU149" s="404">
        <f t="shared" si="142"/>
        <v>0.1349515844772905</v>
      </c>
      <c r="BV149" s="215"/>
      <c r="BW149" s="213">
        <f t="shared" si="143"/>
        <v>366.66466059375011</v>
      </c>
      <c r="BX149" s="213">
        <f t="shared" si="144"/>
        <v>465.83395162282187</v>
      </c>
      <c r="BY149" s="213">
        <f t="shared" si="145"/>
        <v>99.169291029071758</v>
      </c>
      <c r="BZ149" s="404">
        <f t="shared" si="146"/>
        <v>0.27046318253982865</v>
      </c>
      <c r="CA149" s="216"/>
      <c r="CB149" s="213">
        <f t="shared" si="147"/>
        <v>-73.687930243230838</v>
      </c>
      <c r="CC149" s="213">
        <f t="shared" si="148"/>
        <v>-74.612453531598518</v>
      </c>
      <c r="CD149" s="213">
        <f t="shared" si="149"/>
        <v>-0.92452328836768061</v>
      </c>
      <c r="CE149" s="404">
        <f t="shared" si="150"/>
        <v>1.254646840148709E-2</v>
      </c>
      <c r="CF149" s="142"/>
      <c r="CG149" s="213">
        <f t="shared" si="151"/>
        <v>292.97673035051923</v>
      </c>
      <c r="CH149" s="213">
        <f t="shared" si="152"/>
        <v>391.22149809122334</v>
      </c>
      <c r="CI149" s="206">
        <v>-82.392217918577273</v>
      </c>
      <c r="CJ149" s="142">
        <v>-0.21949662671487549</v>
      </c>
    </row>
    <row r="150" spans="1:88">
      <c r="A150" s="74">
        <v>444</v>
      </c>
      <c r="B150" s="84">
        <v>1</v>
      </c>
      <c r="C150" s="85">
        <v>33</v>
      </c>
      <c r="D150" s="75" t="s">
        <v>181</v>
      </c>
      <c r="E150" s="97">
        <v>45687</v>
      </c>
      <c r="F150" s="213">
        <f>'1.a. Vos-laskelma'!C150</f>
        <v>45435</v>
      </c>
      <c r="G150" s="214">
        <f t="shared" si="104"/>
        <v>-252</v>
      </c>
      <c r="H150" s="179">
        <f t="shared" si="105"/>
        <v>-5.5157922384923503E-3</v>
      </c>
      <c r="I150" s="142"/>
      <c r="J150" s="213">
        <v>16434003.61986289</v>
      </c>
      <c r="K150" s="214">
        <f t="shared" si="106"/>
        <v>14769310.410428578</v>
      </c>
      <c r="L150" s="214">
        <f t="shared" si="107"/>
        <v>-1664693.2094343118</v>
      </c>
      <c r="M150" s="179">
        <f t="shared" si="108"/>
        <v>-0.10129565795046359</v>
      </c>
      <c r="N150" s="404"/>
      <c r="O150" s="213">
        <v>4461718.0588508118</v>
      </c>
      <c r="P150" s="213">
        <f>'2.a. Vos-laskelma'!M150+'2.a. Vos-laskelma'!N150</f>
        <v>3710143.6006523794</v>
      </c>
      <c r="Q150" s="214">
        <f t="shared" si="109"/>
        <v>-751574.45819843234</v>
      </c>
      <c r="R150" s="179">
        <f t="shared" si="110"/>
        <v>-0.1684495632142235</v>
      </c>
      <c r="S150" s="404"/>
      <c r="T150" s="213">
        <v>20895721.678713702</v>
      </c>
      <c r="U150" s="213">
        <f>'2.a. Vos-laskelma'!U150</f>
        <v>18479454.011080958</v>
      </c>
      <c r="V150" s="214">
        <f t="shared" si="111"/>
        <v>-2416267.6676327437</v>
      </c>
      <c r="W150" s="179">
        <f t="shared" si="112"/>
        <v>-0.11563456408850313</v>
      </c>
      <c r="X150" s="142"/>
      <c r="Y150" s="213">
        <f>'1.a. Vos-laskelma'!X150</f>
        <v>4361149.6003389414</v>
      </c>
      <c r="Z150" s="213">
        <f>'1.a. Vos-laskelma'!E150</f>
        <v>6387925.033864093</v>
      </c>
      <c r="AA150" s="214">
        <f t="shared" si="113"/>
        <v>2026775.4335251516</v>
      </c>
      <c r="AB150" s="179">
        <f t="shared" si="114"/>
        <v>0.46473421442998286</v>
      </c>
      <c r="AC150" s="179"/>
      <c r="AD150" s="213">
        <v>4014801.378002658</v>
      </c>
      <c r="AE150" s="213">
        <f>'2.a. Vos-laskelma'!X150</f>
        <v>4762090.9663583152</v>
      </c>
      <c r="AF150" s="214">
        <f t="shared" si="115"/>
        <v>747289.58835565718</v>
      </c>
      <c r="AG150" s="179">
        <f t="shared" si="116"/>
        <v>0.18613363850328998</v>
      </c>
      <c r="AH150" s="143"/>
      <c r="AI150" s="81">
        <v>29271672.6570553</v>
      </c>
      <c r="AJ150" s="81">
        <f>'2.a. Vos-laskelma'!Y150</f>
        <v>29629470.011303365</v>
      </c>
      <c r="AK150" s="214">
        <f t="shared" si="117"/>
        <v>357797.3542480655</v>
      </c>
      <c r="AL150" s="179">
        <f t="shared" si="118"/>
        <v>1.222333135656415E-2</v>
      </c>
      <c r="AM150" s="142"/>
      <c r="AN150" s="213">
        <v>-96820</v>
      </c>
      <c r="AO150" s="213">
        <v>-96820</v>
      </c>
      <c r="AP150" s="214">
        <f t="shared" si="102"/>
        <v>0</v>
      </c>
      <c r="AQ150" s="179">
        <f t="shared" si="103"/>
        <v>0</v>
      </c>
      <c r="AR150" s="142"/>
      <c r="AS150" s="213">
        <f t="shared" si="119"/>
        <v>29174852.6570553</v>
      </c>
      <c r="AT150" s="213">
        <f t="shared" si="120"/>
        <v>29532650.011303365</v>
      </c>
      <c r="AU150" s="214">
        <f t="shared" si="121"/>
        <v>357797.3542480655</v>
      </c>
      <c r="AV150" s="179">
        <f t="shared" si="122"/>
        <v>1.2263895843927768E-2</v>
      </c>
      <c r="AX150" s="213">
        <f t="shared" si="123"/>
        <v>359.70853021347187</v>
      </c>
      <c r="AY150" s="213">
        <f t="shared" si="124"/>
        <v>325.06460681035719</v>
      </c>
      <c r="AZ150" s="213">
        <f t="shared" si="125"/>
        <v>-34.643923403114684</v>
      </c>
      <c r="BA150" s="404">
        <f t="shared" si="126"/>
        <v>-9.6311097717240599E-2</v>
      </c>
      <c r="BB150" s="164"/>
      <c r="BC150" s="213">
        <f t="shared" si="127"/>
        <v>97.65837237837485</v>
      </c>
      <c r="BD150" s="213">
        <f t="shared" si="128"/>
        <v>81.658272271429055</v>
      </c>
      <c r="BE150" s="213">
        <f t="shared" si="129"/>
        <v>-16.000100106945794</v>
      </c>
      <c r="BF150" s="404">
        <f t="shared" si="130"/>
        <v>-0.16383746439018887</v>
      </c>
      <c r="BG150" s="527"/>
      <c r="BH150" s="213">
        <f t="shared" si="131"/>
        <v>457.36690259184672</v>
      </c>
      <c r="BI150" s="213">
        <f t="shared" si="132"/>
        <v>406.72287908178623</v>
      </c>
      <c r="BJ150" s="213">
        <f t="shared" si="133"/>
        <v>-50.644023510060492</v>
      </c>
      <c r="BK150" s="404">
        <f t="shared" si="134"/>
        <v>-0.11072953294841956</v>
      </c>
      <c r="BL150" s="215"/>
      <c r="BM150" s="213">
        <f t="shared" si="135"/>
        <v>95.457123477990265</v>
      </c>
      <c r="BN150" s="213">
        <f t="shared" si="136"/>
        <v>140.59480651181013</v>
      </c>
      <c r="BO150" s="213">
        <f t="shared" si="137"/>
        <v>45.137683033819869</v>
      </c>
      <c r="BP150" s="404">
        <f t="shared" si="138"/>
        <v>0.47285819422609515</v>
      </c>
      <c r="BQ150" s="215"/>
      <c r="BR150" s="213">
        <f t="shared" si="139"/>
        <v>87.876231269347031</v>
      </c>
      <c r="BS150" s="213">
        <f t="shared" si="140"/>
        <v>104.81107001999153</v>
      </c>
      <c r="BT150" s="213">
        <f t="shared" si="141"/>
        <v>16.934838750644502</v>
      </c>
      <c r="BU150" s="404">
        <f t="shared" si="142"/>
        <v>0.19271239225926737</v>
      </c>
      <c r="BV150" s="215"/>
      <c r="BW150" s="213">
        <f t="shared" si="143"/>
        <v>640.70025733918396</v>
      </c>
      <c r="BX150" s="213">
        <f t="shared" si="144"/>
        <v>652.12875561358783</v>
      </c>
      <c r="BY150" s="213">
        <f t="shared" si="145"/>
        <v>11.428498274403864</v>
      </c>
      <c r="BZ150" s="404">
        <f t="shared" si="146"/>
        <v>1.7837511603110947E-2</v>
      </c>
      <c r="CA150" s="216"/>
      <c r="CB150" s="213">
        <f t="shared" si="147"/>
        <v>-2.1192023989318622</v>
      </c>
      <c r="CC150" s="213">
        <f t="shared" si="148"/>
        <v>-2.1309563112138221</v>
      </c>
      <c r="CD150" s="213">
        <f t="shared" si="149"/>
        <v>-1.1753912281959877E-2</v>
      </c>
      <c r="CE150" s="404">
        <f t="shared" si="150"/>
        <v>5.5463849455267607E-3</v>
      </c>
      <c r="CF150" s="142"/>
      <c r="CG150" s="213">
        <f t="shared" si="151"/>
        <v>638.5810549402521</v>
      </c>
      <c r="CH150" s="213">
        <f t="shared" si="152"/>
        <v>649.99779930237401</v>
      </c>
      <c r="CI150" s="206">
        <v>-42.651959314865508</v>
      </c>
      <c r="CJ150" s="142">
        <v>-6.2609941712091791E-2</v>
      </c>
    </row>
    <row r="151" spans="1:88">
      <c r="A151" s="74">
        <v>445</v>
      </c>
      <c r="B151" s="84">
        <v>2</v>
      </c>
      <c r="C151" s="84">
        <v>2</v>
      </c>
      <c r="D151" s="75" t="s">
        <v>182</v>
      </c>
      <c r="E151" s="97">
        <v>14868</v>
      </c>
      <c r="F151" s="213">
        <f>'1.a. Vos-laskelma'!C151</f>
        <v>14712</v>
      </c>
      <c r="G151" s="214">
        <f t="shared" si="104"/>
        <v>-156</v>
      </c>
      <c r="H151" s="179">
        <f t="shared" si="105"/>
        <v>-1.0492332526230832E-2</v>
      </c>
      <c r="I151" s="142"/>
      <c r="J151" s="213">
        <v>13107481.420588911</v>
      </c>
      <c r="K151" s="214">
        <f t="shared" si="106"/>
        <v>12440956.130408743</v>
      </c>
      <c r="L151" s="214">
        <f t="shared" si="107"/>
        <v>-666525.29018016718</v>
      </c>
      <c r="M151" s="179">
        <f t="shared" si="108"/>
        <v>-5.0850752237817834E-2</v>
      </c>
      <c r="N151" s="404"/>
      <c r="O151" s="213">
        <v>-4913754.8336391281</v>
      </c>
      <c r="P151" s="213">
        <f>'2.a. Vos-laskelma'!M151+'2.a. Vos-laskelma'!N151</f>
        <v>-4709966.9152975231</v>
      </c>
      <c r="Q151" s="214">
        <f t="shared" si="109"/>
        <v>203787.91834160499</v>
      </c>
      <c r="R151" s="179">
        <f t="shared" si="110"/>
        <v>-4.1472951997216276E-2</v>
      </c>
      <c r="S151" s="404"/>
      <c r="T151" s="213">
        <v>8193726.5869497871</v>
      </c>
      <c r="U151" s="213">
        <f>'2.a. Vos-laskelma'!U151</f>
        <v>7730989.2151112203</v>
      </c>
      <c r="V151" s="214">
        <f t="shared" si="111"/>
        <v>-462737.37183856685</v>
      </c>
      <c r="W151" s="179">
        <f t="shared" si="112"/>
        <v>-5.6474592717747296E-2</v>
      </c>
      <c r="X151" s="142"/>
      <c r="Y151" s="213">
        <f>'1.a. Vos-laskelma'!X151</f>
        <v>-40426.091639857543</v>
      </c>
      <c r="Z151" s="213">
        <f>'1.a. Vos-laskelma'!E151</f>
        <v>-93307.675805391656</v>
      </c>
      <c r="AA151" s="214">
        <f t="shared" si="113"/>
        <v>-52881.584165534114</v>
      </c>
      <c r="AB151" s="179">
        <f t="shared" si="114"/>
        <v>1.3081052859781344</v>
      </c>
      <c r="AC151" s="179"/>
      <c r="AD151" s="213">
        <v>1420571.82060202</v>
      </c>
      <c r="AE151" s="213">
        <f>'2.a. Vos-laskelma'!X151</f>
        <v>1684333.7141032771</v>
      </c>
      <c r="AF151" s="214">
        <f t="shared" si="115"/>
        <v>263761.89350125706</v>
      </c>
      <c r="AG151" s="179">
        <f t="shared" si="116"/>
        <v>0.1856730435420563</v>
      </c>
      <c r="AH151" s="143"/>
      <c r="AI151" s="81">
        <v>9573872.3159119487</v>
      </c>
      <c r="AJ151" s="81">
        <f>'2.a. Vos-laskelma'!Y151</f>
        <v>9322015.2534091063</v>
      </c>
      <c r="AK151" s="214">
        <f t="shared" si="117"/>
        <v>-251857.0625028424</v>
      </c>
      <c r="AL151" s="179">
        <f t="shared" si="118"/>
        <v>-2.6306707901697354E-2</v>
      </c>
      <c r="AM151" s="142"/>
      <c r="AN151" s="213">
        <v>-658718</v>
      </c>
      <c r="AO151" s="213">
        <v>-658718</v>
      </c>
      <c r="AP151" s="214">
        <f t="shared" si="102"/>
        <v>0</v>
      </c>
      <c r="AQ151" s="179">
        <f t="shared" si="103"/>
        <v>0</v>
      </c>
      <c r="AR151" s="142"/>
      <c r="AS151" s="213">
        <f t="shared" si="119"/>
        <v>8915154.3159119487</v>
      </c>
      <c r="AT151" s="213">
        <f t="shared" si="120"/>
        <v>8663297.2534091063</v>
      </c>
      <c r="AU151" s="214">
        <f t="shared" si="121"/>
        <v>-251857.0625028424</v>
      </c>
      <c r="AV151" s="179">
        <f t="shared" si="122"/>
        <v>-2.8250443411094162E-2</v>
      </c>
      <c r="AX151" s="213">
        <f t="shared" si="123"/>
        <v>881.59008747571363</v>
      </c>
      <c r="AY151" s="213">
        <f t="shared" si="124"/>
        <v>845.63323344268235</v>
      </c>
      <c r="AZ151" s="213">
        <f t="shared" si="125"/>
        <v>-35.956854033031277</v>
      </c>
      <c r="BA151" s="404">
        <f t="shared" si="126"/>
        <v>-4.0786363803145452E-2</v>
      </c>
      <c r="BB151" s="164"/>
      <c r="BC151" s="213">
        <f t="shared" si="127"/>
        <v>-330.49198504433201</v>
      </c>
      <c r="BD151" s="213">
        <f t="shared" si="128"/>
        <v>-320.14457009907034</v>
      </c>
      <c r="BE151" s="213">
        <f t="shared" si="129"/>
        <v>10.347414945261676</v>
      </c>
      <c r="BF151" s="404">
        <f t="shared" si="130"/>
        <v>-3.130912522394054E-2</v>
      </c>
      <c r="BG151" s="527"/>
      <c r="BH151" s="213">
        <f t="shared" si="131"/>
        <v>551.09810243138202</v>
      </c>
      <c r="BI151" s="213">
        <f t="shared" si="132"/>
        <v>525.48866334361207</v>
      </c>
      <c r="BJ151" s="213">
        <f t="shared" si="133"/>
        <v>-25.609439087769942</v>
      </c>
      <c r="BK151" s="404">
        <f t="shared" si="134"/>
        <v>-4.6469837175602706E-2</v>
      </c>
      <c r="BL151" s="215"/>
      <c r="BM151" s="213">
        <f t="shared" si="135"/>
        <v>-2.7189999757773435</v>
      </c>
      <c r="BN151" s="213">
        <f t="shared" si="136"/>
        <v>-6.3422835648036742</v>
      </c>
      <c r="BO151" s="213">
        <f t="shared" si="137"/>
        <v>-3.6232835890263306</v>
      </c>
      <c r="BP151" s="404">
        <f t="shared" si="138"/>
        <v>1.3325794855847539</v>
      </c>
      <c r="BQ151" s="215"/>
      <c r="BR151" s="213">
        <f t="shared" si="139"/>
        <v>95.545589225317457</v>
      </c>
      <c r="BS151" s="213">
        <f t="shared" si="140"/>
        <v>114.48706593959197</v>
      </c>
      <c r="BT151" s="213">
        <f t="shared" si="141"/>
        <v>18.941476714274515</v>
      </c>
      <c r="BU151" s="404">
        <f t="shared" si="142"/>
        <v>0.19824543307390524</v>
      </c>
      <c r="BV151" s="215"/>
      <c r="BW151" s="213">
        <f t="shared" si="143"/>
        <v>643.92469168092202</v>
      </c>
      <c r="BX151" s="213">
        <f t="shared" si="144"/>
        <v>633.63344571840037</v>
      </c>
      <c r="BY151" s="213">
        <f t="shared" si="145"/>
        <v>-10.291245962521657</v>
      </c>
      <c r="BZ151" s="404">
        <f t="shared" si="146"/>
        <v>-1.5982064510769192E-2</v>
      </c>
      <c r="CA151" s="216"/>
      <c r="CB151" s="213">
        <f t="shared" si="147"/>
        <v>-44.304412160344363</v>
      </c>
      <c r="CC151" s="213">
        <f t="shared" si="148"/>
        <v>-44.7741979336596</v>
      </c>
      <c r="CD151" s="213">
        <f t="shared" si="149"/>
        <v>-0.46978577331523752</v>
      </c>
      <c r="CE151" s="404">
        <f t="shared" si="150"/>
        <v>1.0603588907014764E-2</v>
      </c>
      <c r="CF151" s="142"/>
      <c r="CG151" s="213">
        <f t="shared" si="151"/>
        <v>599.6202795205777</v>
      </c>
      <c r="CH151" s="213">
        <f t="shared" si="152"/>
        <v>588.85924778474077</v>
      </c>
      <c r="CI151" s="206">
        <v>-17.34413578948465</v>
      </c>
      <c r="CJ151" s="142">
        <v>-2.811205210395832E-2</v>
      </c>
    </row>
    <row r="152" spans="1:88">
      <c r="A152" s="74">
        <v>475</v>
      </c>
      <c r="B152" s="84">
        <v>15</v>
      </c>
      <c r="C152" s="84">
        <v>15</v>
      </c>
      <c r="D152" s="75" t="s">
        <v>183</v>
      </c>
      <c r="E152" s="97">
        <v>5415</v>
      </c>
      <c r="F152" s="213">
        <f>'1.a. Vos-laskelma'!C152</f>
        <v>5392</v>
      </c>
      <c r="G152" s="214">
        <f t="shared" si="104"/>
        <v>-23</v>
      </c>
      <c r="H152" s="179">
        <f t="shared" si="105"/>
        <v>-4.2474607571560477E-3</v>
      </c>
      <c r="I152" s="142"/>
      <c r="J152" s="213">
        <v>6108106.1049461663</v>
      </c>
      <c r="K152" s="214">
        <f t="shared" si="106"/>
        <v>5685899.4247614564</v>
      </c>
      <c r="L152" s="214">
        <f t="shared" si="107"/>
        <v>-422206.68018470984</v>
      </c>
      <c r="M152" s="179">
        <f t="shared" si="108"/>
        <v>-6.9122355265377453E-2</v>
      </c>
      <c r="N152" s="404"/>
      <c r="O152" s="213">
        <v>-2212043.3394718491</v>
      </c>
      <c r="P152" s="213">
        <f>'2.a. Vos-laskelma'!M152+'2.a. Vos-laskelma'!N152</f>
        <v>-2137561.7168587041</v>
      </c>
      <c r="Q152" s="214">
        <f t="shared" si="109"/>
        <v>74481.622613145038</v>
      </c>
      <c r="R152" s="179">
        <f t="shared" si="110"/>
        <v>-3.3670959914794608E-2</v>
      </c>
      <c r="S152" s="404"/>
      <c r="T152" s="213">
        <v>3896062.7654743181</v>
      </c>
      <c r="U152" s="213">
        <f>'2.a. Vos-laskelma'!U152</f>
        <v>3548337.7079027523</v>
      </c>
      <c r="V152" s="214">
        <f t="shared" si="111"/>
        <v>-347725.05757156573</v>
      </c>
      <c r="W152" s="179">
        <f t="shared" si="112"/>
        <v>-8.9250373647210141E-2</v>
      </c>
      <c r="X152" s="142"/>
      <c r="Y152" s="213">
        <f>'1.a. Vos-laskelma'!X152</f>
        <v>1714029.7847665651</v>
      </c>
      <c r="Z152" s="213">
        <f>'1.a. Vos-laskelma'!E152</f>
        <v>1697815.4746430528</v>
      </c>
      <c r="AA152" s="214">
        <f t="shared" si="113"/>
        <v>-16214.310123512289</v>
      </c>
      <c r="AB152" s="179">
        <f t="shared" si="114"/>
        <v>-9.4597598405914089E-3</v>
      </c>
      <c r="AC152" s="179"/>
      <c r="AD152" s="213">
        <v>695235.44364162406</v>
      </c>
      <c r="AE152" s="213">
        <f>'2.a. Vos-laskelma'!X152</f>
        <v>791494.19391937822</v>
      </c>
      <c r="AF152" s="214">
        <f t="shared" si="115"/>
        <v>96258.750277754152</v>
      </c>
      <c r="AG152" s="179">
        <f t="shared" si="116"/>
        <v>0.13845489489654536</v>
      </c>
      <c r="AH152" s="143"/>
      <c r="AI152" s="81">
        <v>6305327.9938825071</v>
      </c>
      <c r="AJ152" s="81">
        <f>'2.a. Vos-laskelma'!Y152</f>
        <v>6037647.3764651837</v>
      </c>
      <c r="AK152" s="214">
        <f t="shared" si="117"/>
        <v>-267680.6174173234</v>
      </c>
      <c r="AL152" s="179">
        <f t="shared" si="118"/>
        <v>-4.2453083753458958E-2</v>
      </c>
      <c r="AM152" s="142"/>
      <c r="AN152" s="213">
        <v>200038</v>
      </c>
      <c r="AO152" s="213">
        <v>200038</v>
      </c>
      <c r="AP152" s="214">
        <f t="shared" si="102"/>
        <v>0</v>
      </c>
      <c r="AQ152" s="179">
        <f t="shared" si="103"/>
        <v>0</v>
      </c>
      <c r="AR152" s="142"/>
      <c r="AS152" s="213">
        <f t="shared" si="119"/>
        <v>6505365.9938825071</v>
      </c>
      <c r="AT152" s="213">
        <f t="shared" si="120"/>
        <v>6237685.3764651837</v>
      </c>
      <c r="AU152" s="214">
        <f t="shared" si="121"/>
        <v>-267680.6174173234</v>
      </c>
      <c r="AV152" s="179">
        <f t="shared" si="122"/>
        <v>-4.1147664507891479E-2</v>
      </c>
      <c r="AX152" s="213">
        <f t="shared" si="123"/>
        <v>1127.9974339697444</v>
      </c>
      <c r="AY152" s="213">
        <f t="shared" si="124"/>
        <v>1054.5065698741573</v>
      </c>
      <c r="AZ152" s="213">
        <f t="shared" si="125"/>
        <v>-73.490864095587085</v>
      </c>
      <c r="BA152" s="404">
        <f t="shared" si="126"/>
        <v>-6.5151623472184506E-2</v>
      </c>
      <c r="BB152" s="164"/>
      <c r="BC152" s="213">
        <f t="shared" si="127"/>
        <v>-408.50292511022144</v>
      </c>
      <c r="BD152" s="213">
        <f t="shared" si="128"/>
        <v>-396.43206915035313</v>
      </c>
      <c r="BE152" s="213">
        <f t="shared" si="129"/>
        <v>12.070855959868311</v>
      </c>
      <c r="BF152" s="404">
        <f t="shared" si="130"/>
        <v>-2.9549007407012755E-2</v>
      </c>
      <c r="BG152" s="527"/>
      <c r="BH152" s="213">
        <f t="shared" si="131"/>
        <v>719.49450885952319</v>
      </c>
      <c r="BI152" s="213">
        <f t="shared" si="132"/>
        <v>658.07450072380425</v>
      </c>
      <c r="BJ152" s="213">
        <f t="shared" si="133"/>
        <v>-61.420008135718945</v>
      </c>
      <c r="BK152" s="404">
        <f t="shared" si="134"/>
        <v>-8.5365499499191894E-2</v>
      </c>
      <c r="BL152" s="215"/>
      <c r="BM152" s="213">
        <f t="shared" si="135"/>
        <v>316.53366293011356</v>
      </c>
      <c r="BN152" s="213">
        <f t="shared" si="136"/>
        <v>314.87675716673829</v>
      </c>
      <c r="BO152" s="213">
        <f t="shared" si="137"/>
        <v>-1.6569057633752777</v>
      </c>
      <c r="BP152" s="404">
        <f t="shared" si="138"/>
        <v>-5.234532555044866E-3</v>
      </c>
      <c r="BQ152" s="215"/>
      <c r="BR152" s="213">
        <f t="shared" si="139"/>
        <v>128.39066364572929</v>
      </c>
      <c r="BS152" s="213">
        <f t="shared" si="140"/>
        <v>146.79046623133868</v>
      </c>
      <c r="BT152" s="213">
        <f t="shared" si="141"/>
        <v>18.399802585609393</v>
      </c>
      <c r="BU152" s="404">
        <f t="shared" si="142"/>
        <v>0.14331106377314401</v>
      </c>
      <c r="BV152" s="215"/>
      <c r="BW152" s="213">
        <f t="shared" si="143"/>
        <v>1164.418835435366</v>
      </c>
      <c r="BX152" s="213">
        <f t="shared" si="144"/>
        <v>1119.7417241218811</v>
      </c>
      <c r="BY152" s="213">
        <f t="shared" si="145"/>
        <v>-44.677111313484829</v>
      </c>
      <c r="BZ152" s="404">
        <f t="shared" si="146"/>
        <v>-3.8368592085493404E-2</v>
      </c>
      <c r="CA152" s="216"/>
      <c r="CB152" s="213">
        <f t="shared" si="147"/>
        <v>36.94145891043398</v>
      </c>
      <c r="CC152" s="213">
        <f t="shared" si="148"/>
        <v>37.099035608308604</v>
      </c>
      <c r="CD152" s="213">
        <f t="shared" si="149"/>
        <v>0.15757669787462447</v>
      </c>
      <c r="CE152" s="404">
        <f t="shared" si="150"/>
        <v>4.2655786350148045E-3</v>
      </c>
      <c r="CF152" s="142"/>
      <c r="CG152" s="213">
        <f t="shared" si="151"/>
        <v>1201.3602943458</v>
      </c>
      <c r="CH152" s="213">
        <f t="shared" si="152"/>
        <v>1156.8407597301898</v>
      </c>
      <c r="CI152" s="206">
        <v>69.452960574652934</v>
      </c>
      <c r="CJ152" s="142">
        <v>6.1359228359496767E-2</v>
      </c>
    </row>
    <row r="153" spans="1:88">
      <c r="A153" s="74">
        <v>480</v>
      </c>
      <c r="B153" s="84">
        <v>2</v>
      </c>
      <c r="C153" s="84">
        <v>2</v>
      </c>
      <c r="D153" s="75" t="s">
        <v>184</v>
      </c>
      <c r="E153" s="97">
        <v>1910</v>
      </c>
      <c r="F153" s="213">
        <f>'1.a. Vos-laskelma'!C153</f>
        <v>1890</v>
      </c>
      <c r="G153" s="214">
        <f t="shared" si="104"/>
        <v>-20</v>
      </c>
      <c r="H153" s="179">
        <f t="shared" si="105"/>
        <v>-1.0471204188481676E-2</v>
      </c>
      <c r="I153" s="142"/>
      <c r="J153" s="213">
        <v>681738.00295579829</v>
      </c>
      <c r="K153" s="214">
        <f t="shared" si="106"/>
        <v>582064.15264519746</v>
      </c>
      <c r="L153" s="214">
        <f t="shared" si="107"/>
        <v>-99673.850310600828</v>
      </c>
      <c r="M153" s="179">
        <f t="shared" si="108"/>
        <v>-0.14620550692266948</v>
      </c>
      <c r="N153" s="404"/>
      <c r="O153" s="213">
        <v>103476.5296211302</v>
      </c>
      <c r="P153" s="213">
        <f>'2.a. Vos-laskelma'!M153+'2.a. Vos-laskelma'!N153</f>
        <v>100695.49649990394</v>
      </c>
      <c r="Q153" s="214">
        <f t="shared" si="109"/>
        <v>-2781.0331212262681</v>
      </c>
      <c r="R153" s="179">
        <f t="shared" si="110"/>
        <v>-2.6875979813091578E-2</v>
      </c>
      <c r="S153" s="404"/>
      <c r="T153" s="213">
        <v>785214.5325769285</v>
      </c>
      <c r="U153" s="213">
        <f>'2.a. Vos-laskelma'!U153</f>
        <v>682759.64914510143</v>
      </c>
      <c r="V153" s="214">
        <f t="shared" si="111"/>
        <v>-102454.88343182707</v>
      </c>
      <c r="W153" s="179">
        <f t="shared" si="112"/>
        <v>-0.13048011617358779</v>
      </c>
      <c r="X153" s="142"/>
      <c r="Y153" s="213">
        <f>'1.a. Vos-laskelma'!X153</f>
        <v>989567.7888727173</v>
      </c>
      <c r="Z153" s="213">
        <f>'1.a. Vos-laskelma'!E153</f>
        <v>1094540.2411203519</v>
      </c>
      <c r="AA153" s="214">
        <f t="shared" si="113"/>
        <v>104972.45224763465</v>
      </c>
      <c r="AB153" s="179">
        <f t="shared" si="114"/>
        <v>0.10607909172873924</v>
      </c>
      <c r="AC153" s="179"/>
      <c r="AD153" s="213">
        <v>332394.23703384591</v>
      </c>
      <c r="AE153" s="213">
        <f>'2.a. Vos-laskelma'!X153</f>
        <v>361031.5687588781</v>
      </c>
      <c r="AF153" s="214">
        <f t="shared" si="115"/>
        <v>28637.331725032185</v>
      </c>
      <c r="AG153" s="179">
        <f t="shared" si="116"/>
        <v>8.6154717905401593E-2</v>
      </c>
      <c r="AH153" s="143"/>
      <c r="AI153" s="81">
        <v>2107176.5584834921</v>
      </c>
      <c r="AJ153" s="81">
        <f>'2.a. Vos-laskelma'!Y153</f>
        <v>2138331.4590243315</v>
      </c>
      <c r="AK153" s="214">
        <f t="shared" si="117"/>
        <v>31154.900540839415</v>
      </c>
      <c r="AL153" s="179">
        <f t="shared" si="118"/>
        <v>1.4785140056446527E-2</v>
      </c>
      <c r="AM153" s="142"/>
      <c r="AN153" s="213">
        <v>-565082</v>
      </c>
      <c r="AO153" s="213">
        <v>-565082</v>
      </c>
      <c r="AP153" s="214">
        <f t="shared" si="102"/>
        <v>0</v>
      </c>
      <c r="AQ153" s="179">
        <f t="shared" si="103"/>
        <v>0</v>
      </c>
      <c r="AR153" s="142"/>
      <c r="AS153" s="213">
        <f t="shared" si="119"/>
        <v>1542094.5584834921</v>
      </c>
      <c r="AT153" s="213">
        <f t="shared" si="120"/>
        <v>1573249.4590243315</v>
      </c>
      <c r="AU153" s="214">
        <f t="shared" si="121"/>
        <v>31154.900540839415</v>
      </c>
      <c r="AV153" s="179">
        <f t="shared" si="122"/>
        <v>2.0202976769127173E-2</v>
      </c>
      <c r="AX153" s="213">
        <f t="shared" si="123"/>
        <v>356.93089159989438</v>
      </c>
      <c r="AY153" s="213">
        <f t="shared" si="124"/>
        <v>307.97045113502509</v>
      </c>
      <c r="AZ153" s="213">
        <f t="shared" si="125"/>
        <v>-48.960440464869293</v>
      </c>
      <c r="BA153" s="404">
        <f t="shared" si="126"/>
        <v>-0.13717064456206285</v>
      </c>
      <c r="BB153" s="164"/>
      <c r="BC153" s="213">
        <f t="shared" si="127"/>
        <v>54.176193518916335</v>
      </c>
      <c r="BD153" s="213">
        <f t="shared" si="128"/>
        <v>53.278040476139651</v>
      </c>
      <c r="BE153" s="213">
        <f t="shared" si="129"/>
        <v>-0.89815304277668417</v>
      </c>
      <c r="BF153" s="404">
        <f t="shared" si="130"/>
        <v>-1.6578371133864955E-2</v>
      </c>
      <c r="BG153" s="527"/>
      <c r="BH153" s="213">
        <f t="shared" si="131"/>
        <v>411.10708511881074</v>
      </c>
      <c r="BI153" s="213">
        <f t="shared" si="132"/>
        <v>361.24849161116475</v>
      </c>
      <c r="BJ153" s="213">
        <f t="shared" si="133"/>
        <v>-49.858593507645992</v>
      </c>
      <c r="BK153" s="404">
        <f t="shared" si="134"/>
        <v>-0.12127884756166818</v>
      </c>
      <c r="BL153" s="215"/>
      <c r="BM153" s="213">
        <f t="shared" si="135"/>
        <v>518.09831878152738</v>
      </c>
      <c r="BN153" s="213">
        <f t="shared" si="136"/>
        <v>579.12182069859887</v>
      </c>
      <c r="BO153" s="213">
        <f t="shared" si="137"/>
        <v>61.023501917071485</v>
      </c>
      <c r="BP153" s="404">
        <f t="shared" si="138"/>
        <v>0.11778363238195333</v>
      </c>
      <c r="BQ153" s="215"/>
      <c r="BR153" s="213">
        <f t="shared" si="139"/>
        <v>174.02839635279892</v>
      </c>
      <c r="BS153" s="213">
        <f t="shared" si="140"/>
        <v>191.02199405231644</v>
      </c>
      <c r="BT153" s="213">
        <f t="shared" si="141"/>
        <v>16.993597699517522</v>
      </c>
      <c r="BU153" s="404">
        <f t="shared" si="142"/>
        <v>9.7648418623977121E-2</v>
      </c>
      <c r="BV153" s="215"/>
      <c r="BW153" s="213">
        <f t="shared" si="143"/>
        <v>1103.2338002531371</v>
      </c>
      <c r="BX153" s="213">
        <f t="shared" si="144"/>
        <v>1131.3923063620803</v>
      </c>
      <c r="BY153" s="213">
        <f t="shared" si="145"/>
        <v>28.158506108943129</v>
      </c>
      <c r="BZ153" s="404">
        <f t="shared" si="146"/>
        <v>2.5523607146991107E-2</v>
      </c>
      <c r="CA153" s="216"/>
      <c r="CB153" s="213">
        <f t="shared" si="147"/>
        <v>-295.85445026178013</v>
      </c>
      <c r="CC153" s="213">
        <f t="shared" si="148"/>
        <v>-298.98518518518517</v>
      </c>
      <c r="CD153" s="213">
        <f t="shared" si="149"/>
        <v>-3.1307349234050434</v>
      </c>
      <c r="CE153" s="404">
        <f t="shared" si="150"/>
        <v>1.0582010582010457E-2</v>
      </c>
      <c r="CF153" s="142"/>
      <c r="CG153" s="213">
        <f t="shared" si="151"/>
        <v>807.37934999135712</v>
      </c>
      <c r="CH153" s="213">
        <f t="shared" si="152"/>
        <v>832.40712117689498</v>
      </c>
      <c r="CI153" s="206">
        <v>-112.5270439086016</v>
      </c>
      <c r="CJ153" s="142">
        <v>-0.12232445024274841</v>
      </c>
    </row>
    <row r="154" spans="1:88">
      <c r="A154" s="74">
        <v>481</v>
      </c>
      <c r="B154" s="84">
        <v>2</v>
      </c>
      <c r="C154" s="84">
        <v>2</v>
      </c>
      <c r="D154" s="75" t="s">
        <v>185</v>
      </c>
      <c r="E154" s="97">
        <v>9592</v>
      </c>
      <c r="F154" s="213">
        <f>'1.a. Vos-laskelma'!C154</f>
        <v>9612</v>
      </c>
      <c r="G154" s="214">
        <f t="shared" si="104"/>
        <v>20</v>
      </c>
      <c r="H154" s="179">
        <f t="shared" si="105"/>
        <v>2.0850708924103419E-3</v>
      </c>
      <c r="I154" s="142"/>
      <c r="J154" s="213">
        <v>5777520.6591812018</v>
      </c>
      <c r="K154" s="214">
        <f t="shared" si="106"/>
        <v>5549708.954196563</v>
      </c>
      <c r="L154" s="214">
        <f t="shared" si="107"/>
        <v>-227811.70498463884</v>
      </c>
      <c r="M154" s="179">
        <f t="shared" si="108"/>
        <v>-3.9430703657046658E-2</v>
      </c>
      <c r="N154" s="404"/>
      <c r="O154" s="213">
        <v>287754.10809162317</v>
      </c>
      <c r="P154" s="213">
        <f>'2.a. Vos-laskelma'!M154+'2.a. Vos-laskelma'!N154</f>
        <v>274197.62611241988</v>
      </c>
      <c r="Q154" s="214">
        <f t="shared" si="109"/>
        <v>-13556.481979203294</v>
      </c>
      <c r="R154" s="179">
        <f t="shared" si="110"/>
        <v>-4.7111341238912231E-2</v>
      </c>
      <c r="S154" s="404"/>
      <c r="T154" s="213">
        <v>6065274.7672728254</v>
      </c>
      <c r="U154" s="213">
        <f>'2.a. Vos-laskelma'!U154</f>
        <v>5823906.5803089831</v>
      </c>
      <c r="V154" s="214">
        <f t="shared" si="111"/>
        <v>-241368.18696384225</v>
      </c>
      <c r="W154" s="179">
        <f t="shared" si="112"/>
        <v>-3.9795095230676654E-2</v>
      </c>
      <c r="X154" s="142"/>
      <c r="Y154" s="213">
        <f>'1.a. Vos-laskelma'!X154</f>
        <v>526615.63007537602</v>
      </c>
      <c r="Z154" s="213">
        <f>'1.a. Vos-laskelma'!E154</f>
        <v>1029006.4551116319</v>
      </c>
      <c r="AA154" s="214">
        <f t="shared" si="113"/>
        <v>502390.82503625588</v>
      </c>
      <c r="AB154" s="179">
        <f t="shared" si="114"/>
        <v>0.95399907702007858</v>
      </c>
      <c r="AC154" s="179"/>
      <c r="AD154" s="213">
        <v>378544.86790904042</v>
      </c>
      <c r="AE154" s="213">
        <f>'2.a. Vos-laskelma'!X154</f>
        <v>582997.14889289089</v>
      </c>
      <c r="AF154" s="214">
        <f t="shared" si="115"/>
        <v>204452.28098385048</v>
      </c>
      <c r="AG154" s="179">
        <f t="shared" si="116"/>
        <v>0.54010052259638031</v>
      </c>
      <c r="AH154" s="143"/>
      <c r="AI154" s="81">
        <v>6970435.2652572412</v>
      </c>
      <c r="AJ154" s="81">
        <f>'2.a. Vos-laskelma'!Y154</f>
        <v>7435910.1843135059</v>
      </c>
      <c r="AK154" s="214">
        <f t="shared" si="117"/>
        <v>465474.91905626468</v>
      </c>
      <c r="AL154" s="179">
        <f t="shared" si="118"/>
        <v>6.6778458065069851E-2</v>
      </c>
      <c r="AM154" s="142"/>
      <c r="AN154" s="213">
        <v>-2403637</v>
      </c>
      <c r="AO154" s="213">
        <v>-2403637</v>
      </c>
      <c r="AP154" s="214">
        <f t="shared" si="102"/>
        <v>0</v>
      </c>
      <c r="AQ154" s="179">
        <f t="shared" si="103"/>
        <v>0</v>
      </c>
      <c r="AR154" s="142"/>
      <c r="AS154" s="213">
        <f t="shared" si="119"/>
        <v>4566798.2652572412</v>
      </c>
      <c r="AT154" s="213">
        <f t="shared" si="120"/>
        <v>5032273.1843135059</v>
      </c>
      <c r="AU154" s="214">
        <f t="shared" si="121"/>
        <v>465474.91905626468</v>
      </c>
      <c r="AV154" s="179">
        <f t="shared" si="122"/>
        <v>0.10192587717251513</v>
      </c>
      <c r="AX154" s="213">
        <f t="shared" si="123"/>
        <v>602.32700783790676</v>
      </c>
      <c r="AY154" s="213">
        <f t="shared" si="124"/>
        <v>577.37296652065777</v>
      </c>
      <c r="AZ154" s="213">
        <f t="shared" si="125"/>
        <v>-24.954041317248993</v>
      </c>
      <c r="BA154" s="404">
        <f t="shared" si="126"/>
        <v>-4.1429391331501475E-2</v>
      </c>
      <c r="BB154" s="164"/>
      <c r="BC154" s="213">
        <f t="shared" si="127"/>
        <v>29.999385747667137</v>
      </c>
      <c r="BD154" s="213">
        <f t="shared" si="128"/>
        <v>28.526594476947555</v>
      </c>
      <c r="BE154" s="213">
        <f t="shared" si="129"/>
        <v>-1.4727912707195827</v>
      </c>
      <c r="BF154" s="404">
        <f t="shared" si="130"/>
        <v>-4.9094047561760903E-2</v>
      </c>
      <c r="BG154" s="527"/>
      <c r="BH154" s="213">
        <f t="shared" si="131"/>
        <v>632.3263935855739</v>
      </c>
      <c r="BI154" s="213">
        <f t="shared" si="132"/>
        <v>605.89956099760536</v>
      </c>
      <c r="BJ154" s="213">
        <f t="shared" si="133"/>
        <v>-26.426832587968534</v>
      </c>
      <c r="BK154" s="404">
        <f t="shared" si="134"/>
        <v>-4.1793024703771345E-2</v>
      </c>
      <c r="BL154" s="215"/>
      <c r="BM154" s="213">
        <f t="shared" si="135"/>
        <v>54.901546087924942</v>
      </c>
      <c r="BN154" s="213">
        <f t="shared" si="136"/>
        <v>107.05435446438118</v>
      </c>
      <c r="BO154" s="213">
        <f t="shared" si="137"/>
        <v>52.152808376456235</v>
      </c>
      <c r="BP154" s="404">
        <f t="shared" si="138"/>
        <v>0.94993332779614992</v>
      </c>
      <c r="BQ154" s="215"/>
      <c r="BR154" s="213">
        <f t="shared" si="139"/>
        <v>39.464644277422899</v>
      </c>
      <c r="BS154" s="213">
        <f t="shared" si="140"/>
        <v>60.653053359643245</v>
      </c>
      <c r="BT154" s="213">
        <f t="shared" si="141"/>
        <v>21.188409082220346</v>
      </c>
      <c r="BU154" s="404">
        <f t="shared" si="142"/>
        <v>0.53689598551232609</v>
      </c>
      <c r="BV154" s="215"/>
      <c r="BW154" s="213">
        <f t="shared" si="143"/>
        <v>726.69258395092174</v>
      </c>
      <c r="BX154" s="213">
        <f t="shared" si="144"/>
        <v>773.60696882162983</v>
      </c>
      <c r="BY154" s="213">
        <f t="shared" si="145"/>
        <v>46.914384870708091</v>
      </c>
      <c r="BZ154" s="404">
        <f t="shared" si="146"/>
        <v>6.4558777544751339E-2</v>
      </c>
      <c r="CA154" s="216"/>
      <c r="CB154" s="213">
        <f t="shared" si="147"/>
        <v>-250.58767723102585</v>
      </c>
      <c r="CC154" s="213">
        <f t="shared" si="148"/>
        <v>-250.06627132750728</v>
      </c>
      <c r="CD154" s="213">
        <f t="shared" si="149"/>
        <v>0.52140590351856986</v>
      </c>
      <c r="CE154" s="404">
        <f t="shared" si="150"/>
        <v>-2.0807324178110597E-3</v>
      </c>
      <c r="CF154" s="142"/>
      <c r="CG154" s="213">
        <f t="shared" si="151"/>
        <v>476.10490671989589</v>
      </c>
      <c r="CH154" s="213">
        <f t="shared" si="152"/>
        <v>523.54069749412258</v>
      </c>
      <c r="CI154" s="206">
        <v>-53.411561942170692</v>
      </c>
      <c r="CJ154" s="142">
        <v>-0.10086855669876731</v>
      </c>
    </row>
    <row r="155" spans="1:88">
      <c r="A155" s="74">
        <v>483</v>
      </c>
      <c r="B155" s="84">
        <v>17</v>
      </c>
      <c r="C155" s="84">
        <v>17</v>
      </c>
      <c r="D155" s="75" t="s">
        <v>186</v>
      </c>
      <c r="E155" s="97">
        <v>1059</v>
      </c>
      <c r="F155" s="213">
        <f>'1.a. Vos-laskelma'!C155</f>
        <v>1031</v>
      </c>
      <c r="G155" s="214">
        <f t="shared" si="104"/>
        <v>-28</v>
      </c>
      <c r="H155" s="179">
        <f t="shared" si="105"/>
        <v>-2.644003777148253E-2</v>
      </c>
      <c r="I155" s="142"/>
      <c r="J155" s="213">
        <v>1334980.64057193</v>
      </c>
      <c r="K155" s="214">
        <f t="shared" si="106"/>
        <v>1331721.6341358232</v>
      </c>
      <c r="L155" s="214">
        <f t="shared" si="107"/>
        <v>-3259.0064361067489</v>
      </c>
      <c r="M155" s="179">
        <f t="shared" si="108"/>
        <v>-2.4412387244136598E-3</v>
      </c>
      <c r="N155" s="404"/>
      <c r="O155" s="213">
        <v>-460479.65748801187</v>
      </c>
      <c r="P155" s="213">
        <f>'2.a. Vos-laskelma'!M155+'2.a. Vos-laskelma'!N155</f>
        <v>-445974.84067322349</v>
      </c>
      <c r="Q155" s="214">
        <f t="shared" si="109"/>
        <v>14504.816814788384</v>
      </c>
      <c r="R155" s="179">
        <f t="shared" si="110"/>
        <v>-3.1499365018455787E-2</v>
      </c>
      <c r="S155" s="404"/>
      <c r="T155" s="213">
        <v>874500.98308391857</v>
      </c>
      <c r="U155" s="213">
        <f>'2.a. Vos-laskelma'!U155</f>
        <v>885746.79346259963</v>
      </c>
      <c r="V155" s="214">
        <f t="shared" si="111"/>
        <v>11245.810378681053</v>
      </c>
      <c r="W155" s="179">
        <f t="shared" si="112"/>
        <v>1.2859688663839828E-2</v>
      </c>
      <c r="X155" s="142"/>
      <c r="Y155" s="213">
        <f>'1.a. Vos-laskelma'!X155</f>
        <v>951157.57373895729</v>
      </c>
      <c r="Z155" s="213">
        <f>'1.a. Vos-laskelma'!E155</f>
        <v>994564.57026634901</v>
      </c>
      <c r="AA155" s="214">
        <f t="shared" si="113"/>
        <v>43406.996527391719</v>
      </c>
      <c r="AB155" s="179">
        <f t="shared" si="114"/>
        <v>4.5635967925651673E-2</v>
      </c>
      <c r="AC155" s="179"/>
      <c r="AD155" s="213">
        <v>168221.12648085249</v>
      </c>
      <c r="AE155" s="213">
        <f>'2.a. Vos-laskelma'!X155</f>
        <v>184693.60929605321</v>
      </c>
      <c r="AF155" s="214">
        <f t="shared" si="115"/>
        <v>16472.482815200725</v>
      </c>
      <c r="AG155" s="179">
        <f t="shared" si="116"/>
        <v>9.7921605685333937E-2</v>
      </c>
      <c r="AH155" s="143"/>
      <c r="AI155" s="81">
        <v>1993879.683303728</v>
      </c>
      <c r="AJ155" s="81">
        <f>'2.a. Vos-laskelma'!Y155</f>
        <v>2065004.9730250018</v>
      </c>
      <c r="AK155" s="214">
        <f t="shared" si="117"/>
        <v>71125.289721273817</v>
      </c>
      <c r="AL155" s="179">
        <f t="shared" si="118"/>
        <v>3.5671806236283965E-2</v>
      </c>
      <c r="AM155" s="142"/>
      <c r="AN155" s="213">
        <v>-212276</v>
      </c>
      <c r="AO155" s="213">
        <v>-212276</v>
      </c>
      <c r="AP155" s="214">
        <f t="shared" si="102"/>
        <v>0</v>
      </c>
      <c r="AQ155" s="179">
        <f t="shared" si="103"/>
        <v>0</v>
      </c>
      <c r="AR155" s="142"/>
      <c r="AS155" s="213">
        <f t="shared" si="119"/>
        <v>1781603.683303728</v>
      </c>
      <c r="AT155" s="213">
        <f t="shared" si="120"/>
        <v>1852728.9730250018</v>
      </c>
      <c r="AU155" s="214">
        <f t="shared" si="121"/>
        <v>71125.289721273817</v>
      </c>
      <c r="AV155" s="179">
        <f t="shared" si="122"/>
        <v>3.992206032566243E-2</v>
      </c>
      <c r="AX155" s="213">
        <f t="shared" si="123"/>
        <v>1260.6049486042775</v>
      </c>
      <c r="AY155" s="213">
        <f t="shared" si="124"/>
        <v>1291.6795675420205</v>
      </c>
      <c r="AZ155" s="213">
        <f t="shared" si="125"/>
        <v>31.074618937743026</v>
      </c>
      <c r="BA155" s="404">
        <f t="shared" si="126"/>
        <v>2.4650560805864176E-2</v>
      </c>
      <c r="BB155" s="164"/>
      <c r="BC155" s="213">
        <f t="shared" si="127"/>
        <v>-434.82498346365617</v>
      </c>
      <c r="BD155" s="213">
        <f t="shared" si="128"/>
        <v>-432.56531588091514</v>
      </c>
      <c r="BE155" s="213">
        <f t="shared" si="129"/>
        <v>2.2596675827410309</v>
      </c>
      <c r="BF155" s="404">
        <f t="shared" si="130"/>
        <v>-5.1967289568813375E-3</v>
      </c>
      <c r="BG155" s="527"/>
      <c r="BH155" s="213">
        <f t="shared" si="131"/>
        <v>825.77996514062193</v>
      </c>
      <c r="BI155" s="213">
        <f t="shared" si="132"/>
        <v>859.11425166110541</v>
      </c>
      <c r="BJ155" s="213">
        <f t="shared" si="133"/>
        <v>33.334286520483488</v>
      </c>
      <c r="BK155" s="404">
        <f t="shared" si="134"/>
        <v>4.0367032293895627E-2</v>
      </c>
      <c r="BL155" s="215"/>
      <c r="BM155" s="213">
        <f t="shared" si="135"/>
        <v>898.16579201034688</v>
      </c>
      <c r="BN155" s="213">
        <f t="shared" si="136"/>
        <v>964.66010695087198</v>
      </c>
      <c r="BO155" s="213">
        <f t="shared" si="137"/>
        <v>66.494314940525101</v>
      </c>
      <c r="BP155" s="404">
        <f t="shared" si="138"/>
        <v>7.403345299055776E-2</v>
      </c>
      <c r="BQ155" s="215"/>
      <c r="BR155" s="213">
        <f t="shared" si="139"/>
        <v>158.84903350411</v>
      </c>
      <c r="BS155" s="213">
        <f t="shared" si="140"/>
        <v>179.14026119888769</v>
      </c>
      <c r="BT155" s="213">
        <f t="shared" si="141"/>
        <v>20.291227694777689</v>
      </c>
      <c r="BU155" s="404">
        <f t="shared" si="142"/>
        <v>0.1277390692732964</v>
      </c>
      <c r="BV155" s="215"/>
      <c r="BW155" s="213">
        <f t="shared" si="143"/>
        <v>1882.7947906550785</v>
      </c>
      <c r="BX155" s="213">
        <f t="shared" si="144"/>
        <v>2002.9146198108649</v>
      </c>
      <c r="BY155" s="213">
        <f t="shared" si="145"/>
        <v>120.11982915578642</v>
      </c>
      <c r="BZ155" s="404">
        <f t="shared" si="146"/>
        <v>6.3798683612245E-2</v>
      </c>
      <c r="CA155" s="216"/>
      <c r="CB155" s="213">
        <f t="shared" si="147"/>
        <v>-200.44948064211519</v>
      </c>
      <c r="CC155" s="213">
        <f t="shared" si="148"/>
        <v>-205.89330746847722</v>
      </c>
      <c r="CD155" s="213">
        <f t="shared" si="149"/>
        <v>-5.4438268263620273</v>
      </c>
      <c r="CE155" s="404">
        <f t="shared" si="150"/>
        <v>2.7158098933074803E-2</v>
      </c>
      <c r="CF155" s="142"/>
      <c r="CG155" s="213">
        <f t="shared" si="151"/>
        <v>1682.3453100129632</v>
      </c>
      <c r="CH155" s="213">
        <f t="shared" si="152"/>
        <v>1797.0213123423878</v>
      </c>
      <c r="CI155" s="206">
        <v>16.88301614545048</v>
      </c>
      <c r="CJ155" s="142">
        <v>1.0137135021078729E-2</v>
      </c>
    </row>
    <row r="156" spans="1:88">
      <c r="A156" s="74">
        <v>484</v>
      </c>
      <c r="B156" s="84">
        <v>4</v>
      </c>
      <c r="C156" s="84">
        <v>4</v>
      </c>
      <c r="D156" s="75" t="s">
        <v>187</v>
      </c>
      <c r="E156" s="97">
        <v>2904</v>
      </c>
      <c r="F156" s="213">
        <f>'1.a. Vos-laskelma'!C156</f>
        <v>2834</v>
      </c>
      <c r="G156" s="214">
        <f t="shared" si="104"/>
        <v>-70</v>
      </c>
      <c r="H156" s="179">
        <f t="shared" si="105"/>
        <v>-2.4104683195592287E-2</v>
      </c>
      <c r="I156" s="142"/>
      <c r="J156" s="213">
        <v>1222153.6632428919</v>
      </c>
      <c r="K156" s="214">
        <f t="shared" si="106"/>
        <v>1232803.9595245845</v>
      </c>
      <c r="L156" s="214">
        <f t="shared" si="107"/>
        <v>10650.296281692572</v>
      </c>
      <c r="M156" s="179">
        <f t="shared" si="108"/>
        <v>8.7143675971422616E-3</v>
      </c>
      <c r="N156" s="404"/>
      <c r="O156" s="213">
        <v>-383416.84732800751</v>
      </c>
      <c r="P156" s="213">
        <f>'2.a. Vos-laskelma'!M156+'2.a. Vos-laskelma'!N156</f>
        <v>-387588.39700984699</v>
      </c>
      <c r="Q156" s="214">
        <f t="shared" si="109"/>
        <v>-4171.5496818394749</v>
      </c>
      <c r="R156" s="179">
        <f t="shared" si="110"/>
        <v>1.0879933187366634E-2</v>
      </c>
      <c r="S156" s="404"/>
      <c r="T156" s="213">
        <v>838736.81591488421</v>
      </c>
      <c r="U156" s="213">
        <f>'2.a. Vos-laskelma'!U156</f>
        <v>845215.56251473736</v>
      </c>
      <c r="V156" s="214">
        <f t="shared" si="111"/>
        <v>6478.7465998531552</v>
      </c>
      <c r="W156" s="179">
        <f t="shared" si="112"/>
        <v>7.7244094654247593E-3</v>
      </c>
      <c r="X156" s="142"/>
      <c r="Y156" s="213">
        <f>'1.a. Vos-laskelma'!X156</f>
        <v>-40993.556097121997</v>
      </c>
      <c r="Z156" s="213">
        <f>'1.a. Vos-laskelma'!E156</f>
        <v>138201.49973396273</v>
      </c>
      <c r="AA156" s="214">
        <f t="shared" si="113"/>
        <v>179195.05583108473</v>
      </c>
      <c r="AB156" s="179">
        <f t="shared" si="114"/>
        <v>-4.371298147604846</v>
      </c>
      <c r="AC156" s="179"/>
      <c r="AD156" s="213">
        <v>397854.57584416919</v>
      </c>
      <c r="AE156" s="213">
        <f>'2.a. Vos-laskelma'!X156</f>
        <v>448038.95664403425</v>
      </c>
      <c r="AF156" s="214">
        <f t="shared" si="115"/>
        <v>50184.380799865059</v>
      </c>
      <c r="AG156" s="179">
        <f t="shared" si="116"/>
        <v>0.12613749808804806</v>
      </c>
      <c r="AH156" s="143"/>
      <c r="AI156" s="81">
        <v>1195597.835661931</v>
      </c>
      <c r="AJ156" s="81">
        <f>'2.a. Vos-laskelma'!Y156</f>
        <v>1431456.0188927343</v>
      </c>
      <c r="AK156" s="214">
        <f t="shared" si="117"/>
        <v>235858.18323080335</v>
      </c>
      <c r="AL156" s="179">
        <f t="shared" si="118"/>
        <v>0.19727217313020878</v>
      </c>
      <c r="AM156" s="142"/>
      <c r="AN156" s="213">
        <v>539161</v>
      </c>
      <c r="AO156" s="213">
        <v>539161</v>
      </c>
      <c r="AP156" s="214">
        <f t="shared" ref="AP156:AP219" si="153">AO156-AN156</f>
        <v>0</v>
      </c>
      <c r="AQ156" s="179">
        <f t="shared" ref="AQ156:AQ219" si="154">AP156/AN156</f>
        <v>0</v>
      </c>
      <c r="AR156" s="142"/>
      <c r="AS156" s="213">
        <f t="shared" si="119"/>
        <v>1734758.835661931</v>
      </c>
      <c r="AT156" s="213">
        <f t="shared" si="120"/>
        <v>1970617.0188927343</v>
      </c>
      <c r="AU156" s="214">
        <f t="shared" si="121"/>
        <v>235858.18323080335</v>
      </c>
      <c r="AV156" s="179">
        <f t="shared" si="122"/>
        <v>0.13596021440110265</v>
      </c>
      <c r="AX156" s="213">
        <f t="shared" si="123"/>
        <v>420.85181241146415</v>
      </c>
      <c r="AY156" s="213">
        <f t="shared" si="124"/>
        <v>435.00492573203405</v>
      </c>
      <c r="AZ156" s="213">
        <f t="shared" si="125"/>
        <v>14.153113320569901</v>
      </c>
      <c r="BA156" s="404">
        <f t="shared" si="126"/>
        <v>3.3629683663409037E-2</v>
      </c>
      <c r="BB156" s="164"/>
      <c r="BC156" s="213">
        <f t="shared" si="127"/>
        <v>-132.03059480991993</v>
      </c>
      <c r="BD156" s="213">
        <f t="shared" si="128"/>
        <v>-136.76372512697495</v>
      </c>
      <c r="BE156" s="213">
        <f t="shared" si="129"/>
        <v>-4.7331303170550143</v>
      </c>
      <c r="BF156" s="404">
        <f t="shared" si="130"/>
        <v>3.5848738876539527E-2</v>
      </c>
      <c r="BG156" s="527"/>
      <c r="BH156" s="213">
        <f t="shared" si="131"/>
        <v>288.82121760154416</v>
      </c>
      <c r="BI156" s="213">
        <f t="shared" si="132"/>
        <v>298.24120060505908</v>
      </c>
      <c r="BJ156" s="213">
        <f t="shared" si="133"/>
        <v>9.4199830035149148</v>
      </c>
      <c r="BK156" s="404">
        <f t="shared" si="134"/>
        <v>3.261527349597515E-2</v>
      </c>
      <c r="BL156" s="215"/>
      <c r="BM156" s="213">
        <f t="shared" si="135"/>
        <v>-14.116238325455233</v>
      </c>
      <c r="BN156" s="213">
        <f t="shared" si="136"/>
        <v>48.765525664771609</v>
      </c>
      <c r="BO156" s="213">
        <f t="shared" si="137"/>
        <v>62.881763990226844</v>
      </c>
      <c r="BP156" s="404">
        <f t="shared" si="138"/>
        <v>-4.4545694497686918</v>
      </c>
      <c r="BQ156" s="215"/>
      <c r="BR156" s="213">
        <f t="shared" si="139"/>
        <v>137.00226440914918</v>
      </c>
      <c r="BS156" s="213">
        <f t="shared" si="140"/>
        <v>158.09419782781731</v>
      </c>
      <c r="BT156" s="213">
        <f t="shared" si="141"/>
        <v>21.091933418668134</v>
      </c>
      <c r="BU156" s="404">
        <f t="shared" si="142"/>
        <v>0.15395317376418188</v>
      </c>
      <c r="BV156" s="215"/>
      <c r="BW156" s="213">
        <f t="shared" si="143"/>
        <v>411.70724368523793</v>
      </c>
      <c r="BX156" s="213">
        <f t="shared" si="144"/>
        <v>505.10092409764798</v>
      </c>
      <c r="BY156" s="213">
        <f t="shared" si="145"/>
        <v>93.393680412410049</v>
      </c>
      <c r="BZ156" s="404">
        <f t="shared" si="146"/>
        <v>0.22684488029997407</v>
      </c>
      <c r="CA156" s="216"/>
      <c r="CB156" s="213">
        <f t="shared" si="147"/>
        <v>185.66150137741047</v>
      </c>
      <c r="CC156" s="213">
        <f t="shared" si="148"/>
        <v>190.24735356386734</v>
      </c>
      <c r="CD156" s="213">
        <f t="shared" si="149"/>
        <v>4.5858521864568615</v>
      </c>
      <c r="CE156" s="404">
        <f t="shared" si="150"/>
        <v>2.4700070571630227E-2</v>
      </c>
      <c r="CF156" s="142"/>
      <c r="CG156" s="213">
        <f t="shared" si="151"/>
        <v>597.36874506264837</v>
      </c>
      <c r="CH156" s="213">
        <f t="shared" si="152"/>
        <v>695.34827766151523</v>
      </c>
      <c r="CI156" s="206">
        <v>-145.6050822075803</v>
      </c>
      <c r="CJ156" s="142">
        <v>-0.195976058460296</v>
      </c>
    </row>
    <row r="157" spans="1:88">
      <c r="A157" s="74">
        <v>489</v>
      </c>
      <c r="B157" s="84">
        <v>8</v>
      </c>
      <c r="C157" s="84">
        <v>8</v>
      </c>
      <c r="D157" s="75" t="s">
        <v>188</v>
      </c>
      <c r="E157" s="97">
        <v>1703</v>
      </c>
      <c r="F157" s="213">
        <f>'1.a. Vos-laskelma'!C157</f>
        <v>1664</v>
      </c>
      <c r="G157" s="214">
        <f t="shared" si="104"/>
        <v>-39</v>
      </c>
      <c r="H157" s="179">
        <f t="shared" si="105"/>
        <v>-2.2900763358778626E-2</v>
      </c>
      <c r="I157" s="142"/>
      <c r="J157" s="213">
        <v>248275.8353771721</v>
      </c>
      <c r="K157" s="214">
        <f t="shared" si="106"/>
        <v>102794.61209264491</v>
      </c>
      <c r="L157" s="214">
        <f t="shared" si="107"/>
        <v>-145481.22328452719</v>
      </c>
      <c r="M157" s="179">
        <f t="shared" si="108"/>
        <v>-0.5859661012257481</v>
      </c>
      <c r="N157" s="404"/>
      <c r="O157" s="213">
        <v>901490.90162365418</v>
      </c>
      <c r="P157" s="213">
        <f>'2.a. Vos-laskelma'!M157+'2.a. Vos-laskelma'!N157</f>
        <v>872107.78720499063</v>
      </c>
      <c r="Q157" s="214">
        <f t="shared" si="109"/>
        <v>-29383.11441866355</v>
      </c>
      <c r="R157" s="179">
        <f t="shared" si="110"/>
        <v>-3.2593911226105901E-2</v>
      </c>
      <c r="S157" s="404"/>
      <c r="T157" s="213">
        <v>1149766.737000826</v>
      </c>
      <c r="U157" s="213">
        <f>'2.a. Vos-laskelma'!U157</f>
        <v>974902.39929763554</v>
      </c>
      <c r="V157" s="214">
        <f t="shared" si="111"/>
        <v>-174864.33770319051</v>
      </c>
      <c r="W157" s="179">
        <f t="shared" si="112"/>
        <v>-0.15208679471744441</v>
      </c>
      <c r="X157" s="142"/>
      <c r="Y157" s="213">
        <f>'1.a. Vos-laskelma'!X157</f>
        <v>936707.44322740426</v>
      </c>
      <c r="Z157" s="213">
        <f>'1.a. Vos-laskelma'!E157</f>
        <v>970805.76437634032</v>
      </c>
      <c r="AA157" s="214">
        <f t="shared" si="113"/>
        <v>34098.321148936055</v>
      </c>
      <c r="AB157" s="179">
        <f t="shared" si="114"/>
        <v>3.6402316855144293E-2</v>
      </c>
      <c r="AC157" s="179"/>
      <c r="AD157" s="213">
        <v>319740.89382928901</v>
      </c>
      <c r="AE157" s="213">
        <f>'2.a. Vos-laskelma'!X157</f>
        <v>350588.96059248777</v>
      </c>
      <c r="AF157" s="214">
        <f t="shared" si="115"/>
        <v>30848.06676319876</v>
      </c>
      <c r="AG157" s="179">
        <f t="shared" si="116"/>
        <v>9.6478327791466895E-2</v>
      </c>
      <c r="AH157" s="143"/>
      <c r="AI157" s="81">
        <v>2406215.074057519</v>
      </c>
      <c r="AJ157" s="81">
        <f>'2.a. Vos-laskelma'!Y157</f>
        <v>2296297.1242664638</v>
      </c>
      <c r="AK157" s="214">
        <f t="shared" si="117"/>
        <v>-109917.94979105517</v>
      </c>
      <c r="AL157" s="179">
        <f t="shared" si="118"/>
        <v>-4.5680849968953212E-2</v>
      </c>
      <c r="AM157" s="142"/>
      <c r="AN157" s="213">
        <v>-486900</v>
      </c>
      <c r="AO157" s="213">
        <v>-486900</v>
      </c>
      <c r="AP157" s="214">
        <f t="shared" si="153"/>
        <v>0</v>
      </c>
      <c r="AQ157" s="179">
        <f t="shared" si="154"/>
        <v>0</v>
      </c>
      <c r="AR157" s="142"/>
      <c r="AS157" s="213">
        <f t="shared" si="119"/>
        <v>1919315.074057519</v>
      </c>
      <c r="AT157" s="213">
        <f t="shared" si="120"/>
        <v>1809397.1242664638</v>
      </c>
      <c r="AU157" s="214">
        <f t="shared" si="121"/>
        <v>-109917.94979105517</v>
      </c>
      <c r="AV157" s="179">
        <f t="shared" si="122"/>
        <v>-5.7269362011878357E-2</v>
      </c>
      <c r="AX157" s="213">
        <f t="shared" si="123"/>
        <v>145.78733727373583</v>
      </c>
      <c r="AY157" s="213">
        <f t="shared" si="124"/>
        <v>61.775608228752951</v>
      </c>
      <c r="AZ157" s="213">
        <f t="shared" si="125"/>
        <v>-84.011729044982872</v>
      </c>
      <c r="BA157" s="404">
        <f t="shared" si="126"/>
        <v>-0.57626218172322652</v>
      </c>
      <c r="BB157" s="164"/>
      <c r="BC157" s="213">
        <f t="shared" si="127"/>
        <v>529.35461046603302</v>
      </c>
      <c r="BD157" s="213">
        <f t="shared" si="128"/>
        <v>524.10323750299915</v>
      </c>
      <c r="BE157" s="213">
        <f t="shared" si="129"/>
        <v>-5.251372963033873</v>
      </c>
      <c r="BF157" s="404">
        <f t="shared" si="130"/>
        <v>-9.9203310204678697E-3</v>
      </c>
      <c r="BG157" s="527"/>
      <c r="BH157" s="213">
        <f t="shared" si="131"/>
        <v>675.14194773976863</v>
      </c>
      <c r="BI157" s="213">
        <f t="shared" si="132"/>
        <v>585.87884573175211</v>
      </c>
      <c r="BJ157" s="213">
        <f t="shared" si="133"/>
        <v>-89.263102008016517</v>
      </c>
      <c r="BK157" s="404">
        <f t="shared" si="134"/>
        <v>-0.13221382896863446</v>
      </c>
      <c r="BL157" s="215"/>
      <c r="BM157" s="213">
        <f t="shared" si="135"/>
        <v>550.03373060916283</v>
      </c>
      <c r="BN157" s="213">
        <f t="shared" si="136"/>
        <v>583.41692570693533</v>
      </c>
      <c r="BO157" s="213">
        <f t="shared" si="137"/>
        <v>33.3831950977725</v>
      </c>
      <c r="BP157" s="404">
        <f t="shared" si="138"/>
        <v>6.0692996156436772E-2</v>
      </c>
      <c r="BQ157" s="215"/>
      <c r="BR157" s="213">
        <f t="shared" si="139"/>
        <v>187.75155245407458</v>
      </c>
      <c r="BS157" s="213">
        <f t="shared" si="140"/>
        <v>210.69048112529313</v>
      </c>
      <c r="BT157" s="213">
        <f t="shared" si="141"/>
        <v>22.938928671218548</v>
      </c>
      <c r="BU157" s="404">
        <f t="shared" si="142"/>
        <v>0.12217703859907939</v>
      </c>
      <c r="BV157" s="215"/>
      <c r="BW157" s="213">
        <f t="shared" si="143"/>
        <v>1412.9272308030058</v>
      </c>
      <c r="BX157" s="213">
        <f t="shared" si="144"/>
        <v>1379.9862525639805</v>
      </c>
      <c r="BY157" s="213">
        <f t="shared" si="145"/>
        <v>-32.940978239025299</v>
      </c>
      <c r="BZ157" s="404">
        <f t="shared" si="146"/>
        <v>-2.3313994890100619E-2</v>
      </c>
      <c r="CA157" s="216"/>
      <c r="CB157" s="213">
        <f t="shared" si="147"/>
        <v>-285.90722254844394</v>
      </c>
      <c r="CC157" s="213">
        <f t="shared" si="148"/>
        <v>-292.60817307692309</v>
      </c>
      <c r="CD157" s="213">
        <f t="shared" si="149"/>
        <v>-6.7009505284791544</v>
      </c>
      <c r="CE157" s="404">
        <f t="shared" si="150"/>
        <v>2.34375E-2</v>
      </c>
      <c r="CF157" s="142"/>
      <c r="CG157" s="213">
        <f t="shared" si="151"/>
        <v>1127.0200082545618</v>
      </c>
      <c r="CH157" s="213">
        <f t="shared" si="152"/>
        <v>1087.3780794870577</v>
      </c>
      <c r="CI157" s="206">
        <v>-2.2671355208321979</v>
      </c>
      <c r="CJ157" s="142">
        <v>-2.007581095143604E-3</v>
      </c>
    </row>
    <row r="158" spans="1:88">
      <c r="A158" s="74">
        <v>491</v>
      </c>
      <c r="B158" s="84">
        <v>10</v>
      </c>
      <c r="C158" s="84">
        <v>10</v>
      </c>
      <c r="D158" s="75" t="s">
        <v>189</v>
      </c>
      <c r="E158" s="97">
        <v>51890</v>
      </c>
      <c r="F158" s="213">
        <f>'1.a. Vos-laskelma'!C158</f>
        <v>51551</v>
      </c>
      <c r="G158" s="214">
        <f t="shared" si="104"/>
        <v>-339</v>
      </c>
      <c r="H158" s="179">
        <f t="shared" si="105"/>
        <v>-6.5330506841395257E-3</v>
      </c>
      <c r="I158" s="142"/>
      <c r="J158" s="213">
        <v>11849176.69774515</v>
      </c>
      <c r="K158" s="214">
        <f t="shared" si="106"/>
        <v>8545796.4119381234</v>
      </c>
      <c r="L158" s="214">
        <f t="shared" si="107"/>
        <v>-3303380.2858070266</v>
      </c>
      <c r="M158" s="179">
        <f t="shared" si="108"/>
        <v>-0.27878563802965706</v>
      </c>
      <c r="N158" s="404"/>
      <c r="O158" s="213">
        <v>-15836332.61065831</v>
      </c>
      <c r="P158" s="213">
        <f>'2.a. Vos-laskelma'!M158+'2.a. Vos-laskelma'!N158</f>
        <v>-15129715.574076584</v>
      </c>
      <c r="Q158" s="214">
        <f t="shared" si="109"/>
        <v>706617.03658172674</v>
      </c>
      <c r="R158" s="179">
        <f t="shared" si="110"/>
        <v>-4.4619992137962104E-2</v>
      </c>
      <c r="S158" s="404"/>
      <c r="T158" s="213">
        <v>-3987155.9129131571</v>
      </c>
      <c r="U158" s="213">
        <f>'2.a. Vos-laskelma'!U158</f>
        <v>-6583919.1621384602</v>
      </c>
      <c r="V158" s="214">
        <f t="shared" si="111"/>
        <v>-2596763.2492253031</v>
      </c>
      <c r="W158" s="179">
        <f t="shared" si="112"/>
        <v>0.65128209328739695</v>
      </c>
      <c r="X158" s="142"/>
      <c r="Y158" s="213">
        <f>'1.a. Vos-laskelma'!X158</f>
        <v>10805699.52802177</v>
      </c>
      <c r="Z158" s="213">
        <f>'1.a. Vos-laskelma'!E158</f>
        <v>11643697.975073554</v>
      </c>
      <c r="AA158" s="214">
        <f t="shared" si="113"/>
        <v>837998.44705178402</v>
      </c>
      <c r="AB158" s="179">
        <f t="shared" si="114"/>
        <v>7.75515222201629E-2</v>
      </c>
      <c r="AC158" s="179"/>
      <c r="AD158" s="213">
        <v>4766282.3133836016</v>
      </c>
      <c r="AE158" s="213">
        <f>'2.a. Vos-laskelma'!X158</f>
        <v>5735339.2436877796</v>
      </c>
      <c r="AF158" s="214">
        <f t="shared" si="115"/>
        <v>969056.93030417804</v>
      </c>
      <c r="AG158" s="179">
        <f t="shared" si="116"/>
        <v>0.2033150507226755</v>
      </c>
      <c r="AH158" s="143"/>
      <c r="AI158" s="81">
        <v>11584825.92849222</v>
      </c>
      <c r="AJ158" s="81">
        <f>'2.a. Vos-laskelma'!Y158</f>
        <v>10795118.056622874</v>
      </c>
      <c r="AK158" s="214">
        <f t="shared" si="117"/>
        <v>-789707.87186934613</v>
      </c>
      <c r="AL158" s="179">
        <f t="shared" si="118"/>
        <v>-6.8167435293706446E-2</v>
      </c>
      <c r="AM158" s="142"/>
      <c r="AN158" s="213">
        <v>3436757</v>
      </c>
      <c r="AO158" s="213">
        <v>3436757</v>
      </c>
      <c r="AP158" s="214">
        <f t="shared" si="153"/>
        <v>0</v>
      </c>
      <c r="AQ158" s="179">
        <f t="shared" si="154"/>
        <v>0</v>
      </c>
      <c r="AR158" s="142"/>
      <c r="AS158" s="213">
        <f t="shared" si="119"/>
        <v>15021582.92849222</v>
      </c>
      <c r="AT158" s="213">
        <f t="shared" si="120"/>
        <v>14231875.056622874</v>
      </c>
      <c r="AU158" s="214">
        <f t="shared" si="121"/>
        <v>-789707.87186934613</v>
      </c>
      <c r="AV158" s="179">
        <f t="shared" si="122"/>
        <v>-5.2571548260168105E-2</v>
      </c>
      <c r="AX158" s="213">
        <f t="shared" si="123"/>
        <v>228.3518346067672</v>
      </c>
      <c r="AY158" s="213">
        <f t="shared" si="124"/>
        <v>165.77363022905712</v>
      </c>
      <c r="AZ158" s="213">
        <f t="shared" si="125"/>
        <v>-62.57820437771008</v>
      </c>
      <c r="BA158" s="404">
        <f t="shared" si="126"/>
        <v>-0.27404292365538796</v>
      </c>
      <c r="BB158" s="164"/>
      <c r="BC158" s="213">
        <f t="shared" si="127"/>
        <v>-305.19045308649663</v>
      </c>
      <c r="BD158" s="213">
        <f t="shared" si="128"/>
        <v>-293.49024410926233</v>
      </c>
      <c r="BE158" s="213">
        <f t="shared" si="129"/>
        <v>11.700208977234297</v>
      </c>
      <c r="BF158" s="404">
        <f t="shared" si="130"/>
        <v>-3.8337401641847034E-2</v>
      </c>
      <c r="BG158" s="527"/>
      <c r="BH158" s="213">
        <f t="shared" si="131"/>
        <v>-76.838618479729377</v>
      </c>
      <c r="BI158" s="213">
        <f t="shared" si="132"/>
        <v>-127.71661388020524</v>
      </c>
      <c r="BJ158" s="213">
        <f t="shared" si="133"/>
        <v>-50.877995400475868</v>
      </c>
      <c r="BK158" s="404">
        <f t="shared" si="134"/>
        <v>0.66214094432082848</v>
      </c>
      <c r="BL158" s="215"/>
      <c r="BM158" s="213">
        <f t="shared" si="135"/>
        <v>208.24242682639758</v>
      </c>
      <c r="BN158" s="213">
        <f t="shared" si="136"/>
        <v>225.86754815762166</v>
      </c>
      <c r="BO158" s="213">
        <f t="shared" si="137"/>
        <v>17.625121331224079</v>
      </c>
      <c r="BP158" s="404">
        <f t="shared" si="138"/>
        <v>8.4637514073524295E-2</v>
      </c>
      <c r="BQ158" s="215"/>
      <c r="BR158" s="213">
        <f t="shared" si="139"/>
        <v>91.853580909300476</v>
      </c>
      <c r="BS158" s="213">
        <f t="shared" si="140"/>
        <v>111.25563507376734</v>
      </c>
      <c r="BT158" s="213">
        <f t="shared" si="141"/>
        <v>19.402054164466861</v>
      </c>
      <c r="BU158" s="404">
        <f t="shared" si="142"/>
        <v>0.21122806506177638</v>
      </c>
      <c r="BV158" s="215"/>
      <c r="BW158" s="213">
        <f t="shared" si="143"/>
        <v>223.25738925596877</v>
      </c>
      <c r="BX158" s="213">
        <f t="shared" si="144"/>
        <v>209.40656935118375</v>
      </c>
      <c r="BY158" s="213">
        <f t="shared" si="145"/>
        <v>-13.850819904785027</v>
      </c>
      <c r="BZ158" s="404">
        <f t="shared" si="146"/>
        <v>-6.2039693068813961E-2</v>
      </c>
      <c r="CA158" s="216"/>
      <c r="CB158" s="213">
        <f t="shared" si="147"/>
        <v>66.231586047407973</v>
      </c>
      <c r="CC158" s="213">
        <f t="shared" si="148"/>
        <v>66.667125758957155</v>
      </c>
      <c r="CD158" s="213">
        <f t="shared" si="149"/>
        <v>0.43553971154918258</v>
      </c>
      <c r="CE158" s="404">
        <f t="shared" si="150"/>
        <v>6.576012104518034E-3</v>
      </c>
      <c r="CF158" s="142"/>
      <c r="CG158" s="213">
        <f t="shared" si="151"/>
        <v>289.48897530337678</v>
      </c>
      <c r="CH158" s="213">
        <f t="shared" si="152"/>
        <v>276.07369511014093</v>
      </c>
      <c r="CI158" s="206">
        <v>15.56702149873024</v>
      </c>
      <c r="CJ158" s="142">
        <v>5.6830134578523817E-2</v>
      </c>
    </row>
    <row r="159" spans="1:88">
      <c r="A159" s="74">
        <v>494</v>
      </c>
      <c r="B159" s="84">
        <v>17</v>
      </c>
      <c r="C159" s="84">
        <v>17</v>
      </c>
      <c r="D159" s="75" t="s">
        <v>190</v>
      </c>
      <c r="E159" s="97">
        <v>8749</v>
      </c>
      <c r="F159" s="213">
        <f>'1.a. Vos-laskelma'!C159</f>
        <v>8767</v>
      </c>
      <c r="G159" s="214">
        <f t="shared" si="104"/>
        <v>18</v>
      </c>
      <c r="H159" s="179">
        <f t="shared" si="105"/>
        <v>2.0573779860555493E-3</v>
      </c>
      <c r="I159" s="142"/>
      <c r="J159" s="213">
        <v>8675063.6315812767</v>
      </c>
      <c r="K159" s="214">
        <f t="shared" si="106"/>
        <v>8706353.0083052777</v>
      </c>
      <c r="L159" s="214">
        <f t="shared" si="107"/>
        <v>31289.37672400102</v>
      </c>
      <c r="M159" s="179">
        <f t="shared" si="108"/>
        <v>3.6068181229349256E-3</v>
      </c>
      <c r="N159" s="404"/>
      <c r="O159" s="213">
        <v>-3398270.3133034739</v>
      </c>
      <c r="P159" s="213">
        <f>'2.a. Vos-laskelma'!M159+'2.a. Vos-laskelma'!N159</f>
        <v>-3277528.2486840263</v>
      </c>
      <c r="Q159" s="214">
        <f t="shared" si="109"/>
        <v>120742.06461944757</v>
      </c>
      <c r="R159" s="179">
        <f t="shared" si="110"/>
        <v>-3.553044740048171E-2</v>
      </c>
      <c r="S159" s="404"/>
      <c r="T159" s="213">
        <v>5276793.3182778032</v>
      </c>
      <c r="U159" s="213">
        <f>'2.a. Vos-laskelma'!U159</f>
        <v>5428824.7596212514</v>
      </c>
      <c r="V159" s="214">
        <f t="shared" si="111"/>
        <v>152031.44134344812</v>
      </c>
      <c r="W159" s="179">
        <f t="shared" si="112"/>
        <v>2.8811331460878005E-2</v>
      </c>
      <c r="X159" s="142"/>
      <c r="Y159" s="213">
        <f>'1.a. Vos-laskelma'!X159</f>
        <v>5138420.1528733978</v>
      </c>
      <c r="Z159" s="213">
        <f>'1.a. Vos-laskelma'!E159</f>
        <v>5047130.2121882215</v>
      </c>
      <c r="AA159" s="214">
        <f t="shared" si="113"/>
        <v>-91289.940685176291</v>
      </c>
      <c r="AB159" s="179">
        <f t="shared" si="114"/>
        <v>-1.7766149510784375E-2</v>
      </c>
      <c r="AC159" s="179"/>
      <c r="AD159" s="213">
        <v>590988.78621792141</v>
      </c>
      <c r="AE159" s="213">
        <f>'2.a. Vos-laskelma'!X159</f>
        <v>762116.82154837297</v>
      </c>
      <c r="AF159" s="214">
        <f t="shared" si="115"/>
        <v>171128.03533045156</v>
      </c>
      <c r="AG159" s="179">
        <f t="shared" si="116"/>
        <v>0.28956223759438598</v>
      </c>
      <c r="AH159" s="143"/>
      <c r="AI159" s="81">
        <v>11006202.25736912</v>
      </c>
      <c r="AJ159" s="81">
        <f>'2.a. Vos-laskelma'!Y159</f>
        <v>11238071.793357845</v>
      </c>
      <c r="AK159" s="214">
        <f t="shared" si="117"/>
        <v>231869.53598872572</v>
      </c>
      <c r="AL159" s="179">
        <f t="shared" si="118"/>
        <v>2.1067170179748351E-2</v>
      </c>
      <c r="AM159" s="142"/>
      <c r="AN159" s="213">
        <v>-181985</v>
      </c>
      <c r="AO159" s="213">
        <v>-181985</v>
      </c>
      <c r="AP159" s="214">
        <f t="shared" si="153"/>
        <v>0</v>
      </c>
      <c r="AQ159" s="179">
        <f t="shared" si="154"/>
        <v>0</v>
      </c>
      <c r="AR159" s="142"/>
      <c r="AS159" s="213">
        <f t="shared" si="119"/>
        <v>10824217.25736912</v>
      </c>
      <c r="AT159" s="213">
        <f t="shared" si="120"/>
        <v>11056086.793357845</v>
      </c>
      <c r="AU159" s="214">
        <f t="shared" si="121"/>
        <v>231869.53598872572</v>
      </c>
      <c r="AV159" s="179">
        <f t="shared" si="122"/>
        <v>2.1421367520212061E-2</v>
      </c>
      <c r="AX159" s="213">
        <f t="shared" si="123"/>
        <v>991.54916351369036</v>
      </c>
      <c r="AY159" s="213">
        <f t="shared" si="124"/>
        <v>993.08235523044118</v>
      </c>
      <c r="AZ159" s="213">
        <f t="shared" si="125"/>
        <v>1.5331917167508209</v>
      </c>
      <c r="BA159" s="404">
        <f t="shared" si="126"/>
        <v>1.5462588978621553E-3</v>
      </c>
      <c r="BB159" s="164"/>
      <c r="BC159" s="213">
        <f t="shared" si="127"/>
        <v>-388.41814073648118</v>
      </c>
      <c r="BD159" s="213">
        <f t="shared" si="128"/>
        <v>-373.84832310756548</v>
      </c>
      <c r="BE159" s="213">
        <f t="shared" si="129"/>
        <v>14.5698176289157</v>
      </c>
      <c r="BF159" s="404">
        <f t="shared" si="130"/>
        <v>-3.751065179728684E-2</v>
      </c>
      <c r="BG159" s="527"/>
      <c r="BH159" s="213">
        <f t="shared" si="131"/>
        <v>603.13102277720918</v>
      </c>
      <c r="BI159" s="213">
        <f t="shared" si="132"/>
        <v>619.23403212287576</v>
      </c>
      <c r="BJ159" s="213">
        <f t="shared" si="133"/>
        <v>16.103009345666578</v>
      </c>
      <c r="BK159" s="404">
        <f t="shared" si="134"/>
        <v>2.6699023491641674E-2</v>
      </c>
      <c r="BL159" s="215"/>
      <c r="BM159" s="213">
        <f t="shared" si="135"/>
        <v>587.31513920143993</v>
      </c>
      <c r="BN159" s="213">
        <f t="shared" si="136"/>
        <v>575.69638555814095</v>
      </c>
      <c r="BO159" s="213">
        <f t="shared" si="137"/>
        <v>-11.618753643298987</v>
      </c>
      <c r="BP159" s="404">
        <f t="shared" si="138"/>
        <v>-1.9782826744593647E-2</v>
      </c>
      <c r="BQ159" s="215"/>
      <c r="BR159" s="213">
        <f t="shared" si="139"/>
        <v>67.54929548724671</v>
      </c>
      <c r="BS159" s="213">
        <f t="shared" si="140"/>
        <v>86.930172413410858</v>
      </c>
      <c r="BT159" s="213">
        <f t="shared" si="141"/>
        <v>19.380876926164149</v>
      </c>
      <c r="BU159" s="404">
        <f t="shared" si="142"/>
        <v>0.28691456789246977</v>
      </c>
      <c r="BV159" s="215"/>
      <c r="BW159" s="213">
        <f t="shared" si="143"/>
        <v>1257.9954574658955</v>
      </c>
      <c r="BX159" s="213">
        <f t="shared" si="144"/>
        <v>1281.8605900944274</v>
      </c>
      <c r="BY159" s="213">
        <f t="shared" si="145"/>
        <v>23.86513262853191</v>
      </c>
      <c r="BZ159" s="404">
        <f t="shared" si="146"/>
        <v>1.8970762165235321E-2</v>
      </c>
      <c r="CA159" s="216"/>
      <c r="CB159" s="213">
        <f t="shared" si="147"/>
        <v>-20.800662932906619</v>
      </c>
      <c r="CC159" s="213">
        <f t="shared" si="148"/>
        <v>-20.757955971255846</v>
      </c>
      <c r="CD159" s="213">
        <f t="shared" si="149"/>
        <v>4.2706961650772257E-2</v>
      </c>
      <c r="CE159" s="404">
        <f t="shared" si="150"/>
        <v>-2.0531538724763384E-3</v>
      </c>
      <c r="CF159" s="142"/>
      <c r="CG159" s="213">
        <f t="shared" si="151"/>
        <v>1237.1947945329889</v>
      </c>
      <c r="CH159" s="213">
        <f t="shared" si="152"/>
        <v>1261.1026341231716</v>
      </c>
      <c r="CI159" s="206">
        <v>42.663110778728203</v>
      </c>
      <c r="CJ159" s="142">
        <v>3.5715344648409378E-2</v>
      </c>
    </row>
    <row r="160" spans="1:88">
      <c r="A160" s="74">
        <v>495</v>
      </c>
      <c r="B160" s="84">
        <v>13</v>
      </c>
      <c r="C160" s="84">
        <v>13</v>
      </c>
      <c r="D160" s="75" t="s">
        <v>191</v>
      </c>
      <c r="E160" s="97">
        <v>1393</v>
      </c>
      <c r="F160" s="213">
        <f>'1.a. Vos-laskelma'!C160</f>
        <v>1386</v>
      </c>
      <c r="G160" s="214">
        <f t="shared" si="104"/>
        <v>-7</v>
      </c>
      <c r="H160" s="179">
        <f t="shared" si="105"/>
        <v>-5.0251256281407036E-3</v>
      </c>
      <c r="I160" s="142"/>
      <c r="J160" s="213">
        <v>639747.17944616207</v>
      </c>
      <c r="K160" s="214">
        <f t="shared" si="106"/>
        <v>578693.97120575712</v>
      </c>
      <c r="L160" s="214">
        <f t="shared" si="107"/>
        <v>-61053.208240404958</v>
      </c>
      <c r="M160" s="179">
        <f t="shared" si="108"/>
        <v>-9.5433337108667776E-2</v>
      </c>
      <c r="N160" s="404"/>
      <c r="O160" s="213">
        <v>-14204.61761737278</v>
      </c>
      <c r="P160" s="213">
        <f>'2.a. Vos-laskelma'!M160+'2.a. Vos-laskelma'!N160</f>
        <v>-16281.25357290932</v>
      </c>
      <c r="Q160" s="214">
        <f t="shared" si="109"/>
        <v>-2076.6359555365398</v>
      </c>
      <c r="R160" s="179">
        <f t="shared" si="110"/>
        <v>0.14619442856361978</v>
      </c>
      <c r="S160" s="404"/>
      <c r="T160" s="213">
        <v>625542.5618287893</v>
      </c>
      <c r="U160" s="213">
        <f>'2.a. Vos-laskelma'!U160</f>
        <v>562412.71763284784</v>
      </c>
      <c r="V160" s="214">
        <f t="shared" si="111"/>
        <v>-63129.844195941463</v>
      </c>
      <c r="W160" s="179">
        <f t="shared" si="112"/>
        <v>-0.10092014204657759</v>
      </c>
      <c r="X160" s="142"/>
      <c r="Y160" s="213">
        <f>'1.a. Vos-laskelma'!X160</f>
        <v>270383.52663307608</v>
      </c>
      <c r="Z160" s="213">
        <f>'1.a. Vos-laskelma'!E160</f>
        <v>193511.51858047248</v>
      </c>
      <c r="AA160" s="214">
        <f t="shared" si="113"/>
        <v>-76872.008052603604</v>
      </c>
      <c r="AB160" s="179">
        <f t="shared" si="114"/>
        <v>-0.28430729123865134</v>
      </c>
      <c r="AC160" s="179"/>
      <c r="AD160" s="213">
        <v>227021.00318672991</v>
      </c>
      <c r="AE160" s="213">
        <f>'2.a. Vos-laskelma'!X160</f>
        <v>250916.52891217661</v>
      </c>
      <c r="AF160" s="214">
        <f t="shared" si="115"/>
        <v>23895.5257254467</v>
      </c>
      <c r="AG160" s="179">
        <f t="shared" si="116"/>
        <v>0.10525689425216789</v>
      </c>
      <c r="AH160" s="143"/>
      <c r="AI160" s="81">
        <v>1122947.0916485949</v>
      </c>
      <c r="AJ160" s="81">
        <f>'2.a. Vos-laskelma'!Y160</f>
        <v>1006840.7651254969</v>
      </c>
      <c r="AK160" s="214">
        <f t="shared" si="117"/>
        <v>-116106.32652309805</v>
      </c>
      <c r="AL160" s="179">
        <f t="shared" si="118"/>
        <v>-0.10339429825909494</v>
      </c>
      <c r="AM160" s="142"/>
      <c r="AN160" s="213">
        <v>-275178</v>
      </c>
      <c r="AO160" s="213">
        <v>-275178</v>
      </c>
      <c r="AP160" s="214">
        <f t="shared" si="153"/>
        <v>0</v>
      </c>
      <c r="AQ160" s="179">
        <f t="shared" si="154"/>
        <v>0</v>
      </c>
      <c r="AR160" s="142"/>
      <c r="AS160" s="213">
        <f t="shared" si="119"/>
        <v>847769.09164859494</v>
      </c>
      <c r="AT160" s="213">
        <f t="shared" si="120"/>
        <v>731662.7651254969</v>
      </c>
      <c r="AU160" s="214">
        <f t="shared" si="121"/>
        <v>-116106.32652309805</v>
      </c>
      <c r="AV160" s="179">
        <f t="shared" si="122"/>
        <v>-0.13695513043217289</v>
      </c>
      <c r="AX160" s="213">
        <f t="shared" si="123"/>
        <v>459.25856385223409</v>
      </c>
      <c r="AY160" s="213">
        <f t="shared" si="124"/>
        <v>417.52811775307151</v>
      </c>
      <c r="AZ160" s="213">
        <f t="shared" si="125"/>
        <v>-41.730446099162577</v>
      </c>
      <c r="BA160" s="404">
        <f t="shared" si="126"/>
        <v>-9.0864818609216622E-2</v>
      </c>
      <c r="BB160" s="164"/>
      <c r="BC160" s="213">
        <f t="shared" si="127"/>
        <v>-10.197141146714127</v>
      </c>
      <c r="BD160" s="213">
        <f t="shared" si="128"/>
        <v>-11.746936199790275</v>
      </c>
      <c r="BE160" s="213">
        <f t="shared" si="129"/>
        <v>-1.5497950530761475</v>
      </c>
      <c r="BF160" s="404">
        <f t="shared" si="130"/>
        <v>0.15198328931394123</v>
      </c>
      <c r="BG160" s="527"/>
      <c r="BH160" s="213">
        <f t="shared" si="131"/>
        <v>449.06142270551993</v>
      </c>
      <c r="BI160" s="213">
        <f t="shared" si="132"/>
        <v>405.78118155328127</v>
      </c>
      <c r="BJ160" s="213">
        <f t="shared" si="133"/>
        <v>-43.280241152238659</v>
      </c>
      <c r="BK160" s="404">
        <f t="shared" si="134"/>
        <v>-9.6379334683176415E-2</v>
      </c>
      <c r="BL160" s="215"/>
      <c r="BM160" s="213">
        <f t="shared" si="135"/>
        <v>194.1015984444193</v>
      </c>
      <c r="BN160" s="213">
        <f t="shared" si="136"/>
        <v>139.61870027451116</v>
      </c>
      <c r="BO160" s="213">
        <f t="shared" si="137"/>
        <v>-54.48289816990814</v>
      </c>
      <c r="BP160" s="404">
        <f t="shared" si="138"/>
        <v>-0.28069268159844257</v>
      </c>
      <c r="BQ160" s="215"/>
      <c r="BR160" s="213">
        <f t="shared" si="139"/>
        <v>162.97272303426411</v>
      </c>
      <c r="BS160" s="213">
        <f t="shared" si="140"/>
        <v>181.03645664659206</v>
      </c>
      <c r="BT160" s="213">
        <f t="shared" si="141"/>
        <v>18.063733612327951</v>
      </c>
      <c r="BU160" s="404">
        <f t="shared" si="142"/>
        <v>0.11083899977869396</v>
      </c>
      <c r="BV160" s="215"/>
      <c r="BW160" s="213">
        <f t="shared" si="143"/>
        <v>806.13574418420308</v>
      </c>
      <c r="BX160" s="213">
        <f t="shared" si="144"/>
        <v>726.43633847438446</v>
      </c>
      <c r="BY160" s="213">
        <f t="shared" si="145"/>
        <v>-79.69940570981862</v>
      </c>
      <c r="BZ160" s="404">
        <f t="shared" si="146"/>
        <v>-9.8865986634140868E-2</v>
      </c>
      <c r="CA160" s="216"/>
      <c r="CB160" s="213">
        <f t="shared" si="147"/>
        <v>-197.54343144292892</v>
      </c>
      <c r="CC160" s="213">
        <f t="shared" si="148"/>
        <v>-198.54112554112555</v>
      </c>
      <c r="CD160" s="213">
        <f t="shared" si="149"/>
        <v>-0.99769409819663224</v>
      </c>
      <c r="CE160" s="404">
        <f t="shared" si="150"/>
        <v>5.0505050505051594E-3</v>
      </c>
      <c r="CF160" s="142"/>
      <c r="CG160" s="213">
        <f t="shared" si="151"/>
        <v>608.59231274127421</v>
      </c>
      <c r="CH160" s="213">
        <f t="shared" si="152"/>
        <v>527.8952129332589</v>
      </c>
      <c r="CI160" s="206">
        <v>-185.61731634485</v>
      </c>
      <c r="CJ160" s="142">
        <v>-0.233713253462357</v>
      </c>
    </row>
    <row r="161" spans="1:88">
      <c r="A161" s="74">
        <v>498</v>
      </c>
      <c r="B161" s="84">
        <v>19</v>
      </c>
      <c r="C161" s="84">
        <v>19</v>
      </c>
      <c r="D161" s="75" t="s">
        <v>192</v>
      </c>
      <c r="E161" s="97">
        <v>2313</v>
      </c>
      <c r="F161" s="213">
        <f>'1.a. Vos-laskelma'!C161</f>
        <v>2323</v>
      </c>
      <c r="G161" s="214">
        <f t="shared" si="104"/>
        <v>10</v>
      </c>
      <c r="H161" s="179">
        <f t="shared" si="105"/>
        <v>4.3233895373973198E-3</v>
      </c>
      <c r="I161" s="142"/>
      <c r="J161" s="213">
        <v>3186134.3027110822</v>
      </c>
      <c r="K161" s="214">
        <f t="shared" si="106"/>
        <v>3161389.9477584865</v>
      </c>
      <c r="L161" s="214">
        <f t="shared" si="107"/>
        <v>-24744.354952595662</v>
      </c>
      <c r="M161" s="179">
        <f t="shared" si="108"/>
        <v>-7.7662623736672641E-3</v>
      </c>
      <c r="N161" s="404"/>
      <c r="O161" s="213">
        <v>576046.19827877195</v>
      </c>
      <c r="P161" s="213">
        <f>'2.a. Vos-laskelma'!M161+'2.a. Vos-laskelma'!N161</f>
        <v>538624.15250045178</v>
      </c>
      <c r="Q161" s="214">
        <f t="shared" si="109"/>
        <v>-37422.045778320171</v>
      </c>
      <c r="R161" s="179">
        <f t="shared" si="110"/>
        <v>-6.4963619046766341E-2</v>
      </c>
      <c r="S161" s="404"/>
      <c r="T161" s="213">
        <v>3762180.5009898529</v>
      </c>
      <c r="U161" s="213">
        <f>'2.a. Vos-laskelma'!U161</f>
        <v>3700014.1002589385</v>
      </c>
      <c r="V161" s="214">
        <f t="shared" si="111"/>
        <v>-62166.400730914436</v>
      </c>
      <c r="W161" s="179">
        <f t="shared" si="112"/>
        <v>-1.6524034589663648E-2</v>
      </c>
      <c r="X161" s="142"/>
      <c r="Y161" s="213">
        <f>'1.a. Vos-laskelma'!X161</f>
        <v>358342.29594958131</v>
      </c>
      <c r="Z161" s="213">
        <f>'1.a. Vos-laskelma'!E161</f>
        <v>57701.157424717479</v>
      </c>
      <c r="AA161" s="214">
        <f t="shared" si="113"/>
        <v>-300641.13852486381</v>
      </c>
      <c r="AB161" s="179">
        <f t="shared" si="114"/>
        <v>-0.83897754164962979</v>
      </c>
      <c r="AC161" s="179"/>
      <c r="AD161" s="213">
        <v>263028.08692249178</v>
      </c>
      <c r="AE161" s="213">
        <f>'2.a. Vos-laskelma'!X161</f>
        <v>301926.42945475265</v>
      </c>
      <c r="AF161" s="214">
        <f t="shared" si="115"/>
        <v>38898.342532260867</v>
      </c>
      <c r="AG161" s="179">
        <f t="shared" si="116"/>
        <v>0.14788664962507711</v>
      </c>
      <c r="AH161" s="143"/>
      <c r="AI161" s="81">
        <v>4383550.8838619264</v>
      </c>
      <c r="AJ161" s="81">
        <f>'2.a. Vos-laskelma'!Y161</f>
        <v>4059641.6871384089</v>
      </c>
      <c r="AK161" s="214">
        <f t="shared" si="117"/>
        <v>-323909.1967235175</v>
      </c>
      <c r="AL161" s="179">
        <f t="shared" si="118"/>
        <v>-7.3891966879178136E-2</v>
      </c>
      <c r="AM161" s="142"/>
      <c r="AN161" s="213">
        <v>201896</v>
      </c>
      <c r="AO161" s="213">
        <v>201896</v>
      </c>
      <c r="AP161" s="214">
        <f t="shared" si="153"/>
        <v>0</v>
      </c>
      <c r="AQ161" s="179">
        <f t="shared" si="154"/>
        <v>0</v>
      </c>
      <c r="AR161" s="142"/>
      <c r="AS161" s="213">
        <f t="shared" si="119"/>
        <v>4585446.8838619264</v>
      </c>
      <c r="AT161" s="213">
        <f t="shared" si="120"/>
        <v>4261537.6871384084</v>
      </c>
      <c r="AU161" s="214">
        <f t="shared" si="121"/>
        <v>-323909.19672351796</v>
      </c>
      <c r="AV161" s="179">
        <f t="shared" si="122"/>
        <v>-7.0638523338584003E-2</v>
      </c>
      <c r="AX161" s="213">
        <f t="shared" si="123"/>
        <v>1377.4899709083797</v>
      </c>
      <c r="AY161" s="213">
        <f t="shared" si="124"/>
        <v>1360.9082857333133</v>
      </c>
      <c r="AZ161" s="213">
        <f t="shared" si="125"/>
        <v>-16.581685175066468</v>
      </c>
      <c r="BA161" s="404">
        <f t="shared" si="126"/>
        <v>-1.2037608639815902E-2</v>
      </c>
      <c r="BB161" s="164"/>
      <c r="BC161" s="213">
        <f t="shared" si="127"/>
        <v>249.04721066959445</v>
      </c>
      <c r="BD161" s="213">
        <f t="shared" si="128"/>
        <v>231.86575656498138</v>
      </c>
      <c r="BE161" s="213">
        <f t="shared" si="129"/>
        <v>-17.181454104613067</v>
      </c>
      <c r="BF161" s="404">
        <f t="shared" si="130"/>
        <v>-6.8988743372867284E-2</v>
      </c>
      <c r="BG161" s="527"/>
      <c r="BH161" s="213">
        <f t="shared" si="131"/>
        <v>1626.5371815779736</v>
      </c>
      <c r="BI161" s="213">
        <f t="shared" si="132"/>
        <v>1592.7740422982947</v>
      </c>
      <c r="BJ161" s="213">
        <f t="shared" si="133"/>
        <v>-33.763139279678853</v>
      </c>
      <c r="BK161" s="404">
        <f t="shared" si="134"/>
        <v>-2.0757680587986178E-2</v>
      </c>
      <c r="BL161" s="215"/>
      <c r="BM161" s="213">
        <f t="shared" si="135"/>
        <v>154.92533331153538</v>
      </c>
      <c r="BN161" s="213">
        <f t="shared" si="136"/>
        <v>24.839069059284324</v>
      </c>
      <c r="BO161" s="213">
        <f t="shared" si="137"/>
        <v>-130.08626425225106</v>
      </c>
      <c r="BP161" s="404">
        <f t="shared" si="138"/>
        <v>-0.83967070763477991</v>
      </c>
      <c r="BQ161" s="215"/>
      <c r="BR161" s="213">
        <f t="shared" si="139"/>
        <v>113.71728790423337</v>
      </c>
      <c r="BS161" s="213">
        <f t="shared" si="140"/>
        <v>129.97263428960511</v>
      </c>
      <c r="BT161" s="213">
        <f t="shared" si="141"/>
        <v>16.255346385371737</v>
      </c>
      <c r="BU161" s="404">
        <f t="shared" si="142"/>
        <v>0.14294525208041475</v>
      </c>
      <c r="BV161" s="215"/>
      <c r="BW161" s="213">
        <f t="shared" si="143"/>
        <v>1895.1798027937425</v>
      </c>
      <c r="BX161" s="213">
        <f t="shared" si="144"/>
        <v>1747.5857456471842</v>
      </c>
      <c r="BY161" s="213">
        <f t="shared" si="145"/>
        <v>-147.59405714655827</v>
      </c>
      <c r="BZ161" s="404">
        <f t="shared" si="146"/>
        <v>-7.7878656647240196E-2</v>
      </c>
      <c r="CA161" s="216"/>
      <c r="CB161" s="213">
        <f t="shared" si="147"/>
        <v>87.287505404236924</v>
      </c>
      <c r="CC161" s="213">
        <f t="shared" si="148"/>
        <v>86.911752044769699</v>
      </c>
      <c r="CD161" s="213">
        <f t="shared" si="149"/>
        <v>-0.37575335946722532</v>
      </c>
      <c r="CE161" s="404">
        <f t="shared" si="150"/>
        <v>-4.3047783039173249E-3</v>
      </c>
      <c r="CF161" s="142"/>
      <c r="CG161" s="213">
        <f t="shared" si="151"/>
        <v>1982.4673081979795</v>
      </c>
      <c r="CH161" s="213">
        <f t="shared" si="152"/>
        <v>1834.4974976919536</v>
      </c>
      <c r="CI161" s="206">
        <v>36.604785317165579</v>
      </c>
      <c r="CJ161" s="142">
        <v>1.88115989114035E-2</v>
      </c>
    </row>
    <row r="162" spans="1:88">
      <c r="A162" s="74">
        <v>499</v>
      </c>
      <c r="B162" s="84">
        <v>15</v>
      </c>
      <c r="C162" s="84">
        <v>15</v>
      </c>
      <c r="D162" s="75" t="s">
        <v>193</v>
      </c>
      <c r="E162" s="97">
        <v>19738</v>
      </c>
      <c r="F162" s="213">
        <f>'1.a. Vos-laskelma'!C162</f>
        <v>19792</v>
      </c>
      <c r="G162" s="214">
        <f t="shared" si="104"/>
        <v>54</v>
      </c>
      <c r="H162" s="179">
        <f t="shared" si="105"/>
        <v>2.7358394974161516E-3</v>
      </c>
      <c r="I162" s="142"/>
      <c r="J162" s="213">
        <v>17038666.935196731</v>
      </c>
      <c r="K162" s="214">
        <f t="shared" si="106"/>
        <v>17059537.013065476</v>
      </c>
      <c r="L162" s="214">
        <f t="shared" si="107"/>
        <v>20870.077868744731</v>
      </c>
      <c r="M162" s="179">
        <f t="shared" si="108"/>
        <v>1.2248656510582682E-3</v>
      </c>
      <c r="N162" s="404"/>
      <c r="O162" s="213">
        <v>1200495.146955031</v>
      </c>
      <c r="P162" s="213">
        <f>'2.a. Vos-laskelma'!M162+'2.a. Vos-laskelma'!N162</f>
        <v>1172850.7216620324</v>
      </c>
      <c r="Q162" s="214">
        <f t="shared" si="109"/>
        <v>-27644.425292998552</v>
      </c>
      <c r="R162" s="179">
        <f t="shared" si="110"/>
        <v>-2.3027519405735736E-2</v>
      </c>
      <c r="S162" s="404"/>
      <c r="T162" s="213">
        <v>18239162.082151759</v>
      </c>
      <c r="U162" s="213">
        <f>'2.a. Vos-laskelma'!U162</f>
        <v>18232387.734727509</v>
      </c>
      <c r="V162" s="214">
        <f t="shared" si="111"/>
        <v>-6774.3474242500961</v>
      </c>
      <c r="W162" s="179">
        <f t="shared" si="112"/>
        <v>-3.7141768869301556E-4</v>
      </c>
      <c r="X162" s="142"/>
      <c r="Y162" s="213">
        <f>'1.a. Vos-laskelma'!X162</f>
        <v>3684009.0408974849</v>
      </c>
      <c r="Z162" s="213">
        <f>'1.a. Vos-laskelma'!E162</f>
        <v>3043953.6034005103</v>
      </c>
      <c r="AA162" s="214">
        <f t="shared" si="113"/>
        <v>-640055.4374969746</v>
      </c>
      <c r="AB162" s="179">
        <f t="shared" si="114"/>
        <v>-0.1737388346205162</v>
      </c>
      <c r="AC162" s="179"/>
      <c r="AD162" s="213">
        <v>1192248.1375488581</v>
      </c>
      <c r="AE162" s="213">
        <f>'2.a. Vos-laskelma'!X162</f>
        <v>1560210.9041707229</v>
      </c>
      <c r="AF162" s="214">
        <f t="shared" si="115"/>
        <v>367962.76662186487</v>
      </c>
      <c r="AG162" s="179">
        <f t="shared" si="116"/>
        <v>0.30862934907020212</v>
      </c>
      <c r="AH162" s="143"/>
      <c r="AI162" s="81">
        <v>23115419.260598101</v>
      </c>
      <c r="AJ162" s="81">
        <f>'2.a. Vos-laskelma'!Y162</f>
        <v>22836552.242298741</v>
      </c>
      <c r="AK162" s="214">
        <f t="shared" si="117"/>
        <v>-278867.01829935983</v>
      </c>
      <c r="AL162" s="179">
        <f t="shared" si="118"/>
        <v>-1.2064112493720101E-2</v>
      </c>
      <c r="AM162" s="142"/>
      <c r="AN162" s="213">
        <v>-779840</v>
      </c>
      <c r="AO162" s="213">
        <v>-779840</v>
      </c>
      <c r="AP162" s="214">
        <f t="shared" si="153"/>
        <v>0</v>
      </c>
      <c r="AQ162" s="179">
        <f t="shared" si="154"/>
        <v>0</v>
      </c>
      <c r="AR162" s="142"/>
      <c r="AS162" s="213">
        <f t="shared" si="119"/>
        <v>22335579.260598101</v>
      </c>
      <c r="AT162" s="213">
        <f t="shared" si="120"/>
        <v>22056712.242298741</v>
      </c>
      <c r="AU162" s="214">
        <f t="shared" si="121"/>
        <v>-278867.01829935983</v>
      </c>
      <c r="AV162" s="179">
        <f t="shared" si="122"/>
        <v>-1.24853273356248E-2</v>
      </c>
      <c r="AX162" s="213">
        <f t="shared" si="123"/>
        <v>863.24181453018195</v>
      </c>
      <c r="AY162" s="213">
        <f t="shared" si="124"/>
        <v>861.94103744267761</v>
      </c>
      <c r="AZ162" s="213">
        <f t="shared" si="125"/>
        <v>-1.3007770875043434</v>
      </c>
      <c r="BA162" s="404">
        <f t="shared" si="126"/>
        <v>-1.5068513429371923E-3</v>
      </c>
      <c r="BB162" s="164"/>
      <c r="BC162" s="213">
        <f t="shared" si="127"/>
        <v>60.821519249925572</v>
      </c>
      <c r="BD162" s="213">
        <f t="shared" si="128"/>
        <v>59.258827893190805</v>
      </c>
      <c r="BE162" s="213">
        <f t="shared" si="129"/>
        <v>-1.5626913567347671</v>
      </c>
      <c r="BF162" s="404">
        <f t="shared" si="130"/>
        <v>-2.5693066796201074E-2</v>
      </c>
      <c r="BG162" s="527"/>
      <c r="BH162" s="213">
        <f t="shared" si="131"/>
        <v>924.06333378010743</v>
      </c>
      <c r="BI162" s="213">
        <f t="shared" si="132"/>
        <v>921.19986533586848</v>
      </c>
      <c r="BJ162" s="213">
        <f t="shared" si="133"/>
        <v>-2.8634684442389471</v>
      </c>
      <c r="BK162" s="404">
        <f t="shared" si="134"/>
        <v>-3.0987794229700989E-3</v>
      </c>
      <c r="BL162" s="215"/>
      <c r="BM162" s="213">
        <f t="shared" si="135"/>
        <v>186.64550820232469</v>
      </c>
      <c r="BN162" s="213">
        <f t="shared" si="136"/>
        <v>153.79717074578164</v>
      </c>
      <c r="BO162" s="213">
        <f t="shared" si="137"/>
        <v>-32.848337456543049</v>
      </c>
      <c r="BP162" s="404">
        <f t="shared" si="138"/>
        <v>-0.17599318501110289</v>
      </c>
      <c r="BQ162" s="215"/>
      <c r="BR162" s="213">
        <f t="shared" si="139"/>
        <v>60.40369528568538</v>
      </c>
      <c r="BS162" s="213">
        <f t="shared" si="140"/>
        <v>78.830381172732572</v>
      </c>
      <c r="BT162" s="213">
        <f t="shared" si="141"/>
        <v>18.426685887047192</v>
      </c>
      <c r="BU162" s="404">
        <f t="shared" si="142"/>
        <v>0.30505891733769464</v>
      </c>
      <c r="BV162" s="215"/>
      <c r="BW162" s="213">
        <f t="shared" si="143"/>
        <v>1171.1125372681174</v>
      </c>
      <c r="BX162" s="213">
        <f t="shared" si="144"/>
        <v>1153.8274172543827</v>
      </c>
      <c r="BY162" s="213">
        <f t="shared" si="145"/>
        <v>-17.28512001373474</v>
      </c>
      <c r="BZ162" s="404">
        <f t="shared" si="146"/>
        <v>-1.4759572170626879E-2</v>
      </c>
      <c r="CA162" s="216"/>
      <c r="CB162" s="213">
        <f t="shared" si="147"/>
        <v>-39.509575438240958</v>
      </c>
      <c r="CC162" s="213">
        <f t="shared" si="148"/>
        <v>-39.401778496362169</v>
      </c>
      <c r="CD162" s="213">
        <f t="shared" si="149"/>
        <v>0.10779694187878874</v>
      </c>
      <c r="CE162" s="404">
        <f t="shared" si="150"/>
        <v>-2.7283751010508976E-3</v>
      </c>
      <c r="CF162" s="142"/>
      <c r="CG162" s="213">
        <f t="shared" si="151"/>
        <v>1131.6029618298764</v>
      </c>
      <c r="CH162" s="213">
        <f t="shared" si="152"/>
        <v>1114.4256387580206</v>
      </c>
      <c r="CI162" s="206">
        <v>24.247641020759829</v>
      </c>
      <c r="CJ162" s="142">
        <v>2.1896893043366322E-2</v>
      </c>
    </row>
    <row r="163" spans="1:88">
      <c r="A163" s="74">
        <v>500</v>
      </c>
      <c r="B163" s="84">
        <v>13</v>
      </c>
      <c r="C163" s="84">
        <v>13</v>
      </c>
      <c r="D163" s="75" t="s">
        <v>194</v>
      </c>
      <c r="E163" s="97">
        <v>10614</v>
      </c>
      <c r="F163" s="213">
        <f>'1.a. Vos-laskelma'!C163</f>
        <v>10646</v>
      </c>
      <c r="G163" s="214">
        <f t="shared" si="104"/>
        <v>32</v>
      </c>
      <c r="H163" s="179">
        <f t="shared" si="105"/>
        <v>3.0148859996231392E-3</v>
      </c>
      <c r="I163" s="142"/>
      <c r="J163" s="213">
        <v>8462671.5592906717</v>
      </c>
      <c r="K163" s="214">
        <f t="shared" si="106"/>
        <v>8430078.3194093332</v>
      </c>
      <c r="L163" s="214">
        <f t="shared" si="107"/>
        <v>-32593.239881338552</v>
      </c>
      <c r="M163" s="179">
        <f t="shared" si="108"/>
        <v>-3.8514126009718931E-3</v>
      </c>
      <c r="N163" s="404"/>
      <c r="O163" s="213">
        <v>3627469.0201156898</v>
      </c>
      <c r="P163" s="213">
        <f>'2.a. Vos-laskelma'!M163+'2.a. Vos-laskelma'!N163</f>
        <v>3455435.8890190376</v>
      </c>
      <c r="Q163" s="214">
        <f t="shared" si="109"/>
        <v>-172033.13109665224</v>
      </c>
      <c r="R163" s="179">
        <f t="shared" si="110"/>
        <v>-4.7425113803222951E-2</v>
      </c>
      <c r="S163" s="404"/>
      <c r="T163" s="213">
        <v>12090140.57940636</v>
      </c>
      <c r="U163" s="213">
        <f>'2.a. Vos-laskelma'!U163</f>
        <v>11885514.208428372</v>
      </c>
      <c r="V163" s="214">
        <f t="shared" si="111"/>
        <v>-204626.37097798847</v>
      </c>
      <c r="W163" s="179">
        <f t="shared" si="112"/>
        <v>-1.6925061345154008E-2</v>
      </c>
      <c r="X163" s="142"/>
      <c r="Y163" s="213">
        <f>'1.a. Vos-laskelma'!X163</f>
        <v>825508.43092431326</v>
      </c>
      <c r="Z163" s="213">
        <f>'1.a. Vos-laskelma'!E163</f>
        <v>864402.70881347056</v>
      </c>
      <c r="AA163" s="214">
        <f t="shared" si="113"/>
        <v>38894.277889157296</v>
      </c>
      <c r="AB163" s="179">
        <f t="shared" si="114"/>
        <v>4.7115542897130408E-2</v>
      </c>
      <c r="AC163" s="179"/>
      <c r="AD163" s="213">
        <v>321331.85065002431</v>
      </c>
      <c r="AE163" s="213">
        <f>'2.a. Vos-laskelma'!X163</f>
        <v>510847.47649716632</v>
      </c>
      <c r="AF163" s="214">
        <f t="shared" si="115"/>
        <v>189515.62584714202</v>
      </c>
      <c r="AG163" s="179">
        <f t="shared" si="116"/>
        <v>0.58978163995809818</v>
      </c>
      <c r="AH163" s="143"/>
      <c r="AI163" s="81">
        <v>13236980.860980701</v>
      </c>
      <c r="AJ163" s="81">
        <f>'2.a. Vos-laskelma'!Y163</f>
        <v>13260764.393739007</v>
      </c>
      <c r="AK163" s="214">
        <f t="shared" si="117"/>
        <v>23783.532758306712</v>
      </c>
      <c r="AL163" s="179">
        <f t="shared" si="118"/>
        <v>1.7967490478447846E-3</v>
      </c>
      <c r="AM163" s="142"/>
      <c r="AN163" s="213">
        <v>-609544</v>
      </c>
      <c r="AO163" s="213">
        <v>-609544</v>
      </c>
      <c r="AP163" s="214">
        <f t="shared" si="153"/>
        <v>0</v>
      </c>
      <c r="AQ163" s="179">
        <f t="shared" si="154"/>
        <v>0</v>
      </c>
      <c r="AR163" s="142"/>
      <c r="AS163" s="213">
        <f t="shared" si="119"/>
        <v>12627436.860980701</v>
      </c>
      <c r="AT163" s="213">
        <f t="shared" si="120"/>
        <v>12651220.393739007</v>
      </c>
      <c r="AU163" s="214">
        <f t="shared" si="121"/>
        <v>23783.532758306712</v>
      </c>
      <c r="AV163" s="179">
        <f t="shared" si="122"/>
        <v>1.8834806319086659E-3</v>
      </c>
      <c r="AX163" s="213">
        <f t="shared" si="123"/>
        <v>797.31218760982404</v>
      </c>
      <c r="AY163" s="213">
        <f t="shared" si="124"/>
        <v>791.85405968526516</v>
      </c>
      <c r="AZ163" s="213">
        <f t="shared" si="125"/>
        <v>-5.4581279245588803</v>
      </c>
      <c r="BA163" s="404">
        <f t="shared" si="126"/>
        <v>-6.8456597169563047E-3</v>
      </c>
      <c r="BB163" s="164"/>
      <c r="BC163" s="213">
        <f t="shared" si="127"/>
        <v>341.76267383792066</v>
      </c>
      <c r="BD163" s="213">
        <f t="shared" si="128"/>
        <v>324.57598055786565</v>
      </c>
      <c r="BE163" s="213">
        <f t="shared" si="129"/>
        <v>-17.18669328005501</v>
      </c>
      <c r="BF163" s="404">
        <f t="shared" si="130"/>
        <v>-5.0288386051794871E-2</v>
      </c>
      <c r="BG163" s="527"/>
      <c r="BH163" s="213">
        <f t="shared" si="131"/>
        <v>1139.0748614477445</v>
      </c>
      <c r="BI163" s="213">
        <f t="shared" si="132"/>
        <v>1116.4300402431309</v>
      </c>
      <c r="BJ163" s="213">
        <f t="shared" si="133"/>
        <v>-22.644821204613663</v>
      </c>
      <c r="BK163" s="404">
        <f t="shared" si="134"/>
        <v>-1.9880011376804934E-2</v>
      </c>
      <c r="BL163" s="215"/>
      <c r="BM163" s="213">
        <f t="shared" si="135"/>
        <v>77.775431592643045</v>
      </c>
      <c r="BN163" s="213">
        <f t="shared" si="136"/>
        <v>81.195069398221918</v>
      </c>
      <c r="BO163" s="213">
        <f t="shared" si="137"/>
        <v>3.4196378055788728</v>
      </c>
      <c r="BP163" s="404">
        <f t="shared" si="138"/>
        <v>4.3968098094133164E-2</v>
      </c>
      <c r="BQ163" s="215"/>
      <c r="BR163" s="213">
        <f t="shared" si="139"/>
        <v>30.274340554929744</v>
      </c>
      <c r="BS163" s="213">
        <f t="shared" si="140"/>
        <v>47.984921707417463</v>
      </c>
      <c r="BT163" s="213">
        <f t="shared" si="141"/>
        <v>17.71058115248772</v>
      </c>
      <c r="BU163" s="404">
        <f t="shared" si="142"/>
        <v>0.5850030364940122</v>
      </c>
      <c r="BV163" s="215"/>
      <c r="BW163" s="213">
        <f t="shared" si="143"/>
        <v>1247.1246335953176</v>
      </c>
      <c r="BX163" s="213">
        <f t="shared" si="144"/>
        <v>1245.6100313487702</v>
      </c>
      <c r="BY163" s="213">
        <f t="shared" si="145"/>
        <v>-1.5146022465473834</v>
      </c>
      <c r="BZ163" s="404">
        <f t="shared" si="146"/>
        <v>-1.2144754467570402E-3</v>
      </c>
      <c r="CA163" s="216"/>
      <c r="CB163" s="213">
        <f t="shared" si="147"/>
        <v>-57.428302242321465</v>
      </c>
      <c r="CC163" s="213">
        <f t="shared" si="148"/>
        <v>-57.255682885590829</v>
      </c>
      <c r="CD163" s="213">
        <f t="shared" si="149"/>
        <v>0.17261935673063533</v>
      </c>
      <c r="CE163" s="404">
        <f t="shared" si="150"/>
        <v>-3.0058237835807805E-3</v>
      </c>
      <c r="CF163" s="142"/>
      <c r="CG163" s="213">
        <f t="shared" si="151"/>
        <v>1189.6963313529961</v>
      </c>
      <c r="CH163" s="213">
        <f t="shared" si="152"/>
        <v>1188.3543484631793</v>
      </c>
      <c r="CI163" s="206">
        <v>-23.823416613943891</v>
      </c>
      <c r="CJ163" s="142">
        <v>-1.963166784377119E-2</v>
      </c>
    </row>
    <row r="164" spans="1:88">
      <c r="A164" s="74">
        <v>503</v>
      </c>
      <c r="B164" s="84">
        <v>2</v>
      </c>
      <c r="C164" s="84">
        <v>2</v>
      </c>
      <c r="D164" s="75" t="s">
        <v>195</v>
      </c>
      <c r="E164" s="97">
        <v>7477</v>
      </c>
      <c r="F164" s="213">
        <f>'1.a. Vos-laskelma'!C164</f>
        <v>7424</v>
      </c>
      <c r="G164" s="214">
        <f t="shared" si="104"/>
        <v>-53</v>
      </c>
      <c r="H164" s="179">
        <f t="shared" si="105"/>
        <v>-7.0884044402835366E-3</v>
      </c>
      <c r="I164" s="142"/>
      <c r="J164" s="213">
        <v>2090480.1008504529</v>
      </c>
      <c r="K164" s="214">
        <f t="shared" si="106"/>
        <v>1664483.7425915359</v>
      </c>
      <c r="L164" s="214">
        <f t="shared" si="107"/>
        <v>-425996.358258917</v>
      </c>
      <c r="M164" s="179">
        <f t="shared" si="108"/>
        <v>-0.20377919793908222</v>
      </c>
      <c r="N164" s="404"/>
      <c r="O164" s="213">
        <v>-1195129.2107723739</v>
      </c>
      <c r="P164" s="213">
        <f>'2.a. Vos-laskelma'!M164+'2.a. Vos-laskelma'!N164</f>
        <v>-1092643.9118345198</v>
      </c>
      <c r="Q164" s="214">
        <f t="shared" si="109"/>
        <v>102485.29893785412</v>
      </c>
      <c r="R164" s="179">
        <f t="shared" si="110"/>
        <v>-8.5752484345706134E-2</v>
      </c>
      <c r="S164" s="404"/>
      <c r="T164" s="213">
        <v>895350.89007807896</v>
      </c>
      <c r="U164" s="213">
        <f>'2.a. Vos-laskelma'!U164</f>
        <v>571839.83075701608</v>
      </c>
      <c r="V164" s="214">
        <f t="shared" si="111"/>
        <v>-323511.05932106287</v>
      </c>
      <c r="W164" s="179">
        <f t="shared" si="112"/>
        <v>-0.36132321183357635</v>
      </c>
      <c r="X164" s="142"/>
      <c r="Y164" s="213">
        <f>'1.a. Vos-laskelma'!X164</f>
        <v>2831600.758939194</v>
      </c>
      <c r="Z164" s="213">
        <f>'1.a. Vos-laskelma'!E164</f>
        <v>2622270.9790770323</v>
      </c>
      <c r="AA164" s="214">
        <f t="shared" si="113"/>
        <v>-209329.77986216173</v>
      </c>
      <c r="AB164" s="179">
        <f t="shared" si="114"/>
        <v>-7.392630447682999E-2</v>
      </c>
      <c r="AC164" s="179"/>
      <c r="AD164" s="213">
        <v>828586.22034026333</v>
      </c>
      <c r="AE164" s="213">
        <f>'2.a. Vos-laskelma'!X164</f>
        <v>959683.48151431291</v>
      </c>
      <c r="AF164" s="214">
        <f t="shared" si="115"/>
        <v>131097.26117404958</v>
      </c>
      <c r="AG164" s="179">
        <f t="shared" si="116"/>
        <v>0.15821800792223384</v>
      </c>
      <c r="AH164" s="143"/>
      <c r="AI164" s="81">
        <v>4555537.8693575356</v>
      </c>
      <c r="AJ164" s="81">
        <f>'2.a. Vos-laskelma'!Y164</f>
        <v>4153794.2913483609</v>
      </c>
      <c r="AK164" s="214">
        <f t="shared" si="117"/>
        <v>-401743.57800917467</v>
      </c>
      <c r="AL164" s="179">
        <f t="shared" si="118"/>
        <v>-8.8187957060234537E-2</v>
      </c>
      <c r="AM164" s="142"/>
      <c r="AN164" s="213">
        <v>-312515</v>
      </c>
      <c r="AO164" s="213">
        <v>-312515</v>
      </c>
      <c r="AP164" s="214">
        <f t="shared" si="153"/>
        <v>0</v>
      </c>
      <c r="AQ164" s="179">
        <f t="shared" si="154"/>
        <v>0</v>
      </c>
      <c r="AR164" s="142"/>
      <c r="AS164" s="213">
        <f t="shared" si="119"/>
        <v>4243022.8693575356</v>
      </c>
      <c r="AT164" s="213">
        <f t="shared" si="120"/>
        <v>3841279.2913483609</v>
      </c>
      <c r="AU164" s="214">
        <f t="shared" si="121"/>
        <v>-401743.57800917467</v>
      </c>
      <c r="AV164" s="179">
        <f t="shared" si="122"/>
        <v>-9.4683340245584238E-2</v>
      </c>
      <c r="AX164" s="213">
        <f t="shared" si="123"/>
        <v>279.58808356967404</v>
      </c>
      <c r="AY164" s="213">
        <f t="shared" si="124"/>
        <v>224.20309032752368</v>
      </c>
      <c r="AZ164" s="213">
        <f t="shared" si="125"/>
        <v>-55.384993242150358</v>
      </c>
      <c r="BA164" s="404">
        <f t="shared" si="126"/>
        <v>-0.19809497076919691</v>
      </c>
      <c r="BB164" s="164"/>
      <c r="BC164" s="213">
        <f t="shared" si="127"/>
        <v>-159.84073970474441</v>
      </c>
      <c r="BD164" s="213">
        <f t="shared" si="128"/>
        <v>-147.17725105529632</v>
      </c>
      <c r="BE164" s="213">
        <f t="shared" si="129"/>
        <v>12.663488649448084</v>
      </c>
      <c r="BF164" s="404">
        <f t="shared" si="130"/>
        <v>-7.9225663450005951E-2</v>
      </c>
      <c r="BG164" s="527"/>
      <c r="BH164" s="213">
        <f t="shared" si="131"/>
        <v>119.74734386492965</v>
      </c>
      <c r="BI164" s="213">
        <f t="shared" si="132"/>
        <v>77.025839272227387</v>
      </c>
      <c r="BJ164" s="213">
        <f t="shared" si="133"/>
        <v>-42.72150459270226</v>
      </c>
      <c r="BK164" s="404">
        <f t="shared" si="134"/>
        <v>-0.35676369273702185</v>
      </c>
      <c r="BL164" s="215"/>
      <c r="BM164" s="213">
        <f t="shared" si="135"/>
        <v>378.70813948631724</v>
      </c>
      <c r="BN164" s="213">
        <f t="shared" si="136"/>
        <v>353.21537972481576</v>
      </c>
      <c r="BO164" s="213">
        <f t="shared" si="137"/>
        <v>-25.492759761501475</v>
      </c>
      <c r="BP164" s="404">
        <f t="shared" si="138"/>
        <v>-6.7315056381096167E-2</v>
      </c>
      <c r="BQ164" s="215"/>
      <c r="BR164" s="213">
        <f t="shared" si="139"/>
        <v>110.81800459278632</v>
      </c>
      <c r="BS164" s="213">
        <f t="shared" si="140"/>
        <v>129.26771033328569</v>
      </c>
      <c r="BT164" s="213">
        <f t="shared" si="141"/>
        <v>18.449705740499368</v>
      </c>
      <c r="BU164" s="404">
        <f t="shared" si="142"/>
        <v>0.16648653626542873</v>
      </c>
      <c r="BV164" s="215"/>
      <c r="BW164" s="213">
        <f t="shared" si="143"/>
        <v>609.27348794403315</v>
      </c>
      <c r="BX164" s="213">
        <f t="shared" si="144"/>
        <v>559.50892933032878</v>
      </c>
      <c r="BY164" s="213">
        <f t="shared" si="145"/>
        <v>-49.764558613704367</v>
      </c>
      <c r="BZ164" s="404">
        <f t="shared" si="146"/>
        <v>-8.1678523025238967E-2</v>
      </c>
      <c r="CA164" s="216"/>
      <c r="CB164" s="213">
        <f t="shared" si="147"/>
        <v>-41.796843653871875</v>
      </c>
      <c r="CC164" s="213">
        <f t="shared" si="148"/>
        <v>-42.095231681034484</v>
      </c>
      <c r="CD164" s="213">
        <f t="shared" si="149"/>
        <v>-0.29838802716260915</v>
      </c>
      <c r="CE164" s="404">
        <f t="shared" si="150"/>
        <v>7.1390086206896582E-3</v>
      </c>
      <c r="CF164" s="142"/>
      <c r="CG164" s="213">
        <f t="shared" si="151"/>
        <v>567.47664429016129</v>
      </c>
      <c r="CH164" s="213">
        <f t="shared" si="152"/>
        <v>517.41369764929436</v>
      </c>
      <c r="CI164" s="206">
        <v>-33.383279238929838</v>
      </c>
      <c r="CJ164" s="142">
        <v>-5.5559171000882313E-2</v>
      </c>
    </row>
    <row r="165" spans="1:88">
      <c r="A165" s="74">
        <v>504</v>
      </c>
      <c r="B165" s="84">
        <v>1</v>
      </c>
      <c r="C165" s="85">
        <v>34</v>
      </c>
      <c r="D165" s="75" t="s">
        <v>196</v>
      </c>
      <c r="E165" s="97">
        <v>1677</v>
      </c>
      <c r="F165" s="213">
        <f>'1.a. Vos-laskelma'!C165</f>
        <v>1692</v>
      </c>
      <c r="G165" s="214">
        <f t="shared" si="104"/>
        <v>15</v>
      </c>
      <c r="H165" s="179">
        <f t="shared" si="105"/>
        <v>8.9445438282647581E-3</v>
      </c>
      <c r="I165" s="142"/>
      <c r="J165" s="213">
        <v>441351.10859403491</v>
      </c>
      <c r="K165" s="214">
        <f t="shared" si="106"/>
        <v>404646.55518194009</v>
      </c>
      <c r="L165" s="214">
        <f t="shared" si="107"/>
        <v>-36704.553412094829</v>
      </c>
      <c r="M165" s="179">
        <f t="shared" si="108"/>
        <v>-8.3164067558413088E-2</v>
      </c>
      <c r="N165" s="404"/>
      <c r="O165" s="213">
        <v>-610669.62082466902</v>
      </c>
      <c r="P165" s="213">
        <f>'2.a. Vos-laskelma'!M165+'2.a. Vos-laskelma'!N165</f>
        <v>-586689.77371943311</v>
      </c>
      <c r="Q165" s="214">
        <f t="shared" si="109"/>
        <v>23979.847105235909</v>
      </c>
      <c r="R165" s="179">
        <f t="shared" si="110"/>
        <v>-3.9268118615189515E-2</v>
      </c>
      <c r="S165" s="404"/>
      <c r="T165" s="213">
        <v>-169318.51223063411</v>
      </c>
      <c r="U165" s="213">
        <f>'2.a. Vos-laskelma'!U165</f>
        <v>-182043.21853749303</v>
      </c>
      <c r="V165" s="214">
        <f t="shared" si="111"/>
        <v>-12724.70630685892</v>
      </c>
      <c r="W165" s="179">
        <f t="shared" si="112"/>
        <v>7.5152481197839696E-2</v>
      </c>
      <c r="X165" s="142"/>
      <c r="Y165" s="213">
        <f>'1.a. Vos-laskelma'!X165</f>
        <v>725120.37620145024</v>
      </c>
      <c r="Z165" s="213">
        <f>'1.a. Vos-laskelma'!E165</f>
        <v>695165.70144807722</v>
      </c>
      <c r="AA165" s="214">
        <f t="shared" si="113"/>
        <v>-29954.674753373023</v>
      </c>
      <c r="AB165" s="179">
        <f t="shared" si="114"/>
        <v>-4.1309933821320623E-2</v>
      </c>
      <c r="AC165" s="179"/>
      <c r="AD165" s="213">
        <v>258669.90153676379</v>
      </c>
      <c r="AE165" s="213">
        <f>'2.a. Vos-laskelma'!X165</f>
        <v>288016.76413393905</v>
      </c>
      <c r="AF165" s="214">
        <f t="shared" si="115"/>
        <v>29346.862597175263</v>
      </c>
      <c r="AG165" s="179">
        <f t="shared" si="116"/>
        <v>0.1134529468748582</v>
      </c>
      <c r="AH165" s="143"/>
      <c r="AI165" s="81">
        <v>814471.7655075799</v>
      </c>
      <c r="AJ165" s="81">
        <f>'2.a. Vos-laskelma'!Y165</f>
        <v>801139.24704452325</v>
      </c>
      <c r="AK165" s="214">
        <f t="shared" si="117"/>
        <v>-13332.518463056651</v>
      </c>
      <c r="AL165" s="179">
        <f t="shared" si="118"/>
        <v>-1.6369528113412021E-2</v>
      </c>
      <c r="AM165" s="142"/>
      <c r="AN165" s="213">
        <v>-458840</v>
      </c>
      <c r="AO165" s="213">
        <v>-458840</v>
      </c>
      <c r="AP165" s="214">
        <f t="shared" si="153"/>
        <v>0</v>
      </c>
      <c r="AQ165" s="179">
        <f t="shared" si="154"/>
        <v>0</v>
      </c>
      <c r="AR165" s="142"/>
      <c r="AS165" s="213">
        <f t="shared" si="119"/>
        <v>355631.7655075799</v>
      </c>
      <c r="AT165" s="213">
        <f t="shared" si="120"/>
        <v>342299.24704452325</v>
      </c>
      <c r="AU165" s="214">
        <f t="shared" si="121"/>
        <v>-13332.518463056651</v>
      </c>
      <c r="AV165" s="179">
        <f t="shared" si="122"/>
        <v>-3.7489672622544407E-2</v>
      </c>
      <c r="AX165" s="213">
        <f t="shared" si="123"/>
        <v>263.17895563150563</v>
      </c>
      <c r="AY165" s="213">
        <f t="shared" si="124"/>
        <v>239.15281039121754</v>
      </c>
      <c r="AZ165" s="213">
        <f t="shared" si="125"/>
        <v>-24.026145240288088</v>
      </c>
      <c r="BA165" s="404">
        <f t="shared" si="126"/>
        <v>-9.1292045682895298E-2</v>
      </c>
      <c r="BB165" s="164"/>
      <c r="BC165" s="213">
        <f t="shared" si="127"/>
        <v>-364.14407920373822</v>
      </c>
      <c r="BD165" s="213">
        <f t="shared" si="128"/>
        <v>-346.74336508240725</v>
      </c>
      <c r="BE165" s="213">
        <f t="shared" si="129"/>
        <v>17.400714121330964</v>
      </c>
      <c r="BF165" s="404">
        <f t="shared" si="130"/>
        <v>-4.7785245223210898E-2</v>
      </c>
      <c r="BG165" s="527"/>
      <c r="BH165" s="213">
        <f t="shared" si="131"/>
        <v>-100.96512357223263</v>
      </c>
      <c r="BI165" s="213">
        <f t="shared" si="132"/>
        <v>-107.59055469118974</v>
      </c>
      <c r="BJ165" s="213">
        <f t="shared" si="133"/>
        <v>-6.6254311189571098</v>
      </c>
      <c r="BK165" s="404">
        <f t="shared" si="134"/>
        <v>6.5620987570199268E-2</v>
      </c>
      <c r="BL165" s="215"/>
      <c r="BM165" s="213">
        <f t="shared" si="135"/>
        <v>432.39139904678012</v>
      </c>
      <c r="BN165" s="213">
        <f t="shared" si="136"/>
        <v>410.85443347995107</v>
      </c>
      <c r="BO165" s="213">
        <f t="shared" si="137"/>
        <v>-21.536965566829053</v>
      </c>
      <c r="BP165" s="404">
        <f t="shared" si="138"/>
        <v>-4.9808959230706121E-2</v>
      </c>
      <c r="BQ165" s="215"/>
      <c r="BR165" s="213">
        <f t="shared" si="139"/>
        <v>154.24561808990089</v>
      </c>
      <c r="BS165" s="213">
        <f t="shared" si="140"/>
        <v>170.22267383802546</v>
      </c>
      <c r="BT165" s="213">
        <f t="shared" si="141"/>
        <v>15.97705574812457</v>
      </c>
      <c r="BU165" s="404">
        <f t="shared" si="142"/>
        <v>0.1035819101117833</v>
      </c>
      <c r="BV165" s="215"/>
      <c r="BW165" s="213">
        <f t="shared" si="143"/>
        <v>485.67189356444834</v>
      </c>
      <c r="BX165" s="213">
        <f t="shared" si="144"/>
        <v>473.48655262678676</v>
      </c>
      <c r="BY165" s="213">
        <f t="shared" si="145"/>
        <v>-12.185340937661579</v>
      </c>
      <c r="BZ165" s="404">
        <f t="shared" si="146"/>
        <v>-2.5089656410278952E-2</v>
      </c>
      <c r="CA165" s="216"/>
      <c r="CB165" s="213">
        <f t="shared" si="147"/>
        <v>-273.60763267740015</v>
      </c>
      <c r="CC165" s="213">
        <f t="shared" si="148"/>
        <v>-271.18203309692672</v>
      </c>
      <c r="CD165" s="213">
        <f t="shared" si="149"/>
        <v>2.4255995804734312</v>
      </c>
      <c r="CE165" s="404">
        <f t="shared" si="150"/>
        <v>-8.8652482269504489E-3</v>
      </c>
      <c r="CF165" s="142"/>
      <c r="CG165" s="213">
        <f t="shared" si="151"/>
        <v>212.06426088704825</v>
      </c>
      <c r="CH165" s="213">
        <f t="shared" si="152"/>
        <v>202.30451952986007</v>
      </c>
      <c r="CI165" s="206">
        <v>-87.691630222996992</v>
      </c>
      <c r="CJ165" s="142">
        <v>-0.29254347562031391</v>
      </c>
    </row>
    <row r="166" spans="1:88">
      <c r="A166" s="74">
        <v>505</v>
      </c>
      <c r="B166" s="84">
        <v>1</v>
      </c>
      <c r="C166" s="85">
        <v>35</v>
      </c>
      <c r="D166" s="75" t="s">
        <v>197</v>
      </c>
      <c r="E166" s="97">
        <v>20934</v>
      </c>
      <c r="F166" s="213">
        <f>'1.a. Vos-laskelma'!C166</f>
        <v>20861</v>
      </c>
      <c r="G166" s="214">
        <f t="shared" si="104"/>
        <v>-73</v>
      </c>
      <c r="H166" s="179">
        <f t="shared" si="105"/>
        <v>-3.4871500907614405E-3</v>
      </c>
      <c r="I166" s="142"/>
      <c r="J166" s="213">
        <v>12739061.983624909</v>
      </c>
      <c r="K166" s="214">
        <f t="shared" si="106"/>
        <v>11383106.324736552</v>
      </c>
      <c r="L166" s="214">
        <f t="shared" si="107"/>
        <v>-1355955.6588883568</v>
      </c>
      <c r="M166" s="179">
        <f t="shared" si="108"/>
        <v>-0.10644077724335858</v>
      </c>
      <c r="N166" s="404"/>
      <c r="O166" s="213">
        <v>-775233.94771924347</v>
      </c>
      <c r="P166" s="213">
        <f>'2.a. Vos-laskelma'!M166+'2.a. Vos-laskelma'!N166</f>
        <v>-804635.85097055021</v>
      </c>
      <c r="Q166" s="214">
        <f t="shared" si="109"/>
        <v>-29401.903251306736</v>
      </c>
      <c r="R166" s="179">
        <f t="shared" si="110"/>
        <v>3.7926490884213501E-2</v>
      </c>
      <c r="S166" s="404"/>
      <c r="T166" s="213">
        <v>11963828.035905659</v>
      </c>
      <c r="U166" s="213">
        <f>'2.a. Vos-laskelma'!U166</f>
        <v>10578470.473766003</v>
      </c>
      <c r="V166" s="214">
        <f t="shared" si="111"/>
        <v>-1385357.5621396564</v>
      </c>
      <c r="W166" s="179">
        <f t="shared" si="112"/>
        <v>-0.11579550942908426</v>
      </c>
      <c r="X166" s="142"/>
      <c r="Y166" s="213">
        <f>'1.a. Vos-laskelma'!X166</f>
        <v>3395828.5360042308</v>
      </c>
      <c r="Z166" s="213">
        <f>'1.a. Vos-laskelma'!E166</f>
        <v>2908478.1376563553</v>
      </c>
      <c r="AA166" s="214">
        <f t="shared" si="113"/>
        <v>-487350.39834787557</v>
      </c>
      <c r="AB166" s="179">
        <f t="shared" si="114"/>
        <v>-0.14351443047867374</v>
      </c>
      <c r="AC166" s="179"/>
      <c r="AD166" s="213">
        <v>1528540.2292350021</v>
      </c>
      <c r="AE166" s="213">
        <f>'2.a. Vos-laskelma'!X166</f>
        <v>1887046.2837530207</v>
      </c>
      <c r="AF166" s="214">
        <f t="shared" si="115"/>
        <v>358506.05451801862</v>
      </c>
      <c r="AG166" s="179">
        <f t="shared" si="116"/>
        <v>0.2345414583543165</v>
      </c>
      <c r="AH166" s="143"/>
      <c r="AI166" s="81">
        <v>16888196.80114489</v>
      </c>
      <c r="AJ166" s="81">
        <f>'2.a. Vos-laskelma'!Y166</f>
        <v>15373994.895175379</v>
      </c>
      <c r="AK166" s="214">
        <f t="shared" si="117"/>
        <v>-1514201.9059695117</v>
      </c>
      <c r="AL166" s="179">
        <f t="shared" si="118"/>
        <v>-8.9660365982166937E-2</v>
      </c>
      <c r="AM166" s="142"/>
      <c r="AN166" s="213">
        <v>-1755024</v>
      </c>
      <c r="AO166" s="213">
        <v>-1755024</v>
      </c>
      <c r="AP166" s="214">
        <f t="shared" si="153"/>
        <v>0</v>
      </c>
      <c r="AQ166" s="179">
        <f t="shared" si="154"/>
        <v>0</v>
      </c>
      <c r="AR166" s="142"/>
      <c r="AS166" s="213">
        <f t="shared" si="119"/>
        <v>15133172.80114489</v>
      </c>
      <c r="AT166" s="213">
        <f t="shared" si="120"/>
        <v>13618970.895175379</v>
      </c>
      <c r="AU166" s="214">
        <f t="shared" si="121"/>
        <v>-1514201.9059695117</v>
      </c>
      <c r="AV166" s="179">
        <f t="shared" si="122"/>
        <v>-0.10005845607306854</v>
      </c>
      <c r="AX166" s="213">
        <f t="shared" si="123"/>
        <v>608.53453633442768</v>
      </c>
      <c r="AY166" s="213">
        <f t="shared" si="124"/>
        <v>545.66446118290366</v>
      </c>
      <c r="AZ166" s="213">
        <f t="shared" si="125"/>
        <v>-62.87007515152402</v>
      </c>
      <c r="BA166" s="404">
        <f t="shared" si="126"/>
        <v>-0.10331389822215939</v>
      </c>
      <c r="BB166" s="164"/>
      <c r="BC166" s="213">
        <f t="shared" si="127"/>
        <v>-37.032289467815204</v>
      </c>
      <c r="BD166" s="213">
        <f t="shared" si="128"/>
        <v>-38.571298162626441</v>
      </c>
      <c r="BE166" s="213">
        <f t="shared" si="129"/>
        <v>-1.5390086948112369</v>
      </c>
      <c r="BF166" s="404">
        <f t="shared" si="130"/>
        <v>4.1558561917938962E-2</v>
      </c>
      <c r="BG166" s="527"/>
      <c r="BH166" s="213">
        <f t="shared" si="131"/>
        <v>571.50224686661215</v>
      </c>
      <c r="BI166" s="213">
        <f t="shared" si="132"/>
        <v>507.09316302027719</v>
      </c>
      <c r="BJ166" s="213">
        <f t="shared" si="133"/>
        <v>-64.409083846334966</v>
      </c>
      <c r="BK166" s="404">
        <f t="shared" si="134"/>
        <v>-0.11270136591670821</v>
      </c>
      <c r="BL166" s="215"/>
      <c r="BM166" s="213">
        <f t="shared" si="135"/>
        <v>162.21594229503347</v>
      </c>
      <c r="BN166" s="213">
        <f t="shared" si="136"/>
        <v>139.42179845915129</v>
      </c>
      <c r="BO166" s="213">
        <f t="shared" si="137"/>
        <v>-22.794143835882181</v>
      </c>
      <c r="BP166" s="404">
        <f t="shared" si="138"/>
        <v>-0.14051728525193213</v>
      </c>
      <c r="BQ166" s="215"/>
      <c r="BR166" s="213">
        <f t="shared" si="139"/>
        <v>73.017112316566454</v>
      </c>
      <c r="BS166" s="213">
        <f t="shared" si="140"/>
        <v>90.458093272279413</v>
      </c>
      <c r="BT166" s="213">
        <f t="shared" si="141"/>
        <v>17.440980955712959</v>
      </c>
      <c r="BU166" s="404">
        <f t="shared" si="142"/>
        <v>0.23886155453665989</v>
      </c>
      <c r="BV166" s="215"/>
      <c r="BW166" s="213">
        <f t="shared" si="143"/>
        <v>806.73530147821202</v>
      </c>
      <c r="BX166" s="213">
        <f t="shared" si="144"/>
        <v>736.97305475170788</v>
      </c>
      <c r="BY166" s="213">
        <f t="shared" si="145"/>
        <v>-69.762246726504145</v>
      </c>
      <c r="BZ166" s="404">
        <f t="shared" si="146"/>
        <v>-8.6474766380839049E-2</v>
      </c>
      <c r="CA166" s="216"/>
      <c r="CB166" s="213">
        <f t="shared" si="147"/>
        <v>-83.836056176554891</v>
      </c>
      <c r="CC166" s="213">
        <f t="shared" si="148"/>
        <v>-84.129428119457359</v>
      </c>
      <c r="CD166" s="213">
        <f t="shared" si="149"/>
        <v>-0.29337194290246771</v>
      </c>
      <c r="CE166" s="404">
        <f t="shared" si="150"/>
        <v>3.49935285940264E-3</v>
      </c>
      <c r="CF166" s="142"/>
      <c r="CG166" s="213">
        <f t="shared" si="151"/>
        <v>722.89924530165717</v>
      </c>
      <c r="CH166" s="213">
        <f t="shared" si="152"/>
        <v>652.84362663225056</v>
      </c>
      <c r="CI166" s="206">
        <v>-2.3032409106326668</v>
      </c>
      <c r="CJ166" s="142">
        <v>-3.1759969862519672E-3</v>
      </c>
    </row>
    <row r="167" spans="1:88">
      <c r="A167" s="74">
        <v>507</v>
      </c>
      <c r="B167" s="84">
        <v>10</v>
      </c>
      <c r="C167" s="84">
        <v>10</v>
      </c>
      <c r="D167" s="75" t="s">
        <v>336</v>
      </c>
      <c r="E167" s="97">
        <v>7057</v>
      </c>
      <c r="F167" s="213">
        <f>'1.a. Vos-laskelma'!C167</f>
        <v>7034</v>
      </c>
      <c r="G167" s="214">
        <f t="shared" si="104"/>
        <v>-23</v>
      </c>
      <c r="H167" s="179">
        <f t="shared" si="105"/>
        <v>-3.2591752869491285E-3</v>
      </c>
      <c r="I167" s="142"/>
      <c r="J167" s="213">
        <v>860160.5435364747</v>
      </c>
      <c r="K167" s="214">
        <f t="shared" si="106"/>
        <v>871391.0303655779</v>
      </c>
      <c r="L167" s="214">
        <f t="shared" si="107"/>
        <v>11230.486829103203</v>
      </c>
      <c r="M167" s="179">
        <f t="shared" si="108"/>
        <v>1.305626829025433E-2</v>
      </c>
      <c r="N167" s="404"/>
      <c r="O167" s="213">
        <v>-1742827.126815652</v>
      </c>
      <c r="P167" s="213">
        <f>'2.a. Vos-laskelma'!M167+'2.a. Vos-laskelma'!N167</f>
        <v>-1728899.5844903062</v>
      </c>
      <c r="Q167" s="214">
        <f t="shared" si="109"/>
        <v>13927.542325345799</v>
      </c>
      <c r="R167" s="179">
        <f t="shared" si="110"/>
        <v>-7.991350439210251E-3</v>
      </c>
      <c r="S167" s="404"/>
      <c r="T167" s="213">
        <v>-882666.58327917778</v>
      </c>
      <c r="U167" s="213">
        <f>'2.a. Vos-laskelma'!U167</f>
        <v>-857508.55412472831</v>
      </c>
      <c r="V167" s="214">
        <f t="shared" si="111"/>
        <v>25158.029154449468</v>
      </c>
      <c r="W167" s="179">
        <f t="shared" si="112"/>
        <v>-2.8502301583668607E-2</v>
      </c>
      <c r="X167" s="142"/>
      <c r="Y167" s="213">
        <f>'1.a. Vos-laskelma'!X167</f>
        <v>1387185.1565896701</v>
      </c>
      <c r="Z167" s="213">
        <f>'1.a. Vos-laskelma'!E167</f>
        <v>1681929.5549089555</v>
      </c>
      <c r="AA167" s="214">
        <f t="shared" si="113"/>
        <v>294744.39831928536</v>
      </c>
      <c r="AB167" s="179">
        <f t="shared" si="114"/>
        <v>0.21247660913839411</v>
      </c>
      <c r="AC167" s="179"/>
      <c r="AD167" s="213">
        <v>1072202.859532292</v>
      </c>
      <c r="AE167" s="213">
        <f>'2.a. Vos-laskelma'!X167</f>
        <v>1187808.5276734047</v>
      </c>
      <c r="AF167" s="214">
        <f t="shared" si="115"/>
        <v>115605.66814111266</v>
      </c>
      <c r="AG167" s="179">
        <f t="shared" si="116"/>
        <v>0.10782070492848832</v>
      </c>
      <c r="AH167" s="143"/>
      <c r="AI167" s="81">
        <v>1576721.432842785</v>
      </c>
      <c r="AJ167" s="81">
        <f>'2.a. Vos-laskelma'!Y167</f>
        <v>2012229.5284576318</v>
      </c>
      <c r="AK167" s="214">
        <f t="shared" si="117"/>
        <v>435508.0956148468</v>
      </c>
      <c r="AL167" s="179">
        <f t="shared" si="118"/>
        <v>0.27621118514869031</v>
      </c>
      <c r="AM167" s="142"/>
      <c r="AN167" s="213">
        <v>-234217</v>
      </c>
      <c r="AO167" s="213">
        <v>-234217</v>
      </c>
      <c r="AP167" s="214">
        <f t="shared" si="153"/>
        <v>0</v>
      </c>
      <c r="AQ167" s="179">
        <f t="shared" si="154"/>
        <v>0</v>
      </c>
      <c r="AR167" s="142"/>
      <c r="AS167" s="213">
        <f t="shared" si="119"/>
        <v>1342504.432842785</v>
      </c>
      <c r="AT167" s="213">
        <f t="shared" si="120"/>
        <v>1778012.5284576318</v>
      </c>
      <c r="AU167" s="214">
        <f t="shared" si="121"/>
        <v>435508.0956148468</v>
      </c>
      <c r="AV167" s="179">
        <f t="shared" si="122"/>
        <v>0.32439974495476936</v>
      </c>
      <c r="AX167" s="213">
        <f t="shared" si="123"/>
        <v>121.88756462186123</v>
      </c>
      <c r="AY167" s="213">
        <f t="shared" si="124"/>
        <v>123.88271685606738</v>
      </c>
      <c r="AZ167" s="213">
        <f t="shared" si="125"/>
        <v>1.9951522342061452</v>
      </c>
      <c r="BA167" s="404">
        <f t="shared" si="126"/>
        <v>1.6368792340677413E-2</v>
      </c>
      <c r="BB167" s="164"/>
      <c r="BC167" s="213">
        <f t="shared" si="127"/>
        <v>-246.96430874530989</v>
      </c>
      <c r="BD167" s="213">
        <f t="shared" si="128"/>
        <v>-245.79180899776887</v>
      </c>
      <c r="BE167" s="213">
        <f t="shared" si="129"/>
        <v>1.1724997475410248</v>
      </c>
      <c r="BF167" s="404">
        <f t="shared" si="130"/>
        <v>-4.7476485711552916E-3</v>
      </c>
      <c r="BG167" s="527"/>
      <c r="BH167" s="213">
        <f t="shared" si="131"/>
        <v>-125.07674412344875</v>
      </c>
      <c r="BI167" s="213">
        <f t="shared" si="132"/>
        <v>-121.90909214170149</v>
      </c>
      <c r="BJ167" s="213">
        <f t="shared" si="133"/>
        <v>3.1676519817472553</v>
      </c>
      <c r="BK167" s="404">
        <f t="shared" si="134"/>
        <v>-2.5325667085008493E-2</v>
      </c>
      <c r="BL167" s="215"/>
      <c r="BM167" s="213">
        <f t="shared" si="135"/>
        <v>196.56867742520478</v>
      </c>
      <c r="BN167" s="213">
        <f t="shared" si="136"/>
        <v>239.11423868481026</v>
      </c>
      <c r="BO167" s="213">
        <f t="shared" si="137"/>
        <v>42.545561259605478</v>
      </c>
      <c r="BP167" s="404">
        <f t="shared" si="138"/>
        <v>0.21644120424930999</v>
      </c>
      <c r="BQ167" s="215"/>
      <c r="BR167" s="213">
        <f t="shared" si="139"/>
        <v>151.93465488625364</v>
      </c>
      <c r="BS167" s="213">
        <f t="shared" si="140"/>
        <v>168.86672272866144</v>
      </c>
      <c r="BT167" s="213">
        <f t="shared" si="141"/>
        <v>16.932067842407804</v>
      </c>
      <c r="BU167" s="404">
        <f t="shared" si="142"/>
        <v>0.1114430927893577</v>
      </c>
      <c r="BV167" s="215"/>
      <c r="BW167" s="213">
        <f t="shared" si="143"/>
        <v>223.42658818800979</v>
      </c>
      <c r="BX167" s="213">
        <f t="shared" si="144"/>
        <v>286.07186927177025</v>
      </c>
      <c r="BY167" s="213">
        <f t="shared" si="145"/>
        <v>62.645281083760466</v>
      </c>
      <c r="BZ167" s="404">
        <f t="shared" si="146"/>
        <v>0.28038418163126355</v>
      </c>
      <c r="CA167" s="216"/>
      <c r="CB167" s="213">
        <f t="shared" si="147"/>
        <v>-33.189315573189738</v>
      </c>
      <c r="CC167" s="213">
        <f t="shared" si="148"/>
        <v>-33.297839067386981</v>
      </c>
      <c r="CD167" s="213">
        <f t="shared" si="149"/>
        <v>-0.10852349419724305</v>
      </c>
      <c r="CE167" s="404">
        <f t="shared" si="150"/>
        <v>3.2698322433894391E-3</v>
      </c>
      <c r="CF167" s="142"/>
      <c r="CG167" s="213">
        <f t="shared" si="151"/>
        <v>190.23727261482003</v>
      </c>
      <c r="CH167" s="213">
        <f t="shared" si="152"/>
        <v>252.77403020438325</v>
      </c>
      <c r="CI167" s="206">
        <v>-84.579332344694308</v>
      </c>
      <c r="CJ167" s="142">
        <v>-0.30776645522258178</v>
      </c>
    </row>
    <row r="168" spans="1:88">
      <c r="A168" s="74">
        <v>508</v>
      </c>
      <c r="B168" s="84">
        <v>6</v>
      </c>
      <c r="C168" s="84">
        <v>6</v>
      </c>
      <c r="D168" s="75" t="s">
        <v>199</v>
      </c>
      <c r="E168" s="97">
        <v>9270</v>
      </c>
      <c r="F168" s="213">
        <f>'1.a. Vos-laskelma'!C168</f>
        <v>9109</v>
      </c>
      <c r="G168" s="214">
        <f t="shared" si="104"/>
        <v>-161</v>
      </c>
      <c r="H168" s="179">
        <f t="shared" si="105"/>
        <v>-1.7367853290183387E-2</v>
      </c>
      <c r="I168" s="142"/>
      <c r="J168" s="213">
        <v>192735.5633139557</v>
      </c>
      <c r="K168" s="214">
        <f t="shared" si="106"/>
        <v>-332339.69033469912</v>
      </c>
      <c r="L168" s="214">
        <f t="shared" si="107"/>
        <v>-525075.25364865479</v>
      </c>
      <c r="M168" s="179">
        <f t="shared" si="108"/>
        <v>-2.7243298777887497</v>
      </c>
      <c r="N168" s="404"/>
      <c r="O168" s="213">
        <v>-1091871.5098192641</v>
      </c>
      <c r="P168" s="213">
        <f>'2.a. Vos-laskelma'!M168+'2.a. Vos-laskelma'!N168</f>
        <v>-964631.50477107265</v>
      </c>
      <c r="Q168" s="214">
        <f t="shared" si="109"/>
        <v>127240.00504819141</v>
      </c>
      <c r="R168" s="179">
        <f t="shared" si="110"/>
        <v>-0.11653386310011264</v>
      </c>
      <c r="S168" s="404"/>
      <c r="T168" s="213">
        <v>-899135.94650530792</v>
      </c>
      <c r="U168" s="213">
        <f>'2.a. Vos-laskelma'!U168</f>
        <v>-1296971.1951057718</v>
      </c>
      <c r="V168" s="214">
        <f t="shared" si="111"/>
        <v>-397835.24860046385</v>
      </c>
      <c r="W168" s="179">
        <f t="shared" si="112"/>
        <v>0.44246395680957828</v>
      </c>
      <c r="X168" s="142"/>
      <c r="Y168" s="213">
        <f>'1.a. Vos-laskelma'!X168</f>
        <v>100144.0921900337</v>
      </c>
      <c r="Z168" s="213">
        <f>'1.a. Vos-laskelma'!E168</f>
        <v>1171049.3663201919</v>
      </c>
      <c r="AA168" s="214">
        <f t="shared" si="113"/>
        <v>1070905.2741301581</v>
      </c>
      <c r="AB168" s="179">
        <f t="shared" si="114"/>
        <v>10.693644035416542</v>
      </c>
      <c r="AC168" s="179"/>
      <c r="AD168" s="213">
        <v>903580.89571626903</v>
      </c>
      <c r="AE168" s="213">
        <f>'2.a. Vos-laskelma'!X168</f>
        <v>1091399.1295193066</v>
      </c>
      <c r="AF168" s="214">
        <f t="shared" si="115"/>
        <v>187818.23380303755</v>
      </c>
      <c r="AG168" s="179">
        <f t="shared" si="116"/>
        <v>0.20785989908978095</v>
      </c>
      <c r="AH168" s="143"/>
      <c r="AI168" s="81">
        <v>104589.0414009948</v>
      </c>
      <c r="AJ168" s="81">
        <f>'2.a. Vos-laskelma'!Y168</f>
        <v>965477.3007337267</v>
      </c>
      <c r="AK168" s="214">
        <f t="shared" si="117"/>
        <v>860888.25933273195</v>
      </c>
      <c r="AL168" s="179">
        <f t="shared" si="118"/>
        <v>8.231151636929944</v>
      </c>
      <c r="AM168" s="142"/>
      <c r="AN168" s="213">
        <v>-742756</v>
      </c>
      <c r="AO168" s="213">
        <v>-742756</v>
      </c>
      <c r="AP168" s="214">
        <f t="shared" si="153"/>
        <v>0</v>
      </c>
      <c r="AQ168" s="179">
        <f t="shared" si="154"/>
        <v>0</v>
      </c>
      <c r="AR168" s="142"/>
      <c r="AS168" s="213">
        <f t="shared" si="119"/>
        <v>-638166.95859900524</v>
      </c>
      <c r="AT168" s="213">
        <f t="shared" si="120"/>
        <v>222721.3007337267</v>
      </c>
      <c r="AU168" s="214">
        <f t="shared" si="121"/>
        <v>860888.25933273195</v>
      </c>
      <c r="AV168" s="179">
        <f t="shared" si="122"/>
        <v>-1.3490016174179185</v>
      </c>
      <c r="AX168" s="213">
        <f t="shared" si="123"/>
        <v>20.791322903339342</v>
      </c>
      <c r="AY168" s="213">
        <f t="shared" si="124"/>
        <v>-36.48476126190571</v>
      </c>
      <c r="AZ168" s="213">
        <f t="shared" si="125"/>
        <v>-57.276084165245052</v>
      </c>
      <c r="BA168" s="404">
        <f t="shared" si="126"/>
        <v>-2.7548071102318268</v>
      </c>
      <c r="BB168" s="164"/>
      <c r="BC168" s="213">
        <f t="shared" si="127"/>
        <v>-117.78549188988825</v>
      </c>
      <c r="BD168" s="213">
        <f t="shared" si="128"/>
        <v>-105.89872705797262</v>
      </c>
      <c r="BE168" s="213">
        <f t="shared" si="129"/>
        <v>11.886764831915627</v>
      </c>
      <c r="BF168" s="404">
        <f t="shared" si="130"/>
        <v>-0.10091875188692991</v>
      </c>
      <c r="BG168" s="527"/>
      <c r="BH168" s="213">
        <f t="shared" si="131"/>
        <v>-96.994168986548857</v>
      </c>
      <c r="BI168" s="213">
        <f t="shared" si="132"/>
        <v>-142.38348831987832</v>
      </c>
      <c r="BJ168" s="213">
        <f t="shared" si="133"/>
        <v>-45.389319333329468</v>
      </c>
      <c r="BK168" s="404">
        <f t="shared" si="134"/>
        <v>0.46795925783563397</v>
      </c>
      <c r="BL168" s="215"/>
      <c r="BM168" s="213">
        <f t="shared" si="135"/>
        <v>10.803030441211833</v>
      </c>
      <c r="BN168" s="213">
        <f t="shared" si="136"/>
        <v>128.5595966977925</v>
      </c>
      <c r="BO168" s="213">
        <f t="shared" si="137"/>
        <v>117.75656625658067</v>
      </c>
      <c r="BP168" s="404">
        <f t="shared" si="138"/>
        <v>10.900327171842283</v>
      </c>
      <c r="BQ168" s="215"/>
      <c r="BR168" s="213">
        <f t="shared" si="139"/>
        <v>97.473667283308416</v>
      </c>
      <c r="BS168" s="213">
        <f t="shared" si="140"/>
        <v>119.81547145892047</v>
      </c>
      <c r="BT168" s="213">
        <f t="shared" si="141"/>
        <v>22.341804175612054</v>
      </c>
      <c r="BU168" s="404">
        <f t="shared" si="142"/>
        <v>0.22920861396006909</v>
      </c>
      <c r="BV168" s="215"/>
      <c r="BW168" s="213">
        <f t="shared" si="143"/>
        <v>11.282528737971392</v>
      </c>
      <c r="BX168" s="213">
        <f t="shared" si="144"/>
        <v>105.99157983683463</v>
      </c>
      <c r="BY168" s="213">
        <f t="shared" si="145"/>
        <v>94.709051098863242</v>
      </c>
      <c r="BZ168" s="404">
        <f t="shared" si="146"/>
        <v>8.3943106459919381</v>
      </c>
      <c r="CA168" s="216"/>
      <c r="CB168" s="213">
        <f t="shared" si="147"/>
        <v>-80.124703344120817</v>
      </c>
      <c r="CC168" s="213">
        <f t="shared" si="148"/>
        <v>-81.540893621692831</v>
      </c>
      <c r="CD168" s="213">
        <f t="shared" si="149"/>
        <v>-1.4161902775720137</v>
      </c>
      <c r="CE168" s="404">
        <f t="shared" si="150"/>
        <v>1.7674827094082805E-2</v>
      </c>
      <c r="CF168" s="142"/>
      <c r="CG168" s="213">
        <f t="shared" si="151"/>
        <v>-68.842174606149428</v>
      </c>
      <c r="CH168" s="213">
        <f t="shared" si="152"/>
        <v>24.450686215141804</v>
      </c>
      <c r="CI168" s="206">
        <v>-216.42824132029631</v>
      </c>
      <c r="CJ168" s="142">
        <v>-1.4664544298716691</v>
      </c>
    </row>
    <row r="169" spans="1:88">
      <c r="A169" s="74">
        <v>529</v>
      </c>
      <c r="B169" s="84">
        <v>2</v>
      </c>
      <c r="C169" s="84">
        <v>2</v>
      </c>
      <c r="D169" s="75" t="s">
        <v>200</v>
      </c>
      <c r="E169" s="97">
        <v>20129</v>
      </c>
      <c r="F169" s="213">
        <f>'1.a. Vos-laskelma'!C169</f>
        <v>20390</v>
      </c>
      <c r="G169" s="214">
        <f t="shared" si="104"/>
        <v>261</v>
      </c>
      <c r="H169" s="179">
        <f t="shared" si="105"/>
        <v>1.2966366933280342E-2</v>
      </c>
      <c r="I169" s="142"/>
      <c r="J169" s="213">
        <v>6194777.8821203401</v>
      </c>
      <c r="K169" s="214">
        <f t="shared" si="106"/>
        <v>6170172.9444110841</v>
      </c>
      <c r="L169" s="214">
        <f t="shared" si="107"/>
        <v>-24604.937709256075</v>
      </c>
      <c r="M169" s="179">
        <f t="shared" si="108"/>
        <v>-3.9718837668533697E-3</v>
      </c>
      <c r="N169" s="404"/>
      <c r="O169" s="213">
        <v>4594246.9536861414</v>
      </c>
      <c r="P169" s="213">
        <f>'2.a. Vos-laskelma'!M169+'2.a. Vos-laskelma'!N169</f>
        <v>4268588.2037082128</v>
      </c>
      <c r="Q169" s="214">
        <f t="shared" si="109"/>
        <v>-325658.74997792859</v>
      </c>
      <c r="R169" s="179">
        <f t="shared" si="110"/>
        <v>-7.0884032412894135E-2</v>
      </c>
      <c r="S169" s="404"/>
      <c r="T169" s="213">
        <v>10789024.83580648</v>
      </c>
      <c r="U169" s="213">
        <f>'2.a. Vos-laskelma'!U169</f>
        <v>10438761.148119297</v>
      </c>
      <c r="V169" s="214">
        <f t="shared" si="111"/>
        <v>-350263.6876871828</v>
      </c>
      <c r="W169" s="179">
        <f t="shared" si="112"/>
        <v>-3.2464814292088022E-2</v>
      </c>
      <c r="X169" s="142"/>
      <c r="Y169" s="213">
        <f>'1.a. Vos-laskelma'!X169</f>
        <v>-600972.42140937981</v>
      </c>
      <c r="Z169" s="213">
        <f>'1.a. Vos-laskelma'!E169</f>
        <v>-598354.36704726622</v>
      </c>
      <c r="AA169" s="214">
        <f t="shared" si="113"/>
        <v>2618.0543621135876</v>
      </c>
      <c r="AB169" s="179">
        <f t="shared" si="114"/>
        <v>-4.3563635681880654E-3</v>
      </c>
      <c r="AC169" s="179"/>
      <c r="AD169" s="213">
        <v>1217360.417630482</v>
      </c>
      <c r="AE169" s="213">
        <f>'2.a. Vos-laskelma'!X169</f>
        <v>1554049.3519861156</v>
      </c>
      <c r="AF169" s="214">
        <f t="shared" si="115"/>
        <v>336688.93435563357</v>
      </c>
      <c r="AG169" s="179">
        <f t="shared" si="116"/>
        <v>0.27657292735948991</v>
      </c>
      <c r="AH169" s="143"/>
      <c r="AI169" s="81">
        <v>11405412.832027581</v>
      </c>
      <c r="AJ169" s="81">
        <f>'2.a. Vos-laskelma'!Y169</f>
        <v>11394456.133058146</v>
      </c>
      <c r="AK169" s="214">
        <f t="shared" si="117"/>
        <v>-10956.698969434947</v>
      </c>
      <c r="AL169" s="179">
        <f t="shared" si="118"/>
        <v>-9.6065781491638791E-4</v>
      </c>
      <c r="AM169" s="142"/>
      <c r="AN169" s="213">
        <v>-1091559</v>
      </c>
      <c r="AO169" s="213">
        <v>-1091559</v>
      </c>
      <c r="AP169" s="214">
        <f t="shared" si="153"/>
        <v>0</v>
      </c>
      <c r="AQ169" s="179">
        <f t="shared" si="154"/>
        <v>0</v>
      </c>
      <c r="AR169" s="142"/>
      <c r="AS169" s="213">
        <f t="shared" si="119"/>
        <v>10313853.832027581</v>
      </c>
      <c r="AT169" s="213">
        <f t="shared" si="120"/>
        <v>10302897.133058146</v>
      </c>
      <c r="AU169" s="214">
        <f t="shared" si="121"/>
        <v>-10956.698969434947</v>
      </c>
      <c r="AV169" s="179">
        <f t="shared" si="122"/>
        <v>-1.06232831566908E-3</v>
      </c>
      <c r="AX169" s="213">
        <f t="shared" si="123"/>
        <v>307.75388156989123</v>
      </c>
      <c r="AY169" s="213">
        <f t="shared" si="124"/>
        <v>302.60779521388349</v>
      </c>
      <c r="AZ169" s="213">
        <f t="shared" si="125"/>
        <v>-5.1460863560077428</v>
      </c>
      <c r="BA169" s="404">
        <f t="shared" si="126"/>
        <v>-1.6721434445463073E-2</v>
      </c>
      <c r="BB169" s="164"/>
      <c r="BC169" s="213">
        <f t="shared" si="127"/>
        <v>228.24019840459741</v>
      </c>
      <c r="BD169" s="213">
        <f t="shared" si="128"/>
        <v>209.34714093713649</v>
      </c>
      <c r="BE169" s="213">
        <f t="shared" si="129"/>
        <v>-18.89305746746092</v>
      </c>
      <c r="BF169" s="404">
        <f t="shared" si="130"/>
        <v>-8.2777081335907041E-2</v>
      </c>
      <c r="BG169" s="527"/>
      <c r="BH169" s="213">
        <f t="shared" si="131"/>
        <v>535.9940799744885</v>
      </c>
      <c r="BI169" s="213">
        <f t="shared" si="132"/>
        <v>511.95493615101998</v>
      </c>
      <c r="BJ169" s="213">
        <f t="shared" si="133"/>
        <v>-24.039143823468521</v>
      </c>
      <c r="BK169" s="404">
        <f t="shared" si="134"/>
        <v>-4.4849644280796352E-2</v>
      </c>
      <c r="BL169" s="215"/>
      <c r="BM169" s="213">
        <f t="shared" si="135"/>
        <v>-29.856049550865905</v>
      </c>
      <c r="BN169" s="213">
        <f t="shared" si="136"/>
        <v>-29.345481463818842</v>
      </c>
      <c r="BO169" s="213">
        <f t="shared" si="137"/>
        <v>0.51056808704706214</v>
      </c>
      <c r="BP169" s="404">
        <f t="shared" si="138"/>
        <v>-1.710099275449033E-2</v>
      </c>
      <c r="BQ169" s="215"/>
      <c r="BR169" s="213">
        <f t="shared" si="139"/>
        <v>60.477938180261411</v>
      </c>
      <c r="BS169" s="213">
        <f t="shared" si="140"/>
        <v>76.216250710451959</v>
      </c>
      <c r="BT169" s="213">
        <f t="shared" si="141"/>
        <v>15.738312530190548</v>
      </c>
      <c r="BU169" s="404">
        <f t="shared" si="142"/>
        <v>0.26023229302693335</v>
      </c>
      <c r="BV169" s="215"/>
      <c r="BW169" s="213">
        <f t="shared" si="143"/>
        <v>566.61596860388397</v>
      </c>
      <c r="BX169" s="213">
        <f t="shared" si="144"/>
        <v>558.825705397653</v>
      </c>
      <c r="BY169" s="213">
        <f t="shared" si="145"/>
        <v>-7.7902632062309749</v>
      </c>
      <c r="BZ169" s="404">
        <f t="shared" si="146"/>
        <v>-1.3748753367163E-2</v>
      </c>
      <c r="CA169" s="216"/>
      <c r="CB169" s="213">
        <f t="shared" si="147"/>
        <v>-54.228178250285659</v>
      </c>
      <c r="CC169" s="213">
        <f t="shared" si="148"/>
        <v>-53.534036292300144</v>
      </c>
      <c r="CD169" s="213">
        <f t="shared" si="149"/>
        <v>0.69414195798551503</v>
      </c>
      <c r="CE169" s="404">
        <f t="shared" si="150"/>
        <v>-1.2800392349190866E-2</v>
      </c>
      <c r="CF169" s="142"/>
      <c r="CG169" s="213">
        <f t="shared" si="151"/>
        <v>512.38779035359835</v>
      </c>
      <c r="CH169" s="213">
        <f t="shared" si="152"/>
        <v>505.29166910535292</v>
      </c>
      <c r="CI169" s="206">
        <v>-47.418794480955739</v>
      </c>
      <c r="CJ169" s="142">
        <v>-8.4705674719724733E-2</v>
      </c>
    </row>
    <row r="170" spans="1:88">
      <c r="A170" s="74">
        <v>531</v>
      </c>
      <c r="B170" s="84">
        <v>4</v>
      </c>
      <c r="C170" s="84">
        <v>4</v>
      </c>
      <c r="D170" s="75" t="s">
        <v>201</v>
      </c>
      <c r="E170" s="97">
        <v>4939</v>
      </c>
      <c r="F170" s="213">
        <f>'1.a. Vos-laskelma'!C170</f>
        <v>4890</v>
      </c>
      <c r="G170" s="214">
        <f t="shared" si="104"/>
        <v>-49</v>
      </c>
      <c r="H170" s="179">
        <f t="shared" si="105"/>
        <v>-9.9210366470945544E-3</v>
      </c>
      <c r="I170" s="142"/>
      <c r="J170" s="213">
        <v>1156798.4214644991</v>
      </c>
      <c r="K170" s="214">
        <f t="shared" si="106"/>
        <v>674793.57828000025</v>
      </c>
      <c r="L170" s="214">
        <f t="shared" si="107"/>
        <v>-482004.84318449884</v>
      </c>
      <c r="M170" s="179">
        <f t="shared" si="108"/>
        <v>-0.41667142195291373</v>
      </c>
      <c r="N170" s="404"/>
      <c r="O170" s="213">
        <v>-1994819.6038956749</v>
      </c>
      <c r="P170" s="213">
        <f>'2.a. Vos-laskelma'!M170+'2.a. Vos-laskelma'!N170</f>
        <v>-1925870.7464593048</v>
      </c>
      <c r="Q170" s="214">
        <f t="shared" si="109"/>
        <v>68948.857436370105</v>
      </c>
      <c r="R170" s="179">
        <f t="shared" si="110"/>
        <v>-3.4563956210235836E-2</v>
      </c>
      <c r="S170" s="404"/>
      <c r="T170" s="213">
        <v>-838021.18243117561</v>
      </c>
      <c r="U170" s="213">
        <f>'2.a. Vos-laskelma'!U170</f>
        <v>-1251077.1681793046</v>
      </c>
      <c r="V170" s="214">
        <f t="shared" si="111"/>
        <v>-413055.98574812897</v>
      </c>
      <c r="W170" s="179">
        <f t="shared" si="112"/>
        <v>0.4928944451616557</v>
      </c>
      <c r="X170" s="142"/>
      <c r="Y170" s="213">
        <f>'1.a. Vos-laskelma'!X170</f>
        <v>1896929.544279774</v>
      </c>
      <c r="Z170" s="213">
        <f>'1.a. Vos-laskelma'!E170</f>
        <v>2068392.7160832309</v>
      </c>
      <c r="AA170" s="214">
        <f t="shared" si="113"/>
        <v>171463.17180345696</v>
      </c>
      <c r="AB170" s="179">
        <f t="shared" si="114"/>
        <v>9.0389847277410659E-2</v>
      </c>
      <c r="AC170" s="179"/>
      <c r="AD170" s="213">
        <v>476778.76334100013</v>
      </c>
      <c r="AE170" s="213">
        <f>'2.a. Vos-laskelma'!X170</f>
        <v>572753.13527748245</v>
      </c>
      <c r="AF170" s="214">
        <f t="shared" si="115"/>
        <v>95974.371936482319</v>
      </c>
      <c r="AG170" s="179">
        <f t="shared" si="116"/>
        <v>0.2012974975310296</v>
      </c>
      <c r="AH170" s="143"/>
      <c r="AI170" s="81">
        <v>1535687.1251895991</v>
      </c>
      <c r="AJ170" s="81">
        <f>'2.a. Vos-laskelma'!Y170</f>
        <v>1390068.6831814088</v>
      </c>
      <c r="AK170" s="214">
        <f t="shared" si="117"/>
        <v>-145618.44200819032</v>
      </c>
      <c r="AL170" s="179">
        <f t="shared" si="118"/>
        <v>-9.4822988107171879E-2</v>
      </c>
      <c r="AM170" s="142"/>
      <c r="AN170" s="213">
        <v>-346249</v>
      </c>
      <c r="AO170" s="213">
        <v>-346249</v>
      </c>
      <c r="AP170" s="214">
        <f t="shared" si="153"/>
        <v>0</v>
      </c>
      <c r="AQ170" s="179">
        <f t="shared" si="154"/>
        <v>0</v>
      </c>
      <c r="AR170" s="142"/>
      <c r="AS170" s="213">
        <f t="shared" si="119"/>
        <v>1189438.1251895991</v>
      </c>
      <c r="AT170" s="213">
        <f t="shared" si="120"/>
        <v>1043819.6831814088</v>
      </c>
      <c r="AU170" s="214">
        <f t="shared" si="121"/>
        <v>-145618.44200819032</v>
      </c>
      <c r="AV170" s="179">
        <f t="shared" si="122"/>
        <v>-0.12242624389139907</v>
      </c>
      <c r="AX170" s="213">
        <f t="shared" si="123"/>
        <v>234.21713331939645</v>
      </c>
      <c r="AY170" s="213">
        <f t="shared" si="124"/>
        <v>137.99459678527612</v>
      </c>
      <c r="AZ170" s="213">
        <f t="shared" si="125"/>
        <v>-96.222536534120337</v>
      </c>
      <c r="BA170" s="404">
        <f t="shared" si="126"/>
        <v>-0.41082620716266688</v>
      </c>
      <c r="BB170" s="164"/>
      <c r="BC170" s="213">
        <f t="shared" si="127"/>
        <v>-403.89139580799247</v>
      </c>
      <c r="BD170" s="213">
        <f t="shared" si="128"/>
        <v>-393.83859845793552</v>
      </c>
      <c r="BE170" s="213">
        <f t="shared" si="129"/>
        <v>10.052797350056949</v>
      </c>
      <c r="BF170" s="404">
        <f t="shared" si="130"/>
        <v>-2.4889852703958042E-2</v>
      </c>
      <c r="BG170" s="527"/>
      <c r="BH170" s="213">
        <f t="shared" si="131"/>
        <v>-169.67426248859599</v>
      </c>
      <c r="BI170" s="213">
        <f t="shared" si="132"/>
        <v>-255.84400167265943</v>
      </c>
      <c r="BJ170" s="213">
        <f t="shared" si="133"/>
        <v>-86.169739184063445</v>
      </c>
      <c r="BK170" s="404">
        <f t="shared" si="134"/>
        <v>0.50785391915202827</v>
      </c>
      <c r="BL170" s="215"/>
      <c r="BM170" s="213">
        <f t="shared" si="135"/>
        <v>384.07158215828588</v>
      </c>
      <c r="BN170" s="213">
        <f t="shared" si="136"/>
        <v>422.98419551804312</v>
      </c>
      <c r="BO170" s="213">
        <f t="shared" si="137"/>
        <v>38.912613359757245</v>
      </c>
      <c r="BP170" s="404">
        <f t="shared" si="138"/>
        <v>0.10131604411106976</v>
      </c>
      <c r="BQ170" s="215"/>
      <c r="BR170" s="213">
        <f t="shared" si="139"/>
        <v>96.533460891071087</v>
      </c>
      <c r="BS170" s="213">
        <f t="shared" si="140"/>
        <v>117.12743052709253</v>
      </c>
      <c r="BT170" s="213">
        <f t="shared" si="141"/>
        <v>20.593969636021441</v>
      </c>
      <c r="BU170" s="404">
        <f t="shared" si="142"/>
        <v>0.21333503891733246</v>
      </c>
      <c r="BV170" s="215"/>
      <c r="BW170" s="213">
        <f t="shared" si="143"/>
        <v>310.93078056076109</v>
      </c>
      <c r="BX170" s="213">
        <f t="shared" si="144"/>
        <v>284.26762437247623</v>
      </c>
      <c r="BY170" s="213">
        <f t="shared" si="145"/>
        <v>-26.663156188284859</v>
      </c>
      <c r="BZ170" s="404">
        <f t="shared" si="146"/>
        <v>-8.5752707210904236E-2</v>
      </c>
      <c r="CA170" s="216"/>
      <c r="CB170" s="213">
        <f t="shared" si="147"/>
        <v>-70.105082000404934</v>
      </c>
      <c r="CC170" s="213">
        <f t="shared" si="148"/>
        <v>-70.807566462167685</v>
      </c>
      <c r="CD170" s="213">
        <f t="shared" si="149"/>
        <v>-0.70248446176275081</v>
      </c>
      <c r="CE170" s="404">
        <f t="shared" si="150"/>
        <v>1.002044989775054E-2</v>
      </c>
      <c r="CF170" s="142"/>
      <c r="CG170" s="213">
        <f t="shared" si="151"/>
        <v>240.82569856035616</v>
      </c>
      <c r="CH170" s="213">
        <f t="shared" si="152"/>
        <v>213.46005791030854</v>
      </c>
      <c r="CI170" s="206">
        <v>-3.71984494585476</v>
      </c>
      <c r="CJ170" s="142">
        <v>-1.521125632682112E-2</v>
      </c>
    </row>
    <row r="171" spans="1:88">
      <c r="A171" s="74">
        <v>535</v>
      </c>
      <c r="B171" s="84">
        <v>17</v>
      </c>
      <c r="C171" s="84">
        <v>17</v>
      </c>
      <c r="D171" s="75" t="s">
        <v>202</v>
      </c>
      <c r="E171" s="97">
        <v>10378</v>
      </c>
      <c r="F171" s="213">
        <f>'1.a. Vos-laskelma'!C171</f>
        <v>10300</v>
      </c>
      <c r="G171" s="214">
        <f t="shared" si="104"/>
        <v>-78</v>
      </c>
      <c r="H171" s="179">
        <f t="shared" si="105"/>
        <v>-7.5158990171516667E-3</v>
      </c>
      <c r="I171" s="142"/>
      <c r="J171" s="213">
        <v>9283986.071763631</v>
      </c>
      <c r="K171" s="214">
        <f t="shared" si="106"/>
        <v>9020767.2438984793</v>
      </c>
      <c r="L171" s="214">
        <f t="shared" si="107"/>
        <v>-263218.82786515169</v>
      </c>
      <c r="M171" s="179">
        <f t="shared" si="108"/>
        <v>-2.8351919728284273E-2</v>
      </c>
      <c r="N171" s="404"/>
      <c r="O171" s="213">
        <v>334822.21938470361</v>
      </c>
      <c r="P171" s="213">
        <f>'2.a. Vos-laskelma'!M171+'2.a. Vos-laskelma'!N171</f>
        <v>372668.83872385067</v>
      </c>
      <c r="Q171" s="214">
        <f t="shared" si="109"/>
        <v>37846.619339147059</v>
      </c>
      <c r="R171" s="179">
        <f t="shared" si="110"/>
        <v>0.11303496944945012</v>
      </c>
      <c r="S171" s="404"/>
      <c r="T171" s="213">
        <v>9618808.2911483347</v>
      </c>
      <c r="U171" s="213">
        <f>'2.a. Vos-laskelma'!U171</f>
        <v>9393436.0826223306</v>
      </c>
      <c r="V171" s="214">
        <f t="shared" si="111"/>
        <v>-225372.20852600411</v>
      </c>
      <c r="W171" s="179">
        <f t="shared" si="112"/>
        <v>-2.3430367016816611E-2</v>
      </c>
      <c r="X171" s="142"/>
      <c r="Y171" s="213">
        <f>'1.a. Vos-laskelma'!X171</f>
        <v>6560214.9023458119</v>
      </c>
      <c r="Z171" s="213">
        <f>'1.a. Vos-laskelma'!E171</f>
        <v>6473524.3768309327</v>
      </c>
      <c r="AA171" s="214">
        <f t="shared" si="113"/>
        <v>-86690.525514879264</v>
      </c>
      <c r="AB171" s="179">
        <f t="shared" si="114"/>
        <v>-1.3214586230076141E-2</v>
      </c>
      <c r="AC171" s="179"/>
      <c r="AD171" s="213">
        <v>1154071.45026773</v>
      </c>
      <c r="AE171" s="213">
        <f>'2.a. Vos-laskelma'!X171</f>
        <v>1317943.4753464805</v>
      </c>
      <c r="AF171" s="214">
        <f t="shared" si="115"/>
        <v>163872.02507875045</v>
      </c>
      <c r="AG171" s="179">
        <f t="shared" si="116"/>
        <v>0.14199469629088754</v>
      </c>
      <c r="AH171" s="143"/>
      <c r="AI171" s="81">
        <v>17333094.643761881</v>
      </c>
      <c r="AJ171" s="81">
        <f>'2.a. Vos-laskelma'!Y171</f>
        <v>17184903.934799742</v>
      </c>
      <c r="AK171" s="214">
        <f t="shared" si="117"/>
        <v>-148190.70896213874</v>
      </c>
      <c r="AL171" s="179">
        <f t="shared" si="118"/>
        <v>-8.54958171104616E-3</v>
      </c>
      <c r="AM171" s="142"/>
      <c r="AN171" s="213">
        <v>-742474</v>
      </c>
      <c r="AO171" s="213">
        <v>-742474</v>
      </c>
      <c r="AP171" s="214">
        <f t="shared" si="153"/>
        <v>0</v>
      </c>
      <c r="AQ171" s="179">
        <f t="shared" si="154"/>
        <v>0</v>
      </c>
      <c r="AR171" s="142"/>
      <c r="AS171" s="213">
        <f t="shared" si="119"/>
        <v>16590620.643761881</v>
      </c>
      <c r="AT171" s="213">
        <f t="shared" si="120"/>
        <v>16442429.934799742</v>
      </c>
      <c r="AU171" s="214">
        <f t="shared" si="121"/>
        <v>-148190.70896213874</v>
      </c>
      <c r="AV171" s="179">
        <f t="shared" si="122"/>
        <v>-8.9321980258682404E-3</v>
      </c>
      <c r="AX171" s="213">
        <f t="shared" si="123"/>
        <v>894.58335630792362</v>
      </c>
      <c r="AY171" s="213">
        <f t="shared" si="124"/>
        <v>875.80264503868727</v>
      </c>
      <c r="AZ171" s="213">
        <f t="shared" si="125"/>
        <v>-18.780711269236349</v>
      </c>
      <c r="BA171" s="404">
        <f t="shared" si="126"/>
        <v>-2.0993808052440291E-2</v>
      </c>
      <c r="BB171" s="164"/>
      <c r="BC171" s="213">
        <f t="shared" si="127"/>
        <v>32.262692174282485</v>
      </c>
      <c r="BD171" s="213">
        <f t="shared" si="128"/>
        <v>36.181440652801037</v>
      </c>
      <c r="BE171" s="213">
        <f t="shared" si="129"/>
        <v>3.9187484785185518</v>
      </c>
      <c r="BF171" s="404">
        <f t="shared" si="130"/>
        <v>0.12146377795596049</v>
      </c>
      <c r="BG171" s="527"/>
      <c r="BH171" s="213">
        <f t="shared" si="131"/>
        <v>926.84604848220613</v>
      </c>
      <c r="BI171" s="213">
        <f t="shared" si="132"/>
        <v>911.98408569148842</v>
      </c>
      <c r="BJ171" s="213">
        <f t="shared" si="133"/>
        <v>-14.861962790717712</v>
      </c>
      <c r="BK171" s="404">
        <f t="shared" si="134"/>
        <v>-1.6034985330147886E-2</v>
      </c>
      <c r="BL171" s="215"/>
      <c r="BM171" s="213">
        <f t="shared" si="135"/>
        <v>632.12708636980267</v>
      </c>
      <c r="BN171" s="213">
        <f t="shared" si="136"/>
        <v>628.49751231368282</v>
      </c>
      <c r="BO171" s="213">
        <f t="shared" si="137"/>
        <v>-3.62957405611985</v>
      </c>
      <c r="BP171" s="404">
        <f t="shared" si="138"/>
        <v>-5.7418423199737736E-3</v>
      </c>
      <c r="BQ171" s="215"/>
      <c r="BR171" s="213">
        <f t="shared" si="139"/>
        <v>111.20364716397476</v>
      </c>
      <c r="BS171" s="213">
        <f t="shared" si="140"/>
        <v>127.9556772181049</v>
      </c>
      <c r="BT171" s="213">
        <f t="shared" si="141"/>
        <v>16.752030054130131</v>
      </c>
      <c r="BU171" s="404">
        <f t="shared" si="142"/>
        <v>0.15064281146668249</v>
      </c>
      <c r="BV171" s="215"/>
      <c r="BW171" s="213">
        <f t="shared" si="143"/>
        <v>1670.1767820159839</v>
      </c>
      <c r="BX171" s="213">
        <f t="shared" si="144"/>
        <v>1668.4372752232759</v>
      </c>
      <c r="BY171" s="213">
        <f t="shared" si="145"/>
        <v>-1.7395067927079708</v>
      </c>
      <c r="BZ171" s="404">
        <f t="shared" si="146"/>
        <v>-1.0415105822560305E-3</v>
      </c>
      <c r="CA171" s="216"/>
      <c r="CB171" s="213">
        <f t="shared" si="147"/>
        <v>-71.543071882829068</v>
      </c>
      <c r="CC171" s="213">
        <f t="shared" si="148"/>
        <v>-72.084854368932042</v>
      </c>
      <c r="CD171" s="213">
        <f t="shared" si="149"/>
        <v>-0.5417824861029743</v>
      </c>
      <c r="CE171" s="404">
        <f t="shared" si="150"/>
        <v>7.5728155339805387E-3</v>
      </c>
      <c r="CF171" s="142"/>
      <c r="CG171" s="213">
        <f t="shared" si="151"/>
        <v>1598.6337101331549</v>
      </c>
      <c r="CH171" s="213">
        <f t="shared" si="152"/>
        <v>1596.3524208543438</v>
      </c>
      <c r="CI171" s="206">
        <v>30.054232882260521</v>
      </c>
      <c r="CJ171" s="142">
        <v>1.9160159442436309E-2</v>
      </c>
    </row>
    <row r="172" spans="1:88">
      <c r="A172" s="74">
        <v>536</v>
      </c>
      <c r="B172" s="84">
        <v>6</v>
      </c>
      <c r="C172" s="84">
        <v>6</v>
      </c>
      <c r="D172" s="75" t="s">
        <v>203</v>
      </c>
      <c r="E172" s="97">
        <v>36176</v>
      </c>
      <c r="F172" s="213">
        <f>'1.a. Vos-laskelma'!C172</f>
        <v>36571</v>
      </c>
      <c r="G172" s="214">
        <f t="shared" si="104"/>
        <v>395</v>
      </c>
      <c r="H172" s="179">
        <f t="shared" si="105"/>
        <v>1.0918841220698805E-2</v>
      </c>
      <c r="I172" s="142"/>
      <c r="J172" s="213">
        <v>17298208.96482899</v>
      </c>
      <c r="K172" s="214">
        <f t="shared" si="106"/>
        <v>16027474.880174104</v>
      </c>
      <c r="L172" s="214">
        <f t="shared" si="107"/>
        <v>-1270734.0846548863</v>
      </c>
      <c r="M172" s="179">
        <f t="shared" si="108"/>
        <v>-7.3460442479251126E-2</v>
      </c>
      <c r="N172" s="404"/>
      <c r="O172" s="213">
        <v>-1617663.754447547</v>
      </c>
      <c r="P172" s="213">
        <f>'2.a. Vos-laskelma'!M172+'2.a. Vos-laskelma'!N172</f>
        <v>-1667359.6071790266</v>
      </c>
      <c r="Q172" s="214">
        <f t="shared" si="109"/>
        <v>-49695.852731479565</v>
      </c>
      <c r="R172" s="179">
        <f t="shared" si="110"/>
        <v>3.0720755530837331E-2</v>
      </c>
      <c r="S172" s="404"/>
      <c r="T172" s="213">
        <v>15680545.210381441</v>
      </c>
      <c r="U172" s="213">
        <f>'2.a. Vos-laskelma'!U172</f>
        <v>14360115.272995077</v>
      </c>
      <c r="V172" s="214">
        <f t="shared" si="111"/>
        <v>-1320429.9373863637</v>
      </c>
      <c r="W172" s="179">
        <f t="shared" si="112"/>
        <v>-8.4208164937540672E-2</v>
      </c>
      <c r="X172" s="142"/>
      <c r="Y172" s="213">
        <f>'1.a. Vos-laskelma'!X172</f>
        <v>6418546.541284414</v>
      </c>
      <c r="Z172" s="213">
        <f>'1.a. Vos-laskelma'!E172</f>
        <v>6896856.921956216</v>
      </c>
      <c r="AA172" s="214">
        <f t="shared" si="113"/>
        <v>478310.38067180198</v>
      </c>
      <c r="AB172" s="179">
        <f t="shared" si="114"/>
        <v>7.4520045557866649E-2</v>
      </c>
      <c r="AC172" s="179"/>
      <c r="AD172" s="213">
        <v>1327373.839640527</v>
      </c>
      <c r="AE172" s="213">
        <f>'2.a. Vos-laskelma'!X172</f>
        <v>2035836.1631788388</v>
      </c>
      <c r="AF172" s="214">
        <f t="shared" si="115"/>
        <v>708462.32353831176</v>
      </c>
      <c r="AG172" s="179">
        <f t="shared" si="116"/>
        <v>0.53373232346523725</v>
      </c>
      <c r="AH172" s="143"/>
      <c r="AI172" s="81">
        <v>23426465.591306388</v>
      </c>
      <c r="AJ172" s="81">
        <f>'2.a. Vos-laskelma'!Y172</f>
        <v>23292808.358130131</v>
      </c>
      <c r="AK172" s="214">
        <f t="shared" si="117"/>
        <v>-133657.23317625746</v>
      </c>
      <c r="AL172" s="179">
        <f t="shared" si="118"/>
        <v>-5.7053947235582115E-3</v>
      </c>
      <c r="AM172" s="142"/>
      <c r="AN172" s="213">
        <v>-1380060</v>
      </c>
      <c r="AO172" s="213">
        <v>-1380060</v>
      </c>
      <c r="AP172" s="214">
        <f t="shared" si="153"/>
        <v>0</v>
      </c>
      <c r="AQ172" s="179">
        <f t="shared" si="154"/>
        <v>0</v>
      </c>
      <c r="AR172" s="142"/>
      <c r="AS172" s="213">
        <f t="shared" si="119"/>
        <v>22046405.591306388</v>
      </c>
      <c r="AT172" s="213">
        <f t="shared" si="120"/>
        <v>21912748.358130131</v>
      </c>
      <c r="AU172" s="214">
        <f t="shared" si="121"/>
        <v>-133657.23317625746</v>
      </c>
      <c r="AV172" s="179">
        <f t="shared" si="122"/>
        <v>-6.0625407902757103E-3</v>
      </c>
      <c r="AX172" s="213">
        <f t="shared" si="123"/>
        <v>478.16809389730736</v>
      </c>
      <c r="AY172" s="213">
        <f t="shared" si="124"/>
        <v>438.25640207197245</v>
      </c>
      <c r="AZ172" s="213">
        <f t="shared" si="125"/>
        <v>-39.911691825334913</v>
      </c>
      <c r="BA172" s="404">
        <f t="shared" si="126"/>
        <v>-8.3467910834524345E-2</v>
      </c>
      <c r="BB172" s="164"/>
      <c r="BC172" s="213">
        <f t="shared" si="127"/>
        <v>-44.716490337448782</v>
      </c>
      <c r="BD172" s="213">
        <f t="shared" si="128"/>
        <v>-45.592398544721952</v>
      </c>
      <c r="BE172" s="213">
        <f t="shared" si="129"/>
        <v>-0.87590820727317009</v>
      </c>
      <c r="BF172" s="404">
        <f t="shared" si="130"/>
        <v>1.9588035658952913E-2</v>
      </c>
      <c r="BG172" s="527"/>
      <c r="BH172" s="213">
        <f t="shared" si="131"/>
        <v>433.45160355985848</v>
      </c>
      <c r="BI172" s="213">
        <f t="shared" si="132"/>
        <v>392.66400352725049</v>
      </c>
      <c r="BJ172" s="213">
        <f t="shared" si="133"/>
        <v>-40.787600032607997</v>
      </c>
      <c r="BK172" s="404">
        <f t="shared" si="134"/>
        <v>-9.4099548133233152E-2</v>
      </c>
      <c r="BL172" s="215"/>
      <c r="BM172" s="213">
        <f t="shared" si="135"/>
        <v>177.42554570113927</v>
      </c>
      <c r="BN172" s="213">
        <f t="shared" si="136"/>
        <v>188.58814147702321</v>
      </c>
      <c r="BO172" s="213">
        <f t="shared" si="137"/>
        <v>11.162595775883943</v>
      </c>
      <c r="BP172" s="404">
        <f t="shared" si="138"/>
        <v>6.2914253591681457E-2</v>
      </c>
      <c r="BQ172" s="215"/>
      <c r="BR172" s="213">
        <f t="shared" si="139"/>
        <v>36.692111887453756</v>
      </c>
      <c r="BS172" s="213">
        <f t="shared" si="140"/>
        <v>55.668047446852391</v>
      </c>
      <c r="BT172" s="213">
        <f t="shared" si="141"/>
        <v>18.975935559398636</v>
      </c>
      <c r="BU172" s="404">
        <f t="shared" si="142"/>
        <v>0.51716662201412111</v>
      </c>
      <c r="BV172" s="215"/>
      <c r="BW172" s="213">
        <f t="shared" si="143"/>
        <v>647.56926114845169</v>
      </c>
      <c r="BX172" s="213">
        <f t="shared" si="144"/>
        <v>636.92019245112601</v>
      </c>
      <c r="BY172" s="213">
        <f t="shared" si="145"/>
        <v>-10.649068697325674</v>
      </c>
      <c r="BZ172" s="404">
        <f t="shared" si="146"/>
        <v>-1.6444679104193047E-2</v>
      </c>
      <c r="CA172" s="216"/>
      <c r="CB172" s="213">
        <f t="shared" si="147"/>
        <v>-38.148496240601503</v>
      </c>
      <c r="CC172" s="213">
        <f t="shared" si="148"/>
        <v>-37.736457849115418</v>
      </c>
      <c r="CD172" s="213">
        <f t="shared" si="149"/>
        <v>0.41203839148608523</v>
      </c>
      <c r="CE172" s="404">
        <f t="shared" si="150"/>
        <v>-1.0800907823138573E-2</v>
      </c>
      <c r="CF172" s="142"/>
      <c r="CG172" s="213">
        <f t="shared" si="151"/>
        <v>609.42076490785018</v>
      </c>
      <c r="CH172" s="213">
        <f t="shared" si="152"/>
        <v>599.18373460201065</v>
      </c>
      <c r="CI172" s="206">
        <v>-13.108249005032921</v>
      </c>
      <c r="CJ172" s="142">
        <v>-2.1056446707024151E-2</v>
      </c>
    </row>
    <row r="173" spans="1:88">
      <c r="A173" s="74">
        <v>538</v>
      </c>
      <c r="B173" s="84">
        <v>2</v>
      </c>
      <c r="C173" s="84">
        <v>2</v>
      </c>
      <c r="D173" s="75" t="s">
        <v>204</v>
      </c>
      <c r="E173" s="97">
        <v>4659</v>
      </c>
      <c r="F173" s="213">
        <f>'1.a. Vos-laskelma'!C173</f>
        <v>4667</v>
      </c>
      <c r="G173" s="214">
        <f t="shared" si="104"/>
        <v>8</v>
      </c>
      <c r="H173" s="179">
        <f t="shared" si="105"/>
        <v>1.7171066752522E-3</v>
      </c>
      <c r="I173" s="142"/>
      <c r="J173" s="213">
        <v>2796739.1382173831</v>
      </c>
      <c r="K173" s="214">
        <f t="shared" si="106"/>
        <v>2478347.9292123425</v>
      </c>
      <c r="L173" s="214">
        <f t="shared" si="107"/>
        <v>-318391.20900504058</v>
      </c>
      <c r="M173" s="179">
        <f t="shared" si="108"/>
        <v>-0.11384372773786129</v>
      </c>
      <c r="N173" s="404"/>
      <c r="O173" s="213">
        <v>-84071.718292514779</v>
      </c>
      <c r="P173" s="213">
        <f>'2.a. Vos-laskelma'!M173+'2.a. Vos-laskelma'!N173</f>
        <v>-21637.236251921076</v>
      </c>
      <c r="Q173" s="214">
        <f t="shared" si="109"/>
        <v>62434.482040593706</v>
      </c>
      <c r="R173" s="179">
        <f t="shared" si="110"/>
        <v>-0.74263359080353764</v>
      </c>
      <c r="S173" s="404"/>
      <c r="T173" s="213">
        <v>2712667.4199248678</v>
      </c>
      <c r="U173" s="213">
        <f>'2.a. Vos-laskelma'!U173</f>
        <v>2456710.6929604216</v>
      </c>
      <c r="V173" s="214">
        <f t="shared" si="111"/>
        <v>-255956.72696444625</v>
      </c>
      <c r="W173" s="179">
        <f t="shared" si="112"/>
        <v>-9.4356103178890774E-2</v>
      </c>
      <c r="X173" s="142"/>
      <c r="Y173" s="213">
        <f>'1.a. Vos-laskelma'!X173</f>
        <v>1721579.8790270181</v>
      </c>
      <c r="Z173" s="213">
        <f>'1.a. Vos-laskelma'!E173</f>
        <v>1524603.6205209373</v>
      </c>
      <c r="AA173" s="214">
        <f t="shared" si="113"/>
        <v>-196976.25850608083</v>
      </c>
      <c r="AB173" s="179">
        <f t="shared" si="114"/>
        <v>-0.11441598551756164</v>
      </c>
      <c r="AC173" s="179"/>
      <c r="AD173" s="213">
        <v>362024.80665393849</v>
      </c>
      <c r="AE173" s="213">
        <f>'2.a. Vos-laskelma'!X173</f>
        <v>447825.2401946637</v>
      </c>
      <c r="AF173" s="214">
        <f t="shared" si="115"/>
        <v>85800.433540725207</v>
      </c>
      <c r="AG173" s="179">
        <f t="shared" si="116"/>
        <v>0.23700153128661791</v>
      </c>
      <c r="AH173" s="143"/>
      <c r="AI173" s="81">
        <v>4796272.1056058249</v>
      </c>
      <c r="AJ173" s="81">
        <f>'2.a. Vos-laskelma'!Y173</f>
        <v>4429139.5536760222</v>
      </c>
      <c r="AK173" s="214">
        <f t="shared" si="117"/>
        <v>-367132.55192980263</v>
      </c>
      <c r="AL173" s="179">
        <f t="shared" si="118"/>
        <v>-7.6545396892870723E-2</v>
      </c>
      <c r="AM173" s="142"/>
      <c r="AN173" s="213">
        <v>564787</v>
      </c>
      <c r="AO173" s="213">
        <v>564787</v>
      </c>
      <c r="AP173" s="214">
        <f t="shared" si="153"/>
        <v>0</v>
      </c>
      <c r="AQ173" s="179">
        <f t="shared" si="154"/>
        <v>0</v>
      </c>
      <c r="AR173" s="142"/>
      <c r="AS173" s="213">
        <f t="shared" si="119"/>
        <v>5361059.1056058249</v>
      </c>
      <c r="AT173" s="213">
        <f t="shared" si="120"/>
        <v>4993926.5536760222</v>
      </c>
      <c r="AU173" s="214">
        <f t="shared" si="121"/>
        <v>-367132.55192980263</v>
      </c>
      <c r="AV173" s="179">
        <f t="shared" si="122"/>
        <v>-6.848134756542941E-2</v>
      </c>
      <c r="AX173" s="213">
        <f t="shared" si="123"/>
        <v>600.2874303965192</v>
      </c>
      <c r="AY173" s="213">
        <f t="shared" si="124"/>
        <v>531.0366250722825</v>
      </c>
      <c r="AZ173" s="213">
        <f t="shared" si="125"/>
        <v>-69.250805324236694</v>
      </c>
      <c r="BA173" s="404">
        <f t="shared" si="126"/>
        <v>-0.11536274427484372</v>
      </c>
      <c r="BB173" s="164"/>
      <c r="BC173" s="213">
        <f t="shared" si="127"/>
        <v>-18.045013584999953</v>
      </c>
      <c r="BD173" s="213">
        <f t="shared" si="128"/>
        <v>-4.6362194668783108</v>
      </c>
      <c r="BE173" s="213">
        <f t="shared" si="129"/>
        <v>13.408794118121643</v>
      </c>
      <c r="BF173" s="404">
        <f t="shared" si="130"/>
        <v>-0.74307475885015672</v>
      </c>
      <c r="BG173" s="527"/>
      <c r="BH173" s="213">
        <f t="shared" si="131"/>
        <v>582.24241681151921</v>
      </c>
      <c r="BI173" s="213">
        <f t="shared" si="132"/>
        <v>526.40040560540422</v>
      </c>
      <c r="BJ173" s="213">
        <f t="shared" si="133"/>
        <v>-55.842011206114989</v>
      </c>
      <c r="BK173" s="404">
        <f t="shared" si="134"/>
        <v>-9.5908524686190808E-2</v>
      </c>
      <c r="BL173" s="215"/>
      <c r="BM173" s="213">
        <f t="shared" si="135"/>
        <v>369.51703778214596</v>
      </c>
      <c r="BN173" s="213">
        <f t="shared" si="136"/>
        <v>326.67744172293493</v>
      </c>
      <c r="BO173" s="213">
        <f t="shared" si="137"/>
        <v>-42.839596059211033</v>
      </c>
      <c r="BP173" s="404">
        <f t="shared" si="138"/>
        <v>-0.11593402111127478</v>
      </c>
      <c r="BQ173" s="215"/>
      <c r="BR173" s="213">
        <f t="shared" si="139"/>
        <v>77.704401514045614</v>
      </c>
      <c r="BS173" s="213">
        <f t="shared" si="140"/>
        <v>95.955697491892806</v>
      </c>
      <c r="BT173" s="213">
        <f t="shared" si="141"/>
        <v>18.251295977847192</v>
      </c>
      <c r="BU173" s="404">
        <f t="shared" si="142"/>
        <v>0.2348811086917405</v>
      </c>
      <c r="BV173" s="215"/>
      <c r="BW173" s="213">
        <f t="shared" si="143"/>
        <v>1029.4638561077109</v>
      </c>
      <c r="BX173" s="213">
        <f t="shared" si="144"/>
        <v>949.0335448202319</v>
      </c>
      <c r="BY173" s="213">
        <f t="shared" si="145"/>
        <v>-80.430311287478958</v>
      </c>
      <c r="BZ173" s="404">
        <f t="shared" si="146"/>
        <v>-7.8128348858771096E-2</v>
      </c>
      <c r="CA173" s="216"/>
      <c r="CB173" s="213">
        <f t="shared" si="147"/>
        <v>121.22494097445804</v>
      </c>
      <c r="CC173" s="213">
        <f t="shared" si="148"/>
        <v>121.01714163274052</v>
      </c>
      <c r="CD173" s="213">
        <f t="shared" si="149"/>
        <v>-0.2077993417175179</v>
      </c>
      <c r="CE173" s="404">
        <f t="shared" si="150"/>
        <v>-1.7141632740518388E-3</v>
      </c>
      <c r="CF173" s="142"/>
      <c r="CG173" s="213">
        <f t="shared" si="151"/>
        <v>1150.6887970821688</v>
      </c>
      <c r="CH173" s="213">
        <f t="shared" si="152"/>
        <v>1070.0506864529725</v>
      </c>
      <c r="CI173" s="206">
        <v>-38.063760384876097</v>
      </c>
      <c r="CJ173" s="142">
        <v>-3.2019918818076927E-2</v>
      </c>
    </row>
    <row r="174" spans="1:88">
      <c r="A174" s="74">
        <v>541</v>
      </c>
      <c r="B174" s="84">
        <v>12</v>
      </c>
      <c r="C174" s="84">
        <v>12</v>
      </c>
      <c r="D174" s="75" t="s">
        <v>205</v>
      </c>
      <c r="E174" s="97">
        <v>8980</v>
      </c>
      <c r="F174" s="213">
        <f>'1.a. Vos-laskelma'!C174</f>
        <v>8760</v>
      </c>
      <c r="G174" s="214">
        <f t="shared" si="104"/>
        <v>-220</v>
      </c>
      <c r="H174" s="179">
        <f t="shared" si="105"/>
        <v>-2.4498886414253896E-2</v>
      </c>
      <c r="I174" s="142"/>
      <c r="J174" s="213">
        <v>2375851.875884667</v>
      </c>
      <c r="K174" s="214">
        <f t="shared" si="106"/>
        <v>2249635.2078851201</v>
      </c>
      <c r="L174" s="214">
        <f t="shared" si="107"/>
        <v>-126216.66799954697</v>
      </c>
      <c r="M174" s="179">
        <f t="shared" si="108"/>
        <v>-5.312480516174823E-2</v>
      </c>
      <c r="N174" s="404"/>
      <c r="O174" s="213">
        <v>3796713.2347799712</v>
      </c>
      <c r="P174" s="213">
        <f>'2.a. Vos-laskelma'!M174+'2.a. Vos-laskelma'!N174</f>
        <v>3645072.7397650592</v>
      </c>
      <c r="Q174" s="214">
        <f t="shared" si="109"/>
        <v>-151640.49501491198</v>
      </c>
      <c r="R174" s="179">
        <f t="shared" si="110"/>
        <v>-3.9939939004558486E-2</v>
      </c>
      <c r="S174" s="404"/>
      <c r="T174" s="213">
        <v>6172565.1106646378</v>
      </c>
      <c r="U174" s="213">
        <f>'2.a. Vos-laskelma'!U174</f>
        <v>5894707.9476501793</v>
      </c>
      <c r="V174" s="214">
        <f t="shared" si="111"/>
        <v>-277857.16301445849</v>
      </c>
      <c r="W174" s="179">
        <f t="shared" si="112"/>
        <v>-4.5014861412217638E-2</v>
      </c>
      <c r="X174" s="142"/>
      <c r="Y174" s="213">
        <f>'1.a. Vos-laskelma'!X174</f>
        <v>4437924.1999914348</v>
      </c>
      <c r="Z174" s="213">
        <f>'1.a. Vos-laskelma'!E174</f>
        <v>4331864.6554563735</v>
      </c>
      <c r="AA174" s="214">
        <f t="shared" si="113"/>
        <v>-106059.54453506134</v>
      </c>
      <c r="AB174" s="179">
        <f t="shared" si="114"/>
        <v>-2.3898457872549073E-2</v>
      </c>
      <c r="AC174" s="179"/>
      <c r="AD174" s="213">
        <v>1426724.189632785</v>
      </c>
      <c r="AE174" s="213">
        <f>'2.a. Vos-laskelma'!X174</f>
        <v>1571830.6880766989</v>
      </c>
      <c r="AF174" s="214">
        <f t="shared" si="115"/>
        <v>145106.49844391388</v>
      </c>
      <c r="AG174" s="179">
        <f t="shared" si="116"/>
        <v>0.10170606168895326</v>
      </c>
      <c r="AH174" s="143"/>
      <c r="AI174" s="81">
        <v>12037213.500288861</v>
      </c>
      <c r="AJ174" s="81">
        <f>'2.a. Vos-laskelma'!Y174</f>
        <v>11798403.291183252</v>
      </c>
      <c r="AK174" s="214">
        <f t="shared" si="117"/>
        <v>-238810.20910560898</v>
      </c>
      <c r="AL174" s="179">
        <f t="shared" si="118"/>
        <v>-1.9839326526847612E-2</v>
      </c>
      <c r="AM174" s="142"/>
      <c r="AN174" s="213">
        <v>-894198</v>
      </c>
      <c r="AO174" s="213">
        <v>-894198</v>
      </c>
      <c r="AP174" s="214">
        <f t="shared" si="153"/>
        <v>0</v>
      </c>
      <c r="AQ174" s="179">
        <f t="shared" si="154"/>
        <v>0</v>
      </c>
      <c r="AR174" s="142"/>
      <c r="AS174" s="213">
        <f t="shared" si="119"/>
        <v>11143015.500288861</v>
      </c>
      <c r="AT174" s="213">
        <f t="shared" si="120"/>
        <v>10904205.291183252</v>
      </c>
      <c r="AU174" s="214">
        <f t="shared" si="121"/>
        <v>-238810.20910560898</v>
      </c>
      <c r="AV174" s="179">
        <f t="shared" si="122"/>
        <v>-2.1431380859105714E-2</v>
      </c>
      <c r="AX174" s="213">
        <f t="shared" si="123"/>
        <v>264.57147838359322</v>
      </c>
      <c r="AY174" s="213">
        <f t="shared" si="124"/>
        <v>256.80767213300459</v>
      </c>
      <c r="AZ174" s="213">
        <f t="shared" si="125"/>
        <v>-7.7638062505886296</v>
      </c>
      <c r="BA174" s="404">
        <f t="shared" si="126"/>
        <v>-2.9344834515125436E-2</v>
      </c>
      <c r="BB174" s="164"/>
      <c r="BC174" s="213">
        <f t="shared" si="127"/>
        <v>422.79657402895003</v>
      </c>
      <c r="BD174" s="213">
        <f t="shared" si="128"/>
        <v>416.10419403710722</v>
      </c>
      <c r="BE174" s="213">
        <f t="shared" si="129"/>
        <v>-6.6923799918428131</v>
      </c>
      <c r="BF174" s="404">
        <f t="shared" si="130"/>
        <v>-1.5828841582298553E-2</v>
      </c>
      <c r="BG174" s="527"/>
      <c r="BH174" s="213">
        <f t="shared" si="131"/>
        <v>687.36805241254319</v>
      </c>
      <c r="BI174" s="213">
        <f t="shared" si="132"/>
        <v>672.91186617011181</v>
      </c>
      <c r="BJ174" s="213">
        <f t="shared" si="133"/>
        <v>-14.456186242431386</v>
      </c>
      <c r="BK174" s="404">
        <f t="shared" si="134"/>
        <v>-2.1031216379191132E-2</v>
      </c>
      <c r="BL174" s="215"/>
      <c r="BM174" s="213">
        <f t="shared" si="135"/>
        <v>494.20091313935802</v>
      </c>
      <c r="BN174" s="213">
        <f t="shared" si="136"/>
        <v>494.50509765483713</v>
      </c>
      <c r="BO174" s="213">
        <f t="shared" si="137"/>
        <v>0.30418451547910763</v>
      </c>
      <c r="BP174" s="404">
        <f t="shared" si="138"/>
        <v>6.1550779731831798E-4</v>
      </c>
      <c r="BQ174" s="215"/>
      <c r="BR174" s="213">
        <f t="shared" si="139"/>
        <v>158.87797211946381</v>
      </c>
      <c r="BS174" s="213">
        <f t="shared" si="140"/>
        <v>179.43272694939486</v>
      </c>
      <c r="BT174" s="213">
        <f t="shared" si="141"/>
        <v>20.554754829931056</v>
      </c>
      <c r="BU174" s="404">
        <f t="shared" si="142"/>
        <v>0.12937447876333347</v>
      </c>
      <c r="BV174" s="215"/>
      <c r="BW174" s="213">
        <f t="shared" si="143"/>
        <v>1340.4469376713653</v>
      </c>
      <c r="BX174" s="213">
        <f t="shared" si="144"/>
        <v>1346.8496907743438</v>
      </c>
      <c r="BY174" s="213">
        <f t="shared" si="145"/>
        <v>6.4027531029785223</v>
      </c>
      <c r="BZ174" s="404">
        <f t="shared" si="146"/>
        <v>4.7765807978206393E-3</v>
      </c>
      <c r="CA174" s="216"/>
      <c r="CB174" s="213">
        <f t="shared" si="147"/>
        <v>-99.576614699331842</v>
      </c>
      <c r="CC174" s="213">
        <f t="shared" si="148"/>
        <v>-102.07739726027397</v>
      </c>
      <c r="CD174" s="213">
        <f t="shared" si="149"/>
        <v>-2.5007825609421275</v>
      </c>
      <c r="CE174" s="404">
        <f t="shared" si="150"/>
        <v>2.5114155251141589E-2</v>
      </c>
      <c r="CF174" s="142"/>
      <c r="CG174" s="213">
        <f t="shared" si="151"/>
        <v>1240.8703229720336</v>
      </c>
      <c r="CH174" s="213">
        <f t="shared" si="152"/>
        <v>1244.7722935140698</v>
      </c>
      <c r="CI174" s="206">
        <v>-73.407106411172663</v>
      </c>
      <c r="CJ174" s="142">
        <v>-5.5853585224865977E-2</v>
      </c>
    </row>
    <row r="175" spans="1:88">
      <c r="A175" s="74">
        <v>543</v>
      </c>
      <c r="B175" s="84">
        <v>1</v>
      </c>
      <c r="C175" s="85">
        <v>35</v>
      </c>
      <c r="D175" s="75" t="s">
        <v>206</v>
      </c>
      <c r="E175" s="97">
        <v>45048</v>
      </c>
      <c r="F175" s="213">
        <f>'1.a. Vos-laskelma'!C175</f>
        <v>45333</v>
      </c>
      <c r="G175" s="214">
        <f t="shared" si="104"/>
        <v>285</v>
      </c>
      <c r="H175" s="179">
        <f t="shared" si="105"/>
        <v>6.3265849760255725E-3</v>
      </c>
      <c r="I175" s="142"/>
      <c r="J175" s="213">
        <v>32910447.943452571</v>
      </c>
      <c r="K175" s="214">
        <f t="shared" si="106"/>
        <v>32327021.185524013</v>
      </c>
      <c r="L175" s="214">
        <f t="shared" si="107"/>
        <v>-583426.75792855769</v>
      </c>
      <c r="M175" s="179">
        <f t="shared" si="108"/>
        <v>-1.7727706378564457E-2</v>
      </c>
      <c r="N175" s="404"/>
      <c r="O175" s="213">
        <v>6684740.1766218189</v>
      </c>
      <c r="P175" s="213">
        <f>'2.a. Vos-laskelma'!M175+'2.a. Vos-laskelma'!N175</f>
        <v>5955363.0125654591</v>
      </c>
      <c r="Q175" s="214">
        <f t="shared" si="109"/>
        <v>-729377.16405635979</v>
      </c>
      <c r="R175" s="179">
        <f t="shared" si="110"/>
        <v>-0.10911077241373886</v>
      </c>
      <c r="S175" s="404"/>
      <c r="T175" s="213">
        <v>39595188.120074391</v>
      </c>
      <c r="U175" s="213">
        <f>'2.a. Vos-laskelma'!U175</f>
        <v>38282384.198089473</v>
      </c>
      <c r="V175" s="214">
        <f t="shared" si="111"/>
        <v>-1312803.9219849184</v>
      </c>
      <c r="W175" s="179">
        <f t="shared" si="112"/>
        <v>-3.3155643003987628E-2</v>
      </c>
      <c r="X175" s="142"/>
      <c r="Y175" s="213">
        <f>'1.a. Vos-laskelma'!X175</f>
        <v>-193562.97268637459</v>
      </c>
      <c r="Z175" s="213">
        <f>'1.a. Vos-laskelma'!E175</f>
        <v>1879158.7443469421</v>
      </c>
      <c r="AA175" s="214">
        <f t="shared" si="113"/>
        <v>2072721.7170333166</v>
      </c>
      <c r="AB175" s="179">
        <f t="shared" si="114"/>
        <v>-10.708255242554564</v>
      </c>
      <c r="AC175" s="179"/>
      <c r="AD175" s="213">
        <v>2065062.40599423</v>
      </c>
      <c r="AE175" s="213">
        <f>'2.a. Vos-laskelma'!X175</f>
        <v>2832443.7204744378</v>
      </c>
      <c r="AF175" s="214">
        <f t="shared" si="115"/>
        <v>767381.31448020786</v>
      </c>
      <c r="AG175" s="179">
        <f t="shared" si="116"/>
        <v>0.37160199723395287</v>
      </c>
      <c r="AH175" s="143"/>
      <c r="AI175" s="81">
        <v>41466687.553382248</v>
      </c>
      <c r="AJ175" s="81">
        <f>'2.a. Vos-laskelma'!Y175</f>
        <v>42993986.662910849</v>
      </c>
      <c r="AK175" s="214">
        <f t="shared" si="117"/>
        <v>1527299.1095286012</v>
      </c>
      <c r="AL175" s="179">
        <f t="shared" si="118"/>
        <v>3.6831953542525643E-2</v>
      </c>
      <c r="AM175" s="142"/>
      <c r="AN175" s="213">
        <v>-8371325</v>
      </c>
      <c r="AO175" s="213">
        <v>-8371325</v>
      </c>
      <c r="AP175" s="214">
        <f t="shared" si="153"/>
        <v>0</v>
      </c>
      <c r="AQ175" s="179">
        <f t="shared" si="154"/>
        <v>0</v>
      </c>
      <c r="AR175" s="142"/>
      <c r="AS175" s="213">
        <f t="shared" si="119"/>
        <v>33095362.553382248</v>
      </c>
      <c r="AT175" s="213">
        <f t="shared" si="120"/>
        <v>34622661.662910849</v>
      </c>
      <c r="AU175" s="214">
        <f t="shared" si="121"/>
        <v>1527299.1095286012</v>
      </c>
      <c r="AV175" s="179">
        <f t="shared" si="122"/>
        <v>4.6148432641131942E-2</v>
      </c>
      <c r="AX175" s="213">
        <f t="shared" si="123"/>
        <v>730.56401934497808</v>
      </c>
      <c r="AY175" s="213">
        <f t="shared" si="124"/>
        <v>713.10129895493378</v>
      </c>
      <c r="AZ175" s="213">
        <f t="shared" si="125"/>
        <v>-17.462720390044296</v>
      </c>
      <c r="BA175" s="404">
        <f t="shared" si="126"/>
        <v>-2.3903066572730107E-2</v>
      </c>
      <c r="BB175" s="164"/>
      <c r="BC175" s="213">
        <f t="shared" si="127"/>
        <v>148.3914974387724</v>
      </c>
      <c r="BD175" s="213">
        <f t="shared" si="128"/>
        <v>131.36926769826528</v>
      </c>
      <c r="BE175" s="213">
        <f t="shared" si="129"/>
        <v>-17.022229740507129</v>
      </c>
      <c r="BF175" s="404">
        <f t="shared" si="130"/>
        <v>-0.1147116245493152</v>
      </c>
      <c r="BG175" s="527"/>
      <c r="BH175" s="213">
        <f t="shared" si="131"/>
        <v>878.95551678375045</v>
      </c>
      <c r="BI175" s="213">
        <f t="shared" si="132"/>
        <v>844.47056665319906</v>
      </c>
      <c r="BJ175" s="213">
        <f t="shared" si="133"/>
        <v>-34.484950130551397</v>
      </c>
      <c r="BK175" s="404">
        <f t="shared" si="134"/>
        <v>-3.9234010677511609E-2</v>
      </c>
      <c r="BL175" s="215"/>
      <c r="BM175" s="213">
        <f t="shared" si="135"/>
        <v>-4.2968161224998802</v>
      </c>
      <c r="BN175" s="213">
        <f t="shared" si="136"/>
        <v>41.452335921887851</v>
      </c>
      <c r="BO175" s="213">
        <f t="shared" si="137"/>
        <v>45.749152044387728</v>
      </c>
      <c r="BP175" s="404">
        <f t="shared" si="138"/>
        <v>-10.647221277360817</v>
      </c>
      <c r="BQ175" s="215"/>
      <c r="BR175" s="213">
        <f t="shared" si="139"/>
        <v>45.841378218660758</v>
      </c>
      <c r="BS175" s="213">
        <f t="shared" si="140"/>
        <v>62.480835604844984</v>
      </c>
      <c r="BT175" s="213">
        <f t="shared" si="141"/>
        <v>16.639457386184226</v>
      </c>
      <c r="BU175" s="404">
        <f t="shared" si="142"/>
        <v>0.36297899480279505</v>
      </c>
      <c r="BV175" s="215"/>
      <c r="BW175" s="213">
        <f t="shared" si="143"/>
        <v>920.50007887991137</v>
      </c>
      <c r="BX175" s="213">
        <f t="shared" si="144"/>
        <v>948.40373817993179</v>
      </c>
      <c r="BY175" s="213">
        <f t="shared" si="145"/>
        <v>27.903659300020422</v>
      </c>
      <c r="BZ175" s="404">
        <f t="shared" si="146"/>
        <v>3.0313587081898272E-2</v>
      </c>
      <c r="CA175" s="216"/>
      <c r="CB175" s="213">
        <f t="shared" si="147"/>
        <v>-185.83122447167466</v>
      </c>
      <c r="CC175" s="213">
        <f t="shared" si="148"/>
        <v>-184.66293869807868</v>
      </c>
      <c r="CD175" s="213">
        <f t="shared" si="149"/>
        <v>1.1682857735959828</v>
      </c>
      <c r="CE175" s="404">
        <f t="shared" si="150"/>
        <v>-6.2868109324332568E-3</v>
      </c>
      <c r="CF175" s="142"/>
      <c r="CG175" s="213">
        <f t="shared" si="151"/>
        <v>734.66885440823671</v>
      </c>
      <c r="CH175" s="213">
        <f t="shared" si="152"/>
        <v>763.74079948185317</v>
      </c>
      <c r="CI175" s="206">
        <v>-6.486690053812481</v>
      </c>
      <c r="CJ175" s="142">
        <v>-8.7521305106348455E-3</v>
      </c>
    </row>
    <row r="176" spans="1:88">
      <c r="A176" s="74">
        <v>545</v>
      </c>
      <c r="B176" s="84">
        <v>15</v>
      </c>
      <c r="C176" s="84">
        <v>15</v>
      </c>
      <c r="D176" s="75" t="s">
        <v>207</v>
      </c>
      <c r="E176" s="97">
        <v>9554</v>
      </c>
      <c r="F176" s="213">
        <f>'1.a. Vos-laskelma'!C176</f>
        <v>9538</v>
      </c>
      <c r="G176" s="214">
        <f t="shared" si="104"/>
        <v>-16</v>
      </c>
      <c r="H176" s="179">
        <f t="shared" si="105"/>
        <v>-1.6746912288046892E-3</v>
      </c>
      <c r="I176" s="142"/>
      <c r="J176" s="213">
        <v>9995348.0635224897</v>
      </c>
      <c r="K176" s="214">
        <f t="shared" si="106"/>
        <v>10546355.299739465</v>
      </c>
      <c r="L176" s="214">
        <f t="shared" si="107"/>
        <v>551007.23621697538</v>
      </c>
      <c r="M176" s="179">
        <f t="shared" si="108"/>
        <v>5.5126368057941674E-2</v>
      </c>
      <c r="N176" s="404"/>
      <c r="O176" s="213">
        <v>2937533.7670719218</v>
      </c>
      <c r="P176" s="213">
        <f>'2.a. Vos-laskelma'!M176+'2.a. Vos-laskelma'!N176</f>
        <v>2780298.8320699837</v>
      </c>
      <c r="Q176" s="214">
        <f t="shared" si="109"/>
        <v>-157234.93500193814</v>
      </c>
      <c r="R176" s="179">
        <f t="shared" si="110"/>
        <v>-5.3526171091019308E-2</v>
      </c>
      <c r="S176" s="404"/>
      <c r="T176" s="213">
        <v>12932881.830594409</v>
      </c>
      <c r="U176" s="213">
        <f>'2.a. Vos-laskelma'!U176</f>
        <v>13326654.131809449</v>
      </c>
      <c r="V176" s="214">
        <f t="shared" si="111"/>
        <v>393772.30121503957</v>
      </c>
      <c r="W176" s="179">
        <f t="shared" si="112"/>
        <v>3.0447374867643196E-2</v>
      </c>
      <c r="X176" s="142"/>
      <c r="Y176" s="213">
        <f>'1.a. Vos-laskelma'!X176</f>
        <v>3647676.6130638458</v>
      </c>
      <c r="Z176" s="213">
        <f>'1.a. Vos-laskelma'!E176</f>
        <v>3091413.4655571626</v>
      </c>
      <c r="AA176" s="214">
        <f t="shared" si="113"/>
        <v>-556263.14750668313</v>
      </c>
      <c r="AB176" s="179">
        <f t="shared" si="114"/>
        <v>-0.15249793403134304</v>
      </c>
      <c r="AC176" s="179"/>
      <c r="AD176" s="213">
        <v>1708075.263746575</v>
      </c>
      <c r="AE176" s="213">
        <f>'2.a. Vos-laskelma'!X176</f>
        <v>1841638.5435008132</v>
      </c>
      <c r="AF176" s="214">
        <f t="shared" si="115"/>
        <v>133563.2797542382</v>
      </c>
      <c r="AG176" s="179">
        <f t="shared" si="116"/>
        <v>7.8195195837725578E-2</v>
      </c>
      <c r="AH176" s="143"/>
      <c r="AI176" s="81">
        <v>18288633.70740483</v>
      </c>
      <c r="AJ176" s="81">
        <f>'2.a. Vos-laskelma'!Y176</f>
        <v>18259706.140867427</v>
      </c>
      <c r="AK176" s="214">
        <f t="shared" si="117"/>
        <v>-28927.56653740257</v>
      </c>
      <c r="AL176" s="179">
        <f t="shared" si="118"/>
        <v>-1.5817237635247828E-3</v>
      </c>
      <c r="AM176" s="142"/>
      <c r="AN176" s="213">
        <v>498347</v>
      </c>
      <c r="AO176" s="213">
        <v>498347</v>
      </c>
      <c r="AP176" s="214">
        <f t="shared" si="153"/>
        <v>0</v>
      </c>
      <c r="AQ176" s="179">
        <f t="shared" si="154"/>
        <v>0</v>
      </c>
      <c r="AR176" s="142"/>
      <c r="AS176" s="213">
        <f t="shared" si="119"/>
        <v>18786980.70740483</v>
      </c>
      <c r="AT176" s="213">
        <f t="shared" si="120"/>
        <v>18758053.140867427</v>
      </c>
      <c r="AU176" s="214">
        <f t="shared" si="121"/>
        <v>-28927.56653740257</v>
      </c>
      <c r="AV176" s="179">
        <f t="shared" si="122"/>
        <v>-1.5397666601105766E-3</v>
      </c>
      <c r="AX176" s="213">
        <f t="shared" si="123"/>
        <v>1046.1951081769405</v>
      </c>
      <c r="AY176" s="213">
        <f t="shared" si="124"/>
        <v>1105.719783994492</v>
      </c>
      <c r="AZ176" s="213">
        <f t="shared" si="125"/>
        <v>59.524675817551497</v>
      </c>
      <c r="BA176" s="404">
        <f t="shared" si="126"/>
        <v>5.6896343093476048E-2</v>
      </c>
      <c r="BB176" s="164"/>
      <c r="BC176" s="213">
        <f t="shared" si="127"/>
        <v>307.46637712705899</v>
      </c>
      <c r="BD176" s="213">
        <f t="shared" si="128"/>
        <v>291.49704676766447</v>
      </c>
      <c r="BE176" s="213">
        <f t="shared" si="129"/>
        <v>-15.969330359394519</v>
      </c>
      <c r="BF176" s="404">
        <f t="shared" si="130"/>
        <v>-5.1938460746864916E-2</v>
      </c>
      <c r="BG176" s="527"/>
      <c r="BH176" s="213">
        <f t="shared" si="131"/>
        <v>1353.6614853039994</v>
      </c>
      <c r="BI176" s="213">
        <f t="shared" si="132"/>
        <v>1397.2168307621564</v>
      </c>
      <c r="BJ176" s="213">
        <f t="shared" si="133"/>
        <v>43.555345458157035</v>
      </c>
      <c r="BK176" s="404">
        <f t="shared" si="134"/>
        <v>3.2175950879163535E-2</v>
      </c>
      <c r="BL176" s="215"/>
      <c r="BM176" s="213">
        <f t="shared" si="135"/>
        <v>381.79575183837613</v>
      </c>
      <c r="BN176" s="213">
        <f t="shared" si="136"/>
        <v>324.11548181559687</v>
      </c>
      <c r="BO176" s="213">
        <f t="shared" si="137"/>
        <v>-57.680270022779268</v>
      </c>
      <c r="BP176" s="404">
        <f t="shared" si="138"/>
        <v>-0.15107624887140389</v>
      </c>
      <c r="BQ176" s="215"/>
      <c r="BR176" s="213">
        <f t="shared" si="139"/>
        <v>178.78116639591533</v>
      </c>
      <c r="BS176" s="213">
        <f t="shared" si="140"/>
        <v>193.08435138402319</v>
      </c>
      <c r="BT176" s="213">
        <f t="shared" si="141"/>
        <v>14.303184988107859</v>
      </c>
      <c r="BU176" s="404">
        <f t="shared" si="142"/>
        <v>8.0003868843953621E-2</v>
      </c>
      <c r="BV176" s="215"/>
      <c r="BW176" s="213">
        <f t="shared" si="143"/>
        <v>1914.2384035382906</v>
      </c>
      <c r="BX176" s="213">
        <f t="shared" si="144"/>
        <v>1914.4166639617767</v>
      </c>
      <c r="BY176" s="213">
        <f t="shared" si="145"/>
        <v>0.17826042348610827</v>
      </c>
      <c r="BZ176" s="404">
        <f t="shared" si="146"/>
        <v>9.3123418251671547E-5</v>
      </c>
      <c r="CA176" s="216"/>
      <c r="CB176" s="213">
        <f t="shared" si="147"/>
        <v>52.161084362570648</v>
      </c>
      <c r="CC176" s="213">
        <f t="shared" si="148"/>
        <v>52.248584608932688</v>
      </c>
      <c r="CD176" s="213">
        <f t="shared" si="149"/>
        <v>8.7500246362040457E-2</v>
      </c>
      <c r="CE176" s="404">
        <f t="shared" si="150"/>
        <v>1.6775005242189369E-3</v>
      </c>
      <c r="CF176" s="142"/>
      <c r="CG176" s="213">
        <f t="shared" si="151"/>
        <v>1966.3994879008615</v>
      </c>
      <c r="CH176" s="213">
        <f t="shared" si="152"/>
        <v>1966.6652485707095</v>
      </c>
      <c r="CI176" s="206">
        <v>50.012072217611831</v>
      </c>
      <c r="CJ176" s="142">
        <v>2.6097057311233188E-2</v>
      </c>
    </row>
    <row r="177" spans="1:88">
      <c r="A177" s="74">
        <v>560</v>
      </c>
      <c r="B177" s="84">
        <v>7</v>
      </c>
      <c r="C177" s="84">
        <v>7</v>
      </c>
      <c r="D177" s="75" t="s">
        <v>208</v>
      </c>
      <c r="E177" s="97">
        <v>15651</v>
      </c>
      <c r="F177" s="213">
        <f>'1.a. Vos-laskelma'!C177</f>
        <v>15575</v>
      </c>
      <c r="G177" s="214">
        <f t="shared" si="104"/>
        <v>-76</v>
      </c>
      <c r="H177" s="179">
        <f t="shared" si="105"/>
        <v>-4.8559197495367705E-3</v>
      </c>
      <c r="I177" s="142"/>
      <c r="J177" s="213">
        <v>6187028.3896890692</v>
      </c>
      <c r="K177" s="214">
        <f t="shared" si="106"/>
        <v>5871910.4404394878</v>
      </c>
      <c r="L177" s="214">
        <f t="shared" si="107"/>
        <v>-315117.94924958143</v>
      </c>
      <c r="M177" s="179">
        <f t="shared" si="108"/>
        <v>-5.0932035446085579E-2</v>
      </c>
      <c r="N177" s="404"/>
      <c r="O177" s="213">
        <v>76379.471283219435</v>
      </c>
      <c r="P177" s="213">
        <f>'2.a. Vos-laskelma'!M177+'2.a. Vos-laskelma'!N177</f>
        <v>54256.338744040389</v>
      </c>
      <c r="Q177" s="214">
        <f t="shared" si="109"/>
        <v>-22123.132539179045</v>
      </c>
      <c r="R177" s="179">
        <f t="shared" si="110"/>
        <v>-0.28964762608980638</v>
      </c>
      <c r="S177" s="404"/>
      <c r="T177" s="213">
        <v>6263407.860972289</v>
      </c>
      <c r="U177" s="213">
        <f>'2.a. Vos-laskelma'!U177</f>
        <v>5926166.7791835284</v>
      </c>
      <c r="V177" s="214">
        <f t="shared" si="111"/>
        <v>-337241.08178876061</v>
      </c>
      <c r="W177" s="179">
        <f t="shared" si="112"/>
        <v>-5.3843065831642903E-2</v>
      </c>
      <c r="X177" s="142"/>
      <c r="Y177" s="213">
        <f>'1.a. Vos-laskelma'!X177</f>
        <v>6345894.0981712351</v>
      </c>
      <c r="Z177" s="213">
        <f>'1.a. Vos-laskelma'!E177</f>
        <v>6557986.1182346176</v>
      </c>
      <c r="AA177" s="214">
        <f t="shared" si="113"/>
        <v>212092.02006338257</v>
      </c>
      <c r="AB177" s="179">
        <f t="shared" si="114"/>
        <v>3.3421928696305128E-2</v>
      </c>
      <c r="AC177" s="179"/>
      <c r="AD177" s="213">
        <v>1713887.3494031259</v>
      </c>
      <c r="AE177" s="213">
        <f>'2.a. Vos-laskelma'!X177</f>
        <v>1970878.0324656428</v>
      </c>
      <c r="AF177" s="214">
        <f t="shared" si="115"/>
        <v>256990.68306251685</v>
      </c>
      <c r="AG177" s="179">
        <f t="shared" si="116"/>
        <v>0.14994607618290418</v>
      </c>
      <c r="AH177" s="143"/>
      <c r="AI177" s="81">
        <v>14323189.308546649</v>
      </c>
      <c r="AJ177" s="81">
        <f>'2.a. Vos-laskelma'!Y177</f>
        <v>14455030.929883787</v>
      </c>
      <c r="AK177" s="214">
        <f t="shared" si="117"/>
        <v>131841.62133713812</v>
      </c>
      <c r="AL177" s="179">
        <f t="shared" si="118"/>
        <v>9.2047670736620235E-3</v>
      </c>
      <c r="AM177" s="142"/>
      <c r="AN177" s="213">
        <v>-1659126</v>
      </c>
      <c r="AO177" s="213">
        <v>-1659126</v>
      </c>
      <c r="AP177" s="214">
        <f t="shared" si="153"/>
        <v>0</v>
      </c>
      <c r="AQ177" s="179">
        <f t="shared" si="154"/>
        <v>0</v>
      </c>
      <c r="AR177" s="142"/>
      <c r="AS177" s="213">
        <f t="shared" si="119"/>
        <v>12664063.308546649</v>
      </c>
      <c r="AT177" s="213">
        <f t="shared" si="120"/>
        <v>12795904.929883787</v>
      </c>
      <c r="AU177" s="214">
        <f t="shared" si="121"/>
        <v>131841.62133713812</v>
      </c>
      <c r="AV177" s="179">
        <f t="shared" si="122"/>
        <v>1.0410688743806391E-2</v>
      </c>
      <c r="AX177" s="213">
        <f t="shared" si="123"/>
        <v>395.31201774257676</v>
      </c>
      <c r="AY177" s="213">
        <f t="shared" si="124"/>
        <v>377.00869601537642</v>
      </c>
      <c r="AZ177" s="213">
        <f t="shared" si="125"/>
        <v>-18.303321727200341</v>
      </c>
      <c r="BA177" s="404">
        <f t="shared" si="126"/>
        <v>-4.6300949391119402E-2</v>
      </c>
      <c r="BB177" s="164"/>
      <c r="BC177" s="213">
        <f t="shared" si="127"/>
        <v>4.8801655666231829</v>
      </c>
      <c r="BD177" s="213">
        <f t="shared" si="128"/>
        <v>3.48355304937659</v>
      </c>
      <c r="BE177" s="213">
        <f t="shared" si="129"/>
        <v>-1.3966125172465929</v>
      </c>
      <c r="BF177" s="404">
        <f t="shared" si="130"/>
        <v>-0.28618138015611938</v>
      </c>
      <c r="BG177" s="527"/>
      <c r="BH177" s="213">
        <f t="shared" si="131"/>
        <v>400.1921833092</v>
      </c>
      <c r="BI177" s="213">
        <f t="shared" si="132"/>
        <v>380.49224906475303</v>
      </c>
      <c r="BJ177" s="213">
        <f t="shared" si="133"/>
        <v>-19.699934244446979</v>
      </c>
      <c r="BK177" s="404">
        <f t="shared" si="134"/>
        <v>-4.9226184483534108E-2</v>
      </c>
      <c r="BL177" s="215"/>
      <c r="BM177" s="213">
        <f t="shared" si="135"/>
        <v>405.46253262866497</v>
      </c>
      <c r="BN177" s="213">
        <f t="shared" si="136"/>
        <v>421.05849876305729</v>
      </c>
      <c r="BO177" s="213">
        <f t="shared" si="137"/>
        <v>15.595966134392313</v>
      </c>
      <c r="BP177" s="404">
        <f t="shared" si="138"/>
        <v>3.8464629600376853E-2</v>
      </c>
      <c r="BQ177" s="215"/>
      <c r="BR177" s="213">
        <f t="shared" si="139"/>
        <v>109.50657142694563</v>
      </c>
      <c r="BS177" s="213">
        <f t="shared" si="140"/>
        <v>126.54112567997707</v>
      </c>
      <c r="BT177" s="213">
        <f t="shared" si="141"/>
        <v>17.034554253031445</v>
      </c>
      <c r="BU177" s="404">
        <f t="shared" si="142"/>
        <v>0.15555737003779349</v>
      </c>
      <c r="BV177" s="215"/>
      <c r="BW177" s="213">
        <f t="shared" si="143"/>
        <v>915.16128736481051</v>
      </c>
      <c r="BX177" s="213">
        <f t="shared" si="144"/>
        <v>928.09187350778734</v>
      </c>
      <c r="BY177" s="213">
        <f t="shared" si="145"/>
        <v>12.930586142976836</v>
      </c>
      <c r="BZ177" s="404">
        <f t="shared" si="146"/>
        <v>1.4129297558259061E-2</v>
      </c>
      <c r="CA177" s="216"/>
      <c r="CB177" s="213">
        <f t="shared" si="147"/>
        <v>-106.0076672417098</v>
      </c>
      <c r="CC177" s="213">
        <f t="shared" si="148"/>
        <v>-106.52494382022472</v>
      </c>
      <c r="CD177" s="213">
        <f t="shared" si="149"/>
        <v>-0.51727657851492381</v>
      </c>
      <c r="CE177" s="404">
        <f t="shared" si="150"/>
        <v>4.8796147672552134E-3</v>
      </c>
      <c r="CF177" s="142"/>
      <c r="CG177" s="213">
        <f t="shared" si="151"/>
        <v>809.15362012310072</v>
      </c>
      <c r="CH177" s="213">
        <f t="shared" si="152"/>
        <v>821.56692968756261</v>
      </c>
      <c r="CI177" s="206">
        <v>-31.535280097304049</v>
      </c>
      <c r="CJ177" s="142">
        <v>-3.7511236426502587E-2</v>
      </c>
    </row>
    <row r="178" spans="1:88">
      <c r="A178" s="74">
        <v>561</v>
      </c>
      <c r="B178" s="84">
        <v>2</v>
      </c>
      <c r="C178" s="84">
        <v>2</v>
      </c>
      <c r="D178" s="75" t="s">
        <v>209</v>
      </c>
      <c r="E178" s="97">
        <v>1304</v>
      </c>
      <c r="F178" s="213">
        <f>'1.a. Vos-laskelma'!C178</f>
        <v>1264</v>
      </c>
      <c r="G178" s="214">
        <f t="shared" si="104"/>
        <v>-40</v>
      </c>
      <c r="H178" s="179">
        <f t="shared" si="105"/>
        <v>-3.0674846625766871E-2</v>
      </c>
      <c r="I178" s="142"/>
      <c r="J178" s="213">
        <v>710597.09495558916</v>
      </c>
      <c r="K178" s="214">
        <f t="shared" si="106"/>
        <v>687826.05078151252</v>
      </c>
      <c r="L178" s="214">
        <f t="shared" si="107"/>
        <v>-22771.04417407664</v>
      </c>
      <c r="M178" s="179">
        <f t="shared" si="108"/>
        <v>-3.2044944083960525E-2</v>
      </c>
      <c r="N178" s="404"/>
      <c r="O178" s="213">
        <v>668369.82468817709</v>
      </c>
      <c r="P178" s="213">
        <f>'2.a. Vos-laskelma'!M178+'2.a. Vos-laskelma'!N178</f>
        <v>646763.14591130393</v>
      </c>
      <c r="Q178" s="214">
        <f t="shared" si="109"/>
        <v>-21606.678776873159</v>
      </c>
      <c r="R178" s="179">
        <f t="shared" si="110"/>
        <v>-3.2327430082519946E-2</v>
      </c>
      <c r="S178" s="404"/>
      <c r="T178" s="213">
        <v>1378966.919643766</v>
      </c>
      <c r="U178" s="213">
        <f>'2.a. Vos-laskelma'!U178</f>
        <v>1334589.1966928164</v>
      </c>
      <c r="V178" s="214">
        <f t="shared" si="111"/>
        <v>-44377.722950949566</v>
      </c>
      <c r="W178" s="179">
        <f t="shared" si="112"/>
        <v>-3.2181861884267561E-2</v>
      </c>
      <c r="X178" s="142"/>
      <c r="Y178" s="213">
        <f>'1.a. Vos-laskelma'!X178</f>
        <v>473060.27727258293</v>
      </c>
      <c r="Z178" s="213">
        <f>'1.a. Vos-laskelma'!E178</f>
        <v>483930.68854963331</v>
      </c>
      <c r="AA178" s="214">
        <f t="shared" si="113"/>
        <v>10870.411277050385</v>
      </c>
      <c r="AB178" s="179">
        <f t="shared" si="114"/>
        <v>2.2978913680352674E-2</v>
      </c>
      <c r="AC178" s="179"/>
      <c r="AD178" s="213">
        <v>264451.8868610909</v>
      </c>
      <c r="AE178" s="213">
        <f>'2.a. Vos-laskelma'!X178</f>
        <v>288228.17105095432</v>
      </c>
      <c r="AF178" s="214">
        <f t="shared" si="115"/>
        <v>23776.284189863421</v>
      </c>
      <c r="AG178" s="179">
        <f t="shared" si="116"/>
        <v>8.9907788036893199E-2</v>
      </c>
      <c r="AH178" s="143"/>
      <c r="AI178" s="81">
        <v>2116479.0837774398</v>
      </c>
      <c r="AJ178" s="81">
        <f>'2.a. Vos-laskelma'!Y178</f>
        <v>2106748.0562934042</v>
      </c>
      <c r="AK178" s="214">
        <f t="shared" si="117"/>
        <v>-9731.0274840355851</v>
      </c>
      <c r="AL178" s="179">
        <f t="shared" si="118"/>
        <v>-4.5977432796868879E-3</v>
      </c>
      <c r="AM178" s="142"/>
      <c r="AN178" s="213">
        <v>-273217</v>
      </c>
      <c r="AO178" s="213">
        <v>-273217</v>
      </c>
      <c r="AP178" s="214">
        <f t="shared" si="153"/>
        <v>0</v>
      </c>
      <c r="AQ178" s="179">
        <f t="shared" si="154"/>
        <v>0</v>
      </c>
      <c r="AR178" s="142"/>
      <c r="AS178" s="213">
        <f t="shared" si="119"/>
        <v>1843262.0837774398</v>
      </c>
      <c r="AT178" s="213">
        <f t="shared" si="120"/>
        <v>1833531.0562934042</v>
      </c>
      <c r="AU178" s="214">
        <f t="shared" si="121"/>
        <v>-9731.0274840355851</v>
      </c>
      <c r="AV178" s="179">
        <f t="shared" si="122"/>
        <v>-5.2792424743493688E-3</v>
      </c>
      <c r="AX178" s="213">
        <f t="shared" si="123"/>
        <v>544.9364225119549</v>
      </c>
      <c r="AY178" s="213">
        <f t="shared" si="124"/>
        <v>544.16617941575362</v>
      </c>
      <c r="AZ178" s="213">
        <f t="shared" si="125"/>
        <v>-0.77024309620128406</v>
      </c>
      <c r="BA178" s="404">
        <f t="shared" si="126"/>
        <v>-1.413454972693418E-3</v>
      </c>
      <c r="BB178" s="164"/>
      <c r="BC178" s="213">
        <f t="shared" si="127"/>
        <v>512.55354654001314</v>
      </c>
      <c r="BD178" s="213">
        <f t="shared" si="128"/>
        <v>511.67970404375313</v>
      </c>
      <c r="BE178" s="213">
        <f t="shared" si="129"/>
        <v>-0.87384249626001065</v>
      </c>
      <c r="BF178" s="404">
        <f t="shared" si="130"/>
        <v>-1.7048804015870624E-3</v>
      </c>
      <c r="BG178" s="527"/>
      <c r="BH178" s="213">
        <f t="shared" si="131"/>
        <v>1057.4899690519678</v>
      </c>
      <c r="BI178" s="213">
        <f t="shared" si="132"/>
        <v>1055.8458834595067</v>
      </c>
      <c r="BJ178" s="213">
        <f t="shared" si="133"/>
        <v>-1.6440855924611242</v>
      </c>
      <c r="BK178" s="404">
        <f t="shared" si="134"/>
        <v>-1.5547056147823654E-3</v>
      </c>
      <c r="BL178" s="215"/>
      <c r="BM178" s="213">
        <f t="shared" si="135"/>
        <v>362.77628625198076</v>
      </c>
      <c r="BN178" s="213">
        <f t="shared" si="136"/>
        <v>382.85655739686177</v>
      </c>
      <c r="BO178" s="213">
        <f t="shared" si="137"/>
        <v>20.08027114488101</v>
      </c>
      <c r="BP178" s="404">
        <f t="shared" si="138"/>
        <v>5.535166411327519E-2</v>
      </c>
      <c r="BQ178" s="215"/>
      <c r="BR178" s="213">
        <f t="shared" si="139"/>
        <v>202.8005267339654</v>
      </c>
      <c r="BS178" s="213">
        <f t="shared" si="140"/>
        <v>228.02861633778031</v>
      </c>
      <c r="BT178" s="213">
        <f t="shared" si="141"/>
        <v>25.228089603814908</v>
      </c>
      <c r="BU178" s="404">
        <f t="shared" si="142"/>
        <v>0.12439854082287086</v>
      </c>
      <c r="BV178" s="215"/>
      <c r="BW178" s="213">
        <f t="shared" si="143"/>
        <v>1623.066782037914</v>
      </c>
      <c r="BX178" s="213">
        <f t="shared" si="144"/>
        <v>1666.7310571941489</v>
      </c>
      <c r="BY178" s="213">
        <f t="shared" si="145"/>
        <v>43.664275156234908</v>
      </c>
      <c r="BZ178" s="404">
        <f t="shared" si="146"/>
        <v>2.6902328135512868E-2</v>
      </c>
      <c r="CA178" s="216"/>
      <c r="CB178" s="213">
        <f t="shared" si="147"/>
        <v>-209.52223926380367</v>
      </c>
      <c r="CC178" s="213">
        <f t="shared" si="148"/>
        <v>-216.15268987341773</v>
      </c>
      <c r="CD178" s="213">
        <f t="shared" si="149"/>
        <v>-6.6304506096140585</v>
      </c>
      <c r="CE178" s="404">
        <f t="shared" si="150"/>
        <v>3.164556962025325E-2</v>
      </c>
      <c r="CF178" s="142"/>
      <c r="CG178" s="213">
        <f t="shared" si="151"/>
        <v>1413.5445427741104</v>
      </c>
      <c r="CH178" s="213">
        <f t="shared" si="152"/>
        <v>1450.5783673207311</v>
      </c>
      <c r="CI178" s="206">
        <v>-123.2481781454392</v>
      </c>
      <c r="CJ178" s="142">
        <v>-8.0198309419173219E-2</v>
      </c>
    </row>
    <row r="179" spans="1:88">
      <c r="A179" s="74">
        <v>562</v>
      </c>
      <c r="B179" s="84">
        <v>6</v>
      </c>
      <c r="C179" s="84">
        <v>6</v>
      </c>
      <c r="D179" s="75" t="s">
        <v>210</v>
      </c>
      <c r="E179" s="97">
        <v>8869</v>
      </c>
      <c r="F179" s="213">
        <f>'1.a. Vos-laskelma'!C179</f>
        <v>8858</v>
      </c>
      <c r="G179" s="214">
        <f t="shared" si="104"/>
        <v>-11</v>
      </c>
      <c r="H179" s="179">
        <f t="shared" si="105"/>
        <v>-1.2402751155710903E-3</v>
      </c>
      <c r="I179" s="142"/>
      <c r="J179" s="213">
        <v>1932121.351637261</v>
      </c>
      <c r="K179" s="214">
        <f t="shared" si="106"/>
        <v>1560111.0036204529</v>
      </c>
      <c r="L179" s="214">
        <f t="shared" si="107"/>
        <v>-372010.34801680804</v>
      </c>
      <c r="M179" s="179">
        <f t="shared" si="108"/>
        <v>-0.19253984626875018</v>
      </c>
      <c r="N179" s="404"/>
      <c r="O179" s="213">
        <v>-52462.975503543188</v>
      </c>
      <c r="P179" s="213">
        <f>'2.a. Vos-laskelma'!M179+'2.a. Vos-laskelma'!N179</f>
        <v>-65025.427949527613</v>
      </c>
      <c r="Q179" s="214">
        <f t="shared" si="109"/>
        <v>-12562.452445984425</v>
      </c>
      <c r="R179" s="179">
        <f t="shared" si="110"/>
        <v>0.23945367805407827</v>
      </c>
      <c r="S179" s="404"/>
      <c r="T179" s="213">
        <v>1879658.3761337181</v>
      </c>
      <c r="U179" s="213">
        <f>'2.a. Vos-laskelma'!U179</f>
        <v>1495085.5756709254</v>
      </c>
      <c r="V179" s="214">
        <f t="shared" si="111"/>
        <v>-384572.80046279263</v>
      </c>
      <c r="W179" s="179">
        <f t="shared" si="112"/>
        <v>-0.20459717858615512</v>
      </c>
      <c r="X179" s="142"/>
      <c r="Y179" s="213">
        <f>'1.a. Vos-laskelma'!X179</f>
        <v>3258303.35595831</v>
      </c>
      <c r="Z179" s="213">
        <f>'1.a. Vos-laskelma'!E179</f>
        <v>3451328.2930427864</v>
      </c>
      <c r="AA179" s="214">
        <f t="shared" si="113"/>
        <v>193024.93708447646</v>
      </c>
      <c r="AB179" s="179">
        <f t="shared" si="114"/>
        <v>5.9240934927529264E-2</v>
      </c>
      <c r="AC179" s="179"/>
      <c r="AD179" s="213">
        <v>978424.95362305292</v>
      </c>
      <c r="AE179" s="213">
        <f>'2.a. Vos-laskelma'!X179</f>
        <v>1137636.6376516244</v>
      </c>
      <c r="AF179" s="214">
        <f t="shared" si="115"/>
        <v>159211.68402857147</v>
      </c>
      <c r="AG179" s="179">
        <f t="shared" si="116"/>
        <v>0.16272242795834213</v>
      </c>
      <c r="AH179" s="143"/>
      <c r="AI179" s="81">
        <v>6116386.6857150812</v>
      </c>
      <c r="AJ179" s="81">
        <f>'2.a. Vos-laskelma'!Y179</f>
        <v>6084050.5063653365</v>
      </c>
      <c r="AK179" s="214">
        <f t="shared" si="117"/>
        <v>-32336.179349744692</v>
      </c>
      <c r="AL179" s="179">
        <f t="shared" si="118"/>
        <v>-5.2868108266055768E-3</v>
      </c>
      <c r="AM179" s="142"/>
      <c r="AN179" s="213">
        <v>-382548</v>
      </c>
      <c r="AO179" s="213">
        <v>-382548</v>
      </c>
      <c r="AP179" s="214">
        <f t="shared" si="153"/>
        <v>0</v>
      </c>
      <c r="AQ179" s="179">
        <f t="shared" si="154"/>
        <v>0</v>
      </c>
      <c r="AR179" s="142"/>
      <c r="AS179" s="213">
        <f t="shared" si="119"/>
        <v>5733838.6857150812</v>
      </c>
      <c r="AT179" s="213">
        <f t="shared" si="120"/>
        <v>5701502.5063653365</v>
      </c>
      <c r="AU179" s="214">
        <f t="shared" si="121"/>
        <v>-32336.179349744692</v>
      </c>
      <c r="AV179" s="179">
        <f t="shared" si="122"/>
        <v>-5.6395341972743287E-3</v>
      </c>
      <c r="AX179" s="213">
        <f t="shared" si="123"/>
        <v>217.85109388175229</v>
      </c>
      <c r="AY179" s="213">
        <f t="shared" si="124"/>
        <v>176.12452061644311</v>
      </c>
      <c r="AZ179" s="213">
        <f t="shared" si="125"/>
        <v>-41.726573265309185</v>
      </c>
      <c r="BA179" s="404">
        <f t="shared" si="126"/>
        <v>-0.19153712988908841</v>
      </c>
      <c r="BB179" s="164"/>
      <c r="BC179" s="213">
        <f t="shared" si="127"/>
        <v>-5.9153202732600283</v>
      </c>
      <c r="BD179" s="213">
        <f t="shared" si="128"/>
        <v>-7.340870168156199</v>
      </c>
      <c r="BE179" s="213">
        <f t="shared" si="129"/>
        <v>-1.4255498948961707</v>
      </c>
      <c r="BF179" s="404">
        <f t="shared" si="130"/>
        <v>0.24099285060528552</v>
      </c>
      <c r="BG179" s="527"/>
      <c r="BH179" s="213">
        <f t="shared" si="131"/>
        <v>211.9357736084923</v>
      </c>
      <c r="BI179" s="213">
        <f t="shared" si="132"/>
        <v>168.78365044828692</v>
      </c>
      <c r="BJ179" s="213">
        <f t="shared" si="133"/>
        <v>-43.152123160205377</v>
      </c>
      <c r="BK179" s="404">
        <f t="shared" si="134"/>
        <v>-0.20360943518634111</v>
      </c>
      <c r="BL179" s="215"/>
      <c r="BM179" s="213">
        <f t="shared" si="135"/>
        <v>367.38114285244222</v>
      </c>
      <c r="BN179" s="213">
        <f t="shared" si="136"/>
        <v>389.62839162822155</v>
      </c>
      <c r="BO179" s="213">
        <f t="shared" si="137"/>
        <v>22.247248775779326</v>
      </c>
      <c r="BP179" s="404">
        <f t="shared" si="138"/>
        <v>6.0556316535590071E-2</v>
      </c>
      <c r="BQ179" s="215"/>
      <c r="BR179" s="213">
        <f t="shared" si="139"/>
        <v>110.31964749386097</v>
      </c>
      <c r="BS179" s="213">
        <f t="shared" si="140"/>
        <v>128.43041743639924</v>
      </c>
      <c r="BT179" s="213">
        <f t="shared" si="141"/>
        <v>18.110769942538269</v>
      </c>
      <c r="BU179" s="404">
        <f t="shared" si="142"/>
        <v>0.16416631446856364</v>
      </c>
      <c r="BV179" s="215"/>
      <c r="BW179" s="213">
        <f t="shared" si="143"/>
        <v>689.63656395479552</v>
      </c>
      <c r="BX179" s="213">
        <f t="shared" si="144"/>
        <v>686.84245951290768</v>
      </c>
      <c r="BY179" s="213">
        <f t="shared" si="145"/>
        <v>-2.7941044418878391</v>
      </c>
      <c r="BZ179" s="404">
        <f t="shared" si="146"/>
        <v>-4.0515607610256982E-3</v>
      </c>
      <c r="CA179" s="216"/>
      <c r="CB179" s="213">
        <f t="shared" si="147"/>
        <v>-43.133160446499041</v>
      </c>
      <c r="CC179" s="213">
        <f t="shared" si="148"/>
        <v>-43.186723865432377</v>
      </c>
      <c r="CD179" s="213">
        <f t="shared" si="149"/>
        <v>-5.3563418933336493E-2</v>
      </c>
      <c r="CE179" s="404">
        <f t="shared" si="150"/>
        <v>1.2418153081959946E-3</v>
      </c>
      <c r="CF179" s="142"/>
      <c r="CG179" s="213">
        <f t="shared" si="151"/>
        <v>646.5034035082964</v>
      </c>
      <c r="CH179" s="213">
        <f t="shared" si="152"/>
        <v>643.65573564747535</v>
      </c>
      <c r="CI179" s="206">
        <v>-12.43995332151462</v>
      </c>
      <c r="CJ179" s="142">
        <v>-1.8878638342092819E-2</v>
      </c>
    </row>
    <row r="180" spans="1:88">
      <c r="A180" s="74">
        <v>563</v>
      </c>
      <c r="B180" s="84">
        <v>17</v>
      </c>
      <c r="C180" s="84">
        <v>17</v>
      </c>
      <c r="D180" s="75" t="s">
        <v>211</v>
      </c>
      <c r="E180" s="97">
        <v>6912</v>
      </c>
      <c r="F180" s="213">
        <f>'1.a. Vos-laskelma'!C180</f>
        <v>6832</v>
      </c>
      <c r="G180" s="214">
        <f t="shared" si="104"/>
        <v>-80</v>
      </c>
      <c r="H180" s="179">
        <f t="shared" si="105"/>
        <v>-1.1574074074074073E-2</v>
      </c>
      <c r="I180" s="142"/>
      <c r="J180" s="213">
        <v>3108494.2992995759</v>
      </c>
      <c r="K180" s="214">
        <f t="shared" si="106"/>
        <v>2927491.9387706956</v>
      </c>
      <c r="L180" s="214">
        <f t="shared" si="107"/>
        <v>-181002.36052888026</v>
      </c>
      <c r="M180" s="179">
        <f t="shared" si="108"/>
        <v>-5.8228307051959138E-2</v>
      </c>
      <c r="N180" s="404"/>
      <c r="O180" s="213">
        <v>-1506000.176642928</v>
      </c>
      <c r="P180" s="213">
        <f>'2.a. Vos-laskelma'!M180+'2.a. Vos-laskelma'!N180</f>
        <v>-1410502.2027686185</v>
      </c>
      <c r="Q180" s="214">
        <f t="shared" si="109"/>
        <v>95497.973874309566</v>
      </c>
      <c r="R180" s="179">
        <f t="shared" si="110"/>
        <v>-6.341166180151922E-2</v>
      </c>
      <c r="S180" s="404"/>
      <c r="T180" s="213">
        <v>1602494.122656648</v>
      </c>
      <c r="U180" s="213">
        <f>'2.a. Vos-laskelma'!U180</f>
        <v>1516989.7360020769</v>
      </c>
      <c r="V180" s="214">
        <f t="shared" si="111"/>
        <v>-85504.386654571164</v>
      </c>
      <c r="W180" s="179">
        <f t="shared" si="112"/>
        <v>-5.3357067240171974E-2</v>
      </c>
      <c r="X180" s="142"/>
      <c r="Y180" s="213">
        <f>'1.a. Vos-laskelma'!X180</f>
        <v>3208341.6831476479</v>
      </c>
      <c r="Z180" s="213">
        <f>'1.a. Vos-laskelma'!E180</f>
        <v>3545386.35988806</v>
      </c>
      <c r="AA180" s="214">
        <f t="shared" si="113"/>
        <v>337044.67674041213</v>
      </c>
      <c r="AB180" s="179">
        <f t="shared" si="114"/>
        <v>0.10505261285317451</v>
      </c>
      <c r="AC180" s="179"/>
      <c r="AD180" s="213">
        <v>719275.32390234887</v>
      </c>
      <c r="AE180" s="213">
        <f>'2.a. Vos-laskelma'!X180</f>
        <v>839365.99375622184</v>
      </c>
      <c r="AF180" s="214">
        <f t="shared" si="115"/>
        <v>120090.66985387297</v>
      </c>
      <c r="AG180" s="179">
        <f t="shared" si="116"/>
        <v>0.16696064200052671</v>
      </c>
      <c r="AH180" s="143"/>
      <c r="AI180" s="81">
        <v>5530111.1297066445</v>
      </c>
      <c r="AJ180" s="81">
        <f>'2.a. Vos-laskelma'!Y180</f>
        <v>5901742.089646358</v>
      </c>
      <c r="AK180" s="214">
        <f t="shared" si="117"/>
        <v>371630.95993971359</v>
      </c>
      <c r="AL180" s="179">
        <f t="shared" si="118"/>
        <v>6.7201354769054616E-2</v>
      </c>
      <c r="AM180" s="142"/>
      <c r="AN180" s="213">
        <v>-290140</v>
      </c>
      <c r="AO180" s="213">
        <v>-290140</v>
      </c>
      <c r="AP180" s="214">
        <f t="shared" si="153"/>
        <v>0</v>
      </c>
      <c r="AQ180" s="179">
        <f t="shared" si="154"/>
        <v>0</v>
      </c>
      <c r="AR180" s="142"/>
      <c r="AS180" s="213">
        <f t="shared" si="119"/>
        <v>5239971.1297066445</v>
      </c>
      <c r="AT180" s="213">
        <f t="shared" si="120"/>
        <v>5611602.089646358</v>
      </c>
      <c r="AU180" s="214">
        <f t="shared" si="121"/>
        <v>371630.95993971359</v>
      </c>
      <c r="AV180" s="179">
        <f t="shared" si="122"/>
        <v>7.0922329673316173E-2</v>
      </c>
      <c r="AX180" s="213">
        <f t="shared" si="123"/>
        <v>449.72429098662843</v>
      </c>
      <c r="AY180" s="213">
        <f t="shared" si="124"/>
        <v>428.49706363739688</v>
      </c>
      <c r="AZ180" s="213">
        <f t="shared" si="125"/>
        <v>-21.227227349231555</v>
      </c>
      <c r="BA180" s="404">
        <f t="shared" si="126"/>
        <v>-4.7200535471771304E-2</v>
      </c>
      <c r="BB180" s="164"/>
      <c r="BC180" s="213">
        <f t="shared" si="127"/>
        <v>-217.88197000042362</v>
      </c>
      <c r="BD180" s="213">
        <f t="shared" si="128"/>
        <v>-206.45524045208117</v>
      </c>
      <c r="BE180" s="213">
        <f t="shared" si="129"/>
        <v>11.42672954834245</v>
      </c>
      <c r="BF180" s="404">
        <f t="shared" si="130"/>
        <v>-5.2444585241818005E-2</v>
      </c>
      <c r="BG180" s="527"/>
      <c r="BH180" s="213">
        <f t="shared" si="131"/>
        <v>231.84232098620487</v>
      </c>
      <c r="BI180" s="213">
        <f t="shared" si="132"/>
        <v>222.04182318531571</v>
      </c>
      <c r="BJ180" s="213">
        <f t="shared" si="133"/>
        <v>-9.8004978008891612</v>
      </c>
      <c r="BK180" s="404">
        <f t="shared" si="134"/>
        <v>-4.2272255381157579E-2</v>
      </c>
      <c r="BL180" s="215"/>
      <c r="BM180" s="213">
        <f t="shared" si="135"/>
        <v>464.16980369612963</v>
      </c>
      <c r="BN180" s="213">
        <f t="shared" si="136"/>
        <v>518.93828452694083</v>
      </c>
      <c r="BO180" s="213">
        <f t="shared" si="137"/>
        <v>54.7684808308112</v>
      </c>
      <c r="BP180" s="404">
        <f t="shared" si="138"/>
        <v>0.1179923389989961</v>
      </c>
      <c r="BQ180" s="215"/>
      <c r="BR180" s="213">
        <f t="shared" si="139"/>
        <v>104.0618234812426</v>
      </c>
      <c r="BS180" s="213">
        <f t="shared" si="140"/>
        <v>122.85802016338141</v>
      </c>
      <c r="BT180" s="213">
        <f t="shared" si="141"/>
        <v>18.796196682138813</v>
      </c>
      <c r="BU180" s="404">
        <f t="shared" si="142"/>
        <v>0.18062528652043922</v>
      </c>
      <c r="BV180" s="215"/>
      <c r="BW180" s="213">
        <f t="shared" si="143"/>
        <v>800.07394816357703</v>
      </c>
      <c r="BX180" s="213">
        <f t="shared" si="144"/>
        <v>863.83812787563784</v>
      </c>
      <c r="BY180" s="213">
        <f t="shared" si="145"/>
        <v>63.764179712060809</v>
      </c>
      <c r="BZ180" s="404">
        <f t="shared" si="146"/>
        <v>7.9697857752298748E-2</v>
      </c>
      <c r="CA180" s="216"/>
      <c r="CB180" s="213">
        <f t="shared" si="147"/>
        <v>-41.976273148148145</v>
      </c>
      <c r="CC180" s="213">
        <f t="shared" si="148"/>
        <v>-42.467798594847778</v>
      </c>
      <c r="CD180" s="213">
        <f t="shared" si="149"/>
        <v>-0.49152544669963305</v>
      </c>
      <c r="CE180" s="404">
        <f t="shared" si="150"/>
        <v>1.1709601873536445E-2</v>
      </c>
      <c r="CF180" s="142"/>
      <c r="CG180" s="213">
        <f t="shared" si="151"/>
        <v>758.09767501542888</v>
      </c>
      <c r="CH180" s="213">
        <f t="shared" si="152"/>
        <v>821.37032928079009</v>
      </c>
      <c r="CI180" s="206">
        <v>-18.782457814484019</v>
      </c>
      <c r="CJ180" s="142">
        <v>-2.417677711240452E-2</v>
      </c>
    </row>
    <row r="181" spans="1:88">
      <c r="A181" s="74">
        <v>564</v>
      </c>
      <c r="B181" s="84">
        <v>17</v>
      </c>
      <c r="C181" s="84">
        <v>17</v>
      </c>
      <c r="D181" s="75" t="s">
        <v>212</v>
      </c>
      <c r="E181" s="97">
        <v>216152</v>
      </c>
      <c r="F181" s="213">
        <f>'1.a. Vos-laskelma'!C181</f>
        <v>217469</v>
      </c>
      <c r="G181" s="214">
        <f t="shared" si="104"/>
        <v>1317</v>
      </c>
      <c r="H181" s="179">
        <f t="shared" si="105"/>
        <v>6.0929346015766682E-3</v>
      </c>
      <c r="I181" s="142"/>
      <c r="J181" s="213">
        <v>101668302.5106831</v>
      </c>
      <c r="K181" s="214">
        <f t="shared" si="106"/>
        <v>94806721.51329729</v>
      </c>
      <c r="L181" s="214">
        <f t="shared" si="107"/>
        <v>-6861580.9973858148</v>
      </c>
      <c r="M181" s="179">
        <f t="shared" si="108"/>
        <v>-6.7489874699784763E-2</v>
      </c>
      <c r="N181" s="404"/>
      <c r="O181" s="213">
        <v>-15656468.281192839</v>
      </c>
      <c r="P181" s="213">
        <f>'2.a. Vos-laskelma'!M181+'2.a. Vos-laskelma'!N181</f>
        <v>-15954322.833602114</v>
      </c>
      <c r="Q181" s="214">
        <f t="shared" si="109"/>
        <v>-297854.5524092745</v>
      </c>
      <c r="R181" s="179">
        <f t="shared" si="110"/>
        <v>1.9024376830058733E-2</v>
      </c>
      <c r="S181" s="404"/>
      <c r="T181" s="213">
        <v>86011834.22949031</v>
      </c>
      <c r="U181" s="213">
        <f>'2.a. Vos-laskelma'!U181</f>
        <v>78852398.679695174</v>
      </c>
      <c r="V181" s="214">
        <f t="shared" si="111"/>
        <v>-7159435.5497951359</v>
      </c>
      <c r="W181" s="179">
        <f t="shared" si="112"/>
        <v>-8.3237796448949894E-2</v>
      </c>
      <c r="X181" s="142"/>
      <c r="Y181" s="213">
        <f>'1.a. Vos-laskelma'!X181</f>
        <v>38629082.630720533</v>
      </c>
      <c r="Z181" s="213">
        <f>'1.a. Vos-laskelma'!E181</f>
        <v>37957300.251078852</v>
      </c>
      <c r="AA181" s="214">
        <f t="shared" si="113"/>
        <v>-671782.37964168191</v>
      </c>
      <c r="AB181" s="179">
        <f t="shared" si="114"/>
        <v>-1.7390585897772107E-2</v>
      </c>
      <c r="AC181" s="179"/>
      <c r="AD181" s="213">
        <v>17401411.582206171</v>
      </c>
      <c r="AE181" s="213">
        <f>'2.a. Vos-laskelma'!X181</f>
        <v>20973048.602668788</v>
      </c>
      <c r="AF181" s="214">
        <f t="shared" si="115"/>
        <v>3571637.0204626173</v>
      </c>
      <c r="AG181" s="179">
        <f t="shared" si="116"/>
        <v>0.20524984445025127</v>
      </c>
      <c r="AH181" s="143"/>
      <c r="AI181" s="81">
        <v>142042328.442417</v>
      </c>
      <c r="AJ181" s="81">
        <f>'2.a. Vos-laskelma'!Y181</f>
        <v>137782747.53344283</v>
      </c>
      <c r="AK181" s="214">
        <f t="shared" si="117"/>
        <v>-4259580.9089741707</v>
      </c>
      <c r="AL181" s="179">
        <f t="shared" si="118"/>
        <v>-2.9988109570457909E-2</v>
      </c>
      <c r="AM181" s="142"/>
      <c r="AN181" s="213">
        <v>5733434</v>
      </c>
      <c r="AO181" s="213">
        <v>5733434</v>
      </c>
      <c r="AP181" s="214">
        <f t="shared" si="153"/>
        <v>0</v>
      </c>
      <c r="AQ181" s="179">
        <f t="shared" si="154"/>
        <v>0</v>
      </c>
      <c r="AR181" s="142"/>
      <c r="AS181" s="213">
        <f t="shared" si="119"/>
        <v>147775762.442417</v>
      </c>
      <c r="AT181" s="213">
        <f t="shared" si="120"/>
        <v>143516181.53344283</v>
      </c>
      <c r="AU181" s="214">
        <f t="shared" si="121"/>
        <v>-4259580.9089741707</v>
      </c>
      <c r="AV181" s="179">
        <f t="shared" si="122"/>
        <v>-2.8824624813788249E-2</v>
      </c>
      <c r="AX181" s="213">
        <f t="shared" si="123"/>
        <v>470.35559472354225</v>
      </c>
      <c r="AY181" s="213">
        <f t="shared" si="124"/>
        <v>435.955108605352</v>
      </c>
      <c r="AZ181" s="213">
        <f t="shared" si="125"/>
        <v>-34.400486118190258</v>
      </c>
      <c r="BA181" s="404">
        <f t="shared" si="126"/>
        <v>-7.313718919067945E-2</v>
      </c>
      <c r="BB181" s="164"/>
      <c r="BC181" s="213">
        <f t="shared" si="127"/>
        <v>-72.432678305973752</v>
      </c>
      <c r="BD181" s="213">
        <f t="shared" si="128"/>
        <v>-73.363664860748486</v>
      </c>
      <c r="BE181" s="213">
        <f t="shared" si="129"/>
        <v>-0.93098655477473358</v>
      </c>
      <c r="BF181" s="404">
        <f t="shared" si="130"/>
        <v>1.2853128954337619E-2</v>
      </c>
      <c r="BG181" s="527"/>
      <c r="BH181" s="213">
        <f t="shared" si="131"/>
        <v>397.92291641756873</v>
      </c>
      <c r="BI181" s="213">
        <f t="shared" si="132"/>
        <v>362.59144374460345</v>
      </c>
      <c r="BJ181" s="213">
        <f t="shared" si="133"/>
        <v>-35.331472672965276</v>
      </c>
      <c r="BK181" s="404">
        <f t="shared" si="134"/>
        <v>-8.8789740965532771E-2</v>
      </c>
      <c r="BL181" s="215"/>
      <c r="BM181" s="213">
        <f t="shared" si="135"/>
        <v>178.71258480476948</v>
      </c>
      <c r="BN181" s="213">
        <f t="shared" si="136"/>
        <v>174.54120013003623</v>
      </c>
      <c r="BO181" s="213">
        <f t="shared" si="137"/>
        <v>-4.1713846747332468</v>
      </c>
      <c r="BP181" s="404">
        <f t="shared" si="138"/>
        <v>-2.3341303463828143E-2</v>
      </c>
      <c r="BQ181" s="215"/>
      <c r="BR181" s="213">
        <f t="shared" si="139"/>
        <v>80.505438682992391</v>
      </c>
      <c r="BS181" s="213">
        <f t="shared" si="140"/>
        <v>96.441555360390623</v>
      </c>
      <c r="BT181" s="213">
        <f t="shared" si="141"/>
        <v>15.936116677398232</v>
      </c>
      <c r="BU181" s="404">
        <f t="shared" si="142"/>
        <v>0.19795080851804489</v>
      </c>
      <c r="BV181" s="215"/>
      <c r="BW181" s="213">
        <f t="shared" si="143"/>
        <v>657.14093990533047</v>
      </c>
      <c r="BX181" s="213">
        <f t="shared" si="144"/>
        <v>633.57419923503039</v>
      </c>
      <c r="BY181" s="213">
        <f t="shared" si="145"/>
        <v>-23.566740670300078</v>
      </c>
      <c r="BZ181" s="404">
        <f t="shared" si="146"/>
        <v>-3.586253608502183E-2</v>
      </c>
      <c r="CA181" s="216"/>
      <c r="CB181" s="213">
        <f t="shared" si="147"/>
        <v>26.525010178022871</v>
      </c>
      <c r="CC181" s="213">
        <f t="shared" si="148"/>
        <v>26.364373772813597</v>
      </c>
      <c r="CD181" s="213">
        <f t="shared" si="149"/>
        <v>-0.16063640520927436</v>
      </c>
      <c r="CE181" s="404">
        <f t="shared" si="150"/>
        <v>-6.0560355728861747E-3</v>
      </c>
      <c r="CF181" s="142"/>
      <c r="CG181" s="213">
        <f t="shared" si="151"/>
        <v>683.66595008335332</v>
      </c>
      <c r="CH181" s="213">
        <f t="shared" si="152"/>
        <v>659.93857300784396</v>
      </c>
      <c r="CI181" s="206">
        <v>25.009915682716841</v>
      </c>
      <c r="CJ181" s="142">
        <v>3.7971132695194011E-2</v>
      </c>
    </row>
    <row r="182" spans="1:88">
      <c r="A182" s="74">
        <v>576</v>
      </c>
      <c r="B182" s="84">
        <v>7</v>
      </c>
      <c r="C182" s="84">
        <v>7</v>
      </c>
      <c r="D182" s="75" t="s">
        <v>213</v>
      </c>
      <c r="E182" s="97">
        <v>2676</v>
      </c>
      <c r="F182" s="213">
        <f>'1.a. Vos-laskelma'!C182</f>
        <v>2656</v>
      </c>
      <c r="G182" s="214">
        <f t="shared" si="104"/>
        <v>-20</v>
      </c>
      <c r="H182" s="179">
        <f t="shared" si="105"/>
        <v>-7.4738415545590429E-3</v>
      </c>
      <c r="I182" s="142"/>
      <c r="J182" s="213">
        <v>-2008.9812676854201</v>
      </c>
      <c r="K182" s="214">
        <f t="shared" si="106"/>
        <v>-151664.29618644394</v>
      </c>
      <c r="L182" s="214">
        <f t="shared" si="107"/>
        <v>-149655.31491875852</v>
      </c>
      <c r="M182" s="179">
        <f t="shared" si="108"/>
        <v>74.493136061531743</v>
      </c>
      <c r="N182" s="404"/>
      <c r="O182" s="213">
        <v>631717.57216782356</v>
      </c>
      <c r="P182" s="213">
        <f>'2.a. Vos-laskelma'!M182+'2.a. Vos-laskelma'!N182</f>
        <v>586601.12065954634</v>
      </c>
      <c r="Q182" s="214">
        <f t="shared" si="109"/>
        <v>-45116.451508277212</v>
      </c>
      <c r="R182" s="179">
        <f t="shared" si="110"/>
        <v>-7.1418705915452158E-2</v>
      </c>
      <c r="S182" s="404"/>
      <c r="T182" s="213">
        <v>629708.59090013814</v>
      </c>
      <c r="U182" s="213">
        <f>'2.a. Vos-laskelma'!U182</f>
        <v>434936.8244731024</v>
      </c>
      <c r="V182" s="214">
        <f t="shared" si="111"/>
        <v>-194771.76642703573</v>
      </c>
      <c r="W182" s="179">
        <f t="shared" si="112"/>
        <v>-0.30930460413223659</v>
      </c>
      <c r="X182" s="142"/>
      <c r="Y182" s="213">
        <f>'1.a. Vos-laskelma'!X182</f>
        <v>809596.79925861058</v>
      </c>
      <c r="Z182" s="213">
        <f>'1.a. Vos-laskelma'!E182</f>
        <v>775122.62629407342</v>
      </c>
      <c r="AA182" s="214">
        <f t="shared" si="113"/>
        <v>-34474.172964537167</v>
      </c>
      <c r="AB182" s="179">
        <f t="shared" si="114"/>
        <v>-4.2581903728012439E-2</v>
      </c>
      <c r="AC182" s="179"/>
      <c r="AD182" s="213">
        <v>464362.47198249929</v>
      </c>
      <c r="AE182" s="213">
        <f>'2.a. Vos-laskelma'!X182</f>
        <v>514503.58192203153</v>
      </c>
      <c r="AF182" s="214">
        <f t="shared" si="115"/>
        <v>50141.109939532238</v>
      </c>
      <c r="AG182" s="179">
        <f t="shared" si="116"/>
        <v>0.10797838534510587</v>
      </c>
      <c r="AH182" s="143"/>
      <c r="AI182" s="81">
        <v>1903667.8621412481</v>
      </c>
      <c r="AJ182" s="81">
        <f>'2.a. Vos-laskelma'!Y182</f>
        <v>1724563.0326892072</v>
      </c>
      <c r="AK182" s="214">
        <f t="shared" si="117"/>
        <v>-179104.82945204084</v>
      </c>
      <c r="AL182" s="179">
        <f t="shared" si="118"/>
        <v>-9.4084074755868122E-2</v>
      </c>
      <c r="AM182" s="142"/>
      <c r="AN182" s="213">
        <v>-153404</v>
      </c>
      <c r="AO182" s="213">
        <v>-153404</v>
      </c>
      <c r="AP182" s="214">
        <f t="shared" si="153"/>
        <v>0</v>
      </c>
      <c r="AQ182" s="179">
        <f t="shared" si="154"/>
        <v>0</v>
      </c>
      <c r="AR182" s="142"/>
      <c r="AS182" s="213">
        <f t="shared" si="119"/>
        <v>1750263.8621412481</v>
      </c>
      <c r="AT182" s="213">
        <f t="shared" si="120"/>
        <v>1571159.0326892072</v>
      </c>
      <c r="AU182" s="214">
        <f t="shared" si="121"/>
        <v>-179104.82945204084</v>
      </c>
      <c r="AV182" s="179">
        <f t="shared" si="122"/>
        <v>-0.10233018765120735</v>
      </c>
      <c r="AX182" s="213">
        <f t="shared" si="123"/>
        <v>-0.75074038403789989</v>
      </c>
      <c r="AY182" s="213">
        <f t="shared" si="124"/>
        <v>-57.102521154534614</v>
      </c>
      <c r="AZ182" s="213">
        <f t="shared" si="125"/>
        <v>-56.351780770496717</v>
      </c>
      <c r="BA182" s="404">
        <f t="shared" si="126"/>
        <v>75.061608471633633</v>
      </c>
      <c r="BB182" s="164"/>
      <c r="BC182" s="213">
        <f t="shared" si="127"/>
        <v>236.06785208065156</v>
      </c>
      <c r="BD182" s="213">
        <f t="shared" si="128"/>
        <v>220.85885567000992</v>
      </c>
      <c r="BE182" s="213">
        <f t="shared" si="129"/>
        <v>-15.208996410641646</v>
      </c>
      <c r="BF182" s="404">
        <f t="shared" si="130"/>
        <v>-6.4426376893731208E-2</v>
      </c>
      <c r="BG182" s="527"/>
      <c r="BH182" s="213">
        <f t="shared" si="131"/>
        <v>235.31711169661367</v>
      </c>
      <c r="BI182" s="213">
        <f t="shared" si="132"/>
        <v>163.75633451547529</v>
      </c>
      <c r="BJ182" s="213">
        <f t="shared" si="133"/>
        <v>-71.560777181138377</v>
      </c>
      <c r="BK182" s="404">
        <f t="shared" si="134"/>
        <v>-0.30410358458503967</v>
      </c>
      <c r="BL182" s="215"/>
      <c r="BM182" s="213">
        <f t="shared" si="135"/>
        <v>302.53991003685002</v>
      </c>
      <c r="BN182" s="213">
        <f t="shared" si="136"/>
        <v>291.83833821313004</v>
      </c>
      <c r="BO182" s="213">
        <f t="shared" si="137"/>
        <v>-10.701571823719974</v>
      </c>
      <c r="BP182" s="404">
        <f t="shared" si="138"/>
        <v>-3.5372430111506606E-2</v>
      </c>
      <c r="BQ182" s="215"/>
      <c r="BR182" s="213">
        <f t="shared" si="139"/>
        <v>173.52857697402814</v>
      </c>
      <c r="BS182" s="213">
        <f t="shared" si="140"/>
        <v>193.71369801281307</v>
      </c>
      <c r="BT182" s="213">
        <f t="shared" si="141"/>
        <v>20.185121038784928</v>
      </c>
      <c r="BU182" s="404">
        <f t="shared" si="142"/>
        <v>0.11632159607812617</v>
      </c>
      <c r="BV182" s="215"/>
      <c r="BW182" s="213">
        <f t="shared" si="143"/>
        <v>711.38559870749179</v>
      </c>
      <c r="BX182" s="213">
        <f t="shared" si="144"/>
        <v>649.30837074141834</v>
      </c>
      <c r="BY182" s="213">
        <f t="shared" si="145"/>
        <v>-62.077227966073451</v>
      </c>
      <c r="BZ182" s="404">
        <f t="shared" si="146"/>
        <v>-8.7262418692282837E-2</v>
      </c>
      <c r="CA182" s="216"/>
      <c r="CB182" s="213">
        <f t="shared" si="147"/>
        <v>-57.325859491778772</v>
      </c>
      <c r="CC182" s="213">
        <f t="shared" si="148"/>
        <v>-57.757530120481931</v>
      </c>
      <c r="CD182" s="213">
        <f t="shared" si="149"/>
        <v>-0.43167062870315931</v>
      </c>
      <c r="CE182" s="404">
        <f t="shared" si="150"/>
        <v>7.530120481927814E-3</v>
      </c>
      <c r="CF182" s="142"/>
      <c r="CG182" s="213">
        <f t="shared" si="151"/>
        <v>654.05973921571308</v>
      </c>
      <c r="CH182" s="213">
        <f t="shared" si="152"/>
        <v>591.55084062093647</v>
      </c>
      <c r="CI182" s="206">
        <v>-48.12280134883656</v>
      </c>
      <c r="CJ182" s="142">
        <v>-6.8533178438396056E-2</v>
      </c>
    </row>
    <row r="183" spans="1:88">
      <c r="A183" s="74">
        <v>577</v>
      </c>
      <c r="B183" s="84">
        <v>2</v>
      </c>
      <c r="C183" s="84">
        <v>2</v>
      </c>
      <c r="D183" s="75" t="s">
        <v>214</v>
      </c>
      <c r="E183" s="97">
        <v>11221</v>
      </c>
      <c r="F183" s="213">
        <f>'1.a. Vos-laskelma'!C183</f>
        <v>11284</v>
      </c>
      <c r="G183" s="214">
        <f t="shared" si="104"/>
        <v>63</v>
      </c>
      <c r="H183" s="179">
        <f t="shared" si="105"/>
        <v>5.6144728633811605E-3</v>
      </c>
      <c r="I183" s="142"/>
      <c r="J183" s="213">
        <v>6957077.6363946097</v>
      </c>
      <c r="K183" s="214">
        <f t="shared" si="106"/>
        <v>6660054.8910176922</v>
      </c>
      <c r="L183" s="214">
        <f t="shared" si="107"/>
        <v>-297022.74537691753</v>
      </c>
      <c r="M183" s="179">
        <f t="shared" si="108"/>
        <v>-4.269360799182409E-2</v>
      </c>
      <c r="N183" s="404"/>
      <c r="O183" s="213">
        <v>272975.08868269791</v>
      </c>
      <c r="P183" s="213">
        <f>'2.a. Vos-laskelma'!M183+'2.a. Vos-laskelma'!N183</f>
        <v>257315.25708299174</v>
      </c>
      <c r="Q183" s="214">
        <f t="shared" si="109"/>
        <v>-15659.831599706173</v>
      </c>
      <c r="R183" s="179">
        <f t="shared" si="110"/>
        <v>-5.7367255287931872E-2</v>
      </c>
      <c r="S183" s="404"/>
      <c r="T183" s="213">
        <v>7230052.7250773078</v>
      </c>
      <c r="U183" s="213">
        <f>'2.a. Vos-laskelma'!U183</f>
        <v>6917370.1481006835</v>
      </c>
      <c r="V183" s="214">
        <f t="shared" si="111"/>
        <v>-312682.57697662432</v>
      </c>
      <c r="W183" s="179">
        <f t="shared" si="112"/>
        <v>-4.3247620572957987E-2</v>
      </c>
      <c r="X183" s="142"/>
      <c r="Y183" s="213">
        <f>'1.a. Vos-laskelma'!X183</f>
        <v>2845994.0079616979</v>
      </c>
      <c r="Z183" s="213">
        <f>'1.a. Vos-laskelma'!E183</f>
        <v>2403690.0247388734</v>
      </c>
      <c r="AA183" s="214">
        <f t="shared" si="113"/>
        <v>-442303.98322282452</v>
      </c>
      <c r="AB183" s="179">
        <f t="shared" si="114"/>
        <v>-0.15541283009924636</v>
      </c>
      <c r="AC183" s="179"/>
      <c r="AD183" s="213">
        <v>704377.226021362</v>
      </c>
      <c r="AE183" s="213">
        <f>'2.a. Vos-laskelma'!X183</f>
        <v>905903.60328054265</v>
      </c>
      <c r="AF183" s="214">
        <f t="shared" si="115"/>
        <v>201526.37725918065</v>
      </c>
      <c r="AG183" s="179">
        <f t="shared" si="116"/>
        <v>0.28610575386926101</v>
      </c>
      <c r="AH183" s="143"/>
      <c r="AI183" s="81">
        <v>10780423.959060371</v>
      </c>
      <c r="AJ183" s="81">
        <f>'2.a. Vos-laskelma'!Y183</f>
        <v>10226963.776120098</v>
      </c>
      <c r="AK183" s="214">
        <f t="shared" si="117"/>
        <v>-553460.18294027261</v>
      </c>
      <c r="AL183" s="179">
        <f t="shared" si="118"/>
        <v>-5.133937079303072E-2</v>
      </c>
      <c r="AM183" s="142"/>
      <c r="AN183" s="213">
        <v>278378</v>
      </c>
      <c r="AO183" s="213">
        <v>278378</v>
      </c>
      <c r="AP183" s="214">
        <f t="shared" si="153"/>
        <v>0</v>
      </c>
      <c r="AQ183" s="179">
        <f t="shared" si="154"/>
        <v>0</v>
      </c>
      <c r="AR183" s="142"/>
      <c r="AS183" s="213">
        <f t="shared" si="119"/>
        <v>11058801.959060371</v>
      </c>
      <c r="AT183" s="213">
        <f t="shared" si="120"/>
        <v>10505341.776120098</v>
      </c>
      <c r="AU183" s="214">
        <f t="shared" si="121"/>
        <v>-553460.18294027261</v>
      </c>
      <c r="AV183" s="179">
        <f t="shared" si="122"/>
        <v>-5.0047029053344065E-2</v>
      </c>
      <c r="AX183" s="213">
        <f t="shared" si="123"/>
        <v>620.00513647576952</v>
      </c>
      <c r="AY183" s="213">
        <f t="shared" si="124"/>
        <v>590.22109987749843</v>
      </c>
      <c r="AZ183" s="213">
        <f t="shared" si="125"/>
        <v>-29.784036598271086</v>
      </c>
      <c r="BA183" s="404">
        <f t="shared" si="126"/>
        <v>-4.8038370726361038E-2</v>
      </c>
      <c r="BB183" s="164"/>
      <c r="BC183" s="213">
        <f t="shared" si="127"/>
        <v>24.327162345842432</v>
      </c>
      <c r="BD183" s="213">
        <f t="shared" si="128"/>
        <v>22.803549901009546</v>
      </c>
      <c r="BE183" s="213">
        <f t="shared" si="129"/>
        <v>-1.5236124448328852</v>
      </c>
      <c r="BF183" s="404">
        <f t="shared" si="130"/>
        <v>-6.2630093192651962E-2</v>
      </c>
      <c r="BG183" s="527"/>
      <c r="BH183" s="213">
        <f t="shared" si="131"/>
        <v>644.33229882161197</v>
      </c>
      <c r="BI183" s="213">
        <f t="shared" si="132"/>
        <v>613.02464977850798</v>
      </c>
      <c r="BJ183" s="213">
        <f t="shared" si="133"/>
        <v>-31.307649043103993</v>
      </c>
      <c r="BK183" s="404">
        <f t="shared" si="134"/>
        <v>-4.8589290185143644E-2</v>
      </c>
      <c r="BL183" s="215"/>
      <c r="BM183" s="213">
        <f t="shared" si="135"/>
        <v>253.63104963565618</v>
      </c>
      <c r="BN183" s="213">
        <f t="shared" si="136"/>
        <v>213.01754916154496</v>
      </c>
      <c r="BO183" s="213">
        <f t="shared" si="137"/>
        <v>-40.61350047411122</v>
      </c>
      <c r="BP183" s="404">
        <f t="shared" si="138"/>
        <v>-0.16012826715204218</v>
      </c>
      <c r="BQ183" s="215"/>
      <c r="BR183" s="213">
        <f t="shared" si="139"/>
        <v>62.773124144137064</v>
      </c>
      <c r="BS183" s="213">
        <f t="shared" si="140"/>
        <v>80.282134285762382</v>
      </c>
      <c r="BT183" s="213">
        <f t="shared" si="141"/>
        <v>17.509010141625318</v>
      </c>
      <c r="BU183" s="404">
        <f t="shared" si="142"/>
        <v>0.27892526268760892</v>
      </c>
      <c r="BV183" s="215"/>
      <c r="BW183" s="213">
        <f t="shared" si="143"/>
        <v>960.73647260140547</v>
      </c>
      <c r="BX183" s="213">
        <f t="shared" si="144"/>
        <v>906.32433322581517</v>
      </c>
      <c r="BY183" s="213">
        <f t="shared" si="145"/>
        <v>-54.4121393755903</v>
      </c>
      <c r="BZ183" s="404">
        <f t="shared" si="146"/>
        <v>-5.6635863139719737E-2</v>
      </c>
      <c r="CA183" s="216"/>
      <c r="CB183" s="213">
        <f t="shared" si="147"/>
        <v>24.808662329560644</v>
      </c>
      <c r="CC183" s="213">
        <f t="shared" si="148"/>
        <v>24.670152428216944</v>
      </c>
      <c r="CD183" s="213">
        <f t="shared" si="149"/>
        <v>-0.13850990134369923</v>
      </c>
      <c r="CE183" s="404">
        <f t="shared" si="150"/>
        <v>-5.5831265508684202E-3</v>
      </c>
      <c r="CF183" s="142"/>
      <c r="CG183" s="213">
        <f t="shared" si="151"/>
        <v>985.54513493096613</v>
      </c>
      <c r="CH183" s="213">
        <f t="shared" si="152"/>
        <v>930.99448565403213</v>
      </c>
      <c r="CI183" s="206">
        <v>29.393898725184041</v>
      </c>
      <c r="CJ183" s="142">
        <v>3.0741892717542772E-2</v>
      </c>
    </row>
    <row r="184" spans="1:88">
      <c r="A184" s="74">
        <v>578</v>
      </c>
      <c r="B184" s="84">
        <v>18</v>
      </c>
      <c r="C184" s="84">
        <v>18</v>
      </c>
      <c r="D184" s="75" t="s">
        <v>215</v>
      </c>
      <c r="E184" s="97">
        <v>2990</v>
      </c>
      <c r="F184" s="213">
        <f>'1.a. Vos-laskelma'!C184</f>
        <v>2941</v>
      </c>
      <c r="G184" s="214">
        <f t="shared" si="104"/>
        <v>-49</v>
      </c>
      <c r="H184" s="179">
        <f t="shared" si="105"/>
        <v>-1.6387959866220735E-2</v>
      </c>
      <c r="I184" s="142"/>
      <c r="J184" s="213">
        <v>784612.3170984874</v>
      </c>
      <c r="K184" s="214">
        <f t="shared" si="106"/>
        <v>591796.7529429195</v>
      </c>
      <c r="L184" s="214">
        <f t="shared" si="107"/>
        <v>-192815.5641555679</v>
      </c>
      <c r="M184" s="179">
        <f t="shared" si="108"/>
        <v>-0.24574628762979894</v>
      </c>
      <c r="N184" s="404"/>
      <c r="O184" s="213">
        <v>-513845.45602160349</v>
      </c>
      <c r="P184" s="213">
        <f>'2.a. Vos-laskelma'!M184+'2.a. Vos-laskelma'!N184</f>
        <v>-471704.00135820691</v>
      </c>
      <c r="Q184" s="214">
        <f t="shared" si="109"/>
        <v>42141.45466339658</v>
      </c>
      <c r="R184" s="179">
        <f t="shared" si="110"/>
        <v>-8.2011924343308465E-2</v>
      </c>
      <c r="S184" s="404"/>
      <c r="T184" s="213">
        <v>270766.86107688391</v>
      </c>
      <c r="U184" s="213">
        <f>'2.a. Vos-laskelma'!U184</f>
        <v>120092.75158471265</v>
      </c>
      <c r="V184" s="214">
        <f t="shared" si="111"/>
        <v>-150674.10949217126</v>
      </c>
      <c r="W184" s="179">
        <f t="shared" si="112"/>
        <v>-0.55647175172366292</v>
      </c>
      <c r="X184" s="142"/>
      <c r="Y184" s="213">
        <f>'1.a. Vos-laskelma'!X184</f>
        <v>1688858.496199768</v>
      </c>
      <c r="Z184" s="213">
        <f>'1.a. Vos-laskelma'!E184</f>
        <v>1717069.4117814817</v>
      </c>
      <c r="AA184" s="214">
        <f t="shared" si="113"/>
        <v>28210.915581713663</v>
      </c>
      <c r="AB184" s="179">
        <f t="shared" si="114"/>
        <v>1.6704132196506245E-2</v>
      </c>
      <c r="AC184" s="179"/>
      <c r="AD184" s="213">
        <v>450485.94274162472</v>
      </c>
      <c r="AE184" s="213">
        <f>'2.a. Vos-laskelma'!X184</f>
        <v>506936.70057018887</v>
      </c>
      <c r="AF184" s="214">
        <f t="shared" si="115"/>
        <v>56450.75782856415</v>
      </c>
      <c r="AG184" s="179">
        <f t="shared" si="116"/>
        <v>0.12531080877909073</v>
      </c>
      <c r="AH184" s="143"/>
      <c r="AI184" s="81">
        <v>2410111.3000182761</v>
      </c>
      <c r="AJ184" s="81">
        <f>'2.a. Vos-laskelma'!Y184</f>
        <v>2344098.8639363833</v>
      </c>
      <c r="AK184" s="214">
        <f t="shared" si="117"/>
        <v>-66012.436081892811</v>
      </c>
      <c r="AL184" s="179">
        <f t="shared" si="118"/>
        <v>-2.7389787385085591E-2</v>
      </c>
      <c r="AM184" s="142"/>
      <c r="AN184" s="213">
        <v>-85471</v>
      </c>
      <c r="AO184" s="213">
        <v>-85471</v>
      </c>
      <c r="AP184" s="214">
        <f t="shared" si="153"/>
        <v>0</v>
      </c>
      <c r="AQ184" s="179">
        <f t="shared" si="154"/>
        <v>0</v>
      </c>
      <c r="AR184" s="142"/>
      <c r="AS184" s="213">
        <f t="shared" si="119"/>
        <v>2324640.3000182761</v>
      </c>
      <c r="AT184" s="213">
        <f t="shared" si="120"/>
        <v>2258627.8639363833</v>
      </c>
      <c r="AU184" s="214">
        <f t="shared" si="121"/>
        <v>-66012.436081892811</v>
      </c>
      <c r="AV184" s="179">
        <f t="shared" si="122"/>
        <v>-2.8396838892182086E-2</v>
      </c>
      <c r="AX184" s="213">
        <f t="shared" si="123"/>
        <v>262.41214618678509</v>
      </c>
      <c r="AY184" s="213">
        <f t="shared" si="124"/>
        <v>201.22296937875535</v>
      </c>
      <c r="AZ184" s="213">
        <f t="shared" si="125"/>
        <v>-61.189176808029742</v>
      </c>
      <c r="BA184" s="404">
        <f t="shared" si="126"/>
        <v>-0.23317966678446073</v>
      </c>
      <c r="BB184" s="164"/>
      <c r="BC184" s="213">
        <f t="shared" si="127"/>
        <v>-171.85466756575369</v>
      </c>
      <c r="BD184" s="213">
        <f t="shared" si="128"/>
        <v>-160.38898380081841</v>
      </c>
      <c r="BE184" s="213">
        <f t="shared" si="129"/>
        <v>11.465683764935278</v>
      </c>
      <c r="BF184" s="404">
        <f t="shared" si="130"/>
        <v>-6.6717325326926993E-2</v>
      </c>
      <c r="BG184" s="527"/>
      <c r="BH184" s="213">
        <f t="shared" si="131"/>
        <v>90.557478621031407</v>
      </c>
      <c r="BI184" s="213">
        <f t="shared" si="132"/>
        <v>40.833985577936978</v>
      </c>
      <c r="BJ184" s="213">
        <f t="shared" si="133"/>
        <v>-49.723493043094429</v>
      </c>
      <c r="BK184" s="404">
        <f t="shared" si="134"/>
        <v>-0.54908212772993947</v>
      </c>
      <c r="BL184" s="215"/>
      <c r="BM184" s="213">
        <f t="shared" si="135"/>
        <v>564.83561745811642</v>
      </c>
      <c r="BN184" s="213">
        <f t="shared" si="136"/>
        <v>583.83863032352315</v>
      </c>
      <c r="BO184" s="213">
        <f t="shared" si="137"/>
        <v>19.003012865406731</v>
      </c>
      <c r="BP184" s="404">
        <f t="shared" si="138"/>
        <v>3.3643439397331984E-2</v>
      </c>
      <c r="BQ184" s="215"/>
      <c r="BR184" s="213">
        <f t="shared" si="139"/>
        <v>150.66419489686444</v>
      </c>
      <c r="BS184" s="213">
        <f t="shared" si="140"/>
        <v>172.36882032308361</v>
      </c>
      <c r="BT184" s="213">
        <f t="shared" si="141"/>
        <v>21.704625426219167</v>
      </c>
      <c r="BU184" s="404">
        <f t="shared" si="142"/>
        <v>0.14405961178153068</v>
      </c>
      <c r="BV184" s="215"/>
      <c r="BW184" s="213">
        <f t="shared" si="143"/>
        <v>806.05729097601204</v>
      </c>
      <c r="BX184" s="213">
        <f t="shared" si="144"/>
        <v>797.04143622454376</v>
      </c>
      <c r="BY184" s="213">
        <f t="shared" si="145"/>
        <v>-9.0158547514682823</v>
      </c>
      <c r="BZ184" s="404">
        <f t="shared" si="146"/>
        <v>-1.1185128963415817E-2</v>
      </c>
      <c r="CA184" s="216"/>
      <c r="CB184" s="213">
        <f t="shared" si="147"/>
        <v>-28.585618729096989</v>
      </c>
      <c r="CC184" s="213">
        <f t="shared" si="148"/>
        <v>-29.06188371302278</v>
      </c>
      <c r="CD184" s="213">
        <f t="shared" si="149"/>
        <v>-0.47626498392579109</v>
      </c>
      <c r="CE184" s="404">
        <f t="shared" si="150"/>
        <v>1.6660999659979588E-2</v>
      </c>
      <c r="CF184" s="142"/>
      <c r="CG184" s="213">
        <f t="shared" si="151"/>
        <v>777.47167224691509</v>
      </c>
      <c r="CH184" s="213">
        <f t="shared" si="152"/>
        <v>767.97955251152098</v>
      </c>
      <c r="CI184" s="206">
        <v>-100.52298231490779</v>
      </c>
      <c r="CJ184" s="142">
        <v>-0.1144915652875762</v>
      </c>
    </row>
    <row r="185" spans="1:88">
      <c r="A185" s="74">
        <v>580</v>
      </c>
      <c r="B185" s="84">
        <v>9</v>
      </c>
      <c r="C185" s="84">
        <v>9</v>
      </c>
      <c r="D185" s="75" t="s">
        <v>216</v>
      </c>
      <c r="E185" s="97">
        <v>4300</v>
      </c>
      <c r="F185" s="213">
        <f>'1.a. Vos-laskelma'!C185</f>
        <v>4235</v>
      </c>
      <c r="G185" s="214">
        <f t="shared" si="104"/>
        <v>-65</v>
      </c>
      <c r="H185" s="179">
        <f t="shared" si="105"/>
        <v>-1.5116279069767442E-2</v>
      </c>
      <c r="I185" s="142"/>
      <c r="J185" s="213">
        <v>-15844.965234482021</v>
      </c>
      <c r="K185" s="214">
        <f t="shared" si="106"/>
        <v>-152058.69409190683</v>
      </c>
      <c r="L185" s="214">
        <f t="shared" si="107"/>
        <v>-136213.72885742481</v>
      </c>
      <c r="M185" s="179">
        <f t="shared" si="108"/>
        <v>8.5966568459863009</v>
      </c>
      <c r="N185" s="404"/>
      <c r="O185" s="213">
        <v>-409207.27896924323</v>
      </c>
      <c r="P185" s="213">
        <f>'2.a. Vos-laskelma'!M185+'2.a. Vos-laskelma'!N185</f>
        <v>-415447.02871241939</v>
      </c>
      <c r="Q185" s="214">
        <f t="shared" si="109"/>
        <v>-6239.7497431761585</v>
      </c>
      <c r="R185" s="179">
        <f t="shared" si="110"/>
        <v>1.5248384043640508E-2</v>
      </c>
      <c r="S185" s="404"/>
      <c r="T185" s="213">
        <v>-425052.24420372519</v>
      </c>
      <c r="U185" s="213">
        <f>'2.a. Vos-laskelma'!U185</f>
        <v>-567505.72280432621</v>
      </c>
      <c r="V185" s="214">
        <f t="shared" si="111"/>
        <v>-142453.47860060103</v>
      </c>
      <c r="W185" s="179">
        <f t="shared" si="112"/>
        <v>0.33514345717069982</v>
      </c>
      <c r="X185" s="142"/>
      <c r="Y185" s="213">
        <f>'1.a. Vos-laskelma'!X185</f>
        <v>2074543.063681527</v>
      </c>
      <c r="Z185" s="213">
        <f>'1.a. Vos-laskelma'!E185</f>
        <v>2091989.8627755896</v>
      </c>
      <c r="AA185" s="214">
        <f t="shared" si="113"/>
        <v>17446.799094062531</v>
      </c>
      <c r="AB185" s="179">
        <f t="shared" si="114"/>
        <v>8.4099479058781651E-3</v>
      </c>
      <c r="AC185" s="179"/>
      <c r="AD185" s="213">
        <v>732122.60667513136</v>
      </c>
      <c r="AE185" s="213">
        <f>'2.a. Vos-laskelma'!X185</f>
        <v>810471.41141395178</v>
      </c>
      <c r="AF185" s="214">
        <f t="shared" si="115"/>
        <v>78348.804738820414</v>
      </c>
      <c r="AG185" s="179">
        <f t="shared" si="116"/>
        <v>0.10701596156774126</v>
      </c>
      <c r="AH185" s="143"/>
      <c r="AI185" s="81">
        <v>2381613.4261529329</v>
      </c>
      <c r="AJ185" s="81">
        <f>'2.a. Vos-laskelma'!Y185</f>
        <v>2334955.551385215</v>
      </c>
      <c r="AK185" s="214">
        <f t="shared" si="117"/>
        <v>-46657.874767717905</v>
      </c>
      <c r="AL185" s="179">
        <f t="shared" si="118"/>
        <v>-1.9590868213690452E-2</v>
      </c>
      <c r="AM185" s="142"/>
      <c r="AN185" s="213">
        <v>-181099</v>
      </c>
      <c r="AO185" s="213">
        <v>-181099</v>
      </c>
      <c r="AP185" s="214">
        <f t="shared" si="153"/>
        <v>0</v>
      </c>
      <c r="AQ185" s="179">
        <f t="shared" si="154"/>
        <v>0</v>
      </c>
      <c r="AR185" s="142"/>
      <c r="AS185" s="213">
        <f t="shared" si="119"/>
        <v>2200514.4261529329</v>
      </c>
      <c r="AT185" s="213">
        <f t="shared" si="120"/>
        <v>2153856.551385215</v>
      </c>
      <c r="AU185" s="214">
        <f t="shared" si="121"/>
        <v>-46657.874767717905</v>
      </c>
      <c r="AV185" s="179">
        <f t="shared" si="122"/>
        <v>-2.1203166956413874E-2</v>
      </c>
      <c r="AX185" s="213">
        <f t="shared" si="123"/>
        <v>-3.6848756359260513</v>
      </c>
      <c r="AY185" s="213">
        <f t="shared" si="124"/>
        <v>-35.905240635633255</v>
      </c>
      <c r="AZ185" s="213">
        <f t="shared" si="125"/>
        <v>-32.220364999707201</v>
      </c>
      <c r="BA185" s="404">
        <f t="shared" si="126"/>
        <v>8.7439490998208012</v>
      </c>
      <c r="BB185" s="164"/>
      <c r="BC185" s="213">
        <f t="shared" si="127"/>
        <v>-95.164483481219349</v>
      </c>
      <c r="BD185" s="213">
        <f t="shared" si="128"/>
        <v>-98.098471950984504</v>
      </c>
      <c r="BE185" s="213">
        <f t="shared" si="129"/>
        <v>-2.9339884697651542</v>
      </c>
      <c r="BF185" s="404">
        <f t="shared" si="130"/>
        <v>3.0830708710189919E-2</v>
      </c>
      <c r="BG185" s="527"/>
      <c r="BH185" s="213">
        <f t="shared" si="131"/>
        <v>-98.849359117145397</v>
      </c>
      <c r="BI185" s="213">
        <f t="shared" si="132"/>
        <v>-134.00371258661775</v>
      </c>
      <c r="BJ185" s="213">
        <f t="shared" si="133"/>
        <v>-35.154353469472355</v>
      </c>
      <c r="BK185" s="404">
        <f t="shared" si="134"/>
        <v>0.35563562357355577</v>
      </c>
      <c r="BL185" s="215"/>
      <c r="BM185" s="213">
        <f t="shared" si="135"/>
        <v>482.45187527477373</v>
      </c>
      <c r="BN185" s="213">
        <f t="shared" si="136"/>
        <v>493.97635484665631</v>
      </c>
      <c r="BO185" s="213">
        <f t="shared" si="137"/>
        <v>11.52447957188258</v>
      </c>
      <c r="BP185" s="404">
        <f t="shared" si="138"/>
        <v>2.3887314284598799E-2</v>
      </c>
      <c r="BQ185" s="215"/>
      <c r="BR185" s="213">
        <f t="shared" si="139"/>
        <v>170.26107131979799</v>
      </c>
      <c r="BS185" s="213">
        <f t="shared" si="140"/>
        <v>191.37459537519521</v>
      </c>
      <c r="BT185" s="213">
        <f t="shared" si="141"/>
        <v>21.113524055397221</v>
      </c>
      <c r="BU185" s="404">
        <f t="shared" si="142"/>
        <v>0.12400676145012683</v>
      </c>
      <c r="BV185" s="215"/>
      <c r="BW185" s="213">
        <f t="shared" si="143"/>
        <v>553.86358747742622</v>
      </c>
      <c r="BX185" s="213">
        <f t="shared" si="144"/>
        <v>551.3472376352338</v>
      </c>
      <c r="BY185" s="213">
        <f t="shared" si="145"/>
        <v>-2.516349842192426</v>
      </c>
      <c r="BZ185" s="404">
        <f t="shared" si="146"/>
        <v>-4.5432664271236002E-3</v>
      </c>
      <c r="CA185" s="216"/>
      <c r="CB185" s="213">
        <f t="shared" si="147"/>
        <v>-42.116046511627907</v>
      </c>
      <c r="CC185" s="213">
        <f t="shared" si="148"/>
        <v>-42.762455726092092</v>
      </c>
      <c r="CD185" s="213">
        <f t="shared" si="149"/>
        <v>-0.64640921446418531</v>
      </c>
      <c r="CE185" s="404">
        <f t="shared" si="150"/>
        <v>1.5348288075560863E-2</v>
      </c>
      <c r="CF185" s="142"/>
      <c r="CG185" s="213">
        <f t="shared" si="151"/>
        <v>511.74754096579835</v>
      </c>
      <c r="CH185" s="213">
        <f t="shared" si="152"/>
        <v>508.58478190914167</v>
      </c>
      <c r="CI185" s="206">
        <v>-4.1858075284943084</v>
      </c>
      <c r="CJ185" s="142">
        <v>-8.1130780569045012E-3</v>
      </c>
    </row>
    <row r="186" spans="1:88">
      <c r="A186" s="74">
        <v>581</v>
      </c>
      <c r="B186" s="84">
        <v>6</v>
      </c>
      <c r="C186" s="84">
        <v>6</v>
      </c>
      <c r="D186" s="75" t="s">
        <v>217</v>
      </c>
      <c r="E186" s="97">
        <v>6069</v>
      </c>
      <c r="F186" s="213">
        <f>'1.a. Vos-laskelma'!C186</f>
        <v>6011</v>
      </c>
      <c r="G186" s="214">
        <f t="shared" si="104"/>
        <v>-58</v>
      </c>
      <c r="H186" s="179">
        <f t="shared" si="105"/>
        <v>-9.5567638820233981E-3</v>
      </c>
      <c r="I186" s="142"/>
      <c r="J186" s="213">
        <v>1726143.1765174861</v>
      </c>
      <c r="K186" s="214">
        <f t="shared" si="106"/>
        <v>1420271.1744230427</v>
      </c>
      <c r="L186" s="214">
        <f t="shared" si="107"/>
        <v>-305872.00209444342</v>
      </c>
      <c r="M186" s="179">
        <f t="shared" si="108"/>
        <v>-0.17719967048825216</v>
      </c>
      <c r="N186" s="404"/>
      <c r="O186" s="213">
        <v>-602401.2135307109</v>
      </c>
      <c r="P186" s="213">
        <f>'2.a. Vos-laskelma'!M186+'2.a. Vos-laskelma'!N186</f>
        <v>-517574.54349858366</v>
      </c>
      <c r="Q186" s="214">
        <f t="shared" si="109"/>
        <v>84826.670032127236</v>
      </c>
      <c r="R186" s="179">
        <f t="shared" si="110"/>
        <v>-0.14081424161640191</v>
      </c>
      <c r="S186" s="404"/>
      <c r="T186" s="213">
        <v>1123741.962986775</v>
      </c>
      <c r="U186" s="213">
        <f>'2.a. Vos-laskelma'!U186</f>
        <v>902696.63092445908</v>
      </c>
      <c r="V186" s="214">
        <f t="shared" si="111"/>
        <v>-221045.33206231589</v>
      </c>
      <c r="W186" s="179">
        <f t="shared" si="112"/>
        <v>-0.19670470565573897</v>
      </c>
      <c r="X186" s="142"/>
      <c r="Y186" s="213">
        <f>'1.a. Vos-laskelma'!X186</f>
        <v>2247617.518312572</v>
      </c>
      <c r="Z186" s="213">
        <f>'1.a. Vos-laskelma'!E186</f>
        <v>2393835.0074898782</v>
      </c>
      <c r="AA186" s="214">
        <f t="shared" si="113"/>
        <v>146217.48917730618</v>
      </c>
      <c r="AB186" s="179">
        <f t="shared" si="114"/>
        <v>6.5054435635063412E-2</v>
      </c>
      <c r="AC186" s="179"/>
      <c r="AD186" s="213">
        <v>747798.37543217069</v>
      </c>
      <c r="AE186" s="213">
        <f>'2.a. Vos-laskelma'!X186</f>
        <v>855744.33327096968</v>
      </c>
      <c r="AF186" s="214">
        <f t="shared" si="115"/>
        <v>107945.95783879899</v>
      </c>
      <c r="AG186" s="179">
        <f t="shared" si="116"/>
        <v>0.14435168808225135</v>
      </c>
      <c r="AH186" s="143"/>
      <c r="AI186" s="81">
        <v>4119157.8567315168</v>
      </c>
      <c r="AJ186" s="81">
        <f>'2.a. Vos-laskelma'!Y186</f>
        <v>4152275.9716853071</v>
      </c>
      <c r="AK186" s="214">
        <f t="shared" si="117"/>
        <v>33118.114953790326</v>
      </c>
      <c r="AL186" s="179">
        <f t="shared" si="118"/>
        <v>8.0400208260212203E-3</v>
      </c>
      <c r="AM186" s="142"/>
      <c r="AN186" s="213">
        <v>-457262</v>
      </c>
      <c r="AO186" s="213">
        <v>-457262</v>
      </c>
      <c r="AP186" s="214">
        <f t="shared" si="153"/>
        <v>0</v>
      </c>
      <c r="AQ186" s="179">
        <f t="shared" si="154"/>
        <v>0</v>
      </c>
      <c r="AR186" s="142"/>
      <c r="AS186" s="213">
        <f t="shared" si="119"/>
        <v>3661895.8567315168</v>
      </c>
      <c r="AT186" s="213">
        <f t="shared" si="120"/>
        <v>3695013.9716853071</v>
      </c>
      <c r="AU186" s="214">
        <f t="shared" si="121"/>
        <v>33118.114953790326</v>
      </c>
      <c r="AV186" s="179">
        <f t="shared" si="122"/>
        <v>9.0439805634861571E-3</v>
      </c>
      <c r="AX186" s="213">
        <f t="shared" si="123"/>
        <v>284.41970283695605</v>
      </c>
      <c r="AY186" s="213">
        <f t="shared" si="124"/>
        <v>236.27868481501292</v>
      </c>
      <c r="AZ186" s="213">
        <f t="shared" si="125"/>
        <v>-48.141018021943125</v>
      </c>
      <c r="BA186" s="404">
        <f t="shared" si="126"/>
        <v>-0.16926048913545214</v>
      </c>
      <c r="BB186" s="164"/>
      <c r="BC186" s="213">
        <f t="shared" si="127"/>
        <v>-99.258726895816594</v>
      </c>
      <c r="BD186" s="213">
        <f t="shared" si="128"/>
        <v>-86.104565546262464</v>
      </c>
      <c r="BE186" s="213">
        <f t="shared" si="129"/>
        <v>13.15416134955413</v>
      </c>
      <c r="BF186" s="404">
        <f t="shared" si="130"/>
        <v>-0.13252397810180389</v>
      </c>
      <c r="BG186" s="527"/>
      <c r="BH186" s="213">
        <f t="shared" si="131"/>
        <v>185.16097594113938</v>
      </c>
      <c r="BI186" s="213">
        <f t="shared" si="132"/>
        <v>150.17411926875047</v>
      </c>
      <c r="BJ186" s="213">
        <f t="shared" si="133"/>
        <v>-34.98685667238891</v>
      </c>
      <c r="BK186" s="404">
        <f t="shared" si="134"/>
        <v>-0.18895372793623016</v>
      </c>
      <c r="BL186" s="215"/>
      <c r="BM186" s="213">
        <f t="shared" si="135"/>
        <v>370.34396413125262</v>
      </c>
      <c r="BN186" s="213">
        <f t="shared" si="136"/>
        <v>398.24239019961374</v>
      </c>
      <c r="BO186" s="213">
        <f t="shared" si="137"/>
        <v>27.898426068361118</v>
      </c>
      <c r="BP186" s="404">
        <f t="shared" si="138"/>
        <v>7.5331121255897429E-2</v>
      </c>
      <c r="BQ186" s="215"/>
      <c r="BR186" s="213">
        <f t="shared" si="139"/>
        <v>123.21607767872314</v>
      </c>
      <c r="BS186" s="213">
        <f t="shared" si="140"/>
        <v>142.36305660804686</v>
      </c>
      <c r="BT186" s="213">
        <f t="shared" si="141"/>
        <v>19.146978929323723</v>
      </c>
      <c r="BU186" s="404">
        <f t="shared" si="142"/>
        <v>0.15539351105825705</v>
      </c>
      <c r="BV186" s="215"/>
      <c r="BW186" s="213">
        <f t="shared" si="143"/>
        <v>678.72101775111503</v>
      </c>
      <c r="BX186" s="213">
        <f t="shared" si="144"/>
        <v>690.77956607641113</v>
      </c>
      <c r="BY186" s="213">
        <f t="shared" si="145"/>
        <v>12.058548325296101</v>
      </c>
      <c r="BZ186" s="404">
        <f t="shared" si="146"/>
        <v>1.7766575676779667E-2</v>
      </c>
      <c r="CA186" s="216"/>
      <c r="CB186" s="213">
        <f t="shared" si="147"/>
        <v>-75.34387872796178</v>
      </c>
      <c r="CC186" s="213">
        <f t="shared" si="148"/>
        <v>-76.070870071535523</v>
      </c>
      <c r="CD186" s="213">
        <f t="shared" si="149"/>
        <v>-0.72699134357374362</v>
      </c>
      <c r="CE186" s="404">
        <f t="shared" si="150"/>
        <v>9.6489768757278098E-3</v>
      </c>
      <c r="CF186" s="142"/>
      <c r="CG186" s="213">
        <f t="shared" si="151"/>
        <v>603.37713902315318</v>
      </c>
      <c r="CH186" s="213">
        <f t="shared" si="152"/>
        <v>614.70869600487561</v>
      </c>
      <c r="CI186" s="206">
        <v>-35.468685457485783</v>
      </c>
      <c r="CJ186" s="142">
        <v>-5.5519945655621468E-2</v>
      </c>
    </row>
    <row r="187" spans="1:88">
      <c r="A187" s="74">
        <v>583</v>
      </c>
      <c r="B187" s="84">
        <v>19</v>
      </c>
      <c r="C187" s="84">
        <v>19</v>
      </c>
      <c r="D187" s="75" t="s">
        <v>218</v>
      </c>
      <c r="E187" s="97">
        <v>910</v>
      </c>
      <c r="F187" s="213">
        <f>'1.a. Vos-laskelma'!C187</f>
        <v>932</v>
      </c>
      <c r="G187" s="214">
        <f t="shared" si="104"/>
        <v>22</v>
      </c>
      <c r="H187" s="179">
        <f t="shared" si="105"/>
        <v>2.4175824175824177E-2</v>
      </c>
      <c r="I187" s="142"/>
      <c r="J187" s="213">
        <v>789777.05280117481</v>
      </c>
      <c r="K187" s="214">
        <f t="shared" si="106"/>
        <v>885934.15000566549</v>
      </c>
      <c r="L187" s="214">
        <f t="shared" si="107"/>
        <v>96157.097204490681</v>
      </c>
      <c r="M187" s="179">
        <f t="shared" si="108"/>
        <v>0.12175220445243562</v>
      </c>
      <c r="N187" s="404"/>
      <c r="O187" s="213">
        <v>-207756.26406481379</v>
      </c>
      <c r="P187" s="213">
        <f>'2.a. Vos-laskelma'!M187+'2.a. Vos-laskelma'!N187</f>
        <v>-223292.72936602787</v>
      </c>
      <c r="Q187" s="214">
        <f t="shared" si="109"/>
        <v>-15536.465301214077</v>
      </c>
      <c r="R187" s="179">
        <f t="shared" si="110"/>
        <v>7.4782175022011177E-2</v>
      </c>
      <c r="S187" s="404"/>
      <c r="T187" s="213">
        <v>582020.78873636108</v>
      </c>
      <c r="U187" s="213">
        <f>'2.a. Vos-laskelma'!U187</f>
        <v>662641.42063963762</v>
      </c>
      <c r="V187" s="214">
        <f t="shared" si="111"/>
        <v>80620.631903276546</v>
      </c>
      <c r="W187" s="179">
        <f t="shared" si="112"/>
        <v>0.13851847470657169</v>
      </c>
      <c r="X187" s="142"/>
      <c r="Y187" s="213">
        <f>'1.a. Vos-laskelma'!X187</f>
        <v>-9891.4422067851719</v>
      </c>
      <c r="Z187" s="213">
        <f>'1.a. Vos-laskelma'!E187</f>
        <v>-15271.963693263951</v>
      </c>
      <c r="AA187" s="214">
        <f t="shared" si="113"/>
        <v>-5380.5214864787795</v>
      </c>
      <c r="AB187" s="179">
        <f t="shared" si="114"/>
        <v>0.54395722827839366</v>
      </c>
      <c r="AC187" s="179"/>
      <c r="AD187" s="213">
        <v>115382.1256839173</v>
      </c>
      <c r="AE187" s="213">
        <f>'2.a. Vos-laskelma'!X187</f>
        <v>132006.03347648674</v>
      </c>
      <c r="AF187" s="214">
        <f t="shared" si="115"/>
        <v>16623.907792569444</v>
      </c>
      <c r="AG187" s="179">
        <f t="shared" si="116"/>
        <v>0.14407697634302286</v>
      </c>
      <c r="AH187" s="143"/>
      <c r="AI187" s="81">
        <v>687511.47221349319</v>
      </c>
      <c r="AJ187" s="81">
        <f>'2.a. Vos-laskelma'!Y187</f>
        <v>779375.49042286049</v>
      </c>
      <c r="AK187" s="214">
        <f t="shared" si="117"/>
        <v>91864.018209367292</v>
      </c>
      <c r="AL187" s="179">
        <f t="shared" si="118"/>
        <v>0.13361816045571487</v>
      </c>
      <c r="AM187" s="142"/>
      <c r="AN187" s="213">
        <v>-142651</v>
      </c>
      <c r="AO187" s="213">
        <v>-142651</v>
      </c>
      <c r="AP187" s="214">
        <f t="shared" si="153"/>
        <v>0</v>
      </c>
      <c r="AQ187" s="179">
        <f t="shared" si="154"/>
        <v>0</v>
      </c>
      <c r="AR187" s="142"/>
      <c r="AS187" s="213">
        <f t="shared" si="119"/>
        <v>544860.47221349319</v>
      </c>
      <c r="AT187" s="213">
        <f t="shared" si="120"/>
        <v>636724.49042286049</v>
      </c>
      <c r="AU187" s="214">
        <f t="shared" si="121"/>
        <v>91864.018209367292</v>
      </c>
      <c r="AV187" s="179">
        <f t="shared" si="122"/>
        <v>0.16860099584058674</v>
      </c>
      <c r="AX187" s="213">
        <f t="shared" si="123"/>
        <v>867.88687121008218</v>
      </c>
      <c r="AY187" s="213">
        <f t="shared" si="124"/>
        <v>950.57312232367542</v>
      </c>
      <c r="AZ187" s="213">
        <f t="shared" si="125"/>
        <v>82.686251113593244</v>
      </c>
      <c r="BA187" s="404">
        <f t="shared" si="126"/>
        <v>9.5273075162785895E-2</v>
      </c>
      <c r="BB187" s="164"/>
      <c r="BC187" s="213">
        <f t="shared" si="127"/>
        <v>-228.30358688441075</v>
      </c>
      <c r="BD187" s="213">
        <f t="shared" si="128"/>
        <v>-239.58447356869942</v>
      </c>
      <c r="BE187" s="213">
        <f t="shared" si="129"/>
        <v>-11.280886684288674</v>
      </c>
      <c r="BF187" s="404">
        <f t="shared" si="130"/>
        <v>4.9411780332650423E-2</v>
      </c>
      <c r="BG187" s="527"/>
      <c r="BH187" s="213">
        <f t="shared" si="131"/>
        <v>639.58328432567157</v>
      </c>
      <c r="BI187" s="213">
        <f t="shared" si="132"/>
        <v>710.988648754976</v>
      </c>
      <c r="BJ187" s="213">
        <f t="shared" si="133"/>
        <v>71.405364429304427</v>
      </c>
      <c r="BK187" s="404">
        <f t="shared" si="134"/>
        <v>0.11164357508903451</v>
      </c>
      <c r="BL187" s="215"/>
      <c r="BM187" s="213">
        <f t="shared" si="135"/>
        <v>-10.869716710752936</v>
      </c>
      <c r="BN187" s="213">
        <f t="shared" si="136"/>
        <v>-16.386227138695226</v>
      </c>
      <c r="BO187" s="213">
        <f t="shared" si="137"/>
        <v>-5.5165104279422899</v>
      </c>
      <c r="BP187" s="404">
        <f t="shared" si="138"/>
        <v>0.50751188597997654</v>
      </c>
      <c r="BQ187" s="215"/>
      <c r="BR187" s="213">
        <f t="shared" si="139"/>
        <v>126.79354470760143</v>
      </c>
      <c r="BS187" s="213">
        <f t="shared" si="140"/>
        <v>141.63737497477118</v>
      </c>
      <c r="BT187" s="213">
        <f t="shared" si="141"/>
        <v>14.84383026716975</v>
      </c>
      <c r="BU187" s="404">
        <f t="shared" si="142"/>
        <v>0.11707086745938923</v>
      </c>
      <c r="BV187" s="215"/>
      <c r="BW187" s="213">
        <f t="shared" si="143"/>
        <v>755.50711232252002</v>
      </c>
      <c r="BX187" s="213">
        <f t="shared" si="144"/>
        <v>836.23979659105203</v>
      </c>
      <c r="BY187" s="213">
        <f t="shared" si="145"/>
        <v>80.732684268532012</v>
      </c>
      <c r="BZ187" s="404">
        <f t="shared" si="146"/>
        <v>0.10685893349216793</v>
      </c>
      <c r="CA187" s="216"/>
      <c r="CB187" s="213">
        <f t="shared" si="147"/>
        <v>-156.75934065934067</v>
      </c>
      <c r="CC187" s="213">
        <f t="shared" si="148"/>
        <v>-153.05901287553647</v>
      </c>
      <c r="CD187" s="213">
        <f t="shared" si="149"/>
        <v>3.7003277838041981</v>
      </c>
      <c r="CE187" s="404">
        <f t="shared" si="150"/>
        <v>-2.3605150214592398E-2</v>
      </c>
      <c r="CF187" s="142"/>
      <c r="CG187" s="213">
        <f t="shared" si="151"/>
        <v>598.74777166317938</v>
      </c>
      <c r="CH187" s="213">
        <f t="shared" si="152"/>
        <v>683.18078371551553</v>
      </c>
      <c r="CI187" s="206">
        <v>-75.784965064824178</v>
      </c>
      <c r="CJ187" s="142">
        <v>-0.11235179693789039</v>
      </c>
    </row>
    <row r="188" spans="1:88">
      <c r="A188" s="74">
        <v>584</v>
      </c>
      <c r="B188" s="84">
        <v>16</v>
      </c>
      <c r="C188" s="84">
        <v>16</v>
      </c>
      <c r="D188" s="75" t="s">
        <v>219</v>
      </c>
      <c r="E188" s="97">
        <v>2594</v>
      </c>
      <c r="F188" s="213">
        <f>'1.a. Vos-laskelma'!C188</f>
        <v>2547</v>
      </c>
      <c r="G188" s="214">
        <f t="shared" si="104"/>
        <v>-47</v>
      </c>
      <c r="H188" s="179">
        <f t="shared" si="105"/>
        <v>-1.8118735543562067E-2</v>
      </c>
      <c r="I188" s="142"/>
      <c r="J188" s="213">
        <v>3941992.7834156309</v>
      </c>
      <c r="K188" s="214">
        <f t="shared" si="106"/>
        <v>3800417.0854098517</v>
      </c>
      <c r="L188" s="214">
        <f t="shared" si="107"/>
        <v>-141575.69800577918</v>
      </c>
      <c r="M188" s="179">
        <f t="shared" si="108"/>
        <v>-3.5914753218575818E-2</v>
      </c>
      <c r="N188" s="404"/>
      <c r="O188" s="213">
        <v>-759980.2635674997</v>
      </c>
      <c r="P188" s="213">
        <f>'2.a. Vos-laskelma'!M188+'2.a. Vos-laskelma'!N188</f>
        <v>-723915.3347862123</v>
      </c>
      <c r="Q188" s="214">
        <f t="shared" si="109"/>
        <v>36064.928781287395</v>
      </c>
      <c r="R188" s="179">
        <f t="shared" si="110"/>
        <v>-4.7455086020249247E-2</v>
      </c>
      <c r="S188" s="404"/>
      <c r="T188" s="213">
        <v>3182012.519848132</v>
      </c>
      <c r="U188" s="213">
        <f>'2.a. Vos-laskelma'!U188</f>
        <v>3076501.7506236392</v>
      </c>
      <c r="V188" s="214">
        <f t="shared" si="111"/>
        <v>-105510.76922449283</v>
      </c>
      <c r="W188" s="179">
        <f t="shared" si="112"/>
        <v>-3.3158502226612402E-2</v>
      </c>
      <c r="X188" s="142"/>
      <c r="Y188" s="213">
        <f>'1.a. Vos-laskelma'!X188</f>
        <v>1811570.0793852259</v>
      </c>
      <c r="Z188" s="213">
        <f>'1.a. Vos-laskelma'!E188</f>
        <v>1935243.9733238174</v>
      </c>
      <c r="AA188" s="214">
        <f t="shared" si="113"/>
        <v>123673.89393859147</v>
      </c>
      <c r="AB188" s="179">
        <f t="shared" si="114"/>
        <v>6.8268898534999775E-2</v>
      </c>
      <c r="AC188" s="179"/>
      <c r="AD188" s="213">
        <v>381580.71860381239</v>
      </c>
      <c r="AE188" s="213">
        <f>'2.a. Vos-laskelma'!X188</f>
        <v>415907.11549371033</v>
      </c>
      <c r="AF188" s="214">
        <f t="shared" si="115"/>
        <v>34326.396889897936</v>
      </c>
      <c r="AG188" s="179">
        <f t="shared" si="116"/>
        <v>8.9958415654482649E-2</v>
      </c>
      <c r="AH188" s="143"/>
      <c r="AI188" s="81">
        <v>5375163.3178371694</v>
      </c>
      <c r="AJ188" s="81">
        <f>'2.a. Vos-laskelma'!Y188</f>
        <v>5427652.8394411663</v>
      </c>
      <c r="AK188" s="214">
        <f t="shared" si="117"/>
        <v>52489.521603996865</v>
      </c>
      <c r="AL188" s="179">
        <f t="shared" si="118"/>
        <v>9.7651956787644795E-3</v>
      </c>
      <c r="AM188" s="142"/>
      <c r="AN188" s="213">
        <v>367869</v>
      </c>
      <c r="AO188" s="213">
        <v>367869</v>
      </c>
      <c r="AP188" s="214">
        <f t="shared" si="153"/>
        <v>0</v>
      </c>
      <c r="AQ188" s="179">
        <f t="shared" si="154"/>
        <v>0</v>
      </c>
      <c r="AR188" s="142"/>
      <c r="AS188" s="213">
        <f t="shared" si="119"/>
        <v>5743032.3178371694</v>
      </c>
      <c r="AT188" s="213">
        <f t="shared" si="120"/>
        <v>5795521.8394411663</v>
      </c>
      <c r="AU188" s="214">
        <f t="shared" si="121"/>
        <v>52489.521603996865</v>
      </c>
      <c r="AV188" s="179">
        <f t="shared" si="122"/>
        <v>9.1396876595959079E-3</v>
      </c>
      <c r="AX188" s="213">
        <f t="shared" si="123"/>
        <v>1519.6579735603821</v>
      </c>
      <c r="AY188" s="213">
        <f t="shared" si="124"/>
        <v>1492.1150708322937</v>
      </c>
      <c r="AZ188" s="213">
        <f t="shared" si="125"/>
        <v>-27.542902728088393</v>
      </c>
      <c r="BA188" s="404">
        <f t="shared" si="126"/>
        <v>-1.8124409049464316E-2</v>
      </c>
      <c r="BB188" s="164"/>
      <c r="BC188" s="213">
        <f t="shared" si="127"/>
        <v>-292.976200295875</v>
      </c>
      <c r="BD188" s="213">
        <f t="shared" si="128"/>
        <v>-284.22274628433934</v>
      </c>
      <c r="BE188" s="213">
        <f t="shared" si="129"/>
        <v>8.7534540115356663</v>
      </c>
      <c r="BF188" s="404">
        <f t="shared" si="130"/>
        <v>-2.9877696559295952E-2</v>
      </c>
      <c r="BG188" s="527"/>
      <c r="BH188" s="213">
        <f t="shared" si="131"/>
        <v>1226.6817732645072</v>
      </c>
      <c r="BI188" s="213">
        <f t="shared" si="132"/>
        <v>1207.8923245479541</v>
      </c>
      <c r="BJ188" s="213">
        <f t="shared" si="133"/>
        <v>-18.789448716553125</v>
      </c>
      <c r="BK188" s="404">
        <f t="shared" si="134"/>
        <v>-1.5317296731775593E-2</v>
      </c>
      <c r="BL188" s="215"/>
      <c r="BM188" s="213">
        <f t="shared" si="135"/>
        <v>698.36934440448181</v>
      </c>
      <c r="BN188" s="213">
        <f t="shared" si="136"/>
        <v>759.81310299325378</v>
      </c>
      <c r="BO188" s="213">
        <f t="shared" si="137"/>
        <v>61.443758588771971</v>
      </c>
      <c r="BP188" s="404">
        <f t="shared" si="138"/>
        <v>8.7981752178951531E-2</v>
      </c>
      <c r="BQ188" s="215"/>
      <c r="BR188" s="213">
        <f t="shared" si="139"/>
        <v>147.10127933840107</v>
      </c>
      <c r="BS188" s="213">
        <f t="shared" si="140"/>
        <v>163.29293894531227</v>
      </c>
      <c r="BT188" s="213">
        <f t="shared" si="141"/>
        <v>16.191659606911202</v>
      </c>
      <c r="BU188" s="404">
        <f t="shared" si="142"/>
        <v>0.11007150773762399</v>
      </c>
      <c r="BV188" s="215"/>
      <c r="BW188" s="213">
        <f t="shared" si="143"/>
        <v>2072.1523970073899</v>
      </c>
      <c r="BX188" s="213">
        <f t="shared" si="144"/>
        <v>2130.9983664865199</v>
      </c>
      <c r="BY188" s="213">
        <f t="shared" si="145"/>
        <v>58.845969479129963</v>
      </c>
      <c r="BZ188" s="404">
        <f t="shared" si="146"/>
        <v>2.8398475693252836E-2</v>
      </c>
      <c r="CA188" s="216"/>
      <c r="CB188" s="213">
        <f t="shared" si="147"/>
        <v>141.81534309946031</v>
      </c>
      <c r="CC188" s="213">
        <f t="shared" si="148"/>
        <v>144.43227326266197</v>
      </c>
      <c r="CD188" s="213">
        <f t="shared" si="149"/>
        <v>2.6169301632016584</v>
      </c>
      <c r="CE188" s="404">
        <f t="shared" si="150"/>
        <v>1.8453082057322309E-2</v>
      </c>
      <c r="CF188" s="142"/>
      <c r="CG188" s="213">
        <f t="shared" si="151"/>
        <v>2213.9677401068502</v>
      </c>
      <c r="CH188" s="213">
        <f t="shared" si="152"/>
        <v>2275.4306397491819</v>
      </c>
      <c r="CI188" s="206">
        <v>39.630032908316927</v>
      </c>
      <c r="CJ188" s="142">
        <v>1.8226254724422349E-2</v>
      </c>
    </row>
    <row r="189" spans="1:88">
      <c r="A189" s="74">
        <v>592</v>
      </c>
      <c r="B189" s="84">
        <v>13</v>
      </c>
      <c r="C189" s="84">
        <v>13</v>
      </c>
      <c r="D189" s="75" t="s">
        <v>220</v>
      </c>
      <c r="E189" s="97">
        <v>3552</v>
      </c>
      <c r="F189" s="213">
        <f>'1.a. Vos-laskelma'!C189</f>
        <v>3511</v>
      </c>
      <c r="G189" s="214">
        <f t="shared" si="104"/>
        <v>-41</v>
      </c>
      <c r="H189" s="179">
        <f t="shared" si="105"/>
        <v>-1.1542792792792793E-2</v>
      </c>
      <c r="I189" s="142"/>
      <c r="J189" s="213">
        <v>2142793.3510339679</v>
      </c>
      <c r="K189" s="214">
        <f t="shared" si="106"/>
        <v>1683891.6321456986</v>
      </c>
      <c r="L189" s="214">
        <f t="shared" si="107"/>
        <v>-458901.71888826927</v>
      </c>
      <c r="M189" s="179">
        <f t="shared" si="108"/>
        <v>-0.21416051093626651</v>
      </c>
      <c r="N189" s="404"/>
      <c r="O189" s="213">
        <v>-636664.14994639461</v>
      </c>
      <c r="P189" s="213">
        <f>'2.a. Vos-laskelma'!M189+'2.a. Vos-laskelma'!N189</f>
        <v>-587032.39156702021</v>
      </c>
      <c r="Q189" s="214">
        <f t="shared" si="109"/>
        <v>49631.758379374398</v>
      </c>
      <c r="R189" s="179">
        <f t="shared" si="110"/>
        <v>-7.7955949590617371E-2</v>
      </c>
      <c r="S189" s="404"/>
      <c r="T189" s="213">
        <v>1506129.2010875731</v>
      </c>
      <c r="U189" s="213">
        <f>'2.a. Vos-laskelma'!U189</f>
        <v>1096859.2405786784</v>
      </c>
      <c r="V189" s="214">
        <f t="shared" si="111"/>
        <v>-409269.96050889464</v>
      </c>
      <c r="W189" s="179">
        <f t="shared" si="112"/>
        <v>-0.27173628943211614</v>
      </c>
      <c r="X189" s="142"/>
      <c r="Y189" s="213">
        <f>'1.a. Vos-laskelma'!X189</f>
        <v>1752063.922511033</v>
      </c>
      <c r="Z189" s="213">
        <f>'1.a. Vos-laskelma'!E189</f>
        <v>1739415.2613433956</v>
      </c>
      <c r="AA189" s="214">
        <f t="shared" si="113"/>
        <v>-12648.661167637445</v>
      </c>
      <c r="AB189" s="179">
        <f t="shared" si="114"/>
        <v>-7.2192920618498694E-3</v>
      </c>
      <c r="AC189" s="179"/>
      <c r="AD189" s="213">
        <v>367315.10147721769</v>
      </c>
      <c r="AE189" s="213">
        <f>'2.a. Vos-laskelma'!X189</f>
        <v>435101.55328181491</v>
      </c>
      <c r="AF189" s="214">
        <f t="shared" si="115"/>
        <v>67786.451804597222</v>
      </c>
      <c r="AG189" s="179">
        <f t="shared" si="116"/>
        <v>0.1845457797187835</v>
      </c>
      <c r="AH189" s="143"/>
      <c r="AI189" s="81">
        <v>3625508.2250758251</v>
      </c>
      <c r="AJ189" s="81">
        <f>'2.a. Vos-laskelma'!Y189</f>
        <v>3271376.0552038886</v>
      </c>
      <c r="AK189" s="214">
        <f t="shared" si="117"/>
        <v>-354132.16987193655</v>
      </c>
      <c r="AL189" s="179">
        <f t="shared" si="118"/>
        <v>-9.7677938619082874E-2</v>
      </c>
      <c r="AM189" s="142"/>
      <c r="AN189" s="213">
        <v>58532</v>
      </c>
      <c r="AO189" s="213">
        <v>58532</v>
      </c>
      <c r="AP189" s="214">
        <f t="shared" si="153"/>
        <v>0</v>
      </c>
      <c r="AQ189" s="179">
        <f t="shared" si="154"/>
        <v>0</v>
      </c>
      <c r="AR189" s="142"/>
      <c r="AS189" s="213">
        <f t="shared" si="119"/>
        <v>3684040.2250758251</v>
      </c>
      <c r="AT189" s="213">
        <f t="shared" si="120"/>
        <v>3329908.0552038886</v>
      </c>
      <c r="AU189" s="214">
        <f t="shared" si="121"/>
        <v>-354132.16987193655</v>
      </c>
      <c r="AV189" s="179">
        <f t="shared" si="122"/>
        <v>-9.6126032354776417E-2</v>
      </c>
      <c r="AX189" s="213">
        <f t="shared" si="123"/>
        <v>603.26389387217569</v>
      </c>
      <c r="AY189" s="213">
        <f t="shared" si="124"/>
        <v>479.60456626194775</v>
      </c>
      <c r="AZ189" s="213">
        <f t="shared" si="125"/>
        <v>-123.65932761022793</v>
      </c>
      <c r="BA189" s="404">
        <f t="shared" si="126"/>
        <v>-0.20498380371564198</v>
      </c>
      <c r="BB189" s="164"/>
      <c r="BC189" s="213">
        <f t="shared" si="127"/>
        <v>-179.24103320562912</v>
      </c>
      <c r="BD189" s="213">
        <f t="shared" si="128"/>
        <v>-167.19806082797498</v>
      </c>
      <c r="BE189" s="213">
        <f t="shared" si="129"/>
        <v>12.042972377654138</v>
      </c>
      <c r="BF189" s="404">
        <f t="shared" si="130"/>
        <v>-6.71887020637634E-2</v>
      </c>
      <c r="BG189" s="527"/>
      <c r="BH189" s="213">
        <f t="shared" si="131"/>
        <v>424.02286066654648</v>
      </c>
      <c r="BI189" s="213">
        <f t="shared" si="132"/>
        <v>312.40650543397277</v>
      </c>
      <c r="BJ189" s="213">
        <f t="shared" si="133"/>
        <v>-111.61635523257371</v>
      </c>
      <c r="BK189" s="404">
        <f t="shared" si="134"/>
        <v>-0.26323192824348524</v>
      </c>
      <c r="BL189" s="215"/>
      <c r="BM189" s="213">
        <f t="shared" si="135"/>
        <v>493.26123944567371</v>
      </c>
      <c r="BN189" s="213">
        <f t="shared" si="136"/>
        <v>495.41875857117503</v>
      </c>
      <c r="BO189" s="213">
        <f t="shared" si="137"/>
        <v>2.1575191255013237</v>
      </c>
      <c r="BP189" s="404">
        <f t="shared" si="138"/>
        <v>4.3739887770746812E-3</v>
      </c>
      <c r="BQ189" s="215"/>
      <c r="BR189" s="213">
        <f t="shared" si="139"/>
        <v>103.41078307354101</v>
      </c>
      <c r="BS189" s="213">
        <f t="shared" si="140"/>
        <v>123.92525015147106</v>
      </c>
      <c r="BT189" s="213">
        <f t="shared" si="141"/>
        <v>20.51446707793005</v>
      </c>
      <c r="BU189" s="404">
        <f t="shared" si="142"/>
        <v>0.19837841343238935</v>
      </c>
      <c r="BV189" s="215"/>
      <c r="BW189" s="213">
        <f t="shared" si="143"/>
        <v>1020.6948831857616</v>
      </c>
      <c r="BX189" s="213">
        <f t="shared" si="144"/>
        <v>931.75051415661881</v>
      </c>
      <c r="BY189" s="213">
        <f t="shared" si="145"/>
        <v>-88.944369029142763</v>
      </c>
      <c r="BZ189" s="404">
        <f t="shared" si="146"/>
        <v>-8.7140996290225661E-2</v>
      </c>
      <c r="CA189" s="216"/>
      <c r="CB189" s="213">
        <f t="shared" si="147"/>
        <v>16.478603603603602</v>
      </c>
      <c r="CC189" s="213">
        <f t="shared" si="148"/>
        <v>16.671033893477642</v>
      </c>
      <c r="CD189" s="213">
        <f t="shared" si="149"/>
        <v>0.19243028987403932</v>
      </c>
      <c r="CE189" s="404">
        <f t="shared" si="150"/>
        <v>1.167758473369418E-2</v>
      </c>
      <c r="CF189" s="142"/>
      <c r="CG189" s="213">
        <f t="shared" si="151"/>
        <v>1037.1734867893651</v>
      </c>
      <c r="CH189" s="213">
        <f t="shared" si="152"/>
        <v>948.42154805009648</v>
      </c>
      <c r="CI189" s="206">
        <v>8.6682232461650983</v>
      </c>
      <c r="CJ189" s="142">
        <v>8.427981414799059E-3</v>
      </c>
    </row>
    <row r="190" spans="1:88">
      <c r="A190" s="74">
        <v>593</v>
      </c>
      <c r="B190" s="84">
        <v>10</v>
      </c>
      <c r="C190" s="84">
        <v>10</v>
      </c>
      <c r="D190" s="75" t="s">
        <v>221</v>
      </c>
      <c r="E190" s="97">
        <v>17178</v>
      </c>
      <c r="F190" s="213">
        <f>'1.a. Vos-laskelma'!C190</f>
        <v>17124</v>
      </c>
      <c r="G190" s="214">
        <f t="shared" si="104"/>
        <v>-54</v>
      </c>
      <c r="H190" s="179">
        <f t="shared" si="105"/>
        <v>-3.1435557107928748E-3</v>
      </c>
      <c r="I190" s="142"/>
      <c r="J190" s="213">
        <v>1906931.108305244</v>
      </c>
      <c r="K190" s="214">
        <f t="shared" si="106"/>
        <v>1190764.9785583317</v>
      </c>
      <c r="L190" s="214">
        <f t="shared" si="107"/>
        <v>-716166.12974691228</v>
      </c>
      <c r="M190" s="179">
        <f t="shared" si="108"/>
        <v>-0.37555951897150286</v>
      </c>
      <c r="N190" s="404"/>
      <c r="O190" s="213">
        <v>-2539106.6321138968</v>
      </c>
      <c r="P190" s="213">
        <f>'2.a. Vos-laskelma'!M190+'2.a. Vos-laskelma'!N190</f>
        <v>-2306961.5929891155</v>
      </c>
      <c r="Q190" s="214">
        <f t="shared" si="109"/>
        <v>232145.03912478127</v>
      </c>
      <c r="R190" s="179">
        <f t="shared" si="110"/>
        <v>-9.142784166236935E-2</v>
      </c>
      <c r="S190" s="404"/>
      <c r="T190" s="213">
        <v>-632175.52380865347</v>
      </c>
      <c r="U190" s="213">
        <f>'2.a. Vos-laskelma'!U190</f>
        <v>-1116196.6144307838</v>
      </c>
      <c r="V190" s="214">
        <f t="shared" si="111"/>
        <v>-484021.09062213032</v>
      </c>
      <c r="W190" s="179">
        <f t="shared" si="112"/>
        <v>0.76564351575344058</v>
      </c>
      <c r="X190" s="142"/>
      <c r="Y190" s="213">
        <f>'1.a. Vos-laskelma'!X190</f>
        <v>6805663.823365394</v>
      </c>
      <c r="Z190" s="213">
        <f>'1.a. Vos-laskelma'!E190</f>
        <v>7158112.3065225342</v>
      </c>
      <c r="AA190" s="214">
        <f t="shared" si="113"/>
        <v>352448.4831571402</v>
      </c>
      <c r="AB190" s="179">
        <f t="shared" si="114"/>
        <v>5.1787524671304548E-2</v>
      </c>
      <c r="AC190" s="179"/>
      <c r="AD190" s="213">
        <v>2045249.096934879</v>
      </c>
      <c r="AE190" s="213">
        <f>'2.a. Vos-laskelma'!X190</f>
        <v>2344020.5460097794</v>
      </c>
      <c r="AF190" s="214">
        <f t="shared" si="115"/>
        <v>298771.44907490048</v>
      </c>
      <c r="AG190" s="179">
        <f t="shared" si="116"/>
        <v>0.14608071433580172</v>
      </c>
      <c r="AH190" s="143"/>
      <c r="AI190" s="81">
        <v>8218737.3964916198</v>
      </c>
      <c r="AJ190" s="81">
        <f>'2.a. Vos-laskelma'!Y190</f>
        <v>8385936.238101529</v>
      </c>
      <c r="AK190" s="214">
        <f t="shared" si="117"/>
        <v>167198.8416099092</v>
      </c>
      <c r="AL190" s="179">
        <f t="shared" si="118"/>
        <v>2.0343616488012178E-2</v>
      </c>
      <c r="AM190" s="142"/>
      <c r="AN190" s="213">
        <v>-1409395</v>
      </c>
      <c r="AO190" s="213">
        <v>-1409395</v>
      </c>
      <c r="AP190" s="214">
        <f t="shared" si="153"/>
        <v>0</v>
      </c>
      <c r="AQ190" s="179">
        <f t="shared" si="154"/>
        <v>0</v>
      </c>
      <c r="AR190" s="142"/>
      <c r="AS190" s="213">
        <f t="shared" si="119"/>
        <v>6809342.3964916198</v>
      </c>
      <c r="AT190" s="213">
        <f t="shared" si="120"/>
        <v>6976541.238101529</v>
      </c>
      <c r="AU190" s="214">
        <f t="shared" si="121"/>
        <v>167198.8416099092</v>
      </c>
      <c r="AV190" s="179">
        <f t="shared" si="122"/>
        <v>2.4554330194359902E-2</v>
      </c>
      <c r="AX190" s="213">
        <f t="shared" si="123"/>
        <v>111.01007732595436</v>
      </c>
      <c r="AY190" s="213">
        <f t="shared" si="124"/>
        <v>69.537781976076374</v>
      </c>
      <c r="AZ190" s="213">
        <f t="shared" si="125"/>
        <v>-41.472295349877982</v>
      </c>
      <c r="BA190" s="404">
        <f t="shared" si="126"/>
        <v>-0.37359036538732043</v>
      </c>
      <c r="BB190" s="164"/>
      <c r="BC190" s="213">
        <f t="shared" si="127"/>
        <v>-147.81153988321671</v>
      </c>
      <c r="BD190" s="213">
        <f t="shared" si="128"/>
        <v>-134.72095263893456</v>
      </c>
      <c r="BE190" s="213">
        <f t="shared" si="129"/>
        <v>13.090587244282148</v>
      </c>
      <c r="BF190" s="404">
        <f t="shared" si="130"/>
        <v>-8.8562687694240846E-2</v>
      </c>
      <c r="BG190" s="527"/>
      <c r="BH190" s="213">
        <f t="shared" si="131"/>
        <v>-36.801462557262397</v>
      </c>
      <c r="BI190" s="213">
        <f t="shared" si="132"/>
        <v>-65.183170662858203</v>
      </c>
      <c r="BJ190" s="213">
        <f t="shared" si="133"/>
        <v>-28.381708105595806</v>
      </c>
      <c r="BK190" s="404">
        <f t="shared" si="134"/>
        <v>0.77121141752000733</v>
      </c>
      <c r="BL190" s="215"/>
      <c r="BM190" s="213">
        <f t="shared" si="135"/>
        <v>396.18487736438431</v>
      </c>
      <c r="BN190" s="213">
        <f t="shared" si="136"/>
        <v>418.01636921995646</v>
      </c>
      <c r="BO190" s="213">
        <f t="shared" si="137"/>
        <v>21.831491855572153</v>
      </c>
      <c r="BP190" s="404">
        <f t="shared" si="138"/>
        <v>5.510430383109502E-2</v>
      </c>
      <c r="BQ190" s="215"/>
      <c r="BR190" s="213">
        <f t="shared" si="139"/>
        <v>119.062119975252</v>
      </c>
      <c r="BS190" s="213">
        <f t="shared" si="140"/>
        <v>136.8851054665837</v>
      </c>
      <c r="BT190" s="213">
        <f t="shared" si="141"/>
        <v>17.822985491331693</v>
      </c>
      <c r="BU190" s="404">
        <f t="shared" si="142"/>
        <v>0.14969484412873163</v>
      </c>
      <c r="BV190" s="215"/>
      <c r="BW190" s="213">
        <f t="shared" si="143"/>
        <v>478.44553478237395</v>
      </c>
      <c r="BX190" s="213">
        <f t="shared" si="144"/>
        <v>489.71830402368192</v>
      </c>
      <c r="BY190" s="213">
        <f t="shared" si="145"/>
        <v>11.272769241307969</v>
      </c>
      <c r="BZ190" s="404">
        <f t="shared" si="146"/>
        <v>2.3561238263902929E-2</v>
      </c>
      <c r="CA190" s="216"/>
      <c r="CB190" s="213">
        <f t="shared" si="147"/>
        <v>-82.046512981720809</v>
      </c>
      <c r="CC190" s="213">
        <f t="shared" si="148"/>
        <v>-82.305244101845361</v>
      </c>
      <c r="CD190" s="213">
        <f t="shared" si="149"/>
        <v>-0.25873112012455124</v>
      </c>
      <c r="CE190" s="404">
        <f t="shared" si="150"/>
        <v>3.1534688156971899E-3</v>
      </c>
      <c r="CF190" s="142"/>
      <c r="CG190" s="213">
        <f t="shared" si="151"/>
        <v>396.39902180065314</v>
      </c>
      <c r="CH190" s="213">
        <f t="shared" si="152"/>
        <v>407.41305992183652</v>
      </c>
      <c r="CI190" s="206">
        <v>31.921650969686141</v>
      </c>
      <c r="CJ190" s="142">
        <v>8.7581983202162594E-2</v>
      </c>
    </row>
    <row r="191" spans="1:88">
      <c r="A191" s="74">
        <v>595</v>
      </c>
      <c r="B191" s="84">
        <v>11</v>
      </c>
      <c r="C191" s="84">
        <v>11</v>
      </c>
      <c r="D191" s="75" t="s">
        <v>222</v>
      </c>
      <c r="E191" s="97">
        <v>3980</v>
      </c>
      <c r="F191" s="213">
        <f>'1.a. Vos-laskelma'!C191</f>
        <v>3873</v>
      </c>
      <c r="G191" s="214">
        <f t="shared" si="104"/>
        <v>-107</v>
      </c>
      <c r="H191" s="179">
        <f t="shared" si="105"/>
        <v>-2.6884422110552763E-2</v>
      </c>
      <c r="I191" s="142"/>
      <c r="J191" s="213">
        <v>1223222.957883284</v>
      </c>
      <c r="K191" s="214">
        <f t="shared" si="106"/>
        <v>939257.92541569378</v>
      </c>
      <c r="L191" s="214">
        <f t="shared" si="107"/>
        <v>-283965.03246759018</v>
      </c>
      <c r="M191" s="179">
        <f t="shared" si="108"/>
        <v>-0.23214495005798053</v>
      </c>
      <c r="N191" s="404"/>
      <c r="O191" s="213">
        <v>1122697.957661985</v>
      </c>
      <c r="P191" s="213">
        <f>'2.a. Vos-laskelma'!M191+'2.a. Vos-laskelma'!N191</f>
        <v>1054777.1906640693</v>
      </c>
      <c r="Q191" s="214">
        <f t="shared" si="109"/>
        <v>-67920.766997915693</v>
      </c>
      <c r="R191" s="179">
        <f t="shared" si="110"/>
        <v>-6.0497809347903761E-2</v>
      </c>
      <c r="S191" s="404"/>
      <c r="T191" s="213">
        <v>2345920.9155452689</v>
      </c>
      <c r="U191" s="213">
        <f>'2.a. Vos-laskelma'!U191</f>
        <v>1994035.116079763</v>
      </c>
      <c r="V191" s="214">
        <f t="shared" si="111"/>
        <v>-351885.79946550587</v>
      </c>
      <c r="W191" s="179">
        <f t="shared" si="112"/>
        <v>-0.14999900343346231</v>
      </c>
      <c r="X191" s="142"/>
      <c r="Y191" s="213">
        <f>'1.a. Vos-laskelma'!X191</f>
        <v>2383154.6727810828</v>
      </c>
      <c r="Z191" s="213">
        <f>'1.a. Vos-laskelma'!E191</f>
        <v>2274796.5106684747</v>
      </c>
      <c r="AA191" s="214">
        <f t="shared" si="113"/>
        <v>-108358.16211260809</v>
      </c>
      <c r="AB191" s="179">
        <f t="shared" si="114"/>
        <v>-4.546837154558532E-2</v>
      </c>
      <c r="AC191" s="179"/>
      <c r="AD191" s="213">
        <v>762939.36539906485</v>
      </c>
      <c r="AE191" s="213">
        <f>'2.a. Vos-laskelma'!X191</f>
        <v>829055.46489548241</v>
      </c>
      <c r="AF191" s="214">
        <f t="shared" si="115"/>
        <v>66116.099496417562</v>
      </c>
      <c r="AG191" s="179">
        <f t="shared" si="116"/>
        <v>8.665970389643575E-2</v>
      </c>
      <c r="AH191" s="143"/>
      <c r="AI191" s="81">
        <v>5492014.9537254171</v>
      </c>
      <c r="AJ191" s="81">
        <f>'2.a. Vos-laskelma'!Y191</f>
        <v>5097887.0916437199</v>
      </c>
      <c r="AK191" s="214">
        <f t="shared" si="117"/>
        <v>-394127.86208169721</v>
      </c>
      <c r="AL191" s="179">
        <f t="shared" si="118"/>
        <v>-7.1763799880833742E-2</v>
      </c>
      <c r="AM191" s="142"/>
      <c r="AN191" s="213">
        <v>85537</v>
      </c>
      <c r="AO191" s="213">
        <v>85537</v>
      </c>
      <c r="AP191" s="214">
        <f t="shared" si="153"/>
        <v>0</v>
      </c>
      <c r="AQ191" s="179">
        <f t="shared" si="154"/>
        <v>0</v>
      </c>
      <c r="AR191" s="142"/>
      <c r="AS191" s="213">
        <f t="shared" si="119"/>
        <v>5577551.9537254171</v>
      </c>
      <c r="AT191" s="213">
        <f t="shared" si="120"/>
        <v>5183424.0916437199</v>
      </c>
      <c r="AU191" s="214">
        <f t="shared" si="121"/>
        <v>-394127.86208169721</v>
      </c>
      <c r="AV191" s="179">
        <f t="shared" si="122"/>
        <v>-7.0663234578827575E-2</v>
      </c>
      <c r="AX191" s="213">
        <f t="shared" si="123"/>
        <v>307.34245172946834</v>
      </c>
      <c r="AY191" s="213">
        <f t="shared" si="124"/>
        <v>242.51431071925995</v>
      </c>
      <c r="AZ191" s="213">
        <f t="shared" si="125"/>
        <v>-64.828141010208384</v>
      </c>
      <c r="BA191" s="404">
        <f t="shared" si="126"/>
        <v>-0.21093129388865545</v>
      </c>
      <c r="BB191" s="164"/>
      <c r="BC191" s="213">
        <f t="shared" si="127"/>
        <v>282.08491398542333</v>
      </c>
      <c r="BD191" s="213">
        <f t="shared" si="128"/>
        <v>272.34112849575763</v>
      </c>
      <c r="BE191" s="213">
        <f t="shared" si="129"/>
        <v>-9.7437854896656972</v>
      </c>
      <c r="BF191" s="404">
        <f t="shared" si="130"/>
        <v>-3.4542029745586483E-2</v>
      </c>
      <c r="BG191" s="527"/>
      <c r="BH191" s="213">
        <f t="shared" si="131"/>
        <v>589.42736571489172</v>
      </c>
      <c r="BI191" s="213">
        <f t="shared" si="132"/>
        <v>514.85543921501755</v>
      </c>
      <c r="BJ191" s="213">
        <f t="shared" si="133"/>
        <v>-74.571926499874166</v>
      </c>
      <c r="BK191" s="404">
        <f t="shared" si="134"/>
        <v>-0.12651588785571399</v>
      </c>
      <c r="BL191" s="215"/>
      <c r="BM191" s="213">
        <f t="shared" si="135"/>
        <v>598.78258110077456</v>
      </c>
      <c r="BN191" s="213">
        <f t="shared" si="136"/>
        <v>587.34740786689247</v>
      </c>
      <c r="BO191" s="213">
        <f t="shared" si="137"/>
        <v>-11.435173233882097</v>
      </c>
      <c r="BP191" s="404">
        <f t="shared" si="138"/>
        <v>-1.9097371224226656E-2</v>
      </c>
      <c r="BQ191" s="215"/>
      <c r="BR191" s="213">
        <f t="shared" si="139"/>
        <v>191.69330788921226</v>
      </c>
      <c r="BS191" s="213">
        <f t="shared" si="140"/>
        <v>214.06028011760455</v>
      </c>
      <c r="BT191" s="213">
        <f t="shared" si="141"/>
        <v>22.366972228392285</v>
      </c>
      <c r="BU191" s="404">
        <f t="shared" si="142"/>
        <v>0.11668102801647678</v>
      </c>
      <c r="BV191" s="215"/>
      <c r="BW191" s="213">
        <f t="shared" si="143"/>
        <v>1379.9032547048787</v>
      </c>
      <c r="BX191" s="213">
        <f t="shared" si="144"/>
        <v>1316.2631271995147</v>
      </c>
      <c r="BY191" s="213">
        <f t="shared" si="145"/>
        <v>-63.640127505364035</v>
      </c>
      <c r="BZ191" s="404">
        <f t="shared" si="146"/>
        <v>-4.6119267628638799E-2</v>
      </c>
      <c r="CA191" s="216"/>
      <c r="CB191" s="213">
        <f t="shared" si="147"/>
        <v>21.491708542713567</v>
      </c>
      <c r="CC191" s="213">
        <f t="shared" si="148"/>
        <v>22.0854634650142</v>
      </c>
      <c r="CD191" s="213">
        <f t="shared" si="149"/>
        <v>0.59375492230063287</v>
      </c>
      <c r="CE191" s="404">
        <f t="shared" si="150"/>
        <v>2.7627162406403297E-2</v>
      </c>
      <c r="CF191" s="142"/>
      <c r="CG191" s="213">
        <f t="shared" si="151"/>
        <v>1401.3949632475922</v>
      </c>
      <c r="CH191" s="213">
        <f t="shared" si="152"/>
        <v>1338.3485906645287</v>
      </c>
      <c r="CI191" s="206">
        <v>31.224395389308938</v>
      </c>
      <c r="CJ191" s="142">
        <v>2.2788692241518419E-2</v>
      </c>
    </row>
    <row r="192" spans="1:88">
      <c r="A192" s="74">
        <v>598</v>
      </c>
      <c r="B192" s="84">
        <v>15</v>
      </c>
      <c r="C192" s="84">
        <v>15</v>
      </c>
      <c r="D192" s="75" t="s">
        <v>223</v>
      </c>
      <c r="E192" s="97">
        <v>19576</v>
      </c>
      <c r="F192" s="213">
        <f>'1.a. Vos-laskelma'!C192</f>
        <v>19657</v>
      </c>
      <c r="G192" s="214">
        <f t="shared" si="104"/>
        <v>81</v>
      </c>
      <c r="H192" s="179">
        <f t="shared" si="105"/>
        <v>4.1377196567225173E-3</v>
      </c>
      <c r="I192" s="142"/>
      <c r="J192" s="213">
        <v>15286814.397922309</v>
      </c>
      <c r="K192" s="214">
        <f t="shared" si="106"/>
        <v>14961585.129555888</v>
      </c>
      <c r="L192" s="214">
        <f t="shared" si="107"/>
        <v>-325229.26836642064</v>
      </c>
      <c r="M192" s="179">
        <f t="shared" si="108"/>
        <v>-2.1275149936446133E-2</v>
      </c>
      <c r="N192" s="404"/>
      <c r="O192" s="213">
        <v>-10244207.713219641</v>
      </c>
      <c r="P192" s="213">
        <f>'2.a. Vos-laskelma'!M192+'2.a. Vos-laskelma'!N192</f>
        <v>-9983107.4165358171</v>
      </c>
      <c r="Q192" s="214">
        <f t="shared" si="109"/>
        <v>261100.29668382369</v>
      </c>
      <c r="R192" s="179">
        <f t="shared" si="110"/>
        <v>-2.5487602750077661E-2</v>
      </c>
      <c r="S192" s="404"/>
      <c r="T192" s="213">
        <v>5042606.6847026702</v>
      </c>
      <c r="U192" s="213">
        <f>'2.a. Vos-laskelma'!U192</f>
        <v>4978477.7130200714</v>
      </c>
      <c r="V192" s="214">
        <f t="shared" si="111"/>
        <v>-64128.971682598814</v>
      </c>
      <c r="W192" s="179">
        <f t="shared" si="112"/>
        <v>-1.2717424874151192E-2</v>
      </c>
      <c r="X192" s="142"/>
      <c r="Y192" s="213">
        <f>'1.a. Vos-laskelma'!X192</f>
        <v>1628262.905267972</v>
      </c>
      <c r="Z192" s="213">
        <f>'1.a. Vos-laskelma'!E192</f>
        <v>2870456.5100121908</v>
      </c>
      <c r="AA192" s="214">
        <f t="shared" si="113"/>
        <v>1242193.6047442188</v>
      </c>
      <c r="AB192" s="179">
        <f t="shared" si="114"/>
        <v>0.76289498503301234</v>
      </c>
      <c r="AC192" s="179"/>
      <c r="AD192" s="213">
        <v>1630122.9024017551</v>
      </c>
      <c r="AE192" s="213">
        <f>'2.a. Vos-laskelma'!X192</f>
        <v>1924102.1381906169</v>
      </c>
      <c r="AF192" s="214">
        <f t="shared" si="115"/>
        <v>293979.23578886176</v>
      </c>
      <c r="AG192" s="179">
        <f t="shared" si="116"/>
        <v>0.18034176156639786</v>
      </c>
      <c r="AH192" s="143"/>
      <c r="AI192" s="81">
        <v>8300992.4923723973</v>
      </c>
      <c r="AJ192" s="81">
        <f>'2.a. Vos-laskelma'!Y192</f>
        <v>9773036.3612228781</v>
      </c>
      <c r="AK192" s="214">
        <f t="shared" si="117"/>
        <v>1472043.8688504808</v>
      </c>
      <c r="AL192" s="179">
        <f t="shared" si="118"/>
        <v>0.17733347791882839</v>
      </c>
      <c r="AM192" s="142"/>
      <c r="AN192" s="213">
        <v>4421874</v>
      </c>
      <c r="AO192" s="213">
        <v>4421874</v>
      </c>
      <c r="AP192" s="214">
        <f t="shared" si="153"/>
        <v>0</v>
      </c>
      <c r="AQ192" s="179">
        <f t="shared" si="154"/>
        <v>0</v>
      </c>
      <c r="AR192" s="142"/>
      <c r="AS192" s="213">
        <f t="shared" si="119"/>
        <v>12722866.492372397</v>
      </c>
      <c r="AT192" s="213">
        <f t="shared" si="120"/>
        <v>14194910.361222878</v>
      </c>
      <c r="AU192" s="214">
        <f t="shared" si="121"/>
        <v>1472043.8688504808</v>
      </c>
      <c r="AV192" s="179">
        <f t="shared" si="122"/>
        <v>0.11570064574150796</v>
      </c>
      <c r="AX192" s="213">
        <f t="shared" si="123"/>
        <v>780.89570892533254</v>
      </c>
      <c r="AY192" s="213">
        <f t="shared" si="124"/>
        <v>761.13268197364243</v>
      </c>
      <c r="AZ192" s="213">
        <f t="shared" si="125"/>
        <v>-19.763026951690108</v>
      </c>
      <c r="BA192" s="404">
        <f t="shared" si="126"/>
        <v>-2.5308151556995947E-2</v>
      </c>
      <c r="BB192" s="164"/>
      <c r="BC192" s="213">
        <f t="shared" si="127"/>
        <v>-523.30443978441156</v>
      </c>
      <c r="BD192" s="213">
        <f t="shared" si="128"/>
        <v>-507.86526003641535</v>
      </c>
      <c r="BE192" s="213">
        <f t="shared" si="129"/>
        <v>15.439179747996207</v>
      </c>
      <c r="BF192" s="404">
        <f t="shared" si="130"/>
        <v>-2.9503246244875669E-2</v>
      </c>
      <c r="BG192" s="527"/>
      <c r="BH192" s="213">
        <f t="shared" si="131"/>
        <v>257.59126914092104</v>
      </c>
      <c r="BI192" s="213">
        <f t="shared" si="132"/>
        <v>253.267421937227</v>
      </c>
      <c r="BJ192" s="213">
        <f t="shared" si="133"/>
        <v>-4.3238472036940436</v>
      </c>
      <c r="BK192" s="404">
        <f t="shared" si="134"/>
        <v>-1.6785690051197295E-2</v>
      </c>
      <c r="BL192" s="215"/>
      <c r="BM192" s="213">
        <f t="shared" si="135"/>
        <v>83.176486783202492</v>
      </c>
      <c r="BN192" s="213">
        <f t="shared" si="136"/>
        <v>146.02719184067715</v>
      </c>
      <c r="BO192" s="213">
        <f t="shared" si="137"/>
        <v>62.850705057474656</v>
      </c>
      <c r="BP192" s="404">
        <f t="shared" si="138"/>
        <v>0.75563067746890422</v>
      </c>
      <c r="BQ192" s="215"/>
      <c r="BR192" s="213">
        <f t="shared" si="139"/>
        <v>83.271500940016097</v>
      </c>
      <c r="BS192" s="213">
        <f t="shared" si="140"/>
        <v>97.883814325208164</v>
      </c>
      <c r="BT192" s="213">
        <f t="shared" si="141"/>
        <v>14.612313385192067</v>
      </c>
      <c r="BU192" s="404">
        <f t="shared" si="142"/>
        <v>0.17547796329164189</v>
      </c>
      <c r="BV192" s="215"/>
      <c r="BW192" s="213">
        <f t="shared" si="143"/>
        <v>424.03925686413965</v>
      </c>
      <c r="BX192" s="213">
        <f t="shared" si="144"/>
        <v>497.17842810311225</v>
      </c>
      <c r="BY192" s="213">
        <f t="shared" si="145"/>
        <v>73.139171238972608</v>
      </c>
      <c r="BZ192" s="404">
        <f t="shared" si="146"/>
        <v>0.17248207578669086</v>
      </c>
      <c r="CA192" s="216"/>
      <c r="CB192" s="213">
        <f t="shared" si="147"/>
        <v>225.88240702901513</v>
      </c>
      <c r="CC192" s="213">
        <f t="shared" si="148"/>
        <v>224.95162028793814</v>
      </c>
      <c r="CD192" s="213">
        <f t="shared" si="149"/>
        <v>-0.93078674107698589</v>
      </c>
      <c r="CE192" s="404">
        <f t="shared" si="150"/>
        <v>-4.1206694816096241E-3</v>
      </c>
      <c r="CF192" s="142"/>
      <c r="CG192" s="213">
        <f t="shared" si="151"/>
        <v>649.9216638931548</v>
      </c>
      <c r="CH192" s="213">
        <f t="shared" si="152"/>
        <v>722.13004839105042</v>
      </c>
      <c r="CI192" s="206">
        <v>137.33797801363741</v>
      </c>
      <c r="CJ192" s="142">
        <v>0.26793279184839042</v>
      </c>
    </row>
    <row r="193" spans="1:88">
      <c r="A193" s="74">
        <v>599</v>
      </c>
      <c r="B193" s="84">
        <v>15</v>
      </c>
      <c r="C193" s="84">
        <v>15</v>
      </c>
      <c r="D193" s="75" t="s">
        <v>224</v>
      </c>
      <c r="E193" s="97">
        <v>11226</v>
      </c>
      <c r="F193" s="213">
        <f>'1.a. Vos-laskelma'!C193</f>
        <v>11289</v>
      </c>
      <c r="G193" s="214">
        <f t="shared" si="104"/>
        <v>63</v>
      </c>
      <c r="H193" s="179">
        <f t="shared" si="105"/>
        <v>5.6119722073757353E-3</v>
      </c>
      <c r="I193" s="142"/>
      <c r="J193" s="213">
        <v>14641848.277280269</v>
      </c>
      <c r="K193" s="214">
        <f t="shared" si="106"/>
        <v>15039752.232083201</v>
      </c>
      <c r="L193" s="214">
        <f t="shared" si="107"/>
        <v>397903.95480293222</v>
      </c>
      <c r="M193" s="179">
        <f t="shared" si="108"/>
        <v>2.7175800982746086E-2</v>
      </c>
      <c r="N193" s="404"/>
      <c r="O193" s="213">
        <v>-3466651.5414275369</v>
      </c>
      <c r="P193" s="213">
        <f>'2.a. Vos-laskelma'!M193+'2.a. Vos-laskelma'!N193</f>
        <v>-3314316.9798281752</v>
      </c>
      <c r="Q193" s="214">
        <f t="shared" si="109"/>
        <v>152334.56159936171</v>
      </c>
      <c r="R193" s="179">
        <f t="shared" si="110"/>
        <v>-4.3942853724672791E-2</v>
      </c>
      <c r="S193" s="404"/>
      <c r="T193" s="213">
        <v>11175196.73585273</v>
      </c>
      <c r="U193" s="213">
        <f>'2.a. Vos-laskelma'!U193</f>
        <v>11725435.252255026</v>
      </c>
      <c r="V193" s="214">
        <f t="shared" si="111"/>
        <v>550238.51640229672</v>
      </c>
      <c r="W193" s="179">
        <f t="shared" si="112"/>
        <v>4.9237479161060201E-2</v>
      </c>
      <c r="X193" s="142"/>
      <c r="Y193" s="213">
        <f>'1.a. Vos-laskelma'!X193</f>
        <v>5100801.1208264641</v>
      </c>
      <c r="Z193" s="213">
        <f>'1.a. Vos-laskelma'!E193</f>
        <v>4999446.2418827331</v>
      </c>
      <c r="AA193" s="214">
        <f t="shared" si="113"/>
        <v>-101354.87894373108</v>
      </c>
      <c r="AB193" s="179">
        <f t="shared" si="114"/>
        <v>-1.9870384385288268E-2</v>
      </c>
      <c r="AC193" s="179"/>
      <c r="AD193" s="213">
        <v>1164031.0664801269</v>
      </c>
      <c r="AE193" s="213">
        <f>'2.a. Vos-laskelma'!X193</f>
        <v>1325880.9088469879</v>
      </c>
      <c r="AF193" s="214">
        <f t="shared" si="115"/>
        <v>161849.84236686095</v>
      </c>
      <c r="AG193" s="179">
        <f t="shared" si="116"/>
        <v>0.13904254536459501</v>
      </c>
      <c r="AH193" s="143"/>
      <c r="AI193" s="81">
        <v>17440028.92315932</v>
      </c>
      <c r="AJ193" s="81">
        <f>'2.a. Vos-laskelma'!Y193</f>
        <v>18050762.40298475</v>
      </c>
      <c r="AK193" s="214">
        <f t="shared" si="117"/>
        <v>610733.47982542962</v>
      </c>
      <c r="AL193" s="179">
        <f t="shared" si="118"/>
        <v>3.5019063472676464E-2</v>
      </c>
      <c r="AM193" s="142"/>
      <c r="AN193" s="213">
        <v>-764760</v>
      </c>
      <c r="AO193" s="213">
        <v>-764760</v>
      </c>
      <c r="AP193" s="214">
        <f t="shared" si="153"/>
        <v>0</v>
      </c>
      <c r="AQ193" s="179">
        <f t="shared" si="154"/>
        <v>0</v>
      </c>
      <c r="AR193" s="142"/>
      <c r="AS193" s="213">
        <f t="shared" si="119"/>
        <v>16675268.92315932</v>
      </c>
      <c r="AT193" s="213">
        <f t="shared" si="120"/>
        <v>17286002.40298475</v>
      </c>
      <c r="AU193" s="214">
        <f t="shared" si="121"/>
        <v>610733.47982542962</v>
      </c>
      <c r="AV193" s="179">
        <f t="shared" si="122"/>
        <v>3.6625105276546221E-2</v>
      </c>
      <c r="AX193" s="213">
        <f t="shared" si="123"/>
        <v>1304.2800888366532</v>
      </c>
      <c r="AY193" s="213">
        <f t="shared" si="124"/>
        <v>1332.2484039404023</v>
      </c>
      <c r="AZ193" s="213">
        <f t="shared" si="125"/>
        <v>27.968315103749092</v>
      </c>
      <c r="BA193" s="404">
        <f t="shared" si="126"/>
        <v>2.1443488513801744E-2</v>
      </c>
      <c r="BB193" s="164"/>
      <c r="BC193" s="213">
        <f t="shared" si="127"/>
        <v>-308.80558893885058</v>
      </c>
      <c r="BD193" s="213">
        <f t="shared" si="128"/>
        <v>-293.58818140031667</v>
      </c>
      <c r="BE193" s="213">
        <f t="shared" si="129"/>
        <v>15.217407538533905</v>
      </c>
      <c r="BF193" s="404">
        <f t="shared" si="130"/>
        <v>-4.9278277607686834E-2</v>
      </c>
      <c r="BG193" s="527"/>
      <c r="BH193" s="213">
        <f t="shared" si="131"/>
        <v>995.47449989780239</v>
      </c>
      <c r="BI193" s="213">
        <f t="shared" si="132"/>
        <v>1038.6602225400857</v>
      </c>
      <c r="BJ193" s="213">
        <f t="shared" si="133"/>
        <v>43.185722642283281</v>
      </c>
      <c r="BK193" s="404">
        <f t="shared" si="134"/>
        <v>4.3382048105417889E-2</v>
      </c>
      <c r="BL193" s="215"/>
      <c r="BM193" s="213">
        <f t="shared" si="135"/>
        <v>454.37387500681132</v>
      </c>
      <c r="BN193" s="213">
        <f t="shared" si="136"/>
        <v>442.85997359223433</v>
      </c>
      <c r="BO193" s="213">
        <f t="shared" si="137"/>
        <v>-11.513901414576992</v>
      </c>
      <c r="BP193" s="404">
        <f t="shared" si="138"/>
        <v>-2.534014838420099E-2</v>
      </c>
      <c r="BQ193" s="215"/>
      <c r="BR193" s="213">
        <f t="shared" si="139"/>
        <v>103.69063481918108</v>
      </c>
      <c r="BS193" s="213">
        <f t="shared" si="140"/>
        <v>117.4489245147478</v>
      </c>
      <c r="BT193" s="213">
        <f t="shared" si="141"/>
        <v>13.758289695566717</v>
      </c>
      <c r="BU193" s="404">
        <f t="shared" si="142"/>
        <v>0.13268594333093672</v>
      </c>
      <c r="BV193" s="215"/>
      <c r="BW193" s="213">
        <f t="shared" si="143"/>
        <v>1553.5390097237948</v>
      </c>
      <c r="BX193" s="213">
        <f t="shared" si="144"/>
        <v>1598.9691206470679</v>
      </c>
      <c r="BY193" s="213">
        <f t="shared" si="145"/>
        <v>45.430110923273105</v>
      </c>
      <c r="BZ193" s="404">
        <f t="shared" si="146"/>
        <v>2.9242980471633068E-2</v>
      </c>
      <c r="CA193" s="216"/>
      <c r="CB193" s="213">
        <f t="shared" si="147"/>
        <v>-68.123997862105824</v>
      </c>
      <c r="CC193" s="213">
        <f t="shared" si="148"/>
        <v>-67.743821419080518</v>
      </c>
      <c r="CD193" s="213">
        <f t="shared" si="149"/>
        <v>0.38017644302530584</v>
      </c>
      <c r="CE193" s="404">
        <f t="shared" si="150"/>
        <v>-5.5806537337231071E-3</v>
      </c>
      <c r="CF193" s="142"/>
      <c r="CG193" s="213">
        <f t="shared" si="151"/>
        <v>1485.415011861689</v>
      </c>
      <c r="CH193" s="213">
        <f t="shared" si="152"/>
        <v>1531.2252992279873</v>
      </c>
      <c r="CI193" s="206">
        <v>54.877871973567153</v>
      </c>
      <c r="CJ193" s="142">
        <v>3.8361724727999008E-2</v>
      </c>
    </row>
    <row r="194" spans="1:88">
      <c r="A194" s="74">
        <v>601</v>
      </c>
      <c r="B194" s="84">
        <v>13</v>
      </c>
      <c r="C194" s="84">
        <v>13</v>
      </c>
      <c r="D194" s="75" t="s">
        <v>225</v>
      </c>
      <c r="E194" s="97">
        <v>3692</v>
      </c>
      <c r="F194" s="213">
        <f>'1.a. Vos-laskelma'!C194</f>
        <v>3676</v>
      </c>
      <c r="G194" s="214">
        <f t="shared" si="104"/>
        <v>-16</v>
      </c>
      <c r="H194" s="179">
        <f t="shared" si="105"/>
        <v>-4.3336944745395447E-3</v>
      </c>
      <c r="I194" s="142"/>
      <c r="J194" s="213">
        <v>1744052.7358373159</v>
      </c>
      <c r="K194" s="214">
        <f t="shared" si="106"/>
        <v>1588616.4476057144</v>
      </c>
      <c r="L194" s="214">
        <f t="shared" si="107"/>
        <v>-155436.28823160147</v>
      </c>
      <c r="M194" s="179">
        <f t="shared" si="108"/>
        <v>-8.9123617100360708E-2</v>
      </c>
      <c r="N194" s="404"/>
      <c r="O194" s="213">
        <v>1030107.418471773</v>
      </c>
      <c r="P194" s="213">
        <f>'2.a. Vos-laskelma'!M194+'2.a. Vos-laskelma'!N194</f>
        <v>967994.36923165037</v>
      </c>
      <c r="Q194" s="214">
        <f t="shared" si="109"/>
        <v>-62113.049240122666</v>
      </c>
      <c r="R194" s="179">
        <f t="shared" si="110"/>
        <v>-6.0297642873275437E-2</v>
      </c>
      <c r="S194" s="404"/>
      <c r="T194" s="213">
        <v>2774160.1543090888</v>
      </c>
      <c r="U194" s="213">
        <f>'2.a. Vos-laskelma'!U194</f>
        <v>2556610.8168373648</v>
      </c>
      <c r="V194" s="214">
        <f t="shared" si="111"/>
        <v>-217549.33747172402</v>
      </c>
      <c r="W194" s="179">
        <f t="shared" si="112"/>
        <v>-7.8419891199794561E-2</v>
      </c>
      <c r="X194" s="142"/>
      <c r="Y194" s="213">
        <f>'1.a. Vos-laskelma'!X194</f>
        <v>1493265.5126293751</v>
      </c>
      <c r="Z194" s="213">
        <f>'1.a. Vos-laskelma'!E194</f>
        <v>1774623.5858832011</v>
      </c>
      <c r="AA194" s="214">
        <f t="shared" si="113"/>
        <v>281358.07325382601</v>
      </c>
      <c r="AB194" s="179">
        <f t="shared" si="114"/>
        <v>0.18841798117898301</v>
      </c>
      <c r="AC194" s="179"/>
      <c r="AD194" s="213">
        <v>627810.01765654539</v>
      </c>
      <c r="AE194" s="213">
        <f>'2.a. Vos-laskelma'!X194</f>
        <v>685793.9111108263</v>
      </c>
      <c r="AF194" s="214">
        <f t="shared" si="115"/>
        <v>57983.893454280915</v>
      </c>
      <c r="AG194" s="179">
        <f t="shared" si="116"/>
        <v>9.2358980939361235E-2</v>
      </c>
      <c r="AH194" s="143"/>
      <c r="AI194" s="81">
        <v>4895235.6845950093</v>
      </c>
      <c r="AJ194" s="81">
        <f>'2.a. Vos-laskelma'!Y194</f>
        <v>5017028.3138313927</v>
      </c>
      <c r="AK194" s="214">
        <f t="shared" si="117"/>
        <v>121792.62923638336</v>
      </c>
      <c r="AL194" s="179">
        <f t="shared" si="118"/>
        <v>2.4879829508445712E-2</v>
      </c>
      <c r="AM194" s="142"/>
      <c r="AN194" s="213">
        <v>221034</v>
      </c>
      <c r="AO194" s="213">
        <v>221034</v>
      </c>
      <c r="AP194" s="214">
        <f t="shared" si="153"/>
        <v>0</v>
      </c>
      <c r="AQ194" s="179">
        <f t="shared" si="154"/>
        <v>0</v>
      </c>
      <c r="AR194" s="142"/>
      <c r="AS194" s="213">
        <f t="shared" si="119"/>
        <v>5116269.6845950093</v>
      </c>
      <c r="AT194" s="213">
        <f t="shared" si="120"/>
        <v>5238062.3138313927</v>
      </c>
      <c r="AU194" s="214">
        <f t="shared" si="121"/>
        <v>121792.62923638336</v>
      </c>
      <c r="AV194" s="179">
        <f t="shared" si="122"/>
        <v>2.3804966654337761E-2</v>
      </c>
      <c r="AX194" s="213">
        <f t="shared" si="123"/>
        <v>472.38698153773453</v>
      </c>
      <c r="AY194" s="213">
        <f t="shared" si="124"/>
        <v>432.15899009948708</v>
      </c>
      <c r="AZ194" s="213">
        <f t="shared" si="125"/>
        <v>-40.227991438247443</v>
      </c>
      <c r="BA194" s="404">
        <f t="shared" si="126"/>
        <v>-8.5158975607870363E-2</v>
      </c>
      <c r="BB194" s="164"/>
      <c r="BC194" s="213">
        <f t="shared" si="127"/>
        <v>279.01067672583235</v>
      </c>
      <c r="BD194" s="213">
        <f t="shared" si="128"/>
        <v>263.32817443733688</v>
      </c>
      <c r="BE194" s="213">
        <f t="shared" si="129"/>
        <v>-15.682502288495471</v>
      </c>
      <c r="BF194" s="404">
        <f t="shared" si="130"/>
        <v>-5.6207534681211348E-2</v>
      </c>
      <c r="BG194" s="527"/>
      <c r="BH194" s="213">
        <f t="shared" si="131"/>
        <v>751.39765826356688</v>
      </c>
      <c r="BI194" s="213">
        <f t="shared" si="132"/>
        <v>695.48716453682391</v>
      </c>
      <c r="BJ194" s="213">
        <f t="shared" si="133"/>
        <v>-55.91049372674297</v>
      </c>
      <c r="BK194" s="404">
        <f t="shared" si="134"/>
        <v>-7.4408661128847059E-2</v>
      </c>
      <c r="BL194" s="215"/>
      <c r="BM194" s="213">
        <f t="shared" si="135"/>
        <v>404.45978131889899</v>
      </c>
      <c r="BN194" s="213">
        <f t="shared" si="136"/>
        <v>482.75940856452695</v>
      </c>
      <c r="BO194" s="213">
        <f t="shared" si="137"/>
        <v>78.29962724562796</v>
      </c>
      <c r="BP194" s="404">
        <f t="shared" si="138"/>
        <v>0.19359063833318968</v>
      </c>
      <c r="BQ194" s="215"/>
      <c r="BR194" s="213">
        <f t="shared" si="139"/>
        <v>170.04605028617155</v>
      </c>
      <c r="BS194" s="213">
        <f t="shared" si="140"/>
        <v>186.55982347955015</v>
      </c>
      <c r="BT194" s="213">
        <f t="shared" si="141"/>
        <v>16.513773193378597</v>
      </c>
      <c r="BU194" s="404">
        <f t="shared" si="142"/>
        <v>9.7113535807432552E-2</v>
      </c>
      <c r="BV194" s="215"/>
      <c r="BW194" s="213">
        <f t="shared" si="143"/>
        <v>1325.9034898686375</v>
      </c>
      <c r="BX194" s="213">
        <f t="shared" si="144"/>
        <v>1364.8063965809013</v>
      </c>
      <c r="BY194" s="213">
        <f t="shared" si="145"/>
        <v>38.902906712263757</v>
      </c>
      <c r="BZ194" s="404">
        <f t="shared" si="146"/>
        <v>2.934067751501131E-2</v>
      </c>
      <c r="CA194" s="216"/>
      <c r="CB194" s="213">
        <f t="shared" si="147"/>
        <v>59.868364030335862</v>
      </c>
      <c r="CC194" s="213">
        <f t="shared" si="148"/>
        <v>60.12894450489663</v>
      </c>
      <c r="CD194" s="213">
        <f t="shared" si="149"/>
        <v>0.26058047456076849</v>
      </c>
      <c r="CE194" s="404">
        <f t="shared" si="150"/>
        <v>4.3525571273123473E-3</v>
      </c>
      <c r="CF194" s="142"/>
      <c r="CG194" s="213">
        <f t="shared" si="151"/>
        <v>1385.7718538989732</v>
      </c>
      <c r="CH194" s="213">
        <f t="shared" si="152"/>
        <v>1424.9353410857977</v>
      </c>
      <c r="CI194" s="206">
        <v>-79.088410309563415</v>
      </c>
      <c r="CJ194" s="142">
        <v>-5.399041276629539E-2</v>
      </c>
    </row>
    <row r="195" spans="1:88">
      <c r="A195" s="74">
        <v>604</v>
      </c>
      <c r="B195" s="84">
        <v>6</v>
      </c>
      <c r="C195" s="84">
        <v>6</v>
      </c>
      <c r="D195" s="75" t="s">
        <v>226</v>
      </c>
      <c r="E195" s="97">
        <v>21042</v>
      </c>
      <c r="F195" s="213">
        <f>'1.a. Vos-laskelma'!C195</f>
        <v>21373</v>
      </c>
      <c r="G195" s="214">
        <f t="shared" si="104"/>
        <v>331</v>
      </c>
      <c r="H195" s="179">
        <f t="shared" si="105"/>
        <v>1.5730443874156449E-2</v>
      </c>
      <c r="I195" s="142"/>
      <c r="J195" s="213">
        <v>13792246.56432551</v>
      </c>
      <c r="K195" s="214">
        <f t="shared" si="106"/>
        <v>13254037.859968565</v>
      </c>
      <c r="L195" s="214">
        <f t="shared" si="107"/>
        <v>-538208.70435694419</v>
      </c>
      <c r="M195" s="179">
        <f t="shared" si="108"/>
        <v>-3.9022555306475887E-2</v>
      </c>
      <c r="N195" s="404"/>
      <c r="O195" s="213">
        <v>5079142.3839501915</v>
      </c>
      <c r="P195" s="213">
        <f>'2.a. Vos-laskelma'!M195+'2.a. Vos-laskelma'!N195</f>
        <v>4744378.3137587747</v>
      </c>
      <c r="Q195" s="214">
        <f t="shared" si="109"/>
        <v>-334764.07019141689</v>
      </c>
      <c r="R195" s="179">
        <f t="shared" si="110"/>
        <v>-6.5909566002570197E-2</v>
      </c>
      <c r="S195" s="404"/>
      <c r="T195" s="213">
        <v>18871388.9482757</v>
      </c>
      <c r="U195" s="213">
        <f>'2.a. Vos-laskelma'!U195</f>
        <v>17998416.173727341</v>
      </c>
      <c r="V195" s="214">
        <f t="shared" si="111"/>
        <v>-872972.77454835922</v>
      </c>
      <c r="W195" s="179">
        <f t="shared" si="112"/>
        <v>-4.6259063227464439E-2</v>
      </c>
      <c r="X195" s="142"/>
      <c r="Y195" s="213">
        <f>'1.a. Vos-laskelma'!X195</f>
        <v>-603342.21779457247</v>
      </c>
      <c r="Z195" s="213">
        <f>'1.a. Vos-laskelma'!E195</f>
        <v>-669992.11607663927</v>
      </c>
      <c r="AA195" s="214">
        <f t="shared" si="113"/>
        <v>-66649.898282066802</v>
      </c>
      <c r="AB195" s="179">
        <f t="shared" si="114"/>
        <v>0.11046781795859664</v>
      </c>
      <c r="AC195" s="179"/>
      <c r="AD195" s="213">
        <v>484856.37410289713</v>
      </c>
      <c r="AE195" s="213">
        <f>'2.a. Vos-laskelma'!X195</f>
        <v>939009.95838074153</v>
      </c>
      <c r="AF195" s="214">
        <f t="shared" si="115"/>
        <v>454153.58427784441</v>
      </c>
      <c r="AG195" s="179">
        <f t="shared" si="116"/>
        <v>0.93667652635925347</v>
      </c>
      <c r="AH195" s="143"/>
      <c r="AI195" s="81">
        <v>18752903.104584031</v>
      </c>
      <c r="AJ195" s="81">
        <f>'2.a. Vos-laskelma'!Y195</f>
        <v>18267434.01603144</v>
      </c>
      <c r="AK195" s="214">
        <f t="shared" si="117"/>
        <v>-485469.08855259046</v>
      </c>
      <c r="AL195" s="179">
        <f t="shared" si="118"/>
        <v>-2.5887676475751669E-2</v>
      </c>
      <c r="AM195" s="142"/>
      <c r="AN195" s="213">
        <v>-2727093</v>
      </c>
      <c r="AO195" s="213">
        <v>-2727093</v>
      </c>
      <c r="AP195" s="214">
        <f t="shared" si="153"/>
        <v>0</v>
      </c>
      <c r="AQ195" s="179">
        <f t="shared" si="154"/>
        <v>0</v>
      </c>
      <c r="AR195" s="142"/>
      <c r="AS195" s="213">
        <f t="shared" si="119"/>
        <v>16025810.104584031</v>
      </c>
      <c r="AT195" s="213">
        <f t="shared" si="120"/>
        <v>15540341.01603144</v>
      </c>
      <c r="AU195" s="214">
        <f t="shared" si="121"/>
        <v>-485469.08855259046</v>
      </c>
      <c r="AV195" s="179">
        <f t="shared" si="122"/>
        <v>-3.0292951519107707E-2</v>
      </c>
      <c r="AX195" s="213">
        <f t="shared" si="123"/>
        <v>655.4627204793037</v>
      </c>
      <c r="AY195" s="213">
        <f t="shared" si="124"/>
        <v>620.12997052208698</v>
      </c>
      <c r="AZ195" s="213">
        <f t="shared" si="125"/>
        <v>-35.33274995721672</v>
      </c>
      <c r="BA195" s="404">
        <f t="shared" si="126"/>
        <v>-5.390504883539346E-2</v>
      </c>
      <c r="BB195" s="164"/>
      <c r="BC195" s="213">
        <f t="shared" si="127"/>
        <v>241.38116072379961</v>
      </c>
      <c r="BD195" s="213">
        <f t="shared" si="128"/>
        <v>221.97998941462475</v>
      </c>
      <c r="BE195" s="213">
        <f t="shared" si="129"/>
        <v>-19.401171309174856</v>
      </c>
      <c r="BF195" s="404">
        <f t="shared" si="130"/>
        <v>-8.0375664989757206E-2</v>
      </c>
      <c r="BG195" s="527"/>
      <c r="BH195" s="213">
        <f t="shared" si="131"/>
        <v>896.84388120310336</v>
      </c>
      <c r="BI195" s="213">
        <f t="shared" si="132"/>
        <v>842.10995993671179</v>
      </c>
      <c r="BJ195" s="213">
        <f t="shared" si="133"/>
        <v>-54.733921266391576</v>
      </c>
      <c r="BK195" s="404">
        <f t="shared" si="134"/>
        <v>-6.1029486194371749E-2</v>
      </c>
      <c r="BL195" s="215"/>
      <c r="BM195" s="213">
        <f t="shared" si="135"/>
        <v>-28.673235329083379</v>
      </c>
      <c r="BN195" s="213">
        <f t="shared" si="136"/>
        <v>-31.347593509410906</v>
      </c>
      <c r="BO195" s="213">
        <f t="shared" si="137"/>
        <v>-2.6743581803275269</v>
      </c>
      <c r="BP195" s="404">
        <f t="shared" si="138"/>
        <v>9.3270192555317072E-2</v>
      </c>
      <c r="BQ195" s="215"/>
      <c r="BR195" s="213">
        <f t="shared" si="139"/>
        <v>23.042314138527569</v>
      </c>
      <c r="BS195" s="213">
        <f t="shared" si="140"/>
        <v>43.934401271732632</v>
      </c>
      <c r="BT195" s="213">
        <f t="shared" si="141"/>
        <v>20.892087133205063</v>
      </c>
      <c r="BU195" s="404">
        <f t="shared" si="142"/>
        <v>0.90668354782442406</v>
      </c>
      <c r="BV195" s="215"/>
      <c r="BW195" s="213">
        <f t="shared" si="143"/>
        <v>891.2129600125478</v>
      </c>
      <c r="BX195" s="213">
        <f t="shared" si="144"/>
        <v>854.69676769903333</v>
      </c>
      <c r="BY195" s="213">
        <f t="shared" si="145"/>
        <v>-36.516192313514466</v>
      </c>
      <c r="BZ195" s="404">
        <f t="shared" si="146"/>
        <v>-4.0973587629381351E-2</v>
      </c>
      <c r="CA195" s="216"/>
      <c r="CB195" s="213">
        <f t="shared" si="147"/>
        <v>-129.60236669518108</v>
      </c>
      <c r="CC195" s="213">
        <f t="shared" si="148"/>
        <v>-127.59523698123802</v>
      </c>
      <c r="CD195" s="213">
        <f t="shared" si="149"/>
        <v>2.0071297139430584</v>
      </c>
      <c r="CE195" s="404">
        <f t="shared" si="150"/>
        <v>-1.5486829176999036E-2</v>
      </c>
      <c r="CF195" s="142"/>
      <c r="CG195" s="213">
        <f t="shared" si="151"/>
        <v>761.61059331736669</v>
      </c>
      <c r="CH195" s="213">
        <f t="shared" si="152"/>
        <v>727.10153071779541</v>
      </c>
      <c r="CI195" s="206">
        <v>-26.423717176623999</v>
      </c>
      <c r="CJ195" s="142">
        <v>-3.3531176022094662E-2</v>
      </c>
    </row>
    <row r="196" spans="1:88">
      <c r="A196" s="74">
        <v>607</v>
      </c>
      <c r="B196" s="84">
        <v>12</v>
      </c>
      <c r="C196" s="84">
        <v>12</v>
      </c>
      <c r="D196" s="75" t="s">
        <v>227</v>
      </c>
      <c r="E196" s="97">
        <v>3999</v>
      </c>
      <c r="F196" s="213">
        <f>'1.a. Vos-laskelma'!C196</f>
        <v>3942</v>
      </c>
      <c r="G196" s="214">
        <f t="shared" si="104"/>
        <v>-57</v>
      </c>
      <c r="H196" s="179">
        <f t="shared" si="105"/>
        <v>-1.4253563390847712E-2</v>
      </c>
      <c r="I196" s="142"/>
      <c r="J196" s="213">
        <v>1121443.919191696</v>
      </c>
      <c r="K196" s="214">
        <f t="shared" si="106"/>
        <v>951487.8126731884</v>
      </c>
      <c r="L196" s="214">
        <f t="shared" si="107"/>
        <v>-169956.10651850759</v>
      </c>
      <c r="M196" s="179">
        <f t="shared" si="108"/>
        <v>-0.15155114188947316</v>
      </c>
      <c r="N196" s="404"/>
      <c r="O196" s="213">
        <v>-578311.10452949745</v>
      </c>
      <c r="P196" s="213">
        <f>'2.a. Vos-laskelma'!M196+'2.a. Vos-laskelma'!N196</f>
        <v>-576304.03872756381</v>
      </c>
      <c r="Q196" s="214">
        <f t="shared" si="109"/>
        <v>2007.0658019336406</v>
      </c>
      <c r="R196" s="179">
        <f t="shared" si="110"/>
        <v>-3.4705641759491201E-3</v>
      </c>
      <c r="S196" s="404"/>
      <c r="T196" s="213">
        <v>543132.8146621983</v>
      </c>
      <c r="U196" s="213">
        <f>'2.a. Vos-laskelma'!U196</f>
        <v>375183.77394562459</v>
      </c>
      <c r="V196" s="214">
        <f t="shared" si="111"/>
        <v>-167949.04071657371</v>
      </c>
      <c r="W196" s="179">
        <f t="shared" si="112"/>
        <v>-0.30922278341998116</v>
      </c>
      <c r="X196" s="142"/>
      <c r="Y196" s="213">
        <f>'1.a. Vos-laskelma'!X196</f>
        <v>2659985.6987212952</v>
      </c>
      <c r="Z196" s="213">
        <f>'1.a. Vos-laskelma'!E196</f>
        <v>2647599.6064579156</v>
      </c>
      <c r="AA196" s="214">
        <f t="shared" si="113"/>
        <v>-12386.0922633796</v>
      </c>
      <c r="AB196" s="179">
        <f t="shared" si="114"/>
        <v>-4.6564506979619577E-3</v>
      </c>
      <c r="AC196" s="179"/>
      <c r="AD196" s="213">
        <v>689376.26028880372</v>
      </c>
      <c r="AE196" s="213">
        <f>'2.a. Vos-laskelma'!X196</f>
        <v>750129.39502550312</v>
      </c>
      <c r="AF196" s="214">
        <f t="shared" si="115"/>
        <v>60753.134736699401</v>
      </c>
      <c r="AG196" s="179">
        <f t="shared" si="116"/>
        <v>8.8127686194543156E-2</v>
      </c>
      <c r="AH196" s="143"/>
      <c r="AI196" s="81">
        <v>3892494.7736722981</v>
      </c>
      <c r="AJ196" s="81">
        <f>'2.a. Vos-laskelma'!Y196</f>
        <v>3772912.775429043</v>
      </c>
      <c r="AK196" s="214">
        <f t="shared" si="117"/>
        <v>-119581.99824325508</v>
      </c>
      <c r="AL196" s="179">
        <f t="shared" si="118"/>
        <v>-3.0721171175892879E-2</v>
      </c>
      <c r="AM196" s="142"/>
      <c r="AN196" s="213">
        <v>-478467</v>
      </c>
      <c r="AO196" s="213">
        <v>-478467</v>
      </c>
      <c r="AP196" s="214">
        <f t="shared" si="153"/>
        <v>0</v>
      </c>
      <c r="AQ196" s="179">
        <f t="shared" si="154"/>
        <v>0</v>
      </c>
      <c r="AR196" s="142"/>
      <c r="AS196" s="213">
        <f t="shared" si="119"/>
        <v>3414027.7736722981</v>
      </c>
      <c r="AT196" s="213">
        <f t="shared" si="120"/>
        <v>3294445.775429043</v>
      </c>
      <c r="AU196" s="214">
        <f t="shared" si="121"/>
        <v>-119581.99824325508</v>
      </c>
      <c r="AV196" s="179">
        <f t="shared" si="122"/>
        <v>-3.5026662397250136E-2</v>
      </c>
      <c r="AX196" s="213">
        <f t="shared" si="123"/>
        <v>280.43108756981644</v>
      </c>
      <c r="AY196" s="213">
        <f t="shared" si="124"/>
        <v>241.37184491963177</v>
      </c>
      <c r="AZ196" s="213">
        <f t="shared" si="125"/>
        <v>-39.059242650184672</v>
      </c>
      <c r="BA196" s="404">
        <f t="shared" si="126"/>
        <v>-0.13928285550887948</v>
      </c>
      <c r="BB196" s="164"/>
      <c r="BC196" s="213">
        <f t="shared" si="127"/>
        <v>-144.61392961477804</v>
      </c>
      <c r="BD196" s="213">
        <f t="shared" si="128"/>
        <v>-146.19584949963567</v>
      </c>
      <c r="BE196" s="213">
        <f t="shared" si="129"/>
        <v>-1.5819198848576264</v>
      </c>
      <c r="BF196" s="404">
        <f t="shared" si="130"/>
        <v>1.0938917772800571E-2</v>
      </c>
      <c r="BG196" s="527"/>
      <c r="BH196" s="213">
        <f t="shared" si="131"/>
        <v>135.81715795503834</v>
      </c>
      <c r="BI196" s="213">
        <f t="shared" si="132"/>
        <v>95.175995419996084</v>
      </c>
      <c r="BJ196" s="213">
        <f t="shared" si="133"/>
        <v>-40.641162535042255</v>
      </c>
      <c r="BK196" s="404">
        <f t="shared" si="134"/>
        <v>-0.29923437617871762</v>
      </c>
      <c r="BL196" s="215"/>
      <c r="BM196" s="213">
        <f t="shared" si="135"/>
        <v>665.1627153591636</v>
      </c>
      <c r="BN196" s="213">
        <f t="shared" si="136"/>
        <v>671.63866221661988</v>
      </c>
      <c r="BO196" s="213">
        <f t="shared" si="137"/>
        <v>6.4759468574562788</v>
      </c>
      <c r="BP196" s="404">
        <f t="shared" si="138"/>
        <v>9.7358837287798133E-3</v>
      </c>
      <c r="BQ196" s="215"/>
      <c r="BR196" s="213">
        <f t="shared" si="139"/>
        <v>172.3871618626666</v>
      </c>
      <c r="BS196" s="213">
        <f t="shared" si="140"/>
        <v>190.29157661732702</v>
      </c>
      <c r="BT196" s="213">
        <f t="shared" si="141"/>
        <v>17.904414754660422</v>
      </c>
      <c r="BU196" s="404">
        <f t="shared" si="142"/>
        <v>0.10386164817148098</v>
      </c>
      <c r="BV196" s="215"/>
      <c r="BW196" s="213">
        <f t="shared" si="143"/>
        <v>973.36703517686874</v>
      </c>
      <c r="BX196" s="213">
        <f t="shared" si="144"/>
        <v>957.10623425394294</v>
      </c>
      <c r="BY196" s="213">
        <f t="shared" si="145"/>
        <v>-16.260800922925796</v>
      </c>
      <c r="BZ196" s="404">
        <f t="shared" si="146"/>
        <v>-1.6705723879349453E-2</v>
      </c>
      <c r="CA196" s="216"/>
      <c r="CB196" s="213">
        <f t="shared" si="147"/>
        <v>-119.64666166541636</v>
      </c>
      <c r="CC196" s="213">
        <f t="shared" si="148"/>
        <v>-121.37671232876713</v>
      </c>
      <c r="CD196" s="213">
        <f t="shared" si="149"/>
        <v>-1.7300506633507666</v>
      </c>
      <c r="CE196" s="404">
        <f t="shared" si="150"/>
        <v>1.445966514459663E-2</v>
      </c>
      <c r="CF196" s="142"/>
      <c r="CG196" s="213">
        <f t="shared" si="151"/>
        <v>853.72037351145241</v>
      </c>
      <c r="CH196" s="213">
        <f t="shared" si="152"/>
        <v>835.72952192517585</v>
      </c>
      <c r="CI196" s="206">
        <v>125.11594516540811</v>
      </c>
      <c r="CJ196" s="142">
        <v>0.1717199900217809</v>
      </c>
    </row>
    <row r="197" spans="1:88">
      <c r="A197" s="74">
        <v>608</v>
      </c>
      <c r="B197" s="84">
        <v>4</v>
      </c>
      <c r="C197" s="84">
        <v>4</v>
      </c>
      <c r="D197" s="75" t="s">
        <v>228</v>
      </c>
      <c r="E197" s="97">
        <v>1931</v>
      </c>
      <c r="F197" s="213">
        <f>'1.a. Vos-laskelma'!C197</f>
        <v>1893</v>
      </c>
      <c r="G197" s="214">
        <f t="shared" si="104"/>
        <v>-38</v>
      </c>
      <c r="H197" s="179">
        <f t="shared" si="105"/>
        <v>-1.9678922837907821E-2</v>
      </c>
      <c r="I197" s="142"/>
      <c r="J197" s="213">
        <v>430323.0132727414</v>
      </c>
      <c r="K197" s="214">
        <f t="shared" si="106"/>
        <v>336110.41703409713</v>
      </c>
      <c r="L197" s="214">
        <f t="shared" si="107"/>
        <v>-94212.59623864427</v>
      </c>
      <c r="M197" s="179">
        <f t="shared" si="108"/>
        <v>-0.21893459873811522</v>
      </c>
      <c r="N197" s="404"/>
      <c r="O197" s="213">
        <v>-283794.64199187187</v>
      </c>
      <c r="P197" s="213">
        <f>'2.a. Vos-laskelma'!M197+'2.a. Vos-laskelma'!N197</f>
        <v>-256878.48707783155</v>
      </c>
      <c r="Q197" s="214">
        <f t="shared" si="109"/>
        <v>26916.154914040322</v>
      </c>
      <c r="R197" s="179">
        <f t="shared" si="110"/>
        <v>-9.484377409356172E-2</v>
      </c>
      <c r="S197" s="404"/>
      <c r="T197" s="213">
        <v>146528.3712808695</v>
      </c>
      <c r="U197" s="213">
        <f>'2.a. Vos-laskelma'!U197</f>
        <v>79231.929956265609</v>
      </c>
      <c r="V197" s="214">
        <f t="shared" si="111"/>
        <v>-67296.441324603889</v>
      </c>
      <c r="W197" s="179">
        <f t="shared" si="112"/>
        <v>-0.45927243124547035</v>
      </c>
      <c r="X197" s="142"/>
      <c r="Y197" s="213">
        <f>'1.a. Vos-laskelma'!X197</f>
        <v>975586.69683669822</v>
      </c>
      <c r="Z197" s="213">
        <f>'1.a. Vos-laskelma'!E197</f>
        <v>998841.86954171082</v>
      </c>
      <c r="AA197" s="214">
        <f t="shared" si="113"/>
        <v>23255.172705012606</v>
      </c>
      <c r="AB197" s="179">
        <f t="shared" si="114"/>
        <v>2.3837115430557422E-2</v>
      </c>
      <c r="AC197" s="179"/>
      <c r="AD197" s="213">
        <v>220508.36130984221</v>
      </c>
      <c r="AE197" s="213">
        <f>'2.a. Vos-laskelma'!X197</f>
        <v>257199.69964381037</v>
      </c>
      <c r="AF197" s="214">
        <f t="shared" si="115"/>
        <v>36691.33833396816</v>
      </c>
      <c r="AG197" s="179">
        <f t="shared" si="116"/>
        <v>0.16639431773025684</v>
      </c>
      <c r="AH197" s="143"/>
      <c r="AI197" s="81">
        <v>1342623.42942741</v>
      </c>
      <c r="AJ197" s="81">
        <f>'2.a. Vos-laskelma'!Y197</f>
        <v>1335273.4991417867</v>
      </c>
      <c r="AK197" s="214">
        <f t="shared" si="117"/>
        <v>-7349.9302856232971</v>
      </c>
      <c r="AL197" s="179">
        <f t="shared" si="118"/>
        <v>-5.4743050989046341E-3</v>
      </c>
      <c r="AM197" s="142"/>
      <c r="AN197" s="213">
        <v>464351</v>
      </c>
      <c r="AO197" s="213">
        <v>464351</v>
      </c>
      <c r="AP197" s="214">
        <f t="shared" si="153"/>
        <v>0</v>
      </c>
      <c r="AQ197" s="179">
        <f t="shared" si="154"/>
        <v>0</v>
      </c>
      <c r="AR197" s="142"/>
      <c r="AS197" s="213">
        <f t="shared" si="119"/>
        <v>1806974.42942741</v>
      </c>
      <c r="AT197" s="213">
        <f t="shared" si="120"/>
        <v>1799624.4991417867</v>
      </c>
      <c r="AU197" s="214">
        <f t="shared" si="121"/>
        <v>-7349.9302856232971</v>
      </c>
      <c r="AV197" s="179">
        <f t="shared" si="122"/>
        <v>-4.0675341974553154E-3</v>
      </c>
      <c r="AX197" s="213">
        <f t="shared" si="123"/>
        <v>222.84982562027002</v>
      </c>
      <c r="AY197" s="213">
        <f t="shared" si="124"/>
        <v>177.55436716011471</v>
      </c>
      <c r="AZ197" s="213">
        <f t="shared" si="125"/>
        <v>-45.295458460155317</v>
      </c>
      <c r="BA197" s="404">
        <f t="shared" si="126"/>
        <v>-0.20325552570697333</v>
      </c>
      <c r="BB197" s="164"/>
      <c r="BC197" s="213">
        <f t="shared" si="127"/>
        <v>-146.96770688341371</v>
      </c>
      <c r="BD197" s="213">
        <f t="shared" si="128"/>
        <v>-135.69914795448048</v>
      </c>
      <c r="BE197" s="213">
        <f t="shared" si="129"/>
        <v>11.268558928933231</v>
      </c>
      <c r="BF197" s="404">
        <f t="shared" si="130"/>
        <v>-7.6673707223807563E-2</v>
      </c>
      <c r="BG197" s="527"/>
      <c r="BH197" s="213">
        <f t="shared" si="131"/>
        <v>75.882118736856285</v>
      </c>
      <c r="BI197" s="213">
        <f t="shared" si="132"/>
        <v>41.855219205634235</v>
      </c>
      <c r="BJ197" s="213">
        <f t="shared" si="133"/>
        <v>-34.02689953122205</v>
      </c>
      <c r="BK197" s="404">
        <f t="shared" si="134"/>
        <v>-0.44841788945325051</v>
      </c>
      <c r="BL197" s="215"/>
      <c r="BM197" s="213">
        <f t="shared" si="135"/>
        <v>505.22356128259878</v>
      </c>
      <c r="BN197" s="213">
        <f t="shared" si="136"/>
        <v>527.65022162795083</v>
      </c>
      <c r="BO197" s="213">
        <f t="shared" si="137"/>
        <v>22.426660345352047</v>
      </c>
      <c r="BP197" s="404">
        <f t="shared" si="138"/>
        <v>4.438957733566113E-2</v>
      </c>
      <c r="BQ197" s="215"/>
      <c r="BR197" s="213">
        <f t="shared" si="139"/>
        <v>114.19386914026008</v>
      </c>
      <c r="BS197" s="213">
        <f t="shared" si="140"/>
        <v>135.86883235277884</v>
      </c>
      <c r="BT197" s="213">
        <f t="shared" si="141"/>
        <v>21.674963212518762</v>
      </c>
      <c r="BU197" s="404">
        <f t="shared" si="142"/>
        <v>0.18980846673910498</v>
      </c>
      <c r="BV197" s="215"/>
      <c r="BW197" s="213">
        <f t="shared" si="143"/>
        <v>695.29954915971518</v>
      </c>
      <c r="BX197" s="213">
        <f t="shared" si="144"/>
        <v>705.37427318636378</v>
      </c>
      <c r="BY197" s="213">
        <f t="shared" si="145"/>
        <v>10.074724026648596</v>
      </c>
      <c r="BZ197" s="404">
        <f t="shared" si="146"/>
        <v>1.4489760620187546E-2</v>
      </c>
      <c r="CA197" s="216"/>
      <c r="CB197" s="213">
        <f t="shared" si="147"/>
        <v>240.47177628171931</v>
      </c>
      <c r="CC197" s="213">
        <f t="shared" si="148"/>
        <v>245.29899630216588</v>
      </c>
      <c r="CD197" s="213">
        <f t="shared" si="149"/>
        <v>4.8272200204465605</v>
      </c>
      <c r="CE197" s="404">
        <f t="shared" si="150"/>
        <v>2.0073956682514538E-2</v>
      </c>
      <c r="CF197" s="142"/>
      <c r="CG197" s="213">
        <f t="shared" si="151"/>
        <v>935.77132544143444</v>
      </c>
      <c r="CH197" s="213">
        <f t="shared" si="152"/>
        <v>950.67326948852974</v>
      </c>
      <c r="CI197" s="206">
        <v>61.122311234562183</v>
      </c>
      <c r="CJ197" s="142">
        <v>6.9882101553601597E-2</v>
      </c>
    </row>
    <row r="198" spans="1:88">
      <c r="A198" s="74">
        <v>609</v>
      </c>
      <c r="B198" s="84">
        <v>4</v>
      </c>
      <c r="C198" s="84">
        <v>4</v>
      </c>
      <c r="D198" s="75" t="s">
        <v>229</v>
      </c>
      <c r="E198" s="97">
        <v>83305</v>
      </c>
      <c r="F198" s="213">
        <f>'1.a. Vos-laskelma'!C198</f>
        <v>83010</v>
      </c>
      <c r="G198" s="214">
        <f t="shared" si="104"/>
        <v>-295</v>
      </c>
      <c r="H198" s="179">
        <f t="shared" si="105"/>
        <v>-3.5412040093631835E-3</v>
      </c>
      <c r="I198" s="142"/>
      <c r="J198" s="213">
        <v>18230990.08548297</v>
      </c>
      <c r="K198" s="214">
        <f t="shared" si="106"/>
        <v>15798634.296667673</v>
      </c>
      <c r="L198" s="214">
        <f t="shared" si="107"/>
        <v>-2432355.7888152972</v>
      </c>
      <c r="M198" s="179">
        <f t="shared" si="108"/>
        <v>-0.13341874343687682</v>
      </c>
      <c r="N198" s="404"/>
      <c r="O198" s="213">
        <v>-17908621.758627482</v>
      </c>
      <c r="P198" s="213">
        <f>'2.a. Vos-laskelma'!M198+'2.a. Vos-laskelma'!N198</f>
        <v>-16777531.52144428</v>
      </c>
      <c r="Q198" s="214">
        <f t="shared" si="109"/>
        <v>1131090.2371832021</v>
      </c>
      <c r="R198" s="179">
        <f t="shared" si="110"/>
        <v>-6.3158977414791789E-2</v>
      </c>
      <c r="S198" s="404"/>
      <c r="T198" s="213">
        <v>322368.32685549557</v>
      </c>
      <c r="U198" s="213">
        <f>'2.a. Vos-laskelma'!U198</f>
        <v>-978897.22477660701</v>
      </c>
      <c r="V198" s="214">
        <f t="shared" si="111"/>
        <v>-1301265.5516321026</v>
      </c>
      <c r="W198" s="179">
        <f t="shared" si="112"/>
        <v>-4.0365800335446922</v>
      </c>
      <c r="X198" s="142"/>
      <c r="Y198" s="213">
        <f>'1.a. Vos-laskelma'!X198</f>
        <v>21038615.355013881</v>
      </c>
      <c r="Z198" s="213">
        <f>'1.a. Vos-laskelma'!E198</f>
        <v>22572861.540121067</v>
      </c>
      <c r="AA198" s="214">
        <f t="shared" si="113"/>
        <v>1534246.1851071864</v>
      </c>
      <c r="AB198" s="179">
        <f t="shared" si="114"/>
        <v>7.2925245279582898E-2</v>
      </c>
      <c r="AC198" s="179"/>
      <c r="AD198" s="213">
        <v>7610644.6145432806</v>
      </c>
      <c r="AE198" s="213">
        <f>'2.a. Vos-laskelma'!X198</f>
        <v>9038315.8810843397</v>
      </c>
      <c r="AF198" s="214">
        <f t="shared" si="115"/>
        <v>1427671.2665410591</v>
      </c>
      <c r="AG198" s="179">
        <f t="shared" si="116"/>
        <v>0.18758874429807212</v>
      </c>
      <c r="AH198" s="143"/>
      <c r="AI198" s="81">
        <v>28971628.29641265</v>
      </c>
      <c r="AJ198" s="81">
        <f>'2.a. Vos-laskelma'!Y198</f>
        <v>30632280.196428798</v>
      </c>
      <c r="AK198" s="214">
        <f t="shared" si="117"/>
        <v>1660651.9000161476</v>
      </c>
      <c r="AL198" s="179">
        <f t="shared" si="118"/>
        <v>5.7319936698959177E-2</v>
      </c>
      <c r="AM198" s="142"/>
      <c r="AN198" s="213">
        <v>-4837750</v>
      </c>
      <c r="AO198" s="213">
        <v>-4837750</v>
      </c>
      <c r="AP198" s="214">
        <f t="shared" si="153"/>
        <v>0</v>
      </c>
      <c r="AQ198" s="179">
        <f t="shared" si="154"/>
        <v>0</v>
      </c>
      <c r="AR198" s="142"/>
      <c r="AS198" s="213">
        <f t="shared" si="119"/>
        <v>24133878.29641265</v>
      </c>
      <c r="AT198" s="213">
        <f t="shared" si="120"/>
        <v>25794530.196428798</v>
      </c>
      <c r="AU198" s="214">
        <f t="shared" si="121"/>
        <v>1660651.9000161476</v>
      </c>
      <c r="AV198" s="179">
        <f t="shared" si="122"/>
        <v>6.8809988996380786E-2</v>
      </c>
      <c r="AX198" s="213">
        <f t="shared" si="123"/>
        <v>218.84628876397539</v>
      </c>
      <c r="AY198" s="213">
        <f t="shared" si="124"/>
        <v>190.32206115730241</v>
      </c>
      <c r="AZ198" s="213">
        <f t="shared" si="125"/>
        <v>-28.52422760667298</v>
      </c>
      <c r="BA198" s="404">
        <f t="shared" si="126"/>
        <v>-0.13033909675953526</v>
      </c>
      <c r="BB198" s="164"/>
      <c r="BC198" s="213">
        <f t="shared" si="127"/>
        <v>-214.97655313159453</v>
      </c>
      <c r="BD198" s="213">
        <f t="shared" si="128"/>
        <v>-202.11458283874569</v>
      </c>
      <c r="BE198" s="213">
        <f t="shared" si="129"/>
        <v>12.861970292848838</v>
      </c>
      <c r="BF198" s="404">
        <f t="shared" si="130"/>
        <v>-5.982964237488534E-2</v>
      </c>
      <c r="BG198" s="527"/>
      <c r="BH198" s="213">
        <f t="shared" si="131"/>
        <v>3.8697356323809564</v>
      </c>
      <c r="BI198" s="213">
        <f t="shared" si="132"/>
        <v>-11.792521681443285</v>
      </c>
      <c r="BJ198" s="213">
        <f t="shared" si="133"/>
        <v>-15.662257313824242</v>
      </c>
      <c r="BK198" s="404">
        <f t="shared" si="134"/>
        <v>-4.0473713973550245</v>
      </c>
      <c r="BL198" s="215"/>
      <c r="BM198" s="213">
        <f t="shared" si="135"/>
        <v>252.54925100550844</v>
      </c>
      <c r="BN198" s="213">
        <f t="shared" si="136"/>
        <v>271.92942464909129</v>
      </c>
      <c r="BO198" s="213">
        <f t="shared" si="137"/>
        <v>19.38017364358285</v>
      </c>
      <c r="BP198" s="404">
        <f t="shared" si="138"/>
        <v>7.6738194892370284E-2</v>
      </c>
      <c r="BQ198" s="215"/>
      <c r="BR198" s="213">
        <f t="shared" si="139"/>
        <v>91.358797365623673</v>
      </c>
      <c r="BS198" s="213">
        <f t="shared" si="140"/>
        <v>108.88225371743573</v>
      </c>
      <c r="BT198" s="213">
        <f t="shared" si="141"/>
        <v>17.523456351812058</v>
      </c>
      <c r="BU198" s="404">
        <f t="shared" si="142"/>
        <v>0.19180918375799191</v>
      </c>
      <c r="BV198" s="215"/>
      <c r="BW198" s="213">
        <f t="shared" si="143"/>
        <v>347.77778400351298</v>
      </c>
      <c r="BX198" s="213">
        <f t="shared" si="144"/>
        <v>369.01915668508371</v>
      </c>
      <c r="BY198" s="213">
        <f t="shared" si="145"/>
        <v>21.241372681570738</v>
      </c>
      <c r="BZ198" s="404">
        <f t="shared" si="146"/>
        <v>6.1077428342450342E-2</v>
      </c>
      <c r="CA198" s="216"/>
      <c r="CB198" s="213">
        <f t="shared" si="147"/>
        <v>-58.072744733209291</v>
      </c>
      <c r="CC198" s="213">
        <f t="shared" si="148"/>
        <v>-58.279122997229251</v>
      </c>
      <c r="CD198" s="213">
        <f t="shared" si="149"/>
        <v>-0.20637826401996051</v>
      </c>
      <c r="CE198" s="404">
        <f t="shared" si="150"/>
        <v>3.5537887001566453E-3</v>
      </c>
      <c r="CF198" s="142"/>
      <c r="CG198" s="213">
        <f t="shared" si="151"/>
        <v>289.7050392703037</v>
      </c>
      <c r="CH198" s="213">
        <f t="shared" si="152"/>
        <v>310.74003368785446</v>
      </c>
      <c r="CI198" s="206">
        <v>25.9697690717021</v>
      </c>
      <c r="CJ198" s="142">
        <v>9.8469078679336214E-2</v>
      </c>
    </row>
    <row r="199" spans="1:88">
      <c r="A199" s="74">
        <v>611</v>
      </c>
      <c r="B199" s="84">
        <v>1</v>
      </c>
      <c r="C199" s="85">
        <v>35</v>
      </c>
      <c r="D199" s="75" t="s">
        <v>230</v>
      </c>
      <c r="E199" s="97">
        <v>4961</v>
      </c>
      <c r="F199" s="213">
        <f>'1.a. Vos-laskelma'!C199</f>
        <v>4919</v>
      </c>
      <c r="G199" s="214">
        <f t="shared" si="104"/>
        <v>-42</v>
      </c>
      <c r="H199" s="179">
        <f t="shared" si="105"/>
        <v>-8.4660350735738764E-3</v>
      </c>
      <c r="I199" s="142"/>
      <c r="J199" s="213">
        <v>2679700.3360179029</v>
      </c>
      <c r="K199" s="214">
        <f t="shared" si="106"/>
        <v>2291195.5283031268</v>
      </c>
      <c r="L199" s="214">
        <f t="shared" si="107"/>
        <v>-388504.80771477614</v>
      </c>
      <c r="M199" s="179">
        <f t="shared" si="108"/>
        <v>-0.14498069149481965</v>
      </c>
      <c r="N199" s="404"/>
      <c r="O199" s="213">
        <v>494898.03949755192</v>
      </c>
      <c r="P199" s="213">
        <f>'2.a. Vos-laskelma'!M199+'2.a. Vos-laskelma'!N199</f>
        <v>487852.66185828741</v>
      </c>
      <c r="Q199" s="214">
        <f t="shared" si="109"/>
        <v>-7045.3776392645086</v>
      </c>
      <c r="R199" s="179">
        <f t="shared" si="110"/>
        <v>-1.4236018486590427E-2</v>
      </c>
      <c r="S199" s="404"/>
      <c r="T199" s="213">
        <v>3174598.3755154549</v>
      </c>
      <c r="U199" s="213">
        <f>'2.a. Vos-laskelma'!U199</f>
        <v>2779048.190161414</v>
      </c>
      <c r="V199" s="214">
        <f t="shared" si="111"/>
        <v>-395550.18535404094</v>
      </c>
      <c r="W199" s="179">
        <f t="shared" si="112"/>
        <v>-0.12459849674364432</v>
      </c>
      <c r="X199" s="142"/>
      <c r="Y199" s="213">
        <f>'1.a. Vos-laskelma'!X199</f>
        <v>806296.19293071702</v>
      </c>
      <c r="Z199" s="213">
        <f>'1.a. Vos-laskelma'!E199</f>
        <v>1184292.6794907509</v>
      </c>
      <c r="AA199" s="214">
        <f t="shared" si="113"/>
        <v>377996.48656003387</v>
      </c>
      <c r="AB199" s="179">
        <f t="shared" si="114"/>
        <v>0.4688059919842808</v>
      </c>
      <c r="AC199" s="179"/>
      <c r="AD199" s="213">
        <v>370475.26516095269</v>
      </c>
      <c r="AE199" s="213">
        <f>'2.a. Vos-laskelma'!X199</f>
        <v>454150.95717417123</v>
      </c>
      <c r="AF199" s="214">
        <f t="shared" si="115"/>
        <v>83675.692013218533</v>
      </c>
      <c r="AG199" s="179">
        <f t="shared" si="116"/>
        <v>0.22586040117108949</v>
      </c>
      <c r="AH199" s="143"/>
      <c r="AI199" s="81">
        <v>4351369.8336071251</v>
      </c>
      <c r="AJ199" s="81">
        <f>'2.a. Vos-laskelma'!Y199</f>
        <v>4417491.8268263359</v>
      </c>
      <c r="AK199" s="214">
        <f t="shared" si="117"/>
        <v>66121.993219210766</v>
      </c>
      <c r="AL199" s="179">
        <f t="shared" si="118"/>
        <v>1.5195673028876535E-2</v>
      </c>
      <c r="AM199" s="142"/>
      <c r="AN199" s="213">
        <v>-1385902</v>
      </c>
      <c r="AO199" s="213">
        <v>-1385902</v>
      </c>
      <c r="AP199" s="214">
        <f t="shared" si="153"/>
        <v>0</v>
      </c>
      <c r="AQ199" s="179">
        <f t="shared" si="154"/>
        <v>0</v>
      </c>
      <c r="AR199" s="142"/>
      <c r="AS199" s="213">
        <f t="shared" si="119"/>
        <v>2965467.8336071251</v>
      </c>
      <c r="AT199" s="213">
        <f t="shared" si="120"/>
        <v>3031589.8268263359</v>
      </c>
      <c r="AU199" s="214">
        <f t="shared" si="121"/>
        <v>66121.993219210766</v>
      </c>
      <c r="AV199" s="179">
        <f t="shared" si="122"/>
        <v>2.2297322692177556E-2</v>
      </c>
      <c r="AX199" s="213">
        <f t="shared" si="123"/>
        <v>540.15326265226827</v>
      </c>
      <c r="AY199" s="213">
        <f t="shared" si="124"/>
        <v>465.78481974042018</v>
      </c>
      <c r="AZ199" s="213">
        <f t="shared" si="125"/>
        <v>-74.368442911848092</v>
      </c>
      <c r="BA199" s="404">
        <f t="shared" si="126"/>
        <v>-0.13768026235125028</v>
      </c>
      <c r="BB199" s="164"/>
      <c r="BC199" s="213">
        <f t="shared" si="127"/>
        <v>99.757718100695811</v>
      </c>
      <c r="BD199" s="213">
        <f t="shared" si="128"/>
        <v>99.177203061249728</v>
      </c>
      <c r="BE199" s="213">
        <f t="shared" si="129"/>
        <v>-0.58051503944608385</v>
      </c>
      <c r="BF199" s="404">
        <f t="shared" si="130"/>
        <v>-5.81924938238974E-3</v>
      </c>
      <c r="BG199" s="527"/>
      <c r="BH199" s="213">
        <f t="shared" si="131"/>
        <v>639.91098075296406</v>
      </c>
      <c r="BI199" s="213">
        <f t="shared" si="132"/>
        <v>564.96202280166983</v>
      </c>
      <c r="BJ199" s="213">
        <f t="shared" si="133"/>
        <v>-74.948957951294233</v>
      </c>
      <c r="BK199" s="404">
        <f t="shared" si="134"/>
        <v>-0.11712403788274432</v>
      </c>
      <c r="BL199" s="215"/>
      <c r="BM199" s="213">
        <f t="shared" si="135"/>
        <v>162.5269487866795</v>
      </c>
      <c r="BN199" s="213">
        <f t="shared" si="136"/>
        <v>240.75882892676375</v>
      </c>
      <c r="BO199" s="213">
        <f t="shared" si="137"/>
        <v>78.231880140084257</v>
      </c>
      <c r="BP199" s="404">
        <f t="shared" si="138"/>
        <v>0.48134712873226626</v>
      </c>
      <c r="BQ199" s="215"/>
      <c r="BR199" s="213">
        <f t="shared" si="139"/>
        <v>74.677537827243029</v>
      </c>
      <c r="BS199" s="213">
        <f t="shared" si="140"/>
        <v>92.325870537542428</v>
      </c>
      <c r="BT199" s="213">
        <f t="shared" si="141"/>
        <v>17.6483327102994</v>
      </c>
      <c r="BU199" s="404">
        <f t="shared" si="142"/>
        <v>0.236327190528517</v>
      </c>
      <c r="BV199" s="215"/>
      <c r="BW199" s="213">
        <f t="shared" si="143"/>
        <v>877.11546736688672</v>
      </c>
      <c r="BX199" s="213">
        <f t="shared" si="144"/>
        <v>898.04672226597597</v>
      </c>
      <c r="BY199" s="213">
        <f t="shared" si="145"/>
        <v>20.931254899089254</v>
      </c>
      <c r="BZ199" s="404">
        <f t="shared" si="146"/>
        <v>2.3863739356831982E-2</v>
      </c>
      <c r="CA199" s="216"/>
      <c r="CB199" s="213">
        <f t="shared" si="147"/>
        <v>-279.35940334609955</v>
      </c>
      <c r="CC199" s="213">
        <f t="shared" si="148"/>
        <v>-281.74466354950192</v>
      </c>
      <c r="CD199" s="213">
        <f t="shared" si="149"/>
        <v>-2.3852602034023676</v>
      </c>
      <c r="CE199" s="404">
        <f t="shared" si="150"/>
        <v>8.5383207969099879E-3</v>
      </c>
      <c r="CF199" s="142"/>
      <c r="CG199" s="213">
        <f t="shared" si="151"/>
        <v>597.75606402078711</v>
      </c>
      <c r="CH199" s="213">
        <f t="shared" si="152"/>
        <v>616.30205871647411</v>
      </c>
      <c r="CI199" s="206">
        <v>-95.337154917001726</v>
      </c>
      <c r="CJ199" s="142">
        <v>-0.13755314914653499</v>
      </c>
    </row>
    <row r="200" spans="1:88">
      <c r="A200" s="74">
        <v>614</v>
      </c>
      <c r="B200" s="84">
        <v>19</v>
      </c>
      <c r="C200" s="84">
        <v>19</v>
      </c>
      <c r="D200" s="75" t="s">
        <v>231</v>
      </c>
      <c r="E200" s="97">
        <v>2878</v>
      </c>
      <c r="F200" s="213">
        <f>'1.a. Vos-laskelma'!C200</f>
        <v>2826</v>
      </c>
      <c r="G200" s="214">
        <f t="shared" si="104"/>
        <v>-52</v>
      </c>
      <c r="H200" s="179">
        <f t="shared" si="105"/>
        <v>-1.8068102849200834E-2</v>
      </c>
      <c r="I200" s="142"/>
      <c r="J200" s="213">
        <v>2320532.1761564659</v>
      </c>
      <c r="K200" s="214">
        <f t="shared" si="106"/>
        <v>2349880.8452525027</v>
      </c>
      <c r="L200" s="214">
        <f t="shared" si="107"/>
        <v>29348.669096036814</v>
      </c>
      <c r="M200" s="179">
        <f t="shared" si="108"/>
        <v>1.264738726641898E-2</v>
      </c>
      <c r="N200" s="404"/>
      <c r="O200" s="213">
        <v>-1017312.856011169</v>
      </c>
      <c r="P200" s="213">
        <f>'2.a. Vos-laskelma'!M200+'2.a. Vos-laskelma'!N200</f>
        <v>-976544.39712874137</v>
      </c>
      <c r="Q200" s="214">
        <f t="shared" si="109"/>
        <v>40768.458882427658</v>
      </c>
      <c r="R200" s="179">
        <f t="shared" si="110"/>
        <v>-4.0074652199205141E-2</v>
      </c>
      <c r="S200" s="404"/>
      <c r="T200" s="213">
        <v>1303219.3201452959</v>
      </c>
      <c r="U200" s="213">
        <f>'2.a. Vos-laskelma'!U200</f>
        <v>1373336.4481237615</v>
      </c>
      <c r="V200" s="214">
        <f t="shared" si="111"/>
        <v>70117.12797846552</v>
      </c>
      <c r="W200" s="179">
        <f t="shared" si="112"/>
        <v>5.3803014500006158E-2</v>
      </c>
      <c r="X200" s="142"/>
      <c r="Y200" s="213">
        <f>'1.a. Vos-laskelma'!X200</f>
        <v>1513412.036583707</v>
      </c>
      <c r="Z200" s="213">
        <f>'1.a. Vos-laskelma'!E200</f>
        <v>1582944.2688039357</v>
      </c>
      <c r="AA200" s="214">
        <f t="shared" si="113"/>
        <v>69532.232220228761</v>
      </c>
      <c r="AB200" s="179">
        <f t="shared" si="114"/>
        <v>4.5944019566004642E-2</v>
      </c>
      <c r="AC200" s="179"/>
      <c r="AD200" s="213">
        <v>585001.77261205122</v>
      </c>
      <c r="AE200" s="213">
        <f>'2.a. Vos-laskelma'!X200</f>
        <v>635760.7549605238</v>
      </c>
      <c r="AF200" s="214">
        <f t="shared" si="115"/>
        <v>50758.982348472578</v>
      </c>
      <c r="AG200" s="179">
        <f t="shared" si="116"/>
        <v>8.6767228280065084E-2</v>
      </c>
      <c r="AH200" s="143"/>
      <c r="AI200" s="81">
        <v>3401633.1293410538</v>
      </c>
      <c r="AJ200" s="81">
        <f>'2.a. Vos-laskelma'!Y200</f>
        <v>3592041.4718882209</v>
      </c>
      <c r="AK200" s="214">
        <f t="shared" si="117"/>
        <v>190408.34254716709</v>
      </c>
      <c r="AL200" s="179">
        <f t="shared" si="118"/>
        <v>5.5975566825471265E-2</v>
      </c>
      <c r="AM200" s="142"/>
      <c r="AN200" s="213">
        <v>519450</v>
      </c>
      <c r="AO200" s="213">
        <v>519450</v>
      </c>
      <c r="AP200" s="214">
        <f t="shared" si="153"/>
        <v>0</v>
      </c>
      <c r="AQ200" s="179">
        <f t="shared" si="154"/>
        <v>0</v>
      </c>
      <c r="AR200" s="142"/>
      <c r="AS200" s="213">
        <f t="shared" si="119"/>
        <v>3921083.1293410538</v>
      </c>
      <c r="AT200" s="213">
        <f t="shared" si="120"/>
        <v>4111491.4718882209</v>
      </c>
      <c r="AU200" s="214">
        <f t="shared" si="121"/>
        <v>190408.34254716709</v>
      </c>
      <c r="AV200" s="179">
        <f t="shared" si="122"/>
        <v>4.856013919275555E-2</v>
      </c>
      <c r="AX200" s="213">
        <f t="shared" si="123"/>
        <v>806.30026968605489</v>
      </c>
      <c r="AY200" s="213">
        <f t="shared" si="124"/>
        <v>831.52188437809718</v>
      </c>
      <c r="AZ200" s="213">
        <f t="shared" si="125"/>
        <v>25.221614692042294</v>
      </c>
      <c r="BA200" s="404">
        <f t="shared" si="126"/>
        <v>3.1280672523975102E-2</v>
      </c>
      <c r="BB200" s="164"/>
      <c r="BC200" s="213">
        <f t="shared" si="127"/>
        <v>-353.47910215815466</v>
      </c>
      <c r="BD200" s="213">
        <f t="shared" si="128"/>
        <v>-345.55711151052418</v>
      </c>
      <c r="BE200" s="213">
        <f t="shared" si="129"/>
        <v>7.92199064763048</v>
      </c>
      <c r="BF200" s="404">
        <f t="shared" si="130"/>
        <v>-2.2411482317520427E-2</v>
      </c>
      <c r="BG200" s="527"/>
      <c r="BH200" s="213">
        <f t="shared" si="131"/>
        <v>452.82116752789989</v>
      </c>
      <c r="BI200" s="213">
        <f t="shared" si="132"/>
        <v>485.96477286757306</v>
      </c>
      <c r="BJ200" s="213">
        <f t="shared" si="133"/>
        <v>33.143605339673172</v>
      </c>
      <c r="BK200" s="404">
        <f t="shared" si="134"/>
        <v>7.3193586599794011E-2</v>
      </c>
      <c r="BL200" s="215"/>
      <c r="BM200" s="213">
        <f t="shared" si="135"/>
        <v>525.85546788870988</v>
      </c>
      <c r="BN200" s="213">
        <f t="shared" si="136"/>
        <v>560.13597622219947</v>
      </c>
      <c r="BO200" s="213">
        <f t="shared" si="137"/>
        <v>34.280508333489593</v>
      </c>
      <c r="BP200" s="404">
        <f t="shared" si="138"/>
        <v>6.518998170946963E-2</v>
      </c>
      <c r="BQ200" s="215"/>
      <c r="BR200" s="213">
        <f t="shared" si="139"/>
        <v>203.2667729715258</v>
      </c>
      <c r="BS200" s="213">
        <f t="shared" si="140"/>
        <v>224.96842001433964</v>
      </c>
      <c r="BT200" s="213">
        <f t="shared" si="141"/>
        <v>21.701647042813846</v>
      </c>
      <c r="BU200" s="404">
        <f t="shared" si="142"/>
        <v>0.10676436057679667</v>
      </c>
      <c r="BV200" s="215"/>
      <c r="BW200" s="213">
        <f t="shared" si="143"/>
        <v>1181.9434083881354</v>
      </c>
      <c r="BX200" s="213">
        <f t="shared" si="144"/>
        <v>1271.0691691041122</v>
      </c>
      <c r="BY200" s="213">
        <f t="shared" si="145"/>
        <v>89.125760715976867</v>
      </c>
      <c r="BZ200" s="404">
        <f t="shared" si="146"/>
        <v>7.5406115118084469E-2</v>
      </c>
      <c r="CA200" s="216"/>
      <c r="CB200" s="213">
        <f t="shared" si="147"/>
        <v>180.48992355802642</v>
      </c>
      <c r="CC200" s="213">
        <f t="shared" si="148"/>
        <v>183.81104033970277</v>
      </c>
      <c r="CD200" s="213">
        <f t="shared" si="149"/>
        <v>3.321116781676352</v>
      </c>
      <c r="CE200" s="404">
        <f t="shared" si="150"/>
        <v>1.8400566171266803E-2</v>
      </c>
      <c r="CF200" s="142"/>
      <c r="CG200" s="213">
        <f t="shared" si="151"/>
        <v>1362.4333319461618</v>
      </c>
      <c r="CH200" s="213">
        <f t="shared" si="152"/>
        <v>1454.8802094438149</v>
      </c>
      <c r="CI200" s="206">
        <v>69.903387954078653</v>
      </c>
      <c r="CJ200" s="142">
        <v>5.4082606193382558E-2</v>
      </c>
    </row>
    <row r="201" spans="1:88">
      <c r="A201" s="74">
        <v>615</v>
      </c>
      <c r="B201" s="84">
        <v>17</v>
      </c>
      <c r="C201" s="84">
        <v>17</v>
      </c>
      <c r="D201" s="75" t="s">
        <v>232</v>
      </c>
      <c r="E201" s="97">
        <v>7304</v>
      </c>
      <c r="F201" s="213">
        <f>'1.a. Vos-laskelma'!C201</f>
        <v>7168</v>
      </c>
      <c r="G201" s="214">
        <f t="shared" si="104"/>
        <v>-136</v>
      </c>
      <c r="H201" s="179">
        <f t="shared" si="105"/>
        <v>-1.8619934282584884E-2</v>
      </c>
      <c r="I201" s="142"/>
      <c r="J201" s="213">
        <v>8862849.9130798131</v>
      </c>
      <c r="K201" s="214">
        <f t="shared" si="106"/>
        <v>8788534.8193119057</v>
      </c>
      <c r="L201" s="214">
        <f t="shared" si="107"/>
        <v>-74315.09376790747</v>
      </c>
      <c r="M201" s="179">
        <f t="shared" si="108"/>
        <v>-8.3850109723998707E-3</v>
      </c>
      <c r="N201" s="404"/>
      <c r="O201" s="213">
        <v>2131700.5627156682</v>
      </c>
      <c r="P201" s="213">
        <f>'2.a. Vos-laskelma'!M201+'2.a. Vos-laskelma'!N201</f>
        <v>2006965.8787820567</v>
      </c>
      <c r="Q201" s="214">
        <f t="shared" si="109"/>
        <v>-124734.68393361149</v>
      </c>
      <c r="R201" s="179">
        <f t="shared" si="110"/>
        <v>-5.8514167568969641E-2</v>
      </c>
      <c r="S201" s="404"/>
      <c r="T201" s="213">
        <v>10994550.475795479</v>
      </c>
      <c r="U201" s="213">
        <f>'2.a. Vos-laskelma'!U201</f>
        <v>10795500.698093962</v>
      </c>
      <c r="V201" s="214">
        <f t="shared" si="111"/>
        <v>-199049.77770151757</v>
      </c>
      <c r="W201" s="179">
        <f t="shared" si="112"/>
        <v>-1.8104403462399485E-2</v>
      </c>
      <c r="X201" s="142"/>
      <c r="Y201" s="213">
        <f>'1.a. Vos-laskelma'!X201</f>
        <v>3966523.568029128</v>
      </c>
      <c r="Z201" s="213">
        <f>'1.a. Vos-laskelma'!E201</f>
        <v>3875217.7044124859</v>
      </c>
      <c r="AA201" s="214">
        <f t="shared" si="113"/>
        <v>-91305.863616642077</v>
      </c>
      <c r="AB201" s="179">
        <f t="shared" si="114"/>
        <v>-2.3019115366560094E-2</v>
      </c>
      <c r="AC201" s="179"/>
      <c r="AD201" s="213">
        <v>1073384.9960780521</v>
      </c>
      <c r="AE201" s="213">
        <f>'2.a. Vos-laskelma'!X201</f>
        <v>1182228.0400287085</v>
      </c>
      <c r="AF201" s="214">
        <f t="shared" si="115"/>
        <v>108843.04395065643</v>
      </c>
      <c r="AG201" s="179">
        <f t="shared" si="116"/>
        <v>0.10140168192060495</v>
      </c>
      <c r="AH201" s="143"/>
      <c r="AI201" s="81">
        <v>16034459.039902659</v>
      </c>
      <c r="AJ201" s="81">
        <f>'2.a. Vos-laskelma'!Y201</f>
        <v>15852946.442535156</v>
      </c>
      <c r="AK201" s="214">
        <f t="shared" si="117"/>
        <v>-181512.59736750275</v>
      </c>
      <c r="AL201" s="179">
        <f t="shared" si="118"/>
        <v>-1.1320157226121466E-2</v>
      </c>
      <c r="AM201" s="142"/>
      <c r="AN201" s="213">
        <v>-27961</v>
      </c>
      <c r="AO201" s="213">
        <v>-27961</v>
      </c>
      <c r="AP201" s="214">
        <f t="shared" si="153"/>
        <v>0</v>
      </c>
      <c r="AQ201" s="179">
        <f t="shared" si="154"/>
        <v>0</v>
      </c>
      <c r="AR201" s="142"/>
      <c r="AS201" s="213">
        <f t="shared" si="119"/>
        <v>16006498.039902659</v>
      </c>
      <c r="AT201" s="213">
        <f t="shared" si="120"/>
        <v>15824985.442535156</v>
      </c>
      <c r="AU201" s="214">
        <f t="shared" si="121"/>
        <v>-181512.59736750275</v>
      </c>
      <c r="AV201" s="179">
        <f t="shared" si="122"/>
        <v>-1.1339931877354392E-2</v>
      </c>
      <c r="AX201" s="213">
        <f t="shared" si="123"/>
        <v>1213.4241392497006</v>
      </c>
      <c r="AY201" s="213">
        <f t="shared" si="124"/>
        <v>1226.0790763548976</v>
      </c>
      <c r="AZ201" s="213">
        <f t="shared" si="125"/>
        <v>12.65493710519695</v>
      </c>
      <c r="BA201" s="404">
        <f t="shared" si="126"/>
        <v>1.0429112703346999E-2</v>
      </c>
      <c r="BB201" s="164"/>
      <c r="BC201" s="213">
        <f t="shared" si="127"/>
        <v>291.85385579349236</v>
      </c>
      <c r="BD201" s="213">
        <f t="shared" si="128"/>
        <v>279.98965942830034</v>
      </c>
      <c r="BE201" s="213">
        <f t="shared" si="129"/>
        <v>-11.864196365192015</v>
      </c>
      <c r="BF201" s="404">
        <f t="shared" si="130"/>
        <v>-4.0651155123291531E-2</v>
      </c>
      <c r="BG201" s="527"/>
      <c r="BH201" s="213">
        <f t="shared" si="131"/>
        <v>1505.2779950431927</v>
      </c>
      <c r="BI201" s="213">
        <f t="shared" si="132"/>
        <v>1506.0687357831978</v>
      </c>
      <c r="BJ201" s="213">
        <f t="shared" si="133"/>
        <v>0.79074074000504879</v>
      </c>
      <c r="BK201" s="404">
        <f t="shared" si="134"/>
        <v>5.2531209690762743E-4</v>
      </c>
      <c r="BL201" s="215"/>
      <c r="BM201" s="213">
        <f t="shared" si="135"/>
        <v>543.0618247575477</v>
      </c>
      <c r="BN201" s="213">
        <f t="shared" si="136"/>
        <v>540.6274699236169</v>
      </c>
      <c r="BO201" s="213">
        <f t="shared" si="137"/>
        <v>-2.4343548339307972</v>
      </c>
      <c r="BP201" s="404">
        <f t="shared" si="138"/>
        <v>-4.4826476893632238E-3</v>
      </c>
      <c r="BQ201" s="215"/>
      <c r="BR201" s="213">
        <f t="shared" si="139"/>
        <v>146.95851534474974</v>
      </c>
      <c r="BS201" s="213">
        <f t="shared" si="140"/>
        <v>164.9313671915051</v>
      </c>
      <c r="BT201" s="213">
        <f t="shared" si="141"/>
        <v>17.972851846755361</v>
      </c>
      <c r="BU201" s="404">
        <f t="shared" si="142"/>
        <v>0.12229881204633074</v>
      </c>
      <c r="BV201" s="215"/>
      <c r="BW201" s="213">
        <f t="shared" si="143"/>
        <v>2195.29833514549</v>
      </c>
      <c r="BX201" s="213">
        <f t="shared" si="144"/>
        <v>2211.6275728983196</v>
      </c>
      <c r="BY201" s="213">
        <f t="shared" si="145"/>
        <v>16.329237752829613</v>
      </c>
      <c r="BZ201" s="404">
        <f t="shared" si="146"/>
        <v>7.4382772907935621E-3</v>
      </c>
      <c r="CA201" s="216"/>
      <c r="CB201" s="213">
        <f t="shared" si="147"/>
        <v>-3.8281763417305585</v>
      </c>
      <c r="CC201" s="213">
        <f t="shared" si="148"/>
        <v>-3.9008091517857144</v>
      </c>
      <c r="CD201" s="213">
        <f t="shared" si="149"/>
        <v>-7.2632810055155872E-2</v>
      </c>
      <c r="CE201" s="404">
        <f t="shared" si="150"/>
        <v>1.8973214285714333E-2</v>
      </c>
      <c r="CF201" s="142"/>
      <c r="CG201" s="213">
        <f t="shared" si="151"/>
        <v>2191.4701588037597</v>
      </c>
      <c r="CH201" s="213">
        <f t="shared" si="152"/>
        <v>2207.7267637465343</v>
      </c>
      <c r="CI201" s="206">
        <v>-13.711093488097051</v>
      </c>
      <c r="CJ201" s="142">
        <v>-6.2176718915268464E-3</v>
      </c>
    </row>
    <row r="202" spans="1:88">
      <c r="A202" s="74">
        <v>616</v>
      </c>
      <c r="B202" s="84">
        <v>1</v>
      </c>
      <c r="C202" s="85">
        <v>34</v>
      </c>
      <c r="D202" s="75" t="s">
        <v>233</v>
      </c>
      <c r="E202" s="97">
        <v>1743</v>
      </c>
      <c r="F202" s="213">
        <f>'1.a. Vos-laskelma'!C202</f>
        <v>1720</v>
      </c>
      <c r="G202" s="214">
        <f t="shared" si="104"/>
        <v>-23</v>
      </c>
      <c r="H202" s="179">
        <f t="shared" si="105"/>
        <v>-1.3195639701663799E-2</v>
      </c>
      <c r="I202" s="142"/>
      <c r="J202" s="213">
        <v>376716.99058092682</v>
      </c>
      <c r="K202" s="214">
        <f t="shared" si="106"/>
        <v>421361.63211332512</v>
      </c>
      <c r="L202" s="214">
        <f t="shared" si="107"/>
        <v>44644.641532398295</v>
      </c>
      <c r="M202" s="179">
        <f t="shared" si="108"/>
        <v>0.11850976369171137</v>
      </c>
      <c r="N202" s="404"/>
      <c r="O202" s="213">
        <v>-315978.65640401922</v>
      </c>
      <c r="P202" s="213">
        <f>'2.a. Vos-laskelma'!M202+'2.a. Vos-laskelma'!N202</f>
        <v>-291414.266540549</v>
      </c>
      <c r="Q202" s="214">
        <f t="shared" si="109"/>
        <v>24564.38986347022</v>
      </c>
      <c r="R202" s="179">
        <f t="shared" si="110"/>
        <v>-7.7740661799832134E-2</v>
      </c>
      <c r="S202" s="404"/>
      <c r="T202" s="213">
        <v>60738.334176907607</v>
      </c>
      <c r="U202" s="213">
        <f>'2.a. Vos-laskelma'!U202</f>
        <v>129947.36557277612</v>
      </c>
      <c r="V202" s="214">
        <f t="shared" si="111"/>
        <v>69209.031395868515</v>
      </c>
      <c r="W202" s="179">
        <f t="shared" si="112"/>
        <v>1.1394621260815121</v>
      </c>
      <c r="X202" s="142"/>
      <c r="Y202" s="213">
        <f>'1.a. Vos-laskelma'!X202</f>
        <v>762668.01920933509</v>
      </c>
      <c r="Z202" s="213">
        <f>'1.a. Vos-laskelma'!E202</f>
        <v>809851.02456087084</v>
      </c>
      <c r="AA202" s="214">
        <f t="shared" si="113"/>
        <v>47183.005351535743</v>
      </c>
      <c r="AB202" s="179">
        <f t="shared" si="114"/>
        <v>6.1865718980128201E-2</v>
      </c>
      <c r="AC202" s="179"/>
      <c r="AD202" s="213">
        <v>240489.57228957061</v>
      </c>
      <c r="AE202" s="213">
        <f>'2.a. Vos-laskelma'!X202</f>
        <v>267354.96642493259</v>
      </c>
      <c r="AF202" s="214">
        <f t="shared" si="115"/>
        <v>26865.394135361974</v>
      </c>
      <c r="AG202" s="179">
        <f t="shared" si="116"/>
        <v>0.11171126415000512</v>
      </c>
      <c r="AH202" s="143"/>
      <c r="AI202" s="81">
        <v>1063895.9256758131</v>
      </c>
      <c r="AJ202" s="81">
        <f>'2.a. Vos-laskelma'!Y202</f>
        <v>1207153.3565585795</v>
      </c>
      <c r="AK202" s="214">
        <f t="shared" si="117"/>
        <v>143257.43088276638</v>
      </c>
      <c r="AL202" s="179">
        <f t="shared" si="118"/>
        <v>0.13465361359642927</v>
      </c>
      <c r="AM202" s="142"/>
      <c r="AN202" s="213">
        <v>-499923</v>
      </c>
      <c r="AO202" s="213">
        <v>-499923</v>
      </c>
      <c r="AP202" s="214">
        <f t="shared" si="153"/>
        <v>0</v>
      </c>
      <c r="AQ202" s="179">
        <f t="shared" si="154"/>
        <v>0</v>
      </c>
      <c r="AR202" s="142"/>
      <c r="AS202" s="213">
        <f t="shared" si="119"/>
        <v>563972.92567581311</v>
      </c>
      <c r="AT202" s="213">
        <f t="shared" si="120"/>
        <v>707230.35655857949</v>
      </c>
      <c r="AU202" s="214">
        <f t="shared" si="121"/>
        <v>143257.43088276638</v>
      </c>
      <c r="AV202" s="179">
        <f t="shared" si="122"/>
        <v>0.25401473078002795</v>
      </c>
      <c r="AX202" s="213">
        <f t="shared" si="123"/>
        <v>216.13137726960804</v>
      </c>
      <c r="AY202" s="213">
        <f t="shared" si="124"/>
        <v>244.97769308914252</v>
      </c>
      <c r="AZ202" s="213">
        <f t="shared" si="125"/>
        <v>28.846315819534482</v>
      </c>
      <c r="BA202" s="404">
        <f t="shared" si="126"/>
        <v>0.1334665802992169</v>
      </c>
      <c r="BB202" s="164"/>
      <c r="BC202" s="213">
        <f t="shared" si="127"/>
        <v>-181.28436970970697</v>
      </c>
      <c r="BD202" s="213">
        <f t="shared" si="128"/>
        <v>-169.42689915148196</v>
      </c>
      <c r="BE202" s="213">
        <f t="shared" si="129"/>
        <v>11.857470558225003</v>
      </c>
      <c r="BF202" s="404">
        <f t="shared" si="130"/>
        <v>-6.5408124137853282E-2</v>
      </c>
      <c r="BG202" s="527"/>
      <c r="BH202" s="213">
        <f t="shared" si="131"/>
        <v>34.847007559901094</v>
      </c>
      <c r="BI202" s="213">
        <f t="shared" si="132"/>
        <v>75.550793937660529</v>
      </c>
      <c r="BJ202" s="213">
        <f t="shared" si="133"/>
        <v>40.703786377759435</v>
      </c>
      <c r="BK202" s="404">
        <f t="shared" si="134"/>
        <v>1.1680712126512067</v>
      </c>
      <c r="BL202" s="215"/>
      <c r="BM202" s="213">
        <f t="shared" si="135"/>
        <v>437.56053884643438</v>
      </c>
      <c r="BN202" s="213">
        <f t="shared" si="136"/>
        <v>470.84361893073884</v>
      </c>
      <c r="BO202" s="213">
        <f t="shared" si="137"/>
        <v>33.283080084304459</v>
      </c>
      <c r="BP202" s="404">
        <f t="shared" si="138"/>
        <v>7.6065086152536807E-2</v>
      </c>
      <c r="BQ202" s="215"/>
      <c r="BR202" s="213">
        <f t="shared" si="139"/>
        <v>137.97451078001757</v>
      </c>
      <c r="BS202" s="213">
        <f t="shared" si="140"/>
        <v>155.43893396798407</v>
      </c>
      <c r="BT202" s="213">
        <f t="shared" si="141"/>
        <v>17.464423187966503</v>
      </c>
      <c r="BU202" s="404">
        <f t="shared" si="142"/>
        <v>0.12657717058922033</v>
      </c>
      <c r="BV202" s="215"/>
      <c r="BW202" s="213">
        <f t="shared" si="143"/>
        <v>610.38205718635288</v>
      </c>
      <c r="BX202" s="213">
        <f t="shared" si="144"/>
        <v>701.83334683638338</v>
      </c>
      <c r="BY202" s="213">
        <f t="shared" si="145"/>
        <v>91.451289650030503</v>
      </c>
      <c r="BZ202" s="404">
        <f t="shared" si="146"/>
        <v>0.14982630726661406</v>
      </c>
      <c r="CA202" s="216"/>
      <c r="CB202" s="213">
        <f t="shared" si="147"/>
        <v>-286.81755593803786</v>
      </c>
      <c r="CC202" s="213">
        <f t="shared" si="148"/>
        <v>-290.65290697674419</v>
      </c>
      <c r="CD202" s="213">
        <f t="shared" si="149"/>
        <v>-3.8353510387063352</v>
      </c>
      <c r="CE202" s="404">
        <f t="shared" si="150"/>
        <v>1.3372093023255866E-2</v>
      </c>
      <c r="CF202" s="142"/>
      <c r="CG202" s="213">
        <f t="shared" si="151"/>
        <v>323.56450124831503</v>
      </c>
      <c r="CH202" s="213">
        <f t="shared" si="152"/>
        <v>411.18043985963925</v>
      </c>
      <c r="CI202" s="206">
        <v>-61.118584537232891</v>
      </c>
      <c r="CJ202" s="142">
        <v>-0.1588803531936549</v>
      </c>
    </row>
    <row r="203" spans="1:88">
      <c r="A203" s="74">
        <v>619</v>
      </c>
      <c r="B203" s="84">
        <v>6</v>
      </c>
      <c r="C203" s="84">
        <v>6</v>
      </c>
      <c r="D203" s="75" t="s">
        <v>234</v>
      </c>
      <c r="E203" s="97">
        <v>2607</v>
      </c>
      <c r="F203" s="213">
        <f>'1.a. Vos-laskelma'!C203</f>
        <v>2546</v>
      </c>
      <c r="G203" s="214">
        <f t="shared" ref="G203:G266" si="155">F203-E203</f>
        <v>-61</v>
      </c>
      <c r="H203" s="179">
        <f t="shared" ref="H203:H266" si="156">G203/E203</f>
        <v>-2.3398542385884159E-2</v>
      </c>
      <c r="I203" s="142"/>
      <c r="J203" s="213">
        <v>71542.052043693606</v>
      </c>
      <c r="K203" s="214">
        <f t="shared" ref="K203:K266" si="157">U203-P203</f>
        <v>-5680.0211069672368</v>
      </c>
      <c r="L203" s="214">
        <f t="shared" ref="L203:L266" si="158">K203-J203</f>
        <v>-77222.073150660843</v>
      </c>
      <c r="M203" s="179">
        <f t="shared" ref="M203:M266" si="159">L203/J203</f>
        <v>-1.0793941597243846</v>
      </c>
      <c r="N203" s="404"/>
      <c r="O203" s="213">
        <v>1066842.7513572481</v>
      </c>
      <c r="P203" s="213">
        <f>'2.a. Vos-laskelma'!M203+'2.a. Vos-laskelma'!N203</f>
        <v>1022956.7485264691</v>
      </c>
      <c r="Q203" s="214">
        <f t="shared" ref="Q203:Q266" si="160">P203-O203</f>
        <v>-43886.002830778947</v>
      </c>
      <c r="R203" s="179">
        <f t="shared" ref="R203:R266" si="161">Q203/O203</f>
        <v>-4.1136336892149038E-2</v>
      </c>
      <c r="S203" s="404"/>
      <c r="T203" s="213">
        <v>1138384.803400941</v>
      </c>
      <c r="U203" s="213">
        <f>'2.a. Vos-laskelma'!U203</f>
        <v>1017276.7274195019</v>
      </c>
      <c r="V203" s="214">
        <f t="shared" ref="V203:V266" si="162">U203-T203</f>
        <v>-121108.07598143909</v>
      </c>
      <c r="W203" s="179">
        <f t="shared" ref="W203:W266" si="163">V203/T203</f>
        <v>-0.10638588605507292</v>
      </c>
      <c r="X203" s="142"/>
      <c r="Y203" s="213">
        <f>'1.a. Vos-laskelma'!X203</f>
        <v>1692098.0560710221</v>
      </c>
      <c r="Z203" s="213">
        <f>'1.a. Vos-laskelma'!E203</f>
        <v>1691595.8372073688</v>
      </c>
      <c r="AA203" s="214">
        <f t="shared" ref="AA203:AA266" si="164">Z203-Y203</f>
        <v>-502.2188636532519</v>
      </c>
      <c r="AB203" s="179">
        <f t="shared" ref="AB203:AB266" si="165">AA203/Y203</f>
        <v>-2.9680245884767587E-4</v>
      </c>
      <c r="AC203" s="179"/>
      <c r="AD203" s="213">
        <v>570249.57456201699</v>
      </c>
      <c r="AE203" s="213">
        <f>'2.a. Vos-laskelma'!X203</f>
        <v>614191.46824915311</v>
      </c>
      <c r="AF203" s="214">
        <f t="shared" ref="AF203:AF266" si="166">AE203-AD203</f>
        <v>43941.893687136122</v>
      </c>
      <c r="AG203" s="179">
        <f t="shared" ref="AG203:AG266" si="167">AF203/AD203</f>
        <v>7.705730200831086E-2</v>
      </c>
      <c r="AH203" s="143"/>
      <c r="AI203" s="81">
        <v>3400732.4340339801</v>
      </c>
      <c r="AJ203" s="81">
        <f>'2.a. Vos-laskelma'!Y203</f>
        <v>3323064.032876024</v>
      </c>
      <c r="AK203" s="214">
        <f t="shared" ref="AK203:AK266" si="168">AJ203-AI203</f>
        <v>-77668.401157956105</v>
      </c>
      <c r="AL203" s="179">
        <f t="shared" ref="AL203:AL266" si="169">AK203/AI203</f>
        <v>-2.2838727440201795E-2</v>
      </c>
      <c r="AM203" s="142"/>
      <c r="AN203" s="213">
        <v>279771</v>
      </c>
      <c r="AO203" s="213">
        <v>279771</v>
      </c>
      <c r="AP203" s="214">
        <f t="shared" si="153"/>
        <v>0</v>
      </c>
      <c r="AQ203" s="179">
        <f t="shared" si="154"/>
        <v>0</v>
      </c>
      <c r="AR203" s="142"/>
      <c r="AS203" s="213">
        <f t="shared" ref="AS203:AS266" si="170">AI203+AN203</f>
        <v>3680503.4340339801</v>
      </c>
      <c r="AT203" s="213">
        <f t="shared" ref="AT203:AT266" si="171">AJ203+AO203</f>
        <v>3602835.032876024</v>
      </c>
      <c r="AU203" s="214">
        <f t="shared" ref="AU203:AU266" si="172">AT203-AS203</f>
        <v>-77668.401157956105</v>
      </c>
      <c r="AV203" s="179">
        <f t="shared" ref="AV203:AV266" si="173">AU203/AS203</f>
        <v>-2.1102656891921007E-2</v>
      </c>
      <c r="AX203" s="213">
        <f t="shared" ref="AX203:AX266" si="174">J203/$E203</f>
        <v>27.442290772417955</v>
      </c>
      <c r="AY203" s="213">
        <f t="shared" ref="AY203:AY266" si="175">K203/$F203</f>
        <v>-2.2309588008512322</v>
      </c>
      <c r="AZ203" s="213">
        <f t="shared" ref="AZ203:AZ266" si="176">AY203-AX203</f>
        <v>-29.673249573269189</v>
      </c>
      <c r="BA203" s="404">
        <f t="shared" ref="BA203:BA266" si="177">AZ203/AX203</f>
        <v>-1.081296376434199</v>
      </c>
      <c r="BB203" s="164"/>
      <c r="BC203" s="213">
        <f t="shared" ref="BC203:BC266" si="178">O203/$E203</f>
        <v>409.22238256894826</v>
      </c>
      <c r="BD203" s="213">
        <f t="shared" ref="BD203:BD266" si="179">P203/$F203</f>
        <v>401.78976768518032</v>
      </c>
      <c r="BE203" s="213">
        <f t="shared" ref="BE203:BE266" si="180">BD203-BC203</f>
        <v>-7.4326148837679398</v>
      </c>
      <c r="BF203" s="404">
        <f t="shared" ref="BF203:BF266" si="181">BE203/BC203</f>
        <v>-1.8162777014074122E-2</v>
      </c>
      <c r="BG203" s="527"/>
      <c r="BH203" s="213">
        <f t="shared" ref="BH203:BH266" si="182">T203/$E203</f>
        <v>436.66467334136593</v>
      </c>
      <c r="BI203" s="213">
        <f t="shared" ref="BI203:BI266" si="183">U203/$F203</f>
        <v>399.5588088843291</v>
      </c>
      <c r="BJ203" s="213">
        <f t="shared" ref="BJ203:BJ266" si="184">BI203-BH203</f>
        <v>-37.10586445703683</v>
      </c>
      <c r="BK203" s="404">
        <f t="shared" ref="BK203:BK266" si="185">BJ203/BH203</f>
        <v>-8.4975650017900667E-2</v>
      </c>
      <c r="BL203" s="215"/>
      <c r="BM203" s="213">
        <f t="shared" ref="BM203:BM266" si="186">Y203/$E203</f>
        <v>649.0594768204918</v>
      </c>
      <c r="BN203" s="213">
        <f t="shared" ref="BN203:BN266" si="187">Z203/$F203</f>
        <v>664.41313323148813</v>
      </c>
      <c r="BO203" s="213">
        <f t="shared" ref="BO203:BO266" si="188">BN203-BM203</f>
        <v>15.353656410996336</v>
      </c>
      <c r="BP203" s="404">
        <f t="shared" ref="BP203:BP266" si="189">BO203/BM203</f>
        <v>2.3655238016411624E-2</v>
      </c>
      <c r="BQ203" s="215"/>
      <c r="BR203" s="213">
        <f t="shared" ref="BR203:BR266" si="190">AD203/$E203</f>
        <v>218.73784985117643</v>
      </c>
      <c r="BS203" s="213">
        <f t="shared" ref="BS203:BS266" si="191">AE203/$F203</f>
        <v>241.23781156683154</v>
      </c>
      <c r="BT203" s="213">
        <f t="shared" ref="BT203:BT266" si="192">BS203-BR203</f>
        <v>22.499961715655104</v>
      </c>
      <c r="BU203" s="404">
        <f t="shared" ref="BU203:BU266" si="193">BT203/BR203</f>
        <v>0.10286268120018321</v>
      </c>
      <c r="BV203" s="215"/>
      <c r="BW203" s="213">
        <f t="shared" ref="BW203:BW266" si="194">AI203/$E203</f>
        <v>1304.4620000130342</v>
      </c>
      <c r="BX203" s="213">
        <f t="shared" ref="BX203:BX266" si="195">AJ203/$F203</f>
        <v>1305.2097536826489</v>
      </c>
      <c r="BY203" s="213">
        <f t="shared" ref="BY203:BY266" si="196">BX203-BW203</f>
        <v>0.74775366961466716</v>
      </c>
      <c r="BZ203" s="404">
        <f t="shared" ref="BZ203:BZ266" si="197">BY203/BW203</f>
        <v>5.7322763683970526E-4</v>
      </c>
      <c r="CA203" s="216"/>
      <c r="CB203" s="213">
        <f t="shared" ref="CB203:CB266" si="198">AN203/$E203</f>
        <v>107.31530494821634</v>
      </c>
      <c r="CC203" s="213">
        <f t="shared" ref="CC203:CC266" si="199">AO203/$F203</f>
        <v>109.88648860958367</v>
      </c>
      <c r="CD203" s="213">
        <f t="shared" ref="CD203:CD266" si="200">CC203-CB203</f>
        <v>2.5711836613673285</v>
      </c>
      <c r="CE203" s="404">
        <f t="shared" ref="CE203:CE266" si="201">CD203/CB203</f>
        <v>2.3959151610369284E-2</v>
      </c>
      <c r="CF203" s="142"/>
      <c r="CG203" s="213">
        <f t="shared" ref="CG203:CG266" si="202">AS203/$E203</f>
        <v>1411.7773049612506</v>
      </c>
      <c r="CH203" s="213">
        <f t="shared" ref="CH203:CH266" si="203">AT203/$F203</f>
        <v>1415.0962422922325</v>
      </c>
      <c r="CI203" s="206">
        <v>23.907464759790169</v>
      </c>
      <c r="CJ203" s="142">
        <v>1.722601361257322E-2</v>
      </c>
    </row>
    <row r="204" spans="1:88">
      <c r="A204" s="74">
        <v>620</v>
      </c>
      <c r="B204" s="84">
        <v>18</v>
      </c>
      <c r="C204" s="84">
        <v>18</v>
      </c>
      <c r="D204" s="75" t="s">
        <v>235</v>
      </c>
      <c r="E204" s="97">
        <v>2345</v>
      </c>
      <c r="F204" s="213">
        <f>'1.a. Vos-laskelma'!C204</f>
        <v>2322</v>
      </c>
      <c r="G204" s="214">
        <f t="shared" si="155"/>
        <v>-23</v>
      </c>
      <c r="H204" s="179">
        <f t="shared" si="156"/>
        <v>-9.8081023454157784E-3</v>
      </c>
      <c r="I204" s="142"/>
      <c r="J204" s="213">
        <v>2368913.3030127902</v>
      </c>
      <c r="K204" s="214">
        <f t="shared" si="157"/>
        <v>2294689.1297255303</v>
      </c>
      <c r="L204" s="214">
        <f t="shared" si="158"/>
        <v>-74224.17328725988</v>
      </c>
      <c r="M204" s="179">
        <f t="shared" si="159"/>
        <v>-3.1332583253621558E-2</v>
      </c>
      <c r="N204" s="404"/>
      <c r="O204" s="213">
        <v>532704.15051831712</v>
      </c>
      <c r="P204" s="213">
        <f>'2.a. Vos-laskelma'!M204+'2.a. Vos-laskelma'!N204</f>
        <v>493657.91248569905</v>
      </c>
      <c r="Q204" s="214">
        <f t="shared" si="160"/>
        <v>-39046.238032618072</v>
      </c>
      <c r="R204" s="179">
        <f t="shared" si="161"/>
        <v>-7.3298167462420516E-2</v>
      </c>
      <c r="S204" s="404"/>
      <c r="T204" s="213">
        <v>2901617.4535311069</v>
      </c>
      <c r="U204" s="213">
        <f>'2.a. Vos-laskelma'!U204</f>
        <v>2788347.0422112294</v>
      </c>
      <c r="V204" s="214">
        <f t="shared" si="162"/>
        <v>-113270.41131987749</v>
      </c>
      <c r="W204" s="179">
        <f t="shared" si="163"/>
        <v>-3.903698993195457E-2</v>
      </c>
      <c r="X204" s="142"/>
      <c r="Y204" s="213">
        <f>'1.a. Vos-laskelma'!X204</f>
        <v>986243.37318809854</v>
      </c>
      <c r="Z204" s="213">
        <f>'1.a. Vos-laskelma'!E204</f>
        <v>984132.84158794768</v>
      </c>
      <c r="AA204" s="214">
        <f t="shared" si="164"/>
        <v>-2110.5316001508618</v>
      </c>
      <c r="AB204" s="179">
        <f t="shared" si="165"/>
        <v>-2.1399703739741495E-3</v>
      </c>
      <c r="AC204" s="179"/>
      <c r="AD204" s="213">
        <v>459503.70565901371</v>
      </c>
      <c r="AE204" s="213">
        <f>'2.a. Vos-laskelma'!X204</f>
        <v>497280.0638700595</v>
      </c>
      <c r="AF204" s="214">
        <f t="shared" si="166"/>
        <v>37776.358211045794</v>
      </c>
      <c r="AG204" s="179">
        <f t="shared" si="167"/>
        <v>8.2211215591542347E-2</v>
      </c>
      <c r="AH204" s="143"/>
      <c r="AI204" s="81">
        <v>4347364.5323782191</v>
      </c>
      <c r="AJ204" s="81">
        <f>'2.a. Vos-laskelma'!Y204</f>
        <v>4269759.9476692369</v>
      </c>
      <c r="AK204" s="214">
        <f t="shared" si="168"/>
        <v>-77604.584708982147</v>
      </c>
      <c r="AL204" s="179">
        <f t="shared" si="169"/>
        <v>-1.7850949496183308E-2</v>
      </c>
      <c r="AM204" s="142"/>
      <c r="AN204" s="213">
        <v>210278</v>
      </c>
      <c r="AO204" s="213">
        <v>210278</v>
      </c>
      <c r="AP204" s="214">
        <f t="shared" si="153"/>
        <v>0</v>
      </c>
      <c r="AQ204" s="179">
        <f t="shared" si="154"/>
        <v>0</v>
      </c>
      <c r="AR204" s="142"/>
      <c r="AS204" s="213">
        <f t="shared" si="170"/>
        <v>4557642.5323782191</v>
      </c>
      <c r="AT204" s="213">
        <f t="shared" si="171"/>
        <v>4480037.9476692369</v>
      </c>
      <c r="AU204" s="214">
        <f t="shared" si="172"/>
        <v>-77604.584708982147</v>
      </c>
      <c r="AV204" s="179">
        <f t="shared" si="173"/>
        <v>-1.7027352223801407E-2</v>
      </c>
      <c r="AX204" s="213">
        <f t="shared" si="174"/>
        <v>1010.1975705811471</v>
      </c>
      <c r="AY204" s="213">
        <f t="shared" si="175"/>
        <v>988.23821262942738</v>
      </c>
      <c r="AZ204" s="213">
        <f t="shared" si="176"/>
        <v>-21.959357951719767</v>
      </c>
      <c r="BA204" s="404">
        <f t="shared" si="177"/>
        <v>-2.1737686360784825E-2</v>
      </c>
      <c r="BB204" s="164"/>
      <c r="BC204" s="213">
        <f t="shared" si="178"/>
        <v>227.16594904832286</v>
      </c>
      <c r="BD204" s="213">
        <f t="shared" si="179"/>
        <v>212.60030684138633</v>
      </c>
      <c r="BE204" s="213">
        <f t="shared" si="180"/>
        <v>-14.565642206936531</v>
      </c>
      <c r="BF204" s="404">
        <f t="shared" si="181"/>
        <v>-6.4118950344261849E-2</v>
      </c>
      <c r="BG204" s="527"/>
      <c r="BH204" s="213">
        <f t="shared" si="182"/>
        <v>1237.3635196294699</v>
      </c>
      <c r="BI204" s="213">
        <f t="shared" si="183"/>
        <v>1200.8385194708137</v>
      </c>
      <c r="BJ204" s="213">
        <f t="shared" si="184"/>
        <v>-36.525000158656212</v>
      </c>
      <c r="BK204" s="404">
        <f t="shared" si="185"/>
        <v>-2.9518407144889538E-2</v>
      </c>
      <c r="BL204" s="215"/>
      <c r="BM204" s="213">
        <f t="shared" si="186"/>
        <v>420.57286703117211</v>
      </c>
      <c r="BN204" s="213">
        <f t="shared" si="187"/>
        <v>423.8298198053177</v>
      </c>
      <c r="BO204" s="213">
        <f t="shared" si="188"/>
        <v>3.2569527741455886</v>
      </c>
      <c r="BP204" s="404">
        <f t="shared" si="189"/>
        <v>7.7440867670243432E-3</v>
      </c>
      <c r="BQ204" s="215"/>
      <c r="BR204" s="213">
        <f t="shared" si="190"/>
        <v>195.95040753049625</v>
      </c>
      <c r="BS204" s="213">
        <f t="shared" si="191"/>
        <v>214.16023422483184</v>
      </c>
      <c r="BT204" s="213">
        <f t="shared" si="192"/>
        <v>18.20982669433559</v>
      </c>
      <c r="BU204" s="404">
        <f t="shared" si="193"/>
        <v>9.2930792662431941E-2</v>
      </c>
      <c r="BV204" s="215"/>
      <c r="BW204" s="213">
        <f t="shared" si="194"/>
        <v>1853.8867941911383</v>
      </c>
      <c r="BX204" s="213">
        <f t="shared" si="195"/>
        <v>1838.8285735009633</v>
      </c>
      <c r="BY204" s="213">
        <f t="shared" si="196"/>
        <v>-15.058220690174949</v>
      </c>
      <c r="BZ204" s="404">
        <f t="shared" si="197"/>
        <v>-8.1225135954134352E-3</v>
      </c>
      <c r="CA204" s="216"/>
      <c r="CB204" s="213">
        <f t="shared" si="198"/>
        <v>89.670788912579951</v>
      </c>
      <c r="CC204" s="213">
        <f t="shared" si="199"/>
        <v>90.559000861326439</v>
      </c>
      <c r="CD204" s="213">
        <f t="shared" si="200"/>
        <v>0.88821194874648768</v>
      </c>
      <c r="CE204" s="404">
        <f t="shared" si="201"/>
        <v>9.905254091300629E-3</v>
      </c>
      <c r="CF204" s="142"/>
      <c r="CG204" s="213">
        <f t="shared" si="202"/>
        <v>1943.5575831037181</v>
      </c>
      <c r="CH204" s="213">
        <f t="shared" si="203"/>
        <v>1929.3875743622898</v>
      </c>
      <c r="CI204" s="206">
        <v>-53.453943654240902</v>
      </c>
      <c r="CJ204" s="142">
        <v>-2.676696801095611E-2</v>
      </c>
    </row>
    <row r="205" spans="1:88">
      <c r="A205" s="74">
        <v>623</v>
      </c>
      <c r="B205" s="84">
        <v>10</v>
      </c>
      <c r="C205" s="84">
        <v>10</v>
      </c>
      <c r="D205" s="75" t="s">
        <v>236</v>
      </c>
      <c r="E205" s="97">
        <v>2101</v>
      </c>
      <c r="F205" s="213">
        <f>'1.a. Vos-laskelma'!C205</f>
        <v>2081</v>
      </c>
      <c r="G205" s="214">
        <f t="shared" si="155"/>
        <v>-20</v>
      </c>
      <c r="H205" s="179">
        <f t="shared" si="156"/>
        <v>-9.5192765349833407E-3</v>
      </c>
      <c r="I205" s="142"/>
      <c r="J205" s="213">
        <v>1034473.538553861</v>
      </c>
      <c r="K205" s="214">
        <f t="shared" si="157"/>
        <v>1113708.7138295269</v>
      </c>
      <c r="L205" s="214">
        <f t="shared" si="158"/>
        <v>79235.175275665941</v>
      </c>
      <c r="M205" s="179">
        <f t="shared" si="159"/>
        <v>7.6594685434324891E-2</v>
      </c>
      <c r="N205" s="404"/>
      <c r="O205" s="213">
        <v>537202.86373345472</v>
      </c>
      <c r="P205" s="213">
        <f>'2.a. Vos-laskelma'!M205+'2.a. Vos-laskelma'!N205</f>
        <v>502635.45888693101</v>
      </c>
      <c r="Q205" s="214">
        <f t="shared" si="160"/>
        <v>-34567.404846523714</v>
      </c>
      <c r="R205" s="179">
        <f t="shared" si="161"/>
        <v>-6.4347022661582667E-2</v>
      </c>
      <c r="S205" s="404"/>
      <c r="T205" s="213">
        <v>1571676.402287316</v>
      </c>
      <c r="U205" s="213">
        <f>'2.a. Vos-laskelma'!U205</f>
        <v>1616344.1727164579</v>
      </c>
      <c r="V205" s="214">
        <f t="shared" si="162"/>
        <v>44667.770429141819</v>
      </c>
      <c r="W205" s="179">
        <f t="shared" si="163"/>
        <v>2.8420462611855241E-2</v>
      </c>
      <c r="X205" s="142"/>
      <c r="Y205" s="213">
        <f>'1.a. Vos-laskelma'!X205</f>
        <v>-62972.616700989201</v>
      </c>
      <c r="Z205" s="213">
        <f>'1.a. Vos-laskelma'!E205</f>
        <v>-70911.796311808459</v>
      </c>
      <c r="AA205" s="214">
        <f t="shared" si="164"/>
        <v>-7939.1796108192575</v>
      </c>
      <c r="AB205" s="179">
        <f t="shared" si="165"/>
        <v>0.12607352253625734</v>
      </c>
      <c r="AC205" s="179"/>
      <c r="AD205" s="213">
        <v>408837.44105183042</v>
      </c>
      <c r="AE205" s="213">
        <f>'2.a. Vos-laskelma'!X205</f>
        <v>436865.39017842006</v>
      </c>
      <c r="AF205" s="214">
        <f t="shared" si="166"/>
        <v>28027.949126589636</v>
      </c>
      <c r="AG205" s="179">
        <f t="shared" si="167"/>
        <v>6.8555240573077519E-2</v>
      </c>
      <c r="AH205" s="143"/>
      <c r="AI205" s="81">
        <v>1917541.2266381569</v>
      </c>
      <c r="AJ205" s="81">
        <f>'2.a. Vos-laskelma'!Y205</f>
        <v>1982297.7665830695</v>
      </c>
      <c r="AK205" s="214">
        <f t="shared" si="168"/>
        <v>64756.53994491254</v>
      </c>
      <c r="AL205" s="179">
        <f t="shared" si="169"/>
        <v>3.3770611575556074E-2</v>
      </c>
      <c r="AM205" s="142"/>
      <c r="AN205" s="213">
        <v>-528974</v>
      </c>
      <c r="AO205" s="213">
        <v>-528974</v>
      </c>
      <c r="AP205" s="214">
        <f t="shared" si="153"/>
        <v>0</v>
      </c>
      <c r="AQ205" s="179">
        <f t="shared" si="154"/>
        <v>0</v>
      </c>
      <c r="AR205" s="142"/>
      <c r="AS205" s="213">
        <f t="shared" si="170"/>
        <v>1388567.2266381569</v>
      </c>
      <c r="AT205" s="213">
        <f t="shared" si="171"/>
        <v>1453323.7665830695</v>
      </c>
      <c r="AU205" s="214">
        <f t="shared" si="172"/>
        <v>64756.53994491254</v>
      </c>
      <c r="AV205" s="179">
        <f t="shared" si="173"/>
        <v>4.6635509396036806E-2</v>
      </c>
      <c r="AX205" s="213">
        <f t="shared" si="174"/>
        <v>492.37198408084765</v>
      </c>
      <c r="AY205" s="213">
        <f t="shared" si="175"/>
        <v>535.1795837719975</v>
      </c>
      <c r="AZ205" s="213">
        <f t="shared" si="176"/>
        <v>42.807599691149846</v>
      </c>
      <c r="BA205" s="404">
        <f t="shared" si="177"/>
        <v>8.6941582939700376E-2</v>
      </c>
      <c r="BB205" s="164"/>
      <c r="BC205" s="213">
        <f t="shared" si="178"/>
        <v>255.68913076318645</v>
      </c>
      <c r="BD205" s="213">
        <f t="shared" si="179"/>
        <v>241.53554007060598</v>
      </c>
      <c r="BE205" s="213">
        <f t="shared" si="180"/>
        <v>-14.15359069258048</v>
      </c>
      <c r="BF205" s="404">
        <f t="shared" si="181"/>
        <v>-5.5354682658330198E-2</v>
      </c>
      <c r="BG205" s="527"/>
      <c r="BH205" s="213">
        <f t="shared" si="182"/>
        <v>748.06111484403425</v>
      </c>
      <c r="BI205" s="213">
        <f t="shared" si="183"/>
        <v>776.71512384260348</v>
      </c>
      <c r="BJ205" s="213">
        <f t="shared" si="184"/>
        <v>28.654008998569225</v>
      </c>
      <c r="BK205" s="404">
        <f t="shared" si="185"/>
        <v>3.8304369028115293E-2</v>
      </c>
      <c r="BL205" s="215"/>
      <c r="BM205" s="213">
        <f t="shared" si="186"/>
        <v>-29.972687625411329</v>
      </c>
      <c r="BN205" s="213">
        <f t="shared" si="187"/>
        <v>-34.075827156082873</v>
      </c>
      <c r="BO205" s="213">
        <f t="shared" si="188"/>
        <v>-4.1031395306715446</v>
      </c>
      <c r="BP205" s="404">
        <f t="shared" si="189"/>
        <v>0.13689594947077208</v>
      </c>
      <c r="BQ205" s="215"/>
      <c r="BR205" s="213">
        <f t="shared" si="190"/>
        <v>194.59183296136621</v>
      </c>
      <c r="BS205" s="213">
        <f t="shared" si="191"/>
        <v>209.93050945623261</v>
      </c>
      <c r="BT205" s="213">
        <f t="shared" si="192"/>
        <v>15.338676494866405</v>
      </c>
      <c r="BU205" s="404">
        <f t="shared" si="193"/>
        <v>7.8824872870752544E-2</v>
      </c>
      <c r="BV205" s="215"/>
      <c r="BW205" s="213">
        <f t="shared" si="194"/>
        <v>912.68026017998898</v>
      </c>
      <c r="BX205" s="213">
        <f t="shared" si="195"/>
        <v>952.56980614275324</v>
      </c>
      <c r="BY205" s="213">
        <f t="shared" si="196"/>
        <v>39.889545962764259</v>
      </c>
      <c r="BZ205" s="404">
        <f t="shared" si="197"/>
        <v>4.3705937011169357E-2</v>
      </c>
      <c r="CA205" s="216"/>
      <c r="CB205" s="213">
        <f t="shared" si="198"/>
        <v>-251.77248929081389</v>
      </c>
      <c r="CC205" s="213">
        <f t="shared" si="199"/>
        <v>-254.19221528111484</v>
      </c>
      <c r="CD205" s="213">
        <f t="shared" si="200"/>
        <v>-2.4197259903009467</v>
      </c>
      <c r="CE205" s="404">
        <f t="shared" si="201"/>
        <v>9.6107640557424167E-3</v>
      </c>
      <c r="CF205" s="142"/>
      <c r="CG205" s="213">
        <f t="shared" si="202"/>
        <v>660.90777088917514</v>
      </c>
      <c r="CH205" s="213">
        <f t="shared" si="203"/>
        <v>698.3775908616384</v>
      </c>
      <c r="CI205" s="206">
        <v>3.9395471075683872</v>
      </c>
      <c r="CJ205" s="142">
        <v>5.9965565532100907E-3</v>
      </c>
    </row>
    <row r="206" spans="1:88">
      <c r="A206" s="74">
        <v>624</v>
      </c>
      <c r="B206" s="84">
        <v>8</v>
      </c>
      <c r="C206" s="84">
        <v>8</v>
      </c>
      <c r="D206" s="75" t="s">
        <v>237</v>
      </c>
      <c r="E206" s="97">
        <v>5001</v>
      </c>
      <c r="F206" s="213">
        <f>'1.a. Vos-laskelma'!C206</f>
        <v>5016</v>
      </c>
      <c r="G206" s="214">
        <f t="shared" si="155"/>
        <v>15</v>
      </c>
      <c r="H206" s="179">
        <f t="shared" si="156"/>
        <v>2.999400119976005E-3</v>
      </c>
      <c r="I206" s="142"/>
      <c r="J206" s="213">
        <v>2241360.9073961242</v>
      </c>
      <c r="K206" s="214">
        <f t="shared" si="157"/>
        <v>2175659.7022260418</v>
      </c>
      <c r="L206" s="214">
        <f t="shared" si="158"/>
        <v>-65701.205170082394</v>
      </c>
      <c r="M206" s="179">
        <f t="shared" si="159"/>
        <v>-2.9313086060026819E-2</v>
      </c>
      <c r="N206" s="404"/>
      <c r="O206" s="213">
        <v>1355998.270170138</v>
      </c>
      <c r="P206" s="213">
        <f>'2.a. Vos-laskelma'!M206+'2.a. Vos-laskelma'!N206</f>
        <v>1272048.8584000086</v>
      </c>
      <c r="Q206" s="214">
        <f t="shared" si="160"/>
        <v>-83949.411770129343</v>
      </c>
      <c r="R206" s="179">
        <f t="shared" si="161"/>
        <v>-6.1909674677974445E-2</v>
      </c>
      <c r="S206" s="404"/>
      <c r="T206" s="213">
        <v>3597359.177566262</v>
      </c>
      <c r="U206" s="213">
        <f>'2.a. Vos-laskelma'!U206</f>
        <v>3447708.5606260505</v>
      </c>
      <c r="V206" s="214">
        <f t="shared" si="162"/>
        <v>-149650.6169402115</v>
      </c>
      <c r="W206" s="179">
        <f t="shared" si="163"/>
        <v>-4.1600132083962585E-2</v>
      </c>
      <c r="X206" s="142"/>
      <c r="Y206" s="213">
        <f>'1.a. Vos-laskelma'!X206</f>
        <v>613157.6775982579</v>
      </c>
      <c r="Z206" s="213">
        <f>'1.a. Vos-laskelma'!E206</f>
        <v>615110.41131041781</v>
      </c>
      <c r="AA206" s="214">
        <f t="shared" si="164"/>
        <v>1952.7337121599121</v>
      </c>
      <c r="AB206" s="179">
        <f t="shared" si="165"/>
        <v>3.1847170532199503E-3</v>
      </c>
      <c r="AC206" s="179"/>
      <c r="AD206" s="213">
        <v>350341.58900039329</v>
      </c>
      <c r="AE206" s="213">
        <f>'2.a. Vos-laskelma'!X206</f>
        <v>450649.13877612882</v>
      </c>
      <c r="AF206" s="214">
        <f t="shared" si="166"/>
        <v>100307.54977573553</v>
      </c>
      <c r="AG206" s="179">
        <f t="shared" si="167"/>
        <v>0.28631356631662402</v>
      </c>
      <c r="AH206" s="143"/>
      <c r="AI206" s="81">
        <v>4560858.4441649131</v>
      </c>
      <c r="AJ206" s="81">
        <f>'2.a. Vos-laskelma'!Y206</f>
        <v>4513468.1107125971</v>
      </c>
      <c r="AK206" s="214">
        <f t="shared" si="168"/>
        <v>-47390.333452316001</v>
      </c>
      <c r="AL206" s="179">
        <f t="shared" si="169"/>
        <v>-1.0390660888181349E-2</v>
      </c>
      <c r="AM206" s="142"/>
      <c r="AN206" s="213">
        <v>-782635</v>
      </c>
      <c r="AO206" s="213">
        <v>-782635</v>
      </c>
      <c r="AP206" s="214">
        <f t="shared" si="153"/>
        <v>0</v>
      </c>
      <c r="AQ206" s="179">
        <f t="shared" si="154"/>
        <v>0</v>
      </c>
      <c r="AR206" s="142"/>
      <c r="AS206" s="213">
        <f t="shared" si="170"/>
        <v>3778223.4441649131</v>
      </c>
      <c r="AT206" s="213">
        <f t="shared" si="171"/>
        <v>3730833.1107125971</v>
      </c>
      <c r="AU206" s="214">
        <f t="shared" si="172"/>
        <v>-47390.333452316001</v>
      </c>
      <c r="AV206" s="179">
        <f t="shared" si="173"/>
        <v>-1.2543020324937535E-2</v>
      </c>
      <c r="AX206" s="213">
        <f t="shared" si="174"/>
        <v>448.18254497023082</v>
      </c>
      <c r="AY206" s="213">
        <f t="shared" si="175"/>
        <v>433.74395977393181</v>
      </c>
      <c r="AZ206" s="213">
        <f t="shared" si="176"/>
        <v>-14.438585196299016</v>
      </c>
      <c r="BA206" s="404">
        <f t="shared" si="177"/>
        <v>-3.2215857931856884E-2</v>
      </c>
      <c r="BB206" s="164"/>
      <c r="BC206" s="213">
        <f t="shared" si="178"/>
        <v>271.14542494903782</v>
      </c>
      <c r="BD206" s="213">
        <f t="shared" si="179"/>
        <v>253.59825725678004</v>
      </c>
      <c r="BE206" s="213">
        <f t="shared" si="180"/>
        <v>-17.547167692257773</v>
      </c>
      <c r="BF206" s="404">
        <f t="shared" si="181"/>
        <v>-6.4714968713028398E-2</v>
      </c>
      <c r="BG206" s="527"/>
      <c r="BH206" s="213">
        <f t="shared" si="182"/>
        <v>719.32796991926853</v>
      </c>
      <c r="BI206" s="213">
        <f t="shared" si="183"/>
        <v>687.34221703071182</v>
      </c>
      <c r="BJ206" s="213">
        <f t="shared" si="184"/>
        <v>-31.985752888556704</v>
      </c>
      <c r="BK206" s="404">
        <f t="shared" si="185"/>
        <v>-4.4466160397108601E-2</v>
      </c>
      <c r="BL206" s="215"/>
      <c r="BM206" s="213">
        <f t="shared" si="186"/>
        <v>122.60701411682821</v>
      </c>
      <c r="BN206" s="213">
        <f t="shared" si="187"/>
        <v>122.62966732663831</v>
      </c>
      <c r="BO206" s="213">
        <f t="shared" si="188"/>
        <v>2.2653209810101771E-2</v>
      </c>
      <c r="BP206" s="404">
        <f t="shared" si="189"/>
        <v>1.8476275581196577E-4</v>
      </c>
      <c r="BQ206" s="215"/>
      <c r="BR206" s="213">
        <f t="shared" si="190"/>
        <v>70.054306938690914</v>
      </c>
      <c r="BS206" s="213">
        <f t="shared" si="191"/>
        <v>89.842332291891708</v>
      </c>
      <c r="BT206" s="213">
        <f t="shared" si="192"/>
        <v>19.788025353200794</v>
      </c>
      <c r="BU206" s="404">
        <f t="shared" si="193"/>
        <v>0.28246693483840452</v>
      </c>
      <c r="BV206" s="215"/>
      <c r="BW206" s="213">
        <f t="shared" si="194"/>
        <v>911.98929097478765</v>
      </c>
      <c r="BX206" s="213">
        <f t="shared" si="195"/>
        <v>899.81421664924187</v>
      </c>
      <c r="BY206" s="213">
        <f t="shared" si="196"/>
        <v>-12.175074325545779</v>
      </c>
      <c r="BZ206" s="404">
        <f t="shared" si="197"/>
        <v>-1.3350018959687944E-2</v>
      </c>
      <c r="CA206" s="216"/>
      <c r="CB206" s="213">
        <f t="shared" si="198"/>
        <v>-156.49570085982805</v>
      </c>
      <c r="CC206" s="213">
        <f t="shared" si="199"/>
        <v>-156.02771132376395</v>
      </c>
      <c r="CD206" s="213">
        <f t="shared" si="200"/>
        <v>0.46798953606409555</v>
      </c>
      <c r="CE206" s="404">
        <f t="shared" si="201"/>
        <v>-2.9904306220096743E-3</v>
      </c>
      <c r="CF206" s="142"/>
      <c r="CG206" s="213">
        <f t="shared" si="202"/>
        <v>755.4935901149596</v>
      </c>
      <c r="CH206" s="213">
        <f t="shared" si="203"/>
        <v>743.78650532547795</v>
      </c>
      <c r="CI206" s="206">
        <v>-65.668334613803722</v>
      </c>
      <c r="CJ206" s="142">
        <v>-7.9970018867465784E-2</v>
      </c>
    </row>
    <row r="207" spans="1:88">
      <c r="A207" s="74">
        <v>625</v>
      </c>
      <c r="B207" s="84">
        <v>17</v>
      </c>
      <c r="C207" s="84">
        <v>17</v>
      </c>
      <c r="D207" s="75" t="s">
        <v>238</v>
      </c>
      <c r="E207" s="97">
        <v>2976</v>
      </c>
      <c r="F207" s="213">
        <f>'1.a. Vos-laskelma'!C207</f>
        <v>2938</v>
      </c>
      <c r="G207" s="214">
        <f t="shared" si="155"/>
        <v>-38</v>
      </c>
      <c r="H207" s="179">
        <f t="shared" si="156"/>
        <v>-1.2768817204301076E-2</v>
      </c>
      <c r="I207" s="142"/>
      <c r="J207" s="213">
        <v>1901163.077926565</v>
      </c>
      <c r="K207" s="214">
        <f t="shared" si="157"/>
        <v>1821392.2498484664</v>
      </c>
      <c r="L207" s="214">
        <f t="shared" si="158"/>
        <v>-79770.828078098595</v>
      </c>
      <c r="M207" s="179">
        <f t="shared" si="159"/>
        <v>-4.1958961334920185E-2</v>
      </c>
      <c r="N207" s="404"/>
      <c r="O207" s="213">
        <v>1289316.0979255249</v>
      </c>
      <c r="P207" s="213">
        <f>'2.a. Vos-laskelma'!M207+'2.a. Vos-laskelma'!N207</f>
        <v>1240245.8046668856</v>
      </c>
      <c r="Q207" s="214">
        <f t="shared" si="160"/>
        <v>-49070.293258639285</v>
      </c>
      <c r="R207" s="179">
        <f t="shared" si="161"/>
        <v>-3.8059164341151155E-2</v>
      </c>
      <c r="S207" s="404"/>
      <c r="T207" s="213">
        <v>3190479.1758520901</v>
      </c>
      <c r="U207" s="213">
        <f>'2.a. Vos-laskelma'!U207</f>
        <v>3061638.054515352</v>
      </c>
      <c r="V207" s="214">
        <f t="shared" si="162"/>
        <v>-128841.12133673811</v>
      </c>
      <c r="W207" s="179">
        <f t="shared" si="163"/>
        <v>-4.038300024394554E-2</v>
      </c>
      <c r="X207" s="142"/>
      <c r="Y207" s="213">
        <f>'1.a. Vos-laskelma'!X207</f>
        <v>651986.44212920126</v>
      </c>
      <c r="Z207" s="213">
        <f>'1.a. Vos-laskelma'!E207</f>
        <v>1001465.1313736696</v>
      </c>
      <c r="AA207" s="214">
        <f t="shared" si="164"/>
        <v>349478.68924446835</v>
      </c>
      <c r="AB207" s="179">
        <f t="shared" si="165"/>
        <v>0.53602140575679902</v>
      </c>
      <c r="AC207" s="179"/>
      <c r="AD207" s="213">
        <v>391235.99706140341</v>
      </c>
      <c r="AE207" s="213">
        <f>'2.a. Vos-laskelma'!X207</f>
        <v>440977.40919504617</v>
      </c>
      <c r="AF207" s="214">
        <f t="shared" si="166"/>
        <v>49741.412133642763</v>
      </c>
      <c r="AG207" s="179">
        <f t="shared" si="167"/>
        <v>0.12713915004563342</v>
      </c>
      <c r="AH207" s="143"/>
      <c r="AI207" s="81">
        <v>4233701.6150426948</v>
      </c>
      <c r="AJ207" s="81">
        <f>'2.a. Vos-laskelma'!Y207</f>
        <v>4504080.5950840674</v>
      </c>
      <c r="AK207" s="214">
        <f t="shared" si="168"/>
        <v>270378.98004137259</v>
      </c>
      <c r="AL207" s="179">
        <f t="shared" si="169"/>
        <v>6.3863494555377626E-2</v>
      </c>
      <c r="AM207" s="142"/>
      <c r="AN207" s="213">
        <v>639137</v>
      </c>
      <c r="AO207" s="213">
        <v>639137</v>
      </c>
      <c r="AP207" s="214">
        <f t="shared" si="153"/>
        <v>0</v>
      </c>
      <c r="AQ207" s="179">
        <f t="shared" si="154"/>
        <v>0</v>
      </c>
      <c r="AR207" s="142"/>
      <c r="AS207" s="213">
        <f t="shared" si="170"/>
        <v>4872838.6150426948</v>
      </c>
      <c r="AT207" s="213">
        <f t="shared" si="171"/>
        <v>5143217.5950840674</v>
      </c>
      <c r="AU207" s="214">
        <f t="shared" si="172"/>
        <v>270378.98004137259</v>
      </c>
      <c r="AV207" s="179">
        <f t="shared" si="173"/>
        <v>5.5486955633354908E-2</v>
      </c>
      <c r="AX207" s="213">
        <f t="shared" si="174"/>
        <v>638.83167941080808</v>
      </c>
      <c r="AY207" s="213">
        <f t="shared" si="175"/>
        <v>619.94290328402531</v>
      </c>
      <c r="AZ207" s="213">
        <f t="shared" si="176"/>
        <v>-18.888776126782773</v>
      </c>
      <c r="BA207" s="404">
        <f t="shared" si="177"/>
        <v>-2.95676885407496E-2</v>
      </c>
      <c r="BB207" s="164"/>
      <c r="BC207" s="213">
        <f t="shared" si="178"/>
        <v>433.23793613088873</v>
      </c>
      <c r="BD207" s="213">
        <f t="shared" si="179"/>
        <v>422.13948422970918</v>
      </c>
      <c r="BE207" s="213">
        <f t="shared" si="180"/>
        <v>-11.098451901179544</v>
      </c>
      <c r="BF207" s="404">
        <f t="shared" si="181"/>
        <v>-2.5617451694780736E-2</v>
      </c>
      <c r="BG207" s="527"/>
      <c r="BH207" s="213">
        <f t="shared" si="182"/>
        <v>1072.069615541697</v>
      </c>
      <c r="BI207" s="213">
        <f t="shared" si="183"/>
        <v>1042.0823875137346</v>
      </c>
      <c r="BJ207" s="213">
        <f t="shared" si="184"/>
        <v>-29.987228027962374</v>
      </c>
      <c r="BK207" s="404">
        <f t="shared" si="185"/>
        <v>-2.7971344018373642E-2</v>
      </c>
      <c r="BL207" s="215"/>
      <c r="BM207" s="213">
        <f t="shared" si="186"/>
        <v>219.08146576922084</v>
      </c>
      <c r="BN207" s="213">
        <f t="shared" si="187"/>
        <v>340.86628024971736</v>
      </c>
      <c r="BO207" s="213">
        <f t="shared" si="188"/>
        <v>121.78481448049652</v>
      </c>
      <c r="BP207" s="404">
        <f t="shared" si="189"/>
        <v>0.55588825852016133</v>
      </c>
      <c r="BQ207" s="215"/>
      <c r="BR207" s="213">
        <f t="shared" si="190"/>
        <v>131.4637086899877</v>
      </c>
      <c r="BS207" s="213">
        <f t="shared" si="191"/>
        <v>150.0944211011049</v>
      </c>
      <c r="BT207" s="213">
        <f t="shared" si="192"/>
        <v>18.630712411117202</v>
      </c>
      <c r="BU207" s="404">
        <f t="shared" si="193"/>
        <v>0.14171753251729252</v>
      </c>
      <c r="BV207" s="215"/>
      <c r="BW207" s="213">
        <f t="shared" si="194"/>
        <v>1422.6147900009055</v>
      </c>
      <c r="BX207" s="213">
        <f t="shared" si="195"/>
        <v>1533.0430888645567</v>
      </c>
      <c r="BY207" s="213">
        <f t="shared" si="196"/>
        <v>110.42829886365121</v>
      </c>
      <c r="BZ207" s="404">
        <f t="shared" si="197"/>
        <v>7.7623471680328113E-2</v>
      </c>
      <c r="CA207" s="216"/>
      <c r="CB207" s="213">
        <f t="shared" si="198"/>
        <v>214.76377688172042</v>
      </c>
      <c r="CC207" s="213">
        <f t="shared" si="199"/>
        <v>217.54152484683459</v>
      </c>
      <c r="CD207" s="213">
        <f t="shared" si="200"/>
        <v>2.7777479651141732</v>
      </c>
      <c r="CE207" s="404">
        <f t="shared" si="201"/>
        <v>1.2933968686181178E-2</v>
      </c>
      <c r="CF207" s="142"/>
      <c r="CG207" s="213">
        <f t="shared" si="202"/>
        <v>1637.378566882626</v>
      </c>
      <c r="CH207" s="213">
        <f t="shared" si="203"/>
        <v>1750.5846137113913</v>
      </c>
      <c r="CI207" s="206">
        <v>80.338044008772158</v>
      </c>
      <c r="CJ207" s="142">
        <v>5.1596630163800103E-2</v>
      </c>
    </row>
    <row r="208" spans="1:88">
      <c r="A208" s="74">
        <v>626</v>
      </c>
      <c r="B208" s="84">
        <v>17</v>
      </c>
      <c r="C208" s="84">
        <v>17</v>
      </c>
      <c r="D208" s="75" t="s">
        <v>239</v>
      </c>
      <c r="E208" s="97">
        <v>4702</v>
      </c>
      <c r="F208" s="213">
        <f>'1.a. Vos-laskelma'!C208</f>
        <v>4551</v>
      </c>
      <c r="G208" s="214">
        <f t="shared" si="155"/>
        <v>-151</v>
      </c>
      <c r="H208" s="179">
        <f t="shared" si="156"/>
        <v>-3.2113994045087198E-2</v>
      </c>
      <c r="I208" s="142"/>
      <c r="J208" s="213">
        <v>2626872.2316276678</v>
      </c>
      <c r="K208" s="214">
        <f t="shared" si="157"/>
        <v>2284519.1614184794</v>
      </c>
      <c r="L208" s="214">
        <f t="shared" si="158"/>
        <v>-342353.07020918839</v>
      </c>
      <c r="M208" s="179">
        <f t="shared" si="159"/>
        <v>-0.13032726376534076</v>
      </c>
      <c r="N208" s="404"/>
      <c r="O208" s="213">
        <v>-1322286.4209432129</v>
      </c>
      <c r="P208" s="213">
        <f>'2.a. Vos-laskelma'!M208+'2.a. Vos-laskelma'!N208</f>
        <v>-1256559.3456859482</v>
      </c>
      <c r="Q208" s="214">
        <f t="shared" si="160"/>
        <v>65727.075257264776</v>
      </c>
      <c r="R208" s="179">
        <f t="shared" si="161"/>
        <v>-4.9707139252311433E-2</v>
      </c>
      <c r="S208" s="404"/>
      <c r="T208" s="213">
        <v>1304585.8106844551</v>
      </c>
      <c r="U208" s="213">
        <f>'2.a. Vos-laskelma'!U208</f>
        <v>1027959.8157325312</v>
      </c>
      <c r="V208" s="214">
        <f t="shared" si="162"/>
        <v>-276625.99495192384</v>
      </c>
      <c r="W208" s="179">
        <f t="shared" si="163"/>
        <v>-0.21204124150851458</v>
      </c>
      <c r="X208" s="142"/>
      <c r="Y208" s="213">
        <f>'1.a. Vos-laskelma'!X208</f>
        <v>2413971.5936243399</v>
      </c>
      <c r="Z208" s="213">
        <f>'1.a. Vos-laskelma'!E208</f>
        <v>2802063.7626086348</v>
      </c>
      <c r="AA208" s="214">
        <f t="shared" si="164"/>
        <v>388092.16898429487</v>
      </c>
      <c r="AB208" s="179">
        <f t="shared" si="165"/>
        <v>0.16076915321178772</v>
      </c>
      <c r="AC208" s="179"/>
      <c r="AD208" s="213">
        <v>686200.26589853666</v>
      </c>
      <c r="AE208" s="213">
        <f>'2.a. Vos-laskelma'!X208</f>
        <v>758493.46169443498</v>
      </c>
      <c r="AF208" s="214">
        <f t="shared" si="166"/>
        <v>72293.195795898326</v>
      </c>
      <c r="AG208" s="179">
        <f t="shared" si="167"/>
        <v>0.10535291137090259</v>
      </c>
      <c r="AH208" s="143"/>
      <c r="AI208" s="81">
        <v>4404757.6702073319</v>
      </c>
      <c r="AJ208" s="81">
        <f>'2.a. Vos-laskelma'!Y208</f>
        <v>4588517.0400356008</v>
      </c>
      <c r="AK208" s="214">
        <f t="shared" si="168"/>
        <v>183759.36982826889</v>
      </c>
      <c r="AL208" s="179">
        <f t="shared" si="169"/>
        <v>4.1718383526787597E-2</v>
      </c>
      <c r="AM208" s="142"/>
      <c r="AN208" s="213">
        <v>-176465</v>
      </c>
      <c r="AO208" s="213">
        <v>-176465</v>
      </c>
      <c r="AP208" s="214">
        <f t="shared" si="153"/>
        <v>0</v>
      </c>
      <c r="AQ208" s="179">
        <f t="shared" si="154"/>
        <v>0</v>
      </c>
      <c r="AR208" s="142"/>
      <c r="AS208" s="213">
        <f t="shared" si="170"/>
        <v>4228292.6702073319</v>
      </c>
      <c r="AT208" s="213">
        <f t="shared" si="171"/>
        <v>4412052.0400356008</v>
      </c>
      <c r="AU208" s="214">
        <f t="shared" si="172"/>
        <v>183759.36982826889</v>
      </c>
      <c r="AV208" s="179">
        <f t="shared" si="173"/>
        <v>4.3459472690488651E-2</v>
      </c>
      <c r="AX208" s="213">
        <f t="shared" si="174"/>
        <v>558.67125300460816</v>
      </c>
      <c r="AY208" s="213">
        <f t="shared" si="175"/>
        <v>501.9817977188485</v>
      </c>
      <c r="AZ208" s="213">
        <f t="shared" si="176"/>
        <v>-56.689455285759664</v>
      </c>
      <c r="BA208" s="404">
        <f t="shared" si="177"/>
        <v>-0.10147193896388305</v>
      </c>
      <c r="BB208" s="164"/>
      <c r="BC208" s="213">
        <f t="shared" si="178"/>
        <v>-281.21786919251656</v>
      </c>
      <c r="BD208" s="213">
        <f t="shared" si="179"/>
        <v>-276.10620647900419</v>
      </c>
      <c r="BE208" s="213">
        <f t="shared" si="180"/>
        <v>5.1116627135123736</v>
      </c>
      <c r="BF208" s="404">
        <f t="shared" si="181"/>
        <v>-1.8176877337808942E-2</v>
      </c>
      <c r="BG208" s="527"/>
      <c r="BH208" s="213">
        <f t="shared" si="182"/>
        <v>277.45338381209166</v>
      </c>
      <c r="BI208" s="213">
        <f t="shared" si="183"/>
        <v>225.87559123984425</v>
      </c>
      <c r="BJ208" s="213">
        <f t="shared" si="184"/>
        <v>-51.577792572247404</v>
      </c>
      <c r="BK208" s="404">
        <f t="shared" si="185"/>
        <v>-0.1858971473463053</v>
      </c>
      <c r="BL208" s="215"/>
      <c r="BM208" s="213">
        <f t="shared" si="186"/>
        <v>513.39251246795834</v>
      </c>
      <c r="BN208" s="213">
        <f t="shared" si="187"/>
        <v>615.70287027216762</v>
      </c>
      <c r="BO208" s="213">
        <f t="shared" si="188"/>
        <v>102.31035780420927</v>
      </c>
      <c r="BP208" s="404">
        <f t="shared" si="189"/>
        <v>0.19928291768882125</v>
      </c>
      <c r="BQ208" s="215"/>
      <c r="BR208" s="213">
        <f t="shared" si="190"/>
        <v>145.93795531657523</v>
      </c>
      <c r="BS208" s="213">
        <f t="shared" si="191"/>
        <v>166.66522999218523</v>
      </c>
      <c r="BT208" s="213">
        <f t="shared" si="192"/>
        <v>20.727274675610005</v>
      </c>
      <c r="BU208" s="404">
        <f t="shared" si="193"/>
        <v>0.14202799148889994</v>
      </c>
      <c r="BV208" s="215"/>
      <c r="BW208" s="213">
        <f t="shared" si="194"/>
        <v>936.78385159662525</v>
      </c>
      <c r="BX208" s="213">
        <f t="shared" si="195"/>
        <v>1008.243691504197</v>
      </c>
      <c r="BY208" s="213">
        <f t="shared" si="196"/>
        <v>71.459839907571791</v>
      </c>
      <c r="BZ208" s="404">
        <f t="shared" si="197"/>
        <v>7.6282100492848864E-2</v>
      </c>
      <c r="CA208" s="216"/>
      <c r="CB208" s="213">
        <f t="shared" si="198"/>
        <v>-37.529774564015312</v>
      </c>
      <c r="CC208" s="213">
        <f t="shared" si="199"/>
        <v>-38.774994506701823</v>
      </c>
      <c r="CD208" s="213">
        <f t="shared" si="200"/>
        <v>-1.2452199426865107</v>
      </c>
      <c r="CE208" s="404">
        <f t="shared" si="201"/>
        <v>3.3179520984399025E-2</v>
      </c>
      <c r="CF208" s="142"/>
      <c r="CG208" s="213">
        <f t="shared" si="202"/>
        <v>899.25407703260998</v>
      </c>
      <c r="CH208" s="213">
        <f t="shared" si="203"/>
        <v>969.46869699749527</v>
      </c>
      <c r="CI208" s="206">
        <v>51.805854418370131</v>
      </c>
      <c r="CJ208" s="142">
        <v>6.113158661016186E-2</v>
      </c>
    </row>
    <row r="209" spans="1:88">
      <c r="A209" s="74">
        <v>630</v>
      </c>
      <c r="B209" s="84">
        <v>17</v>
      </c>
      <c r="C209" s="84">
        <v>17</v>
      </c>
      <c r="D209" s="75" t="s">
        <v>240</v>
      </c>
      <c r="E209" s="97">
        <v>1641</v>
      </c>
      <c r="F209" s="213">
        <f>'1.a. Vos-laskelma'!C209</f>
        <v>1678</v>
      </c>
      <c r="G209" s="214">
        <f t="shared" si="155"/>
        <v>37</v>
      </c>
      <c r="H209" s="179">
        <f t="shared" si="156"/>
        <v>2.2547227300426569E-2</v>
      </c>
      <c r="I209" s="142"/>
      <c r="J209" s="213">
        <v>2877548.019696638</v>
      </c>
      <c r="K209" s="214">
        <f t="shared" si="157"/>
        <v>3092716.1590193585</v>
      </c>
      <c r="L209" s="214">
        <f t="shared" si="158"/>
        <v>215168.13932272047</v>
      </c>
      <c r="M209" s="179">
        <f t="shared" si="159"/>
        <v>7.4774821427794735E-2</v>
      </c>
      <c r="N209" s="404"/>
      <c r="O209" s="213">
        <v>-527874.9524239148</v>
      </c>
      <c r="P209" s="213">
        <f>'2.a. Vos-laskelma'!M209+'2.a. Vos-laskelma'!N209</f>
        <v>-505648.73359338148</v>
      </c>
      <c r="Q209" s="214">
        <f t="shared" si="160"/>
        <v>22226.218830533326</v>
      </c>
      <c r="R209" s="179">
        <f t="shared" si="161"/>
        <v>-4.2105083274882035E-2</v>
      </c>
      <c r="S209" s="404"/>
      <c r="T209" s="213">
        <v>2349673.0672727232</v>
      </c>
      <c r="U209" s="213">
        <f>'2.a. Vos-laskelma'!U209</f>
        <v>2587067.425425977</v>
      </c>
      <c r="V209" s="214">
        <f t="shared" si="162"/>
        <v>237394.35815325379</v>
      </c>
      <c r="W209" s="179">
        <f t="shared" si="163"/>
        <v>0.10103293154259906</v>
      </c>
      <c r="X209" s="142"/>
      <c r="Y209" s="213">
        <f>'1.a. Vos-laskelma'!X209</f>
        <v>753804.04969494406</v>
      </c>
      <c r="Z209" s="213">
        <f>'1.a. Vos-laskelma'!E209</f>
        <v>700017.97066590039</v>
      </c>
      <c r="AA209" s="214">
        <f t="shared" si="164"/>
        <v>-53786.079029043671</v>
      </c>
      <c r="AB209" s="179">
        <f t="shared" si="165"/>
        <v>-7.1352865576684396E-2</v>
      </c>
      <c r="AC209" s="179"/>
      <c r="AD209" s="213">
        <v>218620.00438172711</v>
      </c>
      <c r="AE209" s="213">
        <f>'2.a. Vos-laskelma'!X209</f>
        <v>237039.19792426933</v>
      </c>
      <c r="AF209" s="214">
        <f t="shared" si="166"/>
        <v>18419.193542542227</v>
      </c>
      <c r="AG209" s="179">
        <f t="shared" si="167"/>
        <v>8.4252095752321537E-2</v>
      </c>
      <c r="AH209" s="143"/>
      <c r="AI209" s="81">
        <v>3322097.1213493939</v>
      </c>
      <c r="AJ209" s="81">
        <f>'2.a. Vos-laskelma'!Y209</f>
        <v>3524124.5940161468</v>
      </c>
      <c r="AK209" s="214">
        <f t="shared" si="168"/>
        <v>202027.47266675299</v>
      </c>
      <c r="AL209" s="179">
        <f t="shared" si="169"/>
        <v>6.0813234919722028E-2</v>
      </c>
      <c r="AM209" s="142"/>
      <c r="AN209" s="213">
        <v>-127199</v>
      </c>
      <c r="AO209" s="213">
        <v>-127199</v>
      </c>
      <c r="AP209" s="214">
        <f t="shared" si="153"/>
        <v>0</v>
      </c>
      <c r="AQ209" s="179">
        <f t="shared" si="154"/>
        <v>0</v>
      </c>
      <c r="AR209" s="142"/>
      <c r="AS209" s="213">
        <f t="shared" si="170"/>
        <v>3194898.1213493939</v>
      </c>
      <c r="AT209" s="213">
        <f t="shared" si="171"/>
        <v>3396925.5940161468</v>
      </c>
      <c r="AU209" s="214">
        <f t="shared" si="172"/>
        <v>202027.47266675299</v>
      </c>
      <c r="AV209" s="179">
        <f t="shared" si="173"/>
        <v>6.3234402160349604E-2</v>
      </c>
      <c r="AX209" s="213">
        <f t="shared" si="174"/>
        <v>1753.5332234592554</v>
      </c>
      <c r="AY209" s="213">
        <f t="shared" si="175"/>
        <v>1843.0966382713698</v>
      </c>
      <c r="AZ209" s="213">
        <f t="shared" si="176"/>
        <v>89.563414812114388</v>
      </c>
      <c r="BA209" s="404">
        <f t="shared" si="177"/>
        <v>5.1075972564368959E-2</v>
      </c>
      <c r="BB209" s="164"/>
      <c r="BC209" s="213">
        <f t="shared" si="178"/>
        <v>-321.67882536496938</v>
      </c>
      <c r="BD209" s="213">
        <f t="shared" si="179"/>
        <v>-301.34012729045378</v>
      </c>
      <c r="BE209" s="213">
        <f t="shared" si="180"/>
        <v>20.338698074515605</v>
      </c>
      <c r="BF209" s="404">
        <f t="shared" si="181"/>
        <v>-6.3226723274184382E-2</v>
      </c>
      <c r="BG209" s="527"/>
      <c r="BH209" s="213">
        <f t="shared" si="182"/>
        <v>1431.8543980942859</v>
      </c>
      <c r="BI209" s="213">
        <f t="shared" si="183"/>
        <v>1541.7565109809159</v>
      </c>
      <c r="BJ209" s="213">
        <f t="shared" si="184"/>
        <v>109.90211288662999</v>
      </c>
      <c r="BK209" s="404">
        <f t="shared" si="185"/>
        <v>7.675508978629618E-2</v>
      </c>
      <c r="BL209" s="215"/>
      <c r="BM209" s="213">
        <f t="shared" si="186"/>
        <v>459.35652022848512</v>
      </c>
      <c r="BN209" s="213">
        <f t="shared" si="187"/>
        <v>417.1739992049466</v>
      </c>
      <c r="BO209" s="213">
        <f t="shared" si="188"/>
        <v>-42.182521023538527</v>
      </c>
      <c r="BP209" s="404">
        <f t="shared" si="189"/>
        <v>-9.1829590233217614E-2</v>
      </c>
      <c r="BQ209" s="215"/>
      <c r="BR209" s="213">
        <f t="shared" si="190"/>
        <v>133.22364678959605</v>
      </c>
      <c r="BS209" s="213">
        <f t="shared" si="191"/>
        <v>141.26293082495192</v>
      </c>
      <c r="BT209" s="213">
        <f t="shared" si="192"/>
        <v>8.0392840353558768</v>
      </c>
      <c r="BU209" s="404">
        <f t="shared" si="193"/>
        <v>6.0344272425244073E-2</v>
      </c>
      <c r="BV209" s="215"/>
      <c r="BW209" s="213">
        <f t="shared" si="194"/>
        <v>2024.4345651123667</v>
      </c>
      <c r="BX209" s="213">
        <f t="shared" si="195"/>
        <v>2100.1934410108147</v>
      </c>
      <c r="BY209" s="213">
        <f t="shared" si="196"/>
        <v>75.758875898447968</v>
      </c>
      <c r="BZ209" s="404">
        <f t="shared" si="197"/>
        <v>3.7422239870836704E-2</v>
      </c>
      <c r="CA209" s="216"/>
      <c r="CB209" s="213">
        <f t="shared" si="198"/>
        <v>-77.513101767215119</v>
      </c>
      <c r="CC209" s="213">
        <f t="shared" si="199"/>
        <v>-75.803933253873666</v>
      </c>
      <c r="CD209" s="213">
        <f t="shared" si="200"/>
        <v>1.7091685133414529</v>
      </c>
      <c r="CE209" s="404">
        <f t="shared" si="201"/>
        <v>-2.2050059594755651E-2</v>
      </c>
      <c r="CF209" s="142"/>
      <c r="CG209" s="213">
        <f t="shared" si="202"/>
        <v>1946.9214633451516</v>
      </c>
      <c r="CH209" s="213">
        <f t="shared" si="203"/>
        <v>2024.3895077569409</v>
      </c>
      <c r="CI209" s="206">
        <v>79.914696371405853</v>
      </c>
      <c r="CJ209" s="142">
        <v>4.2803645806244489E-2</v>
      </c>
    </row>
    <row r="210" spans="1:88">
      <c r="A210" s="74">
        <v>631</v>
      </c>
      <c r="B210" s="84">
        <v>2</v>
      </c>
      <c r="C210" s="84">
        <v>2</v>
      </c>
      <c r="D210" s="75" t="s">
        <v>241</v>
      </c>
      <c r="E210" s="97">
        <v>1919</v>
      </c>
      <c r="F210" s="213">
        <f>'1.a. Vos-laskelma'!C210</f>
        <v>1892</v>
      </c>
      <c r="G210" s="214">
        <f t="shared" si="155"/>
        <v>-27</v>
      </c>
      <c r="H210" s="179">
        <f t="shared" si="156"/>
        <v>-1.4069828035435123E-2</v>
      </c>
      <c r="I210" s="142"/>
      <c r="J210" s="213">
        <v>537728.65632680175</v>
      </c>
      <c r="K210" s="214">
        <f t="shared" si="157"/>
        <v>519403.13617927697</v>
      </c>
      <c r="L210" s="214">
        <f t="shared" si="158"/>
        <v>-18325.520147524774</v>
      </c>
      <c r="M210" s="179">
        <f t="shared" si="159"/>
        <v>-3.4079493313050317E-2</v>
      </c>
      <c r="N210" s="404"/>
      <c r="O210" s="213">
        <v>309388.37273652619</v>
      </c>
      <c r="P210" s="213">
        <f>'2.a. Vos-laskelma'!M210+'2.a. Vos-laskelma'!N210</f>
        <v>277183.42935079953</v>
      </c>
      <c r="Q210" s="214">
        <f t="shared" si="160"/>
        <v>-32204.943385726656</v>
      </c>
      <c r="R210" s="179">
        <f t="shared" si="161"/>
        <v>-0.10409228731149586</v>
      </c>
      <c r="S210" s="404"/>
      <c r="T210" s="213">
        <v>847117.02906332794</v>
      </c>
      <c r="U210" s="213">
        <f>'2.a. Vos-laskelma'!U210</f>
        <v>796586.56553007651</v>
      </c>
      <c r="V210" s="214">
        <f t="shared" si="162"/>
        <v>-50530.46353325143</v>
      </c>
      <c r="W210" s="179">
        <f t="shared" si="163"/>
        <v>-5.9649920612649995E-2</v>
      </c>
      <c r="X210" s="142"/>
      <c r="Y210" s="213">
        <f>'1.a. Vos-laskelma'!X210</f>
        <v>625336.09549948701</v>
      </c>
      <c r="Z210" s="213">
        <f>'1.a. Vos-laskelma'!E210</f>
        <v>603553.23938014533</v>
      </c>
      <c r="AA210" s="214">
        <f t="shared" si="164"/>
        <v>-21782.856119341683</v>
      </c>
      <c r="AB210" s="179">
        <f t="shared" si="165"/>
        <v>-3.4833837797165111E-2</v>
      </c>
      <c r="AC210" s="179"/>
      <c r="AD210" s="213">
        <v>167387.80037139429</v>
      </c>
      <c r="AE210" s="213">
        <f>'2.a. Vos-laskelma'!X210</f>
        <v>202744.58087399718</v>
      </c>
      <c r="AF210" s="214">
        <f t="shared" si="166"/>
        <v>35356.780502602895</v>
      </c>
      <c r="AG210" s="179">
        <f t="shared" si="167"/>
        <v>0.21122674665748931</v>
      </c>
      <c r="AH210" s="143"/>
      <c r="AI210" s="81">
        <v>1639840.9249342091</v>
      </c>
      <c r="AJ210" s="81">
        <f>'2.a. Vos-laskelma'!Y210</f>
        <v>1602884.385784219</v>
      </c>
      <c r="AK210" s="214">
        <f t="shared" si="168"/>
        <v>-36956.539149990072</v>
      </c>
      <c r="AL210" s="179">
        <f t="shared" si="169"/>
        <v>-2.2536661079776858E-2</v>
      </c>
      <c r="AM210" s="142"/>
      <c r="AN210" s="213">
        <v>-508995</v>
      </c>
      <c r="AO210" s="213">
        <v>-508995</v>
      </c>
      <c r="AP210" s="214">
        <f t="shared" si="153"/>
        <v>0</v>
      </c>
      <c r="AQ210" s="179">
        <f t="shared" si="154"/>
        <v>0</v>
      </c>
      <c r="AR210" s="142"/>
      <c r="AS210" s="213">
        <f t="shared" si="170"/>
        <v>1130845.9249342091</v>
      </c>
      <c r="AT210" s="213">
        <f t="shared" si="171"/>
        <v>1093889.385784219</v>
      </c>
      <c r="AU210" s="214">
        <f t="shared" si="172"/>
        <v>-36956.539149990072</v>
      </c>
      <c r="AV210" s="179">
        <f t="shared" si="173"/>
        <v>-3.2680437126870444E-2</v>
      </c>
      <c r="AX210" s="213">
        <f t="shared" si="174"/>
        <v>280.21295274976643</v>
      </c>
      <c r="AY210" s="213">
        <f t="shared" si="175"/>
        <v>274.52597049644663</v>
      </c>
      <c r="AZ210" s="213">
        <f t="shared" si="176"/>
        <v>-5.6869822533197976</v>
      </c>
      <c r="BA210" s="404">
        <f t="shared" si="177"/>
        <v>-2.0295215469209028E-2</v>
      </c>
      <c r="BB210" s="164"/>
      <c r="BC210" s="213">
        <f t="shared" si="178"/>
        <v>161.22374816911213</v>
      </c>
      <c r="BD210" s="213">
        <f t="shared" si="179"/>
        <v>146.50286963572913</v>
      </c>
      <c r="BE210" s="213">
        <f t="shared" si="180"/>
        <v>-14.720878533383001</v>
      </c>
      <c r="BF210" s="404">
        <f t="shared" si="181"/>
        <v>-9.1307134963404132E-2</v>
      </c>
      <c r="BG210" s="527"/>
      <c r="BH210" s="213">
        <f t="shared" si="182"/>
        <v>441.43670091887856</v>
      </c>
      <c r="BI210" s="213">
        <f t="shared" si="183"/>
        <v>421.02884013217573</v>
      </c>
      <c r="BJ210" s="213">
        <f t="shared" si="184"/>
        <v>-20.407860786702827</v>
      </c>
      <c r="BK210" s="404">
        <f t="shared" si="185"/>
        <v>-4.6230548443803081E-2</v>
      </c>
      <c r="BL210" s="215"/>
      <c r="BM210" s="213">
        <f t="shared" si="186"/>
        <v>325.86560474178583</v>
      </c>
      <c r="BN210" s="213">
        <f t="shared" si="187"/>
        <v>319.00276922840663</v>
      </c>
      <c r="BO210" s="213">
        <f t="shared" si="188"/>
        <v>-6.8628355133791956</v>
      </c>
      <c r="BP210" s="404">
        <f t="shared" si="189"/>
        <v>-2.1060324911606643E-2</v>
      </c>
      <c r="BQ210" s="215"/>
      <c r="BR210" s="213">
        <f t="shared" si="190"/>
        <v>87.226576535380033</v>
      </c>
      <c r="BS210" s="213">
        <f t="shared" si="191"/>
        <v>107.15886938371945</v>
      </c>
      <c r="BT210" s="213">
        <f t="shared" si="192"/>
        <v>19.932292848339415</v>
      </c>
      <c r="BU210" s="404">
        <f t="shared" si="193"/>
        <v>0.22851169494488488</v>
      </c>
      <c r="BV210" s="215"/>
      <c r="BW210" s="213">
        <f t="shared" si="194"/>
        <v>854.52888219604438</v>
      </c>
      <c r="BX210" s="213">
        <f t="shared" si="195"/>
        <v>847.1904787443018</v>
      </c>
      <c r="BY210" s="213">
        <f t="shared" si="196"/>
        <v>-7.3384034517425789</v>
      </c>
      <c r="BZ210" s="404">
        <f t="shared" si="197"/>
        <v>-8.5876599429661124E-3</v>
      </c>
      <c r="CA210" s="216"/>
      <c r="CB210" s="213">
        <f t="shared" si="198"/>
        <v>-265.23970818134444</v>
      </c>
      <c r="CC210" s="213">
        <f t="shared" si="199"/>
        <v>-269.02484143763212</v>
      </c>
      <c r="CD210" s="213">
        <f t="shared" si="200"/>
        <v>-3.7851332562876792</v>
      </c>
      <c r="CE210" s="404">
        <f t="shared" si="201"/>
        <v>1.4270613107822388E-2</v>
      </c>
      <c r="CF210" s="142"/>
      <c r="CG210" s="213">
        <f t="shared" si="202"/>
        <v>589.28917401469994</v>
      </c>
      <c r="CH210" s="213">
        <f t="shared" si="203"/>
        <v>578.16563730666962</v>
      </c>
      <c r="CI210" s="206">
        <v>-59.911309963519777</v>
      </c>
      <c r="CJ210" s="142">
        <v>-9.2284758625549287E-2</v>
      </c>
    </row>
    <row r="211" spans="1:88">
      <c r="A211" s="74">
        <v>635</v>
      </c>
      <c r="B211" s="84">
        <v>6</v>
      </c>
      <c r="C211" s="84">
        <v>6</v>
      </c>
      <c r="D211" s="75" t="s">
        <v>242</v>
      </c>
      <c r="E211" s="97">
        <v>6238</v>
      </c>
      <c r="F211" s="213">
        <f>'1.a. Vos-laskelma'!C211</f>
        <v>6146</v>
      </c>
      <c r="G211" s="214">
        <f t="shared" si="155"/>
        <v>-92</v>
      </c>
      <c r="H211" s="179">
        <f t="shared" si="156"/>
        <v>-1.4748316768194934E-2</v>
      </c>
      <c r="I211" s="142"/>
      <c r="J211" s="213">
        <v>1305089.5744127131</v>
      </c>
      <c r="K211" s="214">
        <f t="shared" si="157"/>
        <v>977396.51779964648</v>
      </c>
      <c r="L211" s="214">
        <f t="shared" si="158"/>
        <v>-327693.05661306658</v>
      </c>
      <c r="M211" s="179">
        <f t="shared" si="159"/>
        <v>-0.25108855594109514</v>
      </c>
      <c r="N211" s="404"/>
      <c r="O211" s="213">
        <v>-141249.7407796066</v>
      </c>
      <c r="P211" s="213">
        <f>'2.a. Vos-laskelma'!M211+'2.a. Vos-laskelma'!N211</f>
        <v>-150173.51086071043</v>
      </c>
      <c r="Q211" s="214">
        <f t="shared" si="160"/>
        <v>-8923.7700811038376</v>
      </c>
      <c r="R211" s="179">
        <f t="shared" si="161"/>
        <v>6.3177249259718543E-2</v>
      </c>
      <c r="S211" s="404"/>
      <c r="T211" s="213">
        <v>1163839.833633106</v>
      </c>
      <c r="U211" s="213">
        <f>'2.a. Vos-laskelma'!U211</f>
        <v>827223.00693893607</v>
      </c>
      <c r="V211" s="214">
        <f t="shared" si="162"/>
        <v>-336616.8266941699</v>
      </c>
      <c r="W211" s="179">
        <f t="shared" si="163"/>
        <v>-0.28922951162735894</v>
      </c>
      <c r="X211" s="142"/>
      <c r="Y211" s="213">
        <f>'1.a. Vos-laskelma'!X211</f>
        <v>2147069.1743951421</v>
      </c>
      <c r="Z211" s="213">
        <f>'1.a. Vos-laskelma'!E211</f>
        <v>1986087.6976229139</v>
      </c>
      <c r="AA211" s="214">
        <f t="shared" si="164"/>
        <v>-160981.47677222826</v>
      </c>
      <c r="AB211" s="179">
        <f t="shared" si="165"/>
        <v>-7.4977312651130057E-2</v>
      </c>
      <c r="AC211" s="179"/>
      <c r="AD211" s="213">
        <v>820053.33557713567</v>
      </c>
      <c r="AE211" s="213">
        <f>'2.a. Vos-laskelma'!X211</f>
        <v>930001.97804637824</v>
      </c>
      <c r="AF211" s="214">
        <f t="shared" si="166"/>
        <v>109948.64246924256</v>
      </c>
      <c r="AG211" s="179">
        <f t="shared" si="167"/>
        <v>0.13407498963694003</v>
      </c>
      <c r="AH211" s="143"/>
      <c r="AI211" s="81">
        <v>4130962.3436053842</v>
      </c>
      <c r="AJ211" s="81">
        <f>'2.a. Vos-laskelma'!Y211</f>
        <v>3743312.6826082282</v>
      </c>
      <c r="AK211" s="214">
        <f t="shared" si="168"/>
        <v>-387649.66099715605</v>
      </c>
      <c r="AL211" s="179">
        <f t="shared" si="169"/>
        <v>-9.3840037442419935E-2</v>
      </c>
      <c r="AM211" s="142"/>
      <c r="AN211" s="213">
        <v>-294250</v>
      </c>
      <c r="AO211" s="213">
        <v>-294250</v>
      </c>
      <c r="AP211" s="214">
        <f t="shared" si="153"/>
        <v>0</v>
      </c>
      <c r="AQ211" s="179">
        <f t="shared" si="154"/>
        <v>0</v>
      </c>
      <c r="AR211" s="142"/>
      <c r="AS211" s="213">
        <f t="shared" si="170"/>
        <v>3836712.3436053842</v>
      </c>
      <c r="AT211" s="213">
        <f t="shared" si="171"/>
        <v>3449062.6826082282</v>
      </c>
      <c r="AU211" s="214">
        <f t="shared" si="172"/>
        <v>-387649.66099715605</v>
      </c>
      <c r="AV211" s="179">
        <f t="shared" si="173"/>
        <v>-0.1010369363872818</v>
      </c>
      <c r="AX211" s="213">
        <f t="shared" si="174"/>
        <v>209.2160266772544</v>
      </c>
      <c r="AY211" s="213">
        <f t="shared" si="175"/>
        <v>159.02969700612536</v>
      </c>
      <c r="AZ211" s="213">
        <f t="shared" si="176"/>
        <v>-50.186329671129045</v>
      </c>
      <c r="BA211" s="404">
        <f t="shared" si="177"/>
        <v>-0.23987803644005068</v>
      </c>
      <c r="BB211" s="164"/>
      <c r="BC211" s="213">
        <f t="shared" si="178"/>
        <v>-22.643433917859344</v>
      </c>
      <c r="BD211" s="213">
        <f t="shared" si="179"/>
        <v>-24.434349310235998</v>
      </c>
      <c r="BE211" s="213">
        <f t="shared" si="180"/>
        <v>-1.7909153923766539</v>
      </c>
      <c r="BF211" s="404">
        <f t="shared" si="181"/>
        <v>7.9092040494976423E-2</v>
      </c>
      <c r="BG211" s="527"/>
      <c r="BH211" s="213">
        <f t="shared" si="182"/>
        <v>186.57259275939501</v>
      </c>
      <c r="BI211" s="213">
        <f t="shared" si="183"/>
        <v>134.59534769588936</v>
      </c>
      <c r="BJ211" s="213">
        <f t="shared" si="184"/>
        <v>-51.977245063505649</v>
      </c>
      <c r="BK211" s="404">
        <f t="shared" si="185"/>
        <v>-0.27858992735624238</v>
      </c>
      <c r="BL211" s="215"/>
      <c r="BM211" s="213">
        <f t="shared" si="186"/>
        <v>344.1919163826775</v>
      </c>
      <c r="BN211" s="213">
        <f t="shared" si="187"/>
        <v>323.15126873135597</v>
      </c>
      <c r="BO211" s="213">
        <f t="shared" si="188"/>
        <v>-21.040647651321535</v>
      </c>
      <c r="BP211" s="404">
        <f t="shared" si="189"/>
        <v>-6.1130568876952479E-2</v>
      </c>
      <c r="BQ211" s="215"/>
      <c r="BR211" s="213">
        <f t="shared" si="190"/>
        <v>131.46093869463542</v>
      </c>
      <c r="BS211" s="213">
        <f t="shared" si="191"/>
        <v>151.31825220409669</v>
      </c>
      <c r="BT211" s="213">
        <f t="shared" si="192"/>
        <v>19.857313509461278</v>
      </c>
      <c r="BU211" s="404">
        <f t="shared" si="193"/>
        <v>0.15105105521562509</v>
      </c>
      <c r="BV211" s="215"/>
      <c r="BW211" s="213">
        <f t="shared" si="194"/>
        <v>662.22544783670799</v>
      </c>
      <c r="BX211" s="213">
        <f t="shared" si="195"/>
        <v>609.06486863134205</v>
      </c>
      <c r="BY211" s="213">
        <f t="shared" si="196"/>
        <v>-53.160579205365934</v>
      </c>
      <c r="BZ211" s="404">
        <f t="shared" si="197"/>
        <v>-8.0275651409992793E-2</v>
      </c>
      <c r="CA211" s="216"/>
      <c r="CB211" s="213">
        <f t="shared" si="198"/>
        <v>-47.170567489579994</v>
      </c>
      <c r="CC211" s="213">
        <f t="shared" si="199"/>
        <v>-47.87666775138301</v>
      </c>
      <c r="CD211" s="213">
        <f t="shared" si="200"/>
        <v>-0.70610026180301588</v>
      </c>
      <c r="CE211" s="404">
        <f t="shared" si="201"/>
        <v>1.4969085584119671E-2</v>
      </c>
      <c r="CF211" s="142"/>
      <c r="CG211" s="213">
        <f t="shared" si="202"/>
        <v>615.05488034712801</v>
      </c>
      <c r="CH211" s="213">
        <f t="shared" si="203"/>
        <v>561.18820087995903</v>
      </c>
      <c r="CI211" s="206">
        <v>-40.723199073618161</v>
      </c>
      <c r="CJ211" s="142">
        <v>-6.2099055079104321E-2</v>
      </c>
    </row>
    <row r="212" spans="1:88">
      <c r="A212" s="74">
        <v>636</v>
      </c>
      <c r="B212" s="84">
        <v>2</v>
      </c>
      <c r="C212" s="84">
        <v>2</v>
      </c>
      <c r="D212" s="75" t="s">
        <v>243</v>
      </c>
      <c r="E212" s="97">
        <v>8011</v>
      </c>
      <c r="F212" s="213">
        <f>'1.a. Vos-laskelma'!C212</f>
        <v>7903</v>
      </c>
      <c r="G212" s="214">
        <f t="shared" si="155"/>
        <v>-108</v>
      </c>
      <c r="H212" s="179">
        <f t="shared" si="156"/>
        <v>-1.3481462988390962E-2</v>
      </c>
      <c r="I212" s="142"/>
      <c r="J212" s="213">
        <v>4479670.8942453666</v>
      </c>
      <c r="K212" s="214">
        <f t="shared" si="157"/>
        <v>3945910.0164485537</v>
      </c>
      <c r="L212" s="214">
        <f t="shared" si="158"/>
        <v>-533760.87779681291</v>
      </c>
      <c r="M212" s="179">
        <f t="shared" si="159"/>
        <v>-0.11915180610309742</v>
      </c>
      <c r="N212" s="404"/>
      <c r="O212" s="213">
        <v>701849.15344838682</v>
      </c>
      <c r="P212" s="213">
        <f>'2.a. Vos-laskelma'!M212+'2.a. Vos-laskelma'!N212</f>
        <v>690384.77323075314</v>
      </c>
      <c r="Q212" s="214">
        <f t="shared" si="160"/>
        <v>-11464.380217633676</v>
      </c>
      <c r="R212" s="179">
        <f t="shared" si="161"/>
        <v>-1.6334535934546444E-2</v>
      </c>
      <c r="S212" s="404"/>
      <c r="T212" s="213">
        <v>5181520.0476937536</v>
      </c>
      <c r="U212" s="213">
        <f>'2.a. Vos-laskelma'!U212</f>
        <v>4636294.7896793066</v>
      </c>
      <c r="V212" s="214">
        <f t="shared" si="162"/>
        <v>-545225.25801444706</v>
      </c>
      <c r="W212" s="179">
        <f t="shared" si="163"/>
        <v>-0.10522496352342046</v>
      </c>
      <c r="X212" s="142"/>
      <c r="Y212" s="213">
        <f>'1.a. Vos-laskelma'!X212</f>
        <v>3191617.132548247</v>
      </c>
      <c r="Z212" s="213">
        <f>'1.a. Vos-laskelma'!E212</f>
        <v>3521374.786603421</v>
      </c>
      <c r="AA212" s="214">
        <f t="shared" si="164"/>
        <v>329757.65405517397</v>
      </c>
      <c r="AB212" s="179">
        <f t="shared" si="165"/>
        <v>0.10331992853788489</v>
      </c>
      <c r="AC212" s="179"/>
      <c r="AD212" s="213">
        <v>1278939.33845784</v>
      </c>
      <c r="AE212" s="213">
        <f>'2.a. Vos-laskelma'!X212</f>
        <v>1400361.7918711836</v>
      </c>
      <c r="AF212" s="214">
        <f t="shared" si="166"/>
        <v>121422.45341334352</v>
      </c>
      <c r="AG212" s="179">
        <f t="shared" si="167"/>
        <v>9.4939962953798987E-2</v>
      </c>
      <c r="AH212" s="143"/>
      <c r="AI212" s="81">
        <v>9652076.5186998397</v>
      </c>
      <c r="AJ212" s="81">
        <f>'2.a. Vos-laskelma'!Y212</f>
        <v>9558031.3681539111</v>
      </c>
      <c r="AK212" s="214">
        <f t="shared" si="168"/>
        <v>-94045.150545928627</v>
      </c>
      <c r="AL212" s="179">
        <f t="shared" si="169"/>
        <v>-9.7435148140119342E-3</v>
      </c>
      <c r="AM212" s="142"/>
      <c r="AN212" s="213">
        <v>-723261</v>
      </c>
      <c r="AO212" s="213">
        <v>-723261</v>
      </c>
      <c r="AP212" s="214">
        <f t="shared" si="153"/>
        <v>0</v>
      </c>
      <c r="AQ212" s="179">
        <f t="shared" si="154"/>
        <v>0</v>
      </c>
      <c r="AR212" s="142"/>
      <c r="AS212" s="213">
        <f t="shared" si="170"/>
        <v>8928815.5186998397</v>
      </c>
      <c r="AT212" s="213">
        <f t="shared" si="171"/>
        <v>8834770.3681539111</v>
      </c>
      <c r="AU212" s="214">
        <f t="shared" si="172"/>
        <v>-94045.150545928627</v>
      </c>
      <c r="AV212" s="179">
        <f t="shared" si="173"/>
        <v>-1.0532768915313295E-2</v>
      </c>
      <c r="AX212" s="213">
        <f t="shared" si="174"/>
        <v>559.18997556426996</v>
      </c>
      <c r="AY212" s="213">
        <f t="shared" si="175"/>
        <v>499.29267574953229</v>
      </c>
      <c r="AZ212" s="213">
        <f t="shared" si="176"/>
        <v>-59.897299814737664</v>
      </c>
      <c r="BA212" s="404">
        <f t="shared" si="177"/>
        <v>-0.10711440196025729</v>
      </c>
      <c r="BB212" s="164"/>
      <c r="BC212" s="213">
        <f t="shared" si="178"/>
        <v>87.610679496740332</v>
      </c>
      <c r="BD212" s="213">
        <f t="shared" si="179"/>
        <v>87.357303964412651</v>
      </c>
      <c r="BE212" s="213">
        <f t="shared" si="180"/>
        <v>-0.25337553232768073</v>
      </c>
      <c r="BF212" s="404">
        <f t="shared" si="181"/>
        <v>-2.8920621753322651E-3</v>
      </c>
      <c r="BG212" s="527"/>
      <c r="BH212" s="213">
        <f t="shared" si="182"/>
        <v>646.80065506101027</v>
      </c>
      <c r="BI212" s="213">
        <f t="shared" si="183"/>
        <v>586.64997971394496</v>
      </c>
      <c r="BJ212" s="213">
        <f t="shared" si="184"/>
        <v>-60.150675347065317</v>
      </c>
      <c r="BK212" s="404">
        <f t="shared" si="185"/>
        <v>-9.2997239375695331E-2</v>
      </c>
      <c r="BL212" s="215"/>
      <c r="BM212" s="213">
        <f t="shared" si="186"/>
        <v>398.40433560707118</v>
      </c>
      <c r="BN212" s="213">
        <f t="shared" si="187"/>
        <v>445.57443839091752</v>
      </c>
      <c r="BO212" s="213">
        <f t="shared" si="188"/>
        <v>47.170102783846346</v>
      </c>
      <c r="BP212" s="404">
        <f t="shared" si="189"/>
        <v>0.11839756390193545</v>
      </c>
      <c r="BQ212" s="215"/>
      <c r="BR212" s="213">
        <f t="shared" si="190"/>
        <v>159.64790144274622</v>
      </c>
      <c r="BS212" s="213">
        <f t="shared" si="191"/>
        <v>177.19369756689656</v>
      </c>
      <c r="BT212" s="213">
        <f t="shared" si="192"/>
        <v>17.545796124150343</v>
      </c>
      <c r="BU212" s="404">
        <f t="shared" si="193"/>
        <v>0.1099030802509027</v>
      </c>
      <c r="BV212" s="215"/>
      <c r="BW212" s="213">
        <f t="shared" si="194"/>
        <v>1204.8528921108275</v>
      </c>
      <c r="BX212" s="213">
        <f t="shared" si="195"/>
        <v>1209.4181156717589</v>
      </c>
      <c r="BY212" s="213">
        <f t="shared" si="196"/>
        <v>4.565223560931372</v>
      </c>
      <c r="BZ212" s="404">
        <f t="shared" si="197"/>
        <v>3.7890298399279134E-3</v>
      </c>
      <c r="CA212" s="216"/>
      <c r="CB212" s="213">
        <f t="shared" si="198"/>
        <v>-90.28348520783922</v>
      </c>
      <c r="CC212" s="213">
        <f t="shared" si="199"/>
        <v>-91.517271922054917</v>
      </c>
      <c r="CD212" s="213">
        <f t="shared" si="200"/>
        <v>-1.2337867142156966</v>
      </c>
      <c r="CE212" s="404">
        <f t="shared" si="201"/>
        <v>1.3665696570922455E-2</v>
      </c>
      <c r="CF212" s="142"/>
      <c r="CG212" s="213">
        <f t="shared" si="202"/>
        <v>1114.5694069029882</v>
      </c>
      <c r="CH212" s="213">
        <f t="shared" si="203"/>
        <v>1117.9008437497041</v>
      </c>
      <c r="CI212" s="206">
        <v>-39.128365773178302</v>
      </c>
      <c r="CJ212" s="142">
        <v>-3.3915611783157447E-2</v>
      </c>
    </row>
    <row r="213" spans="1:88">
      <c r="A213" s="74">
        <v>638</v>
      </c>
      <c r="B213" s="84">
        <v>1</v>
      </c>
      <c r="C213" s="85">
        <v>34</v>
      </c>
      <c r="D213" s="75" t="s">
        <v>244</v>
      </c>
      <c r="E213" s="97">
        <v>51737</v>
      </c>
      <c r="F213" s="213">
        <f>'1.a. Vos-laskelma'!C213</f>
        <v>51863</v>
      </c>
      <c r="G213" s="214">
        <f t="shared" si="155"/>
        <v>126</v>
      </c>
      <c r="H213" s="179">
        <f t="shared" si="156"/>
        <v>2.4353943985928831E-3</v>
      </c>
      <c r="I213" s="142"/>
      <c r="J213" s="213">
        <v>31733514.322805248</v>
      </c>
      <c r="K213" s="214">
        <f t="shared" si="157"/>
        <v>30161511.037212797</v>
      </c>
      <c r="L213" s="214">
        <f t="shared" si="158"/>
        <v>-1572003.2855924517</v>
      </c>
      <c r="M213" s="179">
        <f t="shared" si="159"/>
        <v>-4.9537636128209522E-2</v>
      </c>
      <c r="N213" s="404"/>
      <c r="O213" s="213">
        <v>18147865.871677581</v>
      </c>
      <c r="P213" s="213">
        <f>'2.a. Vos-laskelma'!M213+'2.a. Vos-laskelma'!N213</f>
        <v>17307354.583069555</v>
      </c>
      <c r="Q213" s="214">
        <f t="shared" si="160"/>
        <v>-840511.28860802576</v>
      </c>
      <c r="R213" s="179">
        <f t="shared" si="161"/>
        <v>-4.6314607709315697E-2</v>
      </c>
      <c r="S213" s="404"/>
      <c r="T213" s="213">
        <v>49881380.194482833</v>
      </c>
      <c r="U213" s="213">
        <f>'2.a. Vos-laskelma'!U213</f>
        <v>47468865.620282352</v>
      </c>
      <c r="V213" s="214">
        <f t="shared" si="162"/>
        <v>-2412514.5742004812</v>
      </c>
      <c r="W213" s="179">
        <f t="shared" si="163"/>
        <v>-4.8365032498986847E-2</v>
      </c>
      <c r="X213" s="142"/>
      <c r="Y213" s="213">
        <f>'1.a. Vos-laskelma'!X213</f>
        <v>-2458523.3134898902</v>
      </c>
      <c r="Z213" s="213">
        <f>'1.a. Vos-laskelma'!E213</f>
        <v>-3680684.6569560622</v>
      </c>
      <c r="AA213" s="214">
        <f t="shared" si="164"/>
        <v>-1222161.343466172</v>
      </c>
      <c r="AB213" s="179">
        <f t="shared" si="165"/>
        <v>0.49711196015924936</v>
      </c>
      <c r="AC213" s="179"/>
      <c r="AD213" s="213">
        <v>4440377.9034349956</v>
      </c>
      <c r="AE213" s="213">
        <f>'2.a. Vos-laskelma'!X213</f>
        <v>5243843.8054440739</v>
      </c>
      <c r="AF213" s="214">
        <f t="shared" si="166"/>
        <v>803465.9020090783</v>
      </c>
      <c r="AG213" s="179">
        <f t="shared" si="167"/>
        <v>0.18094538786609393</v>
      </c>
      <c r="AH213" s="143"/>
      <c r="AI213" s="81">
        <v>51863234.784427933</v>
      </c>
      <c r="AJ213" s="81">
        <f>'2.a. Vos-laskelma'!Y213</f>
        <v>49032024.768770367</v>
      </c>
      <c r="AK213" s="214">
        <f t="shared" si="168"/>
        <v>-2831210.0156575665</v>
      </c>
      <c r="AL213" s="179">
        <f t="shared" si="169"/>
        <v>-5.4589923428911231E-2</v>
      </c>
      <c r="AM213" s="142"/>
      <c r="AN213" s="213">
        <v>-71494</v>
      </c>
      <c r="AO213" s="213">
        <v>-71494</v>
      </c>
      <c r="AP213" s="214">
        <f t="shared" si="153"/>
        <v>0</v>
      </c>
      <c r="AQ213" s="179">
        <f t="shared" si="154"/>
        <v>0</v>
      </c>
      <c r="AR213" s="142"/>
      <c r="AS213" s="213">
        <f t="shared" si="170"/>
        <v>51791740.784427933</v>
      </c>
      <c r="AT213" s="213">
        <f t="shared" si="171"/>
        <v>48960530.768770367</v>
      </c>
      <c r="AU213" s="214">
        <f t="shared" si="172"/>
        <v>-2831210.0156575665</v>
      </c>
      <c r="AV213" s="179">
        <f t="shared" si="173"/>
        <v>-5.466528007702761E-2</v>
      </c>
      <c r="AX213" s="213">
        <f t="shared" si="174"/>
        <v>613.36208753513438</v>
      </c>
      <c r="AY213" s="213">
        <f t="shared" si="175"/>
        <v>581.56124862065053</v>
      </c>
      <c r="AZ213" s="213">
        <f t="shared" si="176"/>
        <v>-31.800838914483847</v>
      </c>
      <c r="BA213" s="404">
        <f t="shared" si="177"/>
        <v>-5.1846763210095285E-2</v>
      </c>
      <c r="BB213" s="164"/>
      <c r="BC213" s="213">
        <f t="shared" si="178"/>
        <v>350.77151500236931</v>
      </c>
      <c r="BD213" s="213">
        <f t="shared" si="179"/>
        <v>333.71294724696907</v>
      </c>
      <c r="BE213" s="213">
        <f t="shared" si="180"/>
        <v>-17.058567755400247</v>
      </c>
      <c r="BF213" s="404">
        <f t="shared" si="181"/>
        <v>-4.8631565066750142E-2</v>
      </c>
      <c r="BG213" s="527"/>
      <c r="BH213" s="213">
        <f t="shared" si="182"/>
        <v>964.13360253750375</v>
      </c>
      <c r="BI213" s="213">
        <f t="shared" si="183"/>
        <v>915.27419586761948</v>
      </c>
      <c r="BJ213" s="213">
        <f t="shared" si="184"/>
        <v>-48.859406669884265</v>
      </c>
      <c r="BK213" s="404">
        <f t="shared" si="185"/>
        <v>-5.0677008395196649E-2</v>
      </c>
      <c r="BL213" s="215"/>
      <c r="BM213" s="213">
        <f t="shared" si="186"/>
        <v>-47.519634178438835</v>
      </c>
      <c r="BN213" s="213">
        <f t="shared" si="187"/>
        <v>-70.969374254402211</v>
      </c>
      <c r="BO213" s="213">
        <f t="shared" si="188"/>
        <v>-23.449740075963376</v>
      </c>
      <c r="BP213" s="404">
        <f t="shared" si="189"/>
        <v>0.49347476009407637</v>
      </c>
      <c r="BQ213" s="215"/>
      <c r="BR213" s="213">
        <f t="shared" si="190"/>
        <v>85.825964076676186</v>
      </c>
      <c r="BS213" s="213">
        <f t="shared" si="191"/>
        <v>101.10953484071638</v>
      </c>
      <c r="BT213" s="213">
        <f t="shared" si="192"/>
        <v>15.283570764040192</v>
      </c>
      <c r="BU213" s="404">
        <f t="shared" si="193"/>
        <v>0.17807630742587383</v>
      </c>
      <c r="BV213" s="215"/>
      <c r="BW213" s="213">
        <f t="shared" si="194"/>
        <v>1002.4399324357411</v>
      </c>
      <c r="BX213" s="213">
        <f t="shared" si="195"/>
        <v>945.41435645393381</v>
      </c>
      <c r="BY213" s="213">
        <f t="shared" si="196"/>
        <v>-57.025575981807265</v>
      </c>
      <c r="BZ213" s="404">
        <f t="shared" si="197"/>
        <v>-5.6886776091656495E-2</v>
      </c>
      <c r="CA213" s="216"/>
      <c r="CB213" s="213">
        <f t="shared" si="198"/>
        <v>-1.3818737074047587</v>
      </c>
      <c r="CC213" s="213">
        <f t="shared" si="199"/>
        <v>-1.3785164761004955</v>
      </c>
      <c r="CD213" s="213">
        <f t="shared" si="200"/>
        <v>3.3572313042631308E-3</v>
      </c>
      <c r="CE213" s="404">
        <f t="shared" si="201"/>
        <v>-2.4294776623025932E-3</v>
      </c>
      <c r="CF213" s="142"/>
      <c r="CG213" s="213">
        <f t="shared" si="202"/>
        <v>1001.0580587283363</v>
      </c>
      <c r="CH213" s="213">
        <f t="shared" si="203"/>
        <v>944.03583997783323</v>
      </c>
      <c r="CI213" s="206">
        <v>-7.5657184131406439</v>
      </c>
      <c r="CJ213" s="142">
        <v>-7.5010311918111972E-3</v>
      </c>
    </row>
    <row r="214" spans="1:88">
      <c r="A214" s="74">
        <v>678</v>
      </c>
      <c r="B214" s="84">
        <v>17</v>
      </c>
      <c r="C214" s="84">
        <v>17</v>
      </c>
      <c r="D214" s="75" t="s">
        <v>245</v>
      </c>
      <c r="E214" s="97">
        <v>23571</v>
      </c>
      <c r="F214" s="213">
        <f>'1.a. Vos-laskelma'!C214</f>
        <v>23413</v>
      </c>
      <c r="G214" s="214">
        <f t="shared" si="155"/>
        <v>-158</v>
      </c>
      <c r="H214" s="179">
        <f t="shared" si="156"/>
        <v>-6.7031521785244578E-3</v>
      </c>
      <c r="I214" s="142"/>
      <c r="J214" s="213">
        <v>13025870.447301829</v>
      </c>
      <c r="K214" s="214">
        <f t="shared" si="157"/>
        <v>11852036.998894079</v>
      </c>
      <c r="L214" s="214">
        <f t="shared" si="158"/>
        <v>-1173833.4484077506</v>
      </c>
      <c r="M214" s="179">
        <f t="shared" si="159"/>
        <v>-9.0115547606332724E-2</v>
      </c>
      <c r="N214" s="404"/>
      <c r="O214" s="213">
        <v>1412998.8716780641</v>
      </c>
      <c r="P214" s="213">
        <f>'2.a. Vos-laskelma'!M214+'2.a. Vos-laskelma'!N214</f>
        <v>1379152.6581657883</v>
      </c>
      <c r="Q214" s="214">
        <f t="shared" si="160"/>
        <v>-33846.213512275834</v>
      </c>
      <c r="R214" s="179">
        <f t="shared" si="161"/>
        <v>-2.3953461103674054E-2</v>
      </c>
      <c r="S214" s="404"/>
      <c r="T214" s="213">
        <v>14438869.318979889</v>
      </c>
      <c r="U214" s="213">
        <f>'2.a. Vos-laskelma'!U214</f>
        <v>13231189.657059867</v>
      </c>
      <c r="V214" s="214">
        <f t="shared" si="162"/>
        <v>-1207679.6619200222</v>
      </c>
      <c r="W214" s="179">
        <f t="shared" si="163"/>
        <v>-8.3640874866325418E-2</v>
      </c>
      <c r="X214" s="142"/>
      <c r="Y214" s="213">
        <f>'1.a. Vos-laskelma'!X214</f>
        <v>-178935.375830729</v>
      </c>
      <c r="Z214" s="213">
        <f>'1.a. Vos-laskelma'!E214</f>
        <v>5393544.8565238388</v>
      </c>
      <c r="AA214" s="214">
        <f t="shared" si="164"/>
        <v>5572480.2323545674</v>
      </c>
      <c r="AB214" s="179">
        <f t="shared" si="165"/>
        <v>-31.142417794601307</v>
      </c>
      <c r="AC214" s="179"/>
      <c r="AD214" s="213">
        <v>1663661.6219114291</v>
      </c>
      <c r="AE214" s="213">
        <f>'2.a. Vos-laskelma'!X214</f>
        <v>2104414.7041748646</v>
      </c>
      <c r="AF214" s="214">
        <f t="shared" si="166"/>
        <v>440753.08226343547</v>
      </c>
      <c r="AG214" s="179">
        <f t="shared" si="167"/>
        <v>0.26492952440475331</v>
      </c>
      <c r="AH214" s="143"/>
      <c r="AI214" s="81">
        <v>15923595.565060601</v>
      </c>
      <c r="AJ214" s="81">
        <f>'2.a. Vos-laskelma'!Y214</f>
        <v>20729149.21775857</v>
      </c>
      <c r="AK214" s="214">
        <f t="shared" si="168"/>
        <v>4805553.6526979692</v>
      </c>
      <c r="AL214" s="179">
        <f t="shared" si="169"/>
        <v>0.30178822572222752</v>
      </c>
      <c r="AM214" s="142"/>
      <c r="AN214" s="213">
        <v>172858</v>
      </c>
      <c r="AO214" s="213">
        <v>172858</v>
      </c>
      <c r="AP214" s="214">
        <f t="shared" si="153"/>
        <v>0</v>
      </c>
      <c r="AQ214" s="179">
        <f t="shared" si="154"/>
        <v>0</v>
      </c>
      <c r="AR214" s="142"/>
      <c r="AS214" s="213">
        <f t="shared" si="170"/>
        <v>16096453.565060601</v>
      </c>
      <c r="AT214" s="213">
        <f t="shared" si="171"/>
        <v>20902007.21775857</v>
      </c>
      <c r="AU214" s="214">
        <f t="shared" si="172"/>
        <v>4805553.6526979692</v>
      </c>
      <c r="AV214" s="179">
        <f t="shared" si="173"/>
        <v>0.29854735599206988</v>
      </c>
      <c r="AX214" s="213">
        <f t="shared" si="174"/>
        <v>552.62273332916845</v>
      </c>
      <c r="AY214" s="213">
        <f t="shared" si="175"/>
        <v>506.21607649143976</v>
      </c>
      <c r="AZ214" s="213">
        <f t="shared" si="176"/>
        <v>-46.40665683772869</v>
      </c>
      <c r="BA214" s="404">
        <f t="shared" si="177"/>
        <v>-8.3975294606794024E-2</v>
      </c>
      <c r="BB214" s="164"/>
      <c r="BC214" s="213">
        <f t="shared" si="178"/>
        <v>59.946496613553272</v>
      </c>
      <c r="BD214" s="213">
        <f t="shared" si="179"/>
        <v>58.905422550112682</v>
      </c>
      <c r="BE214" s="213">
        <f t="shared" si="180"/>
        <v>-1.0410740634405897</v>
      </c>
      <c r="BF214" s="404">
        <f t="shared" si="181"/>
        <v>-1.7366720696822404E-2</v>
      </c>
      <c r="BG214" s="527"/>
      <c r="BH214" s="213">
        <f t="shared" si="182"/>
        <v>612.56922994272156</v>
      </c>
      <c r="BI214" s="213">
        <f t="shared" si="183"/>
        <v>565.1214990415524</v>
      </c>
      <c r="BJ214" s="213">
        <f t="shared" si="184"/>
        <v>-47.447730901169166</v>
      </c>
      <c r="BK214" s="404">
        <f t="shared" si="185"/>
        <v>-7.7456928265244043E-2</v>
      </c>
      <c r="BL214" s="215"/>
      <c r="BM214" s="213">
        <f t="shared" si="186"/>
        <v>-7.5913357868028086</v>
      </c>
      <c r="BN214" s="213">
        <f t="shared" si="187"/>
        <v>230.36538916515778</v>
      </c>
      <c r="BO214" s="213">
        <f t="shared" si="188"/>
        <v>237.95672495196058</v>
      </c>
      <c r="BP214" s="404">
        <f t="shared" si="189"/>
        <v>-31.345830514523875</v>
      </c>
      <c r="BQ214" s="215"/>
      <c r="BR214" s="213">
        <f t="shared" si="190"/>
        <v>70.580867248374233</v>
      </c>
      <c r="BS214" s="213">
        <f t="shared" si="191"/>
        <v>89.882317694223914</v>
      </c>
      <c r="BT214" s="213">
        <f t="shared" si="192"/>
        <v>19.301450445849682</v>
      </c>
      <c r="BU214" s="404">
        <f t="shared" si="193"/>
        <v>0.27346575918269511</v>
      </c>
      <c r="BV214" s="215"/>
      <c r="BW214" s="213">
        <f t="shared" si="194"/>
        <v>675.55876140429348</v>
      </c>
      <c r="BX214" s="213">
        <f t="shared" si="195"/>
        <v>885.36920590093405</v>
      </c>
      <c r="BY214" s="213">
        <f t="shared" si="196"/>
        <v>209.81044449664057</v>
      </c>
      <c r="BZ214" s="404">
        <f t="shared" si="197"/>
        <v>0.31057319730485716</v>
      </c>
      <c r="CA214" s="216"/>
      <c r="CB214" s="213">
        <f t="shared" si="198"/>
        <v>7.3335030333884861</v>
      </c>
      <c r="CC214" s="213">
        <f t="shared" si="199"/>
        <v>7.3829923546747533</v>
      </c>
      <c r="CD214" s="213">
        <f t="shared" si="200"/>
        <v>4.9489321286267263E-2</v>
      </c>
      <c r="CE214" s="404">
        <f t="shared" si="201"/>
        <v>6.7483876478878942E-3</v>
      </c>
      <c r="CF214" s="142"/>
      <c r="CG214" s="213">
        <f t="shared" si="202"/>
        <v>682.89226443768189</v>
      </c>
      <c r="CH214" s="213">
        <f t="shared" si="203"/>
        <v>892.75219825560885</v>
      </c>
      <c r="CI214" s="206">
        <v>-95.89921344018137</v>
      </c>
      <c r="CJ214" s="142">
        <v>-0.1231384987692702</v>
      </c>
    </row>
    <row r="215" spans="1:88">
      <c r="A215" s="74">
        <v>680</v>
      </c>
      <c r="B215" s="84">
        <v>2</v>
      </c>
      <c r="C215" s="84">
        <v>2</v>
      </c>
      <c r="D215" s="75" t="s">
        <v>246</v>
      </c>
      <c r="E215" s="97">
        <v>25738</v>
      </c>
      <c r="F215" s="213">
        <f>'1.a. Vos-laskelma'!C215</f>
        <v>26036</v>
      </c>
      <c r="G215" s="214">
        <f t="shared" si="155"/>
        <v>298</v>
      </c>
      <c r="H215" s="179">
        <f t="shared" si="156"/>
        <v>1.1578211205221851E-2</v>
      </c>
      <c r="I215" s="142"/>
      <c r="J215" s="213">
        <v>13319919.69233834</v>
      </c>
      <c r="K215" s="214">
        <f t="shared" si="157"/>
        <v>13569215.601008553</v>
      </c>
      <c r="L215" s="214">
        <f t="shared" si="158"/>
        <v>249295.90867021307</v>
      </c>
      <c r="M215" s="179">
        <f t="shared" si="159"/>
        <v>1.8716021900162721E-2</v>
      </c>
      <c r="N215" s="404"/>
      <c r="O215" s="213">
        <v>681754.95789570012</v>
      </c>
      <c r="P215" s="213">
        <f>'2.a. Vos-laskelma'!M215+'2.a. Vos-laskelma'!N215</f>
        <v>646686.94570680894</v>
      </c>
      <c r="Q215" s="214">
        <f t="shared" si="160"/>
        <v>-35068.012188891182</v>
      </c>
      <c r="R215" s="179">
        <f t="shared" si="161"/>
        <v>-5.1437854294645473E-2</v>
      </c>
      <c r="S215" s="404"/>
      <c r="T215" s="213">
        <v>14001674.65023404</v>
      </c>
      <c r="U215" s="213">
        <f>'2.a. Vos-laskelma'!U215</f>
        <v>14215902.546715362</v>
      </c>
      <c r="V215" s="214">
        <f t="shared" si="162"/>
        <v>214227.89648132212</v>
      </c>
      <c r="W215" s="179">
        <f t="shared" si="163"/>
        <v>1.5300162432908786E-2</v>
      </c>
      <c r="X215" s="142"/>
      <c r="Y215" s="213">
        <f>'1.a. Vos-laskelma'!X215</f>
        <v>1702440.755370874</v>
      </c>
      <c r="Z215" s="213">
        <f>'1.a. Vos-laskelma'!E215</f>
        <v>2036201.2510834413</v>
      </c>
      <c r="AA215" s="214">
        <f t="shared" si="164"/>
        <v>333760.49571256735</v>
      </c>
      <c r="AB215" s="179">
        <f t="shared" si="165"/>
        <v>0.19604822937868294</v>
      </c>
      <c r="AC215" s="179"/>
      <c r="AD215" s="213">
        <v>1739941.6775362811</v>
      </c>
      <c r="AE215" s="213">
        <f>'2.a. Vos-laskelma'!X215</f>
        <v>2155584.9397075591</v>
      </c>
      <c r="AF215" s="214">
        <f t="shared" si="166"/>
        <v>415643.26217127801</v>
      </c>
      <c r="AG215" s="179">
        <f t="shared" si="167"/>
        <v>0.23888344508180279</v>
      </c>
      <c r="AH215" s="143"/>
      <c r="AI215" s="81">
        <v>17444057.083141189</v>
      </c>
      <c r="AJ215" s="81">
        <f>'2.a. Vos-laskelma'!Y215</f>
        <v>18407688.737506364</v>
      </c>
      <c r="AK215" s="214">
        <f t="shared" si="168"/>
        <v>963631.65436517447</v>
      </c>
      <c r="AL215" s="179">
        <f t="shared" si="169"/>
        <v>5.5241257797561116E-2</v>
      </c>
      <c r="AM215" s="142"/>
      <c r="AN215" s="213">
        <v>-107604</v>
      </c>
      <c r="AO215" s="213">
        <v>-107604</v>
      </c>
      <c r="AP215" s="214">
        <f t="shared" si="153"/>
        <v>0</v>
      </c>
      <c r="AQ215" s="179">
        <f t="shared" si="154"/>
        <v>0</v>
      </c>
      <c r="AR215" s="142"/>
      <c r="AS215" s="213">
        <f t="shared" si="170"/>
        <v>17336453.083141189</v>
      </c>
      <c r="AT215" s="213">
        <f t="shared" si="171"/>
        <v>18300084.737506364</v>
      </c>
      <c r="AU215" s="214">
        <f t="shared" si="172"/>
        <v>963631.65436517447</v>
      </c>
      <c r="AV215" s="179">
        <f t="shared" si="173"/>
        <v>5.558412956467184E-2</v>
      </c>
      <c r="AX215" s="213">
        <f t="shared" si="174"/>
        <v>517.51960884056029</v>
      </c>
      <c r="AY215" s="213">
        <f t="shared" si="175"/>
        <v>521.17128595055124</v>
      </c>
      <c r="AZ215" s="213">
        <f t="shared" si="176"/>
        <v>3.651677109990942</v>
      </c>
      <c r="BA215" s="404">
        <f t="shared" si="177"/>
        <v>7.0561135222916094E-3</v>
      </c>
      <c r="BB215" s="164"/>
      <c r="BC215" s="213">
        <f t="shared" si="178"/>
        <v>26.488264740683043</v>
      </c>
      <c r="BD215" s="213">
        <f t="shared" si="179"/>
        <v>24.838183503871907</v>
      </c>
      <c r="BE215" s="213">
        <f t="shared" si="180"/>
        <v>-1.6500812368111362</v>
      </c>
      <c r="BF215" s="404">
        <f t="shared" si="181"/>
        <v>-6.2294803112443752E-2</v>
      </c>
      <c r="BG215" s="527"/>
      <c r="BH215" s="213">
        <f t="shared" si="182"/>
        <v>544.0078735812433</v>
      </c>
      <c r="BI215" s="213">
        <f t="shared" si="183"/>
        <v>546.0094694544232</v>
      </c>
      <c r="BJ215" s="213">
        <f t="shared" si="184"/>
        <v>2.0015958731798946</v>
      </c>
      <c r="BK215" s="404">
        <f t="shared" si="185"/>
        <v>3.6793509255725358E-3</v>
      </c>
      <c r="BL215" s="215"/>
      <c r="BM215" s="213">
        <f t="shared" si="186"/>
        <v>66.145028959937605</v>
      </c>
      <c r="BN215" s="213">
        <f t="shared" si="187"/>
        <v>78.207145916555589</v>
      </c>
      <c r="BO215" s="213">
        <f t="shared" si="188"/>
        <v>12.062116956617984</v>
      </c>
      <c r="BP215" s="404">
        <f t="shared" si="189"/>
        <v>0.18235863142374173</v>
      </c>
      <c r="BQ215" s="215"/>
      <c r="BR215" s="213">
        <f t="shared" si="190"/>
        <v>67.602054453970041</v>
      </c>
      <c r="BS215" s="213">
        <f t="shared" si="191"/>
        <v>82.792477327836806</v>
      </c>
      <c r="BT215" s="213">
        <f t="shared" si="192"/>
        <v>15.190422873866765</v>
      </c>
      <c r="BU215" s="404">
        <f t="shared" si="193"/>
        <v>0.22470356850189904</v>
      </c>
      <c r="BV215" s="215"/>
      <c r="BW215" s="213">
        <f t="shared" si="194"/>
        <v>677.75495699515068</v>
      </c>
      <c r="BX215" s="213">
        <f t="shared" si="195"/>
        <v>707.00909269881561</v>
      </c>
      <c r="BY215" s="213">
        <f t="shared" si="196"/>
        <v>29.254135703664929</v>
      </c>
      <c r="BZ215" s="404">
        <f t="shared" si="197"/>
        <v>4.3163292871164112E-2</v>
      </c>
      <c r="CA215" s="216"/>
      <c r="CB215" s="213">
        <f t="shared" si="198"/>
        <v>-4.1807444245862149</v>
      </c>
      <c r="CC215" s="213">
        <f t="shared" si="199"/>
        <v>-4.1328929174988476</v>
      </c>
      <c r="CD215" s="213">
        <f t="shared" si="200"/>
        <v>4.7851507087367295E-2</v>
      </c>
      <c r="CE215" s="404">
        <f t="shared" si="201"/>
        <v>-1.1445690582270728E-2</v>
      </c>
      <c r="CF215" s="142"/>
      <c r="CG215" s="213">
        <f t="shared" si="202"/>
        <v>673.57421257056455</v>
      </c>
      <c r="CH215" s="213">
        <f t="shared" si="203"/>
        <v>702.87619978131681</v>
      </c>
      <c r="CI215" s="206">
        <v>36.133765566298848</v>
      </c>
      <c r="CJ215" s="142">
        <v>5.6685711953350593E-2</v>
      </c>
    </row>
    <row r="216" spans="1:88">
      <c r="A216" s="74">
        <v>681</v>
      </c>
      <c r="B216" s="84">
        <v>10</v>
      </c>
      <c r="C216" s="84">
        <v>10</v>
      </c>
      <c r="D216" s="75" t="s">
        <v>247</v>
      </c>
      <c r="E216" s="97">
        <v>3246</v>
      </c>
      <c r="F216" s="213">
        <f>'1.a. Vos-laskelma'!C216</f>
        <v>3219</v>
      </c>
      <c r="G216" s="214">
        <f t="shared" si="155"/>
        <v>-27</v>
      </c>
      <c r="H216" s="179">
        <f t="shared" si="156"/>
        <v>-8.3179297597042508E-3</v>
      </c>
      <c r="I216" s="142"/>
      <c r="J216" s="213">
        <v>513286.65108438791</v>
      </c>
      <c r="K216" s="214">
        <f t="shared" si="157"/>
        <v>561156.78626679769</v>
      </c>
      <c r="L216" s="214">
        <f t="shared" si="158"/>
        <v>47870.13518240978</v>
      </c>
      <c r="M216" s="179">
        <f t="shared" si="159"/>
        <v>9.3261991289423959E-2</v>
      </c>
      <c r="N216" s="404"/>
      <c r="O216" s="213">
        <v>507881.27035124251</v>
      </c>
      <c r="P216" s="213">
        <f>'2.a. Vos-laskelma'!M216+'2.a. Vos-laskelma'!N216</f>
        <v>453610.2806823767</v>
      </c>
      <c r="Q216" s="214">
        <f t="shared" si="160"/>
        <v>-54270.989668865805</v>
      </c>
      <c r="R216" s="179">
        <f t="shared" si="161"/>
        <v>-0.10685763157072688</v>
      </c>
      <c r="S216" s="404"/>
      <c r="T216" s="213">
        <v>1021167.9214356299</v>
      </c>
      <c r="U216" s="213">
        <f>'2.a. Vos-laskelma'!U216</f>
        <v>1014767.0669491744</v>
      </c>
      <c r="V216" s="214">
        <f t="shared" si="162"/>
        <v>-6400.8544864555588</v>
      </c>
      <c r="W216" s="179">
        <f t="shared" si="163"/>
        <v>-6.2681703489635534E-3</v>
      </c>
      <c r="X216" s="142"/>
      <c r="Y216" s="213">
        <f>'1.a. Vos-laskelma'!X216</f>
        <v>1365511.698975919</v>
      </c>
      <c r="Z216" s="213">
        <f>'1.a. Vos-laskelma'!E216</f>
        <v>1305603.943884189</v>
      </c>
      <c r="AA216" s="214">
        <f t="shared" si="164"/>
        <v>-59907.75509173004</v>
      </c>
      <c r="AB216" s="179">
        <f t="shared" si="165"/>
        <v>-4.3872018919104493E-2</v>
      </c>
      <c r="AC216" s="179"/>
      <c r="AD216" s="213">
        <v>617484.99075604742</v>
      </c>
      <c r="AE216" s="213">
        <f>'2.a. Vos-laskelma'!X216</f>
        <v>669864.60040721961</v>
      </c>
      <c r="AF216" s="214">
        <f t="shared" si="166"/>
        <v>52379.609651172184</v>
      </c>
      <c r="AG216" s="179">
        <f t="shared" si="167"/>
        <v>8.4827340640359031E-2</v>
      </c>
      <c r="AH216" s="143"/>
      <c r="AI216" s="81">
        <v>3004164.6111675971</v>
      </c>
      <c r="AJ216" s="81">
        <f>'2.a. Vos-laskelma'!Y216</f>
        <v>2990235.611240583</v>
      </c>
      <c r="AK216" s="214">
        <f t="shared" si="168"/>
        <v>-13928.999927014112</v>
      </c>
      <c r="AL216" s="179">
        <f t="shared" si="169"/>
        <v>-4.6365634809873062E-3</v>
      </c>
      <c r="AM216" s="142"/>
      <c r="AN216" s="213">
        <v>35372</v>
      </c>
      <c r="AO216" s="213">
        <v>35372</v>
      </c>
      <c r="AP216" s="214">
        <f t="shared" si="153"/>
        <v>0</v>
      </c>
      <c r="AQ216" s="179">
        <f t="shared" si="154"/>
        <v>0</v>
      </c>
      <c r="AR216" s="142"/>
      <c r="AS216" s="213">
        <f t="shared" si="170"/>
        <v>3039536.6111675971</v>
      </c>
      <c r="AT216" s="213">
        <f t="shared" si="171"/>
        <v>3025607.611240583</v>
      </c>
      <c r="AU216" s="214">
        <f t="shared" si="172"/>
        <v>-13928.999927014112</v>
      </c>
      <c r="AV216" s="179">
        <f t="shared" si="173"/>
        <v>-4.5826063998826039E-3</v>
      </c>
      <c r="AX216" s="213">
        <f t="shared" si="174"/>
        <v>158.12897445606529</v>
      </c>
      <c r="AY216" s="213">
        <f t="shared" si="175"/>
        <v>174.32643251531459</v>
      </c>
      <c r="AZ216" s="213">
        <f t="shared" si="176"/>
        <v>16.1974580592493</v>
      </c>
      <c r="BA216" s="404">
        <f t="shared" si="177"/>
        <v>0.10243194275410682</v>
      </c>
      <c r="BB216" s="164"/>
      <c r="BC216" s="213">
        <f t="shared" si="178"/>
        <v>156.46373085374077</v>
      </c>
      <c r="BD216" s="213">
        <f t="shared" si="179"/>
        <v>140.91652087057369</v>
      </c>
      <c r="BE216" s="213">
        <f t="shared" si="180"/>
        <v>-15.547209983167079</v>
      </c>
      <c r="BF216" s="404">
        <f t="shared" si="181"/>
        <v>-9.9366223075048013E-2</v>
      </c>
      <c r="BG216" s="527"/>
      <c r="BH216" s="213">
        <f t="shared" si="182"/>
        <v>314.59270530980592</v>
      </c>
      <c r="BI216" s="213">
        <f t="shared" si="183"/>
        <v>315.24295338588831</v>
      </c>
      <c r="BJ216" s="213">
        <f t="shared" si="184"/>
        <v>0.65024807608239144</v>
      </c>
      <c r="BK216" s="404">
        <f t="shared" si="185"/>
        <v>2.0669521737385404E-3</v>
      </c>
      <c r="BL216" s="215"/>
      <c r="BM216" s="213">
        <f t="shared" si="186"/>
        <v>420.67519993096704</v>
      </c>
      <c r="BN216" s="213">
        <f t="shared" si="187"/>
        <v>405.59302388449487</v>
      </c>
      <c r="BO216" s="213">
        <f t="shared" si="188"/>
        <v>-15.082176046472171</v>
      </c>
      <c r="BP216" s="404">
        <f t="shared" si="189"/>
        <v>-3.5852306123458577E-2</v>
      </c>
      <c r="BQ216" s="215"/>
      <c r="BR216" s="213">
        <f t="shared" si="190"/>
        <v>190.22951039927523</v>
      </c>
      <c r="BS216" s="213">
        <f t="shared" si="191"/>
        <v>208.09711103051245</v>
      </c>
      <c r="BT216" s="213">
        <f t="shared" si="192"/>
        <v>17.867600631237224</v>
      </c>
      <c r="BU216" s="404">
        <f t="shared" si="193"/>
        <v>9.392654480230056E-2</v>
      </c>
      <c r="BV216" s="215"/>
      <c r="BW216" s="213">
        <f t="shared" si="194"/>
        <v>925.49741564004842</v>
      </c>
      <c r="BX216" s="213">
        <f t="shared" si="195"/>
        <v>928.93308830089563</v>
      </c>
      <c r="BY216" s="213">
        <f t="shared" si="196"/>
        <v>3.4356726608472172</v>
      </c>
      <c r="BZ216" s="404">
        <f t="shared" si="197"/>
        <v>3.7122444674480273E-3</v>
      </c>
      <c r="CA216" s="216"/>
      <c r="CB216" s="213">
        <f t="shared" si="198"/>
        <v>10.897104128157732</v>
      </c>
      <c r="CC216" s="213">
        <f t="shared" si="199"/>
        <v>10.988505747126437</v>
      </c>
      <c r="CD216" s="213">
        <f t="shared" si="200"/>
        <v>9.1401618968705023E-2</v>
      </c>
      <c r="CE216" s="404">
        <f t="shared" si="201"/>
        <v>8.3876980428705342E-3</v>
      </c>
      <c r="CF216" s="142"/>
      <c r="CG216" s="213">
        <f t="shared" si="202"/>
        <v>936.39451976820612</v>
      </c>
      <c r="CH216" s="213">
        <f t="shared" si="203"/>
        <v>939.92159404802203</v>
      </c>
      <c r="CI216" s="206">
        <v>63.356176357273633</v>
      </c>
      <c r="CJ216" s="142">
        <v>7.2569752331544918E-2</v>
      </c>
    </row>
    <row r="217" spans="1:88">
      <c r="A217" s="74">
        <v>683</v>
      </c>
      <c r="B217" s="84">
        <v>19</v>
      </c>
      <c r="C217" s="84">
        <v>19</v>
      </c>
      <c r="D217" s="75" t="s">
        <v>248</v>
      </c>
      <c r="E217" s="97">
        <v>3570</v>
      </c>
      <c r="F217" s="213">
        <f>'1.a. Vos-laskelma'!C217</f>
        <v>3530</v>
      </c>
      <c r="G217" s="214">
        <f t="shared" si="155"/>
        <v>-40</v>
      </c>
      <c r="H217" s="179">
        <f t="shared" si="156"/>
        <v>-1.1204481792717087E-2</v>
      </c>
      <c r="I217" s="142"/>
      <c r="J217" s="213">
        <v>5825771.5267232237</v>
      </c>
      <c r="K217" s="214">
        <f t="shared" si="157"/>
        <v>5706486.3838198744</v>
      </c>
      <c r="L217" s="214">
        <f t="shared" si="158"/>
        <v>-119285.14290334936</v>
      </c>
      <c r="M217" s="179">
        <f t="shared" si="159"/>
        <v>-2.0475424131581547E-2</v>
      </c>
      <c r="N217" s="404"/>
      <c r="O217" s="213">
        <v>-111645.8604039552</v>
      </c>
      <c r="P217" s="213">
        <f>'2.a. Vos-laskelma'!M217+'2.a. Vos-laskelma'!N217</f>
        <v>-149499.11930210752</v>
      </c>
      <c r="Q217" s="214">
        <f t="shared" si="160"/>
        <v>-37853.258898152315</v>
      </c>
      <c r="R217" s="179">
        <f t="shared" si="161"/>
        <v>0.33904758099576893</v>
      </c>
      <c r="S217" s="404"/>
      <c r="T217" s="213">
        <v>5714125.6663192688</v>
      </c>
      <c r="U217" s="213">
        <f>'2.a. Vos-laskelma'!U217</f>
        <v>5556987.2645177664</v>
      </c>
      <c r="V217" s="214">
        <f t="shared" si="162"/>
        <v>-157138.40180150233</v>
      </c>
      <c r="W217" s="179">
        <f t="shared" si="163"/>
        <v>-2.7499990545836631E-2</v>
      </c>
      <c r="X217" s="142"/>
      <c r="Y217" s="213">
        <f>'1.a. Vos-laskelma'!X217</f>
        <v>2498748.095570338</v>
      </c>
      <c r="Z217" s="213">
        <f>'1.a. Vos-laskelma'!E217</f>
        <v>2555136.0212473329</v>
      </c>
      <c r="AA217" s="214">
        <f t="shared" si="164"/>
        <v>56387.925676994957</v>
      </c>
      <c r="AB217" s="179">
        <f t="shared" si="165"/>
        <v>2.2566470696648772E-2</v>
      </c>
      <c r="AC217" s="179"/>
      <c r="AD217" s="213">
        <v>580606.15392839012</v>
      </c>
      <c r="AE217" s="213">
        <f>'2.a. Vos-laskelma'!X217</f>
        <v>626047.46098406333</v>
      </c>
      <c r="AF217" s="214">
        <f t="shared" si="166"/>
        <v>45441.307055673213</v>
      </c>
      <c r="AG217" s="179">
        <f t="shared" si="167"/>
        <v>7.8265286628838901E-2</v>
      </c>
      <c r="AH217" s="143"/>
      <c r="AI217" s="81">
        <v>8793479.9158179965</v>
      </c>
      <c r="AJ217" s="81">
        <f>'2.a. Vos-laskelma'!Y217</f>
        <v>8738170.7467491627</v>
      </c>
      <c r="AK217" s="214">
        <f t="shared" si="168"/>
        <v>-55309.169068833813</v>
      </c>
      <c r="AL217" s="179">
        <f t="shared" si="169"/>
        <v>-6.2897930737684281E-3</v>
      </c>
      <c r="AM217" s="142"/>
      <c r="AN217" s="213">
        <v>143017</v>
      </c>
      <c r="AO217" s="213">
        <v>143017</v>
      </c>
      <c r="AP217" s="214">
        <f t="shared" si="153"/>
        <v>0</v>
      </c>
      <c r="AQ217" s="179">
        <f t="shared" si="154"/>
        <v>0</v>
      </c>
      <c r="AR217" s="142"/>
      <c r="AS217" s="213">
        <f t="shared" si="170"/>
        <v>8936496.9158179965</v>
      </c>
      <c r="AT217" s="213">
        <f t="shared" si="171"/>
        <v>8881187.7467491627</v>
      </c>
      <c r="AU217" s="214">
        <f t="shared" si="172"/>
        <v>-55309.169068833813</v>
      </c>
      <c r="AV217" s="179">
        <f t="shared" si="173"/>
        <v>-6.1891331233980655E-3</v>
      </c>
      <c r="AX217" s="213">
        <f t="shared" si="174"/>
        <v>1631.8687749924995</v>
      </c>
      <c r="AY217" s="213">
        <f t="shared" si="175"/>
        <v>1616.5683806855168</v>
      </c>
      <c r="AZ217" s="213">
        <f t="shared" si="176"/>
        <v>-15.300394306982753</v>
      </c>
      <c r="BA217" s="404">
        <f t="shared" si="177"/>
        <v>-9.3759955098430495E-3</v>
      </c>
      <c r="BB217" s="164"/>
      <c r="BC217" s="213">
        <f t="shared" si="178"/>
        <v>-31.27335025320874</v>
      </c>
      <c r="BD217" s="213">
        <f t="shared" si="179"/>
        <v>-42.351025298047453</v>
      </c>
      <c r="BE217" s="213">
        <f t="shared" si="180"/>
        <v>-11.077675044838713</v>
      </c>
      <c r="BF217" s="404">
        <f t="shared" si="181"/>
        <v>0.35422092468977195</v>
      </c>
      <c r="BG217" s="527"/>
      <c r="BH217" s="213">
        <f t="shared" si="182"/>
        <v>1600.595424739291</v>
      </c>
      <c r="BI217" s="213">
        <f t="shared" si="183"/>
        <v>1574.2173553874693</v>
      </c>
      <c r="BJ217" s="213">
        <f t="shared" si="184"/>
        <v>-26.37806935182175</v>
      </c>
      <c r="BK217" s="404">
        <f t="shared" si="185"/>
        <v>-1.6480160410378704E-2</v>
      </c>
      <c r="BL217" s="215"/>
      <c r="BM217" s="213">
        <f t="shared" si="186"/>
        <v>699.92943853510872</v>
      </c>
      <c r="BN217" s="213">
        <f t="shared" si="187"/>
        <v>723.83456692559002</v>
      </c>
      <c r="BO217" s="213">
        <f t="shared" si="188"/>
        <v>23.905128390481309</v>
      </c>
      <c r="BP217" s="404">
        <f t="shared" si="189"/>
        <v>3.4153626171964789E-2</v>
      </c>
      <c r="BQ217" s="215"/>
      <c r="BR217" s="213">
        <f t="shared" si="190"/>
        <v>162.63477701075354</v>
      </c>
      <c r="BS217" s="213">
        <f t="shared" si="191"/>
        <v>177.35055551956469</v>
      </c>
      <c r="BT217" s="213">
        <f t="shared" si="192"/>
        <v>14.715778508811155</v>
      </c>
      <c r="BU217" s="404">
        <f t="shared" si="193"/>
        <v>9.0483590160043911E-2</v>
      </c>
      <c r="BV217" s="215"/>
      <c r="BW217" s="213">
        <f t="shared" si="194"/>
        <v>2463.1596402851533</v>
      </c>
      <c r="BX217" s="213">
        <f t="shared" si="195"/>
        <v>2475.4024778326238</v>
      </c>
      <c r="BY217" s="213">
        <f t="shared" si="196"/>
        <v>12.242837547470572</v>
      </c>
      <c r="BZ217" s="404">
        <f t="shared" si="197"/>
        <v>4.9703792426759848E-3</v>
      </c>
      <c r="CA217" s="216"/>
      <c r="CB217" s="213">
        <f t="shared" si="198"/>
        <v>40.060784313725492</v>
      </c>
      <c r="CC217" s="213">
        <f t="shared" si="199"/>
        <v>40.514730878186967</v>
      </c>
      <c r="CD217" s="213">
        <f t="shared" si="200"/>
        <v>0.45394656446147508</v>
      </c>
      <c r="CE217" s="404">
        <f t="shared" si="201"/>
        <v>1.1331444759206709E-2</v>
      </c>
      <c r="CF217" s="142"/>
      <c r="CG217" s="213">
        <f t="shared" si="202"/>
        <v>2503.2204245988787</v>
      </c>
      <c r="CH217" s="213">
        <f t="shared" si="203"/>
        <v>2515.9172087108109</v>
      </c>
      <c r="CI217" s="206">
        <v>-2.456594146324278</v>
      </c>
      <c r="CJ217" s="142">
        <v>-9.8041133312325103E-4</v>
      </c>
    </row>
    <row r="218" spans="1:88">
      <c r="A218" s="74">
        <v>684</v>
      </c>
      <c r="B218" s="84">
        <v>4</v>
      </c>
      <c r="C218" s="84">
        <v>4</v>
      </c>
      <c r="D218" s="75" t="s">
        <v>249</v>
      </c>
      <c r="E218" s="97">
        <v>38968</v>
      </c>
      <c r="F218" s="213">
        <f>'1.a. Vos-laskelma'!C218</f>
        <v>38773</v>
      </c>
      <c r="G218" s="214">
        <f t="shared" si="155"/>
        <v>-195</v>
      </c>
      <c r="H218" s="179">
        <f t="shared" si="156"/>
        <v>-5.0041059330732905E-3</v>
      </c>
      <c r="I218" s="142"/>
      <c r="J218" s="213">
        <v>11272286.14320576</v>
      </c>
      <c r="K218" s="214">
        <f t="shared" si="157"/>
        <v>10152771.593620708</v>
      </c>
      <c r="L218" s="214">
        <f t="shared" si="158"/>
        <v>-1119514.5495850518</v>
      </c>
      <c r="M218" s="179">
        <f t="shared" si="159"/>
        <v>-9.9315661025853777E-2</v>
      </c>
      <c r="N218" s="404"/>
      <c r="O218" s="213">
        <v>-487818.02403057198</v>
      </c>
      <c r="P218" s="213">
        <f>'2.a. Vos-laskelma'!M218+'2.a. Vos-laskelma'!N218</f>
        <v>-542183.14420168335</v>
      </c>
      <c r="Q218" s="214">
        <f t="shared" si="160"/>
        <v>-54365.120171111368</v>
      </c>
      <c r="R218" s="179">
        <f t="shared" si="161"/>
        <v>0.1114454929769144</v>
      </c>
      <c r="S218" s="404"/>
      <c r="T218" s="213">
        <v>10784468.11917519</v>
      </c>
      <c r="U218" s="213">
        <f>'2.a. Vos-laskelma'!U218</f>
        <v>9610588.4494190253</v>
      </c>
      <c r="V218" s="214">
        <f t="shared" si="162"/>
        <v>-1173879.6697561648</v>
      </c>
      <c r="W218" s="179">
        <f t="shared" si="163"/>
        <v>-0.1088491019477319</v>
      </c>
      <c r="X218" s="142"/>
      <c r="Y218" s="213">
        <f>'1.a. Vos-laskelma'!X218</f>
        <v>-475787.80173418467</v>
      </c>
      <c r="Z218" s="213">
        <f>'1.a. Vos-laskelma'!E218</f>
        <v>-164394.57840695136</v>
      </c>
      <c r="AA218" s="214">
        <f t="shared" si="164"/>
        <v>311393.22332723334</v>
      </c>
      <c r="AB218" s="179">
        <f t="shared" si="165"/>
        <v>-0.65447920731100195</v>
      </c>
      <c r="AC218" s="179"/>
      <c r="AD218" s="213">
        <v>4768393.3941595098</v>
      </c>
      <c r="AE218" s="213">
        <f>'2.a. Vos-laskelma'!X218</f>
        <v>5381221.4431100395</v>
      </c>
      <c r="AF218" s="214">
        <f t="shared" si="166"/>
        <v>612828.04895052966</v>
      </c>
      <c r="AG218" s="179">
        <f t="shared" si="167"/>
        <v>0.1285187689633876</v>
      </c>
      <c r="AH218" s="143"/>
      <c r="AI218" s="81">
        <v>15077073.71160051</v>
      </c>
      <c r="AJ218" s="81">
        <f>'2.a. Vos-laskelma'!Y218</f>
        <v>14827415.314122114</v>
      </c>
      <c r="AK218" s="214">
        <f t="shared" si="168"/>
        <v>-249658.39747839607</v>
      </c>
      <c r="AL218" s="179">
        <f t="shared" si="169"/>
        <v>-1.6558809902634183E-2</v>
      </c>
      <c r="AM218" s="142"/>
      <c r="AN218" s="213">
        <v>-274104</v>
      </c>
      <c r="AO218" s="213">
        <v>-274104</v>
      </c>
      <c r="AP218" s="214">
        <f t="shared" si="153"/>
        <v>0</v>
      </c>
      <c r="AQ218" s="179">
        <f t="shared" si="154"/>
        <v>0</v>
      </c>
      <c r="AR218" s="142"/>
      <c r="AS218" s="213">
        <f t="shared" si="170"/>
        <v>14802969.71160051</v>
      </c>
      <c r="AT218" s="213">
        <f t="shared" si="171"/>
        <v>14553311.314122114</v>
      </c>
      <c r="AU218" s="214">
        <f t="shared" si="172"/>
        <v>-249658.39747839607</v>
      </c>
      <c r="AV218" s="179">
        <f t="shared" si="173"/>
        <v>-1.6865426488223409E-2</v>
      </c>
      <c r="AX218" s="213">
        <f t="shared" si="174"/>
        <v>289.2703280436707</v>
      </c>
      <c r="AY218" s="213">
        <f t="shared" si="175"/>
        <v>261.85158728034219</v>
      </c>
      <c r="AZ218" s="213">
        <f t="shared" si="176"/>
        <v>-27.418740763328515</v>
      </c>
      <c r="BA218" s="404">
        <f t="shared" si="177"/>
        <v>-9.4785873645461316E-2</v>
      </c>
      <c r="BB218" s="164"/>
      <c r="BC218" s="213">
        <f t="shared" si="178"/>
        <v>-12.518425991340894</v>
      </c>
      <c r="BD218" s="213">
        <f t="shared" si="179"/>
        <v>-13.983523178543919</v>
      </c>
      <c r="BE218" s="213">
        <f t="shared" si="180"/>
        <v>-1.4650971872030247</v>
      </c>
      <c r="BF218" s="404">
        <f t="shared" si="181"/>
        <v>0.11703525572755276</v>
      </c>
      <c r="BG218" s="527"/>
      <c r="BH218" s="213">
        <f t="shared" si="182"/>
        <v>276.75190205232985</v>
      </c>
      <c r="BI218" s="213">
        <f t="shared" si="183"/>
        <v>247.8680641017983</v>
      </c>
      <c r="BJ218" s="213">
        <f t="shared" si="184"/>
        <v>-28.883837950531557</v>
      </c>
      <c r="BK218" s="404">
        <f t="shared" si="185"/>
        <v>-0.10436726084386598</v>
      </c>
      <c r="BL218" s="215"/>
      <c r="BM218" s="213">
        <f t="shared" si="186"/>
        <v>-12.209705443804781</v>
      </c>
      <c r="BN218" s="213">
        <f t="shared" si="187"/>
        <v>-4.2399241329520896</v>
      </c>
      <c r="BO218" s="213">
        <f t="shared" si="188"/>
        <v>7.9697813108526914</v>
      </c>
      <c r="BP218" s="404">
        <f t="shared" si="189"/>
        <v>-0.65274148893547368</v>
      </c>
      <c r="BQ218" s="215"/>
      <c r="BR218" s="213">
        <f t="shared" si="190"/>
        <v>122.3669008971338</v>
      </c>
      <c r="BS218" s="213">
        <f t="shared" si="191"/>
        <v>138.78785348335285</v>
      </c>
      <c r="BT218" s="213">
        <f t="shared" si="192"/>
        <v>16.420952586219045</v>
      </c>
      <c r="BU218" s="404">
        <f t="shared" si="193"/>
        <v>0.13419439787907281</v>
      </c>
      <c r="BV218" s="215"/>
      <c r="BW218" s="213">
        <f t="shared" si="194"/>
        <v>386.90909750565874</v>
      </c>
      <c r="BX218" s="213">
        <f t="shared" si="195"/>
        <v>382.41599345219907</v>
      </c>
      <c r="BY218" s="213">
        <f t="shared" si="196"/>
        <v>-4.4931040534596605</v>
      </c>
      <c r="BZ218" s="404">
        <f t="shared" si="197"/>
        <v>-1.161281572965326E-2</v>
      </c>
      <c r="CA218" s="216"/>
      <c r="CB218" s="213">
        <f t="shared" si="198"/>
        <v>-7.0340792445083142</v>
      </c>
      <c r="CC218" s="213">
        <f t="shared" si="199"/>
        <v>-7.0694555489644859</v>
      </c>
      <c r="CD218" s="213">
        <f t="shared" si="200"/>
        <v>-3.5376304456171681E-2</v>
      </c>
      <c r="CE218" s="404">
        <f t="shared" si="201"/>
        <v>5.0292729476698553E-3</v>
      </c>
      <c r="CF218" s="142"/>
      <c r="CG218" s="213">
        <f t="shared" si="202"/>
        <v>379.87501826115044</v>
      </c>
      <c r="CH218" s="213">
        <f t="shared" si="203"/>
        <v>375.3465379032346</v>
      </c>
      <c r="CI218" s="206">
        <v>9.4933966679757873</v>
      </c>
      <c r="CJ218" s="142">
        <v>2.5631392365367649E-2</v>
      </c>
    </row>
    <row r="219" spans="1:88">
      <c r="A219" s="74">
        <v>686</v>
      </c>
      <c r="B219" s="84">
        <v>11</v>
      </c>
      <c r="C219" s="84">
        <v>11</v>
      </c>
      <c r="D219" s="75" t="s">
        <v>250</v>
      </c>
      <c r="E219" s="97">
        <v>2935</v>
      </c>
      <c r="F219" s="213">
        <f>'1.a. Vos-laskelma'!C219</f>
        <v>2928</v>
      </c>
      <c r="G219" s="214">
        <f t="shared" si="155"/>
        <v>-7</v>
      </c>
      <c r="H219" s="179">
        <f t="shared" si="156"/>
        <v>-2.3850085178875641E-3</v>
      </c>
      <c r="I219" s="142"/>
      <c r="J219" s="213">
        <v>443160.42440299119</v>
      </c>
      <c r="K219" s="214">
        <f t="shared" si="157"/>
        <v>289626.06031428516</v>
      </c>
      <c r="L219" s="214">
        <f t="shared" si="158"/>
        <v>-153534.36408870603</v>
      </c>
      <c r="M219" s="179">
        <f t="shared" si="159"/>
        <v>-0.34645323822753726</v>
      </c>
      <c r="N219" s="404"/>
      <c r="O219" s="213">
        <v>-329730.81994652981</v>
      </c>
      <c r="P219" s="213">
        <f>'2.a. Vos-laskelma'!M219+'2.a. Vos-laskelma'!N219</f>
        <v>-289438.15168126934</v>
      </c>
      <c r="Q219" s="214">
        <f t="shared" si="160"/>
        <v>40292.668265260465</v>
      </c>
      <c r="R219" s="179">
        <f t="shared" si="161"/>
        <v>-0.12219867184934199</v>
      </c>
      <c r="S219" s="404"/>
      <c r="T219" s="213">
        <v>113429.6044564614</v>
      </c>
      <c r="U219" s="213">
        <f>'2.a. Vos-laskelma'!U219</f>
        <v>187.90863301581703</v>
      </c>
      <c r="V219" s="214">
        <f t="shared" si="162"/>
        <v>-113241.69582344558</v>
      </c>
      <c r="W219" s="179">
        <f t="shared" si="163"/>
        <v>-0.99834338985914439</v>
      </c>
      <c r="X219" s="142"/>
      <c r="Y219" s="213">
        <f>'1.a. Vos-laskelma'!X219</f>
        <v>1481549.7436150771</v>
      </c>
      <c r="Z219" s="213">
        <f>'1.a. Vos-laskelma'!E219</f>
        <v>1548877.6034586758</v>
      </c>
      <c r="AA219" s="214">
        <f t="shared" si="164"/>
        <v>67327.859843598679</v>
      </c>
      <c r="AB219" s="179">
        <f t="shared" si="165"/>
        <v>4.544421146421608E-2</v>
      </c>
      <c r="AC219" s="179"/>
      <c r="AD219" s="213">
        <v>482218.42652470293</v>
      </c>
      <c r="AE219" s="213">
        <f>'2.a. Vos-laskelma'!X219</f>
        <v>527678.7168146231</v>
      </c>
      <c r="AF219" s="214">
        <f t="shared" si="166"/>
        <v>45460.290289920173</v>
      </c>
      <c r="AG219" s="179">
        <f t="shared" si="167"/>
        <v>9.4273233433959922E-2</v>
      </c>
      <c r="AH219" s="143"/>
      <c r="AI219" s="81">
        <v>2077197.774596242</v>
      </c>
      <c r="AJ219" s="81">
        <f>'2.a. Vos-laskelma'!Y219</f>
        <v>2076744.2289063148</v>
      </c>
      <c r="AK219" s="214">
        <f t="shared" si="168"/>
        <v>-453.54568992718123</v>
      </c>
      <c r="AL219" s="179">
        <f t="shared" si="169"/>
        <v>-2.1834497199735338E-4</v>
      </c>
      <c r="AM219" s="142"/>
      <c r="AN219" s="213">
        <v>422411</v>
      </c>
      <c r="AO219" s="213">
        <v>422411</v>
      </c>
      <c r="AP219" s="214">
        <f t="shared" si="153"/>
        <v>0</v>
      </c>
      <c r="AQ219" s="179">
        <f t="shared" si="154"/>
        <v>0</v>
      </c>
      <c r="AR219" s="142"/>
      <c r="AS219" s="213">
        <f t="shared" si="170"/>
        <v>2499608.7745962422</v>
      </c>
      <c r="AT219" s="213">
        <f t="shared" si="171"/>
        <v>2499155.2289063148</v>
      </c>
      <c r="AU219" s="214">
        <f t="shared" si="172"/>
        <v>-453.54568992741406</v>
      </c>
      <c r="AV219" s="179">
        <f t="shared" si="173"/>
        <v>-1.8144667058975041E-4</v>
      </c>
      <c r="AX219" s="213">
        <f t="shared" si="174"/>
        <v>150.99162671311456</v>
      </c>
      <c r="AY219" s="213">
        <f t="shared" si="175"/>
        <v>98.916004205698485</v>
      </c>
      <c r="AZ219" s="213">
        <f t="shared" si="176"/>
        <v>-52.075622507416071</v>
      </c>
      <c r="BA219" s="404">
        <f t="shared" si="177"/>
        <v>-0.34489079719870969</v>
      </c>
      <c r="BB219" s="164"/>
      <c r="BC219" s="213">
        <f t="shared" si="178"/>
        <v>-112.34440202607489</v>
      </c>
      <c r="BD219" s="213">
        <f t="shared" si="179"/>
        <v>-98.851827759996354</v>
      </c>
      <c r="BE219" s="213">
        <f t="shared" si="180"/>
        <v>13.492574266078535</v>
      </c>
      <c r="BF219" s="404">
        <f t="shared" si="181"/>
        <v>-0.12010010310034797</v>
      </c>
      <c r="BG219" s="527"/>
      <c r="BH219" s="213">
        <f t="shared" si="182"/>
        <v>38.64722468703966</v>
      </c>
      <c r="BI219" s="213">
        <f t="shared" si="183"/>
        <v>6.4176445702123303E-2</v>
      </c>
      <c r="BJ219" s="213">
        <f t="shared" si="184"/>
        <v>-38.583048241337536</v>
      </c>
      <c r="BK219" s="404">
        <f t="shared" si="185"/>
        <v>-0.99833942938408082</v>
      </c>
      <c r="BL219" s="215"/>
      <c r="BM219" s="213">
        <f t="shared" si="186"/>
        <v>504.78696545658505</v>
      </c>
      <c r="BN219" s="213">
        <f t="shared" si="187"/>
        <v>528.98825254736198</v>
      </c>
      <c r="BO219" s="213">
        <f t="shared" si="188"/>
        <v>24.20128709077693</v>
      </c>
      <c r="BP219" s="404">
        <f t="shared" si="189"/>
        <v>4.7943565794902436E-2</v>
      </c>
      <c r="BQ219" s="215"/>
      <c r="BR219" s="213">
        <f t="shared" si="190"/>
        <v>164.29929353482211</v>
      </c>
      <c r="BS219" s="213">
        <f t="shared" si="191"/>
        <v>180.21814098860079</v>
      </c>
      <c r="BT219" s="213">
        <f t="shared" si="192"/>
        <v>15.918847453778682</v>
      </c>
      <c r="BU219" s="404">
        <f t="shared" si="193"/>
        <v>9.6889323814437406E-2</v>
      </c>
      <c r="BV219" s="215"/>
      <c r="BW219" s="213">
        <f t="shared" si="194"/>
        <v>707.73348367844699</v>
      </c>
      <c r="BX219" s="213">
        <f t="shared" si="195"/>
        <v>709.27056998166495</v>
      </c>
      <c r="BY219" s="213">
        <f t="shared" si="196"/>
        <v>1.5370863032179614</v>
      </c>
      <c r="BZ219" s="404">
        <f t="shared" si="197"/>
        <v>2.1718434109249014E-3</v>
      </c>
      <c r="CA219" s="216"/>
      <c r="CB219" s="213">
        <f t="shared" si="198"/>
        <v>143.92197614991483</v>
      </c>
      <c r="CC219" s="213">
        <f t="shared" si="199"/>
        <v>144.26605191256832</v>
      </c>
      <c r="CD219" s="213">
        <f t="shared" si="200"/>
        <v>0.34407576265348894</v>
      </c>
      <c r="CE219" s="404">
        <f t="shared" si="201"/>
        <v>2.3907103825136894E-3</v>
      </c>
      <c r="CF219" s="142"/>
      <c r="CG219" s="213">
        <f t="shared" si="202"/>
        <v>851.65545982836193</v>
      </c>
      <c r="CH219" s="213">
        <f t="shared" si="203"/>
        <v>853.53662189423324</v>
      </c>
      <c r="CI219" s="206">
        <v>-116.10052607128399</v>
      </c>
      <c r="CJ219" s="142">
        <v>-0.1199688018083965</v>
      </c>
    </row>
    <row r="220" spans="1:88">
      <c r="A220" s="74">
        <v>687</v>
      </c>
      <c r="B220" s="84">
        <v>11</v>
      </c>
      <c r="C220" s="84">
        <v>11</v>
      </c>
      <c r="D220" s="75" t="s">
        <v>251</v>
      </c>
      <c r="E220" s="97">
        <v>1413</v>
      </c>
      <c r="F220" s="213">
        <f>'1.a. Vos-laskelma'!C220</f>
        <v>1398</v>
      </c>
      <c r="G220" s="214">
        <f t="shared" si="155"/>
        <v>-15</v>
      </c>
      <c r="H220" s="179">
        <f t="shared" si="156"/>
        <v>-1.0615711252653927E-2</v>
      </c>
      <c r="I220" s="142"/>
      <c r="J220" s="213">
        <v>1024647.037758072</v>
      </c>
      <c r="K220" s="214">
        <f t="shared" si="157"/>
        <v>1040561.1412183886</v>
      </c>
      <c r="L220" s="214">
        <f t="shared" si="158"/>
        <v>15914.103460316546</v>
      </c>
      <c r="M220" s="179">
        <f t="shared" si="159"/>
        <v>1.5531302852479435E-2</v>
      </c>
      <c r="N220" s="404"/>
      <c r="O220" s="213">
        <v>31036.752331720771</v>
      </c>
      <c r="P220" s="213">
        <f>'2.a. Vos-laskelma'!M220+'2.a. Vos-laskelma'!N220</f>
        <v>51115.11637618424</v>
      </c>
      <c r="Q220" s="214">
        <f t="shared" si="160"/>
        <v>20078.364044463469</v>
      </c>
      <c r="R220" s="179">
        <f t="shared" si="161"/>
        <v>0.64692219823343433</v>
      </c>
      <c r="S220" s="404"/>
      <c r="T220" s="213">
        <v>1055683.7900897921</v>
      </c>
      <c r="U220" s="213">
        <f>'2.a. Vos-laskelma'!U220</f>
        <v>1091676.2575945728</v>
      </c>
      <c r="V220" s="214">
        <f t="shared" si="162"/>
        <v>35992.46750478074</v>
      </c>
      <c r="W220" s="179">
        <f t="shared" si="163"/>
        <v>3.4093985190129107E-2</v>
      </c>
      <c r="X220" s="142"/>
      <c r="Y220" s="213">
        <f>'1.a. Vos-laskelma'!X220</f>
        <v>371377.33091722662</v>
      </c>
      <c r="Z220" s="213">
        <f>'1.a. Vos-laskelma'!E220</f>
        <v>292005.78645270353</v>
      </c>
      <c r="AA220" s="214">
        <f t="shared" si="164"/>
        <v>-79371.544464523089</v>
      </c>
      <c r="AB220" s="179">
        <f t="shared" si="165"/>
        <v>-0.21372210379263454</v>
      </c>
      <c r="AC220" s="179"/>
      <c r="AD220" s="213">
        <v>304194.10297910048</v>
      </c>
      <c r="AE220" s="213">
        <f>'2.a. Vos-laskelma'!X220</f>
        <v>324864.57944885769</v>
      </c>
      <c r="AF220" s="214">
        <f t="shared" si="166"/>
        <v>20670.47646975721</v>
      </c>
      <c r="AG220" s="179">
        <f t="shared" si="167"/>
        <v>6.7951601517986585E-2</v>
      </c>
      <c r="AH220" s="143"/>
      <c r="AI220" s="81">
        <v>1731255.223986119</v>
      </c>
      <c r="AJ220" s="81">
        <f>'2.a. Vos-laskelma'!Y220</f>
        <v>1708546.6234961343</v>
      </c>
      <c r="AK220" s="214">
        <f t="shared" si="168"/>
        <v>-22708.600489984732</v>
      </c>
      <c r="AL220" s="179">
        <f t="shared" si="169"/>
        <v>-1.3116841569840547E-2</v>
      </c>
      <c r="AM220" s="142"/>
      <c r="AN220" s="213">
        <v>334628</v>
      </c>
      <c r="AO220" s="213">
        <v>334628</v>
      </c>
      <c r="AP220" s="214">
        <f t="shared" ref="AP220:AP283" si="204">AO220-AN220</f>
        <v>0</v>
      </c>
      <c r="AQ220" s="179">
        <f t="shared" ref="AQ220:AQ283" si="205">AP220/AN220</f>
        <v>0</v>
      </c>
      <c r="AR220" s="142"/>
      <c r="AS220" s="213">
        <f t="shared" si="170"/>
        <v>2065883.223986119</v>
      </c>
      <c r="AT220" s="213">
        <f t="shared" si="171"/>
        <v>2043174.6234961343</v>
      </c>
      <c r="AU220" s="214">
        <f t="shared" si="172"/>
        <v>-22708.600489984732</v>
      </c>
      <c r="AV220" s="179">
        <f t="shared" si="173"/>
        <v>-1.0992199474938626E-2</v>
      </c>
      <c r="AX220" s="213">
        <f t="shared" si="174"/>
        <v>725.15713924845863</v>
      </c>
      <c r="AY220" s="213">
        <f t="shared" si="175"/>
        <v>744.32127411901899</v>
      </c>
      <c r="AZ220" s="213">
        <f t="shared" si="176"/>
        <v>19.16413487056036</v>
      </c>
      <c r="BA220" s="404">
        <f t="shared" si="177"/>
        <v>2.6427561466776384E-2</v>
      </c>
      <c r="BB220" s="164"/>
      <c r="BC220" s="213">
        <f t="shared" si="178"/>
        <v>21.965146731578749</v>
      </c>
      <c r="BD220" s="213">
        <f t="shared" si="179"/>
        <v>36.563030312005893</v>
      </c>
      <c r="BE220" s="213">
        <f t="shared" si="180"/>
        <v>14.597883580427144</v>
      </c>
      <c r="BF220" s="404">
        <f t="shared" si="181"/>
        <v>0.66459303727027363</v>
      </c>
      <c r="BG220" s="527"/>
      <c r="BH220" s="213">
        <f t="shared" si="182"/>
        <v>747.12228598003685</v>
      </c>
      <c r="BI220" s="213">
        <f t="shared" si="183"/>
        <v>780.88430443102493</v>
      </c>
      <c r="BJ220" s="213">
        <f t="shared" si="184"/>
        <v>33.76201845098808</v>
      </c>
      <c r="BK220" s="404">
        <f t="shared" si="185"/>
        <v>4.5189414215774312E-2</v>
      </c>
      <c r="BL220" s="215"/>
      <c r="BM220" s="213">
        <f t="shared" si="186"/>
        <v>262.82896738657229</v>
      </c>
      <c r="BN220" s="213">
        <f t="shared" si="187"/>
        <v>208.87395311352185</v>
      </c>
      <c r="BO220" s="213">
        <f t="shared" si="188"/>
        <v>-53.955014273050438</v>
      </c>
      <c r="BP220" s="404">
        <f t="shared" si="189"/>
        <v>-0.2052856456788216</v>
      </c>
      <c r="BQ220" s="215"/>
      <c r="BR220" s="213">
        <f t="shared" si="190"/>
        <v>215.28245079908032</v>
      </c>
      <c r="BS220" s="213">
        <f t="shared" si="191"/>
        <v>232.37809688759492</v>
      </c>
      <c r="BT220" s="213">
        <f t="shared" si="192"/>
        <v>17.095646088514599</v>
      </c>
      <c r="BU220" s="404">
        <f t="shared" si="193"/>
        <v>7.9410309688780406E-2</v>
      </c>
      <c r="BV220" s="215"/>
      <c r="BW220" s="213">
        <f t="shared" si="194"/>
        <v>1225.2337041656892</v>
      </c>
      <c r="BX220" s="213">
        <f t="shared" si="195"/>
        <v>1222.1363544321418</v>
      </c>
      <c r="BY220" s="213">
        <f t="shared" si="196"/>
        <v>-3.0973497335473894</v>
      </c>
      <c r="BZ220" s="404">
        <f t="shared" si="197"/>
        <v>-2.5279664793881091E-3</v>
      </c>
      <c r="CA220" s="216"/>
      <c r="CB220" s="213">
        <f t="shared" si="198"/>
        <v>236.82094833687191</v>
      </c>
      <c r="CC220" s="213">
        <f t="shared" si="199"/>
        <v>239.36194563662374</v>
      </c>
      <c r="CD220" s="213">
        <f t="shared" si="200"/>
        <v>2.5409972997518366</v>
      </c>
      <c r="CE220" s="404">
        <f t="shared" si="201"/>
        <v>1.0729613733905546E-2</v>
      </c>
      <c r="CF220" s="142"/>
      <c r="CG220" s="213">
        <f t="shared" si="202"/>
        <v>1462.0546525025613</v>
      </c>
      <c r="CH220" s="213">
        <f t="shared" si="203"/>
        <v>1461.4983000687655</v>
      </c>
      <c r="CI220" s="206">
        <v>2.5089272997552139</v>
      </c>
      <c r="CJ220" s="142">
        <v>1.718978211118802E-3</v>
      </c>
    </row>
    <row r="221" spans="1:88">
      <c r="A221" s="74">
        <v>689</v>
      </c>
      <c r="B221" s="84">
        <v>9</v>
      </c>
      <c r="C221" s="84">
        <v>9</v>
      </c>
      <c r="D221" s="75" t="s">
        <v>252</v>
      </c>
      <c r="E221" s="97">
        <v>3008</v>
      </c>
      <c r="F221" s="213">
        <f>'1.a. Vos-laskelma'!C221</f>
        <v>2888</v>
      </c>
      <c r="G221" s="214">
        <f t="shared" si="155"/>
        <v>-120</v>
      </c>
      <c r="H221" s="179">
        <f t="shared" si="156"/>
        <v>-3.9893617021276598E-2</v>
      </c>
      <c r="I221" s="142"/>
      <c r="J221" s="213">
        <v>81629.715874913614</v>
      </c>
      <c r="K221" s="214">
        <f t="shared" si="157"/>
        <v>-486332.39694184065</v>
      </c>
      <c r="L221" s="214">
        <f t="shared" si="158"/>
        <v>-567962.11281675426</v>
      </c>
      <c r="M221" s="179">
        <f t="shared" si="159"/>
        <v>-6.9577862268573689</v>
      </c>
      <c r="N221" s="404"/>
      <c r="O221" s="213">
        <v>2164861.2502287892</v>
      </c>
      <c r="P221" s="213">
        <f>'2.a. Vos-laskelma'!M221+'2.a. Vos-laskelma'!N221</f>
        <v>2114117.5467687515</v>
      </c>
      <c r="Q221" s="214">
        <f t="shared" si="160"/>
        <v>-50743.703460037708</v>
      </c>
      <c r="R221" s="179">
        <f t="shared" si="161"/>
        <v>-2.3439702408029596E-2</v>
      </c>
      <c r="S221" s="404"/>
      <c r="T221" s="213">
        <v>2246490.9661037019</v>
      </c>
      <c r="U221" s="213">
        <f>'2.a. Vos-laskelma'!U221</f>
        <v>1627785.1498269108</v>
      </c>
      <c r="V221" s="214">
        <f t="shared" si="162"/>
        <v>-618705.81627679104</v>
      </c>
      <c r="W221" s="179">
        <f t="shared" si="163"/>
        <v>-0.275409883953315</v>
      </c>
      <c r="X221" s="142"/>
      <c r="Y221" s="213">
        <f>'1.a. Vos-laskelma'!X221</f>
        <v>613102.77882654278</v>
      </c>
      <c r="Z221" s="213">
        <f>'1.a. Vos-laskelma'!E221</f>
        <v>1017709.8170248675</v>
      </c>
      <c r="AA221" s="214">
        <f t="shared" si="164"/>
        <v>404607.03819832474</v>
      </c>
      <c r="AB221" s="179">
        <f t="shared" si="165"/>
        <v>0.65993346005171993</v>
      </c>
      <c r="AC221" s="179"/>
      <c r="AD221" s="213">
        <v>423320.7097924453</v>
      </c>
      <c r="AE221" s="213">
        <f>'2.a. Vos-laskelma'!X221</f>
        <v>477799.94423248665</v>
      </c>
      <c r="AF221" s="214">
        <f t="shared" si="166"/>
        <v>54479.234440041357</v>
      </c>
      <c r="AG221" s="179">
        <f t="shared" si="167"/>
        <v>0.1286949425808924</v>
      </c>
      <c r="AH221" s="143"/>
      <c r="AI221" s="81">
        <v>3282914.4547226899</v>
      </c>
      <c r="AJ221" s="81">
        <f>'2.a. Vos-laskelma'!Y221</f>
        <v>3123294.911084265</v>
      </c>
      <c r="AK221" s="214">
        <f t="shared" si="168"/>
        <v>-159619.54363842495</v>
      </c>
      <c r="AL221" s="179">
        <f t="shared" si="169"/>
        <v>-4.8621292403401392E-2</v>
      </c>
      <c r="AM221" s="142"/>
      <c r="AN221" s="213">
        <v>-8645</v>
      </c>
      <c r="AO221" s="213">
        <v>-8645</v>
      </c>
      <c r="AP221" s="214">
        <f t="shared" si="204"/>
        <v>0</v>
      </c>
      <c r="AQ221" s="179">
        <f t="shared" si="205"/>
        <v>0</v>
      </c>
      <c r="AR221" s="142"/>
      <c r="AS221" s="213">
        <f t="shared" si="170"/>
        <v>3274269.4547226899</v>
      </c>
      <c r="AT221" s="213">
        <f t="shared" si="171"/>
        <v>3114649.911084265</v>
      </c>
      <c r="AU221" s="214">
        <f t="shared" si="172"/>
        <v>-159619.54363842495</v>
      </c>
      <c r="AV221" s="179">
        <f t="shared" si="173"/>
        <v>-4.8749666405187082E-2</v>
      </c>
      <c r="AX221" s="213">
        <f t="shared" si="174"/>
        <v>27.137538522245219</v>
      </c>
      <c r="AY221" s="213">
        <f t="shared" si="175"/>
        <v>-168.39764437044343</v>
      </c>
      <c r="AZ221" s="213">
        <f t="shared" si="176"/>
        <v>-195.53518289268865</v>
      </c>
      <c r="BA221" s="404">
        <f t="shared" si="177"/>
        <v>-7.2053396711866222</v>
      </c>
      <c r="BB221" s="164"/>
      <c r="BC221" s="213">
        <f t="shared" si="178"/>
        <v>719.70121350691124</v>
      </c>
      <c r="BD221" s="213">
        <f t="shared" si="179"/>
        <v>732.03516162352889</v>
      </c>
      <c r="BE221" s="213">
        <f t="shared" si="180"/>
        <v>12.333948116617648</v>
      </c>
      <c r="BF221" s="404">
        <f t="shared" si="181"/>
        <v>1.713759527584735E-2</v>
      </c>
      <c r="BG221" s="527"/>
      <c r="BH221" s="213">
        <f t="shared" si="182"/>
        <v>746.83875202915624</v>
      </c>
      <c r="BI221" s="213">
        <f t="shared" si="183"/>
        <v>563.63751725308543</v>
      </c>
      <c r="BJ221" s="213">
        <f t="shared" si="184"/>
        <v>-183.20123477607081</v>
      </c>
      <c r="BK221" s="404">
        <f t="shared" si="185"/>
        <v>-0.24530226140289882</v>
      </c>
      <c r="BL221" s="215"/>
      <c r="BM221" s="213">
        <f t="shared" si="186"/>
        <v>203.8240621098879</v>
      </c>
      <c r="BN221" s="213">
        <f t="shared" si="187"/>
        <v>352.39259592273805</v>
      </c>
      <c r="BO221" s="213">
        <f t="shared" si="188"/>
        <v>148.56853381285015</v>
      </c>
      <c r="BP221" s="404">
        <f t="shared" si="189"/>
        <v>0.72890576448600175</v>
      </c>
      <c r="BQ221" s="215"/>
      <c r="BR221" s="213">
        <f t="shared" si="190"/>
        <v>140.73161894695656</v>
      </c>
      <c r="BS221" s="213">
        <f t="shared" si="191"/>
        <v>165.44319398631811</v>
      </c>
      <c r="BT221" s="213">
        <f t="shared" si="192"/>
        <v>24.711575039361549</v>
      </c>
      <c r="BU221" s="404">
        <f t="shared" si="193"/>
        <v>0.17559362440558321</v>
      </c>
      <c r="BV221" s="215"/>
      <c r="BW221" s="213">
        <f t="shared" si="194"/>
        <v>1091.3944330860006</v>
      </c>
      <c r="BX221" s="213">
        <f t="shared" si="195"/>
        <v>1081.4733071621415</v>
      </c>
      <c r="BY221" s="213">
        <f t="shared" si="196"/>
        <v>-9.9211259238591083</v>
      </c>
      <c r="BZ221" s="404">
        <f t="shared" si="197"/>
        <v>-9.090321173625902E-3</v>
      </c>
      <c r="CA221" s="216"/>
      <c r="CB221" s="213">
        <f t="shared" si="198"/>
        <v>-2.8740026595744679</v>
      </c>
      <c r="CC221" s="213">
        <f t="shared" si="199"/>
        <v>-2.9934210526315788</v>
      </c>
      <c r="CD221" s="213">
        <f t="shared" si="200"/>
        <v>-0.11941839305711088</v>
      </c>
      <c r="CE221" s="404">
        <f t="shared" si="201"/>
        <v>4.1551246537396135E-2</v>
      </c>
      <c r="CF221" s="142"/>
      <c r="CG221" s="213">
        <f t="shared" si="202"/>
        <v>1088.5204304264262</v>
      </c>
      <c r="CH221" s="213">
        <f t="shared" si="203"/>
        <v>1078.4798861095101</v>
      </c>
      <c r="CI221" s="206">
        <v>208.28616829513851</v>
      </c>
      <c r="CJ221" s="142">
        <v>0.2366258361618653</v>
      </c>
    </row>
    <row r="222" spans="1:88">
      <c r="A222" s="74">
        <v>691</v>
      </c>
      <c r="B222" s="84">
        <v>17</v>
      </c>
      <c r="C222" s="84">
        <v>17</v>
      </c>
      <c r="D222" s="75" t="s">
        <v>253</v>
      </c>
      <c r="E222" s="97">
        <v>2556</v>
      </c>
      <c r="F222" s="213">
        <f>'1.a. Vos-laskelma'!C222</f>
        <v>2476</v>
      </c>
      <c r="G222" s="214">
        <f t="shared" si="155"/>
        <v>-80</v>
      </c>
      <c r="H222" s="179">
        <f t="shared" si="156"/>
        <v>-3.1298904538341159E-2</v>
      </c>
      <c r="I222" s="142"/>
      <c r="J222" s="213">
        <v>2017740.157136525</v>
      </c>
      <c r="K222" s="214">
        <f t="shared" si="157"/>
        <v>1799998.5509635154</v>
      </c>
      <c r="L222" s="214">
        <f t="shared" si="158"/>
        <v>-217741.60617300961</v>
      </c>
      <c r="M222" s="179">
        <f t="shared" si="159"/>
        <v>-0.10791360096734037</v>
      </c>
      <c r="N222" s="404"/>
      <c r="O222" s="213">
        <v>529204.93759983417</v>
      </c>
      <c r="P222" s="213">
        <f>'2.a. Vos-laskelma'!M222+'2.a. Vos-laskelma'!N222</f>
        <v>525498.76808135456</v>
      </c>
      <c r="Q222" s="214">
        <f t="shared" si="160"/>
        <v>-3706.1695184796117</v>
      </c>
      <c r="R222" s="179">
        <f t="shared" si="161"/>
        <v>-7.0032784185435635E-3</v>
      </c>
      <c r="S222" s="404"/>
      <c r="T222" s="213">
        <v>2546945.09473636</v>
      </c>
      <c r="U222" s="213">
        <f>'2.a. Vos-laskelma'!U222</f>
        <v>2325497.3190448699</v>
      </c>
      <c r="V222" s="214">
        <f t="shared" si="162"/>
        <v>-221447.77569149015</v>
      </c>
      <c r="W222" s="179">
        <f t="shared" si="163"/>
        <v>-8.6946426976044697E-2</v>
      </c>
      <c r="X222" s="142"/>
      <c r="Y222" s="213">
        <f>'1.a. Vos-laskelma'!X222</f>
        <v>1722475.297662844</v>
      </c>
      <c r="Z222" s="213">
        <f>'1.a. Vos-laskelma'!E222</f>
        <v>1665968.5039644463</v>
      </c>
      <c r="AA222" s="214">
        <f t="shared" si="164"/>
        <v>-56506.793698397698</v>
      </c>
      <c r="AB222" s="179">
        <f t="shared" si="165"/>
        <v>-3.2805575659093311E-2</v>
      </c>
      <c r="AC222" s="179"/>
      <c r="AD222" s="213">
        <v>454358.57987727498</v>
      </c>
      <c r="AE222" s="213">
        <f>'2.a. Vos-laskelma'!X222</f>
        <v>500801.43400408479</v>
      </c>
      <c r="AF222" s="214">
        <f t="shared" si="166"/>
        <v>46442.854126809805</v>
      </c>
      <c r="AG222" s="179">
        <f t="shared" si="167"/>
        <v>0.10221630268180322</v>
      </c>
      <c r="AH222" s="143"/>
      <c r="AI222" s="81">
        <v>4723778.9722764781</v>
      </c>
      <c r="AJ222" s="81">
        <f>'2.a. Vos-laskelma'!Y222</f>
        <v>4492267.257013401</v>
      </c>
      <c r="AK222" s="214">
        <f t="shared" si="168"/>
        <v>-231511.71526307706</v>
      </c>
      <c r="AL222" s="179">
        <f t="shared" si="169"/>
        <v>-4.9009853471511433E-2</v>
      </c>
      <c r="AM222" s="142"/>
      <c r="AN222" s="213">
        <v>-3492</v>
      </c>
      <c r="AO222" s="213">
        <v>-3492</v>
      </c>
      <c r="AP222" s="214">
        <f t="shared" si="204"/>
        <v>0</v>
      </c>
      <c r="AQ222" s="179">
        <f t="shared" si="205"/>
        <v>0</v>
      </c>
      <c r="AR222" s="142"/>
      <c r="AS222" s="213">
        <f t="shared" si="170"/>
        <v>4720286.9722764781</v>
      </c>
      <c r="AT222" s="213">
        <f t="shared" si="171"/>
        <v>4488775.257013401</v>
      </c>
      <c r="AU222" s="214">
        <f t="shared" si="172"/>
        <v>-231511.71526307706</v>
      </c>
      <c r="AV222" s="179">
        <f t="shared" si="173"/>
        <v>-4.9046110251941881E-2</v>
      </c>
      <c r="AX222" s="213">
        <f t="shared" si="174"/>
        <v>789.41320701741984</v>
      </c>
      <c r="AY222" s="213">
        <f t="shared" si="175"/>
        <v>726.97841315166215</v>
      </c>
      <c r="AZ222" s="213">
        <f t="shared" si="176"/>
        <v>-62.434793865757683</v>
      </c>
      <c r="BA222" s="404">
        <f t="shared" si="177"/>
        <v>-7.9090130885509674E-2</v>
      </c>
      <c r="BB222" s="164"/>
      <c r="BC222" s="213">
        <f t="shared" si="178"/>
        <v>207.04418528944998</v>
      </c>
      <c r="BD222" s="213">
        <f t="shared" si="179"/>
        <v>212.23698226225952</v>
      </c>
      <c r="BE222" s="213">
        <f t="shared" si="180"/>
        <v>5.192796972809532</v>
      </c>
      <c r="BF222" s="404">
        <f t="shared" si="181"/>
        <v>2.5080622117206269E-2</v>
      </c>
      <c r="BG222" s="527"/>
      <c r="BH222" s="213">
        <f t="shared" si="182"/>
        <v>996.45739230687013</v>
      </c>
      <c r="BI222" s="213">
        <f t="shared" si="183"/>
        <v>939.21539541392156</v>
      </c>
      <c r="BJ222" s="213">
        <f t="shared" si="184"/>
        <v>-57.241996892948578</v>
      </c>
      <c r="BK222" s="404">
        <f t="shared" si="185"/>
        <v>-5.7445503776563149E-2</v>
      </c>
      <c r="BL222" s="215"/>
      <c r="BM222" s="213">
        <f t="shared" si="186"/>
        <v>673.89487389000158</v>
      </c>
      <c r="BN222" s="213">
        <f t="shared" si="187"/>
        <v>672.84673019565685</v>
      </c>
      <c r="BO222" s="213">
        <f t="shared" si="188"/>
        <v>-1.0481436943447306</v>
      </c>
      <c r="BP222" s="404">
        <f t="shared" si="189"/>
        <v>-1.5553519324081058E-3</v>
      </c>
      <c r="BQ222" s="215"/>
      <c r="BR222" s="213">
        <f t="shared" si="190"/>
        <v>177.76157272193856</v>
      </c>
      <c r="BS222" s="213">
        <f t="shared" si="191"/>
        <v>202.26229160100354</v>
      </c>
      <c r="BT222" s="213">
        <f t="shared" si="192"/>
        <v>24.500718879064976</v>
      </c>
      <c r="BU222" s="404">
        <f t="shared" si="193"/>
        <v>0.13782910729187761</v>
      </c>
      <c r="BV222" s="215"/>
      <c r="BW222" s="213">
        <f t="shared" si="194"/>
        <v>1848.11383891881</v>
      </c>
      <c r="BX222" s="213">
        <f t="shared" si="195"/>
        <v>1814.3244172105819</v>
      </c>
      <c r="BY222" s="213">
        <f t="shared" si="196"/>
        <v>-33.789421708228019</v>
      </c>
      <c r="BZ222" s="404">
        <f t="shared" si="197"/>
        <v>-1.8283192840542563E-2</v>
      </c>
      <c r="CA222" s="216"/>
      <c r="CB222" s="213">
        <f t="shared" si="198"/>
        <v>-1.3661971830985915</v>
      </c>
      <c r="CC222" s="213">
        <f t="shared" si="199"/>
        <v>-1.4103392568659128</v>
      </c>
      <c r="CD222" s="213">
        <f t="shared" si="200"/>
        <v>-4.4142073767321266E-2</v>
      </c>
      <c r="CE222" s="404">
        <f t="shared" si="201"/>
        <v>3.2310177705977425E-2</v>
      </c>
      <c r="CF222" s="142"/>
      <c r="CG222" s="213">
        <f t="shared" si="202"/>
        <v>1846.7476417357113</v>
      </c>
      <c r="CH222" s="213">
        <f t="shared" si="203"/>
        <v>1812.9140779537161</v>
      </c>
      <c r="CI222" s="206">
        <v>33.82052913371308</v>
      </c>
      <c r="CJ222" s="142">
        <v>1.865520621243965E-2</v>
      </c>
    </row>
    <row r="223" spans="1:88">
      <c r="A223" s="74">
        <v>694</v>
      </c>
      <c r="B223" s="84">
        <v>5</v>
      </c>
      <c r="C223" s="84">
        <v>5</v>
      </c>
      <c r="D223" s="75" t="s">
        <v>254</v>
      </c>
      <c r="E223" s="97">
        <v>28643</v>
      </c>
      <c r="F223" s="213">
        <f>'1.a. Vos-laskelma'!C223</f>
        <v>28555</v>
      </c>
      <c r="G223" s="214">
        <f t="shared" si="155"/>
        <v>-88</v>
      </c>
      <c r="H223" s="179">
        <f t="shared" si="156"/>
        <v>-3.0723038787836472E-3</v>
      </c>
      <c r="I223" s="142"/>
      <c r="J223" s="213">
        <v>9568468.3006744124</v>
      </c>
      <c r="K223" s="214">
        <f t="shared" si="157"/>
        <v>7600665.0827945396</v>
      </c>
      <c r="L223" s="214">
        <f t="shared" si="158"/>
        <v>-1967803.2178798728</v>
      </c>
      <c r="M223" s="179">
        <f t="shared" si="159"/>
        <v>-0.20565498636194221</v>
      </c>
      <c r="N223" s="404"/>
      <c r="O223" s="213">
        <v>-1593337.371232043</v>
      </c>
      <c r="P223" s="213">
        <f>'2.a. Vos-laskelma'!M223+'2.a. Vos-laskelma'!N223</f>
        <v>-1633195.5653440976</v>
      </c>
      <c r="Q223" s="214">
        <f t="shared" si="160"/>
        <v>-39858.194112054538</v>
      </c>
      <c r="R223" s="179">
        <f t="shared" si="161"/>
        <v>2.5015539603664927E-2</v>
      </c>
      <c r="S223" s="404"/>
      <c r="T223" s="213">
        <v>7975130.9294423694</v>
      </c>
      <c r="U223" s="213">
        <f>'2.a. Vos-laskelma'!U223</f>
        <v>5967469.5174504416</v>
      </c>
      <c r="V223" s="214">
        <f t="shared" si="162"/>
        <v>-2007661.4119919278</v>
      </c>
      <c r="W223" s="179">
        <f t="shared" si="163"/>
        <v>-0.25174024473756268</v>
      </c>
      <c r="X223" s="142"/>
      <c r="Y223" s="213">
        <f>'1.a. Vos-laskelma'!X223</f>
        <v>-96011.626126176023</v>
      </c>
      <c r="Z223" s="213">
        <f>'1.a. Vos-laskelma'!E223</f>
        <v>-47125.406382036359</v>
      </c>
      <c r="AA223" s="214">
        <f t="shared" si="164"/>
        <v>48886.219744139664</v>
      </c>
      <c r="AB223" s="179">
        <f t="shared" si="165"/>
        <v>-0.5091697924155002</v>
      </c>
      <c r="AC223" s="179"/>
      <c r="AD223" s="213">
        <v>2331457.830839036</v>
      </c>
      <c r="AE223" s="213">
        <f>'2.a. Vos-laskelma'!X223</f>
        <v>2788751.7404296948</v>
      </c>
      <c r="AF223" s="214">
        <f t="shared" si="166"/>
        <v>457293.90959065873</v>
      </c>
      <c r="AG223" s="179">
        <f t="shared" si="167"/>
        <v>0.19614075946039716</v>
      </c>
      <c r="AH223" s="143"/>
      <c r="AI223" s="81">
        <v>10210577.134155231</v>
      </c>
      <c r="AJ223" s="81">
        <f>'2.a. Vos-laskelma'!Y223</f>
        <v>8709095.8514981009</v>
      </c>
      <c r="AK223" s="214">
        <f t="shared" si="168"/>
        <v>-1501481.2826571297</v>
      </c>
      <c r="AL223" s="179">
        <f t="shared" si="169"/>
        <v>-0.14705155868560552</v>
      </c>
      <c r="AM223" s="142"/>
      <c r="AN223" s="213">
        <v>715637</v>
      </c>
      <c r="AO223" s="213">
        <v>715637</v>
      </c>
      <c r="AP223" s="214">
        <f t="shared" si="204"/>
        <v>0</v>
      </c>
      <c r="AQ223" s="179">
        <f t="shared" si="205"/>
        <v>0</v>
      </c>
      <c r="AR223" s="142"/>
      <c r="AS223" s="213">
        <f t="shared" si="170"/>
        <v>10926214.134155231</v>
      </c>
      <c r="AT223" s="213">
        <f t="shared" si="171"/>
        <v>9424732.8514981009</v>
      </c>
      <c r="AU223" s="214">
        <f t="shared" si="172"/>
        <v>-1501481.2826571297</v>
      </c>
      <c r="AV223" s="179">
        <f t="shared" si="173"/>
        <v>-0.13742008569679365</v>
      </c>
      <c r="AX223" s="213">
        <f t="shared" si="174"/>
        <v>334.05957129750419</v>
      </c>
      <c r="AY223" s="213">
        <f t="shared" si="175"/>
        <v>266.17632928714897</v>
      </c>
      <c r="AZ223" s="213">
        <f t="shared" si="176"/>
        <v>-67.883242010355218</v>
      </c>
      <c r="BA223" s="404">
        <f t="shared" si="177"/>
        <v>-0.20320699612555115</v>
      </c>
      <c r="BB223" s="164"/>
      <c r="BC223" s="213">
        <f t="shared" si="178"/>
        <v>-55.627461202808469</v>
      </c>
      <c r="BD223" s="213">
        <f t="shared" si="179"/>
        <v>-57.194731757804149</v>
      </c>
      <c r="BE223" s="213">
        <f t="shared" si="180"/>
        <v>-1.5672705549956802</v>
      </c>
      <c r="BF223" s="404">
        <f t="shared" si="181"/>
        <v>2.8174403812564312E-2</v>
      </c>
      <c r="BG223" s="527"/>
      <c r="BH223" s="213">
        <f t="shared" si="182"/>
        <v>278.4321100946957</v>
      </c>
      <c r="BI223" s="213">
        <f t="shared" si="183"/>
        <v>208.98159752934484</v>
      </c>
      <c r="BJ223" s="213">
        <f t="shared" si="184"/>
        <v>-69.450512565350863</v>
      </c>
      <c r="BK223" s="404">
        <f t="shared" si="185"/>
        <v>-0.24943427876091773</v>
      </c>
      <c r="BL223" s="215"/>
      <c r="BM223" s="213">
        <f t="shared" si="186"/>
        <v>-3.3520101290429083</v>
      </c>
      <c r="BN223" s="213">
        <f t="shared" si="187"/>
        <v>-1.6503381678177678</v>
      </c>
      <c r="BO223" s="213">
        <f t="shared" si="188"/>
        <v>1.7016719612251405</v>
      </c>
      <c r="BP223" s="404">
        <f t="shared" si="189"/>
        <v>-0.50765716561573015</v>
      </c>
      <c r="BQ223" s="215"/>
      <c r="BR223" s="213">
        <f t="shared" si="190"/>
        <v>81.397124283037257</v>
      </c>
      <c r="BS223" s="213">
        <f t="shared" si="191"/>
        <v>97.662466833468557</v>
      </c>
      <c r="BT223" s="213">
        <f t="shared" si="192"/>
        <v>16.265342550431299</v>
      </c>
      <c r="BU223" s="404">
        <f t="shared" si="193"/>
        <v>0.19982699258358091</v>
      </c>
      <c r="BV223" s="215"/>
      <c r="BW223" s="213">
        <f t="shared" si="194"/>
        <v>356.47722424869011</v>
      </c>
      <c r="BX223" s="213">
        <f t="shared" si="195"/>
        <v>304.99372619499565</v>
      </c>
      <c r="BY223" s="213">
        <f t="shared" si="196"/>
        <v>-51.483498053694461</v>
      </c>
      <c r="BZ223" s="404">
        <f t="shared" si="197"/>
        <v>-0.14442296604558921</v>
      </c>
      <c r="CA223" s="216"/>
      <c r="CB223" s="213">
        <f t="shared" si="198"/>
        <v>24.984708305694237</v>
      </c>
      <c r="CC223" s="213">
        <f t="shared" si="199"/>
        <v>25.061705480651373</v>
      </c>
      <c r="CD223" s="213">
        <f t="shared" si="200"/>
        <v>7.6997174957135428E-2</v>
      </c>
      <c r="CE223" s="404">
        <f t="shared" si="201"/>
        <v>3.0817720189107467E-3</v>
      </c>
      <c r="CF223" s="142"/>
      <c r="CG223" s="213">
        <f t="shared" si="202"/>
        <v>381.46193255438436</v>
      </c>
      <c r="CH223" s="213">
        <f t="shared" si="203"/>
        <v>330.05543167564701</v>
      </c>
      <c r="CI223" s="206">
        <v>-25.092216521258361</v>
      </c>
      <c r="CJ223" s="142">
        <v>-6.1719248415762103E-2</v>
      </c>
    </row>
    <row r="224" spans="1:88">
      <c r="A224" s="74">
        <v>697</v>
      </c>
      <c r="B224" s="84">
        <v>18</v>
      </c>
      <c r="C224" s="84">
        <v>18</v>
      </c>
      <c r="D224" s="75" t="s">
        <v>255</v>
      </c>
      <c r="E224" s="97">
        <v>1163</v>
      </c>
      <c r="F224" s="213">
        <f>'1.a. Vos-laskelma'!C224</f>
        <v>1158</v>
      </c>
      <c r="G224" s="214">
        <f t="shared" si="155"/>
        <v>-5</v>
      </c>
      <c r="H224" s="179">
        <f t="shared" si="156"/>
        <v>-4.2992261392949269E-3</v>
      </c>
      <c r="I224" s="142"/>
      <c r="J224" s="213">
        <v>625910.37789720832</v>
      </c>
      <c r="K224" s="214">
        <f t="shared" si="157"/>
        <v>605966.70439255587</v>
      </c>
      <c r="L224" s="214">
        <f t="shared" si="158"/>
        <v>-19943.673504652455</v>
      </c>
      <c r="M224" s="179">
        <f t="shared" si="159"/>
        <v>-3.1863465136422062E-2</v>
      </c>
      <c r="N224" s="404"/>
      <c r="O224" s="213">
        <v>-161970.97073837009</v>
      </c>
      <c r="P224" s="213">
        <f>'2.a. Vos-laskelma'!M224+'2.a. Vos-laskelma'!N224</f>
        <v>-146011.59403681284</v>
      </c>
      <c r="Q224" s="214">
        <f t="shared" si="160"/>
        <v>15959.376701557252</v>
      </c>
      <c r="R224" s="179">
        <f t="shared" si="161"/>
        <v>-9.8532327297934499E-2</v>
      </c>
      <c r="S224" s="404"/>
      <c r="T224" s="213">
        <v>463939.40715883829</v>
      </c>
      <c r="U224" s="213">
        <f>'2.a. Vos-laskelma'!U224</f>
        <v>459955.11035574309</v>
      </c>
      <c r="V224" s="214">
        <f t="shared" si="162"/>
        <v>-3984.2968030952034</v>
      </c>
      <c r="W224" s="179">
        <f t="shared" si="163"/>
        <v>-8.587968044135353E-3</v>
      </c>
      <c r="X224" s="142"/>
      <c r="Y224" s="213">
        <f>'1.a. Vos-laskelma'!X224</f>
        <v>473419.05457435118</v>
      </c>
      <c r="Z224" s="213">
        <f>'1.a. Vos-laskelma'!E224</f>
        <v>487458.09274059505</v>
      </c>
      <c r="AA224" s="214">
        <f t="shared" si="164"/>
        <v>14039.038166243874</v>
      </c>
      <c r="AB224" s="179">
        <f t="shared" si="165"/>
        <v>2.9654569309353861E-2</v>
      </c>
      <c r="AC224" s="179"/>
      <c r="AD224" s="213">
        <v>217601.76459983399</v>
      </c>
      <c r="AE224" s="213">
        <f>'2.a. Vos-laskelma'!X224</f>
        <v>239820.56568539838</v>
      </c>
      <c r="AF224" s="214">
        <f t="shared" si="166"/>
        <v>22218.801085564395</v>
      </c>
      <c r="AG224" s="179">
        <f t="shared" si="167"/>
        <v>0.10210763284215273</v>
      </c>
      <c r="AH224" s="143"/>
      <c r="AI224" s="81">
        <v>1154960.226333024</v>
      </c>
      <c r="AJ224" s="81">
        <f>'2.a. Vos-laskelma'!Y224</f>
        <v>1187233.7687817365</v>
      </c>
      <c r="AK224" s="214">
        <f t="shared" si="168"/>
        <v>32273.542448712513</v>
      </c>
      <c r="AL224" s="179">
        <f t="shared" si="169"/>
        <v>2.7943423256383795E-2</v>
      </c>
      <c r="AM224" s="142"/>
      <c r="AN224" s="213">
        <v>-65139</v>
      </c>
      <c r="AO224" s="213">
        <v>-65139</v>
      </c>
      <c r="AP224" s="214">
        <f t="shared" si="204"/>
        <v>0</v>
      </c>
      <c r="AQ224" s="179">
        <f t="shared" si="205"/>
        <v>0</v>
      </c>
      <c r="AR224" s="142"/>
      <c r="AS224" s="213">
        <f t="shared" si="170"/>
        <v>1089821.226333024</v>
      </c>
      <c r="AT224" s="213">
        <f t="shared" si="171"/>
        <v>1122094.7687817365</v>
      </c>
      <c r="AU224" s="214">
        <f t="shared" si="172"/>
        <v>32273.542448712513</v>
      </c>
      <c r="AV224" s="179">
        <f t="shared" si="173"/>
        <v>2.9613611543706959E-2</v>
      </c>
      <c r="AX224" s="213">
        <f t="shared" si="174"/>
        <v>538.18605150232872</v>
      </c>
      <c r="AY224" s="213">
        <f t="shared" si="175"/>
        <v>523.287309492708</v>
      </c>
      <c r="AZ224" s="213">
        <f t="shared" si="176"/>
        <v>-14.898742009620719</v>
      </c>
      <c r="BA224" s="404">
        <f t="shared" si="177"/>
        <v>-2.7683255573107791E-2</v>
      </c>
      <c r="BB224" s="164"/>
      <c r="BC224" s="213">
        <f t="shared" si="178"/>
        <v>-139.26996624107488</v>
      </c>
      <c r="BD224" s="213">
        <f t="shared" si="179"/>
        <v>-126.08945944457066</v>
      </c>
      <c r="BE224" s="213">
        <f t="shared" si="180"/>
        <v>13.180506796504218</v>
      </c>
      <c r="BF224" s="404">
        <f t="shared" si="181"/>
        <v>-9.4639979833763266E-2</v>
      </c>
      <c r="BG224" s="527"/>
      <c r="BH224" s="213">
        <f t="shared" si="182"/>
        <v>398.9160852612539</v>
      </c>
      <c r="BI224" s="213">
        <f t="shared" si="183"/>
        <v>397.19785004813741</v>
      </c>
      <c r="BJ224" s="213">
        <f t="shared" si="184"/>
        <v>-1.7182352131164862</v>
      </c>
      <c r="BK224" s="404">
        <f t="shared" si="185"/>
        <v>-4.307259788712701E-3</v>
      </c>
      <c r="BL224" s="215"/>
      <c r="BM224" s="213">
        <f t="shared" si="186"/>
        <v>407.06711485326844</v>
      </c>
      <c r="BN224" s="213">
        <f t="shared" si="187"/>
        <v>420.94826661536706</v>
      </c>
      <c r="BO224" s="213">
        <f t="shared" si="188"/>
        <v>13.881151762098625</v>
      </c>
      <c r="BP224" s="404">
        <f t="shared" si="189"/>
        <v>3.4100400783055713E-2</v>
      </c>
      <c r="BQ224" s="215"/>
      <c r="BR224" s="213">
        <f t="shared" si="190"/>
        <v>187.10383886486156</v>
      </c>
      <c r="BS224" s="213">
        <f t="shared" si="191"/>
        <v>207.09893409792608</v>
      </c>
      <c r="BT224" s="213">
        <f t="shared" si="192"/>
        <v>19.995095233064518</v>
      </c>
      <c r="BU224" s="404">
        <f t="shared" si="193"/>
        <v>0.10686630137774064</v>
      </c>
      <c r="BV224" s="215"/>
      <c r="BW224" s="213">
        <f t="shared" si="194"/>
        <v>993.08703897938437</v>
      </c>
      <c r="BX224" s="213">
        <f t="shared" si="195"/>
        <v>1025.2450507614305</v>
      </c>
      <c r="BY224" s="213">
        <f t="shared" si="196"/>
        <v>32.158011782046174</v>
      </c>
      <c r="BZ224" s="404">
        <f t="shared" si="197"/>
        <v>3.2381866361981336E-2</v>
      </c>
      <c r="CA224" s="216"/>
      <c r="CB224" s="213">
        <f t="shared" si="198"/>
        <v>-56.009458297506448</v>
      </c>
      <c r="CC224" s="213">
        <f t="shared" si="199"/>
        <v>-56.251295336787564</v>
      </c>
      <c r="CD224" s="213">
        <f t="shared" si="200"/>
        <v>-0.24183703928111555</v>
      </c>
      <c r="CE224" s="404">
        <f t="shared" si="201"/>
        <v>4.3177892918825492E-3</v>
      </c>
      <c r="CF224" s="142"/>
      <c r="CG224" s="213">
        <f t="shared" si="202"/>
        <v>937.07758068187786</v>
      </c>
      <c r="CH224" s="213">
        <f t="shared" si="203"/>
        <v>968.99375542464293</v>
      </c>
      <c r="CI224" s="206">
        <v>179.7682591614271</v>
      </c>
      <c r="CJ224" s="142">
        <v>0.23737758674421991</v>
      </c>
    </row>
    <row r="225" spans="1:88">
      <c r="A225" s="74">
        <v>698</v>
      </c>
      <c r="B225" s="84">
        <v>19</v>
      </c>
      <c r="C225" s="84">
        <v>19</v>
      </c>
      <c r="D225" s="75" t="s">
        <v>256</v>
      </c>
      <c r="E225" s="97">
        <v>65722</v>
      </c>
      <c r="F225" s="213">
        <f>'1.a. Vos-laskelma'!C225</f>
        <v>66191</v>
      </c>
      <c r="G225" s="214">
        <f t="shared" si="155"/>
        <v>469</v>
      </c>
      <c r="H225" s="179">
        <f t="shared" si="156"/>
        <v>7.1361188034448127E-3</v>
      </c>
      <c r="I225" s="142"/>
      <c r="J225" s="213">
        <v>31189983.164322741</v>
      </c>
      <c r="K225" s="214">
        <f t="shared" si="157"/>
        <v>29139996.557436984</v>
      </c>
      <c r="L225" s="214">
        <f t="shared" si="158"/>
        <v>-2049986.6068857573</v>
      </c>
      <c r="M225" s="179">
        <f t="shared" si="159"/>
        <v>-6.5725800366275081E-2</v>
      </c>
      <c r="N225" s="404"/>
      <c r="O225" s="213">
        <v>-27607900.188214</v>
      </c>
      <c r="P225" s="213">
        <f>'2.a. Vos-laskelma'!M225+'2.a. Vos-laskelma'!N225</f>
        <v>-26730610.260245513</v>
      </c>
      <c r="Q225" s="214">
        <f t="shared" si="160"/>
        <v>877289.92796848714</v>
      </c>
      <c r="R225" s="179">
        <f t="shared" si="161"/>
        <v>-3.1776771213589371E-2</v>
      </c>
      <c r="S225" s="404"/>
      <c r="T225" s="213">
        <v>3582082.976108741</v>
      </c>
      <c r="U225" s="213">
        <f>'2.a. Vos-laskelma'!U225</f>
        <v>2409386.2971914709</v>
      </c>
      <c r="V225" s="214">
        <f t="shared" si="162"/>
        <v>-1172696.6789172702</v>
      </c>
      <c r="W225" s="179">
        <f t="shared" si="163"/>
        <v>-0.32737842387760219</v>
      </c>
      <c r="X225" s="142"/>
      <c r="Y225" s="213">
        <f>'1.a. Vos-laskelma'!X225</f>
        <v>16399345.1473365</v>
      </c>
      <c r="Z225" s="213">
        <f>'1.a. Vos-laskelma'!E225</f>
        <v>15323973.130776277</v>
      </c>
      <c r="AA225" s="214">
        <f t="shared" si="164"/>
        <v>-1075372.016560223</v>
      </c>
      <c r="AB225" s="179">
        <f t="shared" si="165"/>
        <v>-6.5574082800183009E-2</v>
      </c>
      <c r="AC225" s="179"/>
      <c r="AD225" s="213">
        <v>4934939.5887808278</v>
      </c>
      <c r="AE225" s="213">
        <f>'2.a. Vos-laskelma'!X225</f>
        <v>6031155.5442702053</v>
      </c>
      <c r="AF225" s="214">
        <f t="shared" si="166"/>
        <v>1096215.9554893775</v>
      </c>
      <c r="AG225" s="179">
        <f t="shared" si="167"/>
        <v>0.2221336119253684</v>
      </c>
      <c r="AH225" s="143"/>
      <c r="AI225" s="81">
        <v>24916367.712226059</v>
      </c>
      <c r="AJ225" s="81">
        <f>'2.a. Vos-laskelma'!Y225</f>
        <v>23764514.972237956</v>
      </c>
      <c r="AK225" s="214">
        <f t="shared" si="168"/>
        <v>-1151852.7399881035</v>
      </c>
      <c r="AL225" s="179">
        <f t="shared" si="169"/>
        <v>-4.6228758272134025E-2</v>
      </c>
      <c r="AM225" s="142"/>
      <c r="AN225" s="213">
        <v>-1195149</v>
      </c>
      <c r="AO225" s="213">
        <v>-1195149</v>
      </c>
      <c r="AP225" s="214">
        <f t="shared" si="204"/>
        <v>0</v>
      </c>
      <c r="AQ225" s="179">
        <f t="shared" si="205"/>
        <v>0</v>
      </c>
      <c r="AR225" s="142"/>
      <c r="AS225" s="213">
        <f t="shared" si="170"/>
        <v>23721218.712226059</v>
      </c>
      <c r="AT225" s="213">
        <f t="shared" si="171"/>
        <v>22569365.972237956</v>
      </c>
      <c r="AU225" s="214">
        <f t="shared" si="172"/>
        <v>-1151852.7399881035</v>
      </c>
      <c r="AV225" s="179">
        <f t="shared" si="173"/>
        <v>-4.8557907330217892E-2</v>
      </c>
      <c r="AX225" s="213">
        <f t="shared" si="174"/>
        <v>474.5744676717498</v>
      </c>
      <c r="AY225" s="213">
        <f t="shared" si="175"/>
        <v>440.24106838447801</v>
      </c>
      <c r="AZ225" s="213">
        <f t="shared" si="176"/>
        <v>-34.333399287271789</v>
      </c>
      <c r="BA225" s="404">
        <f t="shared" si="177"/>
        <v>-7.2345652002120064E-2</v>
      </c>
      <c r="BB225" s="164"/>
      <c r="BC225" s="213">
        <f t="shared" si="178"/>
        <v>-420.07090758367059</v>
      </c>
      <c r="BD225" s="213">
        <f t="shared" si="179"/>
        <v>-403.84055627268833</v>
      </c>
      <c r="BE225" s="213">
        <f t="shared" si="180"/>
        <v>16.230351310982257</v>
      </c>
      <c r="BF225" s="404">
        <f t="shared" si="181"/>
        <v>-3.8637170577563655E-2</v>
      </c>
      <c r="BG225" s="527"/>
      <c r="BH225" s="213">
        <f t="shared" si="182"/>
        <v>54.503560088079197</v>
      </c>
      <c r="BI225" s="213">
        <f t="shared" si="183"/>
        <v>36.400512111789681</v>
      </c>
      <c r="BJ225" s="213">
        <f t="shared" si="184"/>
        <v>-18.103047976289517</v>
      </c>
      <c r="BK225" s="404">
        <f t="shared" si="185"/>
        <v>-0.33214432134404637</v>
      </c>
      <c r="BL225" s="215"/>
      <c r="BM225" s="213">
        <f t="shared" si="186"/>
        <v>249.52596006415661</v>
      </c>
      <c r="BN225" s="213">
        <f t="shared" si="187"/>
        <v>231.51143102198603</v>
      </c>
      <c r="BO225" s="213">
        <f t="shared" si="188"/>
        <v>-18.014529042170579</v>
      </c>
      <c r="BP225" s="404">
        <f t="shared" si="189"/>
        <v>-7.2195009439253499E-2</v>
      </c>
      <c r="BQ225" s="215"/>
      <c r="BR225" s="213">
        <f t="shared" si="190"/>
        <v>75.088092096722988</v>
      </c>
      <c r="BS225" s="213">
        <f t="shared" si="191"/>
        <v>91.117456214140972</v>
      </c>
      <c r="BT225" s="213">
        <f t="shared" si="192"/>
        <v>16.029364117417984</v>
      </c>
      <c r="BU225" s="404">
        <f t="shared" si="193"/>
        <v>0.21347411646536615</v>
      </c>
      <c r="BV225" s="215"/>
      <c r="BW225" s="213">
        <f t="shared" si="194"/>
        <v>379.11761224895861</v>
      </c>
      <c r="BX225" s="213">
        <f t="shared" si="195"/>
        <v>359.02939934791669</v>
      </c>
      <c r="BY225" s="213">
        <f t="shared" si="196"/>
        <v>-20.088212901041913</v>
      </c>
      <c r="BZ225" s="404">
        <f t="shared" si="197"/>
        <v>-5.2986757280615082E-2</v>
      </c>
      <c r="CA225" s="216"/>
      <c r="CB225" s="213">
        <f t="shared" si="198"/>
        <v>-18.184915249079456</v>
      </c>
      <c r="CC225" s="213">
        <f t="shared" si="199"/>
        <v>-18.056065023945855</v>
      </c>
      <c r="CD225" s="213">
        <f t="shared" si="200"/>
        <v>0.12885022513360056</v>
      </c>
      <c r="CE225" s="404">
        <f t="shared" si="201"/>
        <v>-7.0855554380503984E-3</v>
      </c>
      <c r="CF225" s="142"/>
      <c r="CG225" s="213">
        <f t="shared" si="202"/>
        <v>360.93269699987917</v>
      </c>
      <c r="CH225" s="213">
        <f t="shared" si="203"/>
        <v>340.97333432397085</v>
      </c>
      <c r="CI225" s="206">
        <v>28.043541589574659</v>
      </c>
      <c r="CJ225" s="142">
        <v>8.4242881252798454E-2</v>
      </c>
    </row>
    <row r="226" spans="1:88">
      <c r="A226" s="74">
        <v>700</v>
      </c>
      <c r="B226" s="84">
        <v>9</v>
      </c>
      <c r="C226" s="84">
        <v>9</v>
      </c>
      <c r="D226" s="75" t="s">
        <v>257</v>
      </c>
      <c r="E226" s="97">
        <v>4733</v>
      </c>
      <c r="F226" s="213">
        <f>'1.a. Vos-laskelma'!C226</f>
        <v>4679</v>
      </c>
      <c r="G226" s="214">
        <f t="shared" si="155"/>
        <v>-54</v>
      </c>
      <c r="H226" s="179">
        <f t="shared" si="156"/>
        <v>-1.1409254172829073E-2</v>
      </c>
      <c r="I226" s="142"/>
      <c r="J226" s="213">
        <v>719830.81496835151</v>
      </c>
      <c r="K226" s="214">
        <f t="shared" si="157"/>
        <v>566692.81736653356</v>
      </c>
      <c r="L226" s="214">
        <f t="shared" si="158"/>
        <v>-153137.99760181794</v>
      </c>
      <c r="M226" s="179">
        <f t="shared" si="159"/>
        <v>-0.21274165320159419</v>
      </c>
      <c r="N226" s="404"/>
      <c r="O226" s="213">
        <v>523250.50489743892</v>
      </c>
      <c r="P226" s="213">
        <f>'2.a. Vos-laskelma'!M226+'2.a. Vos-laskelma'!N226</f>
        <v>443812.73827813764</v>
      </c>
      <c r="Q226" s="214">
        <f t="shared" si="160"/>
        <v>-79437.766619301285</v>
      </c>
      <c r="R226" s="179">
        <f t="shared" si="161"/>
        <v>-0.15181593878226968</v>
      </c>
      <c r="S226" s="404"/>
      <c r="T226" s="213">
        <v>1243081.31986579</v>
      </c>
      <c r="U226" s="213">
        <f>'2.a. Vos-laskelma'!U226</f>
        <v>1010505.5556446712</v>
      </c>
      <c r="V226" s="214">
        <f t="shared" si="162"/>
        <v>-232575.76422111876</v>
      </c>
      <c r="W226" s="179">
        <f t="shared" si="163"/>
        <v>-0.18709617826630115</v>
      </c>
      <c r="X226" s="142"/>
      <c r="Y226" s="213">
        <f>'1.a. Vos-laskelma'!X226</f>
        <v>523775.86466725159</v>
      </c>
      <c r="Z226" s="213">
        <f>'1.a. Vos-laskelma'!E226</f>
        <v>514804.02790462848</v>
      </c>
      <c r="AA226" s="214">
        <f t="shared" si="164"/>
        <v>-8971.8367626231047</v>
      </c>
      <c r="AB226" s="179">
        <f t="shared" si="165"/>
        <v>-1.7129152692674763E-2</v>
      </c>
      <c r="AC226" s="179"/>
      <c r="AD226" s="213">
        <v>467612.78634444991</v>
      </c>
      <c r="AE226" s="213">
        <f>'2.a. Vos-laskelma'!X226</f>
        <v>552888.01188324927</v>
      </c>
      <c r="AF226" s="214">
        <f t="shared" si="166"/>
        <v>85275.225538799365</v>
      </c>
      <c r="AG226" s="179">
        <f t="shared" si="167"/>
        <v>0.18236290372946407</v>
      </c>
      <c r="AH226" s="143"/>
      <c r="AI226" s="81">
        <v>2234469.9708774919</v>
      </c>
      <c r="AJ226" s="81">
        <f>'2.a. Vos-laskelma'!Y226</f>
        <v>2078197.595432549</v>
      </c>
      <c r="AK226" s="214">
        <f t="shared" si="168"/>
        <v>-156272.37544494285</v>
      </c>
      <c r="AL226" s="179">
        <f t="shared" si="169"/>
        <v>-6.9937111476854441E-2</v>
      </c>
      <c r="AM226" s="142"/>
      <c r="AN226" s="213">
        <v>-1104298</v>
      </c>
      <c r="AO226" s="213">
        <v>-1104298</v>
      </c>
      <c r="AP226" s="214">
        <f t="shared" si="204"/>
        <v>0</v>
      </c>
      <c r="AQ226" s="179">
        <f t="shared" si="205"/>
        <v>0</v>
      </c>
      <c r="AR226" s="142"/>
      <c r="AS226" s="213">
        <f t="shared" si="170"/>
        <v>1130171.9708774919</v>
      </c>
      <c r="AT226" s="213">
        <f t="shared" si="171"/>
        <v>973899.59543254902</v>
      </c>
      <c r="AU226" s="214">
        <f t="shared" si="172"/>
        <v>-156272.37544494285</v>
      </c>
      <c r="AV226" s="179">
        <f t="shared" si="173"/>
        <v>-0.1382730942474262</v>
      </c>
      <c r="AX226" s="213">
        <f t="shared" si="174"/>
        <v>152.08764313719661</v>
      </c>
      <c r="AY226" s="213">
        <f t="shared" si="175"/>
        <v>121.11408791761778</v>
      </c>
      <c r="AZ226" s="213">
        <f t="shared" si="176"/>
        <v>-30.973555219578827</v>
      </c>
      <c r="BA226" s="404">
        <f t="shared" si="177"/>
        <v>-0.20365596165914623</v>
      </c>
      <c r="BB226" s="164"/>
      <c r="BC226" s="213">
        <f t="shared" si="178"/>
        <v>110.5536667858523</v>
      </c>
      <c r="BD226" s="213">
        <f t="shared" si="179"/>
        <v>94.852049215246339</v>
      </c>
      <c r="BE226" s="213">
        <f t="shared" si="180"/>
        <v>-15.701617570605961</v>
      </c>
      <c r="BF226" s="404">
        <f t="shared" si="181"/>
        <v>-0.14202710798386037</v>
      </c>
      <c r="BG226" s="527"/>
      <c r="BH226" s="213">
        <f t="shared" si="182"/>
        <v>262.64130992304882</v>
      </c>
      <c r="BI226" s="213">
        <f t="shared" si="183"/>
        <v>215.96613713286411</v>
      </c>
      <c r="BJ226" s="213">
        <f t="shared" si="184"/>
        <v>-46.675172790184718</v>
      </c>
      <c r="BK226" s="404">
        <f t="shared" si="185"/>
        <v>-0.17771451415567513</v>
      </c>
      <c r="BL226" s="215"/>
      <c r="BM226" s="213">
        <f t="shared" si="186"/>
        <v>110.66466610337029</v>
      </c>
      <c r="BN226" s="213">
        <f t="shared" si="187"/>
        <v>110.0243701441822</v>
      </c>
      <c r="BO226" s="213">
        <f t="shared" si="188"/>
        <v>-0.64029595918809434</v>
      </c>
      <c r="BP226" s="404">
        <f t="shared" si="189"/>
        <v>-5.7859114542486668E-3</v>
      </c>
      <c r="BQ226" s="215"/>
      <c r="BR226" s="213">
        <f t="shared" si="190"/>
        <v>98.798391367937867</v>
      </c>
      <c r="BS226" s="213">
        <f t="shared" si="191"/>
        <v>118.1637127341845</v>
      </c>
      <c r="BT226" s="213">
        <f t="shared" si="192"/>
        <v>19.365321366246633</v>
      </c>
      <c r="BU226" s="404">
        <f t="shared" si="193"/>
        <v>0.19600846833758351</v>
      </c>
      <c r="BV226" s="215"/>
      <c r="BW226" s="213">
        <f t="shared" si="194"/>
        <v>472.10436739435704</v>
      </c>
      <c r="BX226" s="213">
        <f t="shared" si="195"/>
        <v>444.15422001123085</v>
      </c>
      <c r="BY226" s="213">
        <f t="shared" si="196"/>
        <v>-27.950147383126193</v>
      </c>
      <c r="BZ226" s="404">
        <f t="shared" si="197"/>
        <v>-5.9203323064747133E-2</v>
      </c>
      <c r="CA226" s="216"/>
      <c r="CB226" s="213">
        <f t="shared" si="198"/>
        <v>-233.31882526938517</v>
      </c>
      <c r="CC226" s="213">
        <f t="shared" si="199"/>
        <v>-236.01154092754862</v>
      </c>
      <c r="CD226" s="213">
        <f t="shared" si="200"/>
        <v>-2.6927156581634506</v>
      </c>
      <c r="CE226" s="404">
        <f t="shared" si="201"/>
        <v>1.1540927548621488E-2</v>
      </c>
      <c r="CF226" s="142"/>
      <c r="CG226" s="213">
        <f t="shared" si="202"/>
        <v>238.78554212497187</v>
      </c>
      <c r="CH226" s="213">
        <f t="shared" si="203"/>
        <v>208.1426790836822</v>
      </c>
      <c r="CI226" s="206">
        <v>-94.929062128082307</v>
      </c>
      <c r="CJ226" s="142">
        <v>-0.28446181533037751</v>
      </c>
    </row>
    <row r="227" spans="1:88">
      <c r="A227" s="74">
        <v>702</v>
      </c>
      <c r="B227" s="84">
        <v>6</v>
      </c>
      <c r="C227" s="84">
        <v>6</v>
      </c>
      <c r="D227" s="75" t="s">
        <v>258</v>
      </c>
      <c r="E227" s="97">
        <v>4039</v>
      </c>
      <c r="F227" s="213">
        <f>'1.a. Vos-laskelma'!C227</f>
        <v>3995</v>
      </c>
      <c r="G227" s="214">
        <f t="shared" si="155"/>
        <v>-44</v>
      </c>
      <c r="H227" s="179">
        <f t="shared" si="156"/>
        <v>-1.0893785590492696E-2</v>
      </c>
      <c r="I227" s="142"/>
      <c r="J227" s="213">
        <v>744258.36570180987</v>
      </c>
      <c r="K227" s="214">
        <f t="shared" si="157"/>
        <v>514982.2880874339</v>
      </c>
      <c r="L227" s="214">
        <f t="shared" si="158"/>
        <v>-229276.07761437597</v>
      </c>
      <c r="M227" s="179">
        <f t="shared" si="159"/>
        <v>-0.30805979237892284</v>
      </c>
      <c r="N227" s="404"/>
      <c r="O227" s="213">
        <v>653155.09575000952</v>
      </c>
      <c r="P227" s="213">
        <f>'2.a. Vos-laskelma'!M227+'2.a. Vos-laskelma'!N227</f>
        <v>608457.17363455496</v>
      </c>
      <c r="Q227" s="214">
        <f t="shared" si="160"/>
        <v>-44697.922115454567</v>
      </c>
      <c r="R227" s="179">
        <f t="shared" si="161"/>
        <v>-6.84338565316229E-2</v>
      </c>
      <c r="S227" s="404"/>
      <c r="T227" s="213">
        <v>1397413.4614518189</v>
      </c>
      <c r="U227" s="213">
        <f>'2.a. Vos-laskelma'!U227</f>
        <v>1123439.4617219889</v>
      </c>
      <c r="V227" s="214">
        <f t="shared" si="162"/>
        <v>-273973.99972983007</v>
      </c>
      <c r="W227" s="179">
        <f t="shared" si="163"/>
        <v>-0.19605793652881334</v>
      </c>
      <c r="X227" s="142"/>
      <c r="Y227" s="213">
        <f>'1.a. Vos-laskelma'!X227</f>
        <v>1245521.255218596</v>
      </c>
      <c r="Z227" s="213">
        <f>'1.a. Vos-laskelma'!E227</f>
        <v>1084473.9638486882</v>
      </c>
      <c r="AA227" s="214">
        <f t="shared" si="164"/>
        <v>-161047.29136990779</v>
      </c>
      <c r="AB227" s="179">
        <f t="shared" si="165"/>
        <v>-0.12930111846356496</v>
      </c>
      <c r="AC227" s="179"/>
      <c r="AD227" s="213">
        <v>625768.91190624214</v>
      </c>
      <c r="AE227" s="213">
        <f>'2.a. Vos-laskelma'!X227</f>
        <v>697184.04455014376</v>
      </c>
      <c r="AF227" s="214">
        <f t="shared" si="166"/>
        <v>71415.132643901627</v>
      </c>
      <c r="AG227" s="179">
        <f t="shared" si="167"/>
        <v>0.11412381037970393</v>
      </c>
      <c r="AH227" s="143"/>
      <c r="AI227" s="81">
        <v>3268703.6285766582</v>
      </c>
      <c r="AJ227" s="81">
        <f>'2.a. Vos-laskelma'!Y227</f>
        <v>2905097.4701208207</v>
      </c>
      <c r="AK227" s="214">
        <f t="shared" si="168"/>
        <v>-363606.15845583752</v>
      </c>
      <c r="AL227" s="179">
        <f t="shared" si="169"/>
        <v>-0.11123864374763402</v>
      </c>
      <c r="AM227" s="142"/>
      <c r="AN227" s="213">
        <v>-940801</v>
      </c>
      <c r="AO227" s="213">
        <v>-940801</v>
      </c>
      <c r="AP227" s="214">
        <f t="shared" si="204"/>
        <v>0</v>
      </c>
      <c r="AQ227" s="179">
        <f t="shared" si="205"/>
        <v>0</v>
      </c>
      <c r="AR227" s="142"/>
      <c r="AS227" s="213">
        <f t="shared" si="170"/>
        <v>2327902.6285766582</v>
      </c>
      <c r="AT227" s="213">
        <f t="shared" si="171"/>
        <v>1964296.4701208207</v>
      </c>
      <c r="AU227" s="214">
        <f t="shared" si="172"/>
        <v>-363606.15845583752</v>
      </c>
      <c r="AV227" s="179">
        <f t="shared" si="173"/>
        <v>-0.15619474542977599</v>
      </c>
      <c r="AX227" s="213">
        <f t="shared" si="174"/>
        <v>184.26797863377317</v>
      </c>
      <c r="AY227" s="213">
        <f t="shared" si="175"/>
        <v>128.90670540361299</v>
      </c>
      <c r="AZ227" s="213">
        <f t="shared" si="176"/>
        <v>-55.36127323016018</v>
      </c>
      <c r="BA227" s="404">
        <f t="shared" si="177"/>
        <v>-0.30043892400962935</v>
      </c>
      <c r="BB227" s="164"/>
      <c r="BC227" s="213">
        <f t="shared" si="178"/>
        <v>161.71208114632572</v>
      </c>
      <c r="BD227" s="213">
        <f t="shared" si="179"/>
        <v>152.30467425145306</v>
      </c>
      <c r="BE227" s="213">
        <f t="shared" si="180"/>
        <v>-9.4074068948726506</v>
      </c>
      <c r="BF227" s="404">
        <f t="shared" si="181"/>
        <v>-5.8173803887665805E-2</v>
      </c>
      <c r="BG227" s="527"/>
      <c r="BH227" s="213">
        <f t="shared" si="182"/>
        <v>345.98005978009877</v>
      </c>
      <c r="BI227" s="213">
        <f t="shared" si="183"/>
        <v>281.21137965506603</v>
      </c>
      <c r="BJ227" s="213">
        <f t="shared" si="184"/>
        <v>-64.768680125032745</v>
      </c>
      <c r="BK227" s="404">
        <f t="shared" si="185"/>
        <v>-0.1872035057922096</v>
      </c>
      <c r="BL227" s="215"/>
      <c r="BM227" s="213">
        <f t="shared" si="186"/>
        <v>308.3736705171072</v>
      </c>
      <c r="BN227" s="213">
        <f t="shared" si="187"/>
        <v>271.45781322870795</v>
      </c>
      <c r="BO227" s="213">
        <f t="shared" si="188"/>
        <v>-36.915857288399252</v>
      </c>
      <c r="BP227" s="404">
        <f t="shared" si="189"/>
        <v>-0.11971144367317613</v>
      </c>
      <c r="BQ227" s="215"/>
      <c r="BR227" s="213">
        <f t="shared" si="190"/>
        <v>154.93164444323895</v>
      </c>
      <c r="BS227" s="213">
        <f t="shared" si="191"/>
        <v>174.51415382982321</v>
      </c>
      <c r="BT227" s="213">
        <f t="shared" si="192"/>
        <v>19.582509386584263</v>
      </c>
      <c r="BU227" s="404">
        <f t="shared" si="193"/>
        <v>0.12639451066924257</v>
      </c>
      <c r="BV227" s="215"/>
      <c r="BW227" s="213">
        <f t="shared" si="194"/>
        <v>809.28537474044526</v>
      </c>
      <c r="BX227" s="213">
        <f t="shared" si="195"/>
        <v>727.18334671359719</v>
      </c>
      <c r="BY227" s="213">
        <f t="shared" si="196"/>
        <v>-82.102028026848075</v>
      </c>
      <c r="BZ227" s="404">
        <f t="shared" si="197"/>
        <v>-0.10145003306550537</v>
      </c>
      <c r="CA227" s="216"/>
      <c r="CB227" s="213">
        <f t="shared" si="198"/>
        <v>-232.9291903936618</v>
      </c>
      <c r="CC227" s="213">
        <f t="shared" si="199"/>
        <v>-235.49461827284105</v>
      </c>
      <c r="CD227" s="213">
        <f t="shared" si="200"/>
        <v>-2.5654278791792535</v>
      </c>
      <c r="CE227" s="404">
        <f t="shared" si="201"/>
        <v>1.1013767209011262E-2</v>
      </c>
      <c r="CF227" s="142"/>
      <c r="CG227" s="213">
        <f t="shared" si="202"/>
        <v>576.35618434678338</v>
      </c>
      <c r="CH227" s="213">
        <f t="shared" si="203"/>
        <v>491.68872844075611</v>
      </c>
      <c r="CI227" s="206">
        <v>-12.98583601440464</v>
      </c>
      <c r="CJ227" s="142">
        <v>-2.2034464819674759E-2</v>
      </c>
    </row>
    <row r="228" spans="1:88">
      <c r="A228" s="74">
        <v>704</v>
      </c>
      <c r="B228" s="84">
        <v>2</v>
      </c>
      <c r="C228" s="84">
        <v>2</v>
      </c>
      <c r="D228" s="75" t="s">
        <v>259</v>
      </c>
      <c r="E228" s="97">
        <v>6418</v>
      </c>
      <c r="F228" s="213">
        <f>'1.a. Vos-laskelma'!C228</f>
        <v>6381</v>
      </c>
      <c r="G228" s="214">
        <f t="shared" si="155"/>
        <v>-37</v>
      </c>
      <c r="H228" s="179">
        <f t="shared" si="156"/>
        <v>-5.7650358367092557E-3</v>
      </c>
      <c r="I228" s="142"/>
      <c r="J228" s="213">
        <v>4306886.5754468488</v>
      </c>
      <c r="K228" s="214">
        <f t="shared" si="157"/>
        <v>4629393.8806816051</v>
      </c>
      <c r="L228" s="214">
        <f t="shared" si="158"/>
        <v>322507.30523475632</v>
      </c>
      <c r="M228" s="179">
        <f t="shared" si="159"/>
        <v>7.4881773546891114E-2</v>
      </c>
      <c r="N228" s="404"/>
      <c r="O228" s="213">
        <v>891900.25241031207</v>
      </c>
      <c r="P228" s="213">
        <f>'2.a. Vos-laskelma'!M228+'2.a. Vos-laskelma'!N228</f>
        <v>882862.59775750991</v>
      </c>
      <c r="Q228" s="214">
        <f t="shared" si="160"/>
        <v>-9037.6546528021572</v>
      </c>
      <c r="R228" s="179">
        <f t="shared" si="161"/>
        <v>-1.0133032957865395E-2</v>
      </c>
      <c r="S228" s="404"/>
      <c r="T228" s="213">
        <v>5198786.8278571609</v>
      </c>
      <c r="U228" s="213">
        <f>'2.a. Vos-laskelma'!U228</f>
        <v>5512256.478439115</v>
      </c>
      <c r="V228" s="214">
        <f t="shared" si="162"/>
        <v>313469.65058195405</v>
      </c>
      <c r="W228" s="179">
        <f t="shared" si="163"/>
        <v>6.0296692471070244E-2</v>
      </c>
      <c r="X228" s="142"/>
      <c r="Y228" s="213">
        <f>'1.a. Vos-laskelma'!X228</f>
        <v>989180.80747918843</v>
      </c>
      <c r="Z228" s="213">
        <f>'1.a. Vos-laskelma'!E228</f>
        <v>634811.73858887574</v>
      </c>
      <c r="AA228" s="214">
        <f t="shared" si="164"/>
        <v>-354369.06889031269</v>
      </c>
      <c r="AB228" s="179">
        <f t="shared" si="165"/>
        <v>-0.35824499041118762</v>
      </c>
      <c r="AC228" s="179"/>
      <c r="AD228" s="213">
        <v>390466.8533490746</v>
      </c>
      <c r="AE228" s="213">
        <f>'2.a. Vos-laskelma'!X228</f>
        <v>509386.32563897339</v>
      </c>
      <c r="AF228" s="214">
        <f t="shared" si="166"/>
        <v>118919.47228989878</v>
      </c>
      <c r="AG228" s="179">
        <f t="shared" si="167"/>
        <v>0.30455715067723205</v>
      </c>
      <c r="AH228" s="143"/>
      <c r="AI228" s="81">
        <v>6578434.4886854244</v>
      </c>
      <c r="AJ228" s="81">
        <f>'2.a. Vos-laskelma'!Y228</f>
        <v>6656454.5426669642</v>
      </c>
      <c r="AK228" s="214">
        <f t="shared" si="168"/>
        <v>78020.053981539793</v>
      </c>
      <c r="AL228" s="179">
        <f t="shared" si="169"/>
        <v>1.1859972781629178E-2</v>
      </c>
      <c r="AM228" s="142"/>
      <c r="AN228" s="213">
        <v>-1420247</v>
      </c>
      <c r="AO228" s="213">
        <v>-1420247</v>
      </c>
      <c r="AP228" s="214">
        <f t="shared" si="204"/>
        <v>0</v>
      </c>
      <c r="AQ228" s="179">
        <f t="shared" si="205"/>
        <v>0</v>
      </c>
      <c r="AR228" s="142"/>
      <c r="AS228" s="213">
        <f t="shared" si="170"/>
        <v>5158187.4886854244</v>
      </c>
      <c r="AT228" s="213">
        <f t="shared" si="171"/>
        <v>5236207.5426669642</v>
      </c>
      <c r="AU228" s="214">
        <f t="shared" si="172"/>
        <v>78020.053981539793</v>
      </c>
      <c r="AV228" s="179">
        <f t="shared" si="173"/>
        <v>1.5125478504354129E-2</v>
      </c>
      <c r="AX228" s="213">
        <f t="shared" si="174"/>
        <v>671.06366086738058</v>
      </c>
      <c r="AY228" s="213">
        <f t="shared" si="175"/>
        <v>725.49661192314761</v>
      </c>
      <c r="AZ228" s="213">
        <f t="shared" si="176"/>
        <v>54.432951055767035</v>
      </c>
      <c r="BA228" s="404">
        <f t="shared" si="177"/>
        <v>8.1114437019894584E-2</v>
      </c>
      <c r="BB228" s="164"/>
      <c r="BC228" s="213">
        <f t="shared" si="178"/>
        <v>138.96856534906701</v>
      </c>
      <c r="BD228" s="213">
        <f t="shared" si="179"/>
        <v>138.35803130504777</v>
      </c>
      <c r="BE228" s="213">
        <f t="shared" si="180"/>
        <v>-0.61053404401923217</v>
      </c>
      <c r="BF228" s="404">
        <f t="shared" si="181"/>
        <v>-4.3933247960477066E-3</v>
      </c>
      <c r="BG228" s="527"/>
      <c r="BH228" s="213">
        <f t="shared" si="182"/>
        <v>810.03222621644761</v>
      </c>
      <c r="BI228" s="213">
        <f t="shared" si="183"/>
        <v>863.85464322819541</v>
      </c>
      <c r="BJ228" s="213">
        <f t="shared" si="184"/>
        <v>53.822417011747802</v>
      </c>
      <c r="BK228" s="404">
        <f t="shared" si="185"/>
        <v>6.6444784873739074E-2</v>
      </c>
      <c r="BL228" s="215"/>
      <c r="BM228" s="213">
        <f t="shared" si="186"/>
        <v>154.12602173250053</v>
      </c>
      <c r="BN228" s="213">
        <f t="shared" si="187"/>
        <v>99.484679296172345</v>
      </c>
      <c r="BO228" s="213">
        <f t="shared" si="188"/>
        <v>-54.641342436328188</v>
      </c>
      <c r="BP228" s="404">
        <f t="shared" si="189"/>
        <v>-0.35452379696897074</v>
      </c>
      <c r="BQ228" s="215"/>
      <c r="BR228" s="213">
        <f t="shared" si="190"/>
        <v>60.839335205527362</v>
      </c>
      <c r="BS228" s="213">
        <f t="shared" si="191"/>
        <v>79.828604550849931</v>
      </c>
      <c r="BT228" s="213">
        <f t="shared" si="192"/>
        <v>18.989269345322569</v>
      </c>
      <c r="BU228" s="404">
        <f t="shared" si="193"/>
        <v>0.31212157859998046</v>
      </c>
      <c r="BV228" s="215"/>
      <c r="BW228" s="213">
        <f t="shared" si="194"/>
        <v>1024.9975831544757</v>
      </c>
      <c r="BX228" s="213">
        <f t="shared" si="195"/>
        <v>1043.1679270752177</v>
      </c>
      <c r="BY228" s="213">
        <f t="shared" si="196"/>
        <v>18.170343920741971</v>
      </c>
      <c r="BZ228" s="404">
        <f t="shared" si="197"/>
        <v>1.7727206599670146E-2</v>
      </c>
      <c r="CA228" s="216"/>
      <c r="CB228" s="213">
        <f t="shared" si="198"/>
        <v>-221.2912122156435</v>
      </c>
      <c r="CC228" s="213">
        <f t="shared" si="199"/>
        <v>-222.57436138536281</v>
      </c>
      <c r="CD228" s="213">
        <f t="shared" si="200"/>
        <v>-1.2831491697193087</v>
      </c>
      <c r="CE228" s="404">
        <f t="shared" si="201"/>
        <v>5.7984641905658128E-3</v>
      </c>
      <c r="CF228" s="142"/>
      <c r="CG228" s="213">
        <f t="shared" si="202"/>
        <v>803.70637093883215</v>
      </c>
      <c r="CH228" s="213">
        <f t="shared" si="203"/>
        <v>820.59356568985493</v>
      </c>
      <c r="CI228" s="206">
        <v>-24.658467798873399</v>
      </c>
      <c r="CJ228" s="142">
        <v>-2.9767641799534769E-2</v>
      </c>
    </row>
    <row r="229" spans="1:88">
      <c r="A229" s="74">
        <v>707</v>
      </c>
      <c r="B229" s="84">
        <v>12</v>
      </c>
      <c r="C229" s="84">
        <v>12</v>
      </c>
      <c r="D229" s="75" t="s">
        <v>260</v>
      </c>
      <c r="E229" s="97">
        <v>1881</v>
      </c>
      <c r="F229" s="213">
        <f>'1.a. Vos-laskelma'!C229</f>
        <v>1830</v>
      </c>
      <c r="G229" s="214">
        <f t="shared" si="155"/>
        <v>-51</v>
      </c>
      <c r="H229" s="179">
        <f t="shared" si="156"/>
        <v>-2.7113237639553429E-2</v>
      </c>
      <c r="I229" s="142"/>
      <c r="J229" s="213">
        <v>-35595.525731605419</v>
      </c>
      <c r="K229" s="214">
        <f t="shared" si="157"/>
        <v>-91639.001056160807</v>
      </c>
      <c r="L229" s="214">
        <f t="shared" si="158"/>
        <v>-56043.475324555387</v>
      </c>
      <c r="M229" s="179">
        <f t="shared" si="159"/>
        <v>1.5744528047465849</v>
      </c>
      <c r="N229" s="404"/>
      <c r="O229" s="213">
        <v>-220903.4511858731</v>
      </c>
      <c r="P229" s="213">
        <f>'2.a. Vos-laskelma'!M229+'2.a. Vos-laskelma'!N229</f>
        <v>-223659.17662449981</v>
      </c>
      <c r="Q229" s="214">
        <f t="shared" si="160"/>
        <v>-2755.7254386267159</v>
      </c>
      <c r="R229" s="179">
        <f t="shared" si="161"/>
        <v>1.2474795770881763E-2</v>
      </c>
      <c r="S229" s="404"/>
      <c r="T229" s="213">
        <v>-256498.97691747849</v>
      </c>
      <c r="U229" s="213">
        <f>'2.a. Vos-laskelma'!U229</f>
        <v>-315298.17768066062</v>
      </c>
      <c r="V229" s="214">
        <f t="shared" si="162"/>
        <v>-58799.200763182133</v>
      </c>
      <c r="W229" s="179">
        <f t="shared" si="163"/>
        <v>0.22923756449172569</v>
      </c>
      <c r="X229" s="142"/>
      <c r="Y229" s="213">
        <f>'1.a. Vos-laskelma'!X229</f>
        <v>1235777.7625499121</v>
      </c>
      <c r="Z229" s="213">
        <f>'1.a. Vos-laskelma'!E229</f>
        <v>1286352.8017894465</v>
      </c>
      <c r="AA229" s="214">
        <f t="shared" si="164"/>
        <v>50575.03923953441</v>
      </c>
      <c r="AB229" s="179">
        <f t="shared" si="165"/>
        <v>4.0925675127198871E-2</v>
      </c>
      <c r="AC229" s="179"/>
      <c r="AD229" s="213">
        <v>422280.81357290113</v>
      </c>
      <c r="AE229" s="213">
        <f>'2.a. Vos-laskelma'!X229</f>
        <v>453936.6882929416</v>
      </c>
      <c r="AF229" s="214">
        <f t="shared" si="166"/>
        <v>31655.874720040476</v>
      </c>
      <c r="AG229" s="179">
        <f t="shared" si="167"/>
        <v>7.4964037442765585E-2</v>
      </c>
      <c r="AH229" s="143"/>
      <c r="AI229" s="81">
        <v>1401559.5992053349</v>
      </c>
      <c r="AJ229" s="81">
        <f>'2.a. Vos-laskelma'!Y229</f>
        <v>1424991.3124017275</v>
      </c>
      <c r="AK229" s="214">
        <f t="shared" si="168"/>
        <v>23431.713196392637</v>
      </c>
      <c r="AL229" s="179">
        <f t="shared" si="169"/>
        <v>1.6718313805333784E-2</v>
      </c>
      <c r="AM229" s="142"/>
      <c r="AN229" s="213">
        <v>-564952</v>
      </c>
      <c r="AO229" s="213">
        <v>-564952</v>
      </c>
      <c r="AP229" s="214">
        <f t="shared" si="204"/>
        <v>0</v>
      </c>
      <c r="AQ229" s="179">
        <f t="shared" si="205"/>
        <v>0</v>
      </c>
      <c r="AR229" s="142"/>
      <c r="AS229" s="213">
        <f t="shared" si="170"/>
        <v>836607.5992053349</v>
      </c>
      <c r="AT229" s="213">
        <f t="shared" si="171"/>
        <v>860039.31240172754</v>
      </c>
      <c r="AU229" s="214">
        <f t="shared" si="172"/>
        <v>23431.713196392637</v>
      </c>
      <c r="AV229" s="179">
        <f t="shared" si="173"/>
        <v>2.8008009033924176E-2</v>
      </c>
      <c r="AX229" s="213">
        <f t="shared" si="174"/>
        <v>-18.923724471879542</v>
      </c>
      <c r="AY229" s="213">
        <f t="shared" si="175"/>
        <v>-50.075956861290059</v>
      </c>
      <c r="AZ229" s="213">
        <f t="shared" si="176"/>
        <v>-31.152232389410518</v>
      </c>
      <c r="BA229" s="404">
        <f t="shared" si="177"/>
        <v>1.6461998501247685</v>
      </c>
      <c r="BB229" s="164"/>
      <c r="BC229" s="213">
        <f t="shared" si="178"/>
        <v>-117.43936798823663</v>
      </c>
      <c r="BD229" s="213">
        <f t="shared" si="179"/>
        <v>-122.21812930300537</v>
      </c>
      <c r="BE229" s="213">
        <f t="shared" si="180"/>
        <v>-4.7787613147687438</v>
      </c>
      <c r="BF229" s="404">
        <f t="shared" si="181"/>
        <v>4.0691306472693305E-2</v>
      </c>
      <c r="BG229" s="527"/>
      <c r="BH229" s="213">
        <f t="shared" si="182"/>
        <v>-136.36309246011615</v>
      </c>
      <c r="BI229" s="213">
        <f t="shared" si="183"/>
        <v>-172.29408616429541</v>
      </c>
      <c r="BJ229" s="213">
        <f t="shared" si="184"/>
        <v>-35.930993704179258</v>
      </c>
      <c r="BK229" s="404">
        <f t="shared" si="185"/>
        <v>0.2634950048136262</v>
      </c>
      <c r="BL229" s="215"/>
      <c r="BM229" s="213">
        <f t="shared" si="186"/>
        <v>656.97914011159605</v>
      </c>
      <c r="BN229" s="213">
        <f t="shared" si="187"/>
        <v>702.92502830024398</v>
      </c>
      <c r="BO229" s="213">
        <f t="shared" si="188"/>
        <v>45.945888188647928</v>
      </c>
      <c r="BP229" s="404">
        <f t="shared" si="189"/>
        <v>6.9935079188120725E-2</v>
      </c>
      <c r="BQ229" s="215"/>
      <c r="BR229" s="213">
        <f t="shared" si="190"/>
        <v>224.49804017698094</v>
      </c>
      <c r="BS229" s="213">
        <f t="shared" si="191"/>
        <v>248.05283513275498</v>
      </c>
      <c r="BT229" s="213">
        <f t="shared" si="192"/>
        <v>23.554794955774042</v>
      </c>
      <c r="BU229" s="404">
        <f t="shared" si="193"/>
        <v>0.10492205160100658</v>
      </c>
      <c r="BV229" s="215"/>
      <c r="BW229" s="213">
        <f t="shared" si="194"/>
        <v>745.11408782846092</v>
      </c>
      <c r="BX229" s="213">
        <f t="shared" si="195"/>
        <v>778.68377726870358</v>
      </c>
      <c r="BY229" s="213">
        <f t="shared" si="196"/>
        <v>33.569689440242655</v>
      </c>
      <c r="BZ229" s="404">
        <f t="shared" si="197"/>
        <v>4.5053086485154499E-2</v>
      </c>
      <c r="CA229" s="216"/>
      <c r="CB229" s="213">
        <f t="shared" si="198"/>
        <v>-300.34662413609783</v>
      </c>
      <c r="CC229" s="213">
        <f t="shared" si="199"/>
        <v>-308.71693989071036</v>
      </c>
      <c r="CD229" s="213">
        <f t="shared" si="200"/>
        <v>-8.370315754612534</v>
      </c>
      <c r="CE229" s="404">
        <f t="shared" si="201"/>
        <v>2.78688524590163E-2</v>
      </c>
      <c r="CF229" s="142"/>
      <c r="CG229" s="213">
        <f t="shared" si="202"/>
        <v>444.76746369236304</v>
      </c>
      <c r="CH229" s="213">
        <f t="shared" si="203"/>
        <v>469.96683737799322</v>
      </c>
      <c r="CI229" s="206">
        <v>-120.93966555657821</v>
      </c>
      <c r="CJ229" s="142">
        <v>-0.2137849415423547</v>
      </c>
    </row>
    <row r="230" spans="1:88">
      <c r="A230" s="74">
        <v>710</v>
      </c>
      <c r="B230" s="84">
        <v>1</v>
      </c>
      <c r="C230" s="85">
        <v>33</v>
      </c>
      <c r="D230" s="75" t="s">
        <v>261</v>
      </c>
      <c r="E230" s="97">
        <v>27036</v>
      </c>
      <c r="F230" s="213">
        <f>'1.a. Vos-laskelma'!C230</f>
        <v>26856</v>
      </c>
      <c r="G230" s="214">
        <f t="shared" si="155"/>
        <v>-180</v>
      </c>
      <c r="H230" s="179">
        <f t="shared" si="156"/>
        <v>-6.6577896138482022E-3</v>
      </c>
      <c r="I230" s="142"/>
      <c r="J230" s="213">
        <v>12455271.827981019</v>
      </c>
      <c r="K230" s="214">
        <f t="shared" si="157"/>
        <v>11666722.814113006</v>
      </c>
      <c r="L230" s="214">
        <f t="shared" si="158"/>
        <v>-788549.0138680134</v>
      </c>
      <c r="M230" s="179">
        <f t="shared" si="159"/>
        <v>-6.3310462008265622E-2</v>
      </c>
      <c r="N230" s="404"/>
      <c r="O230" s="213">
        <v>-2467681.6807804471</v>
      </c>
      <c r="P230" s="213">
        <f>'2.a. Vos-laskelma'!M230+'2.a. Vos-laskelma'!N230</f>
        <v>-2506073.4352840898</v>
      </c>
      <c r="Q230" s="214">
        <f t="shared" si="160"/>
        <v>-38391.754503642675</v>
      </c>
      <c r="R230" s="179">
        <f t="shared" si="161"/>
        <v>1.5557822875882685E-2</v>
      </c>
      <c r="S230" s="404"/>
      <c r="T230" s="213">
        <v>9987590.1472005732</v>
      </c>
      <c r="U230" s="213">
        <f>'2.a. Vos-laskelma'!U230</f>
        <v>9160649.3788289167</v>
      </c>
      <c r="V230" s="214">
        <f t="shared" si="162"/>
        <v>-826940.76837165654</v>
      </c>
      <c r="W230" s="179">
        <f t="shared" si="163"/>
        <v>-8.2796826480053362E-2</v>
      </c>
      <c r="X230" s="142"/>
      <c r="Y230" s="213">
        <f>'1.a. Vos-laskelma'!X230</f>
        <v>6792107.8003036818</v>
      </c>
      <c r="Z230" s="213">
        <f>'1.a. Vos-laskelma'!E230</f>
        <v>6818005.5394023312</v>
      </c>
      <c r="AA230" s="214">
        <f t="shared" si="164"/>
        <v>25897.739098649472</v>
      </c>
      <c r="AB230" s="179">
        <f t="shared" si="165"/>
        <v>3.8129163817882217E-3</v>
      </c>
      <c r="AC230" s="179"/>
      <c r="AD230" s="213">
        <v>2815130.9691053908</v>
      </c>
      <c r="AE230" s="213">
        <f>'2.a. Vos-laskelma'!X230</f>
        <v>3278830.5773084257</v>
      </c>
      <c r="AF230" s="214">
        <f t="shared" si="166"/>
        <v>463699.60820303485</v>
      </c>
      <c r="AG230" s="179">
        <f t="shared" si="167"/>
        <v>0.16471688645817856</v>
      </c>
      <c r="AH230" s="143"/>
      <c r="AI230" s="81">
        <v>19594828.916609641</v>
      </c>
      <c r="AJ230" s="81">
        <f>'2.a. Vos-laskelma'!Y230</f>
        <v>19257485.495539673</v>
      </c>
      <c r="AK230" s="214">
        <f t="shared" si="168"/>
        <v>-337343.42106996849</v>
      </c>
      <c r="AL230" s="179">
        <f t="shared" si="169"/>
        <v>-1.7215941129448589E-2</v>
      </c>
      <c r="AM230" s="142"/>
      <c r="AN230" s="213">
        <v>-508073</v>
      </c>
      <c r="AO230" s="213">
        <v>-508073</v>
      </c>
      <c r="AP230" s="214">
        <f t="shared" si="204"/>
        <v>0</v>
      </c>
      <c r="AQ230" s="179">
        <f t="shared" si="205"/>
        <v>0</v>
      </c>
      <c r="AR230" s="142"/>
      <c r="AS230" s="213">
        <f t="shared" si="170"/>
        <v>19086755.916609641</v>
      </c>
      <c r="AT230" s="213">
        <f t="shared" si="171"/>
        <v>18749412.495539673</v>
      </c>
      <c r="AU230" s="214">
        <f t="shared" si="172"/>
        <v>-337343.42106996849</v>
      </c>
      <c r="AV230" s="179">
        <f t="shared" si="173"/>
        <v>-1.7674214651448764E-2</v>
      </c>
      <c r="AX230" s="213">
        <f t="shared" si="174"/>
        <v>460.69210785548967</v>
      </c>
      <c r="AY230" s="213">
        <f t="shared" si="175"/>
        <v>434.41773957823227</v>
      </c>
      <c r="AZ230" s="213">
        <f t="shared" si="176"/>
        <v>-26.274368277257395</v>
      </c>
      <c r="BA230" s="404">
        <f t="shared" si="177"/>
        <v>-5.7032381994916143E-2</v>
      </c>
      <c r="BB230" s="164"/>
      <c r="BC230" s="213">
        <f t="shared" si="178"/>
        <v>-91.273919247686308</v>
      </c>
      <c r="BD230" s="213">
        <f t="shared" si="179"/>
        <v>-93.315215791037005</v>
      </c>
      <c r="BE230" s="213">
        <f t="shared" si="180"/>
        <v>-2.0412965433506969</v>
      </c>
      <c r="BF230" s="404">
        <f t="shared" si="181"/>
        <v>2.2364510696766662E-2</v>
      </c>
      <c r="BG230" s="527"/>
      <c r="BH230" s="213">
        <f t="shared" si="182"/>
        <v>369.41818860780342</v>
      </c>
      <c r="BI230" s="213">
        <f t="shared" si="183"/>
        <v>341.10252378719531</v>
      </c>
      <c r="BJ230" s="213">
        <f t="shared" si="184"/>
        <v>-28.315664820608106</v>
      </c>
      <c r="BK230" s="404">
        <f t="shared" si="185"/>
        <v>-7.6649352126702458E-2</v>
      </c>
      <c r="BL230" s="215"/>
      <c r="BM230" s="213">
        <f t="shared" si="186"/>
        <v>251.22458204999563</v>
      </c>
      <c r="BN230" s="213">
        <f t="shared" si="187"/>
        <v>253.87271147610707</v>
      </c>
      <c r="BO230" s="213">
        <f t="shared" si="188"/>
        <v>2.6481294261114385</v>
      </c>
      <c r="BP230" s="404">
        <f t="shared" si="189"/>
        <v>1.0540884990245263E-2</v>
      </c>
      <c r="BQ230" s="215"/>
      <c r="BR230" s="213">
        <f t="shared" si="190"/>
        <v>104.12527626517942</v>
      </c>
      <c r="BS230" s="213">
        <f t="shared" si="191"/>
        <v>122.08931253010223</v>
      </c>
      <c r="BT230" s="213">
        <f t="shared" si="192"/>
        <v>17.964036264922811</v>
      </c>
      <c r="BU230" s="404">
        <f t="shared" si="193"/>
        <v>0.17252329990628962</v>
      </c>
      <c r="BV230" s="215"/>
      <c r="BW230" s="213">
        <f t="shared" si="194"/>
        <v>724.76804692297833</v>
      </c>
      <c r="BX230" s="213">
        <f t="shared" si="195"/>
        <v>717.06454779340459</v>
      </c>
      <c r="BY230" s="213">
        <f t="shared" si="196"/>
        <v>-7.7034991295737427</v>
      </c>
      <c r="BZ230" s="404">
        <f t="shared" si="197"/>
        <v>-1.0628916606187524E-2</v>
      </c>
      <c r="CA230" s="216"/>
      <c r="CB230" s="213">
        <f t="shared" si="198"/>
        <v>-18.79246190264832</v>
      </c>
      <c r="CC230" s="213">
        <f t="shared" si="199"/>
        <v>-18.918416741137921</v>
      </c>
      <c r="CD230" s="213">
        <f t="shared" si="200"/>
        <v>-0.12595483848960143</v>
      </c>
      <c r="CE230" s="404">
        <f t="shared" si="201"/>
        <v>6.7024128686327842E-3</v>
      </c>
      <c r="CF230" s="142"/>
      <c r="CG230" s="213">
        <f t="shared" si="202"/>
        <v>705.97558502032996</v>
      </c>
      <c r="CH230" s="213">
        <f t="shared" si="203"/>
        <v>698.14613105226658</v>
      </c>
      <c r="CI230" s="206">
        <v>-24.4060515148816</v>
      </c>
      <c r="CJ230" s="142">
        <v>-3.3415478010453761E-2</v>
      </c>
    </row>
    <row r="231" spans="1:88">
      <c r="A231" s="74">
        <v>729</v>
      </c>
      <c r="B231" s="84">
        <v>13</v>
      </c>
      <c r="C231" s="84">
        <v>13</v>
      </c>
      <c r="D231" s="75" t="s">
        <v>262</v>
      </c>
      <c r="E231" s="97">
        <v>8858</v>
      </c>
      <c r="F231" s="213">
        <f>'1.a. Vos-laskelma'!C231</f>
        <v>8763</v>
      </c>
      <c r="G231" s="214">
        <f t="shared" si="155"/>
        <v>-95</v>
      </c>
      <c r="H231" s="179">
        <f t="shared" si="156"/>
        <v>-1.0724768570783473E-2</v>
      </c>
      <c r="I231" s="142"/>
      <c r="J231" s="213">
        <v>2181752.177725812</v>
      </c>
      <c r="K231" s="214">
        <f t="shared" si="157"/>
        <v>1682352.3852838511</v>
      </c>
      <c r="L231" s="214">
        <f t="shared" si="158"/>
        <v>-499399.79244196089</v>
      </c>
      <c r="M231" s="179">
        <f t="shared" si="159"/>
        <v>-0.22889849614474506</v>
      </c>
      <c r="N231" s="404"/>
      <c r="O231" s="213">
        <v>-544442.14103877486</v>
      </c>
      <c r="P231" s="213">
        <f>'2.a. Vos-laskelma'!M231+'2.a. Vos-laskelma'!N231</f>
        <v>-557060.83277942508</v>
      </c>
      <c r="Q231" s="214">
        <f t="shared" si="160"/>
        <v>-12618.691740650218</v>
      </c>
      <c r="R231" s="179">
        <f t="shared" si="161"/>
        <v>2.3177286968591806E-2</v>
      </c>
      <c r="S231" s="404"/>
      <c r="T231" s="213">
        <v>1637310.036687037</v>
      </c>
      <c r="U231" s="213">
        <f>'2.a. Vos-laskelma'!U231</f>
        <v>1125291.5525044259</v>
      </c>
      <c r="V231" s="214">
        <f t="shared" si="162"/>
        <v>-512018.48418261111</v>
      </c>
      <c r="W231" s="179">
        <f t="shared" si="163"/>
        <v>-0.31271932175938938</v>
      </c>
      <c r="X231" s="142"/>
      <c r="Y231" s="213">
        <f>'1.a. Vos-laskelma'!X231</f>
        <v>4563661.2094696062</v>
      </c>
      <c r="Z231" s="213">
        <f>'1.a. Vos-laskelma'!E231</f>
        <v>4883453.8632249124</v>
      </c>
      <c r="AA231" s="214">
        <f t="shared" si="164"/>
        <v>319792.65375530627</v>
      </c>
      <c r="AB231" s="179">
        <f t="shared" si="165"/>
        <v>7.007370597355822E-2</v>
      </c>
      <c r="AC231" s="179"/>
      <c r="AD231" s="213">
        <v>1325812.4443520899</v>
      </c>
      <c r="AE231" s="213">
        <f>'2.a. Vos-laskelma'!X231</f>
        <v>1473467.9247537297</v>
      </c>
      <c r="AF231" s="214">
        <f t="shared" si="166"/>
        <v>147655.48040163983</v>
      </c>
      <c r="AG231" s="179">
        <f t="shared" si="167"/>
        <v>0.11136981028549438</v>
      </c>
      <c r="AH231" s="143"/>
      <c r="AI231" s="81">
        <v>7526783.6905087344</v>
      </c>
      <c r="AJ231" s="81">
        <f>'2.a. Vos-laskelma'!Y231</f>
        <v>7482213.3404830676</v>
      </c>
      <c r="AK231" s="214">
        <f t="shared" si="168"/>
        <v>-44570.350025666878</v>
      </c>
      <c r="AL231" s="179">
        <f t="shared" si="169"/>
        <v>-5.9215664828883071E-3</v>
      </c>
      <c r="AM231" s="142"/>
      <c r="AN231" s="213">
        <v>186175</v>
      </c>
      <c r="AO231" s="213">
        <v>186175</v>
      </c>
      <c r="AP231" s="214">
        <f t="shared" si="204"/>
        <v>0</v>
      </c>
      <c r="AQ231" s="179">
        <f t="shared" si="205"/>
        <v>0</v>
      </c>
      <c r="AR231" s="142"/>
      <c r="AS231" s="213">
        <f t="shared" si="170"/>
        <v>7712958.6905087344</v>
      </c>
      <c r="AT231" s="213">
        <f t="shared" si="171"/>
        <v>7668388.3404830676</v>
      </c>
      <c r="AU231" s="214">
        <f t="shared" si="172"/>
        <v>-44570.350025666878</v>
      </c>
      <c r="AV231" s="179">
        <f t="shared" si="173"/>
        <v>-5.7786320158194817E-3</v>
      </c>
      <c r="AX231" s="213">
        <f t="shared" si="174"/>
        <v>246.30302299907564</v>
      </c>
      <c r="AY231" s="213">
        <f t="shared" si="175"/>
        <v>191.98361123859991</v>
      </c>
      <c r="AZ231" s="213">
        <f t="shared" si="176"/>
        <v>-54.319411760475731</v>
      </c>
      <c r="BA231" s="404">
        <f t="shared" si="177"/>
        <v>-0.22053895684698757</v>
      </c>
      <c r="BB231" s="164"/>
      <c r="BC231" s="213">
        <f t="shared" si="178"/>
        <v>-61.463325924449634</v>
      </c>
      <c r="BD231" s="213">
        <f t="shared" si="179"/>
        <v>-63.569648839372938</v>
      </c>
      <c r="BE231" s="213">
        <f t="shared" si="180"/>
        <v>-2.1063229149233038</v>
      </c>
      <c r="BF231" s="404">
        <f t="shared" si="181"/>
        <v>3.4269588949878561E-2</v>
      </c>
      <c r="BG231" s="527"/>
      <c r="BH231" s="213">
        <f t="shared" si="182"/>
        <v>184.83969707462597</v>
      </c>
      <c r="BI231" s="213">
        <f t="shared" si="183"/>
        <v>128.41396239922696</v>
      </c>
      <c r="BJ231" s="213">
        <f t="shared" si="184"/>
        <v>-56.425734675399013</v>
      </c>
      <c r="BK231" s="404">
        <f t="shared" si="185"/>
        <v>-0.30526848706432391</v>
      </c>
      <c r="BL231" s="215"/>
      <c r="BM231" s="213">
        <f t="shared" si="186"/>
        <v>515.20221375814026</v>
      </c>
      <c r="BN231" s="213">
        <f t="shared" si="187"/>
        <v>557.28105251910449</v>
      </c>
      <c r="BO231" s="213">
        <f t="shared" si="188"/>
        <v>42.078838760964231</v>
      </c>
      <c r="BP231" s="404">
        <f t="shared" si="189"/>
        <v>8.1674413729747639E-2</v>
      </c>
      <c r="BQ231" s="215"/>
      <c r="BR231" s="213">
        <f t="shared" si="190"/>
        <v>149.67401719937794</v>
      </c>
      <c r="BS231" s="213">
        <f t="shared" si="191"/>
        <v>168.14651657579935</v>
      </c>
      <c r="BT231" s="213">
        <f t="shared" si="192"/>
        <v>18.47249937642141</v>
      </c>
      <c r="BU231" s="404">
        <f t="shared" si="193"/>
        <v>0.12341821060240898</v>
      </c>
      <c r="BV231" s="215"/>
      <c r="BW231" s="213">
        <f t="shared" si="194"/>
        <v>849.71592803214435</v>
      </c>
      <c r="BX231" s="213">
        <f t="shared" si="195"/>
        <v>853.84153149413078</v>
      </c>
      <c r="BY231" s="213">
        <f t="shared" si="196"/>
        <v>4.1256034619864295</v>
      </c>
      <c r="BZ231" s="404">
        <f t="shared" si="197"/>
        <v>4.8552737754850696E-3</v>
      </c>
      <c r="CA231" s="216"/>
      <c r="CB231" s="213">
        <f t="shared" si="198"/>
        <v>21.01772409121698</v>
      </c>
      <c r="CC231" s="213">
        <f t="shared" si="199"/>
        <v>21.245577998402375</v>
      </c>
      <c r="CD231" s="213">
        <f t="shared" si="200"/>
        <v>0.22785390718539489</v>
      </c>
      <c r="CE231" s="404">
        <f t="shared" si="201"/>
        <v>1.0841036174825985E-2</v>
      </c>
      <c r="CF231" s="142"/>
      <c r="CG231" s="213">
        <f t="shared" si="202"/>
        <v>870.73365212336125</v>
      </c>
      <c r="CH231" s="213">
        <f t="shared" si="203"/>
        <v>875.08710949253305</v>
      </c>
      <c r="CI231" s="206">
        <v>-96.913720334806499</v>
      </c>
      <c r="CJ231" s="142">
        <v>-0.1001539642365909</v>
      </c>
    </row>
    <row r="232" spans="1:88">
      <c r="A232" s="74">
        <v>732</v>
      </c>
      <c r="B232" s="84">
        <v>19</v>
      </c>
      <c r="C232" s="84">
        <v>19</v>
      </c>
      <c r="D232" s="75" t="s">
        <v>263</v>
      </c>
      <c r="E232" s="97">
        <v>3285</v>
      </c>
      <c r="F232" s="213">
        <f>'1.a. Vos-laskelma'!C232</f>
        <v>3231</v>
      </c>
      <c r="G232" s="214">
        <f t="shared" si="155"/>
        <v>-54</v>
      </c>
      <c r="H232" s="179">
        <f t="shared" si="156"/>
        <v>-1.643835616438356E-2</v>
      </c>
      <c r="I232" s="142"/>
      <c r="J232" s="213">
        <v>2967549.2156572049</v>
      </c>
      <c r="K232" s="214">
        <f t="shared" si="157"/>
        <v>2757453.5539897503</v>
      </c>
      <c r="L232" s="214">
        <f t="shared" si="158"/>
        <v>-210095.66166745452</v>
      </c>
      <c r="M232" s="179">
        <f t="shared" si="159"/>
        <v>-7.0797700863379248E-2</v>
      </c>
      <c r="N232" s="404"/>
      <c r="O232" s="213">
        <v>-381055.41155555297</v>
      </c>
      <c r="P232" s="213">
        <f>'2.a. Vos-laskelma'!M232+'2.a. Vos-laskelma'!N232</f>
        <v>-435785.76873068494</v>
      </c>
      <c r="Q232" s="214">
        <f t="shared" si="160"/>
        <v>-54730.357175131969</v>
      </c>
      <c r="R232" s="179">
        <f t="shared" si="161"/>
        <v>0.1436283425334664</v>
      </c>
      <c r="S232" s="404"/>
      <c r="T232" s="213">
        <v>2586493.804101652</v>
      </c>
      <c r="U232" s="213">
        <f>'2.a. Vos-laskelma'!U232</f>
        <v>2321667.7852590652</v>
      </c>
      <c r="V232" s="214">
        <f t="shared" si="162"/>
        <v>-264826.01884258678</v>
      </c>
      <c r="W232" s="179">
        <f t="shared" si="163"/>
        <v>-0.1023880352710015</v>
      </c>
      <c r="X232" s="142"/>
      <c r="Y232" s="213">
        <f>'1.a. Vos-laskelma'!X232</f>
        <v>1357779.977132875</v>
      </c>
      <c r="Z232" s="213">
        <f>'1.a. Vos-laskelma'!E232</f>
        <v>1269317.7447252478</v>
      </c>
      <c r="AA232" s="214">
        <f t="shared" si="164"/>
        <v>-88462.232407627162</v>
      </c>
      <c r="AB232" s="179">
        <f t="shared" si="165"/>
        <v>-6.5152111459491693E-2</v>
      </c>
      <c r="AC232" s="179"/>
      <c r="AD232" s="213">
        <v>521347.05891634303</v>
      </c>
      <c r="AE232" s="213">
        <f>'2.a. Vos-laskelma'!X232</f>
        <v>573075.22850404691</v>
      </c>
      <c r="AF232" s="214">
        <f t="shared" si="166"/>
        <v>51728.169587703887</v>
      </c>
      <c r="AG232" s="179">
        <f t="shared" si="167"/>
        <v>9.9220219435445886E-2</v>
      </c>
      <c r="AH232" s="143"/>
      <c r="AI232" s="81">
        <v>4465620.8401508704</v>
      </c>
      <c r="AJ232" s="81">
        <f>'2.a. Vos-laskelma'!Y232</f>
        <v>4164060.7584883599</v>
      </c>
      <c r="AK232" s="214">
        <f t="shared" si="168"/>
        <v>-301560.08166251052</v>
      </c>
      <c r="AL232" s="179">
        <f t="shared" si="169"/>
        <v>-6.7529262437856757E-2</v>
      </c>
      <c r="AM232" s="142"/>
      <c r="AN232" s="213">
        <v>341870</v>
      </c>
      <c r="AO232" s="213">
        <v>341870</v>
      </c>
      <c r="AP232" s="214">
        <f t="shared" si="204"/>
        <v>0</v>
      </c>
      <c r="AQ232" s="179">
        <f t="shared" si="205"/>
        <v>0</v>
      </c>
      <c r="AR232" s="142"/>
      <c r="AS232" s="213">
        <f t="shared" si="170"/>
        <v>4807490.8401508704</v>
      </c>
      <c r="AT232" s="213">
        <f t="shared" si="171"/>
        <v>4505930.7584883599</v>
      </c>
      <c r="AU232" s="214">
        <f t="shared" si="172"/>
        <v>-301560.08166251052</v>
      </c>
      <c r="AV232" s="179">
        <f t="shared" si="173"/>
        <v>-6.2727125581594836E-2</v>
      </c>
      <c r="AX232" s="213">
        <f t="shared" si="174"/>
        <v>903.36353596870777</v>
      </c>
      <c r="AY232" s="213">
        <f t="shared" si="175"/>
        <v>853.43656886095641</v>
      </c>
      <c r="AZ232" s="213">
        <f t="shared" si="176"/>
        <v>-49.926967107751352</v>
      </c>
      <c r="BA232" s="404">
        <f t="shared" si="177"/>
        <v>-5.5267857423770099E-2</v>
      </c>
      <c r="BB232" s="164"/>
      <c r="BC232" s="213">
        <f t="shared" si="178"/>
        <v>-115.99860321325814</v>
      </c>
      <c r="BD232" s="213">
        <f t="shared" si="179"/>
        <v>-134.87643724255182</v>
      </c>
      <c r="BE232" s="213">
        <f t="shared" si="180"/>
        <v>-18.87783402929368</v>
      </c>
      <c r="BF232" s="404">
        <f t="shared" si="181"/>
        <v>0.162741908146839</v>
      </c>
      <c r="BG232" s="527"/>
      <c r="BH232" s="213">
        <f t="shared" si="182"/>
        <v>787.36493275544967</v>
      </c>
      <c r="BI232" s="213">
        <f t="shared" si="183"/>
        <v>718.56013161840463</v>
      </c>
      <c r="BJ232" s="213">
        <f t="shared" si="184"/>
        <v>-68.804801137045047</v>
      </c>
      <c r="BK232" s="404">
        <f t="shared" si="185"/>
        <v>-8.738616399419373E-2</v>
      </c>
      <c r="BL232" s="215"/>
      <c r="BM232" s="213">
        <f t="shared" si="186"/>
        <v>413.32723809219937</v>
      </c>
      <c r="BN232" s="213">
        <f t="shared" si="187"/>
        <v>392.85600270047905</v>
      </c>
      <c r="BO232" s="213">
        <f t="shared" si="188"/>
        <v>-20.471235391720313</v>
      </c>
      <c r="BP232" s="404">
        <f t="shared" si="189"/>
        <v>-4.9527912765221324E-2</v>
      </c>
      <c r="BQ232" s="215"/>
      <c r="BR232" s="213">
        <f t="shared" si="190"/>
        <v>158.7053451800131</v>
      </c>
      <c r="BS232" s="213">
        <f t="shared" si="191"/>
        <v>177.36775874467563</v>
      </c>
      <c r="BT232" s="213">
        <f t="shared" si="192"/>
        <v>18.662413564662529</v>
      </c>
      <c r="BU232" s="404">
        <f t="shared" si="193"/>
        <v>0.11759158800539769</v>
      </c>
      <c r="BV232" s="215"/>
      <c r="BW232" s="213">
        <f t="shared" si="194"/>
        <v>1359.3975160276623</v>
      </c>
      <c r="BX232" s="213">
        <f t="shared" si="195"/>
        <v>1288.7838930635592</v>
      </c>
      <c r="BY232" s="213">
        <f t="shared" si="196"/>
        <v>-70.613622964103115</v>
      </c>
      <c r="BZ232" s="404">
        <f t="shared" si="197"/>
        <v>-5.194479328640042E-2</v>
      </c>
      <c r="CA232" s="216"/>
      <c r="CB232" s="213">
        <f t="shared" si="198"/>
        <v>104.07001522070016</v>
      </c>
      <c r="CC232" s="213">
        <f t="shared" si="199"/>
        <v>105.80934695140823</v>
      </c>
      <c r="CD232" s="213">
        <f t="shared" si="200"/>
        <v>1.7393317307080736</v>
      </c>
      <c r="CE232" s="404">
        <f t="shared" si="201"/>
        <v>1.6713091922005503E-2</v>
      </c>
      <c r="CF232" s="142"/>
      <c r="CG232" s="213">
        <f t="shared" si="202"/>
        <v>1463.4675312483623</v>
      </c>
      <c r="CH232" s="213">
        <f t="shared" si="203"/>
        <v>1394.5932400149675</v>
      </c>
      <c r="CI232" s="206">
        <v>17.42800634575633</v>
      </c>
      <c r="CJ232" s="142">
        <v>1.205223373609386E-2</v>
      </c>
    </row>
    <row r="233" spans="1:88">
      <c r="A233" s="74">
        <v>734</v>
      </c>
      <c r="B233" s="84">
        <v>2</v>
      </c>
      <c r="C233" s="84">
        <v>2</v>
      </c>
      <c r="D233" s="75" t="s">
        <v>264</v>
      </c>
      <c r="E233" s="97">
        <v>50870</v>
      </c>
      <c r="F233" s="213">
        <f>'1.a. Vos-laskelma'!C233</f>
        <v>50339</v>
      </c>
      <c r="G233" s="214">
        <f t="shared" si="155"/>
        <v>-531</v>
      </c>
      <c r="H233" s="179">
        <f t="shared" si="156"/>
        <v>-1.0438372321604088E-2</v>
      </c>
      <c r="I233" s="142"/>
      <c r="J233" s="213">
        <v>14525622.140834291</v>
      </c>
      <c r="K233" s="214">
        <f t="shared" si="157"/>
        <v>10768927.404592892</v>
      </c>
      <c r="L233" s="214">
        <f t="shared" si="158"/>
        <v>-3756694.7362413984</v>
      </c>
      <c r="M233" s="179">
        <f t="shared" si="159"/>
        <v>-0.2586253931031714</v>
      </c>
      <c r="N233" s="404"/>
      <c r="O233" s="213">
        <v>-1703505.4776188319</v>
      </c>
      <c r="P233" s="213">
        <f>'2.a. Vos-laskelma'!M233+'2.a. Vos-laskelma'!N233</f>
        <v>-1775116.377499226</v>
      </c>
      <c r="Q233" s="214">
        <f t="shared" si="160"/>
        <v>-71610.899880394107</v>
      </c>
      <c r="R233" s="179">
        <f t="shared" si="161"/>
        <v>4.2037375764997345E-2</v>
      </c>
      <c r="S233" s="404"/>
      <c r="T233" s="213">
        <v>12822116.66321546</v>
      </c>
      <c r="U233" s="213">
        <f>'2.a. Vos-laskelma'!U233</f>
        <v>8993811.0270936657</v>
      </c>
      <c r="V233" s="214">
        <f t="shared" si="162"/>
        <v>-3828305.6361217946</v>
      </c>
      <c r="W233" s="179">
        <f t="shared" si="163"/>
        <v>-0.29857048852975832</v>
      </c>
      <c r="X233" s="142"/>
      <c r="Y233" s="213">
        <f>'1.a. Vos-laskelma'!X233</f>
        <v>15268963.517190451</v>
      </c>
      <c r="Z233" s="213">
        <f>'1.a. Vos-laskelma'!E233</f>
        <v>15873001.575916268</v>
      </c>
      <c r="AA233" s="214">
        <f t="shared" si="164"/>
        <v>604038.05872581713</v>
      </c>
      <c r="AB233" s="179">
        <f t="shared" si="165"/>
        <v>3.9559859976465675E-2</v>
      </c>
      <c r="AC233" s="179"/>
      <c r="AD233" s="213">
        <v>6072012.1093203789</v>
      </c>
      <c r="AE233" s="213">
        <f>'2.a. Vos-laskelma'!X233</f>
        <v>6876920.6761113675</v>
      </c>
      <c r="AF233" s="214">
        <f t="shared" si="166"/>
        <v>804908.56679098867</v>
      </c>
      <c r="AG233" s="179">
        <f t="shared" si="167"/>
        <v>0.13256043504186613</v>
      </c>
      <c r="AH233" s="143"/>
      <c r="AI233" s="81">
        <v>34163092.289726287</v>
      </c>
      <c r="AJ233" s="81">
        <f>'2.a. Vos-laskelma'!Y233</f>
        <v>31743733.279121298</v>
      </c>
      <c r="AK233" s="214">
        <f t="shared" si="168"/>
        <v>-2419359.0106049888</v>
      </c>
      <c r="AL233" s="179">
        <f t="shared" si="169"/>
        <v>-7.0817916308253862E-2</v>
      </c>
      <c r="AM233" s="142"/>
      <c r="AN233" s="213">
        <v>-2744364</v>
      </c>
      <c r="AO233" s="213">
        <v>-2744364</v>
      </c>
      <c r="AP233" s="214">
        <f t="shared" si="204"/>
        <v>0</v>
      </c>
      <c r="AQ233" s="179">
        <f t="shared" si="205"/>
        <v>0</v>
      </c>
      <c r="AR233" s="142"/>
      <c r="AS233" s="213">
        <f t="shared" si="170"/>
        <v>31418728.289726287</v>
      </c>
      <c r="AT233" s="213">
        <f t="shared" si="171"/>
        <v>28999369.279121298</v>
      </c>
      <c r="AU233" s="214">
        <f t="shared" si="172"/>
        <v>-2419359.0106049888</v>
      </c>
      <c r="AV233" s="179">
        <f t="shared" si="173"/>
        <v>-7.7003721738670844E-2</v>
      </c>
      <c r="AX233" s="213">
        <f t="shared" si="174"/>
        <v>285.54397760633555</v>
      </c>
      <c r="AY233" s="213">
        <f t="shared" si="175"/>
        <v>213.92811546897818</v>
      </c>
      <c r="AZ233" s="213">
        <f t="shared" si="176"/>
        <v>-71.615862137357368</v>
      </c>
      <c r="BA233" s="404">
        <f t="shared" si="177"/>
        <v>-0.25080501692839197</v>
      </c>
      <c r="BB233" s="164"/>
      <c r="BC233" s="213">
        <f t="shared" si="178"/>
        <v>-33.487428299957379</v>
      </c>
      <c r="BD233" s="213">
        <f t="shared" si="179"/>
        <v>-35.2632427640443</v>
      </c>
      <c r="BE233" s="213">
        <f t="shared" si="180"/>
        <v>-1.7758144640869205</v>
      </c>
      <c r="BF233" s="404">
        <f t="shared" si="181"/>
        <v>5.3029287533828948E-2</v>
      </c>
      <c r="BG233" s="527"/>
      <c r="BH233" s="213">
        <f t="shared" si="182"/>
        <v>252.05654930637823</v>
      </c>
      <c r="BI233" s="213">
        <f t="shared" si="183"/>
        <v>178.66487270493386</v>
      </c>
      <c r="BJ233" s="213">
        <f t="shared" si="184"/>
        <v>-73.391676601444374</v>
      </c>
      <c r="BK233" s="404">
        <f t="shared" si="185"/>
        <v>-0.2911714724469856</v>
      </c>
      <c r="BL233" s="215"/>
      <c r="BM233" s="213">
        <f t="shared" si="186"/>
        <v>300.15654643582565</v>
      </c>
      <c r="BN233" s="213">
        <f t="shared" si="187"/>
        <v>315.3221473592298</v>
      </c>
      <c r="BO233" s="213">
        <f t="shared" si="188"/>
        <v>15.165600923404156</v>
      </c>
      <c r="BP233" s="404">
        <f t="shared" si="189"/>
        <v>5.0525637716339486E-2</v>
      </c>
      <c r="BQ233" s="215"/>
      <c r="BR233" s="213">
        <f t="shared" si="190"/>
        <v>119.36332041125179</v>
      </c>
      <c r="BS233" s="213">
        <f t="shared" si="191"/>
        <v>136.61218292201607</v>
      </c>
      <c r="BT233" s="213">
        <f t="shared" si="192"/>
        <v>17.248862510764283</v>
      </c>
      <c r="BU233" s="404">
        <f t="shared" si="193"/>
        <v>0.14450722760840959</v>
      </c>
      <c r="BV233" s="215"/>
      <c r="BW233" s="213">
        <f t="shared" si="194"/>
        <v>671.57641615345563</v>
      </c>
      <c r="BX233" s="213">
        <f t="shared" si="195"/>
        <v>630.59920298617965</v>
      </c>
      <c r="BY233" s="213">
        <f t="shared" si="196"/>
        <v>-40.977213167275977</v>
      </c>
      <c r="BZ233" s="404">
        <f t="shared" si="197"/>
        <v>-6.1016456477102764E-2</v>
      </c>
      <c r="CA233" s="216"/>
      <c r="CB233" s="213">
        <f t="shared" si="198"/>
        <v>-53.948574798505994</v>
      </c>
      <c r="CC233" s="213">
        <f t="shared" si="199"/>
        <v>-54.517650330757462</v>
      </c>
      <c r="CD233" s="213">
        <f t="shared" si="200"/>
        <v>-0.56907553225146756</v>
      </c>
      <c r="CE233" s="404">
        <f t="shared" si="201"/>
        <v>1.0548481296807624E-2</v>
      </c>
      <c r="CF233" s="142"/>
      <c r="CG233" s="213">
        <f t="shared" si="202"/>
        <v>617.62784135494962</v>
      </c>
      <c r="CH233" s="213">
        <f t="shared" si="203"/>
        <v>576.08155265542223</v>
      </c>
      <c r="CI233" s="206">
        <v>-7.5515479632031202E-3</v>
      </c>
      <c r="CJ233" s="142">
        <v>-1.222654668106133E-5</v>
      </c>
    </row>
    <row r="234" spans="1:88">
      <c r="A234" s="74">
        <v>738</v>
      </c>
      <c r="B234" s="84">
        <v>2</v>
      </c>
      <c r="C234" s="84">
        <v>2</v>
      </c>
      <c r="D234" s="75" t="s">
        <v>265</v>
      </c>
      <c r="E234" s="97">
        <v>2965</v>
      </c>
      <c r="F234" s="213">
        <f>'1.a. Vos-laskelma'!C234</f>
        <v>2957</v>
      </c>
      <c r="G234" s="214">
        <f t="shared" si="155"/>
        <v>-8</v>
      </c>
      <c r="H234" s="179">
        <f t="shared" si="156"/>
        <v>-2.6981450252951096E-3</v>
      </c>
      <c r="I234" s="142"/>
      <c r="J234" s="213">
        <v>1216153.988529427</v>
      </c>
      <c r="K234" s="214">
        <f t="shared" si="157"/>
        <v>1111285.755202451</v>
      </c>
      <c r="L234" s="214">
        <f t="shared" si="158"/>
        <v>-104868.23332697595</v>
      </c>
      <c r="M234" s="179">
        <f t="shared" si="159"/>
        <v>-8.6229403772940458E-2</v>
      </c>
      <c r="N234" s="404"/>
      <c r="O234" s="213">
        <v>84938.843550253208</v>
      </c>
      <c r="P234" s="213">
        <f>'2.a. Vos-laskelma'!M234+'2.a. Vos-laskelma'!N234</f>
        <v>80837.592986746036</v>
      </c>
      <c r="Q234" s="214">
        <f t="shared" si="160"/>
        <v>-4101.250563507172</v>
      </c>
      <c r="R234" s="179">
        <f t="shared" si="161"/>
        <v>-4.8284746908294186E-2</v>
      </c>
      <c r="S234" s="404"/>
      <c r="T234" s="213">
        <v>1301092.8320796799</v>
      </c>
      <c r="U234" s="213">
        <f>'2.a. Vos-laskelma'!U234</f>
        <v>1192123.348189197</v>
      </c>
      <c r="V234" s="214">
        <f t="shared" si="162"/>
        <v>-108969.48389048292</v>
      </c>
      <c r="W234" s="179">
        <f t="shared" si="163"/>
        <v>-8.3752274398672222E-2</v>
      </c>
      <c r="X234" s="142"/>
      <c r="Y234" s="213">
        <f>'1.a. Vos-laskelma'!X234</f>
        <v>856048.4811669034</v>
      </c>
      <c r="Z234" s="213">
        <f>'1.a. Vos-laskelma'!E234</f>
        <v>784742.56820304901</v>
      </c>
      <c r="AA234" s="214">
        <f t="shared" si="164"/>
        <v>-71305.912963854382</v>
      </c>
      <c r="AB234" s="179">
        <f t="shared" si="165"/>
        <v>-8.3296582533100599E-2</v>
      </c>
      <c r="AC234" s="179"/>
      <c r="AD234" s="213">
        <v>421698.42389068718</v>
      </c>
      <c r="AE234" s="213">
        <f>'2.a. Vos-laskelma'!X234</f>
        <v>467224.88734709821</v>
      </c>
      <c r="AF234" s="214">
        <f t="shared" si="166"/>
        <v>45526.463456411031</v>
      </c>
      <c r="AG234" s="179">
        <f t="shared" si="167"/>
        <v>0.10795976668912667</v>
      </c>
      <c r="AH234" s="143"/>
      <c r="AI234" s="81">
        <v>2578839.7371372711</v>
      </c>
      <c r="AJ234" s="81">
        <f>'2.a. Vos-laskelma'!Y234</f>
        <v>2444090.8037393442</v>
      </c>
      <c r="AK234" s="214">
        <f t="shared" si="168"/>
        <v>-134748.93339792686</v>
      </c>
      <c r="AL234" s="179">
        <f t="shared" si="169"/>
        <v>-5.2251767125129495E-2</v>
      </c>
      <c r="AM234" s="142"/>
      <c r="AN234" s="213">
        <v>-676929</v>
      </c>
      <c r="AO234" s="213">
        <v>-676929</v>
      </c>
      <c r="AP234" s="214">
        <f t="shared" si="204"/>
        <v>0</v>
      </c>
      <c r="AQ234" s="179">
        <f t="shared" si="205"/>
        <v>0</v>
      </c>
      <c r="AR234" s="142"/>
      <c r="AS234" s="213">
        <f t="shared" si="170"/>
        <v>1901910.7371372711</v>
      </c>
      <c r="AT234" s="213">
        <f t="shared" si="171"/>
        <v>1767161.8037393442</v>
      </c>
      <c r="AU234" s="214">
        <f t="shared" si="172"/>
        <v>-134748.93339792686</v>
      </c>
      <c r="AV234" s="179">
        <f t="shared" si="173"/>
        <v>-7.0849241642512106E-2</v>
      </c>
      <c r="AX234" s="213">
        <f t="shared" si="174"/>
        <v>410.16997926793488</v>
      </c>
      <c r="AY234" s="213">
        <f t="shared" si="175"/>
        <v>375.81527061293576</v>
      </c>
      <c r="AZ234" s="213">
        <f t="shared" si="176"/>
        <v>-34.354708654999115</v>
      </c>
      <c r="BA234" s="404">
        <f t="shared" si="177"/>
        <v>-8.3757247949532709E-2</v>
      </c>
      <c r="BB234" s="164"/>
      <c r="BC234" s="213">
        <f t="shared" si="178"/>
        <v>28.647164772429413</v>
      </c>
      <c r="BD234" s="213">
        <f t="shared" si="179"/>
        <v>27.337704763864064</v>
      </c>
      <c r="BE234" s="213">
        <f t="shared" si="180"/>
        <v>-1.3094600085653489</v>
      </c>
      <c r="BF234" s="404">
        <f t="shared" si="181"/>
        <v>-4.5709933913795152E-2</v>
      </c>
      <c r="BG234" s="527"/>
      <c r="BH234" s="213">
        <f t="shared" si="182"/>
        <v>438.81714404036421</v>
      </c>
      <c r="BI234" s="213">
        <f t="shared" si="183"/>
        <v>403.15297537679982</v>
      </c>
      <c r="BJ234" s="213">
        <f t="shared" si="184"/>
        <v>-35.664168663564396</v>
      </c>
      <c r="BK234" s="404">
        <f t="shared" si="185"/>
        <v>-8.1273416838709159E-2</v>
      </c>
      <c r="BL234" s="215"/>
      <c r="BM234" s="213">
        <f t="shared" si="186"/>
        <v>288.71786885898933</v>
      </c>
      <c r="BN234" s="213">
        <f t="shared" si="187"/>
        <v>265.38470348429115</v>
      </c>
      <c r="BO234" s="213">
        <f t="shared" si="188"/>
        <v>-23.333165374698183</v>
      </c>
      <c r="BP234" s="404">
        <f t="shared" si="189"/>
        <v>-8.0816492123991709E-2</v>
      </c>
      <c r="BQ234" s="215"/>
      <c r="BR234" s="213">
        <f t="shared" si="190"/>
        <v>142.22543807443074</v>
      </c>
      <c r="BS234" s="213">
        <f t="shared" si="191"/>
        <v>158.00638733415565</v>
      </c>
      <c r="BT234" s="213">
        <f t="shared" si="192"/>
        <v>15.780949259724906</v>
      </c>
      <c r="BU234" s="404">
        <f t="shared" si="193"/>
        <v>0.11095729057600985</v>
      </c>
      <c r="BV234" s="215"/>
      <c r="BW234" s="213">
        <f t="shared" si="194"/>
        <v>869.76045097378449</v>
      </c>
      <c r="BX234" s="213">
        <f t="shared" si="195"/>
        <v>826.54406619524661</v>
      </c>
      <c r="BY234" s="213">
        <f t="shared" si="196"/>
        <v>-43.216384778537872</v>
      </c>
      <c r="BZ234" s="404">
        <f t="shared" si="197"/>
        <v>-4.9687686684480509E-2</v>
      </c>
      <c r="CA234" s="216"/>
      <c r="CB234" s="213">
        <f t="shared" si="198"/>
        <v>-228.30657672849915</v>
      </c>
      <c r="CC234" s="213">
        <f t="shared" si="199"/>
        <v>-228.92424754819072</v>
      </c>
      <c r="CD234" s="213">
        <f t="shared" si="200"/>
        <v>-0.61767081969156834</v>
      </c>
      <c r="CE234" s="404">
        <f t="shared" si="201"/>
        <v>2.7054447074737532E-3</v>
      </c>
      <c r="CF234" s="142"/>
      <c r="CG234" s="213">
        <f t="shared" si="202"/>
        <v>641.45387424528531</v>
      </c>
      <c r="CH234" s="213">
        <f t="shared" si="203"/>
        <v>597.61981864705592</v>
      </c>
      <c r="CI234" s="206">
        <v>-62.777132512243163</v>
      </c>
      <c r="CJ234" s="142">
        <v>-8.9142812386643122E-2</v>
      </c>
    </row>
    <row r="235" spans="1:88">
      <c r="A235" s="74">
        <v>739</v>
      </c>
      <c r="B235" s="84">
        <v>9</v>
      </c>
      <c r="C235" s="84">
        <v>9</v>
      </c>
      <c r="D235" s="75" t="s">
        <v>266</v>
      </c>
      <c r="E235" s="97">
        <v>3188</v>
      </c>
      <c r="F235" s="213">
        <f>'1.a. Vos-laskelma'!C235</f>
        <v>3094</v>
      </c>
      <c r="G235" s="214">
        <f t="shared" si="155"/>
        <v>-94</v>
      </c>
      <c r="H235" s="179">
        <f t="shared" si="156"/>
        <v>-2.9485570890840654E-2</v>
      </c>
      <c r="I235" s="142"/>
      <c r="J235" s="213">
        <v>86114.263258494437</v>
      </c>
      <c r="K235" s="214">
        <f t="shared" si="157"/>
        <v>-30507.3149524529</v>
      </c>
      <c r="L235" s="214">
        <f t="shared" si="158"/>
        <v>-116621.57821094734</v>
      </c>
      <c r="M235" s="179">
        <f t="shared" si="159"/>
        <v>-1.3542655281260112</v>
      </c>
      <c r="N235" s="404"/>
      <c r="O235" s="213">
        <v>2038739.2187019561</v>
      </c>
      <c r="P235" s="213">
        <f>'2.a. Vos-laskelma'!M235+'2.a. Vos-laskelma'!N235</f>
        <v>1985321.3401161556</v>
      </c>
      <c r="Q235" s="214">
        <f t="shared" si="160"/>
        <v>-53417.878585800529</v>
      </c>
      <c r="R235" s="179">
        <f t="shared" si="161"/>
        <v>-2.6201427870608744E-2</v>
      </c>
      <c r="S235" s="404"/>
      <c r="T235" s="213">
        <v>2124853.4819604498</v>
      </c>
      <c r="U235" s="213">
        <f>'2.a. Vos-laskelma'!U235</f>
        <v>1954814.0251637027</v>
      </c>
      <c r="V235" s="214">
        <f t="shared" si="162"/>
        <v>-170039.45679674717</v>
      </c>
      <c r="W235" s="179">
        <f t="shared" si="163"/>
        <v>-8.002408553829507E-2</v>
      </c>
      <c r="X235" s="142"/>
      <c r="Y235" s="213">
        <f>'1.a. Vos-laskelma'!X235</f>
        <v>1049165.6853993169</v>
      </c>
      <c r="Z235" s="213">
        <f>'1.a. Vos-laskelma'!E235</f>
        <v>994897.78546758147</v>
      </c>
      <c r="AA235" s="214">
        <f t="shared" si="164"/>
        <v>-54267.899931735476</v>
      </c>
      <c r="AB235" s="179">
        <f t="shared" si="165"/>
        <v>-5.1724813999307347E-2</v>
      </c>
      <c r="AC235" s="179"/>
      <c r="AD235" s="213">
        <v>536546.77240600972</v>
      </c>
      <c r="AE235" s="213">
        <f>'2.a. Vos-laskelma'!X235</f>
        <v>589248.49123283091</v>
      </c>
      <c r="AF235" s="214">
        <f t="shared" si="166"/>
        <v>52701.71882682119</v>
      </c>
      <c r="AG235" s="179">
        <f t="shared" si="167"/>
        <v>9.8223904302869106E-2</v>
      </c>
      <c r="AH235" s="143"/>
      <c r="AI235" s="81">
        <v>3710565.939765777</v>
      </c>
      <c r="AJ235" s="81">
        <f>'2.a. Vos-laskelma'!Y235</f>
        <v>3538960.3018641151</v>
      </c>
      <c r="AK235" s="214">
        <f t="shared" si="168"/>
        <v>-171605.63790166192</v>
      </c>
      <c r="AL235" s="179">
        <f t="shared" si="169"/>
        <v>-4.6247834073659996E-2</v>
      </c>
      <c r="AM235" s="142"/>
      <c r="AN235" s="213">
        <v>260499</v>
      </c>
      <c r="AO235" s="213">
        <v>260499</v>
      </c>
      <c r="AP235" s="214">
        <f t="shared" si="204"/>
        <v>0</v>
      </c>
      <c r="AQ235" s="179">
        <f t="shared" si="205"/>
        <v>0</v>
      </c>
      <c r="AR235" s="142"/>
      <c r="AS235" s="213">
        <f t="shared" si="170"/>
        <v>3971064.939765777</v>
      </c>
      <c r="AT235" s="213">
        <f t="shared" si="171"/>
        <v>3799459.3018641151</v>
      </c>
      <c r="AU235" s="214">
        <f t="shared" si="172"/>
        <v>-171605.63790166192</v>
      </c>
      <c r="AV235" s="179">
        <f t="shared" si="173"/>
        <v>-4.3214009467138964E-2</v>
      </c>
      <c r="AX235" s="213">
        <f t="shared" si="174"/>
        <v>27.012002276817576</v>
      </c>
      <c r="AY235" s="213">
        <f t="shared" si="175"/>
        <v>-9.8601535075801223</v>
      </c>
      <c r="AZ235" s="213">
        <f t="shared" si="176"/>
        <v>-36.872155784397698</v>
      </c>
      <c r="BA235" s="404">
        <f t="shared" si="177"/>
        <v>-1.3650286049339768</v>
      </c>
      <c r="BB235" s="164"/>
      <c r="BC235" s="213">
        <f t="shared" si="178"/>
        <v>639.50414639333633</v>
      </c>
      <c r="BD235" s="213">
        <f t="shared" si="179"/>
        <v>641.66817715454283</v>
      </c>
      <c r="BE235" s="213">
        <f t="shared" si="180"/>
        <v>2.1640307612065044</v>
      </c>
      <c r="BF235" s="404">
        <f t="shared" si="181"/>
        <v>3.3839198282156029E-3</v>
      </c>
      <c r="BG235" s="527"/>
      <c r="BH235" s="213">
        <f t="shared" si="182"/>
        <v>666.5161486701536</v>
      </c>
      <c r="BI235" s="213">
        <f t="shared" si="183"/>
        <v>631.80802364696274</v>
      </c>
      <c r="BJ235" s="213">
        <f t="shared" si="184"/>
        <v>-34.70812502319086</v>
      </c>
      <c r="BK235" s="404">
        <f t="shared" si="185"/>
        <v>-5.2073944633511442E-2</v>
      </c>
      <c r="BL235" s="215"/>
      <c r="BM235" s="213">
        <f t="shared" si="186"/>
        <v>329.09839567105297</v>
      </c>
      <c r="BN235" s="213">
        <f t="shared" si="187"/>
        <v>321.55713816017499</v>
      </c>
      <c r="BO235" s="213">
        <f t="shared" si="188"/>
        <v>-7.5412575108779833</v>
      </c>
      <c r="BP235" s="404">
        <f t="shared" si="189"/>
        <v>-2.2914902078148603E-2</v>
      </c>
      <c r="BQ235" s="215"/>
      <c r="BR235" s="213">
        <f t="shared" si="190"/>
        <v>168.30199887265047</v>
      </c>
      <c r="BS235" s="213">
        <f t="shared" si="191"/>
        <v>190.44876898281541</v>
      </c>
      <c r="BT235" s="213">
        <f t="shared" si="192"/>
        <v>22.146770110164937</v>
      </c>
      <c r="BU235" s="404">
        <f t="shared" si="193"/>
        <v>0.13158946571349275</v>
      </c>
      <c r="BV235" s="215"/>
      <c r="BW235" s="213">
        <f t="shared" si="194"/>
        <v>1163.9165432138573</v>
      </c>
      <c r="BX235" s="213">
        <f t="shared" si="195"/>
        <v>1143.8139307899532</v>
      </c>
      <c r="BY235" s="213">
        <f t="shared" si="196"/>
        <v>-20.10261242390402</v>
      </c>
      <c r="BZ235" s="404">
        <f t="shared" si="197"/>
        <v>-1.7271523925930125E-2</v>
      </c>
      <c r="CA235" s="216"/>
      <c r="CB235" s="213">
        <f t="shared" si="198"/>
        <v>81.712358845671261</v>
      </c>
      <c r="CC235" s="213">
        <f t="shared" si="199"/>
        <v>84.194893341952167</v>
      </c>
      <c r="CD235" s="213">
        <f t="shared" si="200"/>
        <v>2.4825344962809055</v>
      </c>
      <c r="CE235" s="404">
        <f t="shared" si="201"/>
        <v>3.0381383322559883E-2</v>
      </c>
      <c r="CF235" s="142"/>
      <c r="CG235" s="213">
        <f t="shared" si="202"/>
        <v>1245.6289020595286</v>
      </c>
      <c r="CH235" s="213">
        <f t="shared" si="203"/>
        <v>1228.0088241319054</v>
      </c>
      <c r="CI235" s="206">
        <v>-153.7556074302224</v>
      </c>
      <c r="CJ235" s="142">
        <v>-0.10987373833821081</v>
      </c>
    </row>
    <row r="236" spans="1:88">
      <c r="A236" s="74">
        <v>740</v>
      </c>
      <c r="B236" s="84">
        <v>10</v>
      </c>
      <c r="C236" s="84">
        <v>10</v>
      </c>
      <c r="D236" s="75" t="s">
        <v>267</v>
      </c>
      <c r="E236" s="97">
        <v>31460</v>
      </c>
      <c r="F236" s="213">
        <f>'1.a. Vos-laskelma'!C236</f>
        <v>31008</v>
      </c>
      <c r="G236" s="214">
        <f t="shared" si="155"/>
        <v>-452</v>
      </c>
      <c r="H236" s="179">
        <f t="shared" si="156"/>
        <v>-1.4367450731087094E-2</v>
      </c>
      <c r="I236" s="142"/>
      <c r="J236" s="213">
        <v>1756727.5477933199</v>
      </c>
      <c r="K236" s="214">
        <f t="shared" si="157"/>
        <v>81632.197314841673</v>
      </c>
      <c r="L236" s="214">
        <f t="shared" si="158"/>
        <v>-1675095.3504784782</v>
      </c>
      <c r="M236" s="179">
        <f t="shared" si="159"/>
        <v>-0.95353166891622865</v>
      </c>
      <c r="N236" s="404"/>
      <c r="O236" s="213">
        <v>-6406110.7962867767</v>
      </c>
      <c r="P236" s="213">
        <f>'2.a. Vos-laskelma'!M236+'2.a. Vos-laskelma'!N236</f>
        <v>-5969946.7405206226</v>
      </c>
      <c r="Q236" s="214">
        <f t="shared" si="160"/>
        <v>436164.05576615408</v>
      </c>
      <c r="R236" s="179">
        <f t="shared" si="161"/>
        <v>-6.8085624747385137E-2</v>
      </c>
      <c r="S236" s="404"/>
      <c r="T236" s="213">
        <v>-4649383.2484934563</v>
      </c>
      <c r="U236" s="213">
        <f>'2.a. Vos-laskelma'!U236</f>
        <v>-5888314.5432057809</v>
      </c>
      <c r="V236" s="214">
        <f t="shared" si="162"/>
        <v>-1238931.2947123246</v>
      </c>
      <c r="W236" s="179">
        <f t="shared" si="163"/>
        <v>0.26647218103901771</v>
      </c>
      <c r="X236" s="142"/>
      <c r="Y236" s="213">
        <f>'1.a. Vos-laskelma'!X236</f>
        <v>8364833.9102573069</v>
      </c>
      <c r="Z236" s="213">
        <f>'1.a. Vos-laskelma'!E236</f>
        <v>8760639.5216321442</v>
      </c>
      <c r="AA236" s="214">
        <f t="shared" si="164"/>
        <v>395805.61137483735</v>
      </c>
      <c r="AB236" s="179">
        <f t="shared" si="165"/>
        <v>4.7317808771969047E-2</v>
      </c>
      <c r="AC236" s="179"/>
      <c r="AD236" s="213">
        <v>3824787.509548198</v>
      </c>
      <c r="AE236" s="213">
        <f>'2.a. Vos-laskelma'!X236</f>
        <v>4401884.6112347459</v>
      </c>
      <c r="AF236" s="214">
        <f t="shared" si="166"/>
        <v>577097.10168654798</v>
      </c>
      <c r="AG236" s="179">
        <f t="shared" si="167"/>
        <v>0.15088344130121817</v>
      </c>
      <c r="AH236" s="143"/>
      <c r="AI236" s="81">
        <v>7540238.171312049</v>
      </c>
      <c r="AJ236" s="81">
        <f>'2.a. Vos-laskelma'!Y236</f>
        <v>7274209.5896611093</v>
      </c>
      <c r="AK236" s="214">
        <f t="shared" si="168"/>
        <v>-266028.58165093977</v>
      </c>
      <c r="AL236" s="179">
        <f t="shared" si="169"/>
        <v>-3.5281190806821572E-2</v>
      </c>
      <c r="AM236" s="142"/>
      <c r="AN236" s="213">
        <v>-1382782</v>
      </c>
      <c r="AO236" s="213">
        <v>-1382782</v>
      </c>
      <c r="AP236" s="214">
        <f t="shared" si="204"/>
        <v>0</v>
      </c>
      <c r="AQ236" s="179">
        <f t="shared" si="205"/>
        <v>0</v>
      </c>
      <c r="AR236" s="142"/>
      <c r="AS236" s="213">
        <f t="shared" si="170"/>
        <v>6157456.171312049</v>
      </c>
      <c r="AT236" s="213">
        <f t="shared" si="171"/>
        <v>5891427.5896611093</v>
      </c>
      <c r="AU236" s="214">
        <f t="shared" si="172"/>
        <v>-266028.58165093977</v>
      </c>
      <c r="AV236" s="179">
        <f t="shared" si="173"/>
        <v>-4.3204299673359044E-2</v>
      </c>
      <c r="AX236" s="213">
        <f t="shared" si="174"/>
        <v>55.840036484212334</v>
      </c>
      <c r="AY236" s="213">
        <f t="shared" si="175"/>
        <v>2.6326173024652242</v>
      </c>
      <c r="AZ236" s="213">
        <f t="shared" si="176"/>
        <v>-53.207419181747113</v>
      </c>
      <c r="BA236" s="404">
        <f t="shared" si="177"/>
        <v>-0.95285430547292815</v>
      </c>
      <c r="BB236" s="164"/>
      <c r="BC236" s="213">
        <f t="shared" si="178"/>
        <v>-203.6271708927774</v>
      </c>
      <c r="BD236" s="213">
        <f t="shared" si="179"/>
        <v>-192.5292421478529</v>
      </c>
      <c r="BE236" s="213">
        <f t="shared" si="180"/>
        <v>11.097928744924502</v>
      </c>
      <c r="BF236" s="404">
        <f t="shared" si="181"/>
        <v>-5.450121757458519E-2</v>
      </c>
      <c r="BG236" s="527"/>
      <c r="BH236" s="213">
        <f t="shared" si="182"/>
        <v>-147.78713440856504</v>
      </c>
      <c r="BI236" s="213">
        <f t="shared" si="183"/>
        <v>-189.89662484538766</v>
      </c>
      <c r="BJ236" s="213">
        <f t="shared" si="184"/>
        <v>-42.109490436822625</v>
      </c>
      <c r="BK236" s="404">
        <f t="shared" si="185"/>
        <v>0.28493339833228515</v>
      </c>
      <c r="BL236" s="215"/>
      <c r="BM236" s="213">
        <f t="shared" si="186"/>
        <v>265.88791831714263</v>
      </c>
      <c r="BN236" s="213">
        <f t="shared" si="187"/>
        <v>282.52836434572191</v>
      </c>
      <c r="BO236" s="213">
        <f t="shared" si="188"/>
        <v>16.640446028579277</v>
      </c>
      <c r="BP236" s="404">
        <f t="shared" si="189"/>
        <v>6.2584438337401557E-2</v>
      </c>
      <c r="BQ236" s="215"/>
      <c r="BR236" s="213">
        <f t="shared" si="190"/>
        <v>121.57620818652886</v>
      </c>
      <c r="BS236" s="213">
        <f t="shared" si="191"/>
        <v>141.95964303517627</v>
      </c>
      <c r="BT236" s="213">
        <f t="shared" si="192"/>
        <v>20.383434848647411</v>
      </c>
      <c r="BU236" s="404">
        <f t="shared" si="193"/>
        <v>0.16765973501471629</v>
      </c>
      <c r="BV236" s="215"/>
      <c r="BW236" s="213">
        <f t="shared" si="194"/>
        <v>239.67699209510644</v>
      </c>
      <c r="BX236" s="213">
        <f t="shared" si="195"/>
        <v>234.59138253551049</v>
      </c>
      <c r="BY236" s="213">
        <f t="shared" si="196"/>
        <v>-5.0856095595959516</v>
      </c>
      <c r="BZ236" s="404">
        <f t="shared" si="197"/>
        <v>-2.1218597225961207E-2</v>
      </c>
      <c r="CA236" s="216"/>
      <c r="CB236" s="213">
        <f t="shared" si="198"/>
        <v>-43.953655435473614</v>
      </c>
      <c r="CC236" s="213">
        <f t="shared" si="199"/>
        <v>-44.594362745098039</v>
      </c>
      <c r="CD236" s="213">
        <f t="shared" si="200"/>
        <v>-0.64070730962442468</v>
      </c>
      <c r="CE236" s="404">
        <f t="shared" si="201"/>
        <v>1.4576883384932984E-2</v>
      </c>
      <c r="CF236" s="142"/>
      <c r="CG236" s="213">
        <f t="shared" si="202"/>
        <v>195.72333665963285</v>
      </c>
      <c r="CH236" s="213">
        <f t="shared" si="203"/>
        <v>189.99701979041245</v>
      </c>
      <c r="CI236" s="206">
        <v>-44.519309163976999</v>
      </c>
      <c r="CJ236" s="142">
        <v>-0.18530976884372069</v>
      </c>
    </row>
    <row r="237" spans="1:88">
      <c r="A237" s="74">
        <v>742</v>
      </c>
      <c r="B237" s="84">
        <v>19</v>
      </c>
      <c r="C237" s="84">
        <v>19</v>
      </c>
      <c r="D237" s="75" t="s">
        <v>268</v>
      </c>
      <c r="E237" s="97">
        <v>964</v>
      </c>
      <c r="F237" s="213">
        <f>'1.a. Vos-laskelma'!C237</f>
        <v>974</v>
      </c>
      <c r="G237" s="214">
        <f t="shared" si="155"/>
        <v>10</v>
      </c>
      <c r="H237" s="179">
        <f t="shared" si="156"/>
        <v>1.0373443983402489E-2</v>
      </c>
      <c r="I237" s="142"/>
      <c r="J237" s="213">
        <v>1085815.9752197701</v>
      </c>
      <c r="K237" s="214">
        <f t="shared" si="157"/>
        <v>1148897.3003000051</v>
      </c>
      <c r="L237" s="214">
        <f t="shared" si="158"/>
        <v>63081.325080235023</v>
      </c>
      <c r="M237" s="179">
        <f t="shared" si="159"/>
        <v>5.8095779137406142E-2</v>
      </c>
      <c r="N237" s="404"/>
      <c r="O237" s="213">
        <v>172737.68301469911</v>
      </c>
      <c r="P237" s="213">
        <f>'2.a. Vos-laskelma'!M237+'2.a. Vos-laskelma'!N237</f>
        <v>156528.57243645261</v>
      </c>
      <c r="Q237" s="214">
        <f t="shared" si="160"/>
        <v>-16209.110578246502</v>
      </c>
      <c r="R237" s="179">
        <f t="shared" si="161"/>
        <v>-9.3836563599542941E-2</v>
      </c>
      <c r="S237" s="404"/>
      <c r="T237" s="213">
        <v>1258553.6582344689</v>
      </c>
      <c r="U237" s="213">
        <f>'2.a. Vos-laskelma'!U237</f>
        <v>1305425.8727364577</v>
      </c>
      <c r="V237" s="214">
        <f t="shared" si="162"/>
        <v>46872.214501988841</v>
      </c>
      <c r="W237" s="179">
        <f t="shared" si="163"/>
        <v>3.7242921027095796E-2</v>
      </c>
      <c r="X237" s="142"/>
      <c r="Y237" s="213">
        <f>'1.a. Vos-laskelma'!X237</f>
        <v>65360.612898886771</v>
      </c>
      <c r="Z237" s="213">
        <f>'1.a. Vos-laskelma'!E237</f>
        <v>-6733.8916060381371</v>
      </c>
      <c r="AA237" s="214">
        <f t="shared" si="164"/>
        <v>-72094.504504924902</v>
      </c>
      <c r="AB237" s="179">
        <f t="shared" si="165"/>
        <v>-1.1030267512401619</v>
      </c>
      <c r="AC237" s="179"/>
      <c r="AD237" s="213">
        <v>166245.38848250991</v>
      </c>
      <c r="AE237" s="213">
        <f>'2.a. Vos-laskelma'!X237</f>
        <v>182633.68536578238</v>
      </c>
      <c r="AF237" s="214">
        <f t="shared" si="166"/>
        <v>16388.296883272473</v>
      </c>
      <c r="AG237" s="179">
        <f t="shared" si="167"/>
        <v>9.8578956281825697E-2</v>
      </c>
      <c r="AH237" s="143"/>
      <c r="AI237" s="81">
        <v>1490159.6596158659</v>
      </c>
      <c r="AJ237" s="81">
        <f>'2.a. Vos-laskelma'!Y237</f>
        <v>1481325.6664962019</v>
      </c>
      <c r="AK237" s="214">
        <f t="shared" si="168"/>
        <v>-8833.9931196640246</v>
      </c>
      <c r="AL237" s="179">
        <f t="shared" si="169"/>
        <v>-5.928219209706197E-3</v>
      </c>
      <c r="AM237" s="142"/>
      <c r="AN237" s="213">
        <v>258769</v>
      </c>
      <c r="AO237" s="213">
        <v>258769</v>
      </c>
      <c r="AP237" s="214">
        <f t="shared" si="204"/>
        <v>0</v>
      </c>
      <c r="AQ237" s="179">
        <f t="shared" si="205"/>
        <v>0</v>
      </c>
      <c r="AR237" s="142"/>
      <c r="AS237" s="213">
        <f t="shared" si="170"/>
        <v>1748928.6596158659</v>
      </c>
      <c r="AT237" s="213">
        <f t="shared" si="171"/>
        <v>1740094.6664962019</v>
      </c>
      <c r="AU237" s="214">
        <f t="shared" si="172"/>
        <v>-8833.9931196640246</v>
      </c>
      <c r="AV237" s="179">
        <f t="shared" si="173"/>
        <v>-5.0510883168924225E-3</v>
      </c>
      <c r="AX237" s="213">
        <f t="shared" si="174"/>
        <v>1126.3651195225832</v>
      </c>
      <c r="AY237" s="213">
        <f t="shared" si="175"/>
        <v>1179.5660167351182</v>
      </c>
      <c r="AZ237" s="213">
        <f t="shared" si="176"/>
        <v>53.200897212534983</v>
      </c>
      <c r="BA237" s="404">
        <f t="shared" si="177"/>
        <v>4.7232372780759146E-2</v>
      </c>
      <c r="BB237" s="164"/>
      <c r="BC237" s="213">
        <f t="shared" si="178"/>
        <v>179.18846785757168</v>
      </c>
      <c r="BD237" s="213">
        <f t="shared" si="179"/>
        <v>160.70695322017721</v>
      </c>
      <c r="BE237" s="213">
        <f t="shared" si="180"/>
        <v>-18.481514637394469</v>
      </c>
      <c r="BF237" s="404">
        <f t="shared" si="181"/>
        <v>-0.10314008964061537</v>
      </c>
      <c r="BG237" s="527"/>
      <c r="BH237" s="213">
        <f t="shared" si="182"/>
        <v>1305.5535873801546</v>
      </c>
      <c r="BI237" s="213">
        <f t="shared" si="183"/>
        <v>1340.2729699552954</v>
      </c>
      <c r="BJ237" s="213">
        <f t="shared" si="184"/>
        <v>34.719382575140799</v>
      </c>
      <c r="BK237" s="404">
        <f t="shared" si="185"/>
        <v>2.6593609722916044E-2</v>
      </c>
      <c r="BL237" s="215"/>
      <c r="BM237" s="213">
        <f t="shared" si="186"/>
        <v>67.801465662745613</v>
      </c>
      <c r="BN237" s="213">
        <f t="shared" si="187"/>
        <v>-6.9136464127701611</v>
      </c>
      <c r="BO237" s="213">
        <f t="shared" si="188"/>
        <v>-74.715112075515776</v>
      </c>
      <c r="BP237" s="404">
        <f t="shared" si="189"/>
        <v>-1.1019689817202425</v>
      </c>
      <c r="BQ237" s="215"/>
      <c r="BR237" s="213">
        <f t="shared" si="190"/>
        <v>172.45372249223018</v>
      </c>
      <c r="BS237" s="213">
        <f t="shared" si="191"/>
        <v>187.50891721332894</v>
      </c>
      <c r="BT237" s="213">
        <f t="shared" si="192"/>
        <v>15.055194721098758</v>
      </c>
      <c r="BU237" s="404">
        <f t="shared" si="193"/>
        <v>8.7299911556139712E-2</v>
      </c>
      <c r="BV237" s="215"/>
      <c r="BW237" s="213">
        <f t="shared" si="194"/>
        <v>1545.8087755351305</v>
      </c>
      <c r="BX237" s="213">
        <f t="shared" si="195"/>
        <v>1520.868240755854</v>
      </c>
      <c r="BY237" s="213">
        <f t="shared" si="196"/>
        <v>-24.940534779276504</v>
      </c>
      <c r="BZ237" s="404">
        <f t="shared" si="197"/>
        <v>-1.6134294987840622E-2</v>
      </c>
      <c r="CA237" s="216"/>
      <c r="CB237" s="213">
        <f t="shared" si="198"/>
        <v>268.43257261410787</v>
      </c>
      <c r="CC237" s="213">
        <f t="shared" si="199"/>
        <v>265.67659137577004</v>
      </c>
      <c r="CD237" s="213">
        <f t="shared" si="200"/>
        <v>-2.7559812383378244</v>
      </c>
      <c r="CE237" s="404">
        <f t="shared" si="201"/>
        <v>-1.0266940451745235E-2</v>
      </c>
      <c r="CF237" s="142"/>
      <c r="CG237" s="213">
        <f t="shared" si="202"/>
        <v>1814.2413481492385</v>
      </c>
      <c r="CH237" s="213">
        <f t="shared" si="203"/>
        <v>1786.5448321316242</v>
      </c>
      <c r="CI237" s="206">
        <v>-197.2953015985247</v>
      </c>
      <c r="CJ237" s="142">
        <v>-9.8081882635976114E-2</v>
      </c>
    </row>
    <row r="238" spans="1:88">
      <c r="A238" s="74">
        <v>743</v>
      </c>
      <c r="B238" s="84">
        <v>14</v>
      </c>
      <c r="C238" s="84">
        <v>14</v>
      </c>
      <c r="D238" s="75" t="s">
        <v>269</v>
      </c>
      <c r="E238" s="97">
        <v>66611</v>
      </c>
      <c r="F238" s="213">
        <f>'1.a. Vos-laskelma'!C238</f>
        <v>67283</v>
      </c>
      <c r="G238" s="214">
        <f t="shared" si="155"/>
        <v>672</v>
      </c>
      <c r="H238" s="179">
        <f t="shared" si="156"/>
        <v>1.0088423833901308E-2</v>
      </c>
      <c r="I238" s="142"/>
      <c r="J238" s="213">
        <v>30717310.857381102</v>
      </c>
      <c r="K238" s="214">
        <f t="shared" si="157"/>
        <v>29954374.744361721</v>
      </c>
      <c r="L238" s="214">
        <f t="shared" si="158"/>
        <v>-762936.11301938072</v>
      </c>
      <c r="M238" s="179">
        <f t="shared" si="159"/>
        <v>-2.4837334119567105E-2</v>
      </c>
      <c r="N238" s="404"/>
      <c r="O238" s="213">
        <v>-10877664.96056262</v>
      </c>
      <c r="P238" s="213">
        <f>'2.a. Vos-laskelma'!M238+'2.a. Vos-laskelma'!N238</f>
        <v>-9989662.946699053</v>
      </c>
      <c r="Q238" s="214">
        <f t="shared" si="160"/>
        <v>888002.01386356726</v>
      </c>
      <c r="R238" s="179">
        <f t="shared" si="161"/>
        <v>-8.1635352539635261E-2</v>
      </c>
      <c r="S238" s="404"/>
      <c r="T238" s="213">
        <v>19839645.896818481</v>
      </c>
      <c r="U238" s="213">
        <f>'2.a. Vos-laskelma'!U238</f>
        <v>19964711.797662668</v>
      </c>
      <c r="V238" s="214">
        <f t="shared" si="162"/>
        <v>125065.90084418654</v>
      </c>
      <c r="W238" s="179">
        <f t="shared" si="163"/>
        <v>6.3038373514641369E-3</v>
      </c>
      <c r="X238" s="142"/>
      <c r="Y238" s="213">
        <f>'1.a. Vos-laskelma'!X238</f>
        <v>12026547.028174231</v>
      </c>
      <c r="Z238" s="213">
        <f>'1.a. Vos-laskelma'!E238</f>
        <v>11567129.690340364</v>
      </c>
      <c r="AA238" s="214">
        <f t="shared" si="164"/>
        <v>-459417.33783386648</v>
      </c>
      <c r="AB238" s="179">
        <f t="shared" si="165"/>
        <v>-3.8200269516894855E-2</v>
      </c>
      <c r="AC238" s="179"/>
      <c r="AD238" s="213">
        <v>4429179.0231023571</v>
      </c>
      <c r="AE238" s="213">
        <f>'2.a. Vos-laskelma'!X238</f>
        <v>5610808.0210465612</v>
      </c>
      <c r="AF238" s="214">
        <f t="shared" si="166"/>
        <v>1181628.9979442041</v>
      </c>
      <c r="AG238" s="179">
        <f t="shared" si="167"/>
        <v>0.26678284887129006</v>
      </c>
      <c r="AH238" s="143"/>
      <c r="AI238" s="81">
        <v>36295371.948095061</v>
      </c>
      <c r="AJ238" s="81">
        <f>'2.a. Vos-laskelma'!Y238</f>
        <v>37142649.509049594</v>
      </c>
      <c r="AK238" s="214">
        <f t="shared" si="168"/>
        <v>847277.56095453352</v>
      </c>
      <c r="AL238" s="179">
        <f t="shared" si="169"/>
        <v>2.3343955867602077E-2</v>
      </c>
      <c r="AM238" s="142"/>
      <c r="AN238" s="213">
        <v>-2450601</v>
      </c>
      <c r="AO238" s="213">
        <v>-2450601</v>
      </c>
      <c r="AP238" s="214">
        <f t="shared" si="204"/>
        <v>0</v>
      </c>
      <c r="AQ238" s="179">
        <f t="shared" si="205"/>
        <v>0</v>
      </c>
      <c r="AR238" s="142"/>
      <c r="AS238" s="213">
        <f t="shared" si="170"/>
        <v>33844770.948095061</v>
      </c>
      <c r="AT238" s="213">
        <f t="shared" si="171"/>
        <v>34692048.509049594</v>
      </c>
      <c r="AU238" s="214">
        <f t="shared" si="172"/>
        <v>847277.56095453352</v>
      </c>
      <c r="AV238" s="179">
        <f t="shared" si="173"/>
        <v>2.503422352167587E-2</v>
      </c>
      <c r="AX238" s="213">
        <f t="shared" si="174"/>
        <v>461.14471870083173</v>
      </c>
      <c r="AY238" s="213">
        <f t="shared" si="175"/>
        <v>445.19974948146961</v>
      </c>
      <c r="AZ238" s="213">
        <f t="shared" si="176"/>
        <v>-15.944969219362122</v>
      </c>
      <c r="BA238" s="404">
        <f t="shared" si="177"/>
        <v>-3.4576931216480963E-2</v>
      </c>
      <c r="BB238" s="164"/>
      <c r="BC238" s="213">
        <f t="shared" si="178"/>
        <v>-163.30133101984086</v>
      </c>
      <c r="BD238" s="213">
        <f t="shared" si="179"/>
        <v>-148.47231762405144</v>
      </c>
      <c r="BE238" s="213">
        <f t="shared" si="180"/>
        <v>14.829013395789417</v>
      </c>
      <c r="BF238" s="404">
        <f t="shared" si="181"/>
        <v>-9.0807670110096744E-2</v>
      </c>
      <c r="BG238" s="527"/>
      <c r="BH238" s="213">
        <f t="shared" si="182"/>
        <v>297.84338768099087</v>
      </c>
      <c r="BI238" s="213">
        <f t="shared" si="183"/>
        <v>296.7274318574182</v>
      </c>
      <c r="BJ238" s="213">
        <f t="shared" si="184"/>
        <v>-1.1159558235726763</v>
      </c>
      <c r="BK238" s="404">
        <f t="shared" si="185"/>
        <v>-3.7467873040980034E-3</v>
      </c>
      <c r="BL238" s="215"/>
      <c r="BM238" s="213">
        <f t="shared" si="186"/>
        <v>180.54896380739262</v>
      </c>
      <c r="BN238" s="213">
        <f t="shared" si="187"/>
        <v>171.91756744408491</v>
      </c>
      <c r="BO238" s="213">
        <f t="shared" si="188"/>
        <v>-8.6313963633077151</v>
      </c>
      <c r="BP238" s="404">
        <f t="shared" si="189"/>
        <v>-4.7806402104393027E-2</v>
      </c>
      <c r="BQ238" s="215"/>
      <c r="BR238" s="213">
        <f t="shared" si="190"/>
        <v>66.493207174526091</v>
      </c>
      <c r="BS238" s="213">
        <f t="shared" si="191"/>
        <v>83.391168958675465</v>
      </c>
      <c r="BT238" s="213">
        <f t="shared" si="192"/>
        <v>16.897961784149373</v>
      </c>
      <c r="BU238" s="404">
        <f t="shared" si="193"/>
        <v>0.25413064735766083</v>
      </c>
      <c r="BV238" s="215"/>
      <c r="BW238" s="213">
        <f t="shared" si="194"/>
        <v>544.88555866290949</v>
      </c>
      <c r="BX238" s="213">
        <f t="shared" si="195"/>
        <v>552.03616826017856</v>
      </c>
      <c r="BY238" s="213">
        <f t="shared" si="196"/>
        <v>7.1506095972690673</v>
      </c>
      <c r="BZ238" s="404">
        <f t="shared" si="197"/>
        <v>1.3123140232998456E-2</v>
      </c>
      <c r="CA238" s="216"/>
      <c r="CB238" s="213">
        <f t="shared" si="198"/>
        <v>-36.789734428247584</v>
      </c>
      <c r="CC238" s="213">
        <f t="shared" si="199"/>
        <v>-36.422290920440524</v>
      </c>
      <c r="CD238" s="213">
        <f t="shared" si="200"/>
        <v>0.36744350780706014</v>
      </c>
      <c r="CE238" s="404">
        <f t="shared" si="201"/>
        <v>-9.9876640458957146E-3</v>
      </c>
      <c r="CF238" s="142"/>
      <c r="CG238" s="213">
        <f t="shared" si="202"/>
        <v>508.09582423466185</v>
      </c>
      <c r="CH238" s="213">
        <f t="shared" si="203"/>
        <v>515.613877339738</v>
      </c>
      <c r="CI238" s="206">
        <v>35.456708891715039</v>
      </c>
      <c r="CJ238" s="142">
        <v>7.5018566472196568E-2</v>
      </c>
    </row>
    <row r="239" spans="1:88">
      <c r="A239" s="74">
        <v>746</v>
      </c>
      <c r="B239" s="84">
        <v>17</v>
      </c>
      <c r="C239" s="84">
        <v>17</v>
      </c>
      <c r="D239" s="75" t="s">
        <v>270</v>
      </c>
      <c r="E239" s="97">
        <v>4603</v>
      </c>
      <c r="F239" s="213">
        <f>'1.a. Vos-laskelma'!C239</f>
        <v>4585</v>
      </c>
      <c r="G239" s="214">
        <f t="shared" si="155"/>
        <v>-18</v>
      </c>
      <c r="H239" s="179">
        <f t="shared" si="156"/>
        <v>-3.9104931566369761E-3</v>
      </c>
      <c r="I239" s="142"/>
      <c r="J239" s="213">
        <v>5627306.2275853027</v>
      </c>
      <c r="K239" s="214">
        <f t="shared" si="157"/>
        <v>5414573.5511176558</v>
      </c>
      <c r="L239" s="214">
        <f t="shared" si="158"/>
        <v>-212732.67646764684</v>
      </c>
      <c r="M239" s="179">
        <f t="shared" si="159"/>
        <v>-3.7803643140091062E-2</v>
      </c>
      <c r="N239" s="404"/>
      <c r="O239" s="213">
        <v>-614171.17260591267</v>
      </c>
      <c r="P239" s="213">
        <f>'2.a. Vos-laskelma'!M239+'2.a. Vos-laskelma'!N239</f>
        <v>-549803.49911198276</v>
      </c>
      <c r="Q239" s="214">
        <f t="shared" si="160"/>
        <v>64367.673493929906</v>
      </c>
      <c r="R239" s="179">
        <f t="shared" si="161"/>
        <v>-0.10480412687039592</v>
      </c>
      <c r="S239" s="404"/>
      <c r="T239" s="213">
        <v>5013135.0549793905</v>
      </c>
      <c r="U239" s="213">
        <f>'2.a. Vos-laskelma'!U239</f>
        <v>4864770.0520056728</v>
      </c>
      <c r="V239" s="214">
        <f t="shared" si="162"/>
        <v>-148365.00297371764</v>
      </c>
      <c r="W239" s="179">
        <f t="shared" si="163"/>
        <v>-2.9595253538272685E-2</v>
      </c>
      <c r="X239" s="142"/>
      <c r="Y239" s="213">
        <f>'1.a. Vos-laskelma'!X239</f>
        <v>2324322.1027114312</v>
      </c>
      <c r="Z239" s="213">
        <f>'1.a. Vos-laskelma'!E239</f>
        <v>2417804.3619597135</v>
      </c>
      <c r="AA239" s="214">
        <f t="shared" si="164"/>
        <v>93482.259248282295</v>
      </c>
      <c r="AB239" s="179">
        <f t="shared" si="165"/>
        <v>4.0219149978925395E-2</v>
      </c>
      <c r="AC239" s="179"/>
      <c r="AD239" s="213">
        <v>620348.46240955871</v>
      </c>
      <c r="AE239" s="213">
        <f>'2.a. Vos-laskelma'!X239</f>
        <v>691488.64442827995</v>
      </c>
      <c r="AF239" s="214">
        <f t="shared" si="166"/>
        <v>71140.182018721243</v>
      </c>
      <c r="AG239" s="179">
        <f t="shared" si="167"/>
        <v>0.11467777600737239</v>
      </c>
      <c r="AH239" s="143"/>
      <c r="AI239" s="81">
        <v>7957805.6201003799</v>
      </c>
      <c r="AJ239" s="81">
        <f>'2.a. Vos-laskelma'!Y239</f>
        <v>7974063.0583936665</v>
      </c>
      <c r="AK239" s="214">
        <f t="shared" si="168"/>
        <v>16257.438293286599</v>
      </c>
      <c r="AL239" s="179">
        <f t="shared" si="169"/>
        <v>2.0429549387613122E-3</v>
      </c>
      <c r="AM239" s="142"/>
      <c r="AN239" s="213">
        <v>312124</v>
      </c>
      <c r="AO239" s="213">
        <v>312124</v>
      </c>
      <c r="AP239" s="214">
        <f t="shared" si="204"/>
        <v>0</v>
      </c>
      <c r="AQ239" s="179">
        <f t="shared" si="205"/>
        <v>0</v>
      </c>
      <c r="AR239" s="142"/>
      <c r="AS239" s="213">
        <f t="shared" si="170"/>
        <v>8269929.6201003799</v>
      </c>
      <c r="AT239" s="213">
        <f t="shared" si="171"/>
        <v>8286187.0583936665</v>
      </c>
      <c r="AU239" s="214">
        <f t="shared" si="172"/>
        <v>16257.438293286599</v>
      </c>
      <c r="AV239" s="179">
        <f t="shared" si="173"/>
        <v>1.9658496553310771E-3</v>
      </c>
      <c r="AX239" s="213">
        <f t="shared" si="174"/>
        <v>1222.5301385151647</v>
      </c>
      <c r="AY239" s="213">
        <f t="shared" si="175"/>
        <v>1180.9320722175912</v>
      </c>
      <c r="AZ239" s="213">
        <f t="shared" si="176"/>
        <v>-41.598066297573496</v>
      </c>
      <c r="BA239" s="404">
        <f t="shared" si="177"/>
        <v>-3.4026209241840709E-2</v>
      </c>
      <c r="BB239" s="164"/>
      <c r="BC239" s="213">
        <f t="shared" si="178"/>
        <v>-133.42845374884047</v>
      </c>
      <c r="BD239" s="213">
        <f t="shared" si="179"/>
        <v>-119.9135221618283</v>
      </c>
      <c r="BE239" s="213">
        <f t="shared" si="180"/>
        <v>13.514931587012171</v>
      </c>
      <c r="BF239" s="404">
        <f t="shared" si="181"/>
        <v>-0.10128972649605947</v>
      </c>
      <c r="BG239" s="527"/>
      <c r="BH239" s="213">
        <f t="shared" si="182"/>
        <v>1089.1016847663243</v>
      </c>
      <c r="BI239" s="213">
        <f t="shared" si="183"/>
        <v>1061.0185500557629</v>
      </c>
      <c r="BJ239" s="213">
        <f t="shared" si="184"/>
        <v>-28.083134710561353</v>
      </c>
      <c r="BK239" s="404">
        <f t="shared" si="185"/>
        <v>-2.5785594773537441E-2</v>
      </c>
      <c r="BL239" s="215"/>
      <c r="BM239" s="213">
        <f t="shared" si="186"/>
        <v>504.95809313739545</v>
      </c>
      <c r="BN239" s="213">
        <f t="shared" si="187"/>
        <v>527.32919562916322</v>
      </c>
      <c r="BO239" s="213">
        <f t="shared" si="188"/>
        <v>22.371102491767772</v>
      </c>
      <c r="BP239" s="404">
        <f t="shared" si="189"/>
        <v>4.4302889280914561E-2</v>
      </c>
      <c r="BQ239" s="215"/>
      <c r="BR239" s="213">
        <f t="shared" si="190"/>
        <v>134.77046761015831</v>
      </c>
      <c r="BS239" s="213">
        <f t="shared" si="191"/>
        <v>150.81540772699671</v>
      </c>
      <c r="BT239" s="213">
        <f t="shared" si="192"/>
        <v>16.044940116838404</v>
      </c>
      <c r="BU239" s="404">
        <f t="shared" si="193"/>
        <v>0.11905382834502401</v>
      </c>
      <c r="BV239" s="215"/>
      <c r="BW239" s="213">
        <f t="shared" si="194"/>
        <v>1728.8302455138778</v>
      </c>
      <c r="BX239" s="213">
        <f t="shared" si="195"/>
        <v>1739.1631534119228</v>
      </c>
      <c r="BY239" s="213">
        <f t="shared" si="196"/>
        <v>10.33290789804505</v>
      </c>
      <c r="BZ239" s="404">
        <f t="shared" si="197"/>
        <v>5.976820410712849E-3</v>
      </c>
      <c r="CA239" s="216"/>
      <c r="CB239" s="213">
        <f t="shared" si="198"/>
        <v>67.808820334564416</v>
      </c>
      <c r="CC239" s="213">
        <f t="shared" si="199"/>
        <v>68.075027262813521</v>
      </c>
      <c r="CD239" s="213">
        <f t="shared" si="200"/>
        <v>0.26620692824910464</v>
      </c>
      <c r="CE239" s="404">
        <f t="shared" si="201"/>
        <v>3.9258451472191456E-3</v>
      </c>
      <c r="CF239" s="142"/>
      <c r="CG239" s="213">
        <f t="shared" si="202"/>
        <v>1796.6390658484422</v>
      </c>
      <c r="CH239" s="213">
        <f t="shared" si="203"/>
        <v>1807.2381806747364</v>
      </c>
      <c r="CI239" s="206">
        <v>101.4157015724397</v>
      </c>
      <c r="CJ239" s="142">
        <v>5.982438875584542E-2</v>
      </c>
    </row>
    <row r="240" spans="1:88">
      <c r="A240" s="74">
        <v>747</v>
      </c>
      <c r="B240" s="84">
        <v>4</v>
      </c>
      <c r="C240" s="84">
        <v>4</v>
      </c>
      <c r="D240" s="75" t="s">
        <v>271</v>
      </c>
      <c r="E240" s="97">
        <v>1264</v>
      </c>
      <c r="F240" s="213">
        <f>'1.a. Vos-laskelma'!C240</f>
        <v>1229</v>
      </c>
      <c r="G240" s="214">
        <f t="shared" si="155"/>
        <v>-35</v>
      </c>
      <c r="H240" s="179">
        <f t="shared" si="156"/>
        <v>-2.7689873417721517E-2</v>
      </c>
      <c r="I240" s="142"/>
      <c r="J240" s="213">
        <v>408311.78876119741</v>
      </c>
      <c r="K240" s="214">
        <f t="shared" si="157"/>
        <v>405033.93507589959</v>
      </c>
      <c r="L240" s="214">
        <f t="shared" si="158"/>
        <v>-3277.8536852978286</v>
      </c>
      <c r="M240" s="179">
        <f t="shared" si="159"/>
        <v>-8.0278203459241606E-3</v>
      </c>
      <c r="N240" s="404"/>
      <c r="O240" s="213">
        <v>602152.09047140705</v>
      </c>
      <c r="P240" s="213">
        <f>'2.a. Vos-laskelma'!M240+'2.a. Vos-laskelma'!N240</f>
        <v>580693.06553583383</v>
      </c>
      <c r="Q240" s="214">
        <f t="shared" si="160"/>
        <v>-21459.024935573223</v>
      </c>
      <c r="R240" s="179">
        <f t="shared" si="161"/>
        <v>-3.5637217366087007E-2</v>
      </c>
      <c r="S240" s="404"/>
      <c r="T240" s="213">
        <v>1010463.8792326041</v>
      </c>
      <c r="U240" s="213">
        <f>'2.a. Vos-laskelma'!U240</f>
        <v>985727.00061173341</v>
      </c>
      <c r="V240" s="214">
        <f t="shared" si="162"/>
        <v>-24736.878620870644</v>
      </c>
      <c r="W240" s="179">
        <f t="shared" si="163"/>
        <v>-2.4480715371693489E-2</v>
      </c>
      <c r="X240" s="142"/>
      <c r="Y240" s="213">
        <f>'1.a. Vos-laskelma'!X240</f>
        <v>573856.15120759362</v>
      </c>
      <c r="Z240" s="213">
        <f>'1.a. Vos-laskelma'!E240</f>
        <v>573917.16447265435</v>
      </c>
      <c r="AA240" s="214">
        <f t="shared" si="164"/>
        <v>61.013265060726553</v>
      </c>
      <c r="AB240" s="179">
        <f t="shared" si="165"/>
        <v>1.063215318548618E-4</v>
      </c>
      <c r="AC240" s="179"/>
      <c r="AD240" s="213">
        <v>264577.13578865578</v>
      </c>
      <c r="AE240" s="213">
        <f>'2.a. Vos-laskelma'!X240</f>
        <v>287120.17771161598</v>
      </c>
      <c r="AF240" s="214">
        <f t="shared" si="166"/>
        <v>22543.041922960198</v>
      </c>
      <c r="AG240" s="179">
        <f t="shared" si="167"/>
        <v>8.52040440144744E-2</v>
      </c>
      <c r="AH240" s="143"/>
      <c r="AI240" s="81">
        <v>1848897.1662288541</v>
      </c>
      <c r="AJ240" s="81">
        <f>'2.a. Vos-laskelma'!Y240</f>
        <v>1846764.3427960037</v>
      </c>
      <c r="AK240" s="214">
        <f t="shared" si="168"/>
        <v>-2132.8234328504186</v>
      </c>
      <c r="AL240" s="179">
        <f t="shared" si="169"/>
        <v>-1.1535652018985357E-3</v>
      </c>
      <c r="AM240" s="142"/>
      <c r="AN240" s="213">
        <v>-269579</v>
      </c>
      <c r="AO240" s="213">
        <v>-269579</v>
      </c>
      <c r="AP240" s="214">
        <f t="shared" si="204"/>
        <v>0</v>
      </c>
      <c r="AQ240" s="179">
        <f t="shared" si="205"/>
        <v>0</v>
      </c>
      <c r="AR240" s="142"/>
      <c r="AS240" s="213">
        <f t="shared" si="170"/>
        <v>1579318.1662288541</v>
      </c>
      <c r="AT240" s="213">
        <f t="shared" si="171"/>
        <v>1577185.3427960037</v>
      </c>
      <c r="AU240" s="214">
        <f t="shared" si="172"/>
        <v>-2132.8234328504186</v>
      </c>
      <c r="AV240" s="179">
        <f t="shared" si="173"/>
        <v>-1.3504710313965689E-3</v>
      </c>
      <c r="AX240" s="213">
        <f t="shared" si="174"/>
        <v>323.03147845031441</v>
      </c>
      <c r="AY240" s="213">
        <f t="shared" si="175"/>
        <v>329.56382024076453</v>
      </c>
      <c r="AZ240" s="213">
        <f t="shared" si="176"/>
        <v>6.5323417904501184</v>
      </c>
      <c r="BA240" s="404">
        <f t="shared" si="177"/>
        <v>2.0221997626323776E-2</v>
      </c>
      <c r="BB240" s="164"/>
      <c r="BC240" s="213">
        <f t="shared" si="178"/>
        <v>476.38614752484733</v>
      </c>
      <c r="BD240" s="213">
        <f t="shared" si="179"/>
        <v>472.49232346284282</v>
      </c>
      <c r="BE240" s="213">
        <f t="shared" si="180"/>
        <v>-3.8938240620045121</v>
      </c>
      <c r="BF240" s="404">
        <f t="shared" si="181"/>
        <v>-8.1736718883107708E-3</v>
      </c>
      <c r="BG240" s="527"/>
      <c r="BH240" s="213">
        <f t="shared" si="182"/>
        <v>799.4176259751614</v>
      </c>
      <c r="BI240" s="213">
        <f t="shared" si="183"/>
        <v>802.05614370360729</v>
      </c>
      <c r="BJ240" s="213">
        <f t="shared" si="184"/>
        <v>2.6385177284458905</v>
      </c>
      <c r="BK240" s="404">
        <f t="shared" si="185"/>
        <v>3.300549853685452E-3</v>
      </c>
      <c r="BL240" s="215"/>
      <c r="BM240" s="213">
        <f t="shared" si="186"/>
        <v>454.00011962626076</v>
      </c>
      <c r="BN240" s="213">
        <f t="shared" si="187"/>
        <v>466.97897841550395</v>
      </c>
      <c r="BO240" s="213">
        <f t="shared" si="188"/>
        <v>12.978858789243191</v>
      </c>
      <c r="BP240" s="404">
        <f t="shared" si="189"/>
        <v>2.8587787157253547E-2</v>
      </c>
      <c r="BQ240" s="215"/>
      <c r="BR240" s="213">
        <f t="shared" si="190"/>
        <v>209.31735426317704</v>
      </c>
      <c r="BS240" s="213">
        <f t="shared" si="191"/>
        <v>233.62097454159152</v>
      </c>
      <c r="BT240" s="213">
        <f t="shared" si="192"/>
        <v>24.303620278414485</v>
      </c>
      <c r="BU240" s="404">
        <f t="shared" si="193"/>
        <v>0.11610895983262465</v>
      </c>
      <c r="BV240" s="215"/>
      <c r="BW240" s="213">
        <f t="shared" si="194"/>
        <v>1462.7350998645998</v>
      </c>
      <c r="BX240" s="213">
        <f t="shared" si="195"/>
        <v>1502.6560966607028</v>
      </c>
      <c r="BY240" s="213">
        <f t="shared" si="196"/>
        <v>39.920996796103054</v>
      </c>
      <c r="BZ240" s="404">
        <f t="shared" si="197"/>
        <v>2.7292020817575514E-2</v>
      </c>
      <c r="CA240" s="216"/>
      <c r="CB240" s="213">
        <f t="shared" si="198"/>
        <v>-213.27452531645571</v>
      </c>
      <c r="CC240" s="213">
        <f t="shared" si="199"/>
        <v>-219.34825061025225</v>
      </c>
      <c r="CD240" s="213">
        <f t="shared" si="200"/>
        <v>-6.0737252937965422</v>
      </c>
      <c r="CE240" s="404">
        <f t="shared" si="201"/>
        <v>2.8478437754271769E-2</v>
      </c>
      <c r="CF240" s="142"/>
      <c r="CG240" s="213">
        <f t="shared" si="202"/>
        <v>1249.460574548144</v>
      </c>
      <c r="CH240" s="213">
        <f t="shared" si="203"/>
        <v>1283.3078460504505</v>
      </c>
      <c r="CI240" s="206">
        <v>14.45886401303596</v>
      </c>
      <c r="CJ240" s="142">
        <v>1.170756598124156E-2</v>
      </c>
    </row>
    <row r="241" spans="1:88">
      <c r="A241" s="74">
        <v>748</v>
      </c>
      <c r="B241" s="84">
        <v>17</v>
      </c>
      <c r="C241" s="84">
        <v>17</v>
      </c>
      <c r="D241" s="75" t="s">
        <v>272</v>
      </c>
      <c r="E241" s="97">
        <v>4804</v>
      </c>
      <c r="F241" s="213">
        <f>'1.a. Vos-laskelma'!C241</f>
        <v>4723</v>
      </c>
      <c r="G241" s="214">
        <f t="shared" si="155"/>
        <v>-81</v>
      </c>
      <c r="H241" s="179">
        <f t="shared" si="156"/>
        <v>-1.6860949208992507E-2</v>
      </c>
      <c r="I241" s="142"/>
      <c r="J241" s="213">
        <v>4781450.3334108144</v>
      </c>
      <c r="K241" s="214">
        <f t="shared" si="157"/>
        <v>4573965.8510212358</v>
      </c>
      <c r="L241" s="214">
        <f t="shared" si="158"/>
        <v>-207484.4823895786</v>
      </c>
      <c r="M241" s="179">
        <f t="shared" si="159"/>
        <v>-4.3393629112857685E-2</v>
      </c>
      <c r="N241" s="404"/>
      <c r="O241" s="213">
        <v>-1595947.2703762089</v>
      </c>
      <c r="P241" s="213">
        <f>'2.a. Vos-laskelma'!M241+'2.a. Vos-laskelma'!N241</f>
        <v>-1529377.3660256756</v>
      </c>
      <c r="Q241" s="214">
        <f t="shared" si="160"/>
        <v>66569.904350533383</v>
      </c>
      <c r="R241" s="179">
        <f t="shared" si="161"/>
        <v>-4.1711844486466657E-2</v>
      </c>
      <c r="S241" s="404"/>
      <c r="T241" s="213">
        <v>3185503.0630346062</v>
      </c>
      <c r="U241" s="213">
        <f>'2.a. Vos-laskelma'!U241</f>
        <v>3044588.4849955607</v>
      </c>
      <c r="V241" s="214">
        <f t="shared" si="162"/>
        <v>-140914.57803904545</v>
      </c>
      <c r="W241" s="179">
        <f t="shared" si="163"/>
        <v>-4.423620861466257E-2</v>
      </c>
      <c r="X241" s="142"/>
      <c r="Y241" s="213">
        <f>'1.a. Vos-laskelma'!X241</f>
        <v>2513095.4144267039</v>
      </c>
      <c r="Z241" s="213">
        <f>'1.a. Vos-laskelma'!E241</f>
        <v>2701798.2356122918</v>
      </c>
      <c r="AA241" s="214">
        <f t="shared" si="164"/>
        <v>188702.82118558791</v>
      </c>
      <c r="AB241" s="179">
        <f t="shared" si="165"/>
        <v>7.5087806098534243E-2</v>
      </c>
      <c r="AC241" s="179"/>
      <c r="AD241" s="213">
        <v>703198.87922440132</v>
      </c>
      <c r="AE241" s="213">
        <f>'2.a. Vos-laskelma'!X241</f>
        <v>784199.29527435801</v>
      </c>
      <c r="AF241" s="214">
        <f t="shared" si="166"/>
        <v>81000.416049956693</v>
      </c>
      <c r="AG241" s="179">
        <f t="shared" si="167"/>
        <v>0.11518848855290659</v>
      </c>
      <c r="AH241" s="143"/>
      <c r="AI241" s="81">
        <v>6401797.3566857111</v>
      </c>
      <c r="AJ241" s="81">
        <f>'2.a. Vos-laskelma'!Y241</f>
        <v>6530586.0158822108</v>
      </c>
      <c r="AK241" s="214">
        <f t="shared" si="168"/>
        <v>128788.65919649974</v>
      </c>
      <c r="AL241" s="179">
        <f t="shared" si="169"/>
        <v>2.0117578239492291E-2</v>
      </c>
      <c r="AM241" s="142"/>
      <c r="AN241" s="213">
        <v>-223648</v>
      </c>
      <c r="AO241" s="213">
        <v>-223648</v>
      </c>
      <c r="AP241" s="214">
        <f t="shared" si="204"/>
        <v>0</v>
      </c>
      <c r="AQ241" s="179">
        <f t="shared" si="205"/>
        <v>0</v>
      </c>
      <c r="AR241" s="142"/>
      <c r="AS241" s="213">
        <f t="shared" si="170"/>
        <v>6178149.3566857111</v>
      </c>
      <c r="AT241" s="213">
        <f t="shared" si="171"/>
        <v>6306938.0158822108</v>
      </c>
      <c r="AU241" s="214">
        <f t="shared" si="172"/>
        <v>128788.65919649974</v>
      </c>
      <c r="AV241" s="179">
        <f t="shared" si="173"/>
        <v>2.0845831293659245E-2</v>
      </c>
      <c r="AX241" s="213">
        <f t="shared" si="174"/>
        <v>995.30606440691395</v>
      </c>
      <c r="AY241" s="213">
        <f t="shared" si="175"/>
        <v>968.44502456515681</v>
      </c>
      <c r="AZ241" s="213">
        <f t="shared" si="176"/>
        <v>-26.861039841757133</v>
      </c>
      <c r="BA241" s="404">
        <f t="shared" si="177"/>
        <v>-2.6987718453984476E-2</v>
      </c>
      <c r="BB241" s="164"/>
      <c r="BC241" s="213">
        <f t="shared" si="178"/>
        <v>-332.21217118572207</v>
      </c>
      <c r="BD241" s="213">
        <f t="shared" si="179"/>
        <v>-323.8148138949133</v>
      </c>
      <c r="BE241" s="213">
        <f t="shared" si="180"/>
        <v>8.3973572908087704</v>
      </c>
      <c r="BF241" s="404">
        <f t="shared" si="181"/>
        <v>-2.5277091025404534E-2</v>
      </c>
      <c r="BG241" s="527"/>
      <c r="BH241" s="213">
        <f t="shared" si="182"/>
        <v>663.09389322119193</v>
      </c>
      <c r="BI241" s="213">
        <f t="shared" si="183"/>
        <v>644.63021067024363</v>
      </c>
      <c r="BJ241" s="213">
        <f t="shared" si="184"/>
        <v>-18.463682550948306</v>
      </c>
      <c r="BK241" s="404">
        <f t="shared" si="185"/>
        <v>-2.7844748292364791E-2</v>
      </c>
      <c r="BL241" s="215"/>
      <c r="BM241" s="213">
        <f t="shared" si="186"/>
        <v>523.12560666667446</v>
      </c>
      <c r="BN241" s="213">
        <f t="shared" si="187"/>
        <v>572.05128850567269</v>
      </c>
      <c r="BO241" s="213">
        <f t="shared" si="188"/>
        <v>48.92568183899823</v>
      </c>
      <c r="BP241" s="404">
        <f t="shared" si="189"/>
        <v>9.3525687168612898E-2</v>
      </c>
      <c r="BQ241" s="215"/>
      <c r="BR241" s="213">
        <f t="shared" si="190"/>
        <v>146.37778501756895</v>
      </c>
      <c r="BS241" s="213">
        <f t="shared" si="191"/>
        <v>166.03838561811517</v>
      </c>
      <c r="BT241" s="213">
        <f t="shared" si="192"/>
        <v>19.660600600546218</v>
      </c>
      <c r="BU241" s="404">
        <f t="shared" si="193"/>
        <v>0.13431410099685864</v>
      </c>
      <c r="BV241" s="215"/>
      <c r="BW241" s="213">
        <f t="shared" si="194"/>
        <v>1332.5972849054353</v>
      </c>
      <c r="BX241" s="213">
        <f t="shared" si="195"/>
        <v>1382.7198847940315</v>
      </c>
      <c r="BY241" s="213">
        <f t="shared" si="196"/>
        <v>50.122599888596142</v>
      </c>
      <c r="BZ241" s="404">
        <f t="shared" si="197"/>
        <v>3.761271350042783E-2</v>
      </c>
      <c r="CA241" s="216"/>
      <c r="CB241" s="213">
        <f t="shared" si="198"/>
        <v>-46.554537885095755</v>
      </c>
      <c r="CC241" s="213">
        <f t="shared" si="199"/>
        <v>-47.352953631166635</v>
      </c>
      <c r="CD241" s="213">
        <f t="shared" si="200"/>
        <v>-0.79841574607088006</v>
      </c>
      <c r="CE241" s="404">
        <f t="shared" si="201"/>
        <v>1.715011645140805E-2</v>
      </c>
      <c r="CF241" s="142"/>
      <c r="CG241" s="213">
        <f t="shared" si="202"/>
        <v>1286.0427470203394</v>
      </c>
      <c r="CH241" s="213">
        <f t="shared" si="203"/>
        <v>1335.3669311628648</v>
      </c>
      <c r="CI241" s="206">
        <v>-24.821125991739791</v>
      </c>
      <c r="CJ241" s="142">
        <v>-1.893493787017431E-2</v>
      </c>
    </row>
    <row r="242" spans="1:88">
      <c r="A242" s="74">
        <v>749</v>
      </c>
      <c r="B242" s="84">
        <v>11</v>
      </c>
      <c r="C242" s="84">
        <v>11</v>
      </c>
      <c r="D242" s="75" t="s">
        <v>273</v>
      </c>
      <c r="E242" s="97">
        <v>21269</v>
      </c>
      <c r="F242" s="213">
        <f>'1.a. Vos-laskelma'!C242</f>
        <v>21348</v>
      </c>
      <c r="G242" s="214">
        <f t="shared" si="155"/>
        <v>79</v>
      </c>
      <c r="H242" s="179">
        <f t="shared" si="156"/>
        <v>3.714326014387136E-3</v>
      </c>
      <c r="I242" s="142"/>
      <c r="J242" s="213">
        <v>11964043.678483721</v>
      </c>
      <c r="K242" s="214">
        <f t="shared" si="157"/>
        <v>11234009.56064662</v>
      </c>
      <c r="L242" s="214">
        <f t="shared" si="158"/>
        <v>-730034.11783710122</v>
      </c>
      <c r="M242" s="179">
        <f t="shared" si="159"/>
        <v>-6.1019011419191263E-2</v>
      </c>
      <c r="N242" s="404"/>
      <c r="O242" s="213">
        <v>-3608367.1359691238</v>
      </c>
      <c r="P242" s="213">
        <f>'2.a. Vos-laskelma'!M242+'2.a. Vos-laskelma'!N242</f>
        <v>-3319738.9535777569</v>
      </c>
      <c r="Q242" s="214">
        <f t="shared" si="160"/>
        <v>288628.18239136692</v>
      </c>
      <c r="R242" s="179">
        <f t="shared" si="161"/>
        <v>-7.9988585283977232E-2</v>
      </c>
      <c r="S242" s="404"/>
      <c r="T242" s="213">
        <v>8355676.5425145961</v>
      </c>
      <c r="U242" s="213">
        <f>'2.a. Vos-laskelma'!U242</f>
        <v>7914270.6070688628</v>
      </c>
      <c r="V242" s="214">
        <f t="shared" si="162"/>
        <v>-441405.93544573337</v>
      </c>
      <c r="W242" s="179">
        <f t="shared" si="163"/>
        <v>-5.2827073092144211E-2</v>
      </c>
      <c r="X242" s="142"/>
      <c r="Y242" s="213">
        <f>'1.a. Vos-laskelma'!X242</f>
        <v>829120.02018975222</v>
      </c>
      <c r="Z242" s="213">
        <f>'1.a. Vos-laskelma'!E242</f>
        <v>2640511.5468937661</v>
      </c>
      <c r="AA242" s="214">
        <f t="shared" si="164"/>
        <v>1811391.5267040138</v>
      </c>
      <c r="AB242" s="179">
        <f t="shared" si="165"/>
        <v>2.1847157017019794</v>
      </c>
      <c r="AC242" s="179"/>
      <c r="AD242" s="213">
        <v>999022.8092673464</v>
      </c>
      <c r="AE242" s="213">
        <f>'2.a. Vos-laskelma'!X242</f>
        <v>1434425.4165570878</v>
      </c>
      <c r="AF242" s="214">
        <f t="shared" si="166"/>
        <v>435402.6072897414</v>
      </c>
      <c r="AG242" s="179">
        <f t="shared" si="167"/>
        <v>0.435828494855941</v>
      </c>
      <c r="AH242" s="143"/>
      <c r="AI242" s="81">
        <v>10183819.371971689</v>
      </c>
      <c r="AJ242" s="81">
        <f>'2.a. Vos-laskelma'!Y242</f>
        <v>11989207.570519717</v>
      </c>
      <c r="AK242" s="214">
        <f t="shared" si="168"/>
        <v>1805388.1985480282</v>
      </c>
      <c r="AL242" s="179">
        <f t="shared" si="169"/>
        <v>0.17728006876446464</v>
      </c>
      <c r="AM242" s="142"/>
      <c r="AN242" s="213">
        <v>-2609855</v>
      </c>
      <c r="AO242" s="213">
        <v>-2609855</v>
      </c>
      <c r="AP242" s="214">
        <f t="shared" si="204"/>
        <v>0</v>
      </c>
      <c r="AQ242" s="179">
        <f t="shared" si="205"/>
        <v>0</v>
      </c>
      <c r="AR242" s="142"/>
      <c r="AS242" s="213">
        <f t="shared" si="170"/>
        <v>7573964.3719716892</v>
      </c>
      <c r="AT242" s="213">
        <f t="shared" si="171"/>
        <v>9379352.5705197174</v>
      </c>
      <c r="AU242" s="214">
        <f t="shared" si="172"/>
        <v>1805388.1985480282</v>
      </c>
      <c r="AV242" s="179">
        <f t="shared" si="173"/>
        <v>0.23836766452573652</v>
      </c>
      <c r="AX242" s="213">
        <f t="shared" si="174"/>
        <v>562.51086926906396</v>
      </c>
      <c r="AY242" s="213">
        <f t="shared" si="175"/>
        <v>526.23241337111767</v>
      </c>
      <c r="AZ242" s="213">
        <f t="shared" si="176"/>
        <v>-36.278455897946287</v>
      </c>
      <c r="BA242" s="404">
        <f t="shared" si="177"/>
        <v>-6.449378648467205E-2</v>
      </c>
      <c r="BB242" s="164"/>
      <c r="BC242" s="213">
        <f t="shared" si="178"/>
        <v>-169.65382180493319</v>
      </c>
      <c r="BD242" s="213">
        <f t="shared" si="179"/>
        <v>-155.50585317489961</v>
      </c>
      <c r="BE242" s="213">
        <f t="shared" si="180"/>
        <v>14.147968630033574</v>
      </c>
      <c r="BF242" s="404">
        <f t="shared" si="181"/>
        <v>-8.3393161907668739E-2</v>
      </c>
      <c r="BG242" s="527"/>
      <c r="BH242" s="213">
        <f t="shared" si="182"/>
        <v>392.85704746413069</v>
      </c>
      <c r="BI242" s="213">
        <f t="shared" si="183"/>
        <v>370.72656019621803</v>
      </c>
      <c r="BJ242" s="213">
        <f t="shared" si="184"/>
        <v>-22.130487267912656</v>
      </c>
      <c r="BK242" s="404">
        <f t="shared" si="185"/>
        <v>-5.6332163087727864E-2</v>
      </c>
      <c r="BL242" s="215"/>
      <c r="BM242" s="213">
        <f t="shared" si="186"/>
        <v>38.98255772202512</v>
      </c>
      <c r="BN242" s="213">
        <f t="shared" si="187"/>
        <v>123.68894261259912</v>
      </c>
      <c r="BO242" s="213">
        <f t="shared" si="188"/>
        <v>84.706384890574</v>
      </c>
      <c r="BP242" s="404">
        <f t="shared" si="189"/>
        <v>2.1729304037614479</v>
      </c>
      <c r="BQ242" s="215"/>
      <c r="BR242" s="213">
        <f t="shared" si="190"/>
        <v>46.970840625668643</v>
      </c>
      <c r="BS242" s="213">
        <f t="shared" si="191"/>
        <v>67.192496559728681</v>
      </c>
      <c r="BT242" s="213">
        <f t="shared" si="192"/>
        <v>20.221655934060038</v>
      </c>
      <c r="BU242" s="404">
        <f t="shared" si="193"/>
        <v>0.43051509542303784</v>
      </c>
      <c r="BV242" s="215"/>
      <c r="BW242" s="213">
        <f t="shared" si="194"/>
        <v>478.8104458118242</v>
      </c>
      <c r="BX242" s="213">
        <f t="shared" si="195"/>
        <v>561.60799936854585</v>
      </c>
      <c r="BY242" s="213">
        <f t="shared" si="196"/>
        <v>82.797553556721653</v>
      </c>
      <c r="BZ242" s="404">
        <f t="shared" si="197"/>
        <v>0.17292344868612508</v>
      </c>
      <c r="CA242" s="216"/>
      <c r="CB242" s="213">
        <f t="shared" si="198"/>
        <v>-122.70699139592834</v>
      </c>
      <c r="CC242" s="213">
        <f t="shared" si="199"/>
        <v>-122.25290425332584</v>
      </c>
      <c r="CD242" s="213">
        <f t="shared" si="200"/>
        <v>0.45408714260250349</v>
      </c>
      <c r="CE242" s="404">
        <f t="shared" si="201"/>
        <v>-3.7005808506651318E-3</v>
      </c>
      <c r="CF242" s="142"/>
      <c r="CG242" s="213">
        <f t="shared" si="202"/>
        <v>356.10345441589584</v>
      </c>
      <c r="CH242" s="213">
        <f t="shared" si="203"/>
        <v>439.35509511522002</v>
      </c>
      <c r="CI242" s="206">
        <v>-152.53998541307641</v>
      </c>
      <c r="CJ242" s="142">
        <v>-0.29989570978123059</v>
      </c>
    </row>
    <row r="243" spans="1:88">
      <c r="A243" s="74">
        <v>751</v>
      </c>
      <c r="B243" s="84">
        <v>19</v>
      </c>
      <c r="C243" s="84">
        <v>19</v>
      </c>
      <c r="D243" s="75" t="s">
        <v>274</v>
      </c>
      <c r="E243" s="97">
        <v>2778</v>
      </c>
      <c r="F243" s="213">
        <f>'1.a. Vos-laskelma'!C243</f>
        <v>2701</v>
      </c>
      <c r="G243" s="214">
        <f t="shared" si="155"/>
        <v>-77</v>
      </c>
      <c r="H243" s="179">
        <f t="shared" si="156"/>
        <v>-2.771778257739381E-2</v>
      </c>
      <c r="I243" s="142"/>
      <c r="J243" s="213">
        <v>1366056.431136345</v>
      </c>
      <c r="K243" s="214">
        <f t="shared" si="157"/>
        <v>1252798.8010331725</v>
      </c>
      <c r="L243" s="214">
        <f t="shared" si="158"/>
        <v>-113257.6301031725</v>
      </c>
      <c r="M243" s="179">
        <f t="shared" si="159"/>
        <v>-8.29084564310128E-2</v>
      </c>
      <c r="N243" s="404"/>
      <c r="O243" s="213">
        <v>266310.67420520593</v>
      </c>
      <c r="P243" s="213">
        <f>'2.a. Vos-laskelma'!M243+'2.a. Vos-laskelma'!N243</f>
        <v>262265.66293636453</v>
      </c>
      <c r="Q243" s="214">
        <f t="shared" si="160"/>
        <v>-4045.0112688413938</v>
      </c>
      <c r="R243" s="179">
        <f t="shared" si="161"/>
        <v>-1.5189069236197819E-2</v>
      </c>
      <c r="S243" s="404"/>
      <c r="T243" s="213">
        <v>1632367.1053415509</v>
      </c>
      <c r="U243" s="213">
        <f>'2.a. Vos-laskelma'!U243</f>
        <v>1515064.4639695371</v>
      </c>
      <c r="V243" s="214">
        <f t="shared" si="162"/>
        <v>-117302.64137201384</v>
      </c>
      <c r="W243" s="179">
        <f t="shared" si="163"/>
        <v>-7.1860454053605693E-2</v>
      </c>
      <c r="X243" s="142"/>
      <c r="Y243" s="213">
        <f>'1.a. Vos-laskelma'!X243</f>
        <v>1084651.895648449</v>
      </c>
      <c r="Z243" s="213">
        <f>'1.a. Vos-laskelma'!E243</f>
        <v>1124672.8216695301</v>
      </c>
      <c r="AA243" s="214">
        <f t="shared" si="164"/>
        <v>40020.926021081163</v>
      </c>
      <c r="AB243" s="179">
        <f t="shared" si="165"/>
        <v>3.6897484051466138E-2</v>
      </c>
      <c r="AC243" s="179"/>
      <c r="AD243" s="213">
        <v>290311.04050182772</v>
      </c>
      <c r="AE243" s="213">
        <f>'2.a. Vos-laskelma'!X243</f>
        <v>341763.20480356016</v>
      </c>
      <c r="AF243" s="214">
        <f t="shared" si="166"/>
        <v>51452.164301732439</v>
      </c>
      <c r="AG243" s="179">
        <f t="shared" si="167"/>
        <v>0.17723116631318234</v>
      </c>
      <c r="AH243" s="143"/>
      <c r="AI243" s="81">
        <v>3007330.0414918279</v>
      </c>
      <c r="AJ243" s="81">
        <f>'2.a. Vos-laskelma'!Y243</f>
        <v>2981500.4904426271</v>
      </c>
      <c r="AK243" s="214">
        <f t="shared" si="168"/>
        <v>-25829.551049200818</v>
      </c>
      <c r="AL243" s="179">
        <f t="shared" si="169"/>
        <v>-8.5888647713530334E-3</v>
      </c>
      <c r="AM243" s="142"/>
      <c r="AN243" s="213">
        <v>256150</v>
      </c>
      <c r="AO243" s="213">
        <v>256150</v>
      </c>
      <c r="AP243" s="214">
        <f t="shared" si="204"/>
        <v>0</v>
      </c>
      <c r="AQ243" s="179">
        <f t="shared" si="205"/>
        <v>0</v>
      </c>
      <c r="AR243" s="142"/>
      <c r="AS243" s="213">
        <f t="shared" si="170"/>
        <v>3263480.0414918279</v>
      </c>
      <c r="AT243" s="213">
        <f t="shared" si="171"/>
        <v>3237650.4904426271</v>
      </c>
      <c r="AU243" s="214">
        <f t="shared" si="172"/>
        <v>-25829.551049200818</v>
      </c>
      <c r="AV243" s="179">
        <f t="shared" si="173"/>
        <v>-7.9147262188842462E-3</v>
      </c>
      <c r="AX243" s="213">
        <f t="shared" si="174"/>
        <v>491.7409759310097</v>
      </c>
      <c r="AY243" s="213">
        <f t="shared" si="175"/>
        <v>463.82776787603575</v>
      </c>
      <c r="AZ243" s="213">
        <f t="shared" si="176"/>
        <v>-27.91320805497395</v>
      </c>
      <c r="BA243" s="404">
        <f t="shared" si="177"/>
        <v>-5.6764047377028261E-2</v>
      </c>
      <c r="BB243" s="164"/>
      <c r="BC243" s="213">
        <f t="shared" si="178"/>
        <v>95.864173579987735</v>
      </c>
      <c r="BD243" s="213">
        <f t="shared" si="179"/>
        <v>97.099467951264174</v>
      </c>
      <c r="BE243" s="213">
        <f t="shared" si="180"/>
        <v>1.2352943712764386</v>
      </c>
      <c r="BF243" s="404">
        <f t="shared" si="181"/>
        <v>1.2885881400163807E-2</v>
      </c>
      <c r="BG243" s="527"/>
      <c r="BH243" s="213">
        <f t="shared" si="182"/>
        <v>587.60514951099742</v>
      </c>
      <c r="BI243" s="213">
        <f t="shared" si="183"/>
        <v>560.92723582729991</v>
      </c>
      <c r="BJ243" s="213">
        <f t="shared" si="184"/>
        <v>-26.677913683697511</v>
      </c>
      <c r="BK243" s="404">
        <f t="shared" si="185"/>
        <v>-4.5401088989602559E-2</v>
      </c>
      <c r="BL243" s="215"/>
      <c r="BM243" s="213">
        <f t="shared" si="186"/>
        <v>390.44344695768501</v>
      </c>
      <c r="BN243" s="213">
        <f t="shared" si="187"/>
        <v>416.39127051815257</v>
      </c>
      <c r="BO243" s="213">
        <f t="shared" si="188"/>
        <v>25.947823560467555</v>
      </c>
      <c r="BP243" s="404">
        <f t="shared" si="189"/>
        <v>6.6457316066261693E-2</v>
      </c>
      <c r="BQ243" s="215"/>
      <c r="BR243" s="213">
        <f t="shared" si="190"/>
        <v>104.50361429151467</v>
      </c>
      <c r="BS243" s="213">
        <f t="shared" si="191"/>
        <v>126.53210100094786</v>
      </c>
      <c r="BT243" s="213">
        <f t="shared" si="192"/>
        <v>22.028486709433196</v>
      </c>
      <c r="BU243" s="404">
        <f t="shared" si="193"/>
        <v>0.21079162533062584</v>
      </c>
      <c r="BV243" s="215"/>
      <c r="BW243" s="213">
        <f t="shared" si="194"/>
        <v>1082.5522107601973</v>
      </c>
      <c r="BX243" s="213">
        <f t="shared" si="195"/>
        <v>1103.8506073464002</v>
      </c>
      <c r="BY243" s="213">
        <f t="shared" si="196"/>
        <v>21.298396586202898</v>
      </c>
      <c r="BZ243" s="404">
        <f t="shared" si="197"/>
        <v>1.967424422998184E-2</v>
      </c>
      <c r="CA243" s="216"/>
      <c r="CB243" s="213">
        <f t="shared" si="198"/>
        <v>92.206623470122395</v>
      </c>
      <c r="CC243" s="213">
        <f t="shared" si="199"/>
        <v>94.835246205109215</v>
      </c>
      <c r="CD243" s="213">
        <f t="shared" si="200"/>
        <v>2.6286227349868199</v>
      </c>
      <c r="CE243" s="404">
        <f t="shared" si="201"/>
        <v>2.8507960014809233E-2</v>
      </c>
      <c r="CF243" s="142"/>
      <c r="CG243" s="213">
        <f t="shared" si="202"/>
        <v>1174.7588342303197</v>
      </c>
      <c r="CH243" s="213">
        <f t="shared" si="203"/>
        <v>1198.6858535515096</v>
      </c>
      <c r="CI243" s="206">
        <v>-43.484350590787471</v>
      </c>
      <c r="CJ243" s="142">
        <v>-3.5694310571639222E-2</v>
      </c>
    </row>
    <row r="244" spans="1:88">
      <c r="A244" s="74">
        <v>753</v>
      </c>
      <c r="B244" s="84">
        <v>1</v>
      </c>
      <c r="C244" s="85">
        <v>34</v>
      </c>
      <c r="D244" s="75" t="s">
        <v>275</v>
      </c>
      <c r="E244" s="97">
        <v>22826</v>
      </c>
      <c r="F244" s="213">
        <f>'1.a. Vos-laskelma'!C244</f>
        <v>23006</v>
      </c>
      <c r="G244" s="214">
        <f t="shared" si="155"/>
        <v>180</v>
      </c>
      <c r="H244" s="179">
        <f t="shared" si="156"/>
        <v>7.8857443266450531E-3</v>
      </c>
      <c r="I244" s="142"/>
      <c r="J244" s="213">
        <v>14449576.86060483</v>
      </c>
      <c r="K244" s="214">
        <f t="shared" si="157"/>
        <v>14247832.796397375</v>
      </c>
      <c r="L244" s="214">
        <f t="shared" si="158"/>
        <v>-201744.06420745514</v>
      </c>
      <c r="M244" s="179">
        <f t="shared" si="159"/>
        <v>-1.3961935782181136E-2</v>
      </c>
      <c r="N244" s="404"/>
      <c r="O244" s="213">
        <v>9454319.3407615162</v>
      </c>
      <c r="P244" s="213">
        <f>'2.a. Vos-laskelma'!M244+'2.a. Vos-laskelma'!N244</f>
        <v>9088137.8143379707</v>
      </c>
      <c r="Q244" s="214">
        <f t="shared" si="160"/>
        <v>-366181.52642354555</v>
      </c>
      <c r="R244" s="179">
        <f t="shared" si="161"/>
        <v>-3.8731664673604178E-2</v>
      </c>
      <c r="S244" s="404"/>
      <c r="T244" s="213">
        <v>23903896.20136635</v>
      </c>
      <c r="U244" s="213">
        <f>'2.a. Vos-laskelma'!U244</f>
        <v>23335970.610735346</v>
      </c>
      <c r="V244" s="214">
        <f t="shared" si="162"/>
        <v>-567925.59063100442</v>
      </c>
      <c r="W244" s="179">
        <f t="shared" si="163"/>
        <v>-2.3758703846720255E-2</v>
      </c>
      <c r="X244" s="142"/>
      <c r="Y244" s="213">
        <f>'1.a. Vos-laskelma'!X244</f>
        <v>-858867.14024236659</v>
      </c>
      <c r="Z244" s="213">
        <f>'1.a. Vos-laskelma'!E244</f>
        <v>-744653.78012634732</v>
      </c>
      <c r="AA244" s="214">
        <f t="shared" si="164"/>
        <v>114213.36011601926</v>
      </c>
      <c r="AB244" s="179">
        <f t="shared" si="165"/>
        <v>-0.13298140627872784</v>
      </c>
      <c r="AC244" s="179"/>
      <c r="AD244" s="213">
        <v>1245004.7388460401</v>
      </c>
      <c r="AE244" s="213">
        <f>'2.a. Vos-laskelma'!X244</f>
        <v>1607099.5251260784</v>
      </c>
      <c r="AF244" s="214">
        <f t="shared" si="166"/>
        <v>362094.7862800383</v>
      </c>
      <c r="AG244" s="179">
        <f t="shared" si="167"/>
        <v>0.2908380787495265</v>
      </c>
      <c r="AH244" s="143"/>
      <c r="AI244" s="81">
        <v>24290033.79997002</v>
      </c>
      <c r="AJ244" s="81">
        <f>'2.a. Vos-laskelma'!Y244</f>
        <v>24198416.355735075</v>
      </c>
      <c r="AK244" s="214">
        <f t="shared" si="168"/>
        <v>-91617.44423494488</v>
      </c>
      <c r="AL244" s="179">
        <f t="shared" si="169"/>
        <v>-3.7718121345330512E-3</v>
      </c>
      <c r="AM244" s="142"/>
      <c r="AN244" s="213">
        <v>-2072433</v>
      </c>
      <c r="AO244" s="213">
        <v>-2072433</v>
      </c>
      <c r="AP244" s="214">
        <f t="shared" si="204"/>
        <v>0</v>
      </c>
      <c r="AQ244" s="179">
        <f t="shared" si="205"/>
        <v>0</v>
      </c>
      <c r="AR244" s="142"/>
      <c r="AS244" s="213">
        <f t="shared" si="170"/>
        <v>22217600.79997002</v>
      </c>
      <c r="AT244" s="213">
        <f t="shared" si="171"/>
        <v>22125983.355735075</v>
      </c>
      <c r="AU244" s="214">
        <f t="shared" si="172"/>
        <v>-91617.44423494488</v>
      </c>
      <c r="AV244" s="179">
        <f t="shared" si="173"/>
        <v>-4.1236425597793846E-3</v>
      </c>
      <c r="AX244" s="213">
        <f t="shared" si="174"/>
        <v>633.03149306075659</v>
      </c>
      <c r="AY244" s="213">
        <f t="shared" si="175"/>
        <v>619.30943216540788</v>
      </c>
      <c r="AZ244" s="213">
        <f t="shared" si="176"/>
        <v>-13.722060895348704</v>
      </c>
      <c r="BA244" s="404">
        <f t="shared" si="177"/>
        <v>-2.167674285682292E-2</v>
      </c>
      <c r="BB244" s="164"/>
      <c r="BC244" s="213">
        <f t="shared" si="178"/>
        <v>414.19080613167074</v>
      </c>
      <c r="BD244" s="213">
        <f t="shared" si="179"/>
        <v>395.03337452568769</v>
      </c>
      <c r="BE244" s="213">
        <f t="shared" si="180"/>
        <v>-19.157431605983049</v>
      </c>
      <c r="BF244" s="404">
        <f t="shared" si="181"/>
        <v>-4.6252672252442333E-2</v>
      </c>
      <c r="BG244" s="527"/>
      <c r="BH244" s="213">
        <f t="shared" si="182"/>
        <v>1047.2222991924275</v>
      </c>
      <c r="BI244" s="213">
        <f t="shared" si="183"/>
        <v>1014.3428066910956</v>
      </c>
      <c r="BJ244" s="213">
        <f t="shared" si="184"/>
        <v>-32.879492501331924</v>
      </c>
      <c r="BK244" s="404">
        <f t="shared" si="185"/>
        <v>-3.1396860558342926E-2</v>
      </c>
      <c r="BL244" s="215"/>
      <c r="BM244" s="213">
        <f t="shared" si="186"/>
        <v>-37.626703769489467</v>
      </c>
      <c r="BN244" s="213">
        <f t="shared" si="187"/>
        <v>-32.367807533962761</v>
      </c>
      <c r="BO244" s="213">
        <f t="shared" si="188"/>
        <v>5.2588962355267057</v>
      </c>
      <c r="BP244" s="404">
        <f t="shared" si="189"/>
        <v>-0.13976499955308364</v>
      </c>
      <c r="BQ244" s="215"/>
      <c r="BR244" s="213">
        <f t="shared" si="190"/>
        <v>54.543272533340932</v>
      </c>
      <c r="BS244" s="213">
        <f t="shared" si="191"/>
        <v>69.85566917873939</v>
      </c>
      <c r="BT244" s="213">
        <f t="shared" si="192"/>
        <v>15.312396645398458</v>
      </c>
      <c r="BU244" s="404">
        <f t="shared" si="193"/>
        <v>0.2807385023705421</v>
      </c>
      <c r="BV244" s="215"/>
      <c r="BW244" s="213">
        <f t="shared" si="194"/>
        <v>1064.1388679562788</v>
      </c>
      <c r="BX244" s="213">
        <f t="shared" si="195"/>
        <v>1051.8306683358721</v>
      </c>
      <c r="BY244" s="213">
        <f t="shared" si="196"/>
        <v>-12.30819962040664</v>
      </c>
      <c r="BZ244" s="404">
        <f t="shared" si="197"/>
        <v>-1.1566347204331544E-2</v>
      </c>
      <c r="CA244" s="216"/>
      <c r="CB244" s="213">
        <f t="shared" si="198"/>
        <v>-90.792648733899938</v>
      </c>
      <c r="CC244" s="213">
        <f t="shared" si="199"/>
        <v>-90.082282882726247</v>
      </c>
      <c r="CD244" s="213">
        <f t="shared" si="200"/>
        <v>0.710365851173691</v>
      </c>
      <c r="CE244" s="404">
        <f t="shared" si="201"/>
        <v>-7.8240459010692608E-3</v>
      </c>
      <c r="CF244" s="142"/>
      <c r="CG244" s="213">
        <f t="shared" si="202"/>
        <v>973.34621922237886</v>
      </c>
      <c r="CH244" s="213">
        <f t="shared" si="203"/>
        <v>961.74838545314594</v>
      </c>
      <c r="CI244" s="206">
        <v>-36.639923210568902</v>
      </c>
      <c r="CJ244" s="142">
        <v>-3.6277649436166792E-2</v>
      </c>
    </row>
    <row r="245" spans="1:88">
      <c r="A245" s="74">
        <v>755</v>
      </c>
      <c r="B245" s="84">
        <v>1</v>
      </c>
      <c r="C245" s="85">
        <v>33</v>
      </c>
      <c r="D245" s="75" t="s">
        <v>276</v>
      </c>
      <c r="E245" s="97">
        <v>6182</v>
      </c>
      <c r="F245" s="213">
        <f>'1.a. Vos-laskelma'!C245</f>
        <v>6192</v>
      </c>
      <c r="G245" s="214">
        <f t="shared" si="155"/>
        <v>10</v>
      </c>
      <c r="H245" s="179">
        <f t="shared" si="156"/>
        <v>1.6175994823681655E-3</v>
      </c>
      <c r="I245" s="142"/>
      <c r="J245" s="213">
        <v>3490572.3705654321</v>
      </c>
      <c r="K245" s="214">
        <f t="shared" si="157"/>
        <v>3230145.6450112397</v>
      </c>
      <c r="L245" s="214">
        <f t="shared" si="158"/>
        <v>-260426.72555419244</v>
      </c>
      <c r="M245" s="179">
        <f t="shared" si="159"/>
        <v>-7.4608602231045082E-2</v>
      </c>
      <c r="N245" s="404"/>
      <c r="O245" s="213">
        <v>1773321.7936419719</v>
      </c>
      <c r="P245" s="213">
        <f>'2.a. Vos-laskelma'!M245+'2.a. Vos-laskelma'!N245</f>
        <v>1671325.8012685322</v>
      </c>
      <c r="Q245" s="214">
        <f t="shared" si="160"/>
        <v>-101995.99237343972</v>
      </c>
      <c r="R245" s="179">
        <f t="shared" si="161"/>
        <v>-5.7516911335062738E-2</v>
      </c>
      <c r="S245" s="404"/>
      <c r="T245" s="213">
        <v>5263894.1642074035</v>
      </c>
      <c r="U245" s="213">
        <f>'2.a. Vos-laskelma'!U245</f>
        <v>4901471.4462797716</v>
      </c>
      <c r="V245" s="214">
        <f t="shared" si="162"/>
        <v>-362422.71792763192</v>
      </c>
      <c r="W245" s="179">
        <f t="shared" si="163"/>
        <v>-6.8850684801373227E-2</v>
      </c>
      <c r="X245" s="142"/>
      <c r="Y245" s="213">
        <f>'1.a. Vos-laskelma'!X245</f>
        <v>-69120.941308076755</v>
      </c>
      <c r="Z245" s="213">
        <f>'1.a. Vos-laskelma'!E245</f>
        <v>-70737.046991871786</v>
      </c>
      <c r="AA245" s="214">
        <f t="shared" si="164"/>
        <v>-1616.1056837950309</v>
      </c>
      <c r="AB245" s="179">
        <f t="shared" si="165"/>
        <v>2.338084020864151E-2</v>
      </c>
      <c r="AC245" s="179"/>
      <c r="AD245" s="213">
        <v>421899.89454844681</v>
      </c>
      <c r="AE245" s="213">
        <f>'2.a. Vos-laskelma'!X245</f>
        <v>535691.50630378758</v>
      </c>
      <c r="AF245" s="214">
        <f t="shared" si="166"/>
        <v>113791.61175534077</v>
      </c>
      <c r="AG245" s="179">
        <f t="shared" si="167"/>
        <v>0.2697123493646052</v>
      </c>
      <c r="AH245" s="143"/>
      <c r="AI245" s="81">
        <v>5616673.1174477739</v>
      </c>
      <c r="AJ245" s="81">
        <f>'2.a. Vos-laskelma'!Y245</f>
        <v>5366425.9055916872</v>
      </c>
      <c r="AK245" s="214">
        <f t="shared" si="168"/>
        <v>-250247.21185608674</v>
      </c>
      <c r="AL245" s="179">
        <f t="shared" si="169"/>
        <v>-4.4554348566006548E-2</v>
      </c>
      <c r="AM245" s="142"/>
      <c r="AN245" s="213">
        <v>-1745106</v>
      </c>
      <c r="AO245" s="213">
        <v>-1745106</v>
      </c>
      <c r="AP245" s="214">
        <f t="shared" si="204"/>
        <v>0</v>
      </c>
      <c r="AQ245" s="179">
        <f t="shared" si="205"/>
        <v>0</v>
      </c>
      <c r="AR245" s="142"/>
      <c r="AS245" s="213">
        <f t="shared" si="170"/>
        <v>3871567.1174477739</v>
      </c>
      <c r="AT245" s="213">
        <f t="shared" si="171"/>
        <v>3621319.9055916872</v>
      </c>
      <c r="AU245" s="214">
        <f t="shared" si="172"/>
        <v>-250247.21185608674</v>
      </c>
      <c r="AV245" s="179">
        <f t="shared" si="173"/>
        <v>-6.4637188059664966E-2</v>
      </c>
      <c r="AX245" s="213">
        <f t="shared" si="174"/>
        <v>564.63480597952639</v>
      </c>
      <c r="AY245" s="213">
        <f t="shared" si="175"/>
        <v>521.66434835452833</v>
      </c>
      <c r="AZ245" s="213">
        <f t="shared" si="176"/>
        <v>-42.970457624998062</v>
      </c>
      <c r="BA245" s="404">
        <f t="shared" si="177"/>
        <v>-7.6103097382480819E-2</v>
      </c>
      <c r="BB245" s="164"/>
      <c r="BC245" s="213">
        <f t="shared" si="178"/>
        <v>286.8524415467441</v>
      </c>
      <c r="BD245" s="213">
        <f t="shared" si="179"/>
        <v>269.9169575692074</v>
      </c>
      <c r="BE245" s="213">
        <f t="shared" si="180"/>
        <v>-16.935483977536705</v>
      </c>
      <c r="BF245" s="404">
        <f t="shared" si="181"/>
        <v>-5.9039009346472583E-2</v>
      </c>
      <c r="BG245" s="527"/>
      <c r="BH245" s="213">
        <f t="shared" si="182"/>
        <v>851.48724752627038</v>
      </c>
      <c r="BI245" s="213">
        <f t="shared" si="183"/>
        <v>791.58130592373573</v>
      </c>
      <c r="BJ245" s="213">
        <f t="shared" si="184"/>
        <v>-59.905941602534654</v>
      </c>
      <c r="BK245" s="404">
        <f t="shared" si="185"/>
        <v>-7.035447891506609E-2</v>
      </c>
      <c r="BL245" s="215"/>
      <c r="BM245" s="213">
        <f t="shared" si="186"/>
        <v>-11.180999888074531</v>
      </c>
      <c r="BN245" s="213">
        <f t="shared" si="187"/>
        <v>-11.423941697653712</v>
      </c>
      <c r="BO245" s="213">
        <f t="shared" si="188"/>
        <v>-0.24294180957918066</v>
      </c>
      <c r="BP245" s="404">
        <f t="shared" si="189"/>
        <v>2.1728093373679251E-2</v>
      </c>
      <c r="BQ245" s="215"/>
      <c r="BR245" s="213">
        <f t="shared" si="190"/>
        <v>68.246505103275126</v>
      </c>
      <c r="BS245" s="213">
        <f t="shared" si="191"/>
        <v>86.51348616017242</v>
      </c>
      <c r="BT245" s="213">
        <f t="shared" si="192"/>
        <v>18.266981056897293</v>
      </c>
      <c r="BU245" s="404">
        <f t="shared" si="193"/>
        <v>0.26766178032493371</v>
      </c>
      <c r="BV245" s="215"/>
      <c r="BW245" s="213">
        <f t="shared" si="194"/>
        <v>908.55275274147107</v>
      </c>
      <c r="BX245" s="213">
        <f t="shared" si="195"/>
        <v>866.67085038625441</v>
      </c>
      <c r="BY245" s="213">
        <f t="shared" si="196"/>
        <v>-41.881902355216653</v>
      </c>
      <c r="BZ245" s="404">
        <f t="shared" si="197"/>
        <v>-4.6097380948813389E-2</v>
      </c>
      <c r="CA245" s="216"/>
      <c r="CB245" s="213">
        <f t="shared" si="198"/>
        <v>-282.28825622775798</v>
      </c>
      <c r="CC245" s="213">
        <f t="shared" si="199"/>
        <v>-281.83236434108528</v>
      </c>
      <c r="CD245" s="213">
        <f t="shared" si="200"/>
        <v>0.45589188667270264</v>
      </c>
      <c r="CE245" s="404">
        <f t="shared" si="201"/>
        <v>-1.6149870801032418E-3</v>
      </c>
      <c r="CF245" s="142"/>
      <c r="CG245" s="213">
        <f t="shared" si="202"/>
        <v>626.26449651371297</v>
      </c>
      <c r="CH245" s="213">
        <f t="shared" si="203"/>
        <v>584.83848604516913</v>
      </c>
      <c r="CI245" s="206">
        <v>-50.564329291723993</v>
      </c>
      <c r="CJ245" s="142">
        <v>-7.470770653355617E-2</v>
      </c>
    </row>
    <row r="246" spans="1:88">
      <c r="A246" s="74">
        <v>758</v>
      </c>
      <c r="B246" s="84">
        <v>19</v>
      </c>
      <c r="C246" s="84">
        <v>19</v>
      </c>
      <c r="D246" s="75" t="s">
        <v>277</v>
      </c>
      <c r="E246" s="97">
        <v>8127</v>
      </c>
      <c r="F246" s="213">
        <f>'1.a. Vos-laskelma'!C246</f>
        <v>8095</v>
      </c>
      <c r="G246" s="214">
        <f t="shared" si="155"/>
        <v>-32</v>
      </c>
      <c r="H246" s="179">
        <f t="shared" si="156"/>
        <v>-3.937492309585333E-3</v>
      </c>
      <c r="I246" s="142"/>
      <c r="J246" s="213">
        <v>8907380.5166682191</v>
      </c>
      <c r="K246" s="214">
        <f t="shared" si="157"/>
        <v>9002600.3043579049</v>
      </c>
      <c r="L246" s="214">
        <f t="shared" si="158"/>
        <v>95219.787689685822</v>
      </c>
      <c r="M246" s="179">
        <f t="shared" si="159"/>
        <v>1.068998764692973E-2</v>
      </c>
      <c r="N246" s="404"/>
      <c r="O246" s="213">
        <v>-2986847.1197081329</v>
      </c>
      <c r="P246" s="213">
        <f>'2.a. Vos-laskelma'!M246+'2.a. Vos-laskelma'!N246</f>
        <v>-2876273.3802784337</v>
      </c>
      <c r="Q246" s="214">
        <f t="shared" si="160"/>
        <v>110573.73942969926</v>
      </c>
      <c r="R246" s="179">
        <f t="shared" si="161"/>
        <v>-3.7020220653444173E-2</v>
      </c>
      <c r="S246" s="404"/>
      <c r="T246" s="213">
        <v>5920533.3969600853</v>
      </c>
      <c r="U246" s="213">
        <f>'2.a. Vos-laskelma'!U246</f>
        <v>6126326.9240794703</v>
      </c>
      <c r="V246" s="214">
        <f t="shared" si="162"/>
        <v>205793.52711938508</v>
      </c>
      <c r="W246" s="179">
        <f t="shared" si="163"/>
        <v>3.475928828052053E-2</v>
      </c>
      <c r="X246" s="142"/>
      <c r="Y246" s="213">
        <f>'1.a. Vos-laskelma'!X246</f>
        <v>-544703.30162974889</v>
      </c>
      <c r="Z246" s="213">
        <f>'1.a. Vos-laskelma'!E246</f>
        <v>-390107.42671709694</v>
      </c>
      <c r="AA246" s="214">
        <f t="shared" si="164"/>
        <v>154595.87491265195</v>
      </c>
      <c r="AB246" s="179">
        <f t="shared" si="165"/>
        <v>-0.28381666578870013</v>
      </c>
      <c r="AC246" s="179"/>
      <c r="AD246" s="213">
        <v>916688.78108532925</v>
      </c>
      <c r="AE246" s="213">
        <f>'2.a. Vos-laskelma'!X246</f>
        <v>1059179.8849241568</v>
      </c>
      <c r="AF246" s="214">
        <f t="shared" si="166"/>
        <v>142491.10383882758</v>
      </c>
      <c r="AG246" s="179">
        <f t="shared" si="167"/>
        <v>0.15544109056306199</v>
      </c>
      <c r="AH246" s="143"/>
      <c r="AI246" s="81">
        <v>6292518.8764156653</v>
      </c>
      <c r="AJ246" s="81">
        <f>'2.a. Vos-laskelma'!Y246</f>
        <v>6795399.38228653</v>
      </c>
      <c r="AK246" s="214">
        <f t="shared" si="168"/>
        <v>502880.50587086473</v>
      </c>
      <c r="AL246" s="179">
        <f t="shared" si="169"/>
        <v>7.9917202593647957E-2</v>
      </c>
      <c r="AM246" s="142"/>
      <c r="AN246" s="213">
        <v>-884433</v>
      </c>
      <c r="AO246" s="213">
        <v>-884433</v>
      </c>
      <c r="AP246" s="214">
        <f t="shared" si="204"/>
        <v>0</v>
      </c>
      <c r="AQ246" s="179">
        <f t="shared" si="205"/>
        <v>0</v>
      </c>
      <c r="AR246" s="142"/>
      <c r="AS246" s="213">
        <f t="shared" si="170"/>
        <v>5408085.8764156653</v>
      </c>
      <c r="AT246" s="213">
        <f t="shared" si="171"/>
        <v>5910966.38228653</v>
      </c>
      <c r="AU246" s="214">
        <f t="shared" si="172"/>
        <v>502880.50587086473</v>
      </c>
      <c r="AV246" s="179">
        <f t="shared" si="173"/>
        <v>9.2986782636698892E-2</v>
      </c>
      <c r="AX246" s="213">
        <f t="shared" si="174"/>
        <v>1096.0231963416045</v>
      </c>
      <c r="AY246" s="213">
        <f t="shared" si="175"/>
        <v>1112.1186293215449</v>
      </c>
      <c r="AZ246" s="213">
        <f t="shared" si="176"/>
        <v>16.095432979940369</v>
      </c>
      <c r="BA246" s="404">
        <f t="shared" si="177"/>
        <v>1.4685303225027551E-2</v>
      </c>
      <c r="BB246" s="164"/>
      <c r="BC246" s="213">
        <f t="shared" si="178"/>
        <v>-367.52148636743362</v>
      </c>
      <c r="BD246" s="213">
        <f t="shared" si="179"/>
        <v>-355.31480917584111</v>
      </c>
      <c r="BE246" s="213">
        <f t="shared" si="180"/>
        <v>12.206677191592519</v>
      </c>
      <c r="BF246" s="404">
        <f t="shared" si="181"/>
        <v>-3.3213506269368857E-2</v>
      </c>
      <c r="BG246" s="527"/>
      <c r="BH246" s="213">
        <f t="shared" si="182"/>
        <v>728.50170997417069</v>
      </c>
      <c r="BI246" s="213">
        <f t="shared" si="183"/>
        <v>756.80382014570353</v>
      </c>
      <c r="BJ246" s="213">
        <f t="shared" si="184"/>
        <v>28.302110171532831</v>
      </c>
      <c r="BK246" s="404">
        <f t="shared" si="185"/>
        <v>3.8849751186632482E-2</v>
      </c>
      <c r="BL246" s="215"/>
      <c r="BM246" s="213">
        <f t="shared" si="186"/>
        <v>-67.023908161652386</v>
      </c>
      <c r="BN246" s="213">
        <f t="shared" si="187"/>
        <v>-48.191158334415931</v>
      </c>
      <c r="BO246" s="213">
        <f t="shared" si="188"/>
        <v>18.832749827236455</v>
      </c>
      <c r="BP246" s="404">
        <f t="shared" si="189"/>
        <v>-0.28098555192893959</v>
      </c>
      <c r="BQ246" s="215"/>
      <c r="BR246" s="213">
        <f t="shared" si="190"/>
        <v>112.79546955645739</v>
      </c>
      <c r="BS246" s="213">
        <f t="shared" si="191"/>
        <v>130.84371648229239</v>
      </c>
      <c r="BT246" s="213">
        <f t="shared" si="192"/>
        <v>18.048246925835002</v>
      </c>
      <c r="BU246" s="404">
        <f t="shared" si="193"/>
        <v>0.16000861556590562</v>
      </c>
      <c r="BV246" s="215"/>
      <c r="BW246" s="213">
        <f t="shared" si="194"/>
        <v>774.27327136897566</v>
      </c>
      <c r="BX246" s="213">
        <f t="shared" si="195"/>
        <v>839.45637829357997</v>
      </c>
      <c r="BY246" s="213">
        <f t="shared" si="196"/>
        <v>65.183106924604317</v>
      </c>
      <c r="BZ246" s="404">
        <f t="shared" si="197"/>
        <v>8.4186177329039769E-2</v>
      </c>
      <c r="CA246" s="216"/>
      <c r="CB246" s="213">
        <f t="shared" si="198"/>
        <v>-108.82650424510889</v>
      </c>
      <c r="CC246" s="213">
        <f t="shared" si="199"/>
        <v>-109.25670166769611</v>
      </c>
      <c r="CD246" s="213">
        <f t="shared" si="200"/>
        <v>-0.43019742258721294</v>
      </c>
      <c r="CE246" s="404">
        <f t="shared" si="201"/>
        <v>3.9530574428659716E-3</v>
      </c>
      <c r="CF246" s="142"/>
      <c r="CG246" s="213">
        <f t="shared" si="202"/>
        <v>665.44676712386672</v>
      </c>
      <c r="CH246" s="213">
        <f t="shared" si="203"/>
        <v>730.19967662588385</v>
      </c>
      <c r="CI246" s="206">
        <v>-21.899176521095001</v>
      </c>
      <c r="CJ246" s="142">
        <v>-3.1860487027776357E-2</v>
      </c>
    </row>
    <row r="247" spans="1:88">
      <c r="A247" s="74">
        <v>759</v>
      </c>
      <c r="B247" s="84">
        <v>14</v>
      </c>
      <c r="C247" s="84">
        <v>14</v>
      </c>
      <c r="D247" s="75" t="s">
        <v>278</v>
      </c>
      <c r="E247" s="97">
        <v>1800</v>
      </c>
      <c r="F247" s="213">
        <f>'1.a. Vos-laskelma'!C247</f>
        <v>1772</v>
      </c>
      <c r="G247" s="214">
        <f t="shared" si="155"/>
        <v>-28</v>
      </c>
      <c r="H247" s="179">
        <f t="shared" si="156"/>
        <v>-1.5555555555555555E-2</v>
      </c>
      <c r="I247" s="142"/>
      <c r="J247" s="213">
        <v>1071359.3871481561</v>
      </c>
      <c r="K247" s="214">
        <f t="shared" si="157"/>
        <v>1024659.1123155487</v>
      </c>
      <c r="L247" s="214">
        <f t="shared" si="158"/>
        <v>-46700.274832607363</v>
      </c>
      <c r="M247" s="179">
        <f t="shared" si="159"/>
        <v>-4.3589737853437296E-2</v>
      </c>
      <c r="N247" s="404"/>
      <c r="O247" s="213">
        <v>1123.690724954824</v>
      </c>
      <c r="P247" s="213">
        <f>'2.a. Vos-laskelma'!M247+'2.a. Vos-laskelma'!N247</f>
        <v>27523.272968927777</v>
      </c>
      <c r="Q247" s="214">
        <f t="shared" si="160"/>
        <v>26399.582243972953</v>
      </c>
      <c r="R247" s="179">
        <f t="shared" si="161"/>
        <v>23.49363722392058</v>
      </c>
      <c r="S247" s="404"/>
      <c r="T247" s="213">
        <v>1072483.077873111</v>
      </c>
      <c r="U247" s="213">
        <f>'2.a. Vos-laskelma'!U247</f>
        <v>1052182.3852844764</v>
      </c>
      <c r="V247" s="214">
        <f t="shared" si="162"/>
        <v>-20300.692588634556</v>
      </c>
      <c r="W247" s="179">
        <f t="shared" si="163"/>
        <v>-1.8928683358709737E-2</v>
      </c>
      <c r="X247" s="142"/>
      <c r="Y247" s="213">
        <f>'1.a. Vos-laskelma'!X247</f>
        <v>711604.02344985679</v>
      </c>
      <c r="Z247" s="213">
        <f>'1.a. Vos-laskelma'!E247</f>
        <v>692094.01611780445</v>
      </c>
      <c r="AA247" s="214">
        <f t="shared" si="164"/>
        <v>-19510.007332052337</v>
      </c>
      <c r="AB247" s="179">
        <f t="shared" si="165"/>
        <v>-2.7416943537598069E-2</v>
      </c>
      <c r="AC247" s="179"/>
      <c r="AD247" s="213">
        <v>379302.95941528509</v>
      </c>
      <c r="AE247" s="213">
        <f>'2.a. Vos-laskelma'!X247</f>
        <v>410561.57824960141</v>
      </c>
      <c r="AF247" s="214">
        <f t="shared" si="166"/>
        <v>31258.618834316323</v>
      </c>
      <c r="AG247" s="179">
        <f t="shared" si="167"/>
        <v>8.2410690606008141E-2</v>
      </c>
      <c r="AH247" s="143"/>
      <c r="AI247" s="81">
        <v>2163390.060738252</v>
      </c>
      <c r="AJ247" s="81">
        <f>'2.a. Vos-laskelma'!Y247</f>
        <v>2154837.9796518823</v>
      </c>
      <c r="AK247" s="214">
        <f t="shared" si="168"/>
        <v>-8552.081086369697</v>
      </c>
      <c r="AL247" s="179">
        <f t="shared" si="169"/>
        <v>-3.9530925289780238E-3</v>
      </c>
      <c r="AM247" s="142"/>
      <c r="AN247" s="213">
        <v>-508901</v>
      </c>
      <c r="AO247" s="213">
        <v>-508901</v>
      </c>
      <c r="AP247" s="214">
        <f t="shared" si="204"/>
        <v>0</v>
      </c>
      <c r="AQ247" s="179">
        <f t="shared" si="205"/>
        <v>0</v>
      </c>
      <c r="AR247" s="142"/>
      <c r="AS247" s="213">
        <f t="shared" si="170"/>
        <v>1654489.060738252</v>
      </c>
      <c r="AT247" s="213">
        <f t="shared" si="171"/>
        <v>1645936.9796518823</v>
      </c>
      <c r="AU247" s="214">
        <f t="shared" si="172"/>
        <v>-8552.081086369697</v>
      </c>
      <c r="AV247" s="179">
        <f t="shared" si="173"/>
        <v>-5.1690163986660995E-3</v>
      </c>
      <c r="AX247" s="213">
        <f t="shared" si="174"/>
        <v>595.19965952675341</v>
      </c>
      <c r="AY247" s="213">
        <f t="shared" si="175"/>
        <v>578.25006338349249</v>
      </c>
      <c r="AZ247" s="213">
        <f t="shared" si="176"/>
        <v>-16.949596143260919</v>
      </c>
      <c r="BA247" s="404">
        <f t="shared" si="177"/>
        <v>-2.8477160347735477E-2</v>
      </c>
      <c r="BB247" s="164"/>
      <c r="BC247" s="213">
        <f t="shared" si="178"/>
        <v>0.62427262497490221</v>
      </c>
      <c r="BD247" s="213">
        <f t="shared" si="179"/>
        <v>15.532321088559693</v>
      </c>
      <c r="BE247" s="213">
        <f t="shared" si="180"/>
        <v>14.908048463584791</v>
      </c>
      <c r="BF247" s="404">
        <f t="shared" si="181"/>
        <v>23.880669866285011</v>
      </c>
      <c r="BG247" s="527"/>
      <c r="BH247" s="213">
        <f t="shared" si="182"/>
        <v>595.82393215172829</v>
      </c>
      <c r="BI247" s="213">
        <f t="shared" si="183"/>
        <v>593.78238447205217</v>
      </c>
      <c r="BJ247" s="213">
        <f t="shared" si="184"/>
        <v>-2.0415476796761141</v>
      </c>
      <c r="BK247" s="404">
        <f t="shared" si="185"/>
        <v>-3.4264277910143227E-3</v>
      </c>
      <c r="BL247" s="215"/>
      <c r="BM247" s="213">
        <f t="shared" si="186"/>
        <v>395.33556858325375</v>
      </c>
      <c r="BN247" s="213">
        <f t="shared" si="187"/>
        <v>390.57224385880613</v>
      </c>
      <c r="BO247" s="213">
        <f t="shared" si="188"/>
        <v>-4.7633247244476138</v>
      </c>
      <c r="BP247" s="404">
        <f t="shared" si="189"/>
        <v>-1.2048813977244005E-2</v>
      </c>
      <c r="BQ247" s="215"/>
      <c r="BR247" s="213">
        <f t="shared" si="190"/>
        <v>210.72386634182504</v>
      </c>
      <c r="BS247" s="213">
        <f t="shared" si="191"/>
        <v>231.6938929173823</v>
      </c>
      <c r="BT247" s="213">
        <f t="shared" si="192"/>
        <v>20.970026575557256</v>
      </c>
      <c r="BU247" s="404">
        <f t="shared" si="193"/>
        <v>9.9514245536577214E-2</v>
      </c>
      <c r="BV247" s="215"/>
      <c r="BW247" s="213">
        <f t="shared" si="194"/>
        <v>1201.8833670768067</v>
      </c>
      <c r="BX247" s="213">
        <f t="shared" si="195"/>
        <v>1216.0485212482406</v>
      </c>
      <c r="BY247" s="213">
        <f t="shared" si="196"/>
        <v>14.165154171433869</v>
      </c>
      <c r="BZ247" s="404">
        <f t="shared" si="197"/>
        <v>1.1785797656794297E-2</v>
      </c>
      <c r="CA247" s="216"/>
      <c r="CB247" s="213">
        <f t="shared" si="198"/>
        <v>-282.72277777777776</v>
      </c>
      <c r="CC247" s="213">
        <f t="shared" si="199"/>
        <v>-287.19018058690745</v>
      </c>
      <c r="CD247" s="213">
        <f t="shared" si="200"/>
        <v>-4.4674028091296805</v>
      </c>
      <c r="CE247" s="404">
        <f t="shared" si="201"/>
        <v>1.5801354401805901E-2</v>
      </c>
      <c r="CF247" s="142"/>
      <c r="CG247" s="213">
        <f t="shared" si="202"/>
        <v>919.16058929902886</v>
      </c>
      <c r="CH247" s="213">
        <f t="shared" si="203"/>
        <v>928.85834066133316</v>
      </c>
      <c r="CI247" s="206">
        <v>9.4201501465182673</v>
      </c>
      <c r="CJ247" s="142">
        <v>1.0354766855581159E-2</v>
      </c>
    </row>
    <row r="248" spans="1:88">
      <c r="A248" s="74">
        <v>761</v>
      </c>
      <c r="B248" s="84">
        <v>2</v>
      </c>
      <c r="C248" s="84">
        <v>2</v>
      </c>
      <c r="D248" s="75" t="s">
        <v>279</v>
      </c>
      <c r="E248" s="97">
        <v>8429</v>
      </c>
      <c r="F248" s="213">
        <f>'1.a. Vos-laskelma'!C248</f>
        <v>8339</v>
      </c>
      <c r="G248" s="214">
        <f t="shared" si="155"/>
        <v>-90</v>
      </c>
      <c r="H248" s="179">
        <f t="shared" si="156"/>
        <v>-1.0677423181872108E-2</v>
      </c>
      <c r="I248" s="142"/>
      <c r="J248" s="213">
        <v>1263929.4915151501</v>
      </c>
      <c r="K248" s="214">
        <f t="shared" si="157"/>
        <v>996090.38094505016</v>
      </c>
      <c r="L248" s="214">
        <f t="shared" si="158"/>
        <v>-267839.1105700999</v>
      </c>
      <c r="M248" s="179">
        <f t="shared" si="159"/>
        <v>-0.21190985127582132</v>
      </c>
      <c r="N248" s="404"/>
      <c r="O248" s="213">
        <v>1579035.3070798779</v>
      </c>
      <c r="P248" s="213">
        <f>'2.a. Vos-laskelma'!M248+'2.a. Vos-laskelma'!N248</f>
        <v>1440798.4996585166</v>
      </c>
      <c r="Q248" s="214">
        <f t="shared" si="160"/>
        <v>-138236.80742136133</v>
      </c>
      <c r="R248" s="179">
        <f t="shared" si="161"/>
        <v>-8.7545102254238838E-2</v>
      </c>
      <c r="S248" s="404"/>
      <c r="T248" s="213">
        <v>2842964.798595028</v>
      </c>
      <c r="U248" s="213">
        <f>'2.a. Vos-laskelma'!U248</f>
        <v>2436888.8806035668</v>
      </c>
      <c r="V248" s="214">
        <f t="shared" si="162"/>
        <v>-406075.91799146123</v>
      </c>
      <c r="W248" s="179">
        <f t="shared" si="163"/>
        <v>-0.14283536616145967</v>
      </c>
      <c r="X248" s="142"/>
      <c r="Y248" s="213">
        <f>'1.a. Vos-laskelma'!X248</f>
        <v>3988809.8625323018</v>
      </c>
      <c r="Z248" s="213">
        <f>'1.a. Vos-laskelma'!E248</f>
        <v>4426873.1342797773</v>
      </c>
      <c r="AA248" s="214">
        <f t="shared" si="164"/>
        <v>438063.27174747549</v>
      </c>
      <c r="AB248" s="179">
        <f t="shared" si="165"/>
        <v>0.10982305169827533</v>
      </c>
      <c r="AC248" s="179"/>
      <c r="AD248" s="213">
        <v>1404785.6944375101</v>
      </c>
      <c r="AE248" s="213">
        <f>'2.a. Vos-laskelma'!X248</f>
        <v>1528556.5635056007</v>
      </c>
      <c r="AF248" s="214">
        <f t="shared" si="166"/>
        <v>123770.86906809057</v>
      </c>
      <c r="AG248" s="179">
        <f t="shared" si="167"/>
        <v>8.8106584198702015E-2</v>
      </c>
      <c r="AH248" s="143"/>
      <c r="AI248" s="81">
        <v>8236560.3555648401</v>
      </c>
      <c r="AJ248" s="81">
        <f>'2.a. Vos-laskelma'!Y248</f>
        <v>8392318.5783889443</v>
      </c>
      <c r="AK248" s="214">
        <f t="shared" si="168"/>
        <v>155758.22282410413</v>
      </c>
      <c r="AL248" s="179">
        <f t="shared" si="169"/>
        <v>1.8910590841341886E-2</v>
      </c>
      <c r="AM248" s="142"/>
      <c r="AN248" s="213">
        <v>-193644</v>
      </c>
      <c r="AO248" s="213">
        <v>-193644</v>
      </c>
      <c r="AP248" s="214">
        <f t="shared" si="204"/>
        <v>0</v>
      </c>
      <c r="AQ248" s="179">
        <f t="shared" si="205"/>
        <v>0</v>
      </c>
      <c r="AR248" s="142"/>
      <c r="AS248" s="213">
        <f t="shared" si="170"/>
        <v>8042916.3555648401</v>
      </c>
      <c r="AT248" s="213">
        <f t="shared" si="171"/>
        <v>8198674.5783889443</v>
      </c>
      <c r="AU248" s="214">
        <f t="shared" si="172"/>
        <v>155758.22282410413</v>
      </c>
      <c r="AV248" s="179">
        <f t="shared" si="173"/>
        <v>1.9365888682447388E-2</v>
      </c>
      <c r="AX248" s="213">
        <f t="shared" si="174"/>
        <v>149.95011169950766</v>
      </c>
      <c r="AY248" s="213">
        <f t="shared" si="175"/>
        <v>119.44961997182517</v>
      </c>
      <c r="AZ248" s="213">
        <f t="shared" si="176"/>
        <v>-30.500491727682487</v>
      </c>
      <c r="BA248" s="404">
        <f t="shared" si="177"/>
        <v>-0.20340426147066773</v>
      </c>
      <c r="BB248" s="164"/>
      <c r="BC248" s="213">
        <f t="shared" si="178"/>
        <v>187.33364658676925</v>
      </c>
      <c r="BD248" s="213">
        <f t="shared" si="179"/>
        <v>172.77833069414996</v>
      </c>
      <c r="BE248" s="213">
        <f t="shared" si="180"/>
        <v>-14.555315892619291</v>
      </c>
      <c r="BF248" s="404">
        <f t="shared" si="181"/>
        <v>-7.7697285873723473E-2</v>
      </c>
      <c r="BG248" s="527"/>
      <c r="BH248" s="213">
        <f t="shared" si="182"/>
        <v>337.28375828627691</v>
      </c>
      <c r="BI248" s="213">
        <f t="shared" si="183"/>
        <v>292.22795066597513</v>
      </c>
      <c r="BJ248" s="213">
        <f t="shared" si="184"/>
        <v>-45.055807620301778</v>
      </c>
      <c r="BK248" s="404">
        <f t="shared" si="185"/>
        <v>-0.13358427885537164</v>
      </c>
      <c r="BL248" s="215"/>
      <c r="BM248" s="213">
        <f t="shared" si="186"/>
        <v>473.22456549202775</v>
      </c>
      <c r="BN248" s="213">
        <f t="shared" si="187"/>
        <v>530.86378873723197</v>
      </c>
      <c r="BO248" s="213">
        <f t="shared" si="188"/>
        <v>57.639223245204221</v>
      </c>
      <c r="BP248" s="404">
        <f t="shared" si="189"/>
        <v>0.12180099565472631</v>
      </c>
      <c r="BQ248" s="215"/>
      <c r="BR248" s="213">
        <f t="shared" si="190"/>
        <v>166.66101488165975</v>
      </c>
      <c r="BS248" s="213">
        <f t="shared" si="191"/>
        <v>183.30214216400057</v>
      </c>
      <c r="BT248" s="213">
        <f t="shared" si="192"/>
        <v>16.641127282340818</v>
      </c>
      <c r="BU248" s="404">
        <f t="shared" si="193"/>
        <v>9.9850149683518422E-2</v>
      </c>
      <c r="BV248" s="215"/>
      <c r="BW248" s="213">
        <f t="shared" si="194"/>
        <v>977.16933865996441</v>
      </c>
      <c r="BX248" s="213">
        <f t="shared" si="195"/>
        <v>1006.3938815672076</v>
      </c>
      <c r="BY248" s="213">
        <f t="shared" si="196"/>
        <v>29.224542907243176</v>
      </c>
      <c r="BZ248" s="404">
        <f t="shared" si="197"/>
        <v>2.9907347427949475E-2</v>
      </c>
      <c r="CA248" s="216"/>
      <c r="CB248" s="213">
        <f t="shared" si="198"/>
        <v>-22.973543718116026</v>
      </c>
      <c r="CC248" s="213">
        <f t="shared" si="199"/>
        <v>-23.221489387216693</v>
      </c>
      <c r="CD248" s="213">
        <f t="shared" si="200"/>
        <v>-0.24794566910066607</v>
      </c>
      <c r="CE248" s="404">
        <f t="shared" si="201"/>
        <v>1.0792660990526504E-2</v>
      </c>
      <c r="CF248" s="142"/>
      <c r="CG248" s="213">
        <f t="shared" si="202"/>
        <v>954.19579494184836</v>
      </c>
      <c r="CH248" s="213">
        <f t="shared" si="203"/>
        <v>983.17239217999088</v>
      </c>
      <c r="CI248" s="206">
        <v>-178.53547954680789</v>
      </c>
      <c r="CJ248" s="142">
        <v>-0.1576150350641668</v>
      </c>
    </row>
    <row r="249" spans="1:88">
      <c r="A249" s="74">
        <v>762</v>
      </c>
      <c r="B249" s="84">
        <v>11</v>
      </c>
      <c r="C249" s="84">
        <v>11</v>
      </c>
      <c r="D249" s="75" t="s">
        <v>280</v>
      </c>
      <c r="E249" s="97">
        <v>3570</v>
      </c>
      <c r="F249" s="213">
        <f>'1.a. Vos-laskelma'!C249</f>
        <v>3521</v>
      </c>
      <c r="G249" s="214">
        <f t="shared" si="155"/>
        <v>-49</v>
      </c>
      <c r="H249" s="179">
        <f t="shared" si="156"/>
        <v>-1.3725490196078431E-2</v>
      </c>
      <c r="I249" s="142"/>
      <c r="J249" s="213">
        <v>1243317.998341287</v>
      </c>
      <c r="K249" s="214">
        <f t="shared" si="157"/>
        <v>1160291.6149088452</v>
      </c>
      <c r="L249" s="214">
        <f t="shared" si="158"/>
        <v>-83026.383432441857</v>
      </c>
      <c r="M249" s="179">
        <f t="shared" si="159"/>
        <v>-6.6778075716114077E-2</v>
      </c>
      <c r="N249" s="404"/>
      <c r="O249" s="213">
        <v>1600677.3548134421</v>
      </c>
      <c r="P249" s="213">
        <f>'2.a. Vos-laskelma'!M249+'2.a. Vos-laskelma'!N249</f>
        <v>1540434.5875631166</v>
      </c>
      <c r="Q249" s="214">
        <f t="shared" si="160"/>
        <v>-60242.767250325531</v>
      </c>
      <c r="R249" s="179">
        <f t="shared" si="161"/>
        <v>-3.7635796538988825E-2</v>
      </c>
      <c r="S249" s="404"/>
      <c r="T249" s="213">
        <v>2843995.3531547291</v>
      </c>
      <c r="U249" s="213">
        <f>'2.a. Vos-laskelma'!U249</f>
        <v>2700726.2024719617</v>
      </c>
      <c r="V249" s="214">
        <f t="shared" si="162"/>
        <v>-143269.15068276739</v>
      </c>
      <c r="W249" s="179">
        <f t="shared" si="163"/>
        <v>-5.0376014336255756E-2</v>
      </c>
      <c r="X249" s="142"/>
      <c r="Y249" s="213">
        <f>'1.a. Vos-laskelma'!X249</f>
        <v>1408743.227466203</v>
      </c>
      <c r="Z249" s="213">
        <f>'1.a. Vos-laskelma'!E249</f>
        <v>1236507.8255887106</v>
      </c>
      <c r="AA249" s="214">
        <f t="shared" si="164"/>
        <v>-172235.40187749243</v>
      </c>
      <c r="AB249" s="179">
        <f t="shared" si="165"/>
        <v>-0.12226174260818196</v>
      </c>
      <c r="AC249" s="179"/>
      <c r="AD249" s="213">
        <v>668467.66611433472</v>
      </c>
      <c r="AE249" s="213">
        <f>'2.a. Vos-laskelma'!X249</f>
        <v>729415.93815265072</v>
      </c>
      <c r="AF249" s="214">
        <f t="shared" si="166"/>
        <v>60948.272038316005</v>
      </c>
      <c r="AG249" s="179">
        <f t="shared" si="167"/>
        <v>9.1176095909912588E-2</v>
      </c>
      <c r="AH249" s="143"/>
      <c r="AI249" s="81">
        <v>4921206.2467352673</v>
      </c>
      <c r="AJ249" s="81">
        <f>'2.a. Vos-laskelma'!Y249</f>
        <v>4666649.9662133232</v>
      </c>
      <c r="AK249" s="214">
        <f t="shared" si="168"/>
        <v>-254556.28052194417</v>
      </c>
      <c r="AL249" s="179">
        <f t="shared" si="169"/>
        <v>-5.1726399536864975E-2</v>
      </c>
      <c r="AM249" s="142"/>
      <c r="AN249" s="213">
        <v>163412</v>
      </c>
      <c r="AO249" s="213">
        <v>163412</v>
      </c>
      <c r="AP249" s="214">
        <f t="shared" si="204"/>
        <v>0</v>
      </c>
      <c r="AQ249" s="179">
        <f t="shared" si="205"/>
        <v>0</v>
      </c>
      <c r="AR249" s="142"/>
      <c r="AS249" s="213">
        <f t="shared" si="170"/>
        <v>5084618.2467352673</v>
      </c>
      <c r="AT249" s="213">
        <f t="shared" si="171"/>
        <v>4830061.9662133232</v>
      </c>
      <c r="AU249" s="214">
        <f t="shared" si="172"/>
        <v>-254556.28052194417</v>
      </c>
      <c r="AV249" s="179">
        <f t="shared" si="173"/>
        <v>-5.0063990681186284E-2</v>
      </c>
      <c r="AX249" s="213">
        <f t="shared" si="174"/>
        <v>348.26834687431011</v>
      </c>
      <c r="AY249" s="213">
        <f t="shared" si="175"/>
        <v>329.53468188265981</v>
      </c>
      <c r="AZ249" s="213">
        <f t="shared" si="176"/>
        <v>-18.733664991650301</v>
      </c>
      <c r="BA249" s="404">
        <f t="shared" si="177"/>
        <v>-5.3790891879161418E-2</v>
      </c>
      <c r="BB249" s="164"/>
      <c r="BC249" s="213">
        <f t="shared" si="178"/>
        <v>448.36900695054402</v>
      </c>
      <c r="BD249" s="213">
        <f t="shared" si="179"/>
        <v>437.49917283814727</v>
      </c>
      <c r="BE249" s="213">
        <f t="shared" si="180"/>
        <v>-10.869834112396745</v>
      </c>
      <c r="BF249" s="404">
        <f t="shared" si="181"/>
        <v>-2.4243054144899245E-2</v>
      </c>
      <c r="BG249" s="527"/>
      <c r="BH249" s="213">
        <f t="shared" si="182"/>
        <v>796.63735382485413</v>
      </c>
      <c r="BI249" s="213">
        <f t="shared" si="183"/>
        <v>767.03385472080708</v>
      </c>
      <c r="BJ249" s="213">
        <f t="shared" si="184"/>
        <v>-29.603499104047046</v>
      </c>
      <c r="BK249" s="404">
        <f t="shared" si="185"/>
        <v>-3.7160571195806076E-2</v>
      </c>
      <c r="BL249" s="215"/>
      <c r="BM249" s="213">
        <f t="shared" si="186"/>
        <v>394.60594606896444</v>
      </c>
      <c r="BN249" s="213">
        <f t="shared" si="187"/>
        <v>351.18086497833303</v>
      </c>
      <c r="BO249" s="213">
        <f t="shared" si="188"/>
        <v>-43.425081090631409</v>
      </c>
      <c r="BP249" s="404">
        <f t="shared" si="189"/>
        <v>-0.11004669727668548</v>
      </c>
      <c r="BQ249" s="215"/>
      <c r="BR249" s="213">
        <f t="shared" si="190"/>
        <v>187.2458448499537</v>
      </c>
      <c r="BS249" s="213">
        <f t="shared" si="191"/>
        <v>207.16158425238589</v>
      </c>
      <c r="BT249" s="213">
        <f t="shared" si="192"/>
        <v>19.915739402432195</v>
      </c>
      <c r="BU249" s="404">
        <f t="shared" si="193"/>
        <v>0.106361449133311</v>
      </c>
      <c r="BV249" s="215"/>
      <c r="BW249" s="213">
        <f t="shared" si="194"/>
        <v>1378.4891447437724</v>
      </c>
      <c r="BX249" s="213">
        <f t="shared" si="195"/>
        <v>1325.3763039515261</v>
      </c>
      <c r="BY249" s="213">
        <f t="shared" si="196"/>
        <v>-53.112840792246288</v>
      </c>
      <c r="BZ249" s="404">
        <f t="shared" si="197"/>
        <v>-3.8529749033401839E-2</v>
      </c>
      <c r="CA249" s="216"/>
      <c r="CB249" s="213">
        <f t="shared" si="198"/>
        <v>45.773669467787116</v>
      </c>
      <c r="CC249" s="213">
        <f t="shared" si="199"/>
        <v>46.410678784436243</v>
      </c>
      <c r="CD249" s="213">
        <f t="shared" si="200"/>
        <v>0.6370093166491273</v>
      </c>
      <c r="CE249" s="404">
        <f t="shared" si="201"/>
        <v>1.3916500994035838E-2</v>
      </c>
      <c r="CF249" s="142"/>
      <c r="CG249" s="213">
        <f t="shared" si="202"/>
        <v>1424.2628142115595</v>
      </c>
      <c r="CH249" s="213">
        <f t="shared" si="203"/>
        <v>1371.7869827359623</v>
      </c>
      <c r="CI249" s="206">
        <v>-6.6014427410009384</v>
      </c>
      <c r="CJ249" s="142">
        <v>-4.6136051752810013E-3</v>
      </c>
    </row>
    <row r="250" spans="1:88">
      <c r="A250" s="74">
        <v>765</v>
      </c>
      <c r="B250" s="84">
        <v>18</v>
      </c>
      <c r="C250" s="84">
        <v>18</v>
      </c>
      <c r="D250" s="75" t="s">
        <v>281</v>
      </c>
      <c r="E250" s="97">
        <v>10185</v>
      </c>
      <c r="F250" s="213">
        <f>'1.a. Vos-laskelma'!C250</f>
        <v>10161</v>
      </c>
      <c r="G250" s="214">
        <f t="shared" si="155"/>
        <v>-24</v>
      </c>
      <c r="H250" s="179">
        <f t="shared" si="156"/>
        <v>-2.3564064801178202E-3</v>
      </c>
      <c r="I250" s="142"/>
      <c r="J250" s="213">
        <v>5326007.5950664366</v>
      </c>
      <c r="K250" s="214">
        <f t="shared" si="157"/>
        <v>4697005.4220907977</v>
      </c>
      <c r="L250" s="214">
        <f t="shared" si="158"/>
        <v>-629002.17297563888</v>
      </c>
      <c r="M250" s="179">
        <f t="shared" si="159"/>
        <v>-0.11810012692401967</v>
      </c>
      <c r="N250" s="404"/>
      <c r="O250" s="213">
        <v>-1087637.8294150771</v>
      </c>
      <c r="P250" s="213">
        <f>'2.a. Vos-laskelma'!M250+'2.a. Vos-laskelma'!N250</f>
        <v>-1102195.3708393325</v>
      </c>
      <c r="Q250" s="214">
        <f t="shared" si="160"/>
        <v>-14557.541424255352</v>
      </c>
      <c r="R250" s="179">
        <f t="shared" si="161"/>
        <v>1.3384548634249217E-2</v>
      </c>
      <c r="S250" s="404"/>
      <c r="T250" s="213">
        <v>4238369.7656513602</v>
      </c>
      <c r="U250" s="213">
        <f>'2.a. Vos-laskelma'!U250</f>
        <v>3594810.0512514655</v>
      </c>
      <c r="V250" s="214">
        <f t="shared" si="162"/>
        <v>-643559.7143998947</v>
      </c>
      <c r="W250" s="179">
        <f t="shared" si="163"/>
        <v>-0.15184133286704665</v>
      </c>
      <c r="X250" s="142"/>
      <c r="Y250" s="213">
        <f>'1.a. Vos-laskelma'!X250</f>
        <v>1849344.5968423849</v>
      </c>
      <c r="Z250" s="213">
        <f>'1.a. Vos-laskelma'!E250</f>
        <v>1402643.535378899</v>
      </c>
      <c r="AA250" s="214">
        <f t="shared" si="164"/>
        <v>-446701.06146348594</v>
      </c>
      <c r="AB250" s="179">
        <f t="shared" si="165"/>
        <v>-0.24154560606292305</v>
      </c>
      <c r="AC250" s="179"/>
      <c r="AD250" s="213">
        <v>1056763.8460169369</v>
      </c>
      <c r="AE250" s="213">
        <f>'2.a. Vos-laskelma'!X250</f>
        <v>1236888.8928218537</v>
      </c>
      <c r="AF250" s="214">
        <f t="shared" si="166"/>
        <v>180125.04680491681</v>
      </c>
      <c r="AG250" s="179">
        <f t="shared" si="167"/>
        <v>0.17044966809172038</v>
      </c>
      <c r="AH250" s="143"/>
      <c r="AI250" s="81">
        <v>7144478.208510682</v>
      </c>
      <c r="AJ250" s="81">
        <f>'2.a. Vos-laskelma'!Y250</f>
        <v>6234342.4794522189</v>
      </c>
      <c r="AK250" s="214">
        <f t="shared" si="168"/>
        <v>-910135.72905846313</v>
      </c>
      <c r="AL250" s="179">
        <f t="shared" si="169"/>
        <v>-0.12739009099003012</v>
      </c>
      <c r="AM250" s="142"/>
      <c r="AN250" s="213">
        <v>1200700</v>
      </c>
      <c r="AO250" s="213">
        <v>1200700</v>
      </c>
      <c r="AP250" s="214">
        <f t="shared" si="204"/>
        <v>0</v>
      </c>
      <c r="AQ250" s="179">
        <f t="shared" si="205"/>
        <v>0</v>
      </c>
      <c r="AR250" s="142"/>
      <c r="AS250" s="213">
        <f t="shared" si="170"/>
        <v>8345178.208510682</v>
      </c>
      <c r="AT250" s="213">
        <f t="shared" si="171"/>
        <v>7435042.4794522189</v>
      </c>
      <c r="AU250" s="214">
        <f t="shared" si="172"/>
        <v>-910135.72905846313</v>
      </c>
      <c r="AV250" s="179">
        <f t="shared" si="173"/>
        <v>-0.10906126943224261</v>
      </c>
      <c r="AX250" s="213">
        <f t="shared" si="174"/>
        <v>522.92661709047002</v>
      </c>
      <c r="AY250" s="213">
        <f t="shared" si="175"/>
        <v>462.25818542375725</v>
      </c>
      <c r="AZ250" s="213">
        <f t="shared" si="176"/>
        <v>-60.668431666712763</v>
      </c>
      <c r="BA250" s="404">
        <f t="shared" si="177"/>
        <v>-0.11601710389933487</v>
      </c>
      <c r="BB250" s="164"/>
      <c r="BC250" s="213">
        <f t="shared" si="178"/>
        <v>-106.78820121895701</v>
      </c>
      <c r="BD250" s="213">
        <f t="shared" si="179"/>
        <v>-108.47311985427935</v>
      </c>
      <c r="BE250" s="213">
        <f t="shared" si="180"/>
        <v>-1.6849186353223331</v>
      </c>
      <c r="BF250" s="404">
        <f t="shared" si="181"/>
        <v>1.5778134813485618E-2</v>
      </c>
      <c r="BG250" s="527"/>
      <c r="BH250" s="213">
        <f t="shared" si="182"/>
        <v>416.13841587151302</v>
      </c>
      <c r="BI250" s="213">
        <f t="shared" si="183"/>
        <v>353.78506556947798</v>
      </c>
      <c r="BJ250" s="213">
        <f t="shared" si="184"/>
        <v>-62.353350302035039</v>
      </c>
      <c r="BK250" s="404">
        <f t="shared" si="185"/>
        <v>-0.14983800563437352</v>
      </c>
      <c r="BL250" s="215"/>
      <c r="BM250" s="213">
        <f t="shared" si="186"/>
        <v>181.57531633209473</v>
      </c>
      <c r="BN250" s="213">
        <f t="shared" si="187"/>
        <v>138.04187928145842</v>
      </c>
      <c r="BO250" s="213">
        <f t="shared" si="188"/>
        <v>-43.533437050636309</v>
      </c>
      <c r="BP250" s="404">
        <f t="shared" si="189"/>
        <v>-0.23975415783396029</v>
      </c>
      <c r="BQ250" s="215"/>
      <c r="BR250" s="213">
        <f t="shared" si="190"/>
        <v>103.75688227952253</v>
      </c>
      <c r="BS250" s="213">
        <f t="shared" si="191"/>
        <v>121.72905155219503</v>
      </c>
      <c r="BT250" s="213">
        <f t="shared" si="192"/>
        <v>17.972169272672502</v>
      </c>
      <c r="BU250" s="404">
        <f t="shared" si="193"/>
        <v>0.17321423772405981</v>
      </c>
      <c r="BV250" s="215"/>
      <c r="BW250" s="213">
        <f t="shared" si="194"/>
        <v>701.47061448313025</v>
      </c>
      <c r="BX250" s="213">
        <f t="shared" si="195"/>
        <v>613.55599640313142</v>
      </c>
      <c r="BY250" s="213">
        <f t="shared" si="196"/>
        <v>-87.914618079998831</v>
      </c>
      <c r="BZ250" s="404">
        <f t="shared" si="197"/>
        <v>-0.12532901060264315</v>
      </c>
      <c r="CA250" s="216"/>
      <c r="CB250" s="213">
        <f t="shared" si="198"/>
        <v>117.88905252822778</v>
      </c>
      <c r="CC250" s="213">
        <f t="shared" si="199"/>
        <v>118.16750319850408</v>
      </c>
      <c r="CD250" s="213">
        <f t="shared" si="200"/>
        <v>0.27845067027629966</v>
      </c>
      <c r="CE250" s="404">
        <f t="shared" si="201"/>
        <v>2.3619722468261116E-3</v>
      </c>
      <c r="CF250" s="142"/>
      <c r="CG250" s="213">
        <f t="shared" si="202"/>
        <v>819.35966701135806</v>
      </c>
      <c r="CH250" s="213">
        <f t="shared" si="203"/>
        <v>731.72349960163558</v>
      </c>
      <c r="CI250" s="206">
        <v>39.962430729865218</v>
      </c>
      <c r="CJ250" s="142">
        <v>5.1273508385179967E-2</v>
      </c>
    </row>
    <row r="251" spans="1:88">
      <c r="A251" s="74">
        <v>768</v>
      </c>
      <c r="B251" s="84">
        <v>10</v>
      </c>
      <c r="C251" s="84">
        <v>10</v>
      </c>
      <c r="D251" s="75" t="s">
        <v>282</v>
      </c>
      <c r="E251" s="97">
        <v>2361</v>
      </c>
      <c r="F251" s="213">
        <f>'1.a. Vos-laskelma'!C251</f>
        <v>2310</v>
      </c>
      <c r="G251" s="214">
        <f t="shared" si="155"/>
        <v>-51</v>
      </c>
      <c r="H251" s="179">
        <f t="shared" si="156"/>
        <v>-2.1601016518424398E-2</v>
      </c>
      <c r="I251" s="142"/>
      <c r="J251" s="213">
        <v>1042913.6835293639</v>
      </c>
      <c r="K251" s="214">
        <f t="shared" si="157"/>
        <v>1105881.0809917108</v>
      </c>
      <c r="L251" s="214">
        <f t="shared" si="158"/>
        <v>62967.397462346824</v>
      </c>
      <c r="M251" s="179">
        <f t="shared" si="159"/>
        <v>6.0376422763249643E-2</v>
      </c>
      <c r="N251" s="404"/>
      <c r="O251" s="213">
        <v>854767.11946700828</v>
      </c>
      <c r="P251" s="213">
        <f>'2.a. Vos-laskelma'!M251+'2.a. Vos-laskelma'!N251</f>
        <v>815802.91134622344</v>
      </c>
      <c r="Q251" s="214">
        <f t="shared" si="160"/>
        <v>-38964.208120784839</v>
      </c>
      <c r="R251" s="179">
        <f t="shared" si="161"/>
        <v>-4.5584589338299591E-2</v>
      </c>
      <c r="S251" s="404"/>
      <c r="T251" s="213">
        <v>1897680.8029963721</v>
      </c>
      <c r="U251" s="213">
        <f>'2.a. Vos-laskelma'!U251</f>
        <v>1921683.9923379342</v>
      </c>
      <c r="V251" s="214">
        <f t="shared" si="162"/>
        <v>24003.189341562102</v>
      </c>
      <c r="W251" s="179">
        <f t="shared" si="163"/>
        <v>1.2648696927144912E-2</v>
      </c>
      <c r="X251" s="142"/>
      <c r="Y251" s="213">
        <f>'1.a. Vos-laskelma'!X251</f>
        <v>889674.21959706163</v>
      </c>
      <c r="Z251" s="213">
        <f>'1.a. Vos-laskelma'!E251</f>
        <v>904308.48104053352</v>
      </c>
      <c r="AA251" s="214">
        <f t="shared" si="164"/>
        <v>14634.261443471885</v>
      </c>
      <c r="AB251" s="179">
        <f t="shared" si="165"/>
        <v>1.6449011470850334E-2</v>
      </c>
      <c r="AC251" s="179"/>
      <c r="AD251" s="213">
        <v>468987.50441461132</v>
      </c>
      <c r="AE251" s="213">
        <f>'2.a. Vos-laskelma'!X251</f>
        <v>502883.66095273395</v>
      </c>
      <c r="AF251" s="214">
        <f t="shared" si="166"/>
        <v>33896.156538122625</v>
      </c>
      <c r="AG251" s="179">
        <f t="shared" si="167"/>
        <v>7.2275180509194376E-2</v>
      </c>
      <c r="AH251" s="143"/>
      <c r="AI251" s="81">
        <v>3256342.527008045</v>
      </c>
      <c r="AJ251" s="81">
        <f>'2.a. Vos-laskelma'!Y251</f>
        <v>3328876.1343312017</v>
      </c>
      <c r="AK251" s="214">
        <f t="shared" si="168"/>
        <v>72533.60732315667</v>
      </c>
      <c r="AL251" s="179">
        <f t="shared" si="169"/>
        <v>2.2274563170662873E-2</v>
      </c>
      <c r="AM251" s="142"/>
      <c r="AN251" s="213">
        <v>349453</v>
      </c>
      <c r="AO251" s="213">
        <v>349453</v>
      </c>
      <c r="AP251" s="214">
        <f t="shared" si="204"/>
        <v>0</v>
      </c>
      <c r="AQ251" s="179">
        <f t="shared" si="205"/>
        <v>0</v>
      </c>
      <c r="AR251" s="142"/>
      <c r="AS251" s="213">
        <f t="shared" si="170"/>
        <v>3605795.527008045</v>
      </c>
      <c r="AT251" s="213">
        <f t="shared" si="171"/>
        <v>3678329.1343312017</v>
      </c>
      <c r="AU251" s="214">
        <f t="shared" si="172"/>
        <v>72533.60732315667</v>
      </c>
      <c r="AV251" s="179">
        <f t="shared" si="173"/>
        <v>2.0115840396347253E-2</v>
      </c>
      <c r="AX251" s="213">
        <f t="shared" si="174"/>
        <v>441.72540598448285</v>
      </c>
      <c r="AY251" s="213">
        <f t="shared" si="175"/>
        <v>478.73639869771029</v>
      </c>
      <c r="AZ251" s="213">
        <f t="shared" si="176"/>
        <v>37.010992713227438</v>
      </c>
      <c r="BA251" s="404">
        <f t="shared" si="177"/>
        <v>8.3787330798282364E-2</v>
      </c>
      <c r="BB251" s="164"/>
      <c r="BC251" s="213">
        <f t="shared" si="178"/>
        <v>362.03605229437028</v>
      </c>
      <c r="BD251" s="213">
        <f t="shared" si="179"/>
        <v>353.16143348321361</v>
      </c>
      <c r="BE251" s="213">
        <f t="shared" si="180"/>
        <v>-8.8746188111566653</v>
      </c>
      <c r="BF251" s="404">
        <f t="shared" si="181"/>
        <v>-2.4513080271742503E-2</v>
      </c>
      <c r="BG251" s="527"/>
      <c r="BH251" s="213">
        <f t="shared" si="182"/>
        <v>803.76145827885307</v>
      </c>
      <c r="BI251" s="213">
        <f t="shared" si="183"/>
        <v>831.89783218092396</v>
      </c>
      <c r="BJ251" s="213">
        <f t="shared" si="184"/>
        <v>28.136373902070886</v>
      </c>
      <c r="BK251" s="404">
        <f t="shared" si="185"/>
        <v>3.5005875950211825E-2</v>
      </c>
      <c r="BL251" s="215"/>
      <c r="BM251" s="213">
        <f t="shared" si="186"/>
        <v>376.82093163789142</v>
      </c>
      <c r="BN251" s="213">
        <f t="shared" si="187"/>
        <v>391.47553291797988</v>
      </c>
      <c r="BO251" s="213">
        <f t="shared" si="188"/>
        <v>14.654601280088457</v>
      </c>
      <c r="BP251" s="404">
        <f t="shared" si="189"/>
        <v>3.8890093542284676E-2</v>
      </c>
      <c r="BQ251" s="215"/>
      <c r="BR251" s="213">
        <f t="shared" si="190"/>
        <v>198.63934960381673</v>
      </c>
      <c r="BS251" s="213">
        <f t="shared" si="191"/>
        <v>217.69855452499306</v>
      </c>
      <c r="BT251" s="213">
        <f t="shared" si="192"/>
        <v>19.059204921176331</v>
      </c>
      <c r="BU251" s="404">
        <f t="shared" si="193"/>
        <v>9.5948788390566295E-2</v>
      </c>
      <c r="BV251" s="215"/>
      <c r="BW251" s="213">
        <f t="shared" si="194"/>
        <v>1379.2217395205612</v>
      </c>
      <c r="BX251" s="213">
        <f t="shared" si="195"/>
        <v>1441.0719196238967</v>
      </c>
      <c r="BY251" s="213">
        <f t="shared" si="196"/>
        <v>61.85018010333556</v>
      </c>
      <c r="BZ251" s="404">
        <f t="shared" si="197"/>
        <v>4.4844261318586556E-2</v>
      </c>
      <c r="CA251" s="216"/>
      <c r="CB251" s="213">
        <f t="shared" si="198"/>
        <v>148.01058873358747</v>
      </c>
      <c r="CC251" s="213">
        <f t="shared" si="199"/>
        <v>151.27835497835497</v>
      </c>
      <c r="CD251" s="213">
        <f t="shared" si="200"/>
        <v>3.2677662447675004</v>
      </c>
      <c r="CE251" s="404">
        <f t="shared" si="201"/>
        <v>2.2077922077921974E-2</v>
      </c>
      <c r="CF251" s="142"/>
      <c r="CG251" s="213">
        <f t="shared" si="202"/>
        <v>1527.2323282541486</v>
      </c>
      <c r="CH251" s="213">
        <f t="shared" si="203"/>
        <v>1592.3502746022518</v>
      </c>
      <c r="CI251" s="206">
        <v>32.30250258415299</v>
      </c>
      <c r="CJ251" s="142">
        <v>2.1608039407251579E-2</v>
      </c>
    </row>
    <row r="252" spans="1:88">
      <c r="A252" s="74">
        <v>777</v>
      </c>
      <c r="B252" s="84">
        <v>18</v>
      </c>
      <c r="C252" s="84">
        <v>18</v>
      </c>
      <c r="D252" s="75" t="s">
        <v>283</v>
      </c>
      <c r="E252" s="97">
        <v>7038</v>
      </c>
      <c r="F252" s="213">
        <f>'1.a. Vos-laskelma'!C252</f>
        <v>6957</v>
      </c>
      <c r="G252" s="214">
        <f t="shared" si="155"/>
        <v>-81</v>
      </c>
      <c r="H252" s="179">
        <f t="shared" si="156"/>
        <v>-1.1508951406649617E-2</v>
      </c>
      <c r="I252" s="142"/>
      <c r="J252" s="213">
        <v>3831670.9395734048</v>
      </c>
      <c r="K252" s="214">
        <f t="shared" si="157"/>
        <v>3515956.9963874253</v>
      </c>
      <c r="L252" s="214">
        <f t="shared" si="158"/>
        <v>-315713.9431859795</v>
      </c>
      <c r="M252" s="179">
        <f t="shared" si="159"/>
        <v>-8.2395891548330394E-2</v>
      </c>
      <c r="N252" s="404"/>
      <c r="O252" s="213">
        <v>605620.80713533214</v>
      </c>
      <c r="P252" s="213">
        <f>'2.a. Vos-laskelma'!M252+'2.a. Vos-laskelma'!N252</f>
        <v>484757.93504024902</v>
      </c>
      <c r="Q252" s="214">
        <f t="shared" si="160"/>
        <v>-120862.87209508312</v>
      </c>
      <c r="R252" s="179">
        <f t="shared" si="161"/>
        <v>-0.19956855951957919</v>
      </c>
      <c r="S252" s="404"/>
      <c r="T252" s="213">
        <v>4437291.7467087377</v>
      </c>
      <c r="U252" s="213">
        <f>'2.a. Vos-laskelma'!U252</f>
        <v>4000714.9314276744</v>
      </c>
      <c r="V252" s="214">
        <f t="shared" si="162"/>
        <v>-436576.81528106332</v>
      </c>
      <c r="W252" s="179">
        <f t="shared" si="163"/>
        <v>-9.8388125055082182E-2</v>
      </c>
      <c r="X252" s="142"/>
      <c r="Y252" s="213">
        <f>'1.a. Vos-laskelma'!X252</f>
        <v>3582015.2742078891</v>
      </c>
      <c r="Z252" s="213">
        <f>'1.a. Vos-laskelma'!E252</f>
        <v>3382395.2958240081</v>
      </c>
      <c r="AA252" s="214">
        <f t="shared" si="164"/>
        <v>-199619.97838388104</v>
      </c>
      <c r="AB252" s="179">
        <f t="shared" si="165"/>
        <v>-5.5728399546823293E-2</v>
      </c>
      <c r="AC252" s="179"/>
      <c r="AD252" s="213">
        <v>1052600.576163643</v>
      </c>
      <c r="AE252" s="213">
        <f>'2.a. Vos-laskelma'!X252</f>
        <v>1175694.261407427</v>
      </c>
      <c r="AF252" s="214">
        <f t="shared" si="166"/>
        <v>123093.68524378398</v>
      </c>
      <c r="AG252" s="179">
        <f t="shared" si="167"/>
        <v>0.11694244524586615</v>
      </c>
      <c r="AH252" s="143"/>
      <c r="AI252" s="81">
        <v>9071907.5970802698</v>
      </c>
      <c r="AJ252" s="81">
        <f>'2.a. Vos-laskelma'!Y252</f>
        <v>8558804.4886591099</v>
      </c>
      <c r="AK252" s="214">
        <f t="shared" si="168"/>
        <v>-513103.10842115991</v>
      </c>
      <c r="AL252" s="179">
        <f t="shared" si="169"/>
        <v>-5.6559560702128246E-2</v>
      </c>
      <c r="AM252" s="142"/>
      <c r="AN252" s="213">
        <v>-247302</v>
      </c>
      <c r="AO252" s="213">
        <v>-247302</v>
      </c>
      <c r="AP252" s="214">
        <f t="shared" si="204"/>
        <v>0</v>
      </c>
      <c r="AQ252" s="179">
        <f t="shared" si="205"/>
        <v>0</v>
      </c>
      <c r="AR252" s="142"/>
      <c r="AS252" s="213">
        <f t="shared" si="170"/>
        <v>8824605.5970802698</v>
      </c>
      <c r="AT252" s="213">
        <f t="shared" si="171"/>
        <v>8311502.4886591099</v>
      </c>
      <c r="AU252" s="214">
        <f t="shared" si="172"/>
        <v>-513103.10842115991</v>
      </c>
      <c r="AV252" s="179">
        <f t="shared" si="173"/>
        <v>-5.8144593860481021E-2</v>
      </c>
      <c r="AX252" s="213">
        <f t="shared" si="174"/>
        <v>544.42610678792335</v>
      </c>
      <c r="AY252" s="213">
        <f t="shared" si="175"/>
        <v>505.38407307566843</v>
      </c>
      <c r="AZ252" s="213">
        <f t="shared" si="176"/>
        <v>-39.04203371225492</v>
      </c>
      <c r="BA252" s="404">
        <f t="shared" si="177"/>
        <v>-7.1712273209307023E-2</v>
      </c>
      <c r="BB252" s="164"/>
      <c r="BC252" s="213">
        <f t="shared" si="178"/>
        <v>86.050128891067374</v>
      </c>
      <c r="BD252" s="213">
        <f t="shared" si="179"/>
        <v>69.679162719598821</v>
      </c>
      <c r="BE252" s="213">
        <f t="shared" si="180"/>
        <v>-16.370966171468552</v>
      </c>
      <c r="BF252" s="404">
        <f t="shared" si="181"/>
        <v>-0.1902491766420582</v>
      </c>
      <c r="BG252" s="527"/>
      <c r="BH252" s="213">
        <f t="shared" si="182"/>
        <v>630.47623567899086</v>
      </c>
      <c r="BI252" s="213">
        <f t="shared" si="183"/>
        <v>575.06323579526725</v>
      </c>
      <c r="BJ252" s="213">
        <f t="shared" si="184"/>
        <v>-55.412999883723614</v>
      </c>
      <c r="BK252" s="404">
        <f t="shared" si="185"/>
        <v>-8.7890703483925331E-2</v>
      </c>
      <c r="BL252" s="215"/>
      <c r="BM252" s="213">
        <f t="shared" si="186"/>
        <v>508.95357689796663</v>
      </c>
      <c r="BN252" s="213">
        <f t="shared" si="187"/>
        <v>486.1858984941797</v>
      </c>
      <c r="BO252" s="213">
        <f t="shared" si="188"/>
        <v>-22.767678403786931</v>
      </c>
      <c r="BP252" s="404">
        <f t="shared" si="189"/>
        <v>-4.4734292943875549E-2</v>
      </c>
      <c r="BQ252" s="215"/>
      <c r="BR252" s="213">
        <f t="shared" si="190"/>
        <v>149.55961582319452</v>
      </c>
      <c r="BS252" s="213">
        <f t="shared" si="191"/>
        <v>168.99443171013758</v>
      </c>
      <c r="BT252" s="213">
        <f t="shared" si="192"/>
        <v>19.434815886943056</v>
      </c>
      <c r="BU252" s="404">
        <f t="shared" si="193"/>
        <v>0.12994694978301088</v>
      </c>
      <c r="BV252" s="215"/>
      <c r="BW252" s="213">
        <f t="shared" si="194"/>
        <v>1288.9894284001521</v>
      </c>
      <c r="BX252" s="213">
        <f t="shared" si="195"/>
        <v>1230.2435659995847</v>
      </c>
      <c r="BY252" s="213">
        <f t="shared" si="196"/>
        <v>-58.745862400567376</v>
      </c>
      <c r="BZ252" s="404">
        <f t="shared" si="197"/>
        <v>-4.55751312665773E-2</v>
      </c>
      <c r="CA252" s="216"/>
      <c r="CB252" s="213">
        <f t="shared" si="198"/>
        <v>-35.138107416879798</v>
      </c>
      <c r="CC252" s="213">
        <f t="shared" si="199"/>
        <v>-35.547218628719278</v>
      </c>
      <c r="CD252" s="213">
        <f t="shared" si="200"/>
        <v>-0.4091112118394804</v>
      </c>
      <c r="CE252" s="404">
        <f t="shared" si="201"/>
        <v>1.1642949547218635E-2</v>
      </c>
      <c r="CF252" s="142"/>
      <c r="CG252" s="213">
        <f t="shared" si="202"/>
        <v>1253.8513209832722</v>
      </c>
      <c r="CH252" s="213">
        <f t="shared" si="203"/>
        <v>1194.6963473708654</v>
      </c>
      <c r="CI252" s="206">
        <v>59.816333899702393</v>
      </c>
      <c r="CJ252" s="142">
        <v>5.0095964144068993E-2</v>
      </c>
    </row>
    <row r="253" spans="1:88">
      <c r="A253" s="74">
        <v>778</v>
      </c>
      <c r="B253" s="84">
        <v>11</v>
      </c>
      <c r="C253" s="84">
        <v>11</v>
      </c>
      <c r="D253" s="75" t="s">
        <v>284</v>
      </c>
      <c r="E253" s="97">
        <v>6632</v>
      </c>
      <c r="F253" s="213">
        <f>'1.a. Vos-laskelma'!C253</f>
        <v>6549</v>
      </c>
      <c r="G253" s="214">
        <f t="shared" si="155"/>
        <v>-83</v>
      </c>
      <c r="H253" s="179">
        <f t="shared" si="156"/>
        <v>-1.2515078407720145E-2</v>
      </c>
      <c r="I253" s="142"/>
      <c r="J253" s="213">
        <v>1146251.401550031</v>
      </c>
      <c r="K253" s="214">
        <f t="shared" si="157"/>
        <v>681837.00979679613</v>
      </c>
      <c r="L253" s="214">
        <f t="shared" si="158"/>
        <v>-464414.3917532349</v>
      </c>
      <c r="M253" s="179">
        <f t="shared" si="159"/>
        <v>-0.40515927930402129</v>
      </c>
      <c r="N253" s="404"/>
      <c r="O253" s="213">
        <v>724411.11898891826</v>
      </c>
      <c r="P253" s="213">
        <f>'2.a. Vos-laskelma'!M253+'2.a. Vos-laskelma'!N253</f>
        <v>697059.5708936986</v>
      </c>
      <c r="Q253" s="214">
        <f t="shared" si="160"/>
        <v>-27351.548095219652</v>
      </c>
      <c r="R253" s="179">
        <f t="shared" si="161"/>
        <v>-3.775694129791244E-2</v>
      </c>
      <c r="S253" s="404"/>
      <c r="T253" s="213">
        <v>1870662.5205389489</v>
      </c>
      <c r="U253" s="213">
        <f>'2.a. Vos-laskelma'!U253</f>
        <v>1378896.5806904947</v>
      </c>
      <c r="V253" s="214">
        <f t="shared" si="162"/>
        <v>-491765.9398484542</v>
      </c>
      <c r="W253" s="179">
        <f t="shared" si="163"/>
        <v>-0.26288330174422564</v>
      </c>
      <c r="X253" s="142"/>
      <c r="Y253" s="213">
        <f>'1.a. Vos-laskelma'!X253</f>
        <v>1745647.3579187039</v>
      </c>
      <c r="Z253" s="213">
        <f>'1.a. Vos-laskelma'!E253</f>
        <v>2814695.5160059622</v>
      </c>
      <c r="AA253" s="214">
        <f t="shared" si="164"/>
        <v>1069048.1580872582</v>
      </c>
      <c r="AB253" s="179">
        <f t="shared" si="165"/>
        <v>0.61240785731309466</v>
      </c>
      <c r="AC253" s="179"/>
      <c r="AD253" s="213">
        <v>858695.96471800539</v>
      </c>
      <c r="AE253" s="213">
        <f>'2.a. Vos-laskelma'!X253</f>
        <v>969424.81611622032</v>
      </c>
      <c r="AF253" s="214">
        <f t="shared" si="166"/>
        <v>110728.85139821493</v>
      </c>
      <c r="AG253" s="179">
        <f t="shared" si="167"/>
        <v>0.12895000785822738</v>
      </c>
      <c r="AH253" s="143"/>
      <c r="AI253" s="81">
        <v>4475005.843175659</v>
      </c>
      <c r="AJ253" s="81">
        <f>'2.a. Vos-laskelma'!Y253</f>
        <v>5163016.9128126772</v>
      </c>
      <c r="AK253" s="214">
        <f t="shared" si="168"/>
        <v>688011.06963701826</v>
      </c>
      <c r="AL253" s="179">
        <f t="shared" si="169"/>
        <v>0.15374528967067799</v>
      </c>
      <c r="AM253" s="142"/>
      <c r="AN253" s="213">
        <v>281527</v>
      </c>
      <c r="AO253" s="213">
        <v>281527</v>
      </c>
      <c r="AP253" s="214">
        <f t="shared" si="204"/>
        <v>0</v>
      </c>
      <c r="AQ253" s="179">
        <f t="shared" si="205"/>
        <v>0</v>
      </c>
      <c r="AR253" s="142"/>
      <c r="AS253" s="213">
        <f t="shared" si="170"/>
        <v>4756532.843175659</v>
      </c>
      <c r="AT253" s="213">
        <f t="shared" si="171"/>
        <v>5444543.9128126772</v>
      </c>
      <c r="AU253" s="214">
        <f t="shared" si="172"/>
        <v>688011.06963701826</v>
      </c>
      <c r="AV253" s="179">
        <f t="shared" si="173"/>
        <v>0.14464549963617479</v>
      </c>
      <c r="AX253" s="213">
        <f t="shared" si="174"/>
        <v>172.83645982358732</v>
      </c>
      <c r="AY253" s="213">
        <f t="shared" si="175"/>
        <v>104.11314854127289</v>
      </c>
      <c r="AZ253" s="213">
        <f t="shared" si="176"/>
        <v>-68.723311282314427</v>
      </c>
      <c r="BA253" s="404">
        <f t="shared" si="177"/>
        <v>-0.39762045202996937</v>
      </c>
      <c r="BB253" s="164"/>
      <c r="BC253" s="213">
        <f t="shared" si="178"/>
        <v>109.22966209121203</v>
      </c>
      <c r="BD253" s="213">
        <f t="shared" si="179"/>
        <v>106.43755854232685</v>
      </c>
      <c r="BE253" s="213">
        <f t="shared" si="180"/>
        <v>-2.79210354888518</v>
      </c>
      <c r="BF253" s="404">
        <f t="shared" si="181"/>
        <v>-2.5561770451634637E-2</v>
      </c>
      <c r="BG253" s="527"/>
      <c r="BH253" s="213">
        <f t="shared" si="182"/>
        <v>282.06612191479928</v>
      </c>
      <c r="BI253" s="213">
        <f t="shared" si="183"/>
        <v>210.55070708359975</v>
      </c>
      <c r="BJ253" s="213">
        <f t="shared" si="184"/>
        <v>-71.515414831199536</v>
      </c>
      <c r="BK253" s="404">
        <f t="shared" si="185"/>
        <v>-0.25354131274510677</v>
      </c>
      <c r="BL253" s="215"/>
      <c r="BM253" s="213">
        <f t="shared" si="186"/>
        <v>263.21582598291678</v>
      </c>
      <c r="BN253" s="213">
        <f t="shared" si="187"/>
        <v>429.79012307313513</v>
      </c>
      <c r="BO253" s="213">
        <f t="shared" si="188"/>
        <v>166.57429709021835</v>
      </c>
      <c r="BP253" s="404">
        <f t="shared" si="189"/>
        <v>0.63284301568185097</v>
      </c>
      <c r="BQ253" s="215"/>
      <c r="BR253" s="213">
        <f t="shared" si="190"/>
        <v>129.47767863661119</v>
      </c>
      <c r="BS253" s="213">
        <f t="shared" si="191"/>
        <v>148.026388168609</v>
      </c>
      <c r="BT253" s="213">
        <f t="shared" si="192"/>
        <v>18.548709531997815</v>
      </c>
      <c r="BU253" s="404">
        <f t="shared" si="193"/>
        <v>0.14325797100561372</v>
      </c>
      <c r="BV253" s="215"/>
      <c r="BW253" s="213">
        <f t="shared" si="194"/>
        <v>674.75962653432737</v>
      </c>
      <c r="BX253" s="213">
        <f t="shared" si="195"/>
        <v>788.36721832534386</v>
      </c>
      <c r="BY253" s="213">
        <f t="shared" si="196"/>
        <v>113.60759179101649</v>
      </c>
      <c r="BZ253" s="404">
        <f t="shared" si="197"/>
        <v>0.16836750054908164</v>
      </c>
      <c r="CA253" s="216"/>
      <c r="CB253" s="213">
        <f t="shared" si="198"/>
        <v>42.449788902291921</v>
      </c>
      <c r="CC253" s="213">
        <f t="shared" si="199"/>
        <v>42.987784394564052</v>
      </c>
      <c r="CD253" s="213">
        <f t="shared" si="200"/>
        <v>0.53799549227213106</v>
      </c>
      <c r="CE253" s="404">
        <f t="shared" si="201"/>
        <v>1.2673690639792179E-2</v>
      </c>
      <c r="CF253" s="142"/>
      <c r="CG253" s="213">
        <f t="shared" si="202"/>
        <v>717.20941543661922</v>
      </c>
      <c r="CH253" s="213">
        <f t="shared" si="203"/>
        <v>831.35500271990793</v>
      </c>
      <c r="CI253" s="206">
        <v>-79.313876602866117</v>
      </c>
      <c r="CJ253" s="142">
        <v>-9.9575087628365755E-2</v>
      </c>
    </row>
    <row r="254" spans="1:88">
      <c r="A254" s="74">
        <v>781</v>
      </c>
      <c r="B254" s="84">
        <v>7</v>
      </c>
      <c r="C254" s="84">
        <v>7</v>
      </c>
      <c r="D254" s="75" t="s">
        <v>285</v>
      </c>
      <c r="E254" s="97">
        <v>3428</v>
      </c>
      <c r="F254" s="213">
        <f>'1.a. Vos-laskelma'!C254</f>
        <v>3367</v>
      </c>
      <c r="G254" s="214">
        <f t="shared" si="155"/>
        <v>-61</v>
      </c>
      <c r="H254" s="179">
        <f t="shared" si="156"/>
        <v>-1.7794632438739789E-2</v>
      </c>
      <c r="I254" s="142"/>
      <c r="J254" s="213">
        <v>-682989.06008720119</v>
      </c>
      <c r="K254" s="214">
        <f t="shared" si="157"/>
        <v>-865965.16596255265</v>
      </c>
      <c r="L254" s="214">
        <f t="shared" si="158"/>
        <v>-182976.10587535147</v>
      </c>
      <c r="M254" s="179">
        <f t="shared" si="159"/>
        <v>0.26790488540473817</v>
      </c>
      <c r="N254" s="404"/>
      <c r="O254" s="213">
        <v>3257962.2104029772</v>
      </c>
      <c r="P254" s="213">
        <f>'2.a. Vos-laskelma'!M254+'2.a. Vos-laskelma'!N254</f>
        <v>3200475.6481902488</v>
      </c>
      <c r="Q254" s="214">
        <f t="shared" si="160"/>
        <v>-57486.56221272843</v>
      </c>
      <c r="R254" s="179">
        <f t="shared" si="161"/>
        <v>-1.7644944446920986E-2</v>
      </c>
      <c r="S254" s="404"/>
      <c r="T254" s="213">
        <v>2574973.150315776</v>
      </c>
      <c r="U254" s="213">
        <f>'2.a. Vos-laskelma'!U254</f>
        <v>2334510.4822276961</v>
      </c>
      <c r="V254" s="214">
        <f t="shared" si="162"/>
        <v>-240462.6680880799</v>
      </c>
      <c r="W254" s="179">
        <f t="shared" si="163"/>
        <v>-9.3384534148867257E-2</v>
      </c>
      <c r="X254" s="142"/>
      <c r="Y254" s="213">
        <f>'1.a. Vos-laskelma'!X254</f>
        <v>866006.87541083002</v>
      </c>
      <c r="Z254" s="213">
        <f>'1.a. Vos-laskelma'!E254</f>
        <v>839056.07535586797</v>
      </c>
      <c r="AA254" s="214">
        <f t="shared" si="164"/>
        <v>-26950.800054962048</v>
      </c>
      <c r="AB254" s="179">
        <f t="shared" si="165"/>
        <v>-3.1120769153451237E-2</v>
      </c>
      <c r="AC254" s="179"/>
      <c r="AD254" s="213">
        <v>704453.99430656037</v>
      </c>
      <c r="AE254" s="213">
        <f>'2.a. Vos-laskelma'!X254</f>
        <v>753245.04328083759</v>
      </c>
      <c r="AF254" s="214">
        <f t="shared" si="166"/>
        <v>48791.048974277219</v>
      </c>
      <c r="AG254" s="179">
        <f t="shared" si="167"/>
        <v>6.9260802506067698E-2</v>
      </c>
      <c r="AH254" s="143"/>
      <c r="AI254" s="81">
        <v>4145434.0200331672</v>
      </c>
      <c r="AJ254" s="81">
        <f>'2.a. Vos-laskelma'!Y254</f>
        <v>3926811.6008644016</v>
      </c>
      <c r="AK254" s="214">
        <f t="shared" si="168"/>
        <v>-218622.41916876566</v>
      </c>
      <c r="AL254" s="179">
        <f t="shared" si="169"/>
        <v>-5.2738125395858183E-2</v>
      </c>
      <c r="AM254" s="142"/>
      <c r="AN254" s="213">
        <v>-351308</v>
      </c>
      <c r="AO254" s="213">
        <v>-351308</v>
      </c>
      <c r="AP254" s="214">
        <f t="shared" si="204"/>
        <v>0</v>
      </c>
      <c r="AQ254" s="179">
        <f t="shared" si="205"/>
        <v>0</v>
      </c>
      <c r="AR254" s="142"/>
      <c r="AS254" s="213">
        <f t="shared" si="170"/>
        <v>3794126.0200331672</v>
      </c>
      <c r="AT254" s="213">
        <f t="shared" si="171"/>
        <v>3575503.6008644016</v>
      </c>
      <c r="AU254" s="214">
        <f t="shared" si="172"/>
        <v>-218622.41916876566</v>
      </c>
      <c r="AV254" s="179">
        <f t="shared" si="173"/>
        <v>-5.7621285643763231E-2</v>
      </c>
      <c r="AX254" s="213">
        <f t="shared" si="174"/>
        <v>-199.23834891691982</v>
      </c>
      <c r="AY254" s="213">
        <f t="shared" si="175"/>
        <v>-257.19191148278964</v>
      </c>
      <c r="AZ254" s="213">
        <f t="shared" si="176"/>
        <v>-57.953562565869817</v>
      </c>
      <c r="BA254" s="404">
        <f t="shared" si="177"/>
        <v>0.29087554118427178</v>
      </c>
      <c r="BB254" s="164"/>
      <c r="BC254" s="213">
        <f t="shared" si="178"/>
        <v>950.39737759713455</v>
      </c>
      <c r="BD254" s="213">
        <f t="shared" si="179"/>
        <v>950.54221805472196</v>
      </c>
      <c r="BE254" s="213">
        <f t="shared" si="180"/>
        <v>0.14484045758740649</v>
      </c>
      <c r="BF254" s="404">
        <f t="shared" si="181"/>
        <v>1.5239989187849288E-4</v>
      </c>
      <c r="BG254" s="527"/>
      <c r="BH254" s="213">
        <f t="shared" si="182"/>
        <v>751.15902868021465</v>
      </c>
      <c r="BI254" s="213">
        <f t="shared" si="183"/>
        <v>693.35030657193226</v>
      </c>
      <c r="BJ254" s="213">
        <f t="shared" si="184"/>
        <v>-57.808722108282382</v>
      </c>
      <c r="BK254" s="404">
        <f t="shared" si="185"/>
        <v>-7.6959365328873472E-2</v>
      </c>
      <c r="BL254" s="215"/>
      <c r="BM254" s="213">
        <f t="shared" si="186"/>
        <v>252.62744323536464</v>
      </c>
      <c r="BN254" s="213">
        <f t="shared" si="187"/>
        <v>249.19990358059636</v>
      </c>
      <c r="BO254" s="213">
        <f t="shared" si="188"/>
        <v>-3.4275396547682817</v>
      </c>
      <c r="BP254" s="404">
        <f t="shared" si="189"/>
        <v>-1.3567566575001737E-2</v>
      </c>
      <c r="BQ254" s="215"/>
      <c r="BR254" s="213">
        <f t="shared" si="190"/>
        <v>205.49999833913662</v>
      </c>
      <c r="BS254" s="213">
        <f t="shared" si="191"/>
        <v>223.71400156841034</v>
      </c>
      <c r="BT254" s="213">
        <f t="shared" si="192"/>
        <v>18.214003229273715</v>
      </c>
      <c r="BU254" s="404">
        <f t="shared" si="193"/>
        <v>8.8632619836887527E-2</v>
      </c>
      <c r="BV254" s="215"/>
      <c r="BW254" s="213">
        <f t="shared" si="194"/>
        <v>1209.2864702547163</v>
      </c>
      <c r="BX254" s="213">
        <f t="shared" si="195"/>
        <v>1166.2642117209389</v>
      </c>
      <c r="BY254" s="213">
        <f t="shared" si="196"/>
        <v>-43.022258533777403</v>
      </c>
      <c r="BZ254" s="404">
        <f t="shared" si="197"/>
        <v>-3.5576564852094539E-2</v>
      </c>
      <c r="CA254" s="216"/>
      <c r="CB254" s="213">
        <f t="shared" si="198"/>
        <v>-102.48191365227538</v>
      </c>
      <c r="CC254" s="213">
        <f t="shared" si="199"/>
        <v>-104.33858033858034</v>
      </c>
      <c r="CD254" s="213">
        <f t="shared" si="200"/>
        <v>-1.8566666863049619</v>
      </c>
      <c r="CE254" s="404">
        <f t="shared" si="201"/>
        <v>1.811701811701814E-2</v>
      </c>
      <c r="CF254" s="142"/>
      <c r="CG254" s="213">
        <f t="shared" si="202"/>
        <v>1106.8045566024409</v>
      </c>
      <c r="CH254" s="213">
        <f t="shared" si="203"/>
        <v>1061.9256313823587</v>
      </c>
      <c r="CI254" s="206">
        <v>-41.869405427745278</v>
      </c>
      <c r="CJ254" s="142">
        <v>-3.645020851151233E-2</v>
      </c>
    </row>
    <row r="255" spans="1:88">
      <c r="A255" s="74">
        <v>783</v>
      </c>
      <c r="B255" s="84">
        <v>4</v>
      </c>
      <c r="C255" s="84">
        <v>4</v>
      </c>
      <c r="D255" s="75" t="s">
        <v>286</v>
      </c>
      <c r="E255" s="97">
        <v>6256</v>
      </c>
      <c r="F255" s="213">
        <f>'1.a. Vos-laskelma'!C255</f>
        <v>6221</v>
      </c>
      <c r="G255" s="214">
        <f t="shared" si="155"/>
        <v>-35</v>
      </c>
      <c r="H255" s="179">
        <f t="shared" si="156"/>
        <v>-5.5946291560102302E-3</v>
      </c>
      <c r="I255" s="142"/>
      <c r="J255" s="213">
        <v>653874.95128904807</v>
      </c>
      <c r="K255" s="214">
        <f t="shared" si="157"/>
        <v>270299.82810010534</v>
      </c>
      <c r="L255" s="214">
        <f t="shared" si="158"/>
        <v>-383575.12318894273</v>
      </c>
      <c r="M255" s="179">
        <f t="shared" si="159"/>
        <v>-0.58661846952962993</v>
      </c>
      <c r="N255" s="404"/>
      <c r="O255" s="213">
        <v>-142577.45183666161</v>
      </c>
      <c r="P255" s="213">
        <f>'2.a. Vos-laskelma'!M255+'2.a. Vos-laskelma'!N255</f>
        <v>-151602.45264816395</v>
      </c>
      <c r="Q255" s="214">
        <f t="shared" si="160"/>
        <v>-9025.0008115023375</v>
      </c>
      <c r="R255" s="179">
        <f t="shared" si="161"/>
        <v>6.3298934685980246E-2</v>
      </c>
      <c r="S255" s="404"/>
      <c r="T255" s="213">
        <v>511297.49945238652</v>
      </c>
      <c r="U255" s="213">
        <f>'2.a. Vos-laskelma'!U255</f>
        <v>118697.37545194139</v>
      </c>
      <c r="V255" s="214">
        <f t="shared" si="162"/>
        <v>-392600.12400044512</v>
      </c>
      <c r="W255" s="179">
        <f t="shared" si="163"/>
        <v>-0.76785066310891503</v>
      </c>
      <c r="X255" s="142"/>
      <c r="Y255" s="213">
        <f>'1.a. Vos-laskelma'!X255</f>
        <v>1463149.798875815</v>
      </c>
      <c r="Z255" s="213">
        <f>'1.a. Vos-laskelma'!E255</f>
        <v>1178224.3632371286</v>
      </c>
      <c r="AA255" s="214">
        <f t="shared" si="164"/>
        <v>-284925.43563868641</v>
      </c>
      <c r="AB255" s="179">
        <f t="shared" si="165"/>
        <v>-0.19473428890029154</v>
      </c>
      <c r="AC255" s="179"/>
      <c r="AD255" s="213">
        <v>795984.35226966592</v>
      </c>
      <c r="AE255" s="213">
        <f>'2.a. Vos-laskelma'!X255</f>
        <v>909647.77749398514</v>
      </c>
      <c r="AF255" s="214">
        <f t="shared" si="166"/>
        <v>113663.42522431922</v>
      </c>
      <c r="AG255" s="179">
        <f t="shared" si="167"/>
        <v>0.14279605484733446</v>
      </c>
      <c r="AH255" s="143"/>
      <c r="AI255" s="81">
        <v>2770431.650597868</v>
      </c>
      <c r="AJ255" s="81">
        <f>'2.a. Vos-laskelma'!Y255</f>
        <v>2206569.516183055</v>
      </c>
      <c r="AK255" s="214">
        <f t="shared" si="168"/>
        <v>-563862.13441481302</v>
      </c>
      <c r="AL255" s="179">
        <f t="shared" si="169"/>
        <v>-0.20352862135874378</v>
      </c>
      <c r="AM255" s="142"/>
      <c r="AN255" s="213">
        <v>-407752</v>
      </c>
      <c r="AO255" s="213">
        <v>-407752</v>
      </c>
      <c r="AP255" s="214">
        <f t="shared" si="204"/>
        <v>0</v>
      </c>
      <c r="AQ255" s="179">
        <f t="shared" si="205"/>
        <v>0</v>
      </c>
      <c r="AR255" s="142"/>
      <c r="AS255" s="213">
        <f t="shared" si="170"/>
        <v>2362679.650597868</v>
      </c>
      <c r="AT255" s="213">
        <f t="shared" si="171"/>
        <v>1798817.516183055</v>
      </c>
      <c r="AU255" s="214">
        <f t="shared" si="172"/>
        <v>-563862.13441481302</v>
      </c>
      <c r="AV255" s="179">
        <f t="shared" si="173"/>
        <v>-0.23865365508698128</v>
      </c>
      <c r="AX255" s="213">
        <f t="shared" si="174"/>
        <v>104.51965333904221</v>
      </c>
      <c r="AY255" s="213">
        <f t="shared" si="175"/>
        <v>43.44957854044452</v>
      </c>
      <c r="AZ255" s="213">
        <f t="shared" si="176"/>
        <v>-61.070074798597688</v>
      </c>
      <c r="BA255" s="404">
        <f t="shared" si="177"/>
        <v>-0.58429274158131572</v>
      </c>
      <c r="BB255" s="164"/>
      <c r="BC255" s="213">
        <f t="shared" si="178"/>
        <v>-22.790513401000897</v>
      </c>
      <c r="BD255" s="213">
        <f t="shared" si="179"/>
        <v>-24.369466749423555</v>
      </c>
      <c r="BE255" s="213">
        <f t="shared" si="180"/>
        <v>-1.5789533484226581</v>
      </c>
      <c r="BF255" s="404">
        <f t="shared" si="181"/>
        <v>6.9281166274793735E-2</v>
      </c>
      <c r="BG255" s="527"/>
      <c r="BH255" s="213">
        <f t="shared" si="182"/>
        <v>81.729139938041328</v>
      </c>
      <c r="BI255" s="213">
        <f t="shared" si="183"/>
        <v>19.080111791020961</v>
      </c>
      <c r="BJ255" s="213">
        <f t="shared" si="184"/>
        <v>-62.649028147020367</v>
      </c>
      <c r="BK255" s="404">
        <f t="shared" si="185"/>
        <v>-0.76654456653421843</v>
      </c>
      <c r="BL255" s="215"/>
      <c r="BM255" s="213">
        <f t="shared" si="186"/>
        <v>233.87944355431824</v>
      </c>
      <c r="BN255" s="213">
        <f t="shared" si="187"/>
        <v>189.39468947711438</v>
      </c>
      <c r="BO255" s="213">
        <f t="shared" si="188"/>
        <v>-44.48475407720386</v>
      </c>
      <c r="BP255" s="404">
        <f t="shared" si="189"/>
        <v>-0.19020377935383759</v>
      </c>
      <c r="BQ255" s="215"/>
      <c r="BR255" s="213">
        <f t="shared" si="190"/>
        <v>127.23535042673689</v>
      </c>
      <c r="BS255" s="213">
        <f t="shared" si="191"/>
        <v>146.22211501269652</v>
      </c>
      <c r="BT255" s="213">
        <f t="shared" si="192"/>
        <v>18.986764585959634</v>
      </c>
      <c r="BU255" s="404">
        <f t="shared" si="193"/>
        <v>0.14922554559153245</v>
      </c>
      <c r="BV255" s="215"/>
      <c r="BW255" s="213">
        <f t="shared" si="194"/>
        <v>442.84393391909657</v>
      </c>
      <c r="BX255" s="213">
        <f t="shared" si="195"/>
        <v>354.69691628083189</v>
      </c>
      <c r="BY255" s="213">
        <f t="shared" si="196"/>
        <v>-88.147017638264686</v>
      </c>
      <c r="BZ255" s="404">
        <f t="shared" si="197"/>
        <v>-0.19904758965122984</v>
      </c>
      <c r="CA255" s="216"/>
      <c r="CB255" s="213">
        <f t="shared" si="198"/>
        <v>-65.177749360613817</v>
      </c>
      <c r="CC255" s="213">
        <f t="shared" si="199"/>
        <v>-65.544446230509564</v>
      </c>
      <c r="CD255" s="213">
        <f t="shared" si="200"/>
        <v>-0.36669686989574757</v>
      </c>
      <c r="CE255" s="404">
        <f t="shared" si="201"/>
        <v>5.6261051277928659E-3</v>
      </c>
      <c r="CF255" s="142"/>
      <c r="CG255" s="213">
        <f t="shared" si="202"/>
        <v>377.66618455848271</v>
      </c>
      <c r="CH255" s="213">
        <f t="shared" si="203"/>
        <v>289.15247005032228</v>
      </c>
      <c r="CI255" s="206">
        <v>-51.866622330849047</v>
      </c>
      <c r="CJ255" s="142">
        <v>-0.1207512476322033</v>
      </c>
    </row>
    <row r="256" spans="1:88">
      <c r="A256" s="74">
        <v>785</v>
      </c>
      <c r="B256" s="84">
        <v>17</v>
      </c>
      <c r="C256" s="84">
        <v>17</v>
      </c>
      <c r="D256" s="75" t="s">
        <v>287</v>
      </c>
      <c r="E256" s="97">
        <v>2581</v>
      </c>
      <c r="F256" s="213">
        <f>'1.a. Vos-laskelma'!C256</f>
        <v>2544</v>
      </c>
      <c r="G256" s="214">
        <f t="shared" si="155"/>
        <v>-37</v>
      </c>
      <c r="H256" s="179">
        <f t="shared" si="156"/>
        <v>-1.4335528864781092E-2</v>
      </c>
      <c r="I256" s="142"/>
      <c r="J256" s="213">
        <v>1668036.0239371951</v>
      </c>
      <c r="K256" s="214">
        <f t="shared" si="157"/>
        <v>1626644.0611613886</v>
      </c>
      <c r="L256" s="214">
        <f t="shared" si="158"/>
        <v>-41391.962775806431</v>
      </c>
      <c r="M256" s="179">
        <f t="shared" si="159"/>
        <v>-2.4814789478050818E-2</v>
      </c>
      <c r="N256" s="404"/>
      <c r="O256" s="213">
        <v>2296972.3339368212</v>
      </c>
      <c r="P256" s="213">
        <f>'2.a. Vos-laskelma'!M256+'2.a. Vos-laskelma'!N256</f>
        <v>2253890.2242420074</v>
      </c>
      <c r="Q256" s="214">
        <f t="shared" si="160"/>
        <v>-43082.109694813844</v>
      </c>
      <c r="R256" s="179">
        <f t="shared" si="161"/>
        <v>-1.8756042055140761E-2</v>
      </c>
      <c r="S256" s="404"/>
      <c r="T256" s="213">
        <v>3965008.3578740158</v>
      </c>
      <c r="U256" s="213">
        <f>'2.a. Vos-laskelma'!U256</f>
        <v>3880534.285403396</v>
      </c>
      <c r="V256" s="214">
        <f t="shared" si="162"/>
        <v>-84474.072470619809</v>
      </c>
      <c r="W256" s="179">
        <f t="shared" si="163"/>
        <v>-2.1304891401518675E-2</v>
      </c>
      <c r="X256" s="142"/>
      <c r="Y256" s="213">
        <f>'1.a. Vos-laskelma'!X256</f>
        <v>1198218.745045407</v>
      </c>
      <c r="Z256" s="213">
        <f>'1.a. Vos-laskelma'!E256</f>
        <v>1285950.1651481481</v>
      </c>
      <c r="AA256" s="214">
        <f t="shared" si="164"/>
        <v>87731.420102741104</v>
      </c>
      <c r="AB256" s="179">
        <f t="shared" si="165"/>
        <v>7.3218200320690596E-2</v>
      </c>
      <c r="AC256" s="179"/>
      <c r="AD256" s="213">
        <v>530687.0760411839</v>
      </c>
      <c r="AE256" s="213">
        <f>'2.a. Vos-laskelma'!X256</f>
        <v>569085.51958485763</v>
      </c>
      <c r="AF256" s="214">
        <f t="shared" si="166"/>
        <v>38398.443543673726</v>
      </c>
      <c r="AG256" s="179">
        <f t="shared" si="167"/>
        <v>7.2356093218094164E-2</v>
      </c>
      <c r="AH256" s="143"/>
      <c r="AI256" s="81">
        <v>5693914.1789606065</v>
      </c>
      <c r="AJ256" s="81">
        <f>'2.a. Vos-laskelma'!Y256</f>
        <v>5735569.9701364022</v>
      </c>
      <c r="AK256" s="214">
        <f t="shared" si="168"/>
        <v>41655.791175795719</v>
      </c>
      <c r="AL256" s="179">
        <f t="shared" si="169"/>
        <v>7.3158445783599356E-3</v>
      </c>
      <c r="AM256" s="142"/>
      <c r="AN256" s="213">
        <v>42383</v>
      </c>
      <c r="AO256" s="213">
        <v>42383</v>
      </c>
      <c r="AP256" s="214">
        <f t="shared" si="204"/>
        <v>0</v>
      </c>
      <c r="AQ256" s="179">
        <f t="shared" si="205"/>
        <v>0</v>
      </c>
      <c r="AR256" s="142"/>
      <c r="AS256" s="213">
        <f t="shared" si="170"/>
        <v>5736297.1789606065</v>
      </c>
      <c r="AT256" s="213">
        <f t="shared" si="171"/>
        <v>5777952.9701364022</v>
      </c>
      <c r="AU256" s="214">
        <f t="shared" si="172"/>
        <v>41655.791175795719</v>
      </c>
      <c r="AV256" s="179">
        <f t="shared" si="173"/>
        <v>7.261790990986206E-3</v>
      </c>
      <c r="AX256" s="213">
        <f t="shared" si="174"/>
        <v>646.27509644990118</v>
      </c>
      <c r="AY256" s="213">
        <f t="shared" si="175"/>
        <v>639.40411209174079</v>
      </c>
      <c r="AZ256" s="213">
        <f t="shared" si="176"/>
        <v>-6.8709843581603991</v>
      </c>
      <c r="BA256" s="404">
        <f t="shared" si="177"/>
        <v>-1.0631671243258301E-2</v>
      </c>
      <c r="BB256" s="164"/>
      <c r="BC256" s="213">
        <f t="shared" si="178"/>
        <v>889.95441066905119</v>
      </c>
      <c r="BD256" s="213">
        <f t="shared" si="179"/>
        <v>885.96313845990858</v>
      </c>
      <c r="BE256" s="213">
        <f t="shared" si="180"/>
        <v>-3.9912722091426076</v>
      </c>
      <c r="BF256" s="404">
        <f t="shared" si="181"/>
        <v>-4.4848052454080694E-3</v>
      </c>
      <c r="BG256" s="527"/>
      <c r="BH256" s="213">
        <f t="shared" si="182"/>
        <v>1536.2295071189524</v>
      </c>
      <c r="BI256" s="213">
        <f t="shared" si="183"/>
        <v>1525.3672505516495</v>
      </c>
      <c r="BJ256" s="213">
        <f t="shared" si="184"/>
        <v>-10.862256567302893</v>
      </c>
      <c r="BK256" s="404">
        <f t="shared" si="185"/>
        <v>-7.070725120801767E-3</v>
      </c>
      <c r="BL256" s="215"/>
      <c r="BM256" s="213">
        <f t="shared" si="186"/>
        <v>464.24592988973535</v>
      </c>
      <c r="BN256" s="213">
        <f t="shared" si="187"/>
        <v>505.4835554827626</v>
      </c>
      <c r="BO256" s="213">
        <f t="shared" si="188"/>
        <v>41.237625593027246</v>
      </c>
      <c r="BP256" s="404">
        <f t="shared" si="189"/>
        <v>8.8827112825354743E-2</v>
      </c>
      <c r="BQ256" s="215"/>
      <c r="BR256" s="213">
        <f t="shared" si="190"/>
        <v>205.61297018255866</v>
      </c>
      <c r="BS256" s="213">
        <f t="shared" si="191"/>
        <v>223.69713820159498</v>
      </c>
      <c r="BT256" s="213">
        <f t="shared" si="192"/>
        <v>18.084168019036326</v>
      </c>
      <c r="BU256" s="404">
        <f t="shared" si="193"/>
        <v>8.7952467215369937E-2</v>
      </c>
      <c r="BV256" s="215"/>
      <c r="BW256" s="213">
        <f t="shared" si="194"/>
        <v>2206.088407191246</v>
      </c>
      <c r="BX256" s="213">
        <f t="shared" si="195"/>
        <v>2254.547944236007</v>
      </c>
      <c r="BY256" s="213">
        <f t="shared" si="196"/>
        <v>48.459537044760964</v>
      </c>
      <c r="BZ256" s="404">
        <f t="shared" si="197"/>
        <v>2.1966271563186725E-2</v>
      </c>
      <c r="CA256" s="216"/>
      <c r="CB256" s="213">
        <f t="shared" si="198"/>
        <v>16.421154591243702</v>
      </c>
      <c r="CC256" s="213">
        <f t="shared" si="199"/>
        <v>16.65998427672956</v>
      </c>
      <c r="CD256" s="213">
        <f t="shared" si="200"/>
        <v>0.23882968548585737</v>
      </c>
      <c r="CE256" s="404">
        <f t="shared" si="201"/>
        <v>1.4544025157232804E-2</v>
      </c>
      <c r="CF256" s="142"/>
      <c r="CG256" s="213">
        <f t="shared" si="202"/>
        <v>2222.50956178249</v>
      </c>
      <c r="CH256" s="213">
        <f t="shared" si="203"/>
        <v>2271.2079285127365</v>
      </c>
      <c r="CI256" s="206">
        <v>-83.466934259960453</v>
      </c>
      <c r="CJ256" s="142">
        <v>-3.6195917175742068E-2</v>
      </c>
    </row>
    <row r="257" spans="1:88">
      <c r="A257" s="74">
        <v>790</v>
      </c>
      <c r="B257" s="84">
        <v>6</v>
      </c>
      <c r="C257" s="84">
        <v>6</v>
      </c>
      <c r="D257" s="75" t="s">
        <v>288</v>
      </c>
      <c r="E257" s="97">
        <v>23464</v>
      </c>
      <c r="F257" s="213">
        <f>'1.a. Vos-laskelma'!C257</f>
        <v>23332</v>
      </c>
      <c r="G257" s="214">
        <f t="shared" si="155"/>
        <v>-132</v>
      </c>
      <c r="H257" s="179">
        <f t="shared" si="156"/>
        <v>-5.6256392771905899E-3</v>
      </c>
      <c r="I257" s="142"/>
      <c r="J257" s="213">
        <v>3618888.6540113809</v>
      </c>
      <c r="K257" s="214">
        <f t="shared" si="157"/>
        <v>2100198.4315519142</v>
      </c>
      <c r="L257" s="214">
        <f t="shared" si="158"/>
        <v>-1518690.2224594667</v>
      </c>
      <c r="M257" s="179">
        <f t="shared" si="159"/>
        <v>-0.41965652100847717</v>
      </c>
      <c r="N257" s="404"/>
      <c r="O257" s="213">
        <v>2381869.731883381</v>
      </c>
      <c r="P257" s="213">
        <f>'2.a. Vos-laskelma'!M257+'2.a. Vos-laskelma'!N257</f>
        <v>2220610.0033135661</v>
      </c>
      <c r="Q257" s="214">
        <f t="shared" si="160"/>
        <v>-161259.72856981494</v>
      </c>
      <c r="R257" s="179">
        <f t="shared" si="161"/>
        <v>-6.7703000886746398E-2</v>
      </c>
      <c r="S257" s="404"/>
      <c r="T257" s="213">
        <v>6000758.3858947624</v>
      </c>
      <c r="U257" s="213">
        <f>'2.a. Vos-laskelma'!U257</f>
        <v>4320808.4348654803</v>
      </c>
      <c r="V257" s="214">
        <f t="shared" si="162"/>
        <v>-1679949.9510292821</v>
      </c>
      <c r="W257" s="179">
        <f t="shared" si="163"/>
        <v>-0.27995627269015394</v>
      </c>
      <c r="X257" s="142"/>
      <c r="Y257" s="213">
        <f>'1.a. Vos-laskelma'!X257</f>
        <v>9401082.8683736622</v>
      </c>
      <c r="Z257" s="213">
        <f>'1.a. Vos-laskelma'!E257</f>
        <v>9434340.5082860161</v>
      </c>
      <c r="AA257" s="214">
        <f t="shared" si="164"/>
        <v>33257.639912353829</v>
      </c>
      <c r="AB257" s="179">
        <f t="shared" si="165"/>
        <v>3.5376392675184687E-3</v>
      </c>
      <c r="AC257" s="179"/>
      <c r="AD257" s="213">
        <v>2739908.8490333469</v>
      </c>
      <c r="AE257" s="213">
        <f>'2.a. Vos-laskelma'!X257</f>
        <v>3158369.8352731997</v>
      </c>
      <c r="AF257" s="214">
        <f t="shared" si="166"/>
        <v>418460.98623985285</v>
      </c>
      <c r="AG257" s="179">
        <f t="shared" si="167"/>
        <v>0.15272806844924344</v>
      </c>
      <c r="AH257" s="143"/>
      <c r="AI257" s="81">
        <v>18141750.103301771</v>
      </c>
      <c r="AJ257" s="81">
        <f>'2.a. Vos-laskelma'!Y257</f>
        <v>16913518.778424695</v>
      </c>
      <c r="AK257" s="214">
        <f t="shared" si="168"/>
        <v>-1228231.3248770759</v>
      </c>
      <c r="AL257" s="179">
        <f t="shared" si="169"/>
        <v>-6.770192059108672E-2</v>
      </c>
      <c r="AM257" s="142"/>
      <c r="AN257" s="213">
        <v>-2178589</v>
      </c>
      <c r="AO257" s="213">
        <v>-2178589</v>
      </c>
      <c r="AP257" s="214">
        <f t="shared" si="204"/>
        <v>0</v>
      </c>
      <c r="AQ257" s="179">
        <f t="shared" si="205"/>
        <v>0</v>
      </c>
      <c r="AR257" s="142"/>
      <c r="AS257" s="213">
        <f t="shared" si="170"/>
        <v>15963161.103301771</v>
      </c>
      <c r="AT257" s="213">
        <f t="shared" si="171"/>
        <v>14734929.778424695</v>
      </c>
      <c r="AU257" s="214">
        <f t="shared" si="172"/>
        <v>-1228231.3248770759</v>
      </c>
      <c r="AV257" s="179">
        <f t="shared" si="173"/>
        <v>-7.694161055751246E-2</v>
      </c>
      <c r="AX257" s="213">
        <f t="shared" si="174"/>
        <v>154.23153145292281</v>
      </c>
      <c r="AY257" s="213">
        <f t="shared" si="175"/>
        <v>90.013647846387542</v>
      </c>
      <c r="AZ257" s="213">
        <f t="shared" si="176"/>
        <v>-64.217883606535267</v>
      </c>
      <c r="BA257" s="404">
        <f t="shared" si="177"/>
        <v>-0.41637324742597753</v>
      </c>
      <c r="BB257" s="164"/>
      <c r="BC257" s="213">
        <f t="shared" si="178"/>
        <v>101.51166603662551</v>
      </c>
      <c r="BD257" s="213">
        <f t="shared" si="179"/>
        <v>95.174438681363199</v>
      </c>
      <c r="BE257" s="213">
        <f t="shared" si="180"/>
        <v>-6.3372273552623142</v>
      </c>
      <c r="BF257" s="404">
        <f t="shared" si="181"/>
        <v>-6.2428562180979634E-2</v>
      </c>
      <c r="BG257" s="527"/>
      <c r="BH257" s="213">
        <f t="shared" si="182"/>
        <v>255.74319748954835</v>
      </c>
      <c r="BI257" s="213">
        <f t="shared" si="183"/>
        <v>185.18808652775073</v>
      </c>
      <c r="BJ257" s="213">
        <f t="shared" si="184"/>
        <v>-70.555110961797624</v>
      </c>
      <c r="BK257" s="404">
        <f t="shared" si="185"/>
        <v>-0.27588264968291504</v>
      </c>
      <c r="BL257" s="215"/>
      <c r="BM257" s="213">
        <f t="shared" si="186"/>
        <v>400.65985630641245</v>
      </c>
      <c r="BN257" s="213">
        <f t="shared" si="187"/>
        <v>404.3519847542438</v>
      </c>
      <c r="BO257" s="213">
        <f t="shared" si="188"/>
        <v>3.692128447831351</v>
      </c>
      <c r="BP257" s="404">
        <f t="shared" si="189"/>
        <v>9.2151194828156771E-3</v>
      </c>
      <c r="BQ257" s="215"/>
      <c r="BR257" s="213">
        <f t="shared" si="190"/>
        <v>116.77074876548529</v>
      </c>
      <c r="BS257" s="213">
        <f t="shared" si="191"/>
        <v>135.36644245127721</v>
      </c>
      <c r="BT257" s="213">
        <f t="shared" si="192"/>
        <v>18.595693685791915</v>
      </c>
      <c r="BU257" s="404">
        <f t="shared" si="193"/>
        <v>0.15924958846618587</v>
      </c>
      <c r="BV257" s="215"/>
      <c r="BW257" s="213">
        <f t="shared" si="194"/>
        <v>773.17380256144611</v>
      </c>
      <c r="BX257" s="213">
        <f t="shared" si="195"/>
        <v>724.90651373327171</v>
      </c>
      <c r="BY257" s="213">
        <f t="shared" si="196"/>
        <v>-48.267288828174401</v>
      </c>
      <c r="BZ257" s="404">
        <f t="shared" si="197"/>
        <v>-6.2427475773583874E-2</v>
      </c>
      <c r="CA257" s="216"/>
      <c r="CB257" s="213">
        <f t="shared" si="198"/>
        <v>-92.848150357995223</v>
      </c>
      <c r="CC257" s="213">
        <f t="shared" si="199"/>
        <v>-93.373435624892849</v>
      </c>
      <c r="CD257" s="213">
        <f t="shared" si="200"/>
        <v>-0.525285266897626</v>
      </c>
      <c r="CE257" s="404">
        <f t="shared" si="201"/>
        <v>5.657466140922357E-3</v>
      </c>
      <c r="CF257" s="142"/>
      <c r="CG257" s="213">
        <f t="shared" si="202"/>
        <v>680.32565220345089</v>
      </c>
      <c r="CH257" s="213">
        <f t="shared" si="203"/>
        <v>631.53307810837885</v>
      </c>
      <c r="CI257" s="206">
        <v>-40.686027968055441</v>
      </c>
      <c r="CJ257" s="142">
        <v>-5.6429083032853912E-2</v>
      </c>
    </row>
    <row r="258" spans="1:88">
      <c r="A258" s="74">
        <v>791</v>
      </c>
      <c r="B258" s="84">
        <v>17</v>
      </c>
      <c r="C258" s="84">
        <v>17</v>
      </c>
      <c r="D258" s="75" t="s">
        <v>289</v>
      </c>
      <c r="E258" s="97">
        <v>4938</v>
      </c>
      <c r="F258" s="213">
        <f>'1.a. Vos-laskelma'!C258</f>
        <v>4861</v>
      </c>
      <c r="G258" s="214">
        <f t="shared" si="155"/>
        <v>-77</v>
      </c>
      <c r="H258" s="179">
        <f t="shared" si="156"/>
        <v>-1.5593357634669907E-2</v>
      </c>
      <c r="I258" s="142"/>
      <c r="J258" s="213">
        <v>3426105.336281905</v>
      </c>
      <c r="K258" s="214">
        <f t="shared" si="157"/>
        <v>3348498.6056216215</v>
      </c>
      <c r="L258" s="214">
        <f t="shared" si="158"/>
        <v>-77606.730660283472</v>
      </c>
      <c r="M258" s="179">
        <f t="shared" si="159"/>
        <v>-2.2651589207850868E-2</v>
      </c>
      <c r="N258" s="404"/>
      <c r="O258" s="213">
        <v>533432.29389592155</v>
      </c>
      <c r="P258" s="213">
        <f>'2.a. Vos-laskelma'!M258+'2.a. Vos-laskelma'!N258</f>
        <v>526361.60857405746</v>
      </c>
      <c r="Q258" s="214">
        <f t="shared" si="160"/>
        <v>-7070.6853218640899</v>
      </c>
      <c r="R258" s="179">
        <f t="shared" si="161"/>
        <v>-1.3255075485256724E-2</v>
      </c>
      <c r="S258" s="404"/>
      <c r="T258" s="213">
        <v>3959537.6301778271</v>
      </c>
      <c r="U258" s="213">
        <f>'2.a. Vos-laskelma'!U258</f>
        <v>3874860.2141956789</v>
      </c>
      <c r="V258" s="214">
        <f t="shared" si="162"/>
        <v>-84677.415982148144</v>
      </c>
      <c r="W258" s="179">
        <f t="shared" si="163"/>
        <v>-2.1385682847606929E-2</v>
      </c>
      <c r="X258" s="142"/>
      <c r="Y258" s="213">
        <f>'1.a. Vos-laskelma'!X258</f>
        <v>2760399.2358442051</v>
      </c>
      <c r="Z258" s="213">
        <f>'1.a. Vos-laskelma'!E258</f>
        <v>3089356.4129193504</v>
      </c>
      <c r="AA258" s="214">
        <f t="shared" si="164"/>
        <v>328957.1770751453</v>
      </c>
      <c r="AB258" s="179">
        <f t="shared" si="165"/>
        <v>0.11917014495714467</v>
      </c>
      <c r="AC258" s="179"/>
      <c r="AD258" s="213">
        <v>992887.03852405539</v>
      </c>
      <c r="AE258" s="213">
        <f>'2.a. Vos-laskelma'!X258</f>
        <v>1066582.2391782957</v>
      </c>
      <c r="AF258" s="214">
        <f t="shared" si="166"/>
        <v>73695.200654240325</v>
      </c>
      <c r="AG258" s="179">
        <f t="shared" si="167"/>
        <v>7.4223147039757492E-2</v>
      </c>
      <c r="AH258" s="143"/>
      <c r="AI258" s="81">
        <v>7712823.9045460876</v>
      </c>
      <c r="AJ258" s="81">
        <f>'2.a. Vos-laskelma'!Y258</f>
        <v>8030798.866293326</v>
      </c>
      <c r="AK258" s="214">
        <f t="shared" si="168"/>
        <v>317974.96174723841</v>
      </c>
      <c r="AL258" s="179">
        <f t="shared" si="169"/>
        <v>4.1226788745924538E-2</v>
      </c>
      <c r="AM258" s="142"/>
      <c r="AN258" s="213">
        <v>-9312</v>
      </c>
      <c r="AO258" s="213">
        <v>-9312</v>
      </c>
      <c r="AP258" s="214">
        <f t="shared" si="204"/>
        <v>0</v>
      </c>
      <c r="AQ258" s="179">
        <f t="shared" si="205"/>
        <v>0</v>
      </c>
      <c r="AR258" s="142"/>
      <c r="AS258" s="213">
        <f t="shared" si="170"/>
        <v>7703511.9045460876</v>
      </c>
      <c r="AT258" s="213">
        <f t="shared" si="171"/>
        <v>8021486.866293326</v>
      </c>
      <c r="AU258" s="214">
        <f t="shared" si="172"/>
        <v>317974.96174723841</v>
      </c>
      <c r="AV258" s="179">
        <f t="shared" si="173"/>
        <v>4.1276623660384204E-2</v>
      </c>
      <c r="AX258" s="213">
        <f t="shared" si="174"/>
        <v>693.82449094408764</v>
      </c>
      <c r="AY258" s="213">
        <f t="shared" si="175"/>
        <v>688.84974400773945</v>
      </c>
      <c r="AZ258" s="213">
        <f t="shared" si="176"/>
        <v>-4.9747469363481969</v>
      </c>
      <c r="BA258" s="404">
        <f t="shared" si="177"/>
        <v>-7.1700365168416783E-3</v>
      </c>
      <c r="BB258" s="164"/>
      <c r="BC258" s="213">
        <f t="shared" si="178"/>
        <v>108.02598094287598</v>
      </c>
      <c r="BD258" s="213">
        <f t="shared" si="179"/>
        <v>108.28257736557447</v>
      </c>
      <c r="BE258" s="213">
        <f t="shared" si="180"/>
        <v>0.25659642269849314</v>
      </c>
      <c r="BF258" s="404">
        <f t="shared" si="181"/>
        <v>2.3753213852710218E-3</v>
      </c>
      <c r="BG258" s="527"/>
      <c r="BH258" s="213">
        <f t="shared" si="182"/>
        <v>801.85047188696376</v>
      </c>
      <c r="BI258" s="213">
        <f t="shared" si="183"/>
        <v>797.13232137331397</v>
      </c>
      <c r="BJ258" s="213">
        <f t="shared" si="184"/>
        <v>-4.718150513649789</v>
      </c>
      <c r="BK258" s="404">
        <f t="shared" si="185"/>
        <v>-5.8840777415105185E-3</v>
      </c>
      <c r="BL258" s="215"/>
      <c r="BM258" s="213">
        <f t="shared" si="186"/>
        <v>559.0115908959508</v>
      </c>
      <c r="BN258" s="213">
        <f t="shared" si="187"/>
        <v>635.5392744125387</v>
      </c>
      <c r="BO258" s="213">
        <f t="shared" si="188"/>
        <v>76.527683516587899</v>
      </c>
      <c r="BP258" s="404">
        <f t="shared" si="189"/>
        <v>0.13689820526607299</v>
      </c>
      <c r="BQ258" s="215"/>
      <c r="BR258" s="213">
        <f t="shared" si="190"/>
        <v>201.07068418875158</v>
      </c>
      <c r="BS258" s="213">
        <f t="shared" si="191"/>
        <v>219.41621871596291</v>
      </c>
      <c r="BT258" s="213">
        <f t="shared" si="192"/>
        <v>18.345534527211328</v>
      </c>
      <c r="BU258" s="404">
        <f t="shared" si="193"/>
        <v>9.1239230627920762E-2</v>
      </c>
      <c r="BV258" s="215"/>
      <c r="BW258" s="213">
        <f t="shared" si="194"/>
        <v>1561.9327469716661</v>
      </c>
      <c r="BX258" s="213">
        <f t="shared" si="195"/>
        <v>1652.0878145018157</v>
      </c>
      <c r="BY258" s="213">
        <f t="shared" si="196"/>
        <v>90.155067530149609</v>
      </c>
      <c r="BZ258" s="404">
        <f t="shared" si="197"/>
        <v>5.7720198071873223E-2</v>
      </c>
      <c r="CA258" s="216"/>
      <c r="CB258" s="213">
        <f t="shared" si="198"/>
        <v>-1.8857837181044959</v>
      </c>
      <c r="CC258" s="213">
        <f t="shared" si="199"/>
        <v>-1.9156552149763424</v>
      </c>
      <c r="CD258" s="213">
        <f t="shared" si="200"/>
        <v>-2.9871496871846537E-2</v>
      </c>
      <c r="CE258" s="404">
        <f t="shared" si="201"/>
        <v>1.5840362065418619E-2</v>
      </c>
      <c r="CF258" s="142"/>
      <c r="CG258" s="213">
        <f t="shared" si="202"/>
        <v>1560.0469632535617</v>
      </c>
      <c r="CH258" s="213">
        <f t="shared" si="203"/>
        <v>1650.1721592868394</v>
      </c>
      <c r="CI258" s="206">
        <v>-22.932642861214159</v>
      </c>
      <c r="CJ258" s="142">
        <v>-1.448701093345065E-2</v>
      </c>
    </row>
    <row r="259" spans="1:88">
      <c r="A259" s="74">
        <v>831</v>
      </c>
      <c r="B259" s="84">
        <v>9</v>
      </c>
      <c r="C259" s="84">
        <v>9</v>
      </c>
      <c r="D259" s="75" t="s">
        <v>290</v>
      </c>
      <c r="E259" s="97">
        <v>4596</v>
      </c>
      <c r="F259" s="213">
        <f>'1.a. Vos-laskelma'!C259</f>
        <v>4574</v>
      </c>
      <c r="G259" s="214">
        <f t="shared" si="155"/>
        <v>-22</v>
      </c>
      <c r="H259" s="179">
        <f t="shared" si="156"/>
        <v>-4.7867711053089642E-3</v>
      </c>
      <c r="I259" s="142"/>
      <c r="J259" s="213">
        <v>2256747.0928002619</v>
      </c>
      <c r="K259" s="214">
        <f t="shared" si="157"/>
        <v>2117188.9917478636</v>
      </c>
      <c r="L259" s="214">
        <f t="shared" si="158"/>
        <v>-139558.10105239833</v>
      </c>
      <c r="M259" s="179">
        <f t="shared" si="159"/>
        <v>-6.1840381448870753E-2</v>
      </c>
      <c r="N259" s="404"/>
      <c r="O259" s="213">
        <v>133736.64372910201</v>
      </c>
      <c r="P259" s="213">
        <f>'2.a. Vos-laskelma'!M259+'2.a. Vos-laskelma'!N259</f>
        <v>75602.336049900157</v>
      </c>
      <c r="Q259" s="214">
        <f t="shared" si="160"/>
        <v>-58134.307679201855</v>
      </c>
      <c r="R259" s="179">
        <f t="shared" si="161"/>
        <v>-0.4346924377507122</v>
      </c>
      <c r="S259" s="404"/>
      <c r="T259" s="213">
        <v>2390483.7365293638</v>
      </c>
      <c r="U259" s="213">
        <f>'2.a. Vos-laskelma'!U259</f>
        <v>2192791.327797764</v>
      </c>
      <c r="V259" s="214">
        <f t="shared" si="162"/>
        <v>-197692.4087315998</v>
      </c>
      <c r="W259" s="179">
        <f t="shared" si="163"/>
        <v>-8.2699750561206722E-2</v>
      </c>
      <c r="X259" s="142"/>
      <c r="Y259" s="213">
        <f>'1.a. Vos-laskelma'!X259</f>
        <v>692303.69267469086</v>
      </c>
      <c r="Z259" s="213">
        <f>'1.a. Vos-laskelma'!E259</f>
        <v>642447.1411036409</v>
      </c>
      <c r="AA259" s="214">
        <f t="shared" si="164"/>
        <v>-49856.55157104996</v>
      </c>
      <c r="AB259" s="179">
        <f t="shared" si="165"/>
        <v>-7.2015434986964943E-2</v>
      </c>
      <c r="AC259" s="179"/>
      <c r="AD259" s="213">
        <v>351607.20686556521</v>
      </c>
      <c r="AE259" s="213">
        <f>'2.a. Vos-laskelma'!X259</f>
        <v>442278.67476599518</v>
      </c>
      <c r="AF259" s="214">
        <f t="shared" si="166"/>
        <v>90671.467900429969</v>
      </c>
      <c r="AG259" s="179">
        <f t="shared" si="167"/>
        <v>0.25787715988170185</v>
      </c>
      <c r="AH259" s="143"/>
      <c r="AI259" s="81">
        <v>3434394.63606962</v>
      </c>
      <c r="AJ259" s="81">
        <f>'2.a. Vos-laskelma'!Y259</f>
        <v>3277517.1436674003</v>
      </c>
      <c r="AK259" s="214">
        <f t="shared" si="168"/>
        <v>-156877.49240221968</v>
      </c>
      <c r="AL259" s="179">
        <f t="shared" si="169"/>
        <v>-4.5678353545809451E-2</v>
      </c>
      <c r="AM259" s="142"/>
      <c r="AN259" s="213">
        <v>-1456115</v>
      </c>
      <c r="AO259" s="213">
        <v>-1456115</v>
      </c>
      <c r="AP259" s="214">
        <f t="shared" si="204"/>
        <v>0</v>
      </c>
      <c r="AQ259" s="179">
        <f t="shared" si="205"/>
        <v>0</v>
      </c>
      <c r="AR259" s="142"/>
      <c r="AS259" s="213">
        <f t="shared" si="170"/>
        <v>1978279.63606962</v>
      </c>
      <c r="AT259" s="213">
        <f t="shared" si="171"/>
        <v>1821402.1436674003</v>
      </c>
      <c r="AU259" s="214">
        <f t="shared" si="172"/>
        <v>-156877.49240221968</v>
      </c>
      <c r="AV259" s="179">
        <f t="shared" si="173"/>
        <v>-7.9299958176741209E-2</v>
      </c>
      <c r="AX259" s="213">
        <f t="shared" si="174"/>
        <v>491.02417162755916</v>
      </c>
      <c r="AY259" s="213">
        <f t="shared" si="175"/>
        <v>462.87472491208212</v>
      </c>
      <c r="AZ259" s="213">
        <f t="shared" si="176"/>
        <v>-28.14944671547704</v>
      </c>
      <c r="BA259" s="404">
        <f t="shared" si="177"/>
        <v>-5.7328026484261024E-2</v>
      </c>
      <c r="BB259" s="164"/>
      <c r="BC259" s="213">
        <f t="shared" si="178"/>
        <v>29.098486451066581</v>
      </c>
      <c r="BD259" s="213">
        <f t="shared" si="179"/>
        <v>16.528713609510309</v>
      </c>
      <c r="BE259" s="213">
        <f t="shared" si="180"/>
        <v>-12.569772841556272</v>
      </c>
      <c r="BF259" s="404">
        <f t="shared" si="181"/>
        <v>-0.43197342455231164</v>
      </c>
      <c r="BG259" s="527"/>
      <c r="BH259" s="213">
        <f t="shared" si="182"/>
        <v>520.1226580786257</v>
      </c>
      <c r="BI259" s="213">
        <f t="shared" si="183"/>
        <v>479.40343852159248</v>
      </c>
      <c r="BJ259" s="213">
        <f t="shared" si="184"/>
        <v>-40.719219557033227</v>
      </c>
      <c r="BK259" s="404">
        <f t="shared" si="185"/>
        <v>-7.8287724875230877E-2</v>
      </c>
      <c r="BL259" s="215"/>
      <c r="BM259" s="213">
        <f t="shared" si="186"/>
        <v>150.63178691790489</v>
      </c>
      <c r="BN259" s="213">
        <f t="shared" si="187"/>
        <v>140.45630544460886</v>
      </c>
      <c r="BO259" s="213">
        <f t="shared" si="188"/>
        <v>-10.175481473296031</v>
      </c>
      <c r="BP259" s="404">
        <f t="shared" si="189"/>
        <v>-6.7552019938804303E-2</v>
      </c>
      <c r="BQ259" s="215"/>
      <c r="BR259" s="213">
        <f t="shared" si="190"/>
        <v>76.502873556476331</v>
      </c>
      <c r="BS259" s="213">
        <f t="shared" si="191"/>
        <v>96.694069690860331</v>
      </c>
      <c r="BT259" s="213">
        <f t="shared" si="192"/>
        <v>20.191196134384001</v>
      </c>
      <c r="BU259" s="404">
        <f t="shared" si="193"/>
        <v>0.26392729051515113</v>
      </c>
      <c r="BV259" s="215"/>
      <c r="BW259" s="213">
        <f t="shared" si="194"/>
        <v>747.25731855300694</v>
      </c>
      <c r="BX259" s="213">
        <f t="shared" si="195"/>
        <v>716.55381365706171</v>
      </c>
      <c r="BY259" s="213">
        <f t="shared" si="196"/>
        <v>-30.70350489594523</v>
      </c>
      <c r="BZ259" s="404">
        <f t="shared" si="197"/>
        <v>-4.1088262548434666E-2</v>
      </c>
      <c r="CA259" s="216"/>
      <c r="CB259" s="213">
        <f t="shared" si="198"/>
        <v>-316.8222367275892</v>
      </c>
      <c r="CC259" s="213">
        <f t="shared" si="199"/>
        <v>-318.34608657630082</v>
      </c>
      <c r="CD259" s="213">
        <f t="shared" si="200"/>
        <v>-1.5238498487116203</v>
      </c>
      <c r="CE259" s="404">
        <f t="shared" si="201"/>
        <v>4.8097944905990302E-3</v>
      </c>
      <c r="CF259" s="142"/>
      <c r="CG259" s="213">
        <f t="shared" si="202"/>
        <v>430.43508182541774</v>
      </c>
      <c r="CH259" s="213">
        <f t="shared" si="203"/>
        <v>398.20772708076089</v>
      </c>
      <c r="CI259" s="206">
        <v>-150.54577524142221</v>
      </c>
      <c r="CJ259" s="142">
        <v>-0.25912346923351792</v>
      </c>
    </row>
    <row r="260" spans="1:88">
      <c r="A260" s="74">
        <v>832</v>
      </c>
      <c r="B260" s="84">
        <v>17</v>
      </c>
      <c r="C260" s="84">
        <v>17</v>
      </c>
      <c r="D260" s="75" t="s">
        <v>291</v>
      </c>
      <c r="E260" s="97">
        <v>3657</v>
      </c>
      <c r="F260" s="213">
        <f>'1.a. Vos-laskelma'!C260</f>
        <v>3555</v>
      </c>
      <c r="G260" s="214">
        <f t="shared" si="155"/>
        <v>-102</v>
      </c>
      <c r="H260" s="179">
        <f t="shared" si="156"/>
        <v>-2.7891714520098441E-2</v>
      </c>
      <c r="I260" s="142"/>
      <c r="J260" s="213">
        <v>4070824.9149152762</v>
      </c>
      <c r="K260" s="214">
        <f t="shared" si="157"/>
        <v>3827816.2790350919</v>
      </c>
      <c r="L260" s="214">
        <f t="shared" si="158"/>
        <v>-243008.63588018436</v>
      </c>
      <c r="M260" s="179">
        <f t="shared" si="159"/>
        <v>-5.969518241617669E-2</v>
      </c>
      <c r="N260" s="404"/>
      <c r="O260" s="213">
        <v>2473587.2780105611</v>
      </c>
      <c r="P260" s="213">
        <f>'2.a. Vos-laskelma'!M260+'2.a. Vos-laskelma'!N260</f>
        <v>2410834.395458139</v>
      </c>
      <c r="Q260" s="214">
        <f t="shared" si="160"/>
        <v>-62752.882552422117</v>
      </c>
      <c r="R260" s="179">
        <f t="shared" si="161"/>
        <v>-2.5369180667395956E-2</v>
      </c>
      <c r="S260" s="404"/>
      <c r="T260" s="213">
        <v>6544412.1929258369</v>
      </c>
      <c r="U260" s="213">
        <f>'2.a. Vos-laskelma'!U260</f>
        <v>6238650.6744932309</v>
      </c>
      <c r="V260" s="214">
        <f t="shared" si="162"/>
        <v>-305761.51843260601</v>
      </c>
      <c r="W260" s="179">
        <f t="shared" si="163"/>
        <v>-4.672100555694185E-2</v>
      </c>
      <c r="X260" s="142"/>
      <c r="Y260" s="213">
        <f>'1.a. Vos-laskelma'!X260</f>
        <v>1944491.1687012869</v>
      </c>
      <c r="Z260" s="213">
        <f>'1.a. Vos-laskelma'!E260</f>
        <v>2154100.2120759217</v>
      </c>
      <c r="AA260" s="214">
        <f t="shared" si="164"/>
        <v>209609.04337463481</v>
      </c>
      <c r="AB260" s="179">
        <f t="shared" si="165"/>
        <v>0.10779634628766729</v>
      </c>
      <c r="AC260" s="179"/>
      <c r="AD260" s="213">
        <v>548194.24043734325</v>
      </c>
      <c r="AE260" s="213">
        <f>'2.a. Vos-laskelma'!X260</f>
        <v>608246.18444874231</v>
      </c>
      <c r="AF260" s="214">
        <f t="shared" si="166"/>
        <v>60051.944011399057</v>
      </c>
      <c r="AG260" s="179">
        <f t="shared" si="167"/>
        <v>0.1095450108404829</v>
      </c>
      <c r="AH260" s="143"/>
      <c r="AI260" s="81">
        <v>9037097.602064468</v>
      </c>
      <c r="AJ260" s="81">
        <f>'2.a. Vos-laskelma'!Y260</f>
        <v>9000997.0710178949</v>
      </c>
      <c r="AK260" s="214">
        <f t="shared" si="168"/>
        <v>-36100.531046573073</v>
      </c>
      <c r="AL260" s="179">
        <f t="shared" si="169"/>
        <v>-3.9947041225189524E-3</v>
      </c>
      <c r="AM260" s="142"/>
      <c r="AN260" s="213">
        <v>-119695</v>
      </c>
      <c r="AO260" s="213">
        <v>-119695</v>
      </c>
      <c r="AP260" s="214">
        <f t="shared" si="204"/>
        <v>0</v>
      </c>
      <c r="AQ260" s="179">
        <f t="shared" si="205"/>
        <v>0</v>
      </c>
      <c r="AR260" s="142"/>
      <c r="AS260" s="213">
        <f t="shared" si="170"/>
        <v>8917402.602064468</v>
      </c>
      <c r="AT260" s="213">
        <f t="shared" si="171"/>
        <v>8881302.0710178949</v>
      </c>
      <c r="AU260" s="214">
        <f t="shared" si="172"/>
        <v>-36100.531046573073</v>
      </c>
      <c r="AV260" s="179">
        <f t="shared" si="173"/>
        <v>-4.0483235598463884E-3</v>
      </c>
      <c r="AX260" s="213">
        <f t="shared" si="174"/>
        <v>1113.1596704717736</v>
      </c>
      <c r="AY260" s="213">
        <f t="shared" si="175"/>
        <v>1076.7415693488304</v>
      </c>
      <c r="AZ260" s="213">
        <f t="shared" si="176"/>
        <v>-36.418101122943199</v>
      </c>
      <c r="BA260" s="404">
        <f t="shared" si="177"/>
        <v>-3.2715972460185039E-2</v>
      </c>
      <c r="BB260" s="164"/>
      <c r="BC260" s="213">
        <f t="shared" si="178"/>
        <v>676.39794312566619</v>
      </c>
      <c r="BD260" s="213">
        <f t="shared" si="179"/>
        <v>678.15313514996876</v>
      </c>
      <c r="BE260" s="213">
        <f t="shared" si="180"/>
        <v>1.7551920243025734</v>
      </c>
      <c r="BF260" s="404">
        <f t="shared" si="181"/>
        <v>2.5949103514297366E-3</v>
      </c>
      <c r="BG260" s="527"/>
      <c r="BH260" s="213">
        <f t="shared" si="182"/>
        <v>1789.5576135974397</v>
      </c>
      <c r="BI260" s="213">
        <f t="shared" si="183"/>
        <v>1754.8947044987992</v>
      </c>
      <c r="BJ260" s="213">
        <f t="shared" si="184"/>
        <v>-34.662909098640512</v>
      </c>
      <c r="BK260" s="404">
        <f t="shared" si="185"/>
        <v>-1.9369540737478552E-2</v>
      </c>
      <c r="BL260" s="215"/>
      <c r="BM260" s="213">
        <f t="shared" si="186"/>
        <v>531.71757415949878</v>
      </c>
      <c r="BN260" s="213">
        <f t="shared" si="187"/>
        <v>605.93536204667282</v>
      </c>
      <c r="BO260" s="213">
        <f t="shared" si="188"/>
        <v>74.21778788717404</v>
      </c>
      <c r="BP260" s="404">
        <f t="shared" si="189"/>
        <v>0.13958122035836831</v>
      </c>
      <c r="BQ260" s="215"/>
      <c r="BR260" s="213">
        <f t="shared" si="190"/>
        <v>149.90271819451553</v>
      </c>
      <c r="BS260" s="213">
        <f t="shared" si="191"/>
        <v>171.0959731220091</v>
      </c>
      <c r="BT260" s="213">
        <f t="shared" si="192"/>
        <v>21.19325492749357</v>
      </c>
      <c r="BU260" s="404">
        <f t="shared" si="193"/>
        <v>0.14138005756501995</v>
      </c>
      <c r="BV260" s="215"/>
      <c r="BW260" s="213">
        <f t="shared" si="194"/>
        <v>2471.1779059514542</v>
      </c>
      <c r="BX260" s="213">
        <f t="shared" si="195"/>
        <v>2531.9260396674808</v>
      </c>
      <c r="BY260" s="213">
        <f t="shared" si="196"/>
        <v>60.748133716026587</v>
      </c>
      <c r="BZ260" s="404">
        <f t="shared" si="197"/>
        <v>2.4582663016581685E-2</v>
      </c>
      <c r="CA260" s="216"/>
      <c r="CB260" s="213">
        <f t="shared" si="198"/>
        <v>-32.730380092972382</v>
      </c>
      <c r="CC260" s="213">
        <f t="shared" si="199"/>
        <v>-33.669479606188467</v>
      </c>
      <c r="CD260" s="213">
        <f t="shared" si="200"/>
        <v>-0.93909951321608531</v>
      </c>
      <c r="CE260" s="404">
        <f t="shared" si="201"/>
        <v>2.8691983122362871E-2</v>
      </c>
      <c r="CF260" s="142"/>
      <c r="CG260" s="213">
        <f t="shared" si="202"/>
        <v>2438.4475258584816</v>
      </c>
      <c r="CH260" s="213">
        <f t="shared" si="203"/>
        <v>2498.2565600612925</v>
      </c>
      <c r="CI260" s="206">
        <v>-56.073105678345662</v>
      </c>
      <c r="CJ260" s="142">
        <v>-2.2478509485728351E-2</v>
      </c>
    </row>
    <row r="261" spans="1:88">
      <c r="A261" s="74">
        <v>833</v>
      </c>
      <c r="B261" s="84">
        <v>2</v>
      </c>
      <c r="C261" s="84">
        <v>2</v>
      </c>
      <c r="D261" s="75" t="s">
        <v>292</v>
      </c>
      <c r="E261" s="97">
        <v>1692</v>
      </c>
      <c r="F261" s="213">
        <f>'1.a. Vos-laskelma'!C261</f>
        <v>1707</v>
      </c>
      <c r="G261" s="214">
        <f t="shared" si="155"/>
        <v>15</v>
      </c>
      <c r="H261" s="179">
        <f t="shared" si="156"/>
        <v>8.8652482269503553E-3</v>
      </c>
      <c r="I261" s="142"/>
      <c r="J261" s="213">
        <v>449830.20018908218</v>
      </c>
      <c r="K261" s="214">
        <f t="shared" si="157"/>
        <v>352420.3140001439</v>
      </c>
      <c r="L261" s="214">
        <f t="shared" si="158"/>
        <v>-97409.886188938282</v>
      </c>
      <c r="M261" s="179">
        <f t="shared" si="159"/>
        <v>-0.21654812448784649</v>
      </c>
      <c r="N261" s="404"/>
      <c r="O261" s="213">
        <v>955185.065626689</v>
      </c>
      <c r="P261" s="213">
        <f>'2.a. Vos-laskelma'!M261+'2.a. Vos-laskelma'!N261</f>
        <v>927442.54944469011</v>
      </c>
      <c r="Q261" s="214">
        <f t="shared" si="160"/>
        <v>-27742.516181998886</v>
      </c>
      <c r="R261" s="179">
        <f t="shared" si="161"/>
        <v>-2.9044126819337622E-2</v>
      </c>
      <c r="S261" s="404"/>
      <c r="T261" s="213">
        <v>1405015.265815771</v>
      </c>
      <c r="U261" s="213">
        <f>'2.a. Vos-laskelma'!U261</f>
        <v>1279862.863444834</v>
      </c>
      <c r="V261" s="214">
        <f t="shared" si="162"/>
        <v>-125152.40237093694</v>
      </c>
      <c r="W261" s="179">
        <f t="shared" si="163"/>
        <v>-8.9075475132486731E-2</v>
      </c>
      <c r="X261" s="142"/>
      <c r="Y261" s="213">
        <f>'1.a. Vos-laskelma'!X261</f>
        <v>403784.63043872319</v>
      </c>
      <c r="Z261" s="213">
        <f>'1.a. Vos-laskelma'!E261</f>
        <v>324024.07003446092</v>
      </c>
      <c r="AA261" s="214">
        <f t="shared" si="164"/>
        <v>-79760.560404262273</v>
      </c>
      <c r="AB261" s="179">
        <f t="shared" si="165"/>
        <v>-0.19753243286551103</v>
      </c>
      <c r="AC261" s="179"/>
      <c r="AD261" s="213">
        <v>260175.5724391414</v>
      </c>
      <c r="AE261" s="213">
        <f>'2.a. Vos-laskelma'!X261</f>
        <v>283888.36971904984</v>
      </c>
      <c r="AF261" s="214">
        <f t="shared" si="166"/>
        <v>23712.797279908438</v>
      </c>
      <c r="AG261" s="179">
        <f t="shared" si="167"/>
        <v>9.1141520541691834E-2</v>
      </c>
      <c r="AH261" s="143"/>
      <c r="AI261" s="81">
        <v>2068975.4686936359</v>
      </c>
      <c r="AJ261" s="81">
        <f>'2.a. Vos-laskelma'!Y261</f>
        <v>1887775.3031983448</v>
      </c>
      <c r="AK261" s="214">
        <f t="shared" si="168"/>
        <v>-181200.16549529112</v>
      </c>
      <c r="AL261" s="179">
        <f t="shared" si="169"/>
        <v>-8.7579658742740943E-2</v>
      </c>
      <c r="AM261" s="142"/>
      <c r="AN261" s="213">
        <v>-533596</v>
      </c>
      <c r="AO261" s="213">
        <v>-533596</v>
      </c>
      <c r="AP261" s="214">
        <f t="shared" si="204"/>
        <v>0</v>
      </c>
      <c r="AQ261" s="179">
        <f t="shared" si="205"/>
        <v>0</v>
      </c>
      <c r="AR261" s="142"/>
      <c r="AS261" s="213">
        <f t="shared" si="170"/>
        <v>1535379.4686936359</v>
      </c>
      <c r="AT261" s="213">
        <f t="shared" si="171"/>
        <v>1354179.3031983448</v>
      </c>
      <c r="AU261" s="214">
        <f t="shared" si="172"/>
        <v>-181200.16549529112</v>
      </c>
      <c r="AV261" s="179">
        <f t="shared" si="173"/>
        <v>-0.11801653544935291</v>
      </c>
      <c r="AX261" s="213">
        <f t="shared" si="174"/>
        <v>265.85709231033223</v>
      </c>
      <c r="AY261" s="213">
        <f t="shared" si="175"/>
        <v>206.45595430588395</v>
      </c>
      <c r="AZ261" s="213">
        <f t="shared" si="176"/>
        <v>-59.401138004448285</v>
      </c>
      <c r="BA261" s="404">
        <f t="shared" si="177"/>
        <v>-0.22343258736580912</v>
      </c>
      <c r="BB261" s="164"/>
      <c r="BC261" s="213">
        <f t="shared" si="178"/>
        <v>564.53018063043089</v>
      </c>
      <c r="BD261" s="213">
        <f t="shared" si="179"/>
        <v>543.31725216443476</v>
      </c>
      <c r="BE261" s="213">
        <f t="shared" si="180"/>
        <v>-21.212928465996129</v>
      </c>
      <c r="BF261" s="404">
        <f t="shared" si="181"/>
        <v>-3.7576252242717829E-2</v>
      </c>
      <c r="BG261" s="527"/>
      <c r="BH261" s="213">
        <f t="shared" si="182"/>
        <v>830.38727294076295</v>
      </c>
      <c r="BI261" s="213">
        <f t="shared" si="183"/>
        <v>749.77320647031866</v>
      </c>
      <c r="BJ261" s="213">
        <f t="shared" si="184"/>
        <v>-80.6140664704443</v>
      </c>
      <c r="BK261" s="404">
        <f t="shared" si="185"/>
        <v>-9.7080084314099355E-2</v>
      </c>
      <c r="BL261" s="215"/>
      <c r="BM261" s="213">
        <f t="shared" si="186"/>
        <v>238.64339860444633</v>
      </c>
      <c r="BN261" s="213">
        <f t="shared" si="187"/>
        <v>189.82077916488632</v>
      </c>
      <c r="BO261" s="213">
        <f t="shared" si="188"/>
        <v>-48.822619439560015</v>
      </c>
      <c r="BP261" s="404">
        <f t="shared" si="189"/>
        <v>-0.2045839932093993</v>
      </c>
      <c r="BQ261" s="215"/>
      <c r="BR261" s="213">
        <f t="shared" si="190"/>
        <v>153.76806881745946</v>
      </c>
      <c r="BS261" s="213">
        <f t="shared" si="191"/>
        <v>166.30835953078491</v>
      </c>
      <c r="BT261" s="213">
        <f t="shared" si="192"/>
        <v>12.540290713325447</v>
      </c>
      <c r="BU261" s="404">
        <f t="shared" si="193"/>
        <v>8.1553282224102241E-2</v>
      </c>
      <c r="BV261" s="215"/>
      <c r="BW261" s="213">
        <f t="shared" si="194"/>
        <v>1222.7987403626689</v>
      </c>
      <c r="BX261" s="213">
        <f t="shared" si="195"/>
        <v>1105.9023451659898</v>
      </c>
      <c r="BY261" s="213">
        <f t="shared" si="196"/>
        <v>-116.89639519667912</v>
      </c>
      <c r="BZ261" s="404">
        <f t="shared" si="197"/>
        <v>-9.5597412180853991E-2</v>
      </c>
      <c r="CA261" s="216"/>
      <c r="CB261" s="213">
        <f t="shared" si="198"/>
        <v>-315.36406619385343</v>
      </c>
      <c r="CC261" s="213">
        <f t="shared" si="199"/>
        <v>-312.59285295840658</v>
      </c>
      <c r="CD261" s="213">
        <f t="shared" si="200"/>
        <v>2.7712132354468508</v>
      </c>
      <c r="CE261" s="404">
        <f t="shared" si="201"/>
        <v>-8.7873462214410752E-3</v>
      </c>
      <c r="CF261" s="142"/>
      <c r="CG261" s="213">
        <f t="shared" si="202"/>
        <v>907.43467416881549</v>
      </c>
      <c r="CH261" s="213">
        <f t="shared" si="203"/>
        <v>793.30949220758339</v>
      </c>
      <c r="CI261" s="206">
        <v>-87.635021815642631</v>
      </c>
      <c r="CJ261" s="142">
        <v>-8.8069229893431911E-2</v>
      </c>
    </row>
    <row r="262" spans="1:88">
      <c r="A262" s="74">
        <v>834</v>
      </c>
      <c r="B262" s="84">
        <v>5</v>
      </c>
      <c r="C262" s="84">
        <v>5</v>
      </c>
      <c r="D262" s="75" t="s">
        <v>293</v>
      </c>
      <c r="E262" s="97">
        <v>5832</v>
      </c>
      <c r="F262" s="213">
        <f>'1.a. Vos-laskelma'!C262</f>
        <v>5777</v>
      </c>
      <c r="G262" s="214">
        <f t="shared" si="155"/>
        <v>-55</v>
      </c>
      <c r="H262" s="179">
        <f t="shared" si="156"/>
        <v>-9.4307270233196152E-3</v>
      </c>
      <c r="I262" s="142"/>
      <c r="J262" s="213">
        <v>1295102.2687698591</v>
      </c>
      <c r="K262" s="214">
        <f t="shared" si="157"/>
        <v>711257.55241930671</v>
      </c>
      <c r="L262" s="214">
        <f t="shared" si="158"/>
        <v>-583844.71635055239</v>
      </c>
      <c r="M262" s="179">
        <f t="shared" si="159"/>
        <v>-0.4508097394540988</v>
      </c>
      <c r="N262" s="404"/>
      <c r="O262" s="213">
        <v>2358766.431110865</v>
      </c>
      <c r="P262" s="213">
        <f>'2.a. Vos-laskelma'!M262+'2.a. Vos-laskelma'!N262</f>
        <v>2262315.6607773518</v>
      </c>
      <c r="Q262" s="214">
        <f t="shared" si="160"/>
        <v>-96450.770333513152</v>
      </c>
      <c r="R262" s="179">
        <f t="shared" si="161"/>
        <v>-4.0890343809111065E-2</v>
      </c>
      <c r="S262" s="404"/>
      <c r="T262" s="213">
        <v>3653868.6998807248</v>
      </c>
      <c r="U262" s="213">
        <f>'2.a. Vos-laskelma'!U262</f>
        <v>2973573.2131966585</v>
      </c>
      <c r="V262" s="214">
        <f t="shared" si="162"/>
        <v>-680295.48668406624</v>
      </c>
      <c r="W262" s="179">
        <f t="shared" si="163"/>
        <v>-0.18618498434447672</v>
      </c>
      <c r="X262" s="142"/>
      <c r="Y262" s="213">
        <f>'1.a. Vos-laskelma'!X262</f>
        <v>1636744.240649279</v>
      </c>
      <c r="Z262" s="213">
        <f>'1.a. Vos-laskelma'!E262</f>
        <v>1928563.7792645115</v>
      </c>
      <c r="AA262" s="214">
        <f t="shared" si="164"/>
        <v>291819.53861523257</v>
      </c>
      <c r="AB262" s="179">
        <f t="shared" si="165"/>
        <v>0.17829269312074736</v>
      </c>
      <c r="AC262" s="179"/>
      <c r="AD262" s="213">
        <v>694834.71676244691</v>
      </c>
      <c r="AE262" s="213">
        <f>'2.a. Vos-laskelma'!X262</f>
        <v>799743.49061470327</v>
      </c>
      <c r="AF262" s="214">
        <f t="shared" si="166"/>
        <v>104908.77385225636</v>
      </c>
      <c r="AG262" s="179">
        <f t="shared" si="167"/>
        <v>0.15098378264844678</v>
      </c>
      <c r="AH262" s="143"/>
      <c r="AI262" s="81">
        <v>5985447.6572924508</v>
      </c>
      <c r="AJ262" s="81">
        <f>'2.a. Vos-laskelma'!Y262</f>
        <v>5701880.483075873</v>
      </c>
      <c r="AK262" s="214">
        <f t="shared" si="168"/>
        <v>-283567.17421657778</v>
      </c>
      <c r="AL262" s="179">
        <f t="shared" si="169"/>
        <v>-4.7376101246343685E-2</v>
      </c>
      <c r="AM262" s="142"/>
      <c r="AN262" s="213">
        <v>-1560971</v>
      </c>
      <c r="AO262" s="213">
        <v>-1560971</v>
      </c>
      <c r="AP262" s="214">
        <f t="shared" si="204"/>
        <v>0</v>
      </c>
      <c r="AQ262" s="179">
        <f t="shared" si="205"/>
        <v>0</v>
      </c>
      <c r="AR262" s="142"/>
      <c r="AS262" s="213">
        <f t="shared" si="170"/>
        <v>4424476.6572924508</v>
      </c>
      <c r="AT262" s="213">
        <f t="shared" si="171"/>
        <v>4140909.483075873</v>
      </c>
      <c r="AU262" s="214">
        <f t="shared" si="172"/>
        <v>-283567.17421657778</v>
      </c>
      <c r="AV262" s="179">
        <f t="shared" si="173"/>
        <v>-6.4090557184701274E-2</v>
      </c>
      <c r="AX262" s="213">
        <f t="shared" si="174"/>
        <v>222.06829025546281</v>
      </c>
      <c r="AY262" s="213">
        <f t="shared" si="175"/>
        <v>123.11884237827708</v>
      </c>
      <c r="AZ262" s="213">
        <f t="shared" si="176"/>
        <v>-98.949447877185733</v>
      </c>
      <c r="BA262" s="404">
        <f t="shared" si="177"/>
        <v>-0.44558116678142706</v>
      </c>
      <c r="BB262" s="164"/>
      <c r="BC262" s="213">
        <f t="shared" si="178"/>
        <v>404.45240588320729</v>
      </c>
      <c r="BD262" s="213">
        <f t="shared" si="179"/>
        <v>391.60734997011457</v>
      </c>
      <c r="BE262" s="213">
        <f t="shared" si="180"/>
        <v>-12.845055913092722</v>
      </c>
      <c r="BF262" s="404">
        <f t="shared" si="181"/>
        <v>-3.1759128456765706E-2</v>
      </c>
      <c r="BG262" s="527"/>
      <c r="BH262" s="213">
        <f t="shared" si="182"/>
        <v>626.52069613867025</v>
      </c>
      <c r="BI262" s="213">
        <f t="shared" si="183"/>
        <v>514.72619234839169</v>
      </c>
      <c r="BJ262" s="213">
        <f t="shared" si="184"/>
        <v>-111.79450379027855</v>
      </c>
      <c r="BK262" s="404">
        <f t="shared" si="185"/>
        <v>-0.17843704841561156</v>
      </c>
      <c r="BL262" s="215"/>
      <c r="BM262" s="213">
        <f t="shared" si="186"/>
        <v>280.6488752827982</v>
      </c>
      <c r="BN262" s="213">
        <f t="shared" si="187"/>
        <v>333.83482417595837</v>
      </c>
      <c r="BO262" s="213">
        <f t="shared" si="188"/>
        <v>53.185948893160173</v>
      </c>
      <c r="BP262" s="404">
        <f t="shared" si="189"/>
        <v>0.18951064328893855</v>
      </c>
      <c r="BQ262" s="215"/>
      <c r="BR262" s="213">
        <f t="shared" si="190"/>
        <v>119.14175527476799</v>
      </c>
      <c r="BS262" s="213">
        <f t="shared" si="191"/>
        <v>138.4357781919168</v>
      </c>
      <c r="BT262" s="213">
        <f t="shared" si="192"/>
        <v>19.294022917148808</v>
      </c>
      <c r="BU262" s="404">
        <f t="shared" si="193"/>
        <v>0.16194173799649336</v>
      </c>
      <c r="BV262" s="215"/>
      <c r="BW262" s="213">
        <f t="shared" si="194"/>
        <v>1026.3113266962364</v>
      </c>
      <c r="BX262" s="213">
        <f t="shared" si="195"/>
        <v>986.99679471626678</v>
      </c>
      <c r="BY262" s="213">
        <f t="shared" si="196"/>
        <v>-39.314531979969615</v>
      </c>
      <c r="BZ262" s="404">
        <f t="shared" si="197"/>
        <v>-3.8306633627951545E-2</v>
      </c>
      <c r="CA262" s="216"/>
      <c r="CB262" s="213">
        <f t="shared" si="198"/>
        <v>-267.65620713305901</v>
      </c>
      <c r="CC262" s="213">
        <f t="shared" si="199"/>
        <v>-270.2044313657608</v>
      </c>
      <c r="CD262" s="213">
        <f t="shared" si="200"/>
        <v>-2.5482242327017843</v>
      </c>
      <c r="CE262" s="404">
        <f t="shared" si="201"/>
        <v>9.5205123766660647E-3</v>
      </c>
      <c r="CF262" s="142"/>
      <c r="CG262" s="213">
        <f t="shared" si="202"/>
        <v>758.65511956317744</v>
      </c>
      <c r="CH262" s="213">
        <f t="shared" si="203"/>
        <v>716.79236335050598</v>
      </c>
      <c r="CI262" s="206">
        <v>-28.23156311729133</v>
      </c>
      <c r="CJ262" s="142">
        <v>-3.5877545952515917E-2</v>
      </c>
    </row>
    <row r="263" spans="1:88">
      <c r="A263" s="74">
        <v>837</v>
      </c>
      <c r="B263" s="84">
        <v>6</v>
      </c>
      <c r="C263" s="84">
        <v>6</v>
      </c>
      <c r="D263" s="75" t="s">
        <v>294</v>
      </c>
      <c r="E263" s="97">
        <v>260180</v>
      </c>
      <c r="F263" s="213">
        <f>'1.a. Vos-laskelma'!C263</f>
        <v>263337</v>
      </c>
      <c r="G263" s="214">
        <f t="shared" si="155"/>
        <v>3157</v>
      </c>
      <c r="H263" s="179">
        <f t="shared" si="156"/>
        <v>1.2133907294949651E-2</v>
      </c>
      <c r="I263" s="142"/>
      <c r="J263" s="213">
        <v>57352417.739179641</v>
      </c>
      <c r="K263" s="214">
        <f t="shared" si="157"/>
        <v>53012255.856757946</v>
      </c>
      <c r="L263" s="214">
        <f t="shared" si="158"/>
        <v>-4340161.8824216947</v>
      </c>
      <c r="M263" s="179">
        <f t="shared" si="159"/>
        <v>-7.567530809528128E-2</v>
      </c>
      <c r="N263" s="404"/>
      <c r="O263" s="213">
        <v>-35990300.960476018</v>
      </c>
      <c r="P263" s="213">
        <f>'2.a. Vos-laskelma'!M263+'2.a. Vos-laskelma'!N263</f>
        <v>-36340403.223612241</v>
      </c>
      <c r="Q263" s="214">
        <f t="shared" si="160"/>
        <v>-350102.26313622296</v>
      </c>
      <c r="R263" s="179">
        <f t="shared" si="161"/>
        <v>9.7276836756852846E-3</v>
      </c>
      <c r="S263" s="404"/>
      <c r="T263" s="213">
        <v>21362116.778703619</v>
      </c>
      <c r="U263" s="213">
        <f>'2.a. Vos-laskelma'!U263</f>
        <v>16671852.633145705</v>
      </c>
      <c r="V263" s="214">
        <f t="shared" si="162"/>
        <v>-4690264.1455579139</v>
      </c>
      <c r="W263" s="179">
        <f t="shared" si="163"/>
        <v>-0.21955989634106604</v>
      </c>
      <c r="X263" s="142"/>
      <c r="Y263" s="213">
        <f>'1.a. Vos-laskelma'!X263</f>
        <v>5058404.9365957445</v>
      </c>
      <c r="Z263" s="213">
        <f>'1.a. Vos-laskelma'!E263</f>
        <v>10014182.540065922</v>
      </c>
      <c r="AA263" s="214">
        <f t="shared" si="164"/>
        <v>4955777.6034701774</v>
      </c>
      <c r="AB263" s="179">
        <f t="shared" si="165"/>
        <v>0.9797115228195562</v>
      </c>
      <c r="AC263" s="179"/>
      <c r="AD263" s="213">
        <v>25533505.517413199</v>
      </c>
      <c r="AE263" s="213">
        <f>'2.a. Vos-laskelma'!X263</f>
        <v>29209475.697622173</v>
      </c>
      <c r="AF263" s="214">
        <f t="shared" si="166"/>
        <v>3675970.1802089736</v>
      </c>
      <c r="AG263" s="179">
        <f t="shared" si="167"/>
        <v>0.14396652969182222</v>
      </c>
      <c r="AH263" s="143"/>
      <c r="AI263" s="81">
        <v>51954027.232712567</v>
      </c>
      <c r="AJ263" s="81">
        <f>'2.a. Vos-laskelma'!Y263</f>
        <v>55895510.870833799</v>
      </c>
      <c r="AK263" s="214">
        <f t="shared" si="168"/>
        <v>3941483.6381212324</v>
      </c>
      <c r="AL263" s="179">
        <f t="shared" si="169"/>
        <v>7.586483373977021E-2</v>
      </c>
      <c r="AM263" s="142"/>
      <c r="AN263" s="213">
        <v>90089391</v>
      </c>
      <c r="AO263" s="213">
        <v>90089391</v>
      </c>
      <c r="AP263" s="214">
        <f t="shared" si="204"/>
        <v>0</v>
      </c>
      <c r="AQ263" s="179">
        <f t="shared" si="205"/>
        <v>0</v>
      </c>
      <c r="AR263" s="142"/>
      <c r="AS263" s="213">
        <f t="shared" si="170"/>
        <v>142043418.23271257</v>
      </c>
      <c r="AT263" s="213">
        <f t="shared" si="171"/>
        <v>145984901.87083381</v>
      </c>
      <c r="AU263" s="214">
        <f t="shared" si="172"/>
        <v>3941483.6381212473</v>
      </c>
      <c r="AV263" s="179">
        <f t="shared" si="173"/>
        <v>2.7748442604104584E-2</v>
      </c>
      <c r="AX263" s="213">
        <f t="shared" si="174"/>
        <v>220.43361418702298</v>
      </c>
      <c r="AY263" s="213">
        <f t="shared" si="175"/>
        <v>201.30956096848504</v>
      </c>
      <c r="AZ263" s="213">
        <f t="shared" si="176"/>
        <v>-19.124053218537938</v>
      </c>
      <c r="BA263" s="404">
        <f t="shared" si="177"/>
        <v>-8.6756519821484551E-2</v>
      </c>
      <c r="BB263" s="164"/>
      <c r="BC263" s="213">
        <f t="shared" si="178"/>
        <v>-138.32846860049204</v>
      </c>
      <c r="BD263" s="213">
        <f t="shared" si="179"/>
        <v>-137.99960971535424</v>
      </c>
      <c r="BE263" s="213">
        <f t="shared" si="180"/>
        <v>0.32885888513780515</v>
      </c>
      <c r="BF263" s="404">
        <f t="shared" si="181"/>
        <v>-2.377376750172707E-3</v>
      </c>
      <c r="BG263" s="527"/>
      <c r="BH263" s="213">
        <f t="shared" si="182"/>
        <v>82.105145586530938</v>
      </c>
      <c r="BI263" s="213">
        <f t="shared" si="183"/>
        <v>63.309951253130798</v>
      </c>
      <c r="BJ263" s="213">
        <f t="shared" si="184"/>
        <v>-18.79519433340014</v>
      </c>
      <c r="BK263" s="404">
        <f t="shared" si="185"/>
        <v>-0.22891615621814848</v>
      </c>
      <c r="BL263" s="215"/>
      <c r="BM263" s="213">
        <f t="shared" si="186"/>
        <v>19.441943795048598</v>
      </c>
      <c r="BN263" s="213">
        <f t="shared" si="187"/>
        <v>38.028011787427978</v>
      </c>
      <c r="BO263" s="213">
        <f t="shared" si="188"/>
        <v>18.58606799237938</v>
      </c>
      <c r="BP263" s="404">
        <f t="shared" si="189"/>
        <v>0.95597786868989976</v>
      </c>
      <c r="BQ263" s="215"/>
      <c r="BR263" s="213">
        <f t="shared" si="190"/>
        <v>98.137848863914215</v>
      </c>
      <c r="BS263" s="213">
        <f t="shared" si="191"/>
        <v>110.92051514835428</v>
      </c>
      <c r="BT263" s="213">
        <f t="shared" si="192"/>
        <v>12.782666284440069</v>
      </c>
      <c r="BU263" s="404">
        <f t="shared" si="193"/>
        <v>0.1302521548252554</v>
      </c>
      <c r="BV263" s="215"/>
      <c r="BW263" s="213">
        <f t="shared" si="194"/>
        <v>199.68493824549375</v>
      </c>
      <c r="BX263" s="213">
        <f t="shared" si="195"/>
        <v>212.25847818891307</v>
      </c>
      <c r="BY263" s="213">
        <f t="shared" si="196"/>
        <v>12.57353994341932</v>
      </c>
      <c r="BZ263" s="404">
        <f t="shared" si="197"/>
        <v>6.2966892014466008E-2</v>
      </c>
      <c r="CA263" s="216"/>
      <c r="CB263" s="213">
        <f t="shared" si="198"/>
        <v>346.25794065646858</v>
      </c>
      <c r="CC263" s="213">
        <f t="shared" si="199"/>
        <v>342.10684787933332</v>
      </c>
      <c r="CD263" s="213">
        <f t="shared" si="200"/>
        <v>-4.1510927771352613</v>
      </c>
      <c r="CE263" s="404">
        <f t="shared" si="201"/>
        <v>-1.1988440667281814E-2</v>
      </c>
      <c r="CF263" s="142"/>
      <c r="CG263" s="213">
        <f t="shared" si="202"/>
        <v>545.94287890196233</v>
      </c>
      <c r="CH263" s="213">
        <f t="shared" si="203"/>
        <v>554.36532606824642</v>
      </c>
      <c r="CI263" s="206">
        <v>58.911193943448318</v>
      </c>
      <c r="CJ263" s="142">
        <v>0.12095967421188721</v>
      </c>
    </row>
    <row r="264" spans="1:88">
      <c r="A264" s="74">
        <v>844</v>
      </c>
      <c r="B264" s="84">
        <v>11</v>
      </c>
      <c r="C264" s="84">
        <v>11</v>
      </c>
      <c r="D264" s="75" t="s">
        <v>295</v>
      </c>
      <c r="E264" s="97">
        <v>1388</v>
      </c>
      <c r="F264" s="213">
        <f>'1.a. Vos-laskelma'!C264</f>
        <v>1388</v>
      </c>
      <c r="G264" s="214">
        <f t="shared" si="155"/>
        <v>0</v>
      </c>
      <c r="H264" s="179">
        <f t="shared" si="156"/>
        <v>0</v>
      </c>
      <c r="I264" s="142"/>
      <c r="J264" s="213">
        <v>149297.4070037427</v>
      </c>
      <c r="K264" s="214">
        <f t="shared" si="157"/>
        <v>201947.91670717706</v>
      </c>
      <c r="L264" s="214">
        <f t="shared" si="158"/>
        <v>52650.509703434363</v>
      </c>
      <c r="M264" s="179">
        <f t="shared" si="159"/>
        <v>0.35265521860077903</v>
      </c>
      <c r="N264" s="404"/>
      <c r="O264" s="213">
        <v>149679.96972158921</v>
      </c>
      <c r="P264" s="213">
        <f>'2.a. Vos-laskelma'!M264+'2.a. Vos-laskelma'!N264</f>
        <v>147653.94913125195</v>
      </c>
      <c r="Q264" s="214">
        <f t="shared" si="160"/>
        <v>-2026.0205903372553</v>
      </c>
      <c r="R264" s="179">
        <f t="shared" si="161"/>
        <v>-1.3535682791129204E-2</v>
      </c>
      <c r="S264" s="404"/>
      <c r="T264" s="213">
        <v>298977.37672533188</v>
      </c>
      <c r="U264" s="213">
        <f>'2.a. Vos-laskelma'!U264</f>
        <v>349601.86583842902</v>
      </c>
      <c r="V264" s="214">
        <f t="shared" si="162"/>
        <v>50624.489113097137</v>
      </c>
      <c r="W264" s="179">
        <f t="shared" si="163"/>
        <v>0.16932548431450534</v>
      </c>
      <c r="X264" s="142"/>
      <c r="Y264" s="213">
        <f>'1.a. Vos-laskelma'!X264</f>
        <v>729189.54407553235</v>
      </c>
      <c r="Z264" s="213">
        <f>'1.a. Vos-laskelma'!E264</f>
        <v>672297.02230022964</v>
      </c>
      <c r="AA264" s="214">
        <f t="shared" si="164"/>
        <v>-56892.52177530271</v>
      </c>
      <c r="AB264" s="179">
        <f t="shared" si="165"/>
        <v>-7.802158195703579E-2</v>
      </c>
      <c r="AC264" s="179"/>
      <c r="AD264" s="213">
        <v>265314.68660209101</v>
      </c>
      <c r="AE264" s="213">
        <f>'2.a. Vos-laskelma'!X264</f>
        <v>291707.24437397352</v>
      </c>
      <c r="AF264" s="214">
        <f t="shared" si="166"/>
        <v>26392.557771882508</v>
      </c>
      <c r="AG264" s="179">
        <f t="shared" si="167"/>
        <v>9.9476429706528355E-2</v>
      </c>
      <c r="AH264" s="143"/>
      <c r="AI264" s="81">
        <v>1293481.6074029549</v>
      </c>
      <c r="AJ264" s="81">
        <f>'2.a. Vos-laskelma'!Y264</f>
        <v>1313606.1325126321</v>
      </c>
      <c r="AK264" s="214">
        <f t="shared" si="168"/>
        <v>20124.52510967711</v>
      </c>
      <c r="AL264" s="179">
        <f t="shared" si="169"/>
        <v>1.5558416134020659E-2</v>
      </c>
      <c r="AM264" s="142"/>
      <c r="AN264" s="213">
        <v>-323468</v>
      </c>
      <c r="AO264" s="213">
        <v>-323468</v>
      </c>
      <c r="AP264" s="214">
        <f t="shared" si="204"/>
        <v>0</v>
      </c>
      <c r="AQ264" s="179">
        <f t="shared" si="205"/>
        <v>0</v>
      </c>
      <c r="AR264" s="142"/>
      <c r="AS264" s="213">
        <f t="shared" si="170"/>
        <v>970013.60740295495</v>
      </c>
      <c r="AT264" s="213">
        <f t="shared" si="171"/>
        <v>990138.13251263206</v>
      </c>
      <c r="AU264" s="214">
        <f t="shared" si="172"/>
        <v>20124.52510967711</v>
      </c>
      <c r="AV264" s="179">
        <f t="shared" si="173"/>
        <v>2.0746642063668646E-2</v>
      </c>
      <c r="AX264" s="213">
        <f t="shared" si="174"/>
        <v>107.56297334563595</v>
      </c>
      <c r="AY264" s="213">
        <f t="shared" si="175"/>
        <v>145.49561722419097</v>
      </c>
      <c r="AZ264" s="213">
        <f t="shared" si="176"/>
        <v>37.932643878555012</v>
      </c>
      <c r="BA264" s="404">
        <f t="shared" si="177"/>
        <v>0.35265521860077903</v>
      </c>
      <c r="BB264" s="164"/>
      <c r="BC264" s="213">
        <f t="shared" si="178"/>
        <v>107.83859490028041</v>
      </c>
      <c r="BD264" s="213">
        <f t="shared" si="179"/>
        <v>106.37892588706913</v>
      </c>
      <c r="BE264" s="213">
        <f t="shared" si="180"/>
        <v>-1.4596690132112826</v>
      </c>
      <c r="BF264" s="404">
        <f t="shared" si="181"/>
        <v>-1.3535682791129237E-2</v>
      </c>
      <c r="BG264" s="527"/>
      <c r="BH264" s="213">
        <f t="shared" si="182"/>
        <v>215.40156824591634</v>
      </c>
      <c r="BI264" s="213">
        <f t="shared" si="183"/>
        <v>251.8745431112601</v>
      </c>
      <c r="BJ264" s="213">
        <f t="shared" si="184"/>
        <v>36.472974865343758</v>
      </c>
      <c r="BK264" s="404">
        <f t="shared" si="185"/>
        <v>0.16932548431450534</v>
      </c>
      <c r="BL264" s="215"/>
      <c r="BM264" s="213">
        <f t="shared" si="186"/>
        <v>525.35269746075812</v>
      </c>
      <c r="BN264" s="213">
        <f t="shared" si="187"/>
        <v>484.36384891947381</v>
      </c>
      <c r="BO264" s="213">
        <f t="shared" si="188"/>
        <v>-40.988848541284312</v>
      </c>
      <c r="BP264" s="404">
        <f t="shared" si="189"/>
        <v>-7.8021581957035679E-2</v>
      </c>
      <c r="BQ264" s="215"/>
      <c r="BR264" s="213">
        <f t="shared" si="190"/>
        <v>191.14890965568517</v>
      </c>
      <c r="BS264" s="213">
        <f t="shared" si="191"/>
        <v>210.16372073052847</v>
      </c>
      <c r="BT264" s="213">
        <f t="shared" si="192"/>
        <v>19.014811074843294</v>
      </c>
      <c r="BU264" s="404">
        <f t="shared" si="193"/>
        <v>9.9476429706528299E-2</v>
      </c>
      <c r="BV264" s="215"/>
      <c r="BW264" s="213">
        <f t="shared" si="194"/>
        <v>931.90317536235943</v>
      </c>
      <c r="BX264" s="213">
        <f t="shared" si="195"/>
        <v>946.40211276126229</v>
      </c>
      <c r="BY264" s="213">
        <f t="shared" si="196"/>
        <v>14.498937398902854</v>
      </c>
      <c r="BZ264" s="404">
        <f t="shared" si="197"/>
        <v>1.5558416134020699E-2</v>
      </c>
      <c r="CA264" s="216"/>
      <c r="CB264" s="213">
        <f t="shared" si="198"/>
        <v>-233.04610951008647</v>
      </c>
      <c r="CC264" s="213">
        <f t="shared" si="199"/>
        <v>-233.04610951008647</v>
      </c>
      <c r="CD264" s="213">
        <f t="shared" si="200"/>
        <v>0</v>
      </c>
      <c r="CE264" s="404">
        <f t="shared" si="201"/>
        <v>0</v>
      </c>
      <c r="CF264" s="142"/>
      <c r="CG264" s="213">
        <f t="shared" si="202"/>
        <v>698.85706585227297</v>
      </c>
      <c r="CH264" s="213">
        <f t="shared" si="203"/>
        <v>713.35600325117582</v>
      </c>
      <c r="CI264" s="206">
        <v>76.872304532700014</v>
      </c>
      <c r="CJ264" s="142">
        <v>0.1235919419787896</v>
      </c>
    </row>
    <row r="265" spans="1:88">
      <c r="A265" s="74">
        <v>845</v>
      </c>
      <c r="B265" s="84">
        <v>19</v>
      </c>
      <c r="C265" s="84">
        <v>19</v>
      </c>
      <c r="D265" s="75" t="s">
        <v>296</v>
      </c>
      <c r="E265" s="97">
        <v>2826</v>
      </c>
      <c r="F265" s="213">
        <f>'1.a. Vos-laskelma'!C265</f>
        <v>2837</v>
      </c>
      <c r="G265" s="214">
        <f t="shared" si="155"/>
        <v>11</v>
      </c>
      <c r="H265" s="179">
        <f t="shared" si="156"/>
        <v>3.8924274593064401E-3</v>
      </c>
      <c r="I265" s="142"/>
      <c r="J265" s="213">
        <v>2531422.519366947</v>
      </c>
      <c r="K265" s="214">
        <f t="shared" si="157"/>
        <v>2443054.4573177956</v>
      </c>
      <c r="L265" s="214">
        <f t="shared" si="158"/>
        <v>-88368.062049151398</v>
      </c>
      <c r="M265" s="179">
        <f t="shared" si="159"/>
        <v>-3.4908460114058834E-2</v>
      </c>
      <c r="N265" s="404"/>
      <c r="O265" s="213">
        <v>199686.0094463923</v>
      </c>
      <c r="P265" s="213">
        <f>'2.a. Vos-laskelma'!M265+'2.a. Vos-laskelma'!N265</f>
        <v>195660.68193068405</v>
      </c>
      <c r="Q265" s="214">
        <f t="shared" si="160"/>
        <v>-4025.3275157082535</v>
      </c>
      <c r="R265" s="179">
        <f t="shared" si="161"/>
        <v>-2.0158285134086434E-2</v>
      </c>
      <c r="S265" s="404"/>
      <c r="T265" s="213">
        <v>2731108.5288133388</v>
      </c>
      <c r="U265" s="213">
        <f>'2.a. Vos-laskelma'!U265</f>
        <v>2638715.1392484796</v>
      </c>
      <c r="V265" s="214">
        <f t="shared" si="162"/>
        <v>-92393.389564859215</v>
      </c>
      <c r="W265" s="179">
        <f t="shared" si="163"/>
        <v>-3.3829995619033111E-2</v>
      </c>
      <c r="X265" s="142"/>
      <c r="Y265" s="213">
        <f>'1.a. Vos-laskelma'!X265</f>
        <v>975917.18065114226</v>
      </c>
      <c r="Z265" s="213">
        <f>'1.a. Vos-laskelma'!E265</f>
        <v>1197045.3429464377</v>
      </c>
      <c r="AA265" s="214">
        <f t="shared" si="164"/>
        <v>221128.16229529539</v>
      </c>
      <c r="AB265" s="179">
        <f t="shared" si="165"/>
        <v>0.22658496712575174</v>
      </c>
      <c r="AC265" s="179"/>
      <c r="AD265" s="213">
        <v>470951.92394608888</v>
      </c>
      <c r="AE265" s="213">
        <f>'2.a. Vos-laskelma'!X265</f>
        <v>512456.04151767428</v>
      </c>
      <c r="AF265" s="214">
        <f t="shared" si="166"/>
        <v>41504.117571585404</v>
      </c>
      <c r="AG265" s="179">
        <f t="shared" si="167"/>
        <v>8.8128141029394091E-2</v>
      </c>
      <c r="AH265" s="143"/>
      <c r="AI265" s="81">
        <v>4177977.6334105702</v>
      </c>
      <c r="AJ265" s="81">
        <f>'2.a. Vos-laskelma'!Y265</f>
        <v>4348216.5237125913</v>
      </c>
      <c r="AK265" s="214">
        <f t="shared" si="168"/>
        <v>170238.89030202106</v>
      </c>
      <c r="AL265" s="179">
        <f t="shared" si="169"/>
        <v>4.074672131814442E-2</v>
      </c>
      <c r="AM265" s="142"/>
      <c r="AN265" s="213">
        <v>-61301</v>
      </c>
      <c r="AO265" s="213">
        <v>-61301</v>
      </c>
      <c r="AP265" s="214">
        <f t="shared" si="204"/>
        <v>0</v>
      </c>
      <c r="AQ265" s="179">
        <f t="shared" si="205"/>
        <v>0</v>
      </c>
      <c r="AR265" s="142"/>
      <c r="AS265" s="213">
        <f t="shared" si="170"/>
        <v>4116676.6334105702</v>
      </c>
      <c r="AT265" s="213">
        <f t="shared" si="171"/>
        <v>4286915.5237125913</v>
      </c>
      <c r="AU265" s="214">
        <f t="shared" si="172"/>
        <v>170238.89030202106</v>
      </c>
      <c r="AV265" s="179">
        <f t="shared" si="173"/>
        <v>4.1353476471865151E-2</v>
      </c>
      <c r="AX265" s="213">
        <f t="shared" si="174"/>
        <v>895.76168413550852</v>
      </c>
      <c r="AY265" s="213">
        <f t="shared" si="175"/>
        <v>861.14009775036857</v>
      </c>
      <c r="AZ265" s="213">
        <f t="shared" si="176"/>
        <v>-34.621586385139949</v>
      </c>
      <c r="BA265" s="404">
        <f t="shared" si="177"/>
        <v>-3.8650443525671596E-2</v>
      </c>
      <c r="BB265" s="164"/>
      <c r="BC265" s="213">
        <f t="shared" si="178"/>
        <v>70.66030058258751</v>
      </c>
      <c r="BD265" s="213">
        <f t="shared" si="179"/>
        <v>68.967459263547426</v>
      </c>
      <c r="BE265" s="213">
        <f t="shared" si="180"/>
        <v>-1.6928413190400846</v>
      </c>
      <c r="BF265" s="404">
        <f t="shared" si="181"/>
        <v>-2.3957459918550694E-2</v>
      </c>
      <c r="BG265" s="527"/>
      <c r="BH265" s="213">
        <f t="shared" si="182"/>
        <v>966.42198471809581</v>
      </c>
      <c r="BI265" s="213">
        <f t="shared" si="183"/>
        <v>930.10755701391599</v>
      </c>
      <c r="BJ265" s="213">
        <f t="shared" si="184"/>
        <v>-36.31442770417982</v>
      </c>
      <c r="BK265" s="404">
        <f t="shared" si="185"/>
        <v>-3.7576160599008618E-2</v>
      </c>
      <c r="BL265" s="215"/>
      <c r="BM265" s="213">
        <f t="shared" si="186"/>
        <v>345.33516654322091</v>
      </c>
      <c r="BN265" s="213">
        <f t="shared" si="187"/>
        <v>421.94055091520539</v>
      </c>
      <c r="BO265" s="213">
        <f t="shared" si="188"/>
        <v>76.605384371984485</v>
      </c>
      <c r="BP265" s="404">
        <f t="shared" si="189"/>
        <v>0.22182908604066778</v>
      </c>
      <c r="BQ265" s="215"/>
      <c r="BR265" s="213">
        <f t="shared" si="190"/>
        <v>166.64965461645042</v>
      </c>
      <c r="BS265" s="213">
        <f t="shared" si="191"/>
        <v>180.6330777291767</v>
      </c>
      <c r="BT265" s="213">
        <f t="shared" si="192"/>
        <v>13.983423112726285</v>
      </c>
      <c r="BU265" s="404">
        <f t="shared" si="193"/>
        <v>8.3909103471648872E-2</v>
      </c>
      <c r="BV265" s="215"/>
      <c r="BW265" s="213">
        <f t="shared" si="194"/>
        <v>1478.4068058777673</v>
      </c>
      <c r="BX265" s="213">
        <f t="shared" si="195"/>
        <v>1532.6811856582979</v>
      </c>
      <c r="BY265" s="213">
        <f t="shared" si="196"/>
        <v>54.27437978053058</v>
      </c>
      <c r="BZ265" s="404">
        <f t="shared" si="197"/>
        <v>3.671139740749943E-2</v>
      </c>
      <c r="CA265" s="216"/>
      <c r="CB265" s="213">
        <f t="shared" si="198"/>
        <v>-21.691790516631279</v>
      </c>
      <c r="CC265" s="213">
        <f t="shared" si="199"/>
        <v>-21.60768417342263</v>
      </c>
      <c r="CD265" s="213">
        <f t="shared" si="200"/>
        <v>8.4106343208649292E-2</v>
      </c>
      <c r="CE265" s="404">
        <f t="shared" si="201"/>
        <v>-3.8773352132533386E-3</v>
      </c>
      <c r="CF265" s="142"/>
      <c r="CG265" s="213">
        <f t="shared" si="202"/>
        <v>1456.715015361136</v>
      </c>
      <c r="CH265" s="213">
        <f t="shared" si="203"/>
        <v>1511.0735014848754</v>
      </c>
      <c r="CI265" s="206">
        <v>-52.610538667092669</v>
      </c>
      <c r="CJ265" s="142">
        <v>-3.4856985311539163E-2</v>
      </c>
    </row>
    <row r="266" spans="1:88">
      <c r="A266" s="74">
        <v>846</v>
      </c>
      <c r="B266" s="84">
        <v>14</v>
      </c>
      <c r="C266" s="84">
        <v>14</v>
      </c>
      <c r="D266" s="75" t="s">
        <v>297</v>
      </c>
      <c r="E266" s="97">
        <v>4662</v>
      </c>
      <c r="F266" s="213">
        <f>'1.a. Vos-laskelma'!C266</f>
        <v>4574</v>
      </c>
      <c r="G266" s="214">
        <f t="shared" si="155"/>
        <v>-88</v>
      </c>
      <c r="H266" s="179">
        <f t="shared" si="156"/>
        <v>-1.8876018876018877E-2</v>
      </c>
      <c r="I266" s="142"/>
      <c r="J266" s="213">
        <v>1050891.916045292</v>
      </c>
      <c r="K266" s="214">
        <f t="shared" si="157"/>
        <v>846431.36422695173</v>
      </c>
      <c r="L266" s="214">
        <f t="shared" si="158"/>
        <v>-204460.55181834032</v>
      </c>
      <c r="M266" s="179">
        <f t="shared" si="159"/>
        <v>-0.19455906806074275</v>
      </c>
      <c r="N266" s="404"/>
      <c r="O266" s="213">
        <v>1481283.255143831</v>
      </c>
      <c r="P266" s="213">
        <f>'2.a. Vos-laskelma'!M266+'2.a. Vos-laskelma'!N266</f>
        <v>1401517.3688771972</v>
      </c>
      <c r="Q266" s="214">
        <f t="shared" si="160"/>
        <v>-79765.886266633868</v>
      </c>
      <c r="R266" s="179">
        <f t="shared" si="161"/>
        <v>-5.384917839963612E-2</v>
      </c>
      <c r="S266" s="404"/>
      <c r="T266" s="213">
        <v>2532175.1711891242</v>
      </c>
      <c r="U266" s="213">
        <f>'2.a. Vos-laskelma'!U266</f>
        <v>2247948.7331041489</v>
      </c>
      <c r="V266" s="214">
        <f t="shared" si="162"/>
        <v>-284226.43808497535</v>
      </c>
      <c r="W266" s="179">
        <f t="shared" si="163"/>
        <v>-0.11224596201671978</v>
      </c>
      <c r="X266" s="142"/>
      <c r="Y266" s="213">
        <f>'1.a. Vos-laskelma'!X266</f>
        <v>2864729.226224611</v>
      </c>
      <c r="Z266" s="213">
        <f>'1.a. Vos-laskelma'!E266</f>
        <v>2830416.187845726</v>
      </c>
      <c r="AA266" s="214">
        <f t="shared" si="164"/>
        <v>-34313.038378885016</v>
      </c>
      <c r="AB266" s="179">
        <f t="shared" si="165"/>
        <v>-1.1977759735465721E-2</v>
      </c>
      <c r="AC266" s="179"/>
      <c r="AD266" s="213">
        <v>802579.0753333047</v>
      </c>
      <c r="AE266" s="213">
        <f>'2.a. Vos-laskelma'!X266</f>
        <v>888968.30496204458</v>
      </c>
      <c r="AF266" s="214">
        <f t="shared" si="166"/>
        <v>86389.229628739879</v>
      </c>
      <c r="AG266" s="179">
        <f t="shared" si="167"/>
        <v>0.10763952398442872</v>
      </c>
      <c r="AH266" s="143"/>
      <c r="AI266" s="81">
        <v>6199483.472747039</v>
      </c>
      <c r="AJ266" s="81">
        <f>'2.a. Vos-laskelma'!Y266</f>
        <v>5967333.225911919</v>
      </c>
      <c r="AK266" s="214">
        <f t="shared" si="168"/>
        <v>-232150.24683512002</v>
      </c>
      <c r="AL266" s="179">
        <f t="shared" si="169"/>
        <v>-3.7446707916176193E-2</v>
      </c>
      <c r="AM266" s="142"/>
      <c r="AN266" s="213">
        <v>-310354</v>
      </c>
      <c r="AO266" s="213">
        <v>-310354</v>
      </c>
      <c r="AP266" s="214">
        <f t="shared" si="204"/>
        <v>0</v>
      </c>
      <c r="AQ266" s="179">
        <f t="shared" si="205"/>
        <v>0</v>
      </c>
      <c r="AR266" s="142"/>
      <c r="AS266" s="213">
        <f t="shared" si="170"/>
        <v>5889129.472747039</v>
      </c>
      <c r="AT266" s="213">
        <f t="shared" si="171"/>
        <v>5656979.225911919</v>
      </c>
      <c r="AU266" s="214">
        <f t="shared" si="172"/>
        <v>-232150.24683512002</v>
      </c>
      <c r="AV266" s="179">
        <f t="shared" si="173"/>
        <v>-3.9420129564044275E-2</v>
      </c>
      <c r="AX266" s="213">
        <f t="shared" si="174"/>
        <v>225.41654140825656</v>
      </c>
      <c r="AY266" s="213">
        <f t="shared" si="175"/>
        <v>185.05276874222818</v>
      </c>
      <c r="AZ266" s="213">
        <f t="shared" si="176"/>
        <v>-40.363772666028382</v>
      </c>
      <c r="BA266" s="404">
        <f t="shared" si="177"/>
        <v>-0.17906304663296524</v>
      </c>
      <c r="BB266" s="164"/>
      <c r="BC266" s="213">
        <f t="shared" si="178"/>
        <v>317.73557596392772</v>
      </c>
      <c r="BD266" s="213">
        <f t="shared" si="179"/>
        <v>306.40956905929102</v>
      </c>
      <c r="BE266" s="213">
        <f t="shared" si="180"/>
        <v>-11.326006904636699</v>
      </c>
      <c r="BF266" s="404">
        <f t="shared" si="181"/>
        <v>-3.5646014363599411E-2</v>
      </c>
      <c r="BG266" s="527"/>
      <c r="BH266" s="213">
        <f t="shared" si="182"/>
        <v>543.15211737218453</v>
      </c>
      <c r="BI266" s="213">
        <f t="shared" si="183"/>
        <v>491.4623378015192</v>
      </c>
      <c r="BJ266" s="213">
        <f t="shared" si="184"/>
        <v>-51.689779570665337</v>
      </c>
      <c r="BK266" s="404">
        <f t="shared" si="185"/>
        <v>-9.516630409312371E-2</v>
      </c>
      <c r="BL266" s="215"/>
      <c r="BM266" s="213">
        <f t="shared" si="186"/>
        <v>614.48503351021259</v>
      </c>
      <c r="BN266" s="213">
        <f t="shared" si="187"/>
        <v>618.80546301830475</v>
      </c>
      <c r="BO266" s="213">
        <f t="shared" si="188"/>
        <v>4.3204295080921611</v>
      </c>
      <c r="BP266" s="404">
        <f t="shared" si="189"/>
        <v>7.0309759757889315E-3</v>
      </c>
      <c r="BQ266" s="215"/>
      <c r="BR266" s="213">
        <f t="shared" si="190"/>
        <v>172.15338381237768</v>
      </c>
      <c r="BS266" s="213">
        <f t="shared" si="191"/>
        <v>194.35249343289127</v>
      </c>
      <c r="BT266" s="213">
        <f t="shared" si="192"/>
        <v>22.199109620513582</v>
      </c>
      <c r="BU266" s="404">
        <f t="shared" si="193"/>
        <v>0.12894959790454891</v>
      </c>
      <c r="BV266" s="215"/>
      <c r="BW266" s="213">
        <f t="shared" si="194"/>
        <v>1329.7905346947746</v>
      </c>
      <c r="BX266" s="213">
        <f t="shared" si="195"/>
        <v>1304.6202942527152</v>
      </c>
      <c r="BY266" s="213">
        <f t="shared" si="196"/>
        <v>-25.170240442059367</v>
      </c>
      <c r="BZ266" s="404">
        <f t="shared" si="197"/>
        <v>-1.892797383148517E-2</v>
      </c>
      <c r="CA266" s="216"/>
      <c r="CB266" s="213">
        <f t="shared" si="198"/>
        <v>-66.570999570999575</v>
      </c>
      <c r="CC266" s="213">
        <f t="shared" si="199"/>
        <v>-67.851770878880629</v>
      </c>
      <c r="CD266" s="213">
        <f t="shared" si="200"/>
        <v>-1.2807713078810536</v>
      </c>
      <c r="CE266" s="404">
        <f t="shared" si="201"/>
        <v>1.9239177962396076E-2</v>
      </c>
      <c r="CF266" s="142"/>
      <c r="CG266" s="213">
        <f t="shared" si="202"/>
        <v>1263.2195351237749</v>
      </c>
      <c r="CH266" s="213">
        <f t="shared" si="203"/>
        <v>1236.7685233738346</v>
      </c>
      <c r="CI266" s="206">
        <v>-31.78719450648418</v>
      </c>
      <c r="CJ266" s="142">
        <v>-2.4545968587792458E-2</v>
      </c>
    </row>
    <row r="267" spans="1:88">
      <c r="A267" s="74">
        <v>848</v>
      </c>
      <c r="B267" s="84">
        <v>12</v>
      </c>
      <c r="C267" s="84">
        <v>12</v>
      </c>
      <c r="D267" s="75" t="s">
        <v>298</v>
      </c>
      <c r="E267" s="97">
        <v>3976</v>
      </c>
      <c r="F267" s="213">
        <f>'1.a. Vos-laskelma'!C267</f>
        <v>3869</v>
      </c>
      <c r="G267" s="214">
        <f t="shared" ref="G267:G302" si="206">F267-E267</f>
        <v>-107</v>
      </c>
      <c r="H267" s="179">
        <f t="shared" ref="H267:H302" si="207">G267/E267</f>
        <v>-2.6911468812877263E-2</v>
      </c>
      <c r="I267" s="142"/>
      <c r="J267" s="213">
        <v>1851642.6313076001</v>
      </c>
      <c r="K267" s="214">
        <f t="shared" ref="K267:K302" si="208">U267-P267</f>
        <v>1695213.151524453</v>
      </c>
      <c r="L267" s="214">
        <f t="shared" ref="L267:L302" si="209">K267-J267</f>
        <v>-156429.47978314711</v>
      </c>
      <c r="M267" s="179">
        <f t="shared" ref="M267:M302" si="210">L267/J267</f>
        <v>-8.4481463722121772E-2</v>
      </c>
      <c r="N267" s="404"/>
      <c r="O267" s="213">
        <v>37154.375194429667</v>
      </c>
      <c r="P267" s="213">
        <f>'2.a. Vos-laskelma'!M267+'2.a. Vos-laskelma'!N267</f>
        <v>14859.138712563497</v>
      </c>
      <c r="Q267" s="214">
        <f t="shared" ref="Q267:Q302" si="211">P267-O267</f>
        <v>-22295.23648186617</v>
      </c>
      <c r="R267" s="179">
        <f t="shared" ref="R267:R302" si="212">Q267/O267</f>
        <v>-0.60007028419115394</v>
      </c>
      <c r="S267" s="404"/>
      <c r="T267" s="213">
        <v>1888797.006502029</v>
      </c>
      <c r="U267" s="213">
        <f>'2.a. Vos-laskelma'!U267</f>
        <v>1710072.2902370165</v>
      </c>
      <c r="V267" s="214">
        <f t="shared" ref="V267:V302" si="213">U267-T267</f>
        <v>-178724.71626501251</v>
      </c>
      <c r="W267" s="179">
        <f t="shared" ref="W267:W302" si="214">V267/T267</f>
        <v>-9.4623570267089216E-2</v>
      </c>
      <c r="X267" s="142"/>
      <c r="Y267" s="213">
        <f>'1.a. Vos-laskelma'!X267</f>
        <v>2561756.151659274</v>
      </c>
      <c r="Z267" s="213">
        <f>'1.a. Vos-laskelma'!E267</f>
        <v>2527508.9784091418</v>
      </c>
      <c r="AA267" s="214">
        <f t="shared" ref="AA267:AA302" si="215">Z267-Y267</f>
        <v>-34247.17325013224</v>
      </c>
      <c r="AB267" s="179">
        <f t="shared" ref="AB267:AB302" si="216">AA267/Y267</f>
        <v>-1.3368631213376815E-2</v>
      </c>
      <c r="AC267" s="179"/>
      <c r="AD267" s="213">
        <v>729547.02614377404</v>
      </c>
      <c r="AE267" s="213">
        <f>'2.a. Vos-laskelma'!X267</f>
        <v>801903.40619522939</v>
      </c>
      <c r="AF267" s="214">
        <f t="shared" ref="AF267:AF302" si="217">AE267-AD267</f>
        <v>72356.380051455344</v>
      </c>
      <c r="AG267" s="179">
        <f t="shared" ref="AG267:AG302" si="218">AF267/AD267</f>
        <v>9.9179871150891177E-2</v>
      </c>
      <c r="AH267" s="143"/>
      <c r="AI267" s="81">
        <v>5180100.1843050784</v>
      </c>
      <c r="AJ267" s="81">
        <f>'2.a. Vos-laskelma'!Y267</f>
        <v>5039484.6748413872</v>
      </c>
      <c r="AK267" s="214">
        <f t="shared" ref="AK267:AK302" si="219">AJ267-AI267</f>
        <v>-140615.50946369115</v>
      </c>
      <c r="AL267" s="179">
        <f t="shared" ref="AL267:AL302" si="220">AK267/AI267</f>
        <v>-2.7145326240935439E-2</v>
      </c>
      <c r="AM267" s="142"/>
      <c r="AN267" s="213">
        <v>726912</v>
      </c>
      <c r="AO267" s="213">
        <v>726912</v>
      </c>
      <c r="AP267" s="214">
        <f t="shared" si="204"/>
        <v>0</v>
      </c>
      <c r="AQ267" s="179">
        <f t="shared" si="205"/>
        <v>0</v>
      </c>
      <c r="AR267" s="142"/>
      <c r="AS267" s="213">
        <f t="shared" ref="AS267:AS302" si="221">AI267+AN267</f>
        <v>5907012.1843050784</v>
      </c>
      <c r="AT267" s="213">
        <f t="shared" ref="AT267:AT302" si="222">AJ267+AO267</f>
        <v>5766396.6748413872</v>
      </c>
      <c r="AU267" s="214">
        <f t="shared" ref="AU267:AU302" si="223">AT267-AS267</f>
        <v>-140615.50946369115</v>
      </c>
      <c r="AV267" s="179">
        <f t="shared" ref="AV267:AV302" si="224">AU267/AS267</f>
        <v>-2.3804845000541277E-2</v>
      </c>
      <c r="AX267" s="213">
        <f t="shared" ref="AX267:AX302" si="225">J267/$E267</f>
        <v>465.70488714979882</v>
      </c>
      <c r="AY267" s="213">
        <f t="shared" ref="AY267:AY302" si="226">K267/$F267</f>
        <v>438.1527918129886</v>
      </c>
      <c r="AZ267" s="213">
        <f t="shared" ref="AZ267:AZ302" si="227">AY267-AX267</f>
        <v>-27.552095336810225</v>
      </c>
      <c r="BA267" s="404">
        <f t="shared" ref="BA267:BA302" si="228">AZ267/AX267</f>
        <v>-5.9162134856334044E-2</v>
      </c>
      <c r="BB267" s="164"/>
      <c r="BC267" s="213">
        <f t="shared" ref="BC267:BC302" si="229">O267/$E267</f>
        <v>9.3446617692227534</v>
      </c>
      <c r="BD267" s="213">
        <f t="shared" ref="BD267:BD302" si="230">P267/$F267</f>
        <v>3.8405631203317387</v>
      </c>
      <c r="BE267" s="213">
        <f t="shared" ref="BE267:BE302" si="231">BD267-BC267</f>
        <v>-5.5040986488910146</v>
      </c>
      <c r="BF267" s="404">
        <f t="shared" ref="BF267:BF302" si="232">BE267/BC267</f>
        <v>-0.58900993795400047</v>
      </c>
      <c r="BG267" s="527"/>
      <c r="BH267" s="213">
        <f t="shared" ref="BH267:BH302" si="233">T267/$E267</f>
        <v>475.04954891902139</v>
      </c>
      <c r="BI267" s="213">
        <f t="shared" ref="BI267:BI302" si="234">U267/$F267</f>
        <v>441.99335493332035</v>
      </c>
      <c r="BJ267" s="213">
        <f t="shared" ref="BJ267:BJ302" si="235">BI267-BH267</f>
        <v>-33.056193985701043</v>
      </c>
      <c r="BK267" s="404">
        <f t="shared" ref="BK267:BK302" si="236">BJ267/BH267</f>
        <v>-6.9584728710764265E-2</v>
      </c>
      <c r="BL267" s="215"/>
      <c r="BM267" s="213">
        <f t="shared" ref="BM267:BM302" si="237">Y267/$E267</f>
        <v>644.3048671175236</v>
      </c>
      <c r="BN267" s="213">
        <f t="shared" ref="BN267:BN302" si="238">Z267/$F267</f>
        <v>653.27189930450811</v>
      </c>
      <c r="BO267" s="213">
        <f t="shared" ref="BO267:BO302" si="239">BN267-BM267</f>
        <v>8.9670321869845111</v>
      </c>
      <c r="BP267" s="404">
        <f t="shared" ref="BP267:BP302" si="240">BO267/BM267</f>
        <v>1.39173745917845E-2</v>
      </c>
      <c r="BQ267" s="215"/>
      <c r="BR267" s="213">
        <f t="shared" ref="BR267:BR302" si="241">AD267/$E267</f>
        <v>183.48768263173392</v>
      </c>
      <c r="BS267" s="213">
        <f t="shared" ref="BS267:BS302" si="242">AE267/$F267</f>
        <v>207.26373900109314</v>
      </c>
      <c r="BT267" s="213">
        <f t="shared" ref="BT267:BT302" si="243">BS267-BR267</f>
        <v>23.776056369359225</v>
      </c>
      <c r="BU267" s="404">
        <f t="shared" ref="BU267:BU302" si="244">BT267/BR267</f>
        <v>0.12957848738587313</v>
      </c>
      <c r="BV267" s="215"/>
      <c r="BW267" s="213">
        <f t="shared" ref="BW267:BW302" si="245">AI267/$E267</f>
        <v>1302.8420986682793</v>
      </c>
      <c r="BX267" s="213">
        <f t="shared" ref="BX267:BX302" si="246">AJ267/$F267</f>
        <v>1302.5289932389214</v>
      </c>
      <c r="BY267" s="213">
        <f t="shared" ref="BY267:BY302" si="247">BX267-BW267</f>
        <v>-0.31310542935784724</v>
      </c>
      <c r="BZ267" s="404">
        <f t="shared" ref="BZ267:BZ302" si="248">BY267/BW267</f>
        <v>-2.4032492477629708E-4</v>
      </c>
      <c r="CA267" s="216"/>
      <c r="CB267" s="213">
        <f t="shared" ref="CB267:CB302" si="249">AN267/$E267</f>
        <v>182.82494969818913</v>
      </c>
      <c r="CC267" s="213">
        <f t="shared" ref="CC267:CC302" si="250">AO267/$F267</f>
        <v>187.88110622899976</v>
      </c>
      <c r="CD267" s="213">
        <f t="shared" ref="CD267:CD302" si="251">CC267-CB267</f>
        <v>5.0561565308106253</v>
      </c>
      <c r="CE267" s="404">
        <f t="shared" ref="CE267:CE302" si="252">CD267/CB267</f>
        <v>2.7655724993538484E-2</v>
      </c>
      <c r="CF267" s="142"/>
      <c r="CG267" s="213">
        <f t="shared" ref="CG267:CG302" si="253">AS267/$E267</f>
        <v>1485.6670483664684</v>
      </c>
      <c r="CH267" s="213">
        <f t="shared" ref="CH267:CH302" si="254">AT267/$F267</f>
        <v>1490.4100994679213</v>
      </c>
      <c r="CI267" s="206">
        <v>-56.950615118995977</v>
      </c>
      <c r="CJ267" s="142">
        <v>-3.6918166093287838E-2</v>
      </c>
    </row>
    <row r="268" spans="1:88">
      <c r="A268" s="74">
        <v>849</v>
      </c>
      <c r="B268" s="84">
        <v>16</v>
      </c>
      <c r="C268" s="84">
        <v>16</v>
      </c>
      <c r="D268" s="75" t="s">
        <v>299</v>
      </c>
      <c r="E268" s="97">
        <v>2799</v>
      </c>
      <c r="F268" s="213">
        <f>'1.a. Vos-laskelma'!C268</f>
        <v>2750</v>
      </c>
      <c r="G268" s="214">
        <f t="shared" si="206"/>
        <v>-49</v>
      </c>
      <c r="H268" s="179">
        <f t="shared" si="207"/>
        <v>-1.7506252232940337E-2</v>
      </c>
      <c r="I268" s="142"/>
      <c r="J268" s="213">
        <v>2036385.897363042</v>
      </c>
      <c r="K268" s="214">
        <f t="shared" si="208"/>
        <v>1864927.6327285413</v>
      </c>
      <c r="L268" s="214">
        <f t="shared" si="209"/>
        <v>-171458.26463450072</v>
      </c>
      <c r="M268" s="179">
        <f t="shared" si="210"/>
        <v>-8.4197334531006904E-2</v>
      </c>
      <c r="N268" s="404"/>
      <c r="O268" s="213">
        <v>730056.37568974623</v>
      </c>
      <c r="P268" s="213">
        <f>'2.a. Vos-laskelma'!M268+'2.a. Vos-laskelma'!N268</f>
        <v>683098.38477030245</v>
      </c>
      <c r="Q268" s="214">
        <f t="shared" si="211"/>
        <v>-46957.990919443779</v>
      </c>
      <c r="R268" s="179">
        <f t="shared" si="212"/>
        <v>-6.4321047638380771E-2</v>
      </c>
      <c r="S268" s="404"/>
      <c r="T268" s="213">
        <v>2766442.2730527879</v>
      </c>
      <c r="U268" s="213">
        <f>'2.a. Vos-laskelma'!U268</f>
        <v>2548026.0174988438</v>
      </c>
      <c r="V268" s="214">
        <f t="shared" si="213"/>
        <v>-218416.25555394404</v>
      </c>
      <c r="W268" s="179">
        <f t="shared" si="214"/>
        <v>-7.8952038031475061E-2</v>
      </c>
      <c r="X268" s="142"/>
      <c r="Y268" s="213">
        <f>'1.a. Vos-laskelma'!X268</f>
        <v>1757733.281050259</v>
      </c>
      <c r="Z268" s="213">
        <f>'1.a. Vos-laskelma'!E268</f>
        <v>1675897.5440275627</v>
      </c>
      <c r="AA268" s="214">
        <f t="shared" si="215"/>
        <v>-81835.737022696296</v>
      </c>
      <c r="AB268" s="179">
        <f t="shared" si="216"/>
        <v>-4.6557539704658049E-2</v>
      </c>
      <c r="AC268" s="179"/>
      <c r="AD268" s="213">
        <v>512652.52057416667</v>
      </c>
      <c r="AE268" s="213">
        <f>'2.a. Vos-laskelma'!X268</f>
        <v>552122.92142434535</v>
      </c>
      <c r="AF268" s="214">
        <f t="shared" si="217"/>
        <v>39470.400850178674</v>
      </c>
      <c r="AG268" s="179">
        <f t="shared" si="218"/>
        <v>7.6992503237811344E-2</v>
      </c>
      <c r="AH268" s="143"/>
      <c r="AI268" s="81">
        <v>5036828.074677214</v>
      </c>
      <c r="AJ268" s="81">
        <f>'2.a. Vos-laskelma'!Y268</f>
        <v>4776046.4829507517</v>
      </c>
      <c r="AK268" s="214">
        <f t="shared" si="219"/>
        <v>-260781.59172646236</v>
      </c>
      <c r="AL268" s="179">
        <f t="shared" si="220"/>
        <v>-5.1774963897923909E-2</v>
      </c>
      <c r="AM268" s="142"/>
      <c r="AN268" s="213">
        <v>303062</v>
      </c>
      <c r="AO268" s="213">
        <v>303062</v>
      </c>
      <c r="AP268" s="214">
        <f t="shared" si="204"/>
        <v>0</v>
      </c>
      <c r="AQ268" s="179">
        <f t="shared" si="205"/>
        <v>0</v>
      </c>
      <c r="AR268" s="142"/>
      <c r="AS268" s="213">
        <f t="shared" si="221"/>
        <v>5339890.074677214</v>
      </c>
      <c r="AT268" s="213">
        <f t="shared" si="222"/>
        <v>5079108.4829507517</v>
      </c>
      <c r="AU268" s="214">
        <f t="shared" si="223"/>
        <v>-260781.59172646236</v>
      </c>
      <c r="AV268" s="179">
        <f t="shared" si="224"/>
        <v>-4.8836509381183488E-2</v>
      </c>
      <c r="AX268" s="213">
        <f t="shared" si="225"/>
        <v>727.54051352734621</v>
      </c>
      <c r="AY268" s="213">
        <f t="shared" si="226"/>
        <v>678.15550281037861</v>
      </c>
      <c r="AZ268" s="213">
        <f t="shared" si="227"/>
        <v>-49.385010716967599</v>
      </c>
      <c r="BA268" s="404">
        <f t="shared" si="228"/>
        <v>-6.787939612810491E-2</v>
      </c>
      <c r="BB268" s="164"/>
      <c r="BC268" s="213">
        <f t="shared" si="229"/>
        <v>260.82757259369282</v>
      </c>
      <c r="BD268" s="213">
        <f t="shared" si="230"/>
        <v>248.39941264374636</v>
      </c>
      <c r="BE268" s="213">
        <f t="shared" si="231"/>
        <v>-12.428159949946462</v>
      </c>
      <c r="BF268" s="404">
        <f t="shared" si="232"/>
        <v>-4.7648949941755475E-2</v>
      </c>
      <c r="BG268" s="527"/>
      <c r="BH268" s="213">
        <f t="shared" si="233"/>
        <v>988.36808612103891</v>
      </c>
      <c r="BI268" s="213">
        <f t="shared" si="234"/>
        <v>926.55491545412508</v>
      </c>
      <c r="BJ268" s="213">
        <f t="shared" si="235"/>
        <v>-61.813170666913834</v>
      </c>
      <c r="BK268" s="404">
        <f t="shared" si="236"/>
        <v>-6.2540637981854039E-2</v>
      </c>
      <c r="BL268" s="215"/>
      <c r="BM268" s="213">
        <f t="shared" si="237"/>
        <v>627.98616686325795</v>
      </c>
      <c r="BN268" s="213">
        <f t="shared" si="238"/>
        <v>609.41728873729551</v>
      </c>
      <c r="BO268" s="213">
        <f t="shared" si="239"/>
        <v>-18.568878125962442</v>
      </c>
      <c r="BP268" s="404">
        <f t="shared" si="240"/>
        <v>-2.9568928593941078E-2</v>
      </c>
      <c r="BQ268" s="215"/>
      <c r="BR268" s="213">
        <f t="shared" si="241"/>
        <v>183.1555986331428</v>
      </c>
      <c r="BS268" s="213">
        <f t="shared" si="242"/>
        <v>200.77197142703466</v>
      </c>
      <c r="BT268" s="213">
        <f t="shared" si="243"/>
        <v>17.616372793891856</v>
      </c>
      <c r="BU268" s="404">
        <f t="shared" si="244"/>
        <v>9.6182551477321299E-2</v>
      </c>
      <c r="BV268" s="215"/>
      <c r="BW268" s="213">
        <f t="shared" si="245"/>
        <v>1799.5098516174398</v>
      </c>
      <c r="BX268" s="213">
        <f t="shared" si="246"/>
        <v>1736.7441756184551</v>
      </c>
      <c r="BY268" s="213">
        <f t="shared" si="247"/>
        <v>-62.765675998984761</v>
      </c>
      <c r="BZ268" s="404">
        <f t="shared" si="248"/>
        <v>-3.4879317800105156E-2</v>
      </c>
      <c r="CA268" s="216"/>
      <c r="CB268" s="213">
        <f t="shared" si="249"/>
        <v>108.27509824937478</v>
      </c>
      <c r="CC268" s="213">
        <f t="shared" si="250"/>
        <v>110.20436363636364</v>
      </c>
      <c r="CD268" s="213">
        <f t="shared" si="251"/>
        <v>1.9292653869888596</v>
      </c>
      <c r="CE268" s="404">
        <f t="shared" si="252"/>
        <v>1.7818181818181816E-2</v>
      </c>
      <c r="CF268" s="142"/>
      <c r="CG268" s="213">
        <f t="shared" si="253"/>
        <v>1907.7849498668145</v>
      </c>
      <c r="CH268" s="213">
        <f t="shared" si="254"/>
        <v>1846.9485392548188</v>
      </c>
      <c r="CI268" s="206">
        <v>6.7730951823921259</v>
      </c>
      <c r="CJ268" s="142">
        <v>3.562889503135947E-3</v>
      </c>
    </row>
    <row r="269" spans="1:88">
      <c r="A269" s="74">
        <v>850</v>
      </c>
      <c r="B269" s="84">
        <v>13</v>
      </c>
      <c r="C269" s="84">
        <v>13</v>
      </c>
      <c r="D269" s="75" t="s">
        <v>300</v>
      </c>
      <c r="E269" s="97">
        <v>2349</v>
      </c>
      <c r="F269" s="213">
        <f>'1.a. Vos-laskelma'!C269</f>
        <v>2307</v>
      </c>
      <c r="G269" s="214">
        <f t="shared" si="206"/>
        <v>-42</v>
      </c>
      <c r="H269" s="179">
        <f t="shared" si="207"/>
        <v>-1.7879948914431672E-2</v>
      </c>
      <c r="I269" s="142"/>
      <c r="J269" s="213">
        <v>1584674.9648601059</v>
      </c>
      <c r="K269" s="214">
        <f t="shared" si="208"/>
        <v>1360630.4513929414</v>
      </c>
      <c r="L269" s="214">
        <f t="shared" si="209"/>
        <v>-224044.51346716448</v>
      </c>
      <c r="M269" s="179">
        <f t="shared" si="210"/>
        <v>-0.14138199847622568</v>
      </c>
      <c r="N269" s="404"/>
      <c r="O269" s="213">
        <v>398251.86046764202</v>
      </c>
      <c r="P269" s="213">
        <f>'2.a. Vos-laskelma'!M269+'2.a. Vos-laskelma'!N269</f>
        <v>358762.66091112443</v>
      </c>
      <c r="Q269" s="214">
        <f t="shared" si="211"/>
        <v>-39489.199556517589</v>
      </c>
      <c r="R269" s="179">
        <f t="shared" si="212"/>
        <v>-9.9156346715236723E-2</v>
      </c>
      <c r="S269" s="404"/>
      <c r="T269" s="213">
        <v>1982926.825327748</v>
      </c>
      <c r="U269" s="213">
        <f>'2.a. Vos-laskelma'!U269</f>
        <v>1719393.1123040658</v>
      </c>
      <c r="V269" s="214">
        <f t="shared" si="213"/>
        <v>-263533.71302368212</v>
      </c>
      <c r="W269" s="179">
        <f t="shared" si="214"/>
        <v>-0.13290138075575431</v>
      </c>
      <c r="X269" s="142"/>
      <c r="Y269" s="213">
        <f>'1.a. Vos-laskelma'!X269</f>
        <v>951450.26632180158</v>
      </c>
      <c r="Z269" s="213">
        <f>'1.a. Vos-laskelma'!E269</f>
        <v>943228.05267315137</v>
      </c>
      <c r="AA269" s="214">
        <f t="shared" si="215"/>
        <v>-8222.2136486502131</v>
      </c>
      <c r="AB269" s="179">
        <f t="shared" si="216"/>
        <v>-8.6417692439525566E-3</v>
      </c>
      <c r="AC269" s="179"/>
      <c r="AD269" s="213">
        <v>224154.95586660691</v>
      </c>
      <c r="AE269" s="213">
        <f>'2.a. Vos-laskelma'!X269</f>
        <v>269016.0877865231</v>
      </c>
      <c r="AF269" s="214">
        <f t="shared" si="217"/>
        <v>44861.131919916195</v>
      </c>
      <c r="AG269" s="179">
        <f t="shared" si="218"/>
        <v>0.20013446388672643</v>
      </c>
      <c r="AH269" s="143"/>
      <c r="AI269" s="81">
        <v>3158532.0475161569</v>
      </c>
      <c r="AJ269" s="81">
        <f>'2.a. Vos-laskelma'!Y269</f>
        <v>2931637.2527637403</v>
      </c>
      <c r="AK269" s="214">
        <f t="shared" si="219"/>
        <v>-226894.79475241667</v>
      </c>
      <c r="AL269" s="179">
        <f t="shared" si="220"/>
        <v>-7.1835520849264395E-2</v>
      </c>
      <c r="AM269" s="142"/>
      <c r="AN269" s="213">
        <v>-551742</v>
      </c>
      <c r="AO269" s="213">
        <v>-551742</v>
      </c>
      <c r="AP269" s="214">
        <f t="shared" si="204"/>
        <v>0</v>
      </c>
      <c r="AQ269" s="179">
        <f t="shared" si="205"/>
        <v>0</v>
      </c>
      <c r="AR269" s="142"/>
      <c r="AS269" s="213">
        <f t="shared" si="221"/>
        <v>2606790.0475161569</v>
      </c>
      <c r="AT269" s="213">
        <f t="shared" si="222"/>
        <v>2379895.2527637403</v>
      </c>
      <c r="AU269" s="214">
        <f t="shared" si="223"/>
        <v>-226894.79475241667</v>
      </c>
      <c r="AV269" s="179">
        <f t="shared" si="224"/>
        <v>-8.7039919063911633E-2</v>
      </c>
      <c r="AX269" s="213">
        <f t="shared" si="225"/>
        <v>674.61684327803573</v>
      </c>
      <c r="AY269" s="213">
        <f t="shared" si="226"/>
        <v>589.78346397613416</v>
      </c>
      <c r="AZ269" s="213">
        <f t="shared" si="227"/>
        <v>-84.833379301901573</v>
      </c>
      <c r="BA269" s="404">
        <f t="shared" si="228"/>
        <v>-0.12575046138736629</v>
      </c>
      <c r="BB269" s="164"/>
      <c r="BC269" s="213">
        <f t="shared" si="229"/>
        <v>169.54102191044785</v>
      </c>
      <c r="BD269" s="213">
        <f t="shared" si="230"/>
        <v>155.51047287001492</v>
      </c>
      <c r="BE269" s="213">
        <f t="shared" si="231"/>
        <v>-14.03054904043293</v>
      </c>
      <c r="BF269" s="404">
        <f t="shared" si="232"/>
        <v>-8.2756072143082365E-2</v>
      </c>
      <c r="BG269" s="527"/>
      <c r="BH269" s="213">
        <f t="shared" si="233"/>
        <v>844.15786518848358</v>
      </c>
      <c r="BI269" s="213">
        <f t="shared" si="234"/>
        <v>745.29393684614899</v>
      </c>
      <c r="BJ269" s="213">
        <f t="shared" si="235"/>
        <v>-98.863928342334589</v>
      </c>
      <c r="BK269" s="404">
        <f t="shared" si="236"/>
        <v>-0.11711545010631423</v>
      </c>
      <c r="BL269" s="215"/>
      <c r="BM269" s="213">
        <f t="shared" si="237"/>
        <v>405.04481324895767</v>
      </c>
      <c r="BN269" s="213">
        <f t="shared" si="238"/>
        <v>408.85481260214624</v>
      </c>
      <c r="BO269" s="213">
        <f t="shared" si="239"/>
        <v>3.809999353188573</v>
      </c>
      <c r="BP269" s="404">
        <f t="shared" si="240"/>
        <v>9.4063649960795474E-3</v>
      </c>
      <c r="BQ269" s="215"/>
      <c r="BR269" s="213">
        <f t="shared" si="241"/>
        <v>95.425694281228999</v>
      </c>
      <c r="BS269" s="213">
        <f t="shared" si="242"/>
        <v>116.60862062701479</v>
      </c>
      <c r="BT269" s="213">
        <f t="shared" si="243"/>
        <v>21.182926345785788</v>
      </c>
      <c r="BU269" s="404">
        <f t="shared" si="244"/>
        <v>0.22198346583004783</v>
      </c>
      <c r="BV269" s="215"/>
      <c r="BW269" s="213">
        <f t="shared" si="245"/>
        <v>1344.6283727186706</v>
      </c>
      <c r="BX269" s="213">
        <f t="shared" si="246"/>
        <v>1270.7573700753101</v>
      </c>
      <c r="BY269" s="213">
        <f t="shared" si="247"/>
        <v>-73.871002643360498</v>
      </c>
      <c r="BZ269" s="404">
        <f t="shared" si="248"/>
        <v>-5.4937858029875247E-2</v>
      </c>
      <c r="CA269" s="216"/>
      <c r="CB269" s="213">
        <f t="shared" si="249"/>
        <v>-234.8837803320562</v>
      </c>
      <c r="CC269" s="213">
        <f t="shared" si="250"/>
        <v>-239.15994798439533</v>
      </c>
      <c r="CD269" s="213">
        <f t="shared" si="251"/>
        <v>-4.2761676523391259</v>
      </c>
      <c r="CE269" s="404">
        <f t="shared" si="252"/>
        <v>1.8205461638491554E-2</v>
      </c>
      <c r="CF269" s="142"/>
      <c r="CG269" s="213">
        <f t="shared" si="253"/>
        <v>1109.7445923866142</v>
      </c>
      <c r="CH269" s="213">
        <f t="shared" si="254"/>
        <v>1031.5974220909147</v>
      </c>
      <c r="CI269" s="206">
        <v>-30.331619171642391</v>
      </c>
      <c r="CJ269" s="142">
        <v>-2.660490488630152E-2</v>
      </c>
    </row>
    <row r="270" spans="1:88">
      <c r="A270" s="74">
        <v>851</v>
      </c>
      <c r="B270" s="84">
        <v>19</v>
      </c>
      <c r="C270" s="84">
        <v>19</v>
      </c>
      <c r="D270" s="75" t="s">
        <v>301</v>
      </c>
      <c r="E270" s="97">
        <v>20959</v>
      </c>
      <c r="F270" s="213">
        <f>'1.a. Vos-laskelma'!C270</f>
        <v>20823</v>
      </c>
      <c r="G270" s="214">
        <f t="shared" si="206"/>
        <v>-136</v>
      </c>
      <c r="H270" s="179">
        <f t="shared" si="207"/>
        <v>-6.4888592012977715E-3</v>
      </c>
      <c r="I270" s="142"/>
      <c r="J270" s="213">
        <v>9455107.3922498114</v>
      </c>
      <c r="K270" s="214">
        <f t="shared" si="208"/>
        <v>8657265.6860140655</v>
      </c>
      <c r="L270" s="214">
        <f t="shared" si="209"/>
        <v>-797841.70623574592</v>
      </c>
      <c r="M270" s="179">
        <f t="shared" si="210"/>
        <v>-8.43820882341033E-2</v>
      </c>
      <c r="N270" s="404"/>
      <c r="O270" s="213">
        <v>-5252988.206723962</v>
      </c>
      <c r="P270" s="213">
        <f>'2.a. Vos-laskelma'!M270+'2.a. Vos-laskelma'!N270</f>
        <v>-4964427.9944207622</v>
      </c>
      <c r="Q270" s="214">
        <f t="shared" si="211"/>
        <v>288560.21230319981</v>
      </c>
      <c r="R270" s="179">
        <f t="shared" si="212"/>
        <v>-5.4932583312072777E-2</v>
      </c>
      <c r="S270" s="404"/>
      <c r="T270" s="213">
        <v>4202119.1855258495</v>
      </c>
      <c r="U270" s="213">
        <f>'2.a. Vos-laskelma'!U270</f>
        <v>3692837.6915933033</v>
      </c>
      <c r="V270" s="214">
        <f t="shared" si="213"/>
        <v>-509281.49393254612</v>
      </c>
      <c r="W270" s="179">
        <f t="shared" si="214"/>
        <v>-0.12119634675921623</v>
      </c>
      <c r="X270" s="142"/>
      <c r="Y270" s="213">
        <f>'1.a. Vos-laskelma'!X270</f>
        <v>3403159.8019294692</v>
      </c>
      <c r="Z270" s="213">
        <f>'1.a. Vos-laskelma'!E270</f>
        <v>4560629.7689370867</v>
      </c>
      <c r="AA270" s="214">
        <f t="shared" si="215"/>
        <v>1157469.9670076175</v>
      </c>
      <c r="AB270" s="179">
        <f t="shared" si="216"/>
        <v>0.34011625500259307</v>
      </c>
      <c r="AC270" s="179"/>
      <c r="AD270" s="213">
        <v>1693112.0984249429</v>
      </c>
      <c r="AE270" s="213">
        <f>'2.a. Vos-laskelma'!X270</f>
        <v>2124304.7963016103</v>
      </c>
      <c r="AF270" s="214">
        <f t="shared" si="217"/>
        <v>431192.69787666737</v>
      </c>
      <c r="AG270" s="179">
        <f t="shared" si="218"/>
        <v>0.25467463039086097</v>
      </c>
      <c r="AH270" s="143"/>
      <c r="AI270" s="81">
        <v>9298391.0858802609</v>
      </c>
      <c r="AJ270" s="81">
        <f>'2.a. Vos-laskelma'!Y270</f>
        <v>10377772.256832</v>
      </c>
      <c r="AK270" s="214">
        <f t="shared" si="219"/>
        <v>1079381.170951739</v>
      </c>
      <c r="AL270" s="179">
        <f t="shared" si="220"/>
        <v>0.1160825739617249</v>
      </c>
      <c r="AM270" s="142"/>
      <c r="AN270" s="213">
        <v>469967</v>
      </c>
      <c r="AO270" s="213">
        <v>469967</v>
      </c>
      <c r="AP270" s="214">
        <f t="shared" si="204"/>
        <v>0</v>
      </c>
      <c r="AQ270" s="179">
        <f t="shared" si="205"/>
        <v>0</v>
      </c>
      <c r="AR270" s="142"/>
      <c r="AS270" s="213">
        <f t="shared" si="221"/>
        <v>9768358.0858802609</v>
      </c>
      <c r="AT270" s="213">
        <f t="shared" si="222"/>
        <v>10847739.256832</v>
      </c>
      <c r="AU270" s="214">
        <f t="shared" si="223"/>
        <v>1079381.170951739</v>
      </c>
      <c r="AV270" s="179">
        <f t="shared" si="224"/>
        <v>0.11049770713380561</v>
      </c>
      <c r="AX270" s="213">
        <f t="shared" si="225"/>
        <v>451.12397501072627</v>
      </c>
      <c r="AY270" s="213">
        <f t="shared" si="226"/>
        <v>415.75496739250184</v>
      </c>
      <c r="AZ270" s="213">
        <f t="shared" si="227"/>
        <v>-35.36900761822443</v>
      </c>
      <c r="BA270" s="404">
        <f t="shared" si="228"/>
        <v>-7.8401968366641275E-2</v>
      </c>
      <c r="BB270" s="164"/>
      <c r="BC270" s="213">
        <f t="shared" si="229"/>
        <v>-250.63162396698135</v>
      </c>
      <c r="BD270" s="213">
        <f t="shared" si="230"/>
        <v>-238.41079548675802</v>
      </c>
      <c r="BE270" s="213">
        <f t="shared" si="231"/>
        <v>12.220828480223332</v>
      </c>
      <c r="BF270" s="404">
        <f t="shared" si="232"/>
        <v>-4.8760121674962E-2</v>
      </c>
      <c r="BG270" s="527"/>
      <c r="BH270" s="213">
        <f t="shared" si="233"/>
        <v>200.49235104374492</v>
      </c>
      <c r="BI270" s="213">
        <f t="shared" si="234"/>
        <v>177.34417190574382</v>
      </c>
      <c r="BJ270" s="213">
        <f t="shared" si="235"/>
        <v>-23.148179138001097</v>
      </c>
      <c r="BK270" s="404">
        <f t="shared" si="236"/>
        <v>-0.1154566696310048</v>
      </c>
      <c r="BL270" s="215"/>
      <c r="BM270" s="213">
        <f t="shared" si="237"/>
        <v>162.37224113409366</v>
      </c>
      <c r="BN270" s="213">
        <f t="shared" si="238"/>
        <v>219.01886226466343</v>
      </c>
      <c r="BO270" s="213">
        <f t="shared" si="239"/>
        <v>56.64662113056977</v>
      </c>
      <c r="BP270" s="404">
        <f t="shared" si="240"/>
        <v>0.34886887521487536</v>
      </c>
      <c r="BQ270" s="215"/>
      <c r="BR270" s="213">
        <f t="shared" si="241"/>
        <v>80.782103078626989</v>
      </c>
      <c r="BS270" s="213">
        <f t="shared" si="242"/>
        <v>102.01723076893869</v>
      </c>
      <c r="BT270" s="213">
        <f t="shared" si="243"/>
        <v>21.2351276903117</v>
      </c>
      <c r="BU270" s="404">
        <f t="shared" si="244"/>
        <v>0.26286921088998</v>
      </c>
      <c r="BV270" s="215"/>
      <c r="BW270" s="213">
        <f t="shared" si="245"/>
        <v>443.64669525646553</v>
      </c>
      <c r="BX270" s="213">
        <f t="shared" si="246"/>
        <v>498.38026493934592</v>
      </c>
      <c r="BY270" s="213">
        <f t="shared" si="247"/>
        <v>54.733569682880386</v>
      </c>
      <c r="BZ270" s="404">
        <f t="shared" si="248"/>
        <v>0.12337197654822996</v>
      </c>
      <c r="CA270" s="216"/>
      <c r="CB270" s="213">
        <f t="shared" si="249"/>
        <v>22.423159501884633</v>
      </c>
      <c r="CC270" s="213">
        <f t="shared" si="250"/>
        <v>22.569610526821304</v>
      </c>
      <c r="CD270" s="213">
        <f t="shared" si="251"/>
        <v>0.14645102493667039</v>
      </c>
      <c r="CE270" s="404">
        <f t="shared" si="252"/>
        <v>6.5312394947893669E-3</v>
      </c>
      <c r="CF270" s="142"/>
      <c r="CG270" s="213">
        <f t="shared" si="253"/>
        <v>466.06985475835017</v>
      </c>
      <c r="CH270" s="213">
        <f t="shared" si="254"/>
        <v>520.94987546616721</v>
      </c>
      <c r="CI270" s="206">
        <v>-78.705017857540724</v>
      </c>
      <c r="CJ270" s="142">
        <v>-0.14447255520361341</v>
      </c>
    </row>
    <row r="271" spans="1:88">
      <c r="A271" s="74">
        <v>853</v>
      </c>
      <c r="B271" s="84">
        <v>2</v>
      </c>
      <c r="C271" s="84">
        <v>2</v>
      </c>
      <c r="D271" s="75" t="s">
        <v>302</v>
      </c>
      <c r="E271" s="97">
        <v>206073</v>
      </c>
      <c r="F271" s="213">
        <f>'1.a. Vos-laskelma'!C271</f>
        <v>209633</v>
      </c>
      <c r="G271" s="214">
        <f t="shared" si="206"/>
        <v>3560</v>
      </c>
      <c r="H271" s="179">
        <f t="shared" si="207"/>
        <v>1.7275431521839347E-2</v>
      </c>
      <c r="I271" s="142"/>
      <c r="J271" s="213">
        <v>68688530.842828229</v>
      </c>
      <c r="K271" s="214">
        <f t="shared" si="208"/>
        <v>72958923.892358571</v>
      </c>
      <c r="L271" s="214">
        <f t="shared" si="209"/>
        <v>4270393.0495303422</v>
      </c>
      <c r="M271" s="179">
        <f t="shared" si="210"/>
        <v>6.2170394345771832E-2</v>
      </c>
      <c r="N271" s="404"/>
      <c r="O271" s="213">
        <v>-21970918.58405469</v>
      </c>
      <c r="P271" s="213">
        <f>'2.a. Vos-laskelma'!M271+'2.a. Vos-laskelma'!N271</f>
        <v>-22249162.494413987</v>
      </c>
      <c r="Q271" s="214">
        <f t="shared" si="211"/>
        <v>-278243.91035929695</v>
      </c>
      <c r="R271" s="179">
        <f t="shared" si="212"/>
        <v>1.2664191043938938E-2</v>
      </c>
      <c r="S271" s="404"/>
      <c r="T271" s="213">
        <v>46717612.258773543</v>
      </c>
      <c r="U271" s="213">
        <f>'2.a. Vos-laskelma'!U271</f>
        <v>50709761.397944592</v>
      </c>
      <c r="V271" s="214">
        <f t="shared" si="213"/>
        <v>3992149.139171049</v>
      </c>
      <c r="W271" s="179">
        <f t="shared" si="214"/>
        <v>8.5452764945651211E-2</v>
      </c>
      <c r="X271" s="142"/>
      <c r="Y271" s="213">
        <f>'1.a. Vos-laskelma'!X271</f>
        <v>-746092.59263743076</v>
      </c>
      <c r="Z271" s="213">
        <f>'1.a. Vos-laskelma'!E271</f>
        <v>-197924.13194845532</v>
      </c>
      <c r="AA271" s="214">
        <f t="shared" si="215"/>
        <v>548168.46068897541</v>
      </c>
      <c r="AB271" s="179">
        <f t="shared" si="216"/>
        <v>-0.73471907655751512</v>
      </c>
      <c r="AC271" s="179"/>
      <c r="AD271" s="213">
        <v>25142107.143260051</v>
      </c>
      <c r="AE271" s="213">
        <f>'2.a. Vos-laskelma'!X271</f>
        <v>27511107.490697213</v>
      </c>
      <c r="AF271" s="214">
        <f t="shared" si="217"/>
        <v>2369000.347437162</v>
      </c>
      <c r="AG271" s="179">
        <f t="shared" si="218"/>
        <v>9.4224415397586511E-2</v>
      </c>
      <c r="AH271" s="143"/>
      <c r="AI271" s="81">
        <v>71113626.809396178</v>
      </c>
      <c r="AJ271" s="81">
        <f>'2.a. Vos-laskelma'!Y271</f>
        <v>78022944.756693348</v>
      </c>
      <c r="AK271" s="214">
        <f t="shared" si="219"/>
        <v>6909317.9472971708</v>
      </c>
      <c r="AL271" s="179">
        <f t="shared" si="220"/>
        <v>9.7158846444662689E-2</v>
      </c>
      <c r="AM271" s="142"/>
      <c r="AN271" s="213">
        <v>52168141</v>
      </c>
      <c r="AO271" s="213">
        <v>52168141</v>
      </c>
      <c r="AP271" s="214">
        <f t="shared" si="204"/>
        <v>0</v>
      </c>
      <c r="AQ271" s="179">
        <f t="shared" si="205"/>
        <v>0</v>
      </c>
      <c r="AR271" s="142"/>
      <c r="AS271" s="213">
        <f t="shared" si="221"/>
        <v>123281767.80939618</v>
      </c>
      <c r="AT271" s="213">
        <f t="shared" si="222"/>
        <v>130191085.75669335</v>
      </c>
      <c r="AU271" s="214">
        <f t="shared" si="223"/>
        <v>6909317.9472971708</v>
      </c>
      <c r="AV271" s="179">
        <f t="shared" si="224"/>
        <v>5.6044929190012499E-2</v>
      </c>
      <c r="AX271" s="213">
        <f t="shared" si="225"/>
        <v>333.32135137950257</v>
      </c>
      <c r="AY271" s="213">
        <f t="shared" si="226"/>
        <v>348.0316738889324</v>
      </c>
      <c r="AZ271" s="213">
        <f t="shared" si="227"/>
        <v>14.71032250942983</v>
      </c>
      <c r="BA271" s="404">
        <f t="shared" si="228"/>
        <v>4.4132553910959674E-2</v>
      </c>
      <c r="BB271" s="164"/>
      <c r="BC271" s="213">
        <f t="shared" si="229"/>
        <v>-106.61716277268098</v>
      </c>
      <c r="BD271" s="213">
        <f t="shared" si="230"/>
        <v>-106.13387441106117</v>
      </c>
      <c r="BE271" s="213">
        <f t="shared" si="231"/>
        <v>0.48328836161981314</v>
      </c>
      <c r="BF271" s="404">
        <f t="shared" si="232"/>
        <v>-4.5329321194771876E-3</v>
      </c>
      <c r="BG271" s="527"/>
      <c r="BH271" s="213">
        <f t="shared" si="233"/>
        <v>226.70418860682159</v>
      </c>
      <c r="BI271" s="213">
        <f t="shared" si="234"/>
        <v>241.8977994778713</v>
      </c>
      <c r="BJ271" s="213">
        <f t="shared" si="235"/>
        <v>15.193610871049714</v>
      </c>
      <c r="BK271" s="404">
        <f t="shared" si="236"/>
        <v>6.7019541916803094E-2</v>
      </c>
      <c r="BL271" s="215"/>
      <c r="BM271" s="213">
        <f t="shared" si="237"/>
        <v>-3.6205257002976166</v>
      </c>
      <c r="BN271" s="213">
        <f t="shared" si="238"/>
        <v>-0.94414587373388414</v>
      </c>
      <c r="BO271" s="213">
        <f t="shared" si="239"/>
        <v>2.6763798265637324</v>
      </c>
      <c r="BP271" s="404">
        <f t="shared" si="240"/>
        <v>-0.73922409288345259</v>
      </c>
      <c r="BQ271" s="215"/>
      <c r="BR271" s="213">
        <f t="shared" si="241"/>
        <v>122.00582872700475</v>
      </c>
      <c r="BS271" s="213">
        <f t="shared" si="242"/>
        <v>131.23462189014714</v>
      </c>
      <c r="BT271" s="213">
        <f t="shared" si="243"/>
        <v>9.2287931631423845</v>
      </c>
      <c r="BU271" s="404">
        <f t="shared" si="244"/>
        <v>7.5642231682162941E-2</v>
      </c>
      <c r="BV271" s="215"/>
      <c r="BW271" s="213">
        <f t="shared" si="245"/>
        <v>345.08949163352878</v>
      </c>
      <c r="BX271" s="213">
        <f t="shared" si="246"/>
        <v>372.18827549428454</v>
      </c>
      <c r="BY271" s="213">
        <f t="shared" si="247"/>
        <v>27.098783860755759</v>
      </c>
      <c r="BZ271" s="404">
        <f t="shared" si="248"/>
        <v>7.8526830047707108E-2</v>
      </c>
      <c r="CA271" s="216"/>
      <c r="CB271" s="213">
        <f t="shared" si="249"/>
        <v>253.15369310875272</v>
      </c>
      <c r="CC271" s="213">
        <f t="shared" si="250"/>
        <v>248.85462212533332</v>
      </c>
      <c r="CD271" s="213">
        <f t="shared" si="251"/>
        <v>-4.2990709834193979</v>
      </c>
      <c r="CE271" s="404">
        <f t="shared" si="252"/>
        <v>-1.6982059122370982E-2</v>
      </c>
      <c r="CF271" s="142"/>
      <c r="CG271" s="213">
        <f t="shared" si="253"/>
        <v>598.24318474228153</v>
      </c>
      <c r="CH271" s="213">
        <f t="shared" si="254"/>
        <v>621.04289761961786</v>
      </c>
      <c r="CI271" s="206">
        <v>71.975740450396074</v>
      </c>
      <c r="CJ271" s="142">
        <v>0.1367664696554475</v>
      </c>
    </row>
    <row r="272" spans="1:88">
      <c r="A272" s="74">
        <v>854</v>
      </c>
      <c r="B272" s="84">
        <v>19</v>
      </c>
      <c r="C272" s="84">
        <v>19</v>
      </c>
      <c r="D272" s="75" t="s">
        <v>303</v>
      </c>
      <c r="E272" s="97">
        <v>3191</v>
      </c>
      <c r="F272" s="213">
        <f>'1.a. Vos-laskelma'!C272</f>
        <v>3146</v>
      </c>
      <c r="G272" s="214">
        <f t="shared" si="206"/>
        <v>-45</v>
      </c>
      <c r="H272" s="179">
        <f t="shared" si="207"/>
        <v>-1.4102162331557505E-2</v>
      </c>
      <c r="I272" s="142"/>
      <c r="J272" s="213">
        <v>1717871.988419167</v>
      </c>
      <c r="K272" s="214">
        <f t="shared" si="208"/>
        <v>1721694.4754214848</v>
      </c>
      <c r="L272" s="214">
        <f t="shared" si="209"/>
        <v>3822.4870023177937</v>
      </c>
      <c r="M272" s="179">
        <f t="shared" si="210"/>
        <v>2.2251291295781305E-3</v>
      </c>
      <c r="N272" s="404"/>
      <c r="O272" s="213">
        <v>-462166.87095367641</v>
      </c>
      <c r="P272" s="213">
        <f>'2.a. Vos-laskelma'!M272+'2.a. Vos-laskelma'!N272</f>
        <v>-417823.18543367652</v>
      </c>
      <c r="Q272" s="214">
        <f t="shared" si="211"/>
        <v>44343.685519999883</v>
      </c>
      <c r="R272" s="179">
        <f t="shared" si="212"/>
        <v>-9.5947347823735527E-2</v>
      </c>
      <c r="S272" s="404"/>
      <c r="T272" s="213">
        <v>1255705.1174654909</v>
      </c>
      <c r="U272" s="213">
        <f>'2.a. Vos-laskelma'!U272</f>
        <v>1303871.2899878083</v>
      </c>
      <c r="V272" s="214">
        <f t="shared" si="213"/>
        <v>48166.172522317385</v>
      </c>
      <c r="W272" s="179">
        <f t="shared" si="214"/>
        <v>3.8357869098706671E-2</v>
      </c>
      <c r="X272" s="142"/>
      <c r="Y272" s="213">
        <f>'1.a. Vos-laskelma'!X272</f>
        <v>1148550.9152648631</v>
      </c>
      <c r="Z272" s="213">
        <f>'1.a. Vos-laskelma'!E272</f>
        <v>1325244.5551589872</v>
      </c>
      <c r="AA272" s="214">
        <f t="shared" si="215"/>
        <v>176693.63989412412</v>
      </c>
      <c r="AB272" s="179">
        <f t="shared" si="216"/>
        <v>0.15384049374369918</v>
      </c>
      <c r="AC272" s="179"/>
      <c r="AD272" s="213">
        <v>443898.53096692241</v>
      </c>
      <c r="AE272" s="213">
        <f>'2.a. Vos-laskelma'!X272</f>
        <v>498120.349473482</v>
      </c>
      <c r="AF272" s="214">
        <f t="shared" si="217"/>
        <v>54221.81850655959</v>
      </c>
      <c r="AG272" s="179">
        <f t="shared" si="218"/>
        <v>0.12214912806413407</v>
      </c>
      <c r="AH272" s="143"/>
      <c r="AI272" s="81">
        <v>2848154.5636972771</v>
      </c>
      <c r="AJ272" s="81">
        <f>'2.a. Vos-laskelma'!Y272</f>
        <v>3127236.1946202777</v>
      </c>
      <c r="AK272" s="214">
        <f t="shared" si="219"/>
        <v>279081.63092300063</v>
      </c>
      <c r="AL272" s="179">
        <f t="shared" si="220"/>
        <v>9.7986827849931069E-2</v>
      </c>
      <c r="AM272" s="142"/>
      <c r="AN272" s="213">
        <v>12826</v>
      </c>
      <c r="AO272" s="213">
        <v>12826</v>
      </c>
      <c r="AP272" s="214">
        <f t="shared" si="204"/>
        <v>0</v>
      </c>
      <c r="AQ272" s="179">
        <f t="shared" si="205"/>
        <v>0</v>
      </c>
      <c r="AR272" s="142"/>
      <c r="AS272" s="213">
        <f t="shared" si="221"/>
        <v>2860980.5636972771</v>
      </c>
      <c r="AT272" s="213">
        <f t="shared" si="222"/>
        <v>3140062.1946202777</v>
      </c>
      <c r="AU272" s="214">
        <f t="shared" si="223"/>
        <v>279081.63092300063</v>
      </c>
      <c r="AV272" s="179">
        <f t="shared" si="224"/>
        <v>9.7547545224264065E-2</v>
      </c>
      <c r="AX272" s="213">
        <f t="shared" si="225"/>
        <v>538.34910323383485</v>
      </c>
      <c r="AY272" s="213">
        <f t="shared" si="226"/>
        <v>547.26461392927047</v>
      </c>
      <c r="AZ272" s="213">
        <f t="shared" si="227"/>
        <v>8.9155106954356143</v>
      </c>
      <c r="BA272" s="404">
        <f t="shared" si="228"/>
        <v>1.6560835045290517E-2</v>
      </c>
      <c r="BB272" s="164"/>
      <c r="BC272" s="213">
        <f t="shared" si="229"/>
        <v>-144.83449418792742</v>
      </c>
      <c r="BD272" s="213">
        <f t="shared" si="230"/>
        <v>-132.81092988991625</v>
      </c>
      <c r="BE272" s="213">
        <f t="shared" si="231"/>
        <v>12.023564298011166</v>
      </c>
      <c r="BF272" s="404">
        <f t="shared" si="232"/>
        <v>-8.3015889035454524E-2</v>
      </c>
      <c r="BG272" s="527"/>
      <c r="BH272" s="213">
        <f t="shared" si="233"/>
        <v>393.51460904590755</v>
      </c>
      <c r="BI272" s="213">
        <f t="shared" si="234"/>
        <v>414.45368403935419</v>
      </c>
      <c r="BJ272" s="213">
        <f t="shared" si="235"/>
        <v>20.939074993446638</v>
      </c>
      <c r="BK272" s="404">
        <f t="shared" si="236"/>
        <v>5.3210413316583827E-2</v>
      </c>
      <c r="BL272" s="215"/>
      <c r="BM272" s="213">
        <f t="shared" si="237"/>
        <v>359.93447673608995</v>
      </c>
      <c r="BN272" s="213">
        <f t="shared" si="238"/>
        <v>421.24747462141994</v>
      </c>
      <c r="BO272" s="213">
        <f t="shared" si="239"/>
        <v>61.312997885329992</v>
      </c>
      <c r="BP272" s="404">
        <f t="shared" si="240"/>
        <v>0.17034488732871711</v>
      </c>
      <c r="BQ272" s="215"/>
      <c r="BR272" s="213">
        <f t="shared" si="241"/>
        <v>139.10953649856546</v>
      </c>
      <c r="BS272" s="213">
        <f t="shared" si="242"/>
        <v>158.33450396487032</v>
      </c>
      <c r="BT272" s="213">
        <f t="shared" si="243"/>
        <v>19.224967466304861</v>
      </c>
      <c r="BU272" s="404">
        <f t="shared" si="244"/>
        <v>0.13820021222271209</v>
      </c>
      <c r="BV272" s="215"/>
      <c r="BW272" s="213">
        <f t="shared" si="245"/>
        <v>892.55862228056321</v>
      </c>
      <c r="BX272" s="213">
        <f t="shared" si="246"/>
        <v>994.03566262564459</v>
      </c>
      <c r="BY272" s="213">
        <f t="shared" si="247"/>
        <v>101.47704034508138</v>
      </c>
      <c r="BZ272" s="404">
        <f t="shared" si="248"/>
        <v>0.11369229741548953</v>
      </c>
      <c r="CA272" s="216"/>
      <c r="CB272" s="213">
        <f t="shared" si="249"/>
        <v>4.0194296458790344</v>
      </c>
      <c r="CC272" s="213">
        <f t="shared" si="250"/>
        <v>4.0769230769230766</v>
      </c>
      <c r="CD272" s="213">
        <f t="shared" si="251"/>
        <v>5.7493431044042254E-2</v>
      </c>
      <c r="CE272" s="404">
        <f t="shared" si="252"/>
        <v>1.4303877940241606E-2</v>
      </c>
      <c r="CF272" s="142"/>
      <c r="CG272" s="213">
        <f t="shared" si="253"/>
        <v>896.57805192644219</v>
      </c>
      <c r="CH272" s="213">
        <f t="shared" si="254"/>
        <v>998.11258570256757</v>
      </c>
      <c r="CI272" s="206">
        <v>-27.813376512152558</v>
      </c>
      <c r="CJ272" s="142">
        <v>-3.0088310705274068E-2</v>
      </c>
    </row>
    <row r="273" spans="1:88">
      <c r="A273" s="74">
        <v>857</v>
      </c>
      <c r="B273" s="84">
        <v>11</v>
      </c>
      <c r="C273" s="84">
        <v>11</v>
      </c>
      <c r="D273" s="75" t="s">
        <v>304</v>
      </c>
      <c r="E273" s="97">
        <v>2311</v>
      </c>
      <c r="F273" s="213">
        <f>'1.a. Vos-laskelma'!C273</f>
        <v>2270</v>
      </c>
      <c r="G273" s="214">
        <f t="shared" si="206"/>
        <v>-41</v>
      </c>
      <c r="H273" s="179">
        <f t="shared" si="207"/>
        <v>-1.7741237559498052E-2</v>
      </c>
      <c r="I273" s="142"/>
      <c r="J273" s="213">
        <v>16575.477904404979</v>
      </c>
      <c r="K273" s="214">
        <f t="shared" si="208"/>
        <v>-85540.0986563263</v>
      </c>
      <c r="L273" s="214">
        <f t="shared" si="209"/>
        <v>-102115.57656073128</v>
      </c>
      <c r="M273" s="179">
        <f t="shared" si="210"/>
        <v>-6.1606414698663849</v>
      </c>
      <c r="N273" s="404"/>
      <c r="O273" s="213">
        <v>-1627855.870624068</v>
      </c>
      <c r="P273" s="213">
        <f>'2.a. Vos-laskelma'!M273+'2.a. Vos-laskelma'!N273</f>
        <v>-1595311.7924098193</v>
      </c>
      <c r="Q273" s="214">
        <f t="shared" si="211"/>
        <v>32544.078214248642</v>
      </c>
      <c r="R273" s="179">
        <f t="shared" si="212"/>
        <v>-1.9991989955334487E-2</v>
      </c>
      <c r="S273" s="404"/>
      <c r="T273" s="213">
        <v>-1611280.392719663</v>
      </c>
      <c r="U273" s="213">
        <f>'2.a. Vos-laskelma'!U273</f>
        <v>-1680851.8910661456</v>
      </c>
      <c r="V273" s="214">
        <f t="shared" si="213"/>
        <v>-69571.498346482636</v>
      </c>
      <c r="W273" s="179">
        <f t="shared" si="214"/>
        <v>4.3177772571944259E-2</v>
      </c>
      <c r="X273" s="142"/>
      <c r="Y273" s="213">
        <f>'1.a. Vos-laskelma'!X273</f>
        <v>1074035.9629255249</v>
      </c>
      <c r="Z273" s="213">
        <f>'1.a. Vos-laskelma'!E273</f>
        <v>1242508.6768045728</v>
      </c>
      <c r="AA273" s="214">
        <f t="shared" si="215"/>
        <v>168472.71387904789</v>
      </c>
      <c r="AB273" s="179">
        <f t="shared" si="216"/>
        <v>0.15685947183756455</v>
      </c>
      <c r="AC273" s="179"/>
      <c r="AD273" s="213">
        <v>394965.20478441921</v>
      </c>
      <c r="AE273" s="213">
        <f>'2.a. Vos-laskelma'!X273</f>
        <v>434565.12017890962</v>
      </c>
      <c r="AF273" s="214">
        <f t="shared" si="217"/>
        <v>39599.91539449041</v>
      </c>
      <c r="AG273" s="179">
        <f t="shared" si="218"/>
        <v>0.10026178234132023</v>
      </c>
      <c r="AH273" s="143"/>
      <c r="AI273" s="81">
        <v>-142279.22500971929</v>
      </c>
      <c r="AJ273" s="81">
        <f>'2.a. Vos-laskelma'!Y273</f>
        <v>-3778.094082663185</v>
      </c>
      <c r="AK273" s="214">
        <f t="shared" si="219"/>
        <v>138501.1309270561</v>
      </c>
      <c r="AL273" s="179">
        <f t="shared" si="220"/>
        <v>-0.97344591887954757</v>
      </c>
      <c r="AM273" s="142"/>
      <c r="AN273" s="213">
        <v>-119535</v>
      </c>
      <c r="AO273" s="213">
        <v>-119535</v>
      </c>
      <c r="AP273" s="214">
        <f t="shared" si="204"/>
        <v>0</v>
      </c>
      <c r="AQ273" s="179">
        <f t="shared" si="205"/>
        <v>0</v>
      </c>
      <c r="AR273" s="142"/>
      <c r="AS273" s="213">
        <f t="shared" si="221"/>
        <v>-261814.22500971929</v>
      </c>
      <c r="AT273" s="213">
        <f t="shared" si="222"/>
        <v>-123313.09408266318</v>
      </c>
      <c r="AU273" s="214">
        <f t="shared" si="223"/>
        <v>138501.1309270561</v>
      </c>
      <c r="AV273" s="179">
        <f t="shared" si="224"/>
        <v>-0.52900536982631308</v>
      </c>
      <c r="AX273" s="213">
        <f t="shared" si="225"/>
        <v>7.1724266137624317</v>
      </c>
      <c r="AY273" s="213">
        <f t="shared" si="226"/>
        <v>-37.682862844196606</v>
      </c>
      <c r="AZ273" s="213">
        <f t="shared" si="227"/>
        <v>-44.855289457959039</v>
      </c>
      <c r="BA273" s="404">
        <f t="shared" si="228"/>
        <v>-6.2538512937714605</v>
      </c>
      <c r="BB273" s="164"/>
      <c r="BC273" s="213">
        <f t="shared" si="229"/>
        <v>-704.39457837475891</v>
      </c>
      <c r="BD273" s="213">
        <f t="shared" si="230"/>
        <v>-702.78052529066929</v>
      </c>
      <c r="BE273" s="213">
        <f t="shared" si="231"/>
        <v>1.614053084089619</v>
      </c>
      <c r="BF273" s="404">
        <f t="shared" si="232"/>
        <v>-2.2914047518845251E-3</v>
      </c>
      <c r="BG273" s="527"/>
      <c r="BH273" s="213">
        <f t="shared" si="233"/>
        <v>-697.22215176099655</v>
      </c>
      <c r="BI273" s="213">
        <f t="shared" si="234"/>
        <v>-740.46338813486591</v>
      </c>
      <c r="BJ273" s="213">
        <f t="shared" si="235"/>
        <v>-43.241236373869356</v>
      </c>
      <c r="BK273" s="404">
        <f t="shared" si="236"/>
        <v>6.2019309433375809E-2</v>
      </c>
      <c r="BL273" s="215"/>
      <c r="BM273" s="213">
        <f t="shared" si="237"/>
        <v>464.74944306599951</v>
      </c>
      <c r="BN273" s="213">
        <f t="shared" si="238"/>
        <v>547.36065057470171</v>
      </c>
      <c r="BO273" s="213">
        <f t="shared" si="239"/>
        <v>82.611207508702194</v>
      </c>
      <c r="BP273" s="404">
        <f t="shared" si="240"/>
        <v>0.17775429049189953</v>
      </c>
      <c r="BQ273" s="215"/>
      <c r="BR273" s="213">
        <f t="shared" si="241"/>
        <v>170.90662258088238</v>
      </c>
      <c r="BS273" s="213">
        <f t="shared" si="242"/>
        <v>191.43837893344036</v>
      </c>
      <c r="BT273" s="213">
        <f t="shared" si="243"/>
        <v>20.531756352557977</v>
      </c>
      <c r="BU273" s="404">
        <f t="shared" si="244"/>
        <v>0.1201343519783221</v>
      </c>
      <c r="BV273" s="215"/>
      <c r="BW273" s="213">
        <f t="shared" si="245"/>
        <v>-61.566086114114796</v>
      </c>
      <c r="BX273" s="213">
        <f t="shared" si="246"/>
        <v>-1.6643586267238701</v>
      </c>
      <c r="BY273" s="213">
        <f t="shared" si="247"/>
        <v>59.901727487390929</v>
      </c>
      <c r="BZ273" s="404">
        <f t="shared" si="248"/>
        <v>-0.9729663077227465</v>
      </c>
      <c r="CA273" s="216"/>
      <c r="CB273" s="213">
        <f t="shared" si="249"/>
        <v>-51.724361748160966</v>
      </c>
      <c r="CC273" s="213">
        <f t="shared" si="250"/>
        <v>-52.658590308370044</v>
      </c>
      <c r="CD273" s="213">
        <f t="shared" si="251"/>
        <v>-0.9342285602090783</v>
      </c>
      <c r="CE273" s="404">
        <f t="shared" si="252"/>
        <v>1.8061674008810643E-2</v>
      </c>
      <c r="CF273" s="142"/>
      <c r="CG273" s="213">
        <f t="shared" si="253"/>
        <v>-113.29044786227577</v>
      </c>
      <c r="CH273" s="213">
        <f t="shared" si="254"/>
        <v>-54.322948935093912</v>
      </c>
      <c r="CI273" s="206">
        <v>-201.48248429397921</v>
      </c>
      <c r="CJ273" s="142">
        <v>-2.2845881833107309</v>
      </c>
    </row>
    <row r="274" spans="1:88">
      <c r="A274" s="74">
        <v>858</v>
      </c>
      <c r="B274" s="84">
        <v>1</v>
      </c>
      <c r="C274" s="85">
        <v>35</v>
      </c>
      <c r="D274" s="75" t="s">
        <v>305</v>
      </c>
      <c r="E274" s="97">
        <v>42225</v>
      </c>
      <c r="F274" s="213">
        <f>'1.a. Vos-laskelma'!C274</f>
        <v>42479</v>
      </c>
      <c r="G274" s="214">
        <f t="shared" si="206"/>
        <v>254</v>
      </c>
      <c r="H274" s="179">
        <f t="shared" si="207"/>
        <v>6.0153937240970991E-3</v>
      </c>
      <c r="I274" s="142"/>
      <c r="J274" s="213">
        <v>25280254.425567631</v>
      </c>
      <c r="K274" s="214">
        <f t="shared" si="208"/>
        <v>24248327.434249826</v>
      </c>
      <c r="L274" s="214">
        <f t="shared" si="209"/>
        <v>-1031926.9913178049</v>
      </c>
      <c r="M274" s="179">
        <f t="shared" si="210"/>
        <v>-4.081948598880189E-2</v>
      </c>
      <c r="N274" s="404"/>
      <c r="O274" s="213">
        <v>7973492.3588122446</v>
      </c>
      <c r="P274" s="213">
        <f>'2.a. Vos-laskelma'!M274+'2.a. Vos-laskelma'!N274</f>
        <v>7310953.1669176016</v>
      </c>
      <c r="Q274" s="214">
        <f t="shared" si="211"/>
        <v>-662539.19189464301</v>
      </c>
      <c r="R274" s="179">
        <f t="shared" si="212"/>
        <v>-8.3092722997647278E-2</v>
      </c>
      <c r="S274" s="404"/>
      <c r="T274" s="213">
        <v>33253746.78437987</v>
      </c>
      <c r="U274" s="213">
        <f>'2.a. Vos-laskelma'!U274</f>
        <v>31559280.601167426</v>
      </c>
      <c r="V274" s="214">
        <f t="shared" si="213"/>
        <v>-1694466.1832124442</v>
      </c>
      <c r="W274" s="179">
        <f t="shared" si="214"/>
        <v>-5.0955647019251919E-2</v>
      </c>
      <c r="X274" s="142"/>
      <c r="Y274" s="213">
        <f>'1.a. Vos-laskelma'!X274</f>
        <v>-970522.86111037829</v>
      </c>
      <c r="Z274" s="213">
        <f>'1.a. Vos-laskelma'!E274</f>
        <v>-1161621.0797837419</v>
      </c>
      <c r="AA274" s="214">
        <f t="shared" si="215"/>
        <v>-191098.21867336356</v>
      </c>
      <c r="AB274" s="179">
        <f t="shared" si="216"/>
        <v>0.1969023361847731</v>
      </c>
      <c r="AC274" s="179"/>
      <c r="AD274" s="213">
        <v>1920405.583388068</v>
      </c>
      <c r="AE274" s="213">
        <f>'2.a. Vos-laskelma'!X274</f>
        <v>2601607.4293297189</v>
      </c>
      <c r="AF274" s="214">
        <f t="shared" si="217"/>
        <v>681201.84594165091</v>
      </c>
      <c r="AG274" s="179">
        <f t="shared" si="218"/>
        <v>0.3547176970501425</v>
      </c>
      <c r="AH274" s="143"/>
      <c r="AI274" s="81">
        <v>34203629.506657563</v>
      </c>
      <c r="AJ274" s="81">
        <f>'2.a. Vos-laskelma'!Y274</f>
        <v>32999266.950713404</v>
      </c>
      <c r="AK274" s="214">
        <f t="shared" si="219"/>
        <v>-1204362.5559441596</v>
      </c>
      <c r="AL274" s="179">
        <f t="shared" si="220"/>
        <v>-3.5211542556024253E-2</v>
      </c>
      <c r="AM274" s="142"/>
      <c r="AN274" s="213">
        <v>-3512109</v>
      </c>
      <c r="AO274" s="213">
        <v>-3512109</v>
      </c>
      <c r="AP274" s="214">
        <f t="shared" si="204"/>
        <v>0</v>
      </c>
      <c r="AQ274" s="179">
        <f t="shared" si="205"/>
        <v>0</v>
      </c>
      <c r="AR274" s="142"/>
      <c r="AS274" s="213">
        <f t="shared" si="221"/>
        <v>30691520.506657563</v>
      </c>
      <c r="AT274" s="213">
        <f t="shared" si="222"/>
        <v>29487157.950713404</v>
      </c>
      <c r="AU274" s="214">
        <f t="shared" si="223"/>
        <v>-1204362.5559441596</v>
      </c>
      <c r="AV274" s="179">
        <f t="shared" si="224"/>
        <v>-3.9240889211823539E-2</v>
      </c>
      <c r="AX274" s="213">
        <f t="shared" si="225"/>
        <v>598.70347958715524</v>
      </c>
      <c r="AY274" s="213">
        <f t="shared" si="226"/>
        <v>570.83093844605162</v>
      </c>
      <c r="AZ274" s="213">
        <f t="shared" si="227"/>
        <v>-27.872541141103625</v>
      </c>
      <c r="BA274" s="404">
        <f t="shared" si="228"/>
        <v>-4.6554834056290344E-2</v>
      </c>
      <c r="BB274" s="164"/>
      <c r="BC274" s="213">
        <f t="shared" si="229"/>
        <v>188.83344840289507</v>
      </c>
      <c r="BD274" s="213">
        <f t="shared" si="230"/>
        <v>172.10746879440669</v>
      </c>
      <c r="BE274" s="213">
        <f t="shared" si="231"/>
        <v>-16.725979608488387</v>
      </c>
      <c r="BF274" s="404">
        <f t="shared" si="232"/>
        <v>-8.8575301409535429E-2</v>
      </c>
      <c r="BG274" s="527"/>
      <c r="BH274" s="213">
        <f t="shared" si="233"/>
        <v>787.53692799005023</v>
      </c>
      <c r="BI274" s="213">
        <f t="shared" si="234"/>
        <v>742.93840724045822</v>
      </c>
      <c r="BJ274" s="213">
        <f t="shared" si="235"/>
        <v>-44.598520749592012</v>
      </c>
      <c r="BK274" s="404">
        <f t="shared" si="236"/>
        <v>-5.6630386670776502E-2</v>
      </c>
      <c r="BL274" s="215"/>
      <c r="BM274" s="213">
        <f t="shared" si="237"/>
        <v>-22.984555621323345</v>
      </c>
      <c r="BN274" s="213">
        <f t="shared" si="238"/>
        <v>-27.345772729672117</v>
      </c>
      <c r="BO274" s="213">
        <f t="shared" si="239"/>
        <v>-4.3612171083487716</v>
      </c>
      <c r="BP274" s="404">
        <f t="shared" si="240"/>
        <v>0.18974554828037493</v>
      </c>
      <c r="BQ274" s="215"/>
      <c r="BR274" s="213">
        <f t="shared" si="241"/>
        <v>45.480298008006351</v>
      </c>
      <c r="BS274" s="213">
        <f t="shared" si="242"/>
        <v>61.244554469966779</v>
      </c>
      <c r="BT274" s="213">
        <f t="shared" si="243"/>
        <v>15.764256461960429</v>
      </c>
      <c r="BU274" s="404">
        <f t="shared" si="244"/>
        <v>0.3466172640114471</v>
      </c>
      <c r="BV274" s="215"/>
      <c r="BW274" s="213">
        <f t="shared" si="245"/>
        <v>810.03267037673334</v>
      </c>
      <c r="BX274" s="213">
        <f t="shared" si="246"/>
        <v>776.8371889807529</v>
      </c>
      <c r="BY274" s="213">
        <f t="shared" si="247"/>
        <v>-33.195481395980437</v>
      </c>
      <c r="BZ274" s="404">
        <f t="shared" si="248"/>
        <v>-4.0980422901389577E-2</v>
      </c>
      <c r="CA274" s="216"/>
      <c r="CB274" s="213">
        <f t="shared" si="249"/>
        <v>-83.176056838365895</v>
      </c>
      <c r="CC274" s="213">
        <f t="shared" si="250"/>
        <v>-82.678711834082719</v>
      </c>
      <c r="CD274" s="213">
        <f t="shared" si="251"/>
        <v>0.49734500428317574</v>
      </c>
      <c r="CE274" s="404">
        <f t="shared" si="252"/>
        <v>-5.9794251277101871E-3</v>
      </c>
      <c r="CF274" s="142"/>
      <c r="CG274" s="213">
        <f t="shared" si="253"/>
        <v>726.85661353836736</v>
      </c>
      <c r="CH274" s="213">
        <f t="shared" si="254"/>
        <v>694.15847714667018</v>
      </c>
      <c r="CI274" s="206">
        <v>-40.001403622735438</v>
      </c>
      <c r="CJ274" s="142">
        <v>-5.21627246864029E-2</v>
      </c>
    </row>
    <row r="275" spans="1:88">
      <c r="A275" s="74">
        <v>859</v>
      </c>
      <c r="B275" s="84">
        <v>17</v>
      </c>
      <c r="C275" s="84">
        <v>17</v>
      </c>
      <c r="D275" s="75" t="s">
        <v>306</v>
      </c>
      <c r="E275" s="97">
        <v>6501</v>
      </c>
      <c r="F275" s="213">
        <f>'1.a. Vos-laskelma'!C275</f>
        <v>6470</v>
      </c>
      <c r="G275" s="214">
        <f t="shared" si="206"/>
        <v>-31</v>
      </c>
      <c r="H275" s="179">
        <f t="shared" si="207"/>
        <v>-4.7684971542839563E-3</v>
      </c>
      <c r="I275" s="142"/>
      <c r="J275" s="213">
        <v>10235846.71325748</v>
      </c>
      <c r="K275" s="214">
        <f t="shared" si="208"/>
        <v>10239513.63552402</v>
      </c>
      <c r="L275" s="214">
        <f t="shared" si="209"/>
        <v>3666.9222665391862</v>
      </c>
      <c r="M275" s="179">
        <f t="shared" si="210"/>
        <v>3.5824317902199379E-4</v>
      </c>
      <c r="N275" s="404"/>
      <c r="O275" s="213">
        <v>-3163132.1248473702</v>
      </c>
      <c r="P275" s="213">
        <f>'2.a. Vos-laskelma'!M275+'2.a. Vos-laskelma'!N275</f>
        <v>-3073928.1811373029</v>
      </c>
      <c r="Q275" s="214">
        <f t="shared" si="211"/>
        <v>89203.943710067309</v>
      </c>
      <c r="R275" s="179">
        <f t="shared" si="212"/>
        <v>-2.8201143736407041E-2</v>
      </c>
      <c r="S275" s="404"/>
      <c r="T275" s="213">
        <v>7072714.5884101056</v>
      </c>
      <c r="U275" s="213">
        <f>'2.a. Vos-laskelma'!U275</f>
        <v>7165585.4543867167</v>
      </c>
      <c r="V275" s="214">
        <f t="shared" si="213"/>
        <v>92870.865976611152</v>
      </c>
      <c r="W275" s="179">
        <f t="shared" si="214"/>
        <v>1.3130865782255162E-2</v>
      </c>
      <c r="X275" s="142"/>
      <c r="Y275" s="213">
        <f>'1.a. Vos-laskelma'!X275</f>
        <v>4832047.1310052034</v>
      </c>
      <c r="Z275" s="213">
        <f>'1.a. Vos-laskelma'!E275</f>
        <v>4884321.3386305068</v>
      </c>
      <c r="AA275" s="214">
        <f t="shared" si="215"/>
        <v>52274.207625303417</v>
      </c>
      <c r="AB275" s="179">
        <f t="shared" si="216"/>
        <v>1.0818232150485853E-2</v>
      </c>
      <c r="AC275" s="179"/>
      <c r="AD275" s="213">
        <v>398702.7262724897</v>
      </c>
      <c r="AE275" s="213">
        <f>'2.a. Vos-laskelma'!X275</f>
        <v>503338.1633036143</v>
      </c>
      <c r="AF275" s="214">
        <f t="shared" si="217"/>
        <v>104635.4370311246</v>
      </c>
      <c r="AG275" s="179">
        <f t="shared" si="218"/>
        <v>0.26243973300451545</v>
      </c>
      <c r="AH275" s="143"/>
      <c r="AI275" s="81">
        <v>12303464.445687801</v>
      </c>
      <c r="AJ275" s="81">
        <f>'2.a. Vos-laskelma'!Y275</f>
        <v>12553244.956320837</v>
      </c>
      <c r="AK275" s="214">
        <f t="shared" si="219"/>
        <v>249780.51063303649</v>
      </c>
      <c r="AL275" s="179">
        <f t="shared" si="220"/>
        <v>2.0301640382321844E-2</v>
      </c>
      <c r="AM275" s="142"/>
      <c r="AN275" s="213">
        <v>-1028291</v>
      </c>
      <c r="AO275" s="213">
        <v>-1028291</v>
      </c>
      <c r="AP275" s="214">
        <f t="shared" si="204"/>
        <v>0</v>
      </c>
      <c r="AQ275" s="179">
        <f t="shared" si="205"/>
        <v>0</v>
      </c>
      <c r="AR275" s="142"/>
      <c r="AS275" s="213">
        <f t="shared" si="221"/>
        <v>11275173.445687801</v>
      </c>
      <c r="AT275" s="213">
        <f t="shared" si="222"/>
        <v>11524953.956320837</v>
      </c>
      <c r="AU275" s="214">
        <f t="shared" si="223"/>
        <v>249780.51063303649</v>
      </c>
      <c r="AV275" s="179">
        <f t="shared" si="224"/>
        <v>2.2153141309641251E-2</v>
      </c>
      <c r="AX275" s="213">
        <f t="shared" si="225"/>
        <v>1574.503416898551</v>
      </c>
      <c r="AY275" s="213">
        <f t="shared" si="226"/>
        <v>1582.6141631412704</v>
      </c>
      <c r="AZ275" s="213">
        <f t="shared" si="227"/>
        <v>8.110746242719415</v>
      </c>
      <c r="BA275" s="404">
        <f t="shared" si="228"/>
        <v>5.1513043132646371E-3</v>
      </c>
      <c r="BB275" s="164"/>
      <c r="BC275" s="213">
        <f t="shared" si="229"/>
        <v>-486.56085599867254</v>
      </c>
      <c r="BD275" s="213">
        <f t="shared" si="230"/>
        <v>-475.10481934115967</v>
      </c>
      <c r="BE275" s="213">
        <f t="shared" si="231"/>
        <v>11.456036657512868</v>
      </c>
      <c r="BF275" s="404">
        <f t="shared" si="232"/>
        <v>-2.3544920468374305E-2</v>
      </c>
      <c r="BG275" s="527"/>
      <c r="BH275" s="213">
        <f t="shared" si="233"/>
        <v>1087.9425608998779</v>
      </c>
      <c r="BI275" s="213">
        <f t="shared" si="234"/>
        <v>1107.5093438001109</v>
      </c>
      <c r="BJ275" s="213">
        <f t="shared" si="235"/>
        <v>19.566782900232965</v>
      </c>
      <c r="BK275" s="404">
        <f t="shared" si="236"/>
        <v>1.7985124953700266E-2</v>
      </c>
      <c r="BL275" s="215"/>
      <c r="BM275" s="213">
        <f t="shared" si="237"/>
        <v>743.27751592142795</v>
      </c>
      <c r="BN275" s="213">
        <f t="shared" si="238"/>
        <v>754.91829036020192</v>
      </c>
      <c r="BO275" s="213">
        <f t="shared" si="239"/>
        <v>11.640774438773974</v>
      </c>
      <c r="BP275" s="404">
        <f t="shared" si="240"/>
        <v>1.566141069711104E-2</v>
      </c>
      <c r="BQ275" s="215"/>
      <c r="BR275" s="213">
        <f t="shared" si="241"/>
        <v>61.329445665665233</v>
      </c>
      <c r="BS275" s="213">
        <f t="shared" si="242"/>
        <v>77.795697573974394</v>
      </c>
      <c r="BT275" s="213">
        <f t="shared" si="243"/>
        <v>16.466251908309161</v>
      </c>
      <c r="BU275" s="404">
        <f t="shared" si="244"/>
        <v>0.26848851688753567</v>
      </c>
      <c r="BV275" s="215"/>
      <c r="BW275" s="213">
        <f t="shared" si="245"/>
        <v>1892.5495224869712</v>
      </c>
      <c r="BX275" s="213">
        <f t="shared" si="246"/>
        <v>1940.2233317342871</v>
      </c>
      <c r="BY275" s="213">
        <f t="shared" si="247"/>
        <v>47.67380924731583</v>
      </c>
      <c r="BZ275" s="404">
        <f t="shared" si="248"/>
        <v>2.5190257206410317E-2</v>
      </c>
      <c r="CA275" s="216"/>
      <c r="CB275" s="213">
        <f t="shared" si="249"/>
        <v>-158.17428087986463</v>
      </c>
      <c r="CC275" s="213">
        <f t="shared" si="250"/>
        <v>-158.9321483771252</v>
      </c>
      <c r="CD275" s="213">
        <f t="shared" si="251"/>
        <v>-0.75786749726057678</v>
      </c>
      <c r="CE275" s="404">
        <f t="shared" si="252"/>
        <v>4.7913446676971887E-3</v>
      </c>
      <c r="CF275" s="142"/>
      <c r="CG275" s="213">
        <f t="shared" si="253"/>
        <v>1734.3752416071068</v>
      </c>
      <c r="CH275" s="213">
        <f t="shared" si="254"/>
        <v>1781.2911833571618</v>
      </c>
      <c r="CI275" s="206">
        <v>-40.88124756648358</v>
      </c>
      <c r="CJ275" s="142">
        <v>-2.3028361149951038E-2</v>
      </c>
    </row>
    <row r="276" spans="1:88">
      <c r="A276" s="74">
        <v>886</v>
      </c>
      <c r="B276" s="84">
        <v>4</v>
      </c>
      <c r="C276" s="84">
        <v>4</v>
      </c>
      <c r="D276" s="75" t="s">
        <v>307</v>
      </c>
      <c r="E276" s="97">
        <v>12382</v>
      </c>
      <c r="F276" s="213">
        <f>'1.a. Vos-laskelma'!C276</f>
        <v>12339</v>
      </c>
      <c r="G276" s="214">
        <f t="shared" si="206"/>
        <v>-43</v>
      </c>
      <c r="H276" s="179">
        <f t="shared" si="207"/>
        <v>-3.4727830722015829E-3</v>
      </c>
      <c r="I276" s="142"/>
      <c r="J276" s="213">
        <v>4833685.7075408231</v>
      </c>
      <c r="K276" s="214">
        <f t="shared" si="208"/>
        <v>4418452.565721768</v>
      </c>
      <c r="L276" s="214">
        <f t="shared" si="209"/>
        <v>-415233.14181905519</v>
      </c>
      <c r="M276" s="179">
        <f t="shared" si="210"/>
        <v>-8.5904042369007977E-2</v>
      </c>
      <c r="N276" s="404"/>
      <c r="O276" s="213">
        <v>-960085.23251528689</v>
      </c>
      <c r="P276" s="213">
        <f>'2.a. Vos-laskelma'!M276+'2.a. Vos-laskelma'!N276</f>
        <v>-788814.20435266325</v>
      </c>
      <c r="Q276" s="214">
        <f t="shared" si="211"/>
        <v>171271.02816262364</v>
      </c>
      <c r="R276" s="179">
        <f t="shared" si="212"/>
        <v>-0.17839148271650621</v>
      </c>
      <c r="S276" s="404"/>
      <c r="T276" s="213">
        <v>3873600.475025536</v>
      </c>
      <c r="U276" s="213">
        <f>'2.a. Vos-laskelma'!U276</f>
        <v>3629638.3613691051</v>
      </c>
      <c r="V276" s="214">
        <f t="shared" si="213"/>
        <v>-243962.11365643097</v>
      </c>
      <c r="W276" s="179">
        <f t="shared" si="214"/>
        <v>-6.2980711415475205E-2</v>
      </c>
      <c r="X276" s="142"/>
      <c r="Y276" s="213">
        <f>'1.a. Vos-laskelma'!X276</f>
        <v>4035742.1251466121</v>
      </c>
      <c r="Z276" s="213">
        <f>'1.a. Vos-laskelma'!E276</f>
        <v>4057458.701876991</v>
      </c>
      <c r="AA276" s="214">
        <f t="shared" si="215"/>
        <v>21716.576730378903</v>
      </c>
      <c r="AB276" s="179">
        <f t="shared" si="216"/>
        <v>5.3810615388588477E-3</v>
      </c>
      <c r="AC276" s="179"/>
      <c r="AD276" s="213">
        <v>793151.21131937741</v>
      </c>
      <c r="AE276" s="213">
        <f>'2.a. Vos-laskelma'!X276</f>
        <v>1039382.0573466998</v>
      </c>
      <c r="AF276" s="214">
        <f t="shared" si="217"/>
        <v>246230.84602732235</v>
      </c>
      <c r="AG276" s="179">
        <f t="shared" si="218"/>
        <v>0.31044628377699446</v>
      </c>
      <c r="AH276" s="143"/>
      <c r="AI276" s="81">
        <v>8702493.8114915267</v>
      </c>
      <c r="AJ276" s="81">
        <f>'2.a. Vos-laskelma'!Y276</f>
        <v>8726479.1205927953</v>
      </c>
      <c r="AK276" s="214">
        <f t="shared" si="219"/>
        <v>23985.309101268649</v>
      </c>
      <c r="AL276" s="179">
        <f t="shared" si="220"/>
        <v>2.7561420462714225E-3</v>
      </c>
      <c r="AM276" s="142"/>
      <c r="AN276" s="213">
        <v>-315036</v>
      </c>
      <c r="AO276" s="213">
        <v>-315036</v>
      </c>
      <c r="AP276" s="214">
        <f t="shared" si="204"/>
        <v>0</v>
      </c>
      <c r="AQ276" s="179">
        <f t="shared" si="205"/>
        <v>0</v>
      </c>
      <c r="AR276" s="142"/>
      <c r="AS276" s="213">
        <f t="shared" si="221"/>
        <v>8387457.8114915267</v>
      </c>
      <c r="AT276" s="213">
        <f t="shared" si="222"/>
        <v>8411443.1205927953</v>
      </c>
      <c r="AU276" s="214">
        <f t="shared" si="223"/>
        <v>23985.309101268649</v>
      </c>
      <c r="AV276" s="179">
        <f t="shared" si="224"/>
        <v>2.8596637551376708E-3</v>
      </c>
      <c r="AX276" s="213">
        <f t="shared" si="225"/>
        <v>390.38004422070935</v>
      </c>
      <c r="AY276" s="213">
        <f t="shared" si="226"/>
        <v>358.08838363901191</v>
      </c>
      <c r="AZ276" s="213">
        <f t="shared" si="227"/>
        <v>-32.291660581697442</v>
      </c>
      <c r="BA276" s="404">
        <f t="shared" si="228"/>
        <v>-8.2718522782482942E-2</v>
      </c>
      <c r="BB276" s="164"/>
      <c r="BC276" s="213">
        <f t="shared" si="229"/>
        <v>-77.538784729065327</v>
      </c>
      <c r="BD276" s="213">
        <f t="shared" si="230"/>
        <v>-63.928535890482472</v>
      </c>
      <c r="BE276" s="213">
        <f t="shared" si="231"/>
        <v>13.610248838582855</v>
      </c>
      <c r="BF276" s="404">
        <f t="shared" si="232"/>
        <v>-0.17552827125340628</v>
      </c>
      <c r="BG276" s="527"/>
      <c r="BH276" s="213">
        <f t="shared" si="233"/>
        <v>312.841259491644</v>
      </c>
      <c r="BI276" s="213">
        <f t="shared" si="234"/>
        <v>294.15984774852944</v>
      </c>
      <c r="BJ276" s="213">
        <f t="shared" si="235"/>
        <v>-18.681411743114552</v>
      </c>
      <c r="BK276" s="404">
        <f t="shared" si="236"/>
        <v>-5.9715306649356883E-2</v>
      </c>
      <c r="BL276" s="215"/>
      <c r="BM276" s="213">
        <f t="shared" si="237"/>
        <v>325.93620781348829</v>
      </c>
      <c r="BN276" s="213">
        <f t="shared" si="238"/>
        <v>328.83205299270531</v>
      </c>
      <c r="BO276" s="213">
        <f t="shared" si="239"/>
        <v>2.8958451792170194</v>
      </c>
      <c r="BP276" s="404">
        <f t="shared" si="240"/>
        <v>8.8846992441972573E-3</v>
      </c>
      <c r="BQ276" s="215"/>
      <c r="BR276" s="213">
        <f t="shared" si="241"/>
        <v>64.056793031770098</v>
      </c>
      <c r="BS276" s="213">
        <f t="shared" si="242"/>
        <v>84.235518060353328</v>
      </c>
      <c r="BT276" s="213">
        <f t="shared" si="243"/>
        <v>20.17872502858323</v>
      </c>
      <c r="BU276" s="404">
        <f t="shared" si="244"/>
        <v>0.31501303879785608</v>
      </c>
      <c r="BV276" s="215"/>
      <c r="BW276" s="213">
        <f t="shared" si="245"/>
        <v>702.8342603369025</v>
      </c>
      <c r="BX276" s="213">
        <f t="shared" si="246"/>
        <v>707.2274188015881</v>
      </c>
      <c r="BY276" s="213">
        <f t="shared" si="247"/>
        <v>4.3931584646855981</v>
      </c>
      <c r="BZ276" s="404">
        <f t="shared" si="248"/>
        <v>6.2506322081962032E-3</v>
      </c>
      <c r="CA276" s="216"/>
      <c r="CB276" s="213">
        <f t="shared" si="249"/>
        <v>-25.443062510095299</v>
      </c>
      <c r="CC276" s="213">
        <f t="shared" si="250"/>
        <v>-25.531728665207879</v>
      </c>
      <c r="CD276" s="213">
        <f t="shared" si="251"/>
        <v>-8.8666155112580469E-2</v>
      </c>
      <c r="CE276" s="404">
        <f t="shared" si="252"/>
        <v>3.4848853229598247E-3</v>
      </c>
      <c r="CF276" s="142"/>
      <c r="CG276" s="213">
        <f t="shared" si="253"/>
        <v>677.39119782680723</v>
      </c>
      <c r="CH276" s="213">
        <f t="shared" si="254"/>
        <v>681.69569013638022</v>
      </c>
      <c r="CI276" s="206">
        <v>-11.3896113267466</v>
      </c>
      <c r="CJ276" s="142">
        <v>-1.6535901081134001E-2</v>
      </c>
    </row>
    <row r="277" spans="1:88">
      <c r="A277" s="74">
        <v>887</v>
      </c>
      <c r="B277" s="84">
        <v>6</v>
      </c>
      <c r="C277" s="84">
        <v>6</v>
      </c>
      <c r="D277" s="75" t="s">
        <v>308</v>
      </c>
      <c r="E277" s="97">
        <v>4493</v>
      </c>
      <c r="F277" s="213">
        <f>'1.a. Vos-laskelma'!C277</f>
        <v>4440</v>
      </c>
      <c r="G277" s="214">
        <f t="shared" si="206"/>
        <v>-53</v>
      </c>
      <c r="H277" s="179">
        <f t="shared" si="207"/>
        <v>-1.1796127309147563E-2</v>
      </c>
      <c r="I277" s="142"/>
      <c r="J277" s="213">
        <v>631221.68286615517</v>
      </c>
      <c r="K277" s="214">
        <f t="shared" si="208"/>
        <v>538340.61748906597</v>
      </c>
      <c r="L277" s="214">
        <f t="shared" si="209"/>
        <v>-92881.065377089195</v>
      </c>
      <c r="M277" s="179">
        <f t="shared" si="210"/>
        <v>-0.14714492213789143</v>
      </c>
      <c r="N277" s="404"/>
      <c r="O277" s="213">
        <v>-728756.80384499184</v>
      </c>
      <c r="P277" s="213">
        <f>'2.a. Vos-laskelma'!M277+'2.a. Vos-laskelma'!N277</f>
        <v>-666645.73727819859</v>
      </c>
      <c r="Q277" s="214">
        <f t="shared" si="211"/>
        <v>62111.066566793248</v>
      </c>
      <c r="R277" s="179">
        <f t="shared" si="212"/>
        <v>-8.5228798193154723E-2</v>
      </c>
      <c r="S277" s="404"/>
      <c r="T277" s="213">
        <v>-97535.120978836669</v>
      </c>
      <c r="U277" s="213">
        <f>'2.a. Vos-laskelma'!U277</f>
        <v>-128305.11978913262</v>
      </c>
      <c r="V277" s="214">
        <f t="shared" si="213"/>
        <v>-30769.998810295947</v>
      </c>
      <c r="W277" s="179">
        <f t="shared" si="214"/>
        <v>0.31547609211427002</v>
      </c>
      <c r="X277" s="142"/>
      <c r="Y277" s="213">
        <f>'1.a. Vos-laskelma'!X277</f>
        <v>2445227.7562066768</v>
      </c>
      <c r="Z277" s="213">
        <f>'1.a. Vos-laskelma'!E277</f>
        <v>2373501.7651119479</v>
      </c>
      <c r="AA277" s="214">
        <f t="shared" si="215"/>
        <v>-71725.991094728932</v>
      </c>
      <c r="AB277" s="179">
        <f t="shared" si="216"/>
        <v>-2.9333051251634195E-2</v>
      </c>
      <c r="AC277" s="179"/>
      <c r="AD277" s="213">
        <v>732082.2774991279</v>
      </c>
      <c r="AE277" s="213">
        <f>'2.a. Vos-laskelma'!X277</f>
        <v>807684.94646118057</v>
      </c>
      <c r="AF277" s="214">
        <f t="shared" si="217"/>
        <v>75602.668962052674</v>
      </c>
      <c r="AG277" s="179">
        <f t="shared" si="218"/>
        <v>0.10327072691927409</v>
      </c>
      <c r="AH277" s="143"/>
      <c r="AI277" s="81">
        <v>3079774.912726969</v>
      </c>
      <c r="AJ277" s="81">
        <f>'2.a. Vos-laskelma'!Y277</f>
        <v>3052881.5917839962</v>
      </c>
      <c r="AK277" s="214">
        <f t="shared" si="219"/>
        <v>-26893.320942972787</v>
      </c>
      <c r="AL277" s="179">
        <f t="shared" si="220"/>
        <v>-8.7322358630294358E-3</v>
      </c>
      <c r="AM277" s="142"/>
      <c r="AN277" s="213">
        <v>-291718</v>
      </c>
      <c r="AO277" s="213">
        <v>-291718</v>
      </c>
      <c r="AP277" s="214">
        <f t="shared" si="204"/>
        <v>0</v>
      </c>
      <c r="AQ277" s="179">
        <f t="shared" si="205"/>
        <v>0</v>
      </c>
      <c r="AR277" s="142"/>
      <c r="AS277" s="213">
        <f t="shared" si="221"/>
        <v>2788056.912726969</v>
      </c>
      <c r="AT277" s="213">
        <f t="shared" si="222"/>
        <v>2761163.5917839962</v>
      </c>
      <c r="AU277" s="214">
        <f t="shared" si="223"/>
        <v>-26893.320942972787</v>
      </c>
      <c r="AV277" s="179">
        <f t="shared" si="224"/>
        <v>-9.6459009929853665E-3</v>
      </c>
      <c r="AX277" s="213">
        <f t="shared" si="225"/>
        <v>140.49002512044407</v>
      </c>
      <c r="AY277" s="213">
        <f t="shared" si="226"/>
        <v>121.24788682186171</v>
      </c>
      <c r="AZ277" s="213">
        <f t="shared" si="227"/>
        <v>-19.242138298582361</v>
      </c>
      <c r="BA277" s="404">
        <f t="shared" si="228"/>
        <v>-0.13696444485710502</v>
      </c>
      <c r="BB277" s="164"/>
      <c r="BC277" s="213">
        <f t="shared" si="229"/>
        <v>-162.19826482194344</v>
      </c>
      <c r="BD277" s="213">
        <f t="shared" si="230"/>
        <v>-150.1454363239186</v>
      </c>
      <c r="BE277" s="213">
        <f t="shared" si="231"/>
        <v>12.052828498024837</v>
      </c>
      <c r="BF277" s="404">
        <f t="shared" si="232"/>
        <v>-7.430923204546043E-2</v>
      </c>
      <c r="BG277" s="527"/>
      <c r="BH277" s="213">
        <f t="shared" si="233"/>
        <v>-21.70823970149937</v>
      </c>
      <c r="BI277" s="213">
        <f t="shared" si="234"/>
        <v>-28.897549502056897</v>
      </c>
      <c r="BJ277" s="213">
        <f t="shared" si="235"/>
        <v>-7.1893098005575276</v>
      </c>
      <c r="BK277" s="404">
        <f t="shared" si="236"/>
        <v>0.33117884726788638</v>
      </c>
      <c r="BL277" s="215"/>
      <c r="BM277" s="213">
        <f t="shared" si="237"/>
        <v>544.23052664292834</v>
      </c>
      <c r="BN277" s="213">
        <f t="shared" si="238"/>
        <v>534.57246961980809</v>
      </c>
      <c r="BO277" s="213">
        <f t="shared" si="239"/>
        <v>-9.6580570231202501</v>
      </c>
      <c r="BP277" s="404">
        <f t="shared" si="240"/>
        <v>-1.7746261097656025E-2</v>
      </c>
      <c r="BQ277" s="215"/>
      <c r="BR277" s="213">
        <f t="shared" si="241"/>
        <v>162.93841030472467</v>
      </c>
      <c r="BS277" s="213">
        <f t="shared" si="242"/>
        <v>181.91102397774338</v>
      </c>
      <c r="BT277" s="213">
        <f t="shared" si="243"/>
        <v>18.972613673018714</v>
      </c>
      <c r="BU277" s="404">
        <f t="shared" si="244"/>
        <v>0.11644040001087805</v>
      </c>
      <c r="BV277" s="215"/>
      <c r="BW277" s="213">
        <f t="shared" si="245"/>
        <v>685.46069724615381</v>
      </c>
      <c r="BX277" s="213">
        <f t="shared" si="246"/>
        <v>687.5859440954946</v>
      </c>
      <c r="BY277" s="213">
        <f t="shared" si="247"/>
        <v>2.1252468493407832</v>
      </c>
      <c r="BZ277" s="404">
        <f t="shared" si="248"/>
        <v>3.1004649250919664E-3</v>
      </c>
      <c r="CA277" s="216"/>
      <c r="CB277" s="213">
        <f t="shared" si="249"/>
        <v>-64.927220120186959</v>
      </c>
      <c r="CC277" s="213">
        <f t="shared" si="250"/>
        <v>-65.702252252252251</v>
      </c>
      <c r="CD277" s="213">
        <f t="shared" si="251"/>
        <v>-0.77503213206529153</v>
      </c>
      <c r="CE277" s="404">
        <f t="shared" si="252"/>
        <v>1.1936936936936886E-2</v>
      </c>
      <c r="CF277" s="142"/>
      <c r="CG277" s="213">
        <f t="shared" si="253"/>
        <v>620.53347712596678</v>
      </c>
      <c r="CH277" s="213">
        <f t="shared" si="254"/>
        <v>621.88369184324245</v>
      </c>
      <c r="CI277" s="206">
        <v>-76.141067934042212</v>
      </c>
      <c r="CJ277" s="142">
        <v>-0.1092921629962577</v>
      </c>
    </row>
    <row r="278" spans="1:88">
      <c r="A278" s="74">
        <v>889</v>
      </c>
      <c r="B278" s="84">
        <v>17</v>
      </c>
      <c r="C278" s="84">
        <v>17</v>
      </c>
      <c r="D278" s="75" t="s">
        <v>309</v>
      </c>
      <c r="E278" s="97">
        <v>2466</v>
      </c>
      <c r="F278" s="213">
        <f>'1.a. Vos-laskelma'!C278</f>
        <v>2399</v>
      </c>
      <c r="G278" s="214">
        <f t="shared" si="206"/>
        <v>-67</v>
      </c>
      <c r="H278" s="179">
        <f t="shared" si="207"/>
        <v>-2.7169505271695052E-2</v>
      </c>
      <c r="I278" s="142"/>
      <c r="J278" s="213">
        <v>2455139.48209811</v>
      </c>
      <c r="K278" s="214">
        <f t="shared" si="208"/>
        <v>2257580.2310588174</v>
      </c>
      <c r="L278" s="214">
        <f t="shared" si="209"/>
        <v>-197559.25103929266</v>
      </c>
      <c r="M278" s="179">
        <f t="shared" si="210"/>
        <v>-8.0467628205979858E-2</v>
      </c>
      <c r="N278" s="404"/>
      <c r="O278" s="213">
        <v>1327724.550681849</v>
      </c>
      <c r="P278" s="213">
        <f>'2.a. Vos-laskelma'!M278+'2.a. Vos-laskelma'!N278</f>
        <v>1286332.2571708008</v>
      </c>
      <c r="Q278" s="214">
        <f t="shared" si="211"/>
        <v>-41392.293511048192</v>
      </c>
      <c r="R278" s="179">
        <f t="shared" si="212"/>
        <v>-3.1175362005463635E-2</v>
      </c>
      <c r="S278" s="404"/>
      <c r="T278" s="213">
        <v>3782864.03277996</v>
      </c>
      <c r="U278" s="213">
        <f>'2.a. Vos-laskelma'!U278</f>
        <v>3543912.4882296179</v>
      </c>
      <c r="V278" s="214">
        <f t="shared" si="213"/>
        <v>-238951.54455034202</v>
      </c>
      <c r="W278" s="179">
        <f t="shared" si="214"/>
        <v>-6.3166834038901665E-2</v>
      </c>
      <c r="X278" s="142"/>
      <c r="Y278" s="213">
        <f>'1.a. Vos-laskelma'!X278</f>
        <v>1232216.8139224499</v>
      </c>
      <c r="Z278" s="213">
        <f>'1.a. Vos-laskelma'!E278</f>
        <v>1154038.3903850664</v>
      </c>
      <c r="AA278" s="214">
        <f t="shared" si="215"/>
        <v>-78178.423537383555</v>
      </c>
      <c r="AB278" s="179">
        <f t="shared" si="216"/>
        <v>-6.3445347161367127E-2</v>
      </c>
      <c r="AC278" s="179"/>
      <c r="AD278" s="213">
        <v>407353.9146995474</v>
      </c>
      <c r="AE278" s="213">
        <f>'2.a. Vos-laskelma'!X278</f>
        <v>446729.4804226734</v>
      </c>
      <c r="AF278" s="214">
        <f t="shared" si="217"/>
        <v>39375.565723125997</v>
      </c>
      <c r="AG278" s="179">
        <f t="shared" si="218"/>
        <v>9.6661807588539539E-2</v>
      </c>
      <c r="AH278" s="143"/>
      <c r="AI278" s="81">
        <v>5422434.7614019569</v>
      </c>
      <c r="AJ278" s="81">
        <f>'2.a. Vos-laskelma'!Y278</f>
        <v>5144680.3590373583</v>
      </c>
      <c r="AK278" s="214">
        <f t="shared" si="219"/>
        <v>-277754.40236459859</v>
      </c>
      <c r="AL278" s="179">
        <f t="shared" si="220"/>
        <v>-5.1223189321098608E-2</v>
      </c>
      <c r="AM278" s="142"/>
      <c r="AN278" s="213">
        <v>555589</v>
      </c>
      <c r="AO278" s="213">
        <v>555589</v>
      </c>
      <c r="AP278" s="214">
        <f t="shared" si="204"/>
        <v>0</v>
      </c>
      <c r="AQ278" s="179">
        <f t="shared" si="205"/>
        <v>0</v>
      </c>
      <c r="AR278" s="142"/>
      <c r="AS278" s="213">
        <f t="shared" si="221"/>
        <v>5978023.7614019569</v>
      </c>
      <c r="AT278" s="213">
        <f t="shared" si="222"/>
        <v>5700269.3590373583</v>
      </c>
      <c r="AU278" s="214">
        <f t="shared" si="223"/>
        <v>-277754.40236459859</v>
      </c>
      <c r="AV278" s="179">
        <f t="shared" si="224"/>
        <v>-4.6462579181762914E-2</v>
      </c>
      <c r="AX278" s="213">
        <f t="shared" si="225"/>
        <v>995.59589703897404</v>
      </c>
      <c r="AY278" s="213">
        <f t="shared" si="226"/>
        <v>941.05053399700603</v>
      </c>
      <c r="AZ278" s="213">
        <f t="shared" si="227"/>
        <v>-54.545363041968017</v>
      </c>
      <c r="BA278" s="404">
        <f t="shared" si="228"/>
        <v>-5.478664908542985E-2</v>
      </c>
      <c r="BB278" s="164"/>
      <c r="BC278" s="213">
        <f t="shared" si="229"/>
        <v>538.4122265538723</v>
      </c>
      <c r="BD278" s="213">
        <f t="shared" si="230"/>
        <v>536.19518848303494</v>
      </c>
      <c r="BE278" s="213">
        <f t="shared" si="231"/>
        <v>-2.2170380708373614</v>
      </c>
      <c r="BF278" s="404">
        <f t="shared" si="232"/>
        <v>-4.1177335162457156E-3</v>
      </c>
      <c r="BG278" s="527"/>
      <c r="BH278" s="213">
        <f t="shared" si="233"/>
        <v>1534.0081235928467</v>
      </c>
      <c r="BI278" s="213">
        <f t="shared" si="234"/>
        <v>1477.2457224800407</v>
      </c>
      <c r="BJ278" s="213">
        <f t="shared" si="235"/>
        <v>-56.762401112805946</v>
      </c>
      <c r="BK278" s="404">
        <f t="shared" si="236"/>
        <v>-3.70026730887585E-2</v>
      </c>
      <c r="BL278" s="215"/>
      <c r="BM278" s="213">
        <f t="shared" si="237"/>
        <v>499.68240629458637</v>
      </c>
      <c r="BN278" s="213">
        <f t="shared" si="238"/>
        <v>481.04976672991512</v>
      </c>
      <c r="BO278" s="213">
        <f t="shared" si="239"/>
        <v>-18.632639564671251</v>
      </c>
      <c r="BP278" s="404">
        <f t="shared" si="240"/>
        <v>-3.7288964610225704E-2</v>
      </c>
      <c r="BQ278" s="215"/>
      <c r="BR278" s="213">
        <f t="shared" si="241"/>
        <v>165.1881243712682</v>
      </c>
      <c r="BS278" s="213">
        <f t="shared" si="242"/>
        <v>186.21487303988053</v>
      </c>
      <c r="BT278" s="213">
        <f t="shared" si="243"/>
        <v>21.026748668612328</v>
      </c>
      <c r="BU278" s="404">
        <f t="shared" si="244"/>
        <v>0.12728971134361758</v>
      </c>
      <c r="BV278" s="215"/>
      <c r="BW278" s="213">
        <f t="shared" si="245"/>
        <v>2198.8786542587013</v>
      </c>
      <c r="BX278" s="213">
        <f t="shared" si="246"/>
        <v>2144.5103622498368</v>
      </c>
      <c r="BY278" s="213">
        <f t="shared" si="247"/>
        <v>-54.368292008864501</v>
      </c>
      <c r="BZ278" s="404">
        <f t="shared" si="248"/>
        <v>-2.4725462636860901E-2</v>
      </c>
      <c r="CA278" s="216"/>
      <c r="CB278" s="213">
        <f t="shared" si="249"/>
        <v>225.29967558799675</v>
      </c>
      <c r="CC278" s="213">
        <f t="shared" si="250"/>
        <v>231.59191329720716</v>
      </c>
      <c r="CD278" s="213">
        <f t="shared" si="251"/>
        <v>6.2922377092104114</v>
      </c>
      <c r="CE278" s="404">
        <f t="shared" si="252"/>
        <v>2.7928303459774897E-2</v>
      </c>
      <c r="CF278" s="142"/>
      <c r="CG278" s="213">
        <f t="shared" si="253"/>
        <v>2424.178329846698</v>
      </c>
      <c r="CH278" s="213">
        <f t="shared" si="254"/>
        <v>2376.102275547044</v>
      </c>
      <c r="CI278" s="206">
        <v>67.100884512022276</v>
      </c>
      <c r="CJ278" s="142">
        <v>2.846783190973803E-2</v>
      </c>
    </row>
    <row r="279" spans="1:88">
      <c r="A279" s="74">
        <v>890</v>
      </c>
      <c r="B279" s="84">
        <v>19</v>
      </c>
      <c r="C279" s="84">
        <v>19</v>
      </c>
      <c r="D279" s="75" t="s">
        <v>310</v>
      </c>
      <c r="E279" s="97">
        <v>1137</v>
      </c>
      <c r="F279" s="213">
        <f>'1.a. Vos-laskelma'!C279</f>
        <v>1112</v>
      </c>
      <c r="G279" s="214">
        <f t="shared" si="206"/>
        <v>-25</v>
      </c>
      <c r="H279" s="179">
        <f t="shared" si="207"/>
        <v>-2.1987686895338612E-2</v>
      </c>
      <c r="I279" s="142"/>
      <c r="J279" s="213">
        <v>1872543.056613371</v>
      </c>
      <c r="K279" s="214">
        <f t="shared" si="208"/>
        <v>1806343.0315926205</v>
      </c>
      <c r="L279" s="214">
        <f t="shared" si="209"/>
        <v>-66200.025020750472</v>
      </c>
      <c r="M279" s="179">
        <f t="shared" si="210"/>
        <v>-3.5353005522061526E-2</v>
      </c>
      <c r="N279" s="404"/>
      <c r="O279" s="213">
        <v>365971.80938042363</v>
      </c>
      <c r="P279" s="213">
        <f>'2.a. Vos-laskelma'!M279+'2.a. Vos-laskelma'!N279</f>
        <v>346612.75018778106</v>
      </c>
      <c r="Q279" s="214">
        <f t="shared" si="211"/>
        <v>-19359.05919264257</v>
      </c>
      <c r="R279" s="179">
        <f t="shared" si="212"/>
        <v>-5.2897678718524035E-2</v>
      </c>
      <c r="S279" s="404"/>
      <c r="T279" s="213">
        <v>2238514.865993795</v>
      </c>
      <c r="U279" s="213">
        <f>'2.a. Vos-laskelma'!U279</f>
        <v>2152955.7817804017</v>
      </c>
      <c r="V279" s="214">
        <f t="shared" si="213"/>
        <v>-85559.084213393275</v>
      </c>
      <c r="W279" s="179">
        <f t="shared" si="214"/>
        <v>-3.8221360739281521E-2</v>
      </c>
      <c r="X279" s="142"/>
      <c r="Y279" s="213">
        <f>'1.a. Vos-laskelma'!X279</f>
        <v>327291.43615139672</v>
      </c>
      <c r="Z279" s="213">
        <f>'1.a. Vos-laskelma'!E279</f>
        <v>421135.60354645504</v>
      </c>
      <c r="AA279" s="214">
        <f t="shared" si="215"/>
        <v>93844.167395058321</v>
      </c>
      <c r="AB279" s="179">
        <f t="shared" si="216"/>
        <v>0.28672967584660047</v>
      </c>
      <c r="AC279" s="179"/>
      <c r="AD279" s="213">
        <v>173333.39222574359</v>
      </c>
      <c r="AE279" s="213">
        <f>'2.a. Vos-laskelma'!X279</f>
        <v>193057.79416974165</v>
      </c>
      <c r="AF279" s="214">
        <f t="shared" si="217"/>
        <v>19724.401943998062</v>
      </c>
      <c r="AG279" s="179">
        <f t="shared" si="218"/>
        <v>0.11379458793669521</v>
      </c>
      <c r="AH279" s="143"/>
      <c r="AI279" s="81">
        <v>2739139.6943709352</v>
      </c>
      <c r="AJ279" s="81">
        <f>'2.a. Vos-laskelma'!Y279</f>
        <v>2767149.1794965984</v>
      </c>
      <c r="AK279" s="214">
        <f t="shared" si="219"/>
        <v>28009.485125663225</v>
      </c>
      <c r="AL279" s="179">
        <f t="shared" si="220"/>
        <v>1.0225650478222806E-2</v>
      </c>
      <c r="AM279" s="142"/>
      <c r="AN279" s="213">
        <v>226578</v>
      </c>
      <c r="AO279" s="213">
        <v>226578</v>
      </c>
      <c r="AP279" s="214">
        <f t="shared" si="204"/>
        <v>0</v>
      </c>
      <c r="AQ279" s="179">
        <f t="shared" si="205"/>
        <v>0</v>
      </c>
      <c r="AR279" s="142"/>
      <c r="AS279" s="213">
        <f t="shared" si="221"/>
        <v>2965717.6943709352</v>
      </c>
      <c r="AT279" s="213">
        <f t="shared" si="222"/>
        <v>2993727.1794965984</v>
      </c>
      <c r="AU279" s="214">
        <f t="shared" si="223"/>
        <v>28009.485125663225</v>
      </c>
      <c r="AV279" s="179">
        <f t="shared" si="224"/>
        <v>9.4444205457675495E-3</v>
      </c>
      <c r="AX279" s="213">
        <f t="shared" si="225"/>
        <v>1646.9156170742049</v>
      </c>
      <c r="AY279" s="213">
        <f t="shared" si="226"/>
        <v>1624.4092010725005</v>
      </c>
      <c r="AZ279" s="213">
        <f t="shared" si="227"/>
        <v>-22.506416001704338</v>
      </c>
      <c r="BA279" s="404">
        <f t="shared" si="228"/>
        <v>-1.3665797912395574E-2</v>
      </c>
      <c r="BB279" s="164"/>
      <c r="BC279" s="213">
        <f t="shared" si="229"/>
        <v>321.87494228709204</v>
      </c>
      <c r="BD279" s="213">
        <f t="shared" si="230"/>
        <v>311.70211347822038</v>
      </c>
      <c r="BE279" s="213">
        <f t="shared" si="231"/>
        <v>-10.172828808871657</v>
      </c>
      <c r="BF279" s="404">
        <f t="shared" si="232"/>
        <v>-3.1604910704102394E-2</v>
      </c>
      <c r="BG279" s="527"/>
      <c r="BH279" s="213">
        <f t="shared" si="233"/>
        <v>1968.7905593612973</v>
      </c>
      <c r="BI279" s="213">
        <f t="shared" si="234"/>
        <v>1936.1113145507209</v>
      </c>
      <c r="BJ279" s="213">
        <f t="shared" si="235"/>
        <v>-32.679244810576392</v>
      </c>
      <c r="BK279" s="404">
        <f t="shared" si="236"/>
        <v>-1.6598639532880526E-2</v>
      </c>
      <c r="BL279" s="215"/>
      <c r="BM279" s="213">
        <f t="shared" si="237"/>
        <v>287.85526486490477</v>
      </c>
      <c r="BN279" s="213">
        <f t="shared" si="238"/>
        <v>378.71906793745956</v>
      </c>
      <c r="BO279" s="213">
        <f t="shared" si="239"/>
        <v>90.863803072554788</v>
      </c>
      <c r="BP279" s="404">
        <f t="shared" si="240"/>
        <v>0.31565795093307975</v>
      </c>
      <c r="BQ279" s="215"/>
      <c r="BR279" s="213">
        <f t="shared" si="241"/>
        <v>152.44801427066278</v>
      </c>
      <c r="BS279" s="213">
        <f t="shared" si="242"/>
        <v>173.61312425336479</v>
      </c>
      <c r="BT279" s="213">
        <f t="shared" si="243"/>
        <v>21.165109982702006</v>
      </c>
      <c r="BU279" s="404">
        <f t="shared" si="244"/>
        <v>0.1388349338885094</v>
      </c>
      <c r="BV279" s="215"/>
      <c r="BW279" s="213">
        <f t="shared" si="245"/>
        <v>2409.0938384968649</v>
      </c>
      <c r="BX279" s="213">
        <f t="shared" si="246"/>
        <v>2488.4435067415452</v>
      </c>
      <c r="BY279" s="213">
        <f t="shared" si="247"/>
        <v>79.349668244680288</v>
      </c>
      <c r="BZ279" s="404">
        <f t="shared" si="248"/>
        <v>3.293755808789494E-2</v>
      </c>
      <c r="CA279" s="216"/>
      <c r="CB279" s="213">
        <f t="shared" si="249"/>
        <v>199.27704485488127</v>
      </c>
      <c r="CC279" s="213">
        <f t="shared" si="250"/>
        <v>203.75719424460431</v>
      </c>
      <c r="CD279" s="213">
        <f t="shared" si="251"/>
        <v>4.4801493897230387</v>
      </c>
      <c r="CE279" s="404">
        <f t="shared" si="252"/>
        <v>2.2482014388489152E-2</v>
      </c>
      <c r="CF279" s="142"/>
      <c r="CG279" s="213">
        <f t="shared" si="253"/>
        <v>2608.3708833517462</v>
      </c>
      <c r="CH279" s="213">
        <f t="shared" si="254"/>
        <v>2692.2007009861495</v>
      </c>
      <c r="CI279" s="206">
        <v>-148.4709748951004</v>
      </c>
      <c r="CJ279" s="142">
        <v>-5.3855455818389707E-2</v>
      </c>
    </row>
    <row r="280" spans="1:88">
      <c r="A280" s="74">
        <v>892</v>
      </c>
      <c r="B280" s="84">
        <v>13</v>
      </c>
      <c r="C280" s="84">
        <v>13</v>
      </c>
      <c r="D280" s="75" t="s">
        <v>311</v>
      </c>
      <c r="E280" s="97">
        <v>3657</v>
      </c>
      <c r="F280" s="213">
        <f>'1.a. Vos-laskelma'!C280</f>
        <v>3651</v>
      </c>
      <c r="G280" s="214">
        <f t="shared" si="206"/>
        <v>-6</v>
      </c>
      <c r="H280" s="179">
        <f t="shared" si="207"/>
        <v>-1.6406890894175555E-3</v>
      </c>
      <c r="I280" s="142"/>
      <c r="J280" s="213">
        <v>4628658.9845202761</v>
      </c>
      <c r="K280" s="214">
        <f t="shared" si="208"/>
        <v>4377262.4130465081</v>
      </c>
      <c r="L280" s="214">
        <f t="shared" si="209"/>
        <v>-251396.57147376798</v>
      </c>
      <c r="M280" s="179">
        <f t="shared" si="210"/>
        <v>-5.4313046676050004E-2</v>
      </c>
      <c r="N280" s="404"/>
      <c r="O280" s="213">
        <v>532524.05627726612</v>
      </c>
      <c r="P280" s="213">
        <f>'2.a. Vos-laskelma'!M280+'2.a. Vos-laskelma'!N280</f>
        <v>488101.21540944907</v>
      </c>
      <c r="Q280" s="214">
        <f t="shared" si="211"/>
        <v>-44422.840867817053</v>
      </c>
      <c r="R280" s="179">
        <f t="shared" si="212"/>
        <v>-8.3419406774532037E-2</v>
      </c>
      <c r="S280" s="404"/>
      <c r="T280" s="213">
        <v>5161183.0407975418</v>
      </c>
      <c r="U280" s="213">
        <f>'2.a. Vos-laskelma'!U280</f>
        <v>4865363.6284559574</v>
      </c>
      <c r="V280" s="214">
        <f t="shared" si="213"/>
        <v>-295819.41234158445</v>
      </c>
      <c r="W280" s="179">
        <f t="shared" si="214"/>
        <v>-5.731620250691058E-2</v>
      </c>
      <c r="X280" s="142"/>
      <c r="Y280" s="213">
        <f>'1.a. Vos-laskelma'!X280</f>
        <v>2209924.1887544179</v>
      </c>
      <c r="Z280" s="213">
        <f>'1.a. Vos-laskelma'!E280</f>
        <v>2376092.8911997816</v>
      </c>
      <c r="AA280" s="214">
        <f t="shared" si="215"/>
        <v>166168.70244536363</v>
      </c>
      <c r="AB280" s="179">
        <f t="shared" si="216"/>
        <v>7.5192037487503804E-2</v>
      </c>
      <c r="AC280" s="179"/>
      <c r="AD280" s="213">
        <v>312190.84960604232</v>
      </c>
      <c r="AE280" s="213">
        <f>'2.a. Vos-laskelma'!X280</f>
        <v>372199.95395464252</v>
      </c>
      <c r="AF280" s="214">
        <f t="shared" si="217"/>
        <v>60009.104348600202</v>
      </c>
      <c r="AG280" s="179">
        <f t="shared" si="218"/>
        <v>0.19221929285988512</v>
      </c>
      <c r="AH280" s="143"/>
      <c r="AI280" s="81">
        <v>7683298.0791580034</v>
      </c>
      <c r="AJ280" s="81">
        <f>'2.a. Vos-laskelma'!Y280</f>
        <v>7613656.4736103816</v>
      </c>
      <c r="AK280" s="214">
        <f t="shared" si="219"/>
        <v>-69641.605547621846</v>
      </c>
      <c r="AL280" s="179">
        <f t="shared" si="220"/>
        <v>-9.0640249577891852E-3</v>
      </c>
      <c r="AM280" s="142"/>
      <c r="AN280" s="213">
        <v>-761832</v>
      </c>
      <c r="AO280" s="213">
        <v>-761832</v>
      </c>
      <c r="AP280" s="214">
        <f t="shared" si="204"/>
        <v>0</v>
      </c>
      <c r="AQ280" s="179">
        <f t="shared" si="205"/>
        <v>0</v>
      </c>
      <c r="AR280" s="142"/>
      <c r="AS280" s="213">
        <f t="shared" si="221"/>
        <v>6921466.0791580034</v>
      </c>
      <c r="AT280" s="213">
        <f t="shared" si="222"/>
        <v>6851824.4736103816</v>
      </c>
      <c r="AU280" s="214">
        <f t="shared" si="223"/>
        <v>-69641.605547621846</v>
      </c>
      <c r="AV280" s="179">
        <f t="shared" si="224"/>
        <v>-1.0061684150606102E-2</v>
      </c>
      <c r="AX280" s="213">
        <f t="shared" si="225"/>
        <v>1265.6983824228264</v>
      </c>
      <c r="AY280" s="213">
        <f t="shared" si="226"/>
        <v>1198.9215045320482</v>
      </c>
      <c r="AZ280" s="213">
        <f t="shared" si="227"/>
        <v>-66.776877890778223</v>
      </c>
      <c r="BA280" s="404">
        <f t="shared" si="228"/>
        <v>-5.2758918568697639E-2</v>
      </c>
      <c r="BB280" s="164"/>
      <c r="BC280" s="213">
        <f t="shared" si="229"/>
        <v>145.6177348310818</v>
      </c>
      <c r="BD280" s="213">
        <f t="shared" si="230"/>
        <v>133.68973306202386</v>
      </c>
      <c r="BE280" s="213">
        <f t="shared" si="231"/>
        <v>-11.928001769057943</v>
      </c>
      <c r="BF280" s="404">
        <f t="shared" si="232"/>
        <v>-8.191311163365203E-2</v>
      </c>
      <c r="BG280" s="527"/>
      <c r="BH280" s="213">
        <f t="shared" si="233"/>
        <v>1411.316117253908</v>
      </c>
      <c r="BI280" s="213">
        <f t="shared" si="234"/>
        <v>1332.6112375940722</v>
      </c>
      <c r="BJ280" s="213">
        <f t="shared" si="235"/>
        <v>-78.704879659835797</v>
      </c>
      <c r="BK280" s="404">
        <f t="shared" si="236"/>
        <v>-5.5767009741925951E-2</v>
      </c>
      <c r="BL280" s="215"/>
      <c r="BM280" s="213">
        <f t="shared" si="237"/>
        <v>604.29975082155261</v>
      </c>
      <c r="BN280" s="213">
        <f t="shared" si="238"/>
        <v>650.80605072576873</v>
      </c>
      <c r="BO280" s="213">
        <f t="shared" si="239"/>
        <v>46.506299904216121</v>
      </c>
      <c r="BP280" s="404">
        <f t="shared" si="240"/>
        <v>7.6958992356012487E-2</v>
      </c>
      <c r="BQ280" s="215"/>
      <c r="BR280" s="213">
        <f t="shared" si="241"/>
        <v>85.368020127438427</v>
      </c>
      <c r="BS280" s="213">
        <f t="shared" si="242"/>
        <v>101.94466008070187</v>
      </c>
      <c r="BT280" s="213">
        <f t="shared" si="243"/>
        <v>16.576639953263438</v>
      </c>
      <c r="BU280" s="404">
        <f t="shared" si="244"/>
        <v>0.19417856860821683</v>
      </c>
      <c r="BV280" s="215"/>
      <c r="BW280" s="213">
        <f t="shared" si="245"/>
        <v>2100.9838882028994</v>
      </c>
      <c r="BX280" s="213">
        <f t="shared" si="246"/>
        <v>2085.3619484005426</v>
      </c>
      <c r="BY280" s="213">
        <f t="shared" si="247"/>
        <v>-15.621939802356792</v>
      </c>
      <c r="BZ280" s="404">
        <f t="shared" si="248"/>
        <v>-7.4355352699630632E-3</v>
      </c>
      <c r="CA280" s="216"/>
      <c r="CB280" s="213">
        <f t="shared" si="249"/>
        <v>-208.32157506152583</v>
      </c>
      <c r="CC280" s="213">
        <f t="shared" si="250"/>
        <v>-208.66392769104354</v>
      </c>
      <c r="CD280" s="213">
        <f t="shared" si="251"/>
        <v>-0.34235262951770551</v>
      </c>
      <c r="CE280" s="404">
        <f t="shared" si="252"/>
        <v>1.6433853738701564E-3</v>
      </c>
      <c r="CF280" s="142"/>
      <c r="CG280" s="213">
        <f t="shared" si="253"/>
        <v>1892.6623131413737</v>
      </c>
      <c r="CH280" s="213">
        <f t="shared" si="254"/>
        <v>1876.6980207094991</v>
      </c>
      <c r="CI280" s="206">
        <v>-38.393317461434208</v>
      </c>
      <c r="CJ280" s="142">
        <v>-1.988203594603288E-2</v>
      </c>
    </row>
    <row r="281" spans="1:88">
      <c r="A281" s="74">
        <v>893</v>
      </c>
      <c r="B281" s="84">
        <v>15</v>
      </c>
      <c r="C281" s="84">
        <v>15</v>
      </c>
      <c r="D281" s="75" t="s">
        <v>312</v>
      </c>
      <c r="E281" s="97">
        <v>7439</v>
      </c>
      <c r="F281" s="213">
        <f>'1.a. Vos-laskelma'!C281</f>
        <v>7391</v>
      </c>
      <c r="G281" s="214">
        <f t="shared" si="206"/>
        <v>-48</v>
      </c>
      <c r="H281" s="179">
        <f t="shared" si="207"/>
        <v>-6.4524801720661383E-3</v>
      </c>
      <c r="I281" s="142"/>
      <c r="J281" s="213">
        <v>7193807.345949349</v>
      </c>
      <c r="K281" s="214">
        <f t="shared" si="208"/>
        <v>7299712.9447091417</v>
      </c>
      <c r="L281" s="214">
        <f t="shared" si="209"/>
        <v>105905.59875979275</v>
      </c>
      <c r="M281" s="179">
        <f t="shared" si="210"/>
        <v>1.4721773000972219E-2</v>
      </c>
      <c r="N281" s="404"/>
      <c r="O281" s="213">
        <v>-517000.9015191471</v>
      </c>
      <c r="P281" s="213">
        <f>'2.a. Vos-laskelma'!M281+'2.a. Vos-laskelma'!N281</f>
        <v>-527452.97443279554</v>
      </c>
      <c r="Q281" s="214">
        <f t="shared" si="211"/>
        <v>-10452.072913648444</v>
      </c>
      <c r="R281" s="179">
        <f t="shared" si="212"/>
        <v>2.0216740208646139E-2</v>
      </c>
      <c r="S281" s="404"/>
      <c r="T281" s="213">
        <v>6676806.4444302022</v>
      </c>
      <c r="U281" s="213">
        <f>'2.a. Vos-laskelma'!U281</f>
        <v>6772259.9702763464</v>
      </c>
      <c r="V281" s="214">
        <f t="shared" si="213"/>
        <v>95453.525846144184</v>
      </c>
      <c r="W281" s="179">
        <f t="shared" si="214"/>
        <v>1.4296284704459509E-2</v>
      </c>
      <c r="X281" s="142"/>
      <c r="Y281" s="213">
        <f>'1.a. Vos-laskelma'!X281</f>
        <v>2351335.700353249</v>
      </c>
      <c r="Z281" s="213">
        <f>'1.a. Vos-laskelma'!E281</f>
        <v>1843397.7463678864</v>
      </c>
      <c r="AA281" s="214">
        <f t="shared" si="215"/>
        <v>-507937.95398536255</v>
      </c>
      <c r="AB281" s="179">
        <f t="shared" si="216"/>
        <v>-0.21602102749898849</v>
      </c>
      <c r="AC281" s="179"/>
      <c r="AD281" s="213">
        <v>1051717.0306721369</v>
      </c>
      <c r="AE281" s="213">
        <f>'2.a. Vos-laskelma'!X281</f>
        <v>1176406.6729674134</v>
      </c>
      <c r="AF281" s="214">
        <f t="shared" si="217"/>
        <v>124689.64229527651</v>
      </c>
      <c r="AG281" s="179">
        <f t="shared" si="218"/>
        <v>0.11855816598842105</v>
      </c>
      <c r="AH281" s="143"/>
      <c r="AI281" s="81">
        <v>10079859.175455591</v>
      </c>
      <c r="AJ281" s="81">
        <f>'2.a. Vos-laskelma'!Y281</f>
        <v>9792064.3896116465</v>
      </c>
      <c r="AK281" s="214">
        <f t="shared" si="219"/>
        <v>-287794.78584394418</v>
      </c>
      <c r="AL281" s="179">
        <f t="shared" si="220"/>
        <v>-2.8551468907891404E-2</v>
      </c>
      <c r="AM281" s="142"/>
      <c r="AN281" s="213">
        <v>-59039</v>
      </c>
      <c r="AO281" s="213">
        <v>-59039</v>
      </c>
      <c r="AP281" s="214">
        <f t="shared" si="204"/>
        <v>0</v>
      </c>
      <c r="AQ281" s="179">
        <f t="shared" si="205"/>
        <v>0</v>
      </c>
      <c r="AR281" s="142"/>
      <c r="AS281" s="213">
        <f t="shared" si="221"/>
        <v>10020820.175455591</v>
      </c>
      <c r="AT281" s="213">
        <f t="shared" si="222"/>
        <v>9733025.3896116465</v>
      </c>
      <c r="AU281" s="214">
        <f t="shared" si="223"/>
        <v>-287794.78584394418</v>
      </c>
      <c r="AV281" s="179">
        <f t="shared" si="224"/>
        <v>-2.8719683699030132E-2</v>
      </c>
      <c r="AX281" s="213">
        <f t="shared" si="225"/>
        <v>967.03956794587293</v>
      </c>
      <c r="AY281" s="213">
        <f t="shared" si="226"/>
        <v>987.64888982670027</v>
      </c>
      <c r="AZ281" s="213">
        <f t="shared" si="227"/>
        <v>20.609321880827338</v>
      </c>
      <c r="BA281" s="404">
        <f t="shared" si="228"/>
        <v>2.1311766926563735E-2</v>
      </c>
      <c r="BB281" s="164"/>
      <c r="BC281" s="213">
        <f t="shared" si="229"/>
        <v>-69.498709708179476</v>
      </c>
      <c r="BD281" s="213">
        <f t="shared" si="230"/>
        <v>-71.364223303043644</v>
      </c>
      <c r="BE281" s="213">
        <f t="shared" si="231"/>
        <v>-1.8655135948641686</v>
      </c>
      <c r="BF281" s="404">
        <f t="shared" si="232"/>
        <v>2.6842420567192368E-2</v>
      </c>
      <c r="BG281" s="527"/>
      <c r="BH281" s="213">
        <f t="shared" si="233"/>
        <v>897.54085823769356</v>
      </c>
      <c r="BI281" s="213">
        <f t="shared" si="234"/>
        <v>916.28466652365671</v>
      </c>
      <c r="BJ281" s="213">
        <f t="shared" si="235"/>
        <v>18.743808285963155</v>
      </c>
      <c r="BK281" s="404">
        <f t="shared" si="236"/>
        <v>2.0883515345213707E-2</v>
      </c>
      <c r="BL281" s="215"/>
      <c r="BM281" s="213">
        <f t="shared" si="237"/>
        <v>316.08222884167884</v>
      </c>
      <c r="BN281" s="213">
        <f t="shared" si="238"/>
        <v>249.41114143794974</v>
      </c>
      <c r="BO281" s="213">
        <f t="shared" si="239"/>
        <v>-66.671087403729103</v>
      </c>
      <c r="BP281" s="404">
        <f t="shared" si="240"/>
        <v>-0.21092956617033892</v>
      </c>
      <c r="BQ281" s="215"/>
      <c r="BR281" s="213">
        <f t="shared" si="241"/>
        <v>141.37881847992162</v>
      </c>
      <c r="BS281" s="213">
        <f t="shared" si="242"/>
        <v>159.16745676734047</v>
      </c>
      <c r="BT281" s="213">
        <f t="shared" si="243"/>
        <v>17.788638287418848</v>
      </c>
      <c r="BU281" s="404">
        <f t="shared" si="244"/>
        <v>0.12582251343361708</v>
      </c>
      <c r="BV281" s="215"/>
      <c r="BW281" s="213">
        <f t="shared" si="245"/>
        <v>1355.0019055592943</v>
      </c>
      <c r="BX281" s="213">
        <f t="shared" si="246"/>
        <v>1324.8632647289469</v>
      </c>
      <c r="BY281" s="213">
        <f t="shared" si="247"/>
        <v>-30.138640830347413</v>
      </c>
      <c r="BZ281" s="404">
        <f t="shared" si="248"/>
        <v>-2.2242508078176692E-2</v>
      </c>
      <c r="CA281" s="216"/>
      <c r="CB281" s="213">
        <f t="shared" si="249"/>
        <v>-7.9364161849710984</v>
      </c>
      <c r="CC281" s="213">
        <f t="shared" si="250"/>
        <v>-7.9879583276958464</v>
      </c>
      <c r="CD281" s="213">
        <f t="shared" si="251"/>
        <v>-5.1542142724747997E-2</v>
      </c>
      <c r="CE281" s="404">
        <f t="shared" si="252"/>
        <v>6.4943850629143509E-3</v>
      </c>
      <c r="CF281" s="142"/>
      <c r="CG281" s="213">
        <f t="shared" si="253"/>
        <v>1347.0654893743233</v>
      </c>
      <c r="CH281" s="213">
        <f t="shared" si="254"/>
        <v>1316.875306401251</v>
      </c>
      <c r="CI281" s="206">
        <v>-13.297453686286641</v>
      </c>
      <c r="CJ281" s="142">
        <v>-9.7749308404192457E-3</v>
      </c>
    </row>
    <row r="282" spans="1:88">
      <c r="A282" s="74">
        <v>895</v>
      </c>
      <c r="B282" s="84">
        <v>2</v>
      </c>
      <c r="C282" s="84">
        <v>2</v>
      </c>
      <c r="D282" s="75" t="s">
        <v>313</v>
      </c>
      <c r="E282" s="97">
        <v>14814</v>
      </c>
      <c r="F282" s="213">
        <f>'1.a. Vos-laskelma'!C282</f>
        <v>14783</v>
      </c>
      <c r="G282" s="214">
        <f t="shared" si="206"/>
        <v>-31</v>
      </c>
      <c r="H282" s="179">
        <f t="shared" si="207"/>
        <v>-2.0926150938301606E-3</v>
      </c>
      <c r="I282" s="142"/>
      <c r="J282" s="213">
        <v>4033069.0201722528</v>
      </c>
      <c r="K282" s="214">
        <f t="shared" si="208"/>
        <v>3906888.3541693231</v>
      </c>
      <c r="L282" s="214">
        <f t="shared" si="209"/>
        <v>-126180.66600292968</v>
      </c>
      <c r="M282" s="179">
        <f t="shared" si="210"/>
        <v>-3.1286512919022763E-2</v>
      </c>
      <c r="N282" s="404"/>
      <c r="O282" s="213">
        <v>1298886.2885945011</v>
      </c>
      <c r="P282" s="213">
        <f>'2.a. Vos-laskelma'!M282+'2.a. Vos-laskelma'!N282</f>
        <v>1051287.2027170754</v>
      </c>
      <c r="Q282" s="214">
        <f t="shared" si="211"/>
        <v>-247599.08587742574</v>
      </c>
      <c r="R282" s="179">
        <f t="shared" si="212"/>
        <v>-0.1906241431999007</v>
      </c>
      <c r="S282" s="404"/>
      <c r="T282" s="213">
        <v>5331955.3087667543</v>
      </c>
      <c r="U282" s="213">
        <f>'2.a. Vos-laskelma'!U282</f>
        <v>4958175.5568863982</v>
      </c>
      <c r="V282" s="214">
        <f t="shared" si="213"/>
        <v>-373779.75188035611</v>
      </c>
      <c r="W282" s="179">
        <f t="shared" si="214"/>
        <v>-7.0101816357273417E-2</v>
      </c>
      <c r="X282" s="142"/>
      <c r="Y282" s="213">
        <f>'1.a. Vos-laskelma'!X282</f>
        <v>-39097.379686191438</v>
      </c>
      <c r="Z282" s="213">
        <f>'1.a. Vos-laskelma'!E282</f>
        <v>2165484.5607256363</v>
      </c>
      <c r="AA282" s="214">
        <f t="shared" si="215"/>
        <v>2204581.9404118275</v>
      </c>
      <c r="AB282" s="179">
        <f t="shared" si="216"/>
        <v>-56.386948642250061</v>
      </c>
      <c r="AC282" s="179"/>
      <c r="AD282" s="213">
        <v>1392107.5761454089</v>
      </c>
      <c r="AE282" s="213">
        <f>'2.a. Vos-laskelma'!X282</f>
        <v>1648981.6751687431</v>
      </c>
      <c r="AF282" s="214">
        <f t="shared" si="217"/>
        <v>256874.09902333422</v>
      </c>
      <c r="AG282" s="179">
        <f t="shared" si="218"/>
        <v>0.18452173052214113</v>
      </c>
      <c r="AH282" s="143"/>
      <c r="AI282" s="81">
        <v>6684965.5052259723</v>
      </c>
      <c r="AJ282" s="81">
        <f>'2.a. Vos-laskelma'!Y282</f>
        <v>8772641.7927807774</v>
      </c>
      <c r="AK282" s="214">
        <f t="shared" si="219"/>
        <v>2087676.2875548052</v>
      </c>
      <c r="AL282" s="179">
        <f t="shared" si="220"/>
        <v>0.31229424982414106</v>
      </c>
      <c r="AM282" s="142"/>
      <c r="AN282" s="213">
        <v>-1278482</v>
      </c>
      <c r="AO282" s="213">
        <v>-1278482</v>
      </c>
      <c r="AP282" s="214">
        <f t="shared" si="204"/>
        <v>0</v>
      </c>
      <c r="AQ282" s="179">
        <f t="shared" si="205"/>
        <v>0</v>
      </c>
      <c r="AR282" s="142"/>
      <c r="AS282" s="213">
        <f t="shared" si="221"/>
        <v>5406483.5052259723</v>
      </c>
      <c r="AT282" s="213">
        <f t="shared" si="222"/>
        <v>7494159.7927807774</v>
      </c>
      <c r="AU282" s="214">
        <f t="shared" si="223"/>
        <v>2087676.2875548052</v>
      </c>
      <c r="AV282" s="179">
        <f t="shared" si="224"/>
        <v>0.38614309754886555</v>
      </c>
      <c r="AX282" s="213">
        <f t="shared" si="225"/>
        <v>272.247132453912</v>
      </c>
      <c r="AY282" s="213">
        <f t="shared" si="226"/>
        <v>264.28251059793837</v>
      </c>
      <c r="AZ282" s="213">
        <f t="shared" si="227"/>
        <v>-7.9646218559736326</v>
      </c>
      <c r="BA282" s="404">
        <f t="shared" si="228"/>
        <v>-2.9255117525698614E-2</v>
      </c>
      <c r="BB282" s="164"/>
      <c r="BC282" s="213">
        <f t="shared" si="229"/>
        <v>87.679646860706157</v>
      </c>
      <c r="BD282" s="213">
        <f t="shared" si="230"/>
        <v>71.114604797204578</v>
      </c>
      <c r="BE282" s="213">
        <f t="shared" si="231"/>
        <v>-16.565042063501579</v>
      </c>
      <c r="BF282" s="404">
        <f t="shared" si="232"/>
        <v>-0.18892687934541902</v>
      </c>
      <c r="BG282" s="527"/>
      <c r="BH282" s="213">
        <f t="shared" si="233"/>
        <v>359.92677931461822</v>
      </c>
      <c r="BI282" s="213">
        <f t="shared" si="234"/>
        <v>335.39711539514298</v>
      </c>
      <c r="BJ282" s="213">
        <f t="shared" si="235"/>
        <v>-24.52966391947524</v>
      </c>
      <c r="BK282" s="404">
        <f t="shared" si="236"/>
        <v>-6.8151816783917143E-2</v>
      </c>
      <c r="BL282" s="215"/>
      <c r="BM282" s="213">
        <f t="shared" si="237"/>
        <v>-2.6392182858236422</v>
      </c>
      <c r="BN282" s="213">
        <f t="shared" si="238"/>
        <v>146.48478392245391</v>
      </c>
      <c r="BO282" s="213">
        <f t="shared" si="239"/>
        <v>149.12400220827755</v>
      </c>
      <c r="BP282" s="404">
        <f t="shared" si="240"/>
        <v>-56.503095257139449</v>
      </c>
      <c r="BQ282" s="215"/>
      <c r="BR282" s="213">
        <f t="shared" si="241"/>
        <v>93.97242987345814</v>
      </c>
      <c r="BS282" s="213">
        <f t="shared" si="242"/>
        <v>111.54580769591715</v>
      </c>
      <c r="BT282" s="213">
        <f t="shared" si="243"/>
        <v>17.573377822459008</v>
      </c>
      <c r="BU282" s="404">
        <f t="shared" si="244"/>
        <v>0.18700567651728336</v>
      </c>
      <c r="BV282" s="215"/>
      <c r="BW282" s="213">
        <f t="shared" si="245"/>
        <v>451.25999090225275</v>
      </c>
      <c r="BX282" s="213">
        <f t="shared" si="246"/>
        <v>593.42770701351401</v>
      </c>
      <c r="BY282" s="213">
        <f t="shared" si="247"/>
        <v>142.16771611126126</v>
      </c>
      <c r="BZ282" s="404">
        <f t="shared" si="248"/>
        <v>0.31504613521577662</v>
      </c>
      <c r="CA282" s="216"/>
      <c r="CB282" s="213">
        <f t="shared" si="249"/>
        <v>-86.3022816254894</v>
      </c>
      <c r="CC282" s="213">
        <f t="shared" si="250"/>
        <v>-86.483257796117158</v>
      </c>
      <c r="CD282" s="213">
        <f t="shared" si="251"/>
        <v>-0.18097617062775839</v>
      </c>
      <c r="CE282" s="404">
        <f t="shared" si="252"/>
        <v>2.0970033146181276E-3</v>
      </c>
      <c r="CF282" s="142"/>
      <c r="CG282" s="213">
        <f t="shared" si="253"/>
        <v>364.95770927676335</v>
      </c>
      <c r="CH282" s="213">
        <f t="shared" si="254"/>
        <v>506.94444921739682</v>
      </c>
      <c r="CI282" s="206">
        <v>-71.918697392985734</v>
      </c>
      <c r="CJ282" s="142">
        <v>-0.16462023651314209</v>
      </c>
    </row>
    <row r="283" spans="1:88">
      <c r="A283" s="74">
        <v>905</v>
      </c>
      <c r="B283" s="84">
        <v>15</v>
      </c>
      <c r="C283" s="84">
        <v>15</v>
      </c>
      <c r="D283" s="75" t="s">
        <v>314</v>
      </c>
      <c r="E283" s="97">
        <v>70361</v>
      </c>
      <c r="F283" s="213">
        <f>'1.a. Vos-laskelma'!C283</f>
        <v>71209</v>
      </c>
      <c r="G283" s="214">
        <f t="shared" si="206"/>
        <v>848</v>
      </c>
      <c r="H283" s="179">
        <f t="shared" si="207"/>
        <v>1.2052131152200793E-2</v>
      </c>
      <c r="I283" s="142"/>
      <c r="J283" s="213">
        <v>35011275.954247877</v>
      </c>
      <c r="K283" s="214">
        <f t="shared" si="208"/>
        <v>35627897.780509353</v>
      </c>
      <c r="L283" s="214">
        <f t="shared" si="209"/>
        <v>616621.82626147568</v>
      </c>
      <c r="M283" s="179">
        <f t="shared" si="210"/>
        <v>1.76120923746757E-2</v>
      </c>
      <c r="N283" s="404"/>
      <c r="O283" s="213">
        <v>-19491918.844772119</v>
      </c>
      <c r="P283" s="213">
        <f>'2.a. Vos-laskelma'!M283+'2.a. Vos-laskelma'!N283</f>
        <v>-18567688.773915667</v>
      </c>
      <c r="Q283" s="214">
        <f t="shared" si="211"/>
        <v>924230.07085645199</v>
      </c>
      <c r="R283" s="179">
        <f t="shared" si="212"/>
        <v>-4.7416063970753576E-2</v>
      </c>
      <c r="S283" s="404"/>
      <c r="T283" s="213">
        <v>15519357.10947576</v>
      </c>
      <c r="U283" s="213">
        <f>'2.a. Vos-laskelma'!U283</f>
        <v>17060209.006593689</v>
      </c>
      <c r="V283" s="214">
        <f t="shared" si="213"/>
        <v>1540851.8971179295</v>
      </c>
      <c r="W283" s="179">
        <f t="shared" si="214"/>
        <v>9.9285807153514177E-2</v>
      </c>
      <c r="X283" s="142"/>
      <c r="Y283" s="213">
        <f>'1.a. Vos-laskelma'!X283</f>
        <v>5762748.0608019195</v>
      </c>
      <c r="Z283" s="213">
        <f>'1.a. Vos-laskelma'!E283</f>
        <v>7650671.2815905111</v>
      </c>
      <c r="AA283" s="214">
        <f t="shared" si="215"/>
        <v>1887923.2207885915</v>
      </c>
      <c r="AB283" s="179">
        <f t="shared" si="216"/>
        <v>0.32760814820800549</v>
      </c>
      <c r="AC283" s="179"/>
      <c r="AD283" s="213">
        <v>7370775.3803047789</v>
      </c>
      <c r="AE283" s="213">
        <f>'2.a. Vos-laskelma'!X283</f>
        <v>8381234.3346051248</v>
      </c>
      <c r="AF283" s="214">
        <f t="shared" si="217"/>
        <v>1010458.9543003459</v>
      </c>
      <c r="AG283" s="179">
        <f t="shared" si="218"/>
        <v>0.13708991281980482</v>
      </c>
      <c r="AH283" s="143"/>
      <c r="AI283" s="81">
        <v>28652880.550582461</v>
      </c>
      <c r="AJ283" s="81">
        <f>'2.a. Vos-laskelma'!Y283</f>
        <v>33092114.622789323</v>
      </c>
      <c r="AK283" s="214">
        <f t="shared" si="219"/>
        <v>4439234.0722068623</v>
      </c>
      <c r="AL283" s="179">
        <f t="shared" si="220"/>
        <v>0.15493151079068804</v>
      </c>
      <c r="AM283" s="142"/>
      <c r="AN283" s="213">
        <v>34145127</v>
      </c>
      <c r="AO283" s="213">
        <v>34145127</v>
      </c>
      <c r="AP283" s="214">
        <f t="shared" si="204"/>
        <v>0</v>
      </c>
      <c r="AQ283" s="179">
        <f t="shared" si="205"/>
        <v>0</v>
      </c>
      <c r="AR283" s="142"/>
      <c r="AS283" s="213">
        <f t="shared" si="221"/>
        <v>62798007.550582461</v>
      </c>
      <c r="AT283" s="213">
        <f t="shared" si="222"/>
        <v>67237241.622789323</v>
      </c>
      <c r="AU283" s="214">
        <f t="shared" si="223"/>
        <v>4439234.0722068623</v>
      </c>
      <c r="AV283" s="179">
        <f t="shared" si="224"/>
        <v>7.0690683436590782E-2</v>
      </c>
      <c r="AX283" s="213">
        <f t="shared" si="225"/>
        <v>497.59491698878463</v>
      </c>
      <c r="AY283" s="213">
        <f t="shared" si="226"/>
        <v>500.32857897891211</v>
      </c>
      <c r="AZ283" s="213">
        <f t="shared" si="227"/>
        <v>2.733661990127473</v>
      </c>
      <c r="BA283" s="404">
        <f t="shared" si="228"/>
        <v>5.4937498290182239E-3</v>
      </c>
      <c r="BB283" s="164"/>
      <c r="BC283" s="213">
        <f t="shared" si="229"/>
        <v>-277.02731406279219</v>
      </c>
      <c r="BD283" s="213">
        <f t="shared" si="230"/>
        <v>-260.7491858320671</v>
      </c>
      <c r="BE283" s="213">
        <f t="shared" si="231"/>
        <v>16.278128230725088</v>
      </c>
      <c r="BF283" s="404">
        <f t="shared" si="232"/>
        <v>-5.8760011754781037E-2</v>
      </c>
      <c r="BG283" s="527"/>
      <c r="BH283" s="213">
        <f t="shared" si="233"/>
        <v>220.56760292599253</v>
      </c>
      <c r="BI283" s="213">
        <f t="shared" si="234"/>
        <v>239.57939314684506</v>
      </c>
      <c r="BJ283" s="213">
        <f t="shared" si="235"/>
        <v>19.011790220852532</v>
      </c>
      <c r="BK283" s="404">
        <f t="shared" si="236"/>
        <v>8.6194844431580431E-2</v>
      </c>
      <c r="BL283" s="215"/>
      <c r="BM283" s="213">
        <f t="shared" si="237"/>
        <v>81.902588945607931</v>
      </c>
      <c r="BN283" s="213">
        <f t="shared" si="238"/>
        <v>107.43966748010098</v>
      </c>
      <c r="BO283" s="213">
        <f t="shared" si="239"/>
        <v>25.537078534493048</v>
      </c>
      <c r="BP283" s="404">
        <f t="shared" si="240"/>
        <v>0.31179818444386898</v>
      </c>
      <c r="BQ283" s="215"/>
      <c r="BR283" s="213">
        <f t="shared" si="241"/>
        <v>104.75654667080882</v>
      </c>
      <c r="BS283" s="213">
        <f t="shared" si="242"/>
        <v>117.69908768000006</v>
      </c>
      <c r="BT283" s="213">
        <f t="shared" si="243"/>
        <v>12.942541009191245</v>
      </c>
      <c r="BU283" s="404">
        <f t="shared" si="244"/>
        <v>0.12354875585830838</v>
      </c>
      <c r="BV283" s="215"/>
      <c r="BW283" s="213">
        <f t="shared" si="245"/>
        <v>407.22673854240929</v>
      </c>
      <c r="BX283" s="213">
        <f t="shared" si="246"/>
        <v>464.71814830694609</v>
      </c>
      <c r="BY283" s="213">
        <f t="shared" si="247"/>
        <v>57.491409764536797</v>
      </c>
      <c r="BZ283" s="404">
        <f t="shared" si="248"/>
        <v>0.14117788524966796</v>
      </c>
      <c r="CA283" s="216"/>
      <c r="CB283" s="213">
        <f t="shared" si="249"/>
        <v>485.28484529782122</v>
      </c>
      <c r="CC283" s="213">
        <f t="shared" si="250"/>
        <v>479.50577876392032</v>
      </c>
      <c r="CD283" s="213">
        <f t="shared" si="251"/>
        <v>-5.7790665339009024</v>
      </c>
      <c r="CE283" s="404">
        <f t="shared" si="252"/>
        <v>-1.1908607058096501E-2</v>
      </c>
      <c r="CF283" s="142"/>
      <c r="CG283" s="213">
        <f t="shared" si="253"/>
        <v>892.51158384023051</v>
      </c>
      <c r="CH283" s="213">
        <f t="shared" si="254"/>
        <v>944.22392707086635</v>
      </c>
      <c r="CI283" s="206">
        <v>73.333746682790775</v>
      </c>
      <c r="CJ283" s="142">
        <v>8.9521155671471841E-2</v>
      </c>
    </row>
    <row r="284" spans="1:88">
      <c r="A284" s="74">
        <v>908</v>
      </c>
      <c r="B284" s="84">
        <v>6</v>
      </c>
      <c r="C284" s="84">
        <v>6</v>
      </c>
      <c r="D284" s="75" t="s">
        <v>315</v>
      </c>
      <c r="E284" s="97">
        <v>20847</v>
      </c>
      <c r="F284" s="213">
        <f>'1.a. Vos-laskelma'!C284</f>
        <v>20762</v>
      </c>
      <c r="G284" s="214">
        <f t="shared" si="206"/>
        <v>-85</v>
      </c>
      <c r="H284" s="179">
        <f t="shared" si="207"/>
        <v>-4.0773252746198491E-3</v>
      </c>
      <c r="I284" s="142"/>
      <c r="J284" s="213">
        <v>7358355.1681441758</v>
      </c>
      <c r="K284" s="214">
        <f t="shared" si="208"/>
        <v>6169064.4318443108</v>
      </c>
      <c r="L284" s="214">
        <f t="shared" si="209"/>
        <v>-1189290.7362998649</v>
      </c>
      <c r="M284" s="179">
        <f t="shared" si="210"/>
        <v>-0.16162453552779671</v>
      </c>
      <c r="N284" s="404"/>
      <c r="O284" s="213">
        <v>-2803521.983938701</v>
      </c>
      <c r="P284" s="213">
        <f>'2.a. Vos-laskelma'!M284+'2.a. Vos-laskelma'!N284</f>
        <v>-2522085.0368753793</v>
      </c>
      <c r="Q284" s="214">
        <f t="shared" si="211"/>
        <v>281436.94706332171</v>
      </c>
      <c r="R284" s="179">
        <f t="shared" si="212"/>
        <v>-0.10038692354676229</v>
      </c>
      <c r="S284" s="404"/>
      <c r="T284" s="213">
        <v>4554833.1842054743</v>
      </c>
      <c r="U284" s="213">
        <f>'2.a. Vos-laskelma'!U284</f>
        <v>3646979.3949689316</v>
      </c>
      <c r="V284" s="214">
        <f t="shared" si="213"/>
        <v>-907853.78923654277</v>
      </c>
      <c r="W284" s="179">
        <f t="shared" si="214"/>
        <v>-0.19931658362037355</v>
      </c>
      <c r="X284" s="142"/>
      <c r="Y284" s="213">
        <f>'1.a. Vos-laskelma'!X284</f>
        <v>4241842.4429532327</v>
      </c>
      <c r="Z284" s="213">
        <f>'1.a. Vos-laskelma'!E284</f>
        <v>5935612.9437638707</v>
      </c>
      <c r="AA284" s="214">
        <f t="shared" si="215"/>
        <v>1693770.5008106381</v>
      </c>
      <c r="AB284" s="179">
        <f t="shared" si="216"/>
        <v>0.3993006632352451</v>
      </c>
      <c r="AC284" s="179"/>
      <c r="AD284" s="213">
        <v>1170709.696881955</v>
      </c>
      <c r="AE284" s="213">
        <f>'2.a. Vos-laskelma'!X284</f>
        <v>1536608.6956999076</v>
      </c>
      <c r="AF284" s="214">
        <f t="shared" si="217"/>
        <v>365898.99881795258</v>
      </c>
      <c r="AG284" s="179">
        <f t="shared" si="218"/>
        <v>0.31254460417683455</v>
      </c>
      <c r="AH284" s="143"/>
      <c r="AI284" s="81">
        <v>9967385.3240406625</v>
      </c>
      <c r="AJ284" s="81">
        <f>'2.a. Vos-laskelma'!Y284</f>
        <v>11119201.034432709</v>
      </c>
      <c r="AK284" s="214">
        <f t="shared" si="219"/>
        <v>1151815.7103920467</v>
      </c>
      <c r="AL284" s="179">
        <f t="shared" si="220"/>
        <v>0.11555846121589629</v>
      </c>
      <c r="AM284" s="142"/>
      <c r="AN284" s="213">
        <v>1432157</v>
      </c>
      <c r="AO284" s="213">
        <v>1432157</v>
      </c>
      <c r="AP284" s="214">
        <f t="shared" ref="AP284:AP302" si="255">AO284-AN284</f>
        <v>0</v>
      </c>
      <c r="AQ284" s="179">
        <f t="shared" ref="AQ284:AQ302" si="256">AP284/AN284</f>
        <v>0</v>
      </c>
      <c r="AR284" s="142"/>
      <c r="AS284" s="213">
        <f t="shared" si="221"/>
        <v>11399542.324040662</v>
      </c>
      <c r="AT284" s="213">
        <f t="shared" si="222"/>
        <v>12551358.034432709</v>
      </c>
      <c r="AU284" s="214">
        <f t="shared" si="223"/>
        <v>1151815.7103920467</v>
      </c>
      <c r="AV284" s="179">
        <f t="shared" si="224"/>
        <v>0.10104052229912473</v>
      </c>
      <c r="AX284" s="213">
        <f t="shared" si="225"/>
        <v>352.96950007886869</v>
      </c>
      <c r="AY284" s="213">
        <f t="shared" si="226"/>
        <v>297.13247432060064</v>
      </c>
      <c r="AZ284" s="213">
        <f t="shared" si="227"/>
        <v>-55.837025758268055</v>
      </c>
      <c r="BA284" s="404">
        <f t="shared" si="228"/>
        <v>-0.15819221135478176</v>
      </c>
      <c r="BB284" s="164"/>
      <c r="BC284" s="213">
        <f t="shared" si="229"/>
        <v>-134.48083580077235</v>
      </c>
      <c r="BD284" s="213">
        <f t="shared" si="230"/>
        <v>-121.47601564759557</v>
      </c>
      <c r="BE284" s="213">
        <f t="shared" si="231"/>
        <v>13.00482015317678</v>
      </c>
      <c r="BF284" s="404">
        <f t="shared" si="232"/>
        <v>-9.6703891493081354E-2</v>
      </c>
      <c r="BG284" s="527"/>
      <c r="BH284" s="213">
        <f t="shared" si="233"/>
        <v>218.48866427809634</v>
      </c>
      <c r="BI284" s="213">
        <f t="shared" si="234"/>
        <v>175.65645867300509</v>
      </c>
      <c r="BJ284" s="213">
        <f t="shared" si="235"/>
        <v>-42.832205605091247</v>
      </c>
      <c r="BK284" s="404">
        <f t="shared" si="236"/>
        <v>-0.19603857136759112</v>
      </c>
      <c r="BL284" s="215"/>
      <c r="BM284" s="213">
        <f t="shared" si="237"/>
        <v>203.47495768951086</v>
      </c>
      <c r="BN284" s="213">
        <f t="shared" si="238"/>
        <v>285.8883028496229</v>
      </c>
      <c r="BO284" s="213">
        <f t="shared" si="239"/>
        <v>82.413345160112044</v>
      </c>
      <c r="BP284" s="404">
        <f t="shared" si="240"/>
        <v>0.40502942522228846</v>
      </c>
      <c r="BQ284" s="215"/>
      <c r="BR284" s="213">
        <f t="shared" si="241"/>
        <v>56.157226309874567</v>
      </c>
      <c r="BS284" s="213">
        <f t="shared" si="242"/>
        <v>74.010629789996514</v>
      </c>
      <c r="BT284" s="213">
        <f t="shared" si="243"/>
        <v>17.853403480121948</v>
      </c>
      <c r="BU284" s="404">
        <f t="shared" si="244"/>
        <v>0.31791818530365418</v>
      </c>
      <c r="BV284" s="215"/>
      <c r="BW284" s="213">
        <f t="shared" si="245"/>
        <v>478.1208482774818</v>
      </c>
      <c r="BX284" s="213">
        <f t="shared" si="246"/>
        <v>535.55539131262447</v>
      </c>
      <c r="BY284" s="213">
        <f t="shared" si="247"/>
        <v>57.434543035142667</v>
      </c>
      <c r="BZ284" s="404">
        <f t="shared" si="248"/>
        <v>0.12012557754396438</v>
      </c>
      <c r="CA284" s="216"/>
      <c r="CB284" s="213">
        <f t="shared" si="249"/>
        <v>68.698469803808706</v>
      </c>
      <c r="CC284" s="213">
        <f t="shared" si="250"/>
        <v>68.979722570079957</v>
      </c>
      <c r="CD284" s="213">
        <f t="shared" si="251"/>
        <v>0.28125276627125118</v>
      </c>
      <c r="CE284" s="404">
        <f t="shared" si="252"/>
        <v>4.0940179173489868E-3</v>
      </c>
      <c r="CF284" s="142"/>
      <c r="CG284" s="213">
        <f t="shared" si="253"/>
        <v>546.81931808129048</v>
      </c>
      <c r="CH284" s="213">
        <f t="shared" si="254"/>
        <v>604.53511388270442</v>
      </c>
      <c r="CI284" s="206">
        <v>16.406866260524229</v>
      </c>
      <c r="CJ284" s="142">
        <v>3.0932279595254169E-2</v>
      </c>
    </row>
    <row r="285" spans="1:88">
      <c r="A285" s="74">
        <v>915</v>
      </c>
      <c r="B285" s="84">
        <v>11</v>
      </c>
      <c r="C285" s="84">
        <v>11</v>
      </c>
      <c r="D285" s="75" t="s">
        <v>316</v>
      </c>
      <c r="E285" s="97">
        <v>19669</v>
      </c>
      <c r="F285" s="213">
        <f>'1.a. Vos-laskelma'!C285</f>
        <v>19433</v>
      </c>
      <c r="G285" s="214">
        <f t="shared" si="206"/>
        <v>-236</v>
      </c>
      <c r="H285" s="179">
        <f t="shared" si="207"/>
        <v>-1.199857644008338E-2</v>
      </c>
      <c r="I285" s="142"/>
      <c r="J285" s="213">
        <v>1101542.3610104229</v>
      </c>
      <c r="K285" s="214">
        <f t="shared" si="208"/>
        <v>-463319.98478508566</v>
      </c>
      <c r="L285" s="214">
        <f t="shared" si="209"/>
        <v>-1564862.3457955085</v>
      </c>
      <c r="M285" s="179">
        <f t="shared" si="210"/>
        <v>-1.4206102290610878</v>
      </c>
      <c r="N285" s="404"/>
      <c r="O285" s="213">
        <v>-366801.73311995139</v>
      </c>
      <c r="P285" s="213">
        <f>'2.a. Vos-laskelma'!M285+'2.a. Vos-laskelma'!N285</f>
        <v>-394582.53870251507</v>
      </c>
      <c r="Q285" s="214">
        <f t="shared" si="211"/>
        <v>-27780.805582563684</v>
      </c>
      <c r="R285" s="179">
        <f t="shared" si="212"/>
        <v>7.5737934350159714E-2</v>
      </c>
      <c r="S285" s="404"/>
      <c r="T285" s="213">
        <v>734740.62789047183</v>
      </c>
      <c r="U285" s="213">
        <f>'2.a. Vos-laskelma'!U285</f>
        <v>-857902.52348760073</v>
      </c>
      <c r="V285" s="214">
        <f t="shared" si="213"/>
        <v>-1592643.1513780726</v>
      </c>
      <c r="W285" s="179">
        <f t="shared" si="214"/>
        <v>-2.1676263580942043</v>
      </c>
      <c r="X285" s="142"/>
      <c r="Y285" s="213">
        <f>'1.a. Vos-laskelma'!X285</f>
        <v>6067756.4646109138</v>
      </c>
      <c r="Z285" s="213">
        <f>'1.a. Vos-laskelma'!E285</f>
        <v>6906260.6551396921</v>
      </c>
      <c r="AA285" s="214">
        <f t="shared" si="215"/>
        <v>838504.19052877836</v>
      </c>
      <c r="AB285" s="179">
        <f t="shared" si="216"/>
        <v>0.13819015239309645</v>
      </c>
      <c r="AC285" s="179"/>
      <c r="AD285" s="213">
        <v>1722267.302593343</v>
      </c>
      <c r="AE285" s="213">
        <f>'2.a. Vos-laskelma'!X285</f>
        <v>2062691.0687507084</v>
      </c>
      <c r="AF285" s="214">
        <f t="shared" si="217"/>
        <v>340423.7661573654</v>
      </c>
      <c r="AG285" s="179">
        <f t="shared" si="218"/>
        <v>0.19766023871251845</v>
      </c>
      <c r="AH285" s="143"/>
      <c r="AI285" s="81">
        <v>8524764.3950947281</v>
      </c>
      <c r="AJ285" s="81">
        <f>'2.a. Vos-laskelma'!Y285</f>
        <v>8111049.2004028</v>
      </c>
      <c r="AK285" s="214">
        <f t="shared" si="219"/>
        <v>-413715.1946919281</v>
      </c>
      <c r="AL285" s="179">
        <f t="shared" si="220"/>
        <v>-4.8530982853905703E-2</v>
      </c>
      <c r="AM285" s="142"/>
      <c r="AN285" s="213">
        <v>-2531032</v>
      </c>
      <c r="AO285" s="213">
        <v>-2531032</v>
      </c>
      <c r="AP285" s="214">
        <f t="shared" si="255"/>
        <v>0</v>
      </c>
      <c r="AQ285" s="179">
        <f t="shared" si="256"/>
        <v>0</v>
      </c>
      <c r="AR285" s="142"/>
      <c r="AS285" s="213">
        <f t="shared" si="221"/>
        <v>5993732.3950947281</v>
      </c>
      <c r="AT285" s="213">
        <f t="shared" si="222"/>
        <v>5580017.2004028</v>
      </c>
      <c r="AU285" s="214">
        <f t="shared" si="223"/>
        <v>-413715.1946919281</v>
      </c>
      <c r="AV285" s="179">
        <f t="shared" si="224"/>
        <v>-6.9024635639474446E-2</v>
      </c>
      <c r="AX285" s="213">
        <f t="shared" si="225"/>
        <v>56.003983985480858</v>
      </c>
      <c r="AY285" s="213">
        <f t="shared" si="226"/>
        <v>-23.841917603308065</v>
      </c>
      <c r="AZ285" s="213">
        <f t="shared" si="227"/>
        <v>-79.845901588788919</v>
      </c>
      <c r="BA285" s="404">
        <f t="shared" si="228"/>
        <v>-1.4257182419288086</v>
      </c>
      <c r="BB285" s="164"/>
      <c r="BC285" s="213">
        <f t="shared" si="229"/>
        <v>-18.648723022011865</v>
      </c>
      <c r="BD285" s="213">
        <f t="shared" si="230"/>
        <v>-20.304767081897548</v>
      </c>
      <c r="BE285" s="213">
        <f t="shared" si="231"/>
        <v>-1.6560440598856836</v>
      </c>
      <c r="BF285" s="404">
        <f t="shared" si="232"/>
        <v>8.8802008476987174E-2</v>
      </c>
      <c r="BG285" s="527"/>
      <c r="BH285" s="213">
        <f t="shared" si="233"/>
        <v>37.355260963469007</v>
      </c>
      <c r="BI285" s="213">
        <f t="shared" si="234"/>
        <v>-44.146684685205614</v>
      </c>
      <c r="BJ285" s="213">
        <f t="shared" si="235"/>
        <v>-81.501945648674621</v>
      </c>
      <c r="BK285" s="404">
        <f t="shared" si="236"/>
        <v>-2.1818063519453972</v>
      </c>
      <c r="BL285" s="215"/>
      <c r="BM285" s="213">
        <f t="shared" si="237"/>
        <v>308.49338881544122</v>
      </c>
      <c r="BN285" s="213">
        <f t="shared" si="238"/>
        <v>355.38829080119859</v>
      </c>
      <c r="BO285" s="213">
        <f t="shared" si="239"/>
        <v>46.894901985757372</v>
      </c>
      <c r="BP285" s="404">
        <f t="shared" si="240"/>
        <v>0.15201266440692718</v>
      </c>
      <c r="BQ285" s="215"/>
      <c r="BR285" s="213">
        <f t="shared" si="241"/>
        <v>87.562524917044229</v>
      </c>
      <c r="BS285" s="213">
        <f t="shared" si="242"/>
        <v>106.14372813002153</v>
      </c>
      <c r="BT285" s="213">
        <f t="shared" si="243"/>
        <v>18.5812032129773</v>
      </c>
      <c r="BU285" s="404">
        <f t="shared" si="244"/>
        <v>0.21220497273897626</v>
      </c>
      <c r="BV285" s="215"/>
      <c r="BW285" s="213">
        <f t="shared" si="245"/>
        <v>433.41117469595446</v>
      </c>
      <c r="BX285" s="213">
        <f t="shared" si="246"/>
        <v>417.38533424601451</v>
      </c>
      <c r="BY285" s="213">
        <f t="shared" si="247"/>
        <v>-16.025840449939949</v>
      </c>
      <c r="BZ285" s="404">
        <f t="shared" si="248"/>
        <v>-3.6976066575077023E-2</v>
      </c>
      <c r="CA285" s="216"/>
      <c r="CB285" s="213">
        <f t="shared" si="249"/>
        <v>-128.68127510295389</v>
      </c>
      <c r="CC285" s="213">
        <f t="shared" si="250"/>
        <v>-130.2440179076828</v>
      </c>
      <c r="CD285" s="213">
        <f t="shared" si="251"/>
        <v>-1.5627428047289129</v>
      </c>
      <c r="CE285" s="404">
        <f t="shared" si="252"/>
        <v>1.2144290639633551E-2</v>
      </c>
      <c r="CF285" s="142"/>
      <c r="CG285" s="213">
        <f t="shared" si="253"/>
        <v>304.72989959300054</v>
      </c>
      <c r="CH285" s="213">
        <f t="shared" si="254"/>
        <v>287.14131633833171</v>
      </c>
      <c r="CI285" s="206">
        <v>-34.252791451299288</v>
      </c>
      <c r="CJ285" s="142">
        <v>-0.1010458420333414</v>
      </c>
    </row>
    <row r="286" spans="1:88">
      <c r="A286" s="74">
        <v>918</v>
      </c>
      <c r="B286" s="84">
        <v>2</v>
      </c>
      <c r="C286" s="84">
        <v>2</v>
      </c>
      <c r="D286" s="75" t="s">
        <v>317</v>
      </c>
      <c r="E286" s="97">
        <v>2246</v>
      </c>
      <c r="F286" s="213">
        <f>'1.a. Vos-laskelma'!C286</f>
        <v>2263</v>
      </c>
      <c r="G286" s="214">
        <f t="shared" si="206"/>
        <v>17</v>
      </c>
      <c r="H286" s="179">
        <f t="shared" si="207"/>
        <v>7.5690115761353517E-3</v>
      </c>
      <c r="I286" s="142"/>
      <c r="J286" s="213">
        <v>650237.61082713155</v>
      </c>
      <c r="K286" s="214">
        <f t="shared" si="208"/>
        <v>579553.44289674261</v>
      </c>
      <c r="L286" s="214">
        <f t="shared" si="209"/>
        <v>-70684.16793038894</v>
      </c>
      <c r="M286" s="179">
        <f t="shared" si="210"/>
        <v>-0.10870513602016268</v>
      </c>
      <c r="N286" s="404"/>
      <c r="O286" s="213">
        <v>-27181.386105005</v>
      </c>
      <c r="P286" s="213">
        <f>'2.a. Vos-laskelma'!M286+'2.a. Vos-laskelma'!N286</f>
        <v>-30313.914817892888</v>
      </c>
      <c r="Q286" s="214">
        <f t="shared" si="211"/>
        <v>-3132.5287128878881</v>
      </c>
      <c r="R286" s="179">
        <f t="shared" si="212"/>
        <v>0.11524536316089801</v>
      </c>
      <c r="S286" s="404"/>
      <c r="T286" s="213">
        <v>623056.2247221265</v>
      </c>
      <c r="U286" s="213">
        <f>'2.a. Vos-laskelma'!U286</f>
        <v>549239.52807884978</v>
      </c>
      <c r="V286" s="214">
        <f t="shared" si="213"/>
        <v>-73816.696643276722</v>
      </c>
      <c r="W286" s="179">
        <f t="shared" si="214"/>
        <v>-0.11847517722208431</v>
      </c>
      <c r="X286" s="142"/>
      <c r="Y286" s="213">
        <f>'1.a. Vos-laskelma'!X286</f>
        <v>1138944.386741562</v>
      </c>
      <c r="Z286" s="213">
        <f>'1.a. Vos-laskelma'!E286</f>
        <v>1026981.0344107345</v>
      </c>
      <c r="AA286" s="214">
        <f t="shared" si="215"/>
        <v>-111963.3523308275</v>
      </c>
      <c r="AB286" s="179">
        <f t="shared" si="216"/>
        <v>-9.8304494612899057E-2</v>
      </c>
      <c r="AC286" s="179"/>
      <c r="AD286" s="213">
        <v>359506.30083181692</v>
      </c>
      <c r="AE286" s="213">
        <f>'2.a. Vos-laskelma'!X286</f>
        <v>395535.9444550238</v>
      </c>
      <c r="AF286" s="214">
        <f t="shared" si="217"/>
        <v>36029.643623206881</v>
      </c>
      <c r="AG286" s="179">
        <f t="shared" si="218"/>
        <v>0.10021978346371779</v>
      </c>
      <c r="AH286" s="143"/>
      <c r="AI286" s="81">
        <v>2121506.9122955049</v>
      </c>
      <c r="AJ286" s="81">
        <f>'2.a. Vos-laskelma'!Y286</f>
        <v>1971756.5069446082</v>
      </c>
      <c r="AK286" s="214">
        <f t="shared" si="219"/>
        <v>-149750.40535089676</v>
      </c>
      <c r="AL286" s="179">
        <f t="shared" si="220"/>
        <v>-7.0586810008959333E-2</v>
      </c>
      <c r="AM286" s="142"/>
      <c r="AN286" s="213">
        <v>-715288</v>
      </c>
      <c r="AO286" s="213">
        <v>-715288</v>
      </c>
      <c r="AP286" s="214">
        <f t="shared" si="255"/>
        <v>0</v>
      </c>
      <c r="AQ286" s="179">
        <f t="shared" si="256"/>
        <v>0</v>
      </c>
      <c r="AR286" s="142"/>
      <c r="AS286" s="213">
        <f t="shared" si="221"/>
        <v>1406218.9122955049</v>
      </c>
      <c r="AT286" s="213">
        <f t="shared" si="222"/>
        <v>1256468.5069446082</v>
      </c>
      <c r="AU286" s="214">
        <f t="shared" si="223"/>
        <v>-149750.40535089676</v>
      </c>
      <c r="AV286" s="179">
        <f t="shared" si="224"/>
        <v>-0.10649153132668721</v>
      </c>
      <c r="AX286" s="213">
        <f t="shared" si="225"/>
        <v>289.50917668171485</v>
      </c>
      <c r="AY286" s="213">
        <f t="shared" si="226"/>
        <v>256.09962125353184</v>
      </c>
      <c r="AZ286" s="213">
        <f t="shared" si="227"/>
        <v>-33.409555428183012</v>
      </c>
      <c r="BA286" s="404">
        <f t="shared" si="228"/>
        <v>-0.11540067852465118</v>
      </c>
      <c r="BB286" s="164"/>
      <c r="BC286" s="213">
        <f t="shared" si="229"/>
        <v>-12.102130946128673</v>
      </c>
      <c r="BD286" s="213">
        <f t="shared" si="230"/>
        <v>-13.395455067562036</v>
      </c>
      <c r="BE286" s="213">
        <f t="shared" si="231"/>
        <v>-1.2933241214333631</v>
      </c>
      <c r="BF286" s="404">
        <f t="shared" si="232"/>
        <v>0.10686747046371052</v>
      </c>
      <c r="BG286" s="527"/>
      <c r="BH286" s="213">
        <f t="shared" si="233"/>
        <v>277.40704573558617</v>
      </c>
      <c r="BI286" s="213">
        <f t="shared" si="234"/>
        <v>242.70416618596985</v>
      </c>
      <c r="BJ286" s="213">
        <f t="shared" si="235"/>
        <v>-34.702879549616313</v>
      </c>
      <c r="BK286" s="404">
        <f t="shared" si="236"/>
        <v>-0.12509732569191404</v>
      </c>
      <c r="BL286" s="215"/>
      <c r="BM286" s="213">
        <f t="shared" si="237"/>
        <v>507.09901457772128</v>
      </c>
      <c r="BN286" s="213">
        <f t="shared" si="238"/>
        <v>453.81397897071787</v>
      </c>
      <c r="BO286" s="213">
        <f t="shared" si="239"/>
        <v>-53.285035607003408</v>
      </c>
      <c r="BP286" s="404">
        <f t="shared" si="240"/>
        <v>-0.10507816831664657</v>
      </c>
      <c r="BQ286" s="215"/>
      <c r="BR286" s="213">
        <f t="shared" si="241"/>
        <v>160.06513839350708</v>
      </c>
      <c r="BS286" s="213">
        <f t="shared" si="242"/>
        <v>174.78389061202995</v>
      </c>
      <c r="BT286" s="213">
        <f t="shared" si="243"/>
        <v>14.718752218522866</v>
      </c>
      <c r="BU286" s="404">
        <f t="shared" si="244"/>
        <v>9.1954765205262967E-2</v>
      </c>
      <c r="BV286" s="215"/>
      <c r="BW286" s="213">
        <f t="shared" si="245"/>
        <v>944.57119870681436</v>
      </c>
      <c r="BX286" s="213">
        <f t="shared" si="246"/>
        <v>871.3020357687177</v>
      </c>
      <c r="BY286" s="213">
        <f t="shared" si="247"/>
        <v>-73.269162938096656</v>
      </c>
      <c r="BZ286" s="404">
        <f t="shared" si="248"/>
        <v>-7.7568703172833764E-2</v>
      </c>
      <c r="CA286" s="216"/>
      <c r="CB286" s="213">
        <f t="shared" si="249"/>
        <v>-318.47195013357077</v>
      </c>
      <c r="CC286" s="213">
        <f t="shared" si="250"/>
        <v>-316.07954043305347</v>
      </c>
      <c r="CD286" s="213">
        <f t="shared" si="251"/>
        <v>2.3924097005173053</v>
      </c>
      <c r="CE286" s="404">
        <f t="shared" si="252"/>
        <v>-7.5121520106053337E-3</v>
      </c>
      <c r="CF286" s="142"/>
      <c r="CG286" s="213">
        <f t="shared" si="253"/>
        <v>626.09924857324347</v>
      </c>
      <c r="CH286" s="213">
        <f t="shared" si="254"/>
        <v>555.22249533566423</v>
      </c>
      <c r="CI286" s="206">
        <v>22.09209967076379</v>
      </c>
      <c r="CJ286" s="142">
        <v>3.6575891048486027E-2</v>
      </c>
    </row>
    <row r="287" spans="1:88">
      <c r="A287" s="74">
        <v>921</v>
      </c>
      <c r="B287" s="84">
        <v>11</v>
      </c>
      <c r="C287" s="84">
        <v>11</v>
      </c>
      <c r="D287" s="75" t="s">
        <v>318</v>
      </c>
      <c r="E287" s="97">
        <v>1851</v>
      </c>
      <c r="F287" s="213">
        <f>'1.a. Vos-laskelma'!C287</f>
        <v>1787</v>
      </c>
      <c r="G287" s="214">
        <f t="shared" si="206"/>
        <v>-64</v>
      </c>
      <c r="H287" s="179">
        <f t="shared" si="207"/>
        <v>-3.4575904916261481E-2</v>
      </c>
      <c r="I287" s="142"/>
      <c r="J287" s="213">
        <v>364433.74385333381</v>
      </c>
      <c r="K287" s="214">
        <f t="shared" si="208"/>
        <v>132586.96955323312</v>
      </c>
      <c r="L287" s="214">
        <f t="shared" si="209"/>
        <v>-231846.77430010069</v>
      </c>
      <c r="M287" s="179">
        <f t="shared" si="210"/>
        <v>-0.63618360870942647</v>
      </c>
      <c r="N287" s="404"/>
      <c r="O287" s="213">
        <v>708455.78347310249</v>
      </c>
      <c r="P287" s="213">
        <f>'2.a. Vos-laskelma'!M287+'2.a. Vos-laskelma'!N287</f>
        <v>705792.85287067445</v>
      </c>
      <c r="Q287" s="214">
        <f t="shared" si="211"/>
        <v>-2662.9306024280377</v>
      </c>
      <c r="R287" s="179">
        <f t="shared" si="212"/>
        <v>-3.7587816551844684E-3</v>
      </c>
      <c r="S287" s="404"/>
      <c r="T287" s="213">
        <v>1072889.527326436</v>
      </c>
      <c r="U287" s="213">
        <f>'2.a. Vos-laskelma'!U287</f>
        <v>838379.82242390758</v>
      </c>
      <c r="V287" s="214">
        <f t="shared" si="213"/>
        <v>-234509.70490252844</v>
      </c>
      <c r="W287" s="179">
        <f t="shared" si="214"/>
        <v>-0.21857768104691064</v>
      </c>
      <c r="X287" s="142"/>
      <c r="Y287" s="213">
        <f>'1.a. Vos-laskelma'!X287</f>
        <v>1138029.33313963</v>
      </c>
      <c r="Z287" s="213">
        <f>'1.a. Vos-laskelma'!E287</f>
        <v>1070008.7634202277</v>
      </c>
      <c r="AA287" s="214">
        <f t="shared" si="215"/>
        <v>-68020.569719402352</v>
      </c>
      <c r="AB287" s="179">
        <f t="shared" si="216"/>
        <v>-5.9770488983570513E-2</v>
      </c>
      <c r="AC287" s="179"/>
      <c r="AD287" s="213">
        <v>387587.86430421512</v>
      </c>
      <c r="AE287" s="213">
        <f>'2.a. Vos-laskelma'!X287</f>
        <v>416013.11774435948</v>
      </c>
      <c r="AF287" s="214">
        <f t="shared" si="217"/>
        <v>28425.253440144355</v>
      </c>
      <c r="AG287" s="179">
        <f t="shared" si="218"/>
        <v>7.3338863411454916E-2</v>
      </c>
      <c r="AH287" s="143"/>
      <c r="AI287" s="81">
        <v>2598506.724770281</v>
      </c>
      <c r="AJ287" s="81">
        <f>'2.a. Vos-laskelma'!Y287</f>
        <v>2324401.703588495</v>
      </c>
      <c r="AK287" s="214">
        <f t="shared" si="219"/>
        <v>-274105.02118178597</v>
      </c>
      <c r="AL287" s="179">
        <f t="shared" si="220"/>
        <v>-0.10548559238614939</v>
      </c>
      <c r="AM287" s="142"/>
      <c r="AN287" s="213">
        <v>344645</v>
      </c>
      <c r="AO287" s="213">
        <v>344645</v>
      </c>
      <c r="AP287" s="214">
        <f t="shared" si="255"/>
        <v>0</v>
      </c>
      <c r="AQ287" s="179">
        <f t="shared" si="256"/>
        <v>0</v>
      </c>
      <c r="AR287" s="142"/>
      <c r="AS287" s="213">
        <f t="shared" si="221"/>
        <v>2943151.724770281</v>
      </c>
      <c r="AT287" s="213">
        <f t="shared" si="222"/>
        <v>2669046.703588495</v>
      </c>
      <c r="AU287" s="214">
        <f t="shared" si="223"/>
        <v>-274105.02118178597</v>
      </c>
      <c r="AV287" s="179">
        <f t="shared" si="224"/>
        <v>-9.3133160235964532E-2</v>
      </c>
      <c r="AX287" s="213">
        <f t="shared" si="225"/>
        <v>196.88478868359471</v>
      </c>
      <c r="AY287" s="213">
        <f t="shared" si="226"/>
        <v>74.195282346521054</v>
      </c>
      <c r="AZ287" s="213">
        <f t="shared" si="227"/>
        <v>-122.68950633707365</v>
      </c>
      <c r="BA287" s="404">
        <f t="shared" si="228"/>
        <v>-0.62315381070013909</v>
      </c>
      <c r="BB287" s="164"/>
      <c r="BC287" s="213">
        <f t="shared" si="229"/>
        <v>382.74218448033628</v>
      </c>
      <c r="BD287" s="213">
        <f t="shared" si="230"/>
        <v>394.9596266763707</v>
      </c>
      <c r="BE287" s="213">
        <f t="shared" si="231"/>
        <v>12.217442196034426</v>
      </c>
      <c r="BF287" s="404">
        <f t="shared" si="232"/>
        <v>3.1920814301205171E-2</v>
      </c>
      <c r="BG287" s="527"/>
      <c r="BH287" s="213">
        <f t="shared" si="233"/>
        <v>579.62697316393087</v>
      </c>
      <c r="BI287" s="213">
        <f t="shared" si="234"/>
        <v>469.15490902289179</v>
      </c>
      <c r="BJ287" s="213">
        <f t="shared" si="235"/>
        <v>-110.47206414103908</v>
      </c>
      <c r="BK287" s="404">
        <f t="shared" si="236"/>
        <v>-0.19059165507433215</v>
      </c>
      <c r="BL287" s="215"/>
      <c r="BM287" s="213">
        <f t="shared" si="237"/>
        <v>614.81865647737982</v>
      </c>
      <c r="BN287" s="213">
        <f t="shared" si="238"/>
        <v>598.7737903862494</v>
      </c>
      <c r="BO287" s="213">
        <f t="shared" si="239"/>
        <v>-16.044866091130416</v>
      </c>
      <c r="BP287" s="404">
        <f t="shared" si="240"/>
        <v>-2.6096908286843329E-2</v>
      </c>
      <c r="BQ287" s="215"/>
      <c r="BR287" s="213">
        <f t="shared" si="241"/>
        <v>209.39376785749062</v>
      </c>
      <c r="BS287" s="213">
        <f t="shared" si="242"/>
        <v>232.79973013114687</v>
      </c>
      <c r="BT287" s="213">
        <f t="shared" si="243"/>
        <v>23.405962273656257</v>
      </c>
      <c r="BU287" s="404">
        <f t="shared" si="244"/>
        <v>0.11177965090912308</v>
      </c>
      <c r="BV287" s="215"/>
      <c r="BW287" s="213">
        <f t="shared" si="245"/>
        <v>1403.8393974988012</v>
      </c>
      <c r="BX287" s="213">
        <f t="shared" si="246"/>
        <v>1300.7284295402883</v>
      </c>
      <c r="BY287" s="213">
        <f t="shared" si="247"/>
        <v>-103.1109679585129</v>
      </c>
      <c r="BZ287" s="404">
        <f t="shared" si="248"/>
        <v>-7.3449262175020957E-2</v>
      </c>
      <c r="CA287" s="216"/>
      <c r="CB287" s="213">
        <f t="shared" si="249"/>
        <v>186.19394921663965</v>
      </c>
      <c r="CC287" s="213">
        <f t="shared" si="250"/>
        <v>192.86233911583659</v>
      </c>
      <c r="CD287" s="213">
        <f t="shared" si="251"/>
        <v>6.6683898991969386</v>
      </c>
      <c r="CE287" s="404">
        <f t="shared" si="252"/>
        <v>3.5814213766088392E-2</v>
      </c>
      <c r="CF287" s="142"/>
      <c r="CG287" s="213">
        <f t="shared" si="253"/>
        <v>1590.0333467154408</v>
      </c>
      <c r="CH287" s="213">
        <f t="shared" si="254"/>
        <v>1493.5907686561247</v>
      </c>
      <c r="CI287" s="206">
        <v>28.371596813309001</v>
      </c>
      <c r="CJ287" s="142">
        <v>1.8167568498803931E-2</v>
      </c>
    </row>
    <row r="288" spans="1:88">
      <c r="A288" s="74">
        <v>922</v>
      </c>
      <c r="B288" s="84">
        <v>6</v>
      </c>
      <c r="C288" s="84">
        <v>6</v>
      </c>
      <c r="D288" s="75" t="s">
        <v>319</v>
      </c>
      <c r="E288" s="97">
        <v>4511</v>
      </c>
      <c r="F288" s="213">
        <f>'1.a. Vos-laskelma'!C288</f>
        <v>4532</v>
      </c>
      <c r="G288" s="214">
        <f t="shared" si="206"/>
        <v>21</v>
      </c>
      <c r="H288" s="179">
        <f t="shared" si="207"/>
        <v>4.6552870760363553E-3</v>
      </c>
      <c r="I288" s="142"/>
      <c r="J288" s="213">
        <v>3342354.273253771</v>
      </c>
      <c r="K288" s="214">
        <f t="shared" si="208"/>
        <v>3190917.2755747349</v>
      </c>
      <c r="L288" s="214">
        <f t="shared" si="209"/>
        <v>-151436.99767903611</v>
      </c>
      <c r="M288" s="179">
        <f t="shared" si="210"/>
        <v>-4.5308481776114261E-2</v>
      </c>
      <c r="N288" s="404"/>
      <c r="O288" s="213">
        <v>-177505.0880108767</v>
      </c>
      <c r="P288" s="213">
        <f>'2.a. Vos-laskelma'!M288+'2.a. Vos-laskelma'!N288</f>
        <v>-155110.4963223002</v>
      </c>
      <c r="Q288" s="214">
        <f t="shared" si="211"/>
        <v>22394.591688576504</v>
      </c>
      <c r="R288" s="179">
        <f t="shared" si="212"/>
        <v>-0.12616309729219854</v>
      </c>
      <c r="S288" s="404"/>
      <c r="T288" s="213">
        <v>3164849.185242895</v>
      </c>
      <c r="U288" s="213">
        <f>'2.a. Vos-laskelma'!U288</f>
        <v>3035806.7792524346</v>
      </c>
      <c r="V288" s="214">
        <f t="shared" si="213"/>
        <v>-129042.40599046042</v>
      </c>
      <c r="W288" s="179">
        <f t="shared" si="214"/>
        <v>-4.0773635152082835E-2</v>
      </c>
      <c r="X288" s="142"/>
      <c r="Y288" s="213">
        <f>'1.a. Vos-laskelma'!X288</f>
        <v>1041880.653700171</v>
      </c>
      <c r="Z288" s="213">
        <f>'1.a. Vos-laskelma'!E288</f>
        <v>1020075.9144645319</v>
      </c>
      <c r="AA288" s="214">
        <f t="shared" si="215"/>
        <v>-21804.739235639106</v>
      </c>
      <c r="AB288" s="179">
        <f t="shared" si="216"/>
        <v>-2.0928250426957253E-2</v>
      </c>
      <c r="AC288" s="179"/>
      <c r="AD288" s="213">
        <v>311678.75562706962</v>
      </c>
      <c r="AE288" s="213">
        <f>'2.a. Vos-laskelma'!X288</f>
        <v>401799.17471303657</v>
      </c>
      <c r="AF288" s="214">
        <f t="shared" si="217"/>
        <v>90120.419085966947</v>
      </c>
      <c r="AG288" s="179">
        <f t="shared" si="218"/>
        <v>0.28914520947907651</v>
      </c>
      <c r="AH288" s="143"/>
      <c r="AI288" s="81">
        <v>4518408.5945701357</v>
      </c>
      <c r="AJ288" s="81">
        <f>'2.a. Vos-laskelma'!Y288</f>
        <v>4457681.8684300035</v>
      </c>
      <c r="AK288" s="214">
        <f t="shared" si="219"/>
        <v>-60726.726140132174</v>
      </c>
      <c r="AL288" s="179">
        <f t="shared" si="220"/>
        <v>-1.3439848315866946E-2</v>
      </c>
      <c r="AM288" s="142"/>
      <c r="AN288" s="213">
        <v>-1109577</v>
      </c>
      <c r="AO288" s="213">
        <v>-1109577</v>
      </c>
      <c r="AP288" s="214">
        <f t="shared" si="255"/>
        <v>0</v>
      </c>
      <c r="AQ288" s="179">
        <f t="shared" si="256"/>
        <v>0</v>
      </c>
      <c r="AR288" s="142"/>
      <c r="AS288" s="213">
        <f t="shared" si="221"/>
        <v>3408831.5945701357</v>
      </c>
      <c r="AT288" s="213">
        <f t="shared" si="222"/>
        <v>3348104.8684300035</v>
      </c>
      <c r="AU288" s="214">
        <f t="shared" si="223"/>
        <v>-60726.726140132174</v>
      </c>
      <c r="AV288" s="179">
        <f t="shared" si="224"/>
        <v>-1.7814528073743108E-2</v>
      </c>
      <c r="AX288" s="213">
        <f t="shared" si="225"/>
        <v>740.93422151491268</v>
      </c>
      <c r="AY288" s="213">
        <f t="shared" si="226"/>
        <v>704.08589487527252</v>
      </c>
      <c r="AZ288" s="213">
        <f t="shared" si="227"/>
        <v>-36.848326639640163</v>
      </c>
      <c r="BA288" s="404">
        <f t="shared" si="228"/>
        <v>-4.9732250947054579E-2</v>
      </c>
      <c r="BB288" s="164"/>
      <c r="BC288" s="213">
        <f t="shared" si="229"/>
        <v>-39.349387721320483</v>
      </c>
      <c r="BD288" s="213">
        <f t="shared" si="230"/>
        <v>-34.225617017277187</v>
      </c>
      <c r="BE288" s="213">
        <f t="shared" si="231"/>
        <v>5.1237707040432952</v>
      </c>
      <c r="BF288" s="404">
        <f t="shared" si="232"/>
        <v>-0.13021220915381887</v>
      </c>
      <c r="BG288" s="527"/>
      <c r="BH288" s="213">
        <f t="shared" si="233"/>
        <v>701.58483379359234</v>
      </c>
      <c r="BI288" s="213">
        <f t="shared" si="234"/>
        <v>669.86027785799524</v>
      </c>
      <c r="BJ288" s="213">
        <f t="shared" si="235"/>
        <v>-31.724555935597095</v>
      </c>
      <c r="BK288" s="404">
        <f t="shared" si="236"/>
        <v>-4.5218417513469972E-2</v>
      </c>
      <c r="BL288" s="215"/>
      <c r="BM288" s="213">
        <f t="shared" si="237"/>
        <v>230.96445437822456</v>
      </c>
      <c r="BN288" s="213">
        <f t="shared" si="238"/>
        <v>225.08294670444218</v>
      </c>
      <c r="BO288" s="213">
        <f t="shared" si="239"/>
        <v>-5.8815076737823802</v>
      </c>
      <c r="BP288" s="404">
        <f t="shared" si="240"/>
        <v>-2.5464990661077637E-2</v>
      </c>
      <c r="BQ288" s="215"/>
      <c r="BR288" s="213">
        <f t="shared" si="241"/>
        <v>69.093051568847173</v>
      </c>
      <c r="BS288" s="213">
        <f t="shared" si="242"/>
        <v>88.658246847536759</v>
      </c>
      <c r="BT288" s="213">
        <f t="shared" si="243"/>
        <v>19.565195278689586</v>
      </c>
      <c r="BU288" s="404">
        <f t="shared" si="244"/>
        <v>0.28317167695501216</v>
      </c>
      <c r="BV288" s="215"/>
      <c r="BW288" s="213">
        <f t="shared" si="245"/>
        <v>1001.6423397406641</v>
      </c>
      <c r="BX288" s="213">
        <f t="shared" si="246"/>
        <v>983.60147140997435</v>
      </c>
      <c r="BY288" s="213">
        <f t="shared" si="247"/>
        <v>-18.040868330689705</v>
      </c>
      <c r="BZ288" s="404">
        <f t="shared" si="248"/>
        <v>-1.8011287677156977E-2</v>
      </c>
      <c r="CA288" s="216"/>
      <c r="CB288" s="213">
        <f t="shared" si="249"/>
        <v>-245.97140323653292</v>
      </c>
      <c r="CC288" s="213">
        <f t="shared" si="250"/>
        <v>-244.83164165931157</v>
      </c>
      <c r="CD288" s="213">
        <f t="shared" si="251"/>
        <v>1.1397615772213499</v>
      </c>
      <c r="CE288" s="404">
        <f t="shared" si="252"/>
        <v>-4.6337157987643117E-3</v>
      </c>
      <c r="CF288" s="142"/>
      <c r="CG288" s="213">
        <f t="shared" si="253"/>
        <v>755.67093650413119</v>
      </c>
      <c r="CH288" s="213">
        <f t="shared" si="254"/>
        <v>738.76982975066278</v>
      </c>
      <c r="CI288" s="206">
        <v>12.189561348365149</v>
      </c>
      <c r="CJ288" s="142">
        <v>1.6395247756961391E-2</v>
      </c>
    </row>
    <row r="289" spans="1:88">
      <c r="A289" s="74">
        <v>924</v>
      </c>
      <c r="B289" s="84">
        <v>16</v>
      </c>
      <c r="C289" s="84">
        <v>16</v>
      </c>
      <c r="D289" s="75" t="s">
        <v>320</v>
      </c>
      <c r="E289" s="97">
        <v>2931</v>
      </c>
      <c r="F289" s="213">
        <f>'1.a. Vos-laskelma'!C289</f>
        <v>2912</v>
      </c>
      <c r="G289" s="214">
        <f t="shared" si="206"/>
        <v>-19</v>
      </c>
      <c r="H289" s="179">
        <f t="shared" si="207"/>
        <v>-6.4824292050494709E-3</v>
      </c>
      <c r="I289" s="142"/>
      <c r="J289" s="213">
        <v>1182820.8743888461</v>
      </c>
      <c r="K289" s="214">
        <f t="shared" si="208"/>
        <v>932097.04931233102</v>
      </c>
      <c r="L289" s="214">
        <f t="shared" si="209"/>
        <v>-250723.82507651509</v>
      </c>
      <c r="M289" s="179">
        <f t="shared" si="210"/>
        <v>-0.21197108582147914</v>
      </c>
      <c r="N289" s="404"/>
      <c r="O289" s="213">
        <v>111352.537784799</v>
      </c>
      <c r="P289" s="213">
        <f>'2.a. Vos-laskelma'!M289+'2.a. Vos-laskelma'!N289</f>
        <v>125668.78059982345</v>
      </c>
      <c r="Q289" s="214">
        <f t="shared" si="211"/>
        <v>14316.242815024452</v>
      </c>
      <c r="R289" s="179">
        <f t="shared" si="212"/>
        <v>0.12856683017581658</v>
      </c>
      <c r="S289" s="404"/>
      <c r="T289" s="213">
        <v>1294173.4121736451</v>
      </c>
      <c r="U289" s="213">
        <f>'2.a. Vos-laskelma'!U289</f>
        <v>1057765.8299121545</v>
      </c>
      <c r="V289" s="214">
        <f t="shared" si="213"/>
        <v>-236407.58226149064</v>
      </c>
      <c r="W289" s="179">
        <f t="shared" si="214"/>
        <v>-0.18267071478808186</v>
      </c>
      <c r="X289" s="142"/>
      <c r="Y289" s="213">
        <f>'1.a. Vos-laskelma'!X289</f>
        <v>1639673.6360290761</v>
      </c>
      <c r="Z289" s="213">
        <f>'1.a. Vos-laskelma'!E289</f>
        <v>1669439.5547170981</v>
      </c>
      <c r="AA289" s="214">
        <f t="shared" si="215"/>
        <v>29765.918688022066</v>
      </c>
      <c r="AB289" s="179">
        <f t="shared" si="216"/>
        <v>1.8153563022522266E-2</v>
      </c>
      <c r="AC289" s="179"/>
      <c r="AD289" s="213">
        <v>509318.094249324</v>
      </c>
      <c r="AE289" s="213">
        <f>'2.a. Vos-laskelma'!X289</f>
        <v>561648.83226070204</v>
      </c>
      <c r="AF289" s="214">
        <f t="shared" si="217"/>
        <v>52330.738011378038</v>
      </c>
      <c r="AG289" s="179">
        <f t="shared" si="218"/>
        <v>0.10274666971827792</v>
      </c>
      <c r="AH289" s="143"/>
      <c r="AI289" s="81">
        <v>3443165.1424520449</v>
      </c>
      <c r="AJ289" s="81">
        <f>'2.a. Vos-laskelma'!Y289</f>
        <v>3288854.2168899542</v>
      </c>
      <c r="AK289" s="214">
        <f t="shared" si="219"/>
        <v>-154310.92556209071</v>
      </c>
      <c r="AL289" s="179">
        <f t="shared" si="220"/>
        <v>-4.4816591472635094E-2</v>
      </c>
      <c r="AM289" s="142"/>
      <c r="AN289" s="213">
        <v>458533</v>
      </c>
      <c r="AO289" s="213">
        <v>458533</v>
      </c>
      <c r="AP289" s="214">
        <f t="shared" si="255"/>
        <v>0</v>
      </c>
      <c r="AQ289" s="179">
        <f t="shared" si="256"/>
        <v>0</v>
      </c>
      <c r="AR289" s="142"/>
      <c r="AS289" s="213">
        <f t="shared" si="221"/>
        <v>3901698.1424520449</v>
      </c>
      <c r="AT289" s="213">
        <f t="shared" si="222"/>
        <v>3747387.2168899542</v>
      </c>
      <c r="AU289" s="214">
        <f t="shared" si="223"/>
        <v>-154310.92556209071</v>
      </c>
      <c r="AV289" s="179">
        <f t="shared" si="224"/>
        <v>-3.9549683222063176E-2</v>
      </c>
      <c r="AX289" s="213">
        <f t="shared" si="225"/>
        <v>403.55539897265305</v>
      </c>
      <c r="AY289" s="213">
        <f t="shared" si="226"/>
        <v>320.08827242868512</v>
      </c>
      <c r="AZ289" s="213">
        <f t="shared" si="227"/>
        <v>-83.467126543967936</v>
      </c>
      <c r="BA289" s="404">
        <f t="shared" si="228"/>
        <v>-0.20682941364792418</v>
      </c>
      <c r="BB289" s="164"/>
      <c r="BC289" s="213">
        <f t="shared" si="229"/>
        <v>37.991312789081881</v>
      </c>
      <c r="BD289" s="213">
        <f t="shared" si="230"/>
        <v>43.155487843345966</v>
      </c>
      <c r="BE289" s="213">
        <f t="shared" si="231"/>
        <v>5.164175054264085</v>
      </c>
      <c r="BF289" s="404">
        <f t="shared" si="232"/>
        <v>0.13593041869688138</v>
      </c>
      <c r="BG289" s="527"/>
      <c r="BH289" s="213">
        <f t="shared" si="233"/>
        <v>441.54671176173491</v>
      </c>
      <c r="BI289" s="213">
        <f t="shared" si="234"/>
        <v>363.24376027203107</v>
      </c>
      <c r="BJ289" s="213">
        <f t="shared" si="235"/>
        <v>-78.302951489703844</v>
      </c>
      <c r="BK289" s="404">
        <f t="shared" si="236"/>
        <v>-0.17733786574308646</v>
      </c>
      <c r="BL289" s="215"/>
      <c r="BM289" s="213">
        <f t="shared" si="237"/>
        <v>559.42464552339686</v>
      </c>
      <c r="BN289" s="213">
        <f t="shared" si="238"/>
        <v>573.29655038361886</v>
      </c>
      <c r="BO289" s="213">
        <f t="shared" si="239"/>
        <v>13.871904860222003</v>
      </c>
      <c r="BP289" s="404">
        <f t="shared" si="240"/>
        <v>2.4796735308726826E-2</v>
      </c>
      <c r="BQ289" s="215"/>
      <c r="BR289" s="213">
        <f t="shared" si="241"/>
        <v>173.76939414852404</v>
      </c>
      <c r="BS289" s="213">
        <f t="shared" si="242"/>
        <v>192.87391217743888</v>
      </c>
      <c r="BT289" s="213">
        <f t="shared" si="243"/>
        <v>19.104518028914839</v>
      </c>
      <c r="BU289" s="404">
        <f t="shared" si="244"/>
        <v>0.10994178878580793</v>
      </c>
      <c r="BV289" s="215"/>
      <c r="BW289" s="213">
        <f t="shared" si="245"/>
        <v>1174.7407514336558</v>
      </c>
      <c r="BX289" s="213">
        <f t="shared" si="246"/>
        <v>1129.4142228330886</v>
      </c>
      <c r="BY289" s="213">
        <f t="shared" si="247"/>
        <v>-45.326528600567144</v>
      </c>
      <c r="BZ289" s="404">
        <f t="shared" si="248"/>
        <v>-3.8584282145018432E-2</v>
      </c>
      <c r="CA289" s="216"/>
      <c r="CB289" s="213">
        <f t="shared" si="249"/>
        <v>156.44251108836573</v>
      </c>
      <c r="CC289" s="213">
        <f t="shared" si="250"/>
        <v>157.46325549450549</v>
      </c>
      <c r="CD289" s="213">
        <f t="shared" si="251"/>
        <v>1.0207444061397553</v>
      </c>
      <c r="CE289" s="404">
        <f t="shared" si="252"/>
        <v>6.5247252747253149E-3</v>
      </c>
      <c r="CF289" s="142"/>
      <c r="CG289" s="213">
        <f t="shared" si="253"/>
        <v>1331.1832625220216</v>
      </c>
      <c r="CH289" s="213">
        <f t="shared" si="254"/>
        <v>1286.8774783275942</v>
      </c>
      <c r="CI289" s="206">
        <v>11.506275120246761</v>
      </c>
      <c r="CJ289" s="142">
        <v>8.7190086893162416E-3</v>
      </c>
    </row>
    <row r="290" spans="1:88">
      <c r="A290" s="74">
        <v>925</v>
      </c>
      <c r="B290" s="84">
        <v>11</v>
      </c>
      <c r="C290" s="84">
        <v>11</v>
      </c>
      <c r="D290" s="75" t="s">
        <v>321</v>
      </c>
      <c r="E290" s="97">
        <v>3352</v>
      </c>
      <c r="F290" s="213">
        <f>'1.a. Vos-laskelma'!C290</f>
        <v>3295</v>
      </c>
      <c r="G290" s="214">
        <f t="shared" si="206"/>
        <v>-57</v>
      </c>
      <c r="H290" s="179">
        <f t="shared" si="207"/>
        <v>-1.7004773269689737E-2</v>
      </c>
      <c r="I290" s="142"/>
      <c r="J290" s="213">
        <v>1883069.962705391</v>
      </c>
      <c r="K290" s="214">
        <f t="shared" si="208"/>
        <v>1788362.1558809727</v>
      </c>
      <c r="L290" s="214">
        <f t="shared" si="209"/>
        <v>-94707.80682441825</v>
      </c>
      <c r="M290" s="179">
        <f t="shared" si="210"/>
        <v>-5.0294364362518072E-2</v>
      </c>
      <c r="N290" s="404"/>
      <c r="O290" s="213">
        <v>2008414.8092769161</v>
      </c>
      <c r="P290" s="213">
        <f>'2.a. Vos-laskelma'!M290+'2.a. Vos-laskelma'!N290</f>
        <v>1952191.5077064196</v>
      </c>
      <c r="Q290" s="214">
        <f t="shared" si="211"/>
        <v>-56223.301570496522</v>
      </c>
      <c r="R290" s="179">
        <f t="shared" si="212"/>
        <v>-2.7993869249917768E-2</v>
      </c>
      <c r="S290" s="404"/>
      <c r="T290" s="213">
        <v>3891484.771982308</v>
      </c>
      <c r="U290" s="213">
        <f>'2.a. Vos-laskelma'!U290</f>
        <v>3740553.6635873923</v>
      </c>
      <c r="V290" s="214">
        <f t="shared" si="213"/>
        <v>-150931.1083949157</v>
      </c>
      <c r="W290" s="179">
        <f t="shared" si="214"/>
        <v>-3.8784966982674828E-2</v>
      </c>
      <c r="X290" s="142"/>
      <c r="Y290" s="213">
        <f>'1.a. Vos-laskelma'!X290</f>
        <v>140900.70406717071</v>
      </c>
      <c r="Z290" s="213">
        <f>'1.a. Vos-laskelma'!E290</f>
        <v>113952.90331193278</v>
      </c>
      <c r="AA290" s="214">
        <f t="shared" si="215"/>
        <v>-26947.800755237928</v>
      </c>
      <c r="AB290" s="179">
        <f t="shared" si="216"/>
        <v>-0.19125384031006171</v>
      </c>
      <c r="AC290" s="179"/>
      <c r="AD290" s="213">
        <v>602232.40073797817</v>
      </c>
      <c r="AE290" s="213">
        <f>'2.a. Vos-laskelma'!X290</f>
        <v>663069.95101769618</v>
      </c>
      <c r="AF290" s="214">
        <f t="shared" si="217"/>
        <v>60837.550279718009</v>
      </c>
      <c r="AG290" s="179">
        <f t="shared" si="218"/>
        <v>0.10102005505709659</v>
      </c>
      <c r="AH290" s="143"/>
      <c r="AI290" s="81">
        <v>4634617.8767874567</v>
      </c>
      <c r="AJ290" s="81">
        <f>'2.a. Vos-laskelma'!Y290</f>
        <v>4517576.5179170212</v>
      </c>
      <c r="AK290" s="214">
        <f t="shared" si="219"/>
        <v>-117041.35887043551</v>
      </c>
      <c r="AL290" s="179">
        <f t="shared" si="220"/>
        <v>-2.5253723603975778E-2</v>
      </c>
      <c r="AM290" s="142"/>
      <c r="AN290" s="213">
        <v>34739</v>
      </c>
      <c r="AO290" s="213">
        <v>34739</v>
      </c>
      <c r="AP290" s="214">
        <f t="shared" si="255"/>
        <v>0</v>
      </c>
      <c r="AQ290" s="179">
        <f t="shared" si="256"/>
        <v>0</v>
      </c>
      <c r="AR290" s="142"/>
      <c r="AS290" s="213">
        <f t="shared" si="221"/>
        <v>4669356.8767874567</v>
      </c>
      <c r="AT290" s="213">
        <f t="shared" si="222"/>
        <v>4552315.5179170212</v>
      </c>
      <c r="AU290" s="214">
        <f t="shared" si="223"/>
        <v>-117041.35887043551</v>
      </c>
      <c r="AV290" s="179">
        <f t="shared" si="224"/>
        <v>-2.5065841390765703E-2</v>
      </c>
      <c r="AX290" s="213">
        <f t="shared" si="225"/>
        <v>561.7750485397944</v>
      </c>
      <c r="AY290" s="213">
        <f t="shared" si="226"/>
        <v>542.75027492594018</v>
      </c>
      <c r="AZ290" s="213">
        <f t="shared" si="227"/>
        <v>-19.024773613854222</v>
      </c>
      <c r="BA290" s="404">
        <f t="shared" si="228"/>
        <v>-3.3865465658015188E-2</v>
      </c>
      <c r="BB290" s="164"/>
      <c r="BC290" s="213">
        <f t="shared" si="229"/>
        <v>599.16909584633538</v>
      </c>
      <c r="BD290" s="213">
        <f t="shared" si="230"/>
        <v>592.47086728571151</v>
      </c>
      <c r="BE290" s="213">
        <f t="shared" si="231"/>
        <v>-6.6982285606238747</v>
      </c>
      <c r="BF290" s="404">
        <f t="shared" si="232"/>
        <v>-1.1179195667898267E-2</v>
      </c>
      <c r="BG290" s="527"/>
      <c r="BH290" s="213">
        <f t="shared" si="233"/>
        <v>1160.9441443861301</v>
      </c>
      <c r="BI290" s="213">
        <f t="shared" si="234"/>
        <v>1135.2211422116518</v>
      </c>
      <c r="BJ290" s="213">
        <f t="shared" si="235"/>
        <v>-25.723002174478324</v>
      </c>
      <c r="BK290" s="404">
        <f t="shared" si="236"/>
        <v>-2.2156967928960804E-2</v>
      </c>
      <c r="BL290" s="215"/>
      <c r="BM290" s="213">
        <f t="shared" si="237"/>
        <v>42.034816249155938</v>
      </c>
      <c r="BN290" s="213">
        <f t="shared" si="238"/>
        <v>34.583582188750462</v>
      </c>
      <c r="BO290" s="213">
        <f t="shared" si="239"/>
        <v>-7.4512340604054756</v>
      </c>
      <c r="BP290" s="404">
        <f t="shared" si="240"/>
        <v>-0.17726339081011439</v>
      </c>
      <c r="BQ290" s="215"/>
      <c r="BR290" s="213">
        <f t="shared" si="241"/>
        <v>179.6636040387763</v>
      </c>
      <c r="BS290" s="213">
        <f t="shared" si="242"/>
        <v>201.23518999019612</v>
      </c>
      <c r="BT290" s="213">
        <f t="shared" si="243"/>
        <v>21.57158595141982</v>
      </c>
      <c r="BU290" s="404">
        <f t="shared" si="244"/>
        <v>0.12006653248904038</v>
      </c>
      <c r="BV290" s="215"/>
      <c r="BW290" s="213">
        <f t="shared" si="245"/>
        <v>1382.6425646740622</v>
      </c>
      <c r="BX290" s="213">
        <f t="shared" si="246"/>
        <v>1371.0399143905981</v>
      </c>
      <c r="BY290" s="213">
        <f t="shared" si="247"/>
        <v>-11.602650283464072</v>
      </c>
      <c r="BZ290" s="404">
        <f t="shared" si="248"/>
        <v>-8.3916484129065039E-3</v>
      </c>
      <c r="CA290" s="216"/>
      <c r="CB290" s="213">
        <f t="shared" si="249"/>
        <v>10.363663484486873</v>
      </c>
      <c r="CC290" s="213">
        <f t="shared" si="250"/>
        <v>10.542943854324735</v>
      </c>
      <c r="CD290" s="213">
        <f t="shared" si="251"/>
        <v>0.179280369837862</v>
      </c>
      <c r="CE290" s="404">
        <f t="shared" si="252"/>
        <v>1.7298937784522107E-2</v>
      </c>
      <c r="CF290" s="142"/>
      <c r="CG290" s="213">
        <f t="shared" si="253"/>
        <v>1393.0062281585492</v>
      </c>
      <c r="CH290" s="213">
        <f t="shared" si="254"/>
        <v>1381.582858244923</v>
      </c>
      <c r="CI290" s="206">
        <v>112.6580905539836</v>
      </c>
      <c r="CJ290" s="142">
        <v>8.7990201450019942E-2</v>
      </c>
    </row>
    <row r="291" spans="1:88">
      <c r="A291" s="74">
        <v>927</v>
      </c>
      <c r="B291" s="84">
        <v>1</v>
      </c>
      <c r="C291" s="85">
        <v>33</v>
      </c>
      <c r="D291" s="75" t="s">
        <v>322</v>
      </c>
      <c r="E291" s="97">
        <v>28799</v>
      </c>
      <c r="F291" s="213">
        <f>'1.a. Vos-laskelma'!C291</f>
        <v>28852</v>
      </c>
      <c r="G291" s="214">
        <f t="shared" si="206"/>
        <v>53</v>
      </c>
      <c r="H291" s="179">
        <f t="shared" si="207"/>
        <v>1.8403416785305045E-3</v>
      </c>
      <c r="I291" s="142"/>
      <c r="J291" s="213">
        <v>14719603.48329944</v>
      </c>
      <c r="K291" s="214">
        <f t="shared" si="208"/>
        <v>14162063.845406594</v>
      </c>
      <c r="L291" s="214">
        <f t="shared" si="209"/>
        <v>-557539.63789284602</v>
      </c>
      <c r="M291" s="179">
        <f t="shared" si="210"/>
        <v>-3.7877354408725687E-2</v>
      </c>
      <c r="N291" s="404"/>
      <c r="O291" s="213">
        <v>1630898.025600862</v>
      </c>
      <c r="P291" s="213">
        <f>'2.a. Vos-laskelma'!M291+'2.a. Vos-laskelma'!N291</f>
        <v>1214816.4590496707</v>
      </c>
      <c r="Q291" s="214">
        <f t="shared" si="211"/>
        <v>-416081.56655119127</v>
      </c>
      <c r="R291" s="179">
        <f t="shared" si="212"/>
        <v>-0.25512420765724875</v>
      </c>
      <c r="S291" s="404"/>
      <c r="T291" s="213">
        <v>16350501.5089003</v>
      </c>
      <c r="U291" s="213">
        <f>'2.a. Vos-laskelma'!U291</f>
        <v>15376880.304456264</v>
      </c>
      <c r="V291" s="214">
        <f t="shared" si="213"/>
        <v>-973621.20444403589</v>
      </c>
      <c r="W291" s="179">
        <f t="shared" si="214"/>
        <v>-5.9546871018852289E-2</v>
      </c>
      <c r="X291" s="142"/>
      <c r="Y291" s="213">
        <f>'1.a. Vos-laskelma'!X291</f>
        <v>1444865.9012661241</v>
      </c>
      <c r="Z291" s="213">
        <f>'1.a. Vos-laskelma'!E291</f>
        <v>901139.66782321339</v>
      </c>
      <c r="AA291" s="214">
        <f t="shared" si="215"/>
        <v>-543726.23344291071</v>
      </c>
      <c r="AB291" s="179">
        <f t="shared" si="216"/>
        <v>-0.37631605325203388</v>
      </c>
      <c r="AC291" s="179"/>
      <c r="AD291" s="213">
        <v>2059449.672413531</v>
      </c>
      <c r="AE291" s="213">
        <f>'2.a. Vos-laskelma'!X291</f>
        <v>2538225.0728509282</v>
      </c>
      <c r="AF291" s="214">
        <f t="shared" si="217"/>
        <v>478775.40043739718</v>
      </c>
      <c r="AG291" s="179">
        <f t="shared" si="218"/>
        <v>0.23247734909506476</v>
      </c>
      <c r="AH291" s="143"/>
      <c r="AI291" s="81">
        <v>19854817.082579959</v>
      </c>
      <c r="AJ291" s="81">
        <f>'2.a. Vos-laskelma'!Y291</f>
        <v>18816245.045130406</v>
      </c>
      <c r="AK291" s="214">
        <f t="shared" si="219"/>
        <v>-1038572.0374495536</v>
      </c>
      <c r="AL291" s="179">
        <f t="shared" si="220"/>
        <v>-5.2308315565433569E-2</v>
      </c>
      <c r="AM291" s="142"/>
      <c r="AN291" s="213">
        <v>-2571720</v>
      </c>
      <c r="AO291" s="213">
        <v>-2571720</v>
      </c>
      <c r="AP291" s="214">
        <f t="shared" si="255"/>
        <v>0</v>
      </c>
      <c r="AQ291" s="179">
        <f t="shared" si="256"/>
        <v>0</v>
      </c>
      <c r="AR291" s="142"/>
      <c r="AS291" s="213">
        <f t="shared" si="221"/>
        <v>17283097.082579959</v>
      </c>
      <c r="AT291" s="213">
        <f t="shared" si="222"/>
        <v>16244525.045130406</v>
      </c>
      <c r="AU291" s="214">
        <f t="shared" si="223"/>
        <v>-1038572.0374495536</v>
      </c>
      <c r="AV291" s="179">
        <f t="shared" si="224"/>
        <v>-6.0091778255203739E-2</v>
      </c>
      <c r="AX291" s="213">
        <f t="shared" si="225"/>
        <v>511.11509022186323</v>
      </c>
      <c r="AY291" s="213">
        <f t="shared" si="226"/>
        <v>490.8520672884581</v>
      </c>
      <c r="AZ291" s="213">
        <f t="shared" si="227"/>
        <v>-20.263022933405125</v>
      </c>
      <c r="BA291" s="404">
        <f t="shared" si="228"/>
        <v>-3.9644736226843579E-2</v>
      </c>
      <c r="BB291" s="164"/>
      <c r="BC291" s="213">
        <f t="shared" si="229"/>
        <v>56.630369998988229</v>
      </c>
      <c r="BD291" s="213">
        <f t="shared" si="230"/>
        <v>42.105103945988866</v>
      </c>
      <c r="BE291" s="213">
        <f t="shared" si="231"/>
        <v>-14.525266052999363</v>
      </c>
      <c r="BF291" s="404">
        <f t="shared" si="232"/>
        <v>-0.25649251546932988</v>
      </c>
      <c r="BG291" s="527"/>
      <c r="BH291" s="213">
        <f t="shared" si="233"/>
        <v>567.74546022085144</v>
      </c>
      <c r="BI291" s="213">
        <f t="shared" si="234"/>
        <v>532.95717123444695</v>
      </c>
      <c r="BJ291" s="213">
        <f t="shared" si="235"/>
        <v>-34.788288986404496</v>
      </c>
      <c r="BK291" s="404">
        <f t="shared" si="236"/>
        <v>-6.127444677914632E-2</v>
      </c>
      <c r="BL291" s="215"/>
      <c r="BM291" s="213">
        <f t="shared" si="237"/>
        <v>50.170696943162056</v>
      </c>
      <c r="BN291" s="213">
        <f t="shared" si="238"/>
        <v>31.233178560349835</v>
      </c>
      <c r="BO291" s="213">
        <f t="shared" si="239"/>
        <v>-18.937518382812222</v>
      </c>
      <c r="BP291" s="404">
        <f t="shared" si="240"/>
        <v>-0.37746173636508124</v>
      </c>
      <c r="BQ291" s="215"/>
      <c r="BR291" s="213">
        <f t="shared" si="241"/>
        <v>71.511152207143681</v>
      </c>
      <c r="BS291" s="213">
        <f t="shared" si="242"/>
        <v>87.973973133610428</v>
      </c>
      <c r="BT291" s="213">
        <f t="shared" si="243"/>
        <v>16.462820926466748</v>
      </c>
      <c r="BU291" s="404">
        <f t="shared" si="244"/>
        <v>0.230213336218937</v>
      </c>
      <c r="BV291" s="215"/>
      <c r="BW291" s="213">
        <f t="shared" si="245"/>
        <v>689.42730937115732</v>
      </c>
      <c r="BX291" s="213">
        <f t="shared" si="246"/>
        <v>652.16432292840727</v>
      </c>
      <c r="BY291" s="213">
        <f t="shared" si="247"/>
        <v>-37.262986442750048</v>
      </c>
      <c r="BZ291" s="404">
        <f t="shared" si="248"/>
        <v>-5.4049188270099836E-2</v>
      </c>
      <c r="CA291" s="216"/>
      <c r="CB291" s="213">
        <f t="shared" si="249"/>
        <v>-89.298933990763572</v>
      </c>
      <c r="CC291" s="213">
        <f t="shared" si="250"/>
        <v>-89.134895327880216</v>
      </c>
      <c r="CD291" s="213">
        <f t="shared" si="251"/>
        <v>0.16403866288335678</v>
      </c>
      <c r="CE291" s="404">
        <f t="shared" si="252"/>
        <v>-1.8369610425620954E-3</v>
      </c>
      <c r="CF291" s="142"/>
      <c r="CG291" s="213">
        <f t="shared" si="253"/>
        <v>600.12837538039378</v>
      </c>
      <c r="CH291" s="213">
        <f t="shared" si="254"/>
        <v>563.02942760052701</v>
      </c>
      <c r="CI291" s="206">
        <v>-71.156431432807722</v>
      </c>
      <c r="CJ291" s="142">
        <v>-0.1060003603695569</v>
      </c>
    </row>
    <row r="292" spans="1:88">
      <c r="A292" s="74">
        <v>931</v>
      </c>
      <c r="B292" s="84">
        <v>13</v>
      </c>
      <c r="C292" s="84">
        <v>13</v>
      </c>
      <c r="D292" s="75" t="s">
        <v>323</v>
      </c>
      <c r="E292" s="97">
        <v>5764</v>
      </c>
      <c r="F292" s="213">
        <f>'1.a. Vos-laskelma'!C292</f>
        <v>5695</v>
      </c>
      <c r="G292" s="214">
        <f t="shared" si="206"/>
        <v>-69</v>
      </c>
      <c r="H292" s="179">
        <f t="shared" si="207"/>
        <v>-1.1970853573907009E-2</v>
      </c>
      <c r="I292" s="142"/>
      <c r="J292" s="213">
        <v>1154909.7679235791</v>
      </c>
      <c r="K292" s="214">
        <f t="shared" si="208"/>
        <v>1214837.4987895666</v>
      </c>
      <c r="L292" s="214">
        <f t="shared" si="209"/>
        <v>59927.730865987483</v>
      </c>
      <c r="M292" s="179">
        <f t="shared" si="210"/>
        <v>5.1889535035911941E-2</v>
      </c>
      <c r="N292" s="404"/>
      <c r="O292" s="213">
        <v>3810198.811839934</v>
      </c>
      <c r="P292" s="213">
        <f>'2.a. Vos-laskelma'!M292+'2.a. Vos-laskelma'!N292</f>
        <v>3712566.8107760223</v>
      </c>
      <c r="Q292" s="214">
        <f t="shared" si="211"/>
        <v>-97632.00106391171</v>
      </c>
      <c r="R292" s="179">
        <f t="shared" si="212"/>
        <v>-2.5623860035997831E-2</v>
      </c>
      <c r="S292" s="404"/>
      <c r="T292" s="213">
        <v>4965108.5797635131</v>
      </c>
      <c r="U292" s="213">
        <f>'2.a. Vos-laskelma'!U292</f>
        <v>4927404.3095655888</v>
      </c>
      <c r="V292" s="214">
        <f t="shared" si="213"/>
        <v>-37704.270197924227</v>
      </c>
      <c r="W292" s="179">
        <f t="shared" si="214"/>
        <v>-7.5938460543636434E-3</v>
      </c>
      <c r="X292" s="142"/>
      <c r="Y292" s="213">
        <f>'1.a. Vos-laskelma'!X292</f>
        <v>1792868.6170113881</v>
      </c>
      <c r="Z292" s="213">
        <f>'1.a. Vos-laskelma'!E292</f>
        <v>1969373.652499126</v>
      </c>
      <c r="AA292" s="214">
        <f t="shared" si="215"/>
        <v>176505.03548773797</v>
      </c>
      <c r="AB292" s="179">
        <f t="shared" si="216"/>
        <v>9.8448393715520555E-2</v>
      </c>
      <c r="AC292" s="179"/>
      <c r="AD292" s="213">
        <v>932504.65565280057</v>
      </c>
      <c r="AE292" s="213">
        <f>'2.a. Vos-laskelma'!X292</f>
        <v>1025661.1893649326</v>
      </c>
      <c r="AF292" s="214">
        <f t="shared" si="217"/>
        <v>93156.533712132019</v>
      </c>
      <c r="AG292" s="179">
        <f t="shared" si="218"/>
        <v>9.9899269293103651E-2</v>
      </c>
      <c r="AH292" s="143"/>
      <c r="AI292" s="81">
        <v>7690481.8524277005</v>
      </c>
      <c r="AJ292" s="81">
        <f>'2.a. Vos-laskelma'!Y292</f>
        <v>7922439.1514296476</v>
      </c>
      <c r="AK292" s="214">
        <f t="shared" si="219"/>
        <v>231957.29900194705</v>
      </c>
      <c r="AL292" s="179">
        <f t="shared" si="220"/>
        <v>3.0161608004929327E-2</v>
      </c>
      <c r="AM292" s="142"/>
      <c r="AN292" s="213">
        <v>-104681</v>
      </c>
      <c r="AO292" s="213">
        <v>-104681</v>
      </c>
      <c r="AP292" s="214">
        <f t="shared" si="255"/>
        <v>0</v>
      </c>
      <c r="AQ292" s="179">
        <f t="shared" si="256"/>
        <v>0</v>
      </c>
      <c r="AR292" s="142"/>
      <c r="AS292" s="213">
        <f t="shared" si="221"/>
        <v>7585800.8524277005</v>
      </c>
      <c r="AT292" s="213">
        <f t="shared" si="222"/>
        <v>7817758.1514296476</v>
      </c>
      <c r="AU292" s="214">
        <f t="shared" si="223"/>
        <v>231957.29900194705</v>
      </c>
      <c r="AV292" s="179">
        <f t="shared" si="224"/>
        <v>3.0577826061399072E-2</v>
      </c>
      <c r="AX292" s="213">
        <f t="shared" si="225"/>
        <v>200.36602496939261</v>
      </c>
      <c r="AY292" s="213">
        <f t="shared" si="226"/>
        <v>213.31650549421713</v>
      </c>
      <c r="AZ292" s="213">
        <f t="shared" si="227"/>
        <v>12.950480524824513</v>
      </c>
      <c r="BA292" s="404">
        <f t="shared" si="228"/>
        <v>6.4634114125899311E-2</v>
      </c>
      <c r="BB292" s="164"/>
      <c r="BC292" s="213">
        <f t="shared" si="229"/>
        <v>661.03379802913503</v>
      </c>
      <c r="BD292" s="213">
        <f t="shared" si="230"/>
        <v>651.89935219947711</v>
      </c>
      <c r="BE292" s="213">
        <f t="shared" si="231"/>
        <v>-9.1344458296579205</v>
      </c>
      <c r="BF292" s="404">
        <f t="shared" si="232"/>
        <v>-1.3818424802017944E-2</v>
      </c>
      <c r="BG292" s="527"/>
      <c r="BH292" s="213">
        <f t="shared" si="233"/>
        <v>861.39982299852761</v>
      </c>
      <c r="BI292" s="213">
        <f t="shared" si="234"/>
        <v>865.21585769369426</v>
      </c>
      <c r="BJ292" s="213">
        <f t="shared" si="235"/>
        <v>3.8160346951666497</v>
      </c>
      <c r="BK292" s="404">
        <f t="shared" si="236"/>
        <v>4.4300388661365825E-3</v>
      </c>
      <c r="BL292" s="215"/>
      <c r="BM292" s="213">
        <f t="shared" si="237"/>
        <v>311.04590857241294</v>
      </c>
      <c r="BN292" s="213">
        <f t="shared" si="238"/>
        <v>345.80748946428901</v>
      </c>
      <c r="BO292" s="213">
        <f t="shared" si="239"/>
        <v>34.761580891876065</v>
      </c>
      <c r="BP292" s="404">
        <f t="shared" si="240"/>
        <v>0.11175707486852671</v>
      </c>
      <c r="BQ292" s="215"/>
      <c r="BR292" s="213">
        <f t="shared" si="241"/>
        <v>161.78082159139495</v>
      </c>
      <c r="BS292" s="213">
        <f t="shared" si="242"/>
        <v>180.09854071377219</v>
      </c>
      <c r="BT292" s="213">
        <f t="shared" si="243"/>
        <v>18.317719122377241</v>
      </c>
      <c r="BU292" s="404">
        <f t="shared" si="244"/>
        <v>0.11322552909665499</v>
      </c>
      <c r="BV292" s="215"/>
      <c r="BW292" s="213">
        <f t="shared" si="245"/>
        <v>1334.2265531623352</v>
      </c>
      <c r="BX292" s="213">
        <f t="shared" si="246"/>
        <v>1391.1218878717555</v>
      </c>
      <c r="BY292" s="213">
        <f t="shared" si="247"/>
        <v>56.89533470942024</v>
      </c>
      <c r="BZ292" s="404">
        <f t="shared" si="248"/>
        <v>4.2642933896472821E-2</v>
      </c>
      <c r="CA292" s="216"/>
      <c r="CB292" s="213">
        <f t="shared" si="249"/>
        <v>-18.161172796668978</v>
      </c>
      <c r="CC292" s="213">
        <f t="shared" si="250"/>
        <v>-18.381211589113256</v>
      </c>
      <c r="CD292" s="213">
        <f t="shared" si="251"/>
        <v>-0.22003879244427793</v>
      </c>
      <c r="CE292" s="404">
        <f t="shared" si="252"/>
        <v>1.2115891132572464E-2</v>
      </c>
      <c r="CF292" s="142"/>
      <c r="CG292" s="213">
        <f t="shared" si="253"/>
        <v>1316.0653803656662</v>
      </c>
      <c r="CH292" s="213">
        <f t="shared" si="254"/>
        <v>1372.7406762826422</v>
      </c>
      <c r="CI292" s="206">
        <v>-98.980178572994873</v>
      </c>
      <c r="CJ292" s="142">
        <v>-6.9948404097486316E-2</v>
      </c>
    </row>
    <row r="293" spans="1:88">
      <c r="A293" s="74">
        <v>934</v>
      </c>
      <c r="B293" s="84">
        <v>14</v>
      </c>
      <c r="C293" s="84">
        <v>14</v>
      </c>
      <c r="D293" s="75" t="s">
        <v>324</v>
      </c>
      <c r="E293" s="97">
        <v>2607</v>
      </c>
      <c r="F293" s="213">
        <f>'1.a. Vos-laskelma'!C293</f>
        <v>2554</v>
      </c>
      <c r="G293" s="214">
        <f t="shared" si="206"/>
        <v>-53</v>
      </c>
      <c r="H293" s="179">
        <f t="shared" si="207"/>
        <v>-2.0329881089374759E-2</v>
      </c>
      <c r="I293" s="142"/>
      <c r="J293" s="213">
        <v>389448.54305001581</v>
      </c>
      <c r="K293" s="214">
        <f t="shared" si="208"/>
        <v>249430.7829809711</v>
      </c>
      <c r="L293" s="214">
        <f t="shared" si="209"/>
        <v>-140017.76006904471</v>
      </c>
      <c r="M293" s="179">
        <f t="shared" si="210"/>
        <v>-0.35952826777185454</v>
      </c>
      <c r="N293" s="404"/>
      <c r="O293" s="213">
        <v>376527.62744653597</v>
      </c>
      <c r="P293" s="213">
        <f>'2.a. Vos-laskelma'!M293+'2.a. Vos-laskelma'!N293</f>
        <v>372772.24854522379</v>
      </c>
      <c r="Q293" s="214">
        <f t="shared" si="211"/>
        <v>-3755.3789013121859</v>
      </c>
      <c r="R293" s="179">
        <f t="shared" si="212"/>
        <v>-9.9737140851514829E-3</v>
      </c>
      <c r="S293" s="404"/>
      <c r="T293" s="213">
        <v>765976.17049655179</v>
      </c>
      <c r="U293" s="213">
        <f>'2.a. Vos-laskelma'!U293</f>
        <v>622203.03152619489</v>
      </c>
      <c r="V293" s="214">
        <f t="shared" si="213"/>
        <v>-143773.1389703569</v>
      </c>
      <c r="W293" s="179">
        <f t="shared" si="214"/>
        <v>-0.18769923204941807</v>
      </c>
      <c r="X293" s="142"/>
      <c r="Y293" s="213">
        <f>'1.a. Vos-laskelma'!X293</f>
        <v>1127521.6166499041</v>
      </c>
      <c r="Z293" s="213">
        <f>'1.a. Vos-laskelma'!E293</f>
        <v>1201652.2491643599</v>
      </c>
      <c r="AA293" s="214">
        <f t="shared" si="215"/>
        <v>74130.632514455821</v>
      </c>
      <c r="AB293" s="179">
        <f t="shared" si="216"/>
        <v>6.5746528864531223E-2</v>
      </c>
      <c r="AC293" s="179"/>
      <c r="AD293" s="213">
        <v>334333.12314697681</v>
      </c>
      <c r="AE293" s="213">
        <f>'2.a. Vos-laskelma'!X293</f>
        <v>386965.85080385336</v>
      </c>
      <c r="AF293" s="214">
        <f t="shared" si="217"/>
        <v>52632.727656876552</v>
      </c>
      <c r="AG293" s="179">
        <f t="shared" si="218"/>
        <v>0.15742600422435135</v>
      </c>
      <c r="AH293" s="143"/>
      <c r="AI293" s="81">
        <v>2227830.9102934329</v>
      </c>
      <c r="AJ293" s="81">
        <f>'2.a. Vos-laskelma'!Y293</f>
        <v>2210821.131494408</v>
      </c>
      <c r="AK293" s="214">
        <f t="shared" si="219"/>
        <v>-17009.778799024876</v>
      </c>
      <c r="AL293" s="179">
        <f t="shared" si="220"/>
        <v>-7.6351300812073199E-3</v>
      </c>
      <c r="AM293" s="142"/>
      <c r="AN293" s="213">
        <v>87371</v>
      </c>
      <c r="AO293" s="213">
        <v>87371</v>
      </c>
      <c r="AP293" s="214">
        <f t="shared" si="255"/>
        <v>0</v>
      </c>
      <c r="AQ293" s="179">
        <f t="shared" si="256"/>
        <v>0</v>
      </c>
      <c r="AR293" s="142"/>
      <c r="AS293" s="213">
        <f t="shared" si="221"/>
        <v>2315201.9102934329</v>
      </c>
      <c r="AT293" s="213">
        <f t="shared" si="222"/>
        <v>2298192.131494408</v>
      </c>
      <c r="AU293" s="214">
        <f t="shared" si="223"/>
        <v>-17009.778799024876</v>
      </c>
      <c r="AV293" s="179">
        <f t="shared" si="224"/>
        <v>-7.3469958379867722E-3</v>
      </c>
      <c r="AX293" s="213">
        <f t="shared" si="225"/>
        <v>149.3857088799447</v>
      </c>
      <c r="AY293" s="213">
        <f t="shared" si="226"/>
        <v>97.662796781899416</v>
      </c>
      <c r="AZ293" s="213">
        <f t="shared" si="227"/>
        <v>-51.722912098045285</v>
      </c>
      <c r="BA293" s="404">
        <f t="shared" si="228"/>
        <v>-0.34623735085404261</v>
      </c>
      <c r="BB293" s="164"/>
      <c r="BC293" s="213">
        <f t="shared" si="229"/>
        <v>144.42946967646182</v>
      </c>
      <c r="BD293" s="213">
        <f t="shared" si="230"/>
        <v>145.95624453610955</v>
      </c>
      <c r="BE293" s="213">
        <f t="shared" si="231"/>
        <v>1.5267748596477304</v>
      </c>
      <c r="BF293" s="404">
        <f t="shared" si="232"/>
        <v>1.0571075716527083E-2</v>
      </c>
      <c r="BG293" s="527"/>
      <c r="BH293" s="213">
        <f t="shared" si="233"/>
        <v>293.81517855640652</v>
      </c>
      <c r="BI293" s="213">
        <f t="shared" si="234"/>
        <v>243.61904131800895</v>
      </c>
      <c r="BJ293" s="213">
        <f t="shared" si="235"/>
        <v>-50.196137238397569</v>
      </c>
      <c r="BK293" s="404">
        <f t="shared" si="236"/>
        <v>-0.17084255988756189</v>
      </c>
      <c r="BL293" s="215"/>
      <c r="BM293" s="213">
        <f t="shared" si="237"/>
        <v>432.49774324890836</v>
      </c>
      <c r="BN293" s="213">
        <f t="shared" si="238"/>
        <v>470.49813984509001</v>
      </c>
      <c r="BO293" s="213">
        <f t="shared" si="239"/>
        <v>38.000396596181645</v>
      </c>
      <c r="BP293" s="404">
        <f t="shared" si="240"/>
        <v>8.7862647122095835E-2</v>
      </c>
      <c r="BQ293" s="215"/>
      <c r="BR293" s="213">
        <f t="shared" si="241"/>
        <v>128.24438939277974</v>
      </c>
      <c r="BS293" s="213">
        <f t="shared" si="242"/>
        <v>151.51364557707649</v>
      </c>
      <c r="BT293" s="213">
        <f t="shared" si="243"/>
        <v>23.269256184296751</v>
      </c>
      <c r="BU293" s="404">
        <f t="shared" si="244"/>
        <v>0.18144463312955528</v>
      </c>
      <c r="BV293" s="215"/>
      <c r="BW293" s="213">
        <f t="shared" si="245"/>
        <v>854.55731119809468</v>
      </c>
      <c r="BX293" s="213">
        <f t="shared" si="246"/>
        <v>865.63082674017539</v>
      </c>
      <c r="BY293" s="213">
        <f t="shared" si="247"/>
        <v>11.073515542080713</v>
      </c>
      <c r="BZ293" s="404">
        <f t="shared" si="248"/>
        <v>1.2958189459002551E-2</v>
      </c>
      <c r="CA293" s="216"/>
      <c r="CB293" s="213">
        <f t="shared" si="249"/>
        <v>33.514000767165321</v>
      </c>
      <c r="CC293" s="213">
        <f t="shared" si="250"/>
        <v>34.209475332811273</v>
      </c>
      <c r="CD293" s="213">
        <f t="shared" si="251"/>
        <v>0.69547456564595223</v>
      </c>
      <c r="CE293" s="404">
        <f t="shared" si="252"/>
        <v>2.0751761942051684E-2</v>
      </c>
      <c r="CF293" s="142"/>
      <c r="CG293" s="213">
        <f t="shared" si="253"/>
        <v>888.07131196526007</v>
      </c>
      <c r="CH293" s="213">
        <f t="shared" si="254"/>
        <v>899.84030207298667</v>
      </c>
      <c r="CI293" s="206">
        <v>284.88717129884998</v>
      </c>
      <c r="CJ293" s="142">
        <v>0.47230547372167458</v>
      </c>
    </row>
    <row r="294" spans="1:88">
      <c r="A294" s="74">
        <v>935</v>
      </c>
      <c r="B294" s="84">
        <v>8</v>
      </c>
      <c r="C294" s="84">
        <v>8</v>
      </c>
      <c r="D294" s="75" t="s">
        <v>325</v>
      </c>
      <c r="E294" s="97">
        <v>2831</v>
      </c>
      <c r="F294" s="213">
        <f>'1.a. Vos-laskelma'!C294</f>
        <v>2751</v>
      </c>
      <c r="G294" s="214">
        <f t="shared" si="206"/>
        <v>-80</v>
      </c>
      <c r="H294" s="179">
        <f t="shared" si="207"/>
        <v>-2.8258565877781701E-2</v>
      </c>
      <c r="I294" s="142"/>
      <c r="J294" s="213">
        <v>278805.64722087531</v>
      </c>
      <c r="K294" s="214">
        <f t="shared" si="208"/>
        <v>15851.309753919704</v>
      </c>
      <c r="L294" s="214">
        <f t="shared" si="209"/>
        <v>-262954.33746695559</v>
      </c>
      <c r="M294" s="179">
        <f t="shared" si="210"/>
        <v>-0.9431456646881976</v>
      </c>
      <c r="N294" s="404"/>
      <c r="O294" s="213">
        <v>66474.291417200206</v>
      </c>
      <c r="P294" s="213">
        <f>'2.a. Vos-laskelma'!M294+'2.a. Vos-laskelma'!N294</f>
        <v>34319.783063698982</v>
      </c>
      <c r="Q294" s="214">
        <f t="shared" si="211"/>
        <v>-32154.508353501224</v>
      </c>
      <c r="R294" s="179">
        <f t="shared" si="212"/>
        <v>-0.4837134427157091</v>
      </c>
      <c r="S294" s="404"/>
      <c r="T294" s="213">
        <v>345279.93863807537</v>
      </c>
      <c r="U294" s="213">
        <f>'2.a. Vos-laskelma'!U294</f>
        <v>50171.092817618686</v>
      </c>
      <c r="V294" s="214">
        <f t="shared" si="213"/>
        <v>-295108.84582045669</v>
      </c>
      <c r="W294" s="179">
        <f t="shared" si="214"/>
        <v>-0.85469444585887644</v>
      </c>
      <c r="X294" s="142"/>
      <c r="Y294" s="213">
        <f>'1.a. Vos-laskelma'!X294</f>
        <v>960475.81928575388</v>
      </c>
      <c r="Z294" s="213">
        <f>'1.a. Vos-laskelma'!E294</f>
        <v>1001672.248555962</v>
      </c>
      <c r="AA294" s="214">
        <f t="shared" si="215"/>
        <v>41196.429270208115</v>
      </c>
      <c r="AB294" s="179">
        <f t="shared" si="216"/>
        <v>4.2891688101886143E-2</v>
      </c>
      <c r="AC294" s="179"/>
      <c r="AD294" s="213">
        <v>397720.63431014301</v>
      </c>
      <c r="AE294" s="213">
        <f>'2.a. Vos-laskelma'!X294</f>
        <v>449523.66220474249</v>
      </c>
      <c r="AF294" s="214">
        <f t="shared" si="217"/>
        <v>51803.02789459948</v>
      </c>
      <c r="AG294" s="179">
        <f t="shared" si="218"/>
        <v>0.13024978697535572</v>
      </c>
      <c r="AH294" s="143"/>
      <c r="AI294" s="81">
        <v>1703476.392233972</v>
      </c>
      <c r="AJ294" s="81">
        <f>'2.a. Vos-laskelma'!Y294</f>
        <v>1501367.0035783232</v>
      </c>
      <c r="AK294" s="214">
        <f t="shared" si="219"/>
        <v>-202109.3886556488</v>
      </c>
      <c r="AL294" s="179">
        <f t="shared" si="220"/>
        <v>-0.1186452536571984</v>
      </c>
      <c r="AM294" s="142"/>
      <c r="AN294" s="213">
        <v>-12437</v>
      </c>
      <c r="AO294" s="213">
        <v>-12437</v>
      </c>
      <c r="AP294" s="214">
        <f t="shared" si="255"/>
        <v>0</v>
      </c>
      <c r="AQ294" s="179">
        <f t="shared" si="256"/>
        <v>0</v>
      </c>
      <c r="AR294" s="142"/>
      <c r="AS294" s="213">
        <f t="shared" si="221"/>
        <v>1691039.392233972</v>
      </c>
      <c r="AT294" s="213">
        <f t="shared" si="222"/>
        <v>1488930.0035783232</v>
      </c>
      <c r="AU294" s="214">
        <f t="shared" si="223"/>
        <v>-202109.3886556488</v>
      </c>
      <c r="AV294" s="179">
        <f t="shared" si="224"/>
        <v>-0.11951784777091992</v>
      </c>
      <c r="AX294" s="213">
        <f t="shared" si="225"/>
        <v>98.483096863608381</v>
      </c>
      <c r="AY294" s="213">
        <f t="shared" si="226"/>
        <v>5.7620173587494383</v>
      </c>
      <c r="AZ294" s="213">
        <f t="shared" si="227"/>
        <v>-92.721079504858949</v>
      </c>
      <c r="BA294" s="404">
        <f t="shared" si="228"/>
        <v>-0.94149232160388507</v>
      </c>
      <c r="BB294" s="164"/>
      <c r="BC294" s="213">
        <f t="shared" si="229"/>
        <v>23.480851789897635</v>
      </c>
      <c r="BD294" s="213">
        <f t="shared" si="230"/>
        <v>12.475384610577601</v>
      </c>
      <c r="BE294" s="213">
        <f t="shared" si="231"/>
        <v>-11.005467179320034</v>
      </c>
      <c r="BF294" s="404">
        <f t="shared" si="232"/>
        <v>-0.46869965697134586</v>
      </c>
      <c r="BG294" s="527"/>
      <c r="BH294" s="213">
        <f t="shared" si="233"/>
        <v>121.96394865350597</v>
      </c>
      <c r="BI294" s="213">
        <f t="shared" si="234"/>
        <v>18.237401969327038</v>
      </c>
      <c r="BJ294" s="213">
        <f t="shared" si="235"/>
        <v>-103.72654668417893</v>
      </c>
      <c r="BK294" s="404">
        <f t="shared" si="236"/>
        <v>-0.8504689117508103</v>
      </c>
      <c r="BL294" s="215"/>
      <c r="BM294" s="213">
        <f t="shared" si="237"/>
        <v>339.27086516628538</v>
      </c>
      <c r="BN294" s="213">
        <f t="shared" si="238"/>
        <v>364.11204963866305</v>
      </c>
      <c r="BO294" s="213">
        <f t="shared" si="239"/>
        <v>24.841184472377677</v>
      </c>
      <c r="BP294" s="404">
        <f t="shared" si="240"/>
        <v>7.3219327159738209E-2</v>
      </c>
      <c r="BQ294" s="215"/>
      <c r="BR294" s="213">
        <f t="shared" si="241"/>
        <v>140.48768432007878</v>
      </c>
      <c r="BS294" s="213">
        <f t="shared" si="242"/>
        <v>163.40373035432296</v>
      </c>
      <c r="BT294" s="213">
        <f t="shared" si="243"/>
        <v>22.916046034244175</v>
      </c>
      <c r="BU294" s="404">
        <f t="shared" si="244"/>
        <v>0.16311782876307945</v>
      </c>
      <c r="BV294" s="215"/>
      <c r="BW294" s="213">
        <f t="shared" si="245"/>
        <v>601.72249813987003</v>
      </c>
      <c r="BX294" s="213">
        <f t="shared" si="246"/>
        <v>545.75318196231308</v>
      </c>
      <c r="BY294" s="213">
        <f t="shared" si="247"/>
        <v>-55.969316177556948</v>
      </c>
      <c r="BZ294" s="404">
        <f t="shared" si="248"/>
        <v>-9.3015162887505859E-2</v>
      </c>
      <c r="CA294" s="216"/>
      <c r="CB294" s="213">
        <f t="shared" si="249"/>
        <v>-4.3931472977746377</v>
      </c>
      <c r="CC294" s="213">
        <f t="shared" si="250"/>
        <v>-4.5209014903671392</v>
      </c>
      <c r="CD294" s="213">
        <f t="shared" si="251"/>
        <v>-0.12775419259250143</v>
      </c>
      <c r="CE294" s="404">
        <f t="shared" si="252"/>
        <v>2.9080334423845909E-2</v>
      </c>
      <c r="CF294" s="142"/>
      <c r="CG294" s="213">
        <f t="shared" si="253"/>
        <v>597.32935084209532</v>
      </c>
      <c r="CH294" s="213">
        <f t="shared" si="254"/>
        <v>541.23228047194596</v>
      </c>
      <c r="CI294" s="206">
        <v>-174.21923928986249</v>
      </c>
      <c r="CJ294" s="142">
        <v>-0.22580462399661139</v>
      </c>
    </row>
    <row r="295" spans="1:88">
      <c r="A295" s="74">
        <v>936</v>
      </c>
      <c r="B295" s="84">
        <v>6</v>
      </c>
      <c r="C295" s="84">
        <v>6</v>
      </c>
      <c r="D295" s="75" t="s">
        <v>326</v>
      </c>
      <c r="E295" s="97">
        <v>6190</v>
      </c>
      <c r="F295" s="213">
        <f>'1.a. Vos-laskelma'!C295</f>
        <v>6126</v>
      </c>
      <c r="G295" s="214">
        <f t="shared" si="206"/>
        <v>-64</v>
      </c>
      <c r="H295" s="179">
        <f t="shared" si="207"/>
        <v>-1.0339256865912763E-2</v>
      </c>
      <c r="I295" s="142"/>
      <c r="J295" s="213">
        <v>1272044.148061479</v>
      </c>
      <c r="K295" s="214">
        <f t="shared" si="208"/>
        <v>1125834.3195436397</v>
      </c>
      <c r="L295" s="214">
        <f t="shared" si="209"/>
        <v>-146209.82851783931</v>
      </c>
      <c r="M295" s="179">
        <f t="shared" si="210"/>
        <v>-0.11494084442010488</v>
      </c>
      <c r="N295" s="404"/>
      <c r="O295" s="213">
        <v>2691846.5026681931</v>
      </c>
      <c r="P295" s="213">
        <f>'2.a. Vos-laskelma'!M295+'2.a. Vos-laskelma'!N295</f>
        <v>2586930.2454334903</v>
      </c>
      <c r="Q295" s="214">
        <f t="shared" si="211"/>
        <v>-104916.25723470282</v>
      </c>
      <c r="R295" s="179">
        <f t="shared" si="212"/>
        <v>-3.8975572021178947E-2</v>
      </c>
      <c r="S295" s="404"/>
      <c r="T295" s="213">
        <v>3963890.6507296721</v>
      </c>
      <c r="U295" s="213">
        <f>'2.a. Vos-laskelma'!U295</f>
        <v>3712764.5649771299</v>
      </c>
      <c r="V295" s="214">
        <f t="shared" si="213"/>
        <v>-251126.08575254213</v>
      </c>
      <c r="W295" s="179">
        <f t="shared" si="214"/>
        <v>-6.3353434259422595E-2</v>
      </c>
      <c r="X295" s="142"/>
      <c r="Y295" s="213">
        <f>'1.a. Vos-laskelma'!X295</f>
        <v>2274594.6448726919</v>
      </c>
      <c r="Z295" s="213">
        <f>'1.a. Vos-laskelma'!E295</f>
        <v>2165188.5769563182</v>
      </c>
      <c r="AA295" s="214">
        <f t="shared" si="215"/>
        <v>-109406.06791637372</v>
      </c>
      <c r="AB295" s="179">
        <f t="shared" si="216"/>
        <v>-4.8099149517912075E-2</v>
      </c>
      <c r="AC295" s="179"/>
      <c r="AD295" s="213">
        <v>1060455.1768096599</v>
      </c>
      <c r="AE295" s="213">
        <f>'2.a. Vos-laskelma'!X295</f>
        <v>1170349.402442775</v>
      </c>
      <c r="AF295" s="214">
        <f t="shared" si="217"/>
        <v>109894.22563311504</v>
      </c>
      <c r="AG295" s="179">
        <f t="shared" si="218"/>
        <v>0.10362929809417099</v>
      </c>
      <c r="AH295" s="143"/>
      <c r="AI295" s="81">
        <v>7298940.4724120246</v>
      </c>
      <c r="AJ295" s="81">
        <f>'2.a. Vos-laskelma'!Y295</f>
        <v>7048302.5443762233</v>
      </c>
      <c r="AK295" s="214">
        <f t="shared" si="219"/>
        <v>-250637.92803580128</v>
      </c>
      <c r="AL295" s="179">
        <f t="shared" si="220"/>
        <v>-3.4338946725643714E-2</v>
      </c>
      <c r="AM295" s="142"/>
      <c r="AN295" s="213">
        <v>475754</v>
      </c>
      <c r="AO295" s="213">
        <v>475754</v>
      </c>
      <c r="AP295" s="214">
        <f t="shared" si="255"/>
        <v>0</v>
      </c>
      <c r="AQ295" s="179">
        <f t="shared" si="256"/>
        <v>0</v>
      </c>
      <c r="AR295" s="142"/>
      <c r="AS295" s="213">
        <f t="shared" si="221"/>
        <v>7774694.4724120246</v>
      </c>
      <c r="AT295" s="213">
        <f t="shared" si="222"/>
        <v>7524056.5443762233</v>
      </c>
      <c r="AU295" s="214">
        <f t="shared" si="223"/>
        <v>-250637.92803580128</v>
      </c>
      <c r="AV295" s="179">
        <f t="shared" si="224"/>
        <v>-3.2237656273847538E-2</v>
      </c>
      <c r="AX295" s="213">
        <f t="shared" si="225"/>
        <v>205.49986236857495</v>
      </c>
      <c r="AY295" s="213">
        <f t="shared" si="226"/>
        <v>183.77967997774073</v>
      </c>
      <c r="AZ295" s="213">
        <f t="shared" si="227"/>
        <v>-21.720182390834225</v>
      </c>
      <c r="BA295" s="404">
        <f t="shared" si="228"/>
        <v>-0.1056943889912584</v>
      </c>
      <c r="BB295" s="164"/>
      <c r="BC295" s="213">
        <f t="shared" si="229"/>
        <v>434.87019429211517</v>
      </c>
      <c r="BD295" s="213">
        <f t="shared" si="230"/>
        <v>422.2870136195707</v>
      </c>
      <c r="BE295" s="213">
        <f t="shared" si="231"/>
        <v>-12.583180672544472</v>
      </c>
      <c r="BF295" s="404">
        <f t="shared" si="232"/>
        <v>-2.8935486583594131E-2</v>
      </c>
      <c r="BG295" s="527"/>
      <c r="BH295" s="213">
        <f t="shared" si="233"/>
        <v>640.37005666069012</v>
      </c>
      <c r="BI295" s="213">
        <f t="shared" si="234"/>
        <v>606.06669359731143</v>
      </c>
      <c r="BJ295" s="213">
        <f t="shared" si="235"/>
        <v>-34.303363063378697</v>
      </c>
      <c r="BK295" s="404">
        <f t="shared" si="236"/>
        <v>-5.3568031026089744E-2</v>
      </c>
      <c r="BL295" s="215"/>
      <c r="BM295" s="213">
        <f t="shared" si="237"/>
        <v>367.46278592450597</v>
      </c>
      <c r="BN295" s="213">
        <f t="shared" si="238"/>
        <v>353.44247093638887</v>
      </c>
      <c r="BO295" s="213">
        <f t="shared" si="239"/>
        <v>-14.020314988117093</v>
      </c>
      <c r="BP295" s="404">
        <f t="shared" si="240"/>
        <v>-3.8154380593515454E-2</v>
      </c>
      <c r="BQ295" s="215"/>
      <c r="BR295" s="213">
        <f t="shared" si="241"/>
        <v>171.3174760597189</v>
      </c>
      <c r="BS295" s="213">
        <f t="shared" si="242"/>
        <v>191.04626223355777</v>
      </c>
      <c r="BT295" s="213">
        <f t="shared" si="243"/>
        <v>19.72878617383887</v>
      </c>
      <c r="BU295" s="404">
        <f t="shared" si="244"/>
        <v>0.11515921567138712</v>
      </c>
      <c r="BV295" s="215"/>
      <c r="BW295" s="213">
        <f t="shared" si="245"/>
        <v>1179.1503186449152</v>
      </c>
      <c r="BX295" s="213">
        <f t="shared" si="246"/>
        <v>1150.555426767258</v>
      </c>
      <c r="BY295" s="213">
        <f t="shared" si="247"/>
        <v>-28.594891877657119</v>
      </c>
      <c r="BZ295" s="404">
        <f t="shared" si="248"/>
        <v>-2.4250421193557831E-2</v>
      </c>
      <c r="CA295" s="216"/>
      <c r="CB295" s="213">
        <f t="shared" si="249"/>
        <v>76.858481421647824</v>
      </c>
      <c r="CC295" s="213">
        <f t="shared" si="250"/>
        <v>77.661443029709432</v>
      </c>
      <c r="CD295" s="213">
        <f t="shared" si="251"/>
        <v>0.80296160806160799</v>
      </c>
      <c r="CE295" s="404">
        <f t="shared" si="252"/>
        <v>1.0447273914462839E-2</v>
      </c>
      <c r="CF295" s="142"/>
      <c r="CG295" s="213">
        <f t="shared" si="253"/>
        <v>1256.008800066563</v>
      </c>
      <c r="CH295" s="213">
        <f t="shared" si="254"/>
        <v>1228.2168697969676</v>
      </c>
      <c r="CI295" s="206">
        <v>-32.880014146127451</v>
      </c>
      <c r="CJ295" s="142">
        <v>-2.5510357281059961E-2</v>
      </c>
    </row>
    <row r="296" spans="1:88">
      <c r="A296" s="74">
        <v>946</v>
      </c>
      <c r="B296" s="84">
        <v>15</v>
      </c>
      <c r="C296" s="84">
        <v>15</v>
      </c>
      <c r="D296" s="75" t="s">
        <v>327</v>
      </c>
      <c r="E296" s="97">
        <v>6210</v>
      </c>
      <c r="F296" s="213">
        <f>'1.a. Vos-laskelma'!C296</f>
        <v>6185</v>
      </c>
      <c r="G296" s="214">
        <f t="shared" si="206"/>
        <v>-25</v>
      </c>
      <c r="H296" s="179">
        <f t="shared" si="207"/>
        <v>-4.0257648953301124E-3</v>
      </c>
      <c r="I296" s="142"/>
      <c r="J296" s="213">
        <v>5805821.8069917234</v>
      </c>
      <c r="K296" s="214">
        <f t="shared" si="208"/>
        <v>5688140.2104865517</v>
      </c>
      <c r="L296" s="214">
        <f t="shared" si="209"/>
        <v>-117681.59650517162</v>
      </c>
      <c r="M296" s="179">
        <f t="shared" si="210"/>
        <v>-2.0269584637174411E-2</v>
      </c>
      <c r="N296" s="404"/>
      <c r="O296" s="213">
        <v>-169926.31833233609</v>
      </c>
      <c r="P296" s="213">
        <f>'2.a. Vos-laskelma'!M296+'2.a. Vos-laskelma'!N296</f>
        <v>-178765.72947144115</v>
      </c>
      <c r="Q296" s="214">
        <f t="shared" si="211"/>
        <v>-8839.4111391050683</v>
      </c>
      <c r="R296" s="179">
        <f t="shared" si="212"/>
        <v>5.2019082304939075E-2</v>
      </c>
      <c r="S296" s="404"/>
      <c r="T296" s="213">
        <v>5635895.4886593875</v>
      </c>
      <c r="U296" s="213">
        <f>'2.a. Vos-laskelma'!U296</f>
        <v>5509374.4810151104</v>
      </c>
      <c r="V296" s="214">
        <f t="shared" si="213"/>
        <v>-126521.00764427707</v>
      </c>
      <c r="W296" s="179">
        <f t="shared" si="214"/>
        <v>-2.2449140140881615E-2</v>
      </c>
      <c r="X296" s="142"/>
      <c r="Y296" s="213">
        <f>'1.a. Vos-laskelma'!X296</f>
        <v>2222680.7005851059</v>
      </c>
      <c r="Z296" s="213">
        <f>'1.a. Vos-laskelma'!E296</f>
        <v>2059415.1679495496</v>
      </c>
      <c r="AA296" s="214">
        <f t="shared" si="215"/>
        <v>-163265.5326355563</v>
      </c>
      <c r="AB296" s="179">
        <f t="shared" si="216"/>
        <v>-7.3454334935547747E-2</v>
      </c>
      <c r="AC296" s="179"/>
      <c r="AD296" s="213">
        <v>916628.92097521015</v>
      </c>
      <c r="AE296" s="213">
        <f>'2.a. Vos-laskelma'!X296</f>
        <v>1028121.1629025766</v>
      </c>
      <c r="AF296" s="214">
        <f t="shared" si="217"/>
        <v>111492.24192736647</v>
      </c>
      <c r="AG296" s="179">
        <f t="shared" si="218"/>
        <v>0.12163290877703141</v>
      </c>
      <c r="AH296" s="143"/>
      <c r="AI296" s="81">
        <v>8775205.110219704</v>
      </c>
      <c r="AJ296" s="81">
        <f>'2.a. Vos-laskelma'!Y296</f>
        <v>8596910.8118672371</v>
      </c>
      <c r="AK296" s="214">
        <f t="shared" si="219"/>
        <v>-178294.2983524669</v>
      </c>
      <c r="AL296" s="179">
        <f t="shared" si="220"/>
        <v>-2.0317963638801253E-2</v>
      </c>
      <c r="AM296" s="142"/>
      <c r="AN296" s="213">
        <v>1097282</v>
      </c>
      <c r="AO296" s="213">
        <v>1097282</v>
      </c>
      <c r="AP296" s="214">
        <f t="shared" si="255"/>
        <v>0</v>
      </c>
      <c r="AQ296" s="179">
        <f t="shared" si="256"/>
        <v>0</v>
      </c>
      <c r="AR296" s="142"/>
      <c r="AS296" s="213">
        <f t="shared" si="221"/>
        <v>9872487.110219704</v>
      </c>
      <c r="AT296" s="213">
        <f t="shared" si="222"/>
        <v>9694192.8118672371</v>
      </c>
      <c r="AU296" s="214">
        <f t="shared" si="223"/>
        <v>-178294.2983524669</v>
      </c>
      <c r="AV296" s="179">
        <f t="shared" si="224"/>
        <v>-1.805971447335717E-2</v>
      </c>
      <c r="AX296" s="213">
        <f t="shared" si="225"/>
        <v>934.91494476517289</v>
      </c>
      <c r="AY296" s="213">
        <f t="shared" si="226"/>
        <v>919.66697016759122</v>
      </c>
      <c r="AZ296" s="213">
        <f t="shared" si="227"/>
        <v>-15.247974597581674</v>
      </c>
      <c r="BA296" s="404">
        <f t="shared" si="228"/>
        <v>-1.630947786529563E-2</v>
      </c>
      <c r="BB296" s="164"/>
      <c r="BC296" s="213">
        <f t="shared" si="229"/>
        <v>-27.363336285400337</v>
      </c>
      <c r="BD296" s="213">
        <f t="shared" si="230"/>
        <v>-28.903109049545861</v>
      </c>
      <c r="BE296" s="213">
        <f t="shared" si="231"/>
        <v>-1.5397727641455248</v>
      </c>
      <c r="BF296" s="404">
        <f t="shared" si="232"/>
        <v>5.6271382556777917E-2</v>
      </c>
      <c r="BG296" s="527"/>
      <c r="BH296" s="213">
        <f t="shared" si="233"/>
        <v>907.55160847977254</v>
      </c>
      <c r="BI296" s="213">
        <f t="shared" si="234"/>
        <v>890.76386111804538</v>
      </c>
      <c r="BJ296" s="213">
        <f t="shared" si="235"/>
        <v>-16.787747361727156</v>
      </c>
      <c r="BK296" s="404">
        <f t="shared" si="236"/>
        <v>-1.8497843213399274E-2</v>
      </c>
      <c r="BL296" s="215"/>
      <c r="BM296" s="213">
        <f t="shared" si="237"/>
        <v>357.91959751773044</v>
      </c>
      <c r="BN296" s="213">
        <f t="shared" si="238"/>
        <v>332.96930767171375</v>
      </c>
      <c r="BO296" s="213">
        <f t="shared" si="239"/>
        <v>-24.950289846016688</v>
      </c>
      <c r="BP296" s="404">
        <f t="shared" si="240"/>
        <v>-6.9709202902142609E-2</v>
      </c>
      <c r="BQ296" s="215"/>
      <c r="BR296" s="213">
        <f t="shared" si="241"/>
        <v>147.60530128425285</v>
      </c>
      <c r="BS296" s="213">
        <f t="shared" si="242"/>
        <v>166.22815891715064</v>
      </c>
      <c r="BT296" s="213">
        <f t="shared" si="243"/>
        <v>18.622857632897791</v>
      </c>
      <c r="BU296" s="404">
        <f t="shared" si="244"/>
        <v>0.12616659070418196</v>
      </c>
      <c r="BV296" s="215"/>
      <c r="BW296" s="213">
        <f t="shared" si="245"/>
        <v>1413.0765072817558</v>
      </c>
      <c r="BX296" s="213">
        <f t="shared" si="246"/>
        <v>1389.9613277069097</v>
      </c>
      <c r="BY296" s="213">
        <f t="shared" si="247"/>
        <v>-23.115179574846024</v>
      </c>
      <c r="BZ296" s="404">
        <f t="shared" si="248"/>
        <v>-1.6358052416646007E-2</v>
      </c>
      <c r="CA296" s="216"/>
      <c r="CB296" s="213">
        <f t="shared" si="249"/>
        <v>176.69597423510467</v>
      </c>
      <c r="CC296" s="213">
        <f t="shared" si="250"/>
        <v>177.41018593371058</v>
      </c>
      <c r="CD296" s="213">
        <f t="shared" si="251"/>
        <v>0.71421169860590794</v>
      </c>
      <c r="CE296" s="404">
        <f t="shared" si="252"/>
        <v>4.0420371867420481E-3</v>
      </c>
      <c r="CF296" s="142"/>
      <c r="CG296" s="213">
        <f t="shared" si="253"/>
        <v>1589.7724815168606</v>
      </c>
      <c r="CH296" s="213">
        <f t="shared" si="254"/>
        <v>1567.3715136406204</v>
      </c>
      <c r="CI296" s="206">
        <v>65.573095831154433</v>
      </c>
      <c r="CJ296" s="142">
        <v>4.3021337265304327E-2</v>
      </c>
    </row>
    <row r="297" spans="1:88">
      <c r="A297" s="74">
        <v>976</v>
      </c>
      <c r="B297" s="84">
        <v>19</v>
      </c>
      <c r="C297" s="84">
        <v>19</v>
      </c>
      <c r="D297" s="75" t="s">
        <v>328</v>
      </c>
      <c r="E297" s="97">
        <v>3721</v>
      </c>
      <c r="F297" s="213">
        <f>'1.a. Vos-laskelma'!C297</f>
        <v>3673</v>
      </c>
      <c r="G297" s="214">
        <f t="shared" si="206"/>
        <v>-48</v>
      </c>
      <c r="H297" s="179">
        <f t="shared" si="207"/>
        <v>-1.2899758129535071E-2</v>
      </c>
      <c r="I297" s="142"/>
      <c r="J297" s="213">
        <v>2631357.207655366</v>
      </c>
      <c r="K297" s="214">
        <f t="shared" si="208"/>
        <v>2367353.9267327376</v>
      </c>
      <c r="L297" s="214">
        <f t="shared" si="209"/>
        <v>-264003.28092262847</v>
      </c>
      <c r="M297" s="179">
        <f t="shared" si="210"/>
        <v>-0.10032970064063058</v>
      </c>
      <c r="N297" s="404"/>
      <c r="O297" s="213">
        <v>-167439.7195936472</v>
      </c>
      <c r="P297" s="213">
        <f>'2.a. Vos-laskelma'!M297+'2.a. Vos-laskelma'!N297</f>
        <v>-149237.41220619361</v>
      </c>
      <c r="Q297" s="214">
        <f t="shared" si="211"/>
        <v>18202.307387453591</v>
      </c>
      <c r="R297" s="179">
        <f t="shared" si="212"/>
        <v>-0.10870961461012983</v>
      </c>
      <c r="S297" s="404"/>
      <c r="T297" s="213">
        <v>2463917.4880617182</v>
      </c>
      <c r="U297" s="213">
        <f>'2.a. Vos-laskelma'!U297</f>
        <v>2218116.5145265441</v>
      </c>
      <c r="V297" s="214">
        <f t="shared" si="213"/>
        <v>-245800.97353517404</v>
      </c>
      <c r="W297" s="179">
        <f t="shared" si="214"/>
        <v>-9.9760229279649087E-2</v>
      </c>
      <c r="X297" s="142"/>
      <c r="Y297" s="213">
        <f>'1.a. Vos-laskelma'!X297</f>
        <v>1929579.4543904059</v>
      </c>
      <c r="Z297" s="213">
        <f>'1.a. Vos-laskelma'!E297</f>
        <v>1884198.3297278646</v>
      </c>
      <c r="AA297" s="214">
        <f t="shared" si="215"/>
        <v>-45381.124662541319</v>
      </c>
      <c r="AB297" s="179">
        <f t="shared" si="216"/>
        <v>-2.3518660793824711E-2</v>
      </c>
      <c r="AC297" s="179"/>
      <c r="AD297" s="213">
        <v>594306.3366758913</v>
      </c>
      <c r="AE297" s="213">
        <f>'2.a. Vos-laskelma'!X297</f>
        <v>655105.61514190247</v>
      </c>
      <c r="AF297" s="214">
        <f t="shared" si="217"/>
        <v>60799.278466011165</v>
      </c>
      <c r="AG297" s="179">
        <f t="shared" si="218"/>
        <v>0.10230292816004154</v>
      </c>
      <c r="AH297" s="143"/>
      <c r="AI297" s="81">
        <v>4987803.279128016</v>
      </c>
      <c r="AJ297" s="81">
        <f>'2.a. Vos-laskelma'!Y297</f>
        <v>4757420.4593963111</v>
      </c>
      <c r="AK297" s="214">
        <f t="shared" si="219"/>
        <v>-230382.81973170489</v>
      </c>
      <c r="AL297" s="179">
        <f t="shared" si="220"/>
        <v>-4.6189235388606018E-2</v>
      </c>
      <c r="AM297" s="142"/>
      <c r="AN297" s="213">
        <v>-606464</v>
      </c>
      <c r="AO297" s="213">
        <v>-606464</v>
      </c>
      <c r="AP297" s="214">
        <f t="shared" si="255"/>
        <v>0</v>
      </c>
      <c r="AQ297" s="179">
        <f t="shared" si="256"/>
        <v>0</v>
      </c>
      <c r="AR297" s="142"/>
      <c r="AS297" s="213">
        <f t="shared" si="221"/>
        <v>4381339.279128016</v>
      </c>
      <c r="AT297" s="213">
        <f t="shared" si="222"/>
        <v>4150956.4593963111</v>
      </c>
      <c r="AU297" s="214">
        <f t="shared" si="223"/>
        <v>-230382.81973170489</v>
      </c>
      <c r="AV297" s="179">
        <f t="shared" si="224"/>
        <v>-5.2582738987873176E-2</v>
      </c>
      <c r="AX297" s="213">
        <f t="shared" si="225"/>
        <v>707.16399023256281</v>
      </c>
      <c r="AY297" s="213">
        <f t="shared" si="226"/>
        <v>644.52870316709436</v>
      </c>
      <c r="AZ297" s="213">
        <f t="shared" si="227"/>
        <v>-62.635287065468447</v>
      </c>
      <c r="BA297" s="404">
        <f t="shared" si="228"/>
        <v>-8.8572506420851224E-2</v>
      </c>
      <c r="BB297" s="164"/>
      <c r="BC297" s="213">
        <f t="shared" si="229"/>
        <v>-44.998580917400481</v>
      </c>
      <c r="BD297" s="213">
        <f t="shared" si="230"/>
        <v>-40.630931719627988</v>
      </c>
      <c r="BE297" s="213">
        <f t="shared" si="231"/>
        <v>4.3676491977724936</v>
      </c>
      <c r="BF297" s="404">
        <f t="shared" si="232"/>
        <v>-9.7061931926025899E-2</v>
      </c>
      <c r="BG297" s="527"/>
      <c r="BH297" s="213">
        <f t="shared" si="233"/>
        <v>662.16540931516215</v>
      </c>
      <c r="BI297" s="213">
        <f t="shared" si="234"/>
        <v>603.89777144746643</v>
      </c>
      <c r="BJ297" s="213">
        <f t="shared" si="235"/>
        <v>-58.267637867695726</v>
      </c>
      <c r="BK297" s="404">
        <f t="shared" si="236"/>
        <v>-8.7995593016491819E-2</v>
      </c>
      <c r="BL297" s="215"/>
      <c r="BM297" s="213">
        <f t="shared" si="237"/>
        <v>518.56475527826012</v>
      </c>
      <c r="BN297" s="213">
        <f t="shared" si="238"/>
        <v>512.98620466318118</v>
      </c>
      <c r="BO297" s="213">
        <f t="shared" si="239"/>
        <v>-5.5785506150789388</v>
      </c>
      <c r="BP297" s="404">
        <f t="shared" si="240"/>
        <v>-1.0757674057670015E-2</v>
      </c>
      <c r="BQ297" s="215"/>
      <c r="BR297" s="213">
        <f t="shared" si="241"/>
        <v>159.71683329102157</v>
      </c>
      <c r="BS297" s="213">
        <f t="shared" si="242"/>
        <v>178.35709641761571</v>
      </c>
      <c r="BT297" s="213">
        <f t="shared" si="243"/>
        <v>18.640263126594135</v>
      </c>
      <c r="BU297" s="404">
        <f t="shared" si="244"/>
        <v>0.11670819376082628</v>
      </c>
      <c r="BV297" s="215"/>
      <c r="BW297" s="213">
        <f t="shared" si="245"/>
        <v>1340.446997884444</v>
      </c>
      <c r="BX297" s="213">
        <f t="shared" si="246"/>
        <v>1295.2410725282632</v>
      </c>
      <c r="BY297" s="213">
        <f t="shared" si="247"/>
        <v>-45.205925356180842</v>
      </c>
      <c r="BZ297" s="404">
        <f t="shared" si="248"/>
        <v>-3.3724515350123462E-2</v>
      </c>
      <c r="CA297" s="216"/>
      <c r="CB297" s="213">
        <f t="shared" si="249"/>
        <v>-162.98414404729911</v>
      </c>
      <c r="CC297" s="213">
        <f t="shared" si="250"/>
        <v>-165.11407568744895</v>
      </c>
      <c r="CD297" s="213">
        <f t="shared" si="251"/>
        <v>-2.1299316401498345</v>
      </c>
      <c r="CE297" s="404">
        <f t="shared" si="252"/>
        <v>1.3068336509665098E-2</v>
      </c>
      <c r="CF297" s="142"/>
      <c r="CG297" s="213">
        <f t="shared" si="253"/>
        <v>1177.4628538371448</v>
      </c>
      <c r="CH297" s="213">
        <f t="shared" si="254"/>
        <v>1130.1269968408144</v>
      </c>
      <c r="CI297" s="206">
        <v>44.432138789779401</v>
      </c>
      <c r="CJ297" s="142">
        <v>3.9215299461605457E-2</v>
      </c>
    </row>
    <row r="298" spans="1:88">
      <c r="A298" s="74">
        <v>977</v>
      </c>
      <c r="B298" s="84">
        <v>17</v>
      </c>
      <c r="C298" s="84">
        <v>17</v>
      </c>
      <c r="D298" s="75" t="s">
        <v>329</v>
      </c>
      <c r="E298" s="97">
        <v>15406</v>
      </c>
      <c r="F298" s="213">
        <f>'1.a. Vos-laskelma'!C298</f>
        <v>15274</v>
      </c>
      <c r="G298" s="214">
        <f t="shared" si="206"/>
        <v>-132</v>
      </c>
      <c r="H298" s="179">
        <f t="shared" si="207"/>
        <v>-8.5680903544073737E-3</v>
      </c>
      <c r="I298" s="142"/>
      <c r="J298" s="213">
        <v>11161510.88240472</v>
      </c>
      <c r="K298" s="214">
        <f t="shared" si="208"/>
        <v>10946438.088700512</v>
      </c>
      <c r="L298" s="214">
        <f t="shared" si="209"/>
        <v>-215072.79370420799</v>
      </c>
      <c r="M298" s="179">
        <f t="shared" si="210"/>
        <v>-1.926914697930851E-2</v>
      </c>
      <c r="N298" s="404"/>
      <c r="O298" s="213">
        <v>-776191.0709511746</v>
      </c>
      <c r="P298" s="213">
        <f>'2.a. Vos-laskelma'!M298+'2.a. Vos-laskelma'!N298</f>
        <v>-662833.19607968733</v>
      </c>
      <c r="Q298" s="214">
        <f t="shared" si="211"/>
        <v>113357.87487148726</v>
      </c>
      <c r="R298" s="179">
        <f t="shared" si="212"/>
        <v>-0.14604377596430493</v>
      </c>
      <c r="S298" s="404"/>
      <c r="T298" s="213">
        <v>10385319.81145354</v>
      </c>
      <c r="U298" s="213">
        <f>'2.a. Vos-laskelma'!U298</f>
        <v>10283604.892620824</v>
      </c>
      <c r="V298" s="214">
        <f t="shared" si="213"/>
        <v>-101714.9188327156</v>
      </c>
      <c r="W298" s="179">
        <f t="shared" si="214"/>
        <v>-9.7941055912922799E-3</v>
      </c>
      <c r="X298" s="142"/>
      <c r="Y298" s="213">
        <f>'1.a. Vos-laskelma'!X298</f>
        <v>5837684.2673537703</v>
      </c>
      <c r="Z298" s="213">
        <f>'1.a. Vos-laskelma'!E298</f>
        <v>6342857.9235650226</v>
      </c>
      <c r="AA298" s="214">
        <f t="shared" si="215"/>
        <v>505173.65621125232</v>
      </c>
      <c r="AB298" s="179">
        <f t="shared" si="216"/>
        <v>8.6536652733404537E-2</v>
      </c>
      <c r="AC298" s="179"/>
      <c r="AD298" s="213">
        <v>932809.91635275958</v>
      </c>
      <c r="AE298" s="213">
        <f>'2.a. Vos-laskelma'!X298</f>
        <v>1248157.152356345</v>
      </c>
      <c r="AF298" s="214">
        <f t="shared" si="217"/>
        <v>315347.23600358539</v>
      </c>
      <c r="AG298" s="179">
        <f t="shared" si="218"/>
        <v>0.33806162485555191</v>
      </c>
      <c r="AH298" s="143"/>
      <c r="AI298" s="81">
        <v>17155813.995160069</v>
      </c>
      <c r="AJ298" s="81">
        <f>'2.a. Vos-laskelma'!Y298</f>
        <v>17874619.968542192</v>
      </c>
      <c r="AK298" s="214">
        <f t="shared" si="219"/>
        <v>718805.97338212281</v>
      </c>
      <c r="AL298" s="179">
        <f t="shared" si="220"/>
        <v>4.1898680737906667E-2</v>
      </c>
      <c r="AM298" s="142"/>
      <c r="AN298" s="213">
        <v>160620</v>
      </c>
      <c r="AO298" s="213">
        <v>160620</v>
      </c>
      <c r="AP298" s="214">
        <f t="shared" si="255"/>
        <v>0</v>
      </c>
      <c r="AQ298" s="179">
        <f t="shared" si="256"/>
        <v>0</v>
      </c>
      <c r="AR298" s="142"/>
      <c r="AS298" s="213">
        <f t="shared" si="221"/>
        <v>17316433.995160069</v>
      </c>
      <c r="AT298" s="213">
        <f t="shared" si="222"/>
        <v>18035239.968542192</v>
      </c>
      <c r="AU298" s="214">
        <f t="shared" si="223"/>
        <v>718805.97338212281</v>
      </c>
      <c r="AV298" s="179">
        <f t="shared" si="224"/>
        <v>4.1510046097425632E-2</v>
      </c>
      <c r="AX298" s="213">
        <f t="shared" si="225"/>
        <v>724.49116463746077</v>
      </c>
      <c r="AY298" s="213">
        <f t="shared" si="226"/>
        <v>716.67134271968791</v>
      </c>
      <c r="AZ298" s="213">
        <f t="shared" si="227"/>
        <v>-7.8198219177728561</v>
      </c>
      <c r="BA298" s="404">
        <f t="shared" si="228"/>
        <v>-1.0793536621921312E-2</v>
      </c>
      <c r="BB298" s="164"/>
      <c r="BC298" s="213">
        <f t="shared" si="229"/>
        <v>-50.382388092377944</v>
      </c>
      <c r="BD298" s="213">
        <f t="shared" si="230"/>
        <v>-43.396176252434685</v>
      </c>
      <c r="BE298" s="213">
        <f t="shared" si="231"/>
        <v>6.9862118399432589</v>
      </c>
      <c r="BF298" s="404">
        <f t="shared" si="232"/>
        <v>-0.13866376931426483</v>
      </c>
      <c r="BG298" s="527"/>
      <c r="BH298" s="213">
        <f t="shared" si="233"/>
        <v>674.10877654508238</v>
      </c>
      <c r="BI298" s="213">
        <f t="shared" si="234"/>
        <v>673.27516646725314</v>
      </c>
      <c r="BJ298" s="213">
        <f t="shared" si="235"/>
        <v>-0.8336100778292348</v>
      </c>
      <c r="BK298" s="404">
        <f t="shared" si="236"/>
        <v>-1.2366106284828729E-3</v>
      </c>
      <c r="BL298" s="215"/>
      <c r="BM298" s="213">
        <f t="shared" si="237"/>
        <v>378.92277472113267</v>
      </c>
      <c r="BN298" s="213">
        <f t="shared" si="238"/>
        <v>415.27156760279053</v>
      </c>
      <c r="BO298" s="213">
        <f t="shared" si="239"/>
        <v>36.348792881657857</v>
      </c>
      <c r="BP298" s="404">
        <f t="shared" si="240"/>
        <v>9.5926651303576749E-2</v>
      </c>
      <c r="BQ298" s="215"/>
      <c r="BR298" s="213">
        <f t="shared" si="241"/>
        <v>60.548482172709306</v>
      </c>
      <c r="BS298" s="213">
        <f t="shared" si="242"/>
        <v>81.71776563810036</v>
      </c>
      <c r="BT298" s="213">
        <f t="shared" si="243"/>
        <v>21.169283465391054</v>
      </c>
      <c r="BU298" s="404">
        <f t="shared" si="244"/>
        <v>0.34962533668486528</v>
      </c>
      <c r="BV298" s="215"/>
      <c r="BW298" s="213">
        <f t="shared" si="245"/>
        <v>1113.5800334389244</v>
      </c>
      <c r="BX298" s="213">
        <f t="shared" si="246"/>
        <v>1170.2644997081441</v>
      </c>
      <c r="BY298" s="213">
        <f t="shared" si="247"/>
        <v>56.684466269219683</v>
      </c>
      <c r="BZ298" s="404">
        <f t="shared" si="248"/>
        <v>5.0902911840263888E-2</v>
      </c>
      <c r="CA298" s="216"/>
      <c r="CB298" s="213">
        <f t="shared" si="249"/>
        <v>10.425808126703881</v>
      </c>
      <c r="CC298" s="213">
        <f t="shared" si="250"/>
        <v>10.515909388503339</v>
      </c>
      <c r="CD298" s="213">
        <f t="shared" si="251"/>
        <v>9.0101261799457433E-2</v>
      </c>
      <c r="CE298" s="404">
        <f t="shared" si="252"/>
        <v>8.642136964776748E-3</v>
      </c>
      <c r="CF298" s="142"/>
      <c r="CG298" s="213">
        <f t="shared" si="253"/>
        <v>1124.0058415656283</v>
      </c>
      <c r="CH298" s="213">
        <f t="shared" si="254"/>
        <v>1180.7804090966474</v>
      </c>
      <c r="CI298" s="206">
        <v>-8.3965173640492594</v>
      </c>
      <c r="CJ298" s="142">
        <v>-7.4147826502105364E-3</v>
      </c>
    </row>
    <row r="299" spans="1:88">
      <c r="A299" s="74">
        <v>980</v>
      </c>
      <c r="B299" s="84">
        <v>6</v>
      </c>
      <c r="C299" s="84">
        <v>6</v>
      </c>
      <c r="D299" s="75" t="s">
        <v>330</v>
      </c>
      <c r="E299" s="97">
        <v>33704</v>
      </c>
      <c r="F299" s="213">
        <f>'1.a. Vos-laskelma'!C299</f>
        <v>33658</v>
      </c>
      <c r="G299" s="214">
        <f t="shared" si="206"/>
        <v>-46</v>
      </c>
      <c r="H299" s="179">
        <f t="shared" si="207"/>
        <v>-1.364823166389746E-3</v>
      </c>
      <c r="I299" s="142"/>
      <c r="J299" s="213">
        <v>25126425.814108081</v>
      </c>
      <c r="K299" s="214">
        <f t="shared" si="208"/>
        <v>24087419.630119335</v>
      </c>
      <c r="L299" s="214">
        <f t="shared" si="209"/>
        <v>-1039006.1839887463</v>
      </c>
      <c r="M299" s="179">
        <f t="shared" si="210"/>
        <v>-4.1351133331719671E-2</v>
      </c>
      <c r="N299" s="404"/>
      <c r="O299" s="213">
        <v>191822.27026518909</v>
      </c>
      <c r="P299" s="213">
        <f>'2.a. Vos-laskelma'!M299+'2.a. Vos-laskelma'!N299</f>
        <v>144571.42086930791</v>
      </c>
      <c r="Q299" s="214">
        <f t="shared" si="211"/>
        <v>-47250.849395881174</v>
      </c>
      <c r="R299" s="179">
        <f t="shared" si="212"/>
        <v>-0.24632619210771595</v>
      </c>
      <c r="S299" s="404"/>
      <c r="T299" s="213">
        <v>25318248.084373269</v>
      </c>
      <c r="U299" s="213">
        <f>'2.a. Vos-laskelma'!U299</f>
        <v>24231991.050988644</v>
      </c>
      <c r="V299" s="214">
        <f t="shared" si="213"/>
        <v>-1086257.0333846249</v>
      </c>
      <c r="W299" s="179">
        <f t="shared" si="214"/>
        <v>-4.2904115235962E-2</v>
      </c>
      <c r="X299" s="142"/>
      <c r="Y299" s="213">
        <f>'1.a. Vos-laskelma'!X299</f>
        <v>4562288.2424663994</v>
      </c>
      <c r="Z299" s="213">
        <f>'1.a. Vos-laskelma'!E299</f>
        <v>8711110.4495103508</v>
      </c>
      <c r="AA299" s="214">
        <f t="shared" si="215"/>
        <v>4148822.2070439514</v>
      </c>
      <c r="AB299" s="179">
        <f t="shared" si="216"/>
        <v>0.90937310107374414</v>
      </c>
      <c r="AC299" s="179"/>
      <c r="AD299" s="213">
        <v>1327274.018372094</v>
      </c>
      <c r="AE299" s="213">
        <f>'2.a. Vos-laskelma'!X299</f>
        <v>2054569.2021921421</v>
      </c>
      <c r="AF299" s="214">
        <f t="shared" si="217"/>
        <v>727295.18382004811</v>
      </c>
      <c r="AG299" s="179">
        <f t="shared" si="218"/>
        <v>0.54796159176842629</v>
      </c>
      <c r="AH299" s="143"/>
      <c r="AI299" s="81">
        <v>31207810.345211759</v>
      </c>
      <c r="AJ299" s="81">
        <f>'2.a. Vos-laskelma'!Y299</f>
        <v>34997670.702691138</v>
      </c>
      <c r="AK299" s="214">
        <f t="shared" si="219"/>
        <v>3789860.3574793786</v>
      </c>
      <c r="AL299" s="179">
        <f t="shared" si="220"/>
        <v>0.12143948311518947</v>
      </c>
      <c r="AM299" s="142"/>
      <c r="AN299" s="213">
        <v>-3916021</v>
      </c>
      <c r="AO299" s="213">
        <v>-3916021</v>
      </c>
      <c r="AP299" s="214">
        <f t="shared" si="255"/>
        <v>0</v>
      </c>
      <c r="AQ299" s="179">
        <f t="shared" si="256"/>
        <v>0</v>
      </c>
      <c r="AR299" s="142"/>
      <c r="AS299" s="213">
        <f t="shared" si="221"/>
        <v>27291789.345211759</v>
      </c>
      <c r="AT299" s="213">
        <f t="shared" si="222"/>
        <v>31081649.702691138</v>
      </c>
      <c r="AU299" s="214">
        <f t="shared" si="223"/>
        <v>3789860.3574793786</v>
      </c>
      <c r="AV299" s="179">
        <f t="shared" si="224"/>
        <v>0.13886448812651031</v>
      </c>
      <c r="AX299" s="213">
        <f t="shared" si="225"/>
        <v>745.50278347104438</v>
      </c>
      <c r="AY299" s="213">
        <f t="shared" si="226"/>
        <v>715.6521370883396</v>
      </c>
      <c r="AZ299" s="213">
        <f t="shared" si="227"/>
        <v>-29.850646382704781</v>
      </c>
      <c r="BA299" s="404">
        <f t="shared" si="228"/>
        <v>-4.0040958993769055E-2</v>
      </c>
      <c r="BB299" s="164"/>
      <c r="BC299" s="213">
        <f t="shared" si="229"/>
        <v>5.6913799627696742</v>
      </c>
      <c r="BD299" s="213">
        <f t="shared" si="230"/>
        <v>4.2953063423051852</v>
      </c>
      <c r="BE299" s="213">
        <f t="shared" si="231"/>
        <v>-1.396073620464489</v>
      </c>
      <c r="BF299" s="404">
        <f t="shared" si="232"/>
        <v>-0.24529615481604544</v>
      </c>
      <c r="BG299" s="527"/>
      <c r="BH299" s="213">
        <f t="shared" si="233"/>
        <v>751.19416343381408</v>
      </c>
      <c r="BI299" s="213">
        <f t="shared" si="234"/>
        <v>719.94744343064485</v>
      </c>
      <c r="BJ299" s="213">
        <f t="shared" si="235"/>
        <v>-31.24672000316923</v>
      </c>
      <c r="BK299" s="404">
        <f t="shared" si="236"/>
        <v>-4.1596063340449935E-2</v>
      </c>
      <c r="BL299" s="215"/>
      <c r="BM299" s="213">
        <f t="shared" si="237"/>
        <v>135.36340619708045</v>
      </c>
      <c r="BN299" s="213">
        <f t="shared" si="238"/>
        <v>258.81247993078466</v>
      </c>
      <c r="BO299" s="213">
        <f t="shared" si="239"/>
        <v>123.44907373370421</v>
      </c>
      <c r="BP299" s="404">
        <f t="shared" si="240"/>
        <v>0.9119826192462257</v>
      </c>
      <c r="BQ299" s="215"/>
      <c r="BR299" s="213">
        <f t="shared" si="241"/>
        <v>39.380311487422681</v>
      </c>
      <c r="BS299" s="213">
        <f t="shared" si="242"/>
        <v>61.042521902434551</v>
      </c>
      <c r="BT299" s="213">
        <f t="shared" si="243"/>
        <v>21.66221041501187</v>
      </c>
      <c r="BU299" s="404">
        <f t="shared" si="244"/>
        <v>0.55007717300383385</v>
      </c>
      <c r="BV299" s="215"/>
      <c r="BW299" s="213">
        <f t="shared" si="245"/>
        <v>925.93788111831714</v>
      </c>
      <c r="BX299" s="213">
        <f t="shared" si="246"/>
        <v>1039.802445263864</v>
      </c>
      <c r="BY299" s="213">
        <f t="shared" si="247"/>
        <v>113.86456414554686</v>
      </c>
      <c r="BZ299" s="404">
        <f t="shared" si="248"/>
        <v>0.12297214150913127</v>
      </c>
      <c r="CA299" s="216"/>
      <c r="CB299" s="213">
        <f t="shared" si="249"/>
        <v>-116.18861262758129</v>
      </c>
      <c r="CC299" s="213">
        <f t="shared" si="250"/>
        <v>-116.34740626299839</v>
      </c>
      <c r="CD299" s="213">
        <f t="shared" si="251"/>
        <v>-0.15879363541709779</v>
      </c>
      <c r="CE299" s="404">
        <f t="shared" si="252"/>
        <v>1.3666884544536058E-3</v>
      </c>
      <c r="CF299" s="142"/>
      <c r="CG299" s="213">
        <f t="shared" si="253"/>
        <v>809.74926849073574</v>
      </c>
      <c r="CH299" s="213">
        <f t="shared" si="254"/>
        <v>923.45503900086567</v>
      </c>
      <c r="CI299" s="206">
        <v>-1.7838851048419431</v>
      </c>
      <c r="CJ299" s="142">
        <v>-2.198166639204158E-3</v>
      </c>
    </row>
    <row r="300" spans="1:88">
      <c r="A300" s="74">
        <v>981</v>
      </c>
      <c r="B300" s="84">
        <v>5</v>
      </c>
      <c r="C300" s="84">
        <v>5</v>
      </c>
      <c r="D300" s="75" t="s">
        <v>331</v>
      </c>
      <c r="E300" s="97">
        <v>2193</v>
      </c>
      <c r="F300" s="213">
        <f>'1.a. Vos-laskelma'!C300</f>
        <v>2186</v>
      </c>
      <c r="G300" s="214">
        <f t="shared" si="206"/>
        <v>-7</v>
      </c>
      <c r="H300" s="179">
        <f t="shared" si="207"/>
        <v>-3.1919744642042863E-3</v>
      </c>
      <c r="I300" s="142"/>
      <c r="J300" s="213">
        <v>-143639.505505482</v>
      </c>
      <c r="K300" s="214">
        <f t="shared" si="208"/>
        <v>-144827.10546021617</v>
      </c>
      <c r="L300" s="214">
        <f t="shared" si="209"/>
        <v>-1187.599954734178</v>
      </c>
      <c r="M300" s="179">
        <f t="shared" si="210"/>
        <v>8.2679201000789675E-3</v>
      </c>
      <c r="N300" s="404"/>
      <c r="O300" s="213">
        <v>908607.71284182649</v>
      </c>
      <c r="P300" s="213">
        <f>'2.a. Vos-laskelma'!M300+'2.a. Vos-laskelma'!N300</f>
        <v>871907.53028763877</v>
      </c>
      <c r="Q300" s="214">
        <f t="shared" si="211"/>
        <v>-36700.182554187719</v>
      </c>
      <c r="R300" s="179">
        <f t="shared" si="212"/>
        <v>-4.0391669623188207E-2</v>
      </c>
      <c r="S300" s="404"/>
      <c r="T300" s="213">
        <v>764968.20733634452</v>
      </c>
      <c r="U300" s="213">
        <f>'2.a. Vos-laskelma'!U300</f>
        <v>727080.4248274226</v>
      </c>
      <c r="V300" s="214">
        <f t="shared" si="213"/>
        <v>-37887.782508921926</v>
      </c>
      <c r="W300" s="179">
        <f t="shared" si="214"/>
        <v>-4.9528571443313935E-2</v>
      </c>
      <c r="X300" s="142"/>
      <c r="Y300" s="213">
        <f>'1.a. Vos-laskelma'!X300</f>
        <v>1146867.343786069</v>
      </c>
      <c r="Z300" s="213">
        <f>'1.a. Vos-laskelma'!E300</f>
        <v>1153443.6972936608</v>
      </c>
      <c r="AA300" s="214">
        <f t="shared" si="215"/>
        <v>6576.3535075918771</v>
      </c>
      <c r="AB300" s="179">
        <f t="shared" si="216"/>
        <v>5.7341884771797969E-3</v>
      </c>
      <c r="AC300" s="179"/>
      <c r="AD300" s="213">
        <v>365008.5111234113</v>
      </c>
      <c r="AE300" s="213">
        <f>'2.a. Vos-laskelma'!X300</f>
        <v>404514.54255540547</v>
      </c>
      <c r="AF300" s="214">
        <f t="shared" si="217"/>
        <v>39506.031431994168</v>
      </c>
      <c r="AG300" s="179">
        <f t="shared" si="218"/>
        <v>0.10823317875630843</v>
      </c>
      <c r="AH300" s="143"/>
      <c r="AI300" s="81">
        <v>2276844.0622458248</v>
      </c>
      <c r="AJ300" s="81">
        <f>'2.a. Vos-laskelma'!Y300</f>
        <v>2285038.6646764888</v>
      </c>
      <c r="AK300" s="214">
        <f t="shared" si="219"/>
        <v>8194.6024306640029</v>
      </c>
      <c r="AL300" s="179">
        <f t="shared" si="220"/>
        <v>3.5991056948278845E-3</v>
      </c>
      <c r="AM300" s="142"/>
      <c r="AN300" s="213">
        <v>-550473</v>
      </c>
      <c r="AO300" s="213">
        <v>-550473</v>
      </c>
      <c r="AP300" s="214">
        <f t="shared" si="255"/>
        <v>0</v>
      </c>
      <c r="AQ300" s="179">
        <f t="shared" si="256"/>
        <v>0</v>
      </c>
      <c r="AR300" s="142"/>
      <c r="AS300" s="213">
        <f t="shared" si="221"/>
        <v>1726371.0622458248</v>
      </c>
      <c r="AT300" s="213">
        <f t="shared" si="222"/>
        <v>1734565.6646764888</v>
      </c>
      <c r="AU300" s="214">
        <f t="shared" si="223"/>
        <v>8194.6024306640029</v>
      </c>
      <c r="AV300" s="179">
        <f t="shared" si="224"/>
        <v>4.7467213798195263E-3</v>
      </c>
      <c r="AX300" s="213">
        <f t="shared" si="225"/>
        <v>-65.499090517775642</v>
      </c>
      <c r="AY300" s="213">
        <f t="shared" si="226"/>
        <v>-66.252106797903096</v>
      </c>
      <c r="AZ300" s="213">
        <f t="shared" si="227"/>
        <v>-0.75301628012745425</v>
      </c>
      <c r="BA300" s="404">
        <f t="shared" si="228"/>
        <v>1.1496591390426939E-2</v>
      </c>
      <c r="BB300" s="164"/>
      <c r="BC300" s="213">
        <f t="shared" si="229"/>
        <v>414.32180248145301</v>
      </c>
      <c r="BD300" s="213">
        <f t="shared" si="230"/>
        <v>398.85980342526932</v>
      </c>
      <c r="BE300" s="213">
        <f t="shared" si="231"/>
        <v>-15.461999056183686</v>
      </c>
      <c r="BF300" s="404">
        <f t="shared" si="232"/>
        <v>-3.7318815866263365E-2</v>
      </c>
      <c r="BG300" s="527"/>
      <c r="BH300" s="213">
        <f t="shared" si="233"/>
        <v>348.82271196367742</v>
      </c>
      <c r="BI300" s="213">
        <f t="shared" si="234"/>
        <v>332.60769662736624</v>
      </c>
      <c r="BJ300" s="213">
        <f t="shared" si="235"/>
        <v>-16.215015336311183</v>
      </c>
      <c r="BK300" s="404">
        <f t="shared" si="236"/>
        <v>-4.6484975834944021E-2</v>
      </c>
      <c r="BL300" s="215"/>
      <c r="BM300" s="213">
        <f t="shared" si="237"/>
        <v>522.96732502784721</v>
      </c>
      <c r="BN300" s="213">
        <f t="shared" si="238"/>
        <v>527.65036472720078</v>
      </c>
      <c r="BO300" s="213">
        <f t="shared" si="239"/>
        <v>4.6830396993535715</v>
      </c>
      <c r="BP300" s="404">
        <f t="shared" si="240"/>
        <v>8.954746262788419E-3</v>
      </c>
      <c r="BQ300" s="215"/>
      <c r="BR300" s="213">
        <f t="shared" si="241"/>
        <v>166.44254953187931</v>
      </c>
      <c r="BS300" s="213">
        <f t="shared" si="242"/>
        <v>185.0478236758488</v>
      </c>
      <c r="BT300" s="213">
        <f t="shared" si="243"/>
        <v>18.605274143969496</v>
      </c>
      <c r="BU300" s="404">
        <f t="shared" si="244"/>
        <v>0.1117819583772115</v>
      </c>
      <c r="BV300" s="215"/>
      <c r="BW300" s="213">
        <f t="shared" si="245"/>
        <v>1038.2325865234041</v>
      </c>
      <c r="BX300" s="213">
        <f t="shared" si="246"/>
        <v>1045.3058850304158</v>
      </c>
      <c r="BY300" s="213">
        <f t="shared" si="247"/>
        <v>7.0732985070117138</v>
      </c>
      <c r="BZ300" s="404">
        <f t="shared" si="248"/>
        <v>6.812826527336383E-3</v>
      </c>
      <c r="CA300" s="216"/>
      <c r="CB300" s="213">
        <f t="shared" si="249"/>
        <v>-251.01367989056087</v>
      </c>
      <c r="CC300" s="213">
        <f t="shared" si="250"/>
        <v>-251.81747483989022</v>
      </c>
      <c r="CD300" s="213">
        <f t="shared" si="251"/>
        <v>-0.80379494932935813</v>
      </c>
      <c r="CE300" s="404">
        <f t="shared" si="252"/>
        <v>3.2021957913999097E-3</v>
      </c>
      <c r="CF300" s="142"/>
      <c r="CG300" s="213">
        <f t="shared" si="253"/>
        <v>787.21890663284307</v>
      </c>
      <c r="CH300" s="213">
        <f t="shared" si="254"/>
        <v>793.48841019052554</v>
      </c>
      <c r="CI300" s="206">
        <v>-105.55883914094819</v>
      </c>
      <c r="CJ300" s="142">
        <v>-0.1182364139794478</v>
      </c>
    </row>
    <row r="301" spans="1:88">
      <c r="A301" s="74">
        <v>989</v>
      </c>
      <c r="B301" s="84">
        <v>14</v>
      </c>
      <c r="C301" s="84">
        <v>14</v>
      </c>
      <c r="D301" s="75" t="s">
        <v>332</v>
      </c>
      <c r="E301" s="97">
        <v>5220</v>
      </c>
      <c r="F301" s="213">
        <f>'1.a. Vos-laskelma'!C301</f>
        <v>5121</v>
      </c>
      <c r="G301" s="214">
        <f t="shared" si="206"/>
        <v>-99</v>
      </c>
      <c r="H301" s="179">
        <f t="shared" si="207"/>
        <v>-1.896551724137931E-2</v>
      </c>
      <c r="I301" s="142"/>
      <c r="J301" s="213">
        <v>1009035.552110329</v>
      </c>
      <c r="K301" s="214">
        <f t="shared" si="208"/>
        <v>748565.51610795292</v>
      </c>
      <c r="L301" s="214">
        <f t="shared" si="209"/>
        <v>-260470.03600237612</v>
      </c>
      <c r="M301" s="179">
        <f t="shared" si="210"/>
        <v>-0.25813762008446661</v>
      </c>
      <c r="N301" s="404"/>
      <c r="O301" s="213">
        <v>-1340807.8284055849</v>
      </c>
      <c r="P301" s="213">
        <f>'2.a. Vos-laskelma'!M301+'2.a. Vos-laskelma'!N301</f>
        <v>-1267318.5690796748</v>
      </c>
      <c r="Q301" s="214">
        <f t="shared" si="211"/>
        <v>73489.259325910127</v>
      </c>
      <c r="R301" s="179">
        <f t="shared" si="212"/>
        <v>-5.4809688434844177E-2</v>
      </c>
      <c r="S301" s="404"/>
      <c r="T301" s="213">
        <v>-331772.27629525663</v>
      </c>
      <c r="U301" s="213">
        <f>'2.a. Vos-laskelma'!U301</f>
        <v>-518753.05297172186</v>
      </c>
      <c r="V301" s="214">
        <f t="shared" si="213"/>
        <v>-186980.77667646523</v>
      </c>
      <c r="W301" s="179">
        <f t="shared" si="214"/>
        <v>0.56358167947120452</v>
      </c>
      <c r="X301" s="142"/>
      <c r="Y301" s="213">
        <f>'1.a. Vos-laskelma'!X301</f>
        <v>2291009.420068291</v>
      </c>
      <c r="Z301" s="213">
        <f>'1.a. Vos-laskelma'!E301</f>
        <v>2317735.2729797</v>
      </c>
      <c r="AA301" s="214">
        <f t="shared" si="215"/>
        <v>26725.852911408991</v>
      </c>
      <c r="AB301" s="179">
        <f t="shared" si="216"/>
        <v>1.1665536019756889E-2</v>
      </c>
      <c r="AC301" s="179"/>
      <c r="AD301" s="213">
        <v>673279.01378284849</v>
      </c>
      <c r="AE301" s="213">
        <f>'2.a. Vos-laskelma'!X301</f>
        <v>777401.04861750198</v>
      </c>
      <c r="AF301" s="214">
        <f t="shared" si="217"/>
        <v>104122.03483465349</v>
      </c>
      <c r="AG301" s="179">
        <f t="shared" si="218"/>
        <v>0.15464916134789222</v>
      </c>
      <c r="AH301" s="143"/>
      <c r="AI301" s="81">
        <v>2632516.1575558828</v>
      </c>
      <c r="AJ301" s="81">
        <f>'2.a. Vos-laskelma'!Y301</f>
        <v>2576383.2686254801</v>
      </c>
      <c r="AK301" s="214">
        <f t="shared" si="219"/>
        <v>-56132.888930402696</v>
      </c>
      <c r="AL301" s="179">
        <f t="shared" si="220"/>
        <v>-2.1322903857318911E-2</v>
      </c>
      <c r="AM301" s="142"/>
      <c r="AN301" s="213">
        <v>-442902</v>
      </c>
      <c r="AO301" s="213">
        <v>-442902</v>
      </c>
      <c r="AP301" s="214">
        <f t="shared" si="255"/>
        <v>0</v>
      </c>
      <c r="AQ301" s="179">
        <f t="shared" si="256"/>
        <v>0</v>
      </c>
      <c r="AR301" s="142"/>
      <c r="AS301" s="213">
        <f t="shared" si="221"/>
        <v>2189614.1575558828</v>
      </c>
      <c r="AT301" s="213">
        <f t="shared" si="222"/>
        <v>2133481.2686254801</v>
      </c>
      <c r="AU301" s="214">
        <f t="shared" si="223"/>
        <v>-56132.888930402696</v>
      </c>
      <c r="AV301" s="179">
        <f t="shared" si="224"/>
        <v>-2.5635972774792438E-2</v>
      </c>
      <c r="AX301" s="213">
        <f t="shared" si="225"/>
        <v>193.30182990619329</v>
      </c>
      <c r="AY301" s="213">
        <f t="shared" si="226"/>
        <v>146.17565243271878</v>
      </c>
      <c r="AZ301" s="213">
        <f t="shared" si="227"/>
        <v>-47.126177473474513</v>
      </c>
      <c r="BA301" s="404">
        <f t="shared" si="228"/>
        <v>-0.24379581660631044</v>
      </c>
      <c r="BB301" s="164"/>
      <c r="BC301" s="213">
        <f t="shared" si="229"/>
        <v>-256.85973724244923</v>
      </c>
      <c r="BD301" s="213">
        <f t="shared" si="230"/>
        <v>-247.47482309698785</v>
      </c>
      <c r="BE301" s="213">
        <f t="shared" si="231"/>
        <v>9.38491414546138</v>
      </c>
      <c r="BF301" s="404">
        <f t="shared" si="232"/>
        <v>-3.6537116506519605E-2</v>
      </c>
      <c r="BG301" s="527"/>
      <c r="BH301" s="213">
        <f t="shared" si="233"/>
        <v>-63.557907336256058</v>
      </c>
      <c r="BI301" s="213">
        <f t="shared" si="234"/>
        <v>-101.29917066426906</v>
      </c>
      <c r="BJ301" s="213">
        <f t="shared" si="235"/>
        <v>-37.741263328012998</v>
      </c>
      <c r="BK301" s="404">
        <f t="shared" si="236"/>
        <v>0.59380909330983933</v>
      </c>
      <c r="BL301" s="215"/>
      <c r="BM301" s="213">
        <f t="shared" si="237"/>
        <v>438.89069349967264</v>
      </c>
      <c r="BN301" s="213">
        <f t="shared" si="238"/>
        <v>452.59427318486621</v>
      </c>
      <c r="BO301" s="213">
        <f t="shared" si="239"/>
        <v>13.703579685193574</v>
      </c>
      <c r="BP301" s="404">
        <f t="shared" si="240"/>
        <v>3.1223217735428688E-2</v>
      </c>
      <c r="BQ301" s="215"/>
      <c r="BR301" s="213">
        <f t="shared" si="241"/>
        <v>128.9806539813886</v>
      </c>
      <c r="BS301" s="213">
        <f t="shared" si="242"/>
        <v>151.80649260251943</v>
      </c>
      <c r="BT301" s="213">
        <f t="shared" si="243"/>
        <v>22.825838621130828</v>
      </c>
      <c r="BU301" s="404">
        <f t="shared" si="244"/>
        <v>0.17697102562702549</v>
      </c>
      <c r="BV301" s="215"/>
      <c r="BW301" s="213">
        <f t="shared" si="245"/>
        <v>504.31344014480516</v>
      </c>
      <c r="BX301" s="213">
        <f t="shared" si="246"/>
        <v>503.10159512311662</v>
      </c>
      <c r="BY301" s="213">
        <f t="shared" si="247"/>
        <v>-1.2118450216885321</v>
      </c>
      <c r="BZ301" s="404">
        <f t="shared" si="248"/>
        <v>-2.4029599951581127E-3</v>
      </c>
      <c r="CA301" s="216"/>
      <c r="CB301" s="213">
        <f t="shared" si="249"/>
        <v>-84.847126436781608</v>
      </c>
      <c r="CC301" s="213">
        <f t="shared" si="250"/>
        <v>-86.487404803749271</v>
      </c>
      <c r="CD301" s="213">
        <f t="shared" si="251"/>
        <v>-1.6402783669676637</v>
      </c>
      <c r="CE301" s="404">
        <f t="shared" si="252"/>
        <v>1.9332161687170536E-2</v>
      </c>
      <c r="CF301" s="142"/>
      <c r="CG301" s="213">
        <f t="shared" si="253"/>
        <v>419.46631370802351</v>
      </c>
      <c r="CH301" s="213">
        <f t="shared" si="254"/>
        <v>416.61419031936731</v>
      </c>
      <c r="CI301" s="206">
        <v>-131.6077283812013</v>
      </c>
      <c r="CJ301" s="142">
        <v>-0.23882040947211339</v>
      </c>
    </row>
    <row r="302" spans="1:88">
      <c r="A302" s="74">
        <v>992</v>
      </c>
      <c r="B302" s="84">
        <v>13</v>
      </c>
      <c r="C302" s="84">
        <v>13</v>
      </c>
      <c r="D302" s="75" t="s">
        <v>333</v>
      </c>
      <c r="E302" s="97">
        <v>17740</v>
      </c>
      <c r="F302" s="213">
        <f>'1.a. Vos-laskelma'!C302</f>
        <v>17492</v>
      </c>
      <c r="G302" s="214">
        <f t="shared" si="206"/>
        <v>-248</v>
      </c>
      <c r="H302" s="179">
        <f t="shared" si="207"/>
        <v>-1.3979706877113867E-2</v>
      </c>
      <c r="I302" s="142"/>
      <c r="J302" s="213">
        <v>5954438.8765727803</v>
      </c>
      <c r="K302" s="214">
        <f t="shared" si="208"/>
        <v>4730074.0732082557</v>
      </c>
      <c r="L302" s="214">
        <f t="shared" si="209"/>
        <v>-1224364.8033645246</v>
      </c>
      <c r="M302" s="179">
        <f t="shared" si="210"/>
        <v>-0.20562219694313782</v>
      </c>
      <c r="N302" s="404"/>
      <c r="O302" s="213">
        <v>-222478.7829451224</v>
      </c>
      <c r="P302" s="213">
        <f>'2.a. Vos-laskelma'!M302+'2.a. Vos-laskelma'!N302</f>
        <v>-319434.923912686</v>
      </c>
      <c r="Q302" s="214">
        <f t="shared" si="211"/>
        <v>-96956.14096756361</v>
      </c>
      <c r="R302" s="179">
        <f t="shared" si="212"/>
        <v>0.43579949370488619</v>
      </c>
      <c r="S302" s="404"/>
      <c r="T302" s="213">
        <v>5731960.0936276577</v>
      </c>
      <c r="U302" s="213">
        <f>'2.a. Vos-laskelma'!U302</f>
        <v>4410639.1492955694</v>
      </c>
      <c r="V302" s="214">
        <f t="shared" si="213"/>
        <v>-1321320.9443320883</v>
      </c>
      <c r="W302" s="179">
        <f t="shared" si="214"/>
        <v>-0.23051816878505993</v>
      </c>
      <c r="X302" s="142"/>
      <c r="Y302" s="97">
        <f>'1.a. Vos-laskelma'!X302</f>
        <v>3507342.909316238</v>
      </c>
      <c r="Z302" s="213">
        <f>'1.a. Vos-laskelma'!E302</f>
        <v>5439252.8091407595</v>
      </c>
      <c r="AA302" s="214">
        <f t="shared" si="215"/>
        <v>1931909.8998245215</v>
      </c>
      <c r="AB302" s="179">
        <f t="shared" si="216"/>
        <v>0.5508186538285047</v>
      </c>
      <c r="AC302" s="179"/>
      <c r="AD302" s="213">
        <v>1473692.5576474359</v>
      </c>
      <c r="AE302" s="213">
        <f>'2.a. Vos-laskelma'!X302</f>
        <v>1803644.3129073854</v>
      </c>
      <c r="AF302" s="214">
        <f t="shared" si="217"/>
        <v>329951.75525994948</v>
      </c>
      <c r="AG302" s="179">
        <f t="shared" si="218"/>
        <v>0.223894565761176</v>
      </c>
      <c r="AH302" s="143"/>
      <c r="AI302" s="81">
        <v>10712995.560591331</v>
      </c>
      <c r="AJ302" s="81">
        <f>'2.a. Vos-laskelma'!Y302</f>
        <v>11653536.271343714</v>
      </c>
      <c r="AK302" s="214">
        <f t="shared" si="219"/>
        <v>940540.71075238287</v>
      </c>
      <c r="AL302" s="179">
        <f t="shared" si="220"/>
        <v>8.7794371371929081E-2</v>
      </c>
      <c r="AM302" s="142"/>
      <c r="AN302" s="213">
        <v>-852139</v>
      </c>
      <c r="AO302" s="213">
        <v>-852139</v>
      </c>
      <c r="AP302" s="214">
        <f t="shared" si="255"/>
        <v>0</v>
      </c>
      <c r="AQ302" s="179">
        <f t="shared" si="256"/>
        <v>0</v>
      </c>
      <c r="AR302" s="142"/>
      <c r="AS302" s="213">
        <f t="shared" si="221"/>
        <v>9860856.5605913308</v>
      </c>
      <c r="AT302" s="213">
        <f t="shared" si="222"/>
        <v>10801397.271343714</v>
      </c>
      <c r="AU302" s="214">
        <f t="shared" si="223"/>
        <v>940540.71075238287</v>
      </c>
      <c r="AV302" s="179">
        <f t="shared" si="224"/>
        <v>9.5381238432291016E-2</v>
      </c>
      <c r="AX302" s="213">
        <f t="shared" si="225"/>
        <v>335.65044400072043</v>
      </c>
      <c r="AY302" s="213">
        <f t="shared" si="226"/>
        <v>270.41356467003521</v>
      </c>
      <c r="AZ302" s="213">
        <f t="shared" si="227"/>
        <v>-65.236879330685213</v>
      </c>
      <c r="BA302" s="404">
        <f t="shared" si="228"/>
        <v>-0.19435958002351159</v>
      </c>
      <c r="BB302" s="164"/>
      <c r="BC302" s="213">
        <f t="shared" si="229"/>
        <v>-12.541081338507462</v>
      </c>
      <c r="BD302" s="213">
        <f t="shared" si="230"/>
        <v>-18.261772462422023</v>
      </c>
      <c r="BE302" s="213">
        <f t="shared" si="231"/>
        <v>-5.7206911239145608</v>
      </c>
      <c r="BF302" s="404">
        <f t="shared" si="232"/>
        <v>0.45615612956349672</v>
      </c>
      <c r="BG302" s="527"/>
      <c r="BH302" s="213">
        <f t="shared" si="233"/>
        <v>323.10936266221296</v>
      </c>
      <c r="BI302" s="213">
        <f t="shared" si="234"/>
        <v>252.15179220761317</v>
      </c>
      <c r="BJ302" s="213">
        <f t="shared" si="235"/>
        <v>-70.957570454599789</v>
      </c>
      <c r="BK302" s="404">
        <f t="shared" si="236"/>
        <v>-0.21960852471112297</v>
      </c>
      <c r="BL302" s="215"/>
      <c r="BM302" s="213">
        <f t="shared" si="237"/>
        <v>197.708168507116</v>
      </c>
      <c r="BN302" s="213">
        <f t="shared" si="238"/>
        <v>310.95659782419159</v>
      </c>
      <c r="BO302" s="213">
        <f t="shared" si="239"/>
        <v>113.24842931707559</v>
      </c>
      <c r="BP302" s="404">
        <f t="shared" si="240"/>
        <v>0.57280602097631339</v>
      </c>
      <c r="BQ302" s="215"/>
      <c r="BR302" s="213">
        <f t="shared" si="241"/>
        <v>83.07173380199751</v>
      </c>
      <c r="BS302" s="213">
        <f t="shared" si="242"/>
        <v>103.1125264639484</v>
      </c>
      <c r="BT302" s="213">
        <f t="shared" si="243"/>
        <v>20.040792661950888</v>
      </c>
      <c r="BU302" s="404">
        <f t="shared" si="244"/>
        <v>0.24124683264368071</v>
      </c>
      <c r="BV302" s="215"/>
      <c r="BW302" s="213">
        <f t="shared" si="245"/>
        <v>603.88926497132638</v>
      </c>
      <c r="BX302" s="213">
        <f t="shared" si="246"/>
        <v>666.22091649575316</v>
      </c>
      <c r="BY302" s="213">
        <f t="shared" si="247"/>
        <v>62.331651524426775</v>
      </c>
      <c r="BZ302" s="404">
        <f t="shared" si="248"/>
        <v>0.10321702196078346</v>
      </c>
      <c r="CA302" s="216"/>
      <c r="CB302" s="213">
        <f t="shared" si="249"/>
        <v>-48.034892897406991</v>
      </c>
      <c r="CC302" s="213">
        <f t="shared" si="250"/>
        <v>-48.715927281042759</v>
      </c>
      <c r="CD302" s="213">
        <f t="shared" si="251"/>
        <v>-0.68103438363576885</v>
      </c>
      <c r="CE302" s="404">
        <f t="shared" si="252"/>
        <v>1.4177909901669257E-2</v>
      </c>
      <c r="CF302" s="142"/>
      <c r="CG302" s="213">
        <f t="shared" si="253"/>
        <v>555.85437207391942</v>
      </c>
      <c r="CH302" s="213">
        <f t="shared" si="254"/>
        <v>617.50498921471035</v>
      </c>
      <c r="CI302" s="206">
        <v>-84.359904325394723</v>
      </c>
      <c r="CJ302" s="142">
        <v>-0.1317682335980552</v>
      </c>
    </row>
    <row r="303" spans="1:88">
      <c r="Y303" s="131"/>
    </row>
  </sheetData>
  <autoFilter ref="A10:CJ10" xr:uid="{00000000-0009-0000-0000-000006000000}">
    <sortState xmlns:xlrd2="http://schemas.microsoft.com/office/spreadsheetml/2017/richdata2" ref="A11:CJ302">
      <sortCondition ref="A10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5"/>
  <sheetViews>
    <sheetView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RowHeight="16.5"/>
  <cols>
    <col min="1" max="1" width="9.28515625" style="33" customWidth="1"/>
    <col min="2" max="2" width="18" style="8" bestFit="1" customWidth="1"/>
    <col min="3" max="3" width="11.85546875" style="7" customWidth="1"/>
    <col min="4" max="4" width="22.7109375" bestFit="1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 customHeight="1">
      <c r="A1" s="225" t="s">
        <v>741</v>
      </c>
      <c r="B1" s="180"/>
      <c r="C1" s="227"/>
      <c r="I1" s="182"/>
      <c r="J1" s="183"/>
      <c r="K1" s="183"/>
      <c r="N1" s="184"/>
      <c r="O1" s="185"/>
    </row>
    <row r="2" spans="1:15">
      <c r="A2" s="286" t="s">
        <v>718</v>
      </c>
      <c r="B2" s="212"/>
      <c r="C2" s="188"/>
      <c r="I2" s="189"/>
      <c r="J2" s="183"/>
      <c r="K2" s="183"/>
      <c r="N2" s="184"/>
      <c r="O2" s="185"/>
    </row>
    <row r="3" spans="1:15" s="33" customFormat="1" ht="15.75" customHeight="1">
      <c r="A3" s="282" t="s">
        <v>742</v>
      </c>
      <c r="C3" s="261"/>
      <c r="I3" s="222"/>
      <c r="J3" s="222"/>
      <c r="K3" s="222"/>
      <c r="N3" s="223"/>
      <c r="O3" s="224"/>
    </row>
    <row r="4" spans="1:15">
      <c r="A4" s="282" t="s">
        <v>385</v>
      </c>
      <c r="C4" s="261"/>
      <c r="I4" s="182"/>
      <c r="J4" s="190"/>
      <c r="K4" s="190"/>
      <c r="N4" s="184"/>
      <c r="O4" s="185"/>
    </row>
    <row r="5" spans="1:15">
      <c r="A5" s="283"/>
      <c r="C5" s="267"/>
      <c r="I5" s="182"/>
      <c r="J5" s="190"/>
      <c r="K5" s="190"/>
      <c r="N5" s="184"/>
      <c r="O5" s="185"/>
    </row>
    <row r="6" spans="1:15" ht="18.75" customHeight="1">
      <c r="A6" s="211"/>
      <c r="B6" s="192"/>
      <c r="C6" s="270"/>
      <c r="I6" s="182"/>
      <c r="J6" s="190"/>
      <c r="K6" s="184"/>
      <c r="N6" s="184"/>
      <c r="O6" s="185"/>
    </row>
    <row r="7" spans="1:15">
      <c r="A7" s="73"/>
      <c r="B7" s="187"/>
      <c r="C7" s="270"/>
      <c r="I7" s="187"/>
      <c r="J7" s="193"/>
      <c r="K7" s="193"/>
      <c r="N7" s="184"/>
      <c r="O7" s="185"/>
    </row>
    <row r="8" spans="1:15">
      <c r="B8" s="187"/>
      <c r="C8" s="270"/>
      <c r="I8" s="187"/>
      <c r="J8" s="193"/>
      <c r="K8" s="193"/>
      <c r="N8" s="184"/>
      <c r="O8" s="185"/>
    </row>
    <row r="9" spans="1:15" s="256" customFormat="1" ht="78.75" customHeight="1">
      <c r="A9" s="246" t="s">
        <v>386</v>
      </c>
      <c r="B9" s="247" t="s">
        <v>18</v>
      </c>
      <c r="C9" s="69" t="s">
        <v>713</v>
      </c>
      <c r="D9" s="249" t="s">
        <v>740</v>
      </c>
      <c r="E9" s="250" t="s">
        <v>387</v>
      </c>
      <c r="F9" s="250" t="s">
        <v>388</v>
      </c>
      <c r="G9" s="250" t="s">
        <v>389</v>
      </c>
      <c r="H9" s="250"/>
      <c r="I9" s="248" t="s">
        <v>20</v>
      </c>
      <c r="J9" s="248" t="s">
        <v>21</v>
      </c>
      <c r="K9" s="248" t="s">
        <v>35</v>
      </c>
      <c r="L9" s="249" t="s">
        <v>390</v>
      </c>
      <c r="M9" s="255" t="s">
        <v>391</v>
      </c>
      <c r="N9" s="246" t="s">
        <v>39</v>
      </c>
      <c r="O9" s="246" t="s">
        <v>40</v>
      </c>
    </row>
    <row r="10" spans="1:15" s="70" customFormat="1" ht="29.25" customHeight="1">
      <c r="A10" s="251"/>
      <c r="B10" s="251" t="s">
        <v>41</v>
      </c>
      <c r="C10" s="102">
        <v>5622045</v>
      </c>
      <c r="D10" s="235">
        <v>-75000000.000000015</v>
      </c>
      <c r="E10" s="279">
        <f>D10/C10</f>
        <v>-13.340341459379998</v>
      </c>
      <c r="F10" s="240">
        <f>'1.b. Vos-laskelma_€as'!F10</f>
        <v>619.73777537838771</v>
      </c>
      <c r="G10" s="240">
        <f>F10-E10</f>
        <v>633.07811683776765</v>
      </c>
      <c r="H10" s="240"/>
      <c r="I10" s="234">
        <f>'1.a. Vos-laskelma'!D10</f>
        <v>2629440330.6913643</v>
      </c>
      <c r="J10" s="234">
        <f>'1.a. Vos-laskelma'!E10</f>
        <v>854753330.68582487</v>
      </c>
      <c r="K10" s="234">
        <f>I10+J10</f>
        <v>3484193661.3771892</v>
      </c>
      <c r="L10" s="241">
        <f>K10-D10</f>
        <v>3559193661.3771892</v>
      </c>
      <c r="M10" s="242">
        <f>D10/L10</f>
        <v>-2.1072188572897048E-2</v>
      </c>
      <c r="N10" s="235">
        <v>0</v>
      </c>
      <c r="O10" s="236">
        <v>0</v>
      </c>
    </row>
    <row r="11" spans="1:15" ht="15.75" customHeight="1">
      <c r="A11" s="252">
        <v>5</v>
      </c>
      <c r="B11" s="253" t="s">
        <v>42</v>
      </c>
      <c r="C11" s="94">
        <v>8982</v>
      </c>
      <c r="D11" s="243">
        <v>-237097.72018456223</v>
      </c>
      <c r="E11" s="773">
        <f t="shared" ref="E11:E74" si="0">D11/C11</f>
        <v>-26.39698510182167</v>
      </c>
      <c r="F11" s="244">
        <f>'1.b. Vos-laskelma_€as'!F11</f>
        <v>1236.8282238442498</v>
      </c>
      <c r="G11" s="244">
        <f t="shared" ref="G11:G74" si="1">F11-E11</f>
        <v>1263.2252089460715</v>
      </c>
      <c r="H11" s="245"/>
      <c r="I11" s="280">
        <f>'1.a. Vos-laskelma'!D11</f>
        <v>5673845.8255992131</v>
      </c>
      <c r="J11" s="280">
        <f>'1.a. Vos-laskelma'!E11</f>
        <v>5435345.2809698395</v>
      </c>
      <c r="K11" s="280">
        <f t="shared" ref="K11:K74" si="2">I11+J11</f>
        <v>11109191.106569052</v>
      </c>
      <c r="L11" s="774">
        <f t="shared" ref="L11:L74" si="3">K11-D11</f>
        <v>11346288.826753614</v>
      </c>
      <c r="M11" s="242">
        <f t="shared" ref="M11:M74" si="4">D11/L11</f>
        <v>-2.0896499622458521E-2</v>
      </c>
      <c r="N11" s="237">
        <v>14</v>
      </c>
      <c r="O11" s="237">
        <v>14</v>
      </c>
    </row>
    <row r="12" spans="1:15" ht="15.75" customHeight="1">
      <c r="A12" s="252">
        <v>9</v>
      </c>
      <c r="B12" s="254" t="s">
        <v>43</v>
      </c>
      <c r="C12" s="91">
        <v>2384</v>
      </c>
      <c r="D12" s="243">
        <v>-81856.747676252999</v>
      </c>
      <c r="E12" s="773">
        <f t="shared" si="0"/>
        <v>-34.335884092388</v>
      </c>
      <c r="F12" s="244">
        <f>'1.b. Vos-laskelma_€as'!F12</f>
        <v>1590.5289293417029</v>
      </c>
      <c r="G12" s="244">
        <f t="shared" si="1"/>
        <v>1624.8648134340908</v>
      </c>
      <c r="H12" s="244"/>
      <c r="I12" s="280">
        <f>'1.a. Vos-laskelma'!D12</f>
        <v>2016772.6599910823</v>
      </c>
      <c r="J12" s="280">
        <f>'1.a. Vos-laskelma'!E12</f>
        <v>1775048.3075595377</v>
      </c>
      <c r="K12" s="280">
        <f t="shared" si="2"/>
        <v>3791820.96755062</v>
      </c>
      <c r="L12" s="774">
        <f t="shared" si="3"/>
        <v>3873677.7152268728</v>
      </c>
      <c r="M12" s="242">
        <f t="shared" si="4"/>
        <v>-2.1131532794916273E-2</v>
      </c>
      <c r="N12" s="238">
        <v>17</v>
      </c>
      <c r="O12" s="238">
        <v>17</v>
      </c>
    </row>
    <row r="13" spans="1:15" ht="15.75" customHeight="1">
      <c r="A13" s="252">
        <v>10</v>
      </c>
      <c r="B13" s="254" t="s">
        <v>44</v>
      </c>
      <c r="C13" s="91">
        <v>10634</v>
      </c>
      <c r="D13" s="243">
        <v>-223454.59736290292</v>
      </c>
      <c r="E13" s="773">
        <f t="shared" si="0"/>
        <v>-21.013221493596287</v>
      </c>
      <c r="F13" s="244">
        <f>'1.b. Vos-laskelma_€as'!F13</f>
        <v>983.20689555967056</v>
      </c>
      <c r="G13" s="244">
        <f t="shared" si="1"/>
        <v>1004.2201170532668</v>
      </c>
      <c r="H13" s="244"/>
      <c r="I13" s="280">
        <f>'1.a. Vos-laskelma'!D13</f>
        <v>3760442.818436089</v>
      </c>
      <c r="J13" s="280">
        <f>'1.a. Vos-laskelma'!E13</f>
        <v>6694979.3089454481</v>
      </c>
      <c r="K13" s="280">
        <f t="shared" si="2"/>
        <v>10455422.127381537</v>
      </c>
      <c r="L13" s="774">
        <f t="shared" si="3"/>
        <v>10678876.724744439</v>
      </c>
      <c r="M13" s="242">
        <f t="shared" si="4"/>
        <v>-2.0924915899172017E-2</v>
      </c>
      <c r="N13" s="238">
        <v>14</v>
      </c>
      <c r="O13" s="238">
        <v>14</v>
      </c>
    </row>
    <row r="14" spans="1:15" ht="15.75" customHeight="1">
      <c r="A14" s="252">
        <v>16</v>
      </c>
      <c r="B14" s="254" t="s">
        <v>45</v>
      </c>
      <c r="C14" s="91">
        <v>7841</v>
      </c>
      <c r="D14" s="243">
        <v>-136968.03225384915</v>
      </c>
      <c r="E14" s="773">
        <f t="shared" si="0"/>
        <v>-17.468184192558237</v>
      </c>
      <c r="F14" s="244">
        <f>'1.b. Vos-laskelma_€as'!F14</f>
        <v>819.61740376086857</v>
      </c>
      <c r="G14" s="244">
        <f t="shared" si="1"/>
        <v>837.08558795342685</v>
      </c>
      <c r="H14" s="244"/>
      <c r="I14" s="280">
        <f>'1.a. Vos-laskelma'!D14</f>
        <v>4077236.3117193165</v>
      </c>
      <c r="J14" s="280">
        <f>'1.a. Vos-laskelma'!E14</f>
        <v>2349383.7511696541</v>
      </c>
      <c r="K14" s="280">
        <f t="shared" si="2"/>
        <v>6426620.0628889706</v>
      </c>
      <c r="L14" s="774">
        <f t="shared" si="3"/>
        <v>6563588.0951428199</v>
      </c>
      <c r="M14" s="242">
        <f t="shared" si="4"/>
        <v>-2.0867859205730491E-2</v>
      </c>
      <c r="N14" s="238">
        <v>7</v>
      </c>
      <c r="O14" s="238">
        <v>7</v>
      </c>
    </row>
    <row r="15" spans="1:15" ht="15.75" customHeight="1">
      <c r="A15" s="252">
        <v>18</v>
      </c>
      <c r="B15" s="254" t="s">
        <v>46</v>
      </c>
      <c r="C15" s="91">
        <v>4677</v>
      </c>
      <c r="D15" s="243">
        <v>-55849.98465218419</v>
      </c>
      <c r="E15" s="773">
        <f t="shared" si="0"/>
        <v>-11.941412155694717</v>
      </c>
      <c r="F15" s="244">
        <f>'1.b. Vos-laskelma_€as'!F15</f>
        <v>556.67669002294929</v>
      </c>
      <c r="G15" s="244">
        <f t="shared" si="1"/>
        <v>568.61810217864399</v>
      </c>
      <c r="H15" s="244"/>
      <c r="I15" s="280">
        <f>'1.a. Vos-laskelma'!D15</f>
        <v>1697320.6086508743</v>
      </c>
      <c r="J15" s="280">
        <f>'1.a. Vos-laskelma'!E15</f>
        <v>906256.27058645955</v>
      </c>
      <c r="K15" s="280">
        <f t="shared" si="2"/>
        <v>2603576.8792373338</v>
      </c>
      <c r="L15" s="774">
        <f t="shared" si="3"/>
        <v>2659426.8638895182</v>
      </c>
      <c r="M15" s="242">
        <f t="shared" si="4"/>
        <v>-2.1000759754115347E-2</v>
      </c>
      <c r="N15" s="238">
        <v>1</v>
      </c>
      <c r="O15" s="239">
        <v>34</v>
      </c>
    </row>
    <row r="16" spans="1:15" ht="15.75" customHeight="1">
      <c r="A16" s="252">
        <v>19</v>
      </c>
      <c r="B16" s="254" t="s">
        <v>47</v>
      </c>
      <c r="C16" s="91">
        <v>3937</v>
      </c>
      <c r="D16" s="243">
        <v>-60323.895786198853</v>
      </c>
      <c r="E16" s="773">
        <f t="shared" si="0"/>
        <v>-15.322300174294858</v>
      </c>
      <c r="F16" s="244">
        <f>'1.b. Vos-laskelma_€as'!F16</f>
        <v>720.36080934219649</v>
      </c>
      <c r="G16" s="244">
        <f t="shared" si="1"/>
        <v>735.6831095164913</v>
      </c>
      <c r="H16" s="244"/>
      <c r="I16" s="280">
        <f>'1.a. Vos-laskelma'!D16</f>
        <v>1386367.8539185352</v>
      </c>
      <c r="J16" s="280">
        <f>'1.a. Vos-laskelma'!E16</f>
        <v>1449692.6524616922</v>
      </c>
      <c r="K16" s="280">
        <f t="shared" si="2"/>
        <v>2836060.5063802274</v>
      </c>
      <c r="L16" s="774">
        <f t="shared" si="3"/>
        <v>2896384.4021664262</v>
      </c>
      <c r="M16" s="242">
        <f t="shared" si="4"/>
        <v>-2.0827309987264821E-2</v>
      </c>
      <c r="N16" s="238">
        <v>2</v>
      </c>
      <c r="O16" s="238">
        <v>2</v>
      </c>
    </row>
    <row r="17" spans="1:15" ht="15.75" customHeight="1">
      <c r="A17" s="252">
        <v>20</v>
      </c>
      <c r="B17" s="254" t="s">
        <v>48</v>
      </c>
      <c r="C17" s="91">
        <v>16429</v>
      </c>
      <c r="D17" s="243">
        <v>-166059.64634311997</v>
      </c>
      <c r="E17" s="773">
        <f t="shared" si="0"/>
        <v>-10.107714793543122</v>
      </c>
      <c r="F17" s="244">
        <f>'1.b. Vos-laskelma_€as'!F17</f>
        <v>480.66800096503158</v>
      </c>
      <c r="G17" s="244">
        <f t="shared" si="1"/>
        <v>490.77571575857468</v>
      </c>
      <c r="H17" s="244"/>
      <c r="I17" s="280">
        <f>'1.a. Vos-laskelma'!D17</f>
        <v>907853.65536471456</v>
      </c>
      <c r="J17" s="280">
        <f>'1.a. Vos-laskelma'!E17</f>
        <v>6989040.9324897891</v>
      </c>
      <c r="K17" s="280">
        <f t="shared" si="2"/>
        <v>7896894.5878545037</v>
      </c>
      <c r="L17" s="774">
        <f t="shared" si="3"/>
        <v>8062954.234197624</v>
      </c>
      <c r="M17" s="242">
        <f t="shared" si="4"/>
        <v>-2.059538495689418E-2</v>
      </c>
      <c r="N17" s="238">
        <v>6</v>
      </c>
      <c r="O17" s="238">
        <v>6</v>
      </c>
    </row>
    <row r="18" spans="1:15" ht="15.75" customHeight="1">
      <c r="A18" s="252">
        <v>46</v>
      </c>
      <c r="B18" s="254" t="s">
        <v>49</v>
      </c>
      <c r="C18" s="91">
        <v>1273</v>
      </c>
      <c r="D18" s="243">
        <v>-46524.692554191402</v>
      </c>
      <c r="E18" s="773">
        <f t="shared" si="0"/>
        <v>-36.547284017432368</v>
      </c>
      <c r="F18" s="244">
        <f>'1.b. Vos-laskelma_€as'!F18</f>
        <v>1703.1942498631361</v>
      </c>
      <c r="G18" s="244">
        <f t="shared" si="1"/>
        <v>1739.7415338805683</v>
      </c>
      <c r="H18" s="244"/>
      <c r="I18" s="280">
        <f>'1.a. Vos-laskelma'!D18</f>
        <v>1657207.3292229753</v>
      </c>
      <c r="J18" s="280">
        <f>'1.a. Vos-laskelma'!E18</f>
        <v>510958.95085279696</v>
      </c>
      <c r="K18" s="280">
        <f t="shared" si="2"/>
        <v>2168166.2800757722</v>
      </c>
      <c r="L18" s="774">
        <f t="shared" si="3"/>
        <v>2214690.9726299634</v>
      </c>
      <c r="M18" s="242">
        <f t="shared" si="4"/>
        <v>-2.1007306720965659E-2</v>
      </c>
      <c r="N18" s="238">
        <v>10</v>
      </c>
      <c r="O18" s="238">
        <v>10</v>
      </c>
    </row>
    <row r="19" spans="1:15" ht="15.75" customHeight="1">
      <c r="A19" s="252">
        <v>47</v>
      </c>
      <c r="B19" s="254" t="s">
        <v>50</v>
      </c>
      <c r="C19" s="91">
        <v>1769</v>
      </c>
      <c r="D19" s="243">
        <v>-66369.779465149797</v>
      </c>
      <c r="E19" s="773">
        <f t="shared" si="0"/>
        <v>-37.518247295166645</v>
      </c>
      <c r="F19" s="244">
        <f>'1.b. Vos-laskelma_€as'!F19</f>
        <v>1756.0461846883036</v>
      </c>
      <c r="G19" s="244">
        <f t="shared" si="1"/>
        <v>1793.5644319834703</v>
      </c>
      <c r="H19" s="244"/>
      <c r="I19" s="280">
        <f>'1.a. Vos-laskelma'!D19</f>
        <v>2696893.8045261833</v>
      </c>
      <c r="J19" s="280">
        <f>'1.a. Vos-laskelma'!E19</f>
        <v>409551.89618742553</v>
      </c>
      <c r="K19" s="280">
        <f t="shared" si="2"/>
        <v>3106445.7007136089</v>
      </c>
      <c r="L19" s="774">
        <f t="shared" si="3"/>
        <v>3172815.4801787585</v>
      </c>
      <c r="M19" s="242">
        <f t="shared" si="4"/>
        <v>-2.0918260100461463E-2</v>
      </c>
      <c r="N19" s="238">
        <v>19</v>
      </c>
      <c r="O19" s="238">
        <v>19</v>
      </c>
    </row>
    <row r="20" spans="1:15" ht="15.75" customHeight="1">
      <c r="A20" s="252">
        <v>49</v>
      </c>
      <c r="B20" s="254" t="s">
        <v>51</v>
      </c>
      <c r="C20" s="91">
        <v>325716</v>
      </c>
      <c r="D20" s="243">
        <v>-9553842.3616554812</v>
      </c>
      <c r="E20" s="773">
        <f t="shared" si="0"/>
        <v>-29.331817784989013</v>
      </c>
      <c r="F20" s="244">
        <f>'1.b. Vos-laskelma_€as'!F20</f>
        <v>1366.1934238651199</v>
      </c>
      <c r="G20" s="244">
        <f t="shared" si="1"/>
        <v>1395.5252416501089</v>
      </c>
      <c r="H20" s="244"/>
      <c r="I20" s="280">
        <f>'1.a. Vos-laskelma'!D20</f>
        <v>474797106.76303929</v>
      </c>
      <c r="J20" s="280">
        <f>'1.a. Vos-laskelma'!E20</f>
        <v>-29806049.515387867</v>
      </c>
      <c r="K20" s="280">
        <f t="shared" si="2"/>
        <v>444991057.2476514</v>
      </c>
      <c r="L20" s="774">
        <f t="shared" si="3"/>
        <v>454544899.60930687</v>
      </c>
      <c r="M20" s="242">
        <f t="shared" si="4"/>
        <v>-2.101847885625217E-2</v>
      </c>
      <c r="N20" s="238">
        <v>1</v>
      </c>
      <c r="O20" s="239">
        <v>33</v>
      </c>
    </row>
    <row r="21" spans="1:15" ht="15.75" customHeight="1">
      <c r="A21" s="252">
        <v>50</v>
      </c>
      <c r="B21" s="254" t="s">
        <v>52</v>
      </c>
      <c r="C21" s="91">
        <v>11005</v>
      </c>
      <c r="D21" s="243">
        <v>-95662.972056005383</v>
      </c>
      <c r="E21" s="773">
        <f t="shared" si="0"/>
        <v>-8.6926826039078033</v>
      </c>
      <c r="F21" s="244">
        <f>'1.b. Vos-laskelma_€as'!F21</f>
        <v>408.32251504290235</v>
      </c>
      <c r="G21" s="244">
        <f t="shared" si="1"/>
        <v>417.01519764681018</v>
      </c>
      <c r="H21" s="244"/>
      <c r="I21" s="280">
        <f>'1.a. Vos-laskelma'!D21</f>
        <v>1369016.4383423855</v>
      </c>
      <c r="J21" s="280">
        <f>'1.a. Vos-laskelma'!E21</f>
        <v>3124572.8397047548</v>
      </c>
      <c r="K21" s="280">
        <f t="shared" si="2"/>
        <v>4493589.2780471407</v>
      </c>
      <c r="L21" s="774">
        <f t="shared" si="3"/>
        <v>4589252.2501031458</v>
      </c>
      <c r="M21" s="242">
        <f t="shared" si="4"/>
        <v>-2.0845001939881449E-2</v>
      </c>
      <c r="N21" s="238">
        <v>4</v>
      </c>
      <c r="O21" s="238">
        <v>4</v>
      </c>
    </row>
    <row r="22" spans="1:15" ht="15.75" customHeight="1">
      <c r="A22" s="252">
        <v>51</v>
      </c>
      <c r="B22" s="254" t="s">
        <v>53</v>
      </c>
      <c r="C22" s="91">
        <v>8920</v>
      </c>
      <c r="D22" s="243">
        <v>0</v>
      </c>
      <c r="E22" s="773">
        <f t="shared" si="0"/>
        <v>0</v>
      </c>
      <c r="F22" s="244">
        <f>'1.b. Vos-laskelma_€as'!F22</f>
        <v>-632.9491784626191</v>
      </c>
      <c r="G22" s="244">
        <f t="shared" si="1"/>
        <v>-632.9491784626191</v>
      </c>
      <c r="H22" s="244"/>
      <c r="I22" s="280">
        <f>'1.a. Vos-laskelma'!D22</f>
        <v>-5377462.0279280953</v>
      </c>
      <c r="J22" s="280">
        <f>'1.a. Vos-laskelma'!E22</f>
        <v>-268444.64395846665</v>
      </c>
      <c r="K22" s="280">
        <f t="shared" si="2"/>
        <v>-5645906.6718865624</v>
      </c>
      <c r="L22" s="774">
        <f t="shared" si="3"/>
        <v>-5645906.6718865624</v>
      </c>
      <c r="M22" s="242">
        <f t="shared" si="4"/>
        <v>0</v>
      </c>
      <c r="N22" s="238">
        <v>4</v>
      </c>
      <c r="O22" s="238">
        <v>4</v>
      </c>
    </row>
    <row r="23" spans="1:15" ht="15.75" customHeight="1">
      <c r="A23" s="252">
        <v>52</v>
      </c>
      <c r="B23" s="254" t="s">
        <v>54</v>
      </c>
      <c r="C23" s="91">
        <v>2267</v>
      </c>
      <c r="D23" s="243">
        <v>-55833.903004628752</v>
      </c>
      <c r="E23" s="773">
        <f t="shared" si="0"/>
        <v>-24.628982357577748</v>
      </c>
      <c r="F23" s="244">
        <f>'1.b. Vos-laskelma_€as'!F23</f>
        <v>1145.4471224798986</v>
      </c>
      <c r="G23" s="244">
        <f t="shared" si="1"/>
        <v>1170.0761048374764</v>
      </c>
      <c r="H23" s="244"/>
      <c r="I23" s="280">
        <f>'1.a. Vos-laskelma'!D23</f>
        <v>1517077.0255967069</v>
      </c>
      <c r="J23" s="280">
        <f>'1.a. Vos-laskelma'!E23</f>
        <v>1079651.6010652229</v>
      </c>
      <c r="K23" s="280">
        <f t="shared" si="2"/>
        <v>2596728.6266619298</v>
      </c>
      <c r="L23" s="774">
        <f t="shared" si="3"/>
        <v>2652562.5296665584</v>
      </c>
      <c r="M23" s="242">
        <f t="shared" si="4"/>
        <v>-2.1049043097071639E-2</v>
      </c>
      <c r="N23" s="238">
        <v>14</v>
      </c>
      <c r="O23" s="238">
        <v>14</v>
      </c>
    </row>
    <row r="24" spans="1:15" ht="15.75" customHeight="1">
      <c r="A24" s="252">
        <v>61</v>
      </c>
      <c r="B24" s="254" t="s">
        <v>55</v>
      </c>
      <c r="C24" s="91">
        <v>16307</v>
      </c>
      <c r="D24" s="243">
        <v>-187387.1377641492</v>
      </c>
      <c r="E24" s="773">
        <f t="shared" si="0"/>
        <v>-11.491208546277623</v>
      </c>
      <c r="F24" s="244">
        <f>'1.b. Vos-laskelma_€as'!F24</f>
        <v>525.655990525486</v>
      </c>
      <c r="G24" s="244">
        <f t="shared" si="1"/>
        <v>537.14719907176368</v>
      </c>
      <c r="H24" s="244"/>
      <c r="I24" s="280">
        <f>'1.a. Vos-laskelma'!D24</f>
        <v>1700749.3020295582</v>
      </c>
      <c r="J24" s="280">
        <f>'1.a. Vos-laskelma'!E24</f>
        <v>6871122.9354695436</v>
      </c>
      <c r="K24" s="280">
        <f t="shared" si="2"/>
        <v>8571872.2374991011</v>
      </c>
      <c r="L24" s="774">
        <f t="shared" si="3"/>
        <v>8759259.3752632495</v>
      </c>
      <c r="M24" s="242">
        <f t="shared" si="4"/>
        <v>-2.1393034471994671E-2</v>
      </c>
      <c r="N24" s="238">
        <v>5</v>
      </c>
      <c r="O24" s="238">
        <v>5</v>
      </c>
    </row>
    <row r="25" spans="1:15" ht="15.75" customHeight="1">
      <c r="A25" s="252">
        <v>69</v>
      </c>
      <c r="B25" s="254" t="s">
        <v>56</v>
      </c>
      <c r="C25" s="91">
        <v>6441</v>
      </c>
      <c r="D25" s="243">
        <v>-82926.705291607548</v>
      </c>
      <c r="E25" s="773">
        <f t="shared" si="0"/>
        <v>-12.874818396461349</v>
      </c>
      <c r="F25" s="244">
        <f>'1.b. Vos-laskelma_€as'!F25</f>
        <v>607.69675509539206</v>
      </c>
      <c r="G25" s="244">
        <f t="shared" si="1"/>
        <v>620.57157349185343</v>
      </c>
      <c r="H25" s="244"/>
      <c r="I25" s="280">
        <f>'1.a. Vos-laskelma'!D25</f>
        <v>299912.58561751386</v>
      </c>
      <c r="J25" s="280">
        <f>'1.a. Vos-laskelma'!E25</f>
        <v>3614262.2139519067</v>
      </c>
      <c r="K25" s="280">
        <f t="shared" si="2"/>
        <v>3914174.7995694205</v>
      </c>
      <c r="L25" s="774">
        <f t="shared" si="3"/>
        <v>3997101.5048610279</v>
      </c>
      <c r="M25" s="242">
        <f t="shared" si="4"/>
        <v>-2.0746709882337792E-2</v>
      </c>
      <c r="N25" s="238">
        <v>17</v>
      </c>
      <c r="O25" s="238">
        <v>17</v>
      </c>
    </row>
    <row r="26" spans="1:15" ht="15.75" customHeight="1">
      <c r="A26" s="252">
        <v>71</v>
      </c>
      <c r="B26" s="254" t="s">
        <v>57</v>
      </c>
      <c r="C26" s="91">
        <v>6298</v>
      </c>
      <c r="D26" s="243">
        <v>-176395.31754950015</v>
      </c>
      <c r="E26" s="773">
        <f t="shared" si="0"/>
        <v>-28.008148229517332</v>
      </c>
      <c r="F26" s="244">
        <f>'1.b. Vos-laskelma_€as'!F26</f>
        <v>1304.6876288901938</v>
      </c>
      <c r="G26" s="244">
        <f t="shared" si="1"/>
        <v>1332.695777119711</v>
      </c>
      <c r="H26" s="244"/>
      <c r="I26" s="280">
        <f>'1.a. Vos-laskelma'!D26</f>
        <v>4199899.8703380693</v>
      </c>
      <c r="J26" s="280">
        <f>'1.a. Vos-laskelma'!E26</f>
        <v>4017022.8164123711</v>
      </c>
      <c r="K26" s="280">
        <f t="shared" si="2"/>
        <v>8216922.6867504399</v>
      </c>
      <c r="L26" s="774">
        <f t="shared" si="3"/>
        <v>8393318.0042999405</v>
      </c>
      <c r="M26" s="242">
        <f t="shared" si="4"/>
        <v>-2.1016160409879848E-2</v>
      </c>
      <c r="N26" s="238">
        <v>17</v>
      </c>
      <c r="O26" s="238">
        <v>17</v>
      </c>
    </row>
    <row r="27" spans="1:15" ht="15.75" customHeight="1">
      <c r="A27" s="252">
        <v>72</v>
      </c>
      <c r="B27" s="254" t="s">
        <v>58</v>
      </c>
      <c r="C27" s="91">
        <v>912</v>
      </c>
      <c r="D27" s="243">
        <v>-29921.973810037514</v>
      </c>
      <c r="E27" s="773">
        <f t="shared" si="0"/>
        <v>-32.809181809251662</v>
      </c>
      <c r="F27" s="244">
        <f>'1.b. Vos-laskelma_€as'!F27</f>
        <v>1542.9688632669036</v>
      </c>
      <c r="G27" s="244">
        <f t="shared" si="1"/>
        <v>1575.7780450761552</v>
      </c>
      <c r="H27" s="244"/>
      <c r="I27" s="280">
        <f>'1.a. Vos-laskelma'!D27</f>
        <v>1084260.1109393926</v>
      </c>
      <c r="J27" s="280">
        <f>'1.a. Vos-laskelma'!E27</f>
        <v>322927.49236002343</v>
      </c>
      <c r="K27" s="280">
        <f t="shared" si="2"/>
        <v>1407187.6032994161</v>
      </c>
      <c r="L27" s="774">
        <f t="shared" si="3"/>
        <v>1437109.5771094537</v>
      </c>
      <c r="M27" s="242">
        <f t="shared" si="4"/>
        <v>-2.08209410657616E-2</v>
      </c>
      <c r="N27" s="238">
        <v>17</v>
      </c>
      <c r="O27" s="238">
        <v>17</v>
      </c>
    </row>
    <row r="28" spans="1:15" ht="15.75" customHeight="1">
      <c r="A28" s="252">
        <v>74</v>
      </c>
      <c r="B28" s="254" t="s">
        <v>59</v>
      </c>
      <c r="C28" s="91">
        <v>975</v>
      </c>
      <c r="D28" s="243">
        <v>-28574.084414324869</v>
      </c>
      <c r="E28" s="773">
        <f t="shared" si="0"/>
        <v>-29.306753245461405</v>
      </c>
      <c r="F28" s="244">
        <f>'1.b. Vos-laskelma_€as'!F28</f>
        <v>1376.02434437684</v>
      </c>
      <c r="G28" s="244">
        <f t="shared" si="1"/>
        <v>1405.3310976223013</v>
      </c>
      <c r="H28" s="244"/>
      <c r="I28" s="280">
        <f>'1.a. Vos-laskelma'!D28</f>
        <v>834253.94702924893</v>
      </c>
      <c r="J28" s="280">
        <f>'1.a. Vos-laskelma'!E28</f>
        <v>507369.78873816994</v>
      </c>
      <c r="K28" s="280">
        <f t="shared" si="2"/>
        <v>1341623.735767419</v>
      </c>
      <c r="L28" s="774">
        <f t="shared" si="3"/>
        <v>1370197.8201817439</v>
      </c>
      <c r="M28" s="242">
        <f t="shared" si="4"/>
        <v>-2.0853984726478973E-2</v>
      </c>
      <c r="N28" s="238">
        <v>16</v>
      </c>
      <c r="O28" s="238">
        <v>16</v>
      </c>
    </row>
    <row r="29" spans="1:15" ht="15.75" customHeight="1">
      <c r="A29" s="252">
        <v>75</v>
      </c>
      <c r="B29" s="254" t="s">
        <v>60</v>
      </c>
      <c r="C29" s="91">
        <v>19113</v>
      </c>
      <c r="D29" s="243">
        <v>-37724.51396013976</v>
      </c>
      <c r="E29" s="773">
        <f t="shared" si="0"/>
        <v>-1.9737620446889426</v>
      </c>
      <c r="F29" s="244">
        <f>'1.b. Vos-laskelma_€as'!F29</f>
        <v>76.597617857663124</v>
      </c>
      <c r="G29" s="244">
        <f t="shared" si="1"/>
        <v>78.571379902352064</v>
      </c>
      <c r="H29" s="244"/>
      <c r="I29" s="280">
        <f>'1.a. Vos-laskelma'!D29</f>
        <v>-1918542.7536605597</v>
      </c>
      <c r="J29" s="280">
        <f>'1.a. Vos-laskelma'!E29</f>
        <v>3382553.0237740749</v>
      </c>
      <c r="K29" s="280">
        <f t="shared" si="2"/>
        <v>1464010.2701135152</v>
      </c>
      <c r="L29" s="774">
        <f t="shared" si="3"/>
        <v>1501734.784073655</v>
      </c>
      <c r="M29" s="242">
        <f t="shared" si="4"/>
        <v>-2.5120623401827989E-2</v>
      </c>
      <c r="N29" s="238">
        <v>8</v>
      </c>
      <c r="O29" s="238">
        <v>8</v>
      </c>
    </row>
    <row r="30" spans="1:15" ht="15.75" customHeight="1">
      <c r="A30" s="252">
        <v>77</v>
      </c>
      <c r="B30" s="254" t="s">
        <v>61</v>
      </c>
      <c r="C30" s="91">
        <v>4436</v>
      </c>
      <c r="D30" s="243">
        <v>-59833.18599116159</v>
      </c>
      <c r="E30" s="773">
        <f t="shared" si="0"/>
        <v>-13.488094227042739</v>
      </c>
      <c r="F30" s="244">
        <f>'1.b. Vos-laskelma_€as'!F30</f>
        <v>630.41341327414364</v>
      </c>
      <c r="G30" s="244">
        <f t="shared" si="1"/>
        <v>643.90150750118642</v>
      </c>
      <c r="H30" s="244"/>
      <c r="I30" s="280">
        <f>'1.a. Vos-laskelma'!D30</f>
        <v>439642.85347942053</v>
      </c>
      <c r="J30" s="280">
        <f>'1.a. Vos-laskelma'!E30</f>
        <v>2356871.0478046807</v>
      </c>
      <c r="K30" s="280">
        <f t="shared" si="2"/>
        <v>2796513.9012841014</v>
      </c>
      <c r="L30" s="774">
        <f t="shared" si="3"/>
        <v>2856347.0872752629</v>
      </c>
      <c r="M30" s="242">
        <f t="shared" si="4"/>
        <v>-2.0947449369060355E-2</v>
      </c>
      <c r="N30" s="238">
        <v>13</v>
      </c>
      <c r="O30" s="238">
        <v>13</v>
      </c>
    </row>
    <row r="31" spans="1:15" ht="15.75" customHeight="1">
      <c r="A31" s="252">
        <v>78</v>
      </c>
      <c r="B31" s="254" t="s">
        <v>62</v>
      </c>
      <c r="C31" s="91">
        <v>7620</v>
      </c>
      <c r="D31" s="243">
        <v>0</v>
      </c>
      <c r="E31" s="773">
        <f t="shared" si="0"/>
        <v>0</v>
      </c>
      <c r="F31" s="244">
        <f>'1.b. Vos-laskelma_€as'!F31</f>
        <v>-214.28130570304509</v>
      </c>
      <c r="G31" s="244">
        <f t="shared" si="1"/>
        <v>-214.28130570304509</v>
      </c>
      <c r="H31" s="244"/>
      <c r="I31" s="280">
        <f>'1.a. Vos-laskelma'!D31</f>
        <v>-1619629.8352540024</v>
      </c>
      <c r="J31" s="280">
        <f>'1.a. Vos-laskelma'!E31</f>
        <v>-13193.714203201211</v>
      </c>
      <c r="K31" s="280">
        <f t="shared" si="2"/>
        <v>-1632823.5494572036</v>
      </c>
      <c r="L31" s="774">
        <f t="shared" si="3"/>
        <v>-1632823.5494572036</v>
      </c>
      <c r="M31" s="242">
        <f t="shared" si="4"/>
        <v>0</v>
      </c>
      <c r="N31" s="238">
        <v>1</v>
      </c>
      <c r="O31" s="239">
        <v>33</v>
      </c>
    </row>
    <row r="32" spans="1:15" ht="15.75" customHeight="1">
      <c r="A32" s="252">
        <v>79</v>
      </c>
      <c r="B32" s="254" t="s">
        <v>63</v>
      </c>
      <c r="C32" s="91">
        <v>6565</v>
      </c>
      <c r="D32" s="243">
        <v>0</v>
      </c>
      <c r="E32" s="773">
        <f t="shared" si="0"/>
        <v>0</v>
      </c>
      <c r="F32" s="244">
        <f>'1.b. Vos-laskelma_€as'!F32</f>
        <v>-149.80922228117669</v>
      </c>
      <c r="G32" s="244">
        <f t="shared" si="1"/>
        <v>-149.80922228117669</v>
      </c>
      <c r="H32" s="244"/>
      <c r="I32" s="280">
        <f>'1.a. Vos-laskelma'!D32</f>
        <v>-617025.76180151966</v>
      </c>
      <c r="J32" s="280">
        <f>'1.a. Vos-laskelma'!E32</f>
        <v>-366471.78247440537</v>
      </c>
      <c r="K32" s="280">
        <f t="shared" si="2"/>
        <v>-983497.54427592503</v>
      </c>
      <c r="L32" s="774">
        <f t="shared" si="3"/>
        <v>-983497.54427592503</v>
      </c>
      <c r="M32" s="242">
        <f t="shared" si="4"/>
        <v>0</v>
      </c>
      <c r="N32" s="238">
        <v>4</v>
      </c>
      <c r="O32" s="238">
        <v>4</v>
      </c>
    </row>
    <row r="33" spans="1:15" ht="15.75" customHeight="1">
      <c r="A33" s="252">
        <v>81</v>
      </c>
      <c r="B33" s="254" t="s">
        <v>64</v>
      </c>
      <c r="C33" s="91">
        <v>2401</v>
      </c>
      <c r="D33" s="243">
        <v>-3129.3898333274151</v>
      </c>
      <c r="E33" s="773">
        <f t="shared" si="0"/>
        <v>-1.3033693599864287</v>
      </c>
      <c r="F33" s="244">
        <f>'1.b. Vos-laskelma_€as'!F33</f>
        <v>70.212925354039953</v>
      </c>
      <c r="G33" s="244">
        <f t="shared" si="1"/>
        <v>71.516294714026387</v>
      </c>
      <c r="H33" s="244"/>
      <c r="I33" s="280">
        <f>'1.a. Vos-laskelma'!D33</f>
        <v>-143666.54186705203</v>
      </c>
      <c r="J33" s="280">
        <f>'1.a. Vos-laskelma'!E33</f>
        <v>312247.77564210194</v>
      </c>
      <c r="K33" s="280">
        <f t="shared" si="2"/>
        <v>168581.23377504991</v>
      </c>
      <c r="L33" s="774">
        <f t="shared" si="3"/>
        <v>171710.62360837733</v>
      </c>
      <c r="M33" s="242">
        <f t="shared" si="4"/>
        <v>-1.8224788703025477E-2</v>
      </c>
      <c r="N33" s="238">
        <v>7</v>
      </c>
      <c r="O33" s="238">
        <v>7</v>
      </c>
    </row>
    <row r="34" spans="1:15" ht="15.75" customHeight="1">
      <c r="A34" s="252">
        <v>82</v>
      </c>
      <c r="B34" s="254" t="s">
        <v>65</v>
      </c>
      <c r="C34" s="91">
        <v>9346</v>
      </c>
      <c r="D34" s="243">
        <v>-107372.30737456561</v>
      </c>
      <c r="E34" s="773">
        <f t="shared" si="0"/>
        <v>-11.488584140227436</v>
      </c>
      <c r="F34" s="244">
        <f>'1.b. Vos-laskelma_€as'!F34</f>
        <v>538.27223496068075</v>
      </c>
      <c r="G34" s="244">
        <f t="shared" si="1"/>
        <v>549.76081910090818</v>
      </c>
      <c r="H34" s="244"/>
      <c r="I34" s="280">
        <f>'1.a. Vos-laskelma'!D34</f>
        <v>3339192.8616504623</v>
      </c>
      <c r="J34" s="280">
        <f>'1.a. Vos-laskelma'!E34</f>
        <v>1691499.4462920604</v>
      </c>
      <c r="K34" s="280">
        <f t="shared" si="2"/>
        <v>5030692.3079425227</v>
      </c>
      <c r="L34" s="774">
        <f t="shared" si="3"/>
        <v>5138064.6153170886</v>
      </c>
      <c r="M34" s="242">
        <f t="shared" si="4"/>
        <v>-2.0897422553713695E-2</v>
      </c>
      <c r="N34" s="238">
        <v>5</v>
      </c>
      <c r="O34" s="238">
        <v>5</v>
      </c>
    </row>
    <row r="35" spans="1:15" ht="15.75" customHeight="1">
      <c r="A35" s="252">
        <v>86</v>
      </c>
      <c r="B35" s="254" t="s">
        <v>66</v>
      </c>
      <c r="C35" s="91">
        <v>7862</v>
      </c>
      <c r="D35" s="243">
        <v>-101100.51308298165</v>
      </c>
      <c r="E35" s="773">
        <f t="shared" si="0"/>
        <v>-12.859388588524759</v>
      </c>
      <c r="F35" s="244">
        <f>'1.b. Vos-laskelma_€as'!F35</f>
        <v>601.72487574320257</v>
      </c>
      <c r="G35" s="244">
        <f t="shared" si="1"/>
        <v>614.58426433172735</v>
      </c>
      <c r="H35" s="244"/>
      <c r="I35" s="280">
        <f>'1.a. Vos-laskelma'!D35</f>
        <v>2205628.2884715954</v>
      </c>
      <c r="J35" s="280">
        <f>'1.a. Vos-laskelma'!E35</f>
        <v>2525132.6846214635</v>
      </c>
      <c r="K35" s="280">
        <f t="shared" si="2"/>
        <v>4730760.9730930589</v>
      </c>
      <c r="L35" s="774">
        <f t="shared" si="3"/>
        <v>4831861.486176041</v>
      </c>
      <c r="M35" s="242">
        <f t="shared" si="4"/>
        <v>-2.0923719227513099E-2</v>
      </c>
      <c r="N35" s="238">
        <v>5</v>
      </c>
      <c r="O35" s="238">
        <v>5</v>
      </c>
    </row>
    <row r="36" spans="1:15" ht="15.75" customHeight="1">
      <c r="A36" s="252">
        <v>90</v>
      </c>
      <c r="B36" s="254" t="s">
        <v>67</v>
      </c>
      <c r="C36" s="91">
        <v>2888</v>
      </c>
      <c r="D36" s="243">
        <v>-13511.470765797299</v>
      </c>
      <c r="E36" s="773">
        <f t="shared" si="0"/>
        <v>-4.6784871072705334</v>
      </c>
      <c r="F36" s="244">
        <f>'1.b. Vos-laskelma_€as'!F36</f>
        <v>215.98006423843717</v>
      </c>
      <c r="G36" s="244">
        <f t="shared" si="1"/>
        <v>220.65855134570771</v>
      </c>
      <c r="H36" s="244"/>
      <c r="I36" s="280">
        <f>'1.a. Vos-laskelma'!D36</f>
        <v>-387497.61176870461</v>
      </c>
      <c r="J36" s="280">
        <f>'1.a. Vos-laskelma'!E36</f>
        <v>1011248.0372893112</v>
      </c>
      <c r="K36" s="280">
        <f t="shared" si="2"/>
        <v>623750.42552060657</v>
      </c>
      <c r="L36" s="774">
        <f t="shared" si="3"/>
        <v>637261.89628640388</v>
      </c>
      <c r="M36" s="242">
        <f t="shared" si="4"/>
        <v>-2.1202382952023941E-2</v>
      </c>
      <c r="N36" s="238">
        <v>12</v>
      </c>
      <c r="O36" s="238">
        <v>12</v>
      </c>
    </row>
    <row r="37" spans="1:15" ht="15.75" customHeight="1">
      <c r="A37" s="252">
        <v>91</v>
      </c>
      <c r="B37" s="254" t="s">
        <v>68</v>
      </c>
      <c r="C37" s="91">
        <v>694392</v>
      </c>
      <c r="D37" s="243">
        <v>-8008397.5925732534</v>
      </c>
      <c r="E37" s="773">
        <f t="shared" si="0"/>
        <v>-11.53296350270921</v>
      </c>
      <c r="F37" s="244">
        <f>'1.b. Vos-laskelma_€as'!F37</f>
        <v>541.49997218278679</v>
      </c>
      <c r="G37" s="244">
        <f t="shared" si="1"/>
        <v>553.032935685496</v>
      </c>
      <c r="H37" s="244"/>
      <c r="I37" s="280">
        <f>'1.a. Vos-laskelma'!D37</f>
        <v>437656865.93592304</v>
      </c>
      <c r="J37" s="280">
        <f>'1.a. Vos-laskelma'!E37</f>
        <v>-61643617.251973391</v>
      </c>
      <c r="K37" s="280">
        <f t="shared" si="2"/>
        <v>376013248.68394965</v>
      </c>
      <c r="L37" s="774">
        <f t="shared" si="3"/>
        <v>384021646.27652287</v>
      </c>
      <c r="M37" s="242">
        <f t="shared" si="4"/>
        <v>-2.0854026511845737E-2</v>
      </c>
      <c r="N37" s="238">
        <v>1</v>
      </c>
      <c r="O37" s="239">
        <v>31</v>
      </c>
    </row>
    <row r="38" spans="1:15" ht="15.75" customHeight="1">
      <c r="A38" s="252">
        <v>92</v>
      </c>
      <c r="B38" s="254" t="s">
        <v>69</v>
      </c>
      <c r="C38" s="91">
        <v>252956</v>
      </c>
      <c r="D38" s="243">
        <v>-4609559.9779492682</v>
      </c>
      <c r="E38" s="773">
        <f t="shared" si="0"/>
        <v>-18.222773833984046</v>
      </c>
      <c r="F38" s="244">
        <f>'1.b. Vos-laskelma_€as'!F38</f>
        <v>853.47395763268071</v>
      </c>
      <c r="G38" s="244">
        <f t="shared" si="1"/>
        <v>871.6967314666648</v>
      </c>
      <c r="H38" s="244"/>
      <c r="I38" s="280">
        <f>'1.a. Vos-laskelma'!D38</f>
        <v>218193291.69168702</v>
      </c>
      <c r="J38" s="280">
        <f>'1.a. Vos-laskelma'!E38</f>
        <v>-2301933.2647546101</v>
      </c>
      <c r="K38" s="280">
        <f t="shared" si="2"/>
        <v>215891358.42693239</v>
      </c>
      <c r="L38" s="774">
        <f t="shared" si="3"/>
        <v>220500918.40488166</v>
      </c>
      <c r="M38" s="242">
        <f t="shared" si="4"/>
        <v>-2.0904946842376586E-2</v>
      </c>
      <c r="N38" s="238">
        <v>1</v>
      </c>
      <c r="O38" s="239">
        <v>32</v>
      </c>
    </row>
    <row r="39" spans="1:15" ht="15.75" customHeight="1">
      <c r="A39" s="252">
        <v>97</v>
      </c>
      <c r="B39" s="254" t="s">
        <v>70</v>
      </c>
      <c r="C39" s="91">
        <v>2023</v>
      </c>
      <c r="D39" s="243">
        <v>-7533.436700386912</v>
      </c>
      <c r="E39" s="773">
        <f t="shared" si="0"/>
        <v>-3.723893574091405</v>
      </c>
      <c r="F39" s="244">
        <f>'1.b. Vos-laskelma_€as'!F39</f>
        <v>169.28638848363752</v>
      </c>
      <c r="G39" s="244">
        <f t="shared" si="1"/>
        <v>173.01028205772892</v>
      </c>
      <c r="H39" s="244"/>
      <c r="I39" s="280">
        <f>'1.a. Vos-laskelma'!D39</f>
        <v>119460.69758041913</v>
      </c>
      <c r="J39" s="280">
        <f>'1.a. Vos-laskelma'!E39</f>
        <v>223005.66632197957</v>
      </c>
      <c r="K39" s="280">
        <f t="shared" si="2"/>
        <v>342466.36390239873</v>
      </c>
      <c r="L39" s="774">
        <f t="shared" si="3"/>
        <v>349999.80060278566</v>
      </c>
      <c r="M39" s="242">
        <f t="shared" si="4"/>
        <v>-2.1524117120674018E-2</v>
      </c>
      <c r="N39" s="238">
        <v>10</v>
      </c>
      <c r="O39" s="238">
        <v>10</v>
      </c>
    </row>
    <row r="40" spans="1:15" ht="15.75" customHeight="1">
      <c r="A40" s="252">
        <v>98</v>
      </c>
      <c r="B40" s="254" t="s">
        <v>71</v>
      </c>
      <c r="C40" s="91">
        <v>22775</v>
      </c>
      <c r="D40" s="243">
        <v>-439819.03298887995</v>
      </c>
      <c r="E40" s="773">
        <f t="shared" si="0"/>
        <v>-19.311483336504057</v>
      </c>
      <c r="F40" s="244">
        <f>'1.b. Vos-laskelma_€as'!F40</f>
        <v>906.59757678104813</v>
      </c>
      <c r="G40" s="244">
        <f t="shared" si="1"/>
        <v>925.90906011755214</v>
      </c>
      <c r="H40" s="244"/>
      <c r="I40" s="280">
        <f>'1.a. Vos-laskelma'!D40</f>
        <v>14425735.255994467</v>
      </c>
      <c r="J40" s="280">
        <f>'1.a. Vos-laskelma'!E40</f>
        <v>6222024.5551939048</v>
      </c>
      <c r="K40" s="280">
        <f t="shared" si="2"/>
        <v>20647759.81118837</v>
      </c>
      <c r="L40" s="774">
        <f t="shared" si="3"/>
        <v>21087578.84417725</v>
      </c>
      <c r="M40" s="242">
        <f t="shared" si="4"/>
        <v>-2.0856781911230353E-2</v>
      </c>
      <c r="N40" s="238">
        <v>7</v>
      </c>
      <c r="O40" s="238">
        <v>7</v>
      </c>
    </row>
    <row r="41" spans="1:15" ht="15.75" customHeight="1">
      <c r="A41" s="252">
        <v>102</v>
      </c>
      <c r="B41" s="254" t="s">
        <v>72</v>
      </c>
      <c r="C41" s="91">
        <v>9546</v>
      </c>
      <c r="D41" s="243">
        <v>-136245.5674362994</v>
      </c>
      <c r="E41" s="773">
        <f t="shared" si="0"/>
        <v>-14.27252958687402</v>
      </c>
      <c r="F41" s="244">
        <f>'1.b. Vos-laskelma_€as'!F41</f>
        <v>669.60969086466775</v>
      </c>
      <c r="G41" s="244">
        <f t="shared" si="1"/>
        <v>683.8822204515418</v>
      </c>
      <c r="H41" s="244"/>
      <c r="I41" s="280">
        <f>'1.a. Vos-laskelma'!D41</f>
        <v>2104415.0041593309</v>
      </c>
      <c r="J41" s="280">
        <f>'1.a. Vos-laskelma'!E41</f>
        <v>4287679.1048347885</v>
      </c>
      <c r="K41" s="280">
        <f t="shared" si="2"/>
        <v>6392094.1089941189</v>
      </c>
      <c r="L41" s="774">
        <f t="shared" si="3"/>
        <v>6528339.6764304182</v>
      </c>
      <c r="M41" s="242">
        <f t="shared" si="4"/>
        <v>-2.0869864956352284E-2</v>
      </c>
      <c r="N41" s="238">
        <v>4</v>
      </c>
      <c r="O41" s="238">
        <v>4</v>
      </c>
    </row>
    <row r="42" spans="1:15" ht="15.75" customHeight="1">
      <c r="A42" s="252">
        <v>103</v>
      </c>
      <c r="B42" s="254" t="s">
        <v>73</v>
      </c>
      <c r="C42" s="91">
        <v>2074</v>
      </c>
      <c r="D42" s="243">
        <v>-28672.853402223187</v>
      </c>
      <c r="E42" s="773">
        <f t="shared" si="0"/>
        <v>-13.824905208400764</v>
      </c>
      <c r="F42" s="244">
        <f>'1.b. Vos-laskelma_€as'!F42</f>
        <v>656.55215507927244</v>
      </c>
      <c r="G42" s="244">
        <f t="shared" si="1"/>
        <v>670.3770602876732</v>
      </c>
      <c r="H42" s="244"/>
      <c r="I42" s="280">
        <f>'1.a. Vos-laskelma'!D42</f>
        <v>125672.52261663208</v>
      </c>
      <c r="J42" s="280">
        <f>'1.a. Vos-laskelma'!E42</f>
        <v>1236016.6470177791</v>
      </c>
      <c r="K42" s="280">
        <f t="shared" si="2"/>
        <v>1361689.1696344111</v>
      </c>
      <c r="L42" s="774">
        <f t="shared" si="3"/>
        <v>1390362.0230366343</v>
      </c>
      <c r="M42" s="242">
        <f t="shared" si="4"/>
        <v>-2.0622580973263315E-2</v>
      </c>
      <c r="N42" s="238">
        <v>5</v>
      </c>
      <c r="O42" s="238">
        <v>5</v>
      </c>
    </row>
    <row r="43" spans="1:15" ht="15.75" customHeight="1">
      <c r="A43" s="252">
        <v>105</v>
      </c>
      <c r="B43" s="254" t="s">
        <v>74</v>
      </c>
      <c r="C43" s="91">
        <v>1984</v>
      </c>
      <c r="D43" s="243">
        <v>-56969.958333324583</v>
      </c>
      <c r="E43" s="773">
        <f t="shared" si="0"/>
        <v>-28.714696740586987</v>
      </c>
      <c r="F43" s="244">
        <f>'1.b. Vos-laskelma_€as'!F43</f>
        <v>1353.4328728775365</v>
      </c>
      <c r="G43" s="244">
        <f t="shared" si="1"/>
        <v>1382.1475696181235</v>
      </c>
      <c r="H43" s="244"/>
      <c r="I43" s="280">
        <f>'1.a. Vos-laskelma'!D43</f>
        <v>1747542.7838367582</v>
      </c>
      <c r="J43" s="280">
        <f>'1.a. Vos-laskelma'!E43</f>
        <v>937668.03595227434</v>
      </c>
      <c r="K43" s="280">
        <f t="shared" si="2"/>
        <v>2685210.8197890325</v>
      </c>
      <c r="L43" s="774">
        <f t="shared" si="3"/>
        <v>2742180.7781223571</v>
      </c>
      <c r="M43" s="242">
        <f t="shared" si="4"/>
        <v>-2.0775420347134591E-2</v>
      </c>
      <c r="N43" s="238">
        <v>18</v>
      </c>
      <c r="O43" s="238">
        <v>18</v>
      </c>
    </row>
    <row r="44" spans="1:15" ht="15.75" customHeight="1">
      <c r="A44" s="252">
        <v>106</v>
      </c>
      <c r="B44" s="254" t="s">
        <v>75</v>
      </c>
      <c r="C44" s="91">
        <v>47015</v>
      </c>
      <c r="D44" s="243">
        <v>-251827.8684017128</v>
      </c>
      <c r="E44" s="773">
        <f t="shared" si="0"/>
        <v>-5.3563302861153419</v>
      </c>
      <c r="F44" s="244">
        <f>'1.b. Vos-laskelma_€as'!F44</f>
        <v>250.91596865739271</v>
      </c>
      <c r="G44" s="244">
        <f t="shared" si="1"/>
        <v>256.27229894350808</v>
      </c>
      <c r="H44" s="244"/>
      <c r="I44" s="280">
        <f>'1.a. Vos-laskelma'!D44</f>
        <v>11892330.910846522</v>
      </c>
      <c r="J44" s="280">
        <f>'1.a. Vos-laskelma'!E44</f>
        <v>-95516.644419205302</v>
      </c>
      <c r="K44" s="280">
        <f t="shared" si="2"/>
        <v>11796814.266427318</v>
      </c>
      <c r="L44" s="774">
        <f t="shared" si="3"/>
        <v>12048642.134829031</v>
      </c>
      <c r="M44" s="242">
        <f t="shared" si="4"/>
        <v>-2.0900933531236149E-2</v>
      </c>
      <c r="N44" s="238">
        <v>1</v>
      </c>
      <c r="O44" s="239">
        <v>35</v>
      </c>
    </row>
    <row r="45" spans="1:15" ht="15.75" customHeight="1">
      <c r="A45" s="252">
        <v>108</v>
      </c>
      <c r="B45" s="254" t="s">
        <v>76</v>
      </c>
      <c r="C45" s="91">
        <v>10249</v>
      </c>
      <c r="D45" s="243">
        <v>-225656.17396382242</v>
      </c>
      <c r="E45" s="773">
        <f t="shared" si="0"/>
        <v>-22.01738452178968</v>
      </c>
      <c r="F45" s="244">
        <f>'1.b. Vos-laskelma_€as'!F45</f>
        <v>1033.1990533065612</v>
      </c>
      <c r="G45" s="244">
        <f t="shared" si="1"/>
        <v>1055.2164378283508</v>
      </c>
      <c r="H45" s="244"/>
      <c r="I45" s="280">
        <f>'1.a. Vos-laskelma'!D45</f>
        <v>4558141.8648422798</v>
      </c>
      <c r="J45" s="280">
        <f>'1.a. Vos-laskelma'!E45</f>
        <v>6031115.2324966639</v>
      </c>
      <c r="K45" s="280">
        <f t="shared" si="2"/>
        <v>10589257.097338945</v>
      </c>
      <c r="L45" s="774">
        <f t="shared" si="3"/>
        <v>10814913.271302767</v>
      </c>
      <c r="M45" s="242">
        <f t="shared" si="4"/>
        <v>-2.0865278186057965E-2</v>
      </c>
      <c r="N45" s="238">
        <v>6</v>
      </c>
      <c r="O45" s="238">
        <v>6</v>
      </c>
    </row>
    <row r="46" spans="1:15" ht="15.75" customHeight="1">
      <c r="A46" s="252">
        <v>109</v>
      </c>
      <c r="B46" s="254" t="s">
        <v>77</v>
      </c>
      <c r="C46" s="91">
        <v>68614</v>
      </c>
      <c r="D46" s="243">
        <v>-453527.36698644544</v>
      </c>
      <c r="E46" s="773">
        <f t="shared" si="0"/>
        <v>-6.6098371613146796</v>
      </c>
      <c r="F46" s="244">
        <f>'1.b. Vos-laskelma_€as'!F46</f>
        <v>307.21699299414325</v>
      </c>
      <c r="G46" s="244">
        <f t="shared" si="1"/>
        <v>313.82683015545791</v>
      </c>
      <c r="H46" s="244"/>
      <c r="I46" s="280">
        <f>'1.a. Vos-laskelma'!D46</f>
        <v>14885319.881684773</v>
      </c>
      <c r="J46" s="280">
        <f>'1.a. Vos-laskelma'!E46</f>
        <v>6194066.8756153751</v>
      </c>
      <c r="K46" s="280">
        <f t="shared" si="2"/>
        <v>21079386.757300146</v>
      </c>
      <c r="L46" s="774">
        <f t="shared" si="3"/>
        <v>21532914.124286592</v>
      </c>
      <c r="M46" s="242">
        <f t="shared" si="4"/>
        <v>-2.1062052463903153E-2</v>
      </c>
      <c r="N46" s="238">
        <v>5</v>
      </c>
      <c r="O46" s="238">
        <v>5</v>
      </c>
    </row>
    <row r="47" spans="1:15" ht="15.75" customHeight="1">
      <c r="A47" s="252">
        <v>111</v>
      </c>
      <c r="B47" s="254" t="s">
        <v>78</v>
      </c>
      <c r="C47" s="91">
        <v>17694</v>
      </c>
      <c r="D47" s="243">
        <v>-173866.55295649881</v>
      </c>
      <c r="E47" s="773">
        <f t="shared" si="0"/>
        <v>-9.8263000427545393</v>
      </c>
      <c r="F47" s="244">
        <f>'1.b. Vos-laskelma_€as'!F47</f>
        <v>463.2286289897674</v>
      </c>
      <c r="G47" s="244">
        <f t="shared" si="1"/>
        <v>473.05492903252195</v>
      </c>
      <c r="H47" s="244"/>
      <c r="I47" s="280">
        <f>'1.a. Vos-laskelma'!D47</f>
        <v>3341309.9494452747</v>
      </c>
      <c r="J47" s="280">
        <f>'1.a. Vos-laskelma'!E47</f>
        <v>4855057.41189967</v>
      </c>
      <c r="K47" s="280">
        <f t="shared" si="2"/>
        <v>8196367.3613449447</v>
      </c>
      <c r="L47" s="774">
        <f t="shared" si="3"/>
        <v>8370233.9143014438</v>
      </c>
      <c r="M47" s="242">
        <f t="shared" si="4"/>
        <v>-2.0772006462021226E-2</v>
      </c>
      <c r="N47" s="238">
        <v>7</v>
      </c>
      <c r="O47" s="238">
        <v>7</v>
      </c>
    </row>
    <row r="48" spans="1:15" ht="15.75" customHeight="1">
      <c r="A48" s="252">
        <v>139</v>
      </c>
      <c r="B48" s="254" t="s">
        <v>79</v>
      </c>
      <c r="C48" s="91">
        <v>9755</v>
      </c>
      <c r="D48" s="243">
        <v>-287760.95137696236</v>
      </c>
      <c r="E48" s="773">
        <f t="shared" si="0"/>
        <v>-29.4988161329536</v>
      </c>
      <c r="F48" s="244">
        <f>'1.b. Vos-laskelma_€as'!F48</f>
        <v>1380.8930771458249</v>
      </c>
      <c r="G48" s="244">
        <f t="shared" si="1"/>
        <v>1410.3918932787785</v>
      </c>
      <c r="H48" s="244"/>
      <c r="I48" s="280">
        <f>'1.a. Vos-laskelma'!D48</f>
        <v>7827808.3768311068</v>
      </c>
      <c r="J48" s="280">
        <f>'1.a. Vos-laskelma'!E48</f>
        <v>5642803.5907264147</v>
      </c>
      <c r="K48" s="280">
        <f t="shared" si="2"/>
        <v>13470611.967557522</v>
      </c>
      <c r="L48" s="774">
        <f t="shared" si="3"/>
        <v>13758372.918934483</v>
      </c>
      <c r="M48" s="242">
        <f t="shared" si="4"/>
        <v>-2.0915333017390549E-2</v>
      </c>
      <c r="N48" s="238">
        <v>17</v>
      </c>
      <c r="O48" s="238">
        <v>17</v>
      </c>
    </row>
    <row r="49" spans="1:15" ht="15.75" customHeight="1">
      <c r="A49" s="252">
        <v>140</v>
      </c>
      <c r="B49" s="254" t="s">
        <v>80</v>
      </c>
      <c r="C49" s="91">
        <v>20205</v>
      </c>
      <c r="D49" s="243">
        <v>-419357.85634328146</v>
      </c>
      <c r="E49" s="773">
        <f t="shared" si="0"/>
        <v>-20.755152503998094</v>
      </c>
      <c r="F49" s="244">
        <f>'1.b. Vos-laskelma_€as'!F49</f>
        <v>971.4596309069027</v>
      </c>
      <c r="G49" s="244">
        <f t="shared" si="1"/>
        <v>992.21478341090085</v>
      </c>
      <c r="H49" s="244"/>
      <c r="I49" s="280">
        <f>'1.a. Vos-laskelma'!D49</f>
        <v>11647149.154524304</v>
      </c>
      <c r="J49" s="280">
        <f>'1.a. Vos-laskelma'!E49</f>
        <v>7981192.687949663</v>
      </c>
      <c r="K49" s="280">
        <f t="shared" si="2"/>
        <v>19628341.842473969</v>
      </c>
      <c r="L49" s="774">
        <f t="shared" si="3"/>
        <v>20047699.698817249</v>
      </c>
      <c r="M49" s="242">
        <f t="shared" si="4"/>
        <v>-2.0918003693362497E-2</v>
      </c>
      <c r="N49" s="238">
        <v>11</v>
      </c>
      <c r="O49" s="238">
        <v>11</v>
      </c>
    </row>
    <row r="50" spans="1:15" ht="15.75" customHeight="1">
      <c r="A50" s="252">
        <v>142</v>
      </c>
      <c r="B50" s="254" t="s">
        <v>81</v>
      </c>
      <c r="C50" s="91">
        <v>6329</v>
      </c>
      <c r="D50" s="243">
        <v>-76282.358182878132</v>
      </c>
      <c r="E50" s="773">
        <f t="shared" si="0"/>
        <v>-12.052829543826533</v>
      </c>
      <c r="F50" s="244">
        <f>'1.b. Vos-laskelma_€as'!F50</f>
        <v>568.1639344410961</v>
      </c>
      <c r="G50" s="244">
        <f t="shared" si="1"/>
        <v>580.21676398492264</v>
      </c>
      <c r="H50" s="244"/>
      <c r="I50" s="280">
        <f>'1.a. Vos-laskelma'!D50</f>
        <v>902435.13258597441</v>
      </c>
      <c r="J50" s="280">
        <f>'1.a. Vos-laskelma'!E50</f>
        <v>2693474.4084917228</v>
      </c>
      <c r="K50" s="280">
        <f t="shared" si="2"/>
        <v>3595909.5410776972</v>
      </c>
      <c r="L50" s="774">
        <f t="shared" si="3"/>
        <v>3672191.8992605754</v>
      </c>
      <c r="M50" s="242">
        <f t="shared" si="4"/>
        <v>-2.0772977087128313E-2</v>
      </c>
      <c r="N50" s="238">
        <v>7</v>
      </c>
      <c r="O50" s="238">
        <v>7</v>
      </c>
    </row>
    <row r="51" spans="1:15" ht="15.75" customHeight="1">
      <c r="A51" s="252">
        <v>143</v>
      </c>
      <c r="B51" s="254" t="s">
        <v>82</v>
      </c>
      <c r="C51" s="91">
        <v>6704</v>
      </c>
      <c r="D51" s="243">
        <v>-71218.818826473231</v>
      </c>
      <c r="E51" s="773">
        <f t="shared" si="0"/>
        <v>-10.623332163853405</v>
      </c>
      <c r="F51" s="244">
        <f>'1.b. Vos-laskelma_€as'!F51</f>
        <v>495.02697471643995</v>
      </c>
      <c r="G51" s="244">
        <f t="shared" si="1"/>
        <v>505.65030688029333</v>
      </c>
      <c r="H51" s="244"/>
      <c r="I51" s="280">
        <f>'1.a. Vos-laskelma'!D51</f>
        <v>653988.72711554822</v>
      </c>
      <c r="J51" s="280">
        <f>'1.a. Vos-laskelma'!E51</f>
        <v>2664672.1113834651</v>
      </c>
      <c r="K51" s="280">
        <f t="shared" si="2"/>
        <v>3318660.8384990133</v>
      </c>
      <c r="L51" s="774">
        <f t="shared" si="3"/>
        <v>3389879.6573254867</v>
      </c>
      <c r="M51" s="242">
        <f t="shared" si="4"/>
        <v>-2.1009246942607616E-2</v>
      </c>
      <c r="N51" s="238">
        <v>6</v>
      </c>
      <c r="O51" s="238">
        <v>6</v>
      </c>
    </row>
    <row r="52" spans="1:15" ht="15.75" customHeight="1">
      <c r="A52" s="252">
        <v>145</v>
      </c>
      <c r="B52" s="254" t="s">
        <v>83</v>
      </c>
      <c r="C52" s="91">
        <v>12405</v>
      </c>
      <c r="D52" s="243">
        <v>-304176.19636196858</v>
      </c>
      <c r="E52" s="773">
        <f t="shared" si="0"/>
        <v>-24.520451137603271</v>
      </c>
      <c r="F52" s="244">
        <f>'1.b. Vos-laskelma_€as'!F52</f>
        <v>1145.2374646616024</v>
      </c>
      <c r="G52" s="244">
        <f t="shared" si="1"/>
        <v>1169.7579157992056</v>
      </c>
      <c r="H52" s="244"/>
      <c r="I52" s="280">
        <f>'1.a. Vos-laskelma'!D52</f>
        <v>8283107.1570740677</v>
      </c>
      <c r="J52" s="280">
        <f>'1.a. Vos-laskelma'!E52</f>
        <v>5923563.5920531126</v>
      </c>
      <c r="K52" s="280">
        <f t="shared" si="2"/>
        <v>14206670.749127179</v>
      </c>
      <c r="L52" s="774">
        <f t="shared" si="3"/>
        <v>14510846.945489148</v>
      </c>
      <c r="M52" s="242">
        <f t="shared" si="4"/>
        <v>-2.0961987780907923E-2</v>
      </c>
      <c r="N52" s="238">
        <v>14</v>
      </c>
      <c r="O52" s="238">
        <v>14</v>
      </c>
    </row>
    <row r="53" spans="1:15" ht="15.75" customHeight="1">
      <c r="A53" s="252">
        <v>146</v>
      </c>
      <c r="B53" s="254" t="s">
        <v>84</v>
      </c>
      <c r="C53" s="91">
        <v>4293</v>
      </c>
      <c r="D53" s="243">
        <v>-67980.270163935129</v>
      </c>
      <c r="E53" s="773">
        <f t="shared" si="0"/>
        <v>-15.835143294650624</v>
      </c>
      <c r="F53" s="244">
        <f>'1.b. Vos-laskelma_€as'!F53</f>
        <v>729.94639914334039</v>
      </c>
      <c r="G53" s="244">
        <f t="shared" si="1"/>
        <v>745.78154243799099</v>
      </c>
      <c r="H53" s="244"/>
      <c r="I53" s="280">
        <f>'1.a. Vos-laskelma'!D53</f>
        <v>2328573.3612966854</v>
      </c>
      <c r="J53" s="280">
        <f>'1.a. Vos-laskelma'!E53</f>
        <v>805086.53022567451</v>
      </c>
      <c r="K53" s="280">
        <f t="shared" si="2"/>
        <v>3133659.89152236</v>
      </c>
      <c r="L53" s="774">
        <f t="shared" si="3"/>
        <v>3201640.1616862952</v>
      </c>
      <c r="M53" s="242">
        <f t="shared" si="4"/>
        <v>-2.123295146576688E-2</v>
      </c>
      <c r="N53" s="238">
        <v>12</v>
      </c>
      <c r="O53" s="238">
        <v>12</v>
      </c>
    </row>
    <row r="54" spans="1:15" ht="15.75" customHeight="1">
      <c r="A54" s="252">
        <v>148</v>
      </c>
      <c r="B54" s="254" t="s">
        <v>85</v>
      </c>
      <c r="C54" s="91">
        <v>7244</v>
      </c>
      <c r="D54" s="243">
        <v>-262426.72192407964</v>
      </c>
      <c r="E54" s="773">
        <f t="shared" si="0"/>
        <v>-36.226770006084983</v>
      </c>
      <c r="F54" s="244">
        <f>'1.b. Vos-laskelma_€as'!F54</f>
        <v>1691.7894630456456</v>
      </c>
      <c r="G54" s="244">
        <f t="shared" si="1"/>
        <v>1728.0162330517305</v>
      </c>
      <c r="H54" s="244"/>
      <c r="I54" s="280">
        <f>'1.a. Vos-laskelma'!D54</f>
        <v>12353882.915358495</v>
      </c>
      <c r="J54" s="280">
        <f>'1.a. Vos-laskelma'!E54</f>
        <v>-98560.045055837458</v>
      </c>
      <c r="K54" s="280">
        <f t="shared" si="2"/>
        <v>12255322.870302657</v>
      </c>
      <c r="L54" s="774">
        <f t="shared" si="3"/>
        <v>12517749.592226736</v>
      </c>
      <c r="M54" s="242">
        <f t="shared" si="4"/>
        <v>-2.0964369033795116E-2</v>
      </c>
      <c r="N54" s="238">
        <v>19</v>
      </c>
      <c r="O54" s="238">
        <v>19</v>
      </c>
    </row>
    <row r="55" spans="1:15" ht="15.75" customHeight="1">
      <c r="A55" s="252">
        <v>149</v>
      </c>
      <c r="B55" s="254" t="s">
        <v>86</v>
      </c>
      <c r="C55" s="91">
        <v>5391</v>
      </c>
      <c r="D55" s="243">
        <v>-68712.643903090808</v>
      </c>
      <c r="E55" s="773">
        <f t="shared" si="0"/>
        <v>-12.74580669691909</v>
      </c>
      <c r="F55" s="244">
        <f>'1.b. Vos-laskelma_€as'!F55</f>
        <v>600.90474142477649</v>
      </c>
      <c r="G55" s="244">
        <f t="shared" si="1"/>
        <v>613.65054812169558</v>
      </c>
      <c r="H55" s="244"/>
      <c r="I55" s="280">
        <f>'1.a. Vos-laskelma'!D55</f>
        <v>3034505.6349147577</v>
      </c>
      <c r="J55" s="280">
        <f>'1.a. Vos-laskelma'!E55</f>
        <v>204971.82610621228</v>
      </c>
      <c r="K55" s="280">
        <f t="shared" si="2"/>
        <v>3239477.4610209698</v>
      </c>
      <c r="L55" s="774">
        <f t="shared" si="3"/>
        <v>3308190.1049240604</v>
      </c>
      <c r="M55" s="242">
        <f t="shared" si="4"/>
        <v>-2.0770464128048685E-2</v>
      </c>
      <c r="N55" s="238">
        <v>1</v>
      </c>
      <c r="O55" s="239">
        <v>33</v>
      </c>
    </row>
    <row r="56" spans="1:15" ht="15.75" customHeight="1">
      <c r="A56" s="252">
        <v>151</v>
      </c>
      <c r="B56" s="254" t="s">
        <v>87</v>
      </c>
      <c r="C56" s="91">
        <v>1771</v>
      </c>
      <c r="D56" s="243">
        <v>-15877.386523388997</v>
      </c>
      <c r="E56" s="773">
        <f t="shared" si="0"/>
        <v>-8.9652097816990395</v>
      </c>
      <c r="F56" s="244">
        <f>'1.b. Vos-laskelma_€as'!F56</f>
        <v>425.9542576244537</v>
      </c>
      <c r="G56" s="244">
        <f t="shared" si="1"/>
        <v>434.91946740615276</v>
      </c>
      <c r="H56" s="244"/>
      <c r="I56" s="280">
        <f>'1.a. Vos-laskelma'!D56</f>
        <v>290951.12411612808</v>
      </c>
      <c r="J56" s="280">
        <f>'1.a. Vos-laskelma'!E56</f>
        <v>463413.86613677943</v>
      </c>
      <c r="K56" s="280">
        <f t="shared" si="2"/>
        <v>754364.9902529075</v>
      </c>
      <c r="L56" s="774">
        <f t="shared" si="3"/>
        <v>770242.37677629653</v>
      </c>
      <c r="M56" s="242">
        <f t="shared" si="4"/>
        <v>-2.0613493884666264E-2</v>
      </c>
      <c r="N56" s="238">
        <v>14</v>
      </c>
      <c r="O56" s="238">
        <v>14</v>
      </c>
    </row>
    <row r="57" spans="1:15" ht="15.75" customHeight="1">
      <c r="A57" s="252">
        <v>152</v>
      </c>
      <c r="B57" s="254" t="s">
        <v>88</v>
      </c>
      <c r="C57" s="91">
        <v>4261</v>
      </c>
      <c r="D57" s="243">
        <v>-70380.031678279309</v>
      </c>
      <c r="E57" s="773">
        <f t="shared" si="0"/>
        <v>-16.517256906425558</v>
      </c>
      <c r="F57" s="244">
        <f>'1.b. Vos-laskelma_€as'!F57</f>
        <v>787.58966793736818</v>
      </c>
      <c r="G57" s="244">
        <f t="shared" si="1"/>
        <v>804.10692484379376</v>
      </c>
      <c r="H57" s="244"/>
      <c r="I57" s="280">
        <f>'1.a. Vos-laskelma'!D57</f>
        <v>1206220.6534149766</v>
      </c>
      <c r="J57" s="280">
        <f>'1.a. Vos-laskelma'!E57</f>
        <v>2149698.921666149</v>
      </c>
      <c r="K57" s="280">
        <f t="shared" si="2"/>
        <v>3355919.5750811258</v>
      </c>
      <c r="L57" s="774">
        <f t="shared" si="3"/>
        <v>3426299.6067594052</v>
      </c>
      <c r="M57" s="242">
        <f t="shared" si="4"/>
        <v>-2.0541120087523446E-2</v>
      </c>
      <c r="N57" s="238">
        <v>14</v>
      </c>
      <c r="O57" s="238">
        <v>14</v>
      </c>
    </row>
    <row r="58" spans="1:15" ht="15.75" customHeight="1">
      <c r="A58" s="252">
        <v>153</v>
      </c>
      <c r="B58" s="254" t="s">
        <v>89</v>
      </c>
      <c r="C58" s="91">
        <v>24345</v>
      </c>
      <c r="D58" s="243">
        <v>-374311.40323834599</v>
      </c>
      <c r="E58" s="773">
        <f t="shared" si="0"/>
        <v>-15.375288693298254</v>
      </c>
      <c r="F58" s="244">
        <f>'1.b. Vos-laskelma_€as'!F58</f>
        <v>705.73808537420769</v>
      </c>
      <c r="G58" s="244">
        <f t="shared" si="1"/>
        <v>721.1133740675059</v>
      </c>
      <c r="H58" s="244"/>
      <c r="I58" s="280">
        <f>'1.a. Vos-laskelma'!D58</f>
        <v>9684081.0052412022</v>
      </c>
      <c r="J58" s="280">
        <f>'1.a. Vos-laskelma'!E58</f>
        <v>7497112.6831938829</v>
      </c>
      <c r="K58" s="280">
        <f t="shared" si="2"/>
        <v>17181193.688435085</v>
      </c>
      <c r="L58" s="774">
        <f t="shared" si="3"/>
        <v>17555505.09167343</v>
      </c>
      <c r="M58" s="242">
        <f t="shared" si="4"/>
        <v>-2.1321596916962633E-2</v>
      </c>
      <c r="N58" s="238">
        <v>9</v>
      </c>
      <c r="O58" s="238">
        <v>9</v>
      </c>
    </row>
    <row r="59" spans="1:15" ht="15.75" customHeight="1">
      <c r="A59" s="252">
        <v>165</v>
      </c>
      <c r="B59" s="254" t="s">
        <v>90</v>
      </c>
      <c r="C59" s="91">
        <v>15867</v>
      </c>
      <c r="D59" s="243">
        <v>-189913.20827209912</v>
      </c>
      <c r="E59" s="773">
        <f t="shared" si="0"/>
        <v>-11.969068398065112</v>
      </c>
      <c r="F59" s="244">
        <f>'1.b. Vos-laskelma_€as'!F59</f>
        <v>560.10005602837407</v>
      </c>
      <c r="G59" s="244">
        <f t="shared" si="1"/>
        <v>572.0691244264392</v>
      </c>
      <c r="H59" s="244"/>
      <c r="I59" s="280">
        <f>'1.a. Vos-laskelma'!D59</f>
        <v>5097155.7124433182</v>
      </c>
      <c r="J59" s="280">
        <f>'1.a. Vos-laskelma'!E59</f>
        <v>3789951.8765588934</v>
      </c>
      <c r="K59" s="280">
        <f t="shared" si="2"/>
        <v>8887107.5890022106</v>
      </c>
      <c r="L59" s="774">
        <f t="shared" si="3"/>
        <v>9077020.7972743101</v>
      </c>
      <c r="M59" s="242">
        <f t="shared" si="4"/>
        <v>-2.0922416342719755E-2</v>
      </c>
      <c r="N59" s="238">
        <v>5</v>
      </c>
      <c r="O59" s="238">
        <v>5</v>
      </c>
    </row>
    <row r="60" spans="1:15" ht="15.75" customHeight="1">
      <c r="A60" s="252">
        <v>167</v>
      </c>
      <c r="B60" s="254" t="s">
        <v>91</v>
      </c>
      <c r="C60" s="91">
        <v>79129</v>
      </c>
      <c r="D60" s="243">
        <v>-941853.71823728154</v>
      </c>
      <c r="E60" s="773">
        <f t="shared" si="0"/>
        <v>-11.902762808038538</v>
      </c>
      <c r="F60" s="244">
        <f>'1.b. Vos-laskelma_€as'!F60</f>
        <v>552.71703359726371</v>
      </c>
      <c r="G60" s="244">
        <f t="shared" si="1"/>
        <v>564.61979640530228</v>
      </c>
      <c r="H60" s="244"/>
      <c r="I60" s="280">
        <f>'1.a. Vos-laskelma'!D60</f>
        <v>15299541.609746648</v>
      </c>
      <c r="J60" s="280">
        <f>'1.a. Vos-laskelma'!E60</f>
        <v>28436404.541771233</v>
      </c>
      <c r="K60" s="280">
        <f t="shared" si="2"/>
        <v>43735946.151517883</v>
      </c>
      <c r="L60" s="774">
        <f t="shared" si="3"/>
        <v>44677799.869755164</v>
      </c>
      <c r="M60" s="242">
        <f t="shared" si="4"/>
        <v>-2.1081022811843375E-2</v>
      </c>
      <c r="N60" s="238">
        <v>12</v>
      </c>
      <c r="O60" s="238">
        <v>12</v>
      </c>
    </row>
    <row r="61" spans="1:15" ht="15.75" customHeight="1">
      <c r="A61" s="252">
        <v>169</v>
      </c>
      <c r="B61" s="254" t="s">
        <v>92</v>
      </c>
      <c r="C61" s="91">
        <v>4795</v>
      </c>
      <c r="D61" s="243">
        <v>-70261.253965058597</v>
      </c>
      <c r="E61" s="773">
        <f t="shared" si="0"/>
        <v>-14.653024810231198</v>
      </c>
      <c r="F61" s="244">
        <f>'1.b. Vos-laskelma_€as'!F61</f>
        <v>692.81917727689574</v>
      </c>
      <c r="G61" s="244">
        <f t="shared" si="1"/>
        <v>707.4722020871269</v>
      </c>
      <c r="H61" s="244"/>
      <c r="I61" s="280">
        <f>'1.a. Vos-laskelma'!D61</f>
        <v>1350625.0166272027</v>
      </c>
      <c r="J61" s="280">
        <f>'1.a. Vos-laskelma'!E61</f>
        <v>1971442.9384155124</v>
      </c>
      <c r="K61" s="280">
        <f t="shared" si="2"/>
        <v>3322067.9550427152</v>
      </c>
      <c r="L61" s="774">
        <f t="shared" si="3"/>
        <v>3392329.2090077735</v>
      </c>
      <c r="M61" s="242">
        <f t="shared" si="4"/>
        <v>-2.0711802904768609E-2</v>
      </c>
      <c r="N61" s="238">
        <v>5</v>
      </c>
      <c r="O61" s="238">
        <v>5</v>
      </c>
    </row>
    <row r="62" spans="1:15" ht="15.75" customHeight="1">
      <c r="A62" s="252">
        <v>171</v>
      </c>
      <c r="B62" s="254" t="s">
        <v>93</v>
      </c>
      <c r="C62" s="91">
        <v>4494</v>
      </c>
      <c r="D62" s="243">
        <v>-54526.821500661878</v>
      </c>
      <c r="E62" s="773">
        <f t="shared" si="0"/>
        <v>-12.133249110071624</v>
      </c>
      <c r="F62" s="244">
        <f>'1.b. Vos-laskelma_€as'!F62</f>
        <v>563.61107737968109</v>
      </c>
      <c r="G62" s="244">
        <f t="shared" si="1"/>
        <v>575.74432648975267</v>
      </c>
      <c r="H62" s="244"/>
      <c r="I62" s="280">
        <f>'1.a. Vos-laskelma'!D62</f>
        <v>953839.15699818335</v>
      </c>
      <c r="J62" s="280">
        <f>'1.a. Vos-laskelma'!E62</f>
        <v>1579029.0247461037</v>
      </c>
      <c r="K62" s="280">
        <f t="shared" si="2"/>
        <v>2532868.1817442868</v>
      </c>
      <c r="L62" s="774">
        <f t="shared" si="3"/>
        <v>2587395.0032449486</v>
      </c>
      <c r="M62" s="242">
        <f t="shared" si="4"/>
        <v>-2.1074022881035853E-2</v>
      </c>
      <c r="N62" s="238">
        <v>11</v>
      </c>
      <c r="O62" s="238">
        <v>11</v>
      </c>
    </row>
    <row r="63" spans="1:15" ht="15.75" customHeight="1">
      <c r="A63" s="252">
        <v>172</v>
      </c>
      <c r="B63" s="254" t="s">
        <v>94</v>
      </c>
      <c r="C63" s="91">
        <v>4079</v>
      </c>
      <c r="D63" s="243">
        <v>-55135.544659008345</v>
      </c>
      <c r="E63" s="773">
        <f t="shared" si="0"/>
        <v>-13.516926859281281</v>
      </c>
      <c r="F63" s="244">
        <f>'1.b. Vos-laskelma_€as'!F63</f>
        <v>590.97508356523201</v>
      </c>
      <c r="G63" s="244">
        <f t="shared" si="1"/>
        <v>604.4920104245133</v>
      </c>
      <c r="H63" s="244"/>
      <c r="I63" s="280">
        <f>'1.a. Vos-laskelma'!D63</f>
        <v>539564.87396096461</v>
      </c>
      <c r="J63" s="280">
        <f>'1.a. Vos-laskelma'!E63</f>
        <v>1871022.4919016168</v>
      </c>
      <c r="K63" s="280">
        <f t="shared" si="2"/>
        <v>2410587.3658625814</v>
      </c>
      <c r="L63" s="774">
        <f t="shared" si="3"/>
        <v>2465722.9105215897</v>
      </c>
      <c r="M63" s="242">
        <f t="shared" si="4"/>
        <v>-2.2360803163947233E-2</v>
      </c>
      <c r="N63" s="238">
        <v>13</v>
      </c>
      <c r="O63" s="238">
        <v>13</v>
      </c>
    </row>
    <row r="64" spans="1:15" ht="15.75" customHeight="1">
      <c r="A64" s="252">
        <v>176</v>
      </c>
      <c r="B64" s="254" t="s">
        <v>95</v>
      </c>
      <c r="C64" s="91">
        <v>4059</v>
      </c>
      <c r="D64" s="243">
        <v>-27359.308500627303</v>
      </c>
      <c r="E64" s="773">
        <f t="shared" si="0"/>
        <v>-6.7404061346704367</v>
      </c>
      <c r="F64" s="244">
        <f>'1.b. Vos-laskelma_€as'!F64</f>
        <v>323.46126221519557</v>
      </c>
      <c r="G64" s="244">
        <f t="shared" si="1"/>
        <v>330.201668349866</v>
      </c>
      <c r="H64" s="244"/>
      <c r="I64" s="280">
        <f>'1.a. Vos-laskelma'!D64</f>
        <v>-656021.7821873941</v>
      </c>
      <c r="J64" s="280">
        <f>'1.a. Vos-laskelma'!E64</f>
        <v>1968951.045518873</v>
      </c>
      <c r="K64" s="280">
        <f t="shared" si="2"/>
        <v>1312929.2633314789</v>
      </c>
      <c r="L64" s="774">
        <f t="shared" si="3"/>
        <v>1340288.5718321062</v>
      </c>
      <c r="M64" s="242">
        <f t="shared" si="4"/>
        <v>-2.0412998421100108E-2</v>
      </c>
      <c r="N64" s="238">
        <v>12</v>
      </c>
      <c r="O64" s="238">
        <v>12</v>
      </c>
    </row>
    <row r="65" spans="1:15" ht="15.75" customHeight="1">
      <c r="A65" s="252">
        <v>177</v>
      </c>
      <c r="B65" s="254" t="s">
        <v>96</v>
      </c>
      <c r="C65" s="91">
        <v>1663</v>
      </c>
      <c r="D65" s="243">
        <v>-18407.559737160733</v>
      </c>
      <c r="E65" s="773">
        <f t="shared" si="0"/>
        <v>-11.068887394564481</v>
      </c>
      <c r="F65" s="244">
        <f>'1.b. Vos-laskelma_€as'!F65</f>
        <v>528.51781040512788</v>
      </c>
      <c r="G65" s="244">
        <f t="shared" si="1"/>
        <v>539.58669779969239</v>
      </c>
      <c r="H65" s="244"/>
      <c r="I65" s="280">
        <f>'1.a. Vos-laskelma'!D65</f>
        <v>886476.14036807662</v>
      </c>
      <c r="J65" s="280">
        <f>'1.a. Vos-laskelma'!E65</f>
        <v>-7551.0216643490185</v>
      </c>
      <c r="K65" s="280">
        <f t="shared" si="2"/>
        <v>878925.11870372761</v>
      </c>
      <c r="L65" s="774">
        <f t="shared" si="3"/>
        <v>897332.6784408883</v>
      </c>
      <c r="M65" s="242">
        <f t="shared" si="4"/>
        <v>-2.0513640235574379E-2</v>
      </c>
      <c r="N65" s="238">
        <v>6</v>
      </c>
      <c r="O65" s="238">
        <v>6</v>
      </c>
    </row>
    <row r="66" spans="1:15" ht="15.75" customHeight="1">
      <c r="A66" s="252">
        <v>178</v>
      </c>
      <c r="B66" s="254" t="s">
        <v>97</v>
      </c>
      <c r="C66" s="91">
        <v>5569</v>
      </c>
      <c r="D66" s="243">
        <v>-65594.980940769921</v>
      </c>
      <c r="E66" s="773">
        <f t="shared" si="0"/>
        <v>-11.778592375789176</v>
      </c>
      <c r="F66" s="244">
        <f>'1.b. Vos-laskelma_€as'!F66</f>
        <v>553.52264677775656</v>
      </c>
      <c r="G66" s="244">
        <f t="shared" si="1"/>
        <v>565.30123915354579</v>
      </c>
      <c r="H66" s="244"/>
      <c r="I66" s="280">
        <f>'1.a. Vos-laskelma'!D66</f>
        <v>766131.37785771885</v>
      </c>
      <c r="J66" s="280">
        <f>'1.a. Vos-laskelma'!E66</f>
        <v>2316436.2420476074</v>
      </c>
      <c r="K66" s="280">
        <f t="shared" si="2"/>
        <v>3082567.6199053265</v>
      </c>
      <c r="L66" s="774">
        <f t="shared" si="3"/>
        <v>3148162.6008460964</v>
      </c>
      <c r="M66" s="242">
        <f t="shared" si="4"/>
        <v>-2.0835957114521561E-2</v>
      </c>
      <c r="N66" s="238">
        <v>10</v>
      </c>
      <c r="O66" s="238">
        <v>10</v>
      </c>
    </row>
    <row r="67" spans="1:15" ht="15.75" customHeight="1">
      <c r="A67" s="252">
        <v>179</v>
      </c>
      <c r="B67" s="254" t="s">
        <v>98</v>
      </c>
      <c r="C67" s="91">
        <v>149895</v>
      </c>
      <c r="D67" s="243">
        <v>-1360678.894063578</v>
      </c>
      <c r="E67" s="773">
        <f t="shared" si="0"/>
        <v>-9.0775469099274684</v>
      </c>
      <c r="F67" s="244">
        <f>'1.b. Vos-laskelma_€as'!F67</f>
        <v>422.56812285042383</v>
      </c>
      <c r="G67" s="244">
        <f t="shared" si="1"/>
        <v>431.64566976035132</v>
      </c>
      <c r="H67" s="244"/>
      <c r="I67" s="280">
        <f>'1.a. Vos-laskelma'!D67</f>
        <v>21095828.790783659</v>
      </c>
      <c r="J67" s="280">
        <f>'1.a. Vos-laskelma'!E67</f>
        <v>42245019.983880624</v>
      </c>
      <c r="K67" s="280">
        <f t="shared" si="2"/>
        <v>63340848.774664283</v>
      </c>
      <c r="L67" s="774">
        <f t="shared" si="3"/>
        <v>64701527.66872786</v>
      </c>
      <c r="M67" s="242">
        <f t="shared" si="4"/>
        <v>-2.1030089135302348E-2</v>
      </c>
      <c r="N67" s="238">
        <v>13</v>
      </c>
      <c r="O67" s="238">
        <v>13</v>
      </c>
    </row>
    <row r="68" spans="1:15" ht="15.75" customHeight="1">
      <c r="A68" s="252">
        <v>181</v>
      </c>
      <c r="B68" s="254" t="s">
        <v>99</v>
      </c>
      <c r="C68" s="91">
        <v>1663</v>
      </c>
      <c r="D68" s="243">
        <v>-43863.381405557142</v>
      </c>
      <c r="E68" s="773">
        <f t="shared" si="0"/>
        <v>-26.376056166901467</v>
      </c>
      <c r="F68" s="244">
        <f>'1.b. Vos-laskelma_€as'!F68</f>
        <v>1232.7821784514995</v>
      </c>
      <c r="G68" s="244">
        <f t="shared" si="1"/>
        <v>1259.1582346184009</v>
      </c>
      <c r="H68" s="244"/>
      <c r="I68" s="280">
        <f>'1.a. Vos-laskelma'!D68</f>
        <v>1095131.7878870058</v>
      </c>
      <c r="J68" s="280">
        <f>'1.a. Vos-laskelma'!E68</f>
        <v>954984.9748778377</v>
      </c>
      <c r="K68" s="280">
        <f t="shared" si="2"/>
        <v>2050116.7627648436</v>
      </c>
      <c r="L68" s="774">
        <f t="shared" si="3"/>
        <v>2093980.1441704007</v>
      </c>
      <c r="M68" s="242">
        <f t="shared" si="4"/>
        <v>-2.0947372174312126E-2</v>
      </c>
      <c r="N68" s="238">
        <v>4</v>
      </c>
      <c r="O68" s="238">
        <v>4</v>
      </c>
    </row>
    <row r="69" spans="1:15" ht="15.75" customHeight="1">
      <c r="A69" s="252">
        <v>182</v>
      </c>
      <c r="B69" s="254" t="s">
        <v>100</v>
      </c>
      <c r="C69" s="91">
        <v>19020</v>
      </c>
      <c r="D69" s="243">
        <v>-82857.172837052654</v>
      </c>
      <c r="E69" s="773">
        <f t="shared" si="0"/>
        <v>-4.356318235386575</v>
      </c>
      <c r="F69" s="244">
        <f>'1.b. Vos-laskelma_€as'!F69</f>
        <v>179.34601010053458</v>
      </c>
      <c r="G69" s="244">
        <f t="shared" si="1"/>
        <v>183.70232833592115</v>
      </c>
      <c r="H69" s="244"/>
      <c r="I69" s="280">
        <f>'1.a. Vos-laskelma'!D69</f>
        <v>-760226.23374916706</v>
      </c>
      <c r="J69" s="280">
        <f>'1.a. Vos-laskelma'!E69</f>
        <v>4171387.3458613348</v>
      </c>
      <c r="K69" s="280">
        <f t="shared" si="2"/>
        <v>3411161.1121121678</v>
      </c>
      <c r="L69" s="774">
        <f t="shared" si="3"/>
        <v>3494018.2849492203</v>
      </c>
      <c r="M69" s="242">
        <f t="shared" si="4"/>
        <v>-2.3714006647866426E-2</v>
      </c>
      <c r="N69" s="238">
        <v>13</v>
      </c>
      <c r="O69" s="238">
        <v>13</v>
      </c>
    </row>
    <row r="70" spans="1:15" ht="15.75" customHeight="1">
      <c r="A70" s="252">
        <v>186</v>
      </c>
      <c r="B70" s="254" t="s">
        <v>101</v>
      </c>
      <c r="C70" s="91">
        <v>46944</v>
      </c>
      <c r="D70" s="243">
        <v>-387443.70506794227</v>
      </c>
      <c r="E70" s="773">
        <f t="shared" si="0"/>
        <v>-8.2533168257486</v>
      </c>
      <c r="F70" s="244">
        <f>'1.b. Vos-laskelma_€as'!F70</f>
        <v>368.05627506495034</v>
      </c>
      <c r="G70" s="244">
        <f t="shared" si="1"/>
        <v>376.30959189069893</v>
      </c>
      <c r="H70" s="244"/>
      <c r="I70" s="280">
        <f>'1.a. Vos-laskelma'!D70</f>
        <v>14642321.432919428</v>
      </c>
      <c r="J70" s="280">
        <f>'1.a. Vos-laskelma'!E70</f>
        <v>2635712.3437295989</v>
      </c>
      <c r="K70" s="280">
        <f t="shared" si="2"/>
        <v>17278033.776649028</v>
      </c>
      <c r="L70" s="774">
        <f t="shared" si="3"/>
        <v>17665477.481716972</v>
      </c>
      <c r="M70" s="242">
        <f t="shared" si="4"/>
        <v>-2.1932252070114167E-2</v>
      </c>
      <c r="N70" s="238">
        <v>1</v>
      </c>
      <c r="O70" s="239">
        <v>35</v>
      </c>
    </row>
    <row r="71" spans="1:15" ht="15.75" customHeight="1">
      <c r="A71" s="252">
        <v>202</v>
      </c>
      <c r="B71" s="254" t="s">
        <v>102</v>
      </c>
      <c r="C71" s="91">
        <v>36675</v>
      </c>
      <c r="D71" s="243">
        <v>-608888.20073230658</v>
      </c>
      <c r="E71" s="773">
        <f t="shared" si="0"/>
        <v>-16.60226859529125</v>
      </c>
      <c r="F71" s="244">
        <f>'1.b. Vos-laskelma_€as'!F71</f>
        <v>775.41707594067384</v>
      </c>
      <c r="G71" s="244">
        <f t="shared" si="1"/>
        <v>792.01934453596505</v>
      </c>
      <c r="H71" s="244"/>
      <c r="I71" s="280">
        <f>'1.a. Vos-laskelma'!D71</f>
        <v>28575437.222549997</v>
      </c>
      <c r="J71" s="280">
        <f>'1.a. Vos-laskelma'!E71</f>
        <v>-137015.96242578278</v>
      </c>
      <c r="K71" s="280">
        <f t="shared" si="2"/>
        <v>28438421.260124214</v>
      </c>
      <c r="L71" s="774">
        <f t="shared" si="3"/>
        <v>29047309.46085652</v>
      </c>
      <c r="M71" s="242">
        <f t="shared" si="4"/>
        <v>-2.096194835369624E-2</v>
      </c>
      <c r="N71" s="238">
        <v>2</v>
      </c>
      <c r="O71" s="238">
        <v>2</v>
      </c>
    </row>
    <row r="72" spans="1:15" ht="15.75" customHeight="1">
      <c r="A72" s="252">
        <v>204</v>
      </c>
      <c r="B72" s="254" t="s">
        <v>103</v>
      </c>
      <c r="C72" s="91">
        <v>2547</v>
      </c>
      <c r="D72" s="243">
        <v>-2385.6099990696098</v>
      </c>
      <c r="E72" s="773">
        <f t="shared" si="0"/>
        <v>-0.93663525680000381</v>
      </c>
      <c r="F72" s="244">
        <f>'1.b. Vos-laskelma_€as'!F72</f>
        <v>61.428801740967906</v>
      </c>
      <c r="G72" s="244">
        <f t="shared" si="1"/>
        <v>62.365436997767908</v>
      </c>
      <c r="H72" s="244"/>
      <c r="I72" s="280">
        <f>'1.a. Vos-laskelma'!D72</f>
        <v>-1159490.2646415099</v>
      </c>
      <c r="J72" s="280">
        <f>'1.a. Vos-laskelma'!E72</f>
        <v>1315949.4226757551</v>
      </c>
      <c r="K72" s="280">
        <f t="shared" si="2"/>
        <v>156459.15803424525</v>
      </c>
      <c r="L72" s="774">
        <f t="shared" si="3"/>
        <v>158844.76803331487</v>
      </c>
      <c r="M72" s="242">
        <f t="shared" si="4"/>
        <v>-1.5018499057956195E-2</v>
      </c>
      <c r="N72" s="238">
        <v>11</v>
      </c>
      <c r="O72" s="238">
        <v>11</v>
      </c>
    </row>
    <row r="73" spans="1:15" ht="15.75" customHeight="1">
      <c r="A73" s="252">
        <v>205</v>
      </c>
      <c r="B73" s="254" t="s">
        <v>104</v>
      </c>
      <c r="C73" s="91">
        <v>36370</v>
      </c>
      <c r="D73" s="243">
        <v>-384237.93259134376</v>
      </c>
      <c r="E73" s="773">
        <f t="shared" si="0"/>
        <v>-10.564694324755122</v>
      </c>
      <c r="F73" s="244">
        <f>'1.b. Vos-laskelma_€as'!F73</f>
        <v>481.98916178646272</v>
      </c>
      <c r="G73" s="244">
        <f t="shared" si="1"/>
        <v>492.55385611121784</v>
      </c>
      <c r="H73" s="244"/>
      <c r="I73" s="280">
        <f>'1.a. Vos-laskelma'!D73</f>
        <v>6637783.3349528033</v>
      </c>
      <c r="J73" s="280">
        <f>'1.a. Vos-laskelma'!E73</f>
        <v>10892162.479220847</v>
      </c>
      <c r="K73" s="280">
        <f t="shared" si="2"/>
        <v>17529945.81417365</v>
      </c>
      <c r="L73" s="774">
        <f t="shared" si="3"/>
        <v>17914183.746764995</v>
      </c>
      <c r="M73" s="242">
        <f t="shared" si="4"/>
        <v>-2.1448810508083057E-2</v>
      </c>
      <c r="N73" s="238">
        <v>18</v>
      </c>
      <c r="O73" s="238">
        <v>18</v>
      </c>
    </row>
    <row r="74" spans="1:15" ht="15.75" customHeight="1">
      <c r="A74" s="252">
        <v>208</v>
      </c>
      <c r="B74" s="254" t="s">
        <v>105</v>
      </c>
      <c r="C74" s="91">
        <v>12155</v>
      </c>
      <c r="D74" s="243">
        <v>-276997.50540068257</v>
      </c>
      <c r="E74" s="773">
        <f t="shared" si="0"/>
        <v>-22.788770497793713</v>
      </c>
      <c r="F74" s="244">
        <f>'1.b. Vos-laskelma_€as'!F74</f>
        <v>1061.1141695405893</v>
      </c>
      <c r="G74" s="244">
        <f t="shared" si="1"/>
        <v>1083.9029400383829</v>
      </c>
      <c r="H74" s="244"/>
      <c r="I74" s="280">
        <f>'1.a. Vos-laskelma'!D74</f>
        <v>7332505.7969560558</v>
      </c>
      <c r="J74" s="280">
        <f>'1.a. Vos-laskelma'!E74</f>
        <v>5565336.9338098066</v>
      </c>
      <c r="K74" s="280">
        <f t="shared" si="2"/>
        <v>12897842.730765862</v>
      </c>
      <c r="L74" s="774">
        <f t="shared" si="3"/>
        <v>13174840.236166544</v>
      </c>
      <c r="M74" s="242">
        <f t="shared" si="4"/>
        <v>-2.102473354024367E-2</v>
      </c>
      <c r="N74" s="238">
        <v>17</v>
      </c>
      <c r="O74" s="238">
        <v>17</v>
      </c>
    </row>
    <row r="75" spans="1:15" ht="15.75" customHeight="1">
      <c r="A75" s="252">
        <v>211</v>
      </c>
      <c r="B75" s="254" t="s">
        <v>106</v>
      </c>
      <c r="C75" s="91">
        <v>34379</v>
      </c>
      <c r="D75" s="243">
        <v>-485306.32702811511</v>
      </c>
      <c r="E75" s="773">
        <f t="shared" ref="E75:E138" si="5">D75/C75</f>
        <v>-14.116359609881471</v>
      </c>
      <c r="F75" s="244">
        <f>'1.b. Vos-laskelma_€as'!F75</f>
        <v>660.94849097447889</v>
      </c>
      <c r="G75" s="244">
        <f t="shared" ref="G75:G138" si="6">F75-E75</f>
        <v>675.06485058436033</v>
      </c>
      <c r="H75" s="244"/>
      <c r="I75" s="280">
        <f>'1.a. Vos-laskelma'!D75</f>
        <v>17960571.505103126</v>
      </c>
      <c r="J75" s="280">
        <f>'1.a. Vos-laskelma'!E75</f>
        <v>4762176.6661084853</v>
      </c>
      <c r="K75" s="280">
        <f t="shared" ref="K75:K138" si="7">I75+J75</f>
        <v>22722748.171211611</v>
      </c>
      <c r="L75" s="774">
        <f t="shared" ref="L75:L138" si="8">K75-D75</f>
        <v>23208054.498239726</v>
      </c>
      <c r="M75" s="242">
        <f t="shared" ref="M75:M138" si="9">D75/L75</f>
        <v>-2.0911116313731701E-2</v>
      </c>
      <c r="N75" s="238">
        <v>6</v>
      </c>
      <c r="O75" s="238">
        <v>6</v>
      </c>
    </row>
    <row r="76" spans="1:15" ht="15.75" customHeight="1">
      <c r="A76" s="252">
        <v>213</v>
      </c>
      <c r="B76" s="254" t="s">
        <v>107</v>
      </c>
      <c r="C76" s="91">
        <v>4952</v>
      </c>
      <c r="D76" s="243">
        <v>-35098.113065068545</v>
      </c>
      <c r="E76" s="773">
        <f t="shared" si="5"/>
        <v>-7.0876641892303196</v>
      </c>
      <c r="F76" s="244">
        <f>'1.b. Vos-laskelma_€as'!F76</f>
        <v>321.54868999612739</v>
      </c>
      <c r="G76" s="244">
        <f t="shared" si="6"/>
        <v>328.63635418535773</v>
      </c>
      <c r="H76" s="244"/>
      <c r="I76" s="280">
        <f>'1.a. Vos-laskelma'!D76</f>
        <v>238000.08284625132</v>
      </c>
      <c r="J76" s="280">
        <f>'1.a. Vos-laskelma'!E76</f>
        <v>1354309.0300145715</v>
      </c>
      <c r="K76" s="280">
        <f t="shared" si="7"/>
        <v>1592309.1128608228</v>
      </c>
      <c r="L76" s="774">
        <f t="shared" si="8"/>
        <v>1627407.2259258914</v>
      </c>
      <c r="M76" s="242">
        <f t="shared" si="9"/>
        <v>-2.1566890269336211E-2</v>
      </c>
      <c r="N76" s="238">
        <v>10</v>
      </c>
      <c r="O76" s="238">
        <v>10</v>
      </c>
    </row>
    <row r="77" spans="1:15" ht="15.75" customHeight="1">
      <c r="A77" s="252">
        <v>214</v>
      </c>
      <c r="B77" s="254" t="s">
        <v>108</v>
      </c>
      <c r="C77" s="91">
        <v>12508</v>
      </c>
      <c r="D77" s="243">
        <v>-213390.93919773347</v>
      </c>
      <c r="E77" s="773">
        <f t="shared" si="5"/>
        <v>-17.060356507653779</v>
      </c>
      <c r="F77" s="244">
        <f>'1.b. Vos-laskelma_€as'!F77</f>
        <v>772.85361201908984</v>
      </c>
      <c r="G77" s="244">
        <f t="shared" si="6"/>
        <v>789.91396852674359</v>
      </c>
      <c r="H77" s="244"/>
      <c r="I77" s="280">
        <f>'1.a. Vos-laskelma'!D77</f>
        <v>3877092.4696960161</v>
      </c>
      <c r="J77" s="280">
        <f>'1.a. Vos-laskelma'!E77</f>
        <v>5789760.5094387596</v>
      </c>
      <c r="K77" s="280">
        <f t="shared" si="7"/>
        <v>9666852.9791347757</v>
      </c>
      <c r="L77" s="774">
        <f t="shared" si="8"/>
        <v>9880243.9183325097</v>
      </c>
      <c r="M77" s="242">
        <f t="shared" si="9"/>
        <v>-2.1597739991195228E-2</v>
      </c>
      <c r="N77" s="238">
        <v>4</v>
      </c>
      <c r="O77" s="238">
        <v>4</v>
      </c>
    </row>
    <row r="78" spans="1:15" ht="15.75" customHeight="1">
      <c r="A78" s="252">
        <v>216</v>
      </c>
      <c r="B78" s="254" t="s">
        <v>109</v>
      </c>
      <c r="C78" s="91">
        <v>1137</v>
      </c>
      <c r="D78" s="243">
        <v>-23505.802256365594</v>
      </c>
      <c r="E78" s="773">
        <f t="shared" si="5"/>
        <v>-20.673528809468422</v>
      </c>
      <c r="F78" s="244">
        <f>'1.b. Vos-laskelma_€as'!F78</f>
        <v>967.61376872192614</v>
      </c>
      <c r="G78" s="244">
        <f t="shared" si="6"/>
        <v>988.28729753139453</v>
      </c>
      <c r="H78" s="244"/>
      <c r="I78" s="280">
        <f>'1.a. Vos-laskelma'!D78</f>
        <v>662066.66989327176</v>
      </c>
      <c r="J78" s="280">
        <f>'1.a. Vos-laskelma'!E78</f>
        <v>438110.18514355842</v>
      </c>
      <c r="K78" s="280">
        <f t="shared" si="7"/>
        <v>1100176.8550368301</v>
      </c>
      <c r="L78" s="774">
        <f t="shared" si="8"/>
        <v>1123682.6572931956</v>
      </c>
      <c r="M78" s="242">
        <f t="shared" si="9"/>
        <v>-2.0918541461686341E-2</v>
      </c>
      <c r="N78" s="238">
        <v>13</v>
      </c>
      <c r="O78" s="238">
        <v>13</v>
      </c>
    </row>
    <row r="79" spans="1:15" ht="15.75" customHeight="1">
      <c r="A79" s="252">
        <v>217</v>
      </c>
      <c r="B79" s="254" t="s">
        <v>110</v>
      </c>
      <c r="C79" s="91">
        <v>5246</v>
      </c>
      <c r="D79" s="243">
        <v>-96832.132322718506</v>
      </c>
      <c r="E79" s="773">
        <f t="shared" si="5"/>
        <v>-18.458279131284502</v>
      </c>
      <c r="F79" s="244">
        <f>'1.b. Vos-laskelma_€as'!F79</f>
        <v>863.13973537669256</v>
      </c>
      <c r="G79" s="244">
        <f t="shared" si="6"/>
        <v>881.59801450797704</v>
      </c>
      <c r="H79" s="244"/>
      <c r="I79" s="280">
        <f>'1.a. Vos-laskelma'!D79</f>
        <v>1769140.9111851482</v>
      </c>
      <c r="J79" s="280">
        <f>'1.a. Vos-laskelma'!E79</f>
        <v>2758890.1406009812</v>
      </c>
      <c r="K79" s="280">
        <f t="shared" si="7"/>
        <v>4528031.0517861294</v>
      </c>
      <c r="L79" s="774">
        <f t="shared" si="8"/>
        <v>4624863.1841088478</v>
      </c>
      <c r="M79" s="242">
        <f t="shared" si="9"/>
        <v>-2.0937296622186852E-2</v>
      </c>
      <c r="N79" s="238">
        <v>16</v>
      </c>
      <c r="O79" s="238">
        <v>16</v>
      </c>
    </row>
    <row r="80" spans="1:15" ht="15.75" customHeight="1">
      <c r="A80" s="252">
        <v>218</v>
      </c>
      <c r="B80" s="254" t="s">
        <v>111</v>
      </c>
      <c r="C80" s="91">
        <v>1134</v>
      </c>
      <c r="D80" s="243">
        <v>-23289.561253533422</v>
      </c>
      <c r="E80" s="773">
        <f t="shared" si="5"/>
        <v>-20.537531969606192</v>
      </c>
      <c r="F80" s="244">
        <f>'1.b. Vos-laskelma_€as'!F80</f>
        <v>958.05881485504631</v>
      </c>
      <c r="G80" s="244">
        <f t="shared" si="6"/>
        <v>978.59634682465253</v>
      </c>
      <c r="H80" s="244"/>
      <c r="I80" s="280">
        <f>'1.a. Vos-laskelma'!D80</f>
        <v>401476.7746878473</v>
      </c>
      <c r="J80" s="280">
        <f>'1.a. Vos-laskelma'!E80</f>
        <v>684961.92135777522</v>
      </c>
      <c r="K80" s="280">
        <f t="shared" si="7"/>
        <v>1086438.6960456225</v>
      </c>
      <c r="L80" s="774">
        <f t="shared" si="8"/>
        <v>1109728.2572991559</v>
      </c>
      <c r="M80" s="242">
        <f t="shared" si="9"/>
        <v>-2.098672454301136E-2</v>
      </c>
      <c r="N80" s="238">
        <v>14</v>
      </c>
      <c r="O80" s="238">
        <v>14</v>
      </c>
    </row>
    <row r="81" spans="1:15" ht="15.75" customHeight="1">
      <c r="A81" s="252">
        <v>224</v>
      </c>
      <c r="B81" s="254" t="s">
        <v>112</v>
      </c>
      <c r="C81" s="91">
        <v>8274</v>
      </c>
      <c r="D81" s="243">
        <v>-111667.42175193141</v>
      </c>
      <c r="E81" s="773">
        <f t="shared" si="5"/>
        <v>-13.496183436298212</v>
      </c>
      <c r="F81" s="244">
        <f>'1.b. Vos-laskelma_€as'!F81</f>
        <v>641.15329858294956</v>
      </c>
      <c r="G81" s="244">
        <f t="shared" si="6"/>
        <v>654.64948201924778</v>
      </c>
      <c r="H81" s="244"/>
      <c r="I81" s="280">
        <f>'1.a. Vos-laskelma'!D81</f>
        <v>1443446.5850928717</v>
      </c>
      <c r="J81" s="280">
        <f>'1.a. Vos-laskelma'!E81</f>
        <v>3861455.8073824528</v>
      </c>
      <c r="K81" s="280">
        <f t="shared" si="7"/>
        <v>5304902.3924753247</v>
      </c>
      <c r="L81" s="774">
        <f t="shared" si="8"/>
        <v>5416569.814227256</v>
      </c>
      <c r="M81" s="242">
        <f t="shared" si="9"/>
        <v>-2.061589263718596E-2</v>
      </c>
      <c r="N81" s="238">
        <v>1</v>
      </c>
      <c r="O81" s="239">
        <v>33</v>
      </c>
    </row>
    <row r="82" spans="1:15" ht="15.75" customHeight="1">
      <c r="A82" s="252">
        <v>226</v>
      </c>
      <c r="B82" s="254" t="s">
        <v>113</v>
      </c>
      <c r="C82" s="91">
        <v>3514</v>
      </c>
      <c r="D82" s="243">
        <v>-59369.938018383211</v>
      </c>
      <c r="E82" s="773">
        <f t="shared" si="5"/>
        <v>-16.895258400222882</v>
      </c>
      <c r="F82" s="244">
        <f>'1.b. Vos-laskelma_€as'!F82</f>
        <v>786.02189983518076</v>
      </c>
      <c r="G82" s="244">
        <f t="shared" si="6"/>
        <v>802.91715823540369</v>
      </c>
      <c r="H82" s="244"/>
      <c r="I82" s="280">
        <f>'1.a. Vos-laskelma'!D82</f>
        <v>1076014.5796995102</v>
      </c>
      <c r="J82" s="280">
        <f>'1.a. Vos-laskelma'!E82</f>
        <v>1686066.3763213148</v>
      </c>
      <c r="K82" s="280">
        <f t="shared" si="7"/>
        <v>2762080.9560208251</v>
      </c>
      <c r="L82" s="774">
        <f t="shared" si="8"/>
        <v>2821450.8940392081</v>
      </c>
      <c r="M82" s="242">
        <f t="shared" si="9"/>
        <v>-2.1042343194351616E-2</v>
      </c>
      <c r="N82" s="238">
        <v>13</v>
      </c>
      <c r="O82" s="238">
        <v>13</v>
      </c>
    </row>
    <row r="83" spans="1:15" ht="15.75" customHeight="1">
      <c r="A83" s="252">
        <v>230</v>
      </c>
      <c r="B83" s="254" t="s">
        <v>114</v>
      </c>
      <c r="C83" s="91">
        <v>2133</v>
      </c>
      <c r="D83" s="243">
        <v>-41418.094741003559</v>
      </c>
      <c r="E83" s="773">
        <f t="shared" si="5"/>
        <v>-19.417765935772884</v>
      </c>
      <c r="F83" s="244">
        <f>'1.b. Vos-laskelma_€as'!F83</f>
        <v>902.86862882678633</v>
      </c>
      <c r="G83" s="244">
        <f t="shared" si="6"/>
        <v>922.28639476255921</v>
      </c>
      <c r="H83" s="244"/>
      <c r="I83" s="280">
        <f>'1.a. Vos-laskelma'!D83</f>
        <v>757382.36290126864</v>
      </c>
      <c r="J83" s="280">
        <f>'1.a. Vos-laskelma'!E83</f>
        <v>1168436.4223862665</v>
      </c>
      <c r="K83" s="280">
        <f t="shared" si="7"/>
        <v>1925818.7852875353</v>
      </c>
      <c r="L83" s="774">
        <f t="shared" si="8"/>
        <v>1967236.8800285389</v>
      </c>
      <c r="M83" s="242">
        <f t="shared" si="9"/>
        <v>-2.1053943814027472E-2</v>
      </c>
      <c r="N83" s="238">
        <v>4</v>
      </c>
      <c r="O83" s="238">
        <v>4</v>
      </c>
    </row>
    <row r="84" spans="1:15" ht="15.75" customHeight="1">
      <c r="A84" s="252">
        <v>231</v>
      </c>
      <c r="B84" s="254" t="s">
        <v>115</v>
      </c>
      <c r="C84" s="91">
        <v>1248</v>
      </c>
      <c r="D84" s="243">
        <v>0</v>
      </c>
      <c r="E84" s="773">
        <f t="shared" si="5"/>
        <v>0</v>
      </c>
      <c r="F84" s="244">
        <f>'1.b. Vos-laskelma_€as'!F84</f>
        <v>-396.67227973918574</v>
      </c>
      <c r="G84" s="244">
        <f t="shared" si="6"/>
        <v>-396.67227973918574</v>
      </c>
      <c r="H84" s="244"/>
      <c r="I84" s="280">
        <f>'1.a. Vos-laskelma'!D84</f>
        <v>-521858.98087119567</v>
      </c>
      <c r="J84" s="280">
        <f>'1.a. Vos-laskelma'!E84</f>
        <v>26811.975756691907</v>
      </c>
      <c r="K84" s="280">
        <f t="shared" si="7"/>
        <v>-495047.00511450379</v>
      </c>
      <c r="L84" s="774">
        <f t="shared" si="8"/>
        <v>-495047.00511450379</v>
      </c>
      <c r="M84" s="242">
        <f t="shared" si="9"/>
        <v>0</v>
      </c>
      <c r="N84" s="238">
        <v>15</v>
      </c>
      <c r="O84" s="238">
        <v>15</v>
      </c>
    </row>
    <row r="85" spans="1:15" ht="15.75" customHeight="1">
      <c r="A85" s="252">
        <v>232</v>
      </c>
      <c r="B85" s="254" t="s">
        <v>116</v>
      </c>
      <c r="C85" s="91">
        <v>12429</v>
      </c>
      <c r="D85" s="243">
        <v>-201797.7629182855</v>
      </c>
      <c r="E85" s="773">
        <f t="shared" si="5"/>
        <v>-16.236041750606283</v>
      </c>
      <c r="F85" s="244">
        <f>'1.b. Vos-laskelma_€as'!F85</f>
        <v>756.14486036646736</v>
      </c>
      <c r="G85" s="244">
        <f t="shared" si="6"/>
        <v>772.38090211707367</v>
      </c>
      <c r="H85" s="244"/>
      <c r="I85" s="280">
        <f>'1.a. Vos-laskelma'!D85</f>
        <v>3291241.6839785008</v>
      </c>
      <c r="J85" s="280">
        <f>'1.a. Vos-laskelma'!E85</f>
        <v>6106882.7855163217</v>
      </c>
      <c r="K85" s="280">
        <f t="shared" si="7"/>
        <v>9398124.4694948234</v>
      </c>
      <c r="L85" s="774">
        <f t="shared" si="8"/>
        <v>9599922.2324131094</v>
      </c>
      <c r="M85" s="242">
        <f t="shared" si="9"/>
        <v>-2.102077058884258E-2</v>
      </c>
      <c r="N85" s="238">
        <v>14</v>
      </c>
      <c r="O85" s="238">
        <v>14</v>
      </c>
    </row>
    <row r="86" spans="1:15" ht="15.75" customHeight="1">
      <c r="A86" s="252">
        <v>233</v>
      </c>
      <c r="B86" s="254" t="s">
        <v>117</v>
      </c>
      <c r="C86" s="91">
        <v>14909</v>
      </c>
      <c r="D86" s="243">
        <v>-276398.18328787142</v>
      </c>
      <c r="E86" s="773">
        <f t="shared" si="5"/>
        <v>-18.539015580379061</v>
      </c>
      <c r="F86" s="244">
        <f>'1.b. Vos-laskelma_€as'!F86</f>
        <v>847.77166830307499</v>
      </c>
      <c r="G86" s="244">
        <f t="shared" si="6"/>
        <v>866.31068388345409</v>
      </c>
      <c r="H86" s="244"/>
      <c r="I86" s="280">
        <f>'1.a. Vos-laskelma'!D86</f>
        <v>5421795.8073489303</v>
      </c>
      <c r="J86" s="280">
        <f>'1.a. Vos-laskelma'!E86</f>
        <v>7217631.9953816142</v>
      </c>
      <c r="K86" s="280">
        <f t="shared" si="7"/>
        <v>12639427.802730545</v>
      </c>
      <c r="L86" s="774">
        <f t="shared" si="8"/>
        <v>12915825.986018417</v>
      </c>
      <c r="M86" s="242">
        <f t="shared" si="9"/>
        <v>-2.1399961844258103E-2</v>
      </c>
      <c r="N86" s="238">
        <v>14</v>
      </c>
      <c r="O86" s="238">
        <v>14</v>
      </c>
    </row>
    <row r="87" spans="1:15" ht="15.75" customHeight="1">
      <c r="A87" s="252">
        <v>235</v>
      </c>
      <c r="B87" s="254" t="s">
        <v>118</v>
      </c>
      <c r="C87" s="91">
        <v>10318</v>
      </c>
      <c r="D87" s="243">
        <v>-392343.31270173209</v>
      </c>
      <c r="E87" s="773">
        <f t="shared" si="5"/>
        <v>-38.025132070336511</v>
      </c>
      <c r="F87" s="244">
        <f>'1.b. Vos-laskelma_€as'!F87</f>
        <v>1770.4682737873338</v>
      </c>
      <c r="G87" s="244">
        <f t="shared" si="6"/>
        <v>1808.4934058576703</v>
      </c>
      <c r="H87" s="244"/>
      <c r="I87" s="280">
        <f>'1.a. Vos-laskelma'!D87</f>
        <v>20075149.93194221</v>
      </c>
      <c r="J87" s="280">
        <f>'1.a. Vos-laskelma'!E87</f>
        <v>-1807458.2830044981</v>
      </c>
      <c r="K87" s="280">
        <f t="shared" si="7"/>
        <v>18267691.64893771</v>
      </c>
      <c r="L87" s="774">
        <f t="shared" si="8"/>
        <v>18660034.961639442</v>
      </c>
      <c r="M87" s="242">
        <f t="shared" si="9"/>
        <v>-2.1025861607885294E-2</v>
      </c>
      <c r="N87" s="238">
        <v>1</v>
      </c>
      <c r="O87" s="239">
        <v>33</v>
      </c>
    </row>
    <row r="88" spans="1:15" ht="15.75" customHeight="1">
      <c r="A88" s="252">
        <v>236</v>
      </c>
      <c r="B88" s="254" t="s">
        <v>119</v>
      </c>
      <c r="C88" s="91">
        <v>4074</v>
      </c>
      <c r="D88" s="243">
        <v>-88739.874822352285</v>
      </c>
      <c r="E88" s="773">
        <f t="shared" si="5"/>
        <v>-21.782001674607827</v>
      </c>
      <c r="F88" s="244">
        <f>'1.b. Vos-laskelma_€as'!F88</f>
        <v>1015.9709082461277</v>
      </c>
      <c r="G88" s="244">
        <f t="shared" si="6"/>
        <v>1037.7529099207354</v>
      </c>
      <c r="H88" s="244"/>
      <c r="I88" s="280">
        <f>'1.a. Vos-laskelma'!D88</f>
        <v>2063670.3416717998</v>
      </c>
      <c r="J88" s="280">
        <f>'1.a. Vos-laskelma'!E88</f>
        <v>2075395.1385229242</v>
      </c>
      <c r="K88" s="280">
        <f t="shared" si="7"/>
        <v>4139065.4801947242</v>
      </c>
      <c r="L88" s="774">
        <f t="shared" si="8"/>
        <v>4227805.3550170762</v>
      </c>
      <c r="M88" s="242">
        <f t="shared" si="9"/>
        <v>-2.0989583807836835E-2</v>
      </c>
      <c r="N88" s="238">
        <v>16</v>
      </c>
      <c r="O88" s="238">
        <v>16</v>
      </c>
    </row>
    <row r="89" spans="1:15" ht="15.75" customHeight="1">
      <c r="A89" s="252">
        <v>239</v>
      </c>
      <c r="B89" s="254" t="s">
        <v>120</v>
      </c>
      <c r="C89" s="91">
        <v>1922</v>
      </c>
      <c r="D89" s="243">
        <v>-12146.979075959469</v>
      </c>
      <c r="E89" s="773">
        <f t="shared" si="5"/>
        <v>-6.3199683017479025</v>
      </c>
      <c r="F89" s="244">
        <f>'1.b. Vos-laskelma_€as'!F89</f>
        <v>300.29889570350969</v>
      </c>
      <c r="G89" s="244">
        <f t="shared" si="6"/>
        <v>306.61886400525759</v>
      </c>
      <c r="H89" s="244"/>
      <c r="I89" s="280">
        <f>'1.a. Vos-laskelma'!D89</f>
        <v>732722.28337702027</v>
      </c>
      <c r="J89" s="280">
        <f>'1.a. Vos-laskelma'!E89</f>
        <v>-155547.8058348746</v>
      </c>
      <c r="K89" s="280">
        <f t="shared" si="7"/>
        <v>577174.47754214564</v>
      </c>
      <c r="L89" s="774">
        <f t="shared" si="8"/>
        <v>589321.45661810506</v>
      </c>
      <c r="M89" s="242">
        <f t="shared" si="9"/>
        <v>-2.0611805220306128E-2</v>
      </c>
      <c r="N89" s="238">
        <v>11</v>
      </c>
      <c r="O89" s="238">
        <v>11</v>
      </c>
    </row>
    <row r="90" spans="1:15" ht="15.75" customHeight="1">
      <c r="A90" s="252">
        <v>240</v>
      </c>
      <c r="B90" s="254" t="s">
        <v>121</v>
      </c>
      <c r="C90" s="91">
        <v>19339</v>
      </c>
      <c r="D90" s="243">
        <v>0</v>
      </c>
      <c r="E90" s="773">
        <f t="shared" si="5"/>
        <v>0</v>
      </c>
      <c r="F90" s="244">
        <f>'1.b. Vos-laskelma_€as'!F90</f>
        <v>-236.37797981258305</v>
      </c>
      <c r="G90" s="244">
        <f t="shared" si="6"/>
        <v>-236.37797981258305</v>
      </c>
      <c r="H90" s="244"/>
      <c r="I90" s="280">
        <f>'1.a. Vos-laskelma'!D90</f>
        <v>-8258247.3588708527</v>
      </c>
      <c r="J90" s="280">
        <f>'1.a. Vos-laskelma'!E90</f>
        <v>3686933.6072753086</v>
      </c>
      <c r="K90" s="280">
        <f t="shared" si="7"/>
        <v>-4571313.7515955437</v>
      </c>
      <c r="L90" s="774">
        <f t="shared" si="8"/>
        <v>-4571313.7515955437</v>
      </c>
      <c r="M90" s="242">
        <f t="shared" si="9"/>
        <v>0</v>
      </c>
      <c r="N90" s="238">
        <v>19</v>
      </c>
      <c r="O90" s="238">
        <v>19</v>
      </c>
    </row>
    <row r="91" spans="1:15" ht="15.75" customHeight="1">
      <c r="A91" s="252">
        <v>241</v>
      </c>
      <c r="B91" s="254" t="s">
        <v>122</v>
      </c>
      <c r="C91" s="91">
        <v>7576</v>
      </c>
      <c r="D91" s="243">
        <v>-25275.525559121572</v>
      </c>
      <c r="E91" s="773">
        <f t="shared" si="5"/>
        <v>-3.3362626134004185</v>
      </c>
      <c r="F91" s="244">
        <f>'1.b. Vos-laskelma_€as'!F91</f>
        <v>158.23920108485609</v>
      </c>
      <c r="G91" s="244">
        <f t="shared" si="6"/>
        <v>161.5754636982565</v>
      </c>
      <c r="H91" s="244"/>
      <c r="I91" s="280">
        <f>'1.a. Vos-laskelma'!D91</f>
        <v>18689.805403823033</v>
      </c>
      <c r="J91" s="280">
        <f>'1.a. Vos-laskelma'!E91</f>
        <v>1180130.3820150467</v>
      </c>
      <c r="K91" s="280">
        <f t="shared" si="7"/>
        <v>1198820.1874188697</v>
      </c>
      <c r="L91" s="774">
        <f t="shared" si="8"/>
        <v>1224095.7129779912</v>
      </c>
      <c r="M91" s="242">
        <f t="shared" si="9"/>
        <v>-2.0648324547784782E-2</v>
      </c>
      <c r="N91" s="238">
        <v>19</v>
      </c>
      <c r="O91" s="238">
        <v>19</v>
      </c>
    </row>
    <row r="92" spans="1:15" ht="15.75" customHeight="1">
      <c r="A92" s="252">
        <v>244</v>
      </c>
      <c r="B92" s="254" t="s">
        <v>123</v>
      </c>
      <c r="C92" s="91">
        <v>19702</v>
      </c>
      <c r="D92" s="243">
        <v>-473049.93762874801</v>
      </c>
      <c r="E92" s="773">
        <f t="shared" si="5"/>
        <v>-24.01024960048462</v>
      </c>
      <c r="F92" s="244">
        <f>'1.b. Vos-laskelma_€as'!F92</f>
        <v>1122.5417394134147</v>
      </c>
      <c r="G92" s="244">
        <f t="shared" si="6"/>
        <v>1146.5519890138994</v>
      </c>
      <c r="H92" s="244"/>
      <c r="I92" s="280">
        <f>'1.a. Vos-laskelma'!D92</f>
        <v>19682990.899949018</v>
      </c>
      <c r="J92" s="280">
        <f>'1.a. Vos-laskelma'!E92</f>
        <v>2433326.4499740773</v>
      </c>
      <c r="K92" s="280">
        <f t="shared" si="7"/>
        <v>22116317.349923097</v>
      </c>
      <c r="L92" s="774">
        <f t="shared" si="8"/>
        <v>22589367.287551846</v>
      </c>
      <c r="M92" s="242">
        <f t="shared" si="9"/>
        <v>-2.0941265490398576E-2</v>
      </c>
      <c r="N92" s="238">
        <v>17</v>
      </c>
      <c r="O92" s="238">
        <v>17</v>
      </c>
    </row>
    <row r="93" spans="1:15" ht="15.75" customHeight="1">
      <c r="A93" s="252">
        <v>245</v>
      </c>
      <c r="B93" s="254" t="s">
        <v>124</v>
      </c>
      <c r="C93" s="91">
        <v>38767</v>
      </c>
      <c r="D93" s="243">
        <v>-506767.69168596435</v>
      </c>
      <c r="E93" s="773">
        <f t="shared" si="5"/>
        <v>-13.072141039697794</v>
      </c>
      <c r="F93" s="244">
        <f>'1.b. Vos-laskelma_€as'!F93</f>
        <v>613.68064551011139</v>
      </c>
      <c r="G93" s="244">
        <f t="shared" si="6"/>
        <v>626.75278654980923</v>
      </c>
      <c r="H93" s="244"/>
      <c r="I93" s="280">
        <f>'1.a. Vos-laskelma'!D93</f>
        <v>19369905.82582479</v>
      </c>
      <c r="J93" s="280">
        <f>'1.a. Vos-laskelma'!E93</f>
        <v>4420651.7586657004</v>
      </c>
      <c r="K93" s="280">
        <f t="shared" si="7"/>
        <v>23790557.584490489</v>
      </c>
      <c r="L93" s="774">
        <f t="shared" si="8"/>
        <v>24297325.276176453</v>
      </c>
      <c r="M93" s="242">
        <f t="shared" si="9"/>
        <v>-2.0856933260174546E-2</v>
      </c>
      <c r="N93" s="238">
        <v>1</v>
      </c>
      <c r="O93" s="239">
        <v>32</v>
      </c>
    </row>
    <row r="94" spans="1:15" ht="15.75" customHeight="1">
      <c r="A94" s="252">
        <v>249</v>
      </c>
      <c r="B94" s="254" t="s">
        <v>125</v>
      </c>
      <c r="C94" s="91">
        <v>9014</v>
      </c>
      <c r="D94" s="243">
        <v>-136780.90914227089</v>
      </c>
      <c r="E94" s="773">
        <f t="shared" si="5"/>
        <v>-15.174274366792865</v>
      </c>
      <c r="F94" s="244">
        <f>'1.b. Vos-laskelma_€as'!F94</f>
        <v>705.50946118668571</v>
      </c>
      <c r="G94" s="244">
        <f t="shared" si="6"/>
        <v>720.68373555347853</v>
      </c>
      <c r="H94" s="244"/>
      <c r="I94" s="280">
        <f>'1.a. Vos-laskelma'!D94</f>
        <v>2693385.7841908429</v>
      </c>
      <c r="J94" s="280">
        <f>'1.a. Vos-laskelma'!E94</f>
        <v>3666076.4989459417</v>
      </c>
      <c r="K94" s="280">
        <f t="shared" si="7"/>
        <v>6359462.283136785</v>
      </c>
      <c r="L94" s="774">
        <f t="shared" si="8"/>
        <v>6496243.1922790557</v>
      </c>
      <c r="M94" s="242">
        <f t="shared" si="9"/>
        <v>-2.1055386181483837E-2</v>
      </c>
      <c r="N94" s="238">
        <v>13</v>
      </c>
      <c r="O94" s="238">
        <v>13</v>
      </c>
    </row>
    <row r="95" spans="1:15" ht="15.75" customHeight="1">
      <c r="A95" s="252">
        <v>250</v>
      </c>
      <c r="B95" s="254" t="s">
        <v>126</v>
      </c>
      <c r="C95" s="91">
        <v>1670</v>
      </c>
      <c r="D95" s="243">
        <v>-23820.133496514518</v>
      </c>
      <c r="E95" s="773">
        <f t="shared" si="5"/>
        <v>-14.263552991924861</v>
      </c>
      <c r="F95" s="244">
        <f>'1.b. Vos-laskelma_€as'!F95</f>
        <v>676.10112091720214</v>
      </c>
      <c r="G95" s="244">
        <f t="shared" si="6"/>
        <v>690.36467390912696</v>
      </c>
      <c r="H95" s="244"/>
      <c r="I95" s="280">
        <f>'1.a. Vos-laskelma'!D95</f>
        <v>328978.07139887288</v>
      </c>
      <c r="J95" s="280">
        <f>'1.a. Vos-laskelma'!E95</f>
        <v>800110.80053285451</v>
      </c>
      <c r="K95" s="280">
        <f t="shared" si="7"/>
        <v>1129088.8719317275</v>
      </c>
      <c r="L95" s="774">
        <f t="shared" si="8"/>
        <v>1152909.005428242</v>
      </c>
      <c r="M95" s="242">
        <f t="shared" si="9"/>
        <v>-2.0660896379820239E-2</v>
      </c>
      <c r="N95" s="238">
        <v>6</v>
      </c>
      <c r="O95" s="238">
        <v>6</v>
      </c>
    </row>
    <row r="96" spans="1:15" ht="15.75" customHeight="1">
      <c r="A96" s="252">
        <v>256</v>
      </c>
      <c r="B96" s="254" t="s">
        <v>127</v>
      </c>
      <c r="C96" s="91">
        <v>1472</v>
      </c>
      <c r="D96" s="243">
        <v>-38907.592601847187</v>
      </c>
      <c r="E96" s="773">
        <f t="shared" si="5"/>
        <v>-26.431788452341838</v>
      </c>
      <c r="F96" s="244">
        <f>'1.b. Vos-laskelma_€as'!F96</f>
        <v>1239.1000861032476</v>
      </c>
      <c r="G96" s="244">
        <f t="shared" si="6"/>
        <v>1265.5318745555894</v>
      </c>
      <c r="H96" s="244"/>
      <c r="I96" s="280">
        <f>'1.a. Vos-laskelma'!D96</f>
        <v>929628.07573341136</v>
      </c>
      <c r="J96" s="280">
        <f>'1.a. Vos-laskelma'!E96</f>
        <v>894327.25101056905</v>
      </c>
      <c r="K96" s="280">
        <f t="shared" si="7"/>
        <v>1823955.3267439804</v>
      </c>
      <c r="L96" s="774">
        <f t="shared" si="8"/>
        <v>1862862.9193458275</v>
      </c>
      <c r="M96" s="242">
        <f t="shared" si="9"/>
        <v>-2.0885912859068653E-2</v>
      </c>
      <c r="N96" s="238">
        <v>13</v>
      </c>
      <c r="O96" s="238">
        <v>13</v>
      </c>
    </row>
    <row r="97" spans="1:15" ht="15.75" customHeight="1">
      <c r="A97" s="252">
        <v>257</v>
      </c>
      <c r="B97" s="254" t="s">
        <v>128</v>
      </c>
      <c r="C97" s="91">
        <v>41725</v>
      </c>
      <c r="D97" s="243">
        <v>-831139.71661933383</v>
      </c>
      <c r="E97" s="773">
        <f t="shared" si="5"/>
        <v>-19.919465946538857</v>
      </c>
      <c r="F97" s="244">
        <f>'1.b. Vos-laskelma_€as'!F97</f>
        <v>918.16324484988274</v>
      </c>
      <c r="G97" s="244">
        <f t="shared" si="6"/>
        <v>938.08271079642157</v>
      </c>
      <c r="H97" s="244"/>
      <c r="I97" s="280">
        <f>'1.a. Vos-laskelma'!D97</f>
        <v>39450340.204033852</v>
      </c>
      <c r="J97" s="280">
        <f>'1.a. Vos-laskelma'!E97</f>
        <v>-1139978.8126724928</v>
      </c>
      <c r="K97" s="280">
        <f t="shared" si="7"/>
        <v>38310361.391361356</v>
      </c>
      <c r="L97" s="774">
        <f t="shared" si="8"/>
        <v>39141501.107980691</v>
      </c>
      <c r="M97" s="242">
        <f t="shared" si="9"/>
        <v>-2.1234232032298576E-2</v>
      </c>
      <c r="N97" s="238">
        <v>1</v>
      </c>
      <c r="O97" s="239">
        <v>33</v>
      </c>
    </row>
    <row r="98" spans="1:15" ht="15.75" customHeight="1">
      <c r="A98" s="252">
        <v>260</v>
      </c>
      <c r="B98" s="254" t="s">
        <v>129</v>
      </c>
      <c r="C98" s="91">
        <v>9397</v>
      </c>
      <c r="D98" s="243">
        <v>-249939.79070545232</v>
      </c>
      <c r="E98" s="773">
        <f t="shared" si="5"/>
        <v>-26.597828105294489</v>
      </c>
      <c r="F98" s="244">
        <f>'1.b. Vos-laskelma_€as'!F98</f>
        <v>1221.631173344115</v>
      </c>
      <c r="G98" s="244">
        <f t="shared" si="6"/>
        <v>1248.2290014494095</v>
      </c>
      <c r="H98" s="244"/>
      <c r="I98" s="280">
        <f>'1.a. Vos-laskelma'!D98</f>
        <v>5783527.8476035818</v>
      </c>
      <c r="J98" s="280">
        <f>'1.a. Vos-laskelma'!E98</f>
        <v>5696140.288311067</v>
      </c>
      <c r="K98" s="280">
        <f t="shared" si="7"/>
        <v>11479668.13591465</v>
      </c>
      <c r="L98" s="774">
        <f t="shared" si="8"/>
        <v>11729607.926620102</v>
      </c>
      <c r="M98" s="242">
        <f t="shared" si="9"/>
        <v>-2.1308452274710662E-2</v>
      </c>
      <c r="N98" s="238">
        <v>12</v>
      </c>
      <c r="O98" s="238">
        <v>12</v>
      </c>
    </row>
    <row r="99" spans="1:15" ht="15.75" customHeight="1">
      <c r="A99" s="252">
        <v>261</v>
      </c>
      <c r="B99" s="254" t="s">
        <v>130</v>
      </c>
      <c r="C99" s="91">
        <v>6973</v>
      </c>
      <c r="D99" s="243">
        <v>-258978.59569360694</v>
      </c>
      <c r="E99" s="773">
        <f t="shared" si="5"/>
        <v>-37.140197288628556</v>
      </c>
      <c r="F99" s="244">
        <f>'1.b. Vos-laskelma_€as'!F99</f>
        <v>1735.2061482878973</v>
      </c>
      <c r="G99" s="244">
        <f t="shared" si="6"/>
        <v>1772.3463455765259</v>
      </c>
      <c r="H99" s="244"/>
      <c r="I99" s="280">
        <f>'1.a. Vos-laskelma'!D99</f>
        <v>12784058.531408604</v>
      </c>
      <c r="J99" s="280">
        <f>'1.a. Vos-laskelma'!E99</f>
        <v>-684466.05939709663</v>
      </c>
      <c r="K99" s="280">
        <f t="shared" si="7"/>
        <v>12099592.472011508</v>
      </c>
      <c r="L99" s="774">
        <f t="shared" si="8"/>
        <v>12358571.067705115</v>
      </c>
      <c r="M99" s="242">
        <f t="shared" si="9"/>
        <v>-2.0955383456130995E-2</v>
      </c>
      <c r="N99" s="238">
        <v>19</v>
      </c>
      <c r="O99" s="238">
        <v>19</v>
      </c>
    </row>
    <row r="100" spans="1:15" ht="15.75" customHeight="1">
      <c r="A100" s="252">
        <v>263</v>
      </c>
      <c r="B100" s="254" t="s">
        <v>131</v>
      </c>
      <c r="C100" s="91">
        <v>7255</v>
      </c>
      <c r="D100" s="243">
        <v>-175714.77074129099</v>
      </c>
      <c r="E100" s="773">
        <f t="shared" si="5"/>
        <v>-24.219816780329566</v>
      </c>
      <c r="F100" s="244">
        <f>'1.b. Vos-laskelma_€as'!F100</f>
        <v>1140.3082084422329</v>
      </c>
      <c r="G100" s="244">
        <f t="shared" si="6"/>
        <v>1164.5280252225625</v>
      </c>
      <c r="H100" s="244"/>
      <c r="I100" s="280">
        <f>'1.a. Vos-laskelma'!D100</f>
        <v>3671855.8706110567</v>
      </c>
      <c r="J100" s="280">
        <f>'1.a. Vos-laskelma'!E100</f>
        <v>4601080.181637343</v>
      </c>
      <c r="K100" s="280">
        <f t="shared" si="7"/>
        <v>8272936.0522483997</v>
      </c>
      <c r="L100" s="774">
        <f t="shared" si="8"/>
        <v>8448650.822989691</v>
      </c>
      <c r="M100" s="242">
        <f t="shared" si="9"/>
        <v>-2.0797968151690223E-2</v>
      </c>
      <c r="N100" s="238">
        <v>11</v>
      </c>
      <c r="O100" s="238">
        <v>11</v>
      </c>
    </row>
    <row r="101" spans="1:15" ht="15.75" customHeight="1">
      <c r="A101" s="252">
        <v>265</v>
      </c>
      <c r="B101" s="254" t="s">
        <v>132</v>
      </c>
      <c r="C101" s="91">
        <v>1001</v>
      </c>
      <c r="D101" s="243">
        <v>-34794.266185058477</v>
      </c>
      <c r="E101" s="773">
        <f t="shared" si="5"/>
        <v>-34.759506678380099</v>
      </c>
      <c r="F101" s="244">
        <f>'1.b. Vos-laskelma_€as'!F101</f>
        <v>1631.5444322839196</v>
      </c>
      <c r="G101" s="244">
        <f t="shared" si="6"/>
        <v>1666.3039389622998</v>
      </c>
      <c r="H101" s="244"/>
      <c r="I101" s="280">
        <f>'1.a. Vos-laskelma'!D101</f>
        <v>1241111.2646577137</v>
      </c>
      <c r="J101" s="280">
        <f>'1.a. Vos-laskelma'!E101</f>
        <v>392064.71205848979</v>
      </c>
      <c r="K101" s="280">
        <f t="shared" si="7"/>
        <v>1633175.9767162036</v>
      </c>
      <c r="L101" s="774">
        <f t="shared" si="8"/>
        <v>1667970.2429012621</v>
      </c>
      <c r="M101" s="242">
        <f t="shared" si="9"/>
        <v>-2.0860243960070558E-2</v>
      </c>
      <c r="N101" s="238">
        <v>13</v>
      </c>
      <c r="O101" s="238">
        <v>13</v>
      </c>
    </row>
    <row r="102" spans="1:15" ht="15.75" customHeight="1">
      <c r="A102" s="252">
        <v>271</v>
      </c>
      <c r="B102" s="254" t="s">
        <v>133</v>
      </c>
      <c r="C102" s="91">
        <v>6583</v>
      </c>
      <c r="D102" s="243">
        <v>-55781.033314151886</v>
      </c>
      <c r="E102" s="773">
        <f t="shared" si="5"/>
        <v>-8.4734973893592418</v>
      </c>
      <c r="F102" s="244">
        <f>'1.b. Vos-laskelma_€as'!F102</f>
        <v>399.88004352029168</v>
      </c>
      <c r="G102" s="244">
        <f t="shared" si="6"/>
        <v>408.35354090965092</v>
      </c>
      <c r="H102" s="244"/>
      <c r="I102" s="280">
        <f>'1.a. Vos-laskelma'!D102</f>
        <v>-423375.70639704703</v>
      </c>
      <c r="J102" s="280">
        <f>'1.a. Vos-laskelma'!E102</f>
        <v>3055786.0328911268</v>
      </c>
      <c r="K102" s="280">
        <f t="shared" si="7"/>
        <v>2632410.32649408</v>
      </c>
      <c r="L102" s="774">
        <f t="shared" si="8"/>
        <v>2688191.3598082317</v>
      </c>
      <c r="M102" s="242">
        <f t="shared" si="9"/>
        <v>-2.0750395283664312E-2</v>
      </c>
      <c r="N102" s="238">
        <v>4</v>
      </c>
      <c r="O102" s="238">
        <v>4</v>
      </c>
    </row>
    <row r="103" spans="1:15" ht="15.75" customHeight="1">
      <c r="A103" s="252">
        <v>272</v>
      </c>
      <c r="B103" s="254" t="s">
        <v>134</v>
      </c>
      <c r="C103" s="91">
        <v>48338</v>
      </c>
      <c r="D103" s="243">
        <v>-605422.28862362541</v>
      </c>
      <c r="E103" s="773">
        <f t="shared" si="5"/>
        <v>-12.524769097265617</v>
      </c>
      <c r="F103" s="244">
        <f>'1.b. Vos-laskelma_€as'!F103</f>
        <v>580.40235916374161</v>
      </c>
      <c r="G103" s="244">
        <f t="shared" si="6"/>
        <v>592.92712826100717</v>
      </c>
      <c r="H103" s="244"/>
      <c r="I103" s="280">
        <f>'1.a. Vos-laskelma'!D103</f>
        <v>19028939.039716147</v>
      </c>
      <c r="J103" s="280">
        <f>'1.a. Vos-laskelma'!E103</f>
        <v>9026550.1975407936</v>
      </c>
      <c r="K103" s="280">
        <f t="shared" si="7"/>
        <v>28055489.23725694</v>
      </c>
      <c r="L103" s="774">
        <f t="shared" si="8"/>
        <v>28660911.525880568</v>
      </c>
      <c r="M103" s="242">
        <f t="shared" si="9"/>
        <v>-2.1123622955150398E-2</v>
      </c>
      <c r="N103" s="238">
        <v>16</v>
      </c>
      <c r="O103" s="238">
        <v>16</v>
      </c>
    </row>
    <row r="104" spans="1:15" ht="15.75" customHeight="1">
      <c r="A104" s="252">
        <v>273</v>
      </c>
      <c r="B104" s="254" t="s">
        <v>135</v>
      </c>
      <c r="C104" s="91">
        <v>4001</v>
      </c>
      <c r="D104" s="243">
        <v>-99886.127384124731</v>
      </c>
      <c r="E104" s="773">
        <f t="shared" si="5"/>
        <v>-24.965290523400334</v>
      </c>
      <c r="F104" s="244">
        <f>'1.b. Vos-laskelma_€as'!F104</f>
        <v>1165.0087249937892</v>
      </c>
      <c r="G104" s="244">
        <f t="shared" si="6"/>
        <v>1189.9740155171896</v>
      </c>
      <c r="H104" s="244"/>
      <c r="I104" s="280">
        <f>'1.a. Vos-laskelma'!D104</f>
        <v>4714270.1638182066</v>
      </c>
      <c r="J104" s="280">
        <f>'1.a. Vos-laskelma'!E104</f>
        <v>-53070.255118056251</v>
      </c>
      <c r="K104" s="280">
        <f t="shared" si="7"/>
        <v>4661199.9087001504</v>
      </c>
      <c r="L104" s="774">
        <f t="shared" si="8"/>
        <v>4761086.0360842748</v>
      </c>
      <c r="M104" s="242">
        <f t="shared" si="9"/>
        <v>-2.0979693840247306E-2</v>
      </c>
      <c r="N104" s="238">
        <v>19</v>
      </c>
      <c r="O104" s="238">
        <v>19</v>
      </c>
    </row>
    <row r="105" spans="1:15" ht="15.75" customHeight="1">
      <c r="A105" s="252">
        <v>275</v>
      </c>
      <c r="B105" s="254" t="s">
        <v>136</v>
      </c>
      <c r="C105" s="91">
        <v>2404</v>
      </c>
      <c r="D105" s="243">
        <v>-44882.826348895192</v>
      </c>
      <c r="E105" s="773">
        <f t="shared" si="5"/>
        <v>-18.670060877244257</v>
      </c>
      <c r="F105" s="244">
        <f>'1.b. Vos-laskelma_€as'!F105</f>
        <v>866.04393082353965</v>
      </c>
      <c r="G105" s="244">
        <f t="shared" si="6"/>
        <v>884.71399170078394</v>
      </c>
      <c r="H105" s="244"/>
      <c r="I105" s="280">
        <f>'1.a. Vos-laskelma'!D105</f>
        <v>933945.29736050405</v>
      </c>
      <c r="J105" s="280">
        <f>'1.a. Vos-laskelma'!E105</f>
        <v>1148024.3123392852</v>
      </c>
      <c r="K105" s="280">
        <f t="shared" si="7"/>
        <v>2081969.6096997892</v>
      </c>
      <c r="L105" s="774">
        <f t="shared" si="8"/>
        <v>2126852.4360486842</v>
      </c>
      <c r="M105" s="242">
        <f t="shared" si="9"/>
        <v>-2.1102933888671443E-2</v>
      </c>
      <c r="N105" s="238">
        <v>13</v>
      </c>
      <c r="O105" s="238">
        <v>13</v>
      </c>
    </row>
    <row r="106" spans="1:15" ht="15.75" customHeight="1">
      <c r="A106" s="252">
        <v>276</v>
      </c>
      <c r="B106" s="254" t="s">
        <v>137</v>
      </c>
      <c r="C106" s="91">
        <v>15060</v>
      </c>
      <c r="D106" s="243">
        <v>-366178.71173198317</v>
      </c>
      <c r="E106" s="773">
        <f t="shared" si="5"/>
        <v>-24.314655493491578</v>
      </c>
      <c r="F106" s="244">
        <f>'1.b. Vos-laskelma_€as'!F106</f>
        <v>1139.0048023006213</v>
      </c>
      <c r="G106" s="244">
        <f t="shared" si="6"/>
        <v>1163.3194577941129</v>
      </c>
      <c r="H106" s="244"/>
      <c r="I106" s="280">
        <f>'1.a. Vos-laskelma'!D106</f>
        <v>12531454.219674826</v>
      </c>
      <c r="J106" s="280">
        <f>'1.a. Vos-laskelma'!E106</f>
        <v>4621958.1029725345</v>
      </c>
      <c r="K106" s="280">
        <f t="shared" si="7"/>
        <v>17153412.322647359</v>
      </c>
      <c r="L106" s="774">
        <f t="shared" si="8"/>
        <v>17519591.034379341</v>
      </c>
      <c r="M106" s="242">
        <f t="shared" si="9"/>
        <v>-2.0901099290127102E-2</v>
      </c>
      <c r="N106" s="238">
        <v>12</v>
      </c>
      <c r="O106" s="238">
        <v>12</v>
      </c>
    </row>
    <row r="107" spans="1:15" ht="15.75" customHeight="1">
      <c r="A107" s="252">
        <v>280</v>
      </c>
      <c r="B107" s="254" t="s">
        <v>138</v>
      </c>
      <c r="C107" s="91">
        <v>1984</v>
      </c>
      <c r="D107" s="243">
        <v>-61595.127407757987</v>
      </c>
      <c r="E107" s="773">
        <f t="shared" si="5"/>
        <v>-31.045931153103826</v>
      </c>
      <c r="F107" s="244">
        <f>'1.b. Vos-laskelma_€as'!F107</f>
        <v>1449.9638141391476</v>
      </c>
      <c r="G107" s="244">
        <f t="shared" si="6"/>
        <v>1481.0097452922514</v>
      </c>
      <c r="H107" s="244"/>
      <c r="I107" s="280">
        <f>'1.a. Vos-laskelma'!D107</f>
        <v>1911010.6694210435</v>
      </c>
      <c r="J107" s="280">
        <f>'1.a. Vos-laskelma'!E107</f>
        <v>965717.53783102543</v>
      </c>
      <c r="K107" s="280">
        <f t="shared" si="7"/>
        <v>2876728.2072520689</v>
      </c>
      <c r="L107" s="774">
        <f t="shared" si="8"/>
        <v>2938323.3346598269</v>
      </c>
      <c r="M107" s="242">
        <f t="shared" si="9"/>
        <v>-2.0962678504844984E-2</v>
      </c>
      <c r="N107" s="238">
        <v>15</v>
      </c>
      <c r="O107" s="238">
        <v>15</v>
      </c>
    </row>
    <row r="108" spans="1:15" ht="15.75" customHeight="1">
      <c r="A108" s="252">
        <v>284</v>
      </c>
      <c r="B108" s="254" t="s">
        <v>139</v>
      </c>
      <c r="C108" s="91">
        <v>2144</v>
      </c>
      <c r="D108" s="243">
        <v>-30265.722709469243</v>
      </c>
      <c r="E108" s="773">
        <f t="shared" si="5"/>
        <v>-14.116475144341997</v>
      </c>
      <c r="F108" s="244">
        <f>'1.b. Vos-laskelma_€as'!F108</f>
        <v>661.27434619196242</v>
      </c>
      <c r="G108" s="244">
        <f t="shared" si="6"/>
        <v>675.39082133630438</v>
      </c>
      <c r="H108" s="244"/>
      <c r="I108" s="280">
        <f>'1.a. Vos-laskelma'!D108</f>
        <v>949661.53948730719</v>
      </c>
      <c r="J108" s="280">
        <f>'1.a. Vos-laskelma'!E108</f>
        <v>468110.65874826018</v>
      </c>
      <c r="K108" s="280">
        <f t="shared" si="7"/>
        <v>1417772.1982355674</v>
      </c>
      <c r="L108" s="774">
        <f t="shared" si="8"/>
        <v>1448037.9209450367</v>
      </c>
      <c r="M108" s="242">
        <f t="shared" si="9"/>
        <v>-2.090119483177405E-2</v>
      </c>
      <c r="N108" s="238">
        <v>2</v>
      </c>
      <c r="O108" s="238">
        <v>2</v>
      </c>
    </row>
    <row r="109" spans="1:15" ht="15.75" customHeight="1">
      <c r="A109" s="252">
        <v>285</v>
      </c>
      <c r="B109" s="254" t="s">
        <v>140</v>
      </c>
      <c r="C109" s="91">
        <v>50029</v>
      </c>
      <c r="D109" s="243">
        <v>-219642.57061332065</v>
      </c>
      <c r="E109" s="773">
        <f t="shared" si="5"/>
        <v>-4.3903050353459125</v>
      </c>
      <c r="F109" s="244">
        <f>'1.b. Vos-laskelma_€as'!F109</f>
        <v>196.56237988088753</v>
      </c>
      <c r="G109" s="244">
        <f t="shared" si="6"/>
        <v>200.95268491623344</v>
      </c>
      <c r="H109" s="244"/>
      <c r="I109" s="280">
        <f>'1.a. Vos-laskelma'!D109</f>
        <v>-2623802.9353528265</v>
      </c>
      <c r="J109" s="280">
        <f>'1.a. Vos-laskelma'!E109</f>
        <v>12457622.238413749</v>
      </c>
      <c r="K109" s="280">
        <f t="shared" si="7"/>
        <v>9833819.3030609228</v>
      </c>
      <c r="L109" s="774">
        <f t="shared" si="8"/>
        <v>10053461.873674244</v>
      </c>
      <c r="M109" s="242">
        <f t="shared" si="9"/>
        <v>-2.1847456465565504E-2</v>
      </c>
      <c r="N109" s="238">
        <v>8</v>
      </c>
      <c r="O109" s="238">
        <v>8</v>
      </c>
    </row>
    <row r="110" spans="1:15" ht="15.75" customHeight="1">
      <c r="A110" s="252">
        <v>286</v>
      </c>
      <c r="B110" s="254" t="s">
        <v>141</v>
      </c>
      <c r="C110" s="91">
        <v>77625</v>
      </c>
      <c r="D110" s="243">
        <v>-90364.029356887084</v>
      </c>
      <c r="E110" s="773">
        <f t="shared" si="5"/>
        <v>-1.1641098789937145</v>
      </c>
      <c r="F110" s="244">
        <f>'1.b. Vos-laskelma_€as'!F110</f>
        <v>54.548085748134987</v>
      </c>
      <c r="G110" s="244">
        <f t="shared" si="6"/>
        <v>55.7121956271287</v>
      </c>
      <c r="H110" s="244"/>
      <c r="I110" s="280">
        <f>'1.a. Vos-laskelma'!D110</f>
        <v>-13541082.867227998</v>
      </c>
      <c r="J110" s="280">
        <f>'1.a. Vos-laskelma'!E110</f>
        <v>17775378.023426976</v>
      </c>
      <c r="K110" s="280">
        <f t="shared" si="7"/>
        <v>4234295.1561989784</v>
      </c>
      <c r="L110" s="774">
        <f t="shared" si="8"/>
        <v>4324659.1855558651</v>
      </c>
      <c r="M110" s="242">
        <f t="shared" si="9"/>
        <v>-2.0895063744837558E-2</v>
      </c>
      <c r="N110" s="238">
        <v>8</v>
      </c>
      <c r="O110" s="238">
        <v>8</v>
      </c>
    </row>
    <row r="111" spans="1:15" ht="15.75" customHeight="1">
      <c r="A111" s="252">
        <v>287</v>
      </c>
      <c r="B111" s="254" t="s">
        <v>142</v>
      </c>
      <c r="C111" s="91">
        <v>6113</v>
      </c>
      <c r="D111" s="243">
        <v>-132346.95435494697</v>
      </c>
      <c r="E111" s="773">
        <f t="shared" si="5"/>
        <v>-21.650082505307864</v>
      </c>
      <c r="F111" s="244">
        <f>'1.b. Vos-laskelma_€as'!F111</f>
        <v>991.42362260159291</v>
      </c>
      <c r="G111" s="244">
        <f t="shared" si="6"/>
        <v>1013.0737051069008</v>
      </c>
      <c r="H111" s="244"/>
      <c r="I111" s="280">
        <f>'1.a. Vos-laskelma'!D111</f>
        <v>4230847.1640044916</v>
      </c>
      <c r="J111" s="280">
        <f>'1.a. Vos-laskelma'!E111</f>
        <v>1829725.4409590459</v>
      </c>
      <c r="K111" s="280">
        <f t="shared" si="7"/>
        <v>6060572.6049635373</v>
      </c>
      <c r="L111" s="774">
        <f t="shared" si="8"/>
        <v>6192919.5593184847</v>
      </c>
      <c r="M111" s="242">
        <f t="shared" si="9"/>
        <v>-2.1370688426883333E-2</v>
      </c>
      <c r="N111" s="238">
        <v>15</v>
      </c>
      <c r="O111" s="238">
        <v>15</v>
      </c>
    </row>
    <row r="112" spans="1:15" ht="15.75" customHeight="1">
      <c r="A112" s="252">
        <v>288</v>
      </c>
      <c r="B112" s="254" t="s">
        <v>143</v>
      </c>
      <c r="C112" s="91">
        <v>6268</v>
      </c>
      <c r="D112" s="243">
        <v>-145380.5633561697</v>
      </c>
      <c r="E112" s="773">
        <f t="shared" si="5"/>
        <v>-23.194091154462303</v>
      </c>
      <c r="F112" s="244">
        <f>'1.b. Vos-laskelma_€as'!F112</f>
        <v>1076.5137613636377</v>
      </c>
      <c r="G112" s="244">
        <f t="shared" si="6"/>
        <v>1099.7078525181</v>
      </c>
      <c r="H112" s="244"/>
      <c r="I112" s="280">
        <f>'1.a. Vos-laskelma'!D112</f>
        <v>4612841.1059688525</v>
      </c>
      <c r="J112" s="280">
        <f>'1.a. Vos-laskelma'!E112</f>
        <v>2134747.1502584293</v>
      </c>
      <c r="K112" s="280">
        <f t="shared" si="7"/>
        <v>6747588.2562272819</v>
      </c>
      <c r="L112" s="774">
        <f t="shared" si="8"/>
        <v>6892968.8195834514</v>
      </c>
      <c r="M112" s="242">
        <f t="shared" si="9"/>
        <v>-2.1091138979641457E-2</v>
      </c>
      <c r="N112" s="238">
        <v>15</v>
      </c>
      <c r="O112" s="238">
        <v>15</v>
      </c>
    </row>
    <row r="113" spans="1:15" ht="15.75" customHeight="1">
      <c r="A113" s="252">
        <v>290</v>
      </c>
      <c r="B113" s="254" t="s">
        <v>144</v>
      </c>
      <c r="C113" s="91">
        <v>7300</v>
      </c>
      <c r="D113" s="243">
        <v>-144658.70806232007</v>
      </c>
      <c r="E113" s="773">
        <f t="shared" si="5"/>
        <v>-19.816261378400011</v>
      </c>
      <c r="F113" s="244">
        <f>'1.b. Vos-laskelma_€as'!F113</f>
        <v>933.02467532445439</v>
      </c>
      <c r="G113" s="244">
        <f t="shared" si="6"/>
        <v>952.84093670285438</v>
      </c>
      <c r="H113" s="244"/>
      <c r="I113" s="280">
        <f>'1.a. Vos-laskelma'!D113</f>
        <v>3882388.57853714</v>
      </c>
      <c r="J113" s="280">
        <f>'1.a. Vos-laskelma'!E113</f>
        <v>2928691.5513313767</v>
      </c>
      <c r="K113" s="280">
        <f t="shared" si="7"/>
        <v>6811080.1298685167</v>
      </c>
      <c r="L113" s="774">
        <f t="shared" si="8"/>
        <v>6955738.8379308367</v>
      </c>
      <c r="M113" s="242">
        <f t="shared" si="9"/>
        <v>-2.0797029824275653E-2</v>
      </c>
      <c r="N113" s="238">
        <v>18</v>
      </c>
      <c r="O113" s="238">
        <v>18</v>
      </c>
    </row>
    <row r="114" spans="1:15" ht="15.75" customHeight="1">
      <c r="A114" s="252">
        <v>291</v>
      </c>
      <c r="B114" s="254" t="s">
        <v>145</v>
      </c>
      <c r="C114" s="91">
        <v>1979</v>
      </c>
      <c r="D114" s="243">
        <v>-45999.533941024405</v>
      </c>
      <c r="E114" s="773">
        <f t="shared" si="5"/>
        <v>-23.243827155646489</v>
      </c>
      <c r="F114" s="244">
        <f>'1.b. Vos-laskelma_€as'!F114</f>
        <v>1080.598816937</v>
      </c>
      <c r="G114" s="244">
        <f t="shared" si="6"/>
        <v>1103.8426440926464</v>
      </c>
      <c r="H114" s="244"/>
      <c r="I114" s="280">
        <f>'1.a. Vos-laskelma'!D114</f>
        <v>1841769.0860845717</v>
      </c>
      <c r="J114" s="280">
        <f>'1.a. Vos-laskelma'!E114</f>
        <v>296735.97263375152</v>
      </c>
      <c r="K114" s="280">
        <f t="shared" si="7"/>
        <v>2138505.0587183232</v>
      </c>
      <c r="L114" s="774">
        <f t="shared" si="8"/>
        <v>2184504.5926593477</v>
      </c>
      <c r="M114" s="242">
        <f t="shared" si="9"/>
        <v>-2.1057192598998388E-2</v>
      </c>
      <c r="N114" s="238">
        <v>6</v>
      </c>
      <c r="O114" s="238">
        <v>6</v>
      </c>
    </row>
    <row r="115" spans="1:15" ht="15.75" customHeight="1">
      <c r="A115" s="252">
        <v>297</v>
      </c>
      <c r="B115" s="254" t="s">
        <v>146</v>
      </c>
      <c r="C115" s="91">
        <v>126572</v>
      </c>
      <c r="D115" s="243">
        <v>-848399.07293691277</v>
      </c>
      <c r="E115" s="773">
        <f t="shared" si="5"/>
        <v>-6.7028969514340675</v>
      </c>
      <c r="F115" s="244">
        <f>'1.b. Vos-laskelma_€as'!F115</f>
        <v>314.09048242197662</v>
      </c>
      <c r="G115" s="244">
        <f t="shared" si="6"/>
        <v>320.79337937341069</v>
      </c>
      <c r="H115" s="244"/>
      <c r="I115" s="280">
        <f>'1.a. Vos-laskelma'!D115</f>
        <v>13900462.853606366</v>
      </c>
      <c r="J115" s="280">
        <f>'1.a. Vos-laskelma'!E115</f>
        <v>25854597.687508062</v>
      </c>
      <c r="K115" s="280">
        <f t="shared" si="7"/>
        <v>39755060.541114427</v>
      </c>
      <c r="L115" s="774">
        <f t="shared" si="8"/>
        <v>40603459.614051342</v>
      </c>
      <c r="M115" s="242">
        <f t="shared" si="9"/>
        <v>-2.0894748403244769E-2</v>
      </c>
      <c r="N115" s="238">
        <v>11</v>
      </c>
      <c r="O115" s="238">
        <v>11</v>
      </c>
    </row>
    <row r="116" spans="1:15" ht="15.75" customHeight="1">
      <c r="A116" s="252">
        <v>300</v>
      </c>
      <c r="B116" s="254" t="s">
        <v>147</v>
      </c>
      <c r="C116" s="91">
        <v>3306</v>
      </c>
      <c r="D116" s="243">
        <v>-77515.839142185927</v>
      </c>
      <c r="E116" s="773">
        <f t="shared" si="5"/>
        <v>-23.447017284387758</v>
      </c>
      <c r="F116" s="244">
        <f>'1.b. Vos-laskelma_€as'!F116</f>
        <v>1097.383007046981</v>
      </c>
      <c r="G116" s="244">
        <f t="shared" si="6"/>
        <v>1120.8300243313688</v>
      </c>
      <c r="H116" s="244"/>
      <c r="I116" s="280">
        <f>'1.a. Vos-laskelma'!D116</f>
        <v>2003901.0729077703</v>
      </c>
      <c r="J116" s="280">
        <f>'1.a. Vos-laskelma'!E116</f>
        <v>1624047.1483895485</v>
      </c>
      <c r="K116" s="280">
        <f t="shared" si="7"/>
        <v>3627948.221297319</v>
      </c>
      <c r="L116" s="774">
        <f t="shared" si="8"/>
        <v>3705464.0604395051</v>
      </c>
      <c r="M116" s="242">
        <f t="shared" si="9"/>
        <v>-2.0919333686100244E-2</v>
      </c>
      <c r="N116" s="238">
        <v>14</v>
      </c>
      <c r="O116" s="238">
        <v>14</v>
      </c>
    </row>
    <row r="117" spans="1:15" ht="15.75" customHeight="1">
      <c r="A117" s="252">
        <v>301</v>
      </c>
      <c r="B117" s="254" t="s">
        <v>148</v>
      </c>
      <c r="C117" s="91">
        <v>19441</v>
      </c>
      <c r="D117" s="243">
        <v>-255965.09457320208</v>
      </c>
      <c r="E117" s="773">
        <f t="shared" si="5"/>
        <v>-13.166251456879897</v>
      </c>
      <c r="F117" s="244">
        <f>'1.b. Vos-laskelma_€as'!F117</f>
        <v>613.59518568735132</v>
      </c>
      <c r="G117" s="244">
        <f t="shared" si="6"/>
        <v>626.76143714423119</v>
      </c>
      <c r="H117" s="244"/>
      <c r="I117" s="280">
        <f>'1.a. Vos-laskelma'!D117</f>
        <v>1418039.6756425826</v>
      </c>
      <c r="J117" s="280">
        <f>'1.a. Vos-laskelma'!E117</f>
        <v>10510864.329305213</v>
      </c>
      <c r="K117" s="280">
        <f t="shared" si="7"/>
        <v>11928904.004947796</v>
      </c>
      <c r="L117" s="774">
        <f t="shared" si="8"/>
        <v>12184869.099520998</v>
      </c>
      <c r="M117" s="242">
        <f t="shared" si="9"/>
        <v>-2.1006798881677308E-2</v>
      </c>
      <c r="N117" s="238">
        <v>14</v>
      </c>
      <c r="O117" s="238">
        <v>14</v>
      </c>
    </row>
    <row r="118" spans="1:15" ht="15.75" customHeight="1">
      <c r="A118" s="252">
        <v>304</v>
      </c>
      <c r="B118" s="254" t="s">
        <v>149</v>
      </c>
      <c r="C118" s="91">
        <v>972</v>
      </c>
      <c r="D118" s="243">
        <v>0</v>
      </c>
      <c r="E118" s="773">
        <f t="shared" si="5"/>
        <v>0</v>
      </c>
      <c r="F118" s="244">
        <f>'1.b. Vos-laskelma_€as'!F118</f>
        <v>-59.852925605073061</v>
      </c>
      <c r="G118" s="244">
        <f t="shared" si="6"/>
        <v>-59.852925605073061</v>
      </c>
      <c r="H118" s="244"/>
      <c r="I118" s="280">
        <f>'1.a. Vos-laskelma'!D118</f>
        <v>32647.909772720071</v>
      </c>
      <c r="J118" s="280">
        <f>'1.a. Vos-laskelma'!E118</f>
        <v>-90824.953460851088</v>
      </c>
      <c r="K118" s="280">
        <f t="shared" si="7"/>
        <v>-58177.043688131016</v>
      </c>
      <c r="L118" s="774">
        <f t="shared" si="8"/>
        <v>-58177.043688131016</v>
      </c>
      <c r="M118" s="242">
        <f t="shared" si="9"/>
        <v>0</v>
      </c>
      <c r="N118" s="238">
        <v>2</v>
      </c>
      <c r="O118" s="238">
        <v>2</v>
      </c>
    </row>
    <row r="119" spans="1:15" ht="15.75" customHeight="1">
      <c r="A119" s="252">
        <v>305</v>
      </c>
      <c r="B119" s="254" t="s">
        <v>150</v>
      </c>
      <c r="C119" s="91">
        <v>14800</v>
      </c>
      <c r="D119" s="243">
        <v>-287662.24682359101</v>
      </c>
      <c r="E119" s="773">
        <f t="shared" si="5"/>
        <v>-19.436638298891285</v>
      </c>
      <c r="F119" s="244">
        <f>'1.b. Vos-laskelma_€as'!F119</f>
        <v>905.52133203891447</v>
      </c>
      <c r="G119" s="244">
        <f t="shared" si="6"/>
        <v>924.9579703378057</v>
      </c>
      <c r="H119" s="244"/>
      <c r="I119" s="280">
        <f>'1.a. Vos-laskelma'!D119</f>
        <v>9593785.1667942908</v>
      </c>
      <c r="J119" s="280">
        <f>'1.a. Vos-laskelma'!E119</f>
        <v>3807930.5473816427</v>
      </c>
      <c r="K119" s="280">
        <f t="shared" si="7"/>
        <v>13401715.714175934</v>
      </c>
      <c r="L119" s="774">
        <f t="shared" si="8"/>
        <v>13689377.960999524</v>
      </c>
      <c r="M119" s="242">
        <f t="shared" si="9"/>
        <v>-2.1013536746748388E-2</v>
      </c>
      <c r="N119" s="238">
        <v>17</v>
      </c>
      <c r="O119" s="238">
        <v>17</v>
      </c>
    </row>
    <row r="120" spans="1:15" ht="15.75" customHeight="1">
      <c r="A120" s="252">
        <v>309</v>
      </c>
      <c r="B120" s="254" t="s">
        <v>151</v>
      </c>
      <c r="C120" s="91">
        <v>6365</v>
      </c>
      <c r="D120" s="243">
        <v>-81857.613974614636</v>
      </c>
      <c r="E120" s="773">
        <f t="shared" si="5"/>
        <v>-12.860583499546683</v>
      </c>
      <c r="F120" s="244">
        <f>'1.b. Vos-laskelma_€as'!F120</f>
        <v>554.73586119764047</v>
      </c>
      <c r="G120" s="244">
        <f t="shared" si="6"/>
        <v>567.59644469718717</v>
      </c>
      <c r="H120" s="244"/>
      <c r="I120" s="280">
        <f>'1.a. Vos-laskelma'!D120</f>
        <v>-612677.75086318515</v>
      </c>
      <c r="J120" s="280">
        <f>'1.a. Vos-laskelma'!E120</f>
        <v>4143571.5073861671</v>
      </c>
      <c r="K120" s="280">
        <f t="shared" si="7"/>
        <v>3530893.7565229819</v>
      </c>
      <c r="L120" s="774">
        <f t="shared" si="8"/>
        <v>3612751.3704975965</v>
      </c>
      <c r="M120" s="242">
        <f t="shared" si="9"/>
        <v>-2.2657970499459008E-2</v>
      </c>
      <c r="N120" s="238">
        <v>12</v>
      </c>
      <c r="O120" s="238">
        <v>12</v>
      </c>
    </row>
    <row r="121" spans="1:15" ht="15.75" customHeight="1">
      <c r="A121" s="252">
        <v>312</v>
      </c>
      <c r="B121" s="254" t="s">
        <v>152</v>
      </c>
      <c r="C121" s="91">
        <v>1129</v>
      </c>
      <c r="D121" s="243">
        <v>-25374.196473201442</v>
      </c>
      <c r="E121" s="773">
        <f t="shared" si="5"/>
        <v>-22.474930445705439</v>
      </c>
      <c r="F121" s="244">
        <f>'1.b. Vos-laskelma_€as'!F121</f>
        <v>1046.5782949075876</v>
      </c>
      <c r="G121" s="244">
        <f t="shared" si="6"/>
        <v>1069.0532253532931</v>
      </c>
      <c r="H121" s="244"/>
      <c r="I121" s="280">
        <f>'1.a. Vos-laskelma'!D121</f>
        <v>773372.7549044817</v>
      </c>
      <c r="J121" s="280">
        <f>'1.a. Vos-laskelma'!E121</f>
        <v>408214.14004618477</v>
      </c>
      <c r="K121" s="280">
        <f t="shared" si="7"/>
        <v>1181586.8949506665</v>
      </c>
      <c r="L121" s="774">
        <f t="shared" si="8"/>
        <v>1206961.091423868</v>
      </c>
      <c r="M121" s="242">
        <f t="shared" si="9"/>
        <v>-2.102320998870574E-2</v>
      </c>
      <c r="N121" s="238">
        <v>13</v>
      </c>
      <c r="O121" s="238">
        <v>13</v>
      </c>
    </row>
    <row r="122" spans="1:15" ht="15.75" customHeight="1">
      <c r="A122" s="252">
        <v>316</v>
      </c>
      <c r="B122" s="254" t="s">
        <v>153</v>
      </c>
      <c r="C122" s="91">
        <v>4052</v>
      </c>
      <c r="D122" s="243">
        <v>-27742.816562803906</v>
      </c>
      <c r="E122" s="773">
        <f t="shared" si="5"/>
        <v>-6.8466970786781607</v>
      </c>
      <c r="F122" s="244">
        <f>'1.b. Vos-laskelma_€as'!F122</f>
        <v>338.24876061611008</v>
      </c>
      <c r="G122" s="244">
        <f t="shared" si="6"/>
        <v>345.09545769478825</v>
      </c>
      <c r="H122" s="244"/>
      <c r="I122" s="280">
        <f>'1.a. Vos-laskelma'!D122</f>
        <v>204024.79191916343</v>
      </c>
      <c r="J122" s="280">
        <f>'1.a. Vos-laskelma'!E122</f>
        <v>1166559.1860973146</v>
      </c>
      <c r="K122" s="280">
        <f t="shared" si="7"/>
        <v>1370583.978016478</v>
      </c>
      <c r="L122" s="774">
        <f t="shared" si="8"/>
        <v>1398326.7945792819</v>
      </c>
      <c r="M122" s="242">
        <f t="shared" si="9"/>
        <v>-1.9840009267040441E-2</v>
      </c>
      <c r="N122" s="238">
        <v>7</v>
      </c>
      <c r="O122" s="238">
        <v>7</v>
      </c>
    </row>
    <row r="123" spans="1:15" ht="15.75" customHeight="1">
      <c r="A123" s="252">
        <v>317</v>
      </c>
      <c r="B123" s="254" t="s">
        <v>154</v>
      </c>
      <c r="C123" s="91">
        <v>2324</v>
      </c>
      <c r="D123" s="243">
        <v>-85795.387248166502</v>
      </c>
      <c r="E123" s="773">
        <f t="shared" si="5"/>
        <v>-36.917120158419323</v>
      </c>
      <c r="F123" s="244">
        <f>'1.b. Vos-laskelma_€as'!F123</f>
        <v>1728.7062113577276</v>
      </c>
      <c r="G123" s="244">
        <f t="shared" si="6"/>
        <v>1765.6233315161469</v>
      </c>
      <c r="H123" s="244"/>
      <c r="I123" s="280">
        <f>'1.a. Vos-laskelma'!D123</f>
        <v>2447841.5799464835</v>
      </c>
      <c r="J123" s="280">
        <f>'1.a. Vos-laskelma'!E123</f>
        <v>1569671.655248876</v>
      </c>
      <c r="K123" s="280">
        <f t="shared" si="7"/>
        <v>4017513.2351953592</v>
      </c>
      <c r="L123" s="774">
        <f t="shared" si="8"/>
        <v>4103308.6224435256</v>
      </c>
      <c r="M123" s="242">
        <f t="shared" si="9"/>
        <v>-2.0908831175627057E-2</v>
      </c>
      <c r="N123" s="238">
        <v>17</v>
      </c>
      <c r="O123" s="238">
        <v>17</v>
      </c>
    </row>
    <row r="124" spans="1:15" ht="15.75" customHeight="1">
      <c r="A124" s="252">
        <v>320</v>
      </c>
      <c r="B124" s="254" t="s">
        <v>155</v>
      </c>
      <c r="C124" s="91">
        <v>6919</v>
      </c>
      <c r="D124" s="243">
        <v>-126661.76555350123</v>
      </c>
      <c r="E124" s="773">
        <f t="shared" si="5"/>
        <v>-18.306368774895393</v>
      </c>
      <c r="F124" s="244">
        <f>'1.b. Vos-laskelma_€as'!F124</f>
        <v>843.01695692778537</v>
      </c>
      <c r="G124" s="244">
        <f t="shared" si="6"/>
        <v>861.32332570268079</v>
      </c>
      <c r="H124" s="244"/>
      <c r="I124" s="280">
        <f>'1.a. Vos-laskelma'!D124</f>
        <v>3337505.647720817</v>
      </c>
      <c r="J124" s="280">
        <f>'1.a. Vos-laskelma'!E124</f>
        <v>2495328.6772625302</v>
      </c>
      <c r="K124" s="280">
        <f t="shared" si="7"/>
        <v>5832834.3249833472</v>
      </c>
      <c r="L124" s="774">
        <f t="shared" si="8"/>
        <v>5959496.0905368486</v>
      </c>
      <c r="M124" s="242">
        <f t="shared" si="9"/>
        <v>-2.1253771062058231E-2</v>
      </c>
      <c r="N124" s="238">
        <v>19</v>
      </c>
      <c r="O124" s="238">
        <v>19</v>
      </c>
    </row>
    <row r="125" spans="1:15" ht="15.75" customHeight="1">
      <c r="A125" s="252">
        <v>322</v>
      </c>
      <c r="B125" s="254" t="s">
        <v>156</v>
      </c>
      <c r="C125" s="91">
        <v>6340</v>
      </c>
      <c r="D125" s="243">
        <v>-181617.02955037018</v>
      </c>
      <c r="E125" s="773">
        <f t="shared" si="5"/>
        <v>-28.646219171982679</v>
      </c>
      <c r="F125" s="244">
        <f>'1.b. Vos-laskelma_€as'!F125</f>
        <v>1334.7458802304168</v>
      </c>
      <c r="G125" s="244">
        <f t="shared" si="6"/>
        <v>1363.3920994023995</v>
      </c>
      <c r="H125" s="244"/>
      <c r="I125" s="280">
        <f>'1.a. Vos-laskelma'!D125</f>
        <v>6942005.8397815097</v>
      </c>
      <c r="J125" s="280">
        <f>'1.a. Vos-laskelma'!E125</f>
        <v>1520283.0408793327</v>
      </c>
      <c r="K125" s="280">
        <f t="shared" si="7"/>
        <v>8462288.8806608431</v>
      </c>
      <c r="L125" s="774">
        <f t="shared" si="8"/>
        <v>8643905.9102112129</v>
      </c>
      <c r="M125" s="242">
        <f t="shared" si="9"/>
        <v>-2.101099103078187E-2</v>
      </c>
      <c r="N125" s="238">
        <v>2</v>
      </c>
      <c r="O125" s="238">
        <v>2</v>
      </c>
    </row>
    <row r="126" spans="1:15" ht="15.75" customHeight="1">
      <c r="A126" s="252">
        <v>398</v>
      </c>
      <c r="B126" s="254" t="s">
        <v>157</v>
      </c>
      <c r="C126" s="91">
        <v>121832</v>
      </c>
      <c r="D126" s="243">
        <v>-1846046.5922470433</v>
      </c>
      <c r="E126" s="773">
        <f t="shared" si="5"/>
        <v>-15.152395037814722</v>
      </c>
      <c r="F126" s="244">
        <f>'1.b. Vos-laskelma_€as'!F126</f>
        <v>712.54783948067086</v>
      </c>
      <c r="G126" s="244">
        <f t="shared" si="6"/>
        <v>727.70023451848556</v>
      </c>
      <c r="H126" s="244"/>
      <c r="I126" s="280">
        <f>'1.a. Vos-laskelma'!D126</f>
        <v>46950253.813913822</v>
      </c>
      <c r="J126" s="280">
        <f>'1.a. Vos-laskelma'!E126</f>
        <v>39860874.565695271</v>
      </c>
      <c r="K126" s="280">
        <f t="shared" si="7"/>
        <v>86811128.379609093</v>
      </c>
      <c r="L126" s="774">
        <f t="shared" si="8"/>
        <v>88657174.971856132</v>
      </c>
      <c r="M126" s="242">
        <f t="shared" si="9"/>
        <v>-2.0822303359350931E-2</v>
      </c>
      <c r="N126" s="238">
        <v>7</v>
      </c>
      <c r="O126" s="238">
        <v>7</v>
      </c>
    </row>
    <row r="127" spans="1:15" ht="15.75" customHeight="1">
      <c r="A127" s="252">
        <v>399</v>
      </c>
      <c r="B127" s="254" t="s">
        <v>158</v>
      </c>
      <c r="C127" s="91">
        <v>7534</v>
      </c>
      <c r="D127" s="243">
        <v>-77474.718928843984</v>
      </c>
      <c r="E127" s="773">
        <f t="shared" si="5"/>
        <v>-10.283344694563842</v>
      </c>
      <c r="F127" s="244">
        <f>'1.b. Vos-laskelma_€as'!F127</f>
        <v>480.38646833835702</v>
      </c>
      <c r="G127" s="244">
        <f t="shared" si="6"/>
        <v>490.66981303292084</v>
      </c>
      <c r="H127" s="244"/>
      <c r="I127" s="280">
        <f>'1.a. Vos-laskelma'!D127</f>
        <v>1077900.2383195148</v>
      </c>
      <c r="J127" s="280">
        <f>'1.a. Vos-laskelma'!E127</f>
        <v>2541331.4141416671</v>
      </c>
      <c r="K127" s="280">
        <f t="shared" si="7"/>
        <v>3619231.6524611819</v>
      </c>
      <c r="L127" s="774">
        <f t="shared" si="8"/>
        <v>3696706.3713900261</v>
      </c>
      <c r="M127" s="242">
        <f t="shared" si="9"/>
        <v>-2.0957769199210739E-2</v>
      </c>
      <c r="N127" s="238">
        <v>15</v>
      </c>
      <c r="O127" s="238">
        <v>15</v>
      </c>
    </row>
    <row r="128" spans="1:15" ht="15.75" customHeight="1">
      <c r="A128" s="252">
        <v>400</v>
      </c>
      <c r="B128" s="254" t="s">
        <v>159</v>
      </c>
      <c r="C128" s="91">
        <v>8400</v>
      </c>
      <c r="D128" s="243">
        <v>-222985.94714144297</v>
      </c>
      <c r="E128" s="773">
        <f t="shared" si="5"/>
        <v>-26.545946088267019</v>
      </c>
      <c r="F128" s="244">
        <f>'1.b. Vos-laskelma_€as'!F128</f>
        <v>1218.7072742944763</v>
      </c>
      <c r="G128" s="244">
        <f t="shared" si="6"/>
        <v>1245.2532203827434</v>
      </c>
      <c r="H128" s="244"/>
      <c r="I128" s="280">
        <f>'1.a. Vos-laskelma'!D128</f>
        <v>7146583.6687619528</v>
      </c>
      <c r="J128" s="280">
        <f>'1.a. Vos-laskelma'!E128</f>
        <v>3090557.4353116485</v>
      </c>
      <c r="K128" s="280">
        <f t="shared" si="7"/>
        <v>10237141.104073601</v>
      </c>
      <c r="L128" s="774">
        <f t="shared" si="8"/>
        <v>10460127.051215043</v>
      </c>
      <c r="M128" s="242">
        <f t="shared" si="9"/>
        <v>-2.1317709244797464E-2</v>
      </c>
      <c r="N128" s="238">
        <v>2</v>
      </c>
      <c r="O128" s="238">
        <v>2</v>
      </c>
    </row>
    <row r="129" spans="1:15" ht="15.75" customHeight="1">
      <c r="A129" s="252">
        <v>402</v>
      </c>
      <c r="B129" s="254" t="s">
        <v>160</v>
      </c>
      <c r="C129" s="91">
        <v>8803</v>
      </c>
      <c r="D129" s="243">
        <v>-82689.521378594625</v>
      </c>
      <c r="E129" s="773">
        <f t="shared" si="5"/>
        <v>-9.3933342472560071</v>
      </c>
      <c r="F129" s="244">
        <f>'1.b. Vos-laskelma_€as'!F129</f>
        <v>443.70714885233832</v>
      </c>
      <c r="G129" s="244">
        <f t="shared" si="6"/>
        <v>453.10048309959433</v>
      </c>
      <c r="H129" s="244"/>
      <c r="I129" s="280">
        <f>'1.a. Vos-laskelma'!D129</f>
        <v>-884401.72924213577</v>
      </c>
      <c r="J129" s="280">
        <f>'1.a. Vos-laskelma'!E129</f>
        <v>4790355.7605892699</v>
      </c>
      <c r="K129" s="280">
        <f t="shared" si="7"/>
        <v>3905954.0313471342</v>
      </c>
      <c r="L129" s="774">
        <f t="shared" si="8"/>
        <v>3988643.5527257286</v>
      </c>
      <c r="M129" s="242">
        <f t="shared" si="9"/>
        <v>-2.0731238649311468E-2</v>
      </c>
      <c r="N129" s="238">
        <v>11</v>
      </c>
      <c r="O129" s="238">
        <v>11</v>
      </c>
    </row>
    <row r="130" spans="1:15" ht="15.75" customHeight="1">
      <c r="A130" s="252">
        <v>403</v>
      </c>
      <c r="B130" s="254" t="s">
        <v>161</v>
      </c>
      <c r="C130" s="91">
        <v>2704</v>
      </c>
      <c r="D130" s="243">
        <v>-58210.0738364141</v>
      </c>
      <c r="E130" s="773">
        <f t="shared" si="5"/>
        <v>-21.527394170271485</v>
      </c>
      <c r="F130" s="244">
        <f>'1.b. Vos-laskelma_€as'!F130</f>
        <v>1011.6485170911217</v>
      </c>
      <c r="G130" s="244">
        <f t="shared" si="6"/>
        <v>1033.1759112613931</v>
      </c>
      <c r="H130" s="244"/>
      <c r="I130" s="280">
        <f>'1.a. Vos-laskelma'!D130</f>
        <v>1032224.8335751072</v>
      </c>
      <c r="J130" s="280">
        <f>'1.a. Vos-laskelma'!E130</f>
        <v>1703272.7566392859</v>
      </c>
      <c r="K130" s="280">
        <f t="shared" si="7"/>
        <v>2735497.5902143931</v>
      </c>
      <c r="L130" s="774">
        <f t="shared" si="8"/>
        <v>2793707.6640508072</v>
      </c>
      <c r="M130" s="242">
        <f t="shared" si="9"/>
        <v>-2.0836136359382331E-2</v>
      </c>
      <c r="N130" s="238">
        <v>14</v>
      </c>
      <c r="O130" s="238">
        <v>14</v>
      </c>
    </row>
    <row r="131" spans="1:15" ht="15.75" customHeight="1">
      <c r="A131" s="252">
        <v>405</v>
      </c>
      <c r="B131" s="254" t="s">
        <v>162</v>
      </c>
      <c r="C131" s="91">
        <v>73241</v>
      </c>
      <c r="D131" s="243">
        <v>-594996.0661996553</v>
      </c>
      <c r="E131" s="773">
        <f t="shared" si="5"/>
        <v>-8.1238113379071191</v>
      </c>
      <c r="F131" s="244">
        <f>'1.b. Vos-laskelma_€as'!F131</f>
        <v>380.75045166374457</v>
      </c>
      <c r="G131" s="244">
        <f t="shared" si="6"/>
        <v>388.87426300165168</v>
      </c>
      <c r="H131" s="244"/>
      <c r="I131" s="280">
        <f>'1.a. Vos-laskelma'!D131</f>
        <v>14897095.071413236</v>
      </c>
      <c r="J131" s="280">
        <f>'1.a. Vos-laskelma'!E131</f>
        <v>12989448.75889108</v>
      </c>
      <c r="K131" s="280">
        <f t="shared" si="7"/>
        <v>27886543.830304317</v>
      </c>
      <c r="L131" s="774">
        <f t="shared" si="8"/>
        <v>28481539.896503974</v>
      </c>
      <c r="M131" s="242">
        <f t="shared" si="9"/>
        <v>-2.0890586266112995E-2</v>
      </c>
      <c r="N131" s="238">
        <v>9</v>
      </c>
      <c r="O131" s="238">
        <v>9</v>
      </c>
    </row>
    <row r="132" spans="1:15" ht="15.75" customHeight="1">
      <c r="A132" s="252">
        <v>407</v>
      </c>
      <c r="B132" s="254" t="s">
        <v>163</v>
      </c>
      <c r="C132" s="91">
        <v>2430</v>
      </c>
      <c r="D132" s="243">
        <v>-43098.747687157527</v>
      </c>
      <c r="E132" s="773">
        <f t="shared" si="5"/>
        <v>-17.736110159324085</v>
      </c>
      <c r="F132" s="244">
        <f>'1.b. Vos-laskelma_€as'!F132</f>
        <v>830.30160948786954</v>
      </c>
      <c r="G132" s="244">
        <f t="shared" si="6"/>
        <v>848.03771964719363</v>
      </c>
      <c r="H132" s="244"/>
      <c r="I132" s="280">
        <f>'1.a. Vos-laskelma'!D132</f>
        <v>908642.72060661018</v>
      </c>
      <c r="J132" s="280">
        <f>'1.a. Vos-laskelma'!E132</f>
        <v>1108990.1904489128</v>
      </c>
      <c r="K132" s="280">
        <f t="shared" si="7"/>
        <v>2017632.911055523</v>
      </c>
      <c r="L132" s="774">
        <f t="shared" si="8"/>
        <v>2060731.6587426804</v>
      </c>
      <c r="M132" s="242">
        <f t="shared" si="9"/>
        <v>-2.0914293961715267E-2</v>
      </c>
      <c r="N132" s="238">
        <v>1</v>
      </c>
      <c r="O132" s="239">
        <v>34</v>
      </c>
    </row>
    <row r="133" spans="1:15" ht="15.75" customHeight="1">
      <c r="A133" s="252">
        <v>408</v>
      </c>
      <c r="B133" s="254" t="s">
        <v>164</v>
      </c>
      <c r="C133" s="91">
        <v>13927</v>
      </c>
      <c r="D133" s="243">
        <v>-266756.75045684067</v>
      </c>
      <c r="E133" s="773">
        <f t="shared" si="5"/>
        <v>-19.153927655406093</v>
      </c>
      <c r="F133" s="244">
        <f>'1.b. Vos-laskelma_€as'!F133</f>
        <v>878.7901448222492</v>
      </c>
      <c r="G133" s="244">
        <f t="shared" si="6"/>
        <v>897.94407247765525</v>
      </c>
      <c r="H133" s="244"/>
      <c r="I133" s="280">
        <f>'1.a. Vos-laskelma'!D133</f>
        <v>6325302.2270761235</v>
      </c>
      <c r="J133" s="280">
        <f>'1.a. Vos-laskelma'!E133</f>
        <v>5913608.1198633416</v>
      </c>
      <c r="K133" s="280">
        <f t="shared" si="7"/>
        <v>12238910.346939465</v>
      </c>
      <c r="L133" s="774">
        <f t="shared" si="8"/>
        <v>12505667.097396305</v>
      </c>
      <c r="M133" s="242">
        <f t="shared" si="9"/>
        <v>-2.1330869307434209E-2</v>
      </c>
      <c r="N133" s="238">
        <v>14</v>
      </c>
      <c r="O133" s="238">
        <v>14</v>
      </c>
    </row>
    <row r="134" spans="1:15" ht="15.75" customHeight="1">
      <c r="A134" s="252">
        <v>410</v>
      </c>
      <c r="B134" s="254" t="s">
        <v>165</v>
      </c>
      <c r="C134" s="91">
        <v>18808</v>
      </c>
      <c r="D134" s="243">
        <v>-403222.4961445441</v>
      </c>
      <c r="E134" s="773">
        <f t="shared" si="5"/>
        <v>-21.438882185481926</v>
      </c>
      <c r="F134" s="244">
        <f>'1.b. Vos-laskelma_€as'!F134</f>
        <v>995.84954713597449</v>
      </c>
      <c r="G134" s="244">
        <f t="shared" si="6"/>
        <v>1017.2884293214564</v>
      </c>
      <c r="H134" s="244"/>
      <c r="I134" s="280">
        <f>'1.a. Vos-laskelma'!D134</f>
        <v>10597363.528502982</v>
      </c>
      <c r="J134" s="280">
        <f>'1.a. Vos-laskelma'!E134</f>
        <v>8132574.7540304232</v>
      </c>
      <c r="K134" s="280">
        <f t="shared" si="7"/>
        <v>18729938.282533407</v>
      </c>
      <c r="L134" s="774">
        <f t="shared" si="8"/>
        <v>19133160.778677952</v>
      </c>
      <c r="M134" s="242">
        <f t="shared" si="9"/>
        <v>-2.1074536549857272E-2</v>
      </c>
      <c r="N134" s="238">
        <v>13</v>
      </c>
      <c r="O134" s="238">
        <v>13</v>
      </c>
    </row>
    <row r="135" spans="1:15" ht="15.75" customHeight="1">
      <c r="A135" s="252">
        <v>416</v>
      </c>
      <c r="B135" s="254" t="s">
        <v>166</v>
      </c>
      <c r="C135" s="91">
        <v>2878</v>
      </c>
      <c r="D135" s="243">
        <v>-39720.095472450848</v>
      </c>
      <c r="E135" s="773">
        <f t="shared" si="5"/>
        <v>-13.801284041852275</v>
      </c>
      <c r="F135" s="244">
        <f>'1.b. Vos-laskelma_€as'!F135</f>
        <v>645.51178291172471</v>
      </c>
      <c r="G135" s="244">
        <f t="shared" si="6"/>
        <v>659.31306695357694</v>
      </c>
      <c r="H135" s="244"/>
      <c r="I135" s="280">
        <f>'1.a. Vos-laskelma'!D135</f>
        <v>599569.77872218052</v>
      </c>
      <c r="J135" s="280">
        <f>'1.a. Vos-laskelma'!E135</f>
        <v>1258213.1324977633</v>
      </c>
      <c r="K135" s="280">
        <f t="shared" si="7"/>
        <v>1857782.9112199438</v>
      </c>
      <c r="L135" s="774">
        <f t="shared" si="8"/>
        <v>1897503.0066923946</v>
      </c>
      <c r="M135" s="242">
        <f t="shared" si="9"/>
        <v>-2.0932823469770604E-2</v>
      </c>
      <c r="N135" s="238">
        <v>9</v>
      </c>
      <c r="O135" s="238">
        <v>9</v>
      </c>
    </row>
    <row r="136" spans="1:15" ht="15.75" customHeight="1">
      <c r="A136" s="252">
        <v>418</v>
      </c>
      <c r="B136" s="254" t="s">
        <v>167</v>
      </c>
      <c r="C136" s="91">
        <v>25041</v>
      </c>
      <c r="D136" s="243">
        <v>-433685.58635120944</v>
      </c>
      <c r="E136" s="773">
        <f t="shared" si="5"/>
        <v>-17.319020260820633</v>
      </c>
      <c r="F136" s="244">
        <f>'1.b. Vos-laskelma_€as'!F136</f>
        <v>814.07997712544829</v>
      </c>
      <c r="G136" s="244">
        <f t="shared" si="6"/>
        <v>831.39899738626889</v>
      </c>
      <c r="H136" s="244"/>
      <c r="I136" s="280">
        <f>'1.a. Vos-laskelma'!D136</f>
        <v>19268281.744996022</v>
      </c>
      <c r="J136" s="280">
        <f>'1.a. Vos-laskelma'!E136</f>
        <v>1117094.9622023287</v>
      </c>
      <c r="K136" s="280">
        <f t="shared" si="7"/>
        <v>20385376.707198352</v>
      </c>
      <c r="L136" s="774">
        <f t="shared" si="8"/>
        <v>20819062.29354956</v>
      </c>
      <c r="M136" s="242">
        <f t="shared" si="9"/>
        <v>-2.0831177708017123E-2</v>
      </c>
      <c r="N136" s="238">
        <v>6</v>
      </c>
      <c r="O136" s="238">
        <v>6</v>
      </c>
    </row>
    <row r="137" spans="1:15" ht="15.75" customHeight="1">
      <c r="A137" s="252">
        <v>420</v>
      </c>
      <c r="B137" s="254" t="s">
        <v>168</v>
      </c>
      <c r="C137" s="91">
        <v>8924</v>
      </c>
      <c r="D137" s="243">
        <v>-99655.487699825084</v>
      </c>
      <c r="E137" s="773">
        <f t="shared" si="5"/>
        <v>-11.16713219406377</v>
      </c>
      <c r="F137" s="244">
        <f>'1.b. Vos-laskelma_€as'!F137</f>
        <v>520.98958028167726</v>
      </c>
      <c r="G137" s="244">
        <f t="shared" si="6"/>
        <v>532.15671247574107</v>
      </c>
      <c r="H137" s="244"/>
      <c r="I137" s="280">
        <f>'1.a. Vos-laskelma'!D137</f>
        <v>1873834.2806571317</v>
      </c>
      <c r="J137" s="280">
        <f>'1.a. Vos-laskelma'!E137</f>
        <v>2775476.7337765563</v>
      </c>
      <c r="K137" s="280">
        <f t="shared" si="7"/>
        <v>4649311.0144336876</v>
      </c>
      <c r="L137" s="774">
        <f t="shared" si="8"/>
        <v>4748966.5021335129</v>
      </c>
      <c r="M137" s="242">
        <f t="shared" si="9"/>
        <v>-2.0984668486302024E-2</v>
      </c>
      <c r="N137" s="238">
        <v>11</v>
      </c>
      <c r="O137" s="238">
        <v>11</v>
      </c>
    </row>
    <row r="138" spans="1:15" ht="15.75" customHeight="1">
      <c r="A138" s="252">
        <v>421</v>
      </c>
      <c r="B138" s="254" t="s">
        <v>169</v>
      </c>
      <c r="C138" s="91">
        <v>656</v>
      </c>
      <c r="D138" s="243">
        <v>-22658.131297070271</v>
      </c>
      <c r="E138" s="773">
        <f t="shared" si="5"/>
        <v>-34.539834294314439</v>
      </c>
      <c r="F138" s="244">
        <f>'1.b. Vos-laskelma_€as'!F138</f>
        <v>1610.8765226593714</v>
      </c>
      <c r="G138" s="244">
        <f t="shared" si="6"/>
        <v>1645.4163569536859</v>
      </c>
      <c r="H138" s="244"/>
      <c r="I138" s="280">
        <f>'1.a. Vos-laskelma'!D138</f>
        <v>1070727.7607793454</v>
      </c>
      <c r="J138" s="280">
        <f>'1.a. Vos-laskelma'!E138</f>
        <v>-13992.761914797891</v>
      </c>
      <c r="K138" s="280">
        <f t="shared" si="7"/>
        <v>1056734.9988645476</v>
      </c>
      <c r="L138" s="774">
        <f t="shared" si="8"/>
        <v>1079393.1301616179</v>
      </c>
      <c r="M138" s="242">
        <f t="shared" si="9"/>
        <v>-2.0991546697798291E-2</v>
      </c>
      <c r="N138" s="238">
        <v>16</v>
      </c>
      <c r="O138" s="238">
        <v>16</v>
      </c>
    </row>
    <row r="139" spans="1:15" ht="15.75" customHeight="1">
      <c r="A139" s="252">
        <v>422</v>
      </c>
      <c r="B139" s="254" t="s">
        <v>170</v>
      </c>
      <c r="C139" s="91">
        <v>9846</v>
      </c>
      <c r="D139" s="243">
        <v>-98146.056906528203</v>
      </c>
      <c r="E139" s="773">
        <f t="shared" ref="E139:E202" si="10">D139/C139</f>
        <v>-9.9681146563607754</v>
      </c>
      <c r="F139" s="244">
        <f>'1.b. Vos-laskelma_€as'!F139</f>
        <v>451.92110586480339</v>
      </c>
      <c r="G139" s="244">
        <f t="shared" ref="G139:G202" si="11">F139-E139</f>
        <v>461.88922052116419</v>
      </c>
      <c r="H139" s="244"/>
      <c r="I139" s="280">
        <f>'1.a. Vos-laskelma'!D139</f>
        <v>1869879.7574741314</v>
      </c>
      <c r="J139" s="280">
        <f>'1.a. Vos-laskelma'!E139</f>
        <v>2579735.4508707225</v>
      </c>
      <c r="K139" s="280">
        <f t="shared" ref="K139:K202" si="12">I139+J139</f>
        <v>4449615.2083448544</v>
      </c>
      <c r="L139" s="774">
        <f t="shared" ref="L139:L202" si="13">K139-D139</f>
        <v>4547761.2652513823</v>
      </c>
      <c r="M139" s="242">
        <f t="shared" ref="M139:M202" si="14">D139/L139</f>
        <v>-2.1581180537431549E-2</v>
      </c>
      <c r="N139" s="238">
        <v>12</v>
      </c>
      <c r="O139" s="238">
        <v>12</v>
      </c>
    </row>
    <row r="140" spans="1:15" ht="15.75" customHeight="1">
      <c r="A140" s="252">
        <v>423</v>
      </c>
      <c r="B140" s="254" t="s">
        <v>171</v>
      </c>
      <c r="C140" s="91">
        <v>20732</v>
      </c>
      <c r="D140" s="243">
        <v>-345429.90608207468</v>
      </c>
      <c r="E140" s="773">
        <f t="shared" si="10"/>
        <v>-16.661677893212168</v>
      </c>
      <c r="F140" s="244">
        <f>'1.b. Vos-laskelma_€as'!F140</f>
        <v>779.98877719266443</v>
      </c>
      <c r="G140" s="244">
        <f t="shared" si="11"/>
        <v>796.65045508587662</v>
      </c>
      <c r="H140" s="244"/>
      <c r="I140" s="280">
        <f>'1.a. Vos-laskelma'!D140</f>
        <v>15374157.716660241</v>
      </c>
      <c r="J140" s="280">
        <f>'1.a. Vos-laskelma'!E140</f>
        <v>796569.61209807801</v>
      </c>
      <c r="K140" s="280">
        <f t="shared" si="12"/>
        <v>16170727.328758318</v>
      </c>
      <c r="L140" s="774">
        <f t="shared" si="13"/>
        <v>16516157.234840393</v>
      </c>
      <c r="M140" s="242">
        <f t="shared" si="14"/>
        <v>-2.091466563138546E-2</v>
      </c>
      <c r="N140" s="238">
        <v>2</v>
      </c>
      <c r="O140" s="238">
        <v>2</v>
      </c>
    </row>
    <row r="141" spans="1:15" ht="15.75" customHeight="1">
      <c r="A141" s="252">
        <v>425</v>
      </c>
      <c r="B141" s="254" t="s">
        <v>172</v>
      </c>
      <c r="C141" s="91">
        <v>10116</v>
      </c>
      <c r="D141" s="243">
        <v>-430865.94635170395</v>
      </c>
      <c r="E141" s="773">
        <f t="shared" si="10"/>
        <v>-42.592521387080268</v>
      </c>
      <c r="F141" s="244">
        <f>'1.b. Vos-laskelma_€as'!F141</f>
        <v>1988.2306531734455</v>
      </c>
      <c r="G141" s="244">
        <f t="shared" si="11"/>
        <v>2030.8231745605258</v>
      </c>
      <c r="H141" s="244"/>
      <c r="I141" s="280">
        <f>'1.a. Vos-laskelma'!D141</f>
        <v>14991963.615245663</v>
      </c>
      <c r="J141" s="280">
        <f>'1.a. Vos-laskelma'!E141</f>
        <v>5120977.6722569121</v>
      </c>
      <c r="K141" s="280">
        <f t="shared" si="12"/>
        <v>20112941.287502576</v>
      </c>
      <c r="L141" s="774">
        <f t="shared" si="13"/>
        <v>20543807.233854279</v>
      </c>
      <c r="M141" s="242">
        <f t="shared" si="14"/>
        <v>-2.0973032965461099E-2</v>
      </c>
      <c r="N141" s="238">
        <v>17</v>
      </c>
      <c r="O141" s="238">
        <v>17</v>
      </c>
    </row>
    <row r="142" spans="1:15" ht="15.75" customHeight="1">
      <c r="A142" s="252">
        <v>426</v>
      </c>
      <c r="B142" s="254" t="s">
        <v>173</v>
      </c>
      <c r="C142" s="91">
        <v>11980</v>
      </c>
      <c r="D142" s="243">
        <v>-210031.21482634862</v>
      </c>
      <c r="E142" s="773">
        <f t="shared" si="10"/>
        <v>-17.53182093709087</v>
      </c>
      <c r="F142" s="244">
        <f>'1.b. Vos-laskelma_€as'!F142</f>
        <v>820.5160232241974</v>
      </c>
      <c r="G142" s="244">
        <f t="shared" si="11"/>
        <v>838.04784416128825</v>
      </c>
      <c r="H142" s="244"/>
      <c r="I142" s="280">
        <f>'1.a. Vos-laskelma'!D142</f>
        <v>3981507.7280216687</v>
      </c>
      <c r="J142" s="280">
        <f>'1.a. Vos-laskelma'!E142</f>
        <v>5848274.2302042171</v>
      </c>
      <c r="K142" s="280">
        <f t="shared" si="12"/>
        <v>9829781.9582258854</v>
      </c>
      <c r="L142" s="774">
        <f t="shared" si="13"/>
        <v>10039813.173052235</v>
      </c>
      <c r="M142" s="242">
        <f t="shared" si="14"/>
        <v>-2.0919832989531255E-2</v>
      </c>
      <c r="N142" s="238">
        <v>12</v>
      </c>
      <c r="O142" s="238">
        <v>12</v>
      </c>
    </row>
    <row r="143" spans="1:15" ht="15.75" customHeight="1">
      <c r="A143" s="252">
        <v>430</v>
      </c>
      <c r="B143" s="254" t="s">
        <v>174</v>
      </c>
      <c r="C143" s="91">
        <v>15124</v>
      </c>
      <c r="D143" s="243">
        <v>-225429.14585955074</v>
      </c>
      <c r="E143" s="773">
        <f t="shared" si="10"/>
        <v>-14.905391818272332</v>
      </c>
      <c r="F143" s="244">
        <f>'1.b. Vos-laskelma_€as'!F143</f>
        <v>688.57473219390533</v>
      </c>
      <c r="G143" s="244">
        <f t="shared" si="11"/>
        <v>703.48012401217761</v>
      </c>
      <c r="H143" s="244"/>
      <c r="I143" s="280">
        <f>'1.a. Vos-laskelma'!D143</f>
        <v>3641746.6191511829</v>
      </c>
      <c r="J143" s="280">
        <f>'1.a. Vos-laskelma'!E143</f>
        <v>6772257.630549442</v>
      </c>
      <c r="K143" s="280">
        <f t="shared" si="12"/>
        <v>10414004.249700624</v>
      </c>
      <c r="L143" s="774">
        <f t="shared" si="13"/>
        <v>10639433.395560175</v>
      </c>
      <c r="M143" s="242">
        <f t="shared" si="14"/>
        <v>-2.1188078112657962E-2</v>
      </c>
      <c r="N143" s="238">
        <v>2</v>
      </c>
      <c r="O143" s="238">
        <v>2</v>
      </c>
    </row>
    <row r="144" spans="1:15" ht="15.75" customHeight="1">
      <c r="A144" s="252">
        <v>433</v>
      </c>
      <c r="B144" s="254" t="s">
        <v>175</v>
      </c>
      <c r="C144" s="91">
        <v>7574</v>
      </c>
      <c r="D144" s="243">
        <v>-89104.598340845812</v>
      </c>
      <c r="E144" s="773">
        <f t="shared" si="10"/>
        <v>-11.764536353425642</v>
      </c>
      <c r="F144" s="244">
        <f>'1.b. Vos-laskelma_€as'!F144</f>
        <v>553.56115295039911</v>
      </c>
      <c r="G144" s="244">
        <f t="shared" si="11"/>
        <v>565.32568930382479</v>
      </c>
      <c r="H144" s="244"/>
      <c r="I144" s="280">
        <f>'1.a. Vos-laskelma'!D144</f>
        <v>2001173.2800708166</v>
      </c>
      <c r="J144" s="280">
        <f>'1.a. Vos-laskelma'!E144</f>
        <v>2191498.8923755065</v>
      </c>
      <c r="K144" s="280">
        <f t="shared" si="12"/>
        <v>4192672.1724463231</v>
      </c>
      <c r="L144" s="774">
        <f t="shared" si="13"/>
        <v>4281776.7707871692</v>
      </c>
      <c r="M144" s="242">
        <f t="shared" si="14"/>
        <v>-2.0810192382930946E-2</v>
      </c>
      <c r="N144" s="238">
        <v>5</v>
      </c>
      <c r="O144" s="238">
        <v>5</v>
      </c>
    </row>
    <row r="145" spans="1:15" ht="15.75" customHeight="1">
      <c r="A145" s="252">
        <v>434</v>
      </c>
      <c r="B145" s="254" t="s">
        <v>176</v>
      </c>
      <c r="C145" s="91">
        <v>14196</v>
      </c>
      <c r="D145" s="243">
        <v>-141908.00543875902</v>
      </c>
      <c r="E145" s="773">
        <f t="shared" si="10"/>
        <v>-9.996337379456115</v>
      </c>
      <c r="F145" s="244">
        <f>'1.b. Vos-laskelma_€as'!F145</f>
        <v>463.51614198426194</v>
      </c>
      <c r="G145" s="244">
        <f t="shared" si="11"/>
        <v>473.51247936371806</v>
      </c>
      <c r="H145" s="244"/>
      <c r="I145" s="280">
        <f>'1.a. Vos-laskelma'!D145</f>
        <v>6828776.1640658444</v>
      </c>
      <c r="J145" s="280">
        <f>'1.a. Vos-laskelma'!E145</f>
        <v>-248701.01245726171</v>
      </c>
      <c r="K145" s="280">
        <f t="shared" si="12"/>
        <v>6580075.1516085826</v>
      </c>
      <c r="L145" s="774">
        <f t="shared" si="13"/>
        <v>6721983.1570473416</v>
      </c>
      <c r="M145" s="242">
        <f t="shared" si="14"/>
        <v>-2.1111032581208177E-2</v>
      </c>
      <c r="N145" s="238">
        <v>1</v>
      </c>
      <c r="O145" s="239">
        <v>34</v>
      </c>
    </row>
    <row r="146" spans="1:15" ht="15.75" customHeight="1">
      <c r="A146" s="252">
        <v>435</v>
      </c>
      <c r="B146" s="254" t="s">
        <v>177</v>
      </c>
      <c r="C146" s="91">
        <v>695</v>
      </c>
      <c r="D146" s="243">
        <v>-20717.315365138576</v>
      </c>
      <c r="E146" s="773">
        <f t="shared" si="10"/>
        <v>-29.809086856314497</v>
      </c>
      <c r="F146" s="244">
        <f>'1.b. Vos-laskelma_€as'!F146</f>
        <v>1391.7984302232396</v>
      </c>
      <c r="G146" s="244">
        <f t="shared" si="11"/>
        <v>1421.6075170795541</v>
      </c>
      <c r="H146" s="244"/>
      <c r="I146" s="280">
        <f>'1.a. Vos-laskelma'!D146</f>
        <v>969584.59153823764</v>
      </c>
      <c r="J146" s="280">
        <f>'1.a. Vos-laskelma'!E146</f>
        <v>-2284.6825330860438</v>
      </c>
      <c r="K146" s="280">
        <f t="shared" si="12"/>
        <v>967299.9090051516</v>
      </c>
      <c r="L146" s="774">
        <f t="shared" si="13"/>
        <v>988017.22437029018</v>
      </c>
      <c r="M146" s="242">
        <f t="shared" si="14"/>
        <v>-2.0968577120042312E-2</v>
      </c>
      <c r="N146" s="238">
        <v>13</v>
      </c>
      <c r="O146" s="238">
        <v>13</v>
      </c>
    </row>
    <row r="147" spans="1:15" ht="15.75" customHeight="1">
      <c r="A147" s="252">
        <v>436</v>
      </c>
      <c r="B147" s="254" t="s">
        <v>178</v>
      </c>
      <c r="C147" s="91">
        <v>2018</v>
      </c>
      <c r="D147" s="243">
        <v>-80767.97645388158</v>
      </c>
      <c r="E147" s="773">
        <f t="shared" si="10"/>
        <v>-40.023774258613273</v>
      </c>
      <c r="F147" s="244">
        <f>'1.b. Vos-laskelma_€as'!F147</f>
        <v>1863.2704035642678</v>
      </c>
      <c r="G147" s="244">
        <f t="shared" si="11"/>
        <v>1903.294177822881</v>
      </c>
      <c r="H147" s="244"/>
      <c r="I147" s="280">
        <f>'1.a. Vos-laskelma'!D147</f>
        <v>2350205.0663879113</v>
      </c>
      <c r="J147" s="280">
        <f>'1.a. Vos-laskelma'!E147</f>
        <v>1409874.608004781</v>
      </c>
      <c r="K147" s="280">
        <f t="shared" si="12"/>
        <v>3760079.6743926923</v>
      </c>
      <c r="L147" s="774">
        <f t="shared" si="13"/>
        <v>3840847.650846574</v>
      </c>
      <c r="M147" s="242">
        <f t="shared" si="14"/>
        <v>-2.102868527890692E-2</v>
      </c>
      <c r="N147" s="238">
        <v>17</v>
      </c>
      <c r="O147" s="238">
        <v>17</v>
      </c>
    </row>
    <row r="148" spans="1:15" ht="15.75" customHeight="1">
      <c r="A148" s="252">
        <v>440</v>
      </c>
      <c r="B148" s="254" t="s">
        <v>179</v>
      </c>
      <c r="C148" s="91">
        <v>5955</v>
      </c>
      <c r="D148" s="243">
        <v>-293482.27175995999</v>
      </c>
      <c r="E148" s="773">
        <f t="shared" si="10"/>
        <v>-49.283336987398819</v>
      </c>
      <c r="F148" s="244">
        <f>'1.b. Vos-laskelma_€as'!F148</f>
        <v>2300.5930649950424</v>
      </c>
      <c r="G148" s="244">
        <f t="shared" si="11"/>
        <v>2349.8764019824412</v>
      </c>
      <c r="H148" s="244"/>
      <c r="I148" s="280">
        <f>'1.a. Vos-laskelma'!D148</f>
        <v>10538570.801216701</v>
      </c>
      <c r="J148" s="280">
        <f>'1.a. Vos-laskelma'!E148</f>
        <v>3161460.9008287746</v>
      </c>
      <c r="K148" s="280">
        <f t="shared" si="12"/>
        <v>13700031.702045476</v>
      </c>
      <c r="L148" s="774">
        <f t="shared" si="13"/>
        <v>13993513.973805437</v>
      </c>
      <c r="M148" s="242">
        <f t="shared" si="14"/>
        <v>-2.0972735819561238E-2</v>
      </c>
      <c r="N148" s="238">
        <v>15</v>
      </c>
      <c r="O148" s="238">
        <v>15</v>
      </c>
    </row>
    <row r="149" spans="1:15" ht="15.75" customHeight="1">
      <c r="A149" s="252">
        <v>441</v>
      </c>
      <c r="B149" s="254" t="s">
        <v>180</v>
      </c>
      <c r="C149" s="91">
        <v>4304</v>
      </c>
      <c r="D149" s="243">
        <v>-28386.793101055653</v>
      </c>
      <c r="E149" s="773">
        <f t="shared" si="10"/>
        <v>-6.5954444937396968</v>
      </c>
      <c r="F149" s="244">
        <f>'1.b. Vos-laskelma_€as'!F149</f>
        <v>309.0890544843071</v>
      </c>
      <c r="G149" s="244">
        <f t="shared" si="11"/>
        <v>315.6844989780468</v>
      </c>
      <c r="H149" s="244"/>
      <c r="I149" s="280">
        <f>'1.a. Vos-laskelma'!D149</f>
        <v>-220526.62128767977</v>
      </c>
      <c r="J149" s="280">
        <f>'1.a. Vos-laskelma'!E149</f>
        <v>1550845.9117881376</v>
      </c>
      <c r="K149" s="280">
        <f t="shared" si="12"/>
        <v>1330319.2905004579</v>
      </c>
      <c r="L149" s="774">
        <f t="shared" si="13"/>
        <v>1358706.0836015134</v>
      </c>
      <c r="M149" s="242">
        <f t="shared" si="14"/>
        <v>-2.0892519319418195E-2</v>
      </c>
      <c r="N149" s="238">
        <v>9</v>
      </c>
      <c r="O149" s="238">
        <v>9</v>
      </c>
    </row>
    <row r="150" spans="1:15" ht="15.75" customHeight="1">
      <c r="A150" s="252">
        <v>444</v>
      </c>
      <c r="B150" s="254" t="s">
        <v>181</v>
      </c>
      <c r="C150" s="91">
        <v>45435</v>
      </c>
      <c r="D150" s="243">
        <v>-527698.71384001023</v>
      </c>
      <c r="E150" s="773">
        <f t="shared" si="10"/>
        <v>-11.614365881809404</v>
      </c>
      <c r="F150" s="244">
        <f>'1.b. Vos-laskelma_€as'!F150</f>
        <v>547.31768559359637</v>
      </c>
      <c r="G150" s="244">
        <f t="shared" si="11"/>
        <v>558.93205147540573</v>
      </c>
      <c r="H150" s="244"/>
      <c r="I150" s="280">
        <f>'1.a. Vos-laskelma'!D150</f>
        <v>18479454.011080958</v>
      </c>
      <c r="J150" s="280">
        <f>'1.a. Vos-laskelma'!E150</f>
        <v>6387925.033864093</v>
      </c>
      <c r="K150" s="280">
        <f t="shared" si="12"/>
        <v>24867379.04494505</v>
      </c>
      <c r="L150" s="774">
        <f t="shared" si="13"/>
        <v>25395077.758785062</v>
      </c>
      <c r="M150" s="242">
        <f t="shared" si="14"/>
        <v>-2.0779566766928305E-2</v>
      </c>
      <c r="N150" s="238">
        <v>1</v>
      </c>
      <c r="O150" s="239">
        <v>33</v>
      </c>
    </row>
    <row r="151" spans="1:15" ht="15.75" customHeight="1">
      <c r="A151" s="252">
        <v>445</v>
      </c>
      <c r="B151" s="254" t="s">
        <v>182</v>
      </c>
      <c r="C151" s="91">
        <v>14712</v>
      </c>
      <c r="D151" s="243">
        <v>-162888.12735319644</v>
      </c>
      <c r="E151" s="773">
        <f t="shared" si="10"/>
        <v>-11.071786796709926</v>
      </c>
      <c r="F151" s="244">
        <f>'1.b. Vos-laskelma_€as'!F151</f>
        <v>519.14637977880841</v>
      </c>
      <c r="G151" s="244">
        <f t="shared" si="11"/>
        <v>530.21816657551835</v>
      </c>
      <c r="H151" s="244"/>
      <c r="I151" s="280">
        <f>'1.a. Vos-laskelma'!D151</f>
        <v>7730989.2151112203</v>
      </c>
      <c r="J151" s="280">
        <f>'1.a. Vos-laskelma'!E151</f>
        <v>-93307.675805391656</v>
      </c>
      <c r="K151" s="280">
        <f t="shared" si="12"/>
        <v>7637681.5393058285</v>
      </c>
      <c r="L151" s="774">
        <f t="shared" si="13"/>
        <v>7800569.6666590245</v>
      </c>
      <c r="M151" s="242">
        <f t="shared" si="14"/>
        <v>-2.0881568182053202E-2</v>
      </c>
      <c r="N151" s="238">
        <v>2</v>
      </c>
      <c r="O151" s="238">
        <v>2</v>
      </c>
    </row>
    <row r="152" spans="1:15" ht="15.75" customHeight="1">
      <c r="A152" s="252">
        <v>475</v>
      </c>
      <c r="B152" s="254" t="s">
        <v>183</v>
      </c>
      <c r="C152" s="91">
        <v>5392</v>
      </c>
      <c r="D152" s="243">
        <v>-112417.6579384878</v>
      </c>
      <c r="E152" s="773">
        <f t="shared" si="10"/>
        <v>-20.848972169600852</v>
      </c>
      <c r="F152" s="244">
        <f>'1.b. Vos-laskelma_€as'!F152</f>
        <v>972.95125789054248</v>
      </c>
      <c r="G152" s="244">
        <f t="shared" si="11"/>
        <v>993.80023006014335</v>
      </c>
      <c r="H152" s="244"/>
      <c r="I152" s="280">
        <f>'1.a. Vos-laskelma'!D152</f>
        <v>3548337.7079027523</v>
      </c>
      <c r="J152" s="280">
        <f>'1.a. Vos-laskelma'!E152</f>
        <v>1697815.4746430528</v>
      </c>
      <c r="K152" s="280">
        <f t="shared" si="12"/>
        <v>5246153.1825458053</v>
      </c>
      <c r="L152" s="774">
        <f t="shared" si="13"/>
        <v>5358570.8404842932</v>
      </c>
      <c r="M152" s="242">
        <f t="shared" si="14"/>
        <v>-2.0979037374884792E-2</v>
      </c>
      <c r="N152" s="238">
        <v>15</v>
      </c>
      <c r="O152" s="238">
        <v>15</v>
      </c>
    </row>
    <row r="153" spans="1:15" ht="15.75" customHeight="1">
      <c r="A153" s="252">
        <v>480</v>
      </c>
      <c r="B153" s="254" t="s">
        <v>184</v>
      </c>
      <c r="C153" s="91">
        <v>1890</v>
      </c>
      <c r="D153" s="243">
        <v>-38285.214864547997</v>
      </c>
      <c r="E153" s="773">
        <f t="shared" si="10"/>
        <v>-20.256727441559786</v>
      </c>
      <c r="F153" s="244">
        <f>'1.b. Vos-laskelma_€as'!F153</f>
        <v>940.37031230976368</v>
      </c>
      <c r="G153" s="244">
        <f t="shared" si="11"/>
        <v>960.62703975132342</v>
      </c>
      <c r="H153" s="244"/>
      <c r="I153" s="280">
        <f>'1.a. Vos-laskelma'!D153</f>
        <v>682759.64914510143</v>
      </c>
      <c r="J153" s="280">
        <f>'1.a. Vos-laskelma'!E153</f>
        <v>1094540.2411203519</v>
      </c>
      <c r="K153" s="280">
        <f t="shared" si="12"/>
        <v>1777299.8902654534</v>
      </c>
      <c r="L153" s="774">
        <f t="shared" si="13"/>
        <v>1815585.1051300014</v>
      </c>
      <c r="M153" s="242">
        <f t="shared" si="14"/>
        <v>-2.1086984441749241E-2</v>
      </c>
      <c r="N153" s="238">
        <v>2</v>
      </c>
      <c r="O153" s="238">
        <v>2</v>
      </c>
    </row>
    <row r="154" spans="1:15" ht="15.75" customHeight="1">
      <c r="A154" s="252">
        <v>481</v>
      </c>
      <c r="B154" s="254" t="s">
        <v>185</v>
      </c>
      <c r="C154" s="91">
        <v>9612</v>
      </c>
      <c r="D154" s="243">
        <v>-146722.18300019641</v>
      </c>
      <c r="E154" s="773">
        <f t="shared" si="10"/>
        <v>-15.264480129025843</v>
      </c>
      <c r="F154" s="244">
        <f>'1.b. Vos-laskelma_€as'!F154</f>
        <v>712.95391546198664</v>
      </c>
      <c r="G154" s="244">
        <f t="shared" si="11"/>
        <v>728.2183955910125</v>
      </c>
      <c r="H154" s="244"/>
      <c r="I154" s="280">
        <f>'1.a. Vos-laskelma'!D154</f>
        <v>5823906.5803089831</v>
      </c>
      <c r="J154" s="280">
        <f>'1.a. Vos-laskelma'!E154</f>
        <v>1029006.4551116319</v>
      </c>
      <c r="K154" s="280">
        <f t="shared" si="12"/>
        <v>6852913.0354206152</v>
      </c>
      <c r="L154" s="774">
        <f t="shared" si="13"/>
        <v>6999635.2184208119</v>
      </c>
      <c r="M154" s="242">
        <f t="shared" si="14"/>
        <v>-2.0961404190617008E-2</v>
      </c>
      <c r="N154" s="238">
        <v>2</v>
      </c>
      <c r="O154" s="238">
        <v>2</v>
      </c>
    </row>
    <row r="155" spans="1:15" ht="15.75" customHeight="1">
      <c r="A155" s="252">
        <v>483</v>
      </c>
      <c r="B155" s="254" t="s">
        <v>186</v>
      </c>
      <c r="C155" s="91">
        <v>1031</v>
      </c>
      <c r="D155" s="243">
        <v>-40030.275187403531</v>
      </c>
      <c r="E155" s="773">
        <f t="shared" si="10"/>
        <v>-38.826649066346782</v>
      </c>
      <c r="F155" s="244">
        <f>'1.b. Vos-laskelma_€as'!F155</f>
        <v>1823.7743586119773</v>
      </c>
      <c r="G155" s="244">
        <f t="shared" si="11"/>
        <v>1862.6010076783241</v>
      </c>
      <c r="H155" s="244"/>
      <c r="I155" s="280">
        <f>'1.a. Vos-laskelma'!D155</f>
        <v>885746.79346259963</v>
      </c>
      <c r="J155" s="280">
        <f>'1.a. Vos-laskelma'!E155</f>
        <v>994564.57026634901</v>
      </c>
      <c r="K155" s="280">
        <f t="shared" si="12"/>
        <v>1880311.3637289486</v>
      </c>
      <c r="L155" s="774">
        <f t="shared" si="13"/>
        <v>1920341.6389163521</v>
      </c>
      <c r="M155" s="242">
        <f t="shared" si="14"/>
        <v>-2.0845392494844094E-2</v>
      </c>
      <c r="N155" s="238">
        <v>17</v>
      </c>
      <c r="O155" s="238">
        <v>17</v>
      </c>
    </row>
    <row r="156" spans="1:15" ht="15.75" customHeight="1">
      <c r="A156" s="252">
        <v>484</v>
      </c>
      <c r="B156" s="254" t="s">
        <v>187</v>
      </c>
      <c r="C156" s="91">
        <v>2834</v>
      </c>
      <c r="D156" s="243">
        <v>-21617.271062811989</v>
      </c>
      <c r="E156" s="773">
        <f t="shared" si="10"/>
        <v>-7.6278302973930803</v>
      </c>
      <c r="F156" s="244">
        <f>'1.b. Vos-laskelma_€as'!F156</f>
        <v>347.00672626983066</v>
      </c>
      <c r="G156" s="244">
        <f t="shared" si="11"/>
        <v>354.63455656722374</v>
      </c>
      <c r="H156" s="244"/>
      <c r="I156" s="280">
        <f>'1.a. Vos-laskelma'!D156</f>
        <v>845215.56251473736</v>
      </c>
      <c r="J156" s="280">
        <f>'1.a. Vos-laskelma'!E156</f>
        <v>138201.49973396273</v>
      </c>
      <c r="K156" s="280">
        <f t="shared" si="12"/>
        <v>983417.06224870007</v>
      </c>
      <c r="L156" s="774">
        <f t="shared" si="13"/>
        <v>1005034.333311512</v>
      </c>
      <c r="M156" s="242">
        <f t="shared" si="14"/>
        <v>-2.1508987649789753E-2</v>
      </c>
      <c r="N156" s="238">
        <v>4</v>
      </c>
      <c r="O156" s="238">
        <v>4</v>
      </c>
    </row>
    <row r="157" spans="1:15" ht="15.75" customHeight="1">
      <c r="A157" s="252">
        <v>489</v>
      </c>
      <c r="B157" s="254" t="s">
        <v>188</v>
      </c>
      <c r="C157" s="91">
        <v>1664</v>
      </c>
      <c r="D157" s="243">
        <v>-41904.319898434944</v>
      </c>
      <c r="E157" s="773">
        <f t="shared" si="10"/>
        <v>-25.182884554347922</v>
      </c>
      <c r="F157" s="244">
        <f>'1.b. Vos-laskelma_€as'!F157</f>
        <v>1169.2957714386876</v>
      </c>
      <c r="G157" s="244">
        <f t="shared" si="11"/>
        <v>1194.4786559930355</v>
      </c>
      <c r="H157" s="244"/>
      <c r="I157" s="280">
        <f>'1.a. Vos-laskelma'!D157</f>
        <v>974902.39929763554</v>
      </c>
      <c r="J157" s="280">
        <f>'1.a. Vos-laskelma'!E157</f>
        <v>970805.76437634032</v>
      </c>
      <c r="K157" s="280">
        <f t="shared" si="12"/>
        <v>1945708.163673976</v>
      </c>
      <c r="L157" s="774">
        <f t="shared" si="13"/>
        <v>1987612.4835724109</v>
      </c>
      <c r="M157" s="242">
        <f t="shared" si="14"/>
        <v>-2.1082741351633457E-2</v>
      </c>
      <c r="N157" s="238">
        <v>8</v>
      </c>
      <c r="O157" s="238">
        <v>8</v>
      </c>
    </row>
    <row r="158" spans="1:15" ht="15.75" customHeight="1">
      <c r="A158" s="252">
        <v>491</v>
      </c>
      <c r="B158" s="254" t="s">
        <v>189</v>
      </c>
      <c r="C158" s="91">
        <v>51551</v>
      </c>
      <c r="D158" s="243">
        <v>-129402.47894544809</v>
      </c>
      <c r="E158" s="773">
        <f t="shared" si="10"/>
        <v>-2.5101836811206009</v>
      </c>
      <c r="F158" s="244">
        <f>'1.b. Vos-laskelma_€as'!F158</f>
        <v>98.150934277416411</v>
      </c>
      <c r="G158" s="244">
        <f t="shared" si="11"/>
        <v>100.66111795853701</v>
      </c>
      <c r="H158" s="244"/>
      <c r="I158" s="280">
        <f>'1.a. Vos-laskelma'!D158</f>
        <v>-6583919.1621384602</v>
      </c>
      <c r="J158" s="280">
        <f>'1.a. Vos-laskelma'!E158</f>
        <v>11643697.975073554</v>
      </c>
      <c r="K158" s="280">
        <f t="shared" si="12"/>
        <v>5059778.8129350934</v>
      </c>
      <c r="L158" s="774">
        <f t="shared" si="13"/>
        <v>5189181.2918805415</v>
      </c>
      <c r="M158" s="242">
        <f t="shared" si="14"/>
        <v>-2.4936973997790907E-2</v>
      </c>
      <c r="N158" s="238">
        <v>10</v>
      </c>
      <c r="O158" s="238">
        <v>10</v>
      </c>
    </row>
    <row r="159" spans="1:15" ht="15.75" customHeight="1">
      <c r="A159" s="252">
        <v>494</v>
      </c>
      <c r="B159" s="254" t="s">
        <v>190</v>
      </c>
      <c r="C159" s="91">
        <v>8767</v>
      </c>
      <c r="D159" s="243">
        <v>-223420.77204243027</v>
      </c>
      <c r="E159" s="773">
        <f t="shared" si="10"/>
        <v>-25.484290183920415</v>
      </c>
      <c r="F159" s="244">
        <f>'1.b. Vos-laskelma_€as'!F159</f>
        <v>1194.9304176810167</v>
      </c>
      <c r="G159" s="244">
        <f t="shared" si="11"/>
        <v>1220.4147078649371</v>
      </c>
      <c r="H159" s="244"/>
      <c r="I159" s="280">
        <f>'1.a. Vos-laskelma'!D159</f>
        <v>5428824.7596212514</v>
      </c>
      <c r="J159" s="280">
        <f>'1.a. Vos-laskelma'!E159</f>
        <v>5047130.2121882215</v>
      </c>
      <c r="K159" s="280">
        <f t="shared" si="12"/>
        <v>10475954.971809473</v>
      </c>
      <c r="L159" s="774">
        <f t="shared" si="13"/>
        <v>10699375.743851904</v>
      </c>
      <c r="M159" s="242">
        <f t="shared" si="14"/>
        <v>-2.0881664256983661E-2</v>
      </c>
      <c r="N159" s="238">
        <v>17</v>
      </c>
      <c r="O159" s="238">
        <v>17</v>
      </c>
    </row>
    <row r="160" spans="1:15" ht="15.75" customHeight="1">
      <c r="A160" s="252">
        <v>495</v>
      </c>
      <c r="B160" s="254" t="s">
        <v>191</v>
      </c>
      <c r="C160" s="91">
        <v>1386</v>
      </c>
      <c r="D160" s="243">
        <v>-16090.658943445947</v>
      </c>
      <c r="E160" s="773">
        <f t="shared" si="10"/>
        <v>-11.609422037118287</v>
      </c>
      <c r="F160" s="244">
        <f>'1.b. Vos-laskelma_€as'!F160</f>
        <v>545.39988182779246</v>
      </c>
      <c r="G160" s="244">
        <f t="shared" si="11"/>
        <v>557.00930386491075</v>
      </c>
      <c r="H160" s="244"/>
      <c r="I160" s="280">
        <f>'1.a. Vos-laskelma'!D160</f>
        <v>562412.71763284784</v>
      </c>
      <c r="J160" s="280">
        <f>'1.a. Vos-laskelma'!E160</f>
        <v>193511.51858047248</v>
      </c>
      <c r="K160" s="280">
        <f t="shared" si="12"/>
        <v>755924.23621332028</v>
      </c>
      <c r="L160" s="774">
        <f t="shared" si="13"/>
        <v>772014.89515676629</v>
      </c>
      <c r="M160" s="242">
        <f t="shared" si="14"/>
        <v>-2.0842420326849468E-2</v>
      </c>
      <c r="N160" s="238">
        <v>13</v>
      </c>
      <c r="O160" s="238">
        <v>13</v>
      </c>
    </row>
    <row r="161" spans="1:15" ht="15.75" customHeight="1">
      <c r="A161" s="252">
        <v>498</v>
      </c>
      <c r="B161" s="254" t="s">
        <v>192</v>
      </c>
      <c r="C161" s="91">
        <v>2323</v>
      </c>
      <c r="D161" s="243">
        <v>-80603.99616498893</v>
      </c>
      <c r="E161" s="773">
        <f t="shared" si="10"/>
        <v>-34.698233390008149</v>
      </c>
      <c r="F161" s="244">
        <f>'1.b. Vos-laskelma_€as'!F161</f>
        <v>1617.6131113575791</v>
      </c>
      <c r="G161" s="244">
        <f t="shared" si="11"/>
        <v>1652.3113447475873</v>
      </c>
      <c r="H161" s="244"/>
      <c r="I161" s="280">
        <f>'1.a. Vos-laskelma'!D161</f>
        <v>3700014.1002589385</v>
      </c>
      <c r="J161" s="280">
        <f>'1.a. Vos-laskelma'!E161</f>
        <v>57701.157424717479</v>
      </c>
      <c r="K161" s="280">
        <f t="shared" si="12"/>
        <v>3757715.2576836562</v>
      </c>
      <c r="L161" s="774">
        <f t="shared" si="13"/>
        <v>3838319.2538486449</v>
      </c>
      <c r="M161" s="242">
        <f t="shared" si="14"/>
        <v>-2.0999815501060289E-2</v>
      </c>
      <c r="N161" s="238">
        <v>19</v>
      </c>
      <c r="O161" s="238">
        <v>19</v>
      </c>
    </row>
    <row r="162" spans="1:15" ht="15.75" customHeight="1">
      <c r="A162" s="252">
        <v>499</v>
      </c>
      <c r="B162" s="254" t="s">
        <v>193</v>
      </c>
      <c r="C162" s="91">
        <v>19792</v>
      </c>
      <c r="D162" s="243">
        <v>-455984.92341543821</v>
      </c>
      <c r="E162" s="773">
        <f t="shared" si="10"/>
        <v>-23.038850212986976</v>
      </c>
      <c r="F162" s="244">
        <f>'1.b. Vos-laskelma_€as'!F162</f>
        <v>1074.9970360816501</v>
      </c>
      <c r="G162" s="244">
        <f t="shared" si="11"/>
        <v>1098.0358862946371</v>
      </c>
      <c r="H162" s="244"/>
      <c r="I162" s="280">
        <f>'1.a. Vos-laskelma'!D162</f>
        <v>18232387.734727509</v>
      </c>
      <c r="J162" s="280">
        <f>'1.a. Vos-laskelma'!E162</f>
        <v>3043953.6034005103</v>
      </c>
      <c r="K162" s="280">
        <f t="shared" si="12"/>
        <v>21276341.338128019</v>
      </c>
      <c r="L162" s="774">
        <f t="shared" si="13"/>
        <v>21732326.261543456</v>
      </c>
      <c r="M162" s="242">
        <f t="shared" si="14"/>
        <v>-2.0981873635052523E-2</v>
      </c>
      <c r="N162" s="238">
        <v>15</v>
      </c>
      <c r="O162" s="238">
        <v>15</v>
      </c>
    </row>
    <row r="163" spans="1:15" ht="15.75" customHeight="1">
      <c r="A163" s="252">
        <v>500</v>
      </c>
      <c r="B163" s="254" t="s">
        <v>194</v>
      </c>
      <c r="C163" s="91">
        <v>10646</v>
      </c>
      <c r="D163" s="243">
        <v>-272910.05913228763</v>
      </c>
      <c r="E163" s="773">
        <f t="shared" si="10"/>
        <v>-25.634985828695061</v>
      </c>
      <c r="F163" s="244">
        <f>'1.b. Vos-laskelma_€as'!F163</f>
        <v>1197.6251096413528</v>
      </c>
      <c r="G163" s="244">
        <f t="shared" si="11"/>
        <v>1223.2600954700479</v>
      </c>
      <c r="H163" s="244"/>
      <c r="I163" s="280">
        <f>'1.a. Vos-laskelma'!D163</f>
        <v>11885514.208428372</v>
      </c>
      <c r="J163" s="280">
        <f>'1.a. Vos-laskelma'!E163</f>
        <v>864402.70881347056</v>
      </c>
      <c r="K163" s="280">
        <f t="shared" si="12"/>
        <v>12749916.917241842</v>
      </c>
      <c r="L163" s="774">
        <f t="shared" si="13"/>
        <v>13022826.976374129</v>
      </c>
      <c r="M163" s="242">
        <f t="shared" si="14"/>
        <v>-2.0956283887315564E-2</v>
      </c>
      <c r="N163" s="238">
        <v>13</v>
      </c>
      <c r="O163" s="238">
        <v>13</v>
      </c>
    </row>
    <row r="164" spans="1:15" ht="15.75" customHeight="1">
      <c r="A164" s="252">
        <v>503</v>
      </c>
      <c r="B164" s="254" t="s">
        <v>195</v>
      </c>
      <c r="C164" s="91">
        <v>7424</v>
      </c>
      <c r="D164" s="243">
        <v>-67870.92412800953</v>
      </c>
      <c r="E164" s="773">
        <f t="shared" si="10"/>
        <v>-9.1420964612081796</v>
      </c>
      <c r="F164" s="244">
        <f>'1.b. Vos-laskelma_€as'!F164</f>
        <v>430.24121899704312</v>
      </c>
      <c r="G164" s="244">
        <f t="shared" si="11"/>
        <v>439.38331545825127</v>
      </c>
      <c r="H164" s="244"/>
      <c r="I164" s="280">
        <f>'1.a. Vos-laskelma'!D164</f>
        <v>571839.83075701608</v>
      </c>
      <c r="J164" s="280">
        <f>'1.a. Vos-laskelma'!E164</f>
        <v>2622270.9790770323</v>
      </c>
      <c r="K164" s="280">
        <f t="shared" si="12"/>
        <v>3194110.8098340482</v>
      </c>
      <c r="L164" s="774">
        <f t="shared" si="13"/>
        <v>3261981.7339620576</v>
      </c>
      <c r="M164" s="242">
        <f t="shared" si="14"/>
        <v>-2.0806653642898354E-2</v>
      </c>
      <c r="N164" s="238">
        <v>2</v>
      </c>
      <c r="O164" s="238">
        <v>2</v>
      </c>
    </row>
    <row r="165" spans="1:15" ht="15.75" customHeight="1">
      <c r="A165" s="252">
        <v>504</v>
      </c>
      <c r="B165" s="254" t="s">
        <v>196</v>
      </c>
      <c r="C165" s="91">
        <v>1692</v>
      </c>
      <c r="D165" s="243">
        <v>-11014.059300014867</v>
      </c>
      <c r="E165" s="773">
        <f t="shared" si="10"/>
        <v>-6.5094913120655242</v>
      </c>
      <c r="F165" s="244">
        <f>'1.b. Vos-laskelma_€as'!F165</f>
        <v>303.26387878876136</v>
      </c>
      <c r="G165" s="244">
        <f t="shared" si="11"/>
        <v>309.77337010082687</v>
      </c>
      <c r="H165" s="244"/>
      <c r="I165" s="280">
        <f>'1.a. Vos-laskelma'!D165</f>
        <v>-182043.21853749303</v>
      </c>
      <c r="J165" s="280">
        <f>'1.a. Vos-laskelma'!E165</f>
        <v>695165.70144807722</v>
      </c>
      <c r="K165" s="280">
        <f t="shared" si="12"/>
        <v>513122.48291058419</v>
      </c>
      <c r="L165" s="774">
        <f t="shared" si="13"/>
        <v>524136.54221059906</v>
      </c>
      <c r="M165" s="242">
        <f t="shared" si="14"/>
        <v>-2.1013721450448684E-2</v>
      </c>
      <c r="N165" s="238">
        <v>1</v>
      </c>
      <c r="O165" s="239">
        <v>34</v>
      </c>
    </row>
    <row r="166" spans="1:15" ht="15.75" customHeight="1">
      <c r="A166" s="252">
        <v>505</v>
      </c>
      <c r="B166" s="254" t="s">
        <v>197</v>
      </c>
      <c r="C166" s="91">
        <v>20861</v>
      </c>
      <c r="D166" s="243">
        <v>-292224.40075563797</v>
      </c>
      <c r="E166" s="773">
        <f t="shared" si="10"/>
        <v>-14.008168388650494</v>
      </c>
      <c r="F166" s="244">
        <f>'1.b. Vos-laskelma_€as'!F166</f>
        <v>646.51496147942851</v>
      </c>
      <c r="G166" s="244">
        <f t="shared" si="11"/>
        <v>660.52312986807897</v>
      </c>
      <c r="H166" s="244"/>
      <c r="I166" s="280">
        <f>'1.a. Vos-laskelma'!D166</f>
        <v>10578470.473766003</v>
      </c>
      <c r="J166" s="280">
        <f>'1.a. Vos-laskelma'!E166</f>
        <v>2908478.1376563553</v>
      </c>
      <c r="K166" s="280">
        <f t="shared" si="12"/>
        <v>13486948.611422358</v>
      </c>
      <c r="L166" s="774">
        <f t="shared" si="13"/>
        <v>13779173.012177996</v>
      </c>
      <c r="M166" s="242">
        <f t="shared" si="14"/>
        <v>-2.1207687899511156E-2</v>
      </c>
      <c r="N166" s="238">
        <v>1</v>
      </c>
      <c r="O166" s="239">
        <v>35</v>
      </c>
    </row>
    <row r="167" spans="1:15" ht="15.75" customHeight="1">
      <c r="A167" s="252">
        <v>507</v>
      </c>
      <c r="B167" s="254" t="s">
        <v>198</v>
      </c>
      <c r="C167" s="91">
        <v>7034</v>
      </c>
      <c r="D167" s="243">
        <v>-16434.173781371002</v>
      </c>
      <c r="E167" s="773">
        <f t="shared" si="10"/>
        <v>-2.3363909271212684</v>
      </c>
      <c r="F167" s="244">
        <f>'1.b. Vos-laskelma_€as'!F167</f>
        <v>117.20514654310878</v>
      </c>
      <c r="G167" s="244">
        <f t="shared" si="11"/>
        <v>119.54153747023005</v>
      </c>
      <c r="H167" s="244"/>
      <c r="I167" s="280">
        <f>'1.a. Vos-laskelma'!D167</f>
        <v>-857508.55412472831</v>
      </c>
      <c r="J167" s="280">
        <f>'1.a. Vos-laskelma'!E167</f>
        <v>1681929.5549089555</v>
      </c>
      <c r="K167" s="280">
        <f t="shared" si="12"/>
        <v>824421.00078422716</v>
      </c>
      <c r="L167" s="774">
        <f t="shared" si="13"/>
        <v>840855.17456559814</v>
      </c>
      <c r="M167" s="242">
        <f t="shared" si="14"/>
        <v>-1.9544594929633643E-2</v>
      </c>
      <c r="N167" s="238">
        <v>10</v>
      </c>
      <c r="O167" s="238">
        <v>10</v>
      </c>
    </row>
    <row r="168" spans="1:15" ht="15.75" customHeight="1">
      <c r="A168" s="252">
        <v>508</v>
      </c>
      <c r="B168" s="254" t="s">
        <v>199</v>
      </c>
      <c r="C168" s="91">
        <v>9109</v>
      </c>
      <c r="D168" s="243">
        <v>-53.208927678756545</v>
      </c>
      <c r="E168" s="773">
        <f t="shared" si="10"/>
        <v>-5.8413577427551371E-3</v>
      </c>
      <c r="F168" s="244">
        <f>'1.b. Vos-laskelma_€as'!F168</f>
        <v>-13.823891622085837</v>
      </c>
      <c r="G168" s="244">
        <f t="shared" si="11"/>
        <v>-13.818050264343082</v>
      </c>
      <c r="H168" s="244"/>
      <c r="I168" s="280">
        <f>'1.a. Vos-laskelma'!D168</f>
        <v>-1296971.1951057718</v>
      </c>
      <c r="J168" s="280">
        <f>'1.a. Vos-laskelma'!E168</f>
        <v>1171049.3663201919</v>
      </c>
      <c r="K168" s="280">
        <f t="shared" si="12"/>
        <v>-125921.82878557988</v>
      </c>
      <c r="L168" s="774">
        <f t="shared" si="13"/>
        <v>-125868.61985790113</v>
      </c>
      <c r="M168" s="242">
        <f t="shared" si="14"/>
        <v>4.2273386121836047E-4</v>
      </c>
      <c r="N168" s="238">
        <v>6</v>
      </c>
      <c r="O168" s="238">
        <v>6</v>
      </c>
    </row>
    <row r="169" spans="1:15" ht="15.75" customHeight="1">
      <c r="A169" s="252">
        <v>529</v>
      </c>
      <c r="B169" s="254" t="s">
        <v>200</v>
      </c>
      <c r="C169" s="91">
        <v>20390</v>
      </c>
      <c r="D169" s="243">
        <v>-211337.99453995898</v>
      </c>
      <c r="E169" s="773">
        <f t="shared" si="10"/>
        <v>-10.364786392347179</v>
      </c>
      <c r="F169" s="244">
        <f>'1.b. Vos-laskelma_€as'!F169</f>
        <v>482.60945468720109</v>
      </c>
      <c r="G169" s="244">
        <f t="shared" si="11"/>
        <v>492.97424107954828</v>
      </c>
      <c r="H169" s="244"/>
      <c r="I169" s="280">
        <f>'1.a. Vos-laskelma'!D169</f>
        <v>10438761.148119297</v>
      </c>
      <c r="J169" s="280">
        <f>'1.a. Vos-laskelma'!E169</f>
        <v>-598354.36704726622</v>
      </c>
      <c r="K169" s="280">
        <f t="shared" si="12"/>
        <v>9840406.7810720298</v>
      </c>
      <c r="L169" s="774">
        <f t="shared" si="13"/>
        <v>10051744.775611989</v>
      </c>
      <c r="M169" s="242">
        <f t="shared" si="14"/>
        <v>-2.1025006032058938E-2</v>
      </c>
      <c r="N169" s="238">
        <v>2</v>
      </c>
      <c r="O169" s="238">
        <v>2</v>
      </c>
    </row>
    <row r="170" spans="1:15" ht="15.75" customHeight="1">
      <c r="A170" s="252">
        <v>531</v>
      </c>
      <c r="B170" s="254" t="s">
        <v>201</v>
      </c>
      <c r="C170" s="91">
        <v>4890</v>
      </c>
      <c r="D170" s="243">
        <v>-17223.51739883982</v>
      </c>
      <c r="E170" s="773">
        <f t="shared" si="10"/>
        <v>-3.5221916971042577</v>
      </c>
      <c r="F170" s="244">
        <f>'1.b. Vos-laskelma_€as'!F170</f>
        <v>167.14019384538372</v>
      </c>
      <c r="G170" s="244">
        <f t="shared" si="11"/>
        <v>170.66238554248798</v>
      </c>
      <c r="H170" s="244"/>
      <c r="I170" s="280">
        <f>'1.a. Vos-laskelma'!D170</f>
        <v>-1251077.1681793046</v>
      </c>
      <c r="J170" s="280">
        <f>'1.a. Vos-laskelma'!E170</f>
        <v>2068392.7160832309</v>
      </c>
      <c r="K170" s="280">
        <f t="shared" si="12"/>
        <v>817315.54790392634</v>
      </c>
      <c r="L170" s="774">
        <f t="shared" si="13"/>
        <v>834539.06530276616</v>
      </c>
      <c r="M170" s="242">
        <f t="shared" si="14"/>
        <v>-2.063835968252873E-2</v>
      </c>
      <c r="N170" s="238">
        <v>4</v>
      </c>
      <c r="O170" s="238">
        <v>4</v>
      </c>
    </row>
    <row r="171" spans="1:15" ht="15.75" customHeight="1">
      <c r="A171" s="252">
        <v>535</v>
      </c>
      <c r="B171" s="254" t="s">
        <v>202</v>
      </c>
      <c r="C171" s="91">
        <v>10300</v>
      </c>
      <c r="D171" s="243">
        <v>-338877.98769097589</v>
      </c>
      <c r="E171" s="773">
        <f t="shared" si="10"/>
        <v>-32.900775503978245</v>
      </c>
      <c r="F171" s="244">
        <f>'1.b. Vos-laskelma_€as'!F171</f>
        <v>1540.481598005171</v>
      </c>
      <c r="G171" s="244">
        <f t="shared" si="11"/>
        <v>1573.3823735091491</v>
      </c>
      <c r="H171" s="244"/>
      <c r="I171" s="280">
        <f>'1.a. Vos-laskelma'!D171</f>
        <v>9393436.0826223306</v>
      </c>
      <c r="J171" s="280">
        <f>'1.a. Vos-laskelma'!E171</f>
        <v>6473524.3768309327</v>
      </c>
      <c r="K171" s="280">
        <f t="shared" si="12"/>
        <v>15866960.459453262</v>
      </c>
      <c r="L171" s="774">
        <f t="shared" si="13"/>
        <v>16205838.447144238</v>
      </c>
      <c r="M171" s="242">
        <f t="shared" si="14"/>
        <v>-2.0910858071073287E-2</v>
      </c>
      <c r="N171" s="238">
        <v>17</v>
      </c>
      <c r="O171" s="238">
        <v>17</v>
      </c>
    </row>
    <row r="172" spans="1:15" ht="15.75" customHeight="1">
      <c r="A172" s="252">
        <v>536</v>
      </c>
      <c r="B172" s="254" t="s">
        <v>203</v>
      </c>
      <c r="C172" s="91">
        <v>36571</v>
      </c>
      <c r="D172" s="243">
        <v>-453548.56378914393</v>
      </c>
      <c r="E172" s="773">
        <f t="shared" si="10"/>
        <v>-12.401863875451694</v>
      </c>
      <c r="F172" s="244">
        <f>'1.b. Vos-laskelma_€as'!F172</f>
        <v>581.25214500427364</v>
      </c>
      <c r="G172" s="244">
        <f t="shared" si="11"/>
        <v>593.65400887972532</v>
      </c>
      <c r="H172" s="244"/>
      <c r="I172" s="280">
        <f>'1.a. Vos-laskelma'!D172</f>
        <v>14360115.272995077</v>
      </c>
      <c r="J172" s="280">
        <f>'1.a. Vos-laskelma'!E172</f>
        <v>6896856.921956216</v>
      </c>
      <c r="K172" s="280">
        <f t="shared" si="12"/>
        <v>21256972.194951292</v>
      </c>
      <c r="L172" s="774">
        <f t="shared" si="13"/>
        <v>21710520.758740436</v>
      </c>
      <c r="M172" s="242">
        <f t="shared" si="14"/>
        <v>-2.0890727073257783E-2</v>
      </c>
      <c r="N172" s="238">
        <v>6</v>
      </c>
      <c r="O172" s="238">
        <v>6</v>
      </c>
    </row>
    <row r="173" spans="1:15" ht="15.75" customHeight="1">
      <c r="A173" s="252">
        <v>538</v>
      </c>
      <c r="B173" s="254" t="s">
        <v>204</v>
      </c>
      <c r="C173" s="91">
        <v>4667</v>
      </c>
      <c r="D173" s="243">
        <v>-86805.439893432136</v>
      </c>
      <c r="E173" s="773">
        <f t="shared" si="10"/>
        <v>-18.599837131654624</v>
      </c>
      <c r="F173" s="244">
        <f>'1.b. Vos-laskelma_€as'!F173</f>
        <v>853.0778473283392</v>
      </c>
      <c r="G173" s="244">
        <f t="shared" si="11"/>
        <v>871.67768445999377</v>
      </c>
      <c r="H173" s="244"/>
      <c r="I173" s="280">
        <f>'1.a. Vos-laskelma'!D173</f>
        <v>2456710.6929604216</v>
      </c>
      <c r="J173" s="280">
        <f>'1.a. Vos-laskelma'!E173</f>
        <v>1524603.6205209373</v>
      </c>
      <c r="K173" s="280">
        <f t="shared" si="12"/>
        <v>3981314.3134813588</v>
      </c>
      <c r="L173" s="774">
        <f t="shared" si="13"/>
        <v>4068119.7533747908</v>
      </c>
      <c r="M173" s="242">
        <f t="shared" si="14"/>
        <v>-2.1337975565104968E-2</v>
      </c>
      <c r="N173" s="238">
        <v>2</v>
      </c>
      <c r="O173" s="238">
        <v>2</v>
      </c>
    </row>
    <row r="174" spans="1:15" ht="15.75" customHeight="1">
      <c r="A174" s="252">
        <v>541</v>
      </c>
      <c r="B174" s="254" t="s">
        <v>205</v>
      </c>
      <c r="C174" s="91">
        <v>8760</v>
      </c>
      <c r="D174" s="243">
        <v>-217827.72531036133</v>
      </c>
      <c r="E174" s="773">
        <f t="shared" si="10"/>
        <v>-24.866178688397412</v>
      </c>
      <c r="F174" s="244">
        <f>'1.b. Vos-laskelma_€as'!F174</f>
        <v>1167.4169638249489</v>
      </c>
      <c r="G174" s="244">
        <f t="shared" si="11"/>
        <v>1192.2831425133463</v>
      </c>
      <c r="H174" s="244"/>
      <c r="I174" s="280">
        <f>'1.a. Vos-laskelma'!D174</f>
        <v>5894707.9476501793</v>
      </c>
      <c r="J174" s="280">
        <f>'1.a. Vos-laskelma'!E174</f>
        <v>4331864.6554563735</v>
      </c>
      <c r="K174" s="280">
        <f t="shared" si="12"/>
        <v>10226572.603106553</v>
      </c>
      <c r="L174" s="774">
        <f t="shared" si="13"/>
        <v>10444400.328416914</v>
      </c>
      <c r="M174" s="242">
        <f t="shared" si="14"/>
        <v>-2.0855934133212038E-2</v>
      </c>
      <c r="N174" s="238">
        <v>12</v>
      </c>
      <c r="O174" s="238">
        <v>12</v>
      </c>
    </row>
    <row r="175" spans="1:15" ht="15.75" customHeight="1">
      <c r="A175" s="252">
        <v>543</v>
      </c>
      <c r="B175" s="254" t="s">
        <v>206</v>
      </c>
      <c r="C175" s="91">
        <v>45333</v>
      </c>
      <c r="D175" s="243">
        <v>-856669.24580428982</v>
      </c>
      <c r="E175" s="773">
        <f t="shared" si="10"/>
        <v>-18.89725466667306</v>
      </c>
      <c r="F175" s="244">
        <f>'1.b. Vos-laskelma_€as'!F175</f>
        <v>885.92290257508682</v>
      </c>
      <c r="G175" s="244">
        <f t="shared" si="11"/>
        <v>904.82015724175983</v>
      </c>
      <c r="H175" s="244"/>
      <c r="I175" s="280">
        <f>'1.a. Vos-laskelma'!D175</f>
        <v>38282384.198089473</v>
      </c>
      <c r="J175" s="280">
        <f>'1.a. Vos-laskelma'!E175</f>
        <v>1879158.7443469421</v>
      </c>
      <c r="K175" s="280">
        <f t="shared" si="12"/>
        <v>40161542.942436412</v>
      </c>
      <c r="L175" s="774">
        <f t="shared" si="13"/>
        <v>41018212.188240699</v>
      </c>
      <c r="M175" s="242">
        <f t="shared" si="14"/>
        <v>-2.0885094695811339E-2</v>
      </c>
      <c r="N175" s="238">
        <v>1</v>
      </c>
      <c r="O175" s="239">
        <v>35</v>
      </c>
    </row>
    <row r="176" spans="1:15" ht="15.75" customHeight="1">
      <c r="A176" s="252">
        <v>545</v>
      </c>
      <c r="B176" s="254" t="s">
        <v>207</v>
      </c>
      <c r="C176" s="91">
        <v>9538</v>
      </c>
      <c r="D176" s="243">
        <v>-352094.76076341636</v>
      </c>
      <c r="E176" s="773">
        <f t="shared" si="10"/>
        <v>-36.914946609710249</v>
      </c>
      <c r="F176" s="244">
        <f>'1.b. Vos-laskelma_€as'!F176</f>
        <v>1721.3323125777536</v>
      </c>
      <c r="G176" s="244">
        <f t="shared" si="11"/>
        <v>1758.2472591874639</v>
      </c>
      <c r="H176" s="244"/>
      <c r="I176" s="280">
        <f>'1.a. Vos-laskelma'!D176</f>
        <v>13326654.131809449</v>
      </c>
      <c r="J176" s="280">
        <f>'1.a. Vos-laskelma'!E176</f>
        <v>3091413.4655571626</v>
      </c>
      <c r="K176" s="280">
        <f t="shared" si="12"/>
        <v>16418067.597366612</v>
      </c>
      <c r="L176" s="774">
        <f t="shared" si="13"/>
        <v>16770162.358130028</v>
      </c>
      <c r="M176" s="242">
        <f t="shared" si="14"/>
        <v>-2.0995310197025246E-2</v>
      </c>
      <c r="N176" s="238">
        <v>15</v>
      </c>
      <c r="O176" s="238">
        <v>15</v>
      </c>
    </row>
    <row r="177" spans="1:15" ht="15.75" customHeight="1">
      <c r="A177" s="252">
        <v>560</v>
      </c>
      <c r="B177" s="254" t="s">
        <v>208</v>
      </c>
      <c r="C177" s="91">
        <v>15575</v>
      </c>
      <c r="D177" s="243">
        <v>-269211.71127523284</v>
      </c>
      <c r="E177" s="773">
        <f t="shared" si="10"/>
        <v>-17.2848610770615</v>
      </c>
      <c r="F177" s="244">
        <f>'1.b. Vos-laskelma_€as'!F177</f>
        <v>801.55074782781026</v>
      </c>
      <c r="G177" s="244">
        <f t="shared" si="11"/>
        <v>818.83560890487172</v>
      </c>
      <c r="H177" s="244"/>
      <c r="I177" s="280">
        <f>'1.a. Vos-laskelma'!D177</f>
        <v>5926166.7791835284</v>
      </c>
      <c r="J177" s="280">
        <f>'1.a. Vos-laskelma'!E177</f>
        <v>6557986.1182346176</v>
      </c>
      <c r="K177" s="280">
        <f t="shared" si="12"/>
        <v>12484152.897418145</v>
      </c>
      <c r="L177" s="774">
        <f t="shared" si="13"/>
        <v>12753364.608693378</v>
      </c>
      <c r="M177" s="242">
        <f t="shared" si="14"/>
        <v>-2.1109073529641243E-2</v>
      </c>
      <c r="N177" s="238">
        <v>7</v>
      </c>
      <c r="O177" s="238">
        <v>7</v>
      </c>
    </row>
    <row r="178" spans="1:15" ht="15.75" customHeight="1">
      <c r="A178" s="252">
        <v>561</v>
      </c>
      <c r="B178" s="254" t="s">
        <v>209</v>
      </c>
      <c r="C178" s="91">
        <v>1264</v>
      </c>
      <c r="D178" s="243">
        <v>-39106.231908041947</v>
      </c>
      <c r="E178" s="773">
        <f t="shared" si="10"/>
        <v>-30.938474610792682</v>
      </c>
      <c r="F178" s="244">
        <f>'1.b. Vos-laskelma_€as'!F178</f>
        <v>1438.7024408563686</v>
      </c>
      <c r="G178" s="244">
        <f t="shared" si="11"/>
        <v>1469.6409154671612</v>
      </c>
      <c r="H178" s="244"/>
      <c r="I178" s="280">
        <f>'1.a. Vos-laskelma'!D178</f>
        <v>1334589.1966928164</v>
      </c>
      <c r="J178" s="280">
        <f>'1.a. Vos-laskelma'!E178</f>
        <v>483930.68854963331</v>
      </c>
      <c r="K178" s="280">
        <f t="shared" si="12"/>
        <v>1818519.8852424498</v>
      </c>
      <c r="L178" s="774">
        <f t="shared" si="13"/>
        <v>1857626.1171504918</v>
      </c>
      <c r="M178" s="242">
        <f t="shared" si="14"/>
        <v>-2.1051723781763471E-2</v>
      </c>
      <c r="N178" s="238">
        <v>2</v>
      </c>
      <c r="O178" s="238">
        <v>2</v>
      </c>
    </row>
    <row r="179" spans="1:15" ht="15.75" customHeight="1">
      <c r="A179" s="252">
        <v>562</v>
      </c>
      <c r="B179" s="254" t="s">
        <v>210</v>
      </c>
      <c r="C179" s="91">
        <v>8858</v>
      </c>
      <c r="D179" s="243">
        <v>-105509.78654503377</v>
      </c>
      <c r="E179" s="773">
        <f t="shared" si="10"/>
        <v>-11.911242554192118</v>
      </c>
      <c r="F179" s="244">
        <f>'1.b. Vos-laskelma_€as'!F179</f>
        <v>558.41204207650856</v>
      </c>
      <c r="G179" s="244">
        <f t="shared" si="11"/>
        <v>570.32328463070064</v>
      </c>
      <c r="H179" s="244"/>
      <c r="I179" s="280">
        <f>'1.a. Vos-laskelma'!D179</f>
        <v>1495085.5756709254</v>
      </c>
      <c r="J179" s="280">
        <f>'1.a. Vos-laskelma'!E179</f>
        <v>3451328.2930427864</v>
      </c>
      <c r="K179" s="280">
        <f t="shared" si="12"/>
        <v>4946413.8687137123</v>
      </c>
      <c r="L179" s="774">
        <f t="shared" si="13"/>
        <v>5051923.6552587459</v>
      </c>
      <c r="M179" s="242">
        <f t="shared" si="14"/>
        <v>-2.0885071458909416E-2</v>
      </c>
      <c r="N179" s="238">
        <v>6</v>
      </c>
      <c r="O179" s="238">
        <v>6</v>
      </c>
    </row>
    <row r="180" spans="1:15" ht="15.75" customHeight="1">
      <c r="A180" s="252">
        <v>563</v>
      </c>
      <c r="B180" s="254" t="s">
        <v>211</v>
      </c>
      <c r="C180" s="91">
        <v>6832</v>
      </c>
      <c r="D180" s="243">
        <v>-108109.42979911546</v>
      </c>
      <c r="E180" s="773">
        <f t="shared" si="10"/>
        <v>-15.823979771533294</v>
      </c>
      <c r="F180" s="244">
        <f>'1.b. Vos-laskelma_€as'!F180</f>
        <v>740.98010771225654</v>
      </c>
      <c r="G180" s="244">
        <f t="shared" si="11"/>
        <v>756.80408748378989</v>
      </c>
      <c r="H180" s="244"/>
      <c r="I180" s="280">
        <f>'1.a. Vos-laskelma'!D180</f>
        <v>1516989.7360020769</v>
      </c>
      <c r="J180" s="280">
        <f>'1.a. Vos-laskelma'!E180</f>
        <v>3545386.35988806</v>
      </c>
      <c r="K180" s="280">
        <f t="shared" si="12"/>
        <v>5062376.0958901364</v>
      </c>
      <c r="L180" s="774">
        <f t="shared" si="13"/>
        <v>5170485.5256892517</v>
      </c>
      <c r="M180" s="242">
        <f t="shared" si="14"/>
        <v>-2.0908951250705597E-2</v>
      </c>
      <c r="N180" s="238">
        <v>17</v>
      </c>
      <c r="O180" s="238">
        <v>17</v>
      </c>
    </row>
    <row r="181" spans="1:15" ht="15.75" customHeight="1">
      <c r="A181" s="252">
        <v>564</v>
      </c>
      <c r="B181" s="254" t="s">
        <v>212</v>
      </c>
      <c r="C181" s="91">
        <v>217469</v>
      </c>
      <c r="D181" s="243">
        <v>-2483783.7727510445</v>
      </c>
      <c r="E181" s="773">
        <f t="shared" si="10"/>
        <v>-11.421323373681052</v>
      </c>
      <c r="F181" s="244">
        <f>'1.b. Vos-laskelma_€as'!F181</f>
        <v>537.13264387463971</v>
      </c>
      <c r="G181" s="244">
        <f t="shared" si="11"/>
        <v>548.55396724832076</v>
      </c>
      <c r="H181" s="244"/>
      <c r="I181" s="280">
        <f>'1.a. Vos-laskelma'!D181</f>
        <v>78852398.679695174</v>
      </c>
      <c r="J181" s="280">
        <f>'1.a. Vos-laskelma'!E181</f>
        <v>37957300.251078852</v>
      </c>
      <c r="K181" s="280">
        <f t="shared" si="12"/>
        <v>116809698.93077403</v>
      </c>
      <c r="L181" s="774">
        <f t="shared" si="13"/>
        <v>119293482.70352508</v>
      </c>
      <c r="M181" s="242">
        <f t="shared" si="14"/>
        <v>-2.0820783469989595E-2</v>
      </c>
      <c r="N181" s="238">
        <v>17</v>
      </c>
      <c r="O181" s="238">
        <v>17</v>
      </c>
    </row>
    <row r="182" spans="1:15" ht="15.75" customHeight="1">
      <c r="A182" s="252">
        <v>576</v>
      </c>
      <c r="B182" s="254" t="s">
        <v>213</v>
      </c>
      <c r="C182" s="91">
        <v>2656</v>
      </c>
      <c r="D182" s="243">
        <v>-25473.799185531399</v>
      </c>
      <c r="E182" s="773">
        <f t="shared" si="10"/>
        <v>-9.5910388499741721</v>
      </c>
      <c r="F182" s="244">
        <f>'1.b. Vos-laskelma_€as'!F182</f>
        <v>455.5946727286053</v>
      </c>
      <c r="G182" s="244">
        <f t="shared" si="11"/>
        <v>465.18571157857946</v>
      </c>
      <c r="H182" s="244"/>
      <c r="I182" s="280">
        <f>'1.a. Vos-laskelma'!D182</f>
        <v>434936.8244731024</v>
      </c>
      <c r="J182" s="280">
        <f>'1.a. Vos-laskelma'!E182</f>
        <v>775122.62629407342</v>
      </c>
      <c r="K182" s="280">
        <f t="shared" si="12"/>
        <v>1210059.4507671758</v>
      </c>
      <c r="L182" s="774">
        <f t="shared" si="13"/>
        <v>1235533.2499527072</v>
      </c>
      <c r="M182" s="242">
        <f t="shared" si="14"/>
        <v>-2.0617655725984278E-2</v>
      </c>
      <c r="N182" s="238">
        <v>7</v>
      </c>
      <c r="O182" s="238">
        <v>7</v>
      </c>
    </row>
    <row r="183" spans="1:15" ht="15.75" customHeight="1">
      <c r="A183" s="252">
        <v>577</v>
      </c>
      <c r="B183" s="254" t="s">
        <v>214</v>
      </c>
      <c r="C183" s="91">
        <v>11284</v>
      </c>
      <c r="D183" s="243">
        <v>-200284.28206838868</v>
      </c>
      <c r="E183" s="773">
        <f t="shared" si="10"/>
        <v>-17.749404649804031</v>
      </c>
      <c r="F183" s="244">
        <f>'1.b. Vos-laskelma_€as'!F183</f>
        <v>826.0421989400528</v>
      </c>
      <c r="G183" s="244">
        <f t="shared" si="11"/>
        <v>843.79160358985678</v>
      </c>
      <c r="H183" s="244"/>
      <c r="I183" s="280">
        <f>'1.a. Vos-laskelma'!D183</f>
        <v>6917370.1481006835</v>
      </c>
      <c r="J183" s="280">
        <f>'1.a. Vos-laskelma'!E183</f>
        <v>2403690.0247388734</v>
      </c>
      <c r="K183" s="280">
        <f t="shared" si="12"/>
        <v>9321060.1728395559</v>
      </c>
      <c r="L183" s="774">
        <f t="shared" si="13"/>
        <v>9521344.4549079444</v>
      </c>
      <c r="M183" s="242">
        <f t="shared" si="14"/>
        <v>-2.103529422939306E-2</v>
      </c>
      <c r="N183" s="238">
        <v>2</v>
      </c>
      <c r="O183" s="238">
        <v>2</v>
      </c>
    </row>
    <row r="184" spans="1:15" ht="15.75" customHeight="1">
      <c r="A184" s="252">
        <v>578</v>
      </c>
      <c r="B184" s="254" t="s">
        <v>215</v>
      </c>
      <c r="C184" s="91">
        <v>2941</v>
      </c>
      <c r="D184" s="243">
        <v>-40323.225680584837</v>
      </c>
      <c r="E184" s="773">
        <f t="shared" si="10"/>
        <v>-13.710719374561318</v>
      </c>
      <c r="F184" s="244">
        <f>'1.b. Vos-laskelma_€as'!F184</f>
        <v>624.67261590146018</v>
      </c>
      <c r="G184" s="244">
        <f t="shared" si="11"/>
        <v>638.38333527602151</v>
      </c>
      <c r="H184" s="244"/>
      <c r="I184" s="280">
        <f>'1.a. Vos-laskelma'!D184</f>
        <v>120092.75158471265</v>
      </c>
      <c r="J184" s="280">
        <f>'1.a. Vos-laskelma'!E184</f>
        <v>1717069.4117814817</v>
      </c>
      <c r="K184" s="280">
        <f t="shared" si="12"/>
        <v>1837162.1633661943</v>
      </c>
      <c r="L184" s="774">
        <f t="shared" si="13"/>
        <v>1877485.3890467791</v>
      </c>
      <c r="M184" s="242">
        <f t="shared" si="14"/>
        <v>-2.147725138945417E-2</v>
      </c>
      <c r="N184" s="238">
        <v>18</v>
      </c>
      <c r="O184" s="238">
        <v>18</v>
      </c>
    </row>
    <row r="185" spans="1:15" ht="15.75" customHeight="1">
      <c r="A185" s="252">
        <v>580</v>
      </c>
      <c r="B185" s="254" t="s">
        <v>216</v>
      </c>
      <c r="C185" s="91">
        <v>4235</v>
      </c>
      <c r="D185" s="243">
        <v>-32213.272103842632</v>
      </c>
      <c r="E185" s="773">
        <f t="shared" si="10"/>
        <v>-7.6064396939415895</v>
      </c>
      <c r="F185" s="244">
        <f>'1.b. Vos-laskelma_€as'!F185</f>
        <v>359.97264226003853</v>
      </c>
      <c r="G185" s="244">
        <f t="shared" si="11"/>
        <v>367.57908195398011</v>
      </c>
      <c r="H185" s="244"/>
      <c r="I185" s="280">
        <f>'1.a. Vos-laskelma'!D185</f>
        <v>-567505.72280432621</v>
      </c>
      <c r="J185" s="280">
        <f>'1.a. Vos-laskelma'!E185</f>
        <v>2091989.8627755896</v>
      </c>
      <c r="K185" s="280">
        <f t="shared" si="12"/>
        <v>1524484.1399712632</v>
      </c>
      <c r="L185" s="774">
        <f t="shared" si="13"/>
        <v>1556697.4120751058</v>
      </c>
      <c r="M185" s="242">
        <f t="shared" si="14"/>
        <v>-2.0693342106159061E-2</v>
      </c>
      <c r="N185" s="238">
        <v>9</v>
      </c>
      <c r="O185" s="238">
        <v>9</v>
      </c>
    </row>
    <row r="186" spans="1:15" ht="15.75" customHeight="1">
      <c r="A186" s="252">
        <v>581</v>
      </c>
      <c r="B186" s="254" t="s">
        <v>217</v>
      </c>
      <c r="C186" s="91">
        <v>6011</v>
      </c>
      <c r="D186" s="243">
        <v>-70212.955289378544</v>
      </c>
      <c r="E186" s="773">
        <f t="shared" si="10"/>
        <v>-11.680744516615961</v>
      </c>
      <c r="F186" s="244">
        <f>'1.b. Vos-laskelma_€as'!F186</f>
        <v>548.41650946836421</v>
      </c>
      <c r="G186" s="244">
        <f t="shared" si="11"/>
        <v>560.09725398498017</v>
      </c>
      <c r="H186" s="244"/>
      <c r="I186" s="280">
        <f>'1.a. Vos-laskelma'!D186</f>
        <v>902696.63092445908</v>
      </c>
      <c r="J186" s="280">
        <f>'1.a. Vos-laskelma'!E186</f>
        <v>2393835.0074898782</v>
      </c>
      <c r="K186" s="280">
        <f t="shared" si="12"/>
        <v>3296531.6384143373</v>
      </c>
      <c r="L186" s="774">
        <f t="shared" si="13"/>
        <v>3366744.5937037161</v>
      </c>
      <c r="M186" s="242">
        <f t="shared" si="14"/>
        <v>-2.0854850534455925E-2</v>
      </c>
      <c r="N186" s="238">
        <v>6</v>
      </c>
      <c r="O186" s="238">
        <v>6</v>
      </c>
    </row>
    <row r="187" spans="1:15" ht="15.75" customHeight="1">
      <c r="A187" s="252">
        <v>583</v>
      </c>
      <c r="B187" s="254" t="s">
        <v>218</v>
      </c>
      <c r="C187" s="91">
        <v>932</v>
      </c>
      <c r="D187" s="243">
        <v>-13741.330226181431</v>
      </c>
      <c r="E187" s="773">
        <f t="shared" si="10"/>
        <v>-14.743916551696815</v>
      </c>
      <c r="F187" s="244">
        <f>'1.b. Vos-laskelma_€as'!F187</f>
        <v>694.60242161628082</v>
      </c>
      <c r="G187" s="244">
        <f t="shared" si="11"/>
        <v>709.34633816797759</v>
      </c>
      <c r="H187" s="244"/>
      <c r="I187" s="280">
        <f>'1.a. Vos-laskelma'!D187</f>
        <v>662641.42063963762</v>
      </c>
      <c r="J187" s="280">
        <f>'1.a. Vos-laskelma'!E187</f>
        <v>-15271.963693263951</v>
      </c>
      <c r="K187" s="280">
        <f t="shared" si="12"/>
        <v>647369.45694637368</v>
      </c>
      <c r="L187" s="774">
        <f t="shared" si="13"/>
        <v>661110.78717255511</v>
      </c>
      <c r="M187" s="242">
        <f t="shared" si="14"/>
        <v>-2.0785215568710477E-2</v>
      </c>
      <c r="N187" s="238">
        <v>19</v>
      </c>
      <c r="O187" s="238">
        <v>19</v>
      </c>
    </row>
    <row r="188" spans="1:15" ht="15.75" customHeight="1">
      <c r="A188" s="252">
        <v>584</v>
      </c>
      <c r="B188" s="254" t="s">
        <v>219</v>
      </c>
      <c r="C188" s="91">
        <v>2547</v>
      </c>
      <c r="D188" s="243">
        <v>-107380.12846827271</v>
      </c>
      <c r="E188" s="773">
        <f t="shared" si="10"/>
        <v>-42.159453658528747</v>
      </c>
      <c r="F188" s="244">
        <f>'1.b. Vos-laskelma_€as'!F188</f>
        <v>1967.7054275412077</v>
      </c>
      <c r="G188" s="244">
        <f t="shared" si="11"/>
        <v>2009.8648811997364</v>
      </c>
      <c r="H188" s="244"/>
      <c r="I188" s="280">
        <f>'1.a. Vos-laskelma'!D188</f>
        <v>3076501.7506236392</v>
      </c>
      <c r="J188" s="280">
        <f>'1.a. Vos-laskelma'!E188</f>
        <v>1935243.9733238174</v>
      </c>
      <c r="K188" s="280">
        <f t="shared" si="12"/>
        <v>5011745.7239474561</v>
      </c>
      <c r="L188" s="774">
        <f t="shared" si="13"/>
        <v>5119125.8524157284</v>
      </c>
      <c r="M188" s="242">
        <f t="shared" si="14"/>
        <v>-2.0976262659688227E-2</v>
      </c>
      <c r="N188" s="238">
        <v>16</v>
      </c>
      <c r="O188" s="238">
        <v>16</v>
      </c>
    </row>
    <row r="189" spans="1:15" ht="15.75" customHeight="1">
      <c r="A189" s="252">
        <v>592</v>
      </c>
      <c r="B189" s="254" t="s">
        <v>220</v>
      </c>
      <c r="C189" s="91">
        <v>3511</v>
      </c>
      <c r="D189" s="243">
        <v>-60718.395401390182</v>
      </c>
      <c r="E189" s="773">
        <f t="shared" si="10"/>
        <v>-17.293761151065276</v>
      </c>
      <c r="F189" s="244">
        <f>'1.b. Vos-laskelma_€as'!F189</f>
        <v>807.8252640051478</v>
      </c>
      <c r="G189" s="244">
        <f t="shared" si="11"/>
        <v>825.11902515621307</v>
      </c>
      <c r="H189" s="244"/>
      <c r="I189" s="280">
        <f>'1.a. Vos-laskelma'!D189</f>
        <v>1096859.2405786784</v>
      </c>
      <c r="J189" s="280">
        <f>'1.a. Vos-laskelma'!E189</f>
        <v>1739415.2613433956</v>
      </c>
      <c r="K189" s="280">
        <f t="shared" si="12"/>
        <v>2836274.5019220738</v>
      </c>
      <c r="L189" s="774">
        <f t="shared" si="13"/>
        <v>2896992.897323464</v>
      </c>
      <c r="M189" s="242">
        <f t="shared" si="14"/>
        <v>-2.095911089650513E-2</v>
      </c>
      <c r="N189" s="238">
        <v>13</v>
      </c>
      <c r="O189" s="238">
        <v>13</v>
      </c>
    </row>
    <row r="190" spans="1:15" ht="15.75" customHeight="1">
      <c r="A190" s="252">
        <v>593</v>
      </c>
      <c r="B190" s="254" t="s">
        <v>221</v>
      </c>
      <c r="C190" s="91">
        <v>17124</v>
      </c>
      <c r="D190" s="243">
        <v>-137621.17245670941</v>
      </c>
      <c r="E190" s="773">
        <f t="shared" si="10"/>
        <v>-8.0367421429986798</v>
      </c>
      <c r="F190" s="244">
        <f>'1.b. Vos-laskelma_€as'!F190</f>
        <v>352.83319855709823</v>
      </c>
      <c r="G190" s="244">
        <f t="shared" si="11"/>
        <v>360.86994070009689</v>
      </c>
      <c r="H190" s="244"/>
      <c r="I190" s="280">
        <f>'1.a. Vos-laskelma'!D190</f>
        <v>-1116196.6144307838</v>
      </c>
      <c r="J190" s="280">
        <f>'1.a. Vos-laskelma'!E190</f>
        <v>7158112.3065225342</v>
      </c>
      <c r="K190" s="280">
        <f t="shared" si="12"/>
        <v>6041915.69209175</v>
      </c>
      <c r="L190" s="774">
        <f t="shared" si="13"/>
        <v>6179536.8645484596</v>
      </c>
      <c r="M190" s="242">
        <f t="shared" si="14"/>
        <v>-2.2270467103486635E-2</v>
      </c>
      <c r="N190" s="238">
        <v>10</v>
      </c>
      <c r="O190" s="238">
        <v>10</v>
      </c>
    </row>
    <row r="191" spans="1:15" ht="15.75" customHeight="1">
      <c r="A191" s="252">
        <v>595</v>
      </c>
      <c r="B191" s="254" t="s">
        <v>222</v>
      </c>
      <c r="C191" s="91">
        <v>3873</v>
      </c>
      <c r="D191" s="243">
        <v>-90910.388312271753</v>
      </c>
      <c r="E191" s="773">
        <f t="shared" si="10"/>
        <v>-23.472860395629166</v>
      </c>
      <c r="F191" s="244">
        <f>'1.b. Vos-laskelma_€as'!F191</f>
        <v>1102.20284708191</v>
      </c>
      <c r="G191" s="244">
        <f t="shared" si="11"/>
        <v>1125.6757074775392</v>
      </c>
      <c r="H191" s="244"/>
      <c r="I191" s="280">
        <f>'1.a. Vos-laskelma'!D191</f>
        <v>1994035.116079763</v>
      </c>
      <c r="J191" s="280">
        <f>'1.a. Vos-laskelma'!E191</f>
        <v>2274796.5106684747</v>
      </c>
      <c r="K191" s="280">
        <f t="shared" si="12"/>
        <v>4268831.6267482378</v>
      </c>
      <c r="L191" s="774">
        <f t="shared" si="13"/>
        <v>4359742.0150605096</v>
      </c>
      <c r="M191" s="242">
        <f t="shared" si="14"/>
        <v>-2.085224033858572E-2</v>
      </c>
      <c r="N191" s="238">
        <v>11</v>
      </c>
      <c r="O191" s="238">
        <v>11</v>
      </c>
    </row>
    <row r="192" spans="1:15" ht="15.75" customHeight="1">
      <c r="A192" s="252">
        <v>598</v>
      </c>
      <c r="B192" s="254" t="s">
        <v>223</v>
      </c>
      <c r="C192" s="91">
        <v>19657</v>
      </c>
      <c r="D192" s="243">
        <v>-171818.32302267241</v>
      </c>
      <c r="E192" s="773">
        <f t="shared" si="10"/>
        <v>-8.7408212353193466</v>
      </c>
      <c r="F192" s="244">
        <f>'1.b. Vos-laskelma_€as'!F192</f>
        <v>399.29461377790415</v>
      </c>
      <c r="G192" s="244">
        <f t="shared" si="11"/>
        <v>408.03543501322349</v>
      </c>
      <c r="H192" s="244"/>
      <c r="I192" s="280">
        <f>'1.a. Vos-laskelma'!D192</f>
        <v>4978477.7130200714</v>
      </c>
      <c r="J192" s="280">
        <f>'1.a. Vos-laskelma'!E192</f>
        <v>2870456.5100121908</v>
      </c>
      <c r="K192" s="280">
        <f t="shared" si="12"/>
        <v>7848934.2230322622</v>
      </c>
      <c r="L192" s="774">
        <f t="shared" si="13"/>
        <v>8020752.5460549342</v>
      </c>
      <c r="M192" s="242">
        <f t="shared" si="14"/>
        <v>-2.1421720971454544E-2</v>
      </c>
      <c r="N192" s="238">
        <v>15</v>
      </c>
      <c r="O192" s="238">
        <v>15</v>
      </c>
    </row>
    <row r="193" spans="1:15" ht="15.75" customHeight="1">
      <c r="A193" s="252">
        <v>599</v>
      </c>
      <c r="B193" s="254" t="s">
        <v>224</v>
      </c>
      <c r="C193" s="91">
        <v>11289</v>
      </c>
      <c r="D193" s="243">
        <v>-358289.57485531812</v>
      </c>
      <c r="E193" s="773">
        <f t="shared" si="10"/>
        <v>-31.737937359847471</v>
      </c>
      <c r="F193" s="244">
        <f>'1.b. Vos-laskelma_€as'!F193</f>
        <v>1481.5201961323201</v>
      </c>
      <c r="G193" s="244">
        <f t="shared" si="11"/>
        <v>1513.2581334921674</v>
      </c>
      <c r="H193" s="244"/>
      <c r="I193" s="280">
        <f>'1.a. Vos-laskelma'!D193</f>
        <v>11725435.252255026</v>
      </c>
      <c r="J193" s="280">
        <f>'1.a. Vos-laskelma'!E193</f>
        <v>4999446.2418827331</v>
      </c>
      <c r="K193" s="280">
        <f t="shared" si="12"/>
        <v>16724881.49413776</v>
      </c>
      <c r="L193" s="774">
        <f t="shared" si="13"/>
        <v>17083171.068993077</v>
      </c>
      <c r="M193" s="242">
        <f t="shared" si="14"/>
        <v>-2.0973247496516263E-2</v>
      </c>
      <c r="N193" s="238">
        <v>15</v>
      </c>
      <c r="O193" s="238">
        <v>15</v>
      </c>
    </row>
    <row r="194" spans="1:15" ht="15.75" customHeight="1">
      <c r="A194" s="252">
        <v>601</v>
      </c>
      <c r="B194" s="254" t="s">
        <v>225</v>
      </c>
      <c r="C194" s="91">
        <v>3676</v>
      </c>
      <c r="D194" s="243">
        <v>-92122.54491621023</v>
      </c>
      <c r="E194" s="773">
        <f t="shared" si="10"/>
        <v>-25.060539966324871</v>
      </c>
      <c r="F194" s="244">
        <f>'1.b. Vos-laskelma_€as'!F194</f>
        <v>1178.2465731013508</v>
      </c>
      <c r="G194" s="244">
        <f t="shared" si="11"/>
        <v>1203.3071130676756</v>
      </c>
      <c r="H194" s="244"/>
      <c r="I194" s="280">
        <f>'1.a. Vos-laskelma'!D194</f>
        <v>2556610.8168373648</v>
      </c>
      <c r="J194" s="280">
        <f>'1.a. Vos-laskelma'!E194</f>
        <v>1774623.5858832011</v>
      </c>
      <c r="K194" s="280">
        <f t="shared" si="12"/>
        <v>4331234.4027205659</v>
      </c>
      <c r="L194" s="774">
        <f t="shared" si="13"/>
        <v>4423356.9476367757</v>
      </c>
      <c r="M194" s="242">
        <f t="shared" si="14"/>
        <v>-2.0826387290636281E-2</v>
      </c>
      <c r="N194" s="238">
        <v>13</v>
      </c>
      <c r="O194" s="238">
        <v>13</v>
      </c>
    </row>
    <row r="195" spans="1:15" ht="15.75" customHeight="1">
      <c r="A195" s="252">
        <v>604</v>
      </c>
      <c r="B195" s="254" t="s">
        <v>226</v>
      </c>
      <c r="C195" s="91">
        <v>21373</v>
      </c>
      <c r="D195" s="243">
        <v>-370924.5811692712</v>
      </c>
      <c r="E195" s="773">
        <f t="shared" si="10"/>
        <v>-17.354820622714229</v>
      </c>
      <c r="F195" s="244">
        <f>'1.b. Vos-laskelma_€as'!F195</f>
        <v>810.76236642730078</v>
      </c>
      <c r="G195" s="244">
        <f t="shared" si="11"/>
        <v>828.11718705001499</v>
      </c>
      <c r="H195" s="244"/>
      <c r="I195" s="280">
        <f>'1.a. Vos-laskelma'!D195</f>
        <v>17998416.173727341</v>
      </c>
      <c r="J195" s="280">
        <f>'1.a. Vos-laskelma'!E195</f>
        <v>-669992.11607663927</v>
      </c>
      <c r="K195" s="280">
        <f t="shared" si="12"/>
        <v>17328424.0576507</v>
      </c>
      <c r="L195" s="774">
        <f t="shared" si="13"/>
        <v>17699348.63881997</v>
      </c>
      <c r="M195" s="242">
        <f t="shared" si="14"/>
        <v>-2.0956962244120247E-2</v>
      </c>
      <c r="N195" s="238">
        <v>6</v>
      </c>
      <c r="O195" s="238">
        <v>6</v>
      </c>
    </row>
    <row r="196" spans="1:15" ht="15.75" customHeight="1">
      <c r="A196" s="252">
        <v>607</v>
      </c>
      <c r="B196" s="254" t="s">
        <v>227</v>
      </c>
      <c r="C196" s="91">
        <v>3942</v>
      </c>
      <c r="D196" s="243">
        <v>-63699.110216474037</v>
      </c>
      <c r="E196" s="773">
        <f t="shared" si="10"/>
        <v>-16.159084276122282</v>
      </c>
      <c r="F196" s="244">
        <f>'1.b. Vos-laskelma_€as'!F196</f>
        <v>766.81465763661595</v>
      </c>
      <c r="G196" s="244">
        <f t="shared" si="11"/>
        <v>782.97374191273821</v>
      </c>
      <c r="H196" s="244"/>
      <c r="I196" s="280">
        <f>'1.a. Vos-laskelma'!D196</f>
        <v>375183.77394562459</v>
      </c>
      <c r="J196" s="280">
        <f>'1.a. Vos-laskelma'!E196</f>
        <v>2647599.6064579156</v>
      </c>
      <c r="K196" s="280">
        <f t="shared" si="12"/>
        <v>3022783.3804035401</v>
      </c>
      <c r="L196" s="774">
        <f t="shared" si="13"/>
        <v>3086482.4906200143</v>
      </c>
      <c r="M196" s="242">
        <f t="shared" si="14"/>
        <v>-2.0638092200444696E-2</v>
      </c>
      <c r="N196" s="238">
        <v>12</v>
      </c>
      <c r="O196" s="238">
        <v>12</v>
      </c>
    </row>
    <row r="197" spans="1:15" ht="15.75" customHeight="1">
      <c r="A197" s="252">
        <v>608</v>
      </c>
      <c r="B197" s="254" t="s">
        <v>228</v>
      </c>
      <c r="C197" s="91">
        <v>1893</v>
      </c>
      <c r="D197" s="243">
        <v>-22799.70325796918</v>
      </c>
      <c r="E197" s="773">
        <f t="shared" si="10"/>
        <v>-12.044217251964701</v>
      </c>
      <c r="F197" s="244">
        <f>'1.b. Vos-laskelma_€as'!F197</f>
        <v>569.505440833585</v>
      </c>
      <c r="G197" s="244">
        <f t="shared" si="11"/>
        <v>581.54965808554971</v>
      </c>
      <c r="H197" s="244"/>
      <c r="I197" s="280">
        <f>'1.a. Vos-laskelma'!D197</f>
        <v>79231.929956265609</v>
      </c>
      <c r="J197" s="280">
        <f>'1.a. Vos-laskelma'!E197</f>
        <v>998841.86954171082</v>
      </c>
      <c r="K197" s="280">
        <f t="shared" si="12"/>
        <v>1078073.7994979764</v>
      </c>
      <c r="L197" s="774">
        <f t="shared" si="13"/>
        <v>1100873.5027559455</v>
      </c>
      <c r="M197" s="242">
        <f t="shared" si="14"/>
        <v>-2.0710556844989014E-2</v>
      </c>
      <c r="N197" s="238">
        <v>4</v>
      </c>
      <c r="O197" s="238">
        <v>4</v>
      </c>
    </row>
    <row r="198" spans="1:15" ht="15.75" customHeight="1">
      <c r="A198" s="252">
        <v>609</v>
      </c>
      <c r="B198" s="254" t="s">
        <v>229</v>
      </c>
      <c r="C198" s="91">
        <v>83010</v>
      </c>
      <c r="D198" s="243">
        <v>-465410.51478623162</v>
      </c>
      <c r="E198" s="773">
        <f t="shared" si="10"/>
        <v>-5.6066800962080672</v>
      </c>
      <c r="F198" s="244">
        <f>'1.b. Vos-laskelma_€as'!F198</f>
        <v>260.13690296764798</v>
      </c>
      <c r="G198" s="244">
        <f t="shared" si="11"/>
        <v>265.74358306385608</v>
      </c>
      <c r="H198" s="244"/>
      <c r="I198" s="280">
        <f>'1.a. Vos-laskelma'!D198</f>
        <v>-978897.22477660701</v>
      </c>
      <c r="J198" s="280">
        <f>'1.a. Vos-laskelma'!E198</f>
        <v>22572861.540121067</v>
      </c>
      <c r="K198" s="280">
        <f t="shared" si="12"/>
        <v>21593964.31534446</v>
      </c>
      <c r="L198" s="774">
        <f t="shared" si="13"/>
        <v>22059374.830130693</v>
      </c>
      <c r="M198" s="242">
        <f t="shared" si="14"/>
        <v>-2.1098082714045539E-2</v>
      </c>
      <c r="N198" s="238">
        <v>4</v>
      </c>
      <c r="O198" s="238">
        <v>4</v>
      </c>
    </row>
    <row r="199" spans="1:15" ht="15.75" customHeight="1">
      <c r="A199" s="252">
        <v>611</v>
      </c>
      <c r="B199" s="254" t="s">
        <v>230</v>
      </c>
      <c r="C199" s="91">
        <v>4919</v>
      </c>
      <c r="D199" s="243">
        <v>-84084.03276668179</v>
      </c>
      <c r="E199" s="773">
        <f t="shared" si="10"/>
        <v>-17.093724896662287</v>
      </c>
      <c r="F199" s="244">
        <f>'1.b. Vos-laskelma_€as'!F199</f>
        <v>805.72085172843367</v>
      </c>
      <c r="G199" s="244">
        <f t="shared" si="11"/>
        <v>822.81457662509592</v>
      </c>
      <c r="H199" s="244"/>
      <c r="I199" s="280">
        <f>'1.a. Vos-laskelma'!D199</f>
        <v>2779048.190161414</v>
      </c>
      <c r="J199" s="280">
        <f>'1.a. Vos-laskelma'!E199</f>
        <v>1184292.6794907509</v>
      </c>
      <c r="K199" s="280">
        <f t="shared" si="12"/>
        <v>3963340.8696521651</v>
      </c>
      <c r="L199" s="774">
        <f t="shared" si="13"/>
        <v>4047424.9024188467</v>
      </c>
      <c r="M199" s="242">
        <f t="shared" si="14"/>
        <v>-2.0774698677282679E-2</v>
      </c>
      <c r="N199" s="238">
        <v>1</v>
      </c>
      <c r="O199" s="239">
        <v>35</v>
      </c>
    </row>
    <row r="200" spans="1:15" ht="15.75" customHeight="1">
      <c r="A200" s="252">
        <v>614</v>
      </c>
      <c r="B200" s="254" t="s">
        <v>231</v>
      </c>
      <c r="C200" s="91">
        <v>2826</v>
      </c>
      <c r="D200" s="243">
        <v>-63061.825302236066</v>
      </c>
      <c r="E200" s="773">
        <f t="shared" si="10"/>
        <v>-22.314870949128121</v>
      </c>
      <c r="F200" s="244">
        <f>'1.b. Vos-laskelma_€as'!F200</f>
        <v>1046.1007490897725</v>
      </c>
      <c r="G200" s="244">
        <f t="shared" si="11"/>
        <v>1068.4156200389007</v>
      </c>
      <c r="H200" s="244"/>
      <c r="I200" s="280">
        <f>'1.a. Vos-laskelma'!D200</f>
        <v>1373336.4481237615</v>
      </c>
      <c r="J200" s="280">
        <f>'1.a. Vos-laskelma'!E200</f>
        <v>1582944.2688039357</v>
      </c>
      <c r="K200" s="280">
        <f t="shared" si="12"/>
        <v>2956280.716927697</v>
      </c>
      <c r="L200" s="774">
        <f t="shared" si="13"/>
        <v>3019342.5422299332</v>
      </c>
      <c r="M200" s="242">
        <f t="shared" si="14"/>
        <v>-2.08859460032189E-2</v>
      </c>
      <c r="N200" s="238">
        <v>19</v>
      </c>
      <c r="O200" s="238">
        <v>19</v>
      </c>
    </row>
    <row r="201" spans="1:15" ht="15.75" customHeight="1">
      <c r="A201" s="252">
        <v>615</v>
      </c>
      <c r="B201" s="254" t="s">
        <v>232</v>
      </c>
      <c r="C201" s="91">
        <v>7168</v>
      </c>
      <c r="D201" s="243">
        <v>-313056.25515342096</v>
      </c>
      <c r="E201" s="773">
        <f t="shared" si="10"/>
        <v>-43.674142739037521</v>
      </c>
      <c r="F201" s="244">
        <f>'1.b. Vos-laskelma_€as'!F201</f>
        <v>2046.6962057068147</v>
      </c>
      <c r="G201" s="244">
        <f t="shared" si="11"/>
        <v>2090.3703484458524</v>
      </c>
      <c r="H201" s="244"/>
      <c r="I201" s="280">
        <f>'1.a. Vos-laskelma'!D201</f>
        <v>10795500.698093962</v>
      </c>
      <c r="J201" s="280">
        <f>'1.a. Vos-laskelma'!E201</f>
        <v>3875217.7044124859</v>
      </c>
      <c r="K201" s="280">
        <f t="shared" si="12"/>
        <v>14670718.402506448</v>
      </c>
      <c r="L201" s="774">
        <f t="shared" si="13"/>
        <v>14983774.65765987</v>
      </c>
      <c r="M201" s="242">
        <f t="shared" si="14"/>
        <v>-2.0893016766865429E-2</v>
      </c>
      <c r="N201" s="238">
        <v>17</v>
      </c>
      <c r="O201" s="238">
        <v>17</v>
      </c>
    </row>
    <row r="202" spans="1:15" ht="15.75" customHeight="1">
      <c r="A202" s="252">
        <v>616</v>
      </c>
      <c r="B202" s="254" t="s">
        <v>233</v>
      </c>
      <c r="C202" s="91">
        <v>1720</v>
      </c>
      <c r="D202" s="243">
        <v>-20166.44033466074</v>
      </c>
      <c r="E202" s="773">
        <f t="shared" si="10"/>
        <v>-11.724674613174848</v>
      </c>
      <c r="F202" s="244">
        <f>'1.b. Vos-laskelma_€as'!F202</f>
        <v>546.3944128683994</v>
      </c>
      <c r="G202" s="244">
        <f t="shared" si="11"/>
        <v>558.1190874815743</v>
      </c>
      <c r="H202" s="244"/>
      <c r="I202" s="280">
        <f>'1.a. Vos-laskelma'!D202</f>
        <v>129947.36557277612</v>
      </c>
      <c r="J202" s="280">
        <f>'1.a. Vos-laskelma'!E202</f>
        <v>809851.02456087084</v>
      </c>
      <c r="K202" s="280">
        <f t="shared" si="12"/>
        <v>939798.39013364702</v>
      </c>
      <c r="L202" s="774">
        <f t="shared" si="13"/>
        <v>959964.83046830771</v>
      </c>
      <c r="M202" s="242">
        <f t="shared" si="14"/>
        <v>-2.1007478289410641E-2</v>
      </c>
      <c r="N202" s="238">
        <v>1</v>
      </c>
      <c r="O202" s="239">
        <v>34</v>
      </c>
    </row>
    <row r="203" spans="1:15" ht="15.75" customHeight="1">
      <c r="A203" s="252">
        <v>619</v>
      </c>
      <c r="B203" s="254" t="s">
        <v>234</v>
      </c>
      <c r="C203" s="91">
        <v>2546</v>
      </c>
      <c r="D203" s="243">
        <v>-57877.919703934298</v>
      </c>
      <c r="E203" s="773">
        <f t="shared" ref="E203:E266" si="15">D203/C203</f>
        <v>-22.73288283736618</v>
      </c>
      <c r="F203" s="244">
        <f>'1.b. Vos-laskelma_€as'!F203</f>
        <v>1063.9719421158172</v>
      </c>
      <c r="G203" s="244">
        <f t="shared" ref="G203:G266" si="16">F203-E203</f>
        <v>1086.7048249531833</v>
      </c>
      <c r="H203" s="244"/>
      <c r="I203" s="280">
        <f>'1.a. Vos-laskelma'!D203</f>
        <v>1017276.7274195019</v>
      </c>
      <c r="J203" s="280">
        <f>'1.a. Vos-laskelma'!E203</f>
        <v>1691595.8372073688</v>
      </c>
      <c r="K203" s="280">
        <f t="shared" ref="K203:K266" si="17">I203+J203</f>
        <v>2708872.5646268707</v>
      </c>
      <c r="L203" s="774">
        <f t="shared" ref="L203:L266" si="18">K203-D203</f>
        <v>2766750.484330805</v>
      </c>
      <c r="M203" s="242">
        <f t="shared" ref="M203:M266" si="19">D203/L203</f>
        <v>-2.0919096258126525E-2</v>
      </c>
      <c r="N203" s="238">
        <v>6</v>
      </c>
      <c r="O203" s="238">
        <v>6</v>
      </c>
    </row>
    <row r="204" spans="1:15" ht="15.75" customHeight="1">
      <c r="A204" s="252">
        <v>620</v>
      </c>
      <c r="B204" s="254" t="s">
        <v>235</v>
      </c>
      <c r="C204" s="91">
        <v>2322</v>
      </c>
      <c r="D204" s="243">
        <v>-81256.669883746028</v>
      </c>
      <c r="E204" s="773">
        <f t="shared" si="15"/>
        <v>-34.994259209192947</v>
      </c>
      <c r="F204" s="244">
        <f>'1.b. Vos-laskelma_€as'!F204</f>
        <v>1624.6683392761315</v>
      </c>
      <c r="G204" s="244">
        <f t="shared" si="16"/>
        <v>1659.6625984853245</v>
      </c>
      <c r="H204" s="244"/>
      <c r="I204" s="280">
        <f>'1.a. Vos-laskelma'!D204</f>
        <v>2788347.0422112294</v>
      </c>
      <c r="J204" s="280">
        <f>'1.a. Vos-laskelma'!E204</f>
        <v>984132.84158794768</v>
      </c>
      <c r="K204" s="280">
        <f t="shared" si="17"/>
        <v>3772479.8837991771</v>
      </c>
      <c r="L204" s="774">
        <f t="shared" si="18"/>
        <v>3853736.5536829233</v>
      </c>
      <c r="M204" s="242">
        <f t="shared" si="19"/>
        <v>-2.1085164684153352E-2</v>
      </c>
      <c r="N204" s="238">
        <v>18</v>
      </c>
      <c r="O204" s="238">
        <v>18</v>
      </c>
    </row>
    <row r="205" spans="1:15" ht="15.75" customHeight="1">
      <c r="A205" s="252">
        <v>623</v>
      </c>
      <c r="B205" s="254" t="s">
        <v>236</v>
      </c>
      <c r="C205" s="91">
        <v>2081</v>
      </c>
      <c r="D205" s="243">
        <v>-32744.235838526321</v>
      </c>
      <c r="E205" s="773">
        <f t="shared" si="15"/>
        <v>-15.734856241483095</v>
      </c>
      <c r="F205" s="244">
        <f>'1.b. Vos-laskelma_€as'!F205</f>
        <v>742.63929668652054</v>
      </c>
      <c r="G205" s="244">
        <f t="shared" si="16"/>
        <v>758.37415292800358</v>
      </c>
      <c r="H205" s="244"/>
      <c r="I205" s="280">
        <f>'1.a. Vos-laskelma'!D205</f>
        <v>1616344.1727164579</v>
      </c>
      <c r="J205" s="280">
        <f>'1.a. Vos-laskelma'!E205</f>
        <v>-70911.796311808459</v>
      </c>
      <c r="K205" s="280">
        <f t="shared" si="17"/>
        <v>1545432.3764046493</v>
      </c>
      <c r="L205" s="774">
        <f t="shared" si="18"/>
        <v>1578176.6122431757</v>
      </c>
      <c r="M205" s="242">
        <f t="shared" si="19"/>
        <v>-2.0748144145910634E-2</v>
      </c>
      <c r="N205" s="238">
        <v>10</v>
      </c>
      <c r="O205" s="238">
        <v>10</v>
      </c>
    </row>
    <row r="206" spans="1:15" ht="15.75" customHeight="1">
      <c r="A206" s="252">
        <v>624</v>
      </c>
      <c r="B206" s="254" t="s">
        <v>237</v>
      </c>
      <c r="C206" s="91">
        <v>5016</v>
      </c>
      <c r="D206" s="243">
        <v>-86349.063242581658</v>
      </c>
      <c r="E206" s="773">
        <f t="shared" si="15"/>
        <v>-17.214725526830474</v>
      </c>
      <c r="F206" s="244">
        <f>'1.b. Vos-laskelma_€as'!F206</f>
        <v>809.97188435735006</v>
      </c>
      <c r="G206" s="244">
        <f t="shared" si="16"/>
        <v>827.18660988418048</v>
      </c>
      <c r="H206" s="244"/>
      <c r="I206" s="280">
        <f>'1.a. Vos-laskelma'!D206</f>
        <v>3447708.5606260505</v>
      </c>
      <c r="J206" s="280">
        <f>'1.a. Vos-laskelma'!E206</f>
        <v>615110.41131041781</v>
      </c>
      <c r="K206" s="280">
        <f t="shared" si="17"/>
        <v>4062818.971936468</v>
      </c>
      <c r="L206" s="774">
        <f t="shared" si="18"/>
        <v>4149168.0351790497</v>
      </c>
      <c r="M206" s="242">
        <f t="shared" si="19"/>
        <v>-2.0811175279107592E-2</v>
      </c>
      <c r="N206" s="238">
        <v>8</v>
      </c>
      <c r="O206" s="238">
        <v>8</v>
      </c>
    </row>
    <row r="207" spans="1:15" ht="15.75" customHeight="1">
      <c r="A207" s="252">
        <v>625</v>
      </c>
      <c r="B207" s="254" t="s">
        <v>238</v>
      </c>
      <c r="C207" s="91">
        <v>2938</v>
      </c>
      <c r="D207" s="243">
        <v>-87154.88082996037</v>
      </c>
      <c r="E207" s="773">
        <f t="shared" si="15"/>
        <v>-29.664697355330283</v>
      </c>
      <c r="F207" s="244">
        <f>'1.b. Vos-laskelma_€as'!F207</f>
        <v>1382.9486677634518</v>
      </c>
      <c r="G207" s="244">
        <f t="shared" si="16"/>
        <v>1412.613365118782</v>
      </c>
      <c r="H207" s="244"/>
      <c r="I207" s="280">
        <f>'1.a. Vos-laskelma'!D207</f>
        <v>3061638.054515352</v>
      </c>
      <c r="J207" s="280">
        <f>'1.a. Vos-laskelma'!E207</f>
        <v>1001465.1313736696</v>
      </c>
      <c r="K207" s="280">
        <f t="shared" si="17"/>
        <v>4063103.1858890215</v>
      </c>
      <c r="L207" s="774">
        <f t="shared" si="18"/>
        <v>4150258.0667189821</v>
      </c>
      <c r="M207" s="242">
        <f t="shared" si="19"/>
        <v>-2.0999870231891704E-2</v>
      </c>
      <c r="N207" s="238">
        <v>17</v>
      </c>
      <c r="O207" s="238">
        <v>17</v>
      </c>
    </row>
    <row r="208" spans="1:15" ht="15.75" customHeight="1">
      <c r="A208" s="252">
        <v>626</v>
      </c>
      <c r="B208" s="254" t="s">
        <v>239</v>
      </c>
      <c r="C208" s="91">
        <v>4551</v>
      </c>
      <c r="D208" s="243">
        <v>-81882.755898869989</v>
      </c>
      <c r="E208" s="773">
        <f t="shared" si="15"/>
        <v>-17.992255745741591</v>
      </c>
      <c r="F208" s="244">
        <f>'1.b. Vos-laskelma_€as'!F208</f>
        <v>841.57846151201193</v>
      </c>
      <c r="G208" s="244">
        <f t="shared" si="16"/>
        <v>859.57071725775347</v>
      </c>
      <c r="H208" s="244"/>
      <c r="I208" s="280">
        <f>'1.a. Vos-laskelma'!D208</f>
        <v>1027959.8157325312</v>
      </c>
      <c r="J208" s="280">
        <f>'1.a. Vos-laskelma'!E208</f>
        <v>2802063.7626086348</v>
      </c>
      <c r="K208" s="280">
        <f t="shared" si="17"/>
        <v>3830023.578341166</v>
      </c>
      <c r="L208" s="774">
        <f t="shared" si="18"/>
        <v>3911906.3342400361</v>
      </c>
      <c r="M208" s="242">
        <f t="shared" si="19"/>
        <v>-2.093167599187349E-2</v>
      </c>
      <c r="N208" s="238">
        <v>17</v>
      </c>
      <c r="O208" s="238">
        <v>17</v>
      </c>
    </row>
    <row r="209" spans="1:15" ht="15.75" customHeight="1">
      <c r="A209" s="252">
        <v>630</v>
      </c>
      <c r="B209" s="254" t="s">
        <v>240</v>
      </c>
      <c r="C209" s="91">
        <v>1678</v>
      </c>
      <c r="D209" s="243">
        <v>-70648.925001303811</v>
      </c>
      <c r="E209" s="773">
        <f t="shared" si="15"/>
        <v>-42.103054232004652</v>
      </c>
      <c r="F209" s="244">
        <f>'1.b. Vos-laskelma_€as'!F209</f>
        <v>1958.9305101858627</v>
      </c>
      <c r="G209" s="244">
        <f t="shared" si="16"/>
        <v>2001.0335644178674</v>
      </c>
      <c r="H209" s="244"/>
      <c r="I209" s="280">
        <f>'1.a. Vos-laskelma'!D209</f>
        <v>2587067.425425977</v>
      </c>
      <c r="J209" s="280">
        <f>'1.a. Vos-laskelma'!E209</f>
        <v>700017.97066590039</v>
      </c>
      <c r="K209" s="280">
        <f t="shared" si="17"/>
        <v>3287085.3960918775</v>
      </c>
      <c r="L209" s="774">
        <f t="shared" si="18"/>
        <v>3357734.3210931811</v>
      </c>
      <c r="M209" s="242">
        <f t="shared" si="19"/>
        <v>-2.1040653680515903E-2</v>
      </c>
      <c r="N209" s="238">
        <v>17</v>
      </c>
      <c r="O209" s="238">
        <v>17</v>
      </c>
    </row>
    <row r="210" spans="1:15" ht="15.75" customHeight="1">
      <c r="A210" s="252">
        <v>631</v>
      </c>
      <c r="B210" s="254" t="s">
        <v>241</v>
      </c>
      <c r="C210" s="91">
        <v>1892</v>
      </c>
      <c r="D210" s="243">
        <v>-29835.154309067508</v>
      </c>
      <c r="E210" s="773">
        <f t="shared" si="15"/>
        <v>-15.76910904284752</v>
      </c>
      <c r="F210" s="244">
        <f>'1.b. Vos-laskelma_€as'!F210</f>
        <v>740.03160936058237</v>
      </c>
      <c r="G210" s="244">
        <f t="shared" si="16"/>
        <v>755.80071840342987</v>
      </c>
      <c r="H210" s="244"/>
      <c r="I210" s="280">
        <f>'1.a. Vos-laskelma'!D210</f>
        <v>796586.56553007651</v>
      </c>
      <c r="J210" s="280">
        <f>'1.a. Vos-laskelma'!E210</f>
        <v>603553.23938014533</v>
      </c>
      <c r="K210" s="280">
        <f t="shared" si="17"/>
        <v>1400139.8049102218</v>
      </c>
      <c r="L210" s="774">
        <f t="shared" si="18"/>
        <v>1429974.9592192892</v>
      </c>
      <c r="M210" s="242">
        <f t="shared" si="19"/>
        <v>-2.0864109624238694E-2</v>
      </c>
      <c r="N210" s="238">
        <v>2</v>
      </c>
      <c r="O210" s="238">
        <v>2</v>
      </c>
    </row>
    <row r="211" spans="1:15" ht="15.75" customHeight="1">
      <c r="A211" s="252">
        <v>635</v>
      </c>
      <c r="B211" s="254" t="s">
        <v>242</v>
      </c>
      <c r="C211" s="91">
        <v>6146</v>
      </c>
      <c r="D211" s="243">
        <v>-59679.839048084919</v>
      </c>
      <c r="E211" s="773">
        <f t="shared" si="15"/>
        <v>-9.7103545473616855</v>
      </c>
      <c r="F211" s="244">
        <f>'1.b. Vos-laskelma_€as'!F211</f>
        <v>457.74661642724539</v>
      </c>
      <c r="G211" s="244">
        <f t="shared" si="16"/>
        <v>467.45697097460709</v>
      </c>
      <c r="H211" s="244"/>
      <c r="I211" s="280">
        <f>'1.a. Vos-laskelma'!D211</f>
        <v>827223.00693893607</v>
      </c>
      <c r="J211" s="280">
        <f>'1.a. Vos-laskelma'!E211</f>
        <v>1986087.6976229139</v>
      </c>
      <c r="K211" s="280">
        <f t="shared" si="17"/>
        <v>2813310.7045618501</v>
      </c>
      <c r="L211" s="774">
        <f t="shared" si="18"/>
        <v>2872990.5436099349</v>
      </c>
      <c r="M211" s="242">
        <f t="shared" si="19"/>
        <v>-2.0772723801971427E-2</v>
      </c>
      <c r="N211" s="238">
        <v>6</v>
      </c>
      <c r="O211" s="238">
        <v>6</v>
      </c>
    </row>
    <row r="212" spans="1:15" ht="15.75" customHeight="1">
      <c r="A212" s="252">
        <v>636</v>
      </c>
      <c r="B212" s="254" t="s">
        <v>243</v>
      </c>
      <c r="C212" s="91">
        <v>7903</v>
      </c>
      <c r="D212" s="243">
        <v>-172673.34317112385</v>
      </c>
      <c r="E212" s="773">
        <f t="shared" si="15"/>
        <v>-21.849088089475369</v>
      </c>
      <c r="F212" s="244">
        <f>'1.b. Vos-laskelma_€as'!F212</f>
        <v>1032.2244181048625</v>
      </c>
      <c r="G212" s="244">
        <f t="shared" si="16"/>
        <v>1054.0735061943378</v>
      </c>
      <c r="H212" s="244"/>
      <c r="I212" s="280">
        <f>'1.a. Vos-laskelma'!D212</f>
        <v>4636294.7896793066</v>
      </c>
      <c r="J212" s="280">
        <f>'1.a. Vos-laskelma'!E212</f>
        <v>3521374.786603421</v>
      </c>
      <c r="K212" s="280">
        <f t="shared" si="17"/>
        <v>8157669.5762827275</v>
      </c>
      <c r="L212" s="774">
        <f t="shared" si="18"/>
        <v>8330342.9194538509</v>
      </c>
      <c r="M212" s="242">
        <f t="shared" si="19"/>
        <v>-2.0728239502347468E-2</v>
      </c>
      <c r="N212" s="238">
        <v>2</v>
      </c>
      <c r="O212" s="238">
        <v>2</v>
      </c>
    </row>
    <row r="213" spans="1:15" ht="15.75" customHeight="1">
      <c r="A213" s="252">
        <v>638</v>
      </c>
      <c r="B213" s="254" t="s">
        <v>244</v>
      </c>
      <c r="C213" s="91">
        <v>51863</v>
      </c>
      <c r="D213" s="243">
        <v>-949803.19809136959</v>
      </c>
      <c r="E213" s="773">
        <f t="shared" si="15"/>
        <v>-18.313695661480622</v>
      </c>
      <c r="F213" s="244">
        <f>'1.b. Vos-laskelma_€as'!F213</f>
        <v>844.30482161321731</v>
      </c>
      <c r="G213" s="244">
        <f t="shared" si="16"/>
        <v>862.61851727469798</v>
      </c>
      <c r="H213" s="244"/>
      <c r="I213" s="280">
        <f>'1.a. Vos-laskelma'!D213</f>
        <v>47468865.620282352</v>
      </c>
      <c r="J213" s="280">
        <f>'1.a. Vos-laskelma'!E213</f>
        <v>-3680684.6569560622</v>
      </c>
      <c r="K213" s="280">
        <f t="shared" si="17"/>
        <v>43788180.96332629</v>
      </c>
      <c r="L213" s="774">
        <f t="shared" si="18"/>
        <v>44737984.161417663</v>
      </c>
      <c r="M213" s="242">
        <f t="shared" si="19"/>
        <v>-2.1230353041040373E-2</v>
      </c>
      <c r="N213" s="238">
        <v>1</v>
      </c>
      <c r="O213" s="239">
        <v>34</v>
      </c>
    </row>
    <row r="214" spans="1:15" ht="15.75" customHeight="1">
      <c r="A214" s="252">
        <v>678</v>
      </c>
      <c r="B214" s="254" t="s">
        <v>245</v>
      </c>
      <c r="C214" s="91">
        <v>23413</v>
      </c>
      <c r="D214" s="243">
        <v>-398593.93179598736</v>
      </c>
      <c r="E214" s="773">
        <f t="shared" si="15"/>
        <v>-17.024470669969133</v>
      </c>
      <c r="F214" s="244">
        <f>'1.b. Vos-laskelma_€as'!F214</f>
        <v>795.4868882067102</v>
      </c>
      <c r="G214" s="244">
        <f t="shared" si="16"/>
        <v>812.51135887667931</v>
      </c>
      <c r="H214" s="244"/>
      <c r="I214" s="280">
        <f>'1.a. Vos-laskelma'!D214</f>
        <v>13231189.657059867</v>
      </c>
      <c r="J214" s="280">
        <f>'1.a. Vos-laskelma'!E214</f>
        <v>5393544.8565238388</v>
      </c>
      <c r="K214" s="280">
        <f t="shared" si="17"/>
        <v>18624734.513583705</v>
      </c>
      <c r="L214" s="774">
        <f t="shared" si="18"/>
        <v>19023328.445379693</v>
      </c>
      <c r="M214" s="242">
        <f t="shared" si="19"/>
        <v>-2.0952901745898006E-2</v>
      </c>
      <c r="N214" s="238">
        <v>17</v>
      </c>
      <c r="O214" s="238">
        <v>17</v>
      </c>
    </row>
    <row r="215" spans="1:15" ht="15.75" customHeight="1">
      <c r="A215" s="252">
        <v>680</v>
      </c>
      <c r="B215" s="254" t="s">
        <v>246</v>
      </c>
      <c r="C215" s="91">
        <v>26036</v>
      </c>
      <c r="D215" s="243">
        <v>-350423.31056637911</v>
      </c>
      <c r="E215" s="773">
        <f t="shared" si="15"/>
        <v>-13.459183844153445</v>
      </c>
      <c r="F215" s="244">
        <f>'1.b. Vos-laskelma_€as'!F215</f>
        <v>624.21661537097873</v>
      </c>
      <c r="G215" s="244">
        <f t="shared" si="16"/>
        <v>637.6757992151322</v>
      </c>
      <c r="H215" s="244"/>
      <c r="I215" s="280">
        <f>'1.a. Vos-laskelma'!D215</f>
        <v>14215902.546715362</v>
      </c>
      <c r="J215" s="280">
        <f>'1.a. Vos-laskelma'!E215</f>
        <v>2036201.2510834413</v>
      </c>
      <c r="K215" s="280">
        <f t="shared" si="17"/>
        <v>16252103.797798803</v>
      </c>
      <c r="L215" s="774">
        <f t="shared" si="18"/>
        <v>16602527.108365182</v>
      </c>
      <c r="M215" s="242">
        <f t="shared" si="19"/>
        <v>-2.1106624809533868E-2</v>
      </c>
      <c r="N215" s="238">
        <v>2</v>
      </c>
      <c r="O215" s="238">
        <v>2</v>
      </c>
    </row>
    <row r="216" spans="1:15" ht="15.75" customHeight="1">
      <c r="A216" s="252">
        <v>681</v>
      </c>
      <c r="B216" s="254" t="s">
        <v>247</v>
      </c>
      <c r="C216" s="91">
        <v>3219</v>
      </c>
      <c r="D216" s="243">
        <v>-49878.98464530136</v>
      </c>
      <c r="E216" s="773">
        <f t="shared" si="15"/>
        <v>-15.495180069991102</v>
      </c>
      <c r="F216" s="244">
        <f>'1.b. Vos-laskelma_€as'!F216</f>
        <v>720.83597727038318</v>
      </c>
      <c r="G216" s="244">
        <f t="shared" si="16"/>
        <v>736.33115734037426</v>
      </c>
      <c r="H216" s="244"/>
      <c r="I216" s="280">
        <f>'1.a. Vos-laskelma'!D216</f>
        <v>1014767.0669491744</v>
      </c>
      <c r="J216" s="280">
        <f>'1.a. Vos-laskelma'!E216</f>
        <v>1305603.943884189</v>
      </c>
      <c r="K216" s="280">
        <f t="shared" si="17"/>
        <v>2320371.0108333635</v>
      </c>
      <c r="L216" s="774">
        <f t="shared" si="18"/>
        <v>2370249.995478665</v>
      </c>
      <c r="M216" s="242">
        <f t="shared" si="19"/>
        <v>-2.1043765316083651E-2</v>
      </c>
      <c r="N216" s="238">
        <v>10</v>
      </c>
      <c r="O216" s="238">
        <v>10</v>
      </c>
    </row>
    <row r="217" spans="1:15" ht="15.75" customHeight="1">
      <c r="A217" s="252">
        <v>683</v>
      </c>
      <c r="B217" s="254" t="s">
        <v>248</v>
      </c>
      <c r="C217" s="91">
        <v>3530</v>
      </c>
      <c r="D217" s="243">
        <v>-174332.51204532478</v>
      </c>
      <c r="E217" s="773">
        <f t="shared" si="15"/>
        <v>-49.385980749383791</v>
      </c>
      <c r="F217" s="244">
        <f>'1.b. Vos-laskelma_€as'!F217</f>
        <v>2298.0519223130591</v>
      </c>
      <c r="G217" s="244">
        <f t="shared" si="16"/>
        <v>2347.4379030624427</v>
      </c>
      <c r="H217" s="244"/>
      <c r="I217" s="280">
        <f>'1.a. Vos-laskelma'!D217</f>
        <v>5556987.2645177664</v>
      </c>
      <c r="J217" s="280">
        <f>'1.a. Vos-laskelma'!E217</f>
        <v>2555136.0212473329</v>
      </c>
      <c r="K217" s="280">
        <f t="shared" si="17"/>
        <v>8112123.2857650993</v>
      </c>
      <c r="L217" s="774">
        <f t="shared" si="18"/>
        <v>8286455.7978104241</v>
      </c>
      <c r="M217" s="242">
        <f t="shared" si="19"/>
        <v>-2.1038247991546594E-2</v>
      </c>
      <c r="N217" s="238">
        <v>19</v>
      </c>
      <c r="O217" s="238">
        <v>19</v>
      </c>
    </row>
    <row r="218" spans="1:15" ht="15.75" customHeight="1">
      <c r="A218" s="252">
        <v>684</v>
      </c>
      <c r="B218" s="254" t="s">
        <v>249</v>
      </c>
      <c r="C218" s="91">
        <v>38773</v>
      </c>
      <c r="D218" s="243">
        <v>-201028.78923745148</v>
      </c>
      <c r="E218" s="773">
        <f t="shared" si="15"/>
        <v>-5.184762314947295</v>
      </c>
      <c r="F218" s="244">
        <f>'1.b. Vos-laskelma_€as'!F218</f>
        <v>243.62813996884623</v>
      </c>
      <c r="G218" s="244">
        <f t="shared" si="16"/>
        <v>248.81290228379353</v>
      </c>
      <c r="H218" s="244"/>
      <c r="I218" s="280">
        <f>'1.a. Vos-laskelma'!D218</f>
        <v>9610588.4494190253</v>
      </c>
      <c r="J218" s="280">
        <f>'1.a. Vos-laskelma'!E218</f>
        <v>-164394.57840695136</v>
      </c>
      <c r="K218" s="280">
        <f t="shared" si="17"/>
        <v>9446193.8710120749</v>
      </c>
      <c r="L218" s="774">
        <f t="shared" si="18"/>
        <v>9647222.6602495257</v>
      </c>
      <c r="M218" s="242">
        <f t="shared" si="19"/>
        <v>-2.0837996210637047E-2</v>
      </c>
      <c r="N218" s="238">
        <v>4</v>
      </c>
      <c r="O218" s="238">
        <v>4</v>
      </c>
    </row>
    <row r="219" spans="1:15" ht="15.75" customHeight="1">
      <c r="A219" s="252">
        <v>686</v>
      </c>
      <c r="B219" s="254" t="s">
        <v>250</v>
      </c>
      <c r="C219" s="91">
        <v>2928</v>
      </c>
      <c r="D219" s="243">
        <v>-32854.059940396619</v>
      </c>
      <c r="E219" s="773">
        <f t="shared" si="15"/>
        <v>-11.22064888674748</v>
      </c>
      <c r="F219" s="244">
        <f>'1.b. Vos-laskelma_€as'!F219</f>
        <v>529.05242899306404</v>
      </c>
      <c r="G219" s="244">
        <f t="shared" si="16"/>
        <v>540.27307787981147</v>
      </c>
      <c r="H219" s="244"/>
      <c r="I219" s="280">
        <f>'1.a. Vos-laskelma'!D219</f>
        <v>187.90863301581703</v>
      </c>
      <c r="J219" s="280">
        <f>'1.a. Vos-laskelma'!E219</f>
        <v>1548877.6034586758</v>
      </c>
      <c r="K219" s="280">
        <f t="shared" si="17"/>
        <v>1549065.5120916916</v>
      </c>
      <c r="L219" s="774">
        <f t="shared" si="18"/>
        <v>1581919.5720320882</v>
      </c>
      <c r="M219" s="242">
        <f t="shared" si="19"/>
        <v>-2.0768476805804507E-2</v>
      </c>
      <c r="N219" s="238">
        <v>11</v>
      </c>
      <c r="O219" s="238">
        <v>11</v>
      </c>
    </row>
    <row r="220" spans="1:15" ht="15.75" customHeight="1">
      <c r="A220" s="252">
        <v>687</v>
      </c>
      <c r="B220" s="254" t="s">
        <v>251</v>
      </c>
      <c r="C220" s="91">
        <v>1398</v>
      </c>
      <c r="D220" s="243">
        <v>-29615.788619792107</v>
      </c>
      <c r="E220" s="773">
        <f t="shared" si="15"/>
        <v>-21.18439815435773</v>
      </c>
      <c r="F220" s="244">
        <f>'1.b. Vos-laskelma_€as'!F220</f>
        <v>989.75825754454684</v>
      </c>
      <c r="G220" s="244">
        <f t="shared" si="16"/>
        <v>1010.9426556989046</v>
      </c>
      <c r="H220" s="244"/>
      <c r="I220" s="280">
        <f>'1.a. Vos-laskelma'!D220</f>
        <v>1091676.2575945728</v>
      </c>
      <c r="J220" s="280">
        <f>'1.a. Vos-laskelma'!E220</f>
        <v>292005.78645270353</v>
      </c>
      <c r="K220" s="280">
        <f t="shared" si="17"/>
        <v>1383682.0440472765</v>
      </c>
      <c r="L220" s="774">
        <f t="shared" si="18"/>
        <v>1413297.8326670686</v>
      </c>
      <c r="M220" s="242">
        <f t="shared" si="19"/>
        <v>-2.0955093778006747E-2</v>
      </c>
      <c r="N220" s="238">
        <v>11</v>
      </c>
      <c r="O220" s="238">
        <v>11</v>
      </c>
    </row>
    <row r="221" spans="1:15" ht="15.75" customHeight="1">
      <c r="A221" s="252">
        <v>689</v>
      </c>
      <c r="B221" s="254" t="s">
        <v>252</v>
      </c>
      <c r="C221" s="91">
        <v>2888</v>
      </c>
      <c r="D221" s="243">
        <v>-56582.718314837068</v>
      </c>
      <c r="E221" s="773">
        <f t="shared" si="15"/>
        <v>-19.592353987131947</v>
      </c>
      <c r="F221" s="244">
        <f>'1.b. Vos-laskelma_€as'!F221</f>
        <v>916.03011317582354</v>
      </c>
      <c r="G221" s="244">
        <f t="shared" si="16"/>
        <v>935.62246716295545</v>
      </c>
      <c r="H221" s="244"/>
      <c r="I221" s="280">
        <f>'1.a. Vos-laskelma'!D221</f>
        <v>1627785.1498269108</v>
      </c>
      <c r="J221" s="280">
        <f>'1.a. Vos-laskelma'!E221</f>
        <v>1017709.8170248675</v>
      </c>
      <c r="K221" s="280">
        <f t="shared" si="17"/>
        <v>2645494.9668517783</v>
      </c>
      <c r="L221" s="774">
        <f t="shared" si="18"/>
        <v>2702077.6851666155</v>
      </c>
      <c r="M221" s="242">
        <f t="shared" si="19"/>
        <v>-2.0940448391049152E-2</v>
      </c>
      <c r="N221" s="238">
        <v>9</v>
      </c>
      <c r="O221" s="238">
        <v>9</v>
      </c>
    </row>
    <row r="222" spans="1:15" ht="15.75" customHeight="1">
      <c r="A222" s="252">
        <v>691</v>
      </c>
      <c r="B222" s="254" t="s">
        <v>253</v>
      </c>
      <c r="C222" s="91">
        <v>2476</v>
      </c>
      <c r="D222" s="243">
        <v>-85597.379352333388</v>
      </c>
      <c r="E222" s="773">
        <f t="shared" si="15"/>
        <v>-34.570831725498138</v>
      </c>
      <c r="F222" s="244">
        <f>'1.b. Vos-laskelma_€as'!F222</f>
        <v>1612.0621256095783</v>
      </c>
      <c r="G222" s="244">
        <f t="shared" si="16"/>
        <v>1646.6329573350765</v>
      </c>
      <c r="H222" s="244"/>
      <c r="I222" s="280">
        <f>'1.a. Vos-laskelma'!D222</f>
        <v>2325497.3190448699</v>
      </c>
      <c r="J222" s="280">
        <f>'1.a. Vos-laskelma'!E222</f>
        <v>1665968.5039644463</v>
      </c>
      <c r="K222" s="280">
        <f t="shared" si="17"/>
        <v>3991465.8230093159</v>
      </c>
      <c r="L222" s="774">
        <f t="shared" si="18"/>
        <v>4077063.2023616494</v>
      </c>
      <c r="M222" s="242">
        <f t="shared" si="19"/>
        <v>-2.0994862013115442E-2</v>
      </c>
      <c r="N222" s="238">
        <v>17</v>
      </c>
      <c r="O222" s="238">
        <v>17</v>
      </c>
    </row>
    <row r="223" spans="1:15" ht="15.75" customHeight="1">
      <c r="A223" s="252">
        <v>694</v>
      </c>
      <c r="B223" s="254" t="s">
        <v>254</v>
      </c>
      <c r="C223" s="91">
        <v>28555</v>
      </c>
      <c r="D223" s="243">
        <v>-138739.80909451889</v>
      </c>
      <c r="E223" s="773">
        <f t="shared" si="15"/>
        <v>-4.8586870633695982</v>
      </c>
      <c r="F223" s="244">
        <f>'1.b. Vos-laskelma_€as'!F223</f>
        <v>207.33125936152706</v>
      </c>
      <c r="G223" s="244">
        <f t="shared" si="16"/>
        <v>212.18994642489665</v>
      </c>
      <c r="H223" s="244"/>
      <c r="I223" s="280">
        <f>'1.a. Vos-laskelma'!D223</f>
        <v>5967469.5174504416</v>
      </c>
      <c r="J223" s="280">
        <f>'1.a. Vos-laskelma'!E223</f>
        <v>-47125.406382036359</v>
      </c>
      <c r="K223" s="280">
        <f t="shared" si="17"/>
        <v>5920344.1110684052</v>
      </c>
      <c r="L223" s="774">
        <f t="shared" si="18"/>
        <v>6059083.9201629236</v>
      </c>
      <c r="M223" s="242">
        <f t="shared" si="19"/>
        <v>-2.2897819360585502E-2</v>
      </c>
      <c r="N223" s="238">
        <v>5</v>
      </c>
      <c r="O223" s="238">
        <v>5</v>
      </c>
    </row>
    <row r="224" spans="1:15" ht="15.75" customHeight="1">
      <c r="A224" s="252">
        <v>697</v>
      </c>
      <c r="B224" s="254" t="s">
        <v>255</v>
      </c>
      <c r="C224" s="91">
        <v>1158</v>
      </c>
      <c r="D224" s="243">
        <v>-19987.618367616815</v>
      </c>
      <c r="E224" s="773">
        <f t="shared" si="15"/>
        <v>-17.260464911586197</v>
      </c>
      <c r="F224" s="244">
        <f>'1.b. Vos-laskelma_€as'!F224</f>
        <v>818.14611666350436</v>
      </c>
      <c r="G224" s="244">
        <f t="shared" si="16"/>
        <v>835.40658157509051</v>
      </c>
      <c r="H224" s="244"/>
      <c r="I224" s="280">
        <f>'1.a. Vos-laskelma'!D224</f>
        <v>459955.11035574309</v>
      </c>
      <c r="J224" s="280">
        <f>'1.a. Vos-laskelma'!E224</f>
        <v>487458.09274059505</v>
      </c>
      <c r="K224" s="280">
        <f t="shared" si="17"/>
        <v>947413.20309633808</v>
      </c>
      <c r="L224" s="774">
        <f t="shared" si="18"/>
        <v>967400.82146395487</v>
      </c>
      <c r="M224" s="242">
        <f t="shared" si="19"/>
        <v>-2.066115504984771E-2</v>
      </c>
      <c r="N224" s="238">
        <v>18</v>
      </c>
      <c r="O224" s="238">
        <v>18</v>
      </c>
    </row>
    <row r="225" spans="1:15" ht="15.75" customHeight="1">
      <c r="A225" s="252">
        <v>698</v>
      </c>
      <c r="B225" s="254" t="s">
        <v>256</v>
      </c>
      <c r="C225" s="91">
        <v>66191</v>
      </c>
      <c r="D225" s="243">
        <v>-377777.35332474811</v>
      </c>
      <c r="E225" s="773">
        <f t="shared" si="15"/>
        <v>-5.7073824738219416</v>
      </c>
      <c r="F225" s="244">
        <f>'1.b. Vos-laskelma_€as'!F225</f>
        <v>267.91194313377571</v>
      </c>
      <c r="G225" s="244">
        <f t="shared" si="16"/>
        <v>273.61932560759766</v>
      </c>
      <c r="H225" s="244"/>
      <c r="I225" s="280">
        <f>'1.a. Vos-laskelma'!D225</f>
        <v>2409386.2971914709</v>
      </c>
      <c r="J225" s="280">
        <f>'1.a. Vos-laskelma'!E225</f>
        <v>15323973.130776277</v>
      </c>
      <c r="K225" s="280">
        <f t="shared" si="17"/>
        <v>17733359.42796775</v>
      </c>
      <c r="L225" s="774">
        <f t="shared" si="18"/>
        <v>18111136.781292498</v>
      </c>
      <c r="M225" s="242">
        <f t="shared" si="19"/>
        <v>-2.0858842704725468E-2</v>
      </c>
      <c r="N225" s="238">
        <v>19</v>
      </c>
      <c r="O225" s="238">
        <v>19</v>
      </c>
    </row>
    <row r="226" spans="1:15" ht="15.75" customHeight="1">
      <c r="A226" s="252">
        <v>700</v>
      </c>
      <c r="B226" s="254" t="s">
        <v>257</v>
      </c>
      <c r="C226" s="91">
        <v>4679</v>
      </c>
      <c r="D226" s="243">
        <v>-32528.480937675664</v>
      </c>
      <c r="E226" s="773">
        <f t="shared" si="15"/>
        <v>-6.9520155883042669</v>
      </c>
      <c r="F226" s="244">
        <f>'1.b. Vos-laskelma_€as'!F226</f>
        <v>325.99050727704633</v>
      </c>
      <c r="G226" s="244">
        <f t="shared" si="16"/>
        <v>332.94252286535061</v>
      </c>
      <c r="H226" s="244"/>
      <c r="I226" s="280">
        <f>'1.a. Vos-laskelma'!D226</f>
        <v>1010505.5556446712</v>
      </c>
      <c r="J226" s="280">
        <f>'1.a. Vos-laskelma'!E226</f>
        <v>514804.02790462848</v>
      </c>
      <c r="K226" s="280">
        <f t="shared" si="17"/>
        <v>1525309.5835492997</v>
      </c>
      <c r="L226" s="774">
        <f t="shared" si="18"/>
        <v>1557838.0644869753</v>
      </c>
      <c r="M226" s="242">
        <f t="shared" si="19"/>
        <v>-2.0880527751379531E-2</v>
      </c>
      <c r="N226" s="238">
        <v>9</v>
      </c>
      <c r="O226" s="238">
        <v>9</v>
      </c>
    </row>
    <row r="227" spans="1:15" ht="15.75" customHeight="1">
      <c r="A227" s="252">
        <v>702</v>
      </c>
      <c r="B227" s="254" t="s">
        <v>258</v>
      </c>
      <c r="C227" s="91">
        <v>3995</v>
      </c>
      <c r="D227" s="243">
        <v>-47686.380240635859</v>
      </c>
      <c r="E227" s="773">
        <f t="shared" si="15"/>
        <v>-11.936515704789953</v>
      </c>
      <c r="F227" s="244">
        <f>'1.b. Vos-laskelma_€as'!F227</f>
        <v>552.66919288377403</v>
      </c>
      <c r="G227" s="244">
        <f t="shared" si="16"/>
        <v>564.60570858856397</v>
      </c>
      <c r="H227" s="244"/>
      <c r="I227" s="280">
        <f>'1.a. Vos-laskelma'!D227</f>
        <v>1123439.4617219889</v>
      </c>
      <c r="J227" s="280">
        <f>'1.a. Vos-laskelma'!E227</f>
        <v>1084473.9638486882</v>
      </c>
      <c r="K227" s="280">
        <f t="shared" si="17"/>
        <v>2207913.425570677</v>
      </c>
      <c r="L227" s="774">
        <f t="shared" si="18"/>
        <v>2255599.805811313</v>
      </c>
      <c r="M227" s="242">
        <f t="shared" si="19"/>
        <v>-2.1141330176468791E-2</v>
      </c>
      <c r="N227" s="238">
        <v>6</v>
      </c>
      <c r="O227" s="238">
        <v>6</v>
      </c>
    </row>
    <row r="228" spans="1:15" ht="15.75" customHeight="1">
      <c r="A228" s="252">
        <v>704</v>
      </c>
      <c r="B228" s="254" t="s">
        <v>259</v>
      </c>
      <c r="C228" s="91">
        <v>6381</v>
      </c>
      <c r="D228" s="243">
        <v>-131893.7550453447</v>
      </c>
      <c r="E228" s="773">
        <f t="shared" si="15"/>
        <v>-20.669762583504891</v>
      </c>
      <c r="F228" s="244">
        <f>'1.b. Vos-laskelma_€as'!F228</f>
        <v>963.33932252436784</v>
      </c>
      <c r="G228" s="244">
        <f t="shared" si="16"/>
        <v>984.00908510787269</v>
      </c>
      <c r="H228" s="244"/>
      <c r="I228" s="280">
        <f>'1.a. Vos-laskelma'!D228</f>
        <v>5512256.478439115</v>
      </c>
      <c r="J228" s="280">
        <f>'1.a. Vos-laskelma'!E228</f>
        <v>634811.73858887574</v>
      </c>
      <c r="K228" s="280">
        <f t="shared" si="17"/>
        <v>6147068.2170279911</v>
      </c>
      <c r="L228" s="774">
        <f t="shared" si="18"/>
        <v>6278961.9720733361</v>
      </c>
      <c r="M228" s="242">
        <f t="shared" si="19"/>
        <v>-2.1005662342272937E-2</v>
      </c>
      <c r="N228" s="238">
        <v>2</v>
      </c>
      <c r="O228" s="238">
        <v>2</v>
      </c>
    </row>
    <row r="229" spans="1:15" ht="15.75" customHeight="1">
      <c r="A229" s="252">
        <v>707</v>
      </c>
      <c r="B229" s="254" t="s">
        <v>260</v>
      </c>
      <c r="C229" s="91">
        <v>1830</v>
      </c>
      <c r="D229" s="243">
        <v>-21220.239847426667</v>
      </c>
      <c r="E229" s="773">
        <f t="shared" si="15"/>
        <v>-11.595759479468123</v>
      </c>
      <c r="F229" s="244">
        <f>'1.b. Vos-laskelma_€as'!F229</f>
        <v>530.63094213594854</v>
      </c>
      <c r="G229" s="244">
        <f t="shared" si="16"/>
        <v>542.22670161541669</v>
      </c>
      <c r="H229" s="244"/>
      <c r="I229" s="280">
        <f>'1.a. Vos-laskelma'!D229</f>
        <v>-315298.17768066062</v>
      </c>
      <c r="J229" s="280">
        <f>'1.a. Vos-laskelma'!E229</f>
        <v>1286352.8017894465</v>
      </c>
      <c r="K229" s="280">
        <f t="shared" si="17"/>
        <v>971054.62410878588</v>
      </c>
      <c r="L229" s="774">
        <f t="shared" si="18"/>
        <v>992274.86395621253</v>
      </c>
      <c r="M229" s="242">
        <f t="shared" si="19"/>
        <v>-2.1385445321895284E-2</v>
      </c>
      <c r="N229" s="238">
        <v>12</v>
      </c>
      <c r="O229" s="238">
        <v>12</v>
      </c>
    </row>
    <row r="230" spans="1:15" ht="15.75" customHeight="1">
      <c r="A230" s="252">
        <v>710</v>
      </c>
      <c r="B230" s="254" t="s">
        <v>261</v>
      </c>
      <c r="C230" s="91">
        <v>26856</v>
      </c>
      <c r="D230" s="243">
        <v>-339733.64796020882</v>
      </c>
      <c r="E230" s="773">
        <f t="shared" si="15"/>
        <v>-12.650195411089099</v>
      </c>
      <c r="F230" s="244">
        <f>'1.b. Vos-laskelma_€as'!F230</f>
        <v>594.97523526330235</v>
      </c>
      <c r="G230" s="244">
        <f t="shared" si="16"/>
        <v>607.6254306743914</v>
      </c>
      <c r="H230" s="244"/>
      <c r="I230" s="280">
        <f>'1.a. Vos-laskelma'!D230</f>
        <v>9160649.3788289167</v>
      </c>
      <c r="J230" s="280">
        <f>'1.a. Vos-laskelma'!E230</f>
        <v>6818005.5394023312</v>
      </c>
      <c r="K230" s="280">
        <f t="shared" si="17"/>
        <v>15978654.918231249</v>
      </c>
      <c r="L230" s="774">
        <f t="shared" si="18"/>
        <v>16318388.566191457</v>
      </c>
      <c r="M230" s="242">
        <f t="shared" si="19"/>
        <v>-2.0819068413658881E-2</v>
      </c>
      <c r="N230" s="238">
        <v>1</v>
      </c>
      <c r="O230" s="239">
        <v>33</v>
      </c>
    </row>
    <row r="231" spans="1:15" ht="15.75" customHeight="1">
      <c r="A231" s="252">
        <v>729</v>
      </c>
      <c r="B231" s="254" t="s">
        <v>262</v>
      </c>
      <c r="C231" s="91">
        <v>8763</v>
      </c>
      <c r="D231" s="243">
        <v>-128875.6563844128</v>
      </c>
      <c r="E231" s="773">
        <f t="shared" si="15"/>
        <v>-14.706796346503799</v>
      </c>
      <c r="F231" s="244">
        <f>'1.b. Vos-laskelma_€as'!F231</f>
        <v>685.69501491833148</v>
      </c>
      <c r="G231" s="244">
        <f t="shared" si="16"/>
        <v>700.40181126483526</v>
      </c>
      <c r="H231" s="244"/>
      <c r="I231" s="280">
        <f>'1.a. Vos-laskelma'!D231</f>
        <v>1125291.5525044259</v>
      </c>
      <c r="J231" s="280">
        <f>'1.a. Vos-laskelma'!E231</f>
        <v>4883453.8632249124</v>
      </c>
      <c r="K231" s="280">
        <f t="shared" si="17"/>
        <v>6008745.4157293383</v>
      </c>
      <c r="L231" s="774">
        <f t="shared" si="18"/>
        <v>6137621.0721137514</v>
      </c>
      <c r="M231" s="242">
        <f t="shared" si="19"/>
        <v>-2.0997656073940218E-2</v>
      </c>
      <c r="N231" s="238">
        <v>13</v>
      </c>
      <c r="O231" s="238">
        <v>13</v>
      </c>
    </row>
    <row r="232" spans="1:15" ht="15.75" customHeight="1">
      <c r="A232" s="252">
        <v>732</v>
      </c>
      <c r="B232" s="254" t="s">
        <v>263</v>
      </c>
      <c r="C232" s="91">
        <v>3231</v>
      </c>
      <c r="D232" s="243">
        <v>-76616.215560297598</v>
      </c>
      <c r="E232" s="773">
        <f t="shared" si="15"/>
        <v>-23.712849136582356</v>
      </c>
      <c r="F232" s="244">
        <f>'1.b. Vos-laskelma_€as'!F232</f>
        <v>1111.4161343188837</v>
      </c>
      <c r="G232" s="244">
        <f t="shared" si="16"/>
        <v>1135.1289834554661</v>
      </c>
      <c r="H232" s="244"/>
      <c r="I232" s="280">
        <f>'1.a. Vos-laskelma'!D232</f>
        <v>2321667.7852590652</v>
      </c>
      <c r="J232" s="280">
        <f>'1.a. Vos-laskelma'!E232</f>
        <v>1269317.7447252478</v>
      </c>
      <c r="K232" s="280">
        <f t="shared" si="17"/>
        <v>3590985.5299843131</v>
      </c>
      <c r="L232" s="774">
        <f t="shared" si="18"/>
        <v>3667601.7455446105</v>
      </c>
      <c r="M232" s="242">
        <f t="shared" si="19"/>
        <v>-2.0890004116005972E-2</v>
      </c>
      <c r="N232" s="238">
        <v>19</v>
      </c>
      <c r="O232" s="238">
        <v>19</v>
      </c>
    </row>
    <row r="233" spans="1:15" ht="15.75" customHeight="1">
      <c r="A233" s="252">
        <v>734</v>
      </c>
      <c r="B233" s="254" t="s">
        <v>264</v>
      </c>
      <c r="C233" s="91">
        <v>50339</v>
      </c>
      <c r="D233" s="243">
        <v>-548687.95357886364</v>
      </c>
      <c r="E233" s="773">
        <f t="shared" si="15"/>
        <v>-10.899858034106034</v>
      </c>
      <c r="F233" s="244">
        <f>'1.b. Vos-laskelma_€as'!F233</f>
        <v>493.98702006416363</v>
      </c>
      <c r="G233" s="244">
        <f t="shared" si="16"/>
        <v>504.88687809826968</v>
      </c>
      <c r="H233" s="244"/>
      <c r="I233" s="280">
        <f>'1.a. Vos-laskelma'!D233</f>
        <v>8993811.0270936657</v>
      </c>
      <c r="J233" s="280">
        <f>'1.a. Vos-laskelma'!E233</f>
        <v>15873001.575916268</v>
      </c>
      <c r="K233" s="280">
        <f t="shared" si="17"/>
        <v>24866812.603009932</v>
      </c>
      <c r="L233" s="774">
        <f t="shared" si="18"/>
        <v>25415500.556588795</v>
      </c>
      <c r="M233" s="242">
        <f t="shared" si="19"/>
        <v>-2.1588713248325932E-2</v>
      </c>
      <c r="N233" s="238">
        <v>2</v>
      </c>
      <c r="O233" s="238">
        <v>2</v>
      </c>
    </row>
    <row r="234" spans="1:15" ht="15.75" customHeight="1">
      <c r="A234" s="252">
        <v>738</v>
      </c>
      <c r="B234" s="254" t="s">
        <v>265</v>
      </c>
      <c r="C234" s="91">
        <v>2957</v>
      </c>
      <c r="D234" s="243">
        <v>-43110.85450167532</v>
      </c>
      <c r="E234" s="773">
        <f t="shared" si="15"/>
        <v>-14.579254143278769</v>
      </c>
      <c r="F234" s="244">
        <f>'1.b. Vos-laskelma_€as'!F234</f>
        <v>668.53767886109097</v>
      </c>
      <c r="G234" s="244">
        <f t="shared" si="16"/>
        <v>683.11693300436968</v>
      </c>
      <c r="H234" s="244"/>
      <c r="I234" s="280">
        <f>'1.a. Vos-laskelma'!D234</f>
        <v>1192123.348189197</v>
      </c>
      <c r="J234" s="280">
        <f>'1.a. Vos-laskelma'!E234</f>
        <v>784742.56820304901</v>
      </c>
      <c r="K234" s="280">
        <f t="shared" si="17"/>
        <v>1976865.916392246</v>
      </c>
      <c r="L234" s="774">
        <f t="shared" si="18"/>
        <v>2019976.7708939214</v>
      </c>
      <c r="M234" s="242">
        <f t="shared" si="19"/>
        <v>-2.1342252605507449E-2</v>
      </c>
      <c r="N234" s="238">
        <v>2</v>
      </c>
      <c r="O234" s="238">
        <v>2</v>
      </c>
    </row>
    <row r="235" spans="1:15" ht="15.75" customHeight="1">
      <c r="A235" s="252">
        <v>739</v>
      </c>
      <c r="B235" s="254" t="s">
        <v>266</v>
      </c>
      <c r="C235" s="91">
        <v>3094</v>
      </c>
      <c r="D235" s="243">
        <v>-63261.859934176769</v>
      </c>
      <c r="E235" s="773">
        <f t="shared" si="15"/>
        <v>-20.446625705939486</v>
      </c>
      <c r="F235" s="244">
        <f>'1.b. Vos-laskelma_€as'!F235</f>
        <v>953.36516180713772</v>
      </c>
      <c r="G235" s="244">
        <f t="shared" si="16"/>
        <v>973.81178751307721</v>
      </c>
      <c r="H235" s="244"/>
      <c r="I235" s="280">
        <f>'1.a. Vos-laskelma'!D235</f>
        <v>1954814.0251637027</v>
      </c>
      <c r="J235" s="280">
        <f>'1.a. Vos-laskelma'!E235</f>
        <v>994897.78546758147</v>
      </c>
      <c r="K235" s="280">
        <f t="shared" si="17"/>
        <v>2949711.810631284</v>
      </c>
      <c r="L235" s="774">
        <f t="shared" si="18"/>
        <v>3012973.6705654608</v>
      </c>
      <c r="M235" s="242">
        <f t="shared" si="19"/>
        <v>-2.099648614662606E-2</v>
      </c>
      <c r="N235" s="238">
        <v>9</v>
      </c>
      <c r="O235" s="238">
        <v>9</v>
      </c>
    </row>
    <row r="236" spans="1:15" ht="15.75" customHeight="1">
      <c r="A236" s="252">
        <v>740</v>
      </c>
      <c r="B236" s="254" t="s">
        <v>267</v>
      </c>
      <c r="C236" s="91">
        <v>31008</v>
      </c>
      <c r="D236" s="243">
        <v>-59617.131421742277</v>
      </c>
      <c r="E236" s="773">
        <f t="shared" si="15"/>
        <v>-1.9226371072543305</v>
      </c>
      <c r="F236" s="244">
        <f>'1.b. Vos-laskelma_€as'!F236</f>
        <v>92.63173950033422</v>
      </c>
      <c r="G236" s="244">
        <f t="shared" si="16"/>
        <v>94.554376607588551</v>
      </c>
      <c r="H236" s="244"/>
      <c r="I236" s="280">
        <f>'1.a. Vos-laskelma'!D236</f>
        <v>-5888314.5432057809</v>
      </c>
      <c r="J236" s="280">
        <f>'1.a. Vos-laskelma'!E236</f>
        <v>8760639.5216321442</v>
      </c>
      <c r="K236" s="280">
        <f t="shared" si="17"/>
        <v>2872324.9784263633</v>
      </c>
      <c r="L236" s="774">
        <f t="shared" si="18"/>
        <v>2931942.1098481058</v>
      </c>
      <c r="M236" s="242">
        <f t="shared" si="19"/>
        <v>-2.0333665941593519E-2</v>
      </c>
      <c r="N236" s="238">
        <v>10</v>
      </c>
      <c r="O236" s="238">
        <v>10</v>
      </c>
    </row>
    <row r="237" spans="1:15" ht="15.75" customHeight="1">
      <c r="A237" s="252">
        <v>742</v>
      </c>
      <c r="B237" s="254" t="s">
        <v>268</v>
      </c>
      <c r="C237" s="91">
        <v>974</v>
      </c>
      <c r="D237" s="243">
        <v>-27820.465189698523</v>
      </c>
      <c r="E237" s="773">
        <f t="shared" si="15"/>
        <v>-28.563105944248996</v>
      </c>
      <c r="F237" s="244">
        <f>'1.b. Vos-laskelma_€as'!F237</f>
        <v>1333.3593235425251</v>
      </c>
      <c r="G237" s="244">
        <f t="shared" si="16"/>
        <v>1361.922429486774</v>
      </c>
      <c r="H237" s="244"/>
      <c r="I237" s="280">
        <f>'1.a. Vos-laskelma'!D237</f>
        <v>1305425.8727364577</v>
      </c>
      <c r="J237" s="280">
        <f>'1.a. Vos-laskelma'!E237</f>
        <v>-6733.8916060381371</v>
      </c>
      <c r="K237" s="280">
        <f t="shared" si="17"/>
        <v>1298691.9811304195</v>
      </c>
      <c r="L237" s="774">
        <f t="shared" si="18"/>
        <v>1326512.4463201181</v>
      </c>
      <c r="M237" s="242">
        <f t="shared" si="19"/>
        <v>-2.097263788732277E-2</v>
      </c>
      <c r="N237" s="238">
        <v>19</v>
      </c>
      <c r="O237" s="238">
        <v>19</v>
      </c>
    </row>
    <row r="238" spans="1:15" ht="15.75" customHeight="1">
      <c r="A238" s="252">
        <v>743</v>
      </c>
      <c r="B238" s="254" t="s">
        <v>269</v>
      </c>
      <c r="C238" s="91">
        <v>67283</v>
      </c>
      <c r="D238" s="243">
        <v>-682803.8823063937</v>
      </c>
      <c r="E238" s="773">
        <f t="shared" si="15"/>
        <v>-10.148237776353517</v>
      </c>
      <c r="F238" s="244">
        <f>'1.b. Vos-laskelma_€as'!F238</f>
        <v>468.64499930150305</v>
      </c>
      <c r="G238" s="244">
        <f t="shared" si="16"/>
        <v>478.79323707785659</v>
      </c>
      <c r="H238" s="244"/>
      <c r="I238" s="280">
        <f>'1.a. Vos-laskelma'!D238</f>
        <v>19964711.797662668</v>
      </c>
      <c r="J238" s="280">
        <f>'1.a. Vos-laskelma'!E238</f>
        <v>11567129.690340364</v>
      </c>
      <c r="K238" s="280">
        <f t="shared" si="17"/>
        <v>31531841.48800303</v>
      </c>
      <c r="L238" s="774">
        <f t="shared" si="18"/>
        <v>32214645.370309424</v>
      </c>
      <c r="M238" s="242">
        <f t="shared" si="19"/>
        <v>-2.1195449288903202E-2</v>
      </c>
      <c r="N238" s="238">
        <v>14</v>
      </c>
      <c r="O238" s="238">
        <v>14</v>
      </c>
    </row>
    <row r="239" spans="1:15" ht="15.75" customHeight="1">
      <c r="A239" s="252">
        <v>746</v>
      </c>
      <c r="B239" s="254" t="s">
        <v>270</v>
      </c>
      <c r="C239" s="91">
        <v>4585</v>
      </c>
      <c r="D239" s="243">
        <v>-155208.24477170757</v>
      </c>
      <c r="E239" s="773">
        <f t="shared" si="15"/>
        <v>-33.851307474745383</v>
      </c>
      <c r="F239" s="244">
        <f>'1.b. Vos-laskelma_€as'!F239</f>
        <v>1588.3477456849262</v>
      </c>
      <c r="G239" s="244">
        <f t="shared" si="16"/>
        <v>1622.1990531596716</v>
      </c>
      <c r="H239" s="244"/>
      <c r="I239" s="280">
        <f>'1.a. Vos-laskelma'!D239</f>
        <v>4864770.0520056728</v>
      </c>
      <c r="J239" s="280">
        <f>'1.a. Vos-laskelma'!E239</f>
        <v>2417804.3619597135</v>
      </c>
      <c r="K239" s="280">
        <f t="shared" si="17"/>
        <v>7282574.4139653863</v>
      </c>
      <c r="L239" s="774">
        <f t="shared" si="18"/>
        <v>7437782.6587370941</v>
      </c>
      <c r="M239" s="242">
        <f t="shared" si="19"/>
        <v>-2.0867542370223185E-2</v>
      </c>
      <c r="N239" s="238">
        <v>17</v>
      </c>
      <c r="O239" s="238">
        <v>17</v>
      </c>
    </row>
    <row r="240" spans="1:15" ht="15.75" customHeight="1">
      <c r="A240" s="252">
        <v>747</v>
      </c>
      <c r="B240" s="254" t="s">
        <v>271</v>
      </c>
      <c r="C240" s="91">
        <v>1229</v>
      </c>
      <c r="D240" s="243">
        <v>-33415.316485035626</v>
      </c>
      <c r="E240" s="773">
        <f t="shared" si="15"/>
        <v>-27.189028873096522</v>
      </c>
      <c r="F240" s="244">
        <f>'1.b. Vos-laskelma_€as'!F240</f>
        <v>1269.0351221191113</v>
      </c>
      <c r="G240" s="244">
        <f t="shared" si="16"/>
        <v>1296.2241509922078</v>
      </c>
      <c r="H240" s="244"/>
      <c r="I240" s="280">
        <f>'1.a. Vos-laskelma'!D240</f>
        <v>985727.00061173341</v>
      </c>
      <c r="J240" s="280">
        <f>'1.a. Vos-laskelma'!E240</f>
        <v>573917.16447265435</v>
      </c>
      <c r="K240" s="280">
        <f t="shared" si="17"/>
        <v>1559644.1650843876</v>
      </c>
      <c r="L240" s="774">
        <f t="shared" si="18"/>
        <v>1593059.4815694233</v>
      </c>
      <c r="M240" s="242">
        <f t="shared" si="19"/>
        <v>-2.0975561095883308E-2</v>
      </c>
      <c r="N240" s="238">
        <v>4</v>
      </c>
      <c r="O240" s="238">
        <v>4</v>
      </c>
    </row>
    <row r="241" spans="1:15" ht="15.75" customHeight="1">
      <c r="A241" s="252">
        <v>748</v>
      </c>
      <c r="B241" s="254" t="s">
        <v>272</v>
      </c>
      <c r="C241" s="91">
        <v>4723</v>
      </c>
      <c r="D241" s="243">
        <v>-123440.32271114056</v>
      </c>
      <c r="E241" s="773">
        <f t="shared" si="15"/>
        <v>-26.135998880190677</v>
      </c>
      <c r="F241" s="244">
        <f>'1.b. Vos-laskelma_€as'!F241</f>
        <v>1216.6814991759163</v>
      </c>
      <c r="G241" s="244">
        <f t="shared" si="16"/>
        <v>1242.8174980561071</v>
      </c>
      <c r="H241" s="244"/>
      <c r="I241" s="280">
        <f>'1.a. Vos-laskelma'!D241</f>
        <v>3044588.4849955607</v>
      </c>
      <c r="J241" s="280">
        <f>'1.a. Vos-laskelma'!E241</f>
        <v>2701798.2356122918</v>
      </c>
      <c r="K241" s="280">
        <f t="shared" si="17"/>
        <v>5746386.7206078526</v>
      </c>
      <c r="L241" s="774">
        <f t="shared" si="18"/>
        <v>5869827.0433189934</v>
      </c>
      <c r="M241" s="242">
        <f t="shared" si="19"/>
        <v>-2.1029635421990787E-2</v>
      </c>
      <c r="N241" s="238">
        <v>17</v>
      </c>
      <c r="O241" s="238">
        <v>17</v>
      </c>
    </row>
    <row r="242" spans="1:15" ht="15.75" customHeight="1">
      <c r="A242" s="252">
        <v>749</v>
      </c>
      <c r="B242" s="254" t="s">
        <v>273</v>
      </c>
      <c r="C242" s="91">
        <v>21348</v>
      </c>
      <c r="D242" s="243">
        <v>-225362.85295891471</v>
      </c>
      <c r="E242" s="773">
        <f t="shared" si="15"/>
        <v>-10.55662605203835</v>
      </c>
      <c r="F242" s="244">
        <f>'1.b. Vos-laskelma_€as'!F242</f>
        <v>494.41550280881717</v>
      </c>
      <c r="G242" s="244">
        <f t="shared" si="16"/>
        <v>504.97212886085549</v>
      </c>
      <c r="H242" s="244"/>
      <c r="I242" s="280">
        <f>'1.a. Vos-laskelma'!D242</f>
        <v>7914270.6070688628</v>
      </c>
      <c r="J242" s="280">
        <f>'1.a. Vos-laskelma'!E242</f>
        <v>2640511.5468937661</v>
      </c>
      <c r="K242" s="280">
        <f t="shared" si="17"/>
        <v>10554782.153962629</v>
      </c>
      <c r="L242" s="774">
        <f t="shared" si="18"/>
        <v>10780145.006921543</v>
      </c>
      <c r="M242" s="242">
        <f t="shared" si="19"/>
        <v>-2.0905363778893266E-2</v>
      </c>
      <c r="N242" s="238">
        <v>11</v>
      </c>
      <c r="O242" s="238">
        <v>11</v>
      </c>
    </row>
    <row r="243" spans="1:15" ht="15.75" customHeight="1">
      <c r="A243" s="252">
        <v>751</v>
      </c>
      <c r="B243" s="254" t="s">
        <v>274</v>
      </c>
      <c r="C243" s="91">
        <v>2701</v>
      </c>
      <c r="D243" s="243">
        <v>-56495.298726279951</v>
      </c>
      <c r="E243" s="773">
        <f t="shared" si="15"/>
        <v>-20.916437884590874</v>
      </c>
      <c r="F243" s="244">
        <f>'1.b. Vos-laskelma_€as'!F243</f>
        <v>977.31850634545253</v>
      </c>
      <c r="G243" s="244">
        <f t="shared" si="16"/>
        <v>998.23494423004342</v>
      </c>
      <c r="H243" s="244"/>
      <c r="I243" s="280">
        <f>'1.a. Vos-laskelma'!D243</f>
        <v>1515064.4639695371</v>
      </c>
      <c r="J243" s="280">
        <f>'1.a. Vos-laskelma'!E243</f>
        <v>1124672.8216695301</v>
      </c>
      <c r="K243" s="280">
        <f t="shared" si="17"/>
        <v>2639737.2856390672</v>
      </c>
      <c r="L243" s="774">
        <f t="shared" si="18"/>
        <v>2696232.5843653469</v>
      </c>
      <c r="M243" s="242">
        <f t="shared" si="19"/>
        <v>-2.0953421842714693E-2</v>
      </c>
      <c r="N243" s="238">
        <v>19</v>
      </c>
      <c r="O243" s="238">
        <v>19</v>
      </c>
    </row>
    <row r="244" spans="1:15" ht="15.75" customHeight="1">
      <c r="A244" s="252">
        <v>753</v>
      </c>
      <c r="B244" s="254" t="s">
        <v>275</v>
      </c>
      <c r="C244" s="91">
        <v>23006</v>
      </c>
      <c r="D244" s="243">
        <v>-482557.01303232106</v>
      </c>
      <c r="E244" s="773">
        <f t="shared" si="15"/>
        <v>-20.975267888043167</v>
      </c>
      <c r="F244" s="244">
        <f>'1.b. Vos-laskelma_€as'!F244</f>
        <v>981.97499915713286</v>
      </c>
      <c r="G244" s="244">
        <f t="shared" si="16"/>
        <v>1002.950267045176</v>
      </c>
      <c r="H244" s="244"/>
      <c r="I244" s="280">
        <f>'1.a. Vos-laskelma'!D244</f>
        <v>23335970.610735346</v>
      </c>
      <c r="J244" s="280">
        <f>'1.a. Vos-laskelma'!E244</f>
        <v>-744653.78012634732</v>
      </c>
      <c r="K244" s="280">
        <f t="shared" si="17"/>
        <v>22591316.830608997</v>
      </c>
      <c r="L244" s="774">
        <f t="shared" si="18"/>
        <v>23073873.843641318</v>
      </c>
      <c r="M244" s="242">
        <f t="shared" si="19"/>
        <v>-2.0913567279700795E-2</v>
      </c>
      <c r="N244" s="238">
        <v>1</v>
      </c>
      <c r="O244" s="239">
        <v>34</v>
      </c>
    </row>
    <row r="245" spans="1:15" ht="15.75" customHeight="1">
      <c r="A245" s="252">
        <v>755</v>
      </c>
      <c r="B245" s="254" t="s">
        <v>276</v>
      </c>
      <c r="C245" s="91">
        <v>6192</v>
      </c>
      <c r="D245" s="243">
        <v>-102124.41600832131</v>
      </c>
      <c r="E245" s="773">
        <f t="shared" si="15"/>
        <v>-16.492961241653958</v>
      </c>
      <c r="F245" s="244">
        <f>'1.b. Vos-laskelma_€as'!F245</f>
        <v>780.157364226082</v>
      </c>
      <c r="G245" s="244">
        <f t="shared" si="16"/>
        <v>796.65032546773591</v>
      </c>
      <c r="H245" s="244"/>
      <c r="I245" s="280">
        <f>'1.a. Vos-laskelma'!D245</f>
        <v>4901471.4462797716</v>
      </c>
      <c r="J245" s="280">
        <f>'1.a. Vos-laskelma'!E245</f>
        <v>-70737.046991871786</v>
      </c>
      <c r="K245" s="280">
        <f t="shared" si="17"/>
        <v>4830734.3992879</v>
      </c>
      <c r="L245" s="774">
        <f t="shared" si="18"/>
        <v>4932858.8152962215</v>
      </c>
      <c r="M245" s="242">
        <f t="shared" si="19"/>
        <v>-2.0702886466493906E-2</v>
      </c>
      <c r="N245" s="238">
        <v>1</v>
      </c>
      <c r="O245" s="239">
        <v>33</v>
      </c>
    </row>
    <row r="246" spans="1:15" ht="15.75" customHeight="1">
      <c r="A246" s="252">
        <v>758</v>
      </c>
      <c r="B246" s="254" t="s">
        <v>277</v>
      </c>
      <c r="C246" s="91">
        <v>8095</v>
      </c>
      <c r="D246" s="243">
        <v>-122366.73870892392</v>
      </c>
      <c r="E246" s="773">
        <f t="shared" si="15"/>
        <v>-15.116335850392083</v>
      </c>
      <c r="F246" s="244">
        <f>'1.b. Vos-laskelma_€as'!F246</f>
        <v>708.61266181128758</v>
      </c>
      <c r="G246" s="244">
        <f t="shared" si="16"/>
        <v>723.72899766167961</v>
      </c>
      <c r="H246" s="244"/>
      <c r="I246" s="280">
        <f>'1.a. Vos-laskelma'!D246</f>
        <v>6126326.9240794703</v>
      </c>
      <c r="J246" s="280">
        <f>'1.a. Vos-laskelma'!E246</f>
        <v>-390107.42671709694</v>
      </c>
      <c r="K246" s="280">
        <f t="shared" si="17"/>
        <v>5736219.4973623734</v>
      </c>
      <c r="L246" s="774">
        <f t="shared" si="18"/>
        <v>5858586.236071297</v>
      </c>
      <c r="M246" s="242">
        <f t="shared" si="19"/>
        <v>-2.0886735089007021E-2</v>
      </c>
      <c r="N246" s="238">
        <v>19</v>
      </c>
      <c r="O246" s="238">
        <v>19</v>
      </c>
    </row>
    <row r="247" spans="1:15" ht="15.75" customHeight="1">
      <c r="A247" s="252">
        <v>759</v>
      </c>
      <c r="B247" s="254" t="s">
        <v>278</v>
      </c>
      <c r="C247" s="91">
        <v>1772</v>
      </c>
      <c r="D247" s="243">
        <v>-37193.383287562181</v>
      </c>
      <c r="E247" s="773">
        <f t="shared" si="15"/>
        <v>-20.989493954606196</v>
      </c>
      <c r="F247" s="244">
        <f>'1.b. Vos-laskelma_€as'!F247</f>
        <v>984.3546283308583</v>
      </c>
      <c r="G247" s="244">
        <f t="shared" si="16"/>
        <v>1005.3441222854646</v>
      </c>
      <c r="H247" s="244"/>
      <c r="I247" s="280">
        <f>'1.a. Vos-laskelma'!D247</f>
        <v>1052182.3852844764</v>
      </c>
      <c r="J247" s="280">
        <f>'1.a. Vos-laskelma'!E247</f>
        <v>692094.01611780445</v>
      </c>
      <c r="K247" s="280">
        <f t="shared" si="17"/>
        <v>1744276.4014022809</v>
      </c>
      <c r="L247" s="774">
        <f t="shared" si="18"/>
        <v>1781469.7846898432</v>
      </c>
      <c r="M247" s="242">
        <f t="shared" si="19"/>
        <v>-2.0877919798138821E-2</v>
      </c>
      <c r="N247" s="238">
        <v>14</v>
      </c>
      <c r="O247" s="238">
        <v>14</v>
      </c>
    </row>
    <row r="248" spans="1:15" ht="15.75" customHeight="1">
      <c r="A248" s="252">
        <v>761</v>
      </c>
      <c r="B248" s="254" t="s">
        <v>279</v>
      </c>
      <c r="C248" s="91">
        <v>8339</v>
      </c>
      <c r="D248" s="243">
        <v>-153721.73320284311</v>
      </c>
      <c r="E248" s="773">
        <f t="shared" si="15"/>
        <v>-18.43407281482709</v>
      </c>
      <c r="F248" s="244">
        <f>'1.b. Vos-laskelma_€as'!F248</f>
        <v>823.09173940320716</v>
      </c>
      <c r="G248" s="244">
        <f t="shared" si="16"/>
        <v>841.52581221803428</v>
      </c>
      <c r="H248" s="244"/>
      <c r="I248" s="280">
        <f>'1.a. Vos-laskelma'!D248</f>
        <v>2436888.8806035668</v>
      </c>
      <c r="J248" s="280">
        <f>'1.a. Vos-laskelma'!E248</f>
        <v>4426873.1342797773</v>
      </c>
      <c r="K248" s="280">
        <f t="shared" si="17"/>
        <v>6863762.0148833441</v>
      </c>
      <c r="L248" s="774">
        <f t="shared" si="18"/>
        <v>7017483.7480861871</v>
      </c>
      <c r="M248" s="242">
        <f t="shared" si="19"/>
        <v>-2.1905534621974181E-2</v>
      </c>
      <c r="N248" s="238">
        <v>2</v>
      </c>
      <c r="O248" s="238">
        <v>2</v>
      </c>
    </row>
    <row r="249" spans="1:15" ht="15.75" customHeight="1">
      <c r="A249" s="252">
        <v>762</v>
      </c>
      <c r="B249" s="254" t="s">
        <v>280</v>
      </c>
      <c r="C249" s="91">
        <v>3521</v>
      </c>
      <c r="D249" s="243">
        <v>-83998.704633976929</v>
      </c>
      <c r="E249" s="773">
        <f t="shared" si="15"/>
        <v>-23.856490949723639</v>
      </c>
      <c r="F249" s="244">
        <f>'1.b. Vos-laskelma_€as'!F249</f>
        <v>1118.21471969914</v>
      </c>
      <c r="G249" s="244">
        <f t="shared" si="16"/>
        <v>1142.0712106488636</v>
      </c>
      <c r="H249" s="244"/>
      <c r="I249" s="280">
        <f>'1.a. Vos-laskelma'!D249</f>
        <v>2700726.2024719617</v>
      </c>
      <c r="J249" s="280">
        <f>'1.a. Vos-laskelma'!E249</f>
        <v>1236507.8255887106</v>
      </c>
      <c r="K249" s="280">
        <f t="shared" si="17"/>
        <v>3937234.0280606723</v>
      </c>
      <c r="L249" s="774">
        <f t="shared" si="18"/>
        <v>4021232.7326946491</v>
      </c>
      <c r="M249" s="242">
        <f t="shared" si="19"/>
        <v>-2.0888794610425088E-2</v>
      </c>
      <c r="N249" s="238">
        <v>11</v>
      </c>
      <c r="O249" s="238">
        <v>11</v>
      </c>
    </row>
    <row r="250" spans="1:15" ht="15.75" customHeight="1">
      <c r="A250" s="252">
        <v>765</v>
      </c>
      <c r="B250" s="254" t="s">
        <v>281</v>
      </c>
      <c r="C250" s="91">
        <v>10161</v>
      </c>
      <c r="D250" s="243">
        <v>-106371.58925276907</v>
      </c>
      <c r="E250" s="773">
        <f t="shared" si="15"/>
        <v>-10.468614236076082</v>
      </c>
      <c r="F250" s="244">
        <f>'1.b. Vos-laskelma_€as'!F250</f>
        <v>491.8269448509364</v>
      </c>
      <c r="G250" s="244">
        <f t="shared" si="16"/>
        <v>502.29555908701246</v>
      </c>
      <c r="H250" s="244"/>
      <c r="I250" s="280">
        <f>'1.a. Vos-laskelma'!D250</f>
        <v>3594810.0512514655</v>
      </c>
      <c r="J250" s="280">
        <f>'1.a. Vos-laskelma'!E250</f>
        <v>1402643.535378899</v>
      </c>
      <c r="K250" s="280">
        <f t="shared" si="17"/>
        <v>4997453.5866303649</v>
      </c>
      <c r="L250" s="774">
        <f t="shared" si="18"/>
        <v>5103825.1758831339</v>
      </c>
      <c r="M250" s="242">
        <f t="shared" si="19"/>
        <v>-2.0841542487662346E-2</v>
      </c>
      <c r="N250" s="238">
        <v>18</v>
      </c>
      <c r="O250" s="238">
        <v>18</v>
      </c>
    </row>
    <row r="251" spans="1:15" ht="15.75" customHeight="1">
      <c r="A251" s="252">
        <v>768</v>
      </c>
      <c r="B251" s="254" t="s">
        <v>282</v>
      </c>
      <c r="C251" s="91">
        <v>2310</v>
      </c>
      <c r="D251" s="243">
        <v>-59473.794121983294</v>
      </c>
      <c r="E251" s="773">
        <f t="shared" si="15"/>
        <v>-25.746231221637789</v>
      </c>
      <c r="F251" s="244">
        <f>'1.b. Vos-laskelma_€as'!F251</f>
        <v>1223.3733650989038</v>
      </c>
      <c r="G251" s="244">
        <f t="shared" si="16"/>
        <v>1249.1195963205416</v>
      </c>
      <c r="H251" s="244"/>
      <c r="I251" s="280">
        <f>'1.a. Vos-laskelma'!D251</f>
        <v>1921683.9923379342</v>
      </c>
      <c r="J251" s="280">
        <f>'1.a. Vos-laskelma'!E251</f>
        <v>904308.48104053352</v>
      </c>
      <c r="K251" s="280">
        <f t="shared" si="17"/>
        <v>2825992.4733784678</v>
      </c>
      <c r="L251" s="774">
        <f t="shared" si="18"/>
        <v>2885466.2675004513</v>
      </c>
      <c r="M251" s="242">
        <f t="shared" si="19"/>
        <v>-2.0611502131162581E-2</v>
      </c>
      <c r="N251" s="238">
        <v>10</v>
      </c>
      <c r="O251" s="238">
        <v>10</v>
      </c>
    </row>
    <row r="252" spans="1:15" ht="15.75" customHeight="1">
      <c r="A252" s="252">
        <v>777</v>
      </c>
      <c r="B252" s="254" t="s">
        <v>283</v>
      </c>
      <c r="C252" s="91">
        <v>6957</v>
      </c>
      <c r="D252" s="243">
        <v>-158475.12536247796</v>
      </c>
      <c r="E252" s="773">
        <f t="shared" si="15"/>
        <v>-22.779233198573806</v>
      </c>
      <c r="F252" s="244">
        <f>'1.b. Vos-laskelma_€as'!F252</f>
        <v>1061.2491342894471</v>
      </c>
      <c r="G252" s="244">
        <f t="shared" si="16"/>
        <v>1084.0283674880209</v>
      </c>
      <c r="H252" s="244"/>
      <c r="I252" s="280">
        <f>'1.a. Vos-laskelma'!D252</f>
        <v>4000714.9314276744</v>
      </c>
      <c r="J252" s="280">
        <f>'1.a. Vos-laskelma'!E252</f>
        <v>3382395.2958240081</v>
      </c>
      <c r="K252" s="280">
        <f t="shared" si="17"/>
        <v>7383110.2272516824</v>
      </c>
      <c r="L252" s="774">
        <f t="shared" si="18"/>
        <v>7541585.3526141606</v>
      </c>
      <c r="M252" s="242">
        <f t="shared" si="19"/>
        <v>-2.1013502858194835E-2</v>
      </c>
      <c r="N252" s="238">
        <v>18</v>
      </c>
      <c r="O252" s="238">
        <v>18</v>
      </c>
    </row>
    <row r="253" spans="1:15" ht="15.75" customHeight="1">
      <c r="A253" s="252">
        <v>778</v>
      </c>
      <c r="B253" s="254" t="s">
        <v>284</v>
      </c>
      <c r="C253" s="91">
        <v>6549</v>
      </c>
      <c r="D253" s="243">
        <v>-89464.013979176845</v>
      </c>
      <c r="E253" s="773">
        <f t="shared" si="15"/>
        <v>-13.660713693568002</v>
      </c>
      <c r="F253" s="244">
        <f>'1.b. Vos-laskelma_€as'!F253</f>
        <v>640.34083015673491</v>
      </c>
      <c r="G253" s="244">
        <f t="shared" si="16"/>
        <v>654.00154385030294</v>
      </c>
      <c r="H253" s="244"/>
      <c r="I253" s="280">
        <f>'1.a. Vos-laskelma'!D253</f>
        <v>1378896.5806904947</v>
      </c>
      <c r="J253" s="280">
        <f>'1.a. Vos-laskelma'!E253</f>
        <v>2814695.5160059622</v>
      </c>
      <c r="K253" s="280">
        <f t="shared" si="17"/>
        <v>4193592.0966964569</v>
      </c>
      <c r="L253" s="774">
        <f t="shared" si="18"/>
        <v>4283056.1106756339</v>
      </c>
      <c r="M253" s="242">
        <f t="shared" si="19"/>
        <v>-2.0887892118944078E-2</v>
      </c>
      <c r="N253" s="238">
        <v>11</v>
      </c>
      <c r="O253" s="238">
        <v>11</v>
      </c>
    </row>
    <row r="254" spans="1:15" ht="15.75" customHeight="1">
      <c r="A254" s="252">
        <v>781</v>
      </c>
      <c r="B254" s="254" t="s">
        <v>285</v>
      </c>
      <c r="C254" s="91">
        <v>3367</v>
      </c>
      <c r="D254" s="243">
        <v>-68020.848458968379</v>
      </c>
      <c r="E254" s="773">
        <f t="shared" si="15"/>
        <v>-20.202212194525803</v>
      </c>
      <c r="F254" s="244">
        <f>'1.b. Vos-laskelma_€as'!F254</f>
        <v>942.55021015252862</v>
      </c>
      <c r="G254" s="244">
        <f t="shared" si="16"/>
        <v>962.75242234705445</v>
      </c>
      <c r="H254" s="244"/>
      <c r="I254" s="280">
        <f>'1.a. Vos-laskelma'!D254</f>
        <v>2334510.4822276961</v>
      </c>
      <c r="J254" s="280">
        <f>'1.a. Vos-laskelma'!E254</f>
        <v>839056.07535586797</v>
      </c>
      <c r="K254" s="280">
        <f t="shared" si="17"/>
        <v>3173566.557583564</v>
      </c>
      <c r="L254" s="774">
        <f t="shared" si="18"/>
        <v>3241587.4060425325</v>
      </c>
      <c r="M254" s="242">
        <f t="shared" si="19"/>
        <v>-2.0983808220680102E-2</v>
      </c>
      <c r="N254" s="238">
        <v>7</v>
      </c>
      <c r="O254" s="238">
        <v>7</v>
      </c>
    </row>
    <row r="255" spans="1:15" ht="15.75" customHeight="1">
      <c r="A255" s="252">
        <v>783</v>
      </c>
      <c r="B255" s="254" t="s">
        <v>286</v>
      </c>
      <c r="C255" s="91">
        <v>6221</v>
      </c>
      <c r="D255" s="243">
        <v>-28665.066121776563</v>
      </c>
      <c r="E255" s="773">
        <f t="shared" si="15"/>
        <v>-4.6077907284643249</v>
      </c>
      <c r="F255" s="244">
        <f>'1.b. Vos-laskelma_€as'!F255</f>
        <v>208.47480126813537</v>
      </c>
      <c r="G255" s="244">
        <f t="shared" si="16"/>
        <v>213.08259199659969</v>
      </c>
      <c r="H255" s="244"/>
      <c r="I255" s="280">
        <f>'1.a. Vos-laskelma'!D255</f>
        <v>118697.37545194139</v>
      </c>
      <c r="J255" s="280">
        <f>'1.a. Vos-laskelma'!E255</f>
        <v>1178224.3632371286</v>
      </c>
      <c r="K255" s="280">
        <f t="shared" si="17"/>
        <v>1296921.7386890701</v>
      </c>
      <c r="L255" s="774">
        <f t="shared" si="18"/>
        <v>1325586.8048108467</v>
      </c>
      <c r="M255" s="242">
        <f t="shared" si="19"/>
        <v>-2.1624435320074641E-2</v>
      </c>
      <c r="N255" s="238">
        <v>4</v>
      </c>
      <c r="O255" s="238">
        <v>4</v>
      </c>
    </row>
    <row r="256" spans="1:15" ht="15.75" customHeight="1">
      <c r="A256" s="252">
        <v>785</v>
      </c>
      <c r="B256" s="254" t="s">
        <v>287</v>
      </c>
      <c r="C256" s="91">
        <v>2544</v>
      </c>
      <c r="D256" s="243">
        <v>-109902.37590223362</v>
      </c>
      <c r="E256" s="773">
        <f t="shared" si="15"/>
        <v>-43.200619458425166</v>
      </c>
      <c r="F256" s="244">
        <f>'1.b. Vos-laskelma_€as'!F256</f>
        <v>2030.850806034412</v>
      </c>
      <c r="G256" s="244">
        <f t="shared" si="16"/>
        <v>2074.0514254928371</v>
      </c>
      <c r="H256" s="244"/>
      <c r="I256" s="280">
        <f>'1.a. Vos-laskelma'!D256</f>
        <v>3880534.285403396</v>
      </c>
      <c r="J256" s="280">
        <f>'1.a. Vos-laskelma'!E256</f>
        <v>1285950.1651481481</v>
      </c>
      <c r="K256" s="280">
        <f t="shared" si="17"/>
        <v>5166484.4505515443</v>
      </c>
      <c r="L256" s="774">
        <f t="shared" si="18"/>
        <v>5276386.826453778</v>
      </c>
      <c r="M256" s="242">
        <f t="shared" si="19"/>
        <v>-2.0829097546682E-2</v>
      </c>
      <c r="N256" s="238">
        <v>17</v>
      </c>
      <c r="O256" s="238">
        <v>17</v>
      </c>
    </row>
    <row r="257" spans="1:15" ht="15.75" customHeight="1">
      <c r="A257" s="252">
        <v>790</v>
      </c>
      <c r="B257" s="254" t="s">
        <v>288</v>
      </c>
      <c r="C257" s="91">
        <v>23332</v>
      </c>
      <c r="D257" s="243">
        <v>-294521.03376762563</v>
      </c>
      <c r="E257" s="773">
        <f t="shared" si="15"/>
        <v>-12.623051335831718</v>
      </c>
      <c r="F257" s="244">
        <f>'1.b. Vos-laskelma_€as'!F257</f>
        <v>589.54007128199453</v>
      </c>
      <c r="G257" s="244">
        <f t="shared" si="16"/>
        <v>602.16312261782628</v>
      </c>
      <c r="H257" s="244"/>
      <c r="I257" s="280">
        <f>'1.a. Vos-laskelma'!D257</f>
        <v>4320808.4348654803</v>
      </c>
      <c r="J257" s="280">
        <f>'1.a. Vos-laskelma'!E257</f>
        <v>9434340.5082860161</v>
      </c>
      <c r="K257" s="280">
        <f t="shared" si="17"/>
        <v>13755148.943151496</v>
      </c>
      <c r="L257" s="774">
        <f t="shared" si="18"/>
        <v>14049669.976919122</v>
      </c>
      <c r="M257" s="242">
        <f t="shared" si="19"/>
        <v>-2.0962843557995773E-2</v>
      </c>
      <c r="N257" s="238">
        <v>6</v>
      </c>
      <c r="O257" s="238">
        <v>6</v>
      </c>
    </row>
    <row r="258" spans="1:15" ht="15.75" customHeight="1">
      <c r="A258" s="252">
        <v>791</v>
      </c>
      <c r="B258" s="254" t="s">
        <v>289</v>
      </c>
      <c r="C258" s="91">
        <v>4861</v>
      </c>
      <c r="D258" s="243">
        <v>-148763.30671317063</v>
      </c>
      <c r="E258" s="773">
        <f t="shared" si="15"/>
        <v>-30.603436888123973</v>
      </c>
      <c r="F258" s="244">
        <f>'1.b. Vos-laskelma_€as'!F258</f>
        <v>1432.6715957858526</v>
      </c>
      <c r="G258" s="244">
        <f t="shared" si="16"/>
        <v>1463.2750326739765</v>
      </c>
      <c r="H258" s="244"/>
      <c r="I258" s="280">
        <f>'1.a. Vos-laskelma'!D258</f>
        <v>3874860.2141956789</v>
      </c>
      <c r="J258" s="280">
        <f>'1.a. Vos-laskelma'!E258</f>
        <v>3089356.4129193504</v>
      </c>
      <c r="K258" s="280">
        <f t="shared" si="17"/>
        <v>6964216.6271150298</v>
      </c>
      <c r="L258" s="774">
        <f t="shared" si="18"/>
        <v>7112979.9338282002</v>
      </c>
      <c r="M258" s="242">
        <f t="shared" si="19"/>
        <v>-2.0914343650215578E-2</v>
      </c>
      <c r="N258" s="238">
        <v>17</v>
      </c>
      <c r="O258" s="238">
        <v>17</v>
      </c>
    </row>
    <row r="259" spans="1:15" ht="15.75" customHeight="1">
      <c r="A259" s="252">
        <v>831</v>
      </c>
      <c r="B259" s="254" t="s">
        <v>290</v>
      </c>
      <c r="C259" s="91">
        <v>4574</v>
      </c>
      <c r="D259" s="243">
        <v>-62722.616717667421</v>
      </c>
      <c r="E259" s="773">
        <f t="shared" si="15"/>
        <v>-13.712858923845085</v>
      </c>
      <c r="F259" s="244">
        <f>'1.b. Vos-laskelma_€as'!F259</f>
        <v>619.85974396620134</v>
      </c>
      <c r="G259" s="244">
        <f t="shared" si="16"/>
        <v>633.57260289004637</v>
      </c>
      <c r="H259" s="244"/>
      <c r="I259" s="280">
        <f>'1.a. Vos-laskelma'!D259</f>
        <v>2192791.327797764</v>
      </c>
      <c r="J259" s="280">
        <f>'1.a. Vos-laskelma'!E259</f>
        <v>642447.1411036409</v>
      </c>
      <c r="K259" s="280">
        <f t="shared" si="17"/>
        <v>2835238.4689014051</v>
      </c>
      <c r="L259" s="774">
        <f t="shared" si="18"/>
        <v>2897961.0856190724</v>
      </c>
      <c r="M259" s="242">
        <f t="shared" si="19"/>
        <v>-2.1643705648403625E-2</v>
      </c>
      <c r="N259" s="238">
        <v>9</v>
      </c>
      <c r="O259" s="238">
        <v>9</v>
      </c>
    </row>
    <row r="260" spans="1:15" ht="15.75" customHeight="1">
      <c r="A260" s="252">
        <v>832</v>
      </c>
      <c r="B260" s="254" t="s">
        <v>291</v>
      </c>
      <c r="C260" s="91">
        <v>3555</v>
      </c>
      <c r="D260" s="243">
        <v>-179229.43679265026</v>
      </c>
      <c r="E260" s="773">
        <f t="shared" si="15"/>
        <v>-50.41615662240514</v>
      </c>
      <c r="F260" s="244">
        <f>'1.b. Vos-laskelma_€as'!F260</f>
        <v>2360.8300665454722</v>
      </c>
      <c r="G260" s="244">
        <f t="shared" si="16"/>
        <v>2411.2462231678774</v>
      </c>
      <c r="H260" s="244"/>
      <c r="I260" s="280">
        <f>'1.a. Vos-laskelma'!D260</f>
        <v>6238650.6744932309</v>
      </c>
      <c r="J260" s="280">
        <f>'1.a. Vos-laskelma'!E260</f>
        <v>2154100.2120759217</v>
      </c>
      <c r="K260" s="280">
        <f t="shared" si="17"/>
        <v>8392750.8865691535</v>
      </c>
      <c r="L260" s="774">
        <f t="shared" si="18"/>
        <v>8571980.3233618028</v>
      </c>
      <c r="M260" s="242">
        <f t="shared" si="19"/>
        <v>-2.0908755040440777E-2</v>
      </c>
      <c r="N260" s="238">
        <v>17</v>
      </c>
      <c r="O260" s="238">
        <v>17</v>
      </c>
    </row>
    <row r="261" spans="1:15" ht="15.75" customHeight="1">
      <c r="A261" s="252">
        <v>833</v>
      </c>
      <c r="B261" s="254" t="s">
        <v>292</v>
      </c>
      <c r="C261" s="91">
        <v>1707</v>
      </c>
      <c r="D261" s="243">
        <v>-34682.826250899969</v>
      </c>
      <c r="E261" s="773">
        <f t="shared" si="15"/>
        <v>-20.318000146982993</v>
      </c>
      <c r="F261" s="244">
        <f>'1.b. Vos-laskelma_€as'!F261</f>
        <v>939.59398563520494</v>
      </c>
      <c r="G261" s="244">
        <f t="shared" si="16"/>
        <v>959.91198578218791</v>
      </c>
      <c r="H261" s="244"/>
      <c r="I261" s="280">
        <f>'1.a. Vos-laskelma'!D261</f>
        <v>1279862.863444834</v>
      </c>
      <c r="J261" s="280">
        <f>'1.a. Vos-laskelma'!E261</f>
        <v>324024.07003446092</v>
      </c>
      <c r="K261" s="280">
        <f t="shared" si="17"/>
        <v>1603886.9334792949</v>
      </c>
      <c r="L261" s="774">
        <f t="shared" si="18"/>
        <v>1638569.7597301949</v>
      </c>
      <c r="M261" s="242">
        <f t="shared" si="19"/>
        <v>-2.1166524064627438E-2</v>
      </c>
      <c r="N261" s="238">
        <v>2</v>
      </c>
      <c r="O261" s="238">
        <v>2</v>
      </c>
    </row>
    <row r="262" spans="1:15" ht="15.75" customHeight="1">
      <c r="A262" s="252">
        <v>834</v>
      </c>
      <c r="B262" s="254" t="s">
        <v>293</v>
      </c>
      <c r="C262" s="91">
        <v>5777</v>
      </c>
      <c r="D262" s="243">
        <v>-105237.36434053622</v>
      </c>
      <c r="E262" s="773">
        <f t="shared" si="15"/>
        <v>-18.216611448941705</v>
      </c>
      <c r="F262" s="244">
        <f>'1.b. Vos-laskelma_€as'!F262</f>
        <v>848.56101652435007</v>
      </c>
      <c r="G262" s="244">
        <f t="shared" si="16"/>
        <v>866.77762797329183</v>
      </c>
      <c r="H262" s="244"/>
      <c r="I262" s="280">
        <f>'1.a. Vos-laskelma'!D262</f>
        <v>2973573.2131966585</v>
      </c>
      <c r="J262" s="280">
        <f>'1.a. Vos-laskelma'!E262</f>
        <v>1928563.7792645115</v>
      </c>
      <c r="K262" s="280">
        <f t="shared" si="17"/>
        <v>4902136.9924611701</v>
      </c>
      <c r="L262" s="774">
        <f t="shared" si="18"/>
        <v>5007374.3568017064</v>
      </c>
      <c r="M262" s="242">
        <f t="shared" si="19"/>
        <v>-2.1016476269162566E-2</v>
      </c>
      <c r="N262" s="238">
        <v>5</v>
      </c>
      <c r="O262" s="238">
        <v>5</v>
      </c>
    </row>
    <row r="263" spans="1:15" ht="15.75" customHeight="1">
      <c r="A263" s="252">
        <v>837</v>
      </c>
      <c r="B263" s="254" t="s">
        <v>294</v>
      </c>
      <c r="C263" s="91">
        <v>263337</v>
      </c>
      <c r="D263" s="243">
        <v>-530618.18452141108</v>
      </c>
      <c r="E263" s="773">
        <f t="shared" si="15"/>
        <v>-2.0149777073537369</v>
      </c>
      <c r="F263" s="244">
        <f>'1.b. Vos-laskelma_€as'!F263</f>
        <v>101.33796304055878</v>
      </c>
      <c r="G263" s="244">
        <f t="shared" si="16"/>
        <v>103.35294074791251</v>
      </c>
      <c r="H263" s="244"/>
      <c r="I263" s="280">
        <f>'1.a. Vos-laskelma'!D263</f>
        <v>16671852.633145705</v>
      </c>
      <c r="J263" s="280">
        <f>'1.a. Vos-laskelma'!E263</f>
        <v>10014182.540065922</v>
      </c>
      <c r="K263" s="280">
        <f t="shared" si="17"/>
        <v>26686035.173211627</v>
      </c>
      <c r="L263" s="774">
        <f t="shared" si="18"/>
        <v>27216653.357733037</v>
      </c>
      <c r="M263" s="242">
        <f t="shared" si="19"/>
        <v>-1.9496084898720553E-2</v>
      </c>
      <c r="N263" s="238">
        <v>6</v>
      </c>
      <c r="O263" s="238">
        <v>6</v>
      </c>
    </row>
    <row r="264" spans="1:15" ht="15.75" customHeight="1">
      <c r="A264" s="252">
        <v>844</v>
      </c>
      <c r="B264" s="254" t="s">
        <v>295</v>
      </c>
      <c r="C264" s="91">
        <v>1388</v>
      </c>
      <c r="D264" s="243">
        <v>-21453.061841079299</v>
      </c>
      <c r="E264" s="773">
        <f t="shared" si="15"/>
        <v>-15.456096427290561</v>
      </c>
      <c r="F264" s="244">
        <f>'1.b. Vos-laskelma_€as'!F264</f>
        <v>736.23839203073385</v>
      </c>
      <c r="G264" s="244">
        <f t="shared" si="16"/>
        <v>751.69448845802435</v>
      </c>
      <c r="H264" s="244"/>
      <c r="I264" s="280">
        <f>'1.a. Vos-laskelma'!D264</f>
        <v>349601.86583842902</v>
      </c>
      <c r="J264" s="280">
        <f>'1.a. Vos-laskelma'!E264</f>
        <v>672297.02230022964</v>
      </c>
      <c r="K264" s="280">
        <f t="shared" si="17"/>
        <v>1021898.8881386586</v>
      </c>
      <c r="L264" s="774">
        <f t="shared" si="18"/>
        <v>1043351.9499797379</v>
      </c>
      <c r="M264" s="242">
        <f t="shared" si="19"/>
        <v>-2.0561673212472476E-2</v>
      </c>
      <c r="N264" s="238">
        <v>11</v>
      </c>
      <c r="O264" s="238">
        <v>11</v>
      </c>
    </row>
    <row r="265" spans="1:15" ht="15.75" customHeight="1">
      <c r="A265" s="252">
        <v>845</v>
      </c>
      <c r="B265" s="254" t="s">
        <v>296</v>
      </c>
      <c r="C265" s="91">
        <v>2837</v>
      </c>
      <c r="D265" s="243">
        <v>-82148.042308431613</v>
      </c>
      <c r="E265" s="773">
        <f t="shared" si="15"/>
        <v>-28.955954285665005</v>
      </c>
      <c r="F265" s="244">
        <f>'1.b. Vos-laskelma_€as'!F265</f>
        <v>1352.0481079291214</v>
      </c>
      <c r="G265" s="244">
        <f t="shared" si="16"/>
        <v>1381.0040622147865</v>
      </c>
      <c r="H265" s="244"/>
      <c r="I265" s="280">
        <f>'1.a. Vos-laskelma'!D265</f>
        <v>2638715.1392484796</v>
      </c>
      <c r="J265" s="280">
        <f>'1.a. Vos-laskelma'!E265</f>
        <v>1197045.3429464377</v>
      </c>
      <c r="K265" s="280">
        <f t="shared" si="17"/>
        <v>3835760.4821949173</v>
      </c>
      <c r="L265" s="774">
        <f t="shared" si="18"/>
        <v>3917908.5245033489</v>
      </c>
      <c r="M265" s="242">
        <f t="shared" si="19"/>
        <v>-2.0967320138962423E-2</v>
      </c>
      <c r="N265" s="238">
        <v>19</v>
      </c>
      <c r="O265" s="238">
        <v>19</v>
      </c>
    </row>
    <row r="266" spans="1:15" ht="15.75" customHeight="1">
      <c r="A266" s="252">
        <v>846</v>
      </c>
      <c r="B266" s="254" t="s">
        <v>297</v>
      </c>
      <c r="C266" s="91">
        <v>4574</v>
      </c>
      <c r="D266" s="243">
        <v>-108861.74604973769</v>
      </c>
      <c r="E266" s="773">
        <f t="shared" si="15"/>
        <v>-23.800119381228178</v>
      </c>
      <c r="F266" s="244">
        <f>'1.b. Vos-laskelma_€as'!F266</f>
        <v>1110.2678008198238</v>
      </c>
      <c r="G266" s="244">
        <f t="shared" si="16"/>
        <v>1134.0679202010519</v>
      </c>
      <c r="H266" s="244"/>
      <c r="I266" s="280">
        <f>'1.a. Vos-laskelma'!D266</f>
        <v>2247948.7331041489</v>
      </c>
      <c r="J266" s="280">
        <f>'1.a. Vos-laskelma'!E266</f>
        <v>2830416.187845726</v>
      </c>
      <c r="K266" s="280">
        <f t="shared" si="17"/>
        <v>5078364.9209498744</v>
      </c>
      <c r="L266" s="774">
        <f t="shared" si="18"/>
        <v>5187226.666999612</v>
      </c>
      <c r="M266" s="242">
        <f t="shared" si="19"/>
        <v>-2.0986502622355106E-2</v>
      </c>
      <c r="N266" s="238">
        <v>14</v>
      </c>
      <c r="O266" s="238">
        <v>14</v>
      </c>
    </row>
    <row r="267" spans="1:15" ht="15.75" customHeight="1">
      <c r="A267" s="252">
        <v>848</v>
      </c>
      <c r="B267" s="254" t="s">
        <v>298</v>
      </c>
      <c r="C267" s="91">
        <v>3869</v>
      </c>
      <c r="D267" s="243">
        <v>-90179.874268826694</v>
      </c>
      <c r="E267" s="773">
        <f t="shared" ref="E267:E302" si="20">D267/C267</f>
        <v>-23.308315913369526</v>
      </c>
      <c r="F267" s="244">
        <f>'1.b. Vos-laskelma_€as'!F267</f>
        <v>1095.2652542378285</v>
      </c>
      <c r="G267" s="244">
        <f t="shared" ref="G267:G302" si="21">F267-E267</f>
        <v>1118.5735701511981</v>
      </c>
      <c r="H267" s="244"/>
      <c r="I267" s="280">
        <f>'1.a. Vos-laskelma'!D267</f>
        <v>1710072.2902370165</v>
      </c>
      <c r="J267" s="280">
        <f>'1.a. Vos-laskelma'!E267</f>
        <v>2527508.9784091418</v>
      </c>
      <c r="K267" s="280">
        <f t="shared" ref="K267:K302" si="22">I267+J267</f>
        <v>4237581.2686461583</v>
      </c>
      <c r="L267" s="774">
        <f t="shared" ref="L267:L302" si="23">K267-D267</f>
        <v>4327761.1429149853</v>
      </c>
      <c r="M267" s="242">
        <f t="shared" ref="M267:M302" si="24">D267/L267</f>
        <v>-2.0837534995770488E-2</v>
      </c>
      <c r="N267" s="238">
        <v>12</v>
      </c>
      <c r="O267" s="238">
        <v>12</v>
      </c>
    </row>
    <row r="268" spans="1:15" ht="15.75" customHeight="1">
      <c r="A268" s="252">
        <v>849</v>
      </c>
      <c r="B268" s="254" t="s">
        <v>299</v>
      </c>
      <c r="C268" s="91">
        <v>2750</v>
      </c>
      <c r="D268" s="243">
        <v>-90334.469444233298</v>
      </c>
      <c r="E268" s="773">
        <f t="shared" si="20"/>
        <v>-32.848897979721201</v>
      </c>
      <c r="F268" s="244">
        <f>'1.b. Vos-laskelma_€as'!F268</f>
        <v>1535.9722041914206</v>
      </c>
      <c r="G268" s="244">
        <f t="shared" si="21"/>
        <v>1568.8211021711418</v>
      </c>
      <c r="H268" s="244"/>
      <c r="I268" s="280">
        <f>'1.a. Vos-laskelma'!D268</f>
        <v>2548026.0174988438</v>
      </c>
      <c r="J268" s="280">
        <f>'1.a. Vos-laskelma'!E268</f>
        <v>1675897.5440275627</v>
      </c>
      <c r="K268" s="280">
        <f t="shared" si="22"/>
        <v>4223923.5615264066</v>
      </c>
      <c r="L268" s="774">
        <f t="shared" si="23"/>
        <v>4314258.0309706395</v>
      </c>
      <c r="M268" s="242">
        <f t="shared" si="24"/>
        <v>-2.0938587538286271E-2</v>
      </c>
      <c r="N268" s="238">
        <v>16</v>
      </c>
      <c r="O268" s="238">
        <v>16</v>
      </c>
    </row>
    <row r="269" spans="1:15" ht="15.75" customHeight="1">
      <c r="A269" s="252">
        <v>850</v>
      </c>
      <c r="B269" s="254" t="s">
        <v>300</v>
      </c>
      <c r="C269" s="91">
        <v>2307</v>
      </c>
      <c r="D269" s="243">
        <v>-56579.070456974434</v>
      </c>
      <c r="E269" s="773">
        <f t="shared" si="20"/>
        <v>-24.524954684427584</v>
      </c>
      <c r="F269" s="244">
        <f>'1.b. Vos-laskelma_€as'!F269</f>
        <v>1154.1487494482951</v>
      </c>
      <c r="G269" s="244">
        <f t="shared" si="21"/>
        <v>1178.6737041327226</v>
      </c>
      <c r="H269" s="244"/>
      <c r="I269" s="280">
        <f>'1.a. Vos-laskelma'!D269</f>
        <v>1719393.1123040658</v>
      </c>
      <c r="J269" s="280">
        <f>'1.a. Vos-laskelma'!E269</f>
        <v>943228.05267315137</v>
      </c>
      <c r="K269" s="280">
        <f t="shared" si="22"/>
        <v>2662621.1649772171</v>
      </c>
      <c r="L269" s="774">
        <f t="shared" si="23"/>
        <v>2719200.2354341913</v>
      </c>
      <c r="M269" s="242">
        <f t="shared" si="24"/>
        <v>-2.0807246821946568E-2</v>
      </c>
      <c r="N269" s="238">
        <v>13</v>
      </c>
      <c r="O269" s="238">
        <v>13</v>
      </c>
    </row>
    <row r="270" spans="1:15" ht="15.75" customHeight="1">
      <c r="A270" s="252">
        <v>851</v>
      </c>
      <c r="B270" s="254" t="s">
        <v>301</v>
      </c>
      <c r="C270" s="91">
        <v>20823</v>
      </c>
      <c r="D270" s="243">
        <v>-174880.75069052348</v>
      </c>
      <c r="E270" s="773">
        <f t="shared" si="20"/>
        <v>-8.3984416602085901</v>
      </c>
      <c r="F270" s="244">
        <f>'1.b. Vos-laskelma_€as'!F270</f>
        <v>396.36303417040722</v>
      </c>
      <c r="G270" s="244">
        <f t="shared" si="21"/>
        <v>404.76147583061584</v>
      </c>
      <c r="H270" s="244"/>
      <c r="I270" s="280">
        <f>'1.a. Vos-laskelma'!D270</f>
        <v>3692837.6915933033</v>
      </c>
      <c r="J270" s="280">
        <f>'1.a. Vos-laskelma'!E270</f>
        <v>4560629.7689370867</v>
      </c>
      <c r="K270" s="280">
        <f t="shared" si="22"/>
        <v>8253467.46053039</v>
      </c>
      <c r="L270" s="774">
        <f t="shared" si="23"/>
        <v>8428348.2112209126</v>
      </c>
      <c r="M270" s="242">
        <f t="shared" si="24"/>
        <v>-2.0749113148611907E-2</v>
      </c>
      <c r="N270" s="238">
        <v>19</v>
      </c>
      <c r="O270" s="238">
        <v>19</v>
      </c>
    </row>
    <row r="271" spans="1:15" ht="15.75" customHeight="1">
      <c r="A271" s="252">
        <v>853</v>
      </c>
      <c r="B271" s="254" t="s">
        <v>302</v>
      </c>
      <c r="C271" s="91">
        <v>209633</v>
      </c>
      <c r="D271" s="243">
        <v>-1070257.6726753365</v>
      </c>
      <c r="E271" s="773">
        <f t="shared" si="20"/>
        <v>-5.1053873802089198</v>
      </c>
      <c r="F271" s="244">
        <f>'1.b. Vos-laskelma_€as'!F271</f>
        <v>240.9536536041374</v>
      </c>
      <c r="G271" s="244">
        <f t="shared" si="21"/>
        <v>246.05904098434632</v>
      </c>
      <c r="H271" s="244"/>
      <c r="I271" s="280">
        <f>'1.a. Vos-laskelma'!D271</f>
        <v>50709761.397944592</v>
      </c>
      <c r="J271" s="280">
        <f>'1.a. Vos-laskelma'!E271</f>
        <v>-197924.13194845532</v>
      </c>
      <c r="K271" s="280">
        <f t="shared" si="22"/>
        <v>50511837.265996136</v>
      </c>
      <c r="L271" s="774">
        <f t="shared" si="23"/>
        <v>51582094.93867147</v>
      </c>
      <c r="M271" s="242">
        <f t="shared" si="24"/>
        <v>-2.0748627483001984E-2</v>
      </c>
      <c r="N271" s="238">
        <v>2</v>
      </c>
      <c r="O271" s="238">
        <v>2</v>
      </c>
    </row>
    <row r="272" spans="1:15" ht="15.75" customHeight="1">
      <c r="A272" s="252">
        <v>854</v>
      </c>
      <c r="B272" s="254" t="s">
        <v>303</v>
      </c>
      <c r="C272" s="91">
        <v>3146</v>
      </c>
      <c r="D272" s="243">
        <v>-55919.22881344155</v>
      </c>
      <c r="E272" s="773">
        <f t="shared" si="20"/>
        <v>-17.774707187997951</v>
      </c>
      <c r="F272" s="244">
        <f>'1.b. Vos-laskelma_€as'!F272</f>
        <v>835.70115866077424</v>
      </c>
      <c r="G272" s="244">
        <f t="shared" si="21"/>
        <v>853.47586584877217</v>
      </c>
      <c r="H272" s="244"/>
      <c r="I272" s="280">
        <f>'1.a. Vos-laskelma'!D272</f>
        <v>1303871.2899878083</v>
      </c>
      <c r="J272" s="280">
        <f>'1.a. Vos-laskelma'!E272</f>
        <v>1325244.5551589872</v>
      </c>
      <c r="K272" s="280">
        <f t="shared" si="22"/>
        <v>2629115.8451467957</v>
      </c>
      <c r="L272" s="774">
        <f t="shared" si="23"/>
        <v>2685035.0739602372</v>
      </c>
      <c r="M272" s="242">
        <f t="shared" si="24"/>
        <v>-2.0826256370262097E-2</v>
      </c>
      <c r="N272" s="238">
        <v>19</v>
      </c>
      <c r="O272" s="238">
        <v>19</v>
      </c>
    </row>
    <row r="273" spans="1:15" ht="15.75" customHeight="1">
      <c r="A273" s="252">
        <v>857</v>
      </c>
      <c r="B273" s="254" t="s">
        <v>304</v>
      </c>
      <c r="C273" s="91">
        <v>2270</v>
      </c>
      <c r="D273" s="243">
        <v>0</v>
      </c>
      <c r="E273" s="773">
        <f t="shared" si="20"/>
        <v>0</v>
      </c>
      <c r="F273" s="244">
        <f>'1.b. Vos-laskelma_€as'!F273</f>
        <v>-193.10273756016423</v>
      </c>
      <c r="G273" s="244">
        <f t="shared" si="21"/>
        <v>-193.10273756016423</v>
      </c>
      <c r="H273" s="244"/>
      <c r="I273" s="280">
        <f>'1.a. Vos-laskelma'!D273</f>
        <v>-1680851.8910661456</v>
      </c>
      <c r="J273" s="280">
        <f>'1.a. Vos-laskelma'!E273</f>
        <v>1242508.6768045728</v>
      </c>
      <c r="K273" s="280">
        <f t="shared" si="22"/>
        <v>-438343.21426157281</v>
      </c>
      <c r="L273" s="774">
        <f t="shared" si="23"/>
        <v>-438343.21426157281</v>
      </c>
      <c r="M273" s="242">
        <f t="shared" si="24"/>
        <v>0</v>
      </c>
      <c r="N273" s="238">
        <v>11</v>
      </c>
      <c r="O273" s="238">
        <v>11</v>
      </c>
    </row>
    <row r="274" spans="1:15" ht="15.75" customHeight="1">
      <c r="A274" s="252">
        <v>858</v>
      </c>
      <c r="B274" s="254" t="s">
        <v>305</v>
      </c>
      <c r="C274" s="91">
        <v>42479</v>
      </c>
      <c r="D274" s="243">
        <v>-656757.09502176032</v>
      </c>
      <c r="E274" s="773">
        <f t="shared" si="20"/>
        <v>-15.460747546358444</v>
      </c>
      <c r="F274" s="244">
        <f>'1.b. Vos-laskelma_€as'!F274</f>
        <v>715.59263451078618</v>
      </c>
      <c r="G274" s="244">
        <f t="shared" si="21"/>
        <v>731.05338205714463</v>
      </c>
      <c r="H274" s="244"/>
      <c r="I274" s="280">
        <f>'1.a. Vos-laskelma'!D274</f>
        <v>31559280.601167426</v>
      </c>
      <c r="J274" s="280">
        <f>'1.a. Vos-laskelma'!E274</f>
        <v>-1161621.0797837419</v>
      </c>
      <c r="K274" s="280">
        <f t="shared" si="22"/>
        <v>30397659.521383684</v>
      </c>
      <c r="L274" s="774">
        <f t="shared" si="23"/>
        <v>31054416.616405446</v>
      </c>
      <c r="M274" s="242">
        <f t="shared" si="24"/>
        <v>-2.1148589044007616E-2</v>
      </c>
      <c r="N274" s="238">
        <v>1</v>
      </c>
      <c r="O274" s="239">
        <v>35</v>
      </c>
    </row>
    <row r="275" spans="1:15" ht="15.75" customHeight="1">
      <c r="A275" s="252">
        <v>859</v>
      </c>
      <c r="B275" s="254" t="s">
        <v>306</v>
      </c>
      <c r="C275" s="91">
        <v>6470</v>
      </c>
      <c r="D275" s="243">
        <v>-257919.88200890535</v>
      </c>
      <c r="E275" s="773">
        <f t="shared" si="20"/>
        <v>-39.863969398594335</v>
      </c>
      <c r="F275" s="244">
        <f>'1.b. Vos-laskelma_€as'!F275</f>
        <v>1862.4276341603127</v>
      </c>
      <c r="G275" s="244">
        <f t="shared" si="21"/>
        <v>1902.2916035589069</v>
      </c>
      <c r="H275" s="244"/>
      <c r="I275" s="280">
        <f>'1.a. Vos-laskelma'!D275</f>
        <v>7165585.4543867167</v>
      </c>
      <c r="J275" s="280">
        <f>'1.a. Vos-laskelma'!E275</f>
        <v>4884321.3386305068</v>
      </c>
      <c r="K275" s="280">
        <f t="shared" si="22"/>
        <v>12049906.793017223</v>
      </c>
      <c r="L275" s="774">
        <f t="shared" si="23"/>
        <v>12307826.675026128</v>
      </c>
      <c r="M275" s="242">
        <f t="shared" si="24"/>
        <v>-2.0955761631925793E-2</v>
      </c>
      <c r="N275" s="238">
        <v>17</v>
      </c>
      <c r="O275" s="238">
        <v>17</v>
      </c>
    </row>
    <row r="276" spans="1:15" ht="15.75" customHeight="1">
      <c r="A276" s="252">
        <v>886</v>
      </c>
      <c r="B276" s="254" t="s">
        <v>307</v>
      </c>
      <c r="C276" s="91">
        <v>12339</v>
      </c>
      <c r="D276" s="243">
        <v>-165131.12937910002</v>
      </c>
      <c r="E276" s="773">
        <f t="shared" si="20"/>
        <v>-13.382861607836942</v>
      </c>
      <c r="F276" s="244">
        <f>'1.b. Vos-laskelma_€as'!F276</f>
        <v>622.99190074123476</v>
      </c>
      <c r="G276" s="244">
        <f t="shared" si="21"/>
        <v>636.37476234907172</v>
      </c>
      <c r="H276" s="244"/>
      <c r="I276" s="280">
        <f>'1.a. Vos-laskelma'!D276</f>
        <v>3629638.3613691051</v>
      </c>
      <c r="J276" s="280">
        <f>'1.a. Vos-laskelma'!E276</f>
        <v>4057458.701876991</v>
      </c>
      <c r="K276" s="280">
        <f t="shared" si="22"/>
        <v>7687097.0632460956</v>
      </c>
      <c r="L276" s="774">
        <f t="shared" si="23"/>
        <v>7852228.1926251957</v>
      </c>
      <c r="M276" s="242">
        <f t="shared" si="24"/>
        <v>-2.1029843418736989E-2</v>
      </c>
      <c r="N276" s="238">
        <v>4</v>
      </c>
      <c r="O276" s="238">
        <v>4</v>
      </c>
    </row>
    <row r="277" spans="1:15" ht="15.75" customHeight="1">
      <c r="A277" s="252">
        <v>887</v>
      </c>
      <c r="B277" s="254" t="s">
        <v>308</v>
      </c>
      <c r="C277" s="91">
        <v>4440</v>
      </c>
      <c r="D277" s="243">
        <v>-47265.153458761939</v>
      </c>
      <c r="E277" s="773">
        <f t="shared" si="20"/>
        <v>-10.645304833054491</v>
      </c>
      <c r="F277" s="244">
        <f>'1.b. Vos-laskelma_€as'!F277</f>
        <v>505.67492011775124</v>
      </c>
      <c r="G277" s="244">
        <f t="shared" si="21"/>
        <v>516.32022495080571</v>
      </c>
      <c r="H277" s="244"/>
      <c r="I277" s="280">
        <f>'1.a. Vos-laskelma'!D277</f>
        <v>-128305.11978913262</v>
      </c>
      <c r="J277" s="280">
        <f>'1.a. Vos-laskelma'!E277</f>
        <v>2373501.7651119479</v>
      </c>
      <c r="K277" s="280">
        <f t="shared" si="22"/>
        <v>2245196.6453228155</v>
      </c>
      <c r="L277" s="774">
        <f t="shared" si="23"/>
        <v>2292461.7987815775</v>
      </c>
      <c r="M277" s="242">
        <f t="shared" si="24"/>
        <v>-2.0617640600983159E-2</v>
      </c>
      <c r="N277" s="238">
        <v>6</v>
      </c>
      <c r="O277" s="238">
        <v>6</v>
      </c>
    </row>
    <row r="278" spans="1:15" ht="15.75" customHeight="1">
      <c r="A278" s="252">
        <v>889</v>
      </c>
      <c r="B278" s="254" t="s">
        <v>309</v>
      </c>
      <c r="C278" s="91">
        <v>2399</v>
      </c>
      <c r="D278" s="243">
        <v>-100781.89207244954</v>
      </c>
      <c r="E278" s="773">
        <f t="shared" si="20"/>
        <v>-42.00995917984558</v>
      </c>
      <c r="F278" s="244">
        <f>'1.b. Vos-laskelma_€as'!F278</f>
        <v>1958.295489209956</v>
      </c>
      <c r="G278" s="244">
        <f t="shared" si="21"/>
        <v>2000.3054483898015</v>
      </c>
      <c r="H278" s="244"/>
      <c r="I278" s="280">
        <f>'1.a. Vos-laskelma'!D278</f>
        <v>3543912.4882296179</v>
      </c>
      <c r="J278" s="280">
        <f>'1.a. Vos-laskelma'!E278</f>
        <v>1154038.3903850664</v>
      </c>
      <c r="K278" s="280">
        <f t="shared" si="22"/>
        <v>4697950.8786146846</v>
      </c>
      <c r="L278" s="774">
        <f t="shared" si="23"/>
        <v>4798732.770687134</v>
      </c>
      <c r="M278" s="242">
        <f t="shared" si="24"/>
        <v>-2.1001772111185618E-2</v>
      </c>
      <c r="N278" s="238">
        <v>17</v>
      </c>
      <c r="O278" s="238">
        <v>17</v>
      </c>
    </row>
    <row r="279" spans="1:15" ht="15.75" customHeight="1">
      <c r="A279" s="252">
        <v>890</v>
      </c>
      <c r="B279" s="254" t="s">
        <v>310</v>
      </c>
      <c r="C279" s="91">
        <v>1112</v>
      </c>
      <c r="D279" s="243">
        <v>-55305.49917429113</v>
      </c>
      <c r="E279" s="773">
        <f t="shared" si="20"/>
        <v>-49.73516112795965</v>
      </c>
      <c r="F279" s="244">
        <f>'1.b. Vos-laskelma_€as'!F279</f>
        <v>2314.8303824881805</v>
      </c>
      <c r="G279" s="244">
        <f t="shared" si="21"/>
        <v>2364.5655436161401</v>
      </c>
      <c r="H279" s="244"/>
      <c r="I279" s="280">
        <f>'1.a. Vos-laskelma'!D279</f>
        <v>2152955.7817804017</v>
      </c>
      <c r="J279" s="280">
        <f>'1.a. Vos-laskelma'!E279</f>
        <v>421135.60354645504</v>
      </c>
      <c r="K279" s="280">
        <f t="shared" si="22"/>
        <v>2574091.3853268567</v>
      </c>
      <c r="L279" s="774">
        <f t="shared" si="23"/>
        <v>2629396.884501148</v>
      </c>
      <c r="M279" s="242">
        <f t="shared" si="24"/>
        <v>-2.103353035073811E-2</v>
      </c>
      <c r="N279" s="238">
        <v>19</v>
      </c>
      <c r="O279" s="238">
        <v>19</v>
      </c>
    </row>
    <row r="280" spans="1:15" ht="15.75" customHeight="1">
      <c r="A280" s="252">
        <v>892</v>
      </c>
      <c r="B280" s="254" t="s">
        <v>311</v>
      </c>
      <c r="C280" s="91">
        <v>3651</v>
      </c>
      <c r="D280" s="243">
        <v>-156058.16823680192</v>
      </c>
      <c r="E280" s="773">
        <f t="shared" si="20"/>
        <v>-42.743951858888501</v>
      </c>
      <c r="F280" s="244">
        <f>'1.b. Vos-laskelma_€as'!F280</f>
        <v>1983.417288319841</v>
      </c>
      <c r="G280" s="244">
        <f t="shared" si="21"/>
        <v>2026.1612401787295</v>
      </c>
      <c r="H280" s="244"/>
      <c r="I280" s="280">
        <f>'1.a. Vos-laskelma'!D280</f>
        <v>4865363.6284559574</v>
      </c>
      <c r="J280" s="280">
        <f>'1.a. Vos-laskelma'!E280</f>
        <v>2376092.8911997816</v>
      </c>
      <c r="K280" s="280">
        <f t="shared" si="22"/>
        <v>7241456.519655739</v>
      </c>
      <c r="L280" s="774">
        <f t="shared" si="23"/>
        <v>7397514.6878925413</v>
      </c>
      <c r="M280" s="242">
        <f t="shared" si="24"/>
        <v>-2.1096026817252717E-2</v>
      </c>
      <c r="N280" s="238">
        <v>13</v>
      </c>
      <c r="O280" s="238">
        <v>13</v>
      </c>
    </row>
    <row r="281" spans="1:15" ht="15.75" customHeight="1">
      <c r="A281" s="252">
        <v>893</v>
      </c>
      <c r="B281" s="254" t="s">
        <v>312</v>
      </c>
      <c r="C281" s="91">
        <v>7391</v>
      </c>
      <c r="D281" s="243">
        <v>-185351.75761202083</v>
      </c>
      <c r="E281" s="773">
        <f t="shared" si="20"/>
        <v>-25.078035125425629</v>
      </c>
      <c r="F281" s="244">
        <f>'1.b. Vos-laskelma_€as'!F281</f>
        <v>1165.6958079616065</v>
      </c>
      <c r="G281" s="244">
        <f t="shared" si="21"/>
        <v>1190.7738430870322</v>
      </c>
      <c r="H281" s="244"/>
      <c r="I281" s="280">
        <f>'1.a. Vos-laskelma'!D281</f>
        <v>6772259.9702763464</v>
      </c>
      <c r="J281" s="280">
        <f>'1.a. Vos-laskelma'!E281</f>
        <v>1843397.7463678864</v>
      </c>
      <c r="K281" s="280">
        <f t="shared" si="22"/>
        <v>8615657.7166442331</v>
      </c>
      <c r="L281" s="774">
        <f t="shared" si="23"/>
        <v>8801009.4742562547</v>
      </c>
      <c r="M281" s="242">
        <f t="shared" si="24"/>
        <v>-2.106028384064253E-2</v>
      </c>
      <c r="N281" s="238">
        <v>15</v>
      </c>
      <c r="O281" s="238">
        <v>15</v>
      </c>
    </row>
    <row r="282" spans="1:15" ht="15.75" customHeight="1">
      <c r="A282" s="252">
        <v>895</v>
      </c>
      <c r="B282" s="254" t="s">
        <v>313</v>
      </c>
      <c r="C282" s="91">
        <v>14783</v>
      </c>
      <c r="D282" s="243">
        <v>-155745.01331084367</v>
      </c>
      <c r="E282" s="773">
        <f t="shared" si="20"/>
        <v>-10.535413198325351</v>
      </c>
      <c r="F282" s="244">
        <f>'1.b. Vos-laskelma_€as'!F282</f>
        <v>481.88189931759683</v>
      </c>
      <c r="G282" s="244">
        <f t="shared" si="21"/>
        <v>492.41731251592216</v>
      </c>
      <c r="H282" s="244"/>
      <c r="I282" s="280">
        <f>'1.a. Vos-laskelma'!D282</f>
        <v>4958175.5568863982</v>
      </c>
      <c r="J282" s="280">
        <f>'1.a. Vos-laskelma'!E282</f>
        <v>2165484.5607256363</v>
      </c>
      <c r="K282" s="280">
        <f t="shared" si="22"/>
        <v>7123660.1176120341</v>
      </c>
      <c r="L282" s="774">
        <f t="shared" si="23"/>
        <v>7279405.1309228782</v>
      </c>
      <c r="M282" s="242">
        <f t="shared" si="24"/>
        <v>-2.139529405352638E-2</v>
      </c>
      <c r="N282" s="238">
        <v>2</v>
      </c>
      <c r="O282" s="238">
        <v>2</v>
      </c>
    </row>
    <row r="283" spans="1:15" ht="15.75" customHeight="1">
      <c r="A283" s="252">
        <v>905</v>
      </c>
      <c r="B283" s="254" t="s">
        <v>314</v>
      </c>
      <c r="C283" s="91">
        <v>71209</v>
      </c>
      <c r="D283" s="243">
        <v>-551855.04553423787</v>
      </c>
      <c r="E283" s="773">
        <f t="shared" si="20"/>
        <v>-7.74979350270665</v>
      </c>
      <c r="F283" s="244">
        <f>'1.b. Vos-laskelma_€as'!F283</f>
        <v>347.01906062694604</v>
      </c>
      <c r="G283" s="244">
        <f t="shared" si="21"/>
        <v>354.76885412965271</v>
      </c>
      <c r="H283" s="244"/>
      <c r="I283" s="280">
        <f>'1.a. Vos-laskelma'!D283</f>
        <v>17060209.006593689</v>
      </c>
      <c r="J283" s="280">
        <f>'1.a. Vos-laskelma'!E283</f>
        <v>7650671.2815905111</v>
      </c>
      <c r="K283" s="280">
        <f t="shared" si="22"/>
        <v>24710880.288184199</v>
      </c>
      <c r="L283" s="774">
        <f t="shared" si="23"/>
        <v>25262735.333718438</v>
      </c>
      <c r="M283" s="242">
        <f t="shared" si="24"/>
        <v>-2.1844627600466966E-2</v>
      </c>
      <c r="N283" s="238">
        <v>15</v>
      </c>
      <c r="O283" s="238">
        <v>15</v>
      </c>
    </row>
    <row r="284" spans="1:15" ht="15.75" customHeight="1">
      <c r="A284" s="252">
        <v>908</v>
      </c>
      <c r="B284" s="254" t="s">
        <v>315</v>
      </c>
      <c r="C284" s="91">
        <v>20762</v>
      </c>
      <c r="D284" s="243">
        <v>-210996.94446795341</v>
      </c>
      <c r="E284" s="773">
        <f t="shared" si="20"/>
        <v>-10.162650248914046</v>
      </c>
      <c r="F284" s="244">
        <f>'1.b. Vos-laskelma_€as'!F284</f>
        <v>461.54476152262794</v>
      </c>
      <c r="G284" s="244">
        <f t="shared" si="21"/>
        <v>471.70741177154196</v>
      </c>
      <c r="H284" s="244"/>
      <c r="I284" s="280">
        <f>'1.a. Vos-laskelma'!D284</f>
        <v>3646979.3949689316</v>
      </c>
      <c r="J284" s="280">
        <f>'1.a. Vos-laskelma'!E284</f>
        <v>5935612.9437638707</v>
      </c>
      <c r="K284" s="280">
        <f t="shared" si="22"/>
        <v>9582592.3387328014</v>
      </c>
      <c r="L284" s="774">
        <f t="shared" si="23"/>
        <v>9793589.2832007557</v>
      </c>
      <c r="M284" s="242">
        <f t="shared" si="24"/>
        <v>-2.1544393824017405E-2</v>
      </c>
      <c r="N284" s="238">
        <v>6</v>
      </c>
      <c r="O284" s="238">
        <v>6</v>
      </c>
    </row>
    <row r="285" spans="1:15" ht="15.75" customHeight="1">
      <c r="A285" s="252">
        <v>915</v>
      </c>
      <c r="B285" s="254" t="s">
        <v>316</v>
      </c>
      <c r="C285" s="91">
        <v>19433</v>
      </c>
      <c r="D285" s="243">
        <v>-134203.59563753253</v>
      </c>
      <c r="E285" s="773">
        <f t="shared" si="20"/>
        <v>-6.9059638572290707</v>
      </c>
      <c r="F285" s="244">
        <f>'1.b. Vos-laskelma_€as'!F285</f>
        <v>311.24160611599297</v>
      </c>
      <c r="G285" s="244">
        <f t="shared" si="21"/>
        <v>318.14756997322206</v>
      </c>
      <c r="H285" s="244"/>
      <c r="I285" s="280">
        <f>'1.a. Vos-laskelma'!D285</f>
        <v>-857902.52348760073</v>
      </c>
      <c r="J285" s="280">
        <f>'1.a. Vos-laskelma'!E285</f>
        <v>6906260.6551396921</v>
      </c>
      <c r="K285" s="280">
        <f t="shared" si="22"/>
        <v>6048358.1316520916</v>
      </c>
      <c r="L285" s="774">
        <f t="shared" si="23"/>
        <v>6182561.7272896245</v>
      </c>
      <c r="M285" s="242">
        <f t="shared" si="24"/>
        <v>-2.1706794296151102E-2</v>
      </c>
      <c r="N285" s="238">
        <v>11</v>
      </c>
      <c r="O285" s="238">
        <v>11</v>
      </c>
    </row>
    <row r="286" spans="1:15" ht="15.75" customHeight="1">
      <c r="A286" s="252">
        <v>918</v>
      </c>
      <c r="B286" s="254" t="s">
        <v>317</v>
      </c>
      <c r="C286" s="91">
        <v>2263</v>
      </c>
      <c r="D286" s="243">
        <v>-34095.22398105407</v>
      </c>
      <c r="E286" s="773">
        <f t="shared" si="20"/>
        <v>-15.066382669489204</v>
      </c>
      <c r="F286" s="244">
        <f>'1.b. Vos-laskelma_€as'!F286</f>
        <v>696.51814515668775</v>
      </c>
      <c r="G286" s="244">
        <f t="shared" si="21"/>
        <v>711.58452782617701</v>
      </c>
      <c r="H286" s="244"/>
      <c r="I286" s="280">
        <f>'1.a. Vos-laskelma'!D286</f>
        <v>549239.52807884978</v>
      </c>
      <c r="J286" s="280">
        <f>'1.a. Vos-laskelma'!E286</f>
        <v>1026981.0344107345</v>
      </c>
      <c r="K286" s="280">
        <f t="shared" si="22"/>
        <v>1576220.5624895843</v>
      </c>
      <c r="L286" s="774">
        <f t="shared" si="23"/>
        <v>1610315.7864706384</v>
      </c>
      <c r="M286" s="242">
        <f t="shared" si="24"/>
        <v>-2.1173004864953389E-2</v>
      </c>
      <c r="N286" s="238">
        <v>2</v>
      </c>
      <c r="O286" s="238">
        <v>2</v>
      </c>
    </row>
    <row r="287" spans="1:15" ht="15.75" customHeight="1">
      <c r="A287" s="252">
        <v>921</v>
      </c>
      <c r="B287" s="254" t="s">
        <v>318</v>
      </c>
      <c r="C287" s="91">
        <v>1787</v>
      </c>
      <c r="D287" s="243">
        <v>-41214.223674059533</v>
      </c>
      <c r="E287" s="773">
        <f t="shared" si="20"/>
        <v>-23.063359638533594</v>
      </c>
      <c r="F287" s="244">
        <f>'1.b. Vos-laskelma_€as'!F287</f>
        <v>1067.9286994091412</v>
      </c>
      <c r="G287" s="244">
        <f t="shared" si="21"/>
        <v>1090.9920590476747</v>
      </c>
      <c r="H287" s="244"/>
      <c r="I287" s="280">
        <f>'1.a. Vos-laskelma'!D287</f>
        <v>838379.82242390758</v>
      </c>
      <c r="J287" s="280">
        <f>'1.a. Vos-laskelma'!E287</f>
        <v>1070008.7634202277</v>
      </c>
      <c r="K287" s="280">
        <f t="shared" si="22"/>
        <v>1908388.5858441354</v>
      </c>
      <c r="L287" s="774">
        <f t="shared" si="23"/>
        <v>1949602.809518195</v>
      </c>
      <c r="M287" s="242">
        <f t="shared" si="24"/>
        <v>-2.1139805232556468E-2</v>
      </c>
      <c r="N287" s="238">
        <v>11</v>
      </c>
      <c r="O287" s="238">
        <v>11</v>
      </c>
    </row>
    <row r="288" spans="1:15" ht="15.75" customHeight="1">
      <c r="A288" s="252">
        <v>922</v>
      </c>
      <c r="B288" s="254" t="s">
        <v>319</v>
      </c>
      <c r="C288" s="91">
        <v>4532</v>
      </c>
      <c r="D288" s="243">
        <v>-86514.434624125453</v>
      </c>
      <c r="E288" s="773">
        <f t="shared" si="20"/>
        <v>-19.08968107328452</v>
      </c>
      <c r="F288" s="244">
        <f>'1.b. Vos-laskelma_€as'!F288</f>
        <v>894.94322456243742</v>
      </c>
      <c r="G288" s="244">
        <f t="shared" si="21"/>
        <v>914.03290563572193</v>
      </c>
      <c r="H288" s="244"/>
      <c r="I288" s="280">
        <f>'1.a. Vos-laskelma'!D288</f>
        <v>3035806.7792524346</v>
      </c>
      <c r="J288" s="280">
        <f>'1.a. Vos-laskelma'!E288</f>
        <v>1020075.9144645319</v>
      </c>
      <c r="K288" s="280">
        <f t="shared" si="22"/>
        <v>4055882.6937169665</v>
      </c>
      <c r="L288" s="774">
        <f t="shared" si="23"/>
        <v>4142397.1283410918</v>
      </c>
      <c r="M288" s="242">
        <f t="shared" si="24"/>
        <v>-2.0885113605409421E-2</v>
      </c>
      <c r="N288" s="238">
        <v>6</v>
      </c>
      <c r="O288" s="238">
        <v>6</v>
      </c>
    </row>
    <row r="289" spans="1:15" ht="15.75" customHeight="1">
      <c r="A289" s="252">
        <v>924</v>
      </c>
      <c r="B289" s="254" t="s">
        <v>320</v>
      </c>
      <c r="C289" s="91">
        <v>2912</v>
      </c>
      <c r="D289" s="243">
        <v>-58457.710982168668</v>
      </c>
      <c r="E289" s="773">
        <f t="shared" si="20"/>
        <v>-20.074763386733746</v>
      </c>
      <c r="F289" s="244">
        <f>'1.b. Vos-laskelma_€as'!F289</f>
        <v>936.54031065564982</v>
      </c>
      <c r="G289" s="244">
        <f t="shared" si="21"/>
        <v>956.61507404238353</v>
      </c>
      <c r="H289" s="244"/>
      <c r="I289" s="280">
        <f>'1.a. Vos-laskelma'!D289</f>
        <v>1057765.8299121545</v>
      </c>
      <c r="J289" s="280">
        <f>'1.a. Vos-laskelma'!E289</f>
        <v>1669439.5547170981</v>
      </c>
      <c r="K289" s="280">
        <f t="shared" si="22"/>
        <v>2727205.3846292524</v>
      </c>
      <c r="L289" s="774">
        <f t="shared" si="23"/>
        <v>2785663.0956114209</v>
      </c>
      <c r="M289" s="242">
        <f t="shared" si="24"/>
        <v>-2.0985204949681063E-2</v>
      </c>
      <c r="N289" s="238">
        <v>16</v>
      </c>
      <c r="O289" s="238">
        <v>16</v>
      </c>
    </row>
    <row r="290" spans="1:15" ht="15.75" customHeight="1">
      <c r="A290" s="252">
        <v>925</v>
      </c>
      <c r="B290" s="254" t="s">
        <v>321</v>
      </c>
      <c r="C290" s="91">
        <v>3295</v>
      </c>
      <c r="D290" s="243">
        <v>-82601.583278273596</v>
      </c>
      <c r="E290" s="773">
        <f t="shared" si="20"/>
        <v>-25.068765790067861</v>
      </c>
      <c r="F290" s="244">
        <f>'1.b. Vos-laskelma_€as'!F290</f>
        <v>1169.8047244004022</v>
      </c>
      <c r="G290" s="244">
        <f t="shared" si="21"/>
        <v>1194.87349019047</v>
      </c>
      <c r="H290" s="244"/>
      <c r="I290" s="280">
        <f>'1.a. Vos-laskelma'!D290</f>
        <v>3740553.6635873923</v>
      </c>
      <c r="J290" s="280">
        <f>'1.a. Vos-laskelma'!E290</f>
        <v>113952.90331193278</v>
      </c>
      <c r="K290" s="280">
        <f t="shared" si="22"/>
        <v>3854506.5668993252</v>
      </c>
      <c r="L290" s="774">
        <f t="shared" si="23"/>
        <v>3937108.1501775989</v>
      </c>
      <c r="M290" s="242">
        <f t="shared" si="24"/>
        <v>-2.0980267782216632E-2</v>
      </c>
      <c r="N290" s="238">
        <v>11</v>
      </c>
      <c r="O290" s="238">
        <v>11</v>
      </c>
    </row>
    <row r="291" spans="1:15" ht="15.75" customHeight="1">
      <c r="A291" s="252">
        <v>927</v>
      </c>
      <c r="B291" s="254" t="s">
        <v>322</v>
      </c>
      <c r="C291" s="91">
        <v>28852</v>
      </c>
      <c r="D291" s="243">
        <v>-343378.72433851322</v>
      </c>
      <c r="E291" s="773">
        <f t="shared" si="20"/>
        <v>-11.901383763292431</v>
      </c>
      <c r="F291" s="244">
        <f>'1.b. Vos-laskelma_€as'!F291</f>
        <v>564.19034979479682</v>
      </c>
      <c r="G291" s="244">
        <f t="shared" si="21"/>
        <v>576.09173355808923</v>
      </c>
      <c r="H291" s="244"/>
      <c r="I291" s="280">
        <f>'1.a. Vos-laskelma'!D291</f>
        <v>15376880.304456264</v>
      </c>
      <c r="J291" s="280">
        <f>'1.a. Vos-laskelma'!E291</f>
        <v>901139.66782321339</v>
      </c>
      <c r="K291" s="280">
        <f t="shared" si="22"/>
        <v>16278019.972279478</v>
      </c>
      <c r="L291" s="774">
        <f t="shared" si="23"/>
        <v>16621398.696617991</v>
      </c>
      <c r="M291" s="242">
        <f t="shared" si="24"/>
        <v>-2.0658834470313355E-2</v>
      </c>
      <c r="N291" s="238">
        <v>1</v>
      </c>
      <c r="O291" s="239">
        <v>33</v>
      </c>
    </row>
    <row r="292" spans="1:15" ht="15.75" customHeight="1">
      <c r="A292" s="252">
        <v>931</v>
      </c>
      <c r="B292" s="254" t="s">
        <v>323</v>
      </c>
      <c r="C292" s="91">
        <v>5695</v>
      </c>
      <c r="D292" s="243">
        <v>-146662.67420804632</v>
      </c>
      <c r="E292" s="773">
        <f t="shared" si="20"/>
        <v>-25.752883969806202</v>
      </c>
      <c r="F292" s="244">
        <f>'1.b. Vos-laskelma_€as'!F292</f>
        <v>1211.0233471579834</v>
      </c>
      <c r="G292" s="244">
        <f t="shared" si="21"/>
        <v>1236.7762311277895</v>
      </c>
      <c r="H292" s="244"/>
      <c r="I292" s="280">
        <f>'1.a. Vos-laskelma'!D292</f>
        <v>4927404.3095655888</v>
      </c>
      <c r="J292" s="280">
        <f>'1.a. Vos-laskelma'!E292</f>
        <v>1969373.652499126</v>
      </c>
      <c r="K292" s="280">
        <f t="shared" si="22"/>
        <v>6896777.9620647151</v>
      </c>
      <c r="L292" s="774">
        <f t="shared" si="23"/>
        <v>7043440.636272761</v>
      </c>
      <c r="M292" s="242">
        <f t="shared" si="24"/>
        <v>-2.0822589666299379E-2</v>
      </c>
      <c r="N292" s="238">
        <v>13</v>
      </c>
      <c r="O292" s="238">
        <v>13</v>
      </c>
    </row>
    <row r="293" spans="1:15" ht="15.75" customHeight="1">
      <c r="A293" s="252">
        <v>934</v>
      </c>
      <c r="B293" s="254" t="s">
        <v>324</v>
      </c>
      <c r="C293" s="91">
        <v>2554</v>
      </c>
      <c r="D293" s="243">
        <v>-38683.509971179788</v>
      </c>
      <c r="E293" s="773">
        <f t="shared" si="20"/>
        <v>-15.14624509443218</v>
      </c>
      <c r="F293" s="244">
        <f>'1.b. Vos-laskelma_€as'!F293</f>
        <v>714.11718116309896</v>
      </c>
      <c r="G293" s="244">
        <f t="shared" si="21"/>
        <v>729.26342625753114</v>
      </c>
      <c r="H293" s="244"/>
      <c r="I293" s="280">
        <f>'1.a. Vos-laskelma'!D293</f>
        <v>622203.03152619489</v>
      </c>
      <c r="J293" s="280">
        <f>'1.a. Vos-laskelma'!E293</f>
        <v>1201652.2491643599</v>
      </c>
      <c r="K293" s="280">
        <f t="shared" si="22"/>
        <v>1823855.2806905548</v>
      </c>
      <c r="L293" s="774">
        <f t="shared" si="23"/>
        <v>1862538.7906617345</v>
      </c>
      <c r="M293" s="242">
        <f t="shared" si="24"/>
        <v>-2.0769237218107049E-2</v>
      </c>
      <c r="N293" s="238">
        <v>14</v>
      </c>
      <c r="O293" s="238">
        <v>14</v>
      </c>
    </row>
    <row r="294" spans="1:15" ht="15.75" customHeight="1">
      <c r="A294" s="252">
        <v>935</v>
      </c>
      <c r="B294" s="254" t="s">
        <v>325</v>
      </c>
      <c r="C294" s="91">
        <v>2751</v>
      </c>
      <c r="D294" s="243">
        <v>-22738.897638073242</v>
      </c>
      <c r="E294" s="773">
        <f t="shared" si="20"/>
        <v>-8.2656843468096124</v>
      </c>
      <c r="F294" s="244">
        <f>'1.b. Vos-laskelma_€as'!F294</f>
        <v>382.34945160799009</v>
      </c>
      <c r="G294" s="244">
        <f t="shared" si="21"/>
        <v>390.61513595479971</v>
      </c>
      <c r="H294" s="244"/>
      <c r="I294" s="280">
        <f>'1.a. Vos-laskelma'!D294</f>
        <v>50171.092817618686</v>
      </c>
      <c r="J294" s="280">
        <f>'1.a. Vos-laskelma'!E294</f>
        <v>1001672.248555962</v>
      </c>
      <c r="K294" s="280">
        <f t="shared" si="22"/>
        <v>1051843.3413735807</v>
      </c>
      <c r="L294" s="774">
        <f t="shared" si="23"/>
        <v>1074582.2390116539</v>
      </c>
      <c r="M294" s="242">
        <f t="shared" si="24"/>
        <v>-2.1160686276545312E-2</v>
      </c>
      <c r="N294" s="238">
        <v>8</v>
      </c>
      <c r="O294" s="238">
        <v>8</v>
      </c>
    </row>
    <row r="295" spans="1:15" ht="15.75" customHeight="1">
      <c r="A295" s="252">
        <v>936</v>
      </c>
      <c r="B295" s="254" t="s">
        <v>326</v>
      </c>
      <c r="C295" s="91">
        <v>6126</v>
      </c>
      <c r="D295" s="243">
        <v>-125097.23422673334</v>
      </c>
      <c r="E295" s="773">
        <f t="shared" si="20"/>
        <v>-20.420704248568942</v>
      </c>
      <c r="F295" s="244">
        <f>'1.b. Vos-laskelma_€as'!F295</f>
        <v>959.50916453370041</v>
      </c>
      <c r="G295" s="244">
        <f t="shared" si="21"/>
        <v>979.92986878226941</v>
      </c>
      <c r="H295" s="244"/>
      <c r="I295" s="280">
        <f>'1.a. Vos-laskelma'!D295</f>
        <v>3712764.5649771299</v>
      </c>
      <c r="J295" s="280">
        <f>'1.a. Vos-laskelma'!E295</f>
        <v>2165188.5769563182</v>
      </c>
      <c r="K295" s="280">
        <f t="shared" si="22"/>
        <v>5877953.1419334486</v>
      </c>
      <c r="L295" s="774">
        <f t="shared" si="23"/>
        <v>6003050.3761601821</v>
      </c>
      <c r="M295" s="242">
        <f t="shared" si="24"/>
        <v>-2.0838944601153105E-2</v>
      </c>
      <c r="N295" s="238">
        <v>6</v>
      </c>
      <c r="O295" s="238">
        <v>6</v>
      </c>
    </row>
    <row r="296" spans="1:15" ht="15.75" customHeight="1">
      <c r="A296" s="252">
        <v>946</v>
      </c>
      <c r="B296" s="254" t="s">
        <v>327</v>
      </c>
      <c r="C296" s="91">
        <v>6185</v>
      </c>
      <c r="D296" s="243">
        <v>-163379.91987394239</v>
      </c>
      <c r="E296" s="773">
        <f t="shared" si="20"/>
        <v>-26.41550846789691</v>
      </c>
      <c r="F296" s="244">
        <f>'1.b. Vos-laskelma_€as'!F296</f>
        <v>1223.733168789759</v>
      </c>
      <c r="G296" s="244">
        <f t="shared" si="21"/>
        <v>1250.1486772576559</v>
      </c>
      <c r="H296" s="244"/>
      <c r="I296" s="280">
        <f>'1.a. Vos-laskelma'!D296</f>
        <v>5509374.4810151104</v>
      </c>
      <c r="J296" s="280">
        <f>'1.a. Vos-laskelma'!E296</f>
        <v>2059415.1679495496</v>
      </c>
      <c r="K296" s="280">
        <f t="shared" si="22"/>
        <v>7568789.6489646602</v>
      </c>
      <c r="L296" s="774">
        <f t="shared" si="23"/>
        <v>7732169.5688386029</v>
      </c>
      <c r="M296" s="242">
        <f t="shared" si="24"/>
        <v>-2.1129893546615867E-2</v>
      </c>
      <c r="N296" s="238">
        <v>15</v>
      </c>
      <c r="O296" s="238">
        <v>15</v>
      </c>
    </row>
    <row r="297" spans="1:15" ht="15.75" customHeight="1">
      <c r="A297" s="252">
        <v>976</v>
      </c>
      <c r="B297" s="254" t="s">
        <v>328</v>
      </c>
      <c r="C297" s="91">
        <v>3673</v>
      </c>
      <c r="D297" s="243">
        <v>-87848.270585980834</v>
      </c>
      <c r="E297" s="773">
        <f t="shared" si="20"/>
        <v>-23.917307537702378</v>
      </c>
      <c r="F297" s="244">
        <f>'1.b. Vos-laskelma_€as'!F297</f>
        <v>1116.8839761106476</v>
      </c>
      <c r="G297" s="244">
        <f t="shared" si="21"/>
        <v>1140.8012836483499</v>
      </c>
      <c r="H297" s="244"/>
      <c r="I297" s="280">
        <f>'1.a. Vos-laskelma'!D297</f>
        <v>2218116.5145265441</v>
      </c>
      <c r="J297" s="280">
        <f>'1.a. Vos-laskelma'!E297</f>
        <v>1884198.3297278646</v>
      </c>
      <c r="K297" s="280">
        <f t="shared" si="22"/>
        <v>4102314.844254409</v>
      </c>
      <c r="L297" s="774">
        <f t="shared" si="23"/>
        <v>4190163.1148403897</v>
      </c>
      <c r="M297" s="242">
        <f t="shared" si="24"/>
        <v>-2.0965358192106352E-2</v>
      </c>
      <c r="N297" s="238">
        <v>19</v>
      </c>
      <c r="O297" s="238">
        <v>19</v>
      </c>
    </row>
    <row r="298" spans="1:15" ht="15.75" customHeight="1">
      <c r="A298" s="252">
        <v>977</v>
      </c>
      <c r="B298" s="254" t="s">
        <v>329</v>
      </c>
      <c r="C298" s="91">
        <v>15274</v>
      </c>
      <c r="D298" s="243">
        <v>-355550.46946453321</v>
      </c>
      <c r="E298" s="773">
        <f t="shared" si="20"/>
        <v>-23.278150416690664</v>
      </c>
      <c r="F298" s="244">
        <f>'1.b. Vos-laskelma_€as'!F298</f>
        <v>1088.5467340700436</v>
      </c>
      <c r="G298" s="244">
        <f t="shared" si="21"/>
        <v>1111.8248844867344</v>
      </c>
      <c r="H298" s="244"/>
      <c r="I298" s="280">
        <f>'1.a. Vos-laskelma'!D298</f>
        <v>10283604.892620824</v>
      </c>
      <c r="J298" s="280">
        <f>'1.a. Vos-laskelma'!E298</f>
        <v>6342857.9235650226</v>
      </c>
      <c r="K298" s="280">
        <f t="shared" si="22"/>
        <v>16626462.816185847</v>
      </c>
      <c r="L298" s="774">
        <f t="shared" si="23"/>
        <v>16982013.28565038</v>
      </c>
      <c r="M298" s="242">
        <f t="shared" si="24"/>
        <v>-2.0936885602661114E-2</v>
      </c>
      <c r="N298" s="238">
        <v>17</v>
      </c>
      <c r="O298" s="238">
        <v>17</v>
      </c>
    </row>
    <row r="299" spans="1:15" ht="15.75" customHeight="1">
      <c r="A299" s="252">
        <v>980</v>
      </c>
      <c r="B299" s="254" t="s">
        <v>330</v>
      </c>
      <c r="C299" s="91">
        <v>33658</v>
      </c>
      <c r="D299" s="243">
        <v>-704086.00647243334</v>
      </c>
      <c r="E299" s="773">
        <f t="shared" si="20"/>
        <v>-20.918830782352885</v>
      </c>
      <c r="F299" s="244">
        <f>'1.b. Vos-laskelma_€as'!F299</f>
        <v>978.75992336142951</v>
      </c>
      <c r="G299" s="244">
        <f t="shared" si="21"/>
        <v>999.67875414378238</v>
      </c>
      <c r="H299" s="244"/>
      <c r="I299" s="280">
        <f>'1.a. Vos-laskelma'!D299</f>
        <v>24231991.050988644</v>
      </c>
      <c r="J299" s="280">
        <f>'1.a. Vos-laskelma'!E299</f>
        <v>8711110.4495103508</v>
      </c>
      <c r="K299" s="280">
        <f t="shared" si="22"/>
        <v>32943101.500498995</v>
      </c>
      <c r="L299" s="774">
        <f t="shared" si="23"/>
        <v>33647187.506971426</v>
      </c>
      <c r="M299" s="242">
        <f t="shared" si="24"/>
        <v>-2.092555302955269E-2</v>
      </c>
      <c r="N299" s="238">
        <v>6</v>
      </c>
      <c r="O299" s="238">
        <v>6</v>
      </c>
    </row>
    <row r="300" spans="1:15" ht="15.75" customHeight="1">
      <c r="A300" s="252">
        <v>981</v>
      </c>
      <c r="B300" s="254" t="s">
        <v>331</v>
      </c>
      <c r="C300" s="91">
        <v>2186</v>
      </c>
      <c r="D300" s="243">
        <v>-40169.028476169748</v>
      </c>
      <c r="E300" s="773">
        <f t="shared" si="20"/>
        <v>-18.375584847287168</v>
      </c>
      <c r="F300" s="244">
        <f>'1.b. Vos-laskelma_€as'!F300</f>
        <v>860.25806135456708</v>
      </c>
      <c r="G300" s="244">
        <f t="shared" si="21"/>
        <v>878.63364620185428</v>
      </c>
      <c r="H300" s="244"/>
      <c r="I300" s="280">
        <f>'1.a. Vos-laskelma'!D300</f>
        <v>727080.4248274226</v>
      </c>
      <c r="J300" s="280">
        <f>'1.a. Vos-laskelma'!E300</f>
        <v>1153443.6972936608</v>
      </c>
      <c r="K300" s="280">
        <f t="shared" si="22"/>
        <v>1880524.1221210836</v>
      </c>
      <c r="L300" s="774">
        <f t="shared" si="23"/>
        <v>1920693.1505972533</v>
      </c>
      <c r="M300" s="242">
        <f t="shared" si="24"/>
        <v>-2.0913818776142821E-2</v>
      </c>
      <c r="N300" s="238">
        <v>5</v>
      </c>
      <c r="O300" s="238">
        <v>5</v>
      </c>
    </row>
    <row r="301" spans="1:15" ht="15.75" customHeight="1">
      <c r="A301" s="252">
        <v>989</v>
      </c>
      <c r="B301" s="254" t="s">
        <v>332</v>
      </c>
      <c r="C301" s="91">
        <v>5121</v>
      </c>
      <c r="D301" s="243">
        <v>-39292.447116243944</v>
      </c>
      <c r="E301" s="773">
        <f t="shared" si="20"/>
        <v>-7.6728074821800316</v>
      </c>
      <c r="F301" s="244">
        <f>'1.b. Vos-laskelma_€as'!F301</f>
        <v>351.2951025205972</v>
      </c>
      <c r="G301" s="244">
        <f t="shared" si="21"/>
        <v>358.96791000277722</v>
      </c>
      <c r="H301" s="244"/>
      <c r="I301" s="280">
        <f>'1.a. Vos-laskelma'!D301</f>
        <v>-518753.05297172186</v>
      </c>
      <c r="J301" s="280">
        <f>'1.a. Vos-laskelma'!E301</f>
        <v>2317735.2729797</v>
      </c>
      <c r="K301" s="280">
        <f t="shared" si="22"/>
        <v>1798982.2200079781</v>
      </c>
      <c r="L301" s="774">
        <f t="shared" si="23"/>
        <v>1838274.667124222</v>
      </c>
      <c r="M301" s="242">
        <f t="shared" si="24"/>
        <v>-2.1374633409768216E-2</v>
      </c>
      <c r="N301" s="238">
        <v>14</v>
      </c>
      <c r="O301" s="238">
        <v>14</v>
      </c>
    </row>
    <row r="302" spans="1:15" ht="15.75" customHeight="1">
      <c r="A302" s="252">
        <v>992</v>
      </c>
      <c r="B302" s="254" t="s">
        <v>333</v>
      </c>
      <c r="C302" s="91">
        <v>17492</v>
      </c>
      <c r="D302" s="243">
        <v>-217421.90861105899</v>
      </c>
      <c r="E302" s="773">
        <f t="shared" si="20"/>
        <v>-12.429791253776525</v>
      </c>
      <c r="F302" s="244">
        <f>'1.b. Vos-laskelma_€as'!F302</f>
        <v>563.10839003180479</v>
      </c>
      <c r="G302" s="244">
        <f t="shared" si="21"/>
        <v>575.53818128558135</v>
      </c>
      <c r="H302" s="244"/>
      <c r="I302" s="280">
        <f>'1.a. Vos-laskelma'!D302</f>
        <v>4410639.1492955694</v>
      </c>
      <c r="J302" s="280">
        <f>'1.a. Vos-laskelma'!E302</f>
        <v>5439252.8091407595</v>
      </c>
      <c r="K302" s="280">
        <f t="shared" si="22"/>
        <v>9849891.9584363289</v>
      </c>
      <c r="L302" s="774">
        <f t="shared" si="23"/>
        <v>10067313.867047388</v>
      </c>
      <c r="M302" s="242">
        <f t="shared" si="24"/>
        <v>-2.1596814352111384E-2</v>
      </c>
      <c r="N302" s="238">
        <v>13</v>
      </c>
      <c r="O302" s="238">
        <v>13</v>
      </c>
    </row>
    <row r="303" spans="1:15">
      <c r="I303" s="21"/>
      <c r="J303" s="21"/>
    </row>
    <row r="305" spans="3:3">
      <c r="C305" s="21"/>
    </row>
  </sheetData>
  <autoFilter ref="A10:O10" xr:uid="{00000000-0009-0000-0000-000007000000}">
    <sortState xmlns:xlrd2="http://schemas.microsoft.com/office/spreadsheetml/2017/richdata2" ref="A11:O302">
      <sortCondition ref="A10"/>
    </sortState>
  </autoFilter>
  <conditionalFormatting sqref="C11:C301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309"/>
  <sheetViews>
    <sheetView workbookViewId="0">
      <pane xSplit="4" ySplit="10" topLeftCell="E11" activePane="bottomRight" state="frozen"/>
      <selection pane="topRight"/>
      <selection pane="bottomLeft"/>
      <selection pane="bottomRight" activeCell="A2" sqref="A2"/>
    </sheetView>
  </sheetViews>
  <sheetFormatPr defaultRowHeight="16.5"/>
  <cols>
    <col min="1" max="1" width="6.140625" style="346" customWidth="1"/>
    <col min="2" max="2" width="4.140625" style="9" bestFit="1" customWidth="1"/>
    <col min="3" max="3" width="4.85546875" style="378" bestFit="1" customWidth="1"/>
    <col min="4" max="4" width="20.140625" style="349" bestFit="1" customWidth="1"/>
    <col min="5" max="6" width="9.140625" style="9" customWidth="1"/>
    <col min="7" max="7" width="9.140625" style="38" customWidth="1"/>
    <col min="8" max="8" width="3.42578125" style="38" customWidth="1"/>
    <col min="9" max="10" width="9.140625" style="9" customWidth="1"/>
    <col min="11" max="11" width="8" style="38" customWidth="1"/>
    <col min="12" max="12" width="3.42578125" style="38" customWidth="1"/>
    <col min="13" max="14" width="9.140625" style="9" customWidth="1"/>
    <col min="15" max="15" width="9.140625" style="38" customWidth="1"/>
    <col min="16" max="16" width="3.42578125" style="38" customWidth="1"/>
    <col min="17" max="18" width="9.140625" style="9" customWidth="1"/>
    <col min="19" max="19" width="9.140625" style="38" customWidth="1"/>
    <col min="20" max="20" width="3.42578125" style="38" customWidth="1"/>
    <col min="21" max="22" width="9.140625" style="9" customWidth="1"/>
    <col min="23" max="23" width="9.140625" style="38" customWidth="1"/>
    <col min="24" max="24" width="3.42578125" style="38" customWidth="1"/>
    <col min="25" max="27" width="9.140625" style="9" customWidth="1"/>
    <col min="28" max="29" width="13.85546875" style="9" customWidth="1"/>
    <col min="30" max="30" width="8.85546875" style="9" bestFit="1" customWidth="1"/>
    <col min="31" max="31" width="8.85546875" style="346" bestFit="1" customWidth="1"/>
    <col min="32" max="32" width="9.7109375" style="11" customWidth="1"/>
    <col min="33" max="33" width="3.7109375" style="11" customWidth="1"/>
    <col min="34" max="35" width="8.85546875" style="9" bestFit="1" customWidth="1"/>
    <col min="36" max="36" width="8.85546875" style="11" bestFit="1" customWidth="1"/>
    <col min="37" max="37" width="14.7109375" style="821" customWidth="1"/>
    <col min="38" max="38" width="13.140625" style="346" customWidth="1"/>
    <col min="39" max="39" width="16" style="346" bestFit="1" customWidth="1"/>
    <col min="40" max="40" width="16" style="346" customWidth="1"/>
    <col min="41" max="41" width="4.85546875" style="346" customWidth="1"/>
    <col min="42" max="43" width="10.85546875" style="346" bestFit="1" customWidth="1"/>
    <col min="44" max="44" width="10.85546875" style="346" customWidth="1"/>
    <col min="45" max="45" width="3.140625" style="346" customWidth="1"/>
    <col min="46" max="47" width="12.28515625" style="346" bestFit="1" customWidth="1"/>
    <col min="48" max="48" width="12.28515625" style="346" customWidth="1"/>
    <col min="49" max="49" width="3.140625" style="346" customWidth="1"/>
    <col min="50" max="51" width="12.28515625" style="346" bestFit="1" customWidth="1"/>
    <col min="52" max="52" width="12.28515625" style="346" customWidth="1"/>
    <col min="53" max="53" width="3.140625" style="346" customWidth="1"/>
    <col min="54" max="55" width="10.85546875" style="346" bestFit="1" customWidth="1"/>
    <col min="56" max="56" width="10.85546875" style="346" customWidth="1"/>
    <col min="57" max="57" width="3.140625" style="346" customWidth="1"/>
    <col min="58" max="58" width="10.85546875" style="346" bestFit="1" customWidth="1"/>
    <col min="59" max="59" width="11.28515625" style="9" bestFit="1" customWidth="1"/>
    <col min="60" max="60" width="11.28515625" style="9" customWidth="1"/>
    <col min="61" max="61" width="4.140625" style="9" customWidth="1"/>
    <col min="62" max="62" width="12.28515625" style="9" customWidth="1"/>
    <col min="63" max="63" width="12" style="9" customWidth="1"/>
    <col min="64" max="64" width="13.7109375" style="9" customWidth="1"/>
    <col min="65" max="66" width="14.28515625" style="141" bestFit="1" customWidth="1"/>
    <col min="67" max="67" width="3.85546875" style="835" customWidth="1"/>
    <col min="68" max="68" width="12.28515625" style="346" bestFit="1" customWidth="1"/>
    <col min="69" max="69" width="13.85546875" style="346" bestFit="1" customWidth="1"/>
    <col min="70" max="70" width="13.85546875" style="349" customWidth="1"/>
    <col min="71" max="71" width="17.28515625" style="416" bestFit="1" customWidth="1"/>
    <col min="72" max="72" width="8.85546875" style="141" bestFit="1" customWidth="1"/>
  </cols>
  <sheetData>
    <row r="1" spans="1:72" s="413" customFormat="1" ht="30.75" customHeight="1">
      <c r="A1" s="464" t="s">
        <v>744</v>
      </c>
      <c r="B1" s="374"/>
      <c r="C1" s="375"/>
      <c r="D1" s="433"/>
      <c r="E1" s="283"/>
      <c r="F1" s="283"/>
      <c r="G1" s="679"/>
      <c r="H1" s="679"/>
      <c r="I1" s="434"/>
      <c r="J1" s="435"/>
      <c r="K1" s="679"/>
      <c r="L1" s="679"/>
      <c r="M1" s="434"/>
      <c r="N1" s="435"/>
      <c r="O1" s="679"/>
      <c r="P1" s="679"/>
      <c r="Q1" s="434"/>
      <c r="R1" s="435"/>
      <c r="S1" s="679"/>
      <c r="T1" s="679"/>
      <c r="U1" s="434"/>
      <c r="V1" s="435"/>
      <c r="W1" s="679"/>
      <c r="X1" s="679"/>
      <c r="Y1" s="435"/>
      <c r="Z1" s="435"/>
      <c r="AA1" s="434"/>
      <c r="AB1" s="434"/>
      <c r="AC1" s="434"/>
      <c r="AD1" s="779"/>
      <c r="AE1" s="780"/>
      <c r="AF1" s="11"/>
      <c r="AG1" s="11"/>
      <c r="AH1" s="346"/>
      <c r="AI1" s="346"/>
      <c r="AJ1" s="11"/>
      <c r="AK1" s="819"/>
      <c r="AL1" s="283"/>
      <c r="AM1" s="283"/>
      <c r="AN1" s="25"/>
      <c r="AO1" s="25"/>
      <c r="AP1" s="36"/>
      <c r="AQ1" s="36"/>
      <c r="AR1" s="36"/>
      <c r="AS1" s="36"/>
      <c r="AT1" s="436"/>
      <c r="AU1" s="436"/>
      <c r="AV1" s="436"/>
      <c r="AW1" s="436"/>
      <c r="AX1" s="436"/>
      <c r="AY1" s="436"/>
      <c r="AZ1" s="436"/>
      <c r="BA1" s="436"/>
      <c r="BB1" s="436"/>
      <c r="BC1" s="436"/>
      <c r="BD1" s="436"/>
      <c r="BE1" s="436"/>
      <c r="BF1" s="436"/>
      <c r="BG1" s="436"/>
      <c r="BH1" s="436"/>
      <c r="BI1" s="436"/>
      <c r="BJ1" s="436"/>
      <c r="BK1" s="436"/>
      <c r="BL1" s="436"/>
      <c r="BM1" s="437"/>
      <c r="BN1" s="437"/>
      <c r="BO1" s="825"/>
      <c r="BP1" s="438"/>
      <c r="BQ1" s="438"/>
      <c r="BR1" s="439"/>
      <c r="BS1" s="440"/>
      <c r="BT1" s="155"/>
    </row>
    <row r="2" spans="1:72" s="447" customFormat="1" ht="19.5" customHeight="1">
      <c r="A2" s="286" t="s">
        <v>785</v>
      </c>
      <c r="B2" s="374"/>
      <c r="C2" s="375"/>
      <c r="D2" s="412"/>
      <c r="E2" s="441"/>
      <c r="F2" s="441"/>
      <c r="G2" s="787"/>
      <c r="H2" s="787"/>
      <c r="I2" s="435"/>
      <c r="J2" s="435"/>
      <c r="K2" s="787"/>
      <c r="L2" s="787"/>
      <c r="M2" s="435"/>
      <c r="N2" s="435"/>
      <c r="O2" s="787"/>
      <c r="P2" s="787"/>
      <c r="Q2" s="435"/>
      <c r="R2" s="435"/>
      <c r="S2" s="787"/>
      <c r="T2" s="787"/>
      <c r="U2" s="435"/>
      <c r="V2" s="435"/>
      <c r="W2" s="787"/>
      <c r="X2" s="787"/>
      <c r="Y2" s="435"/>
      <c r="Z2" s="435"/>
      <c r="AA2" s="435"/>
      <c r="AB2" s="435"/>
      <c r="AC2" s="435"/>
      <c r="AD2" s="780"/>
      <c r="AE2" s="780"/>
      <c r="AF2" s="11"/>
      <c r="AG2" s="11"/>
      <c r="AH2" s="346"/>
      <c r="AI2" s="346"/>
      <c r="AJ2" s="11"/>
      <c r="AK2" s="819"/>
      <c r="AL2" s="442" t="s">
        <v>392</v>
      </c>
      <c r="AM2" s="442" t="s">
        <v>392</v>
      </c>
      <c r="AN2" s="443"/>
      <c r="AO2" s="443"/>
      <c r="AP2" s="442" t="s">
        <v>393</v>
      </c>
      <c r="AQ2" s="442" t="s">
        <v>393</v>
      </c>
      <c r="AR2" s="443"/>
      <c r="AS2" s="443"/>
      <c r="AT2" s="442" t="s">
        <v>394</v>
      </c>
      <c r="AU2" s="442" t="s">
        <v>394</v>
      </c>
      <c r="AV2" s="443"/>
      <c r="AW2" s="443"/>
      <c r="AX2" s="442" t="s">
        <v>395</v>
      </c>
      <c r="AY2" s="442" t="s">
        <v>395</v>
      </c>
      <c r="AZ2" s="443"/>
      <c r="BA2" s="443"/>
      <c r="BB2" s="442" t="s">
        <v>396</v>
      </c>
      <c r="BC2" s="442" t="s">
        <v>396</v>
      </c>
      <c r="BD2" s="443"/>
      <c r="BE2" s="443"/>
      <c r="BF2" s="442" t="s">
        <v>397</v>
      </c>
      <c r="BG2" s="442" t="s">
        <v>397</v>
      </c>
      <c r="BH2" s="443"/>
      <c r="BI2" s="443"/>
      <c r="BJ2" s="442"/>
      <c r="BK2" s="442"/>
      <c r="BL2" s="443"/>
      <c r="BM2" s="444"/>
      <c r="BN2" s="444"/>
      <c r="BO2" s="826"/>
      <c r="BP2" s="462" t="s">
        <v>780</v>
      </c>
      <c r="BQ2" s="445"/>
      <c r="BR2" s="446"/>
      <c r="BS2" s="440"/>
      <c r="BT2" s="155"/>
    </row>
    <row r="3" spans="1:72" s="413" customFormat="1" ht="18.75" customHeight="1">
      <c r="A3" s="36" t="s">
        <v>747</v>
      </c>
      <c r="B3" s="374"/>
      <c r="C3" s="375"/>
      <c r="D3" s="412"/>
      <c r="E3" s="441"/>
      <c r="F3" s="441"/>
      <c r="G3" s="679"/>
      <c r="H3" s="679"/>
      <c r="I3" s="435"/>
      <c r="J3" s="435"/>
      <c r="K3" s="679"/>
      <c r="L3" s="679"/>
      <c r="M3" s="435"/>
      <c r="N3" s="435"/>
      <c r="O3" s="679"/>
      <c r="P3" s="679"/>
      <c r="Q3" s="435"/>
      <c r="R3" s="435"/>
      <c r="S3" s="679"/>
      <c r="T3" s="679"/>
      <c r="U3" s="435"/>
      <c r="V3" s="435"/>
      <c r="W3" s="679"/>
      <c r="X3" s="679"/>
      <c r="Y3" s="435"/>
      <c r="Z3" s="435"/>
      <c r="AA3" s="435"/>
      <c r="AB3" s="435"/>
      <c r="AC3" s="435"/>
      <c r="AD3" s="780"/>
      <c r="AE3" s="780"/>
      <c r="AF3" s="11"/>
      <c r="AG3" s="11"/>
      <c r="AH3" s="346"/>
      <c r="AI3" s="346"/>
      <c r="AJ3" s="11"/>
      <c r="AK3" s="819"/>
      <c r="AL3" s="442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442"/>
      <c r="AZ3" s="443"/>
      <c r="BA3" s="443"/>
      <c r="BB3" s="442"/>
      <c r="BC3" s="442"/>
      <c r="BD3" s="443"/>
      <c r="BE3" s="443"/>
      <c r="BF3" s="442"/>
      <c r="BG3" s="442"/>
      <c r="BH3" s="443"/>
      <c r="BI3" s="443"/>
      <c r="BJ3" s="442"/>
      <c r="BK3" s="442"/>
      <c r="BL3" s="443"/>
      <c r="BM3" s="444"/>
      <c r="BN3" s="444"/>
      <c r="BO3" s="826"/>
      <c r="BP3" s="414" t="s">
        <v>783</v>
      </c>
      <c r="BQ3" s="445"/>
      <c r="BR3" s="446"/>
      <c r="BS3" s="440"/>
      <c r="BT3" s="155"/>
    </row>
    <row r="4" spans="1:72" s="410" customFormat="1" ht="18.75" customHeight="1">
      <c r="A4" s="36"/>
      <c r="B4" s="374"/>
      <c r="C4" s="375"/>
      <c r="D4" s="412"/>
      <c r="E4" s="441" t="s">
        <v>398</v>
      </c>
      <c r="F4" s="441"/>
      <c r="G4" s="788"/>
      <c r="H4" s="788"/>
      <c r="I4" s="435"/>
      <c r="J4" s="283"/>
      <c r="K4" s="788"/>
      <c r="L4" s="788"/>
      <c r="M4" s="435"/>
      <c r="N4" s="435"/>
      <c r="O4" s="788"/>
      <c r="P4" s="788"/>
      <c r="Q4" s="435"/>
      <c r="R4" s="435"/>
      <c r="S4" s="788"/>
      <c r="T4" s="788"/>
      <c r="U4" s="435"/>
      <c r="V4" s="438"/>
      <c r="W4" s="788"/>
      <c r="X4" s="788"/>
      <c r="Y4" s="438"/>
      <c r="Z4" s="438"/>
      <c r="AA4" s="438"/>
      <c r="AB4" s="438"/>
      <c r="AC4" s="438"/>
      <c r="AD4" s="20"/>
      <c r="AE4" s="20"/>
      <c r="AF4" s="11"/>
      <c r="AG4" s="11"/>
      <c r="AH4" s="20"/>
      <c r="AI4" s="20"/>
      <c r="AJ4" s="11"/>
      <c r="AK4" s="819"/>
      <c r="AL4" s="448" t="s">
        <v>399</v>
      </c>
      <c r="AM4" s="450"/>
      <c r="AN4" s="449"/>
      <c r="AO4" s="449"/>
      <c r="AP4" s="450"/>
      <c r="AQ4" s="450"/>
      <c r="AR4" s="449"/>
      <c r="AS4" s="449"/>
      <c r="AT4" s="450"/>
      <c r="AU4" s="450"/>
      <c r="AV4" s="449"/>
      <c r="AW4" s="449"/>
      <c r="AX4" s="450"/>
      <c r="AY4" s="450"/>
      <c r="AZ4" s="449"/>
      <c r="BA4" s="449"/>
      <c r="BB4" s="450"/>
      <c r="BC4" s="450"/>
      <c r="BD4" s="449"/>
      <c r="BE4" s="449"/>
      <c r="BF4" s="450"/>
      <c r="BG4" s="450"/>
      <c r="BH4" s="449"/>
      <c r="BI4" s="449"/>
      <c r="BJ4" s="450"/>
      <c r="BK4" s="450"/>
      <c r="BL4" s="449"/>
      <c r="BM4" s="451"/>
      <c r="BN4" s="451"/>
      <c r="BO4" s="827"/>
      <c r="BP4" s="440" t="s">
        <v>782</v>
      </c>
      <c r="BQ4" s="445"/>
      <c r="BR4" s="446"/>
      <c r="BS4" s="440"/>
      <c r="BT4" s="155"/>
    </row>
    <row r="5" spans="1:72" s="411" customFormat="1" ht="18.75" customHeight="1">
      <c r="A5" s="452"/>
      <c r="B5" s="374"/>
      <c r="C5" s="375"/>
      <c r="D5" s="453"/>
      <c r="E5" s="441" t="s">
        <v>748</v>
      </c>
      <c r="F5" s="786"/>
      <c r="G5" s="789"/>
      <c r="H5" s="789"/>
      <c r="I5" s="454"/>
      <c r="J5" s="456"/>
      <c r="K5" s="789"/>
      <c r="L5" s="789"/>
      <c r="M5" s="456"/>
      <c r="N5" s="456"/>
      <c r="O5" s="789"/>
      <c r="P5" s="789"/>
      <c r="Q5" s="456"/>
      <c r="R5" s="456"/>
      <c r="S5" s="789"/>
      <c r="T5" s="789"/>
      <c r="U5" s="456"/>
      <c r="V5" s="456"/>
      <c r="W5" s="789"/>
      <c r="X5" s="789"/>
      <c r="Y5" s="456"/>
      <c r="Z5" s="456"/>
      <c r="AA5" s="456"/>
      <c r="AB5" s="456"/>
      <c r="AC5" s="456"/>
      <c r="AD5" s="781"/>
      <c r="AE5" s="397"/>
      <c r="AF5" s="345"/>
      <c r="AG5" s="345"/>
      <c r="AH5" s="397"/>
      <c r="AI5" s="397"/>
      <c r="AJ5" s="345"/>
      <c r="AK5" s="820"/>
      <c r="AL5" s="457" t="s">
        <v>400</v>
      </c>
      <c r="AM5" s="792"/>
      <c r="AN5" s="458"/>
      <c r="AO5" s="458"/>
      <c r="AP5" s="459"/>
      <c r="AQ5" s="459"/>
      <c r="AR5" s="460"/>
      <c r="AS5" s="460"/>
      <c r="AT5" s="459"/>
      <c r="AU5" s="459"/>
      <c r="AV5" s="460"/>
      <c r="AW5" s="460"/>
      <c r="AX5" s="459"/>
      <c r="AY5" s="459"/>
      <c r="AZ5" s="460"/>
      <c r="BA5" s="460"/>
      <c r="BB5" s="459"/>
      <c r="BC5" s="459"/>
      <c r="BD5" s="460"/>
      <c r="BE5" s="460"/>
      <c r="BF5" s="459"/>
      <c r="BG5" s="459"/>
      <c r="BH5" s="460"/>
      <c r="BI5" s="460"/>
      <c r="BJ5" s="459"/>
      <c r="BK5" s="459"/>
      <c r="BL5" s="460"/>
      <c r="BM5" s="461"/>
      <c r="BN5" s="461"/>
      <c r="BO5" s="828"/>
      <c r="BP5" s="155" t="s">
        <v>784</v>
      </c>
      <c r="BQ5" s="456"/>
      <c r="BR5" s="455"/>
      <c r="BT5" s="463"/>
    </row>
    <row r="6" spans="1:72" s="413" customFormat="1" ht="18.75" customHeight="1">
      <c r="A6" s="36"/>
      <c r="B6" s="374"/>
      <c r="C6" s="375"/>
      <c r="D6" s="412"/>
      <c r="E6" s="283"/>
      <c r="F6" s="283"/>
      <c r="G6" s="679"/>
      <c r="H6" s="679"/>
      <c r="I6" s="283"/>
      <c r="J6" s="283"/>
      <c r="K6" s="679"/>
      <c r="L6" s="679"/>
      <c r="M6" s="283"/>
      <c r="N6" s="283"/>
      <c r="O6" s="679"/>
      <c r="P6" s="679"/>
      <c r="Q6" s="283"/>
      <c r="R6" s="283"/>
      <c r="S6" s="679"/>
      <c r="T6" s="679"/>
      <c r="U6" s="283"/>
      <c r="V6" s="283"/>
      <c r="W6" s="679"/>
      <c r="X6" s="679"/>
      <c r="Y6" s="283"/>
      <c r="Z6" s="283"/>
      <c r="AA6" s="283"/>
      <c r="AB6" s="283"/>
      <c r="AC6" s="283"/>
      <c r="AD6" s="9"/>
      <c r="AE6" s="346"/>
      <c r="AF6" s="11"/>
      <c r="AG6" s="11"/>
      <c r="AH6" s="9"/>
      <c r="AI6" s="9"/>
      <c r="AJ6" s="11"/>
      <c r="AK6" s="819"/>
      <c r="AL6" s="36" t="s">
        <v>401</v>
      </c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283"/>
      <c r="BH6" s="283"/>
      <c r="BI6" s="283"/>
      <c r="BJ6" s="283"/>
      <c r="BK6" s="283"/>
      <c r="BL6" s="283"/>
      <c r="BM6" s="155"/>
      <c r="BN6" s="155"/>
      <c r="BO6" s="829"/>
      <c r="BP6" s="836" t="s">
        <v>781</v>
      </c>
      <c r="BQ6" s="36"/>
      <c r="BR6" s="412"/>
      <c r="BT6" s="155"/>
    </row>
    <row r="7" spans="1:72">
      <c r="B7" s="374"/>
      <c r="C7" s="375"/>
      <c r="D7" s="417"/>
      <c r="E7" s="202"/>
      <c r="F7" s="202"/>
      <c r="I7" s="202"/>
      <c r="J7" s="397"/>
      <c r="M7" s="202"/>
      <c r="N7" s="397"/>
      <c r="Q7" s="202"/>
      <c r="R7" s="397"/>
      <c r="U7" s="202"/>
      <c r="V7" s="397"/>
      <c r="Y7" s="397"/>
      <c r="Z7" s="397"/>
      <c r="AA7" s="397"/>
      <c r="AB7" s="397"/>
      <c r="AC7" s="397"/>
      <c r="AD7" s="202"/>
      <c r="AE7" s="397"/>
      <c r="AH7" s="346"/>
      <c r="AI7" s="397"/>
      <c r="AK7" s="821" t="s">
        <v>402</v>
      </c>
      <c r="AL7" s="418">
        <v>8449.9500000000007</v>
      </c>
      <c r="AM7" s="418">
        <v>8970.59</v>
      </c>
      <c r="AN7" s="419">
        <v>9355.6200000000008</v>
      </c>
      <c r="AO7" s="419"/>
      <c r="AP7" s="418">
        <v>8975.6</v>
      </c>
      <c r="AQ7" s="418">
        <v>9538.73</v>
      </c>
      <c r="AR7" s="419">
        <v>9948.15</v>
      </c>
      <c r="AS7" s="419"/>
      <c r="AT7" s="418">
        <v>7564.89</v>
      </c>
      <c r="AU7" s="418">
        <v>8172.1</v>
      </c>
      <c r="AV7" s="419">
        <v>8228.07</v>
      </c>
      <c r="AW7" s="419"/>
      <c r="AX7" s="418">
        <v>12944.95</v>
      </c>
      <c r="AY7" s="418">
        <v>13849.15</v>
      </c>
      <c r="AZ7" s="419">
        <v>14448.2</v>
      </c>
      <c r="BA7" s="419"/>
      <c r="BB7" s="418">
        <v>66.14</v>
      </c>
      <c r="BC7" s="418">
        <v>70.22</v>
      </c>
      <c r="BD7" s="419">
        <v>73.23</v>
      </c>
      <c r="BE7" s="419"/>
      <c r="BF7" s="418">
        <v>83.48</v>
      </c>
      <c r="BG7" s="418">
        <v>86.07</v>
      </c>
      <c r="BH7" s="419">
        <v>89.71</v>
      </c>
      <c r="BI7" s="419"/>
      <c r="BJ7" s="418"/>
      <c r="BK7" s="793"/>
      <c r="BL7" s="420"/>
      <c r="BM7" s="421"/>
      <c r="BN7" s="421"/>
      <c r="BO7" s="830"/>
      <c r="BQ7" s="422"/>
      <c r="BR7" s="423"/>
    </row>
    <row r="8" spans="1:72" s="778" customFormat="1">
      <c r="A8" s="378"/>
      <c r="B8" s="776"/>
      <c r="C8" s="776"/>
      <c r="D8" s="18" t="s">
        <v>403</v>
      </c>
      <c r="E8" s="378">
        <v>2023</v>
      </c>
      <c r="F8" s="378">
        <v>2024</v>
      </c>
      <c r="G8" s="378">
        <v>2025</v>
      </c>
      <c r="H8" s="378"/>
      <c r="I8" s="378">
        <v>2023</v>
      </c>
      <c r="J8" s="378">
        <v>2024</v>
      </c>
      <c r="K8" s="378">
        <v>2025</v>
      </c>
      <c r="L8" s="378"/>
      <c r="M8" s="378">
        <v>2023</v>
      </c>
      <c r="N8" s="378">
        <v>2024</v>
      </c>
      <c r="O8" s="378">
        <v>2025</v>
      </c>
      <c r="P8" s="378"/>
      <c r="Q8" s="378">
        <v>2023</v>
      </c>
      <c r="R8" s="378">
        <v>2024</v>
      </c>
      <c r="S8" s="378">
        <v>2025</v>
      </c>
      <c r="T8" s="378"/>
      <c r="U8" s="378">
        <v>2023</v>
      </c>
      <c r="V8" s="378">
        <v>2024</v>
      </c>
      <c r="W8" s="378">
        <v>2025</v>
      </c>
      <c r="X8" s="378"/>
      <c r="Y8" s="378">
        <v>2023</v>
      </c>
      <c r="Z8" s="378">
        <v>2024</v>
      </c>
      <c r="AA8" s="378">
        <v>2025</v>
      </c>
      <c r="AB8" s="777"/>
      <c r="AC8" s="777"/>
      <c r="AD8" s="378">
        <v>2023</v>
      </c>
      <c r="AE8" s="378">
        <v>2024</v>
      </c>
      <c r="AF8" s="378">
        <v>2025</v>
      </c>
      <c r="AG8" s="378"/>
      <c r="AH8" s="378">
        <v>2023</v>
      </c>
      <c r="AI8" s="378">
        <v>2024</v>
      </c>
      <c r="AJ8" s="378">
        <v>2025</v>
      </c>
      <c r="AK8" s="822" t="s">
        <v>403</v>
      </c>
      <c r="AL8" s="424">
        <v>2025</v>
      </c>
      <c r="AM8" s="424">
        <v>2026</v>
      </c>
      <c r="AN8" s="425">
        <v>2027</v>
      </c>
      <c r="AO8" s="425"/>
      <c r="AP8" s="424">
        <v>2025</v>
      </c>
      <c r="AQ8" s="424">
        <v>2026</v>
      </c>
      <c r="AR8" s="425">
        <v>2027</v>
      </c>
      <c r="AS8" s="425"/>
      <c r="AT8" s="424">
        <v>2025</v>
      </c>
      <c r="AU8" s="424">
        <v>2026</v>
      </c>
      <c r="AV8" s="425">
        <v>2027</v>
      </c>
      <c r="AW8" s="425"/>
      <c r="AX8" s="424">
        <v>2025</v>
      </c>
      <c r="AY8" s="424">
        <v>2026</v>
      </c>
      <c r="AZ8" s="425">
        <v>2027</v>
      </c>
      <c r="BA8" s="425"/>
      <c r="BB8" s="424">
        <v>2025</v>
      </c>
      <c r="BC8" s="424">
        <v>2026</v>
      </c>
      <c r="BD8" s="425">
        <v>2027</v>
      </c>
      <c r="BE8" s="425"/>
      <c r="BF8" s="424">
        <v>2025</v>
      </c>
      <c r="BG8" s="424">
        <v>2026</v>
      </c>
      <c r="BH8" s="425">
        <v>2027</v>
      </c>
      <c r="BI8" s="425"/>
      <c r="BJ8" s="424">
        <v>2025</v>
      </c>
      <c r="BK8" s="424">
        <v>2026</v>
      </c>
      <c r="BL8" s="425">
        <v>2027</v>
      </c>
      <c r="BM8" s="467"/>
      <c r="BN8" s="467"/>
      <c r="BO8" s="831"/>
      <c r="BP8" s="424">
        <v>2025</v>
      </c>
      <c r="BQ8" s="424">
        <v>2026</v>
      </c>
      <c r="BR8" s="425">
        <v>2027</v>
      </c>
      <c r="BS8" s="426"/>
      <c r="BT8" s="126"/>
    </row>
    <row r="9" spans="1:72" s="783" customFormat="1" ht="75.75" customHeight="1">
      <c r="A9" s="355" t="s">
        <v>17</v>
      </c>
      <c r="B9" s="376" t="s">
        <v>30</v>
      </c>
      <c r="C9" s="376" t="s">
        <v>31</v>
      </c>
      <c r="D9" s="427" t="s">
        <v>404</v>
      </c>
      <c r="E9" s="347" t="s">
        <v>405</v>
      </c>
      <c r="F9" s="347" t="s">
        <v>405</v>
      </c>
      <c r="G9" s="790" t="s">
        <v>405</v>
      </c>
      <c r="H9" s="790"/>
      <c r="I9" s="355" t="s">
        <v>406</v>
      </c>
      <c r="J9" s="355" t="s">
        <v>406</v>
      </c>
      <c r="K9" s="791" t="s">
        <v>406</v>
      </c>
      <c r="L9" s="791"/>
      <c r="M9" s="355" t="s">
        <v>407</v>
      </c>
      <c r="N9" s="355" t="s">
        <v>407</v>
      </c>
      <c r="O9" s="790" t="s">
        <v>407</v>
      </c>
      <c r="P9" s="790"/>
      <c r="Q9" s="355" t="s">
        <v>408</v>
      </c>
      <c r="R9" s="355" t="s">
        <v>408</v>
      </c>
      <c r="S9" s="791" t="s">
        <v>408</v>
      </c>
      <c r="T9" s="791"/>
      <c r="U9" s="355" t="s">
        <v>409</v>
      </c>
      <c r="V9" s="355" t="s">
        <v>409</v>
      </c>
      <c r="W9" s="791" t="s">
        <v>409</v>
      </c>
      <c r="X9" s="791"/>
      <c r="Y9" s="355" t="s">
        <v>410</v>
      </c>
      <c r="Z9" s="355" t="s">
        <v>410</v>
      </c>
      <c r="AA9" s="32" t="s">
        <v>410</v>
      </c>
      <c r="AB9" s="465" t="s">
        <v>745</v>
      </c>
      <c r="AC9" s="465" t="s">
        <v>746</v>
      </c>
      <c r="AD9" s="355" t="s">
        <v>411</v>
      </c>
      <c r="AE9" s="355" t="s">
        <v>411</v>
      </c>
      <c r="AF9" s="791" t="s">
        <v>411</v>
      </c>
      <c r="AG9" s="791"/>
      <c r="AH9" s="355" t="s">
        <v>412</v>
      </c>
      <c r="AI9" s="355" t="s">
        <v>412</v>
      </c>
      <c r="AJ9" s="791" t="s">
        <v>412</v>
      </c>
      <c r="AK9" s="823"/>
      <c r="AL9" s="355" t="s">
        <v>392</v>
      </c>
      <c r="AM9" s="355" t="s">
        <v>392</v>
      </c>
      <c r="AN9" s="32" t="s">
        <v>751</v>
      </c>
      <c r="AO9" s="32"/>
      <c r="AP9" s="355" t="s">
        <v>393</v>
      </c>
      <c r="AQ9" s="355" t="s">
        <v>393</v>
      </c>
      <c r="AR9" s="32" t="s">
        <v>393</v>
      </c>
      <c r="AS9" s="32"/>
      <c r="AT9" s="355" t="s">
        <v>394</v>
      </c>
      <c r="AU9" s="355" t="s">
        <v>394</v>
      </c>
      <c r="AV9" s="32" t="s">
        <v>749</v>
      </c>
      <c r="AW9" s="32"/>
      <c r="AX9" s="355" t="s">
        <v>395</v>
      </c>
      <c r="AY9" s="355" t="s">
        <v>395</v>
      </c>
      <c r="AZ9" s="32" t="s">
        <v>750</v>
      </c>
      <c r="BA9" s="32"/>
      <c r="BB9" s="355" t="s">
        <v>396</v>
      </c>
      <c r="BC9" s="355" t="s">
        <v>396</v>
      </c>
      <c r="BD9" s="32" t="s">
        <v>396</v>
      </c>
      <c r="BE9" s="32"/>
      <c r="BF9" s="355" t="s">
        <v>397</v>
      </c>
      <c r="BG9" s="355" t="s">
        <v>397</v>
      </c>
      <c r="BH9" s="32" t="s">
        <v>397</v>
      </c>
      <c r="BI9" s="32"/>
      <c r="BJ9" s="355" t="s">
        <v>413</v>
      </c>
      <c r="BK9" s="355" t="s">
        <v>413</v>
      </c>
      <c r="BL9" s="32" t="s">
        <v>413</v>
      </c>
      <c r="BM9" s="468" t="s">
        <v>752</v>
      </c>
      <c r="BN9" s="468" t="s">
        <v>753</v>
      </c>
      <c r="BO9" s="832"/>
      <c r="BP9" s="347" t="s">
        <v>414</v>
      </c>
      <c r="BQ9" s="347" t="s">
        <v>414</v>
      </c>
      <c r="BR9" s="837" t="s">
        <v>414</v>
      </c>
      <c r="BS9" s="784" t="s">
        <v>754</v>
      </c>
      <c r="BT9" s="785" t="s">
        <v>755</v>
      </c>
    </row>
    <row r="10" spans="1:72" s="149" customFormat="1" ht="50.25" customHeight="1">
      <c r="A10" s="105">
        <v>0</v>
      </c>
      <c r="B10" s="118">
        <v>0</v>
      </c>
      <c r="C10" s="121">
        <v>0</v>
      </c>
      <c r="D10" s="428" t="s">
        <v>415</v>
      </c>
      <c r="E10" s="429">
        <v>5573310</v>
      </c>
      <c r="F10" s="429">
        <v>5605317</v>
      </c>
      <c r="G10" s="118">
        <v>5622045</v>
      </c>
      <c r="H10" s="118"/>
      <c r="I10" s="131">
        <v>283842</v>
      </c>
      <c r="J10" s="131">
        <v>280783</v>
      </c>
      <c r="K10" s="118">
        <v>280830</v>
      </c>
      <c r="L10" s="118"/>
      <c r="M10" s="131">
        <v>52740</v>
      </c>
      <c r="N10" s="131">
        <v>50320</v>
      </c>
      <c r="O10" s="118">
        <v>48446</v>
      </c>
      <c r="P10" s="118"/>
      <c r="Q10" s="131">
        <v>362111</v>
      </c>
      <c r="R10" s="131">
        <v>355267</v>
      </c>
      <c r="S10" s="118">
        <v>344994</v>
      </c>
      <c r="T10" s="118"/>
      <c r="U10" s="131">
        <v>191944</v>
      </c>
      <c r="V10" s="131">
        <v>193794</v>
      </c>
      <c r="W10" s="118">
        <v>194139</v>
      </c>
      <c r="X10" s="118"/>
      <c r="Y10" s="131">
        <v>890637</v>
      </c>
      <c r="Z10" s="131">
        <v>880164</v>
      </c>
      <c r="AA10" s="400">
        <f t="shared" ref="AA10:AA73" si="0">SUM(K10,O10,S10,W10)</f>
        <v>868409</v>
      </c>
      <c r="AB10" s="466">
        <f t="shared" ref="AB10:AB73" si="1">AA10-Z10</f>
        <v>-11755</v>
      </c>
      <c r="AC10" s="469">
        <f t="shared" ref="AC10:AC73" si="2">AB10/Z10</f>
        <v>-1.3355465572325158E-2</v>
      </c>
      <c r="AD10" s="429">
        <v>4682673</v>
      </c>
      <c r="AE10" s="429">
        <v>4725153</v>
      </c>
      <c r="AF10" s="400">
        <v>4753636</v>
      </c>
      <c r="AG10" s="400"/>
      <c r="AH10" s="429">
        <v>3255053</v>
      </c>
      <c r="AI10" s="429">
        <v>3276639</v>
      </c>
      <c r="AJ10" s="400">
        <v>3284046</v>
      </c>
      <c r="AK10" s="824"/>
      <c r="AL10" s="429">
        <v>2398450707.900001</v>
      </c>
      <c r="AM10" s="429">
        <v>2518789171.9699998</v>
      </c>
      <c r="AN10" s="400">
        <f t="shared" ref="AN10:AN73" si="3">K10*$AN$7</f>
        <v>2627338764.6000004</v>
      </c>
      <c r="AO10" s="400"/>
      <c r="AP10" s="429">
        <v>473373144.00000077</v>
      </c>
      <c r="AQ10" s="429">
        <v>479988893.60000002</v>
      </c>
      <c r="AR10" s="400">
        <f t="shared" ref="AR10:AR73" si="4">O10*$AR$7</f>
        <v>481948074.89999998</v>
      </c>
      <c r="AS10" s="400"/>
      <c r="AT10" s="429">
        <v>2739329882.79</v>
      </c>
      <c r="AU10" s="429">
        <v>2903277450.6999998</v>
      </c>
      <c r="AV10" s="400">
        <f t="shared" ref="AV10:AV73" si="5">S10*$AV$7</f>
        <v>2838634781.5799999</v>
      </c>
      <c r="AW10" s="400"/>
      <c r="AX10" s="429">
        <v>2484705482.7999992</v>
      </c>
      <c r="AY10" s="429">
        <v>2683882175.0999999</v>
      </c>
      <c r="AZ10" s="400">
        <f t="shared" ref="AZ10:AZ73" si="6">W10*$AZ$7</f>
        <v>2804959099.8000002</v>
      </c>
      <c r="BA10" s="400"/>
      <c r="BB10" s="429">
        <v>309711992.21999991</v>
      </c>
      <c r="BC10" s="429">
        <v>331800243.66000003</v>
      </c>
      <c r="BD10" s="400">
        <f t="shared" ref="BD10:BD73" si="7">AF10*$BD$7</f>
        <v>348108764.28000003</v>
      </c>
      <c r="BE10" s="400"/>
      <c r="BF10" s="429">
        <v>271731824.43999988</v>
      </c>
      <c r="BG10" s="429">
        <v>282020318.73000002</v>
      </c>
      <c r="BH10" s="400">
        <f t="shared" ref="BH10:BH73" si="8">AJ10*$BH$7</f>
        <v>294611766.65999997</v>
      </c>
      <c r="BI10" s="400"/>
      <c r="BJ10" s="429">
        <v>8095859217.4900017</v>
      </c>
      <c r="BK10" s="429">
        <v>8585937691.3700008</v>
      </c>
      <c r="BL10" s="400">
        <f t="shared" ref="BL10:BL73" si="9">SUM(AN10,AR10,AV10,AZ10)</f>
        <v>8752880720.8800011</v>
      </c>
      <c r="BM10" s="380">
        <f t="shared" ref="BM10:BM73" si="10">BL10-BK10</f>
        <v>166943029.51000023</v>
      </c>
      <c r="BN10" s="380">
        <f t="shared" ref="BN10:BN73" si="11">BM10/G10</f>
        <v>29.694360239023386</v>
      </c>
      <c r="BO10" s="833"/>
      <c r="BP10" s="429">
        <v>8677303034.1500034</v>
      </c>
      <c r="BQ10" s="429">
        <v>9199758253.7600002</v>
      </c>
      <c r="BR10" s="400">
        <f t="shared" ref="BR10:BR73" si="12">SUM(BH10,BD10,AZ10,AV10,AR10,AN10)</f>
        <v>9395601251.8199997</v>
      </c>
      <c r="BS10" s="430">
        <f t="shared" ref="BS10:BS73" si="13">BR10-BQ10</f>
        <v>195842998.05999947</v>
      </c>
      <c r="BT10" s="430">
        <f t="shared" ref="BT10:BT73" si="14">BS10/G10</f>
        <v>34.834832887321156</v>
      </c>
    </row>
    <row r="11" spans="1:72">
      <c r="A11" s="346">
        <v>5</v>
      </c>
      <c r="B11" s="343">
        <v>14</v>
      </c>
      <c r="C11" s="343">
        <v>14</v>
      </c>
      <c r="D11" s="349" t="s">
        <v>42</v>
      </c>
      <c r="E11" s="20">
        <v>9113</v>
      </c>
      <c r="F11" s="20">
        <v>9078</v>
      </c>
      <c r="G11" s="12">
        <v>8982</v>
      </c>
      <c r="H11" s="12"/>
      <c r="I11" s="15">
        <v>454</v>
      </c>
      <c r="J11" s="15">
        <v>439</v>
      </c>
      <c r="K11" s="12">
        <v>414</v>
      </c>
      <c r="L11" s="12"/>
      <c r="M11" s="15">
        <v>99</v>
      </c>
      <c r="N11" s="15">
        <v>90</v>
      </c>
      <c r="O11" s="12">
        <v>89</v>
      </c>
      <c r="P11" s="12"/>
      <c r="Q11" s="15">
        <v>659</v>
      </c>
      <c r="R11" s="15">
        <v>647</v>
      </c>
      <c r="S11" s="12">
        <v>623</v>
      </c>
      <c r="T11" s="12"/>
      <c r="U11" s="15">
        <v>395</v>
      </c>
      <c r="V11" s="15">
        <v>383</v>
      </c>
      <c r="W11" s="12">
        <v>384</v>
      </c>
      <c r="X11" s="12"/>
      <c r="Y11" s="131">
        <v>1607</v>
      </c>
      <c r="Z11" s="131">
        <v>1559</v>
      </c>
      <c r="AA11" s="400">
        <f>SUM(K11,O11,S11,W11)</f>
        <v>1510</v>
      </c>
      <c r="AB11" s="466">
        <f>AA11-Z11</f>
        <v>-49</v>
      </c>
      <c r="AC11" s="469">
        <f>AB11/Z11</f>
        <v>-3.1430404105195639E-2</v>
      </c>
      <c r="AD11" s="20">
        <v>7506</v>
      </c>
      <c r="AE11" s="20">
        <v>7519</v>
      </c>
      <c r="AF11" s="16">
        <v>7472</v>
      </c>
      <c r="AG11" s="16"/>
      <c r="AH11" s="20">
        <v>4453</v>
      </c>
      <c r="AI11" s="20">
        <v>4385</v>
      </c>
      <c r="AJ11" s="16">
        <v>4308</v>
      </c>
      <c r="AL11" s="13">
        <v>3836277.3</v>
      </c>
      <c r="AM11" s="429">
        <v>3938089.01</v>
      </c>
      <c r="AN11" s="400">
        <f>K11*$AN$7</f>
        <v>3873226.68</v>
      </c>
      <c r="AO11" s="400"/>
      <c r="AP11" s="13">
        <v>888584.4</v>
      </c>
      <c r="AQ11" s="429">
        <v>858485.7</v>
      </c>
      <c r="AR11" s="400">
        <f>O11*$AR$7</f>
        <v>885385.35</v>
      </c>
      <c r="AS11" s="400"/>
      <c r="AT11" s="13">
        <v>4985262.51</v>
      </c>
      <c r="AU11" s="429">
        <v>5287348.7</v>
      </c>
      <c r="AV11" s="400">
        <f>S11*$AV$7</f>
        <v>5126087.6099999994</v>
      </c>
      <c r="AW11" s="400"/>
      <c r="AX11" s="13">
        <v>5113255.25</v>
      </c>
      <c r="AY11" s="429">
        <v>5304224.45</v>
      </c>
      <c r="AZ11" s="400">
        <f>W11*$AZ$7</f>
        <v>5548108.8000000007</v>
      </c>
      <c r="BA11" s="400"/>
      <c r="BB11" s="13">
        <v>496446.84</v>
      </c>
      <c r="BC11" s="429">
        <v>527984.17999999993</v>
      </c>
      <c r="BD11" s="400">
        <f>AF11*$BD$7</f>
        <v>547174.56000000006</v>
      </c>
      <c r="BE11" s="400"/>
      <c r="BF11" s="13">
        <v>371736.44</v>
      </c>
      <c r="BG11" s="429">
        <v>377416.95</v>
      </c>
      <c r="BH11" s="400">
        <f>AJ11*$BH$7</f>
        <v>386470.68</v>
      </c>
      <c r="BI11" s="400"/>
      <c r="BJ11" s="429">
        <v>14823379.460000001</v>
      </c>
      <c r="BK11" s="429">
        <v>15388147.859999999</v>
      </c>
      <c r="BL11" s="400">
        <f>SUM(AN11,AR11,AV11,AZ11)</f>
        <v>15432808.440000001</v>
      </c>
      <c r="BM11" s="380">
        <f>BL11-BK11</f>
        <v>44660.580000001937</v>
      </c>
      <c r="BN11" s="380">
        <f>BM11/G11</f>
        <v>4.9722311289247312</v>
      </c>
      <c r="BO11" s="833"/>
      <c r="BP11" s="13">
        <v>15691562.74</v>
      </c>
      <c r="BQ11" s="429">
        <v>16293548.99</v>
      </c>
      <c r="BR11" s="400">
        <f>SUM(BH11,BD11,AZ11,AV11,AR11,AN11)</f>
        <v>16366453.68</v>
      </c>
      <c r="BS11" s="430">
        <f>BR11-BQ11</f>
        <v>72904.689999999478</v>
      </c>
      <c r="BT11" s="431">
        <f>BS11/G11</f>
        <v>8.116754620351756</v>
      </c>
    </row>
    <row r="12" spans="1:72">
      <c r="A12" s="346">
        <v>9</v>
      </c>
      <c r="B12" s="343">
        <v>17</v>
      </c>
      <c r="C12" s="343">
        <v>17</v>
      </c>
      <c r="D12" s="349" t="s">
        <v>43</v>
      </c>
      <c r="E12" s="20">
        <v>2437</v>
      </c>
      <c r="F12" s="20">
        <v>2410</v>
      </c>
      <c r="G12" s="12">
        <v>2384</v>
      </c>
      <c r="H12" s="12"/>
      <c r="I12" s="15">
        <v>140</v>
      </c>
      <c r="J12" s="15">
        <v>139</v>
      </c>
      <c r="K12" s="12">
        <v>133</v>
      </c>
      <c r="L12" s="12"/>
      <c r="M12" s="15">
        <v>29</v>
      </c>
      <c r="N12" s="15">
        <v>35</v>
      </c>
      <c r="O12" s="12">
        <v>23</v>
      </c>
      <c r="P12" s="12"/>
      <c r="Q12" s="15">
        <v>206</v>
      </c>
      <c r="R12" s="15">
        <v>195</v>
      </c>
      <c r="S12" s="12">
        <v>191</v>
      </c>
      <c r="T12" s="12"/>
      <c r="U12" s="15">
        <v>115</v>
      </c>
      <c r="V12" s="15">
        <v>106</v>
      </c>
      <c r="W12" s="12">
        <v>114</v>
      </c>
      <c r="X12" s="12"/>
      <c r="Y12" s="131">
        <v>490</v>
      </c>
      <c r="Z12" s="131">
        <v>475</v>
      </c>
      <c r="AA12" s="400">
        <f>SUM(K12,O12,S12,W12)</f>
        <v>461</v>
      </c>
      <c r="AB12" s="466">
        <f>AA12-Z12</f>
        <v>-14</v>
      </c>
      <c r="AC12" s="469">
        <f>AB12/Z12</f>
        <v>-2.9473684210526315E-2</v>
      </c>
      <c r="AD12" s="20">
        <v>1947</v>
      </c>
      <c r="AE12" s="20">
        <v>1935</v>
      </c>
      <c r="AF12" s="16">
        <v>1923</v>
      </c>
      <c r="AG12" s="16"/>
      <c r="AH12" s="20">
        <v>1225</v>
      </c>
      <c r="AI12" s="20">
        <v>1211</v>
      </c>
      <c r="AJ12" s="16">
        <v>1198</v>
      </c>
      <c r="AL12" s="13">
        <v>1182993</v>
      </c>
      <c r="AM12" s="429">
        <v>1246912.01</v>
      </c>
      <c r="AN12" s="400">
        <f>K12*$AN$7</f>
        <v>1244297.4600000002</v>
      </c>
      <c r="AO12" s="400"/>
      <c r="AP12" s="13">
        <v>260292.4</v>
      </c>
      <c r="AQ12" s="429">
        <v>333855.55</v>
      </c>
      <c r="AR12" s="400">
        <f>O12*$AR$7</f>
        <v>228807.44999999998</v>
      </c>
      <c r="AS12" s="400"/>
      <c r="AT12" s="13">
        <v>1558367.34</v>
      </c>
      <c r="AU12" s="429">
        <v>1593559.5</v>
      </c>
      <c r="AV12" s="400">
        <f>S12*$AV$7</f>
        <v>1571561.3699999999</v>
      </c>
      <c r="AW12" s="400"/>
      <c r="AX12" s="13">
        <v>1488669.25</v>
      </c>
      <c r="AY12" s="429">
        <v>1468009.9</v>
      </c>
      <c r="AZ12" s="400">
        <f>W12*$AZ$7</f>
        <v>1647094.8</v>
      </c>
      <c r="BA12" s="400"/>
      <c r="BB12" s="13">
        <v>128774.58</v>
      </c>
      <c r="BC12" s="429">
        <v>135875.70000000001</v>
      </c>
      <c r="BD12" s="400">
        <f>AF12*$BD$7</f>
        <v>140821.29</v>
      </c>
      <c r="BE12" s="400"/>
      <c r="BF12" s="13">
        <v>102263</v>
      </c>
      <c r="BG12" s="429">
        <v>104230.77</v>
      </c>
      <c r="BH12" s="400">
        <f>AJ12*$BH$7</f>
        <v>107472.57999999999</v>
      </c>
      <c r="BI12" s="400"/>
      <c r="BJ12" s="429">
        <v>4490321.99</v>
      </c>
      <c r="BK12" s="429">
        <v>4642336.96</v>
      </c>
      <c r="BL12" s="400">
        <f>SUM(AN12,AR12,AV12,AZ12)</f>
        <v>4691761.08</v>
      </c>
      <c r="BM12" s="380">
        <f>BL12-BK12</f>
        <v>49424.120000000112</v>
      </c>
      <c r="BN12" s="380">
        <f>BM12/G12</f>
        <v>20.73159395973159</v>
      </c>
      <c r="BO12" s="833"/>
      <c r="BP12" s="13">
        <v>4721359.57</v>
      </c>
      <c r="BQ12" s="429">
        <v>4882443.43</v>
      </c>
      <c r="BR12" s="400">
        <f>SUM(BH12,BD12,AZ12,AV12,AR12,AN12)</f>
        <v>4940054.95</v>
      </c>
      <c r="BS12" s="430">
        <f>BR12-BQ12</f>
        <v>57611.520000000484</v>
      </c>
      <c r="BT12" s="431">
        <f>BS12/G12</f>
        <v>24.165906040268659</v>
      </c>
    </row>
    <row r="13" spans="1:72">
      <c r="A13" s="346">
        <v>10</v>
      </c>
      <c r="B13" s="343">
        <v>14</v>
      </c>
      <c r="C13" s="343">
        <v>14</v>
      </c>
      <c r="D13" s="349" t="s">
        <v>44</v>
      </c>
      <c r="E13" s="20">
        <v>10933</v>
      </c>
      <c r="F13" s="20">
        <v>10780</v>
      </c>
      <c r="G13" s="12">
        <v>10634</v>
      </c>
      <c r="H13" s="12"/>
      <c r="I13" s="15">
        <v>564</v>
      </c>
      <c r="J13" s="15">
        <v>539</v>
      </c>
      <c r="K13" s="12">
        <v>519</v>
      </c>
      <c r="L13" s="12"/>
      <c r="M13" s="15">
        <v>129</v>
      </c>
      <c r="N13" s="15">
        <v>100</v>
      </c>
      <c r="O13" s="12">
        <v>105</v>
      </c>
      <c r="P13" s="12"/>
      <c r="Q13" s="15">
        <v>764</v>
      </c>
      <c r="R13" s="15">
        <v>763</v>
      </c>
      <c r="S13" s="12">
        <v>722</v>
      </c>
      <c r="T13" s="12"/>
      <c r="U13" s="15">
        <v>421</v>
      </c>
      <c r="V13" s="15">
        <v>393</v>
      </c>
      <c r="W13" s="12">
        <v>408</v>
      </c>
      <c r="X13" s="12"/>
      <c r="Y13" s="131">
        <v>1878</v>
      </c>
      <c r="Z13" s="131">
        <v>1795</v>
      </c>
      <c r="AA13" s="400">
        <f>SUM(K13,O13,S13,W13)</f>
        <v>1754</v>
      </c>
      <c r="AB13" s="466">
        <f>AA13-Z13</f>
        <v>-41</v>
      </c>
      <c r="AC13" s="469">
        <f>AB13/Z13</f>
        <v>-2.2841225626740947E-2</v>
      </c>
      <c r="AD13" s="20">
        <v>9055</v>
      </c>
      <c r="AE13" s="20">
        <v>8985</v>
      </c>
      <c r="AF13" s="16">
        <v>8880</v>
      </c>
      <c r="AG13" s="16"/>
      <c r="AH13" s="20">
        <v>5510</v>
      </c>
      <c r="AI13" s="20">
        <v>5392</v>
      </c>
      <c r="AJ13" s="16">
        <v>5322</v>
      </c>
      <c r="AL13" s="13">
        <v>4765771.8000000007</v>
      </c>
      <c r="AM13" s="429">
        <v>4835148.01</v>
      </c>
      <c r="AN13" s="400">
        <f>K13*$AN$7</f>
        <v>4855566.78</v>
      </c>
      <c r="AO13" s="400"/>
      <c r="AP13" s="13">
        <v>1157852.3999999999</v>
      </c>
      <c r="AQ13" s="429">
        <v>953873</v>
      </c>
      <c r="AR13" s="400">
        <f>O13*$AR$7</f>
        <v>1044555.75</v>
      </c>
      <c r="AS13" s="400"/>
      <c r="AT13" s="13">
        <v>5779575.96</v>
      </c>
      <c r="AU13" s="429">
        <v>6235312.2999999998</v>
      </c>
      <c r="AV13" s="400">
        <f>S13*$AV$7</f>
        <v>5940666.54</v>
      </c>
      <c r="AW13" s="400"/>
      <c r="AX13" s="13">
        <v>5449823.9500000002</v>
      </c>
      <c r="AY13" s="429">
        <v>5442715.9500000002</v>
      </c>
      <c r="AZ13" s="400">
        <f>W13*$AZ$7</f>
        <v>5894865.6000000006</v>
      </c>
      <c r="BA13" s="400"/>
      <c r="BB13" s="13">
        <v>598897.69999999995</v>
      </c>
      <c r="BC13" s="429">
        <v>630926.69999999995</v>
      </c>
      <c r="BD13" s="400">
        <f>AF13*$BD$7</f>
        <v>650282.4</v>
      </c>
      <c r="BE13" s="400"/>
      <c r="BF13" s="13">
        <v>459974.8</v>
      </c>
      <c r="BG13" s="429">
        <v>464089.43999999989</v>
      </c>
      <c r="BH13" s="400">
        <f>AJ13*$BH$7</f>
        <v>477436.62</v>
      </c>
      <c r="BI13" s="400"/>
      <c r="BJ13" s="429">
        <v>17153024.109999999</v>
      </c>
      <c r="BK13" s="429">
        <v>17467049.260000002</v>
      </c>
      <c r="BL13" s="400">
        <f>SUM(AN13,AR13,AV13,AZ13)</f>
        <v>17735654.670000002</v>
      </c>
      <c r="BM13" s="380">
        <f>BL13-BK13</f>
        <v>268605.41000000015</v>
      </c>
      <c r="BN13" s="380">
        <f>BM13/G13</f>
        <v>25.259113221741597</v>
      </c>
      <c r="BO13" s="833"/>
      <c r="BP13" s="13">
        <v>18211896.609999999</v>
      </c>
      <c r="BQ13" s="429">
        <v>18562065.399999999</v>
      </c>
      <c r="BR13" s="400">
        <f>SUM(BH13,BD13,AZ13,AV13,AR13,AN13)</f>
        <v>18863373.690000001</v>
      </c>
      <c r="BS13" s="430">
        <f>BR13-BQ13</f>
        <v>301308.29000000283</v>
      </c>
      <c r="BT13" s="431">
        <f>BS13/G13</f>
        <v>28.334426368253041</v>
      </c>
    </row>
    <row r="14" spans="1:72">
      <c r="A14" s="346">
        <v>16</v>
      </c>
      <c r="B14" s="343">
        <v>7</v>
      </c>
      <c r="C14" s="343">
        <v>7</v>
      </c>
      <c r="D14" s="349" t="s">
        <v>45</v>
      </c>
      <c r="E14" s="20">
        <v>7968</v>
      </c>
      <c r="F14" s="20">
        <v>7889</v>
      </c>
      <c r="G14" s="12">
        <v>7841</v>
      </c>
      <c r="H14" s="12"/>
      <c r="I14" s="15">
        <v>330</v>
      </c>
      <c r="J14" s="15">
        <v>302</v>
      </c>
      <c r="K14" s="12">
        <v>286</v>
      </c>
      <c r="L14" s="12"/>
      <c r="M14" s="15">
        <v>63</v>
      </c>
      <c r="N14" s="15">
        <v>68</v>
      </c>
      <c r="O14" s="12">
        <v>46</v>
      </c>
      <c r="P14" s="12"/>
      <c r="Q14" s="15">
        <v>456</v>
      </c>
      <c r="R14" s="15">
        <v>439</v>
      </c>
      <c r="S14" s="12">
        <v>435</v>
      </c>
      <c r="T14" s="12"/>
      <c r="U14" s="15">
        <v>271</v>
      </c>
      <c r="V14" s="15">
        <v>259</v>
      </c>
      <c r="W14" s="12">
        <v>237</v>
      </c>
      <c r="X14" s="12"/>
      <c r="Y14" s="131">
        <v>1120</v>
      </c>
      <c r="Z14" s="131">
        <v>1068</v>
      </c>
      <c r="AA14" s="400">
        <f>SUM(K14,O14,S14,W14)</f>
        <v>1004</v>
      </c>
      <c r="AB14" s="466">
        <f>AA14-Z14</f>
        <v>-64</v>
      </c>
      <c r="AC14" s="469">
        <f>AB14/Z14</f>
        <v>-5.9925093632958802E-2</v>
      </c>
      <c r="AD14" s="20">
        <v>6848</v>
      </c>
      <c r="AE14" s="20">
        <v>6821</v>
      </c>
      <c r="AF14" s="16">
        <v>6837</v>
      </c>
      <c r="AG14" s="16"/>
      <c r="AH14" s="20">
        <v>3847</v>
      </c>
      <c r="AI14" s="20">
        <v>3803</v>
      </c>
      <c r="AJ14" s="16">
        <v>3797</v>
      </c>
      <c r="AL14" s="13">
        <v>2788483.5</v>
      </c>
      <c r="AM14" s="429">
        <v>2709118.18</v>
      </c>
      <c r="AN14" s="400">
        <f>K14*$AN$7</f>
        <v>2675707.3200000003</v>
      </c>
      <c r="AO14" s="400"/>
      <c r="AP14" s="13">
        <v>565462.80000000005</v>
      </c>
      <c r="AQ14" s="429">
        <v>648633.64</v>
      </c>
      <c r="AR14" s="400">
        <f>O14*$AR$7</f>
        <v>457614.89999999997</v>
      </c>
      <c r="AS14" s="400"/>
      <c r="AT14" s="13">
        <v>3449589.84</v>
      </c>
      <c r="AU14" s="429">
        <v>3587551.9</v>
      </c>
      <c r="AV14" s="400">
        <f>S14*$AV$7</f>
        <v>3579210.4499999997</v>
      </c>
      <c r="AW14" s="400"/>
      <c r="AX14" s="13">
        <v>3508081.45</v>
      </c>
      <c r="AY14" s="429">
        <v>3586929.85</v>
      </c>
      <c r="AZ14" s="400">
        <f>W14*$AZ$7</f>
        <v>3424223.4000000004</v>
      </c>
      <c r="BA14" s="400"/>
      <c r="BB14" s="13">
        <v>452926.71999999997</v>
      </c>
      <c r="BC14" s="429">
        <v>478970.62</v>
      </c>
      <c r="BD14" s="400">
        <f>AF14*$BD$7</f>
        <v>500673.51</v>
      </c>
      <c r="BE14" s="400"/>
      <c r="BF14" s="13">
        <v>321147.56</v>
      </c>
      <c r="BG14" s="429">
        <v>327324.21000000002</v>
      </c>
      <c r="BH14" s="400">
        <f>AJ14*$BH$7</f>
        <v>340628.87</v>
      </c>
      <c r="BI14" s="400"/>
      <c r="BJ14" s="429">
        <v>10311617.59</v>
      </c>
      <c r="BK14" s="429">
        <v>10532233.57</v>
      </c>
      <c r="BL14" s="400">
        <f>SUM(AN14,AR14,AV14,AZ14)</f>
        <v>10136756.07</v>
      </c>
      <c r="BM14" s="380">
        <f>BL14-BK14</f>
        <v>-395477.5</v>
      </c>
      <c r="BN14" s="380">
        <f>BM14/G14</f>
        <v>-50.437125366662414</v>
      </c>
      <c r="BO14" s="833"/>
      <c r="BP14" s="13">
        <v>11085691.869999999</v>
      </c>
      <c r="BQ14" s="429">
        <v>11338528.4</v>
      </c>
      <c r="BR14" s="400">
        <f>SUM(BH14,BD14,AZ14,AV14,AR14,AN14)</f>
        <v>10978058.450000001</v>
      </c>
      <c r="BS14" s="430">
        <f>BR14-BQ14</f>
        <v>-360469.94999999925</v>
      </c>
      <c r="BT14" s="431">
        <f>BS14/G14</f>
        <v>-45.972446116566672</v>
      </c>
    </row>
    <row r="15" spans="1:72">
      <c r="A15" s="346">
        <v>18</v>
      </c>
      <c r="B15" s="343">
        <v>1</v>
      </c>
      <c r="C15" s="377">
        <v>34</v>
      </c>
      <c r="D15" s="349" t="s">
        <v>46</v>
      </c>
      <c r="E15" s="20">
        <v>4700</v>
      </c>
      <c r="F15" s="20">
        <v>4651</v>
      </c>
      <c r="G15" s="12">
        <v>4677</v>
      </c>
      <c r="H15" s="12"/>
      <c r="I15" s="15">
        <v>230</v>
      </c>
      <c r="J15" s="15">
        <v>215</v>
      </c>
      <c r="K15" s="12">
        <v>227</v>
      </c>
      <c r="L15" s="12"/>
      <c r="M15" s="15">
        <v>44</v>
      </c>
      <c r="N15" s="15">
        <v>47</v>
      </c>
      <c r="O15" s="12">
        <v>41</v>
      </c>
      <c r="P15" s="12"/>
      <c r="Q15" s="15">
        <v>385</v>
      </c>
      <c r="R15" s="15">
        <v>364</v>
      </c>
      <c r="S15" s="12">
        <v>352</v>
      </c>
      <c r="T15" s="12"/>
      <c r="U15" s="15">
        <v>226</v>
      </c>
      <c r="V15" s="15">
        <v>219</v>
      </c>
      <c r="W15" s="12">
        <v>206</v>
      </c>
      <c r="X15" s="12"/>
      <c r="Y15" s="131">
        <v>885</v>
      </c>
      <c r="Z15" s="131">
        <v>845</v>
      </c>
      <c r="AA15" s="400">
        <f>SUM(K15,O15,S15,W15)</f>
        <v>826</v>
      </c>
      <c r="AB15" s="466">
        <f>AA15-Z15</f>
        <v>-19</v>
      </c>
      <c r="AC15" s="469">
        <f>AB15/Z15</f>
        <v>-2.2485207100591716E-2</v>
      </c>
      <c r="AD15" s="20">
        <v>3815</v>
      </c>
      <c r="AE15" s="20">
        <v>3806</v>
      </c>
      <c r="AF15" s="16">
        <v>3851</v>
      </c>
      <c r="AG15" s="16"/>
      <c r="AH15" s="20">
        <v>2648</v>
      </c>
      <c r="AI15" s="20">
        <v>2609</v>
      </c>
      <c r="AJ15" s="16">
        <v>2624</v>
      </c>
      <c r="AL15" s="13">
        <v>1943488.5</v>
      </c>
      <c r="AM15" s="429">
        <v>1928676.85</v>
      </c>
      <c r="AN15" s="400">
        <f>K15*$AN$7</f>
        <v>2123725.7400000002</v>
      </c>
      <c r="AO15" s="400"/>
      <c r="AP15" s="13">
        <v>394926.4</v>
      </c>
      <c r="AQ15" s="429">
        <v>448320.31</v>
      </c>
      <c r="AR15" s="400">
        <f>O15*$AR$7</f>
        <v>407874.14999999997</v>
      </c>
      <c r="AS15" s="400"/>
      <c r="AT15" s="13">
        <v>2912482.65</v>
      </c>
      <c r="AU15" s="429">
        <v>2974644.4</v>
      </c>
      <c r="AV15" s="400">
        <f>S15*$AV$7</f>
        <v>2896280.6399999997</v>
      </c>
      <c r="AW15" s="400"/>
      <c r="AX15" s="13">
        <v>2925558.7</v>
      </c>
      <c r="AY15" s="429">
        <v>3032963.85</v>
      </c>
      <c r="AZ15" s="400">
        <f>W15*$AZ$7</f>
        <v>2976329.2</v>
      </c>
      <c r="BA15" s="400"/>
      <c r="BB15" s="13">
        <v>252324.1</v>
      </c>
      <c r="BC15" s="429">
        <v>267257.32</v>
      </c>
      <c r="BD15" s="400">
        <f>AF15*$BD$7</f>
        <v>282008.73000000004</v>
      </c>
      <c r="BE15" s="400"/>
      <c r="BF15" s="13">
        <v>221055.04</v>
      </c>
      <c r="BG15" s="429">
        <v>224556.63</v>
      </c>
      <c r="BH15" s="400">
        <f>AJ15*$BH$7</f>
        <v>235399.03999999998</v>
      </c>
      <c r="BI15" s="400"/>
      <c r="BJ15" s="429">
        <v>8176456.2500000009</v>
      </c>
      <c r="BK15" s="429">
        <v>8384605.4100000001</v>
      </c>
      <c r="BL15" s="400">
        <f>SUM(AN15,AR15,AV15,AZ15)</f>
        <v>8404209.7300000004</v>
      </c>
      <c r="BM15" s="380">
        <f>BL15-BK15</f>
        <v>19604.320000000298</v>
      </c>
      <c r="BN15" s="380">
        <f>BM15/G15</f>
        <v>4.1916442163780836</v>
      </c>
      <c r="BO15" s="833"/>
      <c r="BP15" s="13">
        <v>8649835.3900000006</v>
      </c>
      <c r="BQ15" s="429">
        <v>8876419.3599999994</v>
      </c>
      <c r="BR15" s="400">
        <f>SUM(BH15,BD15,AZ15,AV15,AR15,AN15)</f>
        <v>8921617.5</v>
      </c>
      <c r="BS15" s="430">
        <f>BR15-BQ15</f>
        <v>45198.140000000596</v>
      </c>
      <c r="BT15" s="431">
        <f>BS15/G15</f>
        <v>9.6639170408382711</v>
      </c>
    </row>
    <row r="16" spans="1:72">
      <c r="A16" s="346">
        <v>19</v>
      </c>
      <c r="B16" s="343">
        <v>2</v>
      </c>
      <c r="C16" s="343">
        <v>2</v>
      </c>
      <c r="D16" s="349" t="s">
        <v>47</v>
      </c>
      <c r="E16" s="20">
        <v>3961</v>
      </c>
      <c r="F16" s="20">
        <v>3966</v>
      </c>
      <c r="G16" s="12">
        <v>3937</v>
      </c>
      <c r="H16" s="12"/>
      <c r="I16" s="15">
        <v>259</v>
      </c>
      <c r="J16" s="15">
        <v>250</v>
      </c>
      <c r="K16" s="12">
        <v>237</v>
      </c>
      <c r="L16" s="12"/>
      <c r="M16" s="15">
        <v>41</v>
      </c>
      <c r="N16" s="15">
        <v>45</v>
      </c>
      <c r="O16" s="12">
        <v>46</v>
      </c>
      <c r="P16" s="12"/>
      <c r="Q16" s="15">
        <v>305</v>
      </c>
      <c r="R16" s="15">
        <v>292</v>
      </c>
      <c r="S16" s="12">
        <v>276</v>
      </c>
      <c r="T16" s="12"/>
      <c r="U16" s="15">
        <v>162</v>
      </c>
      <c r="V16" s="15">
        <v>164</v>
      </c>
      <c r="W16" s="12">
        <v>175</v>
      </c>
      <c r="X16" s="12"/>
      <c r="Y16" s="131">
        <v>767</v>
      </c>
      <c r="Z16" s="131">
        <v>751</v>
      </c>
      <c r="AA16" s="400">
        <f>SUM(K16,O16,S16,W16)</f>
        <v>734</v>
      </c>
      <c r="AB16" s="466">
        <f>AA16-Z16</f>
        <v>-17</v>
      </c>
      <c r="AC16" s="469">
        <f>AB16/Z16</f>
        <v>-2.2636484687083888E-2</v>
      </c>
      <c r="AD16" s="20">
        <v>3194</v>
      </c>
      <c r="AE16" s="20">
        <v>3215</v>
      </c>
      <c r="AF16" s="16">
        <v>3203</v>
      </c>
      <c r="AG16" s="16"/>
      <c r="AH16" s="20">
        <v>2192</v>
      </c>
      <c r="AI16" s="20">
        <v>2189</v>
      </c>
      <c r="AJ16" s="16">
        <v>2194</v>
      </c>
      <c r="AL16" s="13">
        <v>2188537.0499999998</v>
      </c>
      <c r="AM16" s="429">
        <v>2242647.5</v>
      </c>
      <c r="AN16" s="400">
        <f>K16*$AN$7</f>
        <v>2217281.9400000004</v>
      </c>
      <c r="AO16" s="400"/>
      <c r="AP16" s="13">
        <v>367999.6</v>
      </c>
      <c r="AQ16" s="429">
        <v>429242.85</v>
      </c>
      <c r="AR16" s="400">
        <f>O16*$AR$7</f>
        <v>457614.89999999997</v>
      </c>
      <c r="AS16" s="400"/>
      <c r="AT16" s="13">
        <v>2307291.4500000002</v>
      </c>
      <c r="AU16" s="429">
        <v>2386253.2000000002</v>
      </c>
      <c r="AV16" s="400">
        <f>S16*$AV$7</f>
        <v>2270947.3199999998</v>
      </c>
      <c r="AW16" s="400"/>
      <c r="AX16" s="13">
        <v>2097081.9</v>
      </c>
      <c r="AY16" s="429">
        <v>2271260.6</v>
      </c>
      <c r="AZ16" s="400">
        <f>W16*$AZ$7</f>
        <v>2528435</v>
      </c>
      <c r="BA16" s="400"/>
      <c r="BB16" s="13">
        <v>211251.16</v>
      </c>
      <c r="BC16" s="429">
        <v>225757.3</v>
      </c>
      <c r="BD16" s="400">
        <f>AF16*$BD$7</f>
        <v>234555.69</v>
      </c>
      <c r="BE16" s="400"/>
      <c r="BF16" s="13">
        <v>182988.16</v>
      </c>
      <c r="BG16" s="429">
        <v>188407.23</v>
      </c>
      <c r="BH16" s="400">
        <f>AJ16*$BH$7</f>
        <v>196823.74</v>
      </c>
      <c r="BI16" s="400"/>
      <c r="BJ16" s="429">
        <v>6960910.0000000009</v>
      </c>
      <c r="BK16" s="429">
        <v>7329404.1500000004</v>
      </c>
      <c r="BL16" s="400">
        <f>SUM(AN16,AR16,AV16,AZ16)</f>
        <v>7474279.1600000001</v>
      </c>
      <c r="BM16" s="380">
        <f>BL16-BK16</f>
        <v>144875.00999999978</v>
      </c>
      <c r="BN16" s="380">
        <f>BM16/G16</f>
        <v>36.798326136652214</v>
      </c>
      <c r="BO16" s="833"/>
      <c r="BP16" s="13">
        <v>7355149.3200000012</v>
      </c>
      <c r="BQ16" s="429">
        <v>7743568.6800000006</v>
      </c>
      <c r="BR16" s="400">
        <f>SUM(BH16,BD16,AZ16,AV16,AR16,AN16)</f>
        <v>7905658.5900000008</v>
      </c>
      <c r="BS16" s="430">
        <f>BR16-BQ16</f>
        <v>162089.91000000015</v>
      </c>
      <c r="BT16" s="431">
        <f>BS16/G16</f>
        <v>41.170919481839</v>
      </c>
    </row>
    <row r="17" spans="1:72">
      <c r="A17" s="346">
        <v>20</v>
      </c>
      <c r="B17" s="343">
        <v>6</v>
      </c>
      <c r="C17" s="343">
        <v>6</v>
      </c>
      <c r="D17" s="349" t="s">
        <v>48</v>
      </c>
      <c r="E17" s="20">
        <v>16405</v>
      </c>
      <c r="F17" s="20">
        <v>16387</v>
      </c>
      <c r="G17" s="12">
        <v>16429</v>
      </c>
      <c r="H17" s="12"/>
      <c r="I17" s="15">
        <v>769</v>
      </c>
      <c r="J17" s="15">
        <v>794</v>
      </c>
      <c r="K17" s="12">
        <v>820</v>
      </c>
      <c r="L17" s="12"/>
      <c r="M17" s="15">
        <v>148</v>
      </c>
      <c r="N17" s="15">
        <v>122</v>
      </c>
      <c r="O17" s="12">
        <v>151</v>
      </c>
      <c r="P17" s="12"/>
      <c r="Q17" s="15">
        <v>1155</v>
      </c>
      <c r="R17" s="15">
        <v>1101</v>
      </c>
      <c r="S17" s="12">
        <v>1006</v>
      </c>
      <c r="T17" s="12"/>
      <c r="U17" s="15">
        <v>650</v>
      </c>
      <c r="V17" s="15">
        <v>661</v>
      </c>
      <c r="W17" s="12">
        <v>666</v>
      </c>
      <c r="X17" s="12"/>
      <c r="Y17" s="131">
        <v>2722</v>
      </c>
      <c r="Z17" s="131">
        <v>2678</v>
      </c>
      <c r="AA17" s="400">
        <f>SUM(K17,O17,S17,W17)</f>
        <v>2643</v>
      </c>
      <c r="AB17" s="466">
        <f>AA17-Z17</f>
        <v>-35</v>
      </c>
      <c r="AC17" s="469">
        <f>AB17/Z17</f>
        <v>-1.3069454817027632E-2</v>
      </c>
      <c r="AD17" s="20">
        <v>13683</v>
      </c>
      <c r="AE17" s="20">
        <v>13709</v>
      </c>
      <c r="AF17" s="16">
        <v>13786</v>
      </c>
      <c r="AG17" s="16"/>
      <c r="AH17" s="20">
        <v>9032</v>
      </c>
      <c r="AI17" s="20">
        <v>9049</v>
      </c>
      <c r="AJ17" s="16">
        <v>9077</v>
      </c>
      <c r="AL17" s="13">
        <v>6498011.5500000007</v>
      </c>
      <c r="AM17" s="429">
        <v>7122648.46</v>
      </c>
      <c r="AN17" s="400">
        <f>K17*$AN$7</f>
        <v>7671608.4000000004</v>
      </c>
      <c r="AO17" s="400"/>
      <c r="AP17" s="13">
        <v>1328388.8</v>
      </c>
      <c r="AQ17" s="429">
        <v>1163725.06</v>
      </c>
      <c r="AR17" s="400">
        <f>O17*$AR$7</f>
        <v>1502170.65</v>
      </c>
      <c r="AS17" s="400"/>
      <c r="AT17" s="13">
        <v>8737447.9500000011</v>
      </c>
      <c r="AU17" s="429">
        <v>8997482.0999999996</v>
      </c>
      <c r="AV17" s="400">
        <f>S17*$AV$7</f>
        <v>8277438.4199999999</v>
      </c>
      <c r="AW17" s="400"/>
      <c r="AX17" s="13">
        <v>8414217.5</v>
      </c>
      <c r="AY17" s="429">
        <v>9154288.1500000004</v>
      </c>
      <c r="AZ17" s="400">
        <f>W17*$AZ$7</f>
        <v>9622501.2000000011</v>
      </c>
      <c r="BA17" s="400"/>
      <c r="BB17" s="13">
        <v>904993.62</v>
      </c>
      <c r="BC17" s="429">
        <v>962645.98</v>
      </c>
      <c r="BD17" s="400">
        <f>AF17*$BD$7</f>
        <v>1009548.78</v>
      </c>
      <c r="BE17" s="400"/>
      <c r="BF17" s="13">
        <v>753991.36</v>
      </c>
      <c r="BG17" s="429">
        <v>778847.42999999993</v>
      </c>
      <c r="BH17" s="400">
        <f>AJ17*$BH$7</f>
        <v>814297.66999999993</v>
      </c>
      <c r="BI17" s="400"/>
      <c r="BJ17" s="429">
        <v>24978065.800000001</v>
      </c>
      <c r="BK17" s="429">
        <v>26438143.77</v>
      </c>
      <c r="BL17" s="400">
        <f>SUM(AN17,AR17,AV17,AZ17)</f>
        <v>27073718.670000002</v>
      </c>
      <c r="BM17" s="380">
        <f>BL17-BK17</f>
        <v>635574.90000000224</v>
      </c>
      <c r="BN17" s="380">
        <f>BM17/G17</f>
        <v>38.686158621949126</v>
      </c>
      <c r="BO17" s="833"/>
      <c r="BP17" s="13">
        <v>26637050.780000001</v>
      </c>
      <c r="BQ17" s="429">
        <v>28179637.18</v>
      </c>
      <c r="BR17" s="400">
        <f>SUM(BH17,BD17,AZ17,AV17,AR17,AN17)</f>
        <v>28897565.119999997</v>
      </c>
      <c r="BS17" s="430">
        <f>BR17-BQ17</f>
        <v>717927.93999999762</v>
      </c>
      <c r="BT17" s="431">
        <f>BS17/G17</f>
        <v>43.698821595958222</v>
      </c>
    </row>
    <row r="18" spans="1:72">
      <c r="A18" s="346">
        <v>46</v>
      </c>
      <c r="B18" s="343">
        <v>10</v>
      </c>
      <c r="C18" s="343">
        <v>10</v>
      </c>
      <c r="D18" s="349" t="s">
        <v>49</v>
      </c>
      <c r="E18" s="20">
        <v>1320</v>
      </c>
      <c r="F18" s="20">
        <v>1288</v>
      </c>
      <c r="G18" s="12">
        <v>1273</v>
      </c>
      <c r="H18" s="12"/>
      <c r="I18" s="15">
        <v>50</v>
      </c>
      <c r="J18" s="15">
        <v>53</v>
      </c>
      <c r="K18" s="12">
        <v>54</v>
      </c>
      <c r="L18" s="12"/>
      <c r="M18" s="15">
        <v>8</v>
      </c>
      <c r="N18" s="15">
        <v>5</v>
      </c>
      <c r="O18" s="12">
        <v>8</v>
      </c>
      <c r="P18" s="12"/>
      <c r="Q18" s="15">
        <v>78</v>
      </c>
      <c r="R18" s="15">
        <v>67</v>
      </c>
      <c r="S18" s="12">
        <v>60</v>
      </c>
      <c r="T18" s="12"/>
      <c r="U18" s="15">
        <v>38</v>
      </c>
      <c r="V18" s="15">
        <v>41</v>
      </c>
      <c r="W18" s="12">
        <v>47</v>
      </c>
      <c r="X18" s="12"/>
      <c r="Y18" s="131">
        <v>174</v>
      </c>
      <c r="Z18" s="131">
        <v>166</v>
      </c>
      <c r="AA18" s="400">
        <f>SUM(K18,O18,S18,W18)</f>
        <v>169</v>
      </c>
      <c r="AB18" s="466">
        <f>AA18-Z18</f>
        <v>3</v>
      </c>
      <c r="AC18" s="469">
        <f>AB18/Z18</f>
        <v>1.8072289156626505E-2</v>
      </c>
      <c r="AD18" s="20">
        <v>1146</v>
      </c>
      <c r="AE18" s="20">
        <v>1122</v>
      </c>
      <c r="AF18" s="16">
        <v>1104</v>
      </c>
      <c r="AG18" s="16"/>
      <c r="AH18" s="20">
        <v>611</v>
      </c>
      <c r="AI18" s="20">
        <v>589</v>
      </c>
      <c r="AJ18" s="16">
        <v>573</v>
      </c>
      <c r="AL18" s="13">
        <v>422497.50000000012</v>
      </c>
      <c r="AM18" s="429">
        <v>475441.27</v>
      </c>
      <c r="AN18" s="400">
        <f>K18*$AN$7</f>
        <v>505203.48000000004</v>
      </c>
      <c r="AO18" s="400"/>
      <c r="AP18" s="13">
        <v>71804.800000000003</v>
      </c>
      <c r="AQ18" s="429">
        <v>47693.649999999987</v>
      </c>
      <c r="AR18" s="400">
        <f>O18*$AR$7</f>
        <v>79585.2</v>
      </c>
      <c r="AS18" s="400"/>
      <c r="AT18" s="13">
        <v>590061.42000000004</v>
      </c>
      <c r="AU18" s="429">
        <v>547530.70000000007</v>
      </c>
      <c r="AV18" s="400">
        <f>S18*$AV$7</f>
        <v>493684.19999999995</v>
      </c>
      <c r="AW18" s="400"/>
      <c r="AX18" s="13">
        <v>491908.1</v>
      </c>
      <c r="AY18" s="429">
        <v>567815.15</v>
      </c>
      <c r="AZ18" s="400">
        <f>W18*$AZ$7</f>
        <v>679065.4</v>
      </c>
      <c r="BA18" s="400"/>
      <c r="BB18" s="13">
        <v>75796.44</v>
      </c>
      <c r="BC18" s="429">
        <v>78786.84</v>
      </c>
      <c r="BD18" s="400">
        <f>AF18*$BD$7</f>
        <v>80845.919999999998</v>
      </c>
      <c r="BE18" s="400"/>
      <c r="BF18" s="13">
        <v>51006.28</v>
      </c>
      <c r="BG18" s="429">
        <v>50695.23</v>
      </c>
      <c r="BH18" s="400">
        <f>AJ18*$BH$7</f>
        <v>51403.829999999994</v>
      </c>
      <c r="BI18" s="400"/>
      <c r="BJ18" s="429">
        <v>1576271.82</v>
      </c>
      <c r="BK18" s="429">
        <v>1638480.77</v>
      </c>
      <c r="BL18" s="400">
        <f>SUM(AN18,AR18,AV18,AZ18)</f>
        <v>1757538.2799999998</v>
      </c>
      <c r="BM18" s="380">
        <f>BL18-BK18</f>
        <v>119057.50999999978</v>
      </c>
      <c r="BN18" s="380">
        <f>BM18/G18</f>
        <v>93.525145326001393</v>
      </c>
      <c r="BO18" s="833"/>
      <c r="BP18" s="13">
        <v>1703074.54</v>
      </c>
      <c r="BQ18" s="429">
        <v>1767962.84</v>
      </c>
      <c r="BR18" s="400">
        <f>SUM(BH18,BD18,AZ18,AV18,AR18,AN18)</f>
        <v>1889788.03</v>
      </c>
      <c r="BS18" s="430">
        <f>BR18-BQ18</f>
        <v>121825.18999999994</v>
      </c>
      <c r="BT18" s="431">
        <f>BS18/G18</f>
        <v>95.699285153181421</v>
      </c>
    </row>
    <row r="19" spans="1:72">
      <c r="A19" s="346">
        <v>47</v>
      </c>
      <c r="B19" s="343">
        <v>19</v>
      </c>
      <c r="C19" s="343">
        <v>19</v>
      </c>
      <c r="D19" s="349" t="s">
        <v>50</v>
      </c>
      <c r="E19" s="20">
        <v>1771</v>
      </c>
      <c r="F19" s="20">
        <v>1762</v>
      </c>
      <c r="G19" s="12">
        <v>1769</v>
      </c>
      <c r="H19" s="12"/>
      <c r="I19" s="15">
        <v>61</v>
      </c>
      <c r="J19" s="15">
        <v>60</v>
      </c>
      <c r="K19" s="12">
        <v>61</v>
      </c>
      <c r="L19" s="12"/>
      <c r="M19" s="15">
        <v>10</v>
      </c>
      <c r="N19" s="15">
        <v>7</v>
      </c>
      <c r="O19" s="12">
        <v>9</v>
      </c>
      <c r="P19" s="12"/>
      <c r="Q19" s="15">
        <v>95</v>
      </c>
      <c r="R19" s="15">
        <v>85</v>
      </c>
      <c r="S19" s="12">
        <v>68</v>
      </c>
      <c r="T19" s="12"/>
      <c r="U19" s="15">
        <v>57</v>
      </c>
      <c r="V19" s="15">
        <v>63</v>
      </c>
      <c r="W19" s="12">
        <v>64</v>
      </c>
      <c r="X19" s="12"/>
      <c r="Y19" s="131">
        <v>223</v>
      </c>
      <c r="Z19" s="131">
        <v>215</v>
      </c>
      <c r="AA19" s="400">
        <f>SUM(K19,O19,S19,W19)</f>
        <v>202</v>
      </c>
      <c r="AB19" s="466">
        <f>AA19-Z19</f>
        <v>-13</v>
      </c>
      <c r="AC19" s="469">
        <f>AB19/Z19</f>
        <v>-6.0465116279069767E-2</v>
      </c>
      <c r="AD19" s="20">
        <v>1548</v>
      </c>
      <c r="AE19" s="20">
        <v>1547</v>
      </c>
      <c r="AF19" s="16">
        <v>1567</v>
      </c>
      <c r="AG19" s="16"/>
      <c r="AH19" s="20">
        <v>957</v>
      </c>
      <c r="AI19" s="20">
        <v>956</v>
      </c>
      <c r="AJ19" s="16">
        <v>972</v>
      </c>
      <c r="AL19" s="13">
        <v>515446.95000000013</v>
      </c>
      <c r="AM19" s="429">
        <v>538235.4</v>
      </c>
      <c r="AN19" s="400">
        <f>K19*$AN$7</f>
        <v>570692.82000000007</v>
      </c>
      <c r="AO19" s="400"/>
      <c r="AP19" s="13">
        <v>89756</v>
      </c>
      <c r="AQ19" s="429">
        <v>66771.11</v>
      </c>
      <c r="AR19" s="400">
        <f>O19*$AR$7</f>
        <v>89533.349999999991</v>
      </c>
      <c r="AS19" s="400"/>
      <c r="AT19" s="13">
        <v>718664.55</v>
      </c>
      <c r="AU19" s="429">
        <v>694628.5</v>
      </c>
      <c r="AV19" s="400">
        <f>S19*$AV$7</f>
        <v>559508.76</v>
      </c>
      <c r="AW19" s="400"/>
      <c r="AX19" s="13">
        <v>737862.15</v>
      </c>
      <c r="AY19" s="429">
        <v>872496.45</v>
      </c>
      <c r="AZ19" s="400">
        <f>W19*$AZ$7</f>
        <v>924684.80000000005</v>
      </c>
      <c r="BA19" s="400"/>
      <c r="BB19" s="13">
        <v>102384.72</v>
      </c>
      <c r="BC19" s="429">
        <v>108630.34</v>
      </c>
      <c r="BD19" s="400">
        <f>AF19*$BD$7</f>
        <v>114751.41</v>
      </c>
      <c r="BE19" s="400"/>
      <c r="BF19" s="13">
        <v>79890.36</v>
      </c>
      <c r="BG19" s="429">
        <v>82282.92</v>
      </c>
      <c r="BH19" s="400">
        <f>AJ19*$BH$7</f>
        <v>87198.12</v>
      </c>
      <c r="BI19" s="400"/>
      <c r="BJ19" s="429">
        <v>2061729.65</v>
      </c>
      <c r="BK19" s="429">
        <v>2172131.46</v>
      </c>
      <c r="BL19" s="400">
        <f>SUM(AN19,AR19,AV19,AZ19)</f>
        <v>2144419.7300000004</v>
      </c>
      <c r="BM19" s="380">
        <f>BL19-BK19</f>
        <v>-27711.729999999516</v>
      </c>
      <c r="BN19" s="380">
        <f>BM19/G19</f>
        <v>-15.665195025437827</v>
      </c>
      <c r="BO19" s="833"/>
      <c r="BP19" s="13">
        <v>2244004.73</v>
      </c>
      <c r="BQ19" s="429">
        <v>2363044.7200000002</v>
      </c>
      <c r="BR19" s="400">
        <f>SUM(BH19,BD19,AZ19,AV19,AR19,AN19)</f>
        <v>2346369.2600000002</v>
      </c>
      <c r="BS19" s="430">
        <f>BR19-BQ19</f>
        <v>-16675.459999999963</v>
      </c>
      <c r="BT19" s="431">
        <f>BS19/G19</f>
        <v>-9.426489542114167</v>
      </c>
    </row>
    <row r="20" spans="1:72">
      <c r="A20" s="346">
        <v>49</v>
      </c>
      <c r="B20" s="343">
        <v>1</v>
      </c>
      <c r="C20" s="377">
        <v>33</v>
      </c>
      <c r="D20" s="349" t="s">
        <v>51</v>
      </c>
      <c r="E20" s="20">
        <v>314024</v>
      </c>
      <c r="F20" s="20">
        <v>320931</v>
      </c>
      <c r="G20" s="12">
        <v>325716</v>
      </c>
      <c r="H20" s="12"/>
      <c r="I20" s="15">
        <v>20404</v>
      </c>
      <c r="J20" s="15">
        <v>20732</v>
      </c>
      <c r="K20" s="12">
        <v>20970</v>
      </c>
      <c r="L20" s="12"/>
      <c r="M20" s="15">
        <v>3591</v>
      </c>
      <c r="N20" s="15">
        <v>3531</v>
      </c>
      <c r="O20" s="12">
        <v>3447</v>
      </c>
      <c r="P20" s="12"/>
      <c r="Q20" s="15">
        <v>23660</v>
      </c>
      <c r="R20" s="15">
        <v>23553</v>
      </c>
      <c r="S20" s="12">
        <v>23273</v>
      </c>
      <c r="T20" s="12"/>
      <c r="U20" s="15">
        <v>11989</v>
      </c>
      <c r="V20" s="15">
        <v>12331</v>
      </c>
      <c r="W20" s="12">
        <v>12559</v>
      </c>
      <c r="X20" s="12"/>
      <c r="Y20" s="131">
        <v>59644</v>
      </c>
      <c r="Z20" s="131">
        <v>60147</v>
      </c>
      <c r="AA20" s="400">
        <f>SUM(K20,O20,S20,W20)</f>
        <v>60249</v>
      </c>
      <c r="AB20" s="466">
        <f>AA20-Z20</f>
        <v>102</v>
      </c>
      <c r="AC20" s="469">
        <f>AB20/Z20</f>
        <v>1.6958451793106888E-3</v>
      </c>
      <c r="AD20" s="20">
        <v>254380</v>
      </c>
      <c r="AE20" s="20">
        <v>260784</v>
      </c>
      <c r="AF20" s="16">
        <v>265467</v>
      </c>
      <c r="AG20" s="16"/>
      <c r="AH20" s="20">
        <v>199024</v>
      </c>
      <c r="AI20" s="20">
        <v>204100</v>
      </c>
      <c r="AJ20" s="16">
        <v>207416</v>
      </c>
      <c r="AL20" s="13">
        <v>172412779.80000001</v>
      </c>
      <c r="AM20" s="429">
        <v>185978271.88</v>
      </c>
      <c r="AN20" s="400">
        <f>K20*$AN$7</f>
        <v>196187351.40000001</v>
      </c>
      <c r="AO20" s="400"/>
      <c r="AP20" s="13">
        <v>32231379.600000001</v>
      </c>
      <c r="AQ20" s="429">
        <v>33681255.630000003</v>
      </c>
      <c r="AR20" s="400">
        <f>O20*$AR$7</f>
        <v>34291273.049999997</v>
      </c>
      <c r="AS20" s="400"/>
      <c r="AT20" s="13">
        <v>178985297.40000001</v>
      </c>
      <c r="AU20" s="429">
        <v>192477471.30000001</v>
      </c>
      <c r="AV20" s="400">
        <f>S20*$AV$7</f>
        <v>191491873.10999998</v>
      </c>
      <c r="AW20" s="400"/>
      <c r="AX20" s="13">
        <v>155197005.55000001</v>
      </c>
      <c r="AY20" s="429">
        <v>170773868.65000001</v>
      </c>
      <c r="AZ20" s="400">
        <f>W20*$AZ$7</f>
        <v>181454943.80000001</v>
      </c>
      <c r="BA20" s="400"/>
      <c r="BB20" s="13">
        <v>16824693.199999999</v>
      </c>
      <c r="BC20" s="429">
        <v>18312252.48</v>
      </c>
      <c r="BD20" s="400">
        <f>AF20*$BD$7</f>
        <v>19440148.41</v>
      </c>
      <c r="BE20" s="400"/>
      <c r="BF20" s="13">
        <v>16614523.52</v>
      </c>
      <c r="BG20" s="429">
        <v>17566887</v>
      </c>
      <c r="BH20" s="400">
        <f>AJ20*$BH$7</f>
        <v>18607289.359999999</v>
      </c>
      <c r="BI20" s="400"/>
      <c r="BJ20" s="429">
        <v>538826462.35000002</v>
      </c>
      <c r="BK20" s="429">
        <v>582910867.46000004</v>
      </c>
      <c r="BL20" s="400">
        <f>SUM(AN20,AR20,AV20,AZ20)</f>
        <v>603425441.3599999</v>
      </c>
      <c r="BM20" s="380">
        <f>BL20-BK20</f>
        <v>20514573.899999857</v>
      </c>
      <c r="BN20" s="380">
        <f>BM20/G20</f>
        <v>62.98300943152887</v>
      </c>
      <c r="BO20" s="833"/>
      <c r="BP20" s="13">
        <v>572265679.07000005</v>
      </c>
      <c r="BQ20" s="429">
        <v>618790006.94000006</v>
      </c>
      <c r="BR20" s="400">
        <f>SUM(BH20,BD20,AZ20,AV20,AR20,AN20)</f>
        <v>641472879.13</v>
      </c>
      <c r="BS20" s="430">
        <f>BR20-BQ20</f>
        <v>22682872.189999938</v>
      </c>
      <c r="BT20" s="431">
        <f>BS20/G20</f>
        <v>69.640030548084638</v>
      </c>
    </row>
    <row r="21" spans="1:72">
      <c r="A21" s="346">
        <v>50</v>
      </c>
      <c r="B21" s="343">
        <v>4</v>
      </c>
      <c r="C21" s="343">
        <v>4</v>
      </c>
      <c r="D21" s="349" t="s">
        <v>52</v>
      </c>
      <c r="E21" s="20">
        <v>11184</v>
      </c>
      <c r="F21" s="20">
        <v>11084</v>
      </c>
      <c r="G21" s="12">
        <v>11005</v>
      </c>
      <c r="H21" s="12"/>
      <c r="I21" s="15">
        <v>484</v>
      </c>
      <c r="J21" s="15">
        <v>485</v>
      </c>
      <c r="K21" s="12">
        <v>477</v>
      </c>
      <c r="L21" s="12"/>
      <c r="M21" s="15">
        <v>93</v>
      </c>
      <c r="N21" s="15">
        <v>88</v>
      </c>
      <c r="O21" s="12">
        <v>81</v>
      </c>
      <c r="P21" s="12"/>
      <c r="Q21" s="15">
        <v>750</v>
      </c>
      <c r="R21" s="15">
        <v>720</v>
      </c>
      <c r="S21" s="12">
        <v>685</v>
      </c>
      <c r="T21" s="12"/>
      <c r="U21" s="15">
        <v>409</v>
      </c>
      <c r="V21" s="15">
        <v>415</v>
      </c>
      <c r="W21" s="12">
        <v>389</v>
      </c>
      <c r="X21" s="12"/>
      <c r="Y21" s="131">
        <v>1736</v>
      </c>
      <c r="Z21" s="131">
        <v>1708</v>
      </c>
      <c r="AA21" s="400">
        <f>SUM(K21,O21,S21,W21)</f>
        <v>1632</v>
      </c>
      <c r="AB21" s="466">
        <f>AA21-Z21</f>
        <v>-76</v>
      </c>
      <c r="AC21" s="469">
        <f>AB21/Z21</f>
        <v>-4.449648711943794E-2</v>
      </c>
      <c r="AD21" s="20">
        <v>9448</v>
      </c>
      <c r="AE21" s="20">
        <v>9376</v>
      </c>
      <c r="AF21" s="16">
        <v>9373</v>
      </c>
      <c r="AG21" s="16"/>
      <c r="AH21" s="20">
        <v>5891</v>
      </c>
      <c r="AI21" s="20">
        <v>5826</v>
      </c>
      <c r="AJ21" s="16">
        <v>5741</v>
      </c>
      <c r="AL21" s="13">
        <v>4089775.8</v>
      </c>
      <c r="AM21" s="429">
        <v>4350736.1500000004</v>
      </c>
      <c r="AN21" s="400">
        <f>K21*$AN$7</f>
        <v>4462630.74</v>
      </c>
      <c r="AO21" s="400"/>
      <c r="AP21" s="13">
        <v>834730.8</v>
      </c>
      <c r="AQ21" s="429">
        <v>839408.24</v>
      </c>
      <c r="AR21" s="400">
        <f>O21*$AR$7</f>
        <v>805800.15</v>
      </c>
      <c r="AS21" s="400"/>
      <c r="AT21" s="13">
        <v>5673667.5</v>
      </c>
      <c r="AU21" s="429">
        <v>5883912</v>
      </c>
      <c r="AV21" s="400">
        <f>S21*$AV$7</f>
        <v>5636227.9500000002</v>
      </c>
      <c r="AW21" s="400"/>
      <c r="AX21" s="13">
        <v>5294484.5500000007</v>
      </c>
      <c r="AY21" s="429">
        <v>5747397.25</v>
      </c>
      <c r="AZ21" s="400">
        <f>W21*$AZ$7</f>
        <v>5620349.8000000007</v>
      </c>
      <c r="BA21" s="400"/>
      <c r="BB21" s="13">
        <v>624890.72</v>
      </c>
      <c r="BC21" s="429">
        <v>658382.72</v>
      </c>
      <c r="BD21" s="400">
        <f>AF21*$BD$7</f>
        <v>686384.79</v>
      </c>
      <c r="BE21" s="400"/>
      <c r="BF21" s="13">
        <v>491780.68000000011</v>
      </c>
      <c r="BG21" s="429">
        <v>501443.81999999989</v>
      </c>
      <c r="BH21" s="400">
        <f>AJ21*$BH$7</f>
        <v>515025.11</v>
      </c>
      <c r="BI21" s="400"/>
      <c r="BJ21" s="429">
        <v>15892658.65</v>
      </c>
      <c r="BK21" s="429">
        <v>16821453.640000001</v>
      </c>
      <c r="BL21" s="400">
        <f>SUM(AN21,AR21,AV21,AZ21)</f>
        <v>16525008.640000001</v>
      </c>
      <c r="BM21" s="380">
        <f>BL21-BK21</f>
        <v>-296445</v>
      </c>
      <c r="BN21" s="380">
        <f>BM21/G21</f>
        <v>-26.937301226715128</v>
      </c>
      <c r="BO21" s="833"/>
      <c r="BP21" s="13">
        <v>17009330.050000001</v>
      </c>
      <c r="BQ21" s="429">
        <v>17981280.18</v>
      </c>
      <c r="BR21" s="400">
        <f>SUM(BH21,BD21,AZ21,AV21,AR21,AN21)</f>
        <v>17726418.540000003</v>
      </c>
      <c r="BS21" s="430">
        <f>BR21-BQ21</f>
        <v>-254861.63999999687</v>
      </c>
      <c r="BT21" s="431">
        <f>BS21/G21</f>
        <v>-23.158713312130565</v>
      </c>
    </row>
    <row r="22" spans="1:72">
      <c r="A22" s="346">
        <v>51</v>
      </c>
      <c r="B22" s="343">
        <v>4</v>
      </c>
      <c r="C22" s="343">
        <v>4</v>
      </c>
      <c r="D22" s="349" t="s">
        <v>53</v>
      </c>
      <c r="E22" s="20">
        <v>9143</v>
      </c>
      <c r="F22" s="20">
        <v>9052</v>
      </c>
      <c r="G22" s="12">
        <v>8920</v>
      </c>
      <c r="H22" s="12"/>
      <c r="I22" s="15">
        <v>429</v>
      </c>
      <c r="J22" s="15">
        <v>404</v>
      </c>
      <c r="K22" s="12">
        <v>382</v>
      </c>
      <c r="L22" s="12"/>
      <c r="M22" s="15">
        <v>85</v>
      </c>
      <c r="N22" s="15">
        <v>93</v>
      </c>
      <c r="O22" s="12">
        <v>75</v>
      </c>
      <c r="P22" s="12"/>
      <c r="Q22" s="15">
        <v>670</v>
      </c>
      <c r="R22" s="15">
        <v>634</v>
      </c>
      <c r="S22" s="12">
        <v>623</v>
      </c>
      <c r="T22" s="12"/>
      <c r="U22" s="15">
        <v>388</v>
      </c>
      <c r="V22" s="15">
        <v>375</v>
      </c>
      <c r="W22" s="12">
        <v>342</v>
      </c>
      <c r="X22" s="12"/>
      <c r="Y22" s="131">
        <v>1572</v>
      </c>
      <c r="Z22" s="131">
        <v>1506</v>
      </c>
      <c r="AA22" s="400">
        <f>SUM(K22,O22,S22,W22)</f>
        <v>1422</v>
      </c>
      <c r="AB22" s="466">
        <f>AA22-Z22</f>
        <v>-84</v>
      </c>
      <c r="AC22" s="469">
        <f>AB22/Z22</f>
        <v>-5.5776892430278883E-2</v>
      </c>
      <c r="AD22" s="20">
        <v>7571</v>
      </c>
      <c r="AE22" s="20">
        <v>7546</v>
      </c>
      <c r="AF22" s="16">
        <v>7498</v>
      </c>
      <c r="AG22" s="16"/>
      <c r="AH22" s="20">
        <v>4852</v>
      </c>
      <c r="AI22" s="20">
        <v>4804</v>
      </c>
      <c r="AJ22" s="16">
        <v>4718</v>
      </c>
      <c r="AL22" s="13">
        <v>3625028.55</v>
      </c>
      <c r="AM22" s="429">
        <v>3624118.36</v>
      </c>
      <c r="AN22" s="400">
        <f>K22*$AN$7</f>
        <v>3573846.8400000003</v>
      </c>
      <c r="AO22" s="400"/>
      <c r="AP22" s="13">
        <v>762926</v>
      </c>
      <c r="AQ22" s="429">
        <v>887101.89</v>
      </c>
      <c r="AR22" s="400">
        <f>O22*$AR$7</f>
        <v>746111.25</v>
      </c>
      <c r="AS22" s="400"/>
      <c r="AT22" s="13">
        <v>5068476.3</v>
      </c>
      <c r="AU22" s="429">
        <v>5181111.4000000004</v>
      </c>
      <c r="AV22" s="400">
        <f>S22*$AV$7</f>
        <v>5126087.6099999994</v>
      </c>
      <c r="AW22" s="400"/>
      <c r="AX22" s="13">
        <v>5022640.6000000006</v>
      </c>
      <c r="AY22" s="429">
        <v>5193431.25</v>
      </c>
      <c r="AZ22" s="400">
        <f>W22*$AZ$7</f>
        <v>4941284.4000000004</v>
      </c>
      <c r="BA22" s="400"/>
      <c r="BB22" s="13">
        <v>500745.94</v>
      </c>
      <c r="BC22" s="429">
        <v>529880.12</v>
      </c>
      <c r="BD22" s="400">
        <f>AF22*$BD$7</f>
        <v>549078.54</v>
      </c>
      <c r="BE22" s="400"/>
      <c r="BF22" s="13">
        <v>405044.96</v>
      </c>
      <c r="BG22" s="429">
        <v>413480.28</v>
      </c>
      <c r="BH22" s="400">
        <f>AJ22*$BH$7</f>
        <v>423251.77999999997</v>
      </c>
      <c r="BI22" s="400"/>
      <c r="BJ22" s="429">
        <v>14479071.449999999</v>
      </c>
      <c r="BK22" s="429">
        <v>14885762.9</v>
      </c>
      <c r="BL22" s="400">
        <f>SUM(AN22,AR22,AV22,AZ22)</f>
        <v>14387330.1</v>
      </c>
      <c r="BM22" s="380">
        <f>BL22-BK22</f>
        <v>-498432.80000000075</v>
      </c>
      <c r="BN22" s="380">
        <f>BM22/G22</f>
        <v>-55.878116591928332</v>
      </c>
      <c r="BO22" s="833"/>
      <c r="BP22" s="13">
        <v>15384862.35</v>
      </c>
      <c r="BQ22" s="429">
        <v>15829123.300000001</v>
      </c>
      <c r="BR22" s="400">
        <f>SUM(BH22,BD22,AZ22,AV22,AR22,AN22)</f>
        <v>15359660.42</v>
      </c>
      <c r="BS22" s="430">
        <f>BR22-BQ22</f>
        <v>-469462.88000000082</v>
      </c>
      <c r="BT22" s="431">
        <f>BS22/G22</f>
        <v>-52.630367713004574</v>
      </c>
    </row>
    <row r="23" spans="1:72">
      <c r="A23" s="346">
        <v>52</v>
      </c>
      <c r="B23" s="343">
        <v>14</v>
      </c>
      <c r="C23" s="343">
        <v>14</v>
      </c>
      <c r="D23" s="349" t="s">
        <v>54</v>
      </c>
      <c r="E23" s="20">
        <v>2292</v>
      </c>
      <c r="F23" s="20">
        <v>2272</v>
      </c>
      <c r="G23" s="12">
        <v>2267</v>
      </c>
      <c r="H23" s="12"/>
      <c r="I23" s="15">
        <v>107</v>
      </c>
      <c r="J23" s="15">
        <v>90</v>
      </c>
      <c r="K23" s="12">
        <v>89</v>
      </c>
      <c r="L23" s="12"/>
      <c r="M23" s="15">
        <v>23</v>
      </c>
      <c r="N23" s="15">
        <v>26</v>
      </c>
      <c r="O23" s="12">
        <v>19</v>
      </c>
      <c r="P23" s="12"/>
      <c r="Q23" s="15">
        <v>161</v>
      </c>
      <c r="R23" s="15">
        <v>151</v>
      </c>
      <c r="S23" s="12">
        <v>151</v>
      </c>
      <c r="T23" s="12"/>
      <c r="U23" s="15">
        <v>97</v>
      </c>
      <c r="V23" s="15">
        <v>101</v>
      </c>
      <c r="W23" s="12">
        <v>100</v>
      </c>
      <c r="X23" s="12"/>
      <c r="Y23" s="131">
        <v>388</v>
      </c>
      <c r="Z23" s="131">
        <v>368</v>
      </c>
      <c r="AA23" s="400">
        <f>SUM(K23,O23,S23,W23)</f>
        <v>359</v>
      </c>
      <c r="AB23" s="466">
        <f>AA23-Z23</f>
        <v>-9</v>
      </c>
      <c r="AC23" s="469">
        <f>AB23/Z23</f>
        <v>-2.4456521739130436E-2</v>
      </c>
      <c r="AD23" s="20">
        <v>1904</v>
      </c>
      <c r="AE23" s="20">
        <v>1904</v>
      </c>
      <c r="AF23" s="16">
        <v>1908</v>
      </c>
      <c r="AG23" s="16"/>
      <c r="AH23" s="20">
        <v>1135</v>
      </c>
      <c r="AI23" s="20">
        <v>1149</v>
      </c>
      <c r="AJ23" s="16">
        <v>1148</v>
      </c>
      <c r="AL23" s="13">
        <v>904144.65</v>
      </c>
      <c r="AM23" s="429">
        <v>807353.1</v>
      </c>
      <c r="AN23" s="400">
        <f>K23*$AN$7</f>
        <v>832650.18</v>
      </c>
      <c r="AO23" s="400"/>
      <c r="AP23" s="13">
        <v>206438.8</v>
      </c>
      <c r="AQ23" s="429">
        <v>248006.98</v>
      </c>
      <c r="AR23" s="400">
        <f>O23*$AR$7</f>
        <v>189014.85</v>
      </c>
      <c r="AS23" s="400"/>
      <c r="AT23" s="13">
        <v>1217947.29</v>
      </c>
      <c r="AU23" s="429">
        <v>1233987.1000000001</v>
      </c>
      <c r="AV23" s="400">
        <f>S23*$AV$7</f>
        <v>1242438.57</v>
      </c>
      <c r="AW23" s="400"/>
      <c r="AX23" s="13">
        <v>1255660.1499999999</v>
      </c>
      <c r="AY23" s="429">
        <v>1398764.15</v>
      </c>
      <c r="AZ23" s="400">
        <f>W23*$AZ$7</f>
        <v>1444820</v>
      </c>
      <c r="BA23" s="400"/>
      <c r="BB23" s="13">
        <v>125930.56</v>
      </c>
      <c r="BC23" s="429">
        <v>133698.88</v>
      </c>
      <c r="BD23" s="400">
        <f>AF23*$BD$7</f>
        <v>139722.84</v>
      </c>
      <c r="BE23" s="400"/>
      <c r="BF23" s="13">
        <v>94749.8</v>
      </c>
      <c r="BG23" s="429">
        <v>98894.43</v>
      </c>
      <c r="BH23" s="400">
        <f>AJ23*$BH$7</f>
        <v>102987.07999999999</v>
      </c>
      <c r="BI23" s="400"/>
      <c r="BJ23" s="429">
        <v>3584190.8900000011</v>
      </c>
      <c r="BK23" s="429">
        <v>3688111.33</v>
      </c>
      <c r="BL23" s="400">
        <f>SUM(AN23,AR23,AV23,AZ23)</f>
        <v>3708923.6</v>
      </c>
      <c r="BM23" s="380">
        <f>BL23-BK23</f>
        <v>20812.270000000019</v>
      </c>
      <c r="BN23" s="380">
        <f>BM23/G23</f>
        <v>9.1805337450375024</v>
      </c>
      <c r="BO23" s="833"/>
      <c r="BP23" s="13">
        <v>3804871.25</v>
      </c>
      <c r="BQ23" s="429">
        <v>3920704.64</v>
      </c>
      <c r="BR23" s="400">
        <f>SUM(BH23,BD23,AZ23,AV23,AR23,AN23)</f>
        <v>3951633.5200000005</v>
      </c>
      <c r="BS23" s="430">
        <f>BR23-BQ23</f>
        <v>30928.880000000354</v>
      </c>
      <c r="BT23" s="431">
        <f>BS23/G23</f>
        <v>13.643087781208802</v>
      </c>
    </row>
    <row r="24" spans="1:72">
      <c r="A24" s="346">
        <v>61</v>
      </c>
      <c r="B24" s="343">
        <v>5</v>
      </c>
      <c r="C24" s="343">
        <v>5</v>
      </c>
      <c r="D24" s="349" t="s">
        <v>55</v>
      </c>
      <c r="E24" s="20">
        <v>16469</v>
      </c>
      <c r="F24" s="20">
        <v>16478</v>
      </c>
      <c r="G24" s="12">
        <v>16307</v>
      </c>
      <c r="H24" s="12"/>
      <c r="I24" s="15">
        <v>620</v>
      </c>
      <c r="J24" s="15">
        <v>573</v>
      </c>
      <c r="K24" s="12">
        <v>560</v>
      </c>
      <c r="L24" s="12"/>
      <c r="M24" s="15">
        <v>118</v>
      </c>
      <c r="N24" s="15">
        <v>119</v>
      </c>
      <c r="O24" s="12">
        <v>112</v>
      </c>
      <c r="P24" s="12"/>
      <c r="Q24" s="15">
        <v>806</v>
      </c>
      <c r="R24" s="15">
        <v>789</v>
      </c>
      <c r="S24" s="12">
        <v>796</v>
      </c>
      <c r="T24" s="12"/>
      <c r="U24" s="15">
        <v>476</v>
      </c>
      <c r="V24" s="15">
        <v>475</v>
      </c>
      <c r="W24" s="12">
        <v>433</v>
      </c>
      <c r="X24" s="12"/>
      <c r="Y24" s="131">
        <v>2020</v>
      </c>
      <c r="Z24" s="131">
        <v>1956</v>
      </c>
      <c r="AA24" s="400">
        <f>SUM(K24,O24,S24,W24)</f>
        <v>1901</v>
      </c>
      <c r="AB24" s="466">
        <f>AA24-Z24</f>
        <v>-55</v>
      </c>
      <c r="AC24" s="469">
        <f>AB24/Z24</f>
        <v>-2.8118609406952964E-2</v>
      </c>
      <c r="AD24" s="20">
        <v>14449</v>
      </c>
      <c r="AE24" s="20">
        <v>14522</v>
      </c>
      <c r="AF24" s="16">
        <v>14406</v>
      </c>
      <c r="AG24" s="16"/>
      <c r="AH24" s="20">
        <v>8649</v>
      </c>
      <c r="AI24" s="20">
        <v>8637</v>
      </c>
      <c r="AJ24" s="16">
        <v>8497</v>
      </c>
      <c r="AL24" s="13">
        <v>5238969</v>
      </c>
      <c r="AM24" s="429">
        <v>5140148.07</v>
      </c>
      <c r="AN24" s="400">
        <f>K24*$AN$7</f>
        <v>5239147.2</v>
      </c>
      <c r="AO24" s="400"/>
      <c r="AP24" s="13">
        <v>1059120.8</v>
      </c>
      <c r="AQ24" s="429">
        <v>1135108.8700000001</v>
      </c>
      <c r="AR24" s="400">
        <f>O24*$AR$7</f>
        <v>1114192.8</v>
      </c>
      <c r="AS24" s="400"/>
      <c r="AT24" s="13">
        <v>6097301.3399999999</v>
      </c>
      <c r="AU24" s="429">
        <v>6447786.9000000004</v>
      </c>
      <c r="AV24" s="400">
        <f>S24*$AV$7</f>
        <v>6549543.7199999997</v>
      </c>
      <c r="AW24" s="400"/>
      <c r="AX24" s="13">
        <v>6161796.2000000002</v>
      </c>
      <c r="AY24" s="429">
        <v>6578346.25</v>
      </c>
      <c r="AZ24" s="400">
        <f>W24*$AZ$7</f>
        <v>6256070.6000000006</v>
      </c>
      <c r="BA24" s="400"/>
      <c r="BB24" s="13">
        <v>955656.86</v>
      </c>
      <c r="BC24" s="429">
        <v>1019734.84</v>
      </c>
      <c r="BD24" s="400">
        <f>AF24*$BD$7</f>
        <v>1054951.3800000001</v>
      </c>
      <c r="BE24" s="400"/>
      <c r="BF24" s="13">
        <v>722018.52</v>
      </c>
      <c r="BG24" s="429">
        <v>743386.59</v>
      </c>
      <c r="BH24" s="400">
        <f>AJ24*$BH$7</f>
        <v>762265.87</v>
      </c>
      <c r="BI24" s="400"/>
      <c r="BJ24" s="429">
        <v>18557187.34</v>
      </c>
      <c r="BK24" s="429">
        <v>19301390.09</v>
      </c>
      <c r="BL24" s="400">
        <f>SUM(AN24,AR24,AV24,AZ24)</f>
        <v>19158954.32</v>
      </c>
      <c r="BM24" s="380">
        <f>BL24-BK24</f>
        <v>-142435.76999999955</v>
      </c>
      <c r="BN24" s="380">
        <f>BM24/G24</f>
        <v>-8.7346397252713288</v>
      </c>
      <c r="BO24" s="833"/>
      <c r="BP24" s="13">
        <v>20234862.719999999</v>
      </c>
      <c r="BQ24" s="429">
        <v>21064511.52</v>
      </c>
      <c r="BR24" s="400">
        <f>SUM(BH24,BD24,AZ24,AV24,AR24,AN24)</f>
        <v>20976171.57</v>
      </c>
      <c r="BS24" s="430">
        <f>BR24-BQ24</f>
        <v>-88339.949999999255</v>
      </c>
      <c r="BT24" s="431">
        <f>BS24/G24</f>
        <v>-5.4173023854785836</v>
      </c>
    </row>
    <row r="25" spans="1:72">
      <c r="A25" s="346">
        <v>69</v>
      </c>
      <c r="B25" s="343">
        <v>17</v>
      </c>
      <c r="C25" s="343">
        <v>17</v>
      </c>
      <c r="D25" s="349" t="s">
        <v>56</v>
      </c>
      <c r="E25" s="20">
        <v>6558</v>
      </c>
      <c r="F25" s="20">
        <v>6492</v>
      </c>
      <c r="G25" s="12">
        <v>6441</v>
      </c>
      <c r="H25" s="12"/>
      <c r="I25" s="15">
        <v>364</v>
      </c>
      <c r="J25" s="15">
        <v>352</v>
      </c>
      <c r="K25" s="12">
        <v>337</v>
      </c>
      <c r="L25" s="12"/>
      <c r="M25" s="15">
        <v>76</v>
      </c>
      <c r="N25" s="15">
        <v>72</v>
      </c>
      <c r="O25" s="12">
        <v>73</v>
      </c>
      <c r="P25" s="12"/>
      <c r="Q25" s="15">
        <v>483</v>
      </c>
      <c r="R25" s="15">
        <v>473</v>
      </c>
      <c r="S25" s="12">
        <v>470</v>
      </c>
      <c r="T25" s="12"/>
      <c r="U25" s="15">
        <v>278</v>
      </c>
      <c r="V25" s="15">
        <v>284</v>
      </c>
      <c r="W25" s="12">
        <v>260</v>
      </c>
      <c r="X25" s="12"/>
      <c r="Y25" s="131">
        <v>1201</v>
      </c>
      <c r="Z25" s="131">
        <v>1181</v>
      </c>
      <c r="AA25" s="400">
        <f>SUM(K25,O25,S25,W25)</f>
        <v>1140</v>
      </c>
      <c r="AB25" s="466">
        <f>AA25-Z25</f>
        <v>-41</v>
      </c>
      <c r="AC25" s="469">
        <f>AB25/Z25</f>
        <v>-3.4716342082980522E-2</v>
      </c>
      <c r="AD25" s="20">
        <v>5357</v>
      </c>
      <c r="AE25" s="20">
        <v>5311</v>
      </c>
      <c r="AF25" s="16">
        <v>5301</v>
      </c>
      <c r="AG25" s="16"/>
      <c r="AH25" s="20">
        <v>3355</v>
      </c>
      <c r="AI25" s="20">
        <v>3304</v>
      </c>
      <c r="AJ25" s="16">
        <v>3247</v>
      </c>
      <c r="AL25" s="13">
        <v>3075781.8</v>
      </c>
      <c r="AM25" s="429">
        <v>3157647.68</v>
      </c>
      <c r="AN25" s="400">
        <f>K25*$AN$7</f>
        <v>3152843.9400000004</v>
      </c>
      <c r="AO25" s="400"/>
      <c r="AP25" s="13">
        <v>682145.6</v>
      </c>
      <c r="AQ25" s="429">
        <v>686788.55999999994</v>
      </c>
      <c r="AR25" s="400">
        <f>O25*$AR$7</f>
        <v>726214.95</v>
      </c>
      <c r="AS25" s="400"/>
      <c r="AT25" s="13">
        <v>3653841.87</v>
      </c>
      <c r="AU25" s="429">
        <v>3865403.3</v>
      </c>
      <c r="AV25" s="400">
        <f>S25*$AV$7</f>
        <v>3867192.9</v>
      </c>
      <c r="AW25" s="400"/>
      <c r="AX25" s="13">
        <v>3598696.1</v>
      </c>
      <c r="AY25" s="429">
        <v>3933158.6</v>
      </c>
      <c r="AZ25" s="400">
        <f>W25*$AZ$7</f>
        <v>3756532</v>
      </c>
      <c r="BA25" s="400"/>
      <c r="BB25" s="13">
        <v>354311.98</v>
      </c>
      <c r="BC25" s="429">
        <v>372938.42</v>
      </c>
      <c r="BD25" s="400">
        <f>AF25*$BD$7</f>
        <v>388192.23000000004</v>
      </c>
      <c r="BE25" s="400"/>
      <c r="BF25" s="13">
        <v>280075.40000000002</v>
      </c>
      <c r="BG25" s="429">
        <v>284375.28000000003</v>
      </c>
      <c r="BH25" s="400">
        <f>AJ25*$BH$7</f>
        <v>291288.37</v>
      </c>
      <c r="BI25" s="400"/>
      <c r="BJ25" s="429">
        <v>11010465.369999999</v>
      </c>
      <c r="BK25" s="429">
        <v>11642998.140000001</v>
      </c>
      <c r="BL25" s="400">
        <f>SUM(AN25,AR25,AV25,AZ25)</f>
        <v>11502783.790000001</v>
      </c>
      <c r="BM25" s="380">
        <f>BL25-BK25</f>
        <v>-140214.34999999963</v>
      </c>
      <c r="BN25" s="380">
        <f>BM25/G25</f>
        <v>-21.769034311442265</v>
      </c>
      <c r="BO25" s="833"/>
      <c r="BP25" s="13">
        <v>11644852.75</v>
      </c>
      <c r="BQ25" s="429">
        <v>12300311.84</v>
      </c>
      <c r="BR25" s="400">
        <f>SUM(BH25,BD25,AZ25,AV25,AR25,AN25)</f>
        <v>12182264.390000001</v>
      </c>
      <c r="BS25" s="430">
        <f>BR25-BQ25</f>
        <v>-118047.44999999925</v>
      </c>
      <c r="BT25" s="431">
        <f>BS25/G25</f>
        <v>-18.327503493246276</v>
      </c>
    </row>
    <row r="26" spans="1:72">
      <c r="A26" s="346">
        <v>71</v>
      </c>
      <c r="B26" s="343">
        <v>17</v>
      </c>
      <c r="C26" s="343">
        <v>17</v>
      </c>
      <c r="D26" s="349" t="s">
        <v>57</v>
      </c>
      <c r="E26" s="20">
        <v>6473</v>
      </c>
      <c r="F26" s="20">
        <v>6365</v>
      </c>
      <c r="G26" s="12">
        <v>6298</v>
      </c>
      <c r="H26" s="12"/>
      <c r="I26" s="15">
        <v>363</v>
      </c>
      <c r="J26" s="15">
        <v>348</v>
      </c>
      <c r="K26" s="12">
        <v>327</v>
      </c>
      <c r="L26" s="12"/>
      <c r="M26" s="15">
        <v>77</v>
      </c>
      <c r="N26" s="15">
        <v>64</v>
      </c>
      <c r="O26" s="12">
        <v>62</v>
      </c>
      <c r="P26" s="12"/>
      <c r="Q26" s="15">
        <v>577</v>
      </c>
      <c r="R26" s="15">
        <v>559</v>
      </c>
      <c r="S26" s="12">
        <v>527</v>
      </c>
      <c r="T26" s="12"/>
      <c r="U26" s="15">
        <v>286</v>
      </c>
      <c r="V26" s="15">
        <v>288</v>
      </c>
      <c r="W26" s="12">
        <v>300</v>
      </c>
      <c r="X26" s="12"/>
      <c r="Y26" s="131">
        <v>1303</v>
      </c>
      <c r="Z26" s="131">
        <v>1259</v>
      </c>
      <c r="AA26" s="400">
        <f>SUM(K26,O26,S26,W26)</f>
        <v>1216</v>
      </c>
      <c r="AB26" s="466">
        <f>AA26-Z26</f>
        <v>-43</v>
      </c>
      <c r="AC26" s="469">
        <f>AB26/Z26</f>
        <v>-3.415409054805401E-2</v>
      </c>
      <c r="AD26" s="20">
        <v>5170</v>
      </c>
      <c r="AE26" s="20">
        <v>5106</v>
      </c>
      <c r="AF26" s="16">
        <v>5082</v>
      </c>
      <c r="AG26" s="16"/>
      <c r="AH26" s="20">
        <v>3303</v>
      </c>
      <c r="AI26" s="20">
        <v>3223</v>
      </c>
      <c r="AJ26" s="16">
        <v>3187</v>
      </c>
      <c r="AL26" s="13">
        <v>3067331.85</v>
      </c>
      <c r="AM26" s="429">
        <v>3121765.32</v>
      </c>
      <c r="AN26" s="400">
        <f>K26*$AN$7</f>
        <v>3059287.74</v>
      </c>
      <c r="AO26" s="400"/>
      <c r="AP26" s="13">
        <v>691121.20000000007</v>
      </c>
      <c r="AQ26" s="429">
        <v>610478.72</v>
      </c>
      <c r="AR26" s="400">
        <f>O26*$AR$7</f>
        <v>616785.29999999993</v>
      </c>
      <c r="AS26" s="400"/>
      <c r="AT26" s="13">
        <v>4364941.53</v>
      </c>
      <c r="AU26" s="429">
        <v>4568203.9000000004</v>
      </c>
      <c r="AV26" s="400">
        <f>S26*$AV$7</f>
        <v>4336192.8899999997</v>
      </c>
      <c r="AW26" s="400"/>
      <c r="AX26" s="13">
        <v>3702255.7</v>
      </c>
      <c r="AY26" s="429">
        <v>3988555.2</v>
      </c>
      <c r="AZ26" s="400">
        <f>W26*$AZ$7</f>
        <v>4334460</v>
      </c>
      <c r="BA26" s="400"/>
      <c r="BB26" s="13">
        <v>341943.8</v>
      </c>
      <c r="BC26" s="429">
        <v>358543.32</v>
      </c>
      <c r="BD26" s="400">
        <f>AF26*$BD$7</f>
        <v>372154.86000000004</v>
      </c>
      <c r="BE26" s="400"/>
      <c r="BF26" s="13">
        <v>275734.44</v>
      </c>
      <c r="BG26" s="429">
        <v>277403.61</v>
      </c>
      <c r="BH26" s="400">
        <f>AJ26*$BH$7</f>
        <v>285905.76999999996</v>
      </c>
      <c r="BI26" s="400"/>
      <c r="BJ26" s="429">
        <v>11825650.279999999</v>
      </c>
      <c r="BK26" s="429">
        <v>12289003.140000001</v>
      </c>
      <c r="BL26" s="400">
        <f>SUM(AN26,AR26,AV26,AZ26)</f>
        <v>12346725.93</v>
      </c>
      <c r="BM26" s="380">
        <f>BL26-BK26</f>
        <v>57722.789999999106</v>
      </c>
      <c r="BN26" s="380">
        <f>BM26/G26</f>
        <v>9.1652572245155781</v>
      </c>
      <c r="BO26" s="833"/>
      <c r="BP26" s="13">
        <v>12443328.52</v>
      </c>
      <c r="BQ26" s="429">
        <v>12924950.07</v>
      </c>
      <c r="BR26" s="400">
        <f>SUM(BH26,BD26,AZ26,AV26,AR26,AN26)</f>
        <v>13004786.560000001</v>
      </c>
      <c r="BS26" s="430">
        <f>BR26-BQ26</f>
        <v>79836.490000000224</v>
      </c>
      <c r="BT26" s="431">
        <f>BS26/G26</f>
        <v>12.676483010479553</v>
      </c>
    </row>
    <row r="27" spans="1:72">
      <c r="A27" s="346">
        <v>72</v>
      </c>
      <c r="B27" s="343">
        <v>17</v>
      </c>
      <c r="C27" s="343">
        <v>17</v>
      </c>
      <c r="D27" s="349" t="s">
        <v>58</v>
      </c>
      <c r="E27" s="20">
        <v>948</v>
      </c>
      <c r="F27" s="20">
        <v>927</v>
      </c>
      <c r="G27" s="12">
        <v>912</v>
      </c>
      <c r="H27" s="12"/>
      <c r="I27" s="15">
        <v>31</v>
      </c>
      <c r="J27" s="15">
        <v>18</v>
      </c>
      <c r="K27" s="12">
        <v>15</v>
      </c>
      <c r="L27" s="12"/>
      <c r="M27" s="15">
        <v>8</v>
      </c>
      <c r="N27" s="15">
        <v>13</v>
      </c>
      <c r="O27" s="12">
        <v>5</v>
      </c>
      <c r="P27" s="12"/>
      <c r="Q27" s="15">
        <v>54</v>
      </c>
      <c r="R27" s="15">
        <v>52</v>
      </c>
      <c r="S27" s="12">
        <v>57</v>
      </c>
      <c r="T27" s="12"/>
      <c r="U27" s="15">
        <v>30</v>
      </c>
      <c r="V27" s="15">
        <v>29</v>
      </c>
      <c r="W27" s="12">
        <v>27</v>
      </c>
      <c r="X27" s="12"/>
      <c r="Y27" s="131">
        <v>123</v>
      </c>
      <c r="Z27" s="131">
        <v>112</v>
      </c>
      <c r="AA27" s="400">
        <f>SUM(K27,O27,S27,W27)</f>
        <v>104</v>
      </c>
      <c r="AB27" s="466">
        <f>AA27-Z27</f>
        <v>-8</v>
      </c>
      <c r="AC27" s="469">
        <f>AB27/Z27</f>
        <v>-7.1428571428571425E-2</v>
      </c>
      <c r="AD27" s="20">
        <v>825</v>
      </c>
      <c r="AE27" s="20">
        <v>815</v>
      </c>
      <c r="AF27" s="16">
        <v>808</v>
      </c>
      <c r="AG27" s="16"/>
      <c r="AH27" s="20">
        <v>425</v>
      </c>
      <c r="AI27" s="20">
        <v>404</v>
      </c>
      <c r="AJ27" s="16">
        <v>401</v>
      </c>
      <c r="AL27" s="13">
        <v>261948.45</v>
      </c>
      <c r="AM27" s="429">
        <v>161470.62</v>
      </c>
      <c r="AN27" s="400">
        <f>K27*$AN$7</f>
        <v>140334.30000000002</v>
      </c>
      <c r="AO27" s="400"/>
      <c r="AP27" s="13">
        <v>71804.800000000003</v>
      </c>
      <c r="AQ27" s="429">
        <v>124003.49</v>
      </c>
      <c r="AR27" s="400">
        <f>O27*$AR$7</f>
        <v>49740.75</v>
      </c>
      <c r="AS27" s="400"/>
      <c r="AT27" s="13">
        <v>408504.06</v>
      </c>
      <c r="AU27" s="429">
        <v>424949.2</v>
      </c>
      <c r="AV27" s="400">
        <f>S27*$AV$7</f>
        <v>468999.99</v>
      </c>
      <c r="AW27" s="400"/>
      <c r="AX27" s="13">
        <v>388348.5</v>
      </c>
      <c r="AY27" s="429">
        <v>401625.35</v>
      </c>
      <c r="AZ27" s="400">
        <f>W27*$AZ$7</f>
        <v>390101.4</v>
      </c>
      <c r="BA27" s="400"/>
      <c r="BB27" s="13">
        <v>54565.5</v>
      </c>
      <c r="BC27" s="429">
        <v>57229.3</v>
      </c>
      <c r="BD27" s="400">
        <f>AF27*$BD$7</f>
        <v>59169.840000000004</v>
      </c>
      <c r="BE27" s="400"/>
      <c r="BF27" s="13">
        <v>35479</v>
      </c>
      <c r="BG27" s="429">
        <v>34772.28</v>
      </c>
      <c r="BH27" s="400">
        <f>AJ27*$BH$7</f>
        <v>35973.71</v>
      </c>
      <c r="BI27" s="400"/>
      <c r="BJ27" s="429">
        <v>1130605.81</v>
      </c>
      <c r="BK27" s="429">
        <v>1112048.6599999999</v>
      </c>
      <c r="BL27" s="400">
        <f>SUM(AN27,AR27,AV27,AZ27)</f>
        <v>1049176.44</v>
      </c>
      <c r="BM27" s="380">
        <f>BL27-BK27</f>
        <v>-62872.219999999972</v>
      </c>
      <c r="BN27" s="380">
        <f>BM27/G27</f>
        <v>-68.93883771929822</v>
      </c>
      <c r="BO27" s="833"/>
      <c r="BP27" s="13">
        <v>1220650.31</v>
      </c>
      <c r="BQ27" s="429">
        <v>1204050.24</v>
      </c>
      <c r="BR27" s="400">
        <f>SUM(BH27,BD27,AZ27,AV27,AR27,AN27)</f>
        <v>1144319.99</v>
      </c>
      <c r="BS27" s="430">
        <f>BR27-BQ27</f>
        <v>-59730.25</v>
      </c>
      <c r="BT27" s="431">
        <f>BS27/G27</f>
        <v>-65.493695175438603</v>
      </c>
    </row>
    <row r="28" spans="1:72">
      <c r="A28" s="346">
        <v>74</v>
      </c>
      <c r="B28" s="343">
        <v>16</v>
      </c>
      <c r="C28" s="343">
        <v>16</v>
      </c>
      <c r="D28" s="349" t="s">
        <v>59</v>
      </c>
      <c r="E28" s="20">
        <v>1013</v>
      </c>
      <c r="F28" s="20">
        <v>985</v>
      </c>
      <c r="G28" s="12">
        <v>975</v>
      </c>
      <c r="H28" s="12"/>
      <c r="I28" s="15">
        <v>39</v>
      </c>
      <c r="J28" s="15">
        <v>39</v>
      </c>
      <c r="K28" s="12">
        <v>34</v>
      </c>
      <c r="L28" s="12"/>
      <c r="M28" s="15">
        <v>13</v>
      </c>
      <c r="N28" s="15">
        <v>5</v>
      </c>
      <c r="O28" s="12">
        <v>11</v>
      </c>
      <c r="P28" s="12"/>
      <c r="Q28" s="15">
        <v>63</v>
      </c>
      <c r="R28" s="15">
        <v>67</v>
      </c>
      <c r="S28" s="12">
        <v>56</v>
      </c>
      <c r="T28" s="12"/>
      <c r="U28" s="15">
        <v>31</v>
      </c>
      <c r="V28" s="15">
        <v>33</v>
      </c>
      <c r="W28" s="12">
        <v>38</v>
      </c>
      <c r="X28" s="12"/>
      <c r="Y28" s="131">
        <v>146</v>
      </c>
      <c r="Z28" s="131">
        <v>144</v>
      </c>
      <c r="AA28" s="400">
        <f>SUM(K28,O28,S28,W28)</f>
        <v>139</v>
      </c>
      <c r="AB28" s="466">
        <f>AA28-Z28</f>
        <v>-5</v>
      </c>
      <c r="AC28" s="469">
        <f>AB28/Z28</f>
        <v>-3.4722222222222224E-2</v>
      </c>
      <c r="AD28" s="20">
        <v>867</v>
      </c>
      <c r="AE28" s="20">
        <v>841</v>
      </c>
      <c r="AF28" s="16">
        <v>836</v>
      </c>
      <c r="AG28" s="16"/>
      <c r="AH28" s="20">
        <v>475</v>
      </c>
      <c r="AI28" s="20">
        <v>451</v>
      </c>
      <c r="AJ28" s="16">
        <v>446</v>
      </c>
      <c r="AL28" s="13">
        <v>329548.05</v>
      </c>
      <c r="AM28" s="429">
        <v>349853.01</v>
      </c>
      <c r="AN28" s="400">
        <f>K28*$AN$7</f>
        <v>318091.08</v>
      </c>
      <c r="AO28" s="400"/>
      <c r="AP28" s="13">
        <v>116682.8</v>
      </c>
      <c r="AQ28" s="429">
        <v>47693.649999999987</v>
      </c>
      <c r="AR28" s="400">
        <f>O28*$AR$7</f>
        <v>109429.65</v>
      </c>
      <c r="AS28" s="400"/>
      <c r="AT28" s="13">
        <v>476588.07</v>
      </c>
      <c r="AU28" s="429">
        <v>547530.70000000007</v>
      </c>
      <c r="AV28" s="400">
        <f>S28*$AV$7</f>
        <v>460771.92</v>
      </c>
      <c r="AW28" s="400"/>
      <c r="AX28" s="13">
        <v>401293.45</v>
      </c>
      <c r="AY28" s="429">
        <v>457021.95</v>
      </c>
      <c r="AZ28" s="400">
        <f>W28*$AZ$7</f>
        <v>549031.6</v>
      </c>
      <c r="BA28" s="400"/>
      <c r="BB28" s="13">
        <v>57343.38</v>
      </c>
      <c r="BC28" s="429">
        <v>59055.02</v>
      </c>
      <c r="BD28" s="400">
        <f>AF28*$BD$7</f>
        <v>61220.280000000006</v>
      </c>
      <c r="BE28" s="400"/>
      <c r="BF28" s="13">
        <v>39653</v>
      </c>
      <c r="BG28" s="429">
        <v>38817.57</v>
      </c>
      <c r="BH28" s="400">
        <f>AJ28*$BH$7</f>
        <v>40010.659999999996</v>
      </c>
      <c r="BI28" s="400"/>
      <c r="BJ28" s="429">
        <v>1324112.3700000001</v>
      </c>
      <c r="BK28" s="429">
        <v>1402099.31</v>
      </c>
      <c r="BL28" s="400">
        <f>SUM(AN28,AR28,AV28,AZ28)</f>
        <v>1437324.25</v>
      </c>
      <c r="BM28" s="380">
        <f>BL28-BK28</f>
        <v>35224.939999999944</v>
      </c>
      <c r="BN28" s="380">
        <f>BM28/G28</f>
        <v>36.12814358974353</v>
      </c>
      <c r="BO28" s="833"/>
      <c r="BP28" s="13">
        <v>1421108.75</v>
      </c>
      <c r="BQ28" s="429">
        <v>1499971.9</v>
      </c>
      <c r="BR28" s="400">
        <f>SUM(BH28,BD28,AZ28,AV28,AR28,AN28)</f>
        <v>1538555.19</v>
      </c>
      <c r="BS28" s="430">
        <f>BR28-BQ28</f>
        <v>38583.290000000037</v>
      </c>
      <c r="BT28" s="431">
        <f>BS28/G28</f>
        <v>39.572605128205169</v>
      </c>
    </row>
    <row r="29" spans="1:72">
      <c r="A29" s="346">
        <v>75</v>
      </c>
      <c r="B29" s="343">
        <v>8</v>
      </c>
      <c r="C29" s="343">
        <v>8</v>
      </c>
      <c r="D29" s="349" t="s">
        <v>60</v>
      </c>
      <c r="E29" s="20">
        <v>19534</v>
      </c>
      <c r="F29" s="20">
        <v>19311</v>
      </c>
      <c r="G29" s="12">
        <v>19113</v>
      </c>
      <c r="H29" s="12"/>
      <c r="I29" s="15">
        <v>710</v>
      </c>
      <c r="J29" s="15">
        <v>670</v>
      </c>
      <c r="K29" s="12">
        <v>648</v>
      </c>
      <c r="L29" s="12"/>
      <c r="M29" s="15">
        <v>126</v>
      </c>
      <c r="N29" s="15">
        <v>134</v>
      </c>
      <c r="O29" s="12">
        <v>128</v>
      </c>
      <c r="P29" s="12"/>
      <c r="Q29" s="15">
        <v>1114</v>
      </c>
      <c r="R29" s="15">
        <v>1030</v>
      </c>
      <c r="S29" s="12">
        <v>998</v>
      </c>
      <c r="T29" s="12"/>
      <c r="U29" s="15">
        <v>624</v>
      </c>
      <c r="V29" s="15">
        <v>641</v>
      </c>
      <c r="W29" s="12">
        <v>622</v>
      </c>
      <c r="X29" s="12"/>
      <c r="Y29" s="131">
        <v>2574</v>
      </c>
      <c r="Z29" s="131">
        <v>2475</v>
      </c>
      <c r="AA29" s="400">
        <f>SUM(K29,O29,S29,W29)</f>
        <v>2396</v>
      </c>
      <c r="AB29" s="466">
        <f>AA29-Z29</f>
        <v>-79</v>
      </c>
      <c r="AC29" s="469">
        <f>AB29/Z29</f>
        <v>-3.1919191919191917E-2</v>
      </c>
      <c r="AD29" s="20">
        <v>16960</v>
      </c>
      <c r="AE29" s="20">
        <v>16836</v>
      </c>
      <c r="AF29" s="16">
        <v>16717</v>
      </c>
      <c r="AG29" s="16"/>
      <c r="AH29" s="20">
        <v>10434</v>
      </c>
      <c r="AI29" s="20">
        <v>10263</v>
      </c>
      <c r="AJ29" s="16">
        <v>10083</v>
      </c>
      <c r="AL29" s="13">
        <v>5999464.5000000009</v>
      </c>
      <c r="AM29" s="429">
        <v>6010295.2999999998</v>
      </c>
      <c r="AN29" s="400">
        <f>K29*$AN$7</f>
        <v>6062441.7600000007</v>
      </c>
      <c r="AO29" s="400"/>
      <c r="AP29" s="13">
        <v>1130925.6000000001</v>
      </c>
      <c r="AQ29" s="429">
        <v>1278189.82</v>
      </c>
      <c r="AR29" s="400">
        <f>O29*$AR$7</f>
        <v>1273363.2</v>
      </c>
      <c r="AS29" s="400"/>
      <c r="AT29" s="13">
        <v>8427287.4600000009</v>
      </c>
      <c r="AU29" s="429">
        <v>8417263</v>
      </c>
      <c r="AV29" s="400">
        <f>S29*$AV$7</f>
        <v>8211613.8599999994</v>
      </c>
      <c r="AW29" s="400"/>
      <c r="AX29" s="13">
        <v>8077648.8000000007</v>
      </c>
      <c r="AY29" s="429">
        <v>8877305.1500000004</v>
      </c>
      <c r="AZ29" s="400">
        <f>W29*$AZ$7</f>
        <v>8986780.4000000004</v>
      </c>
      <c r="BA29" s="400"/>
      <c r="BB29" s="13">
        <v>1121734.3999999999</v>
      </c>
      <c r="BC29" s="429">
        <v>1182223.92</v>
      </c>
      <c r="BD29" s="400">
        <f>AF29*$BD$7</f>
        <v>1224185.9100000001</v>
      </c>
      <c r="BE29" s="400"/>
      <c r="BF29" s="13">
        <v>871030.32000000007</v>
      </c>
      <c r="BG29" s="429">
        <v>883336.40999999992</v>
      </c>
      <c r="BH29" s="400">
        <f>AJ29*$BH$7</f>
        <v>904545.92999999993</v>
      </c>
      <c r="BI29" s="400"/>
      <c r="BJ29" s="429">
        <v>23635326.359999999</v>
      </c>
      <c r="BK29" s="429">
        <v>24583053.27</v>
      </c>
      <c r="BL29" s="400">
        <f>SUM(AN29,AR29,AV29,AZ29)</f>
        <v>24534199.219999999</v>
      </c>
      <c r="BM29" s="380">
        <f>BL29-BK29</f>
        <v>-48854.050000000745</v>
      </c>
      <c r="BN29" s="380">
        <f>BM29/G29</f>
        <v>-2.5560639355412937</v>
      </c>
      <c r="BO29" s="833"/>
      <c r="BP29" s="13">
        <v>25628091.079999998</v>
      </c>
      <c r="BQ29" s="429">
        <v>26648613.600000001</v>
      </c>
      <c r="BR29" s="400">
        <f>SUM(BH29,BD29,AZ29,AV29,AR29,AN29)</f>
        <v>26662931.060000002</v>
      </c>
      <c r="BS29" s="430">
        <f>BR29-BQ29</f>
        <v>14317.460000000894</v>
      </c>
      <c r="BT29" s="431">
        <f>BS29/G29</f>
        <v>0.74909538010782684</v>
      </c>
    </row>
    <row r="30" spans="1:72">
      <c r="A30" s="346">
        <v>77</v>
      </c>
      <c r="B30" s="343">
        <v>13</v>
      </c>
      <c r="C30" s="343">
        <v>13</v>
      </c>
      <c r="D30" s="349" t="s">
        <v>61</v>
      </c>
      <c r="E30" s="20">
        <v>4549</v>
      </c>
      <c r="F30" s="20">
        <v>4509</v>
      </c>
      <c r="G30" s="12">
        <v>4436</v>
      </c>
      <c r="H30" s="12"/>
      <c r="I30" s="15">
        <v>149</v>
      </c>
      <c r="J30" s="15">
        <v>155</v>
      </c>
      <c r="K30" s="12">
        <v>158</v>
      </c>
      <c r="L30" s="12"/>
      <c r="M30" s="15">
        <v>34</v>
      </c>
      <c r="N30" s="15">
        <v>27</v>
      </c>
      <c r="O30" s="12">
        <v>29</v>
      </c>
      <c r="P30" s="12"/>
      <c r="Q30" s="15">
        <v>286</v>
      </c>
      <c r="R30" s="15">
        <v>273</v>
      </c>
      <c r="S30" s="12">
        <v>248</v>
      </c>
      <c r="T30" s="12"/>
      <c r="U30" s="15">
        <v>177</v>
      </c>
      <c r="V30" s="15">
        <v>161</v>
      </c>
      <c r="W30" s="12">
        <v>156</v>
      </c>
      <c r="X30" s="12"/>
      <c r="Y30" s="131">
        <v>646</v>
      </c>
      <c r="Z30" s="131">
        <v>616</v>
      </c>
      <c r="AA30" s="400">
        <f>SUM(K30,O30,S30,W30)</f>
        <v>591</v>
      </c>
      <c r="AB30" s="466">
        <f>AA30-Z30</f>
        <v>-25</v>
      </c>
      <c r="AC30" s="469">
        <f>AB30/Z30</f>
        <v>-4.0584415584415584E-2</v>
      </c>
      <c r="AD30" s="20">
        <v>3903</v>
      </c>
      <c r="AE30" s="20">
        <v>3893</v>
      </c>
      <c r="AF30" s="16">
        <v>3845</v>
      </c>
      <c r="AG30" s="16"/>
      <c r="AH30" s="20">
        <v>2215</v>
      </c>
      <c r="AI30" s="20">
        <v>2183</v>
      </c>
      <c r="AJ30" s="16">
        <v>2163</v>
      </c>
      <c r="AL30" s="13">
        <v>1259042.55</v>
      </c>
      <c r="AM30" s="429">
        <v>1390441.45</v>
      </c>
      <c r="AN30" s="400">
        <f>K30*$AN$7</f>
        <v>1478187.9600000002</v>
      </c>
      <c r="AO30" s="400"/>
      <c r="AP30" s="13">
        <v>305170.40000000002</v>
      </c>
      <c r="AQ30" s="429">
        <v>257545.71</v>
      </c>
      <c r="AR30" s="400">
        <f>O30*$AR$7</f>
        <v>288496.34999999998</v>
      </c>
      <c r="AS30" s="400"/>
      <c r="AT30" s="13">
        <v>2163558.54</v>
      </c>
      <c r="AU30" s="429">
        <v>2230983.2999999998</v>
      </c>
      <c r="AV30" s="400">
        <f>S30*$AV$7</f>
        <v>2040561.3599999999</v>
      </c>
      <c r="AW30" s="400"/>
      <c r="AX30" s="13">
        <v>2291256.15</v>
      </c>
      <c r="AY30" s="429">
        <v>2229713.15</v>
      </c>
      <c r="AZ30" s="400">
        <f>W30*$AZ$7</f>
        <v>2253919.2000000002</v>
      </c>
      <c r="BA30" s="400"/>
      <c r="BB30" s="13">
        <v>258144.42</v>
      </c>
      <c r="BC30" s="429">
        <v>273366.46000000002</v>
      </c>
      <c r="BD30" s="400">
        <f>AF30*$BD$7</f>
        <v>281569.35000000003</v>
      </c>
      <c r="BE30" s="400"/>
      <c r="BF30" s="13">
        <v>184908.2</v>
      </c>
      <c r="BG30" s="429">
        <v>187890.81</v>
      </c>
      <c r="BH30" s="400">
        <f>AJ30*$BH$7</f>
        <v>194042.72999999998</v>
      </c>
      <c r="BI30" s="400"/>
      <c r="BJ30" s="429">
        <v>6019027.6400000006</v>
      </c>
      <c r="BK30" s="429">
        <v>6108683.6099999994</v>
      </c>
      <c r="BL30" s="400">
        <f>SUM(AN30,AR30,AV30,AZ30)</f>
        <v>6061164.8700000001</v>
      </c>
      <c r="BM30" s="380">
        <f>BL30-BK30</f>
        <v>-47518.739999999292</v>
      </c>
      <c r="BN30" s="380">
        <f>BM30/G30</f>
        <v>-10.71206943192049</v>
      </c>
      <c r="BO30" s="833"/>
      <c r="BP30" s="13">
        <v>6462080.2600000007</v>
      </c>
      <c r="BQ30" s="429">
        <v>6569940.879999999</v>
      </c>
      <c r="BR30" s="400">
        <f>SUM(BH30,BD30,AZ30,AV30,AR30,AN30)</f>
        <v>6536776.9500000002</v>
      </c>
      <c r="BS30" s="430">
        <f>BR30-BQ30</f>
        <v>-33163.929999998771</v>
      </c>
      <c r="BT30" s="431">
        <f>BS30/G30</f>
        <v>-7.4760888187553585</v>
      </c>
    </row>
    <row r="31" spans="1:72">
      <c r="A31" s="346">
        <v>78</v>
      </c>
      <c r="B31" s="343">
        <v>1</v>
      </c>
      <c r="C31" s="377">
        <v>33</v>
      </c>
      <c r="D31" s="349" t="s">
        <v>62</v>
      </c>
      <c r="E31" s="20">
        <v>7721</v>
      </c>
      <c r="F31" s="20">
        <v>7702</v>
      </c>
      <c r="G31" s="12">
        <v>7620</v>
      </c>
      <c r="H31" s="12"/>
      <c r="I31" s="15">
        <v>238</v>
      </c>
      <c r="J31" s="15">
        <v>225</v>
      </c>
      <c r="K31" s="12">
        <v>220</v>
      </c>
      <c r="L31" s="12"/>
      <c r="M31" s="15">
        <v>50</v>
      </c>
      <c r="N31" s="15">
        <v>45</v>
      </c>
      <c r="O31" s="12">
        <v>43</v>
      </c>
      <c r="P31" s="12"/>
      <c r="Q31" s="15">
        <v>372</v>
      </c>
      <c r="R31" s="15">
        <v>368</v>
      </c>
      <c r="S31" s="12">
        <v>350</v>
      </c>
      <c r="T31" s="12"/>
      <c r="U31" s="15">
        <v>253</v>
      </c>
      <c r="V31" s="15">
        <v>254</v>
      </c>
      <c r="W31" s="12">
        <v>235</v>
      </c>
      <c r="X31" s="12"/>
      <c r="Y31" s="131">
        <v>913</v>
      </c>
      <c r="Z31" s="131">
        <v>892</v>
      </c>
      <c r="AA31" s="400">
        <f>SUM(K31,O31,S31,W31)</f>
        <v>848</v>
      </c>
      <c r="AB31" s="466">
        <f>AA31-Z31</f>
        <v>-44</v>
      </c>
      <c r="AC31" s="469">
        <f>AB31/Z31</f>
        <v>-4.9327354260089683E-2</v>
      </c>
      <c r="AD31" s="20">
        <v>6808</v>
      </c>
      <c r="AE31" s="20">
        <v>6810</v>
      </c>
      <c r="AF31" s="16">
        <v>6772</v>
      </c>
      <c r="AG31" s="16"/>
      <c r="AH31" s="20">
        <v>3956</v>
      </c>
      <c r="AI31" s="20">
        <v>3928</v>
      </c>
      <c r="AJ31" s="16">
        <v>3881</v>
      </c>
      <c r="AL31" s="13">
        <v>2011088.1</v>
      </c>
      <c r="AM31" s="429">
        <v>2018382.75</v>
      </c>
      <c r="AN31" s="400">
        <f>K31*$AN$7</f>
        <v>2058236.4000000001</v>
      </c>
      <c r="AO31" s="400"/>
      <c r="AP31" s="13">
        <v>448780</v>
      </c>
      <c r="AQ31" s="429">
        <v>429242.85</v>
      </c>
      <c r="AR31" s="400">
        <f>O31*$AR$7</f>
        <v>427770.45</v>
      </c>
      <c r="AS31" s="400"/>
      <c r="AT31" s="13">
        <v>2814139.08</v>
      </c>
      <c r="AU31" s="429">
        <v>3007332.8</v>
      </c>
      <c r="AV31" s="400">
        <f>S31*$AV$7</f>
        <v>2879824.5</v>
      </c>
      <c r="AW31" s="400"/>
      <c r="AX31" s="13">
        <v>3275072.35</v>
      </c>
      <c r="AY31" s="429">
        <v>3517684.1</v>
      </c>
      <c r="AZ31" s="400">
        <f>W31*$AZ$7</f>
        <v>3395327</v>
      </c>
      <c r="BA31" s="400"/>
      <c r="BB31" s="13">
        <v>450281.12</v>
      </c>
      <c r="BC31" s="429">
        <v>478198.2</v>
      </c>
      <c r="BD31" s="400">
        <f>AF31*$BD$7</f>
        <v>495913.56000000006</v>
      </c>
      <c r="BE31" s="400"/>
      <c r="BF31" s="13">
        <v>330246.88</v>
      </c>
      <c r="BG31" s="429">
        <v>338082.96</v>
      </c>
      <c r="BH31" s="400">
        <f>AJ31*$BH$7</f>
        <v>348164.50999999995</v>
      </c>
      <c r="BI31" s="400"/>
      <c r="BJ31" s="429">
        <v>8549079.5299999993</v>
      </c>
      <c r="BK31" s="429">
        <v>8972642.5</v>
      </c>
      <c r="BL31" s="400">
        <f>SUM(AN31,AR31,AV31,AZ31)</f>
        <v>8761158.3499999996</v>
      </c>
      <c r="BM31" s="380">
        <f>BL31-BK31</f>
        <v>-211484.15000000037</v>
      </c>
      <c r="BN31" s="380">
        <f>BM31/G31</f>
        <v>-27.753825459317635</v>
      </c>
      <c r="BO31" s="833"/>
      <c r="BP31" s="13">
        <v>9329607.5299999993</v>
      </c>
      <c r="BQ31" s="429">
        <v>9788923.6600000001</v>
      </c>
      <c r="BR31" s="400">
        <f>SUM(BH31,BD31,AZ31,AV31,AR31,AN31)</f>
        <v>9605236.4199999999</v>
      </c>
      <c r="BS31" s="430">
        <f>BR31-BQ31</f>
        <v>-183687.24000000022</v>
      </c>
      <c r="BT31" s="431">
        <f>BS31/G31</f>
        <v>-24.105937007874044</v>
      </c>
    </row>
    <row r="32" spans="1:72">
      <c r="A32" s="346">
        <v>79</v>
      </c>
      <c r="B32" s="343">
        <v>4</v>
      </c>
      <c r="C32" s="343">
        <v>4</v>
      </c>
      <c r="D32" s="349" t="s">
        <v>63</v>
      </c>
      <c r="E32" s="20">
        <v>6703</v>
      </c>
      <c r="F32" s="20">
        <v>6647</v>
      </c>
      <c r="G32" s="12">
        <v>6565</v>
      </c>
      <c r="H32" s="12"/>
      <c r="I32" s="15">
        <v>288</v>
      </c>
      <c r="J32" s="15">
        <v>263</v>
      </c>
      <c r="K32" s="12">
        <v>260</v>
      </c>
      <c r="L32" s="12"/>
      <c r="M32" s="15">
        <v>58</v>
      </c>
      <c r="N32" s="15">
        <v>58</v>
      </c>
      <c r="O32" s="12">
        <v>50</v>
      </c>
      <c r="P32" s="12"/>
      <c r="Q32" s="15">
        <v>418</v>
      </c>
      <c r="R32" s="15">
        <v>399</v>
      </c>
      <c r="S32" s="12">
        <v>381</v>
      </c>
      <c r="T32" s="12"/>
      <c r="U32" s="15">
        <v>190</v>
      </c>
      <c r="V32" s="15">
        <v>207</v>
      </c>
      <c r="W32" s="12">
        <v>213</v>
      </c>
      <c r="X32" s="12"/>
      <c r="Y32" s="131">
        <v>954</v>
      </c>
      <c r="Z32" s="131">
        <v>927</v>
      </c>
      <c r="AA32" s="400">
        <f>SUM(K32,O32,S32,W32)</f>
        <v>904</v>
      </c>
      <c r="AB32" s="466">
        <f>AA32-Z32</f>
        <v>-23</v>
      </c>
      <c r="AC32" s="469">
        <f>AB32/Z32</f>
        <v>-2.4811218985976269E-2</v>
      </c>
      <c r="AD32" s="20">
        <v>5749</v>
      </c>
      <c r="AE32" s="20">
        <v>5720</v>
      </c>
      <c r="AF32" s="16">
        <v>5661</v>
      </c>
      <c r="AG32" s="16"/>
      <c r="AH32" s="20">
        <v>3406</v>
      </c>
      <c r="AI32" s="20">
        <v>3363</v>
      </c>
      <c r="AJ32" s="16">
        <v>3309</v>
      </c>
      <c r="AL32" s="13">
        <v>2433585.6</v>
      </c>
      <c r="AM32" s="429">
        <v>2359265.17</v>
      </c>
      <c r="AN32" s="400">
        <f>K32*$AN$7</f>
        <v>2432461.2000000002</v>
      </c>
      <c r="AO32" s="400"/>
      <c r="AP32" s="13">
        <v>520584.8</v>
      </c>
      <c r="AQ32" s="429">
        <v>553246.34</v>
      </c>
      <c r="AR32" s="400">
        <f>O32*$AR$7</f>
        <v>497407.5</v>
      </c>
      <c r="AS32" s="400"/>
      <c r="AT32" s="13">
        <v>3162124.02</v>
      </c>
      <c r="AU32" s="429">
        <v>3260667.9</v>
      </c>
      <c r="AV32" s="400">
        <f>S32*$AV$7</f>
        <v>3134894.67</v>
      </c>
      <c r="AW32" s="400"/>
      <c r="AX32" s="13">
        <v>2459540.5</v>
      </c>
      <c r="AY32" s="429">
        <v>2866774.05</v>
      </c>
      <c r="AZ32" s="400">
        <f>W32*$AZ$7</f>
        <v>3077466.6</v>
      </c>
      <c r="BA32" s="400"/>
      <c r="BB32" s="13">
        <v>380238.86</v>
      </c>
      <c r="BC32" s="429">
        <v>401658.4</v>
      </c>
      <c r="BD32" s="400">
        <f>AF32*$BD$7</f>
        <v>414555.03</v>
      </c>
      <c r="BE32" s="400"/>
      <c r="BF32" s="13">
        <v>284332.88</v>
      </c>
      <c r="BG32" s="429">
        <v>289453.40999999997</v>
      </c>
      <c r="BH32" s="400">
        <f>AJ32*$BH$7</f>
        <v>296850.38999999996</v>
      </c>
      <c r="BI32" s="400"/>
      <c r="BJ32" s="429">
        <v>8575834.9199999999</v>
      </c>
      <c r="BK32" s="429">
        <v>9039953.4600000009</v>
      </c>
      <c r="BL32" s="400">
        <f>SUM(AN32,AR32,AV32,AZ32)</f>
        <v>9142229.9700000007</v>
      </c>
      <c r="BM32" s="380">
        <f>BL32-BK32</f>
        <v>102276.50999999978</v>
      </c>
      <c r="BN32" s="380">
        <f>BM32/G32</f>
        <v>15.579057121096691</v>
      </c>
      <c r="BO32" s="833"/>
      <c r="BP32" s="13">
        <v>9240406.6600000001</v>
      </c>
      <c r="BQ32" s="429">
        <v>9731065.2700000014</v>
      </c>
      <c r="BR32" s="400">
        <f>SUM(BH32,BD32,AZ32,AV32,AR32,AN32)</f>
        <v>9853635.3900000006</v>
      </c>
      <c r="BS32" s="430">
        <f>BR32-BQ32</f>
        <v>122570.11999999918</v>
      </c>
      <c r="BT32" s="431">
        <f>BS32/G32</f>
        <v>18.670239146991499</v>
      </c>
    </row>
    <row r="33" spans="1:72">
      <c r="A33" s="346">
        <v>81</v>
      </c>
      <c r="B33" s="343">
        <v>7</v>
      </c>
      <c r="C33" s="343">
        <v>7</v>
      </c>
      <c r="D33" s="349" t="s">
        <v>64</v>
      </c>
      <c r="E33" s="20">
        <v>2531</v>
      </c>
      <c r="F33" s="20">
        <v>2482</v>
      </c>
      <c r="G33" s="12">
        <v>2401</v>
      </c>
      <c r="H33" s="12"/>
      <c r="I33" s="15">
        <v>84</v>
      </c>
      <c r="J33" s="15">
        <v>87</v>
      </c>
      <c r="K33" s="12">
        <v>78</v>
      </c>
      <c r="L33" s="12"/>
      <c r="M33" s="15">
        <v>15</v>
      </c>
      <c r="N33" s="15">
        <v>12</v>
      </c>
      <c r="O33" s="12">
        <v>13</v>
      </c>
      <c r="P33" s="12"/>
      <c r="Q33" s="15">
        <v>104</v>
      </c>
      <c r="R33" s="15">
        <v>102</v>
      </c>
      <c r="S33" s="12">
        <v>98</v>
      </c>
      <c r="T33" s="12"/>
      <c r="U33" s="15">
        <v>40</v>
      </c>
      <c r="V33" s="15">
        <v>48</v>
      </c>
      <c r="W33" s="12">
        <v>49</v>
      </c>
      <c r="X33" s="12"/>
      <c r="Y33" s="131">
        <v>243</v>
      </c>
      <c r="Z33" s="131">
        <v>249</v>
      </c>
      <c r="AA33" s="400">
        <f>SUM(K33,O33,S33,W33)</f>
        <v>238</v>
      </c>
      <c r="AB33" s="466">
        <f>AA33-Z33</f>
        <v>-11</v>
      </c>
      <c r="AC33" s="469">
        <f>AB33/Z33</f>
        <v>-4.4176706827309238E-2</v>
      </c>
      <c r="AD33" s="20">
        <v>2288</v>
      </c>
      <c r="AE33" s="20">
        <v>2233</v>
      </c>
      <c r="AF33" s="16">
        <v>2163</v>
      </c>
      <c r="AG33" s="16"/>
      <c r="AH33" s="20">
        <v>1151</v>
      </c>
      <c r="AI33" s="20">
        <v>1102</v>
      </c>
      <c r="AJ33" s="16">
        <v>1051</v>
      </c>
      <c r="AL33" s="13">
        <v>709795.8</v>
      </c>
      <c r="AM33" s="429">
        <v>780441.33</v>
      </c>
      <c r="AN33" s="400">
        <f>K33*$AN$7</f>
        <v>729738.3600000001</v>
      </c>
      <c r="AO33" s="400"/>
      <c r="AP33" s="13">
        <v>134634</v>
      </c>
      <c r="AQ33" s="429">
        <v>114464.76</v>
      </c>
      <c r="AR33" s="400">
        <f>O33*$AR$7</f>
        <v>129325.95</v>
      </c>
      <c r="AS33" s="400"/>
      <c r="AT33" s="13">
        <v>786748.56</v>
      </c>
      <c r="AU33" s="429">
        <v>833554.20000000007</v>
      </c>
      <c r="AV33" s="400">
        <f>S33*$AV$7</f>
        <v>806350.86</v>
      </c>
      <c r="AW33" s="400"/>
      <c r="AX33" s="13">
        <v>517798</v>
      </c>
      <c r="AY33" s="429">
        <v>664759.19999999995</v>
      </c>
      <c r="AZ33" s="400">
        <f>W33*$AZ$7</f>
        <v>707961.8</v>
      </c>
      <c r="BA33" s="400"/>
      <c r="BB33" s="13">
        <v>151328.32000000001</v>
      </c>
      <c r="BC33" s="429">
        <v>156801.26</v>
      </c>
      <c r="BD33" s="400">
        <f>AF33*$BD$7</f>
        <v>158396.49000000002</v>
      </c>
      <c r="BE33" s="400"/>
      <c r="BF33" s="13">
        <v>96085.48000000001</v>
      </c>
      <c r="BG33" s="429">
        <v>94849.14</v>
      </c>
      <c r="BH33" s="400">
        <f>AJ33*$BH$7</f>
        <v>94285.209999999992</v>
      </c>
      <c r="BI33" s="400"/>
      <c r="BJ33" s="429">
        <v>2148976.36</v>
      </c>
      <c r="BK33" s="429">
        <v>2393219.4900000002</v>
      </c>
      <c r="BL33" s="400">
        <f>SUM(AN33,AR33,AV33,AZ33)</f>
        <v>2373376.9699999997</v>
      </c>
      <c r="BM33" s="380">
        <f>BL33-BK33</f>
        <v>-19842.520000000484</v>
      </c>
      <c r="BN33" s="380">
        <f>BM33/G33</f>
        <v>-8.2642732194920807</v>
      </c>
      <c r="BO33" s="833"/>
      <c r="BP33" s="13">
        <v>2396390.16</v>
      </c>
      <c r="BQ33" s="429">
        <v>2644869.89</v>
      </c>
      <c r="BR33" s="400">
        <f>SUM(BH33,BD33,AZ33,AV33,AR33,AN33)</f>
        <v>2626058.67</v>
      </c>
      <c r="BS33" s="430">
        <f>BR33-BQ33</f>
        <v>-18811.220000000205</v>
      </c>
      <c r="BT33" s="431">
        <f>BS33/G33</f>
        <v>-7.8347438567264494</v>
      </c>
    </row>
    <row r="34" spans="1:72">
      <c r="A34" s="346">
        <v>82</v>
      </c>
      <c r="B34" s="343">
        <v>5</v>
      </c>
      <c r="C34" s="343">
        <v>5</v>
      </c>
      <c r="D34" s="349" t="s">
        <v>65</v>
      </c>
      <c r="E34" s="20">
        <v>9371</v>
      </c>
      <c r="F34" s="20">
        <v>9361</v>
      </c>
      <c r="G34" s="12">
        <v>9346</v>
      </c>
      <c r="H34" s="12"/>
      <c r="I34" s="15">
        <v>454</v>
      </c>
      <c r="J34" s="15">
        <v>451</v>
      </c>
      <c r="K34" s="12">
        <v>451</v>
      </c>
      <c r="L34" s="12"/>
      <c r="M34" s="15">
        <v>116</v>
      </c>
      <c r="N34" s="15">
        <v>95</v>
      </c>
      <c r="O34" s="12">
        <v>85</v>
      </c>
      <c r="P34" s="12"/>
      <c r="Q34" s="15">
        <v>692</v>
      </c>
      <c r="R34" s="15">
        <v>674</v>
      </c>
      <c r="S34" s="12">
        <v>646</v>
      </c>
      <c r="T34" s="12"/>
      <c r="U34" s="15">
        <v>363</v>
      </c>
      <c r="V34" s="15">
        <v>371</v>
      </c>
      <c r="W34" s="12">
        <v>385</v>
      </c>
      <c r="X34" s="12"/>
      <c r="Y34" s="131">
        <v>1625</v>
      </c>
      <c r="Z34" s="131">
        <v>1591</v>
      </c>
      <c r="AA34" s="400">
        <f>SUM(K34,O34,S34,W34)</f>
        <v>1567</v>
      </c>
      <c r="AB34" s="466">
        <f>AA34-Z34</f>
        <v>-24</v>
      </c>
      <c r="AC34" s="469">
        <f>AB34/Z34</f>
        <v>-1.508485229415462E-2</v>
      </c>
      <c r="AD34" s="20">
        <v>7746</v>
      </c>
      <c r="AE34" s="20">
        <v>7770</v>
      </c>
      <c r="AF34" s="16">
        <v>7779</v>
      </c>
      <c r="AG34" s="16"/>
      <c r="AH34" s="20">
        <v>5143</v>
      </c>
      <c r="AI34" s="20">
        <v>5155</v>
      </c>
      <c r="AJ34" s="16">
        <v>5122</v>
      </c>
      <c r="AL34" s="13">
        <v>3836277.3</v>
      </c>
      <c r="AM34" s="429">
        <v>4045736.09</v>
      </c>
      <c r="AN34" s="400">
        <f>K34*$AN$7</f>
        <v>4219384.62</v>
      </c>
      <c r="AO34" s="400"/>
      <c r="AP34" s="13">
        <v>1041169.6</v>
      </c>
      <c r="AQ34" s="429">
        <v>906179.35</v>
      </c>
      <c r="AR34" s="400">
        <f>O34*$AR$7</f>
        <v>845592.75</v>
      </c>
      <c r="AS34" s="400"/>
      <c r="AT34" s="13">
        <v>5234903.88</v>
      </c>
      <c r="AU34" s="429">
        <v>5507995.4000000004</v>
      </c>
      <c r="AV34" s="400">
        <f>S34*$AV$7</f>
        <v>5315333.22</v>
      </c>
      <c r="AW34" s="400"/>
      <c r="AX34" s="13">
        <v>4699016.8500000006</v>
      </c>
      <c r="AY34" s="429">
        <v>5138034.6499999994</v>
      </c>
      <c r="AZ34" s="400">
        <f>W34*$AZ$7</f>
        <v>5562557</v>
      </c>
      <c r="BA34" s="400"/>
      <c r="BB34" s="13">
        <v>512320.44</v>
      </c>
      <c r="BC34" s="429">
        <v>545609.4</v>
      </c>
      <c r="BD34" s="400">
        <f>AF34*$BD$7</f>
        <v>569656.17000000004</v>
      </c>
      <c r="BE34" s="400"/>
      <c r="BF34" s="13">
        <v>429337.64</v>
      </c>
      <c r="BG34" s="429">
        <v>443690.85</v>
      </c>
      <c r="BH34" s="400">
        <f>AJ34*$BH$7</f>
        <v>459494.62</v>
      </c>
      <c r="BI34" s="400"/>
      <c r="BJ34" s="429">
        <v>14811367.630000001</v>
      </c>
      <c r="BK34" s="429">
        <v>15597945.49</v>
      </c>
      <c r="BL34" s="400">
        <f>SUM(AN34,AR34,AV34,AZ34)</f>
        <v>15942867.59</v>
      </c>
      <c r="BM34" s="380">
        <f>BL34-BK34</f>
        <v>344922.09999999963</v>
      </c>
      <c r="BN34" s="380">
        <f>BM34/G34</f>
        <v>36.90585277123899</v>
      </c>
      <c r="BO34" s="833"/>
      <c r="BP34" s="13">
        <v>15753025.710000001</v>
      </c>
      <c r="BQ34" s="429">
        <v>16587245.74</v>
      </c>
      <c r="BR34" s="400">
        <f>SUM(BH34,BD34,AZ34,AV34,AR34,AN34)</f>
        <v>16972018.379999999</v>
      </c>
      <c r="BS34" s="430">
        <f>BR34-BQ34</f>
        <v>384772.63999999873</v>
      </c>
      <c r="BT34" s="431">
        <f>BS34/G34</f>
        <v>41.169766745131469</v>
      </c>
    </row>
    <row r="35" spans="1:72">
      <c r="A35" s="346">
        <v>86</v>
      </c>
      <c r="B35" s="343">
        <v>5</v>
      </c>
      <c r="C35" s="343">
        <v>5</v>
      </c>
      <c r="D35" s="349" t="s">
        <v>66</v>
      </c>
      <c r="E35" s="20">
        <v>7998</v>
      </c>
      <c r="F35" s="20">
        <v>7901</v>
      </c>
      <c r="G35" s="12">
        <v>7862</v>
      </c>
      <c r="H35" s="12"/>
      <c r="I35" s="15">
        <v>379</v>
      </c>
      <c r="J35" s="15">
        <v>359</v>
      </c>
      <c r="K35" s="12">
        <v>367</v>
      </c>
      <c r="L35" s="12"/>
      <c r="M35" s="15">
        <v>75</v>
      </c>
      <c r="N35" s="15">
        <v>70</v>
      </c>
      <c r="O35" s="12">
        <v>68</v>
      </c>
      <c r="P35" s="12"/>
      <c r="Q35" s="15">
        <v>598</v>
      </c>
      <c r="R35" s="15">
        <v>552</v>
      </c>
      <c r="S35" s="12">
        <v>510</v>
      </c>
      <c r="T35" s="12"/>
      <c r="U35" s="15">
        <v>322</v>
      </c>
      <c r="V35" s="15">
        <v>306</v>
      </c>
      <c r="W35" s="12">
        <v>314</v>
      </c>
      <c r="X35" s="12"/>
      <c r="Y35" s="131">
        <v>1374</v>
      </c>
      <c r="Z35" s="131">
        <v>1287</v>
      </c>
      <c r="AA35" s="400">
        <f>SUM(K35,O35,S35,W35)</f>
        <v>1259</v>
      </c>
      <c r="AB35" s="466">
        <f>AA35-Z35</f>
        <v>-28</v>
      </c>
      <c r="AC35" s="469">
        <f>AB35/Z35</f>
        <v>-2.1756021756021756E-2</v>
      </c>
      <c r="AD35" s="20">
        <v>6624</v>
      </c>
      <c r="AE35" s="20">
        <v>6614</v>
      </c>
      <c r="AF35" s="16">
        <v>6603</v>
      </c>
      <c r="AG35" s="16"/>
      <c r="AH35" s="20">
        <v>4490</v>
      </c>
      <c r="AI35" s="20">
        <v>4402</v>
      </c>
      <c r="AJ35" s="16">
        <v>4363</v>
      </c>
      <c r="AL35" s="13">
        <v>3202531.05</v>
      </c>
      <c r="AM35" s="429">
        <v>3220441.81</v>
      </c>
      <c r="AN35" s="400">
        <f>K35*$AN$7</f>
        <v>3433512.5400000005</v>
      </c>
      <c r="AO35" s="400"/>
      <c r="AP35" s="13">
        <v>673170</v>
      </c>
      <c r="AQ35" s="429">
        <v>667711.1</v>
      </c>
      <c r="AR35" s="400">
        <f>O35*$AR$7</f>
        <v>676474.2</v>
      </c>
      <c r="AS35" s="400"/>
      <c r="AT35" s="13">
        <v>4523804.22</v>
      </c>
      <c r="AU35" s="429">
        <v>4510999.2</v>
      </c>
      <c r="AV35" s="400">
        <f>S35*$AV$7</f>
        <v>4196315.7</v>
      </c>
      <c r="AW35" s="400"/>
      <c r="AX35" s="13">
        <v>4168273.9</v>
      </c>
      <c r="AY35" s="429">
        <v>4237839.8999999994</v>
      </c>
      <c r="AZ35" s="400">
        <f>W35*$AZ$7</f>
        <v>4536734.8</v>
      </c>
      <c r="BA35" s="400"/>
      <c r="BB35" s="13">
        <v>438111.36</v>
      </c>
      <c r="BC35" s="429">
        <v>464435.08</v>
      </c>
      <c r="BD35" s="400">
        <f>AF35*$BD$7</f>
        <v>483537.69</v>
      </c>
      <c r="BE35" s="400"/>
      <c r="BF35" s="13">
        <v>374825.2</v>
      </c>
      <c r="BG35" s="429">
        <v>378880.14</v>
      </c>
      <c r="BH35" s="400">
        <f>AJ35*$BH$7</f>
        <v>391404.73</v>
      </c>
      <c r="BI35" s="400"/>
      <c r="BJ35" s="429">
        <v>12567779.17</v>
      </c>
      <c r="BK35" s="429">
        <v>12636992.01</v>
      </c>
      <c r="BL35" s="400">
        <f>SUM(AN35,AR35,AV35,AZ35)</f>
        <v>12843037.24</v>
      </c>
      <c r="BM35" s="380">
        <f>BL35-BK35</f>
        <v>206045.23000000045</v>
      </c>
      <c r="BN35" s="380">
        <f>BM35/G35</f>
        <v>26.207737216993188</v>
      </c>
      <c r="BO35" s="833"/>
      <c r="BP35" s="13">
        <v>13380715.73</v>
      </c>
      <c r="BQ35" s="429">
        <v>13480307.23</v>
      </c>
      <c r="BR35" s="400">
        <f>SUM(BH35,BD35,AZ35,AV35,AR35,AN35)</f>
        <v>13717979.66</v>
      </c>
      <c r="BS35" s="430">
        <f>BR35-BQ35</f>
        <v>237672.4299999997</v>
      </c>
      <c r="BT35" s="431">
        <f>BS35/G35</f>
        <v>30.23053039938943</v>
      </c>
    </row>
    <row r="36" spans="1:72">
      <c r="A36" s="346">
        <v>90</v>
      </c>
      <c r="B36" s="343">
        <v>12</v>
      </c>
      <c r="C36" s="343">
        <v>12</v>
      </c>
      <c r="D36" s="349" t="s">
        <v>67</v>
      </c>
      <c r="E36" s="20">
        <v>3001</v>
      </c>
      <c r="F36" s="20">
        <v>2929</v>
      </c>
      <c r="G36" s="12">
        <v>2888</v>
      </c>
      <c r="H36" s="12"/>
      <c r="I36" s="15">
        <v>58</v>
      </c>
      <c r="J36" s="15">
        <v>65</v>
      </c>
      <c r="K36" s="12">
        <v>62</v>
      </c>
      <c r="L36" s="12"/>
      <c r="M36" s="15">
        <v>18</v>
      </c>
      <c r="N36" s="15">
        <v>9</v>
      </c>
      <c r="O36" s="12">
        <v>12</v>
      </c>
      <c r="P36" s="12"/>
      <c r="Q36" s="15">
        <v>129</v>
      </c>
      <c r="R36" s="15">
        <v>116</v>
      </c>
      <c r="S36" s="12">
        <v>108</v>
      </c>
      <c r="T36" s="12"/>
      <c r="U36" s="15">
        <v>95</v>
      </c>
      <c r="V36" s="15">
        <v>89</v>
      </c>
      <c r="W36" s="12">
        <v>77</v>
      </c>
      <c r="X36" s="12"/>
      <c r="Y36" s="131">
        <v>300</v>
      </c>
      <c r="Z36" s="131">
        <v>279</v>
      </c>
      <c r="AA36" s="400">
        <f>SUM(K36,O36,S36,W36)</f>
        <v>259</v>
      </c>
      <c r="AB36" s="466">
        <f>AA36-Z36</f>
        <v>-20</v>
      </c>
      <c r="AC36" s="469">
        <f>AB36/Z36</f>
        <v>-7.1684587813620068E-2</v>
      </c>
      <c r="AD36" s="20">
        <v>2701</v>
      </c>
      <c r="AE36" s="20">
        <v>2650</v>
      </c>
      <c r="AF36" s="16">
        <v>2629</v>
      </c>
      <c r="AG36" s="16"/>
      <c r="AH36" s="20">
        <v>1388</v>
      </c>
      <c r="AI36" s="20">
        <v>1305</v>
      </c>
      <c r="AJ36" s="16">
        <v>1296</v>
      </c>
      <c r="AL36" s="13">
        <v>490097.1</v>
      </c>
      <c r="AM36" s="429">
        <v>583088.35</v>
      </c>
      <c r="AN36" s="400">
        <f>K36*$AN$7</f>
        <v>580048.44000000006</v>
      </c>
      <c r="AO36" s="400"/>
      <c r="AP36" s="13">
        <v>161560.79999999999</v>
      </c>
      <c r="AQ36" s="429">
        <v>85848.569999999992</v>
      </c>
      <c r="AR36" s="400">
        <f>O36*$AR$7</f>
        <v>119377.79999999999</v>
      </c>
      <c r="AS36" s="400"/>
      <c r="AT36" s="13">
        <v>975870.81</v>
      </c>
      <c r="AU36" s="429">
        <v>947963.60000000009</v>
      </c>
      <c r="AV36" s="400">
        <f>S36*$AV$7</f>
        <v>888631.55999999994</v>
      </c>
      <c r="AW36" s="400"/>
      <c r="AX36" s="13">
        <v>1229770.25</v>
      </c>
      <c r="AY36" s="429">
        <v>1232574.3500000001</v>
      </c>
      <c r="AZ36" s="400">
        <f>W36*$AZ$7</f>
        <v>1112511.4000000001</v>
      </c>
      <c r="BA36" s="400"/>
      <c r="BB36" s="13">
        <v>178644.14</v>
      </c>
      <c r="BC36" s="429">
        <v>186083</v>
      </c>
      <c r="BD36" s="400">
        <f>AF36*$BD$7</f>
        <v>192521.67</v>
      </c>
      <c r="BE36" s="400"/>
      <c r="BF36" s="13">
        <v>115870.24</v>
      </c>
      <c r="BG36" s="429">
        <v>112321.35</v>
      </c>
      <c r="BH36" s="400">
        <f>AJ36*$BH$7</f>
        <v>116264.15999999999</v>
      </c>
      <c r="BI36" s="400"/>
      <c r="BJ36" s="429">
        <v>2857298.96</v>
      </c>
      <c r="BK36" s="429">
        <v>2849474.87</v>
      </c>
      <c r="BL36" s="400">
        <f>SUM(AN36,AR36,AV36,AZ36)</f>
        <v>2700569.2</v>
      </c>
      <c r="BM36" s="380">
        <f>BL36-BK36</f>
        <v>-148905.66999999993</v>
      </c>
      <c r="BN36" s="380">
        <f>BM36/G36</f>
        <v>-51.56013504155122</v>
      </c>
      <c r="BO36" s="833"/>
      <c r="BP36" s="13">
        <v>3151813.34</v>
      </c>
      <c r="BQ36" s="429">
        <v>3147879.22</v>
      </c>
      <c r="BR36" s="400">
        <f>SUM(BH36,BD36,AZ36,AV36,AR36,AN36)</f>
        <v>3009355.03</v>
      </c>
      <c r="BS36" s="430">
        <f>BR36-BQ36</f>
        <v>-138524.19000000041</v>
      </c>
      <c r="BT36" s="431">
        <f>BS36/G36</f>
        <v>-47.96543975069266</v>
      </c>
    </row>
    <row r="37" spans="1:72">
      <c r="A37" s="346">
        <v>91</v>
      </c>
      <c r="B37" s="343">
        <v>1</v>
      </c>
      <c r="C37" s="377">
        <v>31</v>
      </c>
      <c r="D37" s="349" t="s">
        <v>68</v>
      </c>
      <c r="E37" s="20">
        <v>674500</v>
      </c>
      <c r="F37" s="20">
        <v>684018</v>
      </c>
      <c r="G37" s="12">
        <v>694392</v>
      </c>
      <c r="H37" s="12"/>
      <c r="I37" s="15">
        <v>36692</v>
      </c>
      <c r="J37" s="15">
        <v>36903</v>
      </c>
      <c r="K37" s="12">
        <v>37770</v>
      </c>
      <c r="L37" s="12"/>
      <c r="M37" s="15">
        <v>6220</v>
      </c>
      <c r="N37" s="15">
        <v>6019</v>
      </c>
      <c r="O37" s="12">
        <v>6022</v>
      </c>
      <c r="P37" s="12"/>
      <c r="Q37" s="15">
        <v>39357</v>
      </c>
      <c r="R37" s="15">
        <v>39655</v>
      </c>
      <c r="S37" s="12">
        <v>39490</v>
      </c>
      <c r="T37" s="12"/>
      <c r="U37" s="15">
        <v>19174</v>
      </c>
      <c r="V37" s="15">
        <v>19643</v>
      </c>
      <c r="W37" s="12">
        <v>20208</v>
      </c>
      <c r="X37" s="12"/>
      <c r="Y37" s="131">
        <v>101443</v>
      </c>
      <c r="Z37" s="131">
        <v>102220</v>
      </c>
      <c r="AA37" s="400">
        <f>SUM(K37,O37,S37,W37)</f>
        <v>103490</v>
      </c>
      <c r="AB37" s="466">
        <f>AA37-Z37</f>
        <v>1270</v>
      </c>
      <c r="AC37" s="469">
        <f>AB37/Z37</f>
        <v>1.2424183134415966E-2</v>
      </c>
      <c r="AD37" s="20">
        <v>573057</v>
      </c>
      <c r="AE37" s="20">
        <v>581798</v>
      </c>
      <c r="AF37" s="16">
        <v>590902</v>
      </c>
      <c r="AG37" s="16"/>
      <c r="AH37" s="20">
        <v>442093</v>
      </c>
      <c r="AI37" s="20">
        <v>448558</v>
      </c>
      <c r="AJ37" s="16">
        <v>454711</v>
      </c>
      <c r="AL37" s="13">
        <v>310045565.39999998</v>
      </c>
      <c r="AM37" s="429">
        <v>331041682.76999998</v>
      </c>
      <c r="AN37" s="400">
        <f>K37*$AN$7</f>
        <v>353361767.40000004</v>
      </c>
      <c r="AO37" s="400"/>
      <c r="AP37" s="13">
        <v>55828232</v>
      </c>
      <c r="AQ37" s="429">
        <v>57413615.869999997</v>
      </c>
      <c r="AR37" s="400">
        <f>O37*$AR$7</f>
        <v>59907759.299999997</v>
      </c>
      <c r="AS37" s="400"/>
      <c r="AT37" s="13">
        <v>297731375.73000002</v>
      </c>
      <c r="AU37" s="429">
        <v>324064625.5</v>
      </c>
      <c r="AV37" s="400">
        <f>S37*$AV$7</f>
        <v>324926484.30000001</v>
      </c>
      <c r="AW37" s="400"/>
      <c r="AX37" s="13">
        <v>248206471.30000001</v>
      </c>
      <c r="AY37" s="429">
        <v>272038853.44999999</v>
      </c>
      <c r="AZ37" s="400">
        <f>W37*$AZ$7</f>
        <v>291969225.60000002</v>
      </c>
      <c r="BA37" s="400"/>
      <c r="BB37" s="13">
        <v>37901989.979999997</v>
      </c>
      <c r="BC37" s="429">
        <v>40853855.560000002</v>
      </c>
      <c r="BD37" s="400">
        <f>AF37*$BD$7</f>
        <v>43271753.460000001</v>
      </c>
      <c r="BE37" s="400"/>
      <c r="BF37" s="13">
        <v>36905923.640000001</v>
      </c>
      <c r="BG37" s="429">
        <v>38607387.059999987</v>
      </c>
      <c r="BH37" s="400">
        <f>AJ37*$BH$7</f>
        <v>40792123.809999995</v>
      </c>
      <c r="BI37" s="400"/>
      <c r="BJ37" s="429">
        <v>911811644.43000007</v>
      </c>
      <c r="BK37" s="429">
        <v>984558777.58999991</v>
      </c>
      <c r="BL37" s="400">
        <f>SUM(AN37,AR37,AV37,AZ37)</f>
        <v>1030165236.6</v>
      </c>
      <c r="BM37" s="380">
        <f>BL37-BK37</f>
        <v>45606459.01000011</v>
      </c>
      <c r="BN37" s="380">
        <f>BM37/G37</f>
        <v>65.67826099667063</v>
      </c>
      <c r="BO37" s="833"/>
      <c r="BP37" s="13">
        <v>986619558.05000007</v>
      </c>
      <c r="BQ37" s="429">
        <v>1064020020.21</v>
      </c>
      <c r="BR37" s="400">
        <f>SUM(BH37,BD37,AZ37,AV37,AR37,AN37)</f>
        <v>1114229113.8700001</v>
      </c>
      <c r="BS37" s="430">
        <f>BR37-BQ37</f>
        <v>50209093.660000086</v>
      </c>
      <c r="BT37" s="431">
        <f>BS37/G37</f>
        <v>72.306555461468577</v>
      </c>
    </row>
    <row r="38" spans="1:72">
      <c r="A38" s="346">
        <v>92</v>
      </c>
      <c r="B38" s="343">
        <v>1</v>
      </c>
      <c r="C38" s="377">
        <v>32</v>
      </c>
      <c r="D38" s="349" t="s">
        <v>69</v>
      </c>
      <c r="E38" s="20">
        <v>247443</v>
      </c>
      <c r="F38" s="20">
        <v>251269</v>
      </c>
      <c r="G38" s="12">
        <v>252956</v>
      </c>
      <c r="H38" s="12"/>
      <c r="I38" s="15">
        <v>15372</v>
      </c>
      <c r="J38" s="15">
        <v>15373</v>
      </c>
      <c r="K38" s="12">
        <v>15353</v>
      </c>
      <c r="L38" s="12"/>
      <c r="M38" s="15">
        <v>2650</v>
      </c>
      <c r="N38" s="15">
        <v>2641</v>
      </c>
      <c r="O38" s="12">
        <v>2549</v>
      </c>
      <c r="P38" s="12"/>
      <c r="Q38" s="15">
        <v>16867</v>
      </c>
      <c r="R38" s="15">
        <v>16865</v>
      </c>
      <c r="S38" s="12">
        <v>16828</v>
      </c>
      <c r="T38" s="12"/>
      <c r="U38" s="15">
        <v>8677</v>
      </c>
      <c r="V38" s="15">
        <v>8855</v>
      </c>
      <c r="W38" s="12">
        <v>8829</v>
      </c>
      <c r="X38" s="12"/>
      <c r="Y38" s="131">
        <v>43566</v>
      </c>
      <c r="Z38" s="131">
        <v>43734</v>
      </c>
      <c r="AA38" s="400">
        <f>SUM(K38,O38,S38,W38)</f>
        <v>43559</v>
      </c>
      <c r="AB38" s="466">
        <f>AA38-Z38</f>
        <v>-175</v>
      </c>
      <c r="AC38" s="469">
        <f>AB38/Z38</f>
        <v>-4.0014633923263366E-3</v>
      </c>
      <c r="AD38" s="20">
        <v>203877</v>
      </c>
      <c r="AE38" s="20">
        <v>207535</v>
      </c>
      <c r="AF38" s="16">
        <v>209397</v>
      </c>
      <c r="AG38" s="16"/>
      <c r="AH38" s="20">
        <v>159397</v>
      </c>
      <c r="AI38" s="20">
        <v>162060</v>
      </c>
      <c r="AJ38" s="16">
        <v>162906</v>
      </c>
      <c r="AL38" s="13">
        <v>129892631.40000001</v>
      </c>
      <c r="AM38" s="429">
        <v>137904880.06999999</v>
      </c>
      <c r="AN38" s="400">
        <f>K38*$AN$7</f>
        <v>143636833.86000001</v>
      </c>
      <c r="AO38" s="400"/>
      <c r="AP38" s="13">
        <v>23785340</v>
      </c>
      <c r="AQ38" s="429">
        <v>25191785.93</v>
      </c>
      <c r="AR38" s="400">
        <f>O38*$AR$7</f>
        <v>25357834.349999998</v>
      </c>
      <c r="AS38" s="400"/>
      <c r="AT38" s="13">
        <v>127596999.63</v>
      </c>
      <c r="AU38" s="429">
        <v>137822466.5</v>
      </c>
      <c r="AV38" s="400">
        <f>S38*$AV$7</f>
        <v>138461961.96000001</v>
      </c>
      <c r="AW38" s="400"/>
      <c r="AX38" s="13">
        <v>112323331.15000001</v>
      </c>
      <c r="AY38" s="429">
        <v>122634223.25</v>
      </c>
      <c r="AZ38" s="400">
        <f>W38*$AZ$7</f>
        <v>127563157.80000001</v>
      </c>
      <c r="BA38" s="400"/>
      <c r="BB38" s="13">
        <v>13484424.779999999</v>
      </c>
      <c r="BC38" s="429">
        <v>14573107.699999999</v>
      </c>
      <c r="BD38" s="400">
        <f>AF38*$BD$7</f>
        <v>15334142.310000001</v>
      </c>
      <c r="BE38" s="400"/>
      <c r="BF38" s="13">
        <v>13306461.560000001</v>
      </c>
      <c r="BG38" s="429">
        <v>13948504.199999999</v>
      </c>
      <c r="BH38" s="400">
        <f>AJ38*$BH$7</f>
        <v>14614297.26</v>
      </c>
      <c r="BI38" s="400"/>
      <c r="BJ38" s="429">
        <v>393598302.18000013</v>
      </c>
      <c r="BK38" s="429">
        <v>423553355.75</v>
      </c>
      <c r="BL38" s="400">
        <f>SUM(AN38,AR38,AV38,AZ38)</f>
        <v>435019787.97000003</v>
      </c>
      <c r="BM38" s="380">
        <f>BL38-BK38</f>
        <v>11466432.220000029</v>
      </c>
      <c r="BN38" s="380">
        <f>BM38/G38</f>
        <v>45.329749916981726</v>
      </c>
      <c r="BO38" s="833"/>
      <c r="BP38" s="13">
        <v>420389188.51999998</v>
      </c>
      <c r="BQ38" s="429">
        <v>452074967.64999998</v>
      </c>
      <c r="BR38" s="400">
        <f>SUM(BH38,BD38,AZ38,AV38,AR38,AN38)</f>
        <v>464968227.54000008</v>
      </c>
      <c r="BS38" s="430">
        <f>BR38-BQ38</f>
        <v>12893259.890000105</v>
      </c>
      <c r="BT38" s="431">
        <f>BS38/G38</f>
        <v>50.970365952972472</v>
      </c>
    </row>
    <row r="39" spans="1:72">
      <c r="A39" s="346">
        <v>97</v>
      </c>
      <c r="B39" s="343">
        <v>10</v>
      </c>
      <c r="C39" s="343">
        <v>10</v>
      </c>
      <c r="D39" s="349" t="s">
        <v>70</v>
      </c>
      <c r="E39" s="20">
        <v>2062</v>
      </c>
      <c r="F39" s="20">
        <v>2059</v>
      </c>
      <c r="G39" s="12">
        <v>2023</v>
      </c>
      <c r="H39" s="12"/>
      <c r="I39" s="15">
        <v>65</v>
      </c>
      <c r="J39" s="15">
        <v>76</v>
      </c>
      <c r="K39" s="12">
        <v>70</v>
      </c>
      <c r="L39" s="12"/>
      <c r="M39" s="15">
        <v>15</v>
      </c>
      <c r="N39" s="15">
        <v>11</v>
      </c>
      <c r="O39" s="12">
        <v>9</v>
      </c>
      <c r="P39" s="12"/>
      <c r="Q39" s="15">
        <v>90</v>
      </c>
      <c r="R39" s="15">
        <v>91</v>
      </c>
      <c r="S39" s="12">
        <v>87</v>
      </c>
      <c r="T39" s="12"/>
      <c r="U39" s="15">
        <v>44</v>
      </c>
      <c r="V39" s="15">
        <v>49</v>
      </c>
      <c r="W39" s="12">
        <v>47</v>
      </c>
      <c r="X39" s="12"/>
      <c r="Y39" s="131">
        <v>214</v>
      </c>
      <c r="Z39" s="131">
        <v>227</v>
      </c>
      <c r="AA39" s="400">
        <f>SUM(K39,O39,S39,W39)</f>
        <v>213</v>
      </c>
      <c r="AB39" s="466">
        <f>AA39-Z39</f>
        <v>-14</v>
      </c>
      <c r="AC39" s="469">
        <f>AB39/Z39</f>
        <v>-6.1674008810572688E-2</v>
      </c>
      <c r="AD39" s="20">
        <v>1848</v>
      </c>
      <c r="AE39" s="20">
        <v>1832</v>
      </c>
      <c r="AF39" s="16">
        <v>1810</v>
      </c>
      <c r="AG39" s="16"/>
      <c r="AH39" s="20">
        <v>994</v>
      </c>
      <c r="AI39" s="20">
        <v>966</v>
      </c>
      <c r="AJ39" s="16">
        <v>935</v>
      </c>
      <c r="AL39" s="13">
        <v>549246.75</v>
      </c>
      <c r="AM39" s="429">
        <v>681764.84</v>
      </c>
      <c r="AN39" s="400">
        <f>K39*$AN$7</f>
        <v>654893.4</v>
      </c>
      <c r="AO39" s="400"/>
      <c r="AP39" s="13">
        <v>134634</v>
      </c>
      <c r="AQ39" s="429">
        <v>104926.03</v>
      </c>
      <c r="AR39" s="400">
        <f>O39*$AR$7</f>
        <v>89533.349999999991</v>
      </c>
      <c r="AS39" s="400"/>
      <c r="AT39" s="13">
        <v>680840.1</v>
      </c>
      <c r="AU39" s="429">
        <v>743661.1</v>
      </c>
      <c r="AV39" s="400">
        <f>S39*$AV$7</f>
        <v>715842.09</v>
      </c>
      <c r="AW39" s="400"/>
      <c r="AX39" s="13">
        <v>569577.80000000005</v>
      </c>
      <c r="AY39" s="429">
        <v>678608.35</v>
      </c>
      <c r="AZ39" s="400">
        <f>W39*$AZ$7</f>
        <v>679065.4</v>
      </c>
      <c r="BA39" s="400"/>
      <c r="BB39" s="13">
        <v>122226.72</v>
      </c>
      <c r="BC39" s="429">
        <v>128643.04</v>
      </c>
      <c r="BD39" s="400">
        <f>AF39*$BD$7</f>
        <v>132546.30000000002</v>
      </c>
      <c r="BE39" s="400"/>
      <c r="BF39" s="13">
        <v>82979.12000000001</v>
      </c>
      <c r="BG39" s="429">
        <v>83143.62</v>
      </c>
      <c r="BH39" s="400">
        <f>AJ39*$BH$7</f>
        <v>83878.849999999991</v>
      </c>
      <c r="BI39" s="400"/>
      <c r="BJ39" s="429">
        <v>1934298.65</v>
      </c>
      <c r="BK39" s="429">
        <v>2208960.3199999998</v>
      </c>
      <c r="BL39" s="400">
        <f>SUM(AN39,AR39,AV39,AZ39)</f>
        <v>2139334.2399999998</v>
      </c>
      <c r="BM39" s="380">
        <f>BL39-BK39</f>
        <v>-69626.080000000075</v>
      </c>
      <c r="BN39" s="380">
        <f>BM39/G39</f>
        <v>-34.417241720217532</v>
      </c>
      <c r="BO39" s="833"/>
      <c r="BP39" s="13">
        <v>2139504.4900000002</v>
      </c>
      <c r="BQ39" s="429">
        <v>2420746.98</v>
      </c>
      <c r="BR39" s="400">
        <f>SUM(BH39,BD39,AZ39,AV39,AR39,AN39)</f>
        <v>2355759.39</v>
      </c>
      <c r="BS39" s="430">
        <f>BR39-BQ39</f>
        <v>-64987.589999999851</v>
      </c>
      <c r="BT39" s="431">
        <f>BS39/G39</f>
        <v>-32.124364804745355</v>
      </c>
    </row>
    <row r="40" spans="1:72">
      <c r="A40" s="346">
        <v>98</v>
      </c>
      <c r="B40" s="343">
        <v>7</v>
      </c>
      <c r="C40" s="343">
        <v>7</v>
      </c>
      <c r="D40" s="349" t="s">
        <v>71</v>
      </c>
      <c r="E40" s="20">
        <v>22885</v>
      </c>
      <c r="F40" s="20">
        <v>22849</v>
      </c>
      <c r="G40" s="12">
        <v>22775</v>
      </c>
      <c r="H40" s="12"/>
      <c r="I40" s="15">
        <v>1155</v>
      </c>
      <c r="J40" s="15">
        <v>1137</v>
      </c>
      <c r="K40" s="12">
        <v>1143</v>
      </c>
      <c r="L40" s="12"/>
      <c r="M40" s="15">
        <v>238</v>
      </c>
      <c r="N40" s="15">
        <v>207</v>
      </c>
      <c r="O40" s="12">
        <v>199</v>
      </c>
      <c r="P40" s="12"/>
      <c r="Q40" s="15">
        <v>1719</v>
      </c>
      <c r="R40" s="15">
        <v>1674</v>
      </c>
      <c r="S40" s="12">
        <v>1560</v>
      </c>
      <c r="T40" s="12"/>
      <c r="U40" s="15">
        <v>887</v>
      </c>
      <c r="V40" s="15">
        <v>877</v>
      </c>
      <c r="W40" s="12">
        <v>925</v>
      </c>
      <c r="X40" s="12"/>
      <c r="Y40" s="131">
        <v>3999</v>
      </c>
      <c r="Z40" s="131">
        <v>3895</v>
      </c>
      <c r="AA40" s="400">
        <f>SUM(K40,O40,S40,W40)</f>
        <v>3827</v>
      </c>
      <c r="AB40" s="466">
        <f>AA40-Z40</f>
        <v>-68</v>
      </c>
      <c r="AC40" s="469">
        <f>AB40/Z40</f>
        <v>-1.7458279845956354E-2</v>
      </c>
      <c r="AD40" s="20">
        <v>18886</v>
      </c>
      <c r="AE40" s="20">
        <v>18954</v>
      </c>
      <c r="AF40" s="16">
        <v>18948</v>
      </c>
      <c r="AG40" s="16"/>
      <c r="AH40" s="20">
        <v>12134</v>
      </c>
      <c r="AI40" s="20">
        <v>12104</v>
      </c>
      <c r="AJ40" s="16">
        <v>12051</v>
      </c>
      <c r="AL40" s="13">
        <v>9759692.25</v>
      </c>
      <c r="AM40" s="429">
        <v>10199560.83</v>
      </c>
      <c r="AN40" s="400">
        <f>K40*$AN$7</f>
        <v>10693473.66</v>
      </c>
      <c r="AO40" s="400"/>
      <c r="AP40" s="13">
        <v>2136192.7999999998</v>
      </c>
      <c r="AQ40" s="429">
        <v>1974517.11</v>
      </c>
      <c r="AR40" s="400">
        <f>O40*$AR$7</f>
        <v>1979681.8499999999</v>
      </c>
      <c r="AS40" s="400"/>
      <c r="AT40" s="13">
        <v>13004045.91</v>
      </c>
      <c r="AU40" s="429">
        <v>13680095.4</v>
      </c>
      <c r="AV40" s="400">
        <f>S40*$AV$7</f>
        <v>12835789.199999999</v>
      </c>
      <c r="AW40" s="400"/>
      <c r="AX40" s="13">
        <v>11482170.65</v>
      </c>
      <c r="AY40" s="429">
        <v>12145704.550000001</v>
      </c>
      <c r="AZ40" s="400">
        <f>W40*$AZ$7</f>
        <v>13364585</v>
      </c>
      <c r="BA40" s="400"/>
      <c r="BB40" s="13">
        <v>1249120.04</v>
      </c>
      <c r="BC40" s="429">
        <v>1330949.8799999999</v>
      </c>
      <c r="BD40" s="400">
        <f>AF40*$BD$7</f>
        <v>1387562.04</v>
      </c>
      <c r="BE40" s="400"/>
      <c r="BF40" s="13">
        <v>1012946.32</v>
      </c>
      <c r="BG40" s="429">
        <v>1041791.28</v>
      </c>
      <c r="BH40" s="400">
        <f>AJ40*$BH$7</f>
        <v>1081095.21</v>
      </c>
      <c r="BI40" s="400"/>
      <c r="BJ40" s="429">
        <v>36382101.609999999</v>
      </c>
      <c r="BK40" s="429">
        <v>37999877.890000001</v>
      </c>
      <c r="BL40" s="400">
        <f>SUM(AN40,AR40,AV40,AZ40)</f>
        <v>38873529.710000001</v>
      </c>
      <c r="BM40" s="380">
        <f>BL40-BK40</f>
        <v>873651.8200000003</v>
      </c>
      <c r="BN40" s="380">
        <f>BM40/G40</f>
        <v>38.360123819978057</v>
      </c>
      <c r="BO40" s="833"/>
      <c r="BP40" s="13">
        <v>38644167.969999999</v>
      </c>
      <c r="BQ40" s="429">
        <v>40372619.049999997</v>
      </c>
      <c r="BR40" s="400">
        <f>SUM(BH40,BD40,AZ40,AV40,AR40,AN40)</f>
        <v>41342186.960000001</v>
      </c>
      <c r="BS40" s="430">
        <f>BR40-BQ40</f>
        <v>969567.91000000387</v>
      </c>
      <c r="BT40" s="431">
        <f>BS40/G40</f>
        <v>42.571587705817954</v>
      </c>
    </row>
    <row r="41" spans="1:72">
      <c r="A41" s="346">
        <v>102</v>
      </c>
      <c r="B41" s="343">
        <v>4</v>
      </c>
      <c r="C41" s="343">
        <v>4</v>
      </c>
      <c r="D41" s="349" t="s">
        <v>72</v>
      </c>
      <c r="E41" s="20">
        <v>9646</v>
      </c>
      <c r="F41" s="20">
        <v>9555</v>
      </c>
      <c r="G41" s="12">
        <v>9546</v>
      </c>
      <c r="H41" s="12"/>
      <c r="I41" s="15">
        <v>415</v>
      </c>
      <c r="J41" s="15">
        <v>397</v>
      </c>
      <c r="K41" s="12">
        <v>388</v>
      </c>
      <c r="L41" s="12"/>
      <c r="M41" s="15">
        <v>82</v>
      </c>
      <c r="N41" s="15">
        <v>66</v>
      </c>
      <c r="O41" s="12">
        <v>77</v>
      </c>
      <c r="P41" s="12"/>
      <c r="Q41" s="15">
        <v>589</v>
      </c>
      <c r="R41" s="15">
        <v>562</v>
      </c>
      <c r="S41" s="12">
        <v>539</v>
      </c>
      <c r="T41" s="12"/>
      <c r="U41" s="15">
        <v>305</v>
      </c>
      <c r="V41" s="15">
        <v>320</v>
      </c>
      <c r="W41" s="12">
        <v>321</v>
      </c>
      <c r="X41" s="12"/>
      <c r="Y41" s="131">
        <v>1391</v>
      </c>
      <c r="Z41" s="131">
        <v>1345</v>
      </c>
      <c r="AA41" s="400">
        <f>SUM(K41,O41,S41,W41)</f>
        <v>1325</v>
      </c>
      <c r="AB41" s="466">
        <f>AA41-Z41</f>
        <v>-20</v>
      </c>
      <c r="AC41" s="469">
        <f>AB41/Z41</f>
        <v>-1.4869888475836431E-2</v>
      </c>
      <c r="AD41" s="20">
        <v>8255</v>
      </c>
      <c r="AE41" s="20">
        <v>8210</v>
      </c>
      <c r="AF41" s="16">
        <v>8221</v>
      </c>
      <c r="AG41" s="16"/>
      <c r="AH41" s="20">
        <v>5057</v>
      </c>
      <c r="AI41" s="20">
        <v>4997</v>
      </c>
      <c r="AJ41" s="16">
        <v>4958</v>
      </c>
      <c r="AL41" s="13">
        <v>3506729.25</v>
      </c>
      <c r="AM41" s="429">
        <v>3561324.23</v>
      </c>
      <c r="AN41" s="400">
        <f>K41*$AN$7</f>
        <v>3629980.5600000005</v>
      </c>
      <c r="AO41" s="400"/>
      <c r="AP41" s="13">
        <v>735999.20000000007</v>
      </c>
      <c r="AQ41" s="429">
        <v>629556.17999999993</v>
      </c>
      <c r="AR41" s="400">
        <f>O41*$AR$7</f>
        <v>766007.54999999993</v>
      </c>
      <c r="AS41" s="400"/>
      <c r="AT41" s="13">
        <v>4455720.21</v>
      </c>
      <c r="AU41" s="429">
        <v>4592720.2</v>
      </c>
      <c r="AV41" s="400">
        <f>S41*$AV$7</f>
        <v>4434929.7299999995</v>
      </c>
      <c r="AW41" s="400"/>
      <c r="AX41" s="13">
        <v>3948209.75</v>
      </c>
      <c r="AY41" s="429">
        <v>4431728</v>
      </c>
      <c r="AZ41" s="400">
        <f>W41*$AZ$7</f>
        <v>4637872.2</v>
      </c>
      <c r="BA41" s="400"/>
      <c r="BB41" s="13">
        <v>545985.69999999995</v>
      </c>
      <c r="BC41" s="429">
        <v>576506.19999999995</v>
      </c>
      <c r="BD41" s="400">
        <f>AF41*$BD$7</f>
        <v>602023.83000000007</v>
      </c>
      <c r="BE41" s="400"/>
      <c r="BF41" s="13">
        <v>422158.36</v>
      </c>
      <c r="BG41" s="429">
        <v>430091.79</v>
      </c>
      <c r="BH41" s="400">
        <f>AJ41*$BH$7</f>
        <v>444782.18</v>
      </c>
      <c r="BI41" s="400"/>
      <c r="BJ41" s="429">
        <v>12646658.41</v>
      </c>
      <c r="BK41" s="429">
        <v>13215328.609999999</v>
      </c>
      <c r="BL41" s="400">
        <f>SUM(AN41,AR41,AV41,AZ41)</f>
        <v>13468790.039999999</v>
      </c>
      <c r="BM41" s="380">
        <f>BL41-BK41</f>
        <v>253461.4299999997</v>
      </c>
      <c r="BN41" s="380">
        <f>BM41/G41</f>
        <v>26.551584957050043</v>
      </c>
      <c r="BO41" s="833"/>
      <c r="BP41" s="13">
        <v>13614802.470000001</v>
      </c>
      <c r="BQ41" s="429">
        <v>14221926.6</v>
      </c>
      <c r="BR41" s="400">
        <f>SUM(BH41,BD41,AZ41,AV41,AR41,AN41)</f>
        <v>14515596.050000001</v>
      </c>
      <c r="BS41" s="430">
        <f>BR41-BQ41</f>
        <v>293669.45000000112</v>
      </c>
      <c r="BT41" s="431">
        <f>BS41/G41</f>
        <v>30.763613031636403</v>
      </c>
    </row>
    <row r="42" spans="1:72">
      <c r="A42" s="346">
        <v>103</v>
      </c>
      <c r="B42" s="343">
        <v>5</v>
      </c>
      <c r="C42" s="343">
        <v>5</v>
      </c>
      <c r="D42" s="349" t="s">
        <v>73</v>
      </c>
      <c r="E42" s="20">
        <v>2125</v>
      </c>
      <c r="F42" s="20">
        <v>2094</v>
      </c>
      <c r="G42" s="12">
        <v>2074</v>
      </c>
      <c r="H42" s="12"/>
      <c r="I42" s="15">
        <v>93</v>
      </c>
      <c r="J42" s="15">
        <v>94</v>
      </c>
      <c r="K42" s="12">
        <v>86</v>
      </c>
      <c r="L42" s="12"/>
      <c r="M42" s="15">
        <v>19</v>
      </c>
      <c r="N42" s="15">
        <v>13</v>
      </c>
      <c r="O42" s="12">
        <v>15</v>
      </c>
      <c r="P42" s="12"/>
      <c r="Q42" s="15">
        <v>120</v>
      </c>
      <c r="R42" s="15">
        <v>105</v>
      </c>
      <c r="S42" s="12">
        <v>91</v>
      </c>
      <c r="T42" s="12"/>
      <c r="U42" s="15">
        <v>68</v>
      </c>
      <c r="V42" s="15">
        <v>63</v>
      </c>
      <c r="W42" s="12">
        <v>64</v>
      </c>
      <c r="X42" s="12"/>
      <c r="Y42" s="131">
        <v>300</v>
      </c>
      <c r="Z42" s="131">
        <v>275</v>
      </c>
      <c r="AA42" s="400">
        <f>SUM(K42,O42,S42,W42)</f>
        <v>256</v>
      </c>
      <c r="AB42" s="466">
        <f>AA42-Z42</f>
        <v>-19</v>
      </c>
      <c r="AC42" s="469">
        <f>AB42/Z42</f>
        <v>-6.9090909090909092E-2</v>
      </c>
      <c r="AD42" s="20">
        <v>1825</v>
      </c>
      <c r="AE42" s="20">
        <v>1819</v>
      </c>
      <c r="AF42" s="16">
        <v>1818</v>
      </c>
      <c r="AG42" s="16"/>
      <c r="AH42" s="20">
        <v>1092</v>
      </c>
      <c r="AI42" s="20">
        <v>1081</v>
      </c>
      <c r="AJ42" s="16">
        <v>1075</v>
      </c>
      <c r="AL42" s="13">
        <v>785845.35000000009</v>
      </c>
      <c r="AM42" s="429">
        <v>843235.46</v>
      </c>
      <c r="AN42" s="400">
        <f>K42*$AN$7</f>
        <v>804583.32000000007</v>
      </c>
      <c r="AO42" s="400"/>
      <c r="AP42" s="13">
        <v>170536.4</v>
      </c>
      <c r="AQ42" s="429">
        <v>124003.49</v>
      </c>
      <c r="AR42" s="400">
        <f>O42*$AR$7</f>
        <v>149222.25</v>
      </c>
      <c r="AS42" s="400"/>
      <c r="AT42" s="13">
        <v>907786.8</v>
      </c>
      <c r="AU42" s="429">
        <v>858070.5</v>
      </c>
      <c r="AV42" s="400">
        <f>S42*$AV$7</f>
        <v>748754.37</v>
      </c>
      <c r="AW42" s="400"/>
      <c r="AX42" s="13">
        <v>880256.60000000009</v>
      </c>
      <c r="AY42" s="429">
        <v>872496.45</v>
      </c>
      <c r="AZ42" s="400">
        <f>W42*$AZ$7</f>
        <v>924684.80000000005</v>
      </c>
      <c r="BA42" s="400"/>
      <c r="BB42" s="13">
        <v>120705.5</v>
      </c>
      <c r="BC42" s="429">
        <v>127730.18</v>
      </c>
      <c r="BD42" s="400">
        <f>AF42*$BD$7</f>
        <v>133132.14000000001</v>
      </c>
      <c r="BE42" s="400"/>
      <c r="BF42" s="13">
        <v>91160.16</v>
      </c>
      <c r="BG42" s="429">
        <v>93041.67</v>
      </c>
      <c r="BH42" s="400">
        <f>AJ42*$BH$7</f>
        <v>96438.25</v>
      </c>
      <c r="BI42" s="400"/>
      <c r="BJ42" s="429">
        <v>2744425.15</v>
      </c>
      <c r="BK42" s="429">
        <v>2697805.9</v>
      </c>
      <c r="BL42" s="400">
        <f>SUM(AN42,AR42,AV42,AZ42)</f>
        <v>2627244.7400000002</v>
      </c>
      <c r="BM42" s="380">
        <f>BL42-BK42</f>
        <v>-70561.159999999683</v>
      </c>
      <c r="BN42" s="380">
        <f>BM42/G42</f>
        <v>-34.021774349083742</v>
      </c>
      <c r="BO42" s="833"/>
      <c r="BP42" s="13">
        <v>2956290.810000001</v>
      </c>
      <c r="BQ42" s="429">
        <v>2918577.75</v>
      </c>
      <c r="BR42" s="400">
        <f>SUM(BH42,BD42,AZ42,AV42,AR42,AN42)</f>
        <v>2856815.13</v>
      </c>
      <c r="BS42" s="430">
        <f>BR42-BQ42</f>
        <v>-61762.620000000112</v>
      </c>
      <c r="BT42" s="431">
        <f>BS42/G42</f>
        <v>-29.779469623915194</v>
      </c>
    </row>
    <row r="43" spans="1:72">
      <c r="A43" s="346">
        <v>105</v>
      </c>
      <c r="B43" s="343">
        <v>18</v>
      </c>
      <c r="C43" s="343">
        <v>18</v>
      </c>
      <c r="D43" s="349" t="s">
        <v>74</v>
      </c>
      <c r="E43" s="20">
        <v>2063</v>
      </c>
      <c r="F43" s="20">
        <v>2002</v>
      </c>
      <c r="G43" s="12">
        <v>1984</v>
      </c>
      <c r="H43" s="12"/>
      <c r="I43" s="15">
        <v>70</v>
      </c>
      <c r="J43" s="15">
        <v>60</v>
      </c>
      <c r="K43" s="12">
        <v>64</v>
      </c>
      <c r="L43" s="12"/>
      <c r="M43" s="15">
        <v>13</v>
      </c>
      <c r="N43" s="15">
        <v>12</v>
      </c>
      <c r="O43" s="12">
        <v>8</v>
      </c>
      <c r="P43" s="12"/>
      <c r="Q43" s="15">
        <v>82</v>
      </c>
      <c r="R43" s="15">
        <v>76</v>
      </c>
      <c r="S43" s="12">
        <v>77</v>
      </c>
      <c r="T43" s="12"/>
      <c r="U43" s="15">
        <v>47</v>
      </c>
      <c r="V43" s="15">
        <v>42</v>
      </c>
      <c r="W43" s="12">
        <v>33</v>
      </c>
      <c r="X43" s="12"/>
      <c r="Y43" s="131">
        <v>212</v>
      </c>
      <c r="Z43" s="131">
        <v>190</v>
      </c>
      <c r="AA43" s="400">
        <f>SUM(K43,O43,S43,W43)</f>
        <v>182</v>
      </c>
      <c r="AB43" s="466">
        <f>AA43-Z43</f>
        <v>-8</v>
      </c>
      <c r="AC43" s="469">
        <f>AB43/Z43</f>
        <v>-4.2105263157894736E-2</v>
      </c>
      <c r="AD43" s="20">
        <v>1851</v>
      </c>
      <c r="AE43" s="20">
        <v>1812</v>
      </c>
      <c r="AF43" s="16">
        <v>1802</v>
      </c>
      <c r="AG43" s="16"/>
      <c r="AH43" s="20">
        <v>892</v>
      </c>
      <c r="AI43" s="20">
        <v>859</v>
      </c>
      <c r="AJ43" s="16">
        <v>839</v>
      </c>
      <c r="AL43" s="13">
        <v>591496.5</v>
      </c>
      <c r="AM43" s="429">
        <v>538235.4</v>
      </c>
      <c r="AN43" s="400">
        <f>K43*$AN$7</f>
        <v>598759.68000000005</v>
      </c>
      <c r="AO43" s="400"/>
      <c r="AP43" s="13">
        <v>116682.8</v>
      </c>
      <c r="AQ43" s="429">
        <v>114464.76</v>
      </c>
      <c r="AR43" s="400">
        <f>O43*$AR$7</f>
        <v>79585.2</v>
      </c>
      <c r="AS43" s="400"/>
      <c r="AT43" s="13">
        <v>620320.98</v>
      </c>
      <c r="AU43" s="429">
        <v>621079.6</v>
      </c>
      <c r="AV43" s="400">
        <f>S43*$AV$7</f>
        <v>633561.39</v>
      </c>
      <c r="AW43" s="400"/>
      <c r="AX43" s="13">
        <v>608412.65</v>
      </c>
      <c r="AY43" s="429">
        <v>581664.29999999993</v>
      </c>
      <c r="AZ43" s="400">
        <f>W43*$AZ$7</f>
        <v>476790.60000000003</v>
      </c>
      <c r="BA43" s="400"/>
      <c r="BB43" s="13">
        <v>122425.14</v>
      </c>
      <c r="BC43" s="429">
        <v>127238.64</v>
      </c>
      <c r="BD43" s="400">
        <f>AF43*$BD$7</f>
        <v>131960.46000000002</v>
      </c>
      <c r="BE43" s="400"/>
      <c r="BF43" s="13">
        <v>74464.160000000003</v>
      </c>
      <c r="BG43" s="429">
        <v>73934.12999999999</v>
      </c>
      <c r="BH43" s="400">
        <f>AJ43*$BH$7</f>
        <v>75266.689999999988</v>
      </c>
      <c r="BI43" s="400"/>
      <c r="BJ43" s="429">
        <v>1936912.93</v>
      </c>
      <c r="BK43" s="429">
        <v>1855444.06</v>
      </c>
      <c r="BL43" s="400">
        <f>SUM(AN43,AR43,AV43,AZ43)</f>
        <v>1788696.87</v>
      </c>
      <c r="BM43" s="380">
        <f>BL43-BK43</f>
        <v>-66747.189999999944</v>
      </c>
      <c r="BN43" s="380">
        <f>BM43/G43</f>
        <v>-33.642736895161264</v>
      </c>
      <c r="BO43" s="833"/>
      <c r="BP43" s="13">
        <v>2133802.23</v>
      </c>
      <c r="BQ43" s="429">
        <v>2056616.83</v>
      </c>
      <c r="BR43" s="400">
        <f>SUM(BH43,BD43,AZ43,AV43,AR43,AN43)</f>
        <v>1995924.02</v>
      </c>
      <c r="BS43" s="430">
        <f>BR43-BQ43</f>
        <v>-60692.810000000056</v>
      </c>
      <c r="BT43" s="431">
        <f>BS43/G43</f>
        <v>-30.591134072580672</v>
      </c>
    </row>
    <row r="44" spans="1:72">
      <c r="A44" s="346">
        <v>106</v>
      </c>
      <c r="B44" s="343">
        <v>1</v>
      </c>
      <c r="C44" s="377">
        <v>35</v>
      </c>
      <c r="D44" s="349" t="s">
        <v>75</v>
      </c>
      <c r="E44" s="20">
        <v>46901</v>
      </c>
      <c r="F44" s="20">
        <v>47031</v>
      </c>
      <c r="G44" s="12">
        <v>47015</v>
      </c>
      <c r="H44" s="12"/>
      <c r="I44" s="15">
        <v>2248</v>
      </c>
      <c r="J44" s="15">
        <v>2201</v>
      </c>
      <c r="K44" s="12">
        <v>2184</v>
      </c>
      <c r="L44" s="12"/>
      <c r="M44" s="15">
        <v>468</v>
      </c>
      <c r="N44" s="15">
        <v>418</v>
      </c>
      <c r="O44" s="12">
        <v>385</v>
      </c>
      <c r="P44" s="12"/>
      <c r="Q44" s="15">
        <v>2944</v>
      </c>
      <c r="R44" s="15">
        <v>2917</v>
      </c>
      <c r="S44" s="12">
        <v>2836</v>
      </c>
      <c r="T44" s="12"/>
      <c r="U44" s="15">
        <v>1634</v>
      </c>
      <c r="V44" s="15">
        <v>1626</v>
      </c>
      <c r="W44" s="12">
        <v>1583</v>
      </c>
      <c r="X44" s="12"/>
      <c r="Y44" s="131">
        <v>7294</v>
      </c>
      <c r="Z44" s="131">
        <v>7162</v>
      </c>
      <c r="AA44" s="400">
        <f>SUM(K44,O44,S44,W44)</f>
        <v>6988</v>
      </c>
      <c r="AB44" s="466">
        <f>AA44-Z44</f>
        <v>-174</v>
      </c>
      <c r="AC44" s="469">
        <f>AB44/Z44</f>
        <v>-2.4294889695615749E-2</v>
      </c>
      <c r="AD44" s="20">
        <v>39607</v>
      </c>
      <c r="AE44" s="20">
        <v>39869</v>
      </c>
      <c r="AF44" s="16">
        <v>40027</v>
      </c>
      <c r="AG44" s="16"/>
      <c r="AH44" s="20">
        <v>27145</v>
      </c>
      <c r="AI44" s="20">
        <v>27213</v>
      </c>
      <c r="AJ44" s="16">
        <v>27148</v>
      </c>
      <c r="AL44" s="13">
        <v>18995487.600000001</v>
      </c>
      <c r="AM44" s="429">
        <v>19744268.59</v>
      </c>
      <c r="AN44" s="400">
        <f>K44*$AN$7</f>
        <v>20432674.080000002</v>
      </c>
      <c r="AO44" s="400"/>
      <c r="AP44" s="13">
        <v>4200580.8</v>
      </c>
      <c r="AQ44" s="429">
        <v>3987189.14</v>
      </c>
      <c r="AR44" s="400">
        <f>O44*$AR$7</f>
        <v>3830037.75</v>
      </c>
      <c r="AS44" s="400"/>
      <c r="AT44" s="13">
        <v>22271036.16</v>
      </c>
      <c r="AU44" s="429">
        <v>23838015.699999999</v>
      </c>
      <c r="AV44" s="400">
        <f>S44*$AV$7</f>
        <v>23334806.52</v>
      </c>
      <c r="AW44" s="400"/>
      <c r="AX44" s="13">
        <v>21152048.300000001</v>
      </c>
      <c r="AY44" s="429">
        <v>22518717.899999999</v>
      </c>
      <c r="AZ44" s="400">
        <f>W44*$AZ$7</f>
        <v>22871500.600000001</v>
      </c>
      <c r="BA44" s="400"/>
      <c r="BB44" s="13">
        <v>2619606.98</v>
      </c>
      <c r="BC44" s="429">
        <v>2799601.18</v>
      </c>
      <c r="BD44" s="400">
        <f>AF44*$BD$7</f>
        <v>2931177.21</v>
      </c>
      <c r="BE44" s="400"/>
      <c r="BF44" s="13">
        <v>2266064.6</v>
      </c>
      <c r="BG44" s="429">
        <v>2342222.91</v>
      </c>
      <c r="BH44" s="400">
        <f>AJ44*$BH$7</f>
        <v>2435447.0799999996</v>
      </c>
      <c r="BI44" s="400"/>
      <c r="BJ44" s="429">
        <v>66619152.859999999</v>
      </c>
      <c r="BK44" s="429">
        <v>70088191.329999998</v>
      </c>
      <c r="BL44" s="400">
        <f>SUM(AN44,AR44,AV44,AZ44)</f>
        <v>70469018.950000003</v>
      </c>
      <c r="BM44" s="380">
        <f>BL44-BK44</f>
        <v>380827.62000000477</v>
      </c>
      <c r="BN44" s="380">
        <f>BM44/G44</f>
        <v>8.1001301712220517</v>
      </c>
      <c r="BO44" s="833"/>
      <c r="BP44" s="13">
        <v>71504824.439999998</v>
      </c>
      <c r="BQ44" s="429">
        <v>75230015.420000002</v>
      </c>
      <c r="BR44" s="400">
        <f>SUM(BH44,BD44,AZ44,AV44,AR44,AN44)</f>
        <v>75835643.239999995</v>
      </c>
      <c r="BS44" s="430">
        <f>BR44-BQ44</f>
        <v>605627.81999999285</v>
      </c>
      <c r="BT44" s="431">
        <f>BS44/G44</f>
        <v>12.881587153036113</v>
      </c>
    </row>
    <row r="45" spans="1:72">
      <c r="A45" s="346">
        <v>108</v>
      </c>
      <c r="B45" s="343">
        <v>6</v>
      </c>
      <c r="C45" s="343">
        <v>6</v>
      </c>
      <c r="D45" s="349" t="s">
        <v>76</v>
      </c>
      <c r="E45" s="20">
        <v>10319</v>
      </c>
      <c r="F45" s="20">
        <v>10348</v>
      </c>
      <c r="G45" s="12">
        <v>10249</v>
      </c>
      <c r="H45" s="12"/>
      <c r="I45" s="15">
        <v>550</v>
      </c>
      <c r="J45" s="15">
        <v>540</v>
      </c>
      <c r="K45" s="12">
        <v>503</v>
      </c>
      <c r="L45" s="12"/>
      <c r="M45" s="15">
        <v>120</v>
      </c>
      <c r="N45" s="15">
        <v>88</v>
      </c>
      <c r="O45" s="12">
        <v>114</v>
      </c>
      <c r="P45" s="12"/>
      <c r="Q45" s="15">
        <v>798</v>
      </c>
      <c r="R45" s="15">
        <v>782</v>
      </c>
      <c r="S45" s="12">
        <v>732</v>
      </c>
      <c r="T45" s="12"/>
      <c r="U45" s="15">
        <v>376</v>
      </c>
      <c r="V45" s="15">
        <v>389</v>
      </c>
      <c r="W45" s="12">
        <v>390</v>
      </c>
      <c r="X45" s="12"/>
      <c r="Y45" s="131">
        <v>1844</v>
      </c>
      <c r="Z45" s="131">
        <v>1799</v>
      </c>
      <c r="AA45" s="400">
        <f>SUM(K45,O45,S45,W45)</f>
        <v>1739</v>
      </c>
      <c r="AB45" s="466">
        <f>AA45-Z45</f>
        <v>-60</v>
      </c>
      <c r="AC45" s="469">
        <f>AB45/Z45</f>
        <v>-3.3351862145636464E-2</v>
      </c>
      <c r="AD45" s="20">
        <v>8475</v>
      </c>
      <c r="AE45" s="20">
        <v>8549</v>
      </c>
      <c r="AF45" s="16">
        <v>8510</v>
      </c>
      <c r="AG45" s="16"/>
      <c r="AH45" s="20">
        <v>5617</v>
      </c>
      <c r="AI45" s="20">
        <v>5643</v>
      </c>
      <c r="AJ45" s="16">
        <v>5514</v>
      </c>
      <c r="AL45" s="13">
        <v>4647472.5</v>
      </c>
      <c r="AM45" s="429">
        <v>4844118.5999999996</v>
      </c>
      <c r="AN45" s="400">
        <f>K45*$AN$7</f>
        <v>4705876.8600000003</v>
      </c>
      <c r="AO45" s="400"/>
      <c r="AP45" s="13">
        <v>1077072</v>
      </c>
      <c r="AQ45" s="429">
        <v>839408.24</v>
      </c>
      <c r="AR45" s="400">
        <f>O45*$AR$7</f>
        <v>1134089.0999999999</v>
      </c>
      <c r="AS45" s="400"/>
      <c r="AT45" s="13">
        <v>6036782.2200000007</v>
      </c>
      <c r="AU45" s="429">
        <v>6390582.2000000002</v>
      </c>
      <c r="AV45" s="400">
        <f>S45*$AV$7</f>
        <v>6022947.2400000002</v>
      </c>
      <c r="AW45" s="400"/>
      <c r="AX45" s="13">
        <v>4867301.2</v>
      </c>
      <c r="AY45" s="429">
        <v>5387319.3499999996</v>
      </c>
      <c r="AZ45" s="400">
        <f>W45*$AZ$7</f>
        <v>5634798</v>
      </c>
      <c r="BA45" s="400"/>
      <c r="BB45" s="13">
        <v>560536.5</v>
      </c>
      <c r="BC45" s="429">
        <v>600310.78</v>
      </c>
      <c r="BD45" s="400">
        <f>AF45*$BD$7</f>
        <v>623187.30000000005</v>
      </c>
      <c r="BE45" s="400"/>
      <c r="BF45" s="13">
        <v>468907.16</v>
      </c>
      <c r="BG45" s="429">
        <v>485693.01</v>
      </c>
      <c r="BH45" s="400">
        <f>AJ45*$BH$7</f>
        <v>494660.93999999994</v>
      </c>
      <c r="BI45" s="400"/>
      <c r="BJ45" s="429">
        <v>16628627.92</v>
      </c>
      <c r="BK45" s="429">
        <v>17461428.390000001</v>
      </c>
      <c r="BL45" s="400">
        <f>SUM(AN45,AR45,AV45,AZ45)</f>
        <v>17497711.199999999</v>
      </c>
      <c r="BM45" s="380">
        <f>BL45-BK45</f>
        <v>36282.809999998659</v>
      </c>
      <c r="BN45" s="380">
        <f>BM45/G45</f>
        <v>3.5401317201676905</v>
      </c>
      <c r="BO45" s="833"/>
      <c r="BP45" s="13">
        <v>17658071.579999998</v>
      </c>
      <c r="BQ45" s="429">
        <v>18547432.18</v>
      </c>
      <c r="BR45" s="400">
        <f>SUM(BH45,BD45,AZ45,AV45,AR45,AN45)</f>
        <v>18615559.440000001</v>
      </c>
      <c r="BS45" s="430">
        <f>BR45-BQ45</f>
        <v>68127.260000001639</v>
      </c>
      <c r="BT45" s="431">
        <f>BS45/G45</f>
        <v>6.6472104595571899</v>
      </c>
    </row>
    <row r="46" spans="1:72">
      <c r="A46" s="346">
        <v>109</v>
      </c>
      <c r="B46" s="343">
        <v>5</v>
      </c>
      <c r="C46" s="343">
        <v>5</v>
      </c>
      <c r="D46" s="349" t="s">
        <v>77</v>
      </c>
      <c r="E46" s="20">
        <v>68319</v>
      </c>
      <c r="F46" s="20">
        <v>68433</v>
      </c>
      <c r="G46" s="12">
        <v>68614</v>
      </c>
      <c r="H46" s="12"/>
      <c r="I46" s="15">
        <v>3155</v>
      </c>
      <c r="J46" s="15">
        <v>3147</v>
      </c>
      <c r="K46" s="12">
        <v>3051</v>
      </c>
      <c r="L46" s="12"/>
      <c r="M46" s="15">
        <v>608</v>
      </c>
      <c r="N46" s="15">
        <v>546</v>
      </c>
      <c r="O46" s="12">
        <v>573</v>
      </c>
      <c r="P46" s="12"/>
      <c r="Q46" s="15">
        <v>4183</v>
      </c>
      <c r="R46" s="15">
        <v>4112</v>
      </c>
      <c r="S46" s="12">
        <v>4004</v>
      </c>
      <c r="T46" s="12"/>
      <c r="U46" s="15">
        <v>2222</v>
      </c>
      <c r="V46" s="15">
        <v>2237</v>
      </c>
      <c r="W46" s="12">
        <v>2216</v>
      </c>
      <c r="X46" s="12"/>
      <c r="Y46" s="131">
        <v>10168</v>
      </c>
      <c r="Z46" s="131">
        <v>10042</v>
      </c>
      <c r="AA46" s="400">
        <f>SUM(K46,O46,S46,W46)</f>
        <v>9844</v>
      </c>
      <c r="AB46" s="466">
        <f>AA46-Z46</f>
        <v>-198</v>
      </c>
      <c r="AC46" s="469">
        <f>AB46/Z46</f>
        <v>-1.9717187811192988E-2</v>
      </c>
      <c r="AD46" s="20">
        <v>58151</v>
      </c>
      <c r="AE46" s="20">
        <v>58391</v>
      </c>
      <c r="AF46" s="16">
        <v>58770</v>
      </c>
      <c r="AG46" s="16"/>
      <c r="AH46" s="20">
        <v>38148</v>
      </c>
      <c r="AI46" s="20">
        <v>38126</v>
      </c>
      <c r="AJ46" s="16">
        <v>38201</v>
      </c>
      <c r="AL46" s="13">
        <v>26659592.25</v>
      </c>
      <c r="AM46" s="429">
        <v>28230446.73</v>
      </c>
      <c r="AN46" s="400">
        <f>K46*$AN$7</f>
        <v>28543996.620000001</v>
      </c>
      <c r="AO46" s="400"/>
      <c r="AP46" s="13">
        <v>5457164.7999999998</v>
      </c>
      <c r="AQ46" s="429">
        <v>5208146.58</v>
      </c>
      <c r="AR46" s="400">
        <f>O46*$AR$7</f>
        <v>5700289.9500000002</v>
      </c>
      <c r="AS46" s="400"/>
      <c r="AT46" s="13">
        <v>31643934.870000001</v>
      </c>
      <c r="AU46" s="429">
        <v>33603675.200000003</v>
      </c>
      <c r="AV46" s="400">
        <f>S46*$AV$7</f>
        <v>32945192.279999997</v>
      </c>
      <c r="AW46" s="400"/>
      <c r="AX46" s="13">
        <v>28763678.899999999</v>
      </c>
      <c r="AY46" s="429">
        <v>30980548.550000001</v>
      </c>
      <c r="AZ46" s="400">
        <f>W46*$AZ$7</f>
        <v>32017211.200000003</v>
      </c>
      <c r="BA46" s="400"/>
      <c r="BB46" s="13">
        <v>3846107.14</v>
      </c>
      <c r="BC46" s="429">
        <v>4100216.02</v>
      </c>
      <c r="BD46" s="400">
        <f>AF46*$BD$7</f>
        <v>4303727.1000000006</v>
      </c>
      <c r="BE46" s="400"/>
      <c r="BF46" s="13">
        <v>3184595.04</v>
      </c>
      <c r="BG46" s="429">
        <v>3281504.82</v>
      </c>
      <c r="BH46" s="400">
        <f>AJ46*$BH$7</f>
        <v>3427011.71</v>
      </c>
      <c r="BI46" s="400"/>
      <c r="BJ46" s="429">
        <v>92524370.820000008</v>
      </c>
      <c r="BK46" s="429">
        <v>98022817.060000002</v>
      </c>
      <c r="BL46" s="400">
        <f>SUM(AN46,AR46,AV46,AZ46)</f>
        <v>99206690.049999997</v>
      </c>
      <c r="BM46" s="380">
        <f>BL46-BK46</f>
        <v>1183872.9899999946</v>
      </c>
      <c r="BN46" s="380">
        <f>BM46/G46</f>
        <v>17.254102515521534</v>
      </c>
      <c r="BO46" s="833"/>
      <c r="BP46" s="13">
        <v>99555073.000000015</v>
      </c>
      <c r="BQ46" s="429">
        <v>105404537.90000001</v>
      </c>
      <c r="BR46" s="400">
        <f>SUM(BH46,BD46,AZ46,AV46,AR46,AN46)</f>
        <v>106937428.86000001</v>
      </c>
      <c r="BS46" s="430">
        <f>BR46-BQ46</f>
        <v>1532890.9600000083</v>
      </c>
      <c r="BT46" s="431">
        <f>BS46/G46</f>
        <v>22.340789926254239</v>
      </c>
    </row>
    <row r="47" spans="1:72">
      <c r="A47" s="346">
        <v>111</v>
      </c>
      <c r="B47" s="343">
        <v>7</v>
      </c>
      <c r="C47" s="343">
        <v>7</v>
      </c>
      <c r="D47" s="349" t="s">
        <v>78</v>
      </c>
      <c r="E47" s="20">
        <v>17953</v>
      </c>
      <c r="F47" s="20">
        <v>17829</v>
      </c>
      <c r="G47" s="12">
        <v>17694</v>
      </c>
      <c r="H47" s="12"/>
      <c r="I47" s="15">
        <v>530</v>
      </c>
      <c r="J47" s="15">
        <v>513</v>
      </c>
      <c r="K47" s="12">
        <v>510</v>
      </c>
      <c r="L47" s="12"/>
      <c r="M47" s="15">
        <v>119</v>
      </c>
      <c r="N47" s="15">
        <v>107</v>
      </c>
      <c r="O47" s="12">
        <v>101</v>
      </c>
      <c r="P47" s="12"/>
      <c r="Q47" s="15">
        <v>836</v>
      </c>
      <c r="R47" s="15">
        <v>817</v>
      </c>
      <c r="S47" s="12">
        <v>786</v>
      </c>
      <c r="T47" s="12"/>
      <c r="U47" s="15">
        <v>478</v>
      </c>
      <c r="V47" s="15">
        <v>489</v>
      </c>
      <c r="W47" s="12">
        <v>465</v>
      </c>
      <c r="X47" s="12"/>
      <c r="Y47" s="131">
        <v>1963</v>
      </c>
      <c r="Z47" s="131">
        <v>1926</v>
      </c>
      <c r="AA47" s="400">
        <f>SUM(K47,O47,S47,W47)</f>
        <v>1862</v>
      </c>
      <c r="AB47" s="466">
        <f>AA47-Z47</f>
        <v>-64</v>
      </c>
      <c r="AC47" s="469">
        <f>AB47/Z47</f>
        <v>-3.3229491173416406E-2</v>
      </c>
      <c r="AD47" s="20">
        <v>15990</v>
      </c>
      <c r="AE47" s="20">
        <v>15903</v>
      </c>
      <c r="AF47" s="16">
        <v>15832</v>
      </c>
      <c r="AG47" s="16"/>
      <c r="AH47" s="20">
        <v>8967</v>
      </c>
      <c r="AI47" s="20">
        <v>8781</v>
      </c>
      <c r="AJ47" s="16">
        <v>8614</v>
      </c>
      <c r="AL47" s="13">
        <v>4478473.5</v>
      </c>
      <c r="AM47" s="429">
        <v>4601912.67</v>
      </c>
      <c r="AN47" s="400">
        <f>K47*$AN$7</f>
        <v>4771366.2</v>
      </c>
      <c r="AO47" s="400"/>
      <c r="AP47" s="13">
        <v>1068096.3999999999</v>
      </c>
      <c r="AQ47" s="429">
        <v>1020644.11</v>
      </c>
      <c r="AR47" s="400">
        <f>O47*$AR$7</f>
        <v>1004763.1499999999</v>
      </c>
      <c r="AS47" s="400"/>
      <c r="AT47" s="13">
        <v>6324248.04</v>
      </c>
      <c r="AU47" s="429">
        <v>6676605.7000000002</v>
      </c>
      <c r="AV47" s="400">
        <f>S47*$AV$7</f>
        <v>6467263.0199999996</v>
      </c>
      <c r="AW47" s="400"/>
      <c r="AX47" s="13">
        <v>6187686.1000000006</v>
      </c>
      <c r="AY47" s="429">
        <v>6772234.3499999996</v>
      </c>
      <c r="AZ47" s="400">
        <f>W47*$AZ$7</f>
        <v>6718413</v>
      </c>
      <c r="BA47" s="400"/>
      <c r="BB47" s="13">
        <v>1057578.6000000001</v>
      </c>
      <c r="BC47" s="429">
        <v>1116708.6599999999</v>
      </c>
      <c r="BD47" s="400">
        <f>AF47*$BD$7</f>
        <v>1159377.3600000001</v>
      </c>
      <c r="BE47" s="400"/>
      <c r="BF47" s="13">
        <v>748565.16</v>
      </c>
      <c r="BG47" s="429">
        <v>755780.66999999993</v>
      </c>
      <c r="BH47" s="400">
        <f>AJ47*$BH$7</f>
        <v>772761.94</v>
      </c>
      <c r="BI47" s="400"/>
      <c r="BJ47" s="429">
        <v>18058504.039999999</v>
      </c>
      <c r="BK47" s="429">
        <v>19071396.829999998</v>
      </c>
      <c r="BL47" s="400">
        <f>SUM(AN47,AR47,AV47,AZ47)</f>
        <v>18961805.369999997</v>
      </c>
      <c r="BM47" s="380">
        <f>BL47-BK47</f>
        <v>-109591.46000000089</v>
      </c>
      <c r="BN47" s="380">
        <f>BM47/G47</f>
        <v>-6.1937074714593026</v>
      </c>
      <c r="BO47" s="833"/>
      <c r="BP47" s="13">
        <v>19864647.800000001</v>
      </c>
      <c r="BQ47" s="429">
        <v>20943886.16</v>
      </c>
      <c r="BR47" s="400">
        <f>SUM(BH47,BD47,AZ47,AV47,AR47,AN47)</f>
        <v>20893944.670000002</v>
      </c>
      <c r="BS47" s="430">
        <f>BR47-BQ47</f>
        <v>-49941.489999998361</v>
      </c>
      <c r="BT47" s="431">
        <f>BS47/G47</f>
        <v>-2.8225098903582211</v>
      </c>
    </row>
    <row r="48" spans="1:72">
      <c r="A48" s="346">
        <v>139</v>
      </c>
      <c r="B48" s="343">
        <v>17</v>
      </c>
      <c r="C48" s="343">
        <v>17</v>
      </c>
      <c r="D48" s="349" t="s">
        <v>79</v>
      </c>
      <c r="E48" s="20">
        <v>9766</v>
      </c>
      <c r="F48" s="20">
        <v>9806</v>
      </c>
      <c r="G48" s="12">
        <v>9755</v>
      </c>
      <c r="H48" s="12"/>
      <c r="I48" s="15">
        <v>671</v>
      </c>
      <c r="J48" s="15">
        <v>668</v>
      </c>
      <c r="K48" s="12">
        <v>652</v>
      </c>
      <c r="L48" s="12"/>
      <c r="M48" s="15">
        <v>132</v>
      </c>
      <c r="N48" s="15">
        <v>123</v>
      </c>
      <c r="O48" s="12">
        <v>127</v>
      </c>
      <c r="P48" s="12"/>
      <c r="Q48" s="15">
        <v>914</v>
      </c>
      <c r="R48" s="15">
        <v>905</v>
      </c>
      <c r="S48" s="12">
        <v>872</v>
      </c>
      <c r="T48" s="12"/>
      <c r="U48" s="15">
        <v>485</v>
      </c>
      <c r="V48" s="15">
        <v>475</v>
      </c>
      <c r="W48" s="12">
        <v>464</v>
      </c>
      <c r="X48" s="12"/>
      <c r="Y48" s="131">
        <v>2202</v>
      </c>
      <c r="Z48" s="131">
        <v>2171</v>
      </c>
      <c r="AA48" s="400">
        <f>SUM(K48,O48,S48,W48)</f>
        <v>2115</v>
      </c>
      <c r="AB48" s="466">
        <f>AA48-Z48</f>
        <v>-56</v>
      </c>
      <c r="AC48" s="469">
        <f>AB48/Z48</f>
        <v>-2.5794564716720404E-2</v>
      </c>
      <c r="AD48" s="20">
        <v>7564</v>
      </c>
      <c r="AE48" s="20">
        <v>7635</v>
      </c>
      <c r="AF48" s="16">
        <v>7640</v>
      </c>
      <c r="AG48" s="16"/>
      <c r="AH48" s="20">
        <v>5050</v>
      </c>
      <c r="AI48" s="20">
        <v>5071</v>
      </c>
      <c r="AJ48" s="16">
        <v>5015</v>
      </c>
      <c r="AL48" s="13">
        <v>5669916.4500000002</v>
      </c>
      <c r="AM48" s="429">
        <v>5992354.1200000001</v>
      </c>
      <c r="AN48" s="400">
        <f>K48*$AN$7</f>
        <v>6099864.2400000002</v>
      </c>
      <c r="AO48" s="400"/>
      <c r="AP48" s="13">
        <v>1184779.2</v>
      </c>
      <c r="AQ48" s="429">
        <v>1173263.79</v>
      </c>
      <c r="AR48" s="400">
        <f>O48*$AR$7</f>
        <v>1263415.05</v>
      </c>
      <c r="AS48" s="400"/>
      <c r="AT48" s="13">
        <v>6914309.46</v>
      </c>
      <c r="AU48" s="429">
        <v>7395750.5</v>
      </c>
      <c r="AV48" s="400">
        <f>S48*$AV$7</f>
        <v>7174877.04</v>
      </c>
      <c r="AW48" s="400"/>
      <c r="AX48" s="13">
        <v>6278300.75</v>
      </c>
      <c r="AY48" s="429">
        <v>6578346.25</v>
      </c>
      <c r="AZ48" s="400">
        <f>W48*$AZ$7</f>
        <v>6703964.8000000007</v>
      </c>
      <c r="BA48" s="400"/>
      <c r="BB48" s="13">
        <v>500282.96</v>
      </c>
      <c r="BC48" s="429">
        <v>536129.69999999995</v>
      </c>
      <c r="BD48" s="400">
        <f>AF48*$BD$7</f>
        <v>559477.20000000007</v>
      </c>
      <c r="BE48" s="400"/>
      <c r="BF48" s="13">
        <v>421574</v>
      </c>
      <c r="BG48" s="429">
        <v>436460.97</v>
      </c>
      <c r="BH48" s="400">
        <f>AJ48*$BH$7</f>
        <v>449895.64999999997</v>
      </c>
      <c r="BI48" s="400"/>
      <c r="BJ48" s="429">
        <v>20047305.859999999</v>
      </c>
      <c r="BK48" s="429">
        <v>21139714.66</v>
      </c>
      <c r="BL48" s="400">
        <f>SUM(AN48,AR48,AV48,AZ48)</f>
        <v>21242121.130000003</v>
      </c>
      <c r="BM48" s="380">
        <f>BL48-BK48</f>
        <v>102406.47000000253</v>
      </c>
      <c r="BN48" s="380">
        <f>BM48/G48</f>
        <v>10.497844182470788</v>
      </c>
      <c r="BO48" s="833"/>
      <c r="BP48" s="13">
        <v>20969162.82</v>
      </c>
      <c r="BQ48" s="429">
        <v>22112305.329999998</v>
      </c>
      <c r="BR48" s="400">
        <f>SUM(BH48,BD48,AZ48,AV48,AR48,AN48)</f>
        <v>22251493.980000004</v>
      </c>
      <c r="BS48" s="430">
        <f>BR48-BQ48</f>
        <v>139188.65000000596</v>
      </c>
      <c r="BT48" s="431">
        <f>BS48/G48</f>
        <v>14.26844182470589</v>
      </c>
    </row>
    <row r="49" spans="1:72">
      <c r="A49" s="346">
        <v>140</v>
      </c>
      <c r="B49" s="343">
        <v>11</v>
      </c>
      <c r="C49" s="343">
        <v>11</v>
      </c>
      <c r="D49" s="349" t="s">
        <v>80</v>
      </c>
      <c r="E49" s="20">
        <v>20618</v>
      </c>
      <c r="F49" s="20">
        <v>20463</v>
      </c>
      <c r="G49" s="12">
        <v>20205</v>
      </c>
      <c r="H49" s="12"/>
      <c r="I49" s="15">
        <v>880</v>
      </c>
      <c r="J49" s="15">
        <v>831</v>
      </c>
      <c r="K49" s="12">
        <v>802</v>
      </c>
      <c r="L49" s="12"/>
      <c r="M49" s="15">
        <v>201</v>
      </c>
      <c r="N49" s="15">
        <v>167</v>
      </c>
      <c r="O49" s="12">
        <v>161</v>
      </c>
      <c r="P49" s="12"/>
      <c r="Q49" s="15">
        <v>1346</v>
      </c>
      <c r="R49" s="15">
        <v>1301</v>
      </c>
      <c r="S49" s="12">
        <v>1264</v>
      </c>
      <c r="T49" s="12"/>
      <c r="U49" s="15">
        <v>731</v>
      </c>
      <c r="V49" s="15">
        <v>751</v>
      </c>
      <c r="W49" s="12">
        <v>693</v>
      </c>
      <c r="X49" s="12"/>
      <c r="Y49" s="131">
        <v>3158</v>
      </c>
      <c r="Z49" s="131">
        <v>3050</v>
      </c>
      <c r="AA49" s="400">
        <f>SUM(K49,O49,S49,W49)</f>
        <v>2920</v>
      </c>
      <c r="AB49" s="466">
        <f>AA49-Z49</f>
        <v>-130</v>
      </c>
      <c r="AC49" s="469">
        <f>AB49/Z49</f>
        <v>-4.2622950819672129E-2</v>
      </c>
      <c r="AD49" s="20">
        <v>17460</v>
      </c>
      <c r="AE49" s="20">
        <v>17413</v>
      </c>
      <c r="AF49" s="16">
        <v>17285</v>
      </c>
      <c r="AG49" s="16"/>
      <c r="AH49" s="20">
        <v>10977</v>
      </c>
      <c r="AI49" s="20">
        <v>10800</v>
      </c>
      <c r="AJ49" s="16">
        <v>10604</v>
      </c>
      <c r="AL49" s="13">
        <v>7435956.0000000009</v>
      </c>
      <c r="AM49" s="429">
        <v>7454560.29</v>
      </c>
      <c r="AN49" s="400">
        <f>K49*$AN$7</f>
        <v>7503207.2400000002</v>
      </c>
      <c r="AO49" s="400"/>
      <c r="AP49" s="13">
        <v>1804095.6</v>
      </c>
      <c r="AQ49" s="429">
        <v>1592967.91</v>
      </c>
      <c r="AR49" s="400">
        <f>O49*$AR$7</f>
        <v>1601652.15</v>
      </c>
      <c r="AS49" s="400"/>
      <c r="AT49" s="13">
        <v>10182341.939999999</v>
      </c>
      <c r="AU49" s="429">
        <v>10631902.1</v>
      </c>
      <c r="AV49" s="400">
        <f>S49*$AV$7</f>
        <v>10400280.48</v>
      </c>
      <c r="AW49" s="400"/>
      <c r="AX49" s="13">
        <v>9462758.4500000011</v>
      </c>
      <c r="AY49" s="429">
        <v>10400711.65</v>
      </c>
      <c r="AZ49" s="400">
        <f>W49*$AZ$7</f>
        <v>10012602.6</v>
      </c>
      <c r="BA49" s="400"/>
      <c r="BB49" s="13">
        <v>1154804.3999999999</v>
      </c>
      <c r="BC49" s="429">
        <v>1222740.8600000001</v>
      </c>
      <c r="BD49" s="400">
        <f>AF49*$BD$7</f>
        <v>1265780.55</v>
      </c>
      <c r="BE49" s="400"/>
      <c r="BF49" s="13">
        <v>916359.96000000008</v>
      </c>
      <c r="BG49" s="429">
        <v>929555.99999999988</v>
      </c>
      <c r="BH49" s="400">
        <f>AJ49*$BH$7</f>
        <v>951284.84</v>
      </c>
      <c r="BI49" s="400"/>
      <c r="BJ49" s="429">
        <v>28885151.989999998</v>
      </c>
      <c r="BK49" s="429">
        <v>30080141.949999999</v>
      </c>
      <c r="BL49" s="400">
        <f>SUM(AN49,AR49,AV49,AZ49)</f>
        <v>29517742.469999999</v>
      </c>
      <c r="BM49" s="380">
        <f>BL49-BK49</f>
        <v>-562399.48000000045</v>
      </c>
      <c r="BN49" s="380">
        <f>BM49/G49</f>
        <v>-27.834668646374681</v>
      </c>
      <c r="BO49" s="833"/>
      <c r="BP49" s="13">
        <v>30956316.350000001</v>
      </c>
      <c r="BQ49" s="429">
        <v>32232438.809999991</v>
      </c>
      <c r="BR49" s="400">
        <f>SUM(BH49,BD49,AZ49,AV49,AR49,AN49)</f>
        <v>31734807.859999999</v>
      </c>
      <c r="BS49" s="430">
        <f>BR49-BQ49</f>
        <v>-497630.9499999918</v>
      </c>
      <c r="BT49" s="431">
        <f>BS49/G49</f>
        <v>-24.629099232862746</v>
      </c>
    </row>
    <row r="50" spans="1:72">
      <c r="A50" s="346">
        <v>142</v>
      </c>
      <c r="B50" s="343">
        <v>7</v>
      </c>
      <c r="C50" s="343">
        <v>7</v>
      </c>
      <c r="D50" s="349" t="s">
        <v>81</v>
      </c>
      <c r="E50" s="20">
        <v>6444</v>
      </c>
      <c r="F50" s="20">
        <v>6401</v>
      </c>
      <c r="G50" s="12">
        <v>6329</v>
      </c>
      <c r="H50" s="12"/>
      <c r="I50" s="15">
        <v>282</v>
      </c>
      <c r="J50" s="15">
        <v>276</v>
      </c>
      <c r="K50" s="12">
        <v>272</v>
      </c>
      <c r="L50" s="12"/>
      <c r="M50" s="15">
        <v>54</v>
      </c>
      <c r="N50" s="15">
        <v>56</v>
      </c>
      <c r="O50" s="12">
        <v>41</v>
      </c>
      <c r="P50" s="12"/>
      <c r="Q50" s="15">
        <v>385</v>
      </c>
      <c r="R50" s="15">
        <v>379</v>
      </c>
      <c r="S50" s="12">
        <v>370</v>
      </c>
      <c r="T50" s="12"/>
      <c r="U50" s="15">
        <v>200</v>
      </c>
      <c r="V50" s="15">
        <v>196</v>
      </c>
      <c r="W50" s="12">
        <v>189</v>
      </c>
      <c r="X50" s="12"/>
      <c r="Y50" s="131">
        <v>921</v>
      </c>
      <c r="Z50" s="131">
        <v>907</v>
      </c>
      <c r="AA50" s="400">
        <f>SUM(K50,O50,S50,W50)</f>
        <v>872</v>
      </c>
      <c r="AB50" s="466">
        <f>AA50-Z50</f>
        <v>-35</v>
      </c>
      <c r="AC50" s="469">
        <f>AB50/Z50</f>
        <v>-3.8588754134509372E-2</v>
      </c>
      <c r="AD50" s="20">
        <v>5523</v>
      </c>
      <c r="AE50" s="20">
        <v>5494</v>
      </c>
      <c r="AF50" s="16">
        <v>5457</v>
      </c>
      <c r="AG50" s="16"/>
      <c r="AH50" s="20">
        <v>3208</v>
      </c>
      <c r="AI50" s="20">
        <v>3189</v>
      </c>
      <c r="AJ50" s="16">
        <v>3143</v>
      </c>
      <c r="AL50" s="13">
        <v>2382885.9</v>
      </c>
      <c r="AM50" s="429">
        <v>2475882.84</v>
      </c>
      <c r="AN50" s="400">
        <f>K50*$AN$7</f>
        <v>2544728.64</v>
      </c>
      <c r="AO50" s="400"/>
      <c r="AP50" s="13">
        <v>484682.4</v>
      </c>
      <c r="AQ50" s="429">
        <v>534168.88</v>
      </c>
      <c r="AR50" s="400">
        <f>O50*$AR$7</f>
        <v>407874.14999999997</v>
      </c>
      <c r="AS50" s="400"/>
      <c r="AT50" s="13">
        <v>2912482.65</v>
      </c>
      <c r="AU50" s="429">
        <v>3097225.9</v>
      </c>
      <c r="AV50" s="400">
        <f>S50*$AV$7</f>
        <v>3044385.9</v>
      </c>
      <c r="AW50" s="400"/>
      <c r="AX50" s="13">
        <v>2588990</v>
      </c>
      <c r="AY50" s="429">
        <v>2714433.4</v>
      </c>
      <c r="AZ50" s="400">
        <f>W50*$AZ$7</f>
        <v>2730709.8000000003</v>
      </c>
      <c r="BA50" s="400"/>
      <c r="BB50" s="13">
        <v>365291.22</v>
      </c>
      <c r="BC50" s="429">
        <v>385788.68</v>
      </c>
      <c r="BD50" s="400">
        <f>AF50*$BD$7</f>
        <v>399616.11000000004</v>
      </c>
      <c r="BE50" s="400"/>
      <c r="BF50" s="13">
        <v>267803.84000000003</v>
      </c>
      <c r="BG50" s="429">
        <v>274477.23</v>
      </c>
      <c r="BH50" s="400">
        <f>AJ50*$BH$7</f>
        <v>281958.52999999997</v>
      </c>
      <c r="BI50" s="400"/>
      <c r="BJ50" s="429">
        <v>8369040.9500000002</v>
      </c>
      <c r="BK50" s="429">
        <v>8821711.0199999996</v>
      </c>
      <c r="BL50" s="400">
        <f>SUM(AN50,AR50,AV50,AZ50)</f>
        <v>8727698.4900000002</v>
      </c>
      <c r="BM50" s="380">
        <f>BL50-BK50</f>
        <v>-94012.529999999329</v>
      </c>
      <c r="BN50" s="380">
        <f>BM50/G50</f>
        <v>-14.85424711644799</v>
      </c>
      <c r="BO50" s="833"/>
      <c r="BP50" s="13">
        <v>9002136.0099999998</v>
      </c>
      <c r="BQ50" s="429">
        <v>9481976.9299999997</v>
      </c>
      <c r="BR50" s="400">
        <f>SUM(BH50,BD50,AZ50,AV50,AR50,AN50)</f>
        <v>9409273.1300000008</v>
      </c>
      <c r="BS50" s="430">
        <f>BR50-BQ50</f>
        <v>-72703.799999998882</v>
      </c>
      <c r="BT50" s="431">
        <f>BS50/G50</f>
        <v>-11.487407173328943</v>
      </c>
    </row>
    <row r="51" spans="1:72">
      <c r="A51" s="346">
        <v>143</v>
      </c>
      <c r="B51" s="343">
        <v>6</v>
      </c>
      <c r="C51" s="343">
        <v>6</v>
      </c>
      <c r="D51" s="349" t="s">
        <v>82</v>
      </c>
      <c r="E51" s="20">
        <v>6850</v>
      </c>
      <c r="F51" s="20">
        <v>6758</v>
      </c>
      <c r="G51" s="12">
        <v>6704</v>
      </c>
      <c r="H51" s="12"/>
      <c r="I51" s="15">
        <v>235</v>
      </c>
      <c r="J51" s="15">
        <v>224</v>
      </c>
      <c r="K51" s="12">
        <v>211</v>
      </c>
      <c r="L51" s="12"/>
      <c r="M51" s="15">
        <v>76</v>
      </c>
      <c r="N51" s="15">
        <v>49</v>
      </c>
      <c r="O51" s="12">
        <v>45</v>
      </c>
      <c r="P51" s="12"/>
      <c r="Q51" s="15">
        <v>435</v>
      </c>
      <c r="R51" s="15">
        <v>443</v>
      </c>
      <c r="S51" s="12">
        <v>411</v>
      </c>
      <c r="T51" s="12"/>
      <c r="U51" s="15">
        <v>231</v>
      </c>
      <c r="V51" s="15">
        <v>233</v>
      </c>
      <c r="W51" s="12">
        <v>241</v>
      </c>
      <c r="X51" s="12"/>
      <c r="Y51" s="131">
        <v>977</v>
      </c>
      <c r="Z51" s="131">
        <v>949</v>
      </c>
      <c r="AA51" s="400">
        <f>SUM(K51,O51,S51,W51)</f>
        <v>908</v>
      </c>
      <c r="AB51" s="466">
        <f>AA51-Z51</f>
        <v>-41</v>
      </c>
      <c r="AC51" s="469">
        <f>AB51/Z51</f>
        <v>-4.3203371970495258E-2</v>
      </c>
      <c r="AD51" s="20">
        <v>5873</v>
      </c>
      <c r="AE51" s="20">
        <v>5809</v>
      </c>
      <c r="AF51" s="16">
        <v>5796</v>
      </c>
      <c r="AG51" s="16"/>
      <c r="AH51" s="20">
        <v>3435</v>
      </c>
      <c r="AI51" s="20">
        <v>3386</v>
      </c>
      <c r="AJ51" s="16">
        <v>3376</v>
      </c>
      <c r="AL51" s="13">
        <v>1985738.25</v>
      </c>
      <c r="AM51" s="429">
        <v>2009412.16</v>
      </c>
      <c r="AN51" s="400">
        <f>K51*$AN$7</f>
        <v>1974035.82</v>
      </c>
      <c r="AO51" s="400"/>
      <c r="AP51" s="13">
        <v>682145.6</v>
      </c>
      <c r="AQ51" s="429">
        <v>467397.77</v>
      </c>
      <c r="AR51" s="400">
        <f>O51*$AR$7</f>
        <v>447666.75</v>
      </c>
      <c r="AS51" s="400"/>
      <c r="AT51" s="13">
        <v>3290727.15</v>
      </c>
      <c r="AU51" s="429">
        <v>3620240.3</v>
      </c>
      <c r="AV51" s="400">
        <f>S51*$AV$7</f>
        <v>3381736.77</v>
      </c>
      <c r="AW51" s="400"/>
      <c r="AX51" s="13">
        <v>2990283.45</v>
      </c>
      <c r="AY51" s="429">
        <v>3226851.95</v>
      </c>
      <c r="AZ51" s="400">
        <f>W51*$AZ$7</f>
        <v>3482016.2</v>
      </c>
      <c r="BA51" s="400"/>
      <c r="BB51" s="13">
        <v>388440.22</v>
      </c>
      <c r="BC51" s="429">
        <v>407907.98</v>
      </c>
      <c r="BD51" s="400">
        <f>AF51*$BD$7</f>
        <v>424441.08</v>
      </c>
      <c r="BE51" s="400"/>
      <c r="BF51" s="13">
        <v>286753.8</v>
      </c>
      <c r="BG51" s="429">
        <v>291433.02</v>
      </c>
      <c r="BH51" s="400">
        <f>AJ51*$BH$7</f>
        <v>302860.95999999996</v>
      </c>
      <c r="BI51" s="400"/>
      <c r="BJ51" s="429">
        <v>8948894.4499999993</v>
      </c>
      <c r="BK51" s="429">
        <v>9323902.1799999997</v>
      </c>
      <c r="BL51" s="400">
        <f>SUM(AN51,AR51,AV51,AZ51)</f>
        <v>9285455.5399999991</v>
      </c>
      <c r="BM51" s="380">
        <f>BL51-BK51</f>
        <v>-38446.640000000596</v>
      </c>
      <c r="BN51" s="380">
        <f>BM51/G51</f>
        <v>-5.734880668257845</v>
      </c>
      <c r="BO51" s="833"/>
      <c r="BP51" s="13">
        <v>9624088.4700000007</v>
      </c>
      <c r="BQ51" s="429">
        <v>10023243.18</v>
      </c>
      <c r="BR51" s="400">
        <f>SUM(BH51,BD51,AZ51,AV51,AR51,AN51)</f>
        <v>10012757.58</v>
      </c>
      <c r="BS51" s="430">
        <f>BR51-BQ51</f>
        <v>-10485.599999999627</v>
      </c>
      <c r="BT51" s="431">
        <f>BS51/G51</f>
        <v>-1.5640811455846699</v>
      </c>
    </row>
    <row r="52" spans="1:72">
      <c r="A52" s="346">
        <v>145</v>
      </c>
      <c r="B52" s="343">
        <v>14</v>
      </c>
      <c r="C52" s="343">
        <v>14</v>
      </c>
      <c r="D52" s="349" t="s">
        <v>83</v>
      </c>
      <c r="E52" s="20">
        <v>12343</v>
      </c>
      <c r="F52" s="20">
        <v>12429</v>
      </c>
      <c r="G52" s="12">
        <v>12405</v>
      </c>
      <c r="H52" s="12"/>
      <c r="I52" s="15">
        <v>847</v>
      </c>
      <c r="J52" s="15">
        <v>848</v>
      </c>
      <c r="K52" s="12">
        <v>853</v>
      </c>
      <c r="L52" s="12"/>
      <c r="M52" s="15">
        <v>145</v>
      </c>
      <c r="N52" s="15">
        <v>148</v>
      </c>
      <c r="O52" s="12">
        <v>158</v>
      </c>
      <c r="P52" s="12"/>
      <c r="Q52" s="15">
        <v>988</v>
      </c>
      <c r="R52" s="15">
        <v>984</v>
      </c>
      <c r="S52" s="12">
        <v>938</v>
      </c>
      <c r="T52" s="12"/>
      <c r="U52" s="15">
        <v>523</v>
      </c>
      <c r="V52" s="15">
        <v>505</v>
      </c>
      <c r="W52" s="12">
        <v>517</v>
      </c>
      <c r="X52" s="12"/>
      <c r="Y52" s="131">
        <v>2503</v>
      </c>
      <c r="Z52" s="131">
        <v>2485</v>
      </c>
      <c r="AA52" s="400">
        <f>SUM(K52,O52,S52,W52)</f>
        <v>2466</v>
      </c>
      <c r="AB52" s="466">
        <f>AA52-Z52</f>
        <v>-19</v>
      </c>
      <c r="AC52" s="469">
        <f>AB52/Z52</f>
        <v>-7.6458752515090539E-3</v>
      </c>
      <c r="AD52" s="20">
        <v>9840</v>
      </c>
      <c r="AE52" s="20">
        <v>9944</v>
      </c>
      <c r="AF52" s="16">
        <v>9939</v>
      </c>
      <c r="AG52" s="16"/>
      <c r="AH52" s="20">
        <v>6666</v>
      </c>
      <c r="AI52" s="20">
        <v>6750</v>
      </c>
      <c r="AJ52" s="16">
        <v>6728</v>
      </c>
      <c r="AL52" s="13">
        <v>7157107.6500000004</v>
      </c>
      <c r="AM52" s="429">
        <v>7607060.3200000003</v>
      </c>
      <c r="AN52" s="400">
        <f>K52*$AN$7</f>
        <v>7980343.8600000003</v>
      </c>
      <c r="AO52" s="400"/>
      <c r="AP52" s="13">
        <v>1301462</v>
      </c>
      <c r="AQ52" s="429">
        <v>1411732.04</v>
      </c>
      <c r="AR52" s="400">
        <f>O52*$AR$7</f>
        <v>1571807.7</v>
      </c>
      <c r="AS52" s="400"/>
      <c r="AT52" s="13">
        <v>7474111.3200000003</v>
      </c>
      <c r="AU52" s="429">
        <v>8041346.4000000004</v>
      </c>
      <c r="AV52" s="400">
        <f>S52*$AV$7</f>
        <v>7717929.6600000001</v>
      </c>
      <c r="AW52" s="400"/>
      <c r="AX52" s="13">
        <v>6770208.8500000006</v>
      </c>
      <c r="AY52" s="429">
        <v>6993820.75</v>
      </c>
      <c r="AZ52" s="400">
        <f>W52*$AZ$7</f>
        <v>7469719.4000000004</v>
      </c>
      <c r="BA52" s="400"/>
      <c r="BB52" s="13">
        <v>650817.6</v>
      </c>
      <c r="BC52" s="429">
        <v>698267.67999999993</v>
      </c>
      <c r="BD52" s="400">
        <f>AF52*$BD$7</f>
        <v>727832.97000000009</v>
      </c>
      <c r="BE52" s="400"/>
      <c r="BF52" s="13">
        <v>556477.68000000005</v>
      </c>
      <c r="BG52" s="429">
        <v>580972.5</v>
      </c>
      <c r="BH52" s="400">
        <f>AJ52*$BH$7</f>
        <v>603568.88</v>
      </c>
      <c r="BI52" s="400"/>
      <c r="BJ52" s="429">
        <v>22702889.82</v>
      </c>
      <c r="BK52" s="429">
        <v>24053959.510000002</v>
      </c>
      <c r="BL52" s="400">
        <f>SUM(AN52,AR52,AV52,AZ52)</f>
        <v>24739800.619999997</v>
      </c>
      <c r="BM52" s="380">
        <f>BL52-BK52</f>
        <v>685841.10999999568</v>
      </c>
      <c r="BN52" s="380">
        <f>BM52/G52</f>
        <v>55.287473599354747</v>
      </c>
      <c r="BO52" s="833"/>
      <c r="BP52" s="13">
        <v>23910185.100000001</v>
      </c>
      <c r="BQ52" s="429">
        <v>25333199.690000001</v>
      </c>
      <c r="BR52" s="400">
        <f>SUM(BH52,BD52,AZ52,AV52,AR52,AN52)</f>
        <v>26071202.469999999</v>
      </c>
      <c r="BS52" s="430">
        <f>BR52-BQ52</f>
        <v>738002.77999999747</v>
      </c>
      <c r="BT52" s="431">
        <f>BS52/G52</f>
        <v>59.49236436920576</v>
      </c>
    </row>
    <row r="53" spans="1:72">
      <c r="A53" s="346">
        <v>146</v>
      </c>
      <c r="B53" s="343">
        <v>12</v>
      </c>
      <c r="C53" s="343">
        <v>12</v>
      </c>
      <c r="D53" s="349" t="s">
        <v>84</v>
      </c>
      <c r="E53" s="20">
        <v>4406</v>
      </c>
      <c r="F53" s="20">
        <v>4382</v>
      </c>
      <c r="G53" s="12">
        <v>4293</v>
      </c>
      <c r="H53" s="12"/>
      <c r="I53" s="15">
        <v>101</v>
      </c>
      <c r="J53" s="15">
        <v>102</v>
      </c>
      <c r="K53" s="12">
        <v>95</v>
      </c>
      <c r="L53" s="12"/>
      <c r="M53" s="15">
        <v>23</v>
      </c>
      <c r="N53" s="15">
        <v>20</v>
      </c>
      <c r="O53" s="12">
        <v>19</v>
      </c>
      <c r="P53" s="12"/>
      <c r="Q53" s="15">
        <v>177</v>
      </c>
      <c r="R53" s="15">
        <v>173</v>
      </c>
      <c r="S53" s="12">
        <v>156</v>
      </c>
      <c r="T53" s="12"/>
      <c r="U53" s="15">
        <v>86</v>
      </c>
      <c r="V53" s="15">
        <v>90</v>
      </c>
      <c r="W53" s="12">
        <v>86</v>
      </c>
      <c r="X53" s="12"/>
      <c r="Y53" s="131">
        <v>387</v>
      </c>
      <c r="Z53" s="131">
        <v>385</v>
      </c>
      <c r="AA53" s="400">
        <f>SUM(K53,O53,S53,W53)</f>
        <v>356</v>
      </c>
      <c r="AB53" s="466">
        <f>AA53-Z53</f>
        <v>-29</v>
      </c>
      <c r="AC53" s="469">
        <f>AB53/Z53</f>
        <v>-7.5324675324675322E-2</v>
      </c>
      <c r="AD53" s="20">
        <v>4019</v>
      </c>
      <c r="AE53" s="20">
        <v>3997</v>
      </c>
      <c r="AF53" s="16">
        <v>3937</v>
      </c>
      <c r="AG53" s="16"/>
      <c r="AH53" s="20">
        <v>1935</v>
      </c>
      <c r="AI53" s="20">
        <v>1895</v>
      </c>
      <c r="AJ53" s="16">
        <v>1807</v>
      </c>
      <c r="AL53" s="13">
        <v>853444.95000000007</v>
      </c>
      <c r="AM53" s="429">
        <v>915000.18</v>
      </c>
      <c r="AN53" s="400">
        <f>K53*$AN$7</f>
        <v>888783.9</v>
      </c>
      <c r="AO53" s="400"/>
      <c r="AP53" s="13">
        <v>206438.8</v>
      </c>
      <c r="AQ53" s="429">
        <v>190774.6</v>
      </c>
      <c r="AR53" s="400">
        <f>O53*$AR$7</f>
        <v>189014.85</v>
      </c>
      <c r="AS53" s="400"/>
      <c r="AT53" s="13">
        <v>1338985.53</v>
      </c>
      <c r="AU53" s="429">
        <v>1413773.3</v>
      </c>
      <c r="AV53" s="400">
        <f>S53*$AV$7</f>
        <v>1283578.92</v>
      </c>
      <c r="AW53" s="400"/>
      <c r="AX53" s="13">
        <v>1113265.7</v>
      </c>
      <c r="AY53" s="429">
        <v>1246423.5</v>
      </c>
      <c r="AZ53" s="400">
        <f>W53*$AZ$7</f>
        <v>1242545.2</v>
      </c>
      <c r="BA53" s="400"/>
      <c r="BB53" s="13">
        <v>265816.65999999997</v>
      </c>
      <c r="BC53" s="429">
        <v>280669.34000000003</v>
      </c>
      <c r="BD53" s="400">
        <f>AF53*$BD$7</f>
        <v>288306.51</v>
      </c>
      <c r="BE53" s="400"/>
      <c r="BF53" s="13">
        <v>161533.79999999999</v>
      </c>
      <c r="BG53" s="429">
        <v>163102.65</v>
      </c>
      <c r="BH53" s="400">
        <f>AJ53*$BH$7</f>
        <v>162105.97</v>
      </c>
      <c r="BI53" s="400"/>
      <c r="BJ53" s="429">
        <v>3512134.98</v>
      </c>
      <c r="BK53" s="429">
        <v>3765971.58</v>
      </c>
      <c r="BL53" s="400">
        <f>SUM(AN53,AR53,AV53,AZ53)</f>
        <v>3603922.87</v>
      </c>
      <c r="BM53" s="380">
        <f>BL53-BK53</f>
        <v>-162048.70999999996</v>
      </c>
      <c r="BN53" s="380">
        <f>BM53/G53</f>
        <v>-37.747195434428129</v>
      </c>
      <c r="BO53" s="833"/>
      <c r="BP53" s="13">
        <v>3939485.44</v>
      </c>
      <c r="BQ53" s="429">
        <v>4209743.57</v>
      </c>
      <c r="BR53" s="400">
        <f>SUM(BH53,BD53,AZ53,AV53,AR53,AN53)</f>
        <v>4054335.3499999996</v>
      </c>
      <c r="BS53" s="430">
        <f>BR53-BQ53</f>
        <v>-155408.22000000067</v>
      </c>
      <c r="BT53" s="431">
        <f>BS53/G53</f>
        <v>-36.200377358490719</v>
      </c>
    </row>
    <row r="54" spans="1:72">
      <c r="A54" s="346">
        <v>148</v>
      </c>
      <c r="B54" s="343">
        <v>19</v>
      </c>
      <c r="C54" s="343">
        <v>19</v>
      </c>
      <c r="D54" s="349" t="s">
        <v>85</v>
      </c>
      <c r="E54" s="20">
        <v>7127</v>
      </c>
      <c r="F54" s="20">
        <v>7224</v>
      </c>
      <c r="G54" s="12">
        <v>7244</v>
      </c>
      <c r="H54" s="12"/>
      <c r="I54" s="15">
        <v>294</v>
      </c>
      <c r="J54" s="15">
        <v>301</v>
      </c>
      <c r="K54" s="12">
        <v>314</v>
      </c>
      <c r="L54" s="12"/>
      <c r="M54" s="15">
        <v>48</v>
      </c>
      <c r="N54" s="15">
        <v>42</v>
      </c>
      <c r="O54" s="12">
        <v>49</v>
      </c>
      <c r="P54" s="12"/>
      <c r="Q54" s="15">
        <v>366</v>
      </c>
      <c r="R54" s="15">
        <v>332</v>
      </c>
      <c r="S54" s="12">
        <v>326</v>
      </c>
      <c r="T54" s="12"/>
      <c r="U54" s="15">
        <v>199</v>
      </c>
      <c r="V54" s="15">
        <v>227</v>
      </c>
      <c r="W54" s="12">
        <v>197</v>
      </c>
      <c r="X54" s="12"/>
      <c r="Y54" s="131">
        <v>907</v>
      </c>
      <c r="Z54" s="131">
        <v>902</v>
      </c>
      <c r="AA54" s="400">
        <f>SUM(K54,O54,S54,W54)</f>
        <v>886</v>
      </c>
      <c r="AB54" s="466">
        <f>AA54-Z54</f>
        <v>-16</v>
      </c>
      <c r="AC54" s="469">
        <f>AB54/Z54</f>
        <v>-1.7738359201773836E-2</v>
      </c>
      <c r="AD54" s="20">
        <v>6220</v>
      </c>
      <c r="AE54" s="20">
        <v>6322</v>
      </c>
      <c r="AF54" s="16">
        <v>6358</v>
      </c>
      <c r="AG54" s="16"/>
      <c r="AH54" s="20">
        <v>4110</v>
      </c>
      <c r="AI54" s="20">
        <v>4190</v>
      </c>
      <c r="AJ54" s="16">
        <v>4182</v>
      </c>
      <c r="AL54" s="13">
        <v>2484285.2999999998</v>
      </c>
      <c r="AM54" s="429">
        <v>2700147.59</v>
      </c>
      <c r="AN54" s="400">
        <f>K54*$AN$7</f>
        <v>2937664.68</v>
      </c>
      <c r="AO54" s="400"/>
      <c r="AP54" s="13">
        <v>430828.79999999999</v>
      </c>
      <c r="AQ54" s="429">
        <v>400626.66</v>
      </c>
      <c r="AR54" s="400">
        <f>O54*$AR$7</f>
        <v>487459.35</v>
      </c>
      <c r="AS54" s="400"/>
      <c r="AT54" s="13">
        <v>2768749.74</v>
      </c>
      <c r="AU54" s="429">
        <v>2713137.2</v>
      </c>
      <c r="AV54" s="400">
        <f>S54*$AV$7</f>
        <v>2682350.8199999998</v>
      </c>
      <c r="AW54" s="400"/>
      <c r="AX54" s="13">
        <v>2576045.0499999998</v>
      </c>
      <c r="AY54" s="429">
        <v>3143757.05</v>
      </c>
      <c r="AZ54" s="400">
        <f>W54*$AZ$7</f>
        <v>2846295.4000000004</v>
      </c>
      <c r="BA54" s="400"/>
      <c r="BB54" s="13">
        <v>411390.8</v>
      </c>
      <c r="BC54" s="429">
        <v>443930.84</v>
      </c>
      <c r="BD54" s="400">
        <f>AF54*$BD$7</f>
        <v>465596.34</v>
      </c>
      <c r="BE54" s="400"/>
      <c r="BF54" s="13">
        <v>343102.8</v>
      </c>
      <c r="BG54" s="429">
        <v>360633.3</v>
      </c>
      <c r="BH54" s="400">
        <f>AJ54*$BH$7</f>
        <v>375167.22</v>
      </c>
      <c r="BI54" s="400"/>
      <c r="BJ54" s="429">
        <v>8259908.8900000006</v>
      </c>
      <c r="BK54" s="429">
        <v>8957668.5</v>
      </c>
      <c r="BL54" s="400">
        <f>SUM(AN54,AR54,AV54,AZ54)</f>
        <v>8953770.25</v>
      </c>
      <c r="BM54" s="380">
        <f>BL54-BK54</f>
        <v>-3898.25</v>
      </c>
      <c r="BN54" s="380">
        <f>BM54/G54</f>
        <v>-0.53813500828271676</v>
      </c>
      <c r="BO54" s="833"/>
      <c r="BP54" s="13">
        <v>9014402.4900000021</v>
      </c>
      <c r="BQ54" s="429">
        <v>9762232.6400000006</v>
      </c>
      <c r="BR54" s="400">
        <f>SUM(BH54,BD54,AZ54,AV54,AR54,AN54)</f>
        <v>9794533.8100000005</v>
      </c>
      <c r="BS54" s="430">
        <f>BR54-BQ54</f>
        <v>32301.169999999925</v>
      </c>
      <c r="BT54" s="431">
        <f>BS54/G54</f>
        <v>4.4590240198785098</v>
      </c>
    </row>
    <row r="55" spans="1:72">
      <c r="A55" s="346">
        <v>149</v>
      </c>
      <c r="B55" s="343">
        <v>1</v>
      </c>
      <c r="C55" s="377">
        <v>33</v>
      </c>
      <c r="D55" s="349" t="s">
        <v>86</v>
      </c>
      <c r="E55" s="20">
        <v>5379</v>
      </c>
      <c r="F55" s="20">
        <v>5402</v>
      </c>
      <c r="G55" s="12">
        <v>5391</v>
      </c>
      <c r="H55" s="12"/>
      <c r="I55" s="15">
        <v>273</v>
      </c>
      <c r="J55" s="15">
        <v>275</v>
      </c>
      <c r="K55" s="12">
        <v>271</v>
      </c>
      <c r="L55" s="12"/>
      <c r="M55" s="15">
        <v>40</v>
      </c>
      <c r="N55" s="15">
        <v>44</v>
      </c>
      <c r="O55" s="12">
        <v>51</v>
      </c>
      <c r="P55" s="12"/>
      <c r="Q55" s="15">
        <v>323</v>
      </c>
      <c r="R55" s="15">
        <v>305</v>
      </c>
      <c r="S55" s="12">
        <v>291</v>
      </c>
      <c r="T55" s="12"/>
      <c r="U55" s="15">
        <v>204</v>
      </c>
      <c r="V55" s="15">
        <v>189</v>
      </c>
      <c r="W55" s="12">
        <v>194</v>
      </c>
      <c r="X55" s="12"/>
      <c r="Y55" s="131">
        <v>840</v>
      </c>
      <c r="Z55" s="131">
        <v>813</v>
      </c>
      <c r="AA55" s="400">
        <f>SUM(K55,O55,S55,W55)</f>
        <v>807</v>
      </c>
      <c r="AB55" s="466">
        <f>AA55-Z55</f>
        <v>-6</v>
      </c>
      <c r="AC55" s="469">
        <f>AB55/Z55</f>
        <v>-7.3800738007380072E-3</v>
      </c>
      <c r="AD55" s="20">
        <v>4539</v>
      </c>
      <c r="AE55" s="20">
        <v>4589</v>
      </c>
      <c r="AF55" s="16">
        <v>4584</v>
      </c>
      <c r="AG55" s="16"/>
      <c r="AH55" s="20">
        <v>2974</v>
      </c>
      <c r="AI55" s="20">
        <v>2974</v>
      </c>
      <c r="AJ55" s="16">
        <v>2958</v>
      </c>
      <c r="AL55" s="13">
        <v>2306836.35</v>
      </c>
      <c r="AM55" s="429">
        <v>2466912.25</v>
      </c>
      <c r="AN55" s="400">
        <f>K55*$AN$7</f>
        <v>2535373.02</v>
      </c>
      <c r="AO55" s="400"/>
      <c r="AP55" s="13">
        <v>359024</v>
      </c>
      <c r="AQ55" s="429">
        <v>419704.12</v>
      </c>
      <c r="AR55" s="400">
        <f>O55*$AR$7</f>
        <v>507355.64999999997</v>
      </c>
      <c r="AS55" s="400"/>
      <c r="AT55" s="13">
        <v>2443459.4700000002</v>
      </c>
      <c r="AU55" s="429">
        <v>2492490.5</v>
      </c>
      <c r="AV55" s="400">
        <f>S55*$AV$7</f>
        <v>2394368.37</v>
      </c>
      <c r="AW55" s="400"/>
      <c r="AX55" s="13">
        <v>2640769.7999999998</v>
      </c>
      <c r="AY55" s="429">
        <v>2617489.35</v>
      </c>
      <c r="AZ55" s="400">
        <f>W55*$AZ$7</f>
        <v>2802950.8000000003</v>
      </c>
      <c r="BA55" s="400"/>
      <c r="BB55" s="13">
        <v>300209.46000000002</v>
      </c>
      <c r="BC55" s="429">
        <v>322239.58</v>
      </c>
      <c r="BD55" s="400">
        <f>AF55*$BD$7</f>
        <v>335686.32</v>
      </c>
      <c r="BE55" s="400"/>
      <c r="BF55" s="13">
        <v>248269.52</v>
      </c>
      <c r="BG55" s="429">
        <v>255972.18</v>
      </c>
      <c r="BH55" s="400">
        <f>AJ55*$BH$7</f>
        <v>265362.18</v>
      </c>
      <c r="BI55" s="400"/>
      <c r="BJ55" s="429">
        <v>7750089.620000001</v>
      </c>
      <c r="BK55" s="429">
        <v>7996596.2200000007</v>
      </c>
      <c r="BL55" s="400">
        <f>SUM(AN55,AR55,AV55,AZ55)</f>
        <v>8240047.8399999999</v>
      </c>
      <c r="BM55" s="380">
        <f>BL55-BK55</f>
        <v>243451.61999999918</v>
      </c>
      <c r="BN55" s="380">
        <f>BM55/G55</f>
        <v>45.158898163605855</v>
      </c>
      <c r="BO55" s="833"/>
      <c r="BP55" s="13">
        <v>8298568.6000000006</v>
      </c>
      <c r="BQ55" s="429">
        <v>8574807.9800000004</v>
      </c>
      <c r="BR55" s="400">
        <f>SUM(BH55,BD55,AZ55,AV55,AR55,AN55)</f>
        <v>8841096.3399999999</v>
      </c>
      <c r="BS55" s="430">
        <f>BR55-BQ55</f>
        <v>266288.3599999994</v>
      </c>
      <c r="BT55" s="431">
        <f>BS55/G55</f>
        <v>49.394984232980782</v>
      </c>
    </row>
    <row r="56" spans="1:72">
      <c r="A56" s="346">
        <v>151</v>
      </c>
      <c r="B56" s="343">
        <v>14</v>
      </c>
      <c r="C56" s="343">
        <v>14</v>
      </c>
      <c r="D56" s="349" t="s">
        <v>87</v>
      </c>
      <c r="E56" s="20">
        <v>1814</v>
      </c>
      <c r="F56" s="20">
        <v>1794</v>
      </c>
      <c r="G56" s="12">
        <v>1771</v>
      </c>
      <c r="H56" s="12"/>
      <c r="I56" s="15">
        <v>64</v>
      </c>
      <c r="J56" s="15">
        <v>66</v>
      </c>
      <c r="K56" s="12">
        <v>66</v>
      </c>
      <c r="L56" s="12"/>
      <c r="M56" s="15">
        <v>9</v>
      </c>
      <c r="N56" s="15">
        <v>13</v>
      </c>
      <c r="O56" s="12">
        <v>14</v>
      </c>
      <c r="P56" s="12"/>
      <c r="Q56" s="15">
        <v>90</v>
      </c>
      <c r="R56" s="15">
        <v>79</v>
      </c>
      <c r="S56" s="12">
        <v>80</v>
      </c>
      <c r="T56" s="12"/>
      <c r="U56" s="15">
        <v>55</v>
      </c>
      <c r="V56" s="15">
        <v>62</v>
      </c>
      <c r="W56" s="12">
        <v>59</v>
      </c>
      <c r="X56" s="12"/>
      <c r="Y56" s="131">
        <v>218</v>
      </c>
      <c r="Z56" s="131">
        <v>220</v>
      </c>
      <c r="AA56" s="400">
        <f>SUM(K56,O56,S56,W56)</f>
        <v>219</v>
      </c>
      <c r="AB56" s="466">
        <f>AA56-Z56</f>
        <v>-1</v>
      </c>
      <c r="AC56" s="469">
        <f>AB56/Z56</f>
        <v>-4.5454545454545452E-3</v>
      </c>
      <c r="AD56" s="20">
        <v>1596</v>
      </c>
      <c r="AE56" s="20">
        <v>1574</v>
      </c>
      <c r="AF56" s="16">
        <v>1552</v>
      </c>
      <c r="AG56" s="16"/>
      <c r="AH56" s="20">
        <v>908</v>
      </c>
      <c r="AI56" s="20">
        <v>903</v>
      </c>
      <c r="AJ56" s="16">
        <v>866</v>
      </c>
      <c r="AL56" s="13">
        <v>540796.80000000005</v>
      </c>
      <c r="AM56" s="429">
        <v>592058.94000000006</v>
      </c>
      <c r="AN56" s="400">
        <f>K56*$AN$7</f>
        <v>617470.92000000004</v>
      </c>
      <c r="AO56" s="400"/>
      <c r="AP56" s="13">
        <v>80780.400000000009</v>
      </c>
      <c r="AQ56" s="429">
        <v>124003.49</v>
      </c>
      <c r="AR56" s="400">
        <f>O56*$AR$7</f>
        <v>139274.1</v>
      </c>
      <c r="AS56" s="400"/>
      <c r="AT56" s="13">
        <v>680840.1</v>
      </c>
      <c r="AU56" s="429">
        <v>645595.9</v>
      </c>
      <c r="AV56" s="400">
        <f>S56*$AV$7</f>
        <v>658245.6</v>
      </c>
      <c r="AW56" s="400"/>
      <c r="AX56" s="13">
        <v>711972.25</v>
      </c>
      <c r="AY56" s="429">
        <v>858647.29999999993</v>
      </c>
      <c r="AZ56" s="400">
        <f>W56*$AZ$7</f>
        <v>852443.8</v>
      </c>
      <c r="BA56" s="400"/>
      <c r="BB56" s="13">
        <v>105559.44</v>
      </c>
      <c r="BC56" s="429">
        <v>110526.28</v>
      </c>
      <c r="BD56" s="400">
        <f>AF56*$BD$7</f>
        <v>113652.96</v>
      </c>
      <c r="BE56" s="400"/>
      <c r="BF56" s="13">
        <v>75799.839999999997</v>
      </c>
      <c r="BG56" s="429">
        <v>77721.209999999992</v>
      </c>
      <c r="BH56" s="400">
        <f>AJ56*$BH$7</f>
        <v>77688.86</v>
      </c>
      <c r="BI56" s="400"/>
      <c r="BJ56" s="429">
        <v>2014389.55</v>
      </c>
      <c r="BK56" s="429">
        <v>2220305.63</v>
      </c>
      <c r="BL56" s="400">
        <f>SUM(AN56,AR56,AV56,AZ56)</f>
        <v>2267434.42</v>
      </c>
      <c r="BM56" s="380">
        <f>BL56-BK56</f>
        <v>47128.790000000037</v>
      </c>
      <c r="BN56" s="380">
        <f>BM56/G56</f>
        <v>26.611400338791665</v>
      </c>
      <c r="BO56" s="833"/>
      <c r="BP56" s="13">
        <v>2195748.83</v>
      </c>
      <c r="BQ56" s="429">
        <v>2408553.12</v>
      </c>
      <c r="BR56" s="400">
        <f>SUM(BH56,BD56,AZ56,AV56,AR56,AN56)</f>
        <v>2458776.2400000002</v>
      </c>
      <c r="BS56" s="430">
        <f>BR56-BQ56</f>
        <v>50223.120000000112</v>
      </c>
      <c r="BT56" s="431">
        <f>BS56/G56</f>
        <v>28.358622247317964</v>
      </c>
    </row>
    <row r="57" spans="1:72">
      <c r="A57" s="346">
        <v>152</v>
      </c>
      <c r="B57" s="343">
        <v>14</v>
      </c>
      <c r="C57" s="343">
        <v>14</v>
      </c>
      <c r="D57" s="349" t="s">
        <v>88</v>
      </c>
      <c r="E57" s="20">
        <v>4357</v>
      </c>
      <c r="F57" s="20">
        <v>4319</v>
      </c>
      <c r="G57" s="12">
        <v>4261</v>
      </c>
      <c r="H57" s="12"/>
      <c r="I57" s="15">
        <v>180</v>
      </c>
      <c r="J57" s="15">
        <v>185</v>
      </c>
      <c r="K57" s="12">
        <v>167</v>
      </c>
      <c r="L57" s="12"/>
      <c r="M57" s="15">
        <v>32</v>
      </c>
      <c r="N57" s="15">
        <v>31</v>
      </c>
      <c r="O57" s="12">
        <v>33</v>
      </c>
      <c r="P57" s="12"/>
      <c r="Q57" s="15">
        <v>333</v>
      </c>
      <c r="R57" s="15">
        <v>306</v>
      </c>
      <c r="S57" s="12">
        <v>274</v>
      </c>
      <c r="T57" s="12"/>
      <c r="U57" s="15">
        <v>177</v>
      </c>
      <c r="V57" s="15">
        <v>167</v>
      </c>
      <c r="W57" s="12">
        <v>175</v>
      </c>
      <c r="X57" s="12"/>
      <c r="Y57" s="131">
        <v>722</v>
      </c>
      <c r="Z57" s="131">
        <v>689</v>
      </c>
      <c r="AA57" s="400">
        <f>SUM(K57,O57,S57,W57)</f>
        <v>649</v>
      </c>
      <c r="AB57" s="466">
        <f>AA57-Z57</f>
        <v>-40</v>
      </c>
      <c r="AC57" s="469">
        <f>AB57/Z57</f>
        <v>-5.8055152394775038E-2</v>
      </c>
      <c r="AD57" s="20">
        <v>3635</v>
      </c>
      <c r="AE57" s="20">
        <v>3630</v>
      </c>
      <c r="AF57" s="16">
        <v>3612</v>
      </c>
      <c r="AG57" s="16"/>
      <c r="AH57" s="20">
        <v>2219</v>
      </c>
      <c r="AI57" s="20">
        <v>2227</v>
      </c>
      <c r="AJ57" s="16">
        <v>2177</v>
      </c>
      <c r="AL57" s="13">
        <v>1520991</v>
      </c>
      <c r="AM57" s="429">
        <v>1659559.15</v>
      </c>
      <c r="AN57" s="400">
        <f>K57*$AN$7</f>
        <v>1562388.54</v>
      </c>
      <c r="AO57" s="400"/>
      <c r="AP57" s="13">
        <v>287219.20000000001</v>
      </c>
      <c r="AQ57" s="429">
        <v>295700.63</v>
      </c>
      <c r="AR57" s="400">
        <f>O57*$AR$7</f>
        <v>328288.95</v>
      </c>
      <c r="AS57" s="400"/>
      <c r="AT57" s="13">
        <v>2519108.37</v>
      </c>
      <c r="AU57" s="429">
        <v>2500662.6</v>
      </c>
      <c r="AV57" s="400">
        <f>S57*$AV$7</f>
        <v>2254491.1799999997</v>
      </c>
      <c r="AW57" s="400"/>
      <c r="AX57" s="13">
        <v>2291256.15</v>
      </c>
      <c r="AY57" s="429">
        <v>2312808.0499999998</v>
      </c>
      <c r="AZ57" s="400">
        <f>W57*$AZ$7</f>
        <v>2528435</v>
      </c>
      <c r="BA57" s="400"/>
      <c r="BB57" s="13">
        <v>240418.9</v>
      </c>
      <c r="BC57" s="429">
        <v>254898.6</v>
      </c>
      <c r="BD57" s="400">
        <f>AF57*$BD$7</f>
        <v>264506.76</v>
      </c>
      <c r="BE57" s="400"/>
      <c r="BF57" s="13">
        <v>185242.12</v>
      </c>
      <c r="BG57" s="429">
        <v>191677.89</v>
      </c>
      <c r="BH57" s="400">
        <f>AJ57*$BH$7</f>
        <v>195298.66999999998</v>
      </c>
      <c r="BI57" s="400"/>
      <c r="BJ57" s="429">
        <v>6618574.7200000007</v>
      </c>
      <c r="BK57" s="429">
        <v>6768730.4300000006</v>
      </c>
      <c r="BL57" s="400">
        <f>SUM(AN57,AR57,AV57,AZ57)</f>
        <v>6673603.6699999999</v>
      </c>
      <c r="BM57" s="380">
        <f>BL57-BK57</f>
        <v>-95126.760000000708</v>
      </c>
      <c r="BN57" s="380">
        <f>BM57/G57</f>
        <v>-22.324984745365104</v>
      </c>
      <c r="BO57" s="833"/>
      <c r="BP57" s="13">
        <v>7044235.7400000012</v>
      </c>
      <c r="BQ57" s="429">
        <v>7215306.9200000009</v>
      </c>
      <c r="BR57" s="400">
        <f>SUM(BH57,BD57,AZ57,AV57,AR57,AN57)</f>
        <v>7133409.0999999996</v>
      </c>
      <c r="BS57" s="430">
        <f>BR57-BQ57</f>
        <v>-81897.820000001229</v>
      </c>
      <c r="BT57" s="431">
        <f>BS57/G57</f>
        <v>-19.220328561370859</v>
      </c>
    </row>
    <row r="58" spans="1:72">
      <c r="A58" s="346">
        <v>153</v>
      </c>
      <c r="B58" s="343">
        <v>9</v>
      </c>
      <c r="C58" s="343">
        <v>9</v>
      </c>
      <c r="D58" s="349" t="s">
        <v>89</v>
      </c>
      <c r="E58" s="20">
        <v>24919</v>
      </c>
      <c r="F58" s="20">
        <v>24724</v>
      </c>
      <c r="G58" s="12">
        <v>24345</v>
      </c>
      <c r="H58" s="12"/>
      <c r="I58" s="15">
        <v>825</v>
      </c>
      <c r="J58" s="15">
        <v>798</v>
      </c>
      <c r="K58" s="12">
        <v>789</v>
      </c>
      <c r="L58" s="12"/>
      <c r="M58" s="15">
        <v>188</v>
      </c>
      <c r="N58" s="15">
        <v>173</v>
      </c>
      <c r="O58" s="12">
        <v>134</v>
      </c>
      <c r="P58" s="12"/>
      <c r="Q58" s="15">
        <v>1304</v>
      </c>
      <c r="R58" s="15">
        <v>1271</v>
      </c>
      <c r="S58" s="12">
        <v>1227</v>
      </c>
      <c r="T58" s="12"/>
      <c r="U58" s="15">
        <v>697</v>
      </c>
      <c r="V58" s="15">
        <v>736</v>
      </c>
      <c r="W58" s="12">
        <v>734</v>
      </c>
      <c r="X58" s="12"/>
      <c r="Y58" s="131">
        <v>3014</v>
      </c>
      <c r="Z58" s="131">
        <v>2978</v>
      </c>
      <c r="AA58" s="400">
        <f>SUM(K58,O58,S58,W58)</f>
        <v>2884</v>
      </c>
      <c r="AB58" s="466">
        <f>AA58-Z58</f>
        <v>-94</v>
      </c>
      <c r="AC58" s="469">
        <f>AB58/Z58</f>
        <v>-3.1564808596373402E-2</v>
      </c>
      <c r="AD58" s="20">
        <v>21905</v>
      </c>
      <c r="AE58" s="20">
        <v>21746</v>
      </c>
      <c r="AF58" s="16">
        <v>21461</v>
      </c>
      <c r="AG58" s="16"/>
      <c r="AH58" s="20">
        <v>13249</v>
      </c>
      <c r="AI58" s="20">
        <v>13098</v>
      </c>
      <c r="AJ58" s="16">
        <v>12765</v>
      </c>
      <c r="AL58" s="13">
        <v>6971208.7500000009</v>
      </c>
      <c r="AM58" s="429">
        <v>7158530.8200000003</v>
      </c>
      <c r="AN58" s="400">
        <f>K58*$AN$7</f>
        <v>7381584.1800000006</v>
      </c>
      <c r="AO58" s="400"/>
      <c r="AP58" s="13">
        <v>1687412.8</v>
      </c>
      <c r="AQ58" s="429">
        <v>1650200.29</v>
      </c>
      <c r="AR58" s="400">
        <f>O58*$AR$7</f>
        <v>1333052.0999999999</v>
      </c>
      <c r="AS58" s="400"/>
      <c r="AT58" s="13">
        <v>9864616.5600000005</v>
      </c>
      <c r="AU58" s="429">
        <v>10386739.1</v>
      </c>
      <c r="AV58" s="400">
        <f>S58*$AV$7</f>
        <v>10095841.889999999</v>
      </c>
      <c r="AW58" s="400"/>
      <c r="AX58" s="13">
        <v>9022630.1500000004</v>
      </c>
      <c r="AY58" s="429">
        <v>10192974.4</v>
      </c>
      <c r="AZ58" s="400">
        <f>W58*$AZ$7</f>
        <v>10604978.800000001</v>
      </c>
      <c r="BA58" s="400"/>
      <c r="BB58" s="13">
        <v>1448796.7</v>
      </c>
      <c r="BC58" s="429">
        <v>1527004.12</v>
      </c>
      <c r="BD58" s="400">
        <f>AF58*$BD$7</f>
        <v>1571589.03</v>
      </c>
      <c r="BE58" s="400"/>
      <c r="BF58" s="13">
        <v>1106026.52</v>
      </c>
      <c r="BG58" s="429">
        <v>1127344.8600000001</v>
      </c>
      <c r="BH58" s="400">
        <f>AJ58*$BH$7</f>
        <v>1145148.1499999999</v>
      </c>
      <c r="BI58" s="400"/>
      <c r="BJ58" s="429">
        <v>27545868.260000002</v>
      </c>
      <c r="BK58" s="429">
        <v>29388444.609999999</v>
      </c>
      <c r="BL58" s="400">
        <f>SUM(AN58,AR58,AV58,AZ58)</f>
        <v>29415456.970000003</v>
      </c>
      <c r="BM58" s="380">
        <f>BL58-BK58</f>
        <v>27012.360000003129</v>
      </c>
      <c r="BN58" s="380">
        <f>BM58/G58</f>
        <v>1.1095650030808433</v>
      </c>
      <c r="BO58" s="833"/>
      <c r="BP58" s="13">
        <v>30100691.48</v>
      </c>
      <c r="BQ58" s="429">
        <v>32042793.59</v>
      </c>
      <c r="BR58" s="400">
        <f>SUM(BH58,BD58,AZ58,AV58,AR58,AN58)</f>
        <v>32132194.149999999</v>
      </c>
      <c r="BS58" s="430">
        <f>BR58-BQ58</f>
        <v>89400.559999998659</v>
      </c>
      <c r="BT58" s="431">
        <f>BS58/G58</f>
        <v>3.6722349558430341</v>
      </c>
    </row>
    <row r="59" spans="1:72">
      <c r="A59" s="346">
        <v>165</v>
      </c>
      <c r="B59" s="343">
        <v>5</v>
      </c>
      <c r="C59" s="343">
        <v>5</v>
      </c>
      <c r="D59" s="349" t="s">
        <v>90</v>
      </c>
      <c r="E59" s="20">
        <v>16123</v>
      </c>
      <c r="F59" s="20">
        <v>16015</v>
      </c>
      <c r="G59" s="12">
        <v>15867</v>
      </c>
      <c r="H59" s="12"/>
      <c r="I59" s="15">
        <v>822</v>
      </c>
      <c r="J59" s="15">
        <v>788</v>
      </c>
      <c r="K59" s="12">
        <v>782</v>
      </c>
      <c r="L59" s="12"/>
      <c r="M59" s="15">
        <v>163</v>
      </c>
      <c r="N59" s="15">
        <v>165</v>
      </c>
      <c r="O59" s="12">
        <v>141</v>
      </c>
      <c r="P59" s="12"/>
      <c r="Q59" s="15">
        <v>1068</v>
      </c>
      <c r="R59" s="15">
        <v>1068</v>
      </c>
      <c r="S59" s="12">
        <v>1053</v>
      </c>
      <c r="T59" s="12"/>
      <c r="U59" s="15">
        <v>625</v>
      </c>
      <c r="V59" s="15">
        <v>608</v>
      </c>
      <c r="W59" s="12">
        <v>562</v>
      </c>
      <c r="X59" s="12"/>
      <c r="Y59" s="131">
        <v>2678</v>
      </c>
      <c r="Z59" s="131">
        <v>2629</v>
      </c>
      <c r="AA59" s="400">
        <f>SUM(K59,O59,S59,W59)</f>
        <v>2538</v>
      </c>
      <c r="AB59" s="466">
        <f>AA59-Z59</f>
        <v>-91</v>
      </c>
      <c r="AC59" s="469">
        <f>AB59/Z59</f>
        <v>-3.4613921643210345E-2</v>
      </c>
      <c r="AD59" s="20">
        <v>13445</v>
      </c>
      <c r="AE59" s="20">
        <v>13386</v>
      </c>
      <c r="AF59" s="16">
        <v>13329</v>
      </c>
      <c r="AG59" s="16"/>
      <c r="AH59" s="20">
        <v>8879</v>
      </c>
      <c r="AI59" s="20">
        <v>8770</v>
      </c>
      <c r="AJ59" s="16">
        <v>8686</v>
      </c>
      <c r="AL59" s="13">
        <v>6945858.9000000004</v>
      </c>
      <c r="AM59" s="429">
        <v>7068824.9199999999</v>
      </c>
      <c r="AN59" s="400">
        <f>K59*$AN$7</f>
        <v>7316094.8400000008</v>
      </c>
      <c r="AO59" s="400"/>
      <c r="AP59" s="13">
        <v>1463022.8</v>
      </c>
      <c r="AQ59" s="429">
        <v>1573890.45</v>
      </c>
      <c r="AR59" s="400">
        <f>O59*$AR$7</f>
        <v>1402689.15</v>
      </c>
      <c r="AS59" s="400"/>
      <c r="AT59" s="13">
        <v>8079302.5199999996</v>
      </c>
      <c r="AU59" s="429">
        <v>8727802.8000000007</v>
      </c>
      <c r="AV59" s="400">
        <f>S59*$AV$7</f>
        <v>8664157.709999999</v>
      </c>
      <c r="AW59" s="400"/>
      <c r="AX59" s="13">
        <v>8090593.75</v>
      </c>
      <c r="AY59" s="429">
        <v>8420283.1999999993</v>
      </c>
      <c r="AZ59" s="400">
        <f>W59*$AZ$7</f>
        <v>8119888.4000000004</v>
      </c>
      <c r="BA59" s="400"/>
      <c r="BB59" s="13">
        <v>889252.3</v>
      </c>
      <c r="BC59" s="429">
        <v>939964.92</v>
      </c>
      <c r="BD59" s="400">
        <f>AF59*$BD$7</f>
        <v>976082.67</v>
      </c>
      <c r="BE59" s="400"/>
      <c r="BF59" s="13">
        <v>741218.92</v>
      </c>
      <c r="BG59" s="429">
        <v>754833.89999999991</v>
      </c>
      <c r="BH59" s="400">
        <f>AJ59*$BH$7</f>
        <v>779221.05999999994</v>
      </c>
      <c r="BI59" s="400"/>
      <c r="BJ59" s="429">
        <v>24578777.969999999</v>
      </c>
      <c r="BK59" s="429">
        <v>25790801.370000001</v>
      </c>
      <c r="BL59" s="400">
        <f>SUM(AN59,AR59,AV59,AZ59)</f>
        <v>25502830.100000001</v>
      </c>
      <c r="BM59" s="380">
        <f>BL59-BK59</f>
        <v>-287971.26999999955</v>
      </c>
      <c r="BN59" s="380">
        <f>BM59/G59</f>
        <v>-18.14906850696411</v>
      </c>
      <c r="BO59" s="833"/>
      <c r="BP59" s="13">
        <v>26209249.190000009</v>
      </c>
      <c r="BQ59" s="429">
        <v>27485600.190000001</v>
      </c>
      <c r="BR59" s="400">
        <f>SUM(BH59,BD59,AZ59,AV59,AR59,AN59)</f>
        <v>27258133.829999998</v>
      </c>
      <c r="BS59" s="430">
        <f>BR59-BQ59</f>
        <v>-227466.36000000313</v>
      </c>
      <c r="BT59" s="431">
        <f>BS59/G59</f>
        <v>-14.33581395348857</v>
      </c>
    </row>
    <row r="60" spans="1:72">
      <c r="A60" s="346">
        <v>167</v>
      </c>
      <c r="B60" s="343">
        <v>12</v>
      </c>
      <c r="C60" s="343">
        <v>12</v>
      </c>
      <c r="D60" s="349" t="s">
        <v>91</v>
      </c>
      <c r="E60" s="20">
        <v>78062</v>
      </c>
      <c r="F60" s="20">
        <v>78741</v>
      </c>
      <c r="G60" s="12">
        <v>79129</v>
      </c>
      <c r="H60" s="12"/>
      <c r="I60" s="15">
        <v>3437</v>
      </c>
      <c r="J60" s="15">
        <v>3346</v>
      </c>
      <c r="K60" s="12">
        <v>3387</v>
      </c>
      <c r="L60" s="12"/>
      <c r="M60" s="15">
        <v>640</v>
      </c>
      <c r="N60" s="15">
        <v>639</v>
      </c>
      <c r="O60" s="12">
        <v>547</v>
      </c>
      <c r="P60" s="12"/>
      <c r="Q60" s="15">
        <v>4436</v>
      </c>
      <c r="R60" s="15">
        <v>4342</v>
      </c>
      <c r="S60" s="12">
        <v>4227</v>
      </c>
      <c r="T60" s="12"/>
      <c r="U60" s="15">
        <v>2264</v>
      </c>
      <c r="V60" s="15">
        <v>2385</v>
      </c>
      <c r="W60" s="12">
        <v>2435</v>
      </c>
      <c r="X60" s="12"/>
      <c r="Y60" s="131">
        <v>10777</v>
      </c>
      <c r="Z60" s="131">
        <v>10712</v>
      </c>
      <c r="AA60" s="400">
        <f>SUM(K60,O60,S60,W60)</f>
        <v>10596</v>
      </c>
      <c r="AB60" s="466">
        <f>AA60-Z60</f>
        <v>-116</v>
      </c>
      <c r="AC60" s="469">
        <f>AB60/Z60</f>
        <v>-1.0828976848394324E-2</v>
      </c>
      <c r="AD60" s="20">
        <v>67285</v>
      </c>
      <c r="AE60" s="20">
        <v>68029</v>
      </c>
      <c r="AF60" s="16">
        <v>68533</v>
      </c>
      <c r="AG60" s="16"/>
      <c r="AH60" s="20">
        <v>47403</v>
      </c>
      <c r="AI60" s="20">
        <v>47877</v>
      </c>
      <c r="AJ60" s="16">
        <v>47960</v>
      </c>
      <c r="AL60" s="13">
        <v>29042478.149999999</v>
      </c>
      <c r="AM60" s="429">
        <v>30015594.140000001</v>
      </c>
      <c r="AN60" s="400">
        <f>K60*$AN$7</f>
        <v>31687484.940000001</v>
      </c>
      <c r="AO60" s="400"/>
      <c r="AP60" s="13">
        <v>5744384</v>
      </c>
      <c r="AQ60" s="429">
        <v>6095248.4699999997</v>
      </c>
      <c r="AR60" s="400">
        <f>O60*$AR$7</f>
        <v>5441638.0499999998</v>
      </c>
      <c r="AS60" s="400"/>
      <c r="AT60" s="13">
        <v>33557852.039999999</v>
      </c>
      <c r="AU60" s="429">
        <v>35483258.200000003</v>
      </c>
      <c r="AV60" s="400">
        <f>S60*$AV$7</f>
        <v>34780051.890000001</v>
      </c>
      <c r="AW60" s="400"/>
      <c r="AX60" s="13">
        <v>29307366.800000001</v>
      </c>
      <c r="AY60" s="429">
        <v>33030222.75</v>
      </c>
      <c r="AZ60" s="400">
        <f>W60*$AZ$7</f>
        <v>35181367</v>
      </c>
      <c r="BA60" s="400"/>
      <c r="BB60" s="13">
        <v>4450229.9000000004</v>
      </c>
      <c r="BC60" s="429">
        <v>4776996.38</v>
      </c>
      <c r="BD60" s="400">
        <f>AF60*$BD$7</f>
        <v>5018671.59</v>
      </c>
      <c r="BE60" s="400"/>
      <c r="BF60" s="13">
        <v>3957202.44</v>
      </c>
      <c r="BG60" s="429">
        <v>4120773.39</v>
      </c>
      <c r="BH60" s="400">
        <f>AJ60*$BH$7</f>
        <v>4302491.5999999996</v>
      </c>
      <c r="BI60" s="400"/>
      <c r="BJ60" s="429">
        <v>97652080.989999995</v>
      </c>
      <c r="BK60" s="429">
        <v>104624323.56</v>
      </c>
      <c r="BL60" s="400">
        <f>SUM(AN60,AR60,AV60,AZ60)</f>
        <v>107090541.88</v>
      </c>
      <c r="BM60" s="380">
        <f>BL60-BK60</f>
        <v>2466218.3199999928</v>
      </c>
      <c r="BN60" s="380">
        <f>BM60/G60</f>
        <v>31.167060369775847</v>
      </c>
      <c r="BO60" s="833"/>
      <c r="BP60" s="13">
        <v>106059513.33</v>
      </c>
      <c r="BQ60" s="429">
        <v>113522093.33</v>
      </c>
      <c r="BR60" s="400">
        <f>SUM(BH60,BD60,AZ60,AV60,AR60,AN60)</f>
        <v>116411705.06999999</v>
      </c>
      <c r="BS60" s="430">
        <f>BR60-BQ60</f>
        <v>2889611.7399999946</v>
      </c>
      <c r="BT60" s="431">
        <f>BS60/G60</f>
        <v>36.517733574290013</v>
      </c>
    </row>
    <row r="61" spans="1:72">
      <c r="A61" s="346">
        <v>169</v>
      </c>
      <c r="B61" s="343">
        <v>5</v>
      </c>
      <c r="C61" s="343">
        <v>5</v>
      </c>
      <c r="D61" s="349" t="s">
        <v>92</v>
      </c>
      <c r="E61" s="20">
        <v>4916</v>
      </c>
      <c r="F61" s="20">
        <v>4848</v>
      </c>
      <c r="G61" s="12">
        <v>4795</v>
      </c>
      <c r="H61" s="12"/>
      <c r="I61" s="15">
        <v>215</v>
      </c>
      <c r="J61" s="15">
        <v>204</v>
      </c>
      <c r="K61" s="12">
        <v>214</v>
      </c>
      <c r="L61" s="12"/>
      <c r="M61" s="15">
        <v>33</v>
      </c>
      <c r="N61" s="15">
        <v>45</v>
      </c>
      <c r="O61" s="12">
        <v>31</v>
      </c>
      <c r="P61" s="12"/>
      <c r="Q61" s="15">
        <v>313</v>
      </c>
      <c r="R61" s="15">
        <v>289</v>
      </c>
      <c r="S61" s="12">
        <v>281</v>
      </c>
      <c r="T61" s="12"/>
      <c r="U61" s="15">
        <v>195</v>
      </c>
      <c r="V61" s="15">
        <v>191</v>
      </c>
      <c r="W61" s="12">
        <v>186</v>
      </c>
      <c r="X61" s="12"/>
      <c r="Y61" s="131">
        <v>756</v>
      </c>
      <c r="Z61" s="131">
        <v>729</v>
      </c>
      <c r="AA61" s="400">
        <f>SUM(K61,O61,S61,W61)</f>
        <v>712</v>
      </c>
      <c r="AB61" s="466">
        <f>AA61-Z61</f>
        <v>-17</v>
      </c>
      <c r="AC61" s="469">
        <f>AB61/Z61</f>
        <v>-2.3319615912208505E-2</v>
      </c>
      <c r="AD61" s="20">
        <v>4160</v>
      </c>
      <c r="AE61" s="20">
        <v>4119</v>
      </c>
      <c r="AF61" s="16">
        <v>4083</v>
      </c>
      <c r="AG61" s="16"/>
      <c r="AH61" s="20">
        <v>2589</v>
      </c>
      <c r="AI61" s="20">
        <v>2532</v>
      </c>
      <c r="AJ61" s="16">
        <v>2483</v>
      </c>
      <c r="AL61" s="13">
        <v>1816739.25</v>
      </c>
      <c r="AM61" s="429">
        <v>1830000.36</v>
      </c>
      <c r="AN61" s="400">
        <f>K61*$AN$7</f>
        <v>2002102.6800000002</v>
      </c>
      <c r="AO61" s="400"/>
      <c r="AP61" s="13">
        <v>296194.8</v>
      </c>
      <c r="AQ61" s="429">
        <v>429242.85</v>
      </c>
      <c r="AR61" s="400">
        <f>O61*$AR$7</f>
        <v>308392.64999999997</v>
      </c>
      <c r="AS61" s="400"/>
      <c r="AT61" s="13">
        <v>2367810.5699999998</v>
      </c>
      <c r="AU61" s="429">
        <v>2361736.9</v>
      </c>
      <c r="AV61" s="400">
        <f>S61*$AV$7</f>
        <v>2312087.67</v>
      </c>
      <c r="AW61" s="400"/>
      <c r="AX61" s="13">
        <v>2524265.25</v>
      </c>
      <c r="AY61" s="429">
        <v>2645187.65</v>
      </c>
      <c r="AZ61" s="400">
        <f>W61*$AZ$7</f>
        <v>2687365.2</v>
      </c>
      <c r="BA61" s="400"/>
      <c r="BB61" s="13">
        <v>275142.40000000002</v>
      </c>
      <c r="BC61" s="429">
        <v>289236.18</v>
      </c>
      <c r="BD61" s="400">
        <f>AF61*$BD$7</f>
        <v>298998.09000000003</v>
      </c>
      <c r="BE61" s="400"/>
      <c r="BF61" s="13">
        <v>216129.72</v>
      </c>
      <c r="BG61" s="429">
        <v>217929.24</v>
      </c>
      <c r="BH61" s="400">
        <f>AJ61*$BH$7</f>
        <v>222749.93</v>
      </c>
      <c r="BI61" s="400"/>
      <c r="BJ61" s="429">
        <v>7005009.870000001</v>
      </c>
      <c r="BK61" s="429">
        <v>7266167.7599999998</v>
      </c>
      <c r="BL61" s="400">
        <f>SUM(AN61,AR61,AV61,AZ61)</f>
        <v>7309948.2000000002</v>
      </c>
      <c r="BM61" s="380">
        <f>BL61-BK61</f>
        <v>43780.44000000041</v>
      </c>
      <c r="BN61" s="380">
        <f>BM61/G61</f>
        <v>9.1304358706987294</v>
      </c>
      <c r="BO61" s="833"/>
      <c r="BP61" s="13">
        <v>7496281.9900000012</v>
      </c>
      <c r="BQ61" s="429">
        <v>7773333.1799999997</v>
      </c>
      <c r="BR61" s="400">
        <f>SUM(BH61,BD61,AZ61,AV61,AR61,AN61)</f>
        <v>7831696.2200000007</v>
      </c>
      <c r="BS61" s="430">
        <f>BR61-BQ61</f>
        <v>58363.040000000969</v>
      </c>
      <c r="BT61" s="431">
        <f>BS61/G61</f>
        <v>12.171645464025229</v>
      </c>
    </row>
    <row r="62" spans="1:72">
      <c r="A62" s="346">
        <v>171</v>
      </c>
      <c r="B62" s="343">
        <v>11</v>
      </c>
      <c r="C62" s="343">
        <v>11</v>
      </c>
      <c r="D62" s="349" t="s">
        <v>93</v>
      </c>
      <c r="E62" s="20">
        <v>4590</v>
      </c>
      <c r="F62" s="20">
        <v>4552</v>
      </c>
      <c r="G62" s="12">
        <v>4494</v>
      </c>
      <c r="H62" s="12"/>
      <c r="I62" s="15">
        <v>188</v>
      </c>
      <c r="J62" s="15">
        <v>165</v>
      </c>
      <c r="K62" s="12">
        <v>161</v>
      </c>
      <c r="L62" s="12"/>
      <c r="M62" s="15">
        <v>41</v>
      </c>
      <c r="N62" s="15">
        <v>45</v>
      </c>
      <c r="O62" s="12">
        <v>28</v>
      </c>
      <c r="P62" s="12"/>
      <c r="Q62" s="15">
        <v>265</v>
      </c>
      <c r="R62" s="15">
        <v>250</v>
      </c>
      <c r="S62" s="12">
        <v>246</v>
      </c>
      <c r="T62" s="12"/>
      <c r="U62" s="15">
        <v>157</v>
      </c>
      <c r="V62" s="15">
        <v>155</v>
      </c>
      <c r="W62" s="12">
        <v>151</v>
      </c>
      <c r="X62" s="12"/>
      <c r="Y62" s="131">
        <v>651</v>
      </c>
      <c r="Z62" s="131">
        <v>615</v>
      </c>
      <c r="AA62" s="400">
        <f>SUM(K62,O62,S62,W62)</f>
        <v>586</v>
      </c>
      <c r="AB62" s="466">
        <f>AA62-Z62</f>
        <v>-29</v>
      </c>
      <c r="AC62" s="469">
        <f>AB62/Z62</f>
        <v>-4.715447154471545E-2</v>
      </c>
      <c r="AD62" s="20">
        <v>3939</v>
      </c>
      <c r="AE62" s="20">
        <v>3937</v>
      </c>
      <c r="AF62" s="16">
        <v>3908</v>
      </c>
      <c r="AG62" s="16"/>
      <c r="AH62" s="20">
        <v>2333</v>
      </c>
      <c r="AI62" s="20">
        <v>2293</v>
      </c>
      <c r="AJ62" s="16">
        <v>2278</v>
      </c>
      <c r="AL62" s="13">
        <v>1588590.6</v>
      </c>
      <c r="AM62" s="429">
        <v>1480147.35</v>
      </c>
      <c r="AN62" s="400">
        <f>K62*$AN$7</f>
        <v>1506254.82</v>
      </c>
      <c r="AO62" s="400"/>
      <c r="AP62" s="13">
        <v>367999.6</v>
      </c>
      <c r="AQ62" s="429">
        <v>429242.85</v>
      </c>
      <c r="AR62" s="400">
        <f>O62*$AR$7</f>
        <v>278548.2</v>
      </c>
      <c r="AS62" s="400"/>
      <c r="AT62" s="13">
        <v>2004695.85</v>
      </c>
      <c r="AU62" s="429">
        <v>2043025</v>
      </c>
      <c r="AV62" s="400">
        <f>S62*$AV$7</f>
        <v>2024105.22</v>
      </c>
      <c r="AW62" s="400"/>
      <c r="AX62" s="13">
        <v>2032357.15</v>
      </c>
      <c r="AY62" s="429">
        <v>2146618.25</v>
      </c>
      <c r="AZ62" s="400">
        <f>W62*$AZ$7</f>
        <v>2181678.2000000002</v>
      </c>
      <c r="BA62" s="400"/>
      <c r="BB62" s="13">
        <v>260525.46</v>
      </c>
      <c r="BC62" s="429">
        <v>276456.14</v>
      </c>
      <c r="BD62" s="400">
        <f>AF62*$BD$7</f>
        <v>286182.84000000003</v>
      </c>
      <c r="BE62" s="400"/>
      <c r="BF62" s="13">
        <v>194758.84</v>
      </c>
      <c r="BG62" s="429">
        <v>197358.51</v>
      </c>
      <c r="BH62" s="400">
        <f>AJ62*$BH$7</f>
        <v>204359.37999999998</v>
      </c>
      <c r="BI62" s="400"/>
      <c r="BJ62" s="429">
        <v>5993643.2000000002</v>
      </c>
      <c r="BK62" s="429">
        <v>6099033.4500000002</v>
      </c>
      <c r="BL62" s="400">
        <f>SUM(AN62,AR62,AV62,AZ62)</f>
        <v>5990586.4400000004</v>
      </c>
      <c r="BM62" s="380">
        <f>BL62-BK62</f>
        <v>-108447.00999999978</v>
      </c>
      <c r="BN62" s="380">
        <f>BM62/G62</f>
        <v>-24.13151090342674</v>
      </c>
      <c r="BO62" s="833"/>
      <c r="BP62" s="13">
        <v>6448927.5</v>
      </c>
      <c r="BQ62" s="429">
        <v>6572848.1000000006</v>
      </c>
      <c r="BR62" s="400">
        <f>SUM(BH62,BD62,AZ62,AV62,AR62,AN62)</f>
        <v>6481128.6600000001</v>
      </c>
      <c r="BS62" s="430">
        <f>BR62-BQ62</f>
        <v>-91719.44000000041</v>
      </c>
      <c r="BT62" s="431">
        <f>BS62/G62</f>
        <v>-20.409310191366359</v>
      </c>
    </row>
    <row r="63" spans="1:72">
      <c r="A63" s="346">
        <v>172</v>
      </c>
      <c r="B63" s="343">
        <v>13</v>
      </c>
      <c r="C63" s="343">
        <v>13</v>
      </c>
      <c r="D63" s="349" t="s">
        <v>94</v>
      </c>
      <c r="E63" s="20">
        <v>4079</v>
      </c>
      <c r="F63" s="20">
        <v>4099</v>
      </c>
      <c r="G63" s="12">
        <v>4079</v>
      </c>
      <c r="H63" s="12"/>
      <c r="I63" s="15">
        <v>118</v>
      </c>
      <c r="J63" s="15">
        <v>124</v>
      </c>
      <c r="K63" s="12">
        <v>126</v>
      </c>
      <c r="L63" s="12"/>
      <c r="M63" s="15">
        <v>23</v>
      </c>
      <c r="N63" s="15">
        <v>21</v>
      </c>
      <c r="O63" s="12">
        <v>26</v>
      </c>
      <c r="P63" s="12"/>
      <c r="Q63" s="15">
        <v>181</v>
      </c>
      <c r="R63" s="15">
        <v>179</v>
      </c>
      <c r="S63" s="12">
        <v>175</v>
      </c>
      <c r="T63" s="12"/>
      <c r="U63" s="15">
        <v>116</v>
      </c>
      <c r="V63" s="15">
        <v>111</v>
      </c>
      <c r="W63" s="12">
        <v>103</v>
      </c>
      <c r="X63" s="12"/>
      <c r="Y63" s="131">
        <v>438</v>
      </c>
      <c r="Z63" s="131">
        <v>435</v>
      </c>
      <c r="AA63" s="400">
        <f>SUM(K63,O63,S63,W63)</f>
        <v>430</v>
      </c>
      <c r="AB63" s="466">
        <f>AA63-Z63</f>
        <v>-5</v>
      </c>
      <c r="AC63" s="469">
        <f>AB63/Z63</f>
        <v>-1.1494252873563218E-2</v>
      </c>
      <c r="AD63" s="20">
        <v>3641</v>
      </c>
      <c r="AE63" s="20">
        <v>3664</v>
      </c>
      <c r="AF63" s="16">
        <v>3649</v>
      </c>
      <c r="AG63" s="16"/>
      <c r="AH63" s="20">
        <v>1888</v>
      </c>
      <c r="AI63" s="20">
        <v>1890</v>
      </c>
      <c r="AJ63" s="16">
        <v>1851</v>
      </c>
      <c r="AL63" s="13">
        <v>997094.10000000009</v>
      </c>
      <c r="AM63" s="429">
        <v>1112353.1599999999</v>
      </c>
      <c r="AN63" s="400">
        <f>K63*$AN$7</f>
        <v>1178808.1200000001</v>
      </c>
      <c r="AO63" s="400"/>
      <c r="AP63" s="13">
        <v>206438.8</v>
      </c>
      <c r="AQ63" s="429">
        <v>200313.33</v>
      </c>
      <c r="AR63" s="400">
        <f>O63*$AR$7</f>
        <v>258651.9</v>
      </c>
      <c r="AS63" s="400"/>
      <c r="AT63" s="13">
        <v>1369245.09</v>
      </c>
      <c r="AU63" s="429">
        <v>1462805.9</v>
      </c>
      <c r="AV63" s="400">
        <f>S63*$AV$7</f>
        <v>1439912.25</v>
      </c>
      <c r="AW63" s="400"/>
      <c r="AX63" s="13">
        <v>1501614.2</v>
      </c>
      <c r="AY63" s="429">
        <v>1537255.65</v>
      </c>
      <c r="AZ63" s="400">
        <f>W63*$AZ$7</f>
        <v>1488164.6</v>
      </c>
      <c r="BA63" s="400"/>
      <c r="BB63" s="13">
        <v>240815.74</v>
      </c>
      <c r="BC63" s="429">
        <v>257286.08</v>
      </c>
      <c r="BD63" s="400">
        <f>AF63*$BD$7</f>
        <v>267216.27</v>
      </c>
      <c r="BE63" s="400"/>
      <c r="BF63" s="13">
        <v>157610.23999999999</v>
      </c>
      <c r="BG63" s="429">
        <v>162672.29999999999</v>
      </c>
      <c r="BH63" s="400">
        <f>AJ63*$BH$7</f>
        <v>166053.21</v>
      </c>
      <c r="BI63" s="400"/>
      <c r="BJ63" s="429">
        <v>4074392.19</v>
      </c>
      <c r="BK63" s="429">
        <v>4312728.04</v>
      </c>
      <c r="BL63" s="400">
        <f>SUM(AN63,AR63,AV63,AZ63)</f>
        <v>4365536.87</v>
      </c>
      <c r="BM63" s="380">
        <f>BL63-BK63</f>
        <v>52808.830000000075</v>
      </c>
      <c r="BN63" s="380">
        <f>BM63/G63</f>
        <v>12.946513851434194</v>
      </c>
      <c r="BO63" s="833"/>
      <c r="BP63" s="13">
        <v>4472818.1700000009</v>
      </c>
      <c r="BQ63" s="429">
        <v>4732686.42</v>
      </c>
      <c r="BR63" s="400">
        <f>SUM(BH63,BD63,AZ63,AV63,AR63,AN63)</f>
        <v>4798806.3499999996</v>
      </c>
      <c r="BS63" s="430">
        <f>BR63-BQ63</f>
        <v>66119.929999999702</v>
      </c>
      <c r="BT63" s="431">
        <f>BS63/G63</f>
        <v>16.209838195636113</v>
      </c>
    </row>
    <row r="64" spans="1:72">
      <c r="A64" s="346">
        <v>176</v>
      </c>
      <c r="B64" s="343">
        <v>12</v>
      </c>
      <c r="C64" s="343">
        <v>12</v>
      </c>
      <c r="D64" s="349" t="s">
        <v>95</v>
      </c>
      <c r="E64" s="20">
        <v>4259</v>
      </c>
      <c r="F64" s="20">
        <v>4160</v>
      </c>
      <c r="G64" s="12">
        <v>4059</v>
      </c>
      <c r="H64" s="12"/>
      <c r="I64" s="15">
        <v>117</v>
      </c>
      <c r="J64" s="15">
        <v>100</v>
      </c>
      <c r="K64" s="12">
        <v>95</v>
      </c>
      <c r="L64" s="12"/>
      <c r="M64" s="15">
        <v>22</v>
      </c>
      <c r="N64" s="15">
        <v>22</v>
      </c>
      <c r="O64" s="12">
        <v>17</v>
      </c>
      <c r="P64" s="12"/>
      <c r="Q64" s="15">
        <v>159</v>
      </c>
      <c r="R64" s="15">
        <v>151</v>
      </c>
      <c r="S64" s="12">
        <v>145</v>
      </c>
      <c r="T64" s="12"/>
      <c r="U64" s="15">
        <v>115</v>
      </c>
      <c r="V64" s="15">
        <v>106</v>
      </c>
      <c r="W64" s="12">
        <v>93</v>
      </c>
      <c r="X64" s="12"/>
      <c r="Y64" s="131">
        <v>413</v>
      </c>
      <c r="Z64" s="131">
        <v>379</v>
      </c>
      <c r="AA64" s="400">
        <f>SUM(K64,O64,S64,W64)</f>
        <v>350</v>
      </c>
      <c r="AB64" s="466">
        <f>AA64-Z64</f>
        <v>-29</v>
      </c>
      <c r="AC64" s="469">
        <f>AB64/Z64</f>
        <v>-7.6517150395778361E-2</v>
      </c>
      <c r="AD64" s="20">
        <v>3846</v>
      </c>
      <c r="AE64" s="20">
        <v>3781</v>
      </c>
      <c r="AF64" s="16">
        <v>3709</v>
      </c>
      <c r="AG64" s="16"/>
      <c r="AH64" s="20">
        <v>2050</v>
      </c>
      <c r="AI64" s="20">
        <v>1956</v>
      </c>
      <c r="AJ64" s="16">
        <v>1866</v>
      </c>
      <c r="AL64" s="13">
        <v>988644.15000000014</v>
      </c>
      <c r="AM64" s="429">
        <v>897059</v>
      </c>
      <c r="AN64" s="400">
        <f>K64*$AN$7</f>
        <v>888783.9</v>
      </c>
      <c r="AO64" s="400"/>
      <c r="AP64" s="13">
        <v>197463.2</v>
      </c>
      <c r="AQ64" s="429">
        <v>209852.06</v>
      </c>
      <c r="AR64" s="400">
        <f>O64*$AR$7</f>
        <v>169118.55</v>
      </c>
      <c r="AS64" s="400"/>
      <c r="AT64" s="13">
        <v>1202817.51</v>
      </c>
      <c r="AU64" s="429">
        <v>1233987.1000000001</v>
      </c>
      <c r="AV64" s="400">
        <f>S64*$AV$7</f>
        <v>1193070.1499999999</v>
      </c>
      <c r="AW64" s="400"/>
      <c r="AX64" s="13">
        <v>1488669.25</v>
      </c>
      <c r="AY64" s="429">
        <v>1468009.9</v>
      </c>
      <c r="AZ64" s="400">
        <f>W64*$AZ$7</f>
        <v>1343682.6</v>
      </c>
      <c r="BA64" s="400"/>
      <c r="BB64" s="13">
        <v>254374.44</v>
      </c>
      <c r="BC64" s="429">
        <v>265501.82</v>
      </c>
      <c r="BD64" s="400">
        <f>AF64*$BD$7</f>
        <v>271610.07</v>
      </c>
      <c r="BE64" s="400"/>
      <c r="BF64" s="13">
        <v>171134</v>
      </c>
      <c r="BG64" s="429">
        <v>168352.92</v>
      </c>
      <c r="BH64" s="400">
        <f>AJ64*$BH$7</f>
        <v>167398.85999999999</v>
      </c>
      <c r="BI64" s="400"/>
      <c r="BJ64" s="429">
        <v>3877594.11</v>
      </c>
      <c r="BK64" s="429">
        <v>3808908.06</v>
      </c>
      <c r="BL64" s="400">
        <f>SUM(AN64,AR64,AV64,AZ64)</f>
        <v>3594655.1999999997</v>
      </c>
      <c r="BM64" s="380">
        <f>BL64-BK64</f>
        <v>-214252.86000000034</v>
      </c>
      <c r="BN64" s="380">
        <f>BM64/G64</f>
        <v>-52.784641537324546</v>
      </c>
      <c r="BO64" s="833"/>
      <c r="BP64" s="13">
        <v>4303102.5500000007</v>
      </c>
      <c r="BQ64" s="429">
        <v>4242762.8</v>
      </c>
      <c r="BR64" s="400">
        <f>SUM(BH64,BD64,AZ64,AV64,AR64,AN64)</f>
        <v>4033664.1299999994</v>
      </c>
      <c r="BS64" s="430">
        <f>BR64-BQ64</f>
        <v>-209098.67000000039</v>
      </c>
      <c r="BT64" s="431">
        <f>BS64/G64</f>
        <v>-51.514823848238578</v>
      </c>
    </row>
    <row r="65" spans="1:72">
      <c r="A65" s="346">
        <v>177</v>
      </c>
      <c r="B65" s="343">
        <v>6</v>
      </c>
      <c r="C65" s="343">
        <v>6</v>
      </c>
      <c r="D65" s="349" t="s">
        <v>96</v>
      </c>
      <c r="E65" s="20">
        <v>1708</v>
      </c>
      <c r="F65" s="20">
        <v>1668</v>
      </c>
      <c r="G65" s="12">
        <v>1663</v>
      </c>
      <c r="H65" s="12"/>
      <c r="I65" s="15">
        <v>64</v>
      </c>
      <c r="J65" s="15">
        <v>55</v>
      </c>
      <c r="K65" s="12">
        <v>62</v>
      </c>
      <c r="L65" s="12"/>
      <c r="M65" s="15">
        <v>14</v>
      </c>
      <c r="N65" s="15">
        <v>11</v>
      </c>
      <c r="O65" s="12">
        <v>8</v>
      </c>
      <c r="P65" s="12"/>
      <c r="Q65" s="15">
        <v>112</v>
      </c>
      <c r="R65" s="15">
        <v>101</v>
      </c>
      <c r="S65" s="12">
        <v>87</v>
      </c>
      <c r="T65" s="12"/>
      <c r="U65" s="15">
        <v>62</v>
      </c>
      <c r="V65" s="15">
        <v>57</v>
      </c>
      <c r="W65" s="12">
        <v>63</v>
      </c>
      <c r="X65" s="12"/>
      <c r="Y65" s="131">
        <v>252</v>
      </c>
      <c r="Z65" s="131">
        <v>224</v>
      </c>
      <c r="AA65" s="400">
        <f>SUM(K65,O65,S65,W65)</f>
        <v>220</v>
      </c>
      <c r="AB65" s="466">
        <f>AA65-Z65</f>
        <v>-4</v>
      </c>
      <c r="AC65" s="469">
        <f>AB65/Z65</f>
        <v>-1.7857142857142856E-2</v>
      </c>
      <c r="AD65" s="20">
        <v>1456</v>
      </c>
      <c r="AE65" s="20">
        <v>1444</v>
      </c>
      <c r="AF65" s="16">
        <v>1443</v>
      </c>
      <c r="AG65" s="16"/>
      <c r="AH65" s="20">
        <v>850</v>
      </c>
      <c r="AI65" s="20">
        <v>821</v>
      </c>
      <c r="AJ65" s="16">
        <v>817</v>
      </c>
      <c r="AL65" s="13">
        <v>540796.80000000005</v>
      </c>
      <c r="AM65" s="429">
        <v>493382.45</v>
      </c>
      <c r="AN65" s="400">
        <f>K65*$AN$7</f>
        <v>580048.44000000006</v>
      </c>
      <c r="AO65" s="400"/>
      <c r="AP65" s="13">
        <v>125658.4</v>
      </c>
      <c r="AQ65" s="429">
        <v>104926.03</v>
      </c>
      <c r="AR65" s="400">
        <f>O65*$AR$7</f>
        <v>79585.2</v>
      </c>
      <c r="AS65" s="400"/>
      <c r="AT65" s="13">
        <v>847267.68</v>
      </c>
      <c r="AU65" s="429">
        <v>825382.10000000009</v>
      </c>
      <c r="AV65" s="400">
        <f>S65*$AV$7</f>
        <v>715842.09</v>
      </c>
      <c r="AW65" s="400"/>
      <c r="AX65" s="13">
        <v>802586.9</v>
      </c>
      <c r="AY65" s="429">
        <v>789401.54999999993</v>
      </c>
      <c r="AZ65" s="400">
        <f>W65*$AZ$7</f>
        <v>910236.60000000009</v>
      </c>
      <c r="BA65" s="400"/>
      <c r="BB65" s="13">
        <v>96299.839999999997</v>
      </c>
      <c r="BC65" s="429">
        <v>101397.68</v>
      </c>
      <c r="BD65" s="400">
        <f>AF65*$BD$7</f>
        <v>105670.89</v>
      </c>
      <c r="BE65" s="400"/>
      <c r="BF65" s="13">
        <v>70958</v>
      </c>
      <c r="BG65" s="429">
        <v>70663.47</v>
      </c>
      <c r="BH65" s="400">
        <f>AJ65*$BH$7</f>
        <v>73293.069999999992</v>
      </c>
      <c r="BI65" s="400"/>
      <c r="BJ65" s="429">
        <v>2316309.7799999998</v>
      </c>
      <c r="BK65" s="429">
        <v>2213092.13</v>
      </c>
      <c r="BL65" s="400">
        <f>SUM(AN65,AR65,AV65,AZ65)</f>
        <v>2285712.33</v>
      </c>
      <c r="BM65" s="380">
        <f>BL65-BK65</f>
        <v>72620.200000000186</v>
      </c>
      <c r="BN65" s="380">
        <f>BM65/G65</f>
        <v>43.668190018039802</v>
      </c>
      <c r="BO65" s="833"/>
      <c r="BP65" s="13">
        <v>2483567.62</v>
      </c>
      <c r="BQ65" s="429">
        <v>2385153.2799999998</v>
      </c>
      <c r="BR65" s="400">
        <f>SUM(BH65,BD65,AZ65,AV65,AR65,AN65)</f>
        <v>2464676.29</v>
      </c>
      <c r="BS65" s="430">
        <f>BR65-BQ65</f>
        <v>79523.010000000242</v>
      </c>
      <c r="BT65" s="431">
        <f>BS65/G65</f>
        <v>47.819007817197978</v>
      </c>
    </row>
    <row r="66" spans="1:72">
      <c r="A66" s="346">
        <v>178</v>
      </c>
      <c r="B66" s="343">
        <v>10</v>
      </c>
      <c r="C66" s="343">
        <v>10</v>
      </c>
      <c r="D66" s="349" t="s">
        <v>97</v>
      </c>
      <c r="E66" s="20">
        <v>5734</v>
      </c>
      <c r="F66" s="20">
        <v>5674</v>
      </c>
      <c r="G66" s="12">
        <v>5569</v>
      </c>
      <c r="H66" s="12"/>
      <c r="I66" s="15">
        <v>203</v>
      </c>
      <c r="J66" s="15">
        <v>185</v>
      </c>
      <c r="K66" s="12">
        <v>179</v>
      </c>
      <c r="L66" s="12"/>
      <c r="M66" s="15">
        <v>46</v>
      </c>
      <c r="N66" s="15">
        <v>40</v>
      </c>
      <c r="O66" s="12">
        <v>26</v>
      </c>
      <c r="P66" s="12"/>
      <c r="Q66" s="15">
        <v>288</v>
      </c>
      <c r="R66" s="15">
        <v>283</v>
      </c>
      <c r="S66" s="12">
        <v>279</v>
      </c>
      <c r="T66" s="12"/>
      <c r="U66" s="15">
        <v>142</v>
      </c>
      <c r="V66" s="15">
        <v>157</v>
      </c>
      <c r="W66" s="12">
        <v>144</v>
      </c>
      <c r="X66" s="12"/>
      <c r="Y66" s="131">
        <v>679</v>
      </c>
      <c r="Z66" s="131">
        <v>665</v>
      </c>
      <c r="AA66" s="400">
        <f>SUM(K66,O66,S66,W66)</f>
        <v>628</v>
      </c>
      <c r="AB66" s="466">
        <f>AA66-Z66</f>
        <v>-37</v>
      </c>
      <c r="AC66" s="469">
        <f>AB66/Z66</f>
        <v>-5.5639097744360905E-2</v>
      </c>
      <c r="AD66" s="20">
        <v>5055</v>
      </c>
      <c r="AE66" s="20">
        <v>5009</v>
      </c>
      <c r="AF66" s="16">
        <v>4941</v>
      </c>
      <c r="AG66" s="16"/>
      <c r="AH66" s="20">
        <v>2743</v>
      </c>
      <c r="AI66" s="20">
        <v>2688</v>
      </c>
      <c r="AJ66" s="16">
        <v>2599</v>
      </c>
      <c r="AL66" s="13">
        <v>1715339.85</v>
      </c>
      <c r="AM66" s="429">
        <v>1659559.15</v>
      </c>
      <c r="AN66" s="400">
        <f>K66*$AN$7</f>
        <v>1674655.9800000002</v>
      </c>
      <c r="AO66" s="400"/>
      <c r="AP66" s="13">
        <v>412877.6</v>
      </c>
      <c r="AQ66" s="429">
        <v>381549.2</v>
      </c>
      <c r="AR66" s="400">
        <f>O66*$AR$7</f>
        <v>258651.9</v>
      </c>
      <c r="AS66" s="400"/>
      <c r="AT66" s="13">
        <v>2178688.3199999998</v>
      </c>
      <c r="AU66" s="429">
        <v>2312704.2999999998</v>
      </c>
      <c r="AV66" s="400">
        <f>S66*$AV$7</f>
        <v>2295631.5299999998</v>
      </c>
      <c r="AW66" s="400"/>
      <c r="AX66" s="13">
        <v>1838182.9</v>
      </c>
      <c r="AY66" s="429">
        <v>2174316.5499999998</v>
      </c>
      <c r="AZ66" s="400">
        <f>W66*$AZ$7</f>
        <v>2080540.8</v>
      </c>
      <c r="BA66" s="400"/>
      <c r="BB66" s="13">
        <v>334337.7</v>
      </c>
      <c r="BC66" s="429">
        <v>351731.98</v>
      </c>
      <c r="BD66" s="400">
        <f>AF66*$BD$7</f>
        <v>361829.43</v>
      </c>
      <c r="BE66" s="400"/>
      <c r="BF66" s="13">
        <v>228985.64</v>
      </c>
      <c r="BG66" s="429">
        <v>231356.16</v>
      </c>
      <c r="BH66" s="400">
        <f>AJ66*$BH$7</f>
        <v>233156.28999999998</v>
      </c>
      <c r="BI66" s="400"/>
      <c r="BJ66" s="429">
        <v>6145088.6700000009</v>
      </c>
      <c r="BK66" s="429">
        <v>6528129.2000000002</v>
      </c>
      <c r="BL66" s="400">
        <f>SUM(AN66,AR66,AV66,AZ66)</f>
        <v>6309480.21</v>
      </c>
      <c r="BM66" s="380">
        <f>BL66-BK66</f>
        <v>-218648.99000000022</v>
      </c>
      <c r="BN66" s="380">
        <f>BM66/G66</f>
        <v>-39.261804632788689</v>
      </c>
      <c r="BO66" s="833"/>
      <c r="BP66" s="13">
        <v>6708412.0100000007</v>
      </c>
      <c r="BQ66" s="429">
        <v>7111217.3399999999</v>
      </c>
      <c r="BR66" s="400">
        <f>SUM(BH66,BD66,AZ66,AV66,AR66,AN66)</f>
        <v>6904465.9300000006</v>
      </c>
      <c r="BS66" s="430">
        <f>BR66-BQ66</f>
        <v>-206751.40999999922</v>
      </c>
      <c r="BT66" s="431">
        <f>BS66/G66</f>
        <v>-37.125410307056782</v>
      </c>
    </row>
    <row r="67" spans="1:72">
      <c r="A67" s="346">
        <v>179</v>
      </c>
      <c r="B67" s="343">
        <v>13</v>
      </c>
      <c r="C67" s="343">
        <v>13</v>
      </c>
      <c r="D67" s="349" t="s">
        <v>98</v>
      </c>
      <c r="E67" s="20">
        <v>147746</v>
      </c>
      <c r="F67" s="20">
        <v>149194</v>
      </c>
      <c r="G67" s="12">
        <v>149895</v>
      </c>
      <c r="H67" s="12"/>
      <c r="I67" s="15">
        <v>7365</v>
      </c>
      <c r="J67" s="15">
        <v>7318</v>
      </c>
      <c r="K67" s="12">
        <v>7447</v>
      </c>
      <c r="L67" s="12"/>
      <c r="M67" s="15">
        <v>1329</v>
      </c>
      <c r="N67" s="15">
        <v>1247</v>
      </c>
      <c r="O67" s="12">
        <v>1182</v>
      </c>
      <c r="P67" s="12"/>
      <c r="Q67" s="15">
        <v>9120</v>
      </c>
      <c r="R67" s="15">
        <v>8913</v>
      </c>
      <c r="S67" s="12">
        <v>8605</v>
      </c>
      <c r="T67" s="12"/>
      <c r="U67" s="15">
        <v>4790</v>
      </c>
      <c r="V67" s="15">
        <v>4927</v>
      </c>
      <c r="W67" s="12">
        <v>4858</v>
      </c>
      <c r="X67" s="12"/>
      <c r="Y67" s="131">
        <v>22604</v>
      </c>
      <c r="Z67" s="131">
        <v>22405</v>
      </c>
      <c r="AA67" s="400">
        <f>SUM(K67,O67,S67,W67)</f>
        <v>22092</v>
      </c>
      <c r="AB67" s="466">
        <f>AA67-Z67</f>
        <v>-313</v>
      </c>
      <c r="AC67" s="469">
        <f>AB67/Z67</f>
        <v>-1.3970095960723053E-2</v>
      </c>
      <c r="AD67" s="20">
        <v>125142</v>
      </c>
      <c r="AE67" s="20">
        <v>126789</v>
      </c>
      <c r="AF67" s="16">
        <v>127803</v>
      </c>
      <c r="AG67" s="16"/>
      <c r="AH67" s="20">
        <v>93446</v>
      </c>
      <c r="AI67" s="20">
        <v>94431</v>
      </c>
      <c r="AJ67" s="16">
        <v>94623</v>
      </c>
      <c r="AL67" s="13">
        <v>62233881.750000007</v>
      </c>
      <c r="AM67" s="429">
        <v>65646777.619999997</v>
      </c>
      <c r="AN67" s="400">
        <f>K67*$AN$7</f>
        <v>69671302.140000001</v>
      </c>
      <c r="AO67" s="400"/>
      <c r="AP67" s="13">
        <v>11928572.4</v>
      </c>
      <c r="AQ67" s="429">
        <v>11894796.310000001</v>
      </c>
      <c r="AR67" s="400">
        <f>O67*$AR$7</f>
        <v>11758713.299999999</v>
      </c>
      <c r="AS67" s="400"/>
      <c r="AT67" s="13">
        <v>68991796.799999997</v>
      </c>
      <c r="AU67" s="429">
        <v>72837927.299999997</v>
      </c>
      <c r="AV67" s="400">
        <f>S67*$AV$7</f>
        <v>70802542.349999994</v>
      </c>
      <c r="AW67" s="400"/>
      <c r="AX67" s="13">
        <v>62006310.5</v>
      </c>
      <c r="AY67" s="429">
        <v>68234762.049999997</v>
      </c>
      <c r="AZ67" s="400">
        <f>W67*$AZ$7</f>
        <v>70189355.600000009</v>
      </c>
      <c r="BA67" s="400"/>
      <c r="BB67" s="13">
        <v>8276891.8799999999</v>
      </c>
      <c r="BC67" s="429">
        <v>8903123.5800000001</v>
      </c>
      <c r="BD67" s="400">
        <f>AF67*$BD$7</f>
        <v>9359013.6900000013</v>
      </c>
      <c r="BE67" s="400"/>
      <c r="BF67" s="13">
        <v>7800872.0800000001</v>
      </c>
      <c r="BG67" s="429">
        <v>8127676.169999999</v>
      </c>
      <c r="BH67" s="400">
        <f>AJ67*$BH$7</f>
        <v>8488629.3300000001</v>
      </c>
      <c r="BI67" s="400"/>
      <c r="BJ67" s="429">
        <v>205160561.44999999</v>
      </c>
      <c r="BK67" s="429">
        <v>218614263.28</v>
      </c>
      <c r="BL67" s="400">
        <f>SUM(AN67,AR67,AV67,AZ67)</f>
        <v>222421913.38999999</v>
      </c>
      <c r="BM67" s="380">
        <f>BL67-BK67</f>
        <v>3807650.1099999845</v>
      </c>
      <c r="BN67" s="380">
        <f>BM67/G67</f>
        <v>25.402115547549847</v>
      </c>
      <c r="BO67" s="833"/>
      <c r="BP67" s="13">
        <v>221238325.41</v>
      </c>
      <c r="BQ67" s="429">
        <v>235645063.03</v>
      </c>
      <c r="BR67" s="400">
        <f>SUM(BH67,BD67,AZ67,AV67,AR67,AN67)</f>
        <v>240269556.41000003</v>
      </c>
      <c r="BS67" s="430">
        <f>BR67-BQ67</f>
        <v>4624493.380000025</v>
      </c>
      <c r="BT67" s="431">
        <f>BS67/G67</f>
        <v>30.851551953033958</v>
      </c>
    </row>
    <row r="68" spans="1:72">
      <c r="A68" s="346">
        <v>181</v>
      </c>
      <c r="B68" s="343">
        <v>4</v>
      </c>
      <c r="C68" s="343">
        <v>4</v>
      </c>
      <c r="D68" s="349" t="s">
        <v>99</v>
      </c>
      <c r="E68" s="20">
        <v>1682</v>
      </c>
      <c r="F68" s="20">
        <v>1658</v>
      </c>
      <c r="G68" s="12">
        <v>1663</v>
      </c>
      <c r="H68" s="12"/>
      <c r="I68" s="15">
        <v>68</v>
      </c>
      <c r="J68" s="15">
        <v>74</v>
      </c>
      <c r="K68" s="12">
        <v>66</v>
      </c>
      <c r="L68" s="12"/>
      <c r="M68" s="15">
        <v>13</v>
      </c>
      <c r="N68" s="15">
        <v>10</v>
      </c>
      <c r="O68" s="12">
        <v>14</v>
      </c>
      <c r="P68" s="12"/>
      <c r="Q68" s="15">
        <v>121</v>
      </c>
      <c r="R68" s="15">
        <v>116</v>
      </c>
      <c r="S68" s="12">
        <v>110</v>
      </c>
      <c r="T68" s="12"/>
      <c r="U68" s="15">
        <v>58</v>
      </c>
      <c r="V68" s="15">
        <v>55</v>
      </c>
      <c r="W68" s="12">
        <v>64</v>
      </c>
      <c r="X68" s="12"/>
      <c r="Y68" s="131">
        <v>260</v>
      </c>
      <c r="Z68" s="131">
        <v>255</v>
      </c>
      <c r="AA68" s="400">
        <f>SUM(K68,O68,S68,W68)</f>
        <v>254</v>
      </c>
      <c r="AB68" s="466">
        <f>AA68-Z68</f>
        <v>-1</v>
      </c>
      <c r="AC68" s="469">
        <f>AB68/Z68</f>
        <v>-3.9215686274509803E-3</v>
      </c>
      <c r="AD68" s="20">
        <v>1422</v>
      </c>
      <c r="AE68" s="20">
        <v>1403</v>
      </c>
      <c r="AF68" s="16">
        <v>1409</v>
      </c>
      <c r="AG68" s="16"/>
      <c r="AH68" s="20">
        <v>842</v>
      </c>
      <c r="AI68" s="20">
        <v>822</v>
      </c>
      <c r="AJ68" s="16">
        <v>830</v>
      </c>
      <c r="AL68" s="13">
        <v>574596.60000000009</v>
      </c>
      <c r="AM68" s="429">
        <v>663823.66</v>
      </c>
      <c r="AN68" s="400">
        <f>K68*$AN$7</f>
        <v>617470.92000000004</v>
      </c>
      <c r="AO68" s="400"/>
      <c r="AP68" s="13">
        <v>116682.8</v>
      </c>
      <c r="AQ68" s="429">
        <v>95387.299999999988</v>
      </c>
      <c r="AR68" s="400">
        <f>O68*$AR$7</f>
        <v>139274.1</v>
      </c>
      <c r="AS68" s="400"/>
      <c r="AT68" s="13">
        <v>915351.69000000006</v>
      </c>
      <c r="AU68" s="429">
        <v>947963.60000000009</v>
      </c>
      <c r="AV68" s="400">
        <f>S68*$AV$7</f>
        <v>905087.7</v>
      </c>
      <c r="AW68" s="400"/>
      <c r="AX68" s="13">
        <v>750807.10000000009</v>
      </c>
      <c r="AY68" s="429">
        <v>761703.25</v>
      </c>
      <c r="AZ68" s="400">
        <f>W68*$AZ$7</f>
        <v>924684.80000000005</v>
      </c>
      <c r="BA68" s="400"/>
      <c r="BB68" s="13">
        <v>94051.08</v>
      </c>
      <c r="BC68" s="429">
        <v>98518.66</v>
      </c>
      <c r="BD68" s="400">
        <f>AF68*$BD$7</f>
        <v>103181.07</v>
      </c>
      <c r="BE68" s="400"/>
      <c r="BF68" s="13">
        <v>70290.16</v>
      </c>
      <c r="BG68" s="429">
        <v>70749.539999999994</v>
      </c>
      <c r="BH68" s="400">
        <f>AJ68*$BH$7</f>
        <v>74459.299999999988</v>
      </c>
      <c r="BI68" s="400"/>
      <c r="BJ68" s="429">
        <v>2357438.19</v>
      </c>
      <c r="BK68" s="429">
        <v>2468877.81</v>
      </c>
      <c r="BL68" s="400">
        <f>SUM(AN68,AR68,AV68,AZ68)</f>
        <v>2586517.52</v>
      </c>
      <c r="BM68" s="380">
        <f>BL68-BK68</f>
        <v>117639.70999999996</v>
      </c>
      <c r="BN68" s="380">
        <f>BM68/G68</f>
        <v>70.739452796151511</v>
      </c>
      <c r="BO68" s="833"/>
      <c r="BP68" s="13">
        <v>2521779.4300000011</v>
      </c>
      <c r="BQ68" s="429">
        <v>2638146.0099999998</v>
      </c>
      <c r="BR68" s="400">
        <f>SUM(BH68,BD68,AZ68,AV68,AR68,AN68)</f>
        <v>2764157.8899999997</v>
      </c>
      <c r="BS68" s="430">
        <f>BR68-BQ68</f>
        <v>126011.87999999989</v>
      </c>
      <c r="BT68" s="431">
        <f>BS68/G68</f>
        <v>75.773830426939199</v>
      </c>
    </row>
    <row r="69" spans="1:72">
      <c r="A69" s="346">
        <v>182</v>
      </c>
      <c r="B69" s="343">
        <v>13</v>
      </c>
      <c r="C69" s="343">
        <v>13</v>
      </c>
      <c r="D69" s="349" t="s">
        <v>100</v>
      </c>
      <c r="E69" s="20">
        <v>19182</v>
      </c>
      <c r="F69" s="20">
        <v>19116</v>
      </c>
      <c r="G69" s="12">
        <v>19020</v>
      </c>
      <c r="H69" s="12"/>
      <c r="I69" s="15">
        <v>605</v>
      </c>
      <c r="J69" s="15">
        <v>576</v>
      </c>
      <c r="K69" s="12">
        <v>594</v>
      </c>
      <c r="L69" s="12"/>
      <c r="M69" s="15">
        <v>122</v>
      </c>
      <c r="N69" s="15">
        <v>131</v>
      </c>
      <c r="O69" s="12">
        <v>86</v>
      </c>
      <c r="P69" s="12"/>
      <c r="Q69" s="15">
        <v>1050</v>
      </c>
      <c r="R69" s="15">
        <v>981</v>
      </c>
      <c r="S69" s="12">
        <v>932</v>
      </c>
      <c r="T69" s="12"/>
      <c r="U69" s="15">
        <v>630</v>
      </c>
      <c r="V69" s="15">
        <v>644</v>
      </c>
      <c r="W69" s="12">
        <v>645</v>
      </c>
      <c r="X69" s="12"/>
      <c r="Y69" s="131">
        <v>2407</v>
      </c>
      <c r="Z69" s="131">
        <v>2332</v>
      </c>
      <c r="AA69" s="400">
        <f>SUM(K69,O69,S69,W69)</f>
        <v>2257</v>
      </c>
      <c r="AB69" s="466">
        <f>AA69-Z69</f>
        <v>-75</v>
      </c>
      <c r="AC69" s="469">
        <f>AB69/Z69</f>
        <v>-3.2161234991423669E-2</v>
      </c>
      <c r="AD69" s="20">
        <v>16775</v>
      </c>
      <c r="AE69" s="20">
        <v>16784</v>
      </c>
      <c r="AF69" s="16">
        <v>16763</v>
      </c>
      <c r="AG69" s="16"/>
      <c r="AH69" s="20">
        <v>9699</v>
      </c>
      <c r="AI69" s="20">
        <v>9597</v>
      </c>
      <c r="AJ69" s="16">
        <v>9522</v>
      </c>
      <c r="AL69" s="13">
        <v>5112219.75</v>
      </c>
      <c r="AM69" s="429">
        <v>5167059.84</v>
      </c>
      <c r="AN69" s="400">
        <f>K69*$AN$7</f>
        <v>5557238.2800000003</v>
      </c>
      <c r="AO69" s="400"/>
      <c r="AP69" s="13">
        <v>1095023.2</v>
      </c>
      <c r="AQ69" s="429">
        <v>1249573.6299999999</v>
      </c>
      <c r="AR69" s="400">
        <f>O69*$AR$7</f>
        <v>855540.9</v>
      </c>
      <c r="AS69" s="400"/>
      <c r="AT69" s="13">
        <v>7943134.5</v>
      </c>
      <c r="AU69" s="429">
        <v>8016830.1000000006</v>
      </c>
      <c r="AV69" s="400">
        <f>S69*$AV$7</f>
        <v>7668561.2399999993</v>
      </c>
      <c r="AW69" s="400"/>
      <c r="AX69" s="13">
        <v>8155318.5</v>
      </c>
      <c r="AY69" s="429">
        <v>8918852.5999999996</v>
      </c>
      <c r="AZ69" s="400">
        <f>W69*$AZ$7</f>
        <v>9319089</v>
      </c>
      <c r="BA69" s="400"/>
      <c r="BB69" s="13">
        <v>1109498.5</v>
      </c>
      <c r="BC69" s="429">
        <v>1178572.48</v>
      </c>
      <c r="BD69" s="400">
        <f>AF69*$BD$7</f>
        <v>1227554.49</v>
      </c>
      <c r="BE69" s="400"/>
      <c r="BF69" s="13">
        <v>809672.52</v>
      </c>
      <c r="BG69" s="429">
        <v>826013.78999999992</v>
      </c>
      <c r="BH69" s="400">
        <f>AJ69*$BH$7</f>
        <v>854218.62</v>
      </c>
      <c r="BI69" s="400"/>
      <c r="BJ69" s="429">
        <v>22305695.949999999</v>
      </c>
      <c r="BK69" s="429">
        <v>23352316.170000002</v>
      </c>
      <c r="BL69" s="400">
        <f>SUM(AN69,AR69,AV69,AZ69)</f>
        <v>23400429.420000002</v>
      </c>
      <c r="BM69" s="380">
        <f>BL69-BK69</f>
        <v>48113.25</v>
      </c>
      <c r="BN69" s="380">
        <f>BM69/G69</f>
        <v>2.5296135646687699</v>
      </c>
      <c r="BO69" s="833"/>
      <c r="BP69" s="13">
        <v>24224866.969999999</v>
      </c>
      <c r="BQ69" s="429">
        <v>25356902.440000001</v>
      </c>
      <c r="BR69" s="400">
        <f>SUM(BH69,BD69,AZ69,AV69,AR69,AN69)</f>
        <v>25482202.529999997</v>
      </c>
      <c r="BS69" s="430">
        <f>BR69-BQ69</f>
        <v>125300.08999999613</v>
      </c>
      <c r="BT69" s="431">
        <f>BS69/G69</f>
        <v>6.5878070452153592</v>
      </c>
    </row>
    <row r="70" spans="1:72">
      <c r="A70" s="346">
        <v>186</v>
      </c>
      <c r="B70" s="343">
        <v>1</v>
      </c>
      <c r="C70" s="377">
        <v>35</v>
      </c>
      <c r="D70" s="349" t="s">
        <v>101</v>
      </c>
      <c r="E70" s="20">
        <v>46490</v>
      </c>
      <c r="F70" s="20">
        <v>46871</v>
      </c>
      <c r="G70" s="12">
        <v>46944</v>
      </c>
      <c r="H70" s="12"/>
      <c r="I70" s="15">
        <v>2696</v>
      </c>
      <c r="J70" s="15">
        <v>2648</v>
      </c>
      <c r="K70" s="12">
        <v>2677</v>
      </c>
      <c r="L70" s="12"/>
      <c r="M70" s="15">
        <v>471</v>
      </c>
      <c r="N70" s="15">
        <v>465</v>
      </c>
      <c r="O70" s="12">
        <v>433</v>
      </c>
      <c r="P70" s="12"/>
      <c r="Q70" s="15">
        <v>3229</v>
      </c>
      <c r="R70" s="15">
        <v>3180</v>
      </c>
      <c r="S70" s="12">
        <v>3115</v>
      </c>
      <c r="T70" s="12"/>
      <c r="U70" s="15">
        <v>1723</v>
      </c>
      <c r="V70" s="15">
        <v>1701</v>
      </c>
      <c r="W70" s="12">
        <v>1686</v>
      </c>
      <c r="X70" s="12"/>
      <c r="Y70" s="131">
        <v>8119</v>
      </c>
      <c r="Z70" s="131">
        <v>7994</v>
      </c>
      <c r="AA70" s="400">
        <f>SUM(K70,O70,S70,W70)</f>
        <v>7911</v>
      </c>
      <c r="AB70" s="466">
        <f>AA70-Z70</f>
        <v>-83</v>
      </c>
      <c r="AC70" s="469">
        <f>AB70/Z70</f>
        <v>-1.0382787090317739E-2</v>
      </c>
      <c r="AD70" s="20">
        <v>38371</v>
      </c>
      <c r="AE70" s="20">
        <v>38877</v>
      </c>
      <c r="AF70" s="16">
        <v>39033</v>
      </c>
      <c r="AG70" s="16"/>
      <c r="AH70" s="20">
        <v>28047</v>
      </c>
      <c r="AI70" s="20">
        <v>28200</v>
      </c>
      <c r="AJ70" s="16">
        <v>27987</v>
      </c>
      <c r="AL70" s="13">
        <v>22781065.199999999</v>
      </c>
      <c r="AM70" s="429">
        <v>23754122.32</v>
      </c>
      <c r="AN70" s="400">
        <f>K70*$AN$7</f>
        <v>25044994.740000002</v>
      </c>
      <c r="AO70" s="400"/>
      <c r="AP70" s="13">
        <v>4227507.6000000006</v>
      </c>
      <c r="AQ70" s="429">
        <v>4435509.45</v>
      </c>
      <c r="AR70" s="400">
        <f>O70*$AR$7</f>
        <v>4307548.95</v>
      </c>
      <c r="AS70" s="400"/>
      <c r="AT70" s="13">
        <v>24427029.809999999</v>
      </c>
      <c r="AU70" s="429">
        <v>25987278</v>
      </c>
      <c r="AV70" s="400">
        <f>S70*$AV$7</f>
        <v>25630438.050000001</v>
      </c>
      <c r="AW70" s="400"/>
      <c r="AX70" s="13">
        <v>22304148.850000001</v>
      </c>
      <c r="AY70" s="429">
        <v>23557404.149999999</v>
      </c>
      <c r="AZ70" s="400">
        <f>W70*$AZ$7</f>
        <v>24359665.200000003</v>
      </c>
      <c r="BA70" s="400"/>
      <c r="BB70" s="13">
        <v>2537857.94</v>
      </c>
      <c r="BC70" s="429">
        <v>2729942.94</v>
      </c>
      <c r="BD70" s="400">
        <f>AF70*$BD$7</f>
        <v>2858386.5900000003</v>
      </c>
      <c r="BE70" s="400"/>
      <c r="BF70" s="13">
        <v>2341363.56</v>
      </c>
      <c r="BG70" s="429">
        <v>2427174</v>
      </c>
      <c r="BH70" s="400">
        <f>AJ70*$BH$7</f>
        <v>2510713.77</v>
      </c>
      <c r="BI70" s="400"/>
      <c r="BJ70" s="429">
        <v>73739751.460000008</v>
      </c>
      <c r="BK70" s="429">
        <v>77734313.919999987</v>
      </c>
      <c r="BL70" s="400">
        <f>SUM(AN70,AR70,AV70,AZ70)</f>
        <v>79342646.939999998</v>
      </c>
      <c r="BM70" s="380">
        <f>BL70-BK70</f>
        <v>1608333.0200000107</v>
      </c>
      <c r="BN70" s="380">
        <f>BM70/G70</f>
        <v>34.26067271642831</v>
      </c>
      <c r="BO70" s="833"/>
      <c r="BP70" s="13">
        <v>78618972.960000008</v>
      </c>
      <c r="BQ70" s="429">
        <v>82891430.859999985</v>
      </c>
      <c r="BR70" s="400">
        <f>SUM(BH70,BD70,AZ70,AV70,AR70,AN70)</f>
        <v>84711747.300000012</v>
      </c>
      <c r="BS70" s="430">
        <f>BR70-BQ70</f>
        <v>1820316.4400000274</v>
      </c>
      <c r="BT70" s="431">
        <f>BS70/G70</f>
        <v>38.776338616224173</v>
      </c>
    </row>
    <row r="71" spans="1:72">
      <c r="A71" s="346">
        <v>202</v>
      </c>
      <c r="B71" s="343">
        <v>2</v>
      </c>
      <c r="C71" s="343">
        <v>2</v>
      </c>
      <c r="D71" s="349" t="s">
        <v>102</v>
      </c>
      <c r="E71" s="20">
        <v>36339</v>
      </c>
      <c r="F71" s="20">
        <v>36551</v>
      </c>
      <c r="G71" s="12">
        <v>36675</v>
      </c>
      <c r="H71" s="12"/>
      <c r="I71" s="15">
        <v>2438</v>
      </c>
      <c r="J71" s="15">
        <v>2423</v>
      </c>
      <c r="K71" s="12">
        <v>2360</v>
      </c>
      <c r="L71" s="12"/>
      <c r="M71" s="15">
        <v>414</v>
      </c>
      <c r="N71" s="15">
        <v>422</v>
      </c>
      <c r="O71" s="12">
        <v>439</v>
      </c>
      <c r="P71" s="12"/>
      <c r="Q71" s="15">
        <v>2769</v>
      </c>
      <c r="R71" s="15">
        <v>2716</v>
      </c>
      <c r="S71" s="12">
        <v>2716</v>
      </c>
      <c r="T71" s="12"/>
      <c r="U71" s="15">
        <v>1490</v>
      </c>
      <c r="V71" s="15">
        <v>1487</v>
      </c>
      <c r="W71" s="12">
        <v>1461</v>
      </c>
      <c r="X71" s="12"/>
      <c r="Y71" s="131">
        <v>7111</v>
      </c>
      <c r="Z71" s="131">
        <v>7048</v>
      </c>
      <c r="AA71" s="400">
        <f>SUM(K71,O71,S71,W71)</f>
        <v>6976</v>
      </c>
      <c r="AB71" s="466">
        <f>AA71-Z71</f>
        <v>-72</v>
      </c>
      <c r="AC71" s="469">
        <f>AB71/Z71</f>
        <v>-1.021566401816118E-2</v>
      </c>
      <c r="AD71" s="20">
        <v>29228</v>
      </c>
      <c r="AE71" s="20">
        <v>29503</v>
      </c>
      <c r="AF71" s="16">
        <v>29699</v>
      </c>
      <c r="AG71" s="16"/>
      <c r="AH71" s="20">
        <v>20500</v>
      </c>
      <c r="AI71" s="20">
        <v>20631</v>
      </c>
      <c r="AJ71" s="16">
        <v>20617</v>
      </c>
      <c r="AL71" s="13">
        <v>20600978.100000001</v>
      </c>
      <c r="AM71" s="429">
        <v>21735739.57</v>
      </c>
      <c r="AN71" s="400">
        <f>K71*$AN$7</f>
        <v>22079263.200000003</v>
      </c>
      <c r="AO71" s="400"/>
      <c r="AP71" s="13">
        <v>3715898.4</v>
      </c>
      <c r="AQ71" s="429">
        <v>4025344.06</v>
      </c>
      <c r="AR71" s="400">
        <f>O71*$AR$7</f>
        <v>4367237.8499999996</v>
      </c>
      <c r="AS71" s="400"/>
      <c r="AT71" s="13">
        <v>20947180.41</v>
      </c>
      <c r="AU71" s="429">
        <v>22195423.600000001</v>
      </c>
      <c r="AV71" s="400">
        <f>S71*$AV$7</f>
        <v>22347438.120000001</v>
      </c>
      <c r="AW71" s="400"/>
      <c r="AX71" s="13">
        <v>19287975.5</v>
      </c>
      <c r="AY71" s="429">
        <v>20593686.050000001</v>
      </c>
      <c r="AZ71" s="400">
        <f>W71*$AZ$7</f>
        <v>21108820.199999999</v>
      </c>
      <c r="BA71" s="400"/>
      <c r="BB71" s="13">
        <v>1933139.92</v>
      </c>
      <c r="BC71" s="429">
        <v>2071700.66</v>
      </c>
      <c r="BD71" s="400">
        <f>AF71*$BD$7</f>
        <v>2174857.77</v>
      </c>
      <c r="BE71" s="400"/>
      <c r="BF71" s="13">
        <v>1711340</v>
      </c>
      <c r="BG71" s="429">
        <v>1775710.17</v>
      </c>
      <c r="BH71" s="400">
        <f>AJ71*$BH$7</f>
        <v>1849551.0699999998</v>
      </c>
      <c r="BI71" s="400"/>
      <c r="BJ71" s="429">
        <v>64552032.409999996</v>
      </c>
      <c r="BK71" s="429">
        <v>68550193.280000001</v>
      </c>
      <c r="BL71" s="400">
        <f>SUM(AN71,AR71,AV71,AZ71)</f>
        <v>69902759.370000005</v>
      </c>
      <c r="BM71" s="380">
        <f>BL71-BK71</f>
        <v>1352566.0900000036</v>
      </c>
      <c r="BN71" s="380">
        <f>BM71/G71</f>
        <v>36.879784321745156</v>
      </c>
      <c r="BO71" s="833"/>
      <c r="BP71" s="13">
        <v>68196512.329999998</v>
      </c>
      <c r="BQ71" s="429">
        <v>72397604.109999999</v>
      </c>
      <c r="BR71" s="400">
        <f>SUM(BH71,BD71,AZ71,AV71,AR71,AN71)</f>
        <v>73927168.210000008</v>
      </c>
      <c r="BS71" s="430">
        <f>BR71-BQ71</f>
        <v>1529564.1000000089</v>
      </c>
      <c r="BT71" s="431">
        <f>BS71/G71</f>
        <v>41.705905930470593</v>
      </c>
    </row>
    <row r="72" spans="1:72">
      <c r="A72" s="346">
        <v>204</v>
      </c>
      <c r="B72" s="343">
        <v>11</v>
      </c>
      <c r="C72" s="343">
        <v>11</v>
      </c>
      <c r="D72" s="349" t="s">
        <v>103</v>
      </c>
      <c r="E72" s="20">
        <v>2628</v>
      </c>
      <c r="F72" s="20">
        <v>2589</v>
      </c>
      <c r="G72" s="12">
        <v>2547</v>
      </c>
      <c r="H72" s="12"/>
      <c r="I72" s="15">
        <v>87</v>
      </c>
      <c r="J72" s="15">
        <v>87</v>
      </c>
      <c r="K72" s="12">
        <v>88</v>
      </c>
      <c r="L72" s="12"/>
      <c r="M72" s="15">
        <v>10</v>
      </c>
      <c r="N72" s="15">
        <v>14</v>
      </c>
      <c r="O72" s="12">
        <v>16</v>
      </c>
      <c r="P72" s="12"/>
      <c r="Q72" s="15">
        <v>129</v>
      </c>
      <c r="R72" s="15">
        <v>119</v>
      </c>
      <c r="S72" s="12">
        <v>113</v>
      </c>
      <c r="T72" s="12"/>
      <c r="U72" s="15">
        <v>62</v>
      </c>
      <c r="V72" s="15">
        <v>63</v>
      </c>
      <c r="W72" s="12">
        <v>68</v>
      </c>
      <c r="X72" s="12"/>
      <c r="Y72" s="131">
        <v>288</v>
      </c>
      <c r="Z72" s="131">
        <v>283</v>
      </c>
      <c r="AA72" s="400">
        <f>SUM(K72,O72,S72,W72)</f>
        <v>285</v>
      </c>
      <c r="AB72" s="466">
        <f>AA72-Z72</f>
        <v>2</v>
      </c>
      <c r="AC72" s="469">
        <f>AB72/Z72</f>
        <v>7.0671378091872791E-3</v>
      </c>
      <c r="AD72" s="20">
        <v>2340</v>
      </c>
      <c r="AE72" s="20">
        <v>2306</v>
      </c>
      <c r="AF72" s="16">
        <v>2262</v>
      </c>
      <c r="AG72" s="16"/>
      <c r="AH72" s="20">
        <v>1274</v>
      </c>
      <c r="AI72" s="20">
        <v>1249</v>
      </c>
      <c r="AJ72" s="16">
        <v>1228</v>
      </c>
      <c r="AL72" s="13">
        <v>735145.65</v>
      </c>
      <c r="AM72" s="429">
        <v>780441.33</v>
      </c>
      <c r="AN72" s="400">
        <f>K72*$AN$7</f>
        <v>823294.56</v>
      </c>
      <c r="AO72" s="400"/>
      <c r="AP72" s="13">
        <v>89756</v>
      </c>
      <c r="AQ72" s="429">
        <v>133542.22</v>
      </c>
      <c r="AR72" s="400">
        <f>O72*$AR$7</f>
        <v>159170.4</v>
      </c>
      <c r="AS72" s="400"/>
      <c r="AT72" s="13">
        <v>975870.81</v>
      </c>
      <c r="AU72" s="429">
        <v>972479.9</v>
      </c>
      <c r="AV72" s="400">
        <f>S72*$AV$7</f>
        <v>929771.90999999992</v>
      </c>
      <c r="AW72" s="400"/>
      <c r="AX72" s="13">
        <v>802586.9</v>
      </c>
      <c r="AY72" s="429">
        <v>872496.45</v>
      </c>
      <c r="AZ72" s="400">
        <f>W72*$AZ$7</f>
        <v>982477.60000000009</v>
      </c>
      <c r="BA72" s="400"/>
      <c r="BB72" s="13">
        <v>154767.6</v>
      </c>
      <c r="BC72" s="429">
        <v>161927.32</v>
      </c>
      <c r="BD72" s="400">
        <f>AF72*$BD$7</f>
        <v>165646.26</v>
      </c>
      <c r="BE72" s="400"/>
      <c r="BF72" s="13">
        <v>106353.52</v>
      </c>
      <c r="BG72" s="429">
        <v>107501.43</v>
      </c>
      <c r="BH72" s="400">
        <f>AJ72*$BH$7</f>
        <v>110163.87999999999</v>
      </c>
      <c r="BI72" s="400"/>
      <c r="BJ72" s="429">
        <v>2603359.36</v>
      </c>
      <c r="BK72" s="429">
        <v>2758959.9</v>
      </c>
      <c r="BL72" s="400">
        <f>SUM(AN72,AR72,AV72,AZ72)</f>
        <v>2894714.47</v>
      </c>
      <c r="BM72" s="380">
        <f>BL72-BK72</f>
        <v>135754.5700000003</v>
      </c>
      <c r="BN72" s="380">
        <f>BM72/G72</f>
        <v>53.299791912053514</v>
      </c>
      <c r="BO72" s="833"/>
      <c r="BP72" s="13">
        <v>2864480.48</v>
      </c>
      <c r="BQ72" s="429">
        <v>3028388.65</v>
      </c>
      <c r="BR72" s="400">
        <f>SUM(BH72,BD72,AZ72,AV72,AR72,AN72)</f>
        <v>3170524.6100000003</v>
      </c>
      <c r="BS72" s="430">
        <f>BR72-BQ72</f>
        <v>142135.96000000043</v>
      </c>
      <c r="BT72" s="431">
        <f>BS72/G72</f>
        <v>55.805245386729652</v>
      </c>
    </row>
    <row r="73" spans="1:72">
      <c r="A73" s="346">
        <v>205</v>
      </c>
      <c r="B73" s="343">
        <v>18</v>
      </c>
      <c r="C73" s="343">
        <v>18</v>
      </c>
      <c r="D73" s="349" t="s">
        <v>104</v>
      </c>
      <c r="E73" s="20">
        <v>36513</v>
      </c>
      <c r="F73" s="20">
        <v>36433</v>
      </c>
      <c r="G73" s="12">
        <v>36370</v>
      </c>
      <c r="H73" s="12"/>
      <c r="I73" s="15">
        <v>1763</v>
      </c>
      <c r="J73" s="15">
        <v>1656</v>
      </c>
      <c r="K73" s="12">
        <v>1662</v>
      </c>
      <c r="L73" s="12"/>
      <c r="M73" s="15">
        <v>327</v>
      </c>
      <c r="N73" s="15">
        <v>317</v>
      </c>
      <c r="O73" s="12">
        <v>304</v>
      </c>
      <c r="P73" s="12"/>
      <c r="Q73" s="15">
        <v>2454</v>
      </c>
      <c r="R73" s="15">
        <v>2387</v>
      </c>
      <c r="S73" s="12">
        <v>2305</v>
      </c>
      <c r="T73" s="12"/>
      <c r="U73" s="15">
        <v>1345</v>
      </c>
      <c r="V73" s="15">
        <v>1295</v>
      </c>
      <c r="W73" s="12">
        <v>1309</v>
      </c>
      <c r="X73" s="12"/>
      <c r="Y73" s="131">
        <v>5889</v>
      </c>
      <c r="Z73" s="131">
        <v>5655</v>
      </c>
      <c r="AA73" s="400">
        <f>SUM(K73,O73,S73,W73)</f>
        <v>5580</v>
      </c>
      <c r="AB73" s="466">
        <f>AA73-Z73</f>
        <v>-75</v>
      </c>
      <c r="AC73" s="469">
        <f>AB73/Z73</f>
        <v>-1.3262599469496022E-2</v>
      </c>
      <c r="AD73" s="20">
        <v>30624</v>
      </c>
      <c r="AE73" s="20">
        <v>30778</v>
      </c>
      <c r="AF73" s="16">
        <v>30790</v>
      </c>
      <c r="AG73" s="16"/>
      <c r="AH73" s="20">
        <v>20713</v>
      </c>
      <c r="AI73" s="20">
        <v>20693</v>
      </c>
      <c r="AJ73" s="16">
        <v>20547</v>
      </c>
      <c r="AL73" s="13">
        <v>14897261.85</v>
      </c>
      <c r="AM73" s="429">
        <v>14855297.039999999</v>
      </c>
      <c r="AN73" s="400">
        <f>K73*$AN$7</f>
        <v>15549040.440000001</v>
      </c>
      <c r="AO73" s="400"/>
      <c r="AP73" s="13">
        <v>2935021.2</v>
      </c>
      <c r="AQ73" s="429">
        <v>3023777.41</v>
      </c>
      <c r="AR73" s="400">
        <f>O73*$AR$7</f>
        <v>3024237.6</v>
      </c>
      <c r="AS73" s="400"/>
      <c r="AT73" s="13">
        <v>18564240.059999999</v>
      </c>
      <c r="AU73" s="429">
        <v>19506802.699999999</v>
      </c>
      <c r="AV73" s="400">
        <f>S73*$AV$7</f>
        <v>18965701.349999998</v>
      </c>
      <c r="AW73" s="400"/>
      <c r="AX73" s="13">
        <v>17410957.75</v>
      </c>
      <c r="AY73" s="429">
        <v>17934649.25</v>
      </c>
      <c r="AZ73" s="400">
        <f>W73*$AZ$7</f>
        <v>18912693.800000001</v>
      </c>
      <c r="BA73" s="400"/>
      <c r="BB73" s="13">
        <v>2025471.36</v>
      </c>
      <c r="BC73" s="429">
        <v>2161231.16</v>
      </c>
      <c r="BD73" s="400">
        <f>AF73*$BD$7</f>
        <v>2254751.7000000002</v>
      </c>
      <c r="BE73" s="400"/>
      <c r="BF73" s="13">
        <v>1729121.24</v>
      </c>
      <c r="BG73" s="429">
        <v>1781046.51</v>
      </c>
      <c r="BH73" s="400">
        <f>AJ73*$BH$7</f>
        <v>1843271.3699999999</v>
      </c>
      <c r="BI73" s="400"/>
      <c r="BJ73" s="429">
        <v>53807480.859999999</v>
      </c>
      <c r="BK73" s="429">
        <v>55320526.399999999</v>
      </c>
      <c r="BL73" s="400">
        <f>SUM(AN73,AR73,AV73,AZ73)</f>
        <v>56451673.189999998</v>
      </c>
      <c r="BM73" s="380">
        <f>BL73-BK73</f>
        <v>1131146.7899999991</v>
      </c>
      <c r="BN73" s="380">
        <f>BM73/G73</f>
        <v>31.101094033544104</v>
      </c>
      <c r="BO73" s="833"/>
      <c r="BP73" s="13">
        <v>57562073.460000001</v>
      </c>
      <c r="BQ73" s="429">
        <v>59262804.07</v>
      </c>
      <c r="BR73" s="400">
        <f>SUM(BH73,BD73,AZ73,AV73,AR73,AN73)</f>
        <v>60549696.260000005</v>
      </c>
      <c r="BS73" s="430">
        <f>BR73-BQ73</f>
        <v>1286892.1900000051</v>
      </c>
      <c r="BT73" s="431">
        <f>BS73/G73</f>
        <v>35.383343139950647</v>
      </c>
    </row>
    <row r="74" spans="1:72">
      <c r="A74" s="346">
        <v>208</v>
      </c>
      <c r="B74" s="343">
        <v>17</v>
      </c>
      <c r="C74" s="343">
        <v>17</v>
      </c>
      <c r="D74" s="349" t="s">
        <v>105</v>
      </c>
      <c r="E74" s="20">
        <v>12372</v>
      </c>
      <c r="F74" s="20">
        <v>12271</v>
      </c>
      <c r="G74" s="12">
        <v>12155</v>
      </c>
      <c r="H74" s="12"/>
      <c r="I74" s="15">
        <v>699</v>
      </c>
      <c r="J74" s="15">
        <v>664</v>
      </c>
      <c r="K74" s="12">
        <v>651</v>
      </c>
      <c r="L74" s="12"/>
      <c r="M74" s="15">
        <v>137</v>
      </c>
      <c r="N74" s="15">
        <v>120</v>
      </c>
      <c r="O74" s="12">
        <v>113</v>
      </c>
      <c r="P74" s="12"/>
      <c r="Q74" s="15">
        <v>955</v>
      </c>
      <c r="R74" s="15">
        <v>933</v>
      </c>
      <c r="S74" s="12">
        <v>884</v>
      </c>
      <c r="T74" s="12"/>
      <c r="U74" s="15">
        <v>504</v>
      </c>
      <c r="V74" s="15">
        <v>503</v>
      </c>
      <c r="W74" s="12">
        <v>502</v>
      </c>
      <c r="X74" s="12"/>
      <c r="Y74" s="131">
        <v>2295</v>
      </c>
      <c r="Z74" s="131">
        <v>2220</v>
      </c>
      <c r="AA74" s="400">
        <f>SUM(K74,O74,S74,W74)</f>
        <v>2150</v>
      </c>
      <c r="AB74" s="466">
        <f>AA74-Z74</f>
        <v>-70</v>
      </c>
      <c r="AC74" s="469">
        <f>AB74/Z74</f>
        <v>-3.1531531531531529E-2</v>
      </c>
      <c r="AD74" s="20">
        <v>10077</v>
      </c>
      <c r="AE74" s="20">
        <v>10051</v>
      </c>
      <c r="AF74" s="16">
        <v>10005</v>
      </c>
      <c r="AG74" s="16"/>
      <c r="AH74" s="20">
        <v>6326</v>
      </c>
      <c r="AI74" s="20">
        <v>6232</v>
      </c>
      <c r="AJ74" s="16">
        <v>6165</v>
      </c>
      <c r="AL74" s="13">
        <v>5906515.0500000007</v>
      </c>
      <c r="AM74" s="429">
        <v>5956471.7599999998</v>
      </c>
      <c r="AN74" s="400">
        <f>K74*$AN$7</f>
        <v>6090508.6200000001</v>
      </c>
      <c r="AO74" s="400"/>
      <c r="AP74" s="13">
        <v>1229657.2</v>
      </c>
      <c r="AQ74" s="429">
        <v>1144647.6000000001</v>
      </c>
      <c r="AR74" s="400">
        <f>O74*$AR$7</f>
        <v>1124140.95</v>
      </c>
      <c r="AS74" s="400"/>
      <c r="AT74" s="13">
        <v>7224469.9500000002</v>
      </c>
      <c r="AU74" s="429">
        <v>7624569.3000000007</v>
      </c>
      <c r="AV74" s="400">
        <f>S74*$AV$7</f>
        <v>7273613.8799999999</v>
      </c>
      <c r="AW74" s="400"/>
      <c r="AX74" s="13">
        <v>6524254.8000000007</v>
      </c>
      <c r="AY74" s="429">
        <v>6966122.4500000002</v>
      </c>
      <c r="AZ74" s="400">
        <f>W74*$AZ$7</f>
        <v>7252996.4000000004</v>
      </c>
      <c r="BA74" s="400"/>
      <c r="BB74" s="13">
        <v>666492.78</v>
      </c>
      <c r="BC74" s="429">
        <v>705781.22</v>
      </c>
      <c r="BD74" s="400">
        <f>AF74*$BD$7</f>
        <v>732666.15</v>
      </c>
      <c r="BE74" s="400"/>
      <c r="BF74" s="13">
        <v>528094.48</v>
      </c>
      <c r="BG74" s="429">
        <v>536388.24</v>
      </c>
      <c r="BH74" s="400">
        <f>AJ74*$BH$7</f>
        <v>553062.14999999991</v>
      </c>
      <c r="BI74" s="400"/>
      <c r="BJ74" s="429">
        <v>20884897</v>
      </c>
      <c r="BK74" s="429">
        <v>21691811.109999999</v>
      </c>
      <c r="BL74" s="400">
        <f>SUM(AN74,AR74,AV74,AZ74)</f>
        <v>21741259.850000001</v>
      </c>
      <c r="BM74" s="380">
        <f>BL74-BK74</f>
        <v>49448.740000002086</v>
      </c>
      <c r="BN74" s="380">
        <f>BM74/G74</f>
        <v>4.0681809954752843</v>
      </c>
      <c r="BO74" s="833"/>
      <c r="BP74" s="13">
        <v>22079484.260000002</v>
      </c>
      <c r="BQ74" s="429">
        <v>22933980.57</v>
      </c>
      <c r="BR74" s="400">
        <f>SUM(BH74,BD74,AZ74,AV74,AR74,AN74)</f>
        <v>23026988.149999999</v>
      </c>
      <c r="BS74" s="430">
        <f>BR74-BQ74</f>
        <v>93007.579999998212</v>
      </c>
      <c r="BT74" s="431">
        <f>BS74/G74</f>
        <v>7.6517959687369981</v>
      </c>
    </row>
    <row r="75" spans="1:72">
      <c r="A75" s="346">
        <v>211</v>
      </c>
      <c r="B75" s="343">
        <v>6</v>
      </c>
      <c r="C75" s="343">
        <v>6</v>
      </c>
      <c r="D75" s="349" t="s">
        <v>106</v>
      </c>
      <c r="E75" s="20">
        <v>33473</v>
      </c>
      <c r="F75" s="20">
        <v>33951</v>
      </c>
      <c r="G75" s="12">
        <v>34379</v>
      </c>
      <c r="H75" s="12"/>
      <c r="I75" s="15">
        <v>2042</v>
      </c>
      <c r="J75" s="15">
        <v>2075</v>
      </c>
      <c r="K75" s="12">
        <v>2188</v>
      </c>
      <c r="L75" s="12"/>
      <c r="M75" s="15">
        <v>382</v>
      </c>
      <c r="N75" s="15">
        <v>351</v>
      </c>
      <c r="O75" s="12">
        <v>366</v>
      </c>
      <c r="P75" s="12"/>
      <c r="Q75" s="15">
        <v>2624</v>
      </c>
      <c r="R75" s="15">
        <v>2602</v>
      </c>
      <c r="S75" s="12">
        <v>2513</v>
      </c>
      <c r="T75" s="12"/>
      <c r="U75" s="15">
        <v>1373</v>
      </c>
      <c r="V75" s="15">
        <v>1345</v>
      </c>
      <c r="W75" s="12">
        <v>1338</v>
      </c>
      <c r="X75" s="12"/>
      <c r="Y75" s="131">
        <v>6421</v>
      </c>
      <c r="Z75" s="131">
        <v>6373</v>
      </c>
      <c r="AA75" s="400">
        <f>SUM(K75,O75,S75,W75)</f>
        <v>6405</v>
      </c>
      <c r="AB75" s="466">
        <f>AA75-Z75</f>
        <v>32</v>
      </c>
      <c r="AC75" s="469">
        <f>AB75/Z75</f>
        <v>5.021183116271772E-3</v>
      </c>
      <c r="AD75" s="20">
        <v>27052</v>
      </c>
      <c r="AE75" s="20">
        <v>27578</v>
      </c>
      <c r="AF75" s="16">
        <v>27974</v>
      </c>
      <c r="AG75" s="16"/>
      <c r="AH75" s="20">
        <v>19045</v>
      </c>
      <c r="AI75" s="20">
        <v>19379</v>
      </c>
      <c r="AJ75" s="16">
        <v>19675</v>
      </c>
      <c r="AL75" s="13">
        <v>17254797.899999999</v>
      </c>
      <c r="AM75" s="429">
        <v>18613974.25</v>
      </c>
      <c r="AN75" s="400">
        <f>K75*$AN$7</f>
        <v>20470096.560000002</v>
      </c>
      <c r="AO75" s="400"/>
      <c r="AP75" s="13">
        <v>3428679.2</v>
      </c>
      <c r="AQ75" s="429">
        <v>3348094.23</v>
      </c>
      <c r="AR75" s="400">
        <f>O75*$AR$7</f>
        <v>3641022.9</v>
      </c>
      <c r="AS75" s="400"/>
      <c r="AT75" s="13">
        <v>19850271.359999999</v>
      </c>
      <c r="AU75" s="429">
        <v>21263804.199999999</v>
      </c>
      <c r="AV75" s="400">
        <f>S75*$AV$7</f>
        <v>20677139.91</v>
      </c>
      <c r="AW75" s="400"/>
      <c r="AX75" s="13">
        <v>17773416.350000001</v>
      </c>
      <c r="AY75" s="429">
        <v>18627106.75</v>
      </c>
      <c r="AZ75" s="400">
        <f>W75*$AZ$7</f>
        <v>19331691.600000001</v>
      </c>
      <c r="BA75" s="400"/>
      <c r="BB75" s="13">
        <v>1789219.28</v>
      </c>
      <c r="BC75" s="429">
        <v>1936527.16</v>
      </c>
      <c r="BD75" s="400">
        <f>AF75*$BD$7</f>
        <v>2048536.02</v>
      </c>
      <c r="BE75" s="400"/>
      <c r="BF75" s="13">
        <v>1589876.6</v>
      </c>
      <c r="BG75" s="429">
        <v>1667950.53</v>
      </c>
      <c r="BH75" s="400">
        <f>AJ75*$BH$7</f>
        <v>1765044.2499999998</v>
      </c>
      <c r="BI75" s="400"/>
      <c r="BJ75" s="429">
        <v>58307164.810000002</v>
      </c>
      <c r="BK75" s="429">
        <v>61852979.43</v>
      </c>
      <c r="BL75" s="400">
        <f>SUM(AN75,AR75,AV75,AZ75)</f>
        <v>64119950.970000006</v>
      </c>
      <c r="BM75" s="380">
        <f>BL75-BK75</f>
        <v>2266971.5400000066</v>
      </c>
      <c r="BN75" s="380">
        <f>BM75/G75</f>
        <v>65.940589894994233</v>
      </c>
      <c r="BO75" s="833"/>
      <c r="BP75" s="13">
        <v>61686260.690000013</v>
      </c>
      <c r="BQ75" s="429">
        <v>65457457.119999997</v>
      </c>
      <c r="BR75" s="400">
        <f>SUM(BH75,BD75,AZ75,AV75,AR75,AN75)</f>
        <v>67933531.24000001</v>
      </c>
      <c r="BS75" s="430">
        <f>BR75-BQ75</f>
        <v>2476074.1200000122</v>
      </c>
      <c r="BT75" s="431">
        <f>BS75/G75</f>
        <v>72.022866284650874</v>
      </c>
    </row>
    <row r="76" spans="1:72">
      <c r="A76" s="346">
        <v>213</v>
      </c>
      <c r="B76" s="343">
        <v>10</v>
      </c>
      <c r="C76" s="343">
        <v>10</v>
      </c>
      <c r="D76" s="349" t="s">
        <v>107</v>
      </c>
      <c r="E76" s="20">
        <v>5114</v>
      </c>
      <c r="F76" s="20">
        <v>5062</v>
      </c>
      <c r="G76" s="12">
        <v>4952</v>
      </c>
      <c r="H76" s="12"/>
      <c r="I76" s="15">
        <v>167</v>
      </c>
      <c r="J76" s="15">
        <v>157</v>
      </c>
      <c r="K76" s="12">
        <v>161</v>
      </c>
      <c r="L76" s="12"/>
      <c r="M76" s="15">
        <v>36</v>
      </c>
      <c r="N76" s="15">
        <v>34</v>
      </c>
      <c r="O76" s="12">
        <v>22</v>
      </c>
      <c r="P76" s="12"/>
      <c r="Q76" s="15">
        <v>260</v>
      </c>
      <c r="R76" s="15">
        <v>249</v>
      </c>
      <c r="S76" s="12">
        <v>235</v>
      </c>
      <c r="T76" s="12"/>
      <c r="U76" s="15">
        <v>138</v>
      </c>
      <c r="V76" s="15">
        <v>149</v>
      </c>
      <c r="W76" s="12">
        <v>149</v>
      </c>
      <c r="X76" s="12"/>
      <c r="Y76" s="131">
        <v>601</v>
      </c>
      <c r="Z76" s="131">
        <v>589</v>
      </c>
      <c r="AA76" s="400">
        <f>SUM(K76,O76,S76,W76)</f>
        <v>567</v>
      </c>
      <c r="AB76" s="466">
        <f>AA76-Z76</f>
        <v>-22</v>
      </c>
      <c r="AC76" s="469">
        <f>AB76/Z76</f>
        <v>-3.7351443123938878E-2</v>
      </c>
      <c r="AD76" s="20">
        <v>4513</v>
      </c>
      <c r="AE76" s="20">
        <v>4473</v>
      </c>
      <c r="AF76" s="16">
        <v>4385</v>
      </c>
      <c r="AG76" s="16"/>
      <c r="AH76" s="20">
        <v>2435</v>
      </c>
      <c r="AI76" s="20">
        <v>2386</v>
      </c>
      <c r="AJ76" s="16">
        <v>2313</v>
      </c>
      <c r="AL76" s="13">
        <v>1411141.65</v>
      </c>
      <c r="AM76" s="429">
        <v>1408382.63</v>
      </c>
      <c r="AN76" s="400">
        <f>K76*$AN$7</f>
        <v>1506254.82</v>
      </c>
      <c r="AO76" s="400"/>
      <c r="AP76" s="13">
        <v>323121.59999999998</v>
      </c>
      <c r="AQ76" s="429">
        <v>324316.82</v>
      </c>
      <c r="AR76" s="400">
        <f>O76*$AR$7</f>
        <v>218859.3</v>
      </c>
      <c r="AS76" s="400"/>
      <c r="AT76" s="13">
        <v>1966871.4</v>
      </c>
      <c r="AU76" s="429">
        <v>2034852.9</v>
      </c>
      <c r="AV76" s="400">
        <f>S76*$AV$7</f>
        <v>1933596.45</v>
      </c>
      <c r="AW76" s="400"/>
      <c r="AX76" s="13">
        <v>1786403.1</v>
      </c>
      <c r="AY76" s="429">
        <v>2063523.35</v>
      </c>
      <c r="AZ76" s="400">
        <f>W76*$AZ$7</f>
        <v>2152781.8000000003</v>
      </c>
      <c r="BA76" s="400"/>
      <c r="BB76" s="13">
        <v>298489.82</v>
      </c>
      <c r="BC76" s="429">
        <v>314094.06</v>
      </c>
      <c r="BD76" s="400">
        <f>AF76*$BD$7</f>
        <v>321113.55000000005</v>
      </c>
      <c r="BE76" s="400"/>
      <c r="BF76" s="13">
        <v>203273.8</v>
      </c>
      <c r="BG76" s="429">
        <v>205363.02</v>
      </c>
      <c r="BH76" s="400">
        <f>AJ76*$BH$7</f>
        <v>207499.22999999998</v>
      </c>
      <c r="BI76" s="400"/>
      <c r="BJ76" s="429">
        <v>5487537.75</v>
      </c>
      <c r="BK76" s="429">
        <v>5831075.7000000002</v>
      </c>
      <c r="BL76" s="400">
        <f>SUM(AN76,AR76,AV76,AZ76)</f>
        <v>5811492.370000001</v>
      </c>
      <c r="BM76" s="380">
        <f>BL76-BK76</f>
        <v>-19583.329999999143</v>
      </c>
      <c r="BN76" s="380">
        <f>BM76/G76</f>
        <v>-3.954630452342315</v>
      </c>
      <c r="BO76" s="833"/>
      <c r="BP76" s="13">
        <v>5989301.3700000001</v>
      </c>
      <c r="BQ76" s="429">
        <v>6350532.7800000003</v>
      </c>
      <c r="BR76" s="400">
        <f>SUM(BH76,BD76,AZ76,AV76,AR76,AN76)</f>
        <v>6340105.1500000004</v>
      </c>
      <c r="BS76" s="430">
        <f>BR76-BQ76</f>
        <v>-10427.629999999888</v>
      </c>
      <c r="BT76" s="431">
        <f>BS76/G76</f>
        <v>-2.1057411147011083</v>
      </c>
    </row>
    <row r="77" spans="1:72">
      <c r="A77" s="346">
        <v>214</v>
      </c>
      <c r="B77" s="343">
        <v>4</v>
      </c>
      <c r="C77" s="343">
        <v>4</v>
      </c>
      <c r="D77" s="349" t="s">
        <v>108</v>
      </c>
      <c r="E77" s="20">
        <v>12394</v>
      </c>
      <c r="F77" s="20">
        <v>12478</v>
      </c>
      <c r="G77" s="12">
        <v>12508</v>
      </c>
      <c r="H77" s="12"/>
      <c r="I77" s="15">
        <v>548</v>
      </c>
      <c r="J77" s="15">
        <v>529</v>
      </c>
      <c r="K77" s="12">
        <v>522</v>
      </c>
      <c r="L77" s="12"/>
      <c r="M77" s="15">
        <v>115</v>
      </c>
      <c r="N77" s="15">
        <v>97</v>
      </c>
      <c r="O77" s="12">
        <v>99</v>
      </c>
      <c r="P77" s="12"/>
      <c r="Q77" s="15">
        <v>783</v>
      </c>
      <c r="R77" s="15">
        <v>789</v>
      </c>
      <c r="S77" s="12">
        <v>754</v>
      </c>
      <c r="T77" s="12"/>
      <c r="U77" s="15">
        <v>384</v>
      </c>
      <c r="V77" s="15">
        <v>397</v>
      </c>
      <c r="W77" s="12">
        <v>424</v>
      </c>
      <c r="X77" s="12"/>
      <c r="Y77" s="131">
        <v>1830</v>
      </c>
      <c r="Z77" s="131">
        <v>1812</v>
      </c>
      <c r="AA77" s="400">
        <f>SUM(K77,O77,S77,W77)</f>
        <v>1799</v>
      </c>
      <c r="AB77" s="466">
        <f>AA77-Z77</f>
        <v>-13</v>
      </c>
      <c r="AC77" s="469">
        <f>AB77/Z77</f>
        <v>-7.1743929359823402E-3</v>
      </c>
      <c r="AD77" s="20">
        <v>10564</v>
      </c>
      <c r="AE77" s="20">
        <v>10666</v>
      </c>
      <c r="AF77" s="16">
        <v>10709</v>
      </c>
      <c r="AG77" s="16"/>
      <c r="AH77" s="20">
        <v>6496</v>
      </c>
      <c r="AI77" s="20">
        <v>6492</v>
      </c>
      <c r="AJ77" s="16">
        <v>6445</v>
      </c>
      <c r="AL77" s="13">
        <v>4630572.6000000006</v>
      </c>
      <c r="AM77" s="429">
        <v>4745442.1100000003</v>
      </c>
      <c r="AN77" s="400">
        <f>K77*$AN$7</f>
        <v>4883633.6400000006</v>
      </c>
      <c r="AO77" s="400"/>
      <c r="AP77" s="13">
        <v>1032194</v>
      </c>
      <c r="AQ77" s="429">
        <v>925256.80999999994</v>
      </c>
      <c r="AR77" s="400">
        <f>O77*$AR$7</f>
        <v>984866.85</v>
      </c>
      <c r="AS77" s="400"/>
      <c r="AT77" s="13">
        <v>5923308.8700000001</v>
      </c>
      <c r="AU77" s="429">
        <v>6447786.9000000004</v>
      </c>
      <c r="AV77" s="400">
        <f>S77*$AV$7</f>
        <v>6203964.7799999993</v>
      </c>
      <c r="AW77" s="400"/>
      <c r="AX77" s="13">
        <v>4970860.8000000007</v>
      </c>
      <c r="AY77" s="429">
        <v>5498112.5499999998</v>
      </c>
      <c r="AZ77" s="400">
        <f>W77*$AZ$7</f>
        <v>6126036.8000000007</v>
      </c>
      <c r="BA77" s="400"/>
      <c r="BB77" s="13">
        <v>698702.96</v>
      </c>
      <c r="BC77" s="429">
        <v>748966.52</v>
      </c>
      <c r="BD77" s="400">
        <f>AF77*$BD$7</f>
        <v>784220.07000000007</v>
      </c>
      <c r="BE77" s="400"/>
      <c r="BF77" s="13">
        <v>542286.08000000007</v>
      </c>
      <c r="BG77" s="429">
        <v>558766.43999999994</v>
      </c>
      <c r="BH77" s="400">
        <f>AJ77*$BH$7</f>
        <v>578180.94999999995</v>
      </c>
      <c r="BI77" s="400"/>
      <c r="BJ77" s="429">
        <v>16556936.27</v>
      </c>
      <c r="BK77" s="429">
        <v>17616598.370000001</v>
      </c>
      <c r="BL77" s="400">
        <f>SUM(AN77,AR77,AV77,AZ77)</f>
        <v>18198502.07</v>
      </c>
      <c r="BM77" s="380">
        <f>BL77-BK77</f>
        <v>581903.69999999925</v>
      </c>
      <c r="BN77" s="380">
        <f>BM77/G77</f>
        <v>46.52252158618478</v>
      </c>
      <c r="BO77" s="833"/>
      <c r="BP77" s="13">
        <v>17797925.309999999</v>
      </c>
      <c r="BQ77" s="429">
        <v>18924331.329999998</v>
      </c>
      <c r="BR77" s="400">
        <f>SUM(BH77,BD77,AZ77,AV77,AR77,AN77)</f>
        <v>19560903.09</v>
      </c>
      <c r="BS77" s="430">
        <f>BR77-BQ77</f>
        <v>636571.76000000164</v>
      </c>
      <c r="BT77" s="431">
        <f>BS77/G77</f>
        <v>50.893169171730221</v>
      </c>
    </row>
    <row r="78" spans="1:72">
      <c r="A78" s="346">
        <v>216</v>
      </c>
      <c r="B78" s="343">
        <v>13</v>
      </c>
      <c r="C78" s="343">
        <v>13</v>
      </c>
      <c r="D78" s="349" t="s">
        <v>109</v>
      </c>
      <c r="E78" s="20">
        <v>1217</v>
      </c>
      <c r="F78" s="20">
        <v>1186</v>
      </c>
      <c r="G78" s="12">
        <v>1137</v>
      </c>
      <c r="H78" s="12"/>
      <c r="I78" s="15">
        <v>48</v>
      </c>
      <c r="J78" s="15">
        <v>47</v>
      </c>
      <c r="K78" s="12">
        <v>45</v>
      </c>
      <c r="L78" s="12"/>
      <c r="M78" s="15">
        <v>5</v>
      </c>
      <c r="N78" s="15">
        <v>5</v>
      </c>
      <c r="O78" s="12">
        <v>7</v>
      </c>
      <c r="P78" s="12"/>
      <c r="Q78" s="15">
        <v>55</v>
      </c>
      <c r="R78" s="15">
        <v>52</v>
      </c>
      <c r="S78" s="12">
        <v>44</v>
      </c>
      <c r="T78" s="12"/>
      <c r="U78" s="15">
        <v>42</v>
      </c>
      <c r="V78" s="15">
        <v>39</v>
      </c>
      <c r="W78" s="12">
        <v>33</v>
      </c>
      <c r="X78" s="12"/>
      <c r="Y78" s="131">
        <v>150</v>
      </c>
      <c r="Z78" s="131">
        <v>143</v>
      </c>
      <c r="AA78" s="400">
        <f>SUM(K78,O78,S78,W78)</f>
        <v>129</v>
      </c>
      <c r="AB78" s="466">
        <f>AA78-Z78</f>
        <v>-14</v>
      </c>
      <c r="AC78" s="469">
        <f>AB78/Z78</f>
        <v>-9.7902097902097904E-2</v>
      </c>
      <c r="AD78" s="20">
        <v>1067</v>
      </c>
      <c r="AE78" s="20">
        <v>1043</v>
      </c>
      <c r="AF78" s="16">
        <v>1008</v>
      </c>
      <c r="AG78" s="16"/>
      <c r="AH78" s="20">
        <v>569</v>
      </c>
      <c r="AI78" s="20">
        <v>559</v>
      </c>
      <c r="AJ78" s="16">
        <v>529</v>
      </c>
      <c r="AL78" s="13">
        <v>405597.6</v>
      </c>
      <c r="AM78" s="429">
        <v>421617.73</v>
      </c>
      <c r="AN78" s="400">
        <f>K78*$AN$7</f>
        <v>421002.9</v>
      </c>
      <c r="AO78" s="400"/>
      <c r="AP78" s="13">
        <v>44878</v>
      </c>
      <c r="AQ78" s="429">
        <v>47693.649999999987</v>
      </c>
      <c r="AR78" s="400">
        <f>O78*$AR$7</f>
        <v>69637.05</v>
      </c>
      <c r="AS78" s="400"/>
      <c r="AT78" s="13">
        <v>416068.95</v>
      </c>
      <c r="AU78" s="429">
        <v>424949.2</v>
      </c>
      <c r="AV78" s="400">
        <f>S78*$AV$7</f>
        <v>362035.07999999996</v>
      </c>
      <c r="AW78" s="400"/>
      <c r="AX78" s="13">
        <v>543687.9</v>
      </c>
      <c r="AY78" s="429">
        <v>540116.85</v>
      </c>
      <c r="AZ78" s="400">
        <f>W78*$AZ$7</f>
        <v>476790.60000000003</v>
      </c>
      <c r="BA78" s="400"/>
      <c r="BB78" s="13">
        <v>70571.38</v>
      </c>
      <c r="BC78" s="429">
        <v>73239.459999999992</v>
      </c>
      <c r="BD78" s="400">
        <f>AF78*$BD$7</f>
        <v>73815.840000000011</v>
      </c>
      <c r="BE78" s="400"/>
      <c r="BF78" s="13">
        <v>47500.12</v>
      </c>
      <c r="BG78" s="429">
        <v>48113.13</v>
      </c>
      <c r="BH78" s="400">
        <f>AJ78*$BH$7</f>
        <v>47456.59</v>
      </c>
      <c r="BI78" s="400"/>
      <c r="BJ78" s="429">
        <v>1410232.45</v>
      </c>
      <c r="BK78" s="429">
        <v>1434377.43</v>
      </c>
      <c r="BL78" s="400">
        <f>SUM(AN78,AR78,AV78,AZ78)</f>
        <v>1329465.6300000001</v>
      </c>
      <c r="BM78" s="380">
        <f>BL78-BK78</f>
        <v>-104911.79999999981</v>
      </c>
      <c r="BN78" s="380">
        <f>BM78/G78</f>
        <v>-92.270712401055249</v>
      </c>
      <c r="BO78" s="833"/>
      <c r="BP78" s="13">
        <v>1528303.95</v>
      </c>
      <c r="BQ78" s="429">
        <v>1555730.02</v>
      </c>
      <c r="BR78" s="400">
        <f>SUM(BH78,BD78,AZ78,AV78,AR78,AN78)</f>
        <v>1450738.06</v>
      </c>
      <c r="BS78" s="430">
        <f>BR78-BQ78</f>
        <v>-104991.95999999996</v>
      </c>
      <c r="BT78" s="431">
        <f>BS78/G78</f>
        <v>-92.341213720316588</v>
      </c>
    </row>
    <row r="79" spans="1:72">
      <c r="A79" s="346">
        <v>217</v>
      </c>
      <c r="B79" s="343">
        <v>16</v>
      </c>
      <c r="C79" s="343">
        <v>16</v>
      </c>
      <c r="D79" s="349" t="s">
        <v>110</v>
      </c>
      <c r="E79" s="20">
        <v>5246</v>
      </c>
      <c r="F79" s="20">
        <v>5264</v>
      </c>
      <c r="G79" s="12">
        <v>5246</v>
      </c>
      <c r="H79" s="12"/>
      <c r="I79" s="15">
        <v>285</v>
      </c>
      <c r="J79" s="15">
        <v>275</v>
      </c>
      <c r="K79" s="12">
        <v>280</v>
      </c>
      <c r="L79" s="12"/>
      <c r="M79" s="15">
        <v>64</v>
      </c>
      <c r="N79" s="15">
        <v>67</v>
      </c>
      <c r="O79" s="12">
        <v>48</v>
      </c>
      <c r="P79" s="12"/>
      <c r="Q79" s="15">
        <v>432</v>
      </c>
      <c r="R79" s="15">
        <v>426</v>
      </c>
      <c r="S79" s="12">
        <v>411</v>
      </c>
      <c r="T79" s="12"/>
      <c r="U79" s="15">
        <v>209</v>
      </c>
      <c r="V79" s="15">
        <v>221</v>
      </c>
      <c r="W79" s="12">
        <v>231</v>
      </c>
      <c r="X79" s="12"/>
      <c r="Y79" s="131">
        <v>990</v>
      </c>
      <c r="Z79" s="131">
        <v>989</v>
      </c>
      <c r="AA79" s="400">
        <f>SUM(K79,O79,S79,W79)</f>
        <v>970</v>
      </c>
      <c r="AB79" s="466">
        <f>AA79-Z79</f>
        <v>-19</v>
      </c>
      <c r="AC79" s="469">
        <f>AB79/Z79</f>
        <v>-1.9211324570273004E-2</v>
      </c>
      <c r="AD79" s="20">
        <v>4256</v>
      </c>
      <c r="AE79" s="20">
        <v>4275</v>
      </c>
      <c r="AF79" s="16">
        <v>4276</v>
      </c>
      <c r="AG79" s="16"/>
      <c r="AH79" s="20">
        <v>2719</v>
      </c>
      <c r="AI79" s="20">
        <v>2727</v>
      </c>
      <c r="AJ79" s="16">
        <v>2693</v>
      </c>
      <c r="AL79" s="13">
        <v>2408235.75</v>
      </c>
      <c r="AM79" s="429">
        <v>2466912.25</v>
      </c>
      <c r="AN79" s="400">
        <f>K79*$AN$7</f>
        <v>2619573.6</v>
      </c>
      <c r="AO79" s="400"/>
      <c r="AP79" s="13">
        <v>574438.40000000002</v>
      </c>
      <c r="AQ79" s="429">
        <v>639094.90999999992</v>
      </c>
      <c r="AR79" s="400">
        <f>O79*$AR$7</f>
        <v>477511.19999999995</v>
      </c>
      <c r="AS79" s="400"/>
      <c r="AT79" s="13">
        <v>3268032.48</v>
      </c>
      <c r="AU79" s="429">
        <v>3481314.6</v>
      </c>
      <c r="AV79" s="400">
        <f>S79*$AV$7</f>
        <v>3381736.77</v>
      </c>
      <c r="AW79" s="400"/>
      <c r="AX79" s="13">
        <v>2705494.55</v>
      </c>
      <c r="AY79" s="429">
        <v>3060662.15</v>
      </c>
      <c r="AZ79" s="400">
        <f>W79*$AZ$7</f>
        <v>3337534.2</v>
      </c>
      <c r="BA79" s="400"/>
      <c r="BB79" s="13">
        <v>281491.84000000003</v>
      </c>
      <c r="BC79" s="429">
        <v>300190.5</v>
      </c>
      <c r="BD79" s="400">
        <f>AF79*$BD$7</f>
        <v>313131.48000000004</v>
      </c>
      <c r="BE79" s="400"/>
      <c r="BF79" s="13">
        <v>226982.12</v>
      </c>
      <c r="BG79" s="429">
        <v>234712.89</v>
      </c>
      <c r="BH79" s="400">
        <f>AJ79*$BH$7</f>
        <v>241589.02999999997</v>
      </c>
      <c r="BI79" s="400"/>
      <c r="BJ79" s="429">
        <v>8956201.1799999997</v>
      </c>
      <c r="BK79" s="429">
        <v>9647983.9100000001</v>
      </c>
      <c r="BL79" s="400">
        <f>SUM(AN79,AR79,AV79,AZ79)</f>
        <v>9816355.7699999996</v>
      </c>
      <c r="BM79" s="380">
        <f>BL79-BK79</f>
        <v>168371.8599999994</v>
      </c>
      <c r="BN79" s="380">
        <f>BM79/G79</f>
        <v>32.0952840259244</v>
      </c>
      <c r="BO79" s="833"/>
      <c r="BP79" s="13">
        <v>9464675.1399999987</v>
      </c>
      <c r="BQ79" s="429">
        <v>10182887.300000001</v>
      </c>
      <c r="BR79" s="400">
        <f>SUM(BH79,BD79,AZ79,AV79,AR79,AN79)</f>
        <v>10371076.280000001</v>
      </c>
      <c r="BS79" s="430">
        <f>BR79-BQ79</f>
        <v>188188.98000000045</v>
      </c>
      <c r="BT79" s="431">
        <f>BS79/G79</f>
        <v>35.872851696530773</v>
      </c>
    </row>
    <row r="80" spans="1:72">
      <c r="A80" s="346">
        <v>218</v>
      </c>
      <c r="B80" s="343">
        <v>14</v>
      </c>
      <c r="C80" s="343">
        <v>14</v>
      </c>
      <c r="D80" s="349" t="s">
        <v>111</v>
      </c>
      <c r="E80" s="20">
        <v>1188</v>
      </c>
      <c r="F80" s="20">
        <v>1159</v>
      </c>
      <c r="G80" s="12">
        <v>1134</v>
      </c>
      <c r="H80" s="12"/>
      <c r="I80" s="15">
        <v>37</v>
      </c>
      <c r="J80" s="15">
        <v>32</v>
      </c>
      <c r="K80" s="12">
        <v>29</v>
      </c>
      <c r="L80" s="12"/>
      <c r="M80" s="15">
        <v>13</v>
      </c>
      <c r="N80" s="15">
        <v>6</v>
      </c>
      <c r="O80" s="12">
        <v>8</v>
      </c>
      <c r="P80" s="12"/>
      <c r="Q80" s="15">
        <v>67</v>
      </c>
      <c r="R80" s="15">
        <v>70</v>
      </c>
      <c r="S80" s="12">
        <v>59</v>
      </c>
      <c r="T80" s="12"/>
      <c r="U80" s="15">
        <v>28</v>
      </c>
      <c r="V80" s="15">
        <v>24</v>
      </c>
      <c r="W80" s="12">
        <v>32</v>
      </c>
      <c r="X80" s="12"/>
      <c r="Y80" s="131">
        <v>145</v>
      </c>
      <c r="Z80" s="131">
        <v>132</v>
      </c>
      <c r="AA80" s="400">
        <f>SUM(K80,O80,S80,W80)</f>
        <v>128</v>
      </c>
      <c r="AB80" s="466">
        <f>AA80-Z80</f>
        <v>-4</v>
      </c>
      <c r="AC80" s="469">
        <f>AB80/Z80</f>
        <v>-3.0303030303030304E-2</v>
      </c>
      <c r="AD80" s="20">
        <v>1043</v>
      </c>
      <c r="AE80" s="20">
        <v>1027</v>
      </c>
      <c r="AF80" s="16">
        <v>1006</v>
      </c>
      <c r="AG80" s="16"/>
      <c r="AH80" s="20">
        <v>571</v>
      </c>
      <c r="AI80" s="20">
        <v>561</v>
      </c>
      <c r="AJ80" s="16">
        <v>551</v>
      </c>
      <c r="AL80" s="13">
        <v>312648.15000000002</v>
      </c>
      <c r="AM80" s="429">
        <v>287058.88</v>
      </c>
      <c r="AN80" s="400">
        <f>K80*$AN$7</f>
        <v>271312.98000000004</v>
      </c>
      <c r="AO80" s="400"/>
      <c r="AP80" s="13">
        <v>116682.8</v>
      </c>
      <c r="AQ80" s="429">
        <v>57232.38</v>
      </c>
      <c r="AR80" s="400">
        <f>O80*$AR$7</f>
        <v>79585.2</v>
      </c>
      <c r="AS80" s="400"/>
      <c r="AT80" s="13">
        <v>506847.63</v>
      </c>
      <c r="AU80" s="429">
        <v>572047</v>
      </c>
      <c r="AV80" s="400">
        <f>S80*$AV$7</f>
        <v>485456.13</v>
      </c>
      <c r="AW80" s="400"/>
      <c r="AX80" s="13">
        <v>362458.6</v>
      </c>
      <c r="AY80" s="429">
        <v>332379.59999999998</v>
      </c>
      <c r="AZ80" s="400">
        <f>W80*$AZ$7</f>
        <v>462342.40000000002</v>
      </c>
      <c r="BA80" s="400"/>
      <c r="BB80" s="13">
        <v>68984.02</v>
      </c>
      <c r="BC80" s="429">
        <v>72115.94</v>
      </c>
      <c r="BD80" s="400">
        <f>AF80*$BD$7</f>
        <v>73669.38</v>
      </c>
      <c r="BE80" s="400"/>
      <c r="BF80" s="13">
        <v>47667.08</v>
      </c>
      <c r="BG80" s="429">
        <v>48285.27</v>
      </c>
      <c r="BH80" s="400">
        <f>AJ80*$BH$7</f>
        <v>49430.21</v>
      </c>
      <c r="BI80" s="400"/>
      <c r="BJ80" s="429">
        <v>1298637.18</v>
      </c>
      <c r="BK80" s="429">
        <v>1248717.8600000001</v>
      </c>
      <c r="BL80" s="400">
        <f>SUM(AN80,AR80,AV80,AZ80)</f>
        <v>1298696.71</v>
      </c>
      <c r="BM80" s="380">
        <f>BL80-BK80</f>
        <v>49978.84999999986</v>
      </c>
      <c r="BN80" s="380">
        <f>BM80/G80</f>
        <v>44.073059964726511</v>
      </c>
      <c r="BO80" s="833"/>
      <c r="BP80" s="13">
        <v>1415288.28</v>
      </c>
      <c r="BQ80" s="429">
        <v>1369119.07</v>
      </c>
      <c r="BR80" s="400">
        <f>SUM(BH80,BD80,AZ80,AV80,AR80,AN80)</f>
        <v>1421796.3</v>
      </c>
      <c r="BS80" s="430">
        <f>BR80-BQ80</f>
        <v>52677.229999999981</v>
      </c>
      <c r="BT80" s="431">
        <f>BS80/G80</f>
        <v>46.452583774250428</v>
      </c>
    </row>
    <row r="81" spans="1:72">
      <c r="A81" s="346">
        <v>224</v>
      </c>
      <c r="B81" s="343">
        <v>1</v>
      </c>
      <c r="C81" s="377">
        <v>33</v>
      </c>
      <c r="D81" s="349" t="s">
        <v>112</v>
      </c>
      <c r="E81" s="20">
        <v>8581</v>
      </c>
      <c r="F81" s="20">
        <v>8440</v>
      </c>
      <c r="G81" s="12">
        <v>8274</v>
      </c>
      <c r="H81" s="12"/>
      <c r="I81" s="15">
        <v>318</v>
      </c>
      <c r="J81" s="15">
        <v>302</v>
      </c>
      <c r="K81" s="12">
        <v>277</v>
      </c>
      <c r="L81" s="12"/>
      <c r="M81" s="15">
        <v>82</v>
      </c>
      <c r="N81" s="15">
        <v>53</v>
      </c>
      <c r="O81" s="12">
        <v>55</v>
      </c>
      <c r="P81" s="12"/>
      <c r="Q81" s="15">
        <v>557</v>
      </c>
      <c r="R81" s="15">
        <v>517</v>
      </c>
      <c r="S81" s="12">
        <v>470</v>
      </c>
      <c r="T81" s="12"/>
      <c r="U81" s="15">
        <v>338</v>
      </c>
      <c r="V81" s="15">
        <v>339</v>
      </c>
      <c r="W81" s="12">
        <v>298</v>
      </c>
      <c r="X81" s="12"/>
      <c r="Y81" s="131">
        <v>1295</v>
      </c>
      <c r="Z81" s="131">
        <v>1211</v>
      </c>
      <c r="AA81" s="400">
        <f>SUM(K81,O81,S81,W81)</f>
        <v>1100</v>
      </c>
      <c r="AB81" s="466">
        <f>AA81-Z81</f>
        <v>-111</v>
      </c>
      <c r="AC81" s="469">
        <f>AB81/Z81</f>
        <v>-9.1659785301403798E-2</v>
      </c>
      <c r="AD81" s="20">
        <v>7286</v>
      </c>
      <c r="AE81" s="20">
        <v>7229</v>
      </c>
      <c r="AF81" s="16">
        <v>7174</v>
      </c>
      <c r="AG81" s="16"/>
      <c r="AH81" s="20">
        <v>4632</v>
      </c>
      <c r="AI81" s="20">
        <v>4565</v>
      </c>
      <c r="AJ81" s="16">
        <v>4471</v>
      </c>
      <c r="AL81" s="13">
        <v>2687084.1</v>
      </c>
      <c r="AM81" s="429">
        <v>2709118.18</v>
      </c>
      <c r="AN81" s="400">
        <f>K81*$AN$7</f>
        <v>2591506.7400000002</v>
      </c>
      <c r="AO81" s="400"/>
      <c r="AP81" s="13">
        <v>735999.20000000007</v>
      </c>
      <c r="AQ81" s="429">
        <v>505552.69</v>
      </c>
      <c r="AR81" s="400">
        <f>O81*$AR$7</f>
        <v>547148.25</v>
      </c>
      <c r="AS81" s="400"/>
      <c r="AT81" s="13">
        <v>4213643.7300000004</v>
      </c>
      <c r="AU81" s="429">
        <v>4224975.7</v>
      </c>
      <c r="AV81" s="400">
        <f>S81*$AV$7</f>
        <v>3867192.9</v>
      </c>
      <c r="AW81" s="400"/>
      <c r="AX81" s="13">
        <v>4375393.1000000006</v>
      </c>
      <c r="AY81" s="429">
        <v>4694861.8499999996</v>
      </c>
      <c r="AZ81" s="400">
        <f>W81*$AZ$7</f>
        <v>4305563.6000000006</v>
      </c>
      <c r="BA81" s="400"/>
      <c r="BB81" s="13">
        <v>481896.04</v>
      </c>
      <c r="BC81" s="429">
        <v>507620.38</v>
      </c>
      <c r="BD81" s="400">
        <f>AF81*$BD$7</f>
        <v>525352.02</v>
      </c>
      <c r="BE81" s="400"/>
      <c r="BF81" s="13">
        <v>386679.36</v>
      </c>
      <c r="BG81" s="429">
        <v>392909.55</v>
      </c>
      <c r="BH81" s="400">
        <f>AJ81*$BH$7</f>
        <v>401093.41</v>
      </c>
      <c r="BI81" s="400"/>
      <c r="BJ81" s="429">
        <v>12012120.130000001</v>
      </c>
      <c r="BK81" s="429">
        <v>12134508.42</v>
      </c>
      <c r="BL81" s="400">
        <f>SUM(AN81,AR81,AV81,AZ81)</f>
        <v>11311411.490000002</v>
      </c>
      <c r="BM81" s="380">
        <f>BL81-BK81</f>
        <v>-823096.92999999784</v>
      </c>
      <c r="BN81" s="380">
        <f>BM81/G81</f>
        <v>-99.479928692288837</v>
      </c>
      <c r="BO81" s="833"/>
      <c r="BP81" s="13">
        <v>12880695.529999999</v>
      </c>
      <c r="BQ81" s="429">
        <v>13035038.35</v>
      </c>
      <c r="BR81" s="400">
        <f>SUM(BH81,BD81,AZ81,AV81,AR81,AN81)</f>
        <v>12237856.92</v>
      </c>
      <c r="BS81" s="430">
        <f>BR81-BQ81</f>
        <v>-797181.4299999997</v>
      </c>
      <c r="BT81" s="431">
        <f>BS81/G81</f>
        <v>-96.34776770606716</v>
      </c>
    </row>
    <row r="82" spans="1:72">
      <c r="A82" s="346">
        <v>226</v>
      </c>
      <c r="B82" s="343">
        <v>13</v>
      </c>
      <c r="C82" s="343">
        <v>13</v>
      </c>
      <c r="D82" s="349" t="s">
        <v>113</v>
      </c>
      <c r="E82" s="20">
        <v>3625</v>
      </c>
      <c r="F82" s="20">
        <v>3573</v>
      </c>
      <c r="G82" s="12">
        <v>3514</v>
      </c>
      <c r="H82" s="12"/>
      <c r="I82" s="15">
        <v>115</v>
      </c>
      <c r="J82" s="15">
        <v>116</v>
      </c>
      <c r="K82" s="12">
        <v>103</v>
      </c>
      <c r="L82" s="12"/>
      <c r="M82" s="15">
        <v>18</v>
      </c>
      <c r="N82" s="15">
        <v>16</v>
      </c>
      <c r="O82" s="12">
        <v>29</v>
      </c>
      <c r="P82" s="12"/>
      <c r="Q82" s="15">
        <v>193</v>
      </c>
      <c r="R82" s="15">
        <v>172</v>
      </c>
      <c r="S82" s="12">
        <v>157</v>
      </c>
      <c r="T82" s="12"/>
      <c r="U82" s="15">
        <v>110</v>
      </c>
      <c r="V82" s="15">
        <v>109</v>
      </c>
      <c r="W82" s="12">
        <v>104</v>
      </c>
      <c r="X82" s="12"/>
      <c r="Y82" s="131">
        <v>436</v>
      </c>
      <c r="Z82" s="131">
        <v>413</v>
      </c>
      <c r="AA82" s="400">
        <f>SUM(K82,O82,S82,W82)</f>
        <v>393</v>
      </c>
      <c r="AB82" s="466">
        <f>AA82-Z82</f>
        <v>-20</v>
      </c>
      <c r="AC82" s="469">
        <f>AB82/Z82</f>
        <v>-4.8426150121065374E-2</v>
      </c>
      <c r="AD82" s="20">
        <v>3189</v>
      </c>
      <c r="AE82" s="20">
        <v>3160</v>
      </c>
      <c r="AF82" s="16">
        <v>3121</v>
      </c>
      <c r="AG82" s="16"/>
      <c r="AH82" s="20">
        <v>1718</v>
      </c>
      <c r="AI82" s="20">
        <v>1701</v>
      </c>
      <c r="AJ82" s="16">
        <v>1654</v>
      </c>
      <c r="AL82" s="13">
        <v>971744.25000000012</v>
      </c>
      <c r="AM82" s="429">
        <v>1040588.44</v>
      </c>
      <c r="AN82" s="400">
        <f>K82*$AN$7</f>
        <v>963628.8600000001</v>
      </c>
      <c r="AO82" s="400"/>
      <c r="AP82" s="13">
        <v>161560.79999999999</v>
      </c>
      <c r="AQ82" s="429">
        <v>152619.68</v>
      </c>
      <c r="AR82" s="400">
        <f>O82*$AR$7</f>
        <v>288496.34999999998</v>
      </c>
      <c r="AS82" s="400"/>
      <c r="AT82" s="13">
        <v>1460023.77</v>
      </c>
      <c r="AU82" s="429">
        <v>1405601.2</v>
      </c>
      <c r="AV82" s="400">
        <f>S82*$AV$7</f>
        <v>1291806.99</v>
      </c>
      <c r="AW82" s="400"/>
      <c r="AX82" s="13">
        <v>1423944.5</v>
      </c>
      <c r="AY82" s="429">
        <v>1509557.35</v>
      </c>
      <c r="AZ82" s="400">
        <f>W82*$AZ$7</f>
        <v>1502612.8</v>
      </c>
      <c r="BA82" s="400"/>
      <c r="BB82" s="13">
        <v>210920.46</v>
      </c>
      <c r="BC82" s="429">
        <v>221895.2</v>
      </c>
      <c r="BD82" s="400">
        <f>AF82*$BD$7</f>
        <v>228550.83000000002</v>
      </c>
      <c r="BE82" s="400"/>
      <c r="BF82" s="13">
        <v>143418.64000000001</v>
      </c>
      <c r="BG82" s="429">
        <v>146405.07</v>
      </c>
      <c r="BH82" s="400">
        <f>AJ82*$BH$7</f>
        <v>148380.34</v>
      </c>
      <c r="BI82" s="400"/>
      <c r="BJ82" s="429">
        <v>4017273.32</v>
      </c>
      <c r="BK82" s="429">
        <v>4108366.67</v>
      </c>
      <c r="BL82" s="400">
        <f>SUM(AN82,AR82,AV82,AZ82)</f>
        <v>4046545</v>
      </c>
      <c r="BM82" s="380">
        <f>BL82-BK82</f>
        <v>-61821.669999999925</v>
      </c>
      <c r="BN82" s="380">
        <f>BM82/G82</f>
        <v>-17.592962435970382</v>
      </c>
      <c r="BO82" s="833"/>
      <c r="BP82" s="13">
        <v>4371612.42</v>
      </c>
      <c r="BQ82" s="429">
        <v>4476666.9399999985</v>
      </c>
      <c r="BR82" s="400">
        <f>SUM(BH82,BD82,AZ82,AV82,AR82,AN82)</f>
        <v>4423476.17</v>
      </c>
      <c r="BS82" s="430">
        <f>BR82-BQ82</f>
        <v>-53190.769999998622</v>
      </c>
      <c r="BT82" s="431">
        <f>BS82/G82</f>
        <v>-15.13681559476341</v>
      </c>
    </row>
    <row r="83" spans="1:72">
      <c r="A83" s="346">
        <v>230</v>
      </c>
      <c r="B83" s="343">
        <v>4</v>
      </c>
      <c r="C83" s="343">
        <v>4</v>
      </c>
      <c r="D83" s="349" t="s">
        <v>114</v>
      </c>
      <c r="E83" s="20">
        <v>2216</v>
      </c>
      <c r="F83" s="20">
        <v>2170</v>
      </c>
      <c r="G83" s="12">
        <v>2133</v>
      </c>
      <c r="H83" s="12"/>
      <c r="I83" s="15">
        <v>88</v>
      </c>
      <c r="J83" s="15">
        <v>79</v>
      </c>
      <c r="K83" s="12">
        <v>73</v>
      </c>
      <c r="L83" s="12"/>
      <c r="M83" s="15">
        <v>21</v>
      </c>
      <c r="N83" s="15">
        <v>16</v>
      </c>
      <c r="O83" s="12">
        <v>18</v>
      </c>
      <c r="P83" s="12"/>
      <c r="Q83" s="15">
        <v>128</v>
      </c>
      <c r="R83" s="15">
        <v>132</v>
      </c>
      <c r="S83" s="12">
        <v>123</v>
      </c>
      <c r="T83" s="12"/>
      <c r="U83" s="15">
        <v>58</v>
      </c>
      <c r="V83" s="15">
        <v>56</v>
      </c>
      <c r="W83" s="12">
        <v>61</v>
      </c>
      <c r="X83" s="12"/>
      <c r="Y83" s="131">
        <v>295</v>
      </c>
      <c r="Z83" s="131">
        <v>283</v>
      </c>
      <c r="AA83" s="400">
        <f>SUM(K83,O83,S83,W83)</f>
        <v>275</v>
      </c>
      <c r="AB83" s="466">
        <f>AA83-Z83</f>
        <v>-8</v>
      </c>
      <c r="AC83" s="469">
        <f>AB83/Z83</f>
        <v>-2.8268551236749116E-2</v>
      </c>
      <c r="AD83" s="20">
        <v>1921</v>
      </c>
      <c r="AE83" s="20">
        <v>1887</v>
      </c>
      <c r="AF83" s="16">
        <v>1858</v>
      </c>
      <c r="AG83" s="16"/>
      <c r="AH83" s="20">
        <v>1096</v>
      </c>
      <c r="AI83" s="20">
        <v>1063</v>
      </c>
      <c r="AJ83" s="16">
        <v>1033</v>
      </c>
      <c r="AL83" s="13">
        <v>743595.60000000009</v>
      </c>
      <c r="AM83" s="429">
        <v>708676.61</v>
      </c>
      <c r="AN83" s="400">
        <f>K83*$AN$7</f>
        <v>682960.26</v>
      </c>
      <c r="AO83" s="400"/>
      <c r="AP83" s="13">
        <v>188487.6</v>
      </c>
      <c r="AQ83" s="429">
        <v>152619.68</v>
      </c>
      <c r="AR83" s="400">
        <f>O83*$AR$7</f>
        <v>179066.69999999998</v>
      </c>
      <c r="AS83" s="400"/>
      <c r="AT83" s="13">
        <v>968305.92</v>
      </c>
      <c r="AU83" s="429">
        <v>1078717.2</v>
      </c>
      <c r="AV83" s="400">
        <f>S83*$AV$7</f>
        <v>1012052.61</v>
      </c>
      <c r="AW83" s="400"/>
      <c r="AX83" s="13">
        <v>750807.10000000009</v>
      </c>
      <c r="AY83" s="429">
        <v>775552.4</v>
      </c>
      <c r="AZ83" s="400">
        <f>W83*$AZ$7</f>
        <v>881340.20000000007</v>
      </c>
      <c r="BA83" s="400"/>
      <c r="BB83" s="13">
        <v>127054.94</v>
      </c>
      <c r="BC83" s="429">
        <v>132505.14000000001</v>
      </c>
      <c r="BD83" s="400">
        <f>AF83*$BD$7</f>
        <v>136061.34</v>
      </c>
      <c r="BE83" s="400"/>
      <c r="BF83" s="13">
        <v>91494.080000000002</v>
      </c>
      <c r="BG83" s="429">
        <v>91492.409999999989</v>
      </c>
      <c r="BH83" s="400">
        <f>AJ83*$BH$7</f>
        <v>92670.43</v>
      </c>
      <c r="BI83" s="400"/>
      <c r="BJ83" s="429">
        <v>2651196.2200000002</v>
      </c>
      <c r="BK83" s="429">
        <v>2715565.89</v>
      </c>
      <c r="BL83" s="400">
        <f>SUM(AN83,AR83,AV83,AZ83)</f>
        <v>2755419.77</v>
      </c>
      <c r="BM83" s="380">
        <f>BL83-BK83</f>
        <v>39853.879999999888</v>
      </c>
      <c r="BN83" s="380">
        <f>BM83/G83</f>
        <v>18.684425691514246</v>
      </c>
      <c r="BO83" s="833"/>
      <c r="BP83" s="13">
        <v>2869745.24</v>
      </c>
      <c r="BQ83" s="429">
        <v>2939563.44</v>
      </c>
      <c r="BR83" s="400">
        <f>SUM(BH83,BD83,AZ83,AV83,AR83,AN83)</f>
        <v>2984151.54</v>
      </c>
      <c r="BS83" s="430">
        <f>BR83-BQ83</f>
        <v>44588.100000000093</v>
      </c>
      <c r="BT83" s="431">
        <f>BS83/G83</f>
        <v>20.903938115330565</v>
      </c>
    </row>
    <row r="84" spans="1:72">
      <c r="A84" s="346">
        <v>231</v>
      </c>
      <c r="B84" s="343">
        <v>15</v>
      </c>
      <c r="C84" s="343">
        <v>15</v>
      </c>
      <c r="D84" s="349" t="s">
        <v>115</v>
      </c>
      <c r="E84" s="20">
        <v>1208</v>
      </c>
      <c r="F84" s="20">
        <v>1241</v>
      </c>
      <c r="G84" s="12">
        <v>1248</v>
      </c>
      <c r="H84" s="12"/>
      <c r="I84" s="15">
        <v>39</v>
      </c>
      <c r="J84" s="15">
        <v>43</v>
      </c>
      <c r="K84" s="12">
        <v>55</v>
      </c>
      <c r="L84" s="12"/>
      <c r="M84" s="15">
        <v>14</v>
      </c>
      <c r="N84" s="15">
        <v>9</v>
      </c>
      <c r="O84" s="12">
        <v>3</v>
      </c>
      <c r="P84" s="12"/>
      <c r="Q84" s="15">
        <v>74</v>
      </c>
      <c r="R84" s="15">
        <v>83</v>
      </c>
      <c r="S84" s="12">
        <v>78</v>
      </c>
      <c r="T84" s="12"/>
      <c r="U84" s="15">
        <v>29</v>
      </c>
      <c r="V84" s="15">
        <v>37</v>
      </c>
      <c r="W84" s="12">
        <v>40</v>
      </c>
      <c r="X84" s="12"/>
      <c r="Y84" s="131">
        <v>156</v>
      </c>
      <c r="Z84" s="131">
        <v>172</v>
      </c>
      <c r="AA84" s="400">
        <f>SUM(K84,O84,S84,W84)</f>
        <v>176</v>
      </c>
      <c r="AB84" s="466">
        <f>AA84-Z84</f>
        <v>4</v>
      </c>
      <c r="AC84" s="469">
        <f>AB84/Z84</f>
        <v>2.3255813953488372E-2</v>
      </c>
      <c r="AD84" s="20">
        <v>1052</v>
      </c>
      <c r="AE84" s="20">
        <v>1069</v>
      </c>
      <c r="AF84" s="16">
        <v>1072</v>
      </c>
      <c r="AG84" s="16"/>
      <c r="AH84" s="20">
        <v>520</v>
      </c>
      <c r="AI84" s="20">
        <v>547</v>
      </c>
      <c r="AJ84" s="16">
        <v>550</v>
      </c>
      <c r="AL84" s="13">
        <v>329548.05</v>
      </c>
      <c r="AM84" s="429">
        <v>385735.37</v>
      </c>
      <c r="AN84" s="400">
        <f>K84*$AN$7</f>
        <v>514559.10000000003</v>
      </c>
      <c r="AO84" s="400"/>
      <c r="AP84" s="13">
        <v>125658.4</v>
      </c>
      <c r="AQ84" s="429">
        <v>85848.569999999992</v>
      </c>
      <c r="AR84" s="400">
        <f>O84*$AR$7</f>
        <v>29844.449999999997</v>
      </c>
      <c r="AS84" s="400"/>
      <c r="AT84" s="13">
        <v>559801.86</v>
      </c>
      <c r="AU84" s="429">
        <v>678284.3</v>
      </c>
      <c r="AV84" s="400">
        <f>S84*$AV$7</f>
        <v>641789.46</v>
      </c>
      <c r="AW84" s="400"/>
      <c r="AX84" s="13">
        <v>375403.55</v>
      </c>
      <c r="AY84" s="429">
        <v>512418.55</v>
      </c>
      <c r="AZ84" s="400">
        <f>W84*$AZ$7</f>
        <v>577928</v>
      </c>
      <c r="BA84" s="400"/>
      <c r="BB84" s="13">
        <v>69579.28</v>
      </c>
      <c r="BC84" s="429">
        <v>75065.179999999993</v>
      </c>
      <c r="BD84" s="400">
        <f>AF84*$BD$7</f>
        <v>78502.559999999998</v>
      </c>
      <c r="BE84" s="400"/>
      <c r="BF84" s="13">
        <v>43409.599999999999</v>
      </c>
      <c r="BG84" s="429">
        <v>47080.289999999994</v>
      </c>
      <c r="BH84" s="400">
        <f>AJ84*$BH$7</f>
        <v>49340.5</v>
      </c>
      <c r="BI84" s="400"/>
      <c r="BJ84" s="429">
        <v>1390411.86</v>
      </c>
      <c r="BK84" s="429">
        <v>1662286.79</v>
      </c>
      <c r="BL84" s="400">
        <f>SUM(AN84,AR84,AV84,AZ84)</f>
        <v>1764121.01</v>
      </c>
      <c r="BM84" s="380">
        <f>BL84-BK84</f>
        <v>101834.21999999997</v>
      </c>
      <c r="BN84" s="380">
        <f>BM84/G84</f>
        <v>81.597932692307666</v>
      </c>
      <c r="BO84" s="833"/>
      <c r="BP84" s="13">
        <v>1503400.74</v>
      </c>
      <c r="BQ84" s="429">
        <v>1784432.26</v>
      </c>
      <c r="BR84" s="400">
        <f>SUM(BH84,BD84,AZ84,AV84,AR84,AN84)</f>
        <v>1891964.07</v>
      </c>
      <c r="BS84" s="430">
        <f>BR84-BQ84</f>
        <v>107531.81000000006</v>
      </c>
      <c r="BT84" s="431">
        <f>BS84/G84</f>
        <v>86.163309294871837</v>
      </c>
    </row>
    <row r="85" spans="1:72">
      <c r="A85" s="346">
        <v>232</v>
      </c>
      <c r="B85" s="343">
        <v>14</v>
      </c>
      <c r="C85" s="343">
        <v>14</v>
      </c>
      <c r="D85" s="349" t="s">
        <v>116</v>
      </c>
      <c r="E85" s="20">
        <v>12618</v>
      </c>
      <c r="F85" s="20">
        <v>12518</v>
      </c>
      <c r="G85" s="12">
        <v>12429</v>
      </c>
      <c r="H85" s="12"/>
      <c r="I85" s="15">
        <v>534</v>
      </c>
      <c r="J85" s="15">
        <v>508</v>
      </c>
      <c r="K85" s="12">
        <v>489</v>
      </c>
      <c r="L85" s="12"/>
      <c r="M85" s="15">
        <v>128</v>
      </c>
      <c r="N85" s="15">
        <v>107</v>
      </c>
      <c r="O85" s="12">
        <v>104</v>
      </c>
      <c r="P85" s="12"/>
      <c r="Q85" s="15">
        <v>825</v>
      </c>
      <c r="R85" s="15">
        <v>799</v>
      </c>
      <c r="S85" s="12">
        <v>777</v>
      </c>
      <c r="T85" s="12"/>
      <c r="U85" s="15">
        <v>483</v>
      </c>
      <c r="V85" s="15">
        <v>482</v>
      </c>
      <c r="W85" s="12">
        <v>452</v>
      </c>
      <c r="X85" s="12"/>
      <c r="Y85" s="131">
        <v>1970</v>
      </c>
      <c r="Z85" s="131">
        <v>1896</v>
      </c>
      <c r="AA85" s="400">
        <f>SUM(K85,O85,S85,W85)</f>
        <v>1822</v>
      </c>
      <c r="AB85" s="466">
        <f>AA85-Z85</f>
        <v>-74</v>
      </c>
      <c r="AC85" s="469">
        <f>AB85/Z85</f>
        <v>-3.9029535864978905E-2</v>
      </c>
      <c r="AD85" s="20">
        <v>10648</v>
      </c>
      <c r="AE85" s="20">
        <v>10622</v>
      </c>
      <c r="AF85" s="16">
        <v>10607</v>
      </c>
      <c r="AG85" s="16"/>
      <c r="AH85" s="20">
        <v>6580</v>
      </c>
      <c r="AI85" s="20">
        <v>6492</v>
      </c>
      <c r="AJ85" s="16">
        <v>6383</v>
      </c>
      <c r="AL85" s="13">
        <v>4512273.3000000007</v>
      </c>
      <c r="AM85" s="429">
        <v>4557059.72</v>
      </c>
      <c r="AN85" s="400">
        <f>K85*$AN$7</f>
        <v>4574898.1800000006</v>
      </c>
      <c r="AO85" s="400"/>
      <c r="AP85" s="13">
        <v>1148876.8</v>
      </c>
      <c r="AQ85" s="429">
        <v>1020644.11</v>
      </c>
      <c r="AR85" s="400">
        <f>O85*$AR$7</f>
        <v>1034607.6</v>
      </c>
      <c r="AS85" s="400"/>
      <c r="AT85" s="13">
        <v>6241034.25</v>
      </c>
      <c r="AU85" s="429">
        <v>6529507.9000000004</v>
      </c>
      <c r="AV85" s="400">
        <f>S85*$AV$7</f>
        <v>6393210.3899999997</v>
      </c>
      <c r="AW85" s="400"/>
      <c r="AX85" s="13">
        <v>6252410.8500000006</v>
      </c>
      <c r="AY85" s="429">
        <v>6675290.2999999998</v>
      </c>
      <c r="AZ85" s="400">
        <f>W85*$AZ$7</f>
        <v>6530586.4000000004</v>
      </c>
      <c r="BA85" s="400"/>
      <c r="BB85" s="13">
        <v>704258.72</v>
      </c>
      <c r="BC85" s="429">
        <v>745876.84</v>
      </c>
      <c r="BD85" s="400">
        <f>AF85*$BD$7</f>
        <v>776750.61</v>
      </c>
      <c r="BE85" s="400"/>
      <c r="BF85" s="13">
        <v>549298.4</v>
      </c>
      <c r="BG85" s="429">
        <v>558766.43999999994</v>
      </c>
      <c r="BH85" s="400">
        <f>AJ85*$BH$7</f>
        <v>572618.92999999993</v>
      </c>
      <c r="BI85" s="400"/>
      <c r="BJ85" s="429">
        <v>18154595.199999999</v>
      </c>
      <c r="BK85" s="429">
        <v>18782502.030000001</v>
      </c>
      <c r="BL85" s="400">
        <f>SUM(AN85,AR85,AV85,AZ85)</f>
        <v>18533302.57</v>
      </c>
      <c r="BM85" s="380">
        <f>BL85-BK85</f>
        <v>-249199.46000000089</v>
      </c>
      <c r="BN85" s="380">
        <f>BM85/G85</f>
        <v>-20.049839890578557</v>
      </c>
      <c r="BO85" s="833"/>
      <c r="BP85" s="13">
        <v>19408152.32</v>
      </c>
      <c r="BQ85" s="429">
        <v>20087145.309999999</v>
      </c>
      <c r="BR85" s="400">
        <f>SUM(BH85,BD85,AZ85,AV85,AR85,AN85)</f>
        <v>19882672.109999999</v>
      </c>
      <c r="BS85" s="430">
        <f>BR85-BQ85</f>
        <v>-204473.19999999925</v>
      </c>
      <c r="BT85" s="431">
        <f>BS85/G85</f>
        <v>-16.451299380481071</v>
      </c>
    </row>
    <row r="86" spans="1:72">
      <c r="A86" s="346">
        <v>233</v>
      </c>
      <c r="B86" s="343">
        <v>14</v>
      </c>
      <c r="C86" s="343">
        <v>14</v>
      </c>
      <c r="D86" s="349" t="s">
        <v>117</v>
      </c>
      <c r="E86" s="20">
        <v>15165</v>
      </c>
      <c r="F86" s="20">
        <v>15050</v>
      </c>
      <c r="G86" s="12">
        <v>14909</v>
      </c>
      <c r="H86" s="12"/>
      <c r="I86" s="15">
        <v>653</v>
      </c>
      <c r="J86" s="15">
        <v>631</v>
      </c>
      <c r="K86" s="12">
        <v>608</v>
      </c>
      <c r="L86" s="12"/>
      <c r="M86" s="15">
        <v>134</v>
      </c>
      <c r="N86" s="15">
        <v>122</v>
      </c>
      <c r="O86" s="12">
        <v>107</v>
      </c>
      <c r="P86" s="12"/>
      <c r="Q86" s="15">
        <v>983</v>
      </c>
      <c r="R86" s="15">
        <v>928</v>
      </c>
      <c r="S86" s="12">
        <v>897</v>
      </c>
      <c r="T86" s="12"/>
      <c r="U86" s="15">
        <v>572</v>
      </c>
      <c r="V86" s="15">
        <v>587</v>
      </c>
      <c r="W86" s="12">
        <v>545</v>
      </c>
      <c r="X86" s="12"/>
      <c r="Y86" s="131">
        <v>2342</v>
      </c>
      <c r="Z86" s="131">
        <v>2268</v>
      </c>
      <c r="AA86" s="400">
        <f>SUM(K86,O86,S86,W86)</f>
        <v>2157</v>
      </c>
      <c r="AB86" s="466">
        <f>AA86-Z86</f>
        <v>-111</v>
      </c>
      <c r="AC86" s="469">
        <f>AB86/Z86</f>
        <v>-4.8941798941798939E-2</v>
      </c>
      <c r="AD86" s="20">
        <v>12823</v>
      </c>
      <c r="AE86" s="20">
        <v>12782</v>
      </c>
      <c r="AF86" s="16">
        <v>12752</v>
      </c>
      <c r="AG86" s="16"/>
      <c r="AH86" s="20">
        <v>7756</v>
      </c>
      <c r="AI86" s="20">
        <v>7698</v>
      </c>
      <c r="AJ86" s="16">
        <v>7636</v>
      </c>
      <c r="AL86" s="13">
        <v>5517817.3500000006</v>
      </c>
      <c r="AM86" s="429">
        <v>5660442.29</v>
      </c>
      <c r="AN86" s="400">
        <f>K86*$AN$7</f>
        <v>5688216.9600000009</v>
      </c>
      <c r="AO86" s="400"/>
      <c r="AP86" s="13">
        <v>1202730.3999999999</v>
      </c>
      <c r="AQ86" s="429">
        <v>1163725.06</v>
      </c>
      <c r="AR86" s="400">
        <f>O86*$AR$7</f>
        <v>1064452.05</v>
      </c>
      <c r="AS86" s="400"/>
      <c r="AT86" s="13">
        <v>7436286.8700000001</v>
      </c>
      <c r="AU86" s="429">
        <v>7583708.8000000007</v>
      </c>
      <c r="AV86" s="400">
        <f>S86*$AV$7</f>
        <v>7380578.79</v>
      </c>
      <c r="AW86" s="400"/>
      <c r="AX86" s="13">
        <v>7404511.4000000004</v>
      </c>
      <c r="AY86" s="429">
        <v>8129451.0499999998</v>
      </c>
      <c r="AZ86" s="400">
        <f>W86*$AZ$7</f>
        <v>7874269</v>
      </c>
      <c r="BA86" s="400"/>
      <c r="BB86" s="13">
        <v>848113.22</v>
      </c>
      <c r="BC86" s="429">
        <v>897552.04</v>
      </c>
      <c r="BD86" s="400">
        <f>AF86*$BD$7</f>
        <v>933828.96000000008</v>
      </c>
      <c r="BE86" s="400"/>
      <c r="BF86" s="13">
        <v>647470.88</v>
      </c>
      <c r="BG86" s="429">
        <v>662566.86</v>
      </c>
      <c r="BH86" s="400">
        <f>AJ86*$BH$7</f>
        <v>685025.55999999994</v>
      </c>
      <c r="BI86" s="400"/>
      <c r="BJ86" s="429">
        <v>21561346.02</v>
      </c>
      <c r="BK86" s="429">
        <v>22537327.199999999</v>
      </c>
      <c r="BL86" s="400">
        <f>SUM(AN86,AR86,AV86,AZ86)</f>
        <v>22007516.800000001</v>
      </c>
      <c r="BM86" s="380">
        <f>BL86-BK86</f>
        <v>-529810.39999999851</v>
      </c>
      <c r="BN86" s="380">
        <f>BM86/G86</f>
        <v>-35.536280099268801</v>
      </c>
      <c r="BO86" s="833"/>
      <c r="BP86" s="13">
        <v>23056930.120000001</v>
      </c>
      <c r="BQ86" s="429">
        <v>24097446.100000001</v>
      </c>
      <c r="BR86" s="400">
        <f>SUM(BH86,BD86,AZ86,AV86,AR86,AN86)</f>
        <v>23626371.32</v>
      </c>
      <c r="BS86" s="430">
        <f>BR86-BQ86</f>
        <v>-471074.78000000119</v>
      </c>
      <c r="BT86" s="431">
        <f>BS86/G86</f>
        <v>-31.596671808974524</v>
      </c>
    </row>
    <row r="87" spans="1:72">
      <c r="A87" s="346">
        <v>235</v>
      </c>
      <c r="B87" s="343">
        <v>1</v>
      </c>
      <c r="C87" s="377">
        <v>33</v>
      </c>
      <c r="D87" s="349" t="s">
        <v>118</v>
      </c>
      <c r="E87" s="20">
        <v>10270</v>
      </c>
      <c r="F87" s="20">
        <v>10253</v>
      </c>
      <c r="G87" s="12">
        <v>10318</v>
      </c>
      <c r="H87" s="12"/>
      <c r="I87" s="15">
        <v>570</v>
      </c>
      <c r="J87" s="15">
        <v>572</v>
      </c>
      <c r="K87" s="12">
        <v>581</v>
      </c>
      <c r="L87" s="12"/>
      <c r="M87" s="15">
        <v>104</v>
      </c>
      <c r="N87" s="15">
        <v>119</v>
      </c>
      <c r="O87" s="12">
        <v>122</v>
      </c>
      <c r="P87" s="12"/>
      <c r="Q87" s="15">
        <v>806</v>
      </c>
      <c r="R87" s="15">
        <v>793</v>
      </c>
      <c r="S87" s="12">
        <v>784</v>
      </c>
      <c r="T87" s="12"/>
      <c r="U87" s="15">
        <v>461</v>
      </c>
      <c r="V87" s="15">
        <v>433</v>
      </c>
      <c r="W87" s="12">
        <v>441</v>
      </c>
      <c r="X87" s="12"/>
      <c r="Y87" s="131">
        <v>1941</v>
      </c>
      <c r="Z87" s="131">
        <v>1917</v>
      </c>
      <c r="AA87" s="400">
        <f>SUM(K87,O87,S87,W87)</f>
        <v>1928</v>
      </c>
      <c r="AB87" s="466">
        <f>AA87-Z87</f>
        <v>11</v>
      </c>
      <c r="AC87" s="469">
        <f>AB87/Z87</f>
        <v>5.7381324986958788E-3</v>
      </c>
      <c r="AD87" s="20">
        <v>8329</v>
      </c>
      <c r="AE87" s="20">
        <v>8336</v>
      </c>
      <c r="AF87" s="16">
        <v>8390</v>
      </c>
      <c r="AG87" s="16"/>
      <c r="AH87" s="20">
        <v>5608</v>
      </c>
      <c r="AI87" s="20">
        <v>5595</v>
      </c>
      <c r="AJ87" s="16">
        <v>5617</v>
      </c>
      <c r="AL87" s="13">
        <v>4816471.5</v>
      </c>
      <c r="AM87" s="429">
        <v>5131177.4800000004</v>
      </c>
      <c r="AN87" s="400">
        <f>K87*$AN$7</f>
        <v>5435615.2200000007</v>
      </c>
      <c r="AO87" s="400"/>
      <c r="AP87" s="13">
        <v>933462.4</v>
      </c>
      <c r="AQ87" s="429">
        <v>1135108.8700000001</v>
      </c>
      <c r="AR87" s="400">
        <f>O87*$AR$7</f>
        <v>1213674.3</v>
      </c>
      <c r="AS87" s="400"/>
      <c r="AT87" s="13">
        <v>6097301.3399999999</v>
      </c>
      <c r="AU87" s="429">
        <v>6480475.3000000007</v>
      </c>
      <c r="AV87" s="400">
        <f>S87*$AV$7</f>
        <v>6450806.8799999999</v>
      </c>
      <c r="AW87" s="400"/>
      <c r="AX87" s="13">
        <v>5967621.9500000002</v>
      </c>
      <c r="AY87" s="429">
        <v>5996681.9500000002</v>
      </c>
      <c r="AZ87" s="400">
        <f>W87*$AZ$7</f>
        <v>6371656.2000000002</v>
      </c>
      <c r="BA87" s="400"/>
      <c r="BB87" s="13">
        <v>550880.06000000006</v>
      </c>
      <c r="BC87" s="429">
        <v>585353.92000000004</v>
      </c>
      <c r="BD87" s="400">
        <f>AF87*$BD$7</f>
        <v>614399.70000000007</v>
      </c>
      <c r="BE87" s="400"/>
      <c r="BF87" s="13">
        <v>468155.84</v>
      </c>
      <c r="BG87" s="429">
        <v>481561.65</v>
      </c>
      <c r="BH87" s="400">
        <f>AJ87*$BH$7</f>
        <v>503901.06999999995</v>
      </c>
      <c r="BI87" s="400"/>
      <c r="BJ87" s="429">
        <v>17814857.190000001</v>
      </c>
      <c r="BK87" s="429">
        <v>18743443.600000001</v>
      </c>
      <c r="BL87" s="400">
        <f>SUM(AN87,AR87,AV87,AZ87)</f>
        <v>19471752.600000001</v>
      </c>
      <c r="BM87" s="380">
        <f>BL87-BK87</f>
        <v>728309</v>
      </c>
      <c r="BN87" s="380">
        <f>BM87/G87</f>
        <v>70.586257026555529</v>
      </c>
      <c r="BO87" s="833"/>
      <c r="BP87" s="13">
        <v>18833893.09</v>
      </c>
      <c r="BQ87" s="429">
        <v>19810359.170000002</v>
      </c>
      <c r="BR87" s="400">
        <f>SUM(BH87,BD87,AZ87,AV87,AR87,AN87)</f>
        <v>20590053.370000005</v>
      </c>
      <c r="BS87" s="430">
        <f>BR87-BQ87</f>
        <v>779694.20000000298</v>
      </c>
      <c r="BT87" s="431">
        <f>BS87/G87</f>
        <v>75.566408218647311</v>
      </c>
    </row>
    <row r="88" spans="1:72">
      <c r="A88" s="346">
        <v>236</v>
      </c>
      <c r="B88" s="343">
        <v>16</v>
      </c>
      <c r="C88" s="343">
        <v>16</v>
      </c>
      <c r="D88" s="349" t="s">
        <v>119</v>
      </c>
      <c r="E88" s="20">
        <v>4137</v>
      </c>
      <c r="F88" s="20">
        <v>4118</v>
      </c>
      <c r="G88" s="12">
        <v>4074</v>
      </c>
      <c r="H88" s="12"/>
      <c r="I88" s="15">
        <v>212</v>
      </c>
      <c r="J88" s="838">
        <v>200</v>
      </c>
      <c r="K88" s="12">
        <v>186</v>
      </c>
      <c r="L88" s="12"/>
      <c r="M88" s="838">
        <v>44</v>
      </c>
      <c r="N88" s="838">
        <v>49</v>
      </c>
      <c r="O88" s="12">
        <v>38</v>
      </c>
      <c r="P88" s="12"/>
      <c r="Q88" s="838">
        <v>353</v>
      </c>
      <c r="R88" s="838">
        <v>334</v>
      </c>
      <c r="S88" s="12">
        <v>316</v>
      </c>
      <c r="T88" s="12"/>
      <c r="U88" s="838">
        <v>162</v>
      </c>
      <c r="V88" s="838">
        <v>173</v>
      </c>
      <c r="W88" s="12">
        <v>182</v>
      </c>
      <c r="X88" s="12"/>
      <c r="Y88" s="131">
        <v>771</v>
      </c>
      <c r="Z88" s="131">
        <v>756</v>
      </c>
      <c r="AA88" s="400">
        <f>SUM(K88,O88,S88,W88)</f>
        <v>722</v>
      </c>
      <c r="AB88" s="466">
        <f>AA88-Z88</f>
        <v>-34</v>
      </c>
      <c r="AC88" s="469">
        <f>AB88/Z88</f>
        <v>-4.4973544973544971E-2</v>
      </c>
      <c r="AD88" s="20">
        <v>3366</v>
      </c>
      <c r="AE88" s="20">
        <v>3362</v>
      </c>
      <c r="AF88" s="16">
        <v>3352</v>
      </c>
      <c r="AG88" s="16"/>
      <c r="AH88" s="20">
        <v>2175</v>
      </c>
      <c r="AI88" s="20">
        <v>2155</v>
      </c>
      <c r="AJ88" s="16">
        <v>2132</v>
      </c>
      <c r="AL88" s="13">
        <v>1791389.4</v>
      </c>
      <c r="AM88" s="429">
        <v>1794118</v>
      </c>
      <c r="AN88" s="400">
        <f>K88*$AN$7</f>
        <v>1740145.32</v>
      </c>
      <c r="AO88" s="400"/>
      <c r="AP88" s="13">
        <v>394926.4</v>
      </c>
      <c r="AQ88" s="429">
        <v>467397.77</v>
      </c>
      <c r="AR88" s="400">
        <f>O88*$AR$7</f>
        <v>378029.7</v>
      </c>
      <c r="AS88" s="400"/>
      <c r="AT88" s="13">
        <v>2670406.17</v>
      </c>
      <c r="AU88" s="429">
        <v>2729481.4</v>
      </c>
      <c r="AV88" s="400">
        <f>S88*$AV$7</f>
        <v>2600070.12</v>
      </c>
      <c r="AW88" s="400"/>
      <c r="AX88" s="13">
        <v>2097081.9</v>
      </c>
      <c r="AY88" s="429">
        <v>2395902.9500000002</v>
      </c>
      <c r="AZ88" s="400">
        <f>W88*$AZ$7</f>
        <v>2629572.4</v>
      </c>
      <c r="BA88" s="400"/>
      <c r="BB88" s="13">
        <v>222627.24</v>
      </c>
      <c r="BC88" s="429">
        <v>236079.64</v>
      </c>
      <c r="BD88" s="400">
        <f>AF88*$BD$7</f>
        <v>245466.96000000002</v>
      </c>
      <c r="BE88" s="400"/>
      <c r="BF88" s="13">
        <v>181569</v>
      </c>
      <c r="BG88" s="429">
        <v>185480.85</v>
      </c>
      <c r="BH88" s="400">
        <f>AJ88*$BH$7</f>
        <v>191261.72</v>
      </c>
      <c r="BI88" s="400"/>
      <c r="BJ88" s="429">
        <v>6953803.870000001</v>
      </c>
      <c r="BK88" s="429">
        <v>7386900.1199999992</v>
      </c>
      <c r="BL88" s="400">
        <f>SUM(AN88,AR88,AV88,AZ88)</f>
        <v>7347817.540000001</v>
      </c>
      <c r="BM88" s="380">
        <f>BL88-BK88</f>
        <v>-39082.579999998212</v>
      </c>
      <c r="BN88" s="380">
        <f>BM88/G88</f>
        <v>-9.5931713303873867</v>
      </c>
      <c r="BO88" s="833"/>
      <c r="BP88" s="13">
        <v>7358000.1100000013</v>
      </c>
      <c r="BQ88" s="429">
        <v>7808460.6099999994</v>
      </c>
      <c r="BR88" s="400">
        <f>SUM(BH88,BD88,AZ88,AV88,AR88,AN88)</f>
        <v>7784546.2200000007</v>
      </c>
      <c r="BS88" s="430">
        <f>BR88-BQ88</f>
        <v>-23914.389999998733</v>
      </c>
      <c r="BT88" s="431">
        <f>BS88/G88</f>
        <v>-5.8700024545897724</v>
      </c>
    </row>
    <row r="89" spans="1:72">
      <c r="A89" s="346">
        <v>239</v>
      </c>
      <c r="B89" s="343">
        <v>11</v>
      </c>
      <c r="C89" s="343">
        <v>11</v>
      </c>
      <c r="D89" s="349" t="s">
        <v>120</v>
      </c>
      <c r="E89" s="20">
        <v>2035</v>
      </c>
      <c r="F89" s="20">
        <v>1985</v>
      </c>
      <c r="G89" s="12">
        <v>1922</v>
      </c>
      <c r="H89" s="12"/>
      <c r="I89" s="15">
        <v>72</v>
      </c>
      <c r="J89" s="15">
        <v>60</v>
      </c>
      <c r="K89" s="12">
        <v>54</v>
      </c>
      <c r="L89" s="12"/>
      <c r="M89" s="15">
        <v>20</v>
      </c>
      <c r="N89" s="15">
        <v>16</v>
      </c>
      <c r="O89" s="12">
        <v>13</v>
      </c>
      <c r="P89" s="12"/>
      <c r="Q89" s="15">
        <v>91</v>
      </c>
      <c r="R89" s="15">
        <v>93</v>
      </c>
      <c r="S89" s="12">
        <v>92</v>
      </c>
      <c r="T89" s="12"/>
      <c r="U89" s="15">
        <v>53</v>
      </c>
      <c r="V89" s="15">
        <v>56</v>
      </c>
      <c r="W89" s="12">
        <v>53</v>
      </c>
      <c r="X89" s="12"/>
      <c r="Y89" s="131">
        <v>236</v>
      </c>
      <c r="Z89" s="131">
        <v>225</v>
      </c>
      <c r="AA89" s="400">
        <f>SUM(K89,O89,S89,W89)</f>
        <v>212</v>
      </c>
      <c r="AB89" s="466">
        <f>AA89-Z89</f>
        <v>-13</v>
      </c>
      <c r="AC89" s="469">
        <f>AB89/Z89</f>
        <v>-5.7777777777777775E-2</v>
      </c>
      <c r="AD89" s="20">
        <v>1799</v>
      </c>
      <c r="AE89" s="20">
        <v>1760</v>
      </c>
      <c r="AF89" s="16">
        <v>1710</v>
      </c>
      <c r="AG89" s="16"/>
      <c r="AH89" s="20">
        <v>916</v>
      </c>
      <c r="AI89" s="20">
        <v>888</v>
      </c>
      <c r="AJ89" s="16">
        <v>845</v>
      </c>
      <c r="AL89" s="13">
        <v>608396.4</v>
      </c>
      <c r="AM89" s="429">
        <v>538235.4</v>
      </c>
      <c r="AN89" s="400">
        <f>K89*$AN$7</f>
        <v>505203.48000000004</v>
      </c>
      <c r="AO89" s="400"/>
      <c r="AP89" s="13">
        <v>179512</v>
      </c>
      <c r="AQ89" s="429">
        <v>152619.68</v>
      </c>
      <c r="AR89" s="400">
        <f>O89*$AR$7</f>
        <v>129325.95</v>
      </c>
      <c r="AS89" s="400"/>
      <c r="AT89" s="13">
        <v>688404.99</v>
      </c>
      <c r="AU89" s="429">
        <v>760005.3</v>
      </c>
      <c r="AV89" s="400">
        <f>S89*$AV$7</f>
        <v>756982.44</v>
      </c>
      <c r="AW89" s="400"/>
      <c r="AX89" s="13">
        <v>686082.35000000009</v>
      </c>
      <c r="AY89" s="429">
        <v>775552.4</v>
      </c>
      <c r="AZ89" s="400">
        <f>W89*$AZ$7</f>
        <v>765754.60000000009</v>
      </c>
      <c r="BA89" s="400"/>
      <c r="BB89" s="13">
        <v>118985.86</v>
      </c>
      <c r="BC89" s="429">
        <v>123587.2</v>
      </c>
      <c r="BD89" s="400">
        <f>AF89*$BD$7</f>
        <v>125223.3</v>
      </c>
      <c r="BE89" s="400"/>
      <c r="BF89" s="13">
        <v>76467.680000000008</v>
      </c>
      <c r="BG89" s="429">
        <v>76430.159999999989</v>
      </c>
      <c r="BH89" s="400">
        <f>AJ89*$BH$7</f>
        <v>75804.95</v>
      </c>
      <c r="BI89" s="400"/>
      <c r="BJ89" s="429">
        <v>2162395.7400000002</v>
      </c>
      <c r="BK89" s="429">
        <v>2226412.7799999998</v>
      </c>
      <c r="BL89" s="400">
        <f>SUM(AN89,AR89,AV89,AZ89)</f>
        <v>2157266.4700000002</v>
      </c>
      <c r="BM89" s="380">
        <f>BL89-BK89</f>
        <v>-69146.30999999959</v>
      </c>
      <c r="BN89" s="380">
        <f>BM89/G89</f>
        <v>-35.976227887616851</v>
      </c>
      <c r="BO89" s="833"/>
      <c r="BP89" s="13">
        <v>2357849.2799999998</v>
      </c>
      <c r="BQ89" s="429">
        <v>2426430.14</v>
      </c>
      <c r="BR89" s="400">
        <f>SUM(BH89,BD89,AZ89,AV89,AR89,AN89)</f>
        <v>2358294.7200000002</v>
      </c>
      <c r="BS89" s="430">
        <f>BR89-BQ89</f>
        <v>-68135.419999999925</v>
      </c>
      <c r="BT89" s="431">
        <f>BS89/G89</f>
        <v>-35.450270551508808</v>
      </c>
    </row>
    <row r="90" spans="1:72">
      <c r="A90" s="346">
        <v>240</v>
      </c>
      <c r="B90" s="343">
        <v>19</v>
      </c>
      <c r="C90" s="343">
        <v>19</v>
      </c>
      <c r="D90" s="349" t="s">
        <v>121</v>
      </c>
      <c r="E90" s="20">
        <v>19371</v>
      </c>
      <c r="F90" s="20">
        <v>19402</v>
      </c>
      <c r="G90" s="12">
        <v>19339</v>
      </c>
      <c r="H90" s="12"/>
      <c r="I90" s="15">
        <v>797</v>
      </c>
      <c r="J90" s="15">
        <v>771</v>
      </c>
      <c r="K90" s="12">
        <v>742</v>
      </c>
      <c r="L90" s="12"/>
      <c r="M90" s="15">
        <v>170</v>
      </c>
      <c r="N90" s="15">
        <v>156</v>
      </c>
      <c r="O90" s="12">
        <v>136</v>
      </c>
      <c r="P90" s="12"/>
      <c r="Q90" s="15">
        <v>1176</v>
      </c>
      <c r="R90" s="15">
        <v>1148</v>
      </c>
      <c r="S90" s="12">
        <v>1085</v>
      </c>
      <c r="T90" s="12"/>
      <c r="U90" s="15">
        <v>679</v>
      </c>
      <c r="V90" s="15">
        <v>680</v>
      </c>
      <c r="W90" s="12">
        <v>678</v>
      </c>
      <c r="X90" s="12"/>
      <c r="Y90" s="131">
        <v>2822</v>
      </c>
      <c r="Z90" s="131">
        <v>2755</v>
      </c>
      <c r="AA90" s="400">
        <f>SUM(K90,O90,S90,W90)</f>
        <v>2641</v>
      </c>
      <c r="AB90" s="466">
        <f>AA90-Z90</f>
        <v>-114</v>
      </c>
      <c r="AC90" s="469">
        <f>AB90/Z90</f>
        <v>-4.1379310344827586E-2</v>
      </c>
      <c r="AD90" s="20">
        <v>16549</v>
      </c>
      <c r="AE90" s="20">
        <v>16647</v>
      </c>
      <c r="AF90" s="16">
        <v>16698</v>
      </c>
      <c r="AG90" s="16"/>
      <c r="AH90" s="20">
        <v>10154</v>
      </c>
      <c r="AI90" s="20">
        <v>10170</v>
      </c>
      <c r="AJ90" s="16">
        <v>10213</v>
      </c>
      <c r="AL90" s="13">
        <v>6734610.1500000004</v>
      </c>
      <c r="AM90" s="429">
        <v>6916324.8899999997</v>
      </c>
      <c r="AN90" s="400">
        <f>K90*$AN$7</f>
        <v>6941870.040000001</v>
      </c>
      <c r="AO90" s="400"/>
      <c r="AP90" s="13">
        <v>1525852</v>
      </c>
      <c r="AQ90" s="429">
        <v>1488041.88</v>
      </c>
      <c r="AR90" s="400">
        <f>O90*$AR$7</f>
        <v>1352948.4</v>
      </c>
      <c r="AS90" s="400"/>
      <c r="AT90" s="13">
        <v>8896310.6400000006</v>
      </c>
      <c r="AU90" s="429">
        <v>9381570.8000000007</v>
      </c>
      <c r="AV90" s="400">
        <f>S90*$AV$7</f>
        <v>8927455.9499999993</v>
      </c>
      <c r="AW90" s="400"/>
      <c r="AX90" s="13">
        <v>8789621.0500000007</v>
      </c>
      <c r="AY90" s="429">
        <v>9417422</v>
      </c>
      <c r="AZ90" s="400">
        <f>W90*$AZ$7</f>
        <v>9795879.5999999996</v>
      </c>
      <c r="BA90" s="400"/>
      <c r="BB90" s="13">
        <v>1094550.8600000001</v>
      </c>
      <c r="BC90" s="429">
        <v>1168952.3400000001</v>
      </c>
      <c r="BD90" s="400">
        <f>AF90*$BD$7</f>
        <v>1222794.54</v>
      </c>
      <c r="BE90" s="400"/>
      <c r="BF90" s="13">
        <v>847655.92</v>
      </c>
      <c r="BG90" s="429">
        <v>875331.89999999991</v>
      </c>
      <c r="BH90" s="400">
        <f>AJ90*$BH$7</f>
        <v>916208.23</v>
      </c>
      <c r="BI90" s="400"/>
      <c r="BJ90" s="429">
        <v>25946393.84</v>
      </c>
      <c r="BK90" s="429">
        <v>27203359.57</v>
      </c>
      <c r="BL90" s="400">
        <f>SUM(AN90,AR90,AV90,AZ90)</f>
        <v>27018153.990000002</v>
      </c>
      <c r="BM90" s="380">
        <f>BL90-BK90</f>
        <v>-185205.57999999821</v>
      </c>
      <c r="BN90" s="380">
        <f>BM90/G90</f>
        <v>-9.5767919747659249</v>
      </c>
      <c r="BO90" s="833"/>
      <c r="BP90" s="13">
        <v>27888600.620000001</v>
      </c>
      <c r="BQ90" s="429">
        <v>29247643.809999999</v>
      </c>
      <c r="BR90" s="400">
        <f>SUM(BH90,BD90,AZ90,AV90,AR90,AN90)</f>
        <v>29157156.759999998</v>
      </c>
      <c r="BS90" s="430">
        <f>BR90-BQ90</f>
        <v>-90487.050000000745</v>
      </c>
      <c r="BT90" s="431">
        <f>BS90/G90</f>
        <v>-4.6789932261234162</v>
      </c>
    </row>
    <row r="91" spans="1:72">
      <c r="A91" s="346">
        <v>241</v>
      </c>
      <c r="B91" s="343">
        <v>19</v>
      </c>
      <c r="C91" s="343">
        <v>19</v>
      </c>
      <c r="D91" s="349" t="s">
        <v>122</v>
      </c>
      <c r="E91" s="20">
        <v>7691</v>
      </c>
      <c r="F91" s="20">
        <v>7604</v>
      </c>
      <c r="G91" s="12">
        <v>7576</v>
      </c>
      <c r="H91" s="12"/>
      <c r="I91" s="15">
        <v>385</v>
      </c>
      <c r="J91" s="15">
        <v>357</v>
      </c>
      <c r="K91" s="12">
        <v>358</v>
      </c>
      <c r="L91" s="12"/>
      <c r="M91" s="15">
        <v>75</v>
      </c>
      <c r="N91" s="15">
        <v>78</v>
      </c>
      <c r="O91" s="12">
        <v>63</v>
      </c>
      <c r="P91" s="12"/>
      <c r="Q91" s="15">
        <v>565</v>
      </c>
      <c r="R91" s="15">
        <v>527</v>
      </c>
      <c r="S91" s="12">
        <v>523</v>
      </c>
      <c r="T91" s="12"/>
      <c r="U91" s="15">
        <v>287</v>
      </c>
      <c r="V91" s="15">
        <v>299</v>
      </c>
      <c r="W91" s="12">
        <v>291</v>
      </c>
      <c r="X91" s="12"/>
      <c r="Y91" s="131">
        <v>1312</v>
      </c>
      <c r="Z91" s="131">
        <v>1261</v>
      </c>
      <c r="AA91" s="400">
        <f>SUM(K91,O91,S91,W91)</f>
        <v>1235</v>
      </c>
      <c r="AB91" s="466">
        <f>AA91-Z91</f>
        <v>-26</v>
      </c>
      <c r="AC91" s="469">
        <f>AB91/Z91</f>
        <v>-2.0618556701030927E-2</v>
      </c>
      <c r="AD91" s="20">
        <v>6379</v>
      </c>
      <c r="AE91" s="20">
        <v>6343</v>
      </c>
      <c r="AF91" s="16">
        <v>6341</v>
      </c>
      <c r="AG91" s="16"/>
      <c r="AH91" s="20">
        <v>4056</v>
      </c>
      <c r="AI91" s="20">
        <v>3989</v>
      </c>
      <c r="AJ91" s="16">
        <v>3943</v>
      </c>
      <c r="AL91" s="13">
        <v>3253230.75</v>
      </c>
      <c r="AM91" s="429">
        <v>3202500.63</v>
      </c>
      <c r="AN91" s="400">
        <f>K91*$AN$7</f>
        <v>3349311.9600000004</v>
      </c>
      <c r="AO91" s="400"/>
      <c r="AP91" s="13">
        <v>673170</v>
      </c>
      <c r="AQ91" s="429">
        <v>744020.94</v>
      </c>
      <c r="AR91" s="400">
        <f>O91*$AR$7</f>
        <v>626733.44999999995</v>
      </c>
      <c r="AS91" s="400"/>
      <c r="AT91" s="13">
        <v>4274162.8500000006</v>
      </c>
      <c r="AU91" s="429">
        <v>4306696.7</v>
      </c>
      <c r="AV91" s="400">
        <f>S91*$AV$7</f>
        <v>4303280.6099999994</v>
      </c>
      <c r="AW91" s="400"/>
      <c r="AX91" s="13">
        <v>3715200.65</v>
      </c>
      <c r="AY91" s="429">
        <v>4140895.85</v>
      </c>
      <c r="AZ91" s="400">
        <f>W91*$AZ$7</f>
        <v>4204426.2</v>
      </c>
      <c r="BA91" s="400"/>
      <c r="BB91" s="13">
        <v>421907.06</v>
      </c>
      <c r="BC91" s="429">
        <v>445405.46</v>
      </c>
      <c r="BD91" s="400">
        <f>AF91*$BD$7</f>
        <v>464351.43000000005</v>
      </c>
      <c r="BE91" s="400"/>
      <c r="BF91" s="13">
        <v>338594.88</v>
      </c>
      <c r="BG91" s="429">
        <v>343333.23</v>
      </c>
      <c r="BH91" s="400">
        <f>AJ91*$BH$7</f>
        <v>353726.52999999997</v>
      </c>
      <c r="BI91" s="400"/>
      <c r="BJ91" s="429">
        <v>11915764.25</v>
      </c>
      <c r="BK91" s="429">
        <v>12394114.119999999</v>
      </c>
      <c r="BL91" s="400">
        <f>SUM(AN91,AR91,AV91,AZ91)</f>
        <v>12483752.219999999</v>
      </c>
      <c r="BM91" s="380">
        <f>BL91-BK91</f>
        <v>89638.099999999627</v>
      </c>
      <c r="BN91" s="380">
        <f>BM91/G91</f>
        <v>11.831850580781365</v>
      </c>
      <c r="BO91" s="833"/>
      <c r="BP91" s="13">
        <v>12676266.189999999</v>
      </c>
      <c r="BQ91" s="429">
        <v>13182852.810000001</v>
      </c>
      <c r="BR91" s="400">
        <f>SUM(BH91,BD91,AZ91,AV91,AR91,AN91)</f>
        <v>13301830.18</v>
      </c>
      <c r="BS91" s="430">
        <f>BR91-BQ91</f>
        <v>118977.36999999918</v>
      </c>
      <c r="BT91" s="431">
        <f>BS91/G91</f>
        <v>15.704510295670431</v>
      </c>
    </row>
    <row r="92" spans="1:72">
      <c r="A92" s="346">
        <v>244</v>
      </c>
      <c r="B92" s="343">
        <v>17</v>
      </c>
      <c r="C92" s="343">
        <v>17</v>
      </c>
      <c r="D92" s="349" t="s">
        <v>123</v>
      </c>
      <c r="E92" s="20">
        <v>19514</v>
      </c>
      <c r="F92" s="20">
        <v>19657</v>
      </c>
      <c r="G92" s="12">
        <v>19702</v>
      </c>
      <c r="H92" s="12"/>
      <c r="I92" s="15">
        <v>1512</v>
      </c>
      <c r="J92" s="15">
        <v>1517</v>
      </c>
      <c r="K92" s="12">
        <v>1523</v>
      </c>
      <c r="L92" s="12"/>
      <c r="M92" s="15">
        <v>307</v>
      </c>
      <c r="N92" s="15">
        <v>270</v>
      </c>
      <c r="O92" s="12">
        <v>235</v>
      </c>
      <c r="P92" s="12"/>
      <c r="Q92" s="15">
        <v>1899</v>
      </c>
      <c r="R92" s="15">
        <v>1887</v>
      </c>
      <c r="S92" s="12">
        <v>1835</v>
      </c>
      <c r="T92" s="12"/>
      <c r="U92" s="15">
        <v>1033</v>
      </c>
      <c r="V92" s="15">
        <v>1045</v>
      </c>
      <c r="W92" s="12">
        <v>1037</v>
      </c>
      <c r="X92" s="12"/>
      <c r="Y92" s="131">
        <v>4751</v>
      </c>
      <c r="Z92" s="131">
        <v>4719</v>
      </c>
      <c r="AA92" s="400">
        <f>SUM(K92,O92,S92,W92)</f>
        <v>4630</v>
      </c>
      <c r="AB92" s="466">
        <f>AA92-Z92</f>
        <v>-89</v>
      </c>
      <c r="AC92" s="469">
        <f>AB92/Z92</f>
        <v>-1.8859927950837043E-2</v>
      </c>
      <c r="AD92" s="20">
        <v>14763</v>
      </c>
      <c r="AE92" s="20">
        <v>14938</v>
      </c>
      <c r="AF92" s="16">
        <v>15072</v>
      </c>
      <c r="AG92" s="16"/>
      <c r="AH92" s="20">
        <v>10860</v>
      </c>
      <c r="AI92" s="20">
        <v>10941</v>
      </c>
      <c r="AJ92" s="16">
        <v>10979</v>
      </c>
      <c r="AL92" s="13">
        <v>12776324.4</v>
      </c>
      <c r="AM92" s="429">
        <v>13608385.029999999</v>
      </c>
      <c r="AN92" s="400">
        <f>K92*$AN$7</f>
        <v>14248609.260000002</v>
      </c>
      <c r="AO92" s="400"/>
      <c r="AP92" s="13">
        <v>2755509.2</v>
      </c>
      <c r="AQ92" s="429">
        <v>2575457.1</v>
      </c>
      <c r="AR92" s="400">
        <f>O92*$AR$7</f>
        <v>2337815.25</v>
      </c>
      <c r="AS92" s="400"/>
      <c r="AT92" s="13">
        <v>14365726.109999999</v>
      </c>
      <c r="AU92" s="429">
        <v>15420752.699999999</v>
      </c>
      <c r="AV92" s="400">
        <f>S92*$AV$7</f>
        <v>15098508.449999999</v>
      </c>
      <c r="AW92" s="400"/>
      <c r="AX92" s="13">
        <v>13372133.35</v>
      </c>
      <c r="AY92" s="429">
        <v>14472361.75</v>
      </c>
      <c r="AZ92" s="400">
        <f>W92*$AZ$7</f>
        <v>14982783.4</v>
      </c>
      <c r="BA92" s="400"/>
      <c r="BB92" s="13">
        <v>976424.82000000007</v>
      </c>
      <c r="BC92" s="429">
        <v>1048946.3600000001</v>
      </c>
      <c r="BD92" s="400">
        <f>AF92*$BD$7</f>
        <v>1103722.56</v>
      </c>
      <c r="BE92" s="400"/>
      <c r="BF92" s="13">
        <v>906592.8</v>
      </c>
      <c r="BG92" s="429">
        <v>941691.86999999988</v>
      </c>
      <c r="BH92" s="400">
        <f>AJ92*$BH$7</f>
        <v>984926.09</v>
      </c>
      <c r="BI92" s="400"/>
      <c r="BJ92" s="429">
        <v>43269693.060000002</v>
      </c>
      <c r="BK92" s="429">
        <v>46076956.579999998</v>
      </c>
      <c r="BL92" s="400">
        <f>SUM(AN92,AR92,AV92,AZ92)</f>
        <v>46667716.359999999</v>
      </c>
      <c r="BM92" s="380">
        <f>BL92-BK92</f>
        <v>590759.78000000119</v>
      </c>
      <c r="BN92" s="380">
        <f>BM92/G92</f>
        <v>29.98476195310127</v>
      </c>
      <c r="BO92" s="833"/>
      <c r="BP92" s="13">
        <v>45152710.68</v>
      </c>
      <c r="BQ92" s="429">
        <v>48067594.809999987</v>
      </c>
      <c r="BR92" s="400">
        <f>SUM(BH92,BD92,AZ92,AV92,AR92,AN92)</f>
        <v>48756365.010000005</v>
      </c>
      <c r="BS92" s="430">
        <f>BR92-BQ92</f>
        <v>688770.20000001788</v>
      </c>
      <c r="BT92" s="431">
        <f>BS92/G92</f>
        <v>34.959405136535267</v>
      </c>
    </row>
    <row r="93" spans="1:72">
      <c r="A93" s="346">
        <v>245</v>
      </c>
      <c r="B93" s="343">
        <v>1</v>
      </c>
      <c r="C93" s="377">
        <v>32</v>
      </c>
      <c r="D93" s="349" t="s">
        <v>124</v>
      </c>
      <c r="E93" s="20">
        <v>38211</v>
      </c>
      <c r="F93" s="20">
        <v>38461</v>
      </c>
      <c r="G93" s="12">
        <v>38767</v>
      </c>
      <c r="H93" s="12"/>
      <c r="I93" s="15">
        <v>2134</v>
      </c>
      <c r="J93" s="15">
        <v>2115</v>
      </c>
      <c r="K93" s="12">
        <v>2140</v>
      </c>
      <c r="L93" s="12"/>
      <c r="M93" s="15">
        <v>410</v>
      </c>
      <c r="N93" s="15">
        <v>379</v>
      </c>
      <c r="O93" s="12">
        <v>343</v>
      </c>
      <c r="P93" s="12"/>
      <c r="Q93" s="15">
        <v>2525</v>
      </c>
      <c r="R93" s="15">
        <v>2503</v>
      </c>
      <c r="S93" s="12">
        <v>2512</v>
      </c>
      <c r="T93" s="12"/>
      <c r="U93" s="15">
        <v>1363</v>
      </c>
      <c r="V93" s="15">
        <v>1395</v>
      </c>
      <c r="W93" s="12">
        <v>1321</v>
      </c>
      <c r="X93" s="12"/>
      <c r="Y93" s="131">
        <v>6432</v>
      </c>
      <c r="Z93" s="131">
        <v>6392</v>
      </c>
      <c r="AA93" s="400">
        <f>SUM(K93,O93,S93,W93)</f>
        <v>6316</v>
      </c>
      <c r="AB93" s="466">
        <f>AA93-Z93</f>
        <v>-76</v>
      </c>
      <c r="AC93" s="469">
        <f>AB93/Z93</f>
        <v>-1.1889862327909888E-2</v>
      </c>
      <c r="AD93" s="20">
        <v>31779</v>
      </c>
      <c r="AE93" s="20">
        <v>32069</v>
      </c>
      <c r="AF93" s="16">
        <v>32451</v>
      </c>
      <c r="AG93" s="16"/>
      <c r="AH93" s="20">
        <v>22972</v>
      </c>
      <c r="AI93" s="20">
        <v>23073</v>
      </c>
      <c r="AJ93" s="16">
        <v>23224</v>
      </c>
      <c r="AL93" s="13">
        <v>18032193.300000001</v>
      </c>
      <c r="AM93" s="429">
        <v>18972797.850000001</v>
      </c>
      <c r="AN93" s="400">
        <f>K93*$AN$7</f>
        <v>20021026.800000001</v>
      </c>
      <c r="AO93" s="400"/>
      <c r="AP93" s="13">
        <v>3679996</v>
      </c>
      <c r="AQ93" s="429">
        <v>3615178.67</v>
      </c>
      <c r="AR93" s="400">
        <f>O93*$AR$7</f>
        <v>3412215.4499999997</v>
      </c>
      <c r="AS93" s="400"/>
      <c r="AT93" s="13">
        <v>19101347.25</v>
      </c>
      <c r="AU93" s="429">
        <v>20454766.300000001</v>
      </c>
      <c r="AV93" s="400">
        <f>S93*$AV$7</f>
        <v>20668911.84</v>
      </c>
      <c r="AW93" s="400"/>
      <c r="AX93" s="13">
        <v>17643966.850000001</v>
      </c>
      <c r="AY93" s="429">
        <v>19319564.25</v>
      </c>
      <c r="AZ93" s="400">
        <f>W93*$AZ$7</f>
        <v>19086072.199999999</v>
      </c>
      <c r="BA93" s="400"/>
      <c r="BB93" s="13">
        <v>2101863.06</v>
      </c>
      <c r="BC93" s="429">
        <v>2251885.1800000002</v>
      </c>
      <c r="BD93" s="400">
        <f>AF93*$BD$7</f>
        <v>2376386.73</v>
      </c>
      <c r="BE93" s="400"/>
      <c r="BF93" s="13">
        <v>1917702.56</v>
      </c>
      <c r="BG93" s="429">
        <v>1985893.11</v>
      </c>
      <c r="BH93" s="400">
        <f>AJ93*$BH$7</f>
        <v>2083425.0399999998</v>
      </c>
      <c r="BI93" s="400"/>
      <c r="BJ93" s="429">
        <v>58457503.399999999</v>
      </c>
      <c r="BK93" s="429">
        <v>62362307.070000008</v>
      </c>
      <c r="BL93" s="400">
        <f>SUM(AN93,AR93,AV93,AZ93)</f>
        <v>63188226.290000007</v>
      </c>
      <c r="BM93" s="380">
        <f>BL93-BK93</f>
        <v>825919.21999999881</v>
      </c>
      <c r="BN93" s="380">
        <f>BM93/G93</f>
        <v>21.304697809993005</v>
      </c>
      <c r="BO93" s="833"/>
      <c r="BP93" s="13">
        <v>62477069.020000003</v>
      </c>
      <c r="BQ93" s="429">
        <v>66600085.360000007</v>
      </c>
      <c r="BR93" s="400">
        <f>SUM(BH93,BD93,AZ93,AV93,AR93,AN93)</f>
        <v>67648038.060000002</v>
      </c>
      <c r="BS93" s="430">
        <f>BR93-BQ93</f>
        <v>1047952.6999999955</v>
      </c>
      <c r="BT93" s="431">
        <f>BS93/G93</f>
        <v>27.032081409446064</v>
      </c>
    </row>
    <row r="94" spans="1:72">
      <c r="A94" s="346">
        <v>249</v>
      </c>
      <c r="B94" s="343">
        <v>13</v>
      </c>
      <c r="C94" s="343">
        <v>13</v>
      </c>
      <c r="D94" s="349" t="s">
        <v>125</v>
      </c>
      <c r="E94" s="20">
        <v>9184</v>
      </c>
      <c r="F94" s="20">
        <v>9128</v>
      </c>
      <c r="G94" s="12">
        <v>9014</v>
      </c>
      <c r="H94" s="12"/>
      <c r="I94" s="15">
        <v>325</v>
      </c>
      <c r="J94" s="15">
        <v>301</v>
      </c>
      <c r="K94" s="12">
        <v>293</v>
      </c>
      <c r="L94" s="12"/>
      <c r="M94" s="15">
        <v>63</v>
      </c>
      <c r="N94" s="15">
        <v>77</v>
      </c>
      <c r="O94" s="12">
        <v>46</v>
      </c>
      <c r="P94" s="12"/>
      <c r="Q94" s="15">
        <v>560</v>
      </c>
      <c r="R94" s="15">
        <v>513</v>
      </c>
      <c r="S94" s="12">
        <v>505</v>
      </c>
      <c r="T94" s="12"/>
      <c r="U94" s="15">
        <v>300</v>
      </c>
      <c r="V94" s="15">
        <v>317</v>
      </c>
      <c r="W94" s="12">
        <v>312</v>
      </c>
      <c r="X94" s="12"/>
      <c r="Y94" s="131">
        <v>1248</v>
      </c>
      <c r="Z94" s="131">
        <v>1208</v>
      </c>
      <c r="AA94" s="400">
        <f>SUM(K94,O94,S94,W94)</f>
        <v>1156</v>
      </c>
      <c r="AB94" s="466">
        <f>AA94-Z94</f>
        <v>-52</v>
      </c>
      <c r="AC94" s="469">
        <f>AB94/Z94</f>
        <v>-4.3046357615894038E-2</v>
      </c>
      <c r="AD94" s="20">
        <v>7936</v>
      </c>
      <c r="AE94" s="20">
        <v>7920</v>
      </c>
      <c r="AF94" s="16">
        <v>7858</v>
      </c>
      <c r="AG94" s="16"/>
      <c r="AH94" s="20">
        <v>4412</v>
      </c>
      <c r="AI94" s="20">
        <v>4358</v>
      </c>
      <c r="AJ94" s="16">
        <v>4266</v>
      </c>
      <c r="AL94" s="13">
        <v>2746233.75</v>
      </c>
      <c r="AM94" s="429">
        <v>2700147.59</v>
      </c>
      <c r="AN94" s="400">
        <f>K94*$AN$7</f>
        <v>2741196.66</v>
      </c>
      <c r="AO94" s="400"/>
      <c r="AP94" s="13">
        <v>565462.80000000005</v>
      </c>
      <c r="AQ94" s="429">
        <v>734482.21</v>
      </c>
      <c r="AR94" s="400">
        <f>O94*$AR$7</f>
        <v>457614.89999999997</v>
      </c>
      <c r="AS94" s="400"/>
      <c r="AT94" s="13">
        <v>4236338.4000000004</v>
      </c>
      <c r="AU94" s="429">
        <v>4192287.3</v>
      </c>
      <c r="AV94" s="400">
        <f>S94*$AV$7</f>
        <v>4155175.3499999996</v>
      </c>
      <c r="AW94" s="400"/>
      <c r="AX94" s="13">
        <v>3883485</v>
      </c>
      <c r="AY94" s="429">
        <v>4390180.55</v>
      </c>
      <c r="AZ94" s="400">
        <f>W94*$AZ$7</f>
        <v>4507838.4000000004</v>
      </c>
      <c r="BA94" s="400"/>
      <c r="BB94" s="13">
        <v>524887.04000000004</v>
      </c>
      <c r="BC94" s="429">
        <v>556142.4</v>
      </c>
      <c r="BD94" s="400">
        <f>AF94*$BD$7</f>
        <v>575441.34000000008</v>
      </c>
      <c r="BE94" s="400"/>
      <c r="BF94" s="13">
        <v>368313.76</v>
      </c>
      <c r="BG94" s="429">
        <v>375093.06</v>
      </c>
      <c r="BH94" s="400">
        <f>AJ94*$BH$7</f>
        <v>382702.86</v>
      </c>
      <c r="BI94" s="400"/>
      <c r="BJ94" s="429">
        <v>11431519.949999999</v>
      </c>
      <c r="BK94" s="429">
        <v>12017097.65</v>
      </c>
      <c r="BL94" s="400">
        <f>SUM(AN94,AR94,AV94,AZ94)</f>
        <v>11861825.310000001</v>
      </c>
      <c r="BM94" s="380">
        <f>BL94-BK94</f>
        <v>-155272.33999999985</v>
      </c>
      <c r="BN94" s="380">
        <f>BM94/G94</f>
        <v>-17.225686709562886</v>
      </c>
      <c r="BO94" s="833"/>
      <c r="BP94" s="13">
        <v>12324720.75</v>
      </c>
      <c r="BQ94" s="429">
        <v>12948333.109999999</v>
      </c>
      <c r="BR94" s="400">
        <f>SUM(BH94,BD94,AZ94,AV94,AR94,AN94)</f>
        <v>12819969.51</v>
      </c>
      <c r="BS94" s="430">
        <f>BR94-BQ94</f>
        <v>-128363.59999999963</v>
      </c>
      <c r="BT94" s="431">
        <f>BS94/G94</f>
        <v>-14.240470379409766</v>
      </c>
    </row>
    <row r="95" spans="1:72">
      <c r="A95" s="346">
        <v>250</v>
      </c>
      <c r="B95" s="343">
        <v>6</v>
      </c>
      <c r="C95" s="343">
        <v>6</v>
      </c>
      <c r="D95" s="349" t="s">
        <v>126</v>
      </c>
      <c r="E95" s="20">
        <v>1749</v>
      </c>
      <c r="F95" s="20">
        <v>1703</v>
      </c>
      <c r="G95" s="12">
        <v>1670</v>
      </c>
      <c r="H95" s="12"/>
      <c r="I95" s="15">
        <v>58</v>
      </c>
      <c r="J95" s="15">
        <v>58</v>
      </c>
      <c r="K95" s="12">
        <v>55</v>
      </c>
      <c r="L95" s="12"/>
      <c r="M95" s="15">
        <v>9</v>
      </c>
      <c r="N95" s="15">
        <v>9</v>
      </c>
      <c r="O95" s="12">
        <v>8</v>
      </c>
      <c r="P95" s="12"/>
      <c r="Q95" s="15">
        <v>106</v>
      </c>
      <c r="R95" s="15">
        <v>92</v>
      </c>
      <c r="S95" s="12">
        <v>79</v>
      </c>
      <c r="T95" s="12"/>
      <c r="U95" s="15">
        <v>49</v>
      </c>
      <c r="V95" s="15">
        <v>58</v>
      </c>
      <c r="W95" s="12">
        <v>60</v>
      </c>
      <c r="X95" s="12"/>
      <c r="Y95" s="131">
        <v>222</v>
      </c>
      <c r="Z95" s="131">
        <v>217</v>
      </c>
      <c r="AA95" s="400">
        <f>SUM(K95,O95,S95,W95)</f>
        <v>202</v>
      </c>
      <c r="AB95" s="466">
        <f>AA95-Z95</f>
        <v>-15</v>
      </c>
      <c r="AC95" s="469">
        <f>AB95/Z95</f>
        <v>-6.9124423963133647E-2</v>
      </c>
      <c r="AD95" s="20">
        <v>1527</v>
      </c>
      <c r="AE95" s="20">
        <v>1486</v>
      </c>
      <c r="AF95" s="16">
        <v>1468</v>
      </c>
      <c r="AG95" s="16"/>
      <c r="AH95" s="20">
        <v>844</v>
      </c>
      <c r="AI95" s="20">
        <v>808</v>
      </c>
      <c r="AJ95" s="16">
        <v>790</v>
      </c>
      <c r="AL95" s="13">
        <v>490097.1</v>
      </c>
      <c r="AM95" s="429">
        <v>520294.22</v>
      </c>
      <c r="AN95" s="400">
        <f>K95*$AN$7</f>
        <v>514559.10000000003</v>
      </c>
      <c r="AO95" s="400"/>
      <c r="AP95" s="13">
        <v>80780.400000000009</v>
      </c>
      <c r="AQ95" s="429">
        <v>85848.569999999992</v>
      </c>
      <c r="AR95" s="400">
        <f>O95*$AR$7</f>
        <v>79585.2</v>
      </c>
      <c r="AS95" s="400"/>
      <c r="AT95" s="13">
        <v>801878.34000000008</v>
      </c>
      <c r="AU95" s="429">
        <v>751833.20000000007</v>
      </c>
      <c r="AV95" s="400">
        <f>S95*$AV$7</f>
        <v>650017.53</v>
      </c>
      <c r="AW95" s="400"/>
      <c r="AX95" s="13">
        <v>634302.55000000005</v>
      </c>
      <c r="AY95" s="429">
        <v>803250.7</v>
      </c>
      <c r="AZ95" s="400">
        <f>W95*$AZ$7</f>
        <v>866892</v>
      </c>
      <c r="BA95" s="400"/>
      <c r="BB95" s="13">
        <v>100995.78</v>
      </c>
      <c r="BC95" s="429">
        <v>104346.92</v>
      </c>
      <c r="BD95" s="400">
        <f>AF95*$BD$7</f>
        <v>107501.64</v>
      </c>
      <c r="BE95" s="400"/>
      <c r="BF95" s="13">
        <v>70457.12000000001</v>
      </c>
      <c r="BG95" s="429">
        <v>69544.56</v>
      </c>
      <c r="BH95" s="400">
        <f>AJ95*$BH$7</f>
        <v>70870.899999999994</v>
      </c>
      <c r="BI95" s="400"/>
      <c r="BJ95" s="429">
        <v>2007058.39</v>
      </c>
      <c r="BK95" s="429">
        <v>2161226.69</v>
      </c>
      <c r="BL95" s="400">
        <f>SUM(AN95,AR95,AV95,AZ95)</f>
        <v>2111053.83</v>
      </c>
      <c r="BM95" s="380">
        <f>BL95-BK95</f>
        <v>-50172.85999999987</v>
      </c>
      <c r="BN95" s="380">
        <f>BM95/G95</f>
        <v>-30.04362874251489</v>
      </c>
      <c r="BO95" s="833"/>
      <c r="BP95" s="13">
        <v>2178511.29</v>
      </c>
      <c r="BQ95" s="429">
        <v>2335118.17</v>
      </c>
      <c r="BR95" s="400">
        <f>SUM(BH95,BD95,AZ95,AV95,AR95,AN95)</f>
        <v>2289426.37</v>
      </c>
      <c r="BS95" s="430">
        <f>BR95-BQ95</f>
        <v>-45691.799999999814</v>
      </c>
      <c r="BT95" s="431">
        <f>BS95/G95</f>
        <v>-27.360359281437013</v>
      </c>
    </row>
    <row r="96" spans="1:72">
      <c r="A96" s="346">
        <v>256</v>
      </c>
      <c r="B96" s="343">
        <v>13</v>
      </c>
      <c r="C96" s="343">
        <v>13</v>
      </c>
      <c r="D96" s="349" t="s">
        <v>127</v>
      </c>
      <c r="E96" s="20">
        <v>1523</v>
      </c>
      <c r="F96" s="20">
        <v>1492</v>
      </c>
      <c r="G96" s="12">
        <v>1472</v>
      </c>
      <c r="H96" s="12"/>
      <c r="I96" s="15">
        <v>93</v>
      </c>
      <c r="J96" s="15">
        <v>83</v>
      </c>
      <c r="K96" s="12">
        <v>84</v>
      </c>
      <c r="L96" s="12"/>
      <c r="M96" s="15">
        <v>21</v>
      </c>
      <c r="N96" s="15">
        <v>17</v>
      </c>
      <c r="O96" s="12">
        <v>18</v>
      </c>
      <c r="P96" s="12"/>
      <c r="Q96" s="15">
        <v>116</v>
      </c>
      <c r="R96" s="15">
        <v>124</v>
      </c>
      <c r="S96" s="12">
        <v>116</v>
      </c>
      <c r="T96" s="12"/>
      <c r="U96" s="15">
        <v>56</v>
      </c>
      <c r="V96" s="15">
        <v>53</v>
      </c>
      <c r="W96" s="12">
        <v>57</v>
      </c>
      <c r="X96" s="12"/>
      <c r="Y96" s="131">
        <v>286</v>
      </c>
      <c r="Z96" s="131">
        <v>277</v>
      </c>
      <c r="AA96" s="400">
        <f>SUM(K96,O96,S96,W96)</f>
        <v>275</v>
      </c>
      <c r="AB96" s="466">
        <f>AA96-Z96</f>
        <v>-2</v>
      </c>
      <c r="AC96" s="469">
        <f>AB96/Z96</f>
        <v>-7.2202166064981952E-3</v>
      </c>
      <c r="AD96" s="20">
        <v>1237</v>
      </c>
      <c r="AE96" s="20">
        <v>1215</v>
      </c>
      <c r="AF96" s="16">
        <v>1197</v>
      </c>
      <c r="AG96" s="16"/>
      <c r="AH96" s="20">
        <v>665</v>
      </c>
      <c r="AI96" s="20">
        <v>639</v>
      </c>
      <c r="AJ96" s="16">
        <v>620</v>
      </c>
      <c r="AL96" s="13">
        <v>785845.35000000009</v>
      </c>
      <c r="AM96" s="429">
        <v>744558.97</v>
      </c>
      <c r="AN96" s="400">
        <f>K96*$AN$7</f>
        <v>785872.08000000007</v>
      </c>
      <c r="AO96" s="400"/>
      <c r="AP96" s="13">
        <v>188487.6</v>
      </c>
      <c r="AQ96" s="429">
        <v>162158.41</v>
      </c>
      <c r="AR96" s="400">
        <f>O96*$AR$7</f>
        <v>179066.69999999998</v>
      </c>
      <c r="AS96" s="400"/>
      <c r="AT96" s="13">
        <v>877527.24</v>
      </c>
      <c r="AU96" s="429">
        <v>1013340.4</v>
      </c>
      <c r="AV96" s="400">
        <f>S96*$AV$7</f>
        <v>954456.12</v>
      </c>
      <c r="AW96" s="400"/>
      <c r="AX96" s="13">
        <v>724917.20000000007</v>
      </c>
      <c r="AY96" s="429">
        <v>734004.95</v>
      </c>
      <c r="AZ96" s="400">
        <f>W96*$AZ$7</f>
        <v>823547.4</v>
      </c>
      <c r="BA96" s="400"/>
      <c r="BB96" s="13">
        <v>81815.180000000008</v>
      </c>
      <c r="BC96" s="429">
        <v>85317.3</v>
      </c>
      <c r="BD96" s="400">
        <f>AF96*$BD$7</f>
        <v>87656.31</v>
      </c>
      <c r="BE96" s="400"/>
      <c r="BF96" s="13">
        <v>55514.2</v>
      </c>
      <c r="BG96" s="429">
        <v>54998.73</v>
      </c>
      <c r="BH96" s="400">
        <f>AJ96*$BH$7</f>
        <v>55620.2</v>
      </c>
      <c r="BI96" s="400"/>
      <c r="BJ96" s="429">
        <v>2576777.39</v>
      </c>
      <c r="BK96" s="429">
        <v>2654062.73</v>
      </c>
      <c r="BL96" s="400">
        <f>SUM(AN96,AR96,AV96,AZ96)</f>
        <v>2742942.3</v>
      </c>
      <c r="BM96" s="380">
        <f>BL96-BK96</f>
        <v>88879.569999999832</v>
      </c>
      <c r="BN96" s="380">
        <f>BM96/G96</f>
        <v>60.380142663043365</v>
      </c>
      <c r="BO96" s="833"/>
      <c r="BP96" s="13">
        <v>2714106.77</v>
      </c>
      <c r="BQ96" s="429">
        <v>2794378.76</v>
      </c>
      <c r="BR96" s="400">
        <f>SUM(BH96,BD96,AZ96,AV96,AR96,AN96)</f>
        <v>2886218.81</v>
      </c>
      <c r="BS96" s="430">
        <f>BR96-BQ96</f>
        <v>91840.050000000279</v>
      </c>
      <c r="BT96" s="431">
        <f>BS96/G96</f>
        <v>62.391338315217581</v>
      </c>
    </row>
    <row r="97" spans="1:72">
      <c r="A97" s="346">
        <v>257</v>
      </c>
      <c r="B97" s="343">
        <v>1</v>
      </c>
      <c r="C97" s="377">
        <v>33</v>
      </c>
      <c r="D97" s="349" t="s">
        <v>128</v>
      </c>
      <c r="E97" s="20">
        <v>41154</v>
      </c>
      <c r="F97" s="20">
        <v>41635</v>
      </c>
      <c r="G97" s="12">
        <v>41725</v>
      </c>
      <c r="H97" s="12"/>
      <c r="I97" s="15">
        <v>2406</v>
      </c>
      <c r="J97" s="15">
        <v>2408</v>
      </c>
      <c r="K97" s="12">
        <v>2397</v>
      </c>
      <c r="L97" s="12"/>
      <c r="M97" s="15">
        <v>449</v>
      </c>
      <c r="N97" s="15">
        <v>447</v>
      </c>
      <c r="O97" s="12">
        <v>410</v>
      </c>
      <c r="P97" s="12"/>
      <c r="Q97" s="15">
        <v>3153</v>
      </c>
      <c r="R97" s="15">
        <v>3065</v>
      </c>
      <c r="S97" s="12">
        <v>2948</v>
      </c>
      <c r="T97" s="12"/>
      <c r="U97" s="15">
        <v>1781</v>
      </c>
      <c r="V97" s="15">
        <v>1780</v>
      </c>
      <c r="W97" s="12">
        <v>1772</v>
      </c>
      <c r="X97" s="12"/>
      <c r="Y97" s="131">
        <v>7789</v>
      </c>
      <c r="Z97" s="131">
        <v>7700</v>
      </c>
      <c r="AA97" s="400">
        <f>SUM(K97,O97,S97,W97)</f>
        <v>7527</v>
      </c>
      <c r="AB97" s="466">
        <f>AA97-Z97</f>
        <v>-173</v>
      </c>
      <c r="AC97" s="469">
        <f>AB97/Z97</f>
        <v>-2.2467532467532466E-2</v>
      </c>
      <c r="AD97" s="20">
        <v>33365</v>
      </c>
      <c r="AE97" s="20">
        <v>33935</v>
      </c>
      <c r="AF97" s="16">
        <v>34198</v>
      </c>
      <c r="AG97" s="16"/>
      <c r="AH97" s="20">
        <v>24763</v>
      </c>
      <c r="AI97" s="20">
        <v>25119</v>
      </c>
      <c r="AJ97" s="16">
        <v>25232</v>
      </c>
      <c r="AL97" s="13">
        <v>20330579.699999999</v>
      </c>
      <c r="AM97" s="429">
        <v>21601180.719999999</v>
      </c>
      <c r="AN97" s="400">
        <f>K97*$AN$7</f>
        <v>22425421.140000001</v>
      </c>
      <c r="AO97" s="400"/>
      <c r="AP97" s="13">
        <v>4030044.4</v>
      </c>
      <c r="AQ97" s="429">
        <v>4263812.3099999996</v>
      </c>
      <c r="AR97" s="400">
        <f>O97*$AR$7</f>
        <v>4078741.5</v>
      </c>
      <c r="AS97" s="400"/>
      <c r="AT97" s="13">
        <v>23852098.170000002</v>
      </c>
      <c r="AU97" s="429">
        <v>25047486.5</v>
      </c>
      <c r="AV97" s="400">
        <f>S97*$AV$7</f>
        <v>24256350.359999999</v>
      </c>
      <c r="AW97" s="400"/>
      <c r="AX97" s="13">
        <v>23054955.949999999</v>
      </c>
      <c r="AY97" s="429">
        <v>24651487</v>
      </c>
      <c r="AZ97" s="400">
        <f>W97*$AZ$7</f>
        <v>25602210.400000002</v>
      </c>
      <c r="BA97" s="400"/>
      <c r="BB97" s="13">
        <v>2206761.1</v>
      </c>
      <c r="BC97" s="429">
        <v>2382915.7000000002</v>
      </c>
      <c r="BD97" s="400">
        <f>AF97*$BD$7</f>
        <v>2504319.54</v>
      </c>
      <c r="BE97" s="400"/>
      <c r="BF97" s="13">
        <v>2067215.24</v>
      </c>
      <c r="BG97" s="429">
        <v>2161992.33</v>
      </c>
      <c r="BH97" s="400">
        <f>AJ97*$BH$7</f>
        <v>2263562.7199999997</v>
      </c>
      <c r="BI97" s="400"/>
      <c r="BJ97" s="429">
        <v>71267678.219999999</v>
      </c>
      <c r="BK97" s="429">
        <v>75563966.530000001</v>
      </c>
      <c r="BL97" s="400">
        <f>SUM(AN97,AR97,AV97,AZ97)</f>
        <v>76362723.400000006</v>
      </c>
      <c r="BM97" s="380">
        <f>BL97-BK97</f>
        <v>798756.87000000477</v>
      </c>
      <c r="BN97" s="380">
        <f>BM97/G97</f>
        <v>19.143364170161888</v>
      </c>
      <c r="BO97" s="833"/>
      <c r="BP97" s="13">
        <v>75541654.559999987</v>
      </c>
      <c r="BQ97" s="429">
        <v>80108874.560000002</v>
      </c>
      <c r="BR97" s="400">
        <f>SUM(BH97,BD97,AZ97,AV97,AR97,AN97)</f>
        <v>81130605.659999996</v>
      </c>
      <c r="BS97" s="430">
        <f>BR97-BQ97</f>
        <v>1021731.099999994</v>
      </c>
      <c r="BT97" s="431">
        <f>BS97/G97</f>
        <v>24.487264230077749</v>
      </c>
    </row>
    <row r="98" spans="1:72">
      <c r="A98" s="346">
        <v>260</v>
      </c>
      <c r="B98" s="343">
        <v>12</v>
      </c>
      <c r="C98" s="343">
        <v>12</v>
      </c>
      <c r="D98" s="349" t="s">
        <v>129</v>
      </c>
      <c r="E98" s="20">
        <v>9689</v>
      </c>
      <c r="F98" s="20">
        <v>9566</v>
      </c>
      <c r="G98" s="12">
        <v>9397</v>
      </c>
      <c r="H98" s="12"/>
      <c r="I98" s="15">
        <v>270</v>
      </c>
      <c r="J98" s="15">
        <v>261</v>
      </c>
      <c r="K98" s="12">
        <v>250</v>
      </c>
      <c r="L98" s="12"/>
      <c r="M98" s="15">
        <v>68</v>
      </c>
      <c r="N98" s="15">
        <v>54</v>
      </c>
      <c r="O98" s="12">
        <v>44</v>
      </c>
      <c r="P98" s="12"/>
      <c r="Q98" s="15">
        <v>510</v>
      </c>
      <c r="R98" s="15">
        <v>486</v>
      </c>
      <c r="S98" s="12">
        <v>459</v>
      </c>
      <c r="T98" s="12"/>
      <c r="U98" s="15">
        <v>259</v>
      </c>
      <c r="V98" s="15">
        <v>278</v>
      </c>
      <c r="W98" s="12">
        <v>276</v>
      </c>
      <c r="X98" s="12"/>
      <c r="Y98" s="131">
        <v>1107</v>
      </c>
      <c r="Z98" s="131">
        <v>1079</v>
      </c>
      <c r="AA98" s="400">
        <f>SUM(K98,O98,S98,W98)</f>
        <v>1029</v>
      </c>
      <c r="AB98" s="466">
        <f>AA98-Z98</f>
        <v>-50</v>
      </c>
      <c r="AC98" s="469">
        <f>AB98/Z98</f>
        <v>-4.6339202965708988E-2</v>
      </c>
      <c r="AD98" s="20">
        <v>8582</v>
      </c>
      <c r="AE98" s="20">
        <v>8487</v>
      </c>
      <c r="AF98" s="16">
        <v>8368</v>
      </c>
      <c r="AG98" s="16"/>
      <c r="AH98" s="20">
        <v>4509</v>
      </c>
      <c r="AI98" s="20">
        <v>4377</v>
      </c>
      <c r="AJ98" s="16">
        <v>4212</v>
      </c>
      <c r="AL98" s="13">
        <v>2281486.5</v>
      </c>
      <c r="AM98" s="429">
        <v>2341323.9900000002</v>
      </c>
      <c r="AN98" s="400">
        <f>K98*$AN$7</f>
        <v>2338905</v>
      </c>
      <c r="AO98" s="400"/>
      <c r="AP98" s="13">
        <v>610340.80000000005</v>
      </c>
      <c r="AQ98" s="429">
        <v>515091.42</v>
      </c>
      <c r="AR98" s="400">
        <f>O98*$AR$7</f>
        <v>437718.6</v>
      </c>
      <c r="AS98" s="400"/>
      <c r="AT98" s="13">
        <v>3858093.9</v>
      </c>
      <c r="AU98" s="429">
        <v>3971640.6</v>
      </c>
      <c r="AV98" s="400">
        <f>S98*$AV$7</f>
        <v>3776684.13</v>
      </c>
      <c r="AW98" s="400"/>
      <c r="AX98" s="13">
        <v>3352742.05</v>
      </c>
      <c r="AY98" s="429">
        <v>3850063.7</v>
      </c>
      <c r="AZ98" s="400">
        <f>W98*$AZ$7</f>
        <v>3987703.2</v>
      </c>
      <c r="BA98" s="400"/>
      <c r="BB98" s="13">
        <v>567613.48</v>
      </c>
      <c r="BC98" s="429">
        <v>595957.14</v>
      </c>
      <c r="BD98" s="400">
        <f>AF98*$BD$7</f>
        <v>612788.64</v>
      </c>
      <c r="BE98" s="400"/>
      <c r="BF98" s="13">
        <v>376411.32</v>
      </c>
      <c r="BG98" s="429">
        <v>376728.39</v>
      </c>
      <c r="BH98" s="400">
        <f>AJ98*$BH$7</f>
        <v>377858.51999999996</v>
      </c>
      <c r="BI98" s="400"/>
      <c r="BJ98" s="429">
        <v>10102663.25</v>
      </c>
      <c r="BK98" s="429">
        <v>10678119.710000001</v>
      </c>
      <c r="BL98" s="400">
        <f>SUM(AN98,AR98,AV98,AZ98)</f>
        <v>10541010.93</v>
      </c>
      <c r="BM98" s="380">
        <f>BL98-BK98</f>
        <v>-137108.78000000119</v>
      </c>
      <c r="BN98" s="380">
        <f>BM98/G98</f>
        <v>-14.590697030967457</v>
      </c>
      <c r="BO98" s="833"/>
      <c r="BP98" s="13">
        <v>11046688.050000001</v>
      </c>
      <c r="BQ98" s="429">
        <v>11650805.24</v>
      </c>
      <c r="BR98" s="400">
        <f>SUM(BH98,BD98,AZ98,AV98,AR98,AN98)</f>
        <v>11531658.09</v>
      </c>
      <c r="BS98" s="430">
        <f>BR98-BQ98</f>
        <v>-119147.15000000037</v>
      </c>
      <c r="BT98" s="431">
        <f>BS98/G98</f>
        <v>-12.6792753006279</v>
      </c>
    </row>
    <row r="99" spans="1:72">
      <c r="A99" s="346">
        <v>261</v>
      </c>
      <c r="B99" s="343">
        <v>19</v>
      </c>
      <c r="C99" s="343">
        <v>19</v>
      </c>
      <c r="D99" s="349" t="s">
        <v>130</v>
      </c>
      <c r="E99" s="20">
        <v>6822</v>
      </c>
      <c r="F99" s="20">
        <v>6837</v>
      </c>
      <c r="G99" s="12">
        <v>6973</v>
      </c>
      <c r="H99" s="12"/>
      <c r="I99" s="15">
        <v>343</v>
      </c>
      <c r="J99" s="15">
        <v>348</v>
      </c>
      <c r="K99" s="12">
        <v>368</v>
      </c>
      <c r="L99" s="12"/>
      <c r="M99" s="15">
        <v>68</v>
      </c>
      <c r="N99" s="15">
        <v>48</v>
      </c>
      <c r="O99" s="12">
        <v>62</v>
      </c>
      <c r="P99" s="12"/>
      <c r="Q99" s="15">
        <v>442</v>
      </c>
      <c r="R99" s="15">
        <v>434</v>
      </c>
      <c r="S99" s="12">
        <v>417</v>
      </c>
      <c r="T99" s="12"/>
      <c r="U99" s="15">
        <v>223</v>
      </c>
      <c r="V99" s="15">
        <v>213</v>
      </c>
      <c r="W99" s="12">
        <v>216</v>
      </c>
      <c r="X99" s="12"/>
      <c r="Y99" s="131">
        <v>1076</v>
      </c>
      <c r="Z99" s="131">
        <v>1043</v>
      </c>
      <c r="AA99" s="400">
        <f>SUM(K99,O99,S99,W99)</f>
        <v>1063</v>
      </c>
      <c r="AB99" s="466">
        <f>AA99-Z99</f>
        <v>20</v>
      </c>
      <c r="AC99" s="469">
        <f>AB99/Z99</f>
        <v>1.9175455417066157E-2</v>
      </c>
      <c r="AD99" s="20">
        <v>5746</v>
      </c>
      <c r="AE99" s="20">
        <v>5794</v>
      </c>
      <c r="AF99" s="16">
        <v>5910</v>
      </c>
      <c r="AG99" s="16"/>
      <c r="AH99" s="20">
        <v>4137</v>
      </c>
      <c r="AI99" s="20">
        <v>4168</v>
      </c>
      <c r="AJ99" s="16">
        <v>4231</v>
      </c>
      <c r="AL99" s="13">
        <v>2898332.85</v>
      </c>
      <c r="AM99" s="429">
        <v>3121765.32</v>
      </c>
      <c r="AN99" s="400">
        <f>K99*$AN$7</f>
        <v>3442868.16</v>
      </c>
      <c r="AO99" s="400"/>
      <c r="AP99" s="13">
        <v>610340.80000000005</v>
      </c>
      <c r="AQ99" s="429">
        <v>457859.04</v>
      </c>
      <c r="AR99" s="400">
        <f>O99*$AR$7</f>
        <v>616785.29999999993</v>
      </c>
      <c r="AS99" s="400"/>
      <c r="AT99" s="13">
        <v>3343681.38</v>
      </c>
      <c r="AU99" s="429">
        <v>3546691.4</v>
      </c>
      <c r="AV99" s="400">
        <f>S99*$AV$7</f>
        <v>3431105.19</v>
      </c>
      <c r="AW99" s="400"/>
      <c r="AX99" s="13">
        <v>2886723.85</v>
      </c>
      <c r="AY99" s="429">
        <v>2949868.95</v>
      </c>
      <c r="AZ99" s="400">
        <f>W99*$AZ$7</f>
        <v>3120811.2</v>
      </c>
      <c r="BA99" s="400"/>
      <c r="BB99" s="13">
        <v>380040.44</v>
      </c>
      <c r="BC99" s="429">
        <v>406854.68</v>
      </c>
      <c r="BD99" s="400">
        <f>AF99*$BD$7</f>
        <v>432789.30000000005</v>
      </c>
      <c r="BE99" s="400"/>
      <c r="BF99" s="13">
        <v>345356.76</v>
      </c>
      <c r="BG99" s="429">
        <v>358739.76</v>
      </c>
      <c r="BH99" s="400">
        <f>AJ99*$BH$7</f>
        <v>379563.00999999995</v>
      </c>
      <c r="BI99" s="400"/>
      <c r="BJ99" s="429">
        <v>9739078.8800000008</v>
      </c>
      <c r="BK99" s="429">
        <v>10076184.710000001</v>
      </c>
      <c r="BL99" s="400">
        <f>SUM(AN99,AR99,AV99,AZ99)</f>
        <v>10611569.850000001</v>
      </c>
      <c r="BM99" s="380">
        <f>BL99-BK99</f>
        <v>535385.1400000006</v>
      </c>
      <c r="BN99" s="380">
        <f>BM99/G99</f>
        <v>76.779741861465737</v>
      </c>
      <c r="BO99" s="833"/>
      <c r="BP99" s="13">
        <v>10464476.08</v>
      </c>
      <c r="BQ99" s="429">
        <v>10841779.15</v>
      </c>
      <c r="BR99" s="400">
        <f>SUM(BH99,BD99,AZ99,AV99,AR99,AN99)</f>
        <v>11423922.16</v>
      </c>
      <c r="BS99" s="430">
        <f>BR99-BQ99</f>
        <v>582143.00999999978</v>
      </c>
      <c r="BT99" s="431">
        <f>BS99/G99</f>
        <v>83.485301878674861</v>
      </c>
    </row>
    <row r="100" spans="1:72">
      <c r="A100" s="346">
        <v>263</v>
      </c>
      <c r="B100" s="343">
        <v>11</v>
      </c>
      <c r="C100" s="343">
        <v>11</v>
      </c>
      <c r="D100" s="349" t="s">
        <v>131</v>
      </c>
      <c r="E100" s="20">
        <v>7475</v>
      </c>
      <c r="F100" s="20">
        <v>7354</v>
      </c>
      <c r="G100" s="12">
        <v>7255</v>
      </c>
      <c r="H100" s="12"/>
      <c r="I100" s="15">
        <v>369</v>
      </c>
      <c r="J100" s="15">
        <v>344</v>
      </c>
      <c r="K100" s="12">
        <v>335</v>
      </c>
      <c r="L100" s="12"/>
      <c r="M100" s="15">
        <v>70</v>
      </c>
      <c r="N100" s="15">
        <v>69</v>
      </c>
      <c r="O100" s="12">
        <v>56</v>
      </c>
      <c r="P100" s="12"/>
      <c r="Q100" s="15">
        <v>455</v>
      </c>
      <c r="R100" s="15">
        <v>451</v>
      </c>
      <c r="S100" s="12">
        <v>437</v>
      </c>
      <c r="T100" s="12"/>
      <c r="U100" s="15">
        <v>232</v>
      </c>
      <c r="V100" s="15">
        <v>248</v>
      </c>
      <c r="W100" s="12">
        <v>249</v>
      </c>
      <c r="X100" s="12"/>
      <c r="Y100" s="131">
        <v>1126</v>
      </c>
      <c r="Z100" s="131">
        <v>1112</v>
      </c>
      <c r="AA100" s="400">
        <f>SUM(K100,O100,S100,W100)</f>
        <v>1077</v>
      </c>
      <c r="AB100" s="466">
        <f>AA100-Z100</f>
        <v>-35</v>
      </c>
      <c r="AC100" s="469">
        <f>AB100/Z100</f>
        <v>-3.1474820143884891E-2</v>
      </c>
      <c r="AD100" s="20">
        <v>6349</v>
      </c>
      <c r="AE100" s="20">
        <v>6242</v>
      </c>
      <c r="AF100" s="16">
        <v>6178</v>
      </c>
      <c r="AG100" s="16"/>
      <c r="AH100" s="20">
        <v>3690</v>
      </c>
      <c r="AI100" s="20">
        <v>3600</v>
      </c>
      <c r="AJ100" s="16">
        <v>3502</v>
      </c>
      <c r="AL100" s="13">
        <v>3118031.55</v>
      </c>
      <c r="AM100" s="429">
        <v>3085882.96</v>
      </c>
      <c r="AN100" s="400">
        <f>K100*$AN$7</f>
        <v>3134132.7</v>
      </c>
      <c r="AO100" s="400"/>
      <c r="AP100" s="13">
        <v>628292</v>
      </c>
      <c r="AQ100" s="429">
        <v>658172.37</v>
      </c>
      <c r="AR100" s="400">
        <f>O100*$AR$7</f>
        <v>557096.4</v>
      </c>
      <c r="AS100" s="400"/>
      <c r="AT100" s="13">
        <v>3442024.95</v>
      </c>
      <c r="AU100" s="429">
        <v>3685617.1</v>
      </c>
      <c r="AV100" s="400">
        <f>S100*$AV$7</f>
        <v>3595666.59</v>
      </c>
      <c r="AW100" s="400"/>
      <c r="AX100" s="13">
        <v>3003228.4</v>
      </c>
      <c r="AY100" s="429">
        <v>3434589.2</v>
      </c>
      <c r="AZ100" s="400">
        <f>W100*$AZ$7</f>
        <v>3597601.8000000003</v>
      </c>
      <c r="BA100" s="400"/>
      <c r="BB100" s="13">
        <v>419922.86</v>
      </c>
      <c r="BC100" s="429">
        <v>438313.24</v>
      </c>
      <c r="BD100" s="400">
        <f>AF100*$BD$7</f>
        <v>452414.94</v>
      </c>
      <c r="BE100" s="400"/>
      <c r="BF100" s="13">
        <v>308041.2</v>
      </c>
      <c r="BG100" s="429">
        <v>309852</v>
      </c>
      <c r="BH100" s="400">
        <f>AJ100*$BH$7</f>
        <v>314164.42</v>
      </c>
      <c r="BI100" s="400"/>
      <c r="BJ100" s="429">
        <v>10191576.9</v>
      </c>
      <c r="BK100" s="429">
        <v>10864261.630000001</v>
      </c>
      <c r="BL100" s="400">
        <f>SUM(AN100,AR100,AV100,AZ100)</f>
        <v>10884497.49</v>
      </c>
      <c r="BM100" s="380">
        <f>BL100-BK100</f>
        <v>20235.859999999404</v>
      </c>
      <c r="BN100" s="380">
        <f>BM100/G100</f>
        <v>2.7892294968986082</v>
      </c>
      <c r="BO100" s="833"/>
      <c r="BP100" s="13">
        <v>10919540.960000001</v>
      </c>
      <c r="BQ100" s="429">
        <v>11612426.869999999</v>
      </c>
      <c r="BR100" s="400">
        <f>SUM(BH100,BD100,AZ100,AV100,AR100,AN100)</f>
        <v>11651076.850000001</v>
      </c>
      <c r="BS100" s="430">
        <f>BR100-BQ100</f>
        <v>38649.98000000231</v>
      </c>
      <c r="BT100" s="431">
        <f>BS100/G100</f>
        <v>5.3273576843559356</v>
      </c>
    </row>
    <row r="101" spans="1:72">
      <c r="A101" s="346">
        <v>265</v>
      </c>
      <c r="B101" s="343">
        <v>13</v>
      </c>
      <c r="C101" s="343">
        <v>13</v>
      </c>
      <c r="D101" s="349" t="s">
        <v>132</v>
      </c>
      <c r="E101" s="20">
        <v>1035</v>
      </c>
      <c r="F101" s="20">
        <v>1011</v>
      </c>
      <c r="G101" s="12">
        <v>1001</v>
      </c>
      <c r="H101" s="12"/>
      <c r="I101" s="15">
        <v>53</v>
      </c>
      <c r="J101" s="15">
        <v>41</v>
      </c>
      <c r="K101" s="12">
        <v>40</v>
      </c>
      <c r="L101" s="12"/>
      <c r="M101" s="15">
        <v>8</v>
      </c>
      <c r="N101" s="15">
        <v>12</v>
      </c>
      <c r="O101" s="12">
        <v>8</v>
      </c>
      <c r="P101" s="12"/>
      <c r="Q101" s="15">
        <v>53</v>
      </c>
      <c r="R101" s="15">
        <v>53</v>
      </c>
      <c r="S101" s="12">
        <v>55</v>
      </c>
      <c r="T101" s="12"/>
      <c r="U101" s="15">
        <v>30</v>
      </c>
      <c r="V101" s="15">
        <v>24</v>
      </c>
      <c r="W101" s="12">
        <v>25</v>
      </c>
      <c r="X101" s="12"/>
      <c r="Y101" s="131">
        <v>144</v>
      </c>
      <c r="Z101" s="131">
        <v>130</v>
      </c>
      <c r="AA101" s="400">
        <f>SUM(K101,O101,S101,W101)</f>
        <v>128</v>
      </c>
      <c r="AB101" s="466">
        <f>AA101-Z101</f>
        <v>-2</v>
      </c>
      <c r="AC101" s="469">
        <f>AB101/Z101</f>
        <v>-1.5384615384615385E-2</v>
      </c>
      <c r="AD101" s="20">
        <v>891</v>
      </c>
      <c r="AE101" s="20">
        <v>881</v>
      </c>
      <c r="AF101" s="16">
        <v>873</v>
      </c>
      <c r="AG101" s="16"/>
      <c r="AH101" s="20">
        <v>461</v>
      </c>
      <c r="AI101" s="20">
        <v>454</v>
      </c>
      <c r="AJ101" s="16">
        <v>451</v>
      </c>
      <c r="AL101" s="13">
        <v>447847.35</v>
      </c>
      <c r="AM101" s="429">
        <v>367794.19</v>
      </c>
      <c r="AN101" s="400">
        <f>K101*$AN$7</f>
        <v>374224.80000000005</v>
      </c>
      <c r="AO101" s="400"/>
      <c r="AP101" s="13">
        <v>71804.800000000003</v>
      </c>
      <c r="AQ101" s="429">
        <v>114464.76</v>
      </c>
      <c r="AR101" s="400">
        <f>O101*$AR$7</f>
        <v>79585.2</v>
      </c>
      <c r="AS101" s="400"/>
      <c r="AT101" s="13">
        <v>400939.17</v>
      </c>
      <c r="AU101" s="429">
        <v>433121.3</v>
      </c>
      <c r="AV101" s="400">
        <f>S101*$AV$7</f>
        <v>452543.85</v>
      </c>
      <c r="AW101" s="400"/>
      <c r="AX101" s="13">
        <v>388348.5</v>
      </c>
      <c r="AY101" s="429">
        <v>332379.59999999998</v>
      </c>
      <c r="AZ101" s="400">
        <f>W101*$AZ$7</f>
        <v>361205</v>
      </c>
      <c r="BA101" s="400"/>
      <c r="BB101" s="13">
        <v>58930.74</v>
      </c>
      <c r="BC101" s="429">
        <v>61863.82</v>
      </c>
      <c r="BD101" s="400">
        <f>AF101*$BD$7</f>
        <v>63929.79</v>
      </c>
      <c r="BE101" s="400"/>
      <c r="BF101" s="13">
        <v>38484.28</v>
      </c>
      <c r="BG101" s="429">
        <v>39075.78</v>
      </c>
      <c r="BH101" s="400">
        <f>AJ101*$BH$7</f>
        <v>40459.21</v>
      </c>
      <c r="BI101" s="400"/>
      <c r="BJ101" s="429">
        <v>1308939.82</v>
      </c>
      <c r="BK101" s="429">
        <v>1247759.8500000001</v>
      </c>
      <c r="BL101" s="400">
        <f>SUM(AN101,AR101,AV101,AZ101)</f>
        <v>1267558.8500000001</v>
      </c>
      <c r="BM101" s="380">
        <f>BL101-BK101</f>
        <v>19799</v>
      </c>
      <c r="BN101" s="380">
        <f>BM101/G101</f>
        <v>19.779220779220779</v>
      </c>
      <c r="BO101" s="833"/>
      <c r="BP101" s="13">
        <v>1406354.84</v>
      </c>
      <c r="BQ101" s="429">
        <v>1348699.45</v>
      </c>
      <c r="BR101" s="400">
        <f>SUM(BH101,BD101,AZ101,AV101,AR101,AN101)</f>
        <v>1371947.85</v>
      </c>
      <c r="BS101" s="430">
        <f>BR101-BQ101</f>
        <v>23248.40000000014</v>
      </c>
      <c r="BT101" s="431">
        <f>BS101/G101</f>
        <v>23.225174825174964</v>
      </c>
    </row>
    <row r="102" spans="1:72">
      <c r="A102" s="346">
        <v>271</v>
      </c>
      <c r="B102" s="343">
        <v>4</v>
      </c>
      <c r="C102" s="343">
        <v>4</v>
      </c>
      <c r="D102" s="349" t="s">
        <v>133</v>
      </c>
      <c r="E102" s="20">
        <v>6766</v>
      </c>
      <c r="F102" s="20">
        <v>6668</v>
      </c>
      <c r="G102" s="12">
        <v>6583</v>
      </c>
      <c r="H102" s="12"/>
      <c r="I102" s="15">
        <v>262</v>
      </c>
      <c r="J102" s="15">
        <v>246</v>
      </c>
      <c r="K102" s="12">
        <v>250</v>
      </c>
      <c r="L102" s="12"/>
      <c r="M102" s="15">
        <v>66</v>
      </c>
      <c r="N102" s="15">
        <v>52</v>
      </c>
      <c r="O102" s="12">
        <v>39</v>
      </c>
      <c r="P102" s="12"/>
      <c r="Q102" s="15">
        <v>354</v>
      </c>
      <c r="R102" s="15">
        <v>355</v>
      </c>
      <c r="S102" s="12">
        <v>348</v>
      </c>
      <c r="T102" s="12"/>
      <c r="U102" s="15">
        <v>212</v>
      </c>
      <c r="V102" s="15">
        <v>195</v>
      </c>
      <c r="W102" s="12">
        <v>194</v>
      </c>
      <c r="X102" s="12"/>
      <c r="Y102" s="131">
        <v>894</v>
      </c>
      <c r="Z102" s="131">
        <v>848</v>
      </c>
      <c r="AA102" s="400">
        <f>SUM(K102,O102,S102,W102)</f>
        <v>831</v>
      </c>
      <c r="AB102" s="466">
        <f>AA102-Z102</f>
        <v>-17</v>
      </c>
      <c r="AC102" s="469">
        <f>AB102/Z102</f>
        <v>-2.0047169811320754E-2</v>
      </c>
      <c r="AD102" s="20">
        <v>5872</v>
      </c>
      <c r="AE102" s="20">
        <v>5820</v>
      </c>
      <c r="AF102" s="16">
        <v>5752</v>
      </c>
      <c r="AG102" s="16"/>
      <c r="AH102" s="20">
        <v>3496</v>
      </c>
      <c r="AI102" s="20">
        <v>3449</v>
      </c>
      <c r="AJ102" s="16">
        <v>3413</v>
      </c>
      <c r="AL102" s="13">
        <v>2213886.9</v>
      </c>
      <c r="AM102" s="429">
        <v>2206765.14</v>
      </c>
      <c r="AN102" s="400">
        <f>K102*$AN$7</f>
        <v>2338905</v>
      </c>
      <c r="AO102" s="400"/>
      <c r="AP102" s="13">
        <v>592389.6</v>
      </c>
      <c r="AQ102" s="429">
        <v>496013.96</v>
      </c>
      <c r="AR102" s="400">
        <f>O102*$AR$7</f>
        <v>387977.85</v>
      </c>
      <c r="AS102" s="400"/>
      <c r="AT102" s="13">
        <v>2677971.06</v>
      </c>
      <c r="AU102" s="429">
        <v>2901095.5</v>
      </c>
      <c r="AV102" s="400">
        <f>S102*$AV$7</f>
        <v>2863368.36</v>
      </c>
      <c r="AW102" s="400"/>
      <c r="AX102" s="13">
        <v>2744329.4</v>
      </c>
      <c r="AY102" s="429">
        <v>2700584.25</v>
      </c>
      <c r="AZ102" s="400">
        <f>W102*$AZ$7</f>
        <v>2802950.8000000003</v>
      </c>
      <c r="BA102" s="400"/>
      <c r="BB102" s="13">
        <v>388374.08</v>
      </c>
      <c r="BC102" s="429">
        <v>408680.4</v>
      </c>
      <c r="BD102" s="400">
        <f>AF102*$BD$7</f>
        <v>421218.96</v>
      </c>
      <c r="BE102" s="400"/>
      <c r="BF102" s="13">
        <v>291846.08</v>
      </c>
      <c r="BG102" s="429">
        <v>296855.43</v>
      </c>
      <c r="BH102" s="400">
        <f>AJ102*$BH$7</f>
        <v>306180.23</v>
      </c>
      <c r="BI102" s="400"/>
      <c r="BJ102" s="429">
        <v>8228576.9600000009</v>
      </c>
      <c r="BK102" s="429">
        <v>8304458.8499999996</v>
      </c>
      <c r="BL102" s="400">
        <f>SUM(AN102,AR102,AV102,AZ102)</f>
        <v>8393202.0099999998</v>
      </c>
      <c r="BM102" s="380">
        <f>BL102-BK102</f>
        <v>88743.160000000149</v>
      </c>
      <c r="BN102" s="380">
        <f>BM102/G102</f>
        <v>13.480656235758795</v>
      </c>
      <c r="BO102" s="833"/>
      <c r="BP102" s="13">
        <v>8908797.120000001</v>
      </c>
      <c r="BQ102" s="429">
        <v>9009994.6799999997</v>
      </c>
      <c r="BR102" s="400">
        <f>SUM(BH102,BD102,AZ102,AV102,AR102,AN102)</f>
        <v>9120601.1999999993</v>
      </c>
      <c r="BS102" s="430">
        <f>BR102-BQ102</f>
        <v>110606.51999999955</v>
      </c>
      <c r="BT102" s="431">
        <f>BS102/G102</f>
        <v>16.801841105878712</v>
      </c>
    </row>
    <row r="103" spans="1:72">
      <c r="A103" s="346">
        <v>272</v>
      </c>
      <c r="B103" s="343">
        <v>16</v>
      </c>
      <c r="C103" s="343">
        <v>16</v>
      </c>
      <c r="D103" s="349" t="s">
        <v>134</v>
      </c>
      <c r="E103" s="20">
        <v>48295</v>
      </c>
      <c r="F103" s="20">
        <v>48367</v>
      </c>
      <c r="G103" s="12">
        <v>48338</v>
      </c>
      <c r="H103" s="12"/>
      <c r="I103" s="15">
        <v>2985</v>
      </c>
      <c r="J103" s="15">
        <v>2912</v>
      </c>
      <c r="K103" s="12">
        <v>2802</v>
      </c>
      <c r="L103" s="12"/>
      <c r="M103" s="15">
        <v>560</v>
      </c>
      <c r="N103" s="15">
        <v>536</v>
      </c>
      <c r="O103" s="12">
        <v>532</v>
      </c>
      <c r="P103" s="12"/>
      <c r="Q103" s="15">
        <v>3829</v>
      </c>
      <c r="R103" s="15">
        <v>3737</v>
      </c>
      <c r="S103" s="12">
        <v>3631</v>
      </c>
      <c r="T103" s="12"/>
      <c r="U103" s="15">
        <v>1924</v>
      </c>
      <c r="V103" s="15">
        <v>1991</v>
      </c>
      <c r="W103" s="12">
        <v>1977</v>
      </c>
      <c r="X103" s="12"/>
      <c r="Y103" s="131">
        <v>9298</v>
      </c>
      <c r="Z103" s="131">
        <v>9176</v>
      </c>
      <c r="AA103" s="400">
        <f>SUM(K103,O103,S103,W103)</f>
        <v>8942</v>
      </c>
      <c r="AB103" s="466">
        <f>AA103-Z103</f>
        <v>-234</v>
      </c>
      <c r="AC103" s="469">
        <f>AB103/Z103</f>
        <v>-2.5501307759372274E-2</v>
      </c>
      <c r="AD103" s="20">
        <v>38997</v>
      </c>
      <c r="AE103" s="20">
        <v>39191</v>
      </c>
      <c r="AF103" s="16">
        <v>39396</v>
      </c>
      <c r="AG103" s="16"/>
      <c r="AH103" s="20">
        <v>26560</v>
      </c>
      <c r="AI103" s="20">
        <v>26626</v>
      </c>
      <c r="AJ103" s="16">
        <v>26680</v>
      </c>
      <c r="AL103" s="13">
        <v>25223100.75</v>
      </c>
      <c r="AM103" s="429">
        <v>26122358.079999998</v>
      </c>
      <c r="AN103" s="400">
        <f>K103*$AN$7</f>
        <v>26214447.240000002</v>
      </c>
      <c r="AO103" s="400"/>
      <c r="AP103" s="13">
        <v>5026336</v>
      </c>
      <c r="AQ103" s="429">
        <v>5112759.2799999993</v>
      </c>
      <c r="AR103" s="400">
        <f>O103*$AR$7</f>
        <v>5292415.8</v>
      </c>
      <c r="AS103" s="400"/>
      <c r="AT103" s="13">
        <v>28965963.809999999</v>
      </c>
      <c r="AU103" s="429">
        <v>30539137.699999999</v>
      </c>
      <c r="AV103" s="400">
        <f>S103*$AV$7</f>
        <v>29876122.169999998</v>
      </c>
      <c r="AW103" s="400"/>
      <c r="AX103" s="13">
        <v>24906083.800000001</v>
      </c>
      <c r="AY103" s="429">
        <v>27573657.649999999</v>
      </c>
      <c r="AZ103" s="400">
        <f>W103*$AZ$7</f>
        <v>28564091.400000002</v>
      </c>
      <c r="BA103" s="400"/>
      <c r="BB103" s="13">
        <v>2579261.58</v>
      </c>
      <c r="BC103" s="429">
        <v>2751992.02</v>
      </c>
      <c r="BD103" s="400">
        <f>AF103*$BD$7</f>
        <v>2884969.08</v>
      </c>
      <c r="BE103" s="400"/>
      <c r="BF103" s="13">
        <v>2217228.7999999998</v>
      </c>
      <c r="BG103" s="429">
        <v>2291699.8199999998</v>
      </c>
      <c r="BH103" s="400">
        <f>AJ103*$BH$7</f>
        <v>2393462.7999999998</v>
      </c>
      <c r="BI103" s="400"/>
      <c r="BJ103" s="429">
        <v>84121484.359999999</v>
      </c>
      <c r="BK103" s="429">
        <v>89347912.710000008</v>
      </c>
      <c r="BL103" s="400">
        <f>SUM(AN103,AR103,AV103,AZ103)</f>
        <v>89947076.609999999</v>
      </c>
      <c r="BM103" s="380">
        <f>BL103-BK103</f>
        <v>599163.89999999106</v>
      </c>
      <c r="BN103" s="380">
        <f>BM103/G103</f>
        <v>12.395297695394742</v>
      </c>
      <c r="BO103" s="833"/>
      <c r="BP103" s="13">
        <v>88917974.739999995</v>
      </c>
      <c r="BQ103" s="429">
        <v>94391604.550000012</v>
      </c>
      <c r="BR103" s="400">
        <f>SUM(BH103,BD103,AZ103,AV103,AR103,AN103)</f>
        <v>95225508.49000001</v>
      </c>
      <c r="BS103" s="430">
        <f>BR103-BQ103</f>
        <v>833903.93999999762</v>
      </c>
      <c r="BT103" s="431">
        <f>BS103/G103</f>
        <v>17.251519301584626</v>
      </c>
    </row>
    <row r="104" spans="1:72">
      <c r="A104" s="346">
        <v>273</v>
      </c>
      <c r="B104" s="343">
        <v>19</v>
      </c>
      <c r="C104" s="343">
        <v>19</v>
      </c>
      <c r="D104" s="349" t="s">
        <v>135</v>
      </c>
      <c r="E104" s="20">
        <v>4011</v>
      </c>
      <c r="F104" s="20">
        <v>3987</v>
      </c>
      <c r="G104" s="12">
        <v>4001</v>
      </c>
      <c r="H104" s="12"/>
      <c r="I104" s="15">
        <v>186</v>
      </c>
      <c r="J104" s="15">
        <v>189</v>
      </c>
      <c r="K104" s="12">
        <v>196</v>
      </c>
      <c r="L104" s="12"/>
      <c r="M104" s="15">
        <v>44</v>
      </c>
      <c r="N104" s="15">
        <v>33</v>
      </c>
      <c r="O104" s="12">
        <v>32</v>
      </c>
      <c r="P104" s="12"/>
      <c r="Q104" s="15">
        <v>287</v>
      </c>
      <c r="R104" s="15">
        <v>279</v>
      </c>
      <c r="S104" s="12">
        <v>270</v>
      </c>
      <c r="T104" s="12"/>
      <c r="U104" s="15">
        <v>135</v>
      </c>
      <c r="V104" s="15">
        <v>151</v>
      </c>
      <c r="W104" s="12">
        <v>134</v>
      </c>
      <c r="X104" s="12"/>
      <c r="Y104" s="131">
        <v>652</v>
      </c>
      <c r="Z104" s="131">
        <v>652</v>
      </c>
      <c r="AA104" s="400">
        <f>SUM(K104,O104,S104,W104)</f>
        <v>632</v>
      </c>
      <c r="AB104" s="466">
        <f>AA104-Z104</f>
        <v>-20</v>
      </c>
      <c r="AC104" s="469">
        <f>AB104/Z104</f>
        <v>-3.0674846625766871E-2</v>
      </c>
      <c r="AD104" s="20">
        <v>3359</v>
      </c>
      <c r="AE104" s="20">
        <v>3335</v>
      </c>
      <c r="AF104" s="16">
        <v>3369</v>
      </c>
      <c r="AG104" s="16"/>
      <c r="AH104" s="20">
        <v>2167</v>
      </c>
      <c r="AI104" s="20">
        <v>2133</v>
      </c>
      <c r="AJ104" s="16">
        <v>2157</v>
      </c>
      <c r="AL104" s="13">
        <v>1571690.7</v>
      </c>
      <c r="AM104" s="429">
        <v>1695441.51</v>
      </c>
      <c r="AN104" s="400">
        <f>K104*$AN$7</f>
        <v>1833701.5200000003</v>
      </c>
      <c r="AO104" s="400"/>
      <c r="AP104" s="13">
        <v>394926.4</v>
      </c>
      <c r="AQ104" s="429">
        <v>314778.09000000003</v>
      </c>
      <c r="AR104" s="400">
        <f>O104*$AR$7</f>
        <v>318340.8</v>
      </c>
      <c r="AS104" s="400"/>
      <c r="AT104" s="13">
        <v>2171123.4300000002</v>
      </c>
      <c r="AU104" s="429">
        <v>2280015.9</v>
      </c>
      <c r="AV104" s="400">
        <f>S104*$AV$7</f>
        <v>2221578.9</v>
      </c>
      <c r="AW104" s="400"/>
      <c r="AX104" s="13">
        <v>1747568.25</v>
      </c>
      <c r="AY104" s="429">
        <v>2091221.65</v>
      </c>
      <c r="AZ104" s="400">
        <f>W104*$AZ$7</f>
        <v>1936058.8</v>
      </c>
      <c r="BA104" s="400"/>
      <c r="BB104" s="13">
        <v>222164.26</v>
      </c>
      <c r="BC104" s="429">
        <v>234183.7</v>
      </c>
      <c r="BD104" s="400">
        <f>AF104*$BD$7</f>
        <v>246711.87000000002</v>
      </c>
      <c r="BE104" s="400"/>
      <c r="BF104" s="13">
        <v>180901.16</v>
      </c>
      <c r="BG104" s="429">
        <v>183587.31</v>
      </c>
      <c r="BH104" s="400">
        <f>AJ104*$BH$7</f>
        <v>193504.46999999997</v>
      </c>
      <c r="BI104" s="400"/>
      <c r="BJ104" s="429">
        <v>5885308.7800000003</v>
      </c>
      <c r="BK104" s="429">
        <v>6381457.1500000004</v>
      </c>
      <c r="BL104" s="400">
        <f>SUM(AN104,AR104,AV104,AZ104)</f>
        <v>6309680.0200000005</v>
      </c>
      <c r="BM104" s="380">
        <f>BL104-BK104</f>
        <v>-71777.129999999888</v>
      </c>
      <c r="BN104" s="380">
        <f>BM104/G104</f>
        <v>-17.939797550612319</v>
      </c>
      <c r="BO104" s="833"/>
      <c r="BP104" s="13">
        <v>6288374.2000000002</v>
      </c>
      <c r="BQ104" s="429">
        <v>6799228.1600000001</v>
      </c>
      <c r="BR104" s="400">
        <f>SUM(BH104,BD104,AZ104,AV104,AR104,AN104)</f>
        <v>6749896.3600000003</v>
      </c>
      <c r="BS104" s="430">
        <f>BR104-BQ104</f>
        <v>-49331.799999999814</v>
      </c>
      <c r="BT104" s="431">
        <f>BS104/G104</f>
        <v>-12.329867533116674</v>
      </c>
    </row>
    <row r="105" spans="1:72">
      <c r="A105" s="346">
        <v>275</v>
      </c>
      <c r="B105" s="343">
        <v>13</v>
      </c>
      <c r="C105" s="343">
        <v>13</v>
      </c>
      <c r="D105" s="349" t="s">
        <v>136</v>
      </c>
      <c r="E105" s="20">
        <v>2499</v>
      </c>
      <c r="F105" s="20">
        <v>2441</v>
      </c>
      <c r="G105" s="12">
        <v>2404</v>
      </c>
      <c r="H105" s="12"/>
      <c r="I105" s="15">
        <v>93</v>
      </c>
      <c r="J105" s="15">
        <v>89</v>
      </c>
      <c r="K105" s="12">
        <v>94</v>
      </c>
      <c r="L105" s="12"/>
      <c r="M105" s="15">
        <v>23</v>
      </c>
      <c r="N105" s="15">
        <v>20</v>
      </c>
      <c r="O105" s="12">
        <v>13</v>
      </c>
      <c r="P105" s="12"/>
      <c r="Q105" s="15">
        <v>133</v>
      </c>
      <c r="R105" s="15">
        <v>132</v>
      </c>
      <c r="S105" s="12">
        <v>135</v>
      </c>
      <c r="T105" s="12"/>
      <c r="U105" s="15">
        <v>92</v>
      </c>
      <c r="V105" s="15">
        <v>88</v>
      </c>
      <c r="W105" s="12">
        <v>79</v>
      </c>
      <c r="X105" s="12"/>
      <c r="Y105" s="131">
        <v>341</v>
      </c>
      <c r="Z105" s="131">
        <v>329</v>
      </c>
      <c r="AA105" s="400">
        <f>SUM(K105,O105,S105,W105)</f>
        <v>321</v>
      </c>
      <c r="AB105" s="466">
        <f>AA105-Z105</f>
        <v>-8</v>
      </c>
      <c r="AC105" s="469">
        <f>AB105/Z105</f>
        <v>-2.4316109422492401E-2</v>
      </c>
      <c r="AD105" s="20">
        <v>2158</v>
      </c>
      <c r="AE105" s="20">
        <v>2112</v>
      </c>
      <c r="AF105" s="16">
        <v>2083</v>
      </c>
      <c r="AG105" s="16"/>
      <c r="AH105" s="20">
        <v>1195</v>
      </c>
      <c r="AI105" s="20">
        <v>1154</v>
      </c>
      <c r="AJ105" s="16">
        <v>1130</v>
      </c>
      <c r="AL105" s="13">
        <v>785845.35000000009</v>
      </c>
      <c r="AM105" s="429">
        <v>798382.51</v>
      </c>
      <c r="AN105" s="400">
        <f>K105*$AN$7</f>
        <v>879428.28</v>
      </c>
      <c r="AO105" s="400"/>
      <c r="AP105" s="13">
        <v>206438.8</v>
      </c>
      <c r="AQ105" s="429">
        <v>190774.6</v>
      </c>
      <c r="AR105" s="400">
        <f>O105*$AR$7</f>
        <v>129325.95</v>
      </c>
      <c r="AS105" s="400"/>
      <c r="AT105" s="13">
        <v>1006130.37</v>
      </c>
      <c r="AU105" s="429">
        <v>1078717.2</v>
      </c>
      <c r="AV105" s="400">
        <f>S105*$AV$7</f>
        <v>1110789.45</v>
      </c>
      <c r="AW105" s="400"/>
      <c r="AX105" s="13">
        <v>1190935.3999999999</v>
      </c>
      <c r="AY105" s="429">
        <v>1218725.2</v>
      </c>
      <c r="AZ105" s="400">
        <f>W105*$AZ$7</f>
        <v>1141407.8</v>
      </c>
      <c r="BA105" s="400"/>
      <c r="BB105" s="13">
        <v>142730.12</v>
      </c>
      <c r="BC105" s="429">
        <v>148304.64000000001</v>
      </c>
      <c r="BD105" s="400">
        <f>AF105*$BD$7</f>
        <v>152538.09</v>
      </c>
      <c r="BE105" s="400"/>
      <c r="BF105" s="13">
        <v>99758.6</v>
      </c>
      <c r="BG105" s="429">
        <v>99324.78</v>
      </c>
      <c r="BH105" s="400">
        <f>AJ105*$BH$7</f>
        <v>101372.29999999999</v>
      </c>
      <c r="BI105" s="400"/>
      <c r="BJ105" s="429">
        <v>3189349.92</v>
      </c>
      <c r="BK105" s="429">
        <v>3286599.51</v>
      </c>
      <c r="BL105" s="400">
        <f>SUM(AN105,AR105,AV105,AZ105)</f>
        <v>3260951.4799999995</v>
      </c>
      <c r="BM105" s="380">
        <f>BL105-BK105</f>
        <v>-25648.030000000261</v>
      </c>
      <c r="BN105" s="380">
        <f>BM105/G105</f>
        <v>-10.668897670549192</v>
      </c>
      <c r="BO105" s="833"/>
      <c r="BP105" s="13">
        <v>3431838.64</v>
      </c>
      <c r="BQ105" s="429">
        <v>3534228.93</v>
      </c>
      <c r="BR105" s="400">
        <f>SUM(BH105,BD105,AZ105,AV105,AR105,AN105)</f>
        <v>3514861.87</v>
      </c>
      <c r="BS105" s="430">
        <f>BR105-BQ105</f>
        <v>-19367.060000000056</v>
      </c>
      <c r="BT105" s="431">
        <f>BS105/G105</f>
        <v>-8.0561813643927014</v>
      </c>
    </row>
    <row r="106" spans="1:72">
      <c r="A106" s="346">
        <v>276</v>
      </c>
      <c r="B106" s="343">
        <v>12</v>
      </c>
      <c r="C106" s="343">
        <v>12</v>
      </c>
      <c r="D106" s="349" t="s">
        <v>137</v>
      </c>
      <c r="E106" s="20">
        <v>15136</v>
      </c>
      <c r="F106" s="20">
        <v>15071</v>
      </c>
      <c r="G106" s="12">
        <v>15060</v>
      </c>
      <c r="H106" s="12"/>
      <c r="I106" s="15">
        <v>1022</v>
      </c>
      <c r="J106" s="15">
        <v>1009</v>
      </c>
      <c r="K106" s="12">
        <v>990</v>
      </c>
      <c r="L106" s="12"/>
      <c r="M106" s="15">
        <v>183</v>
      </c>
      <c r="N106" s="15">
        <v>182</v>
      </c>
      <c r="O106" s="12">
        <v>182</v>
      </c>
      <c r="P106" s="12"/>
      <c r="Q106" s="15">
        <v>1380</v>
      </c>
      <c r="R106" s="15">
        <v>1309</v>
      </c>
      <c r="S106" s="12">
        <v>1272</v>
      </c>
      <c r="T106" s="12"/>
      <c r="U106" s="15">
        <v>703</v>
      </c>
      <c r="V106" s="15">
        <v>696</v>
      </c>
      <c r="W106" s="12">
        <v>707</v>
      </c>
      <c r="X106" s="12"/>
      <c r="Y106" s="131">
        <v>3288</v>
      </c>
      <c r="Z106" s="131">
        <v>3196</v>
      </c>
      <c r="AA106" s="400">
        <f>SUM(K106,O106,S106,W106)</f>
        <v>3151</v>
      </c>
      <c r="AB106" s="466">
        <f>AA106-Z106</f>
        <v>-45</v>
      </c>
      <c r="AC106" s="469">
        <f>AB106/Z106</f>
        <v>-1.4080100125156446E-2</v>
      </c>
      <c r="AD106" s="20">
        <v>11848</v>
      </c>
      <c r="AE106" s="20">
        <v>11875</v>
      </c>
      <c r="AF106" s="16">
        <v>11909</v>
      </c>
      <c r="AG106" s="16"/>
      <c r="AH106" s="20">
        <v>8538</v>
      </c>
      <c r="AI106" s="20">
        <v>8484</v>
      </c>
      <c r="AJ106" s="16">
        <v>8469</v>
      </c>
      <c r="AL106" s="13">
        <v>8635848.9000000004</v>
      </c>
      <c r="AM106" s="429">
        <v>9051325.3100000005</v>
      </c>
      <c r="AN106" s="400">
        <f>K106*$AN$7</f>
        <v>9262063.8000000007</v>
      </c>
      <c r="AO106" s="400"/>
      <c r="AP106" s="13">
        <v>1642534.8</v>
      </c>
      <c r="AQ106" s="429">
        <v>1736048.86</v>
      </c>
      <c r="AR106" s="400">
        <f>O106*$AR$7</f>
        <v>1810563.3</v>
      </c>
      <c r="AS106" s="400"/>
      <c r="AT106" s="13">
        <v>10439548.199999999</v>
      </c>
      <c r="AU106" s="429">
        <v>10697278.9</v>
      </c>
      <c r="AV106" s="400">
        <f>S106*$AV$7</f>
        <v>10466105.039999999</v>
      </c>
      <c r="AW106" s="400"/>
      <c r="AX106" s="13">
        <v>9100299.8499999996</v>
      </c>
      <c r="AY106" s="429">
        <v>9639008.4000000004</v>
      </c>
      <c r="AZ106" s="400">
        <f>W106*$AZ$7</f>
        <v>10214877.4</v>
      </c>
      <c r="BA106" s="400"/>
      <c r="BB106" s="13">
        <v>783626.72</v>
      </c>
      <c r="BC106" s="429">
        <v>833862.5</v>
      </c>
      <c r="BD106" s="400">
        <f>AF106*$BD$7</f>
        <v>872096.07000000007</v>
      </c>
      <c r="BE106" s="400"/>
      <c r="BF106" s="13">
        <v>712752.24</v>
      </c>
      <c r="BG106" s="429">
        <v>730217.87999999989</v>
      </c>
      <c r="BH106" s="400">
        <f>AJ106*$BH$7</f>
        <v>759753.99</v>
      </c>
      <c r="BI106" s="400"/>
      <c r="BJ106" s="429">
        <v>29818231.75</v>
      </c>
      <c r="BK106" s="429">
        <v>31123661.469999999</v>
      </c>
      <c r="BL106" s="400">
        <f>SUM(AN106,AR106,AV106,AZ106)</f>
        <v>31753609.539999999</v>
      </c>
      <c r="BM106" s="380">
        <f>BL106-BK106</f>
        <v>629948.0700000003</v>
      </c>
      <c r="BN106" s="380">
        <f>BM106/G106</f>
        <v>41.829221115537869</v>
      </c>
      <c r="BO106" s="833"/>
      <c r="BP106" s="13">
        <v>31314610.710000001</v>
      </c>
      <c r="BQ106" s="429">
        <v>32687741.850000001</v>
      </c>
      <c r="BR106" s="400">
        <f>SUM(BH106,BD106,AZ106,AV106,AR106,AN106)</f>
        <v>33385459.600000001</v>
      </c>
      <c r="BS106" s="430">
        <f>BR106-BQ106</f>
        <v>697717.75</v>
      </c>
      <c r="BT106" s="431">
        <f>BS106/G106</f>
        <v>46.329199867197872</v>
      </c>
    </row>
    <row r="107" spans="1:72">
      <c r="A107" s="346">
        <v>280</v>
      </c>
      <c r="B107" s="343">
        <v>15</v>
      </c>
      <c r="C107" s="343">
        <v>15</v>
      </c>
      <c r="D107" s="349" t="s">
        <v>138</v>
      </c>
      <c r="E107" s="20">
        <v>2015</v>
      </c>
      <c r="F107" s="20">
        <v>1986</v>
      </c>
      <c r="G107" s="12">
        <v>1984</v>
      </c>
      <c r="H107" s="12"/>
      <c r="I107" s="15">
        <v>80</v>
      </c>
      <c r="J107" s="15">
        <v>73</v>
      </c>
      <c r="K107" s="12">
        <v>71</v>
      </c>
      <c r="L107" s="12"/>
      <c r="M107" s="15">
        <v>23</v>
      </c>
      <c r="N107" s="15">
        <v>16</v>
      </c>
      <c r="O107" s="12">
        <v>17</v>
      </c>
      <c r="P107" s="12"/>
      <c r="Q107" s="15">
        <v>130</v>
      </c>
      <c r="R107" s="15">
        <v>130</v>
      </c>
      <c r="S107" s="12">
        <v>126</v>
      </c>
      <c r="T107" s="12"/>
      <c r="U107" s="15">
        <v>75</v>
      </c>
      <c r="V107" s="15">
        <v>75</v>
      </c>
      <c r="W107" s="12">
        <v>70</v>
      </c>
      <c r="X107" s="12"/>
      <c r="Y107" s="131">
        <v>308</v>
      </c>
      <c r="Z107" s="131">
        <v>294</v>
      </c>
      <c r="AA107" s="400">
        <f>SUM(K107,O107,S107,W107)</f>
        <v>284</v>
      </c>
      <c r="AB107" s="466">
        <f>AA107-Z107</f>
        <v>-10</v>
      </c>
      <c r="AC107" s="469">
        <f>AB107/Z107</f>
        <v>-3.4013605442176874E-2</v>
      </c>
      <c r="AD107" s="20">
        <v>1707</v>
      </c>
      <c r="AE107" s="20">
        <v>1692</v>
      </c>
      <c r="AF107" s="16">
        <v>1700</v>
      </c>
      <c r="AG107" s="16"/>
      <c r="AH107" s="20">
        <v>1051</v>
      </c>
      <c r="AI107" s="20">
        <v>1034</v>
      </c>
      <c r="AJ107" s="16">
        <v>1028</v>
      </c>
      <c r="AL107" s="13">
        <v>675996</v>
      </c>
      <c r="AM107" s="429">
        <v>654853.07000000007</v>
      </c>
      <c r="AN107" s="400">
        <f>K107*$AN$7</f>
        <v>664249.02</v>
      </c>
      <c r="AO107" s="400"/>
      <c r="AP107" s="13">
        <v>206438.8</v>
      </c>
      <c r="AQ107" s="429">
        <v>152619.68</v>
      </c>
      <c r="AR107" s="400">
        <f>O107*$AR$7</f>
        <v>169118.55</v>
      </c>
      <c r="AS107" s="400"/>
      <c r="AT107" s="13">
        <v>983435.70000000007</v>
      </c>
      <c r="AU107" s="429">
        <v>1062373</v>
      </c>
      <c r="AV107" s="400">
        <f>S107*$AV$7</f>
        <v>1036736.82</v>
      </c>
      <c r="AW107" s="400"/>
      <c r="AX107" s="13">
        <v>970871.25</v>
      </c>
      <c r="AY107" s="429">
        <v>1038686.25</v>
      </c>
      <c r="AZ107" s="400">
        <f>W107*$AZ$7</f>
        <v>1011374</v>
      </c>
      <c r="BA107" s="400"/>
      <c r="BB107" s="13">
        <v>112900.98</v>
      </c>
      <c r="BC107" s="429">
        <v>118812.24</v>
      </c>
      <c r="BD107" s="400">
        <f>AF107*$BD$7</f>
        <v>124491</v>
      </c>
      <c r="BE107" s="400"/>
      <c r="BF107" s="13">
        <v>87737.48000000001</v>
      </c>
      <c r="BG107" s="429">
        <v>88996.37999999999</v>
      </c>
      <c r="BH107" s="400">
        <f>AJ107*$BH$7</f>
        <v>92221.87999999999</v>
      </c>
      <c r="BI107" s="400"/>
      <c r="BJ107" s="429">
        <v>2836741.75</v>
      </c>
      <c r="BK107" s="429">
        <v>2908532</v>
      </c>
      <c r="BL107" s="400">
        <f>SUM(AN107,AR107,AV107,AZ107)</f>
        <v>2881478.39</v>
      </c>
      <c r="BM107" s="380">
        <f>BL107-BK107</f>
        <v>-27053.60999999987</v>
      </c>
      <c r="BN107" s="380">
        <f>BM107/G107</f>
        <v>-13.635892137096709</v>
      </c>
      <c r="BO107" s="833"/>
      <c r="BP107" s="13">
        <v>3037380.21</v>
      </c>
      <c r="BQ107" s="429">
        <v>3116340.62</v>
      </c>
      <c r="BR107" s="400">
        <f>SUM(BH107,BD107,AZ107,AV107,AR107,AN107)</f>
        <v>3098191.2699999996</v>
      </c>
      <c r="BS107" s="430">
        <f>BR107-BQ107</f>
        <v>-18149.350000000559</v>
      </c>
      <c r="BT107" s="431">
        <f>BS107/G107</f>
        <v>-9.147857862903507</v>
      </c>
    </row>
    <row r="108" spans="1:72">
      <c r="A108" s="346">
        <v>284</v>
      </c>
      <c r="B108" s="343">
        <v>2</v>
      </c>
      <c r="C108" s="343">
        <v>2</v>
      </c>
      <c r="D108" s="349" t="s">
        <v>139</v>
      </c>
      <c r="E108" s="20">
        <v>2207</v>
      </c>
      <c r="F108" s="20">
        <v>2186</v>
      </c>
      <c r="G108" s="12">
        <v>2144</v>
      </c>
      <c r="H108" s="12"/>
      <c r="I108" s="15">
        <v>91</v>
      </c>
      <c r="J108" s="15">
        <v>90</v>
      </c>
      <c r="K108" s="12">
        <v>88</v>
      </c>
      <c r="L108" s="12"/>
      <c r="M108" s="15">
        <v>14</v>
      </c>
      <c r="N108" s="15">
        <v>21</v>
      </c>
      <c r="O108" s="12">
        <v>13</v>
      </c>
      <c r="P108" s="12"/>
      <c r="Q108" s="15">
        <v>126</v>
      </c>
      <c r="R108" s="15">
        <v>117</v>
      </c>
      <c r="S108" s="12">
        <v>118</v>
      </c>
      <c r="T108" s="12"/>
      <c r="U108" s="15">
        <v>71</v>
      </c>
      <c r="V108" s="15">
        <v>70</v>
      </c>
      <c r="W108" s="12">
        <v>60</v>
      </c>
      <c r="X108" s="12"/>
      <c r="Y108" s="131">
        <v>302</v>
      </c>
      <c r="Z108" s="131">
        <v>298</v>
      </c>
      <c r="AA108" s="400">
        <f>SUM(K108,O108,S108,W108)</f>
        <v>279</v>
      </c>
      <c r="AB108" s="466">
        <f>AA108-Z108</f>
        <v>-19</v>
      </c>
      <c r="AC108" s="469">
        <f>AB108/Z108</f>
        <v>-6.3758389261744972E-2</v>
      </c>
      <c r="AD108" s="20">
        <v>1905</v>
      </c>
      <c r="AE108" s="20">
        <v>1888</v>
      </c>
      <c r="AF108" s="16">
        <v>1865</v>
      </c>
      <c r="AG108" s="16"/>
      <c r="AH108" s="20">
        <v>1113</v>
      </c>
      <c r="AI108" s="20">
        <v>1094</v>
      </c>
      <c r="AJ108" s="16">
        <v>1068</v>
      </c>
      <c r="AL108" s="13">
        <v>768945.45000000007</v>
      </c>
      <c r="AM108" s="429">
        <v>807353.1</v>
      </c>
      <c r="AN108" s="400">
        <f>K108*$AN$7</f>
        <v>823294.56</v>
      </c>
      <c r="AO108" s="400"/>
      <c r="AP108" s="13">
        <v>125658.4</v>
      </c>
      <c r="AQ108" s="429">
        <v>200313.33</v>
      </c>
      <c r="AR108" s="400">
        <f>O108*$AR$7</f>
        <v>129325.95</v>
      </c>
      <c r="AS108" s="400"/>
      <c r="AT108" s="13">
        <v>953176.14</v>
      </c>
      <c r="AU108" s="429">
        <v>956135.70000000007</v>
      </c>
      <c r="AV108" s="400">
        <f>S108*$AV$7</f>
        <v>970912.26</v>
      </c>
      <c r="AW108" s="400"/>
      <c r="AX108" s="13">
        <v>919091.45000000007</v>
      </c>
      <c r="AY108" s="429">
        <v>969440.5</v>
      </c>
      <c r="AZ108" s="400">
        <f>W108*$AZ$7</f>
        <v>866892</v>
      </c>
      <c r="BA108" s="400"/>
      <c r="BB108" s="13">
        <v>125996.7</v>
      </c>
      <c r="BC108" s="429">
        <v>132575.35999999999</v>
      </c>
      <c r="BD108" s="400">
        <f>AF108*$BD$7</f>
        <v>136573.95000000001</v>
      </c>
      <c r="BE108" s="400"/>
      <c r="BF108" s="13">
        <v>92913.24</v>
      </c>
      <c r="BG108" s="429">
        <v>94160.579999999987</v>
      </c>
      <c r="BH108" s="400">
        <f>AJ108*$BH$7</f>
        <v>95810.28</v>
      </c>
      <c r="BI108" s="400"/>
      <c r="BJ108" s="429">
        <v>2766871.44</v>
      </c>
      <c r="BK108" s="429">
        <v>2933242.63</v>
      </c>
      <c r="BL108" s="400">
        <f>SUM(AN108,AR108,AV108,AZ108)</f>
        <v>2790424.77</v>
      </c>
      <c r="BM108" s="380">
        <f>BL108-BK108</f>
        <v>-142817.85999999987</v>
      </c>
      <c r="BN108" s="380">
        <f>BM108/G108</f>
        <v>-66.612807835820831</v>
      </c>
      <c r="BO108" s="833"/>
      <c r="BP108" s="13">
        <v>2985781.3800000008</v>
      </c>
      <c r="BQ108" s="429">
        <v>3159978.57</v>
      </c>
      <c r="BR108" s="400">
        <f>SUM(BH108,BD108,AZ108,AV108,AR108,AN108)</f>
        <v>3022809</v>
      </c>
      <c r="BS108" s="430">
        <f>BR108-BQ108</f>
        <v>-137169.56999999983</v>
      </c>
      <c r="BT108" s="431">
        <f>BS108/G108</f>
        <v>-63.978344216417831</v>
      </c>
    </row>
    <row r="109" spans="1:72">
      <c r="A109" s="346">
        <v>285</v>
      </c>
      <c r="B109" s="343">
        <v>8</v>
      </c>
      <c r="C109" s="343">
        <v>8</v>
      </c>
      <c r="D109" s="349" t="s">
        <v>140</v>
      </c>
      <c r="E109" s="20">
        <v>50500</v>
      </c>
      <c r="F109" s="20">
        <v>50210</v>
      </c>
      <c r="G109" s="12">
        <v>50029</v>
      </c>
      <c r="H109" s="12"/>
      <c r="I109" s="15">
        <v>1911</v>
      </c>
      <c r="J109" s="15">
        <v>1826</v>
      </c>
      <c r="K109" s="12">
        <v>1788</v>
      </c>
      <c r="L109" s="12"/>
      <c r="M109" s="15">
        <v>374</v>
      </c>
      <c r="N109" s="15">
        <v>372</v>
      </c>
      <c r="O109" s="12">
        <v>341</v>
      </c>
      <c r="P109" s="12"/>
      <c r="Q109" s="15">
        <v>2787</v>
      </c>
      <c r="R109" s="15">
        <v>2695</v>
      </c>
      <c r="S109" s="12">
        <v>2586</v>
      </c>
      <c r="T109" s="12"/>
      <c r="U109" s="15">
        <v>1608</v>
      </c>
      <c r="V109" s="15">
        <v>1583</v>
      </c>
      <c r="W109" s="12">
        <v>1564</v>
      </c>
      <c r="X109" s="12"/>
      <c r="Y109" s="131">
        <v>6680</v>
      </c>
      <c r="Z109" s="131">
        <v>6476</v>
      </c>
      <c r="AA109" s="400">
        <f>SUM(K109,O109,S109,W109)</f>
        <v>6279</v>
      </c>
      <c r="AB109" s="466">
        <f>AA109-Z109</f>
        <v>-197</v>
      </c>
      <c r="AC109" s="469">
        <f>AB109/Z109</f>
        <v>-3.042001235330451E-2</v>
      </c>
      <c r="AD109" s="20">
        <v>43820</v>
      </c>
      <c r="AE109" s="20">
        <v>43734</v>
      </c>
      <c r="AF109" s="16">
        <v>43750</v>
      </c>
      <c r="AG109" s="16"/>
      <c r="AH109" s="20">
        <v>28188</v>
      </c>
      <c r="AI109" s="20">
        <v>27902</v>
      </c>
      <c r="AJ109" s="16">
        <v>27787</v>
      </c>
      <c r="AL109" s="13">
        <v>16147854.449999999</v>
      </c>
      <c r="AM109" s="429">
        <v>16380297.34</v>
      </c>
      <c r="AN109" s="400">
        <f>K109*$AN$7</f>
        <v>16727848.560000001</v>
      </c>
      <c r="AO109" s="400"/>
      <c r="AP109" s="13">
        <v>3356874.4</v>
      </c>
      <c r="AQ109" s="429">
        <v>3548407.56</v>
      </c>
      <c r="AR109" s="400">
        <f>O109*$AR$7</f>
        <v>3392319.15</v>
      </c>
      <c r="AS109" s="400"/>
      <c r="AT109" s="13">
        <v>21083348.43</v>
      </c>
      <c r="AU109" s="429">
        <v>22023809.5</v>
      </c>
      <c r="AV109" s="400">
        <f>S109*$AV$7</f>
        <v>21277789.02</v>
      </c>
      <c r="AW109" s="400"/>
      <c r="AX109" s="13">
        <v>20815479.600000001</v>
      </c>
      <c r="AY109" s="429">
        <v>21923204.449999999</v>
      </c>
      <c r="AZ109" s="400">
        <f>W109*$AZ$7</f>
        <v>22596984.800000001</v>
      </c>
      <c r="BA109" s="400"/>
      <c r="BB109" s="13">
        <v>2898254.8</v>
      </c>
      <c r="BC109" s="429">
        <v>3071001.48</v>
      </c>
      <c r="BD109" s="400">
        <f>AF109*$BD$7</f>
        <v>3203812.5</v>
      </c>
      <c r="BE109" s="400"/>
      <c r="BF109" s="13">
        <v>2353134.2400000002</v>
      </c>
      <c r="BG109" s="429">
        <v>2401525.14</v>
      </c>
      <c r="BH109" s="400">
        <f>AJ109*$BH$7</f>
        <v>2492771.77</v>
      </c>
      <c r="BI109" s="400"/>
      <c r="BJ109" s="429">
        <v>61403556.880000003</v>
      </c>
      <c r="BK109" s="429">
        <v>63875718.849999987</v>
      </c>
      <c r="BL109" s="400">
        <f>SUM(AN109,AR109,AV109,AZ109)</f>
        <v>63994941.530000001</v>
      </c>
      <c r="BM109" s="380">
        <f>BL109-BK109</f>
        <v>119222.6800000146</v>
      </c>
      <c r="BN109" s="380">
        <f>BM109/G109</f>
        <v>2.3830714185775173</v>
      </c>
      <c r="BO109" s="833"/>
      <c r="BP109" s="13">
        <v>66654945.920000002</v>
      </c>
      <c r="BQ109" s="429">
        <v>69348245.469999999</v>
      </c>
      <c r="BR109" s="400">
        <f>SUM(BH109,BD109,AZ109,AV109,AR109,AN109)</f>
        <v>69691525.799999997</v>
      </c>
      <c r="BS109" s="430">
        <f>BR109-BQ109</f>
        <v>343280.32999999821</v>
      </c>
      <c r="BT109" s="431">
        <f>BS109/G109</f>
        <v>6.8616268564232383</v>
      </c>
    </row>
    <row r="110" spans="1:72">
      <c r="A110" s="346">
        <v>286</v>
      </c>
      <c r="B110" s="343">
        <v>8</v>
      </c>
      <c r="C110" s="343">
        <v>8</v>
      </c>
      <c r="D110" s="349" t="s">
        <v>141</v>
      </c>
      <c r="E110" s="20">
        <v>78880</v>
      </c>
      <c r="F110" s="20">
        <v>78386</v>
      </c>
      <c r="G110" s="12">
        <v>77625</v>
      </c>
      <c r="H110" s="12"/>
      <c r="I110" s="15">
        <v>3063</v>
      </c>
      <c r="J110" s="15">
        <v>2939</v>
      </c>
      <c r="K110" s="12">
        <v>2814</v>
      </c>
      <c r="L110" s="12"/>
      <c r="M110" s="15">
        <v>628</v>
      </c>
      <c r="N110" s="15">
        <v>557</v>
      </c>
      <c r="O110" s="12">
        <v>574</v>
      </c>
      <c r="P110" s="12"/>
      <c r="Q110" s="15">
        <v>4423</v>
      </c>
      <c r="R110" s="15">
        <v>4355</v>
      </c>
      <c r="S110" s="12">
        <v>4157</v>
      </c>
      <c r="T110" s="12"/>
      <c r="U110" s="15">
        <v>2413</v>
      </c>
      <c r="V110" s="15">
        <v>2379</v>
      </c>
      <c r="W110" s="12">
        <v>2389</v>
      </c>
      <c r="X110" s="12"/>
      <c r="Y110" s="131">
        <v>10527</v>
      </c>
      <c r="Z110" s="131">
        <v>10230</v>
      </c>
      <c r="AA110" s="400">
        <f>SUM(K110,O110,S110,W110)</f>
        <v>9934</v>
      </c>
      <c r="AB110" s="466">
        <f>AA110-Z110</f>
        <v>-296</v>
      </c>
      <c r="AC110" s="469">
        <f>AB110/Z110</f>
        <v>-2.8934506353861193E-2</v>
      </c>
      <c r="AD110" s="20">
        <v>68353</v>
      </c>
      <c r="AE110" s="20">
        <v>68156</v>
      </c>
      <c r="AF110" s="16">
        <v>67691</v>
      </c>
      <c r="AG110" s="16"/>
      <c r="AH110" s="20">
        <v>42941</v>
      </c>
      <c r="AI110" s="20">
        <v>42524</v>
      </c>
      <c r="AJ110" s="16">
        <v>41860</v>
      </c>
      <c r="AL110" s="13">
        <v>25882196.850000001</v>
      </c>
      <c r="AM110" s="429">
        <v>26364564.010000002</v>
      </c>
      <c r="AN110" s="400">
        <f>K110*$AN$7</f>
        <v>26326714.680000003</v>
      </c>
      <c r="AO110" s="400"/>
      <c r="AP110" s="13">
        <v>5636676.7999999998</v>
      </c>
      <c r="AQ110" s="429">
        <v>5313072.6099999994</v>
      </c>
      <c r="AR110" s="400">
        <f>O110*$AR$7</f>
        <v>5710238.0999999996</v>
      </c>
      <c r="AS110" s="400"/>
      <c r="AT110" s="13">
        <v>33459508.469999999</v>
      </c>
      <c r="AU110" s="429">
        <v>35589495.5</v>
      </c>
      <c r="AV110" s="400">
        <f>S110*$AV$7</f>
        <v>34204086.990000002</v>
      </c>
      <c r="AW110" s="400"/>
      <c r="AX110" s="13">
        <v>31236164.350000001</v>
      </c>
      <c r="AY110" s="429">
        <v>32947127.850000001</v>
      </c>
      <c r="AZ110" s="400">
        <f>W110*$AZ$7</f>
        <v>34516749.800000004</v>
      </c>
      <c r="BA110" s="400"/>
      <c r="BB110" s="13">
        <v>4520867.42</v>
      </c>
      <c r="BC110" s="429">
        <v>4785914.32</v>
      </c>
      <c r="BD110" s="400">
        <f>AF110*$BD$7</f>
        <v>4957011.9300000006</v>
      </c>
      <c r="BE110" s="400"/>
      <c r="BF110" s="13">
        <v>3584714.68</v>
      </c>
      <c r="BG110" s="429">
        <v>3660040.68</v>
      </c>
      <c r="BH110" s="400">
        <f>AJ110*$BH$7</f>
        <v>3755260.5999999996</v>
      </c>
      <c r="BI110" s="400"/>
      <c r="BJ110" s="429">
        <v>96214546.469999999</v>
      </c>
      <c r="BK110" s="429">
        <v>100214259.97</v>
      </c>
      <c r="BL110" s="400">
        <f>SUM(AN110,AR110,AV110,AZ110)</f>
        <v>100757789.57000001</v>
      </c>
      <c r="BM110" s="380">
        <f>BL110-BK110</f>
        <v>543529.60000000894</v>
      </c>
      <c r="BN110" s="380">
        <f>BM110/G110</f>
        <v>7.0019916264091329</v>
      </c>
      <c r="BO110" s="833"/>
      <c r="BP110" s="13">
        <v>104320128.56999999</v>
      </c>
      <c r="BQ110" s="429">
        <v>108660214.97</v>
      </c>
      <c r="BR110" s="400">
        <f>SUM(BH110,BD110,AZ110,AV110,AR110,AN110)</f>
        <v>109470062.10000001</v>
      </c>
      <c r="BS110" s="430">
        <f>BR110-BQ110</f>
        <v>809847.13000001013</v>
      </c>
      <c r="BT110" s="431">
        <f>BS110/G110</f>
        <v>10.432813268921226</v>
      </c>
    </row>
    <row r="111" spans="1:72">
      <c r="A111" s="346">
        <v>287</v>
      </c>
      <c r="B111" s="343">
        <v>15</v>
      </c>
      <c r="C111" s="343">
        <v>15</v>
      </c>
      <c r="D111" s="349" t="s">
        <v>142</v>
      </c>
      <c r="E111" s="20">
        <v>6199</v>
      </c>
      <c r="F111" s="20">
        <v>6121</v>
      </c>
      <c r="G111" s="12">
        <v>6113</v>
      </c>
      <c r="H111" s="12"/>
      <c r="I111" s="15">
        <v>249</v>
      </c>
      <c r="J111" s="15">
        <v>250</v>
      </c>
      <c r="K111" s="12">
        <v>259</v>
      </c>
      <c r="L111" s="12"/>
      <c r="M111" s="15">
        <v>48</v>
      </c>
      <c r="N111" s="15">
        <v>42</v>
      </c>
      <c r="O111" s="12">
        <v>47</v>
      </c>
      <c r="P111" s="12"/>
      <c r="Q111" s="15">
        <v>325</v>
      </c>
      <c r="R111" s="15">
        <v>332</v>
      </c>
      <c r="S111" s="12">
        <v>326</v>
      </c>
      <c r="T111" s="12"/>
      <c r="U111" s="15">
        <v>193</v>
      </c>
      <c r="V111" s="15">
        <v>193</v>
      </c>
      <c r="W111" s="12">
        <v>185</v>
      </c>
      <c r="X111" s="12"/>
      <c r="Y111" s="131">
        <v>815</v>
      </c>
      <c r="Z111" s="131">
        <v>817</v>
      </c>
      <c r="AA111" s="400">
        <f>SUM(K111,O111,S111,W111)</f>
        <v>817</v>
      </c>
      <c r="AB111" s="466">
        <f>AA111-Z111</f>
        <v>0</v>
      </c>
      <c r="AC111" s="469">
        <f>AB111/Z111</f>
        <v>0</v>
      </c>
      <c r="AD111" s="20">
        <v>5384</v>
      </c>
      <c r="AE111" s="20">
        <v>5304</v>
      </c>
      <c r="AF111" s="16">
        <v>5296</v>
      </c>
      <c r="AG111" s="16"/>
      <c r="AH111" s="20">
        <v>2949</v>
      </c>
      <c r="AI111" s="20">
        <v>2839</v>
      </c>
      <c r="AJ111" s="16">
        <v>2825</v>
      </c>
      <c r="AL111" s="13">
        <v>2104037.5499999998</v>
      </c>
      <c r="AM111" s="429">
        <v>2242647.5</v>
      </c>
      <c r="AN111" s="400">
        <f>K111*$AN$7</f>
        <v>2423105.58</v>
      </c>
      <c r="AO111" s="400"/>
      <c r="AP111" s="13">
        <v>430828.79999999999</v>
      </c>
      <c r="AQ111" s="429">
        <v>400626.66</v>
      </c>
      <c r="AR111" s="400">
        <f>O111*$AR$7</f>
        <v>467563.05</v>
      </c>
      <c r="AS111" s="400"/>
      <c r="AT111" s="13">
        <v>2458589.25</v>
      </c>
      <c r="AU111" s="429">
        <v>2713137.2</v>
      </c>
      <c r="AV111" s="400">
        <f>S111*$AV$7</f>
        <v>2682350.8199999998</v>
      </c>
      <c r="AW111" s="400"/>
      <c r="AX111" s="13">
        <v>2498375.35</v>
      </c>
      <c r="AY111" s="429">
        <v>2672885.9500000002</v>
      </c>
      <c r="AZ111" s="400">
        <f>W111*$AZ$7</f>
        <v>2672917</v>
      </c>
      <c r="BA111" s="400"/>
      <c r="BB111" s="13">
        <v>356097.76</v>
      </c>
      <c r="BC111" s="429">
        <v>372446.88</v>
      </c>
      <c r="BD111" s="400">
        <f>AF111*$BD$7</f>
        <v>387826.08</v>
      </c>
      <c r="BE111" s="400"/>
      <c r="BF111" s="13">
        <v>246182.52</v>
      </c>
      <c r="BG111" s="429">
        <v>244352.73</v>
      </c>
      <c r="BH111" s="400">
        <f>AJ111*$BH$7</f>
        <v>253430.74999999997</v>
      </c>
      <c r="BI111" s="400"/>
      <c r="BJ111" s="429">
        <v>7491830.9500000011</v>
      </c>
      <c r="BK111" s="429">
        <v>8029297.3100000015</v>
      </c>
      <c r="BL111" s="400">
        <f>SUM(AN111,AR111,AV111,AZ111)</f>
        <v>8245936.4499999993</v>
      </c>
      <c r="BM111" s="380">
        <f>BL111-BK111</f>
        <v>216639.1399999978</v>
      </c>
      <c r="BN111" s="380">
        <f>BM111/G111</f>
        <v>35.439087191231444</v>
      </c>
      <c r="BO111" s="833"/>
      <c r="BP111" s="13">
        <v>8094111.2300000004</v>
      </c>
      <c r="BQ111" s="429">
        <v>8646096.9199999999</v>
      </c>
      <c r="BR111" s="400">
        <f>SUM(BH111,BD111,AZ111,AV111,AR111,AN111)</f>
        <v>8887193.2800000012</v>
      </c>
      <c r="BS111" s="430">
        <f>BR111-BQ111</f>
        <v>241096.36000000127</v>
      </c>
      <c r="BT111" s="431">
        <f>BS111/G111</f>
        <v>39.439941109111935</v>
      </c>
    </row>
    <row r="112" spans="1:72">
      <c r="A112" s="346">
        <v>288</v>
      </c>
      <c r="B112" s="343">
        <v>15</v>
      </c>
      <c r="C112" s="343">
        <v>15</v>
      </c>
      <c r="D112" s="349" t="s">
        <v>143</v>
      </c>
      <c r="E112" s="20">
        <v>6368</v>
      </c>
      <c r="F112" s="20">
        <v>6342</v>
      </c>
      <c r="G112" s="12">
        <v>6268</v>
      </c>
      <c r="H112" s="12"/>
      <c r="I112" s="15">
        <v>354</v>
      </c>
      <c r="J112" s="15">
        <v>356</v>
      </c>
      <c r="K112" s="12">
        <v>344</v>
      </c>
      <c r="L112" s="12"/>
      <c r="M112" s="15">
        <v>75</v>
      </c>
      <c r="N112" s="15">
        <v>60</v>
      </c>
      <c r="O112" s="12">
        <v>57</v>
      </c>
      <c r="P112" s="12"/>
      <c r="Q112" s="15">
        <v>441</v>
      </c>
      <c r="R112" s="15">
        <v>433</v>
      </c>
      <c r="S112" s="12">
        <v>422</v>
      </c>
      <c r="T112" s="12"/>
      <c r="U112" s="15">
        <v>276</v>
      </c>
      <c r="V112" s="15">
        <v>261</v>
      </c>
      <c r="W112" s="12">
        <v>251</v>
      </c>
      <c r="X112" s="12"/>
      <c r="Y112" s="131">
        <v>1146</v>
      </c>
      <c r="Z112" s="131">
        <v>1110</v>
      </c>
      <c r="AA112" s="400">
        <f>SUM(K112,O112,S112,W112)</f>
        <v>1074</v>
      </c>
      <c r="AB112" s="466">
        <f>AA112-Z112</f>
        <v>-36</v>
      </c>
      <c r="AC112" s="469">
        <f>AB112/Z112</f>
        <v>-3.2432432432432434E-2</v>
      </c>
      <c r="AD112" s="20">
        <v>5222</v>
      </c>
      <c r="AE112" s="20">
        <v>5232</v>
      </c>
      <c r="AF112" s="16">
        <v>5194</v>
      </c>
      <c r="AG112" s="16"/>
      <c r="AH112" s="20">
        <v>3371</v>
      </c>
      <c r="AI112" s="20">
        <v>3334</v>
      </c>
      <c r="AJ112" s="16">
        <v>3285</v>
      </c>
      <c r="AL112" s="13">
        <v>2991282.3</v>
      </c>
      <c r="AM112" s="429">
        <v>3193530.04</v>
      </c>
      <c r="AN112" s="400">
        <f>K112*$AN$7</f>
        <v>3218333.2800000003</v>
      </c>
      <c r="AO112" s="400"/>
      <c r="AP112" s="13">
        <v>673170</v>
      </c>
      <c r="AQ112" s="429">
        <v>572323.79999999993</v>
      </c>
      <c r="AR112" s="400">
        <f>O112*$AR$7</f>
        <v>567044.54999999993</v>
      </c>
      <c r="AS112" s="400"/>
      <c r="AT112" s="13">
        <v>3336116.49</v>
      </c>
      <c r="AU112" s="429">
        <v>3538519.3</v>
      </c>
      <c r="AV112" s="400">
        <f>S112*$AV$7</f>
        <v>3472245.54</v>
      </c>
      <c r="AW112" s="400"/>
      <c r="AX112" s="13">
        <v>3572806.2</v>
      </c>
      <c r="AY112" s="429">
        <v>3614628.15</v>
      </c>
      <c r="AZ112" s="400">
        <f>W112*$AZ$7</f>
        <v>3626498.2</v>
      </c>
      <c r="BA112" s="400"/>
      <c r="BB112" s="13">
        <v>345383.08</v>
      </c>
      <c r="BC112" s="429">
        <v>367391.04</v>
      </c>
      <c r="BD112" s="400">
        <f>AF112*$BD$7</f>
        <v>380356.62</v>
      </c>
      <c r="BE112" s="400"/>
      <c r="BF112" s="13">
        <v>281411.08</v>
      </c>
      <c r="BG112" s="429">
        <v>286957.38</v>
      </c>
      <c r="BH112" s="400">
        <f>AJ112*$BH$7</f>
        <v>294697.34999999998</v>
      </c>
      <c r="BI112" s="400"/>
      <c r="BJ112" s="429">
        <v>10573374.99</v>
      </c>
      <c r="BK112" s="429">
        <v>10919001.289999999</v>
      </c>
      <c r="BL112" s="400">
        <f>SUM(AN112,AR112,AV112,AZ112)</f>
        <v>10884121.57</v>
      </c>
      <c r="BM112" s="380">
        <f>BL112-BK112</f>
        <v>-34879.719999998808</v>
      </c>
      <c r="BN112" s="380">
        <f>BM112/G112</f>
        <v>-5.5647287811102117</v>
      </c>
      <c r="BO112" s="833"/>
      <c r="BP112" s="13">
        <v>11200169.15</v>
      </c>
      <c r="BQ112" s="429">
        <v>11573349.710000001</v>
      </c>
      <c r="BR112" s="400">
        <f>SUM(BH112,BD112,AZ112,AV112,AR112,AN112)</f>
        <v>11559175.539999999</v>
      </c>
      <c r="BS112" s="430">
        <f>BR112-BQ112</f>
        <v>-14174.170000001788</v>
      </c>
      <c r="BT112" s="431">
        <f>BS112/G112</f>
        <v>-2.2613544990430423</v>
      </c>
    </row>
    <row r="113" spans="1:72">
      <c r="A113" s="346">
        <v>290</v>
      </c>
      <c r="B113" s="343">
        <v>18</v>
      </c>
      <c r="C113" s="343">
        <v>18</v>
      </c>
      <c r="D113" s="349" t="s">
        <v>144</v>
      </c>
      <c r="E113" s="20">
        <v>7582</v>
      </c>
      <c r="F113" s="20">
        <v>7483</v>
      </c>
      <c r="G113" s="12">
        <v>7300</v>
      </c>
      <c r="H113" s="12"/>
      <c r="I113" s="15">
        <v>211</v>
      </c>
      <c r="J113" s="15">
        <v>221</v>
      </c>
      <c r="K113" s="12">
        <v>212</v>
      </c>
      <c r="L113" s="12"/>
      <c r="M113" s="15">
        <v>50</v>
      </c>
      <c r="N113" s="15">
        <v>36</v>
      </c>
      <c r="O113" s="12">
        <v>34</v>
      </c>
      <c r="P113" s="12"/>
      <c r="Q113" s="15">
        <v>337</v>
      </c>
      <c r="R113" s="15">
        <v>325</v>
      </c>
      <c r="S113" s="12">
        <v>282</v>
      </c>
      <c r="T113" s="12"/>
      <c r="U113" s="15">
        <v>222</v>
      </c>
      <c r="V113" s="15">
        <v>226</v>
      </c>
      <c r="W113" s="12">
        <v>197</v>
      </c>
      <c r="X113" s="12"/>
      <c r="Y113" s="131">
        <v>820</v>
      </c>
      <c r="Z113" s="131">
        <v>808</v>
      </c>
      <c r="AA113" s="400">
        <f>SUM(K113,O113,S113,W113)</f>
        <v>725</v>
      </c>
      <c r="AB113" s="466">
        <f>AA113-Z113</f>
        <v>-83</v>
      </c>
      <c r="AC113" s="469">
        <f>AB113/Z113</f>
        <v>-0.10272277227722772</v>
      </c>
      <c r="AD113" s="20">
        <v>6762</v>
      </c>
      <c r="AE113" s="20">
        <v>6675</v>
      </c>
      <c r="AF113" s="16">
        <v>6575</v>
      </c>
      <c r="AG113" s="16"/>
      <c r="AH113" s="20">
        <v>3592</v>
      </c>
      <c r="AI113" s="20">
        <v>3474</v>
      </c>
      <c r="AJ113" s="16">
        <v>3375</v>
      </c>
      <c r="AL113" s="13">
        <v>1782939.45</v>
      </c>
      <c r="AM113" s="429">
        <v>1982500.39</v>
      </c>
      <c r="AN113" s="400">
        <f>K113*$AN$7</f>
        <v>1983391.4400000002</v>
      </c>
      <c r="AO113" s="400"/>
      <c r="AP113" s="13">
        <v>448780</v>
      </c>
      <c r="AQ113" s="429">
        <v>343394.28</v>
      </c>
      <c r="AR113" s="400">
        <f>O113*$AR$7</f>
        <v>338237.1</v>
      </c>
      <c r="AS113" s="400"/>
      <c r="AT113" s="13">
        <v>2549367.9300000002</v>
      </c>
      <c r="AU113" s="429">
        <v>2655932.5</v>
      </c>
      <c r="AV113" s="400">
        <f>S113*$AV$7</f>
        <v>2320315.7399999998</v>
      </c>
      <c r="AW113" s="400"/>
      <c r="AX113" s="13">
        <v>2873778.9</v>
      </c>
      <c r="AY113" s="429">
        <v>3129907.9</v>
      </c>
      <c r="AZ113" s="400">
        <f>W113*$AZ$7</f>
        <v>2846295.4000000004</v>
      </c>
      <c r="BA113" s="400"/>
      <c r="BB113" s="13">
        <v>447238.68</v>
      </c>
      <c r="BC113" s="429">
        <v>468718.5</v>
      </c>
      <c r="BD113" s="400">
        <f>AF113*$BD$7</f>
        <v>481487.25</v>
      </c>
      <c r="BE113" s="400"/>
      <c r="BF113" s="13">
        <v>299860.15999999997</v>
      </c>
      <c r="BG113" s="429">
        <v>299007.18</v>
      </c>
      <c r="BH113" s="400">
        <f>AJ113*$BH$7</f>
        <v>302771.25</v>
      </c>
      <c r="BI113" s="400"/>
      <c r="BJ113" s="429">
        <v>7654866.2800000012</v>
      </c>
      <c r="BK113" s="429">
        <v>8111735.0700000003</v>
      </c>
      <c r="BL113" s="400">
        <f>SUM(AN113,AR113,AV113,AZ113)</f>
        <v>7488239.6799999997</v>
      </c>
      <c r="BM113" s="380">
        <f>BL113-BK113</f>
        <v>-623495.3900000006</v>
      </c>
      <c r="BN113" s="380">
        <f>BM113/G113</f>
        <v>-85.41032739726036</v>
      </c>
      <c r="BO113" s="833"/>
      <c r="BP113" s="13">
        <v>8401965.120000001</v>
      </c>
      <c r="BQ113" s="429">
        <v>8879460.75</v>
      </c>
      <c r="BR113" s="400">
        <f>SUM(BH113,BD113,AZ113,AV113,AR113,AN113)</f>
        <v>8272498.1800000006</v>
      </c>
      <c r="BS113" s="430">
        <f>BR113-BQ113</f>
        <v>-606962.56999999937</v>
      </c>
      <c r="BT113" s="431">
        <f>BS113/G113</f>
        <v>-83.145557534246493</v>
      </c>
    </row>
    <row r="114" spans="1:72">
      <c r="A114" s="346">
        <v>291</v>
      </c>
      <c r="B114" s="343">
        <v>6</v>
      </c>
      <c r="C114" s="343">
        <v>6</v>
      </c>
      <c r="D114" s="349" t="s">
        <v>145</v>
      </c>
      <c r="E114" s="20">
        <v>2092</v>
      </c>
      <c r="F114" s="20">
        <v>2038</v>
      </c>
      <c r="G114" s="12">
        <v>1979</v>
      </c>
      <c r="H114" s="12"/>
      <c r="I114" s="15">
        <v>56</v>
      </c>
      <c r="J114" s="15">
        <v>47</v>
      </c>
      <c r="K114" s="12">
        <v>46</v>
      </c>
      <c r="L114" s="12"/>
      <c r="M114" s="15">
        <v>7</v>
      </c>
      <c r="N114" s="15">
        <v>15</v>
      </c>
      <c r="O114" s="12">
        <v>6</v>
      </c>
      <c r="P114" s="12"/>
      <c r="Q114" s="15">
        <v>78</v>
      </c>
      <c r="R114" s="15">
        <v>71</v>
      </c>
      <c r="S114" s="12">
        <v>73</v>
      </c>
      <c r="T114" s="12"/>
      <c r="U114" s="15">
        <v>47</v>
      </c>
      <c r="V114" s="15">
        <v>48</v>
      </c>
      <c r="W114" s="12">
        <v>46</v>
      </c>
      <c r="X114" s="12"/>
      <c r="Y114" s="131">
        <v>188</v>
      </c>
      <c r="Z114" s="131">
        <v>181</v>
      </c>
      <c r="AA114" s="400">
        <f>SUM(K114,O114,S114,W114)</f>
        <v>171</v>
      </c>
      <c r="AB114" s="466">
        <f>AA114-Z114</f>
        <v>-10</v>
      </c>
      <c r="AC114" s="469">
        <f>AB114/Z114</f>
        <v>-5.5248618784530384E-2</v>
      </c>
      <c r="AD114" s="20">
        <v>1904</v>
      </c>
      <c r="AE114" s="20">
        <v>1857</v>
      </c>
      <c r="AF114" s="16">
        <v>1808</v>
      </c>
      <c r="AG114" s="16"/>
      <c r="AH114" s="20">
        <v>909</v>
      </c>
      <c r="AI114" s="20">
        <v>861</v>
      </c>
      <c r="AJ114" s="16">
        <v>835</v>
      </c>
      <c r="AL114" s="13">
        <v>473197.20000000013</v>
      </c>
      <c r="AM114" s="429">
        <v>421617.73</v>
      </c>
      <c r="AN114" s="400">
        <f>K114*$AN$7</f>
        <v>430358.52</v>
      </c>
      <c r="AO114" s="400"/>
      <c r="AP114" s="13">
        <v>62829.2</v>
      </c>
      <c r="AQ114" s="429">
        <v>143080.95000000001</v>
      </c>
      <c r="AR114" s="400">
        <f>O114*$AR$7</f>
        <v>59688.899999999994</v>
      </c>
      <c r="AS114" s="400"/>
      <c r="AT114" s="13">
        <v>590061.42000000004</v>
      </c>
      <c r="AU114" s="429">
        <v>580219.1</v>
      </c>
      <c r="AV114" s="400">
        <f>S114*$AV$7</f>
        <v>600649.11</v>
      </c>
      <c r="AW114" s="400"/>
      <c r="AX114" s="13">
        <v>608412.65</v>
      </c>
      <c r="AY114" s="429">
        <v>664759.19999999995</v>
      </c>
      <c r="AZ114" s="400">
        <f>W114*$AZ$7</f>
        <v>664617.20000000007</v>
      </c>
      <c r="BA114" s="400"/>
      <c r="BB114" s="13">
        <v>125930.56</v>
      </c>
      <c r="BC114" s="429">
        <v>130398.54</v>
      </c>
      <c r="BD114" s="400">
        <f>AF114*$BD$7</f>
        <v>132399.84</v>
      </c>
      <c r="BE114" s="400"/>
      <c r="BF114" s="13">
        <v>75883.320000000007</v>
      </c>
      <c r="BG114" s="429">
        <v>74106.26999999999</v>
      </c>
      <c r="BH114" s="400">
        <f>AJ114*$BH$7</f>
        <v>74907.849999999991</v>
      </c>
      <c r="BI114" s="400"/>
      <c r="BJ114" s="429">
        <v>1734500.47</v>
      </c>
      <c r="BK114" s="429">
        <v>1809676.98</v>
      </c>
      <c r="BL114" s="400">
        <f>SUM(AN114,AR114,AV114,AZ114)</f>
        <v>1755313.73</v>
      </c>
      <c r="BM114" s="380">
        <f>BL114-BK114</f>
        <v>-54363.25</v>
      </c>
      <c r="BN114" s="380">
        <f>BM114/G114</f>
        <v>-27.470060636685194</v>
      </c>
      <c r="BO114" s="833"/>
      <c r="BP114" s="13">
        <v>1936314.35</v>
      </c>
      <c r="BQ114" s="429">
        <v>2014181.79</v>
      </c>
      <c r="BR114" s="400">
        <f>SUM(BH114,BD114,AZ114,AV114,AR114,AN114)</f>
        <v>1962621.42</v>
      </c>
      <c r="BS114" s="430">
        <f>BR114-BQ114</f>
        <v>-51560.370000000112</v>
      </c>
      <c r="BT114" s="431">
        <f>BS114/G114</f>
        <v>-26.053749368367917</v>
      </c>
    </row>
    <row r="115" spans="1:72">
      <c r="A115" s="346">
        <v>297</v>
      </c>
      <c r="B115" s="343">
        <v>11</v>
      </c>
      <c r="C115" s="343">
        <v>11</v>
      </c>
      <c r="D115" s="349" t="s">
        <v>146</v>
      </c>
      <c r="E115" s="20">
        <v>124021</v>
      </c>
      <c r="F115" s="20">
        <v>125666</v>
      </c>
      <c r="G115" s="12">
        <v>126572</v>
      </c>
      <c r="H115" s="12"/>
      <c r="I115" s="15">
        <v>6217</v>
      </c>
      <c r="J115" s="15">
        <v>6301</v>
      </c>
      <c r="K115" s="12">
        <v>6399</v>
      </c>
      <c r="L115" s="12"/>
      <c r="M115" s="15">
        <v>1081</v>
      </c>
      <c r="N115" s="15">
        <v>1084</v>
      </c>
      <c r="O115" s="12">
        <v>1037</v>
      </c>
      <c r="P115" s="12"/>
      <c r="Q115" s="15">
        <v>7556</v>
      </c>
      <c r="R115" s="15">
        <v>7479</v>
      </c>
      <c r="S115" s="12">
        <v>7308</v>
      </c>
      <c r="T115" s="12"/>
      <c r="U115" s="15">
        <v>3690</v>
      </c>
      <c r="V115" s="15">
        <v>3863</v>
      </c>
      <c r="W115" s="12">
        <v>3949</v>
      </c>
      <c r="X115" s="12"/>
      <c r="Y115" s="131">
        <v>18544</v>
      </c>
      <c r="Z115" s="131">
        <v>18727</v>
      </c>
      <c r="AA115" s="400">
        <f>SUM(K115,O115,S115,W115)</f>
        <v>18693</v>
      </c>
      <c r="AB115" s="466">
        <f>AA115-Z115</f>
        <v>-34</v>
      </c>
      <c r="AC115" s="469">
        <f>AB115/Z115</f>
        <v>-1.8155604207828269E-3</v>
      </c>
      <c r="AD115" s="20">
        <v>105477</v>
      </c>
      <c r="AE115" s="20">
        <v>106939</v>
      </c>
      <c r="AF115" s="16">
        <v>107879</v>
      </c>
      <c r="AG115" s="16"/>
      <c r="AH115" s="20">
        <v>75100</v>
      </c>
      <c r="AI115" s="20">
        <v>75954</v>
      </c>
      <c r="AJ115" s="16">
        <v>76278</v>
      </c>
      <c r="AL115" s="13">
        <v>52533339.150000013</v>
      </c>
      <c r="AM115" s="429">
        <v>56523687.590000004</v>
      </c>
      <c r="AN115" s="400">
        <f>K115*$AN$7</f>
        <v>59866612.380000003</v>
      </c>
      <c r="AO115" s="400"/>
      <c r="AP115" s="13">
        <v>9702623.5999999996</v>
      </c>
      <c r="AQ115" s="429">
        <v>10339983.32</v>
      </c>
      <c r="AR115" s="400">
        <f>O115*$AR$7</f>
        <v>10316231.549999999</v>
      </c>
      <c r="AS115" s="400"/>
      <c r="AT115" s="13">
        <v>57160308.840000004</v>
      </c>
      <c r="AU115" s="429">
        <v>61119135.900000013</v>
      </c>
      <c r="AV115" s="400">
        <f>S115*$AV$7</f>
        <v>60130735.559999995</v>
      </c>
      <c r="AW115" s="400"/>
      <c r="AX115" s="13">
        <v>47766865.5</v>
      </c>
      <c r="AY115" s="429">
        <v>53499266.450000003</v>
      </c>
      <c r="AZ115" s="400">
        <f>W115*$AZ$7</f>
        <v>57055941.800000004</v>
      </c>
      <c r="BA115" s="400"/>
      <c r="BB115" s="13">
        <v>6976248.7800000003</v>
      </c>
      <c r="BC115" s="429">
        <v>7509256.5800000001</v>
      </c>
      <c r="BD115" s="400">
        <f>AF115*$BD$7</f>
        <v>7899979.1700000009</v>
      </c>
      <c r="BE115" s="400"/>
      <c r="BF115" s="13">
        <v>6269348</v>
      </c>
      <c r="BG115" s="429">
        <v>6537360.7799999993</v>
      </c>
      <c r="BH115" s="400">
        <f>AJ115*$BH$7</f>
        <v>6842899.3799999999</v>
      </c>
      <c r="BI115" s="400"/>
      <c r="BJ115" s="429">
        <v>167163137.09</v>
      </c>
      <c r="BK115" s="429">
        <v>181482073.25999999</v>
      </c>
      <c r="BL115" s="400">
        <f>SUM(AN115,AR115,AV115,AZ115)</f>
        <v>187369521.29000002</v>
      </c>
      <c r="BM115" s="380">
        <f>BL115-BK115</f>
        <v>5887448.030000031</v>
      </c>
      <c r="BN115" s="380">
        <f>BM115/G115</f>
        <v>46.514616423853859</v>
      </c>
      <c r="BO115" s="833"/>
      <c r="BP115" s="13">
        <v>180408733.87</v>
      </c>
      <c r="BQ115" s="429">
        <v>195528690.62</v>
      </c>
      <c r="BR115" s="400">
        <f>SUM(BH115,BD115,AZ115,AV115,AR115,AN115)</f>
        <v>202112399.84</v>
      </c>
      <c r="BS115" s="430">
        <f>BR115-BQ115</f>
        <v>6583709.2199999988</v>
      </c>
      <c r="BT115" s="431">
        <f>BS115/G115</f>
        <v>52.01552649875169</v>
      </c>
    </row>
    <row r="116" spans="1:72">
      <c r="A116" s="349">
        <v>300</v>
      </c>
      <c r="B116" s="343">
        <v>14</v>
      </c>
      <c r="C116" s="343">
        <v>14</v>
      </c>
      <c r="D116" s="349" t="s">
        <v>147</v>
      </c>
      <c r="E116" s="20">
        <v>3381</v>
      </c>
      <c r="F116" s="20">
        <v>3335</v>
      </c>
      <c r="G116" s="12">
        <v>3306</v>
      </c>
      <c r="H116" s="12"/>
      <c r="I116" s="15">
        <v>123</v>
      </c>
      <c r="J116" s="15">
        <v>124</v>
      </c>
      <c r="K116" s="12">
        <v>108</v>
      </c>
      <c r="L116" s="12"/>
      <c r="M116" s="15">
        <v>33</v>
      </c>
      <c r="N116" s="15">
        <v>25</v>
      </c>
      <c r="O116" s="12">
        <v>29</v>
      </c>
      <c r="P116" s="12"/>
      <c r="Q116" s="15">
        <v>185</v>
      </c>
      <c r="R116" s="15">
        <v>186</v>
      </c>
      <c r="S116" s="12">
        <v>169</v>
      </c>
      <c r="T116" s="12"/>
      <c r="U116" s="15">
        <v>123</v>
      </c>
      <c r="V116" s="15">
        <v>111</v>
      </c>
      <c r="W116" s="12">
        <v>108</v>
      </c>
      <c r="X116" s="12"/>
      <c r="Y116" s="131">
        <v>464</v>
      </c>
      <c r="Z116" s="131">
        <v>446</v>
      </c>
      <c r="AA116" s="400">
        <f>SUM(K116,O116,S116,W116)</f>
        <v>414</v>
      </c>
      <c r="AB116" s="466">
        <f>AA116-Z116</f>
        <v>-32</v>
      </c>
      <c r="AC116" s="469">
        <f>AB116/Z116</f>
        <v>-7.1748878923766815E-2</v>
      </c>
      <c r="AD116" s="20">
        <v>2917</v>
      </c>
      <c r="AE116" s="20">
        <v>2889</v>
      </c>
      <c r="AF116" s="16">
        <v>2892</v>
      </c>
      <c r="AG116" s="16"/>
      <c r="AH116" s="20">
        <v>1654</v>
      </c>
      <c r="AI116" s="20">
        <v>1659</v>
      </c>
      <c r="AJ116" s="16">
        <v>1672</v>
      </c>
      <c r="AL116" s="13">
        <v>1039343.85</v>
      </c>
      <c r="AM116" s="429">
        <v>1112353.1599999999</v>
      </c>
      <c r="AN116" s="400">
        <f>K116*$AN$7</f>
        <v>1010406.9600000001</v>
      </c>
      <c r="AO116" s="400"/>
      <c r="AP116" s="13">
        <v>296194.8</v>
      </c>
      <c r="AQ116" s="429">
        <v>238468.25</v>
      </c>
      <c r="AR116" s="400">
        <f>O116*$AR$7</f>
        <v>288496.34999999998</v>
      </c>
      <c r="AS116" s="400"/>
      <c r="AT116" s="13">
        <v>1399504.65</v>
      </c>
      <c r="AU116" s="429">
        <v>1520010.6</v>
      </c>
      <c r="AV116" s="400">
        <f>S116*$AV$7</f>
        <v>1390543.8299999998</v>
      </c>
      <c r="AW116" s="400"/>
      <c r="AX116" s="13">
        <v>1592228.85</v>
      </c>
      <c r="AY116" s="429">
        <v>1537255.65</v>
      </c>
      <c r="AZ116" s="400">
        <f>W116*$AZ$7</f>
        <v>1560405.6</v>
      </c>
      <c r="BA116" s="400"/>
      <c r="BB116" s="13">
        <v>192930.38</v>
      </c>
      <c r="BC116" s="429">
        <v>202865.58</v>
      </c>
      <c r="BD116" s="400">
        <f>AF116*$BD$7</f>
        <v>211781.16</v>
      </c>
      <c r="BE116" s="400"/>
      <c r="BF116" s="13">
        <v>138075.92000000001</v>
      </c>
      <c r="BG116" s="429">
        <v>142790.13</v>
      </c>
      <c r="BH116" s="400">
        <f>AJ116*$BH$7</f>
        <v>149995.12</v>
      </c>
      <c r="BI116" s="400"/>
      <c r="BJ116" s="429">
        <v>4327272.1500000004</v>
      </c>
      <c r="BK116" s="429">
        <v>4408087.66</v>
      </c>
      <c r="BL116" s="400">
        <f>SUM(AN116,AR116,AV116,AZ116)</f>
        <v>4249852.74</v>
      </c>
      <c r="BM116" s="380">
        <f>BL116-BK116</f>
        <v>-158234.91999999993</v>
      </c>
      <c r="BN116" s="380">
        <f>BM116/G116</f>
        <v>-47.862952208106449</v>
      </c>
      <c r="BO116" s="833"/>
      <c r="BP116" s="13">
        <v>4658278.45</v>
      </c>
      <c r="BQ116" s="429">
        <v>4753743.37</v>
      </c>
      <c r="BR116" s="400">
        <f>SUM(BH116,BD116,AZ116,AV116,AR116,AN116)</f>
        <v>4611629.0200000005</v>
      </c>
      <c r="BS116" s="430">
        <f>BR116-BQ116</f>
        <v>-142114.34999999963</v>
      </c>
      <c r="BT116" s="431">
        <f>BS116/G116</f>
        <v>-42.98679673321223</v>
      </c>
    </row>
    <row r="117" spans="1:72">
      <c r="A117" s="346">
        <v>301</v>
      </c>
      <c r="B117" s="343">
        <v>14</v>
      </c>
      <c r="C117" s="343">
        <v>14</v>
      </c>
      <c r="D117" s="349" t="s">
        <v>148</v>
      </c>
      <c r="E117" s="20">
        <v>19759</v>
      </c>
      <c r="F117" s="20">
        <v>19509</v>
      </c>
      <c r="G117" s="12">
        <v>19441</v>
      </c>
      <c r="H117" s="12"/>
      <c r="I117" s="15">
        <v>847</v>
      </c>
      <c r="J117" s="15">
        <v>806</v>
      </c>
      <c r="K117" s="12">
        <v>798</v>
      </c>
      <c r="L117" s="12"/>
      <c r="M117" s="15">
        <v>195</v>
      </c>
      <c r="N117" s="15">
        <v>162</v>
      </c>
      <c r="O117" s="12">
        <v>157</v>
      </c>
      <c r="P117" s="12"/>
      <c r="Q117" s="15">
        <v>1282</v>
      </c>
      <c r="R117" s="15">
        <v>1253</v>
      </c>
      <c r="S117" s="12">
        <v>1197</v>
      </c>
      <c r="T117" s="12"/>
      <c r="U117" s="15">
        <v>721</v>
      </c>
      <c r="V117" s="15">
        <v>716</v>
      </c>
      <c r="W117" s="12">
        <v>725</v>
      </c>
      <c r="X117" s="12"/>
      <c r="Y117" s="131">
        <v>3045</v>
      </c>
      <c r="Z117" s="131">
        <v>2937</v>
      </c>
      <c r="AA117" s="400">
        <f>SUM(K117,O117,S117,W117)</f>
        <v>2877</v>
      </c>
      <c r="AB117" s="466">
        <f>AA117-Z117</f>
        <v>-60</v>
      </c>
      <c r="AC117" s="469">
        <f>AB117/Z117</f>
        <v>-2.0429009193054137E-2</v>
      </c>
      <c r="AD117" s="20">
        <v>16714</v>
      </c>
      <c r="AE117" s="20">
        <v>16572</v>
      </c>
      <c r="AF117" s="16">
        <v>16564</v>
      </c>
      <c r="AG117" s="16"/>
      <c r="AH117" s="20">
        <v>9970</v>
      </c>
      <c r="AI117" s="20">
        <v>9759</v>
      </c>
      <c r="AJ117" s="16">
        <v>9692</v>
      </c>
      <c r="AL117" s="13">
        <v>7157107.6500000004</v>
      </c>
      <c r="AM117" s="429">
        <v>7230295.54</v>
      </c>
      <c r="AN117" s="400">
        <f>K117*$AN$7</f>
        <v>7465784.7600000007</v>
      </c>
      <c r="AO117" s="400"/>
      <c r="AP117" s="13">
        <v>1750242</v>
      </c>
      <c r="AQ117" s="429">
        <v>1545274.26</v>
      </c>
      <c r="AR117" s="400">
        <f>O117*$AR$7</f>
        <v>1561859.55</v>
      </c>
      <c r="AS117" s="400"/>
      <c r="AT117" s="13">
        <v>9698188.9800000004</v>
      </c>
      <c r="AU117" s="429">
        <v>10239641.300000001</v>
      </c>
      <c r="AV117" s="400">
        <f>S117*$AV$7</f>
        <v>9848999.7899999991</v>
      </c>
      <c r="AW117" s="400"/>
      <c r="AX117" s="13">
        <v>9333308.9500000011</v>
      </c>
      <c r="AY117" s="429">
        <v>9915991.4000000004</v>
      </c>
      <c r="AZ117" s="400">
        <f>W117*$AZ$7</f>
        <v>10474945</v>
      </c>
      <c r="BA117" s="400"/>
      <c r="BB117" s="13">
        <v>1105463.96</v>
      </c>
      <c r="BC117" s="429">
        <v>1163685.8400000001</v>
      </c>
      <c r="BD117" s="400">
        <f>AF117*$BD$7</f>
        <v>1212981.72</v>
      </c>
      <c r="BE117" s="400"/>
      <c r="BF117" s="13">
        <v>832295.60000000009</v>
      </c>
      <c r="BG117" s="429">
        <v>839957.12999999989</v>
      </c>
      <c r="BH117" s="400">
        <f>AJ117*$BH$7</f>
        <v>869469.32</v>
      </c>
      <c r="BI117" s="400"/>
      <c r="BJ117" s="429">
        <v>27938847.580000009</v>
      </c>
      <c r="BK117" s="429">
        <v>28931202.5</v>
      </c>
      <c r="BL117" s="400">
        <f>SUM(AN117,AR117,AV117,AZ117)</f>
        <v>29351589.100000001</v>
      </c>
      <c r="BM117" s="380">
        <f>BL117-BK117</f>
        <v>420386.60000000149</v>
      </c>
      <c r="BN117" s="380">
        <f>BM117/G117</f>
        <v>21.623712771976827</v>
      </c>
      <c r="BO117" s="833"/>
      <c r="BP117" s="13">
        <v>29876607.140000012</v>
      </c>
      <c r="BQ117" s="429">
        <v>30934845.469999999</v>
      </c>
      <c r="BR117" s="400">
        <f>SUM(BH117,BD117,AZ117,AV117,AR117,AN117)</f>
        <v>31434040.140000001</v>
      </c>
      <c r="BS117" s="430">
        <f>BR117-BQ117</f>
        <v>499194.67000000179</v>
      </c>
      <c r="BT117" s="431">
        <f>BS117/G117</f>
        <v>25.677417313924273</v>
      </c>
    </row>
    <row r="118" spans="1:72">
      <c r="A118" s="346">
        <v>304</v>
      </c>
      <c r="B118" s="343">
        <v>2</v>
      </c>
      <c r="C118" s="343">
        <v>2</v>
      </c>
      <c r="D118" s="349" t="s">
        <v>149</v>
      </c>
      <c r="E118" s="20">
        <v>949</v>
      </c>
      <c r="F118" s="20">
        <v>970</v>
      </c>
      <c r="G118" s="12">
        <v>972</v>
      </c>
      <c r="H118" s="12"/>
      <c r="I118" s="15">
        <v>20</v>
      </c>
      <c r="J118" s="782">
        <v>19</v>
      </c>
      <c r="K118" s="12">
        <v>27</v>
      </c>
      <c r="L118" s="12"/>
      <c r="M118" s="782">
        <v>6</v>
      </c>
      <c r="N118" s="782">
        <v>5</v>
      </c>
      <c r="O118" s="12">
        <v>5</v>
      </c>
      <c r="P118" s="12"/>
      <c r="Q118" s="782">
        <v>35</v>
      </c>
      <c r="R118" s="782">
        <v>35</v>
      </c>
      <c r="S118" s="12">
        <v>36</v>
      </c>
      <c r="T118" s="12"/>
      <c r="U118" s="782">
        <v>18</v>
      </c>
      <c r="V118" s="782">
        <v>16</v>
      </c>
      <c r="W118" s="12">
        <v>18</v>
      </c>
      <c r="X118" s="12"/>
      <c r="Y118" s="131">
        <v>79</v>
      </c>
      <c r="Z118" s="131">
        <v>75</v>
      </c>
      <c r="AA118" s="400">
        <f>SUM(K118,O118,S118,W118)</f>
        <v>86</v>
      </c>
      <c r="AB118" s="466">
        <f>AA118-Z118</f>
        <v>11</v>
      </c>
      <c r="AC118" s="469">
        <f>AB118/Z118</f>
        <v>0.14666666666666667</v>
      </c>
      <c r="AD118" s="20">
        <v>870</v>
      </c>
      <c r="AE118" s="20">
        <v>895</v>
      </c>
      <c r="AF118" s="16">
        <v>886</v>
      </c>
      <c r="AG118" s="16"/>
      <c r="AH118" s="20">
        <v>459</v>
      </c>
      <c r="AI118" s="20">
        <v>465</v>
      </c>
      <c r="AJ118" s="16">
        <v>467</v>
      </c>
      <c r="AL118" s="13">
        <v>168999</v>
      </c>
      <c r="AM118" s="429">
        <v>170441.21</v>
      </c>
      <c r="AN118" s="400">
        <f>K118*$AN$7</f>
        <v>252601.74000000002</v>
      </c>
      <c r="AO118" s="400"/>
      <c r="AP118" s="13">
        <v>53853.600000000013</v>
      </c>
      <c r="AQ118" s="429">
        <v>47693.649999999987</v>
      </c>
      <c r="AR118" s="400">
        <f>O118*$AR$7</f>
        <v>49740.75</v>
      </c>
      <c r="AS118" s="400"/>
      <c r="AT118" s="13">
        <v>264771.15000000002</v>
      </c>
      <c r="AU118" s="429">
        <v>286023.5</v>
      </c>
      <c r="AV118" s="400">
        <f>S118*$AV$7</f>
        <v>296210.52</v>
      </c>
      <c r="AW118" s="400"/>
      <c r="AX118" s="13">
        <v>233009.1</v>
      </c>
      <c r="AY118" s="429">
        <v>221586.4</v>
      </c>
      <c r="AZ118" s="400">
        <f>W118*$AZ$7</f>
        <v>260067.6</v>
      </c>
      <c r="BA118" s="400"/>
      <c r="BB118" s="13">
        <v>57541.8</v>
      </c>
      <c r="BC118" s="429">
        <v>62846.9</v>
      </c>
      <c r="BD118" s="400">
        <f>AF118*$BD$7</f>
        <v>64881.780000000006</v>
      </c>
      <c r="BE118" s="400"/>
      <c r="BF118" s="13">
        <v>38317.32</v>
      </c>
      <c r="BG118" s="429">
        <v>40022.550000000003</v>
      </c>
      <c r="BH118" s="400">
        <f>AJ118*$BH$7</f>
        <v>41894.57</v>
      </c>
      <c r="BI118" s="400"/>
      <c r="BJ118" s="429">
        <v>720632.85</v>
      </c>
      <c r="BK118" s="429">
        <v>725744.76</v>
      </c>
      <c r="BL118" s="400">
        <f>SUM(AN118,AR118,AV118,AZ118)</f>
        <v>858620.61</v>
      </c>
      <c r="BM118" s="380">
        <f>BL118-BK118</f>
        <v>132875.84999999998</v>
      </c>
      <c r="BN118" s="380">
        <f>BM118/G118</f>
        <v>136.70354938271603</v>
      </c>
      <c r="BO118" s="833"/>
      <c r="BP118" s="13">
        <v>816491.97</v>
      </c>
      <c r="BQ118" s="429">
        <v>828614.21</v>
      </c>
      <c r="BR118" s="400">
        <f>SUM(BH118,BD118,AZ118,AV118,AR118,AN118)</f>
        <v>965396.96</v>
      </c>
      <c r="BS118" s="430">
        <f>BR118-BQ118</f>
        <v>136782.75</v>
      </c>
      <c r="BT118" s="431">
        <f>BS118/G118</f>
        <v>140.72299382716051</v>
      </c>
    </row>
    <row r="119" spans="1:72">
      <c r="A119" s="346">
        <v>305</v>
      </c>
      <c r="B119" s="343">
        <v>17</v>
      </c>
      <c r="C119" s="343">
        <v>17</v>
      </c>
      <c r="D119" s="349" t="s">
        <v>150</v>
      </c>
      <c r="E119" s="20">
        <v>15019</v>
      </c>
      <c r="F119" s="20">
        <v>14876</v>
      </c>
      <c r="G119" s="12">
        <v>14800</v>
      </c>
      <c r="H119" s="12"/>
      <c r="I119" s="15">
        <v>624</v>
      </c>
      <c r="J119" s="15">
        <v>602</v>
      </c>
      <c r="K119" s="12">
        <v>601</v>
      </c>
      <c r="L119" s="12"/>
      <c r="M119" s="15">
        <v>133</v>
      </c>
      <c r="N119" s="15">
        <v>106</v>
      </c>
      <c r="O119" s="12">
        <v>106</v>
      </c>
      <c r="P119" s="12"/>
      <c r="Q119" s="15">
        <v>994</v>
      </c>
      <c r="R119" s="15">
        <v>963</v>
      </c>
      <c r="S119" s="12">
        <v>893</v>
      </c>
      <c r="T119" s="12"/>
      <c r="U119" s="15">
        <v>540</v>
      </c>
      <c r="V119" s="15">
        <v>553</v>
      </c>
      <c r="W119" s="12">
        <v>557</v>
      </c>
      <c r="X119" s="12"/>
      <c r="Y119" s="131">
        <v>2291</v>
      </c>
      <c r="Z119" s="131">
        <v>2224</v>
      </c>
      <c r="AA119" s="400">
        <f>SUM(K119,O119,S119,W119)</f>
        <v>2157</v>
      </c>
      <c r="AB119" s="466">
        <f>AA119-Z119</f>
        <v>-67</v>
      </c>
      <c r="AC119" s="469">
        <f>AB119/Z119</f>
        <v>-3.012589928057554E-2</v>
      </c>
      <c r="AD119" s="20">
        <v>12728</v>
      </c>
      <c r="AE119" s="20">
        <v>12652</v>
      </c>
      <c r="AF119" s="16">
        <v>12643</v>
      </c>
      <c r="AG119" s="16"/>
      <c r="AH119" s="20">
        <v>7791</v>
      </c>
      <c r="AI119" s="20">
        <v>7661</v>
      </c>
      <c r="AJ119" s="16">
        <v>7587</v>
      </c>
      <c r="AL119" s="13">
        <v>5272768.8000000007</v>
      </c>
      <c r="AM119" s="429">
        <v>5400295.1799999997</v>
      </c>
      <c r="AN119" s="400">
        <f>K119*$AN$7</f>
        <v>5622727.6200000001</v>
      </c>
      <c r="AO119" s="400"/>
      <c r="AP119" s="13">
        <v>1193754.8</v>
      </c>
      <c r="AQ119" s="429">
        <v>1011105.38</v>
      </c>
      <c r="AR119" s="400">
        <f>O119*$AR$7</f>
        <v>1054503.8999999999</v>
      </c>
      <c r="AS119" s="400"/>
      <c r="AT119" s="13">
        <v>7519500.6600000001</v>
      </c>
      <c r="AU119" s="429">
        <v>7869732.3000000007</v>
      </c>
      <c r="AV119" s="400">
        <f>S119*$AV$7</f>
        <v>7347666.5099999998</v>
      </c>
      <c r="AW119" s="400"/>
      <c r="AX119" s="13">
        <v>6990273</v>
      </c>
      <c r="AY119" s="429">
        <v>7658579.9500000002</v>
      </c>
      <c r="AZ119" s="400">
        <f>W119*$AZ$7</f>
        <v>8047647.4000000004</v>
      </c>
      <c r="BA119" s="400"/>
      <c r="BB119" s="13">
        <v>841829.92</v>
      </c>
      <c r="BC119" s="429">
        <v>888423.44</v>
      </c>
      <c r="BD119" s="400">
        <f>AF119*$BD$7</f>
        <v>925846.89</v>
      </c>
      <c r="BE119" s="400"/>
      <c r="BF119" s="13">
        <v>650392.68000000005</v>
      </c>
      <c r="BG119" s="429">
        <v>659382.2699999999</v>
      </c>
      <c r="BH119" s="400">
        <f>AJ119*$BH$7</f>
        <v>680629.7699999999</v>
      </c>
      <c r="BI119" s="400"/>
      <c r="BJ119" s="429">
        <v>20976297.260000002</v>
      </c>
      <c r="BK119" s="429">
        <v>21939712.809999999</v>
      </c>
      <c r="BL119" s="400">
        <f>SUM(AN119,AR119,AV119,AZ119)</f>
        <v>22072545.43</v>
      </c>
      <c r="BM119" s="380">
        <f>BL119-BK119</f>
        <v>132832.62000000104</v>
      </c>
      <c r="BN119" s="380">
        <f>BM119/G119</f>
        <v>8.9751770270270974</v>
      </c>
      <c r="BO119" s="833"/>
      <c r="BP119" s="13">
        <v>22468519.859999999</v>
      </c>
      <c r="BQ119" s="429">
        <v>23487518.52</v>
      </c>
      <c r="BR119" s="400">
        <f>SUM(BH119,BD119,AZ119,AV119,AR119,AN119)</f>
        <v>23679022.09</v>
      </c>
      <c r="BS119" s="430">
        <f>BR119-BQ119</f>
        <v>191503.5700000003</v>
      </c>
      <c r="BT119" s="431">
        <f>BS119/G119</f>
        <v>12.939430405405426</v>
      </c>
    </row>
    <row r="120" spans="1:72">
      <c r="A120" s="346">
        <v>309</v>
      </c>
      <c r="B120" s="343">
        <v>12</v>
      </c>
      <c r="C120" s="343">
        <v>12</v>
      </c>
      <c r="D120" s="349" t="s">
        <v>151</v>
      </c>
      <c r="E120" s="20">
        <v>6409</v>
      </c>
      <c r="F120" s="20">
        <v>6444</v>
      </c>
      <c r="G120" s="12">
        <v>6365</v>
      </c>
      <c r="H120" s="12"/>
      <c r="I120" s="15">
        <v>206</v>
      </c>
      <c r="J120" s="15">
        <v>213</v>
      </c>
      <c r="K120" s="12">
        <v>193</v>
      </c>
      <c r="L120" s="12"/>
      <c r="M120" s="15">
        <v>49</v>
      </c>
      <c r="N120" s="15">
        <v>46</v>
      </c>
      <c r="O120" s="12">
        <v>45</v>
      </c>
      <c r="P120" s="12"/>
      <c r="Q120" s="15">
        <v>408</v>
      </c>
      <c r="R120" s="15">
        <v>395</v>
      </c>
      <c r="S120" s="12">
        <v>364</v>
      </c>
      <c r="T120" s="12"/>
      <c r="U120" s="15">
        <v>205</v>
      </c>
      <c r="V120" s="15">
        <v>226</v>
      </c>
      <c r="W120" s="12">
        <v>229</v>
      </c>
      <c r="X120" s="12"/>
      <c r="Y120" s="131">
        <v>868</v>
      </c>
      <c r="Z120" s="131">
        <v>880</v>
      </c>
      <c r="AA120" s="400">
        <f>SUM(K120,O120,S120,W120)</f>
        <v>831</v>
      </c>
      <c r="AB120" s="466">
        <f>AA120-Z120</f>
        <v>-49</v>
      </c>
      <c r="AC120" s="469">
        <f>AB120/Z120</f>
        <v>-5.568181818181818E-2</v>
      </c>
      <c r="AD120" s="20">
        <v>5541</v>
      </c>
      <c r="AE120" s="20">
        <v>5564</v>
      </c>
      <c r="AF120" s="16">
        <v>5534</v>
      </c>
      <c r="AG120" s="16"/>
      <c r="AH120" s="20">
        <v>3175</v>
      </c>
      <c r="AI120" s="20">
        <v>3162</v>
      </c>
      <c r="AJ120" s="16">
        <v>3119</v>
      </c>
      <c r="AL120" s="13">
        <v>1740689.7</v>
      </c>
      <c r="AM120" s="429">
        <v>1910735.67</v>
      </c>
      <c r="AN120" s="400">
        <f>K120*$AN$7</f>
        <v>1805634.6600000001</v>
      </c>
      <c r="AO120" s="400"/>
      <c r="AP120" s="13">
        <v>439804.4</v>
      </c>
      <c r="AQ120" s="429">
        <v>438781.58</v>
      </c>
      <c r="AR120" s="400">
        <f>O120*$AR$7</f>
        <v>447666.75</v>
      </c>
      <c r="AS120" s="400"/>
      <c r="AT120" s="13">
        <v>3086475.12</v>
      </c>
      <c r="AU120" s="429">
        <v>3227979.5</v>
      </c>
      <c r="AV120" s="400">
        <f>S120*$AV$7</f>
        <v>2995017.48</v>
      </c>
      <c r="AW120" s="400"/>
      <c r="AX120" s="13">
        <v>2653714.75</v>
      </c>
      <c r="AY120" s="429">
        <v>3129907.9</v>
      </c>
      <c r="AZ120" s="400">
        <f>W120*$AZ$7</f>
        <v>3308637.8000000003</v>
      </c>
      <c r="BA120" s="400"/>
      <c r="BB120" s="13">
        <v>366481.74</v>
      </c>
      <c r="BC120" s="429">
        <v>390704.08</v>
      </c>
      <c r="BD120" s="400">
        <f>AF120*$BD$7</f>
        <v>405254.82</v>
      </c>
      <c r="BE120" s="400"/>
      <c r="BF120" s="13">
        <v>265049</v>
      </c>
      <c r="BG120" s="429">
        <v>272153.34000000003</v>
      </c>
      <c r="BH120" s="400">
        <f>AJ120*$BH$7</f>
        <v>279805.49</v>
      </c>
      <c r="BI120" s="400"/>
      <c r="BJ120" s="429">
        <v>7920683.9700000007</v>
      </c>
      <c r="BK120" s="429">
        <v>8707404.6500000004</v>
      </c>
      <c r="BL120" s="400">
        <f>SUM(AN120,AR120,AV120,AZ120)</f>
        <v>8556956.6900000013</v>
      </c>
      <c r="BM120" s="380">
        <f>BL120-BK120</f>
        <v>-150447.95999999903</v>
      </c>
      <c r="BN120" s="380">
        <f>BM120/G120</f>
        <v>-23.636757266299927</v>
      </c>
      <c r="BO120" s="833"/>
      <c r="BP120" s="13">
        <v>8552214.7100000009</v>
      </c>
      <c r="BQ120" s="429">
        <v>9370262.0700000003</v>
      </c>
      <c r="BR120" s="400">
        <f>SUM(BH120,BD120,AZ120,AV120,AR120,AN120)</f>
        <v>9242017</v>
      </c>
      <c r="BS120" s="430">
        <f>BR120-BQ120</f>
        <v>-128245.0700000003</v>
      </c>
      <c r="BT120" s="431">
        <f>BS120/G120</f>
        <v>-20.148479183032254</v>
      </c>
    </row>
    <row r="121" spans="1:72">
      <c r="A121" s="346">
        <v>312</v>
      </c>
      <c r="B121" s="343">
        <v>13</v>
      </c>
      <c r="C121" s="343">
        <v>13</v>
      </c>
      <c r="D121" s="349" t="s">
        <v>152</v>
      </c>
      <c r="E121" s="20">
        <v>1174</v>
      </c>
      <c r="F121" s="20">
        <v>1155</v>
      </c>
      <c r="G121" s="12">
        <v>1129</v>
      </c>
      <c r="H121" s="12"/>
      <c r="I121" s="15">
        <v>53</v>
      </c>
      <c r="J121" s="15">
        <v>45</v>
      </c>
      <c r="K121" s="12">
        <v>41</v>
      </c>
      <c r="L121" s="12"/>
      <c r="M121" s="15">
        <v>6</v>
      </c>
      <c r="N121" s="15">
        <v>14</v>
      </c>
      <c r="O121" s="12">
        <v>10</v>
      </c>
      <c r="P121" s="12"/>
      <c r="Q121" s="15">
        <v>93</v>
      </c>
      <c r="R121" s="15">
        <v>85</v>
      </c>
      <c r="S121" s="12">
        <v>78</v>
      </c>
      <c r="T121" s="12"/>
      <c r="U121" s="15">
        <v>45</v>
      </c>
      <c r="V121" s="15">
        <v>49</v>
      </c>
      <c r="W121" s="12">
        <v>53</v>
      </c>
      <c r="X121" s="12"/>
      <c r="Y121" s="131">
        <v>197</v>
      </c>
      <c r="Z121" s="131">
        <v>193</v>
      </c>
      <c r="AA121" s="400">
        <f>SUM(K121,O121,S121,W121)</f>
        <v>182</v>
      </c>
      <c r="AB121" s="466">
        <f>AA121-Z121</f>
        <v>-11</v>
      </c>
      <c r="AC121" s="469">
        <f>AB121/Z121</f>
        <v>-5.6994818652849742E-2</v>
      </c>
      <c r="AD121" s="20">
        <v>977</v>
      </c>
      <c r="AE121" s="20">
        <v>962</v>
      </c>
      <c r="AF121" s="16">
        <v>947</v>
      </c>
      <c r="AG121" s="16"/>
      <c r="AH121" s="20">
        <v>503</v>
      </c>
      <c r="AI121" s="20">
        <v>469</v>
      </c>
      <c r="AJ121" s="16">
        <v>460</v>
      </c>
      <c r="AL121" s="13">
        <v>447847.35</v>
      </c>
      <c r="AM121" s="429">
        <v>403676.55</v>
      </c>
      <c r="AN121" s="400">
        <f>K121*$AN$7</f>
        <v>383580.42000000004</v>
      </c>
      <c r="AO121" s="400"/>
      <c r="AP121" s="13">
        <v>53853.600000000013</v>
      </c>
      <c r="AQ121" s="429">
        <v>133542.22</v>
      </c>
      <c r="AR121" s="400">
        <f>O121*$AR$7</f>
        <v>99481.5</v>
      </c>
      <c r="AS121" s="400"/>
      <c r="AT121" s="13">
        <v>703534.77</v>
      </c>
      <c r="AU121" s="429">
        <v>694628.5</v>
      </c>
      <c r="AV121" s="400">
        <f>S121*$AV$7</f>
        <v>641789.46</v>
      </c>
      <c r="AW121" s="400"/>
      <c r="AX121" s="13">
        <v>582522.75</v>
      </c>
      <c r="AY121" s="429">
        <v>678608.35</v>
      </c>
      <c r="AZ121" s="400">
        <f>W121*$AZ$7</f>
        <v>765754.60000000009</v>
      </c>
      <c r="BA121" s="400"/>
      <c r="BB121" s="13">
        <v>64618.78</v>
      </c>
      <c r="BC121" s="429">
        <v>67551.64</v>
      </c>
      <c r="BD121" s="400">
        <f>AF121*$BD$7</f>
        <v>69348.81</v>
      </c>
      <c r="BE121" s="400"/>
      <c r="BF121" s="13">
        <v>41990.44</v>
      </c>
      <c r="BG121" s="429">
        <v>40366.829999999987</v>
      </c>
      <c r="BH121" s="400">
        <f>AJ121*$BH$7</f>
        <v>41266.6</v>
      </c>
      <c r="BI121" s="400"/>
      <c r="BJ121" s="429">
        <v>1787758.47</v>
      </c>
      <c r="BK121" s="429">
        <v>1910455.62</v>
      </c>
      <c r="BL121" s="400">
        <f>SUM(AN121,AR121,AV121,AZ121)</f>
        <v>1890605.98</v>
      </c>
      <c r="BM121" s="380">
        <f>BL121-BK121</f>
        <v>-19849.64000000013</v>
      </c>
      <c r="BN121" s="380">
        <f>BM121/G121</f>
        <v>-17.581612046058574</v>
      </c>
      <c r="BO121" s="833"/>
      <c r="BP121" s="13">
        <v>1894367.69</v>
      </c>
      <c r="BQ121" s="429">
        <v>2018374.09</v>
      </c>
      <c r="BR121" s="400">
        <f>SUM(BH121,BD121,AZ121,AV121,AR121,AN121)</f>
        <v>2001221.3900000001</v>
      </c>
      <c r="BS121" s="430">
        <f>BR121-BQ121</f>
        <v>-17152.699999999953</v>
      </c>
      <c r="BT121" s="431">
        <f>BS121/G121</f>
        <v>-15.192825509300224</v>
      </c>
    </row>
    <row r="122" spans="1:72">
      <c r="A122" s="346">
        <v>316</v>
      </c>
      <c r="B122" s="343">
        <v>7</v>
      </c>
      <c r="C122" s="343">
        <v>7</v>
      </c>
      <c r="D122" s="349" t="s">
        <v>153</v>
      </c>
      <c r="E122" s="20">
        <v>4114</v>
      </c>
      <c r="F122" s="20">
        <v>4093</v>
      </c>
      <c r="G122" s="12">
        <v>4052</v>
      </c>
      <c r="H122" s="12"/>
      <c r="I122" s="15">
        <v>150</v>
      </c>
      <c r="J122" s="15">
        <v>136</v>
      </c>
      <c r="K122" s="12">
        <v>143</v>
      </c>
      <c r="L122" s="12"/>
      <c r="M122" s="15">
        <v>30</v>
      </c>
      <c r="N122" s="15">
        <v>33</v>
      </c>
      <c r="O122" s="12">
        <v>19</v>
      </c>
      <c r="P122" s="12"/>
      <c r="Q122" s="15">
        <v>246</v>
      </c>
      <c r="R122" s="15">
        <v>233</v>
      </c>
      <c r="S122" s="12">
        <v>223</v>
      </c>
      <c r="T122" s="12"/>
      <c r="U122" s="15">
        <v>127</v>
      </c>
      <c r="V122" s="15">
        <v>133</v>
      </c>
      <c r="W122" s="12">
        <v>132</v>
      </c>
      <c r="X122" s="12"/>
      <c r="Y122" s="131">
        <v>553</v>
      </c>
      <c r="Z122" s="131">
        <v>535</v>
      </c>
      <c r="AA122" s="400">
        <f>SUM(K122,O122,S122,W122)</f>
        <v>517</v>
      </c>
      <c r="AB122" s="466">
        <f>AA122-Z122</f>
        <v>-18</v>
      </c>
      <c r="AC122" s="469">
        <f>AB122/Z122</f>
        <v>-3.3644859813084113E-2</v>
      </c>
      <c r="AD122" s="20">
        <v>3561</v>
      </c>
      <c r="AE122" s="20">
        <v>3558</v>
      </c>
      <c r="AF122" s="16">
        <v>3535</v>
      </c>
      <c r="AG122" s="16"/>
      <c r="AH122" s="20">
        <v>2262</v>
      </c>
      <c r="AI122" s="20">
        <v>2247</v>
      </c>
      <c r="AJ122" s="16">
        <v>2211</v>
      </c>
      <c r="AL122" s="13">
        <v>1267492.5</v>
      </c>
      <c r="AM122" s="429">
        <v>1220000.24</v>
      </c>
      <c r="AN122" s="400">
        <f>K122*$AN$7</f>
        <v>1337853.6600000001</v>
      </c>
      <c r="AO122" s="400"/>
      <c r="AP122" s="13">
        <v>269268</v>
      </c>
      <c r="AQ122" s="429">
        <v>314778.09000000003</v>
      </c>
      <c r="AR122" s="400">
        <f>O122*$AR$7</f>
        <v>189014.85</v>
      </c>
      <c r="AS122" s="400"/>
      <c r="AT122" s="13">
        <v>1860962.94</v>
      </c>
      <c r="AU122" s="429">
        <v>1904099.3</v>
      </c>
      <c r="AV122" s="400">
        <f>S122*$AV$7</f>
        <v>1834859.6099999999</v>
      </c>
      <c r="AW122" s="400"/>
      <c r="AX122" s="13">
        <v>1644008.65</v>
      </c>
      <c r="AY122" s="429">
        <v>1841936.95</v>
      </c>
      <c r="AZ122" s="400">
        <f>W122*$AZ$7</f>
        <v>1907162.4000000001</v>
      </c>
      <c r="BA122" s="400"/>
      <c r="BB122" s="13">
        <v>235524.54</v>
      </c>
      <c r="BC122" s="429">
        <v>249842.76</v>
      </c>
      <c r="BD122" s="400">
        <f>AF122*$BD$7</f>
        <v>258868.05000000002</v>
      </c>
      <c r="BE122" s="400"/>
      <c r="BF122" s="13">
        <v>188831.76</v>
      </c>
      <c r="BG122" s="429">
        <v>193399.29</v>
      </c>
      <c r="BH122" s="400">
        <f>AJ122*$BH$7</f>
        <v>198348.81</v>
      </c>
      <c r="BI122" s="400"/>
      <c r="BJ122" s="429">
        <v>5041732.0900000008</v>
      </c>
      <c r="BK122" s="429">
        <v>5280814.58</v>
      </c>
      <c r="BL122" s="400">
        <f>SUM(AN122,AR122,AV122,AZ122)</f>
        <v>5268890.5200000005</v>
      </c>
      <c r="BM122" s="380">
        <f>BL122-BK122</f>
        <v>-11924.05999999959</v>
      </c>
      <c r="BN122" s="380">
        <f>BM122/G122</f>
        <v>-2.9427591312930876</v>
      </c>
      <c r="BO122" s="833"/>
      <c r="BP122" s="13">
        <v>5466088.3900000006</v>
      </c>
      <c r="BQ122" s="429">
        <v>5724056.6299999999</v>
      </c>
      <c r="BR122" s="400">
        <f>SUM(BH122,BD122,AZ122,AV122,AR122,AN122)</f>
        <v>5726107.3799999999</v>
      </c>
      <c r="BS122" s="430">
        <f>BR122-BQ122</f>
        <v>2050.75</v>
      </c>
      <c r="BT122" s="431">
        <f>BS122/G122</f>
        <v>0.50610809476801577</v>
      </c>
    </row>
    <row r="123" spans="1:72">
      <c r="A123" s="346">
        <v>317</v>
      </c>
      <c r="B123" s="343">
        <v>17</v>
      </c>
      <c r="C123" s="343">
        <v>17</v>
      </c>
      <c r="D123" s="349" t="s">
        <v>154</v>
      </c>
      <c r="E123" s="20">
        <v>2440</v>
      </c>
      <c r="F123" s="20">
        <v>2373</v>
      </c>
      <c r="G123" s="12">
        <v>2324</v>
      </c>
      <c r="H123" s="12"/>
      <c r="I123" s="15">
        <v>128</v>
      </c>
      <c r="J123" s="15">
        <v>122</v>
      </c>
      <c r="K123" s="12">
        <v>120</v>
      </c>
      <c r="L123" s="12"/>
      <c r="M123" s="15">
        <v>22</v>
      </c>
      <c r="N123" s="15">
        <v>24</v>
      </c>
      <c r="O123" s="12">
        <v>16</v>
      </c>
      <c r="P123" s="12"/>
      <c r="Q123" s="15">
        <v>182</v>
      </c>
      <c r="R123" s="15">
        <v>176</v>
      </c>
      <c r="S123" s="12">
        <v>163</v>
      </c>
      <c r="T123" s="12"/>
      <c r="U123" s="15">
        <v>118</v>
      </c>
      <c r="V123" s="15">
        <v>111</v>
      </c>
      <c r="W123" s="12">
        <v>104</v>
      </c>
      <c r="X123" s="12"/>
      <c r="Y123" s="131">
        <v>450</v>
      </c>
      <c r="Z123" s="131">
        <v>433</v>
      </c>
      <c r="AA123" s="400">
        <f>SUM(K123,O123,S123,W123)</f>
        <v>403</v>
      </c>
      <c r="AB123" s="466">
        <f>AA123-Z123</f>
        <v>-30</v>
      </c>
      <c r="AC123" s="469">
        <f>AB123/Z123</f>
        <v>-6.9284064665127015E-2</v>
      </c>
      <c r="AD123" s="20">
        <v>1990</v>
      </c>
      <c r="AE123" s="20">
        <v>1940</v>
      </c>
      <c r="AF123" s="16">
        <v>1921</v>
      </c>
      <c r="AG123" s="16"/>
      <c r="AH123" s="20">
        <v>1174</v>
      </c>
      <c r="AI123" s="20">
        <v>1134</v>
      </c>
      <c r="AJ123" s="16">
        <v>1110</v>
      </c>
      <c r="AL123" s="13">
        <v>1081593.6000000001</v>
      </c>
      <c r="AM123" s="429">
        <v>1094411.98</v>
      </c>
      <c r="AN123" s="400">
        <f>K123*$AN$7</f>
        <v>1122674.4000000001</v>
      </c>
      <c r="AO123" s="400"/>
      <c r="AP123" s="13">
        <v>197463.2</v>
      </c>
      <c r="AQ123" s="429">
        <v>228929.52</v>
      </c>
      <c r="AR123" s="400">
        <f>O123*$AR$7</f>
        <v>159170.4</v>
      </c>
      <c r="AS123" s="400"/>
      <c r="AT123" s="13">
        <v>1376809.98</v>
      </c>
      <c r="AU123" s="429">
        <v>1438289.6</v>
      </c>
      <c r="AV123" s="400">
        <f>S123*$AV$7</f>
        <v>1341175.4099999999</v>
      </c>
      <c r="AW123" s="400"/>
      <c r="AX123" s="13">
        <v>1527504.1</v>
      </c>
      <c r="AY123" s="429">
        <v>1537255.65</v>
      </c>
      <c r="AZ123" s="400">
        <f>W123*$AZ$7</f>
        <v>1502612.8</v>
      </c>
      <c r="BA123" s="400"/>
      <c r="BB123" s="13">
        <v>131618.6</v>
      </c>
      <c r="BC123" s="429">
        <v>136226.79999999999</v>
      </c>
      <c r="BD123" s="400">
        <f>AF123*$BD$7</f>
        <v>140674.83000000002</v>
      </c>
      <c r="BE123" s="400"/>
      <c r="BF123" s="13">
        <v>98005.52</v>
      </c>
      <c r="BG123" s="429">
        <v>97603.37999999999</v>
      </c>
      <c r="BH123" s="400">
        <f>AJ123*$BH$7</f>
        <v>99578.099999999991</v>
      </c>
      <c r="BI123" s="400"/>
      <c r="BJ123" s="429">
        <v>4183370.88</v>
      </c>
      <c r="BK123" s="429">
        <v>4298886.75</v>
      </c>
      <c r="BL123" s="400">
        <f>SUM(AN123,AR123,AV123,AZ123)</f>
        <v>4125633.01</v>
      </c>
      <c r="BM123" s="380">
        <f>BL123-BK123</f>
        <v>-173253.74000000022</v>
      </c>
      <c r="BN123" s="380">
        <f>BM123/G123</f>
        <v>-74.549802065404577</v>
      </c>
      <c r="BO123" s="833"/>
      <c r="BP123" s="13">
        <v>4412995</v>
      </c>
      <c r="BQ123" s="429">
        <v>4532716.93</v>
      </c>
      <c r="BR123" s="400">
        <f>SUM(BH123,BD123,AZ123,AV123,AR123,AN123)</f>
        <v>4365885.9399999995</v>
      </c>
      <c r="BS123" s="430">
        <f>BR123-BQ123</f>
        <v>-166830.99000000022</v>
      </c>
      <c r="BT123" s="431">
        <f>BS123/G123</f>
        <v>-71.786140275387353</v>
      </c>
    </row>
    <row r="124" spans="1:72">
      <c r="A124" s="346">
        <v>320</v>
      </c>
      <c r="B124" s="343">
        <v>19</v>
      </c>
      <c r="C124" s="343">
        <v>19</v>
      </c>
      <c r="D124" s="349" t="s">
        <v>155</v>
      </c>
      <c r="E124" s="20">
        <v>7030</v>
      </c>
      <c r="F124" s="20">
        <v>6954</v>
      </c>
      <c r="G124" s="12">
        <v>6919</v>
      </c>
      <c r="H124" s="12"/>
      <c r="I124" s="15">
        <v>240</v>
      </c>
      <c r="J124" s="15">
        <v>218</v>
      </c>
      <c r="K124" s="12">
        <v>197</v>
      </c>
      <c r="L124" s="12"/>
      <c r="M124" s="15">
        <v>40</v>
      </c>
      <c r="N124" s="15">
        <v>37</v>
      </c>
      <c r="O124" s="12">
        <v>52</v>
      </c>
      <c r="P124" s="12"/>
      <c r="Q124" s="15">
        <v>300</v>
      </c>
      <c r="R124" s="15">
        <v>289</v>
      </c>
      <c r="S124" s="12">
        <v>282</v>
      </c>
      <c r="T124" s="12"/>
      <c r="U124" s="15">
        <v>169</v>
      </c>
      <c r="V124" s="15">
        <v>167</v>
      </c>
      <c r="W124" s="12">
        <v>172</v>
      </c>
      <c r="X124" s="12"/>
      <c r="Y124" s="131">
        <v>749</v>
      </c>
      <c r="Z124" s="131">
        <v>711</v>
      </c>
      <c r="AA124" s="400">
        <f>SUM(K124,O124,S124,W124)</f>
        <v>703</v>
      </c>
      <c r="AB124" s="466">
        <f>AA124-Z124</f>
        <v>-8</v>
      </c>
      <c r="AC124" s="469">
        <f>AB124/Z124</f>
        <v>-1.1251758087201125E-2</v>
      </c>
      <c r="AD124" s="20">
        <v>6281</v>
      </c>
      <c r="AE124" s="20">
        <v>6243</v>
      </c>
      <c r="AF124" s="16">
        <v>6216</v>
      </c>
      <c r="AG124" s="16"/>
      <c r="AH124" s="20">
        <v>3265</v>
      </c>
      <c r="AI124" s="20">
        <v>3226</v>
      </c>
      <c r="AJ124" s="16">
        <v>3163</v>
      </c>
      <c r="AL124" s="13">
        <v>2027988</v>
      </c>
      <c r="AM124" s="429">
        <v>1955588.62</v>
      </c>
      <c r="AN124" s="400">
        <f>K124*$AN$7</f>
        <v>1843057.1400000001</v>
      </c>
      <c r="AO124" s="400"/>
      <c r="AP124" s="13">
        <v>359024</v>
      </c>
      <c r="AQ124" s="429">
        <v>352933.01</v>
      </c>
      <c r="AR124" s="400">
        <f>O124*$AR$7</f>
        <v>517303.8</v>
      </c>
      <c r="AS124" s="400"/>
      <c r="AT124" s="13">
        <v>2269467</v>
      </c>
      <c r="AU124" s="429">
        <v>2361736.9</v>
      </c>
      <c r="AV124" s="400">
        <f>S124*$AV$7</f>
        <v>2320315.7399999998</v>
      </c>
      <c r="AW124" s="400"/>
      <c r="AX124" s="13">
        <v>2187696.5499999998</v>
      </c>
      <c r="AY124" s="429">
        <v>2312808.0499999998</v>
      </c>
      <c r="AZ124" s="400">
        <f>W124*$AZ$7</f>
        <v>2485090.4</v>
      </c>
      <c r="BA124" s="400"/>
      <c r="BB124" s="13">
        <v>415425.34</v>
      </c>
      <c r="BC124" s="429">
        <v>438383.46</v>
      </c>
      <c r="BD124" s="400">
        <f>AF124*$BD$7</f>
        <v>455197.68000000005</v>
      </c>
      <c r="BE124" s="400"/>
      <c r="BF124" s="13">
        <v>272562.2</v>
      </c>
      <c r="BG124" s="429">
        <v>277661.82</v>
      </c>
      <c r="BH124" s="400">
        <f>AJ124*$BH$7</f>
        <v>283752.73</v>
      </c>
      <c r="BI124" s="400"/>
      <c r="BJ124" s="429">
        <v>6844175.5500000007</v>
      </c>
      <c r="BK124" s="429">
        <v>6983066.5799999991</v>
      </c>
      <c r="BL124" s="400">
        <f>SUM(AN124,AR124,AV124,AZ124)</f>
        <v>7165767.0800000001</v>
      </c>
      <c r="BM124" s="380">
        <f>BL124-BK124</f>
        <v>182700.50000000093</v>
      </c>
      <c r="BN124" s="380">
        <f>BM124/G124</f>
        <v>26.40562219973998</v>
      </c>
      <c r="BO124" s="833"/>
      <c r="BP124" s="13">
        <v>7532163.0900000008</v>
      </c>
      <c r="BQ124" s="429">
        <v>7699111.8599999994</v>
      </c>
      <c r="BR124" s="400">
        <f>SUM(BH124,BD124,AZ124,AV124,AR124,AN124)</f>
        <v>7904717.4900000002</v>
      </c>
      <c r="BS124" s="430">
        <f>BR124-BQ124</f>
        <v>205605.63000000082</v>
      </c>
      <c r="BT124" s="431">
        <f>BS124/G124</f>
        <v>29.716090475502359</v>
      </c>
    </row>
    <row r="125" spans="1:72">
      <c r="A125" s="346">
        <v>322</v>
      </c>
      <c r="B125" s="343">
        <v>2</v>
      </c>
      <c r="C125" s="343">
        <v>2</v>
      </c>
      <c r="D125" s="349" t="s">
        <v>156</v>
      </c>
      <c r="E125" s="20">
        <v>6462</v>
      </c>
      <c r="F125" s="20">
        <v>6371</v>
      </c>
      <c r="G125" s="12">
        <v>6340</v>
      </c>
      <c r="H125" s="12"/>
      <c r="I125" s="15">
        <v>241</v>
      </c>
      <c r="J125" s="15">
        <v>223</v>
      </c>
      <c r="K125" s="12">
        <v>217</v>
      </c>
      <c r="L125" s="12"/>
      <c r="M125" s="15">
        <v>46</v>
      </c>
      <c r="N125" s="15">
        <v>53</v>
      </c>
      <c r="O125" s="12">
        <v>49</v>
      </c>
      <c r="P125" s="12"/>
      <c r="Q125" s="15">
        <v>338</v>
      </c>
      <c r="R125" s="15">
        <v>321</v>
      </c>
      <c r="S125" s="12">
        <v>317</v>
      </c>
      <c r="T125" s="12"/>
      <c r="U125" s="15">
        <v>185</v>
      </c>
      <c r="V125" s="15">
        <v>193</v>
      </c>
      <c r="W125" s="12">
        <v>193</v>
      </c>
      <c r="X125" s="12"/>
      <c r="Y125" s="131">
        <v>810</v>
      </c>
      <c r="Z125" s="131">
        <v>790</v>
      </c>
      <c r="AA125" s="400">
        <f>SUM(K125,O125,S125,W125)</f>
        <v>776</v>
      </c>
      <c r="AB125" s="466">
        <f>AA125-Z125</f>
        <v>-14</v>
      </c>
      <c r="AC125" s="469">
        <f>AB125/Z125</f>
        <v>-1.7721518987341773E-2</v>
      </c>
      <c r="AD125" s="20">
        <v>5652</v>
      </c>
      <c r="AE125" s="20">
        <v>5581</v>
      </c>
      <c r="AF125" s="16">
        <v>5564</v>
      </c>
      <c r="AG125" s="16"/>
      <c r="AH125" s="20">
        <v>3191</v>
      </c>
      <c r="AI125" s="20">
        <v>3111</v>
      </c>
      <c r="AJ125" s="16">
        <v>3093</v>
      </c>
      <c r="AL125" s="13">
        <v>2036437.95</v>
      </c>
      <c r="AM125" s="429">
        <v>2000441.57</v>
      </c>
      <c r="AN125" s="400">
        <f>K125*$AN$7</f>
        <v>2030169.5400000003</v>
      </c>
      <c r="AO125" s="400"/>
      <c r="AP125" s="13">
        <v>412877.6</v>
      </c>
      <c r="AQ125" s="429">
        <v>505552.69</v>
      </c>
      <c r="AR125" s="400">
        <f>O125*$AR$7</f>
        <v>487459.35</v>
      </c>
      <c r="AS125" s="400"/>
      <c r="AT125" s="13">
        <v>2556932.8199999998</v>
      </c>
      <c r="AU125" s="429">
        <v>2623244.1</v>
      </c>
      <c r="AV125" s="400">
        <f>S125*$AV$7</f>
        <v>2608298.19</v>
      </c>
      <c r="AW125" s="400"/>
      <c r="AX125" s="13">
        <v>2394815.75</v>
      </c>
      <c r="AY125" s="429">
        <v>2672885.9500000002</v>
      </c>
      <c r="AZ125" s="400">
        <f>W125*$AZ$7</f>
        <v>2788502.6</v>
      </c>
      <c r="BA125" s="400"/>
      <c r="BB125" s="13">
        <v>373823.28</v>
      </c>
      <c r="BC125" s="429">
        <v>391897.82</v>
      </c>
      <c r="BD125" s="400">
        <f>AF125*$BD$7</f>
        <v>407451.72000000003</v>
      </c>
      <c r="BE125" s="400"/>
      <c r="BF125" s="13">
        <v>266384.68</v>
      </c>
      <c r="BG125" s="429">
        <v>267763.77</v>
      </c>
      <c r="BH125" s="400">
        <f>AJ125*$BH$7</f>
        <v>277473.02999999997</v>
      </c>
      <c r="BI125" s="400"/>
      <c r="BJ125" s="429">
        <v>7401064.120000001</v>
      </c>
      <c r="BK125" s="429">
        <v>7802124.3100000015</v>
      </c>
      <c r="BL125" s="400">
        <f>SUM(AN125,AR125,AV125,AZ125)</f>
        <v>7914429.6799999997</v>
      </c>
      <c r="BM125" s="380">
        <f>BL125-BK125</f>
        <v>112305.36999999825</v>
      </c>
      <c r="BN125" s="380">
        <f>BM125/G125</f>
        <v>17.713780757097517</v>
      </c>
      <c r="BO125" s="833"/>
      <c r="BP125" s="13">
        <v>8041272.080000001</v>
      </c>
      <c r="BQ125" s="429">
        <v>8461785.9000000004</v>
      </c>
      <c r="BR125" s="400">
        <f>SUM(BH125,BD125,AZ125,AV125,AR125,AN125)</f>
        <v>8599354.4299999997</v>
      </c>
      <c r="BS125" s="430">
        <f>BR125-BQ125</f>
        <v>137568.52999999933</v>
      </c>
      <c r="BT125" s="431">
        <f>BS125/G125</f>
        <v>21.698506309148158</v>
      </c>
    </row>
    <row r="126" spans="1:72">
      <c r="A126" s="346">
        <v>398</v>
      </c>
      <c r="B126" s="343">
        <v>7</v>
      </c>
      <c r="C126" s="343">
        <v>7</v>
      </c>
      <c r="D126" s="349" t="s">
        <v>157</v>
      </c>
      <c r="E126" s="20">
        <v>120693</v>
      </c>
      <c r="F126" s="20">
        <v>121337</v>
      </c>
      <c r="G126" s="12">
        <v>121832</v>
      </c>
      <c r="H126" s="12"/>
      <c r="I126" s="15">
        <v>5666</v>
      </c>
      <c r="J126" s="15">
        <v>5541</v>
      </c>
      <c r="K126" s="12">
        <v>5475</v>
      </c>
      <c r="L126" s="12"/>
      <c r="M126" s="15">
        <v>1039</v>
      </c>
      <c r="N126" s="15">
        <v>1057</v>
      </c>
      <c r="O126" s="12">
        <v>960</v>
      </c>
      <c r="P126" s="12"/>
      <c r="Q126" s="15">
        <v>7133</v>
      </c>
      <c r="R126" s="15">
        <v>7002</v>
      </c>
      <c r="S126" s="12">
        <v>6853</v>
      </c>
      <c r="T126" s="12"/>
      <c r="U126" s="15">
        <v>3930</v>
      </c>
      <c r="V126" s="15">
        <v>3931</v>
      </c>
      <c r="W126" s="12">
        <v>3987</v>
      </c>
      <c r="X126" s="12"/>
      <c r="Y126" s="131">
        <v>17768</v>
      </c>
      <c r="Z126" s="131">
        <v>17531</v>
      </c>
      <c r="AA126" s="400">
        <f>SUM(K126,O126,S126,W126)</f>
        <v>17275</v>
      </c>
      <c r="AB126" s="466">
        <f>AA126-Z126</f>
        <v>-256</v>
      </c>
      <c r="AC126" s="469">
        <f>AB126/Z126</f>
        <v>-1.4602703781872112E-2</v>
      </c>
      <c r="AD126" s="20">
        <v>102925</v>
      </c>
      <c r="AE126" s="20">
        <v>103806</v>
      </c>
      <c r="AF126" s="16">
        <v>104557</v>
      </c>
      <c r="AG126" s="16"/>
      <c r="AH126" s="20">
        <v>69442</v>
      </c>
      <c r="AI126" s="20">
        <v>69925</v>
      </c>
      <c r="AJ126" s="16">
        <v>70254</v>
      </c>
      <c r="AL126" s="13">
        <v>47877416.700000003</v>
      </c>
      <c r="AM126" s="429">
        <v>49706039.189999998</v>
      </c>
      <c r="AN126" s="400">
        <f>K126*$AN$7</f>
        <v>51222019.500000007</v>
      </c>
      <c r="AO126" s="400"/>
      <c r="AP126" s="13">
        <v>9325648.4000000004</v>
      </c>
      <c r="AQ126" s="429">
        <v>10082437.609999999</v>
      </c>
      <c r="AR126" s="400">
        <f>O126*$AR$7</f>
        <v>9550224</v>
      </c>
      <c r="AS126" s="400"/>
      <c r="AT126" s="13">
        <v>53960360.369999997</v>
      </c>
      <c r="AU126" s="429">
        <v>57221044.200000003</v>
      </c>
      <c r="AV126" s="400">
        <f>S126*$AV$7</f>
        <v>56386963.710000001</v>
      </c>
      <c r="AW126" s="400"/>
      <c r="AX126" s="13">
        <v>50873653.5</v>
      </c>
      <c r="AY126" s="429">
        <v>54441008.649999999</v>
      </c>
      <c r="AZ126" s="400">
        <f>W126*$AZ$7</f>
        <v>57604973.400000006</v>
      </c>
      <c r="BA126" s="400"/>
      <c r="BB126" s="13">
        <v>6807459.5</v>
      </c>
      <c r="BC126" s="429">
        <v>7289257.3200000003</v>
      </c>
      <c r="BD126" s="400">
        <f>AF126*$BD$7</f>
        <v>7656709.1100000003</v>
      </c>
      <c r="BE126" s="400"/>
      <c r="BF126" s="13">
        <v>5797018.1600000001</v>
      </c>
      <c r="BG126" s="429">
        <v>6018444.7499999991</v>
      </c>
      <c r="BH126" s="400">
        <f>AJ126*$BH$7</f>
        <v>6302486.3399999999</v>
      </c>
      <c r="BI126" s="400"/>
      <c r="BJ126" s="429">
        <v>162037078.97</v>
      </c>
      <c r="BK126" s="429">
        <v>171450529.65000001</v>
      </c>
      <c r="BL126" s="400">
        <f>SUM(AN126,AR126,AV126,AZ126)</f>
        <v>174764180.61000001</v>
      </c>
      <c r="BM126" s="380">
        <f>BL126-BK126</f>
        <v>3313650.9600000083</v>
      </c>
      <c r="BN126" s="380">
        <f>BM126/G126</f>
        <v>27.198527152144003</v>
      </c>
      <c r="BO126" s="833"/>
      <c r="BP126" s="13">
        <v>174641556.63</v>
      </c>
      <c r="BQ126" s="429">
        <v>184758231.72</v>
      </c>
      <c r="BR126" s="400">
        <f>SUM(BH126,BD126,AZ126,AV126,AR126,AN126)</f>
        <v>188723376.06</v>
      </c>
      <c r="BS126" s="430">
        <f>BR126-BQ126</f>
        <v>3965144.3400000036</v>
      </c>
      <c r="BT126" s="431">
        <f>BS126/G126</f>
        <v>32.546000558145671</v>
      </c>
    </row>
    <row r="127" spans="1:72">
      <c r="A127" s="346">
        <v>399</v>
      </c>
      <c r="B127" s="343">
        <v>15</v>
      </c>
      <c r="C127" s="343">
        <v>15</v>
      </c>
      <c r="D127" s="349" t="s">
        <v>158</v>
      </c>
      <c r="E127" s="20">
        <v>7682</v>
      </c>
      <c r="F127" s="20">
        <v>7656</v>
      </c>
      <c r="G127" s="12">
        <v>7534</v>
      </c>
      <c r="H127" s="12"/>
      <c r="I127" s="15">
        <v>372</v>
      </c>
      <c r="J127" s="782">
        <v>358</v>
      </c>
      <c r="K127" s="12">
        <v>320</v>
      </c>
      <c r="L127" s="12"/>
      <c r="M127" s="782">
        <v>104</v>
      </c>
      <c r="N127" s="782">
        <v>62</v>
      </c>
      <c r="O127" s="12">
        <v>75</v>
      </c>
      <c r="P127" s="12"/>
      <c r="Q127" s="782">
        <v>682</v>
      </c>
      <c r="R127" s="782">
        <v>663</v>
      </c>
      <c r="S127" s="12">
        <v>594</v>
      </c>
      <c r="T127" s="12"/>
      <c r="U127" s="782">
        <v>380</v>
      </c>
      <c r="V127" s="782">
        <v>382</v>
      </c>
      <c r="W127" s="12">
        <v>385</v>
      </c>
      <c r="X127" s="12"/>
      <c r="Y127" s="131">
        <v>1538</v>
      </c>
      <c r="Z127" s="131">
        <v>1465</v>
      </c>
      <c r="AA127" s="400">
        <f>SUM(K127,O127,S127,W127)</f>
        <v>1374</v>
      </c>
      <c r="AB127" s="466">
        <f>AA127-Z127</f>
        <v>-91</v>
      </c>
      <c r="AC127" s="469">
        <f>AB127/Z127</f>
        <v>-6.2116040955631398E-2</v>
      </c>
      <c r="AD127" s="20">
        <v>6144</v>
      </c>
      <c r="AE127" s="20">
        <v>6191</v>
      </c>
      <c r="AF127" s="16">
        <v>6160</v>
      </c>
      <c r="AG127" s="16"/>
      <c r="AH127" s="20">
        <v>4032</v>
      </c>
      <c r="AI127" s="20">
        <v>4040</v>
      </c>
      <c r="AJ127" s="16">
        <v>3977</v>
      </c>
      <c r="AL127" s="13">
        <v>3143381.4</v>
      </c>
      <c r="AM127" s="429">
        <v>3211471.22</v>
      </c>
      <c r="AN127" s="400">
        <f>K127*$AN$7</f>
        <v>2993798.4000000004</v>
      </c>
      <c r="AO127" s="400"/>
      <c r="AP127" s="13">
        <v>933462.4</v>
      </c>
      <c r="AQ127" s="429">
        <v>591401.26</v>
      </c>
      <c r="AR127" s="400">
        <f>O127*$AR$7</f>
        <v>746111.25</v>
      </c>
      <c r="AS127" s="400"/>
      <c r="AT127" s="13">
        <v>5159254.9800000004</v>
      </c>
      <c r="AU127" s="429">
        <v>5418102.2999999998</v>
      </c>
      <c r="AV127" s="400">
        <f>S127*$AV$7</f>
        <v>4887473.58</v>
      </c>
      <c r="AW127" s="400"/>
      <c r="AX127" s="13">
        <v>4919081</v>
      </c>
      <c r="AY127" s="429">
        <v>5290375.3</v>
      </c>
      <c r="AZ127" s="400">
        <f>W127*$AZ$7</f>
        <v>5562557</v>
      </c>
      <c r="BA127" s="400"/>
      <c r="BB127" s="13">
        <v>406364.15999999997</v>
      </c>
      <c r="BC127" s="429">
        <v>434732.02</v>
      </c>
      <c r="BD127" s="400">
        <f>AF127*$BD$7</f>
        <v>451096.80000000005</v>
      </c>
      <c r="BE127" s="400"/>
      <c r="BF127" s="13">
        <v>336591.35999999999</v>
      </c>
      <c r="BG127" s="429">
        <v>347722.8</v>
      </c>
      <c r="BH127" s="400">
        <f>AJ127*$BH$7</f>
        <v>356776.67</v>
      </c>
      <c r="BI127" s="400"/>
      <c r="BJ127" s="429">
        <v>14155179.779999999</v>
      </c>
      <c r="BK127" s="429">
        <v>14511350.08</v>
      </c>
      <c r="BL127" s="400">
        <f>SUM(AN127,AR127,AV127,AZ127)</f>
        <v>14189940.23</v>
      </c>
      <c r="BM127" s="380">
        <f>BL127-BK127</f>
        <v>-321409.84999999963</v>
      </c>
      <c r="BN127" s="380">
        <f>BM127/G127</f>
        <v>-42.661249004512825</v>
      </c>
      <c r="BO127" s="833"/>
      <c r="BP127" s="13">
        <v>14898135.300000001</v>
      </c>
      <c r="BQ127" s="429">
        <v>15293804.9</v>
      </c>
      <c r="BR127" s="400">
        <f>SUM(BH127,BD127,AZ127,AV127,AR127,AN127)</f>
        <v>14997813.700000001</v>
      </c>
      <c r="BS127" s="430">
        <f>BR127-BQ127</f>
        <v>-295991.19999999925</v>
      </c>
      <c r="BT127" s="431">
        <f>BS127/G127</f>
        <v>-39.287390496416144</v>
      </c>
    </row>
    <row r="128" spans="1:72">
      <c r="A128" s="346">
        <v>400</v>
      </c>
      <c r="B128" s="343">
        <v>2</v>
      </c>
      <c r="C128" s="343">
        <v>2</v>
      </c>
      <c r="D128" s="349" t="s">
        <v>159</v>
      </c>
      <c r="E128" s="20">
        <v>8441</v>
      </c>
      <c r="F128" s="20">
        <v>8479</v>
      </c>
      <c r="G128" s="12">
        <v>8400</v>
      </c>
      <c r="H128" s="12"/>
      <c r="I128" s="15">
        <v>397</v>
      </c>
      <c r="J128" s="15">
        <v>392</v>
      </c>
      <c r="K128" s="12">
        <v>369</v>
      </c>
      <c r="L128" s="12"/>
      <c r="M128" s="15">
        <v>90</v>
      </c>
      <c r="N128" s="15">
        <v>76</v>
      </c>
      <c r="O128" s="12">
        <v>64</v>
      </c>
      <c r="P128" s="12"/>
      <c r="Q128" s="15">
        <v>632</v>
      </c>
      <c r="R128" s="15">
        <v>614</v>
      </c>
      <c r="S128" s="12">
        <v>585</v>
      </c>
      <c r="T128" s="12"/>
      <c r="U128" s="15">
        <v>343</v>
      </c>
      <c r="V128" s="15">
        <v>350</v>
      </c>
      <c r="W128" s="12">
        <v>352</v>
      </c>
      <c r="X128" s="12"/>
      <c r="Y128" s="131">
        <v>1462</v>
      </c>
      <c r="Z128" s="131">
        <v>1432</v>
      </c>
      <c r="AA128" s="400">
        <f>SUM(K128,O128,S128,W128)</f>
        <v>1370</v>
      </c>
      <c r="AB128" s="466">
        <f>AA128-Z128</f>
        <v>-62</v>
      </c>
      <c r="AC128" s="469">
        <f>AB128/Z128</f>
        <v>-4.3296089385474863E-2</v>
      </c>
      <c r="AD128" s="20">
        <v>6979</v>
      </c>
      <c r="AE128" s="20">
        <v>7047</v>
      </c>
      <c r="AF128" s="16">
        <v>7030</v>
      </c>
      <c r="AG128" s="16"/>
      <c r="AH128" s="20">
        <v>4609</v>
      </c>
      <c r="AI128" s="20">
        <v>4638</v>
      </c>
      <c r="AJ128" s="16">
        <v>4576</v>
      </c>
      <c r="AL128" s="13">
        <v>3354630.15</v>
      </c>
      <c r="AM128" s="429">
        <v>3516471.28</v>
      </c>
      <c r="AN128" s="400">
        <f>K128*$AN$7</f>
        <v>3452223.7800000003</v>
      </c>
      <c r="AO128" s="400"/>
      <c r="AP128" s="13">
        <v>807804</v>
      </c>
      <c r="AQ128" s="429">
        <v>724943.48</v>
      </c>
      <c r="AR128" s="400">
        <f>O128*$AR$7</f>
        <v>636681.6</v>
      </c>
      <c r="AS128" s="400"/>
      <c r="AT128" s="13">
        <v>4781010.4800000004</v>
      </c>
      <c r="AU128" s="429">
        <v>5017669.4000000004</v>
      </c>
      <c r="AV128" s="400">
        <f>S128*$AV$7</f>
        <v>4813420.95</v>
      </c>
      <c r="AW128" s="400"/>
      <c r="AX128" s="13">
        <v>4440117.8500000006</v>
      </c>
      <c r="AY128" s="429">
        <v>4847202.5</v>
      </c>
      <c r="AZ128" s="400">
        <f>W128*$AZ$7</f>
        <v>5085766.4000000004</v>
      </c>
      <c r="BA128" s="400"/>
      <c r="BB128" s="13">
        <v>461591.06</v>
      </c>
      <c r="BC128" s="429">
        <v>494840.34</v>
      </c>
      <c r="BD128" s="400">
        <f>AF128*$BD$7</f>
        <v>514806.9</v>
      </c>
      <c r="BE128" s="400"/>
      <c r="BF128" s="13">
        <v>384759.32</v>
      </c>
      <c r="BG128" s="429">
        <v>399192.66</v>
      </c>
      <c r="BH128" s="400">
        <f>AJ128*$BH$7</f>
        <v>410512.95999999996</v>
      </c>
      <c r="BI128" s="400"/>
      <c r="BJ128" s="429">
        <v>13383562.48</v>
      </c>
      <c r="BK128" s="429">
        <v>14106286.66</v>
      </c>
      <c r="BL128" s="400">
        <f>SUM(AN128,AR128,AV128,AZ128)</f>
        <v>13988092.73</v>
      </c>
      <c r="BM128" s="380">
        <f>BL128-BK128</f>
        <v>-118193.9299999997</v>
      </c>
      <c r="BN128" s="380">
        <f>BM128/G128</f>
        <v>-14.070705952380917</v>
      </c>
      <c r="BO128" s="833"/>
      <c r="BP128" s="13">
        <v>14229912.859999999</v>
      </c>
      <c r="BQ128" s="429">
        <v>15000319.66</v>
      </c>
      <c r="BR128" s="400">
        <f>SUM(BH128,BD128,AZ128,AV128,AR128,AN128)</f>
        <v>14913412.59</v>
      </c>
      <c r="BS128" s="430">
        <f>BR128-BQ128</f>
        <v>-86907.070000000298</v>
      </c>
      <c r="BT128" s="431">
        <f>BS128/G128</f>
        <v>-10.346079761904797</v>
      </c>
    </row>
    <row r="129" spans="1:72">
      <c r="A129" s="346">
        <v>402</v>
      </c>
      <c r="B129" s="343">
        <v>11</v>
      </c>
      <c r="C129" s="343">
        <v>11</v>
      </c>
      <c r="D129" s="349" t="s">
        <v>160</v>
      </c>
      <c r="E129" s="20">
        <v>8975</v>
      </c>
      <c r="F129" s="20">
        <v>8865</v>
      </c>
      <c r="G129" s="12">
        <v>8803</v>
      </c>
      <c r="H129" s="12"/>
      <c r="I129" s="15">
        <v>375</v>
      </c>
      <c r="J129" s="15">
        <v>374</v>
      </c>
      <c r="K129" s="12">
        <v>355</v>
      </c>
      <c r="L129" s="12"/>
      <c r="M129" s="15">
        <v>78</v>
      </c>
      <c r="N129" s="15">
        <v>61</v>
      </c>
      <c r="O129" s="12">
        <v>73</v>
      </c>
      <c r="P129" s="12"/>
      <c r="Q129" s="15">
        <v>556</v>
      </c>
      <c r="R129" s="15">
        <v>536</v>
      </c>
      <c r="S129" s="12">
        <v>478</v>
      </c>
      <c r="T129" s="12"/>
      <c r="U129" s="15">
        <v>358</v>
      </c>
      <c r="V129" s="15">
        <v>331</v>
      </c>
      <c r="W129" s="12">
        <v>330</v>
      </c>
      <c r="X129" s="12"/>
      <c r="Y129" s="131">
        <v>1367</v>
      </c>
      <c r="Z129" s="131">
        <v>1302</v>
      </c>
      <c r="AA129" s="400">
        <f>SUM(K129,O129,S129,W129)</f>
        <v>1236</v>
      </c>
      <c r="AB129" s="466">
        <f>AA129-Z129</f>
        <v>-66</v>
      </c>
      <c r="AC129" s="469">
        <f>AB129/Z129</f>
        <v>-5.0691244239631339E-2</v>
      </c>
      <c r="AD129" s="20">
        <v>7608</v>
      </c>
      <c r="AE129" s="20">
        <v>7563</v>
      </c>
      <c r="AF129" s="16">
        <v>7567</v>
      </c>
      <c r="AG129" s="16"/>
      <c r="AH129" s="20">
        <v>4699</v>
      </c>
      <c r="AI129" s="20">
        <v>4600</v>
      </c>
      <c r="AJ129" s="16">
        <v>4584</v>
      </c>
      <c r="AL129" s="13">
        <v>3168731.25</v>
      </c>
      <c r="AM129" s="429">
        <v>3355000.66</v>
      </c>
      <c r="AN129" s="400">
        <f>K129*$AN$7</f>
        <v>3321245.1</v>
      </c>
      <c r="AO129" s="400"/>
      <c r="AP129" s="13">
        <v>700096.8</v>
      </c>
      <c r="AQ129" s="429">
        <v>581862.53</v>
      </c>
      <c r="AR129" s="400">
        <f>O129*$AR$7</f>
        <v>726214.95</v>
      </c>
      <c r="AS129" s="400"/>
      <c r="AT129" s="13">
        <v>4206078.84</v>
      </c>
      <c r="AU129" s="429">
        <v>4380245.6000000006</v>
      </c>
      <c r="AV129" s="400">
        <f>S129*$AV$7</f>
        <v>3933017.46</v>
      </c>
      <c r="AW129" s="400"/>
      <c r="AX129" s="13">
        <v>4634292.1000000006</v>
      </c>
      <c r="AY129" s="429">
        <v>4584068.6499999994</v>
      </c>
      <c r="AZ129" s="400">
        <f>W129*$AZ$7</f>
        <v>4767906</v>
      </c>
      <c r="BA129" s="400"/>
      <c r="BB129" s="13">
        <v>503193.12</v>
      </c>
      <c r="BC129" s="429">
        <v>531073.86</v>
      </c>
      <c r="BD129" s="400">
        <f>AF129*$BD$7</f>
        <v>554131.41</v>
      </c>
      <c r="BE129" s="400"/>
      <c r="BF129" s="13">
        <v>392272.52</v>
      </c>
      <c r="BG129" s="429">
        <v>395921.99999999988</v>
      </c>
      <c r="BH129" s="400">
        <f>AJ129*$BH$7</f>
        <v>411230.63999999996</v>
      </c>
      <c r="BI129" s="400"/>
      <c r="BJ129" s="429">
        <v>12709198.99</v>
      </c>
      <c r="BK129" s="429">
        <v>12901177.439999999</v>
      </c>
      <c r="BL129" s="400">
        <f>SUM(AN129,AR129,AV129,AZ129)</f>
        <v>12748383.51</v>
      </c>
      <c r="BM129" s="380">
        <f>BL129-BK129</f>
        <v>-152793.9299999997</v>
      </c>
      <c r="BN129" s="380">
        <f>BM129/G129</f>
        <v>-17.357029421787992</v>
      </c>
      <c r="BO129" s="833"/>
      <c r="BP129" s="13">
        <v>13604664.630000001</v>
      </c>
      <c r="BQ129" s="429">
        <v>13828173.300000001</v>
      </c>
      <c r="BR129" s="400">
        <f>SUM(BH129,BD129,AZ129,AV129,AR129,AN129)</f>
        <v>13713745.559999999</v>
      </c>
      <c r="BS129" s="430">
        <f>BR129-BQ129</f>
        <v>-114427.74000000209</v>
      </c>
      <c r="BT129" s="431">
        <f>BS129/G129</f>
        <v>-12.998720890605712</v>
      </c>
    </row>
    <row r="130" spans="1:72">
      <c r="A130" s="346">
        <v>403</v>
      </c>
      <c r="B130" s="343">
        <v>14</v>
      </c>
      <c r="C130" s="343">
        <v>14</v>
      </c>
      <c r="D130" s="349" t="s">
        <v>161</v>
      </c>
      <c r="E130" s="20">
        <v>2789</v>
      </c>
      <c r="F130" s="20">
        <v>2758</v>
      </c>
      <c r="G130" s="12">
        <v>2704</v>
      </c>
      <c r="H130" s="12"/>
      <c r="I130" s="15">
        <v>109</v>
      </c>
      <c r="J130" s="15">
        <v>102</v>
      </c>
      <c r="K130" s="12">
        <v>102</v>
      </c>
      <c r="L130" s="12"/>
      <c r="M130" s="15">
        <v>22</v>
      </c>
      <c r="N130" s="15">
        <v>26</v>
      </c>
      <c r="O130" s="12">
        <v>13</v>
      </c>
      <c r="P130" s="12"/>
      <c r="Q130" s="15">
        <v>187</v>
      </c>
      <c r="R130" s="15">
        <v>188</v>
      </c>
      <c r="S130" s="12">
        <v>171</v>
      </c>
      <c r="T130" s="12"/>
      <c r="U130" s="15">
        <v>85</v>
      </c>
      <c r="V130" s="15">
        <v>87</v>
      </c>
      <c r="W130" s="12">
        <v>87</v>
      </c>
      <c r="X130" s="12"/>
      <c r="Y130" s="131">
        <v>403</v>
      </c>
      <c r="Z130" s="131">
        <v>403</v>
      </c>
      <c r="AA130" s="400">
        <f>SUM(K130,O130,S130,W130)</f>
        <v>373</v>
      </c>
      <c r="AB130" s="466">
        <f>AA130-Z130</f>
        <v>-30</v>
      </c>
      <c r="AC130" s="469">
        <f>AB130/Z130</f>
        <v>-7.4441687344913146E-2</v>
      </c>
      <c r="AD130" s="20">
        <v>2386</v>
      </c>
      <c r="AE130" s="20">
        <v>2355</v>
      </c>
      <c r="AF130" s="16">
        <v>2331</v>
      </c>
      <c r="AG130" s="16"/>
      <c r="AH130" s="20">
        <v>1256</v>
      </c>
      <c r="AI130" s="20">
        <v>1208</v>
      </c>
      <c r="AJ130" s="16">
        <v>1190</v>
      </c>
      <c r="AL130" s="13">
        <v>921044.55</v>
      </c>
      <c r="AM130" s="429">
        <v>915000.18</v>
      </c>
      <c r="AN130" s="400">
        <f>K130*$AN$7</f>
        <v>954273.24000000011</v>
      </c>
      <c r="AO130" s="400"/>
      <c r="AP130" s="13">
        <v>197463.2</v>
      </c>
      <c r="AQ130" s="429">
        <v>248006.98</v>
      </c>
      <c r="AR130" s="400">
        <f>O130*$AR$7</f>
        <v>129325.95</v>
      </c>
      <c r="AS130" s="400"/>
      <c r="AT130" s="13">
        <v>1414634.43</v>
      </c>
      <c r="AU130" s="429">
        <v>1536354.8</v>
      </c>
      <c r="AV130" s="400">
        <f>S130*$AV$7</f>
        <v>1406999.97</v>
      </c>
      <c r="AW130" s="400"/>
      <c r="AX130" s="13">
        <v>1100320.75</v>
      </c>
      <c r="AY130" s="429">
        <v>1204876.05</v>
      </c>
      <c r="AZ130" s="400">
        <f>W130*$AZ$7</f>
        <v>1256993.4000000001</v>
      </c>
      <c r="BA130" s="400"/>
      <c r="BB130" s="13">
        <v>157810.04</v>
      </c>
      <c r="BC130" s="429">
        <v>165368.1</v>
      </c>
      <c r="BD130" s="400">
        <f>AF130*$BD$7</f>
        <v>170699.13</v>
      </c>
      <c r="BE130" s="400"/>
      <c r="BF130" s="13">
        <v>104850.88</v>
      </c>
      <c r="BG130" s="429">
        <v>103972.56</v>
      </c>
      <c r="BH130" s="400">
        <f>AJ130*$BH$7</f>
        <v>106754.9</v>
      </c>
      <c r="BI130" s="400"/>
      <c r="BJ130" s="429">
        <v>3633462.93</v>
      </c>
      <c r="BK130" s="429">
        <v>3904238.01</v>
      </c>
      <c r="BL130" s="400">
        <f>SUM(AN130,AR130,AV130,AZ130)</f>
        <v>3747592.5600000005</v>
      </c>
      <c r="BM130" s="380">
        <f>BL130-BK130</f>
        <v>-156645.44999999925</v>
      </c>
      <c r="BN130" s="380">
        <f>BM130/G130</f>
        <v>-57.93100961538434</v>
      </c>
      <c r="BO130" s="833"/>
      <c r="BP130" s="13">
        <v>3896123.85</v>
      </c>
      <c r="BQ130" s="429">
        <v>4173578.67</v>
      </c>
      <c r="BR130" s="400">
        <f>SUM(BH130,BD130,AZ130,AV130,AR130,AN130)</f>
        <v>4025046.5900000008</v>
      </c>
      <c r="BS130" s="430">
        <f>BR130-BQ130</f>
        <v>-148532.07999999914</v>
      </c>
      <c r="BT130" s="431">
        <f>BS130/G130</f>
        <v>-54.930502958579567</v>
      </c>
    </row>
    <row r="131" spans="1:72">
      <c r="A131" s="346">
        <v>405</v>
      </c>
      <c r="B131" s="343">
        <v>9</v>
      </c>
      <c r="C131" s="343">
        <v>9</v>
      </c>
      <c r="D131" s="349" t="s">
        <v>162</v>
      </c>
      <c r="E131" s="20">
        <v>72988</v>
      </c>
      <c r="F131" s="20">
        <v>73327</v>
      </c>
      <c r="G131" s="12">
        <v>73241</v>
      </c>
      <c r="H131" s="12"/>
      <c r="I131" s="15">
        <v>3044</v>
      </c>
      <c r="J131" s="15">
        <v>2994</v>
      </c>
      <c r="K131" s="12">
        <v>2985</v>
      </c>
      <c r="L131" s="12"/>
      <c r="M131" s="15">
        <v>618</v>
      </c>
      <c r="N131" s="15">
        <v>548</v>
      </c>
      <c r="O131" s="12">
        <v>534</v>
      </c>
      <c r="P131" s="12"/>
      <c r="Q131" s="15">
        <v>4236</v>
      </c>
      <c r="R131" s="15">
        <v>4163</v>
      </c>
      <c r="S131" s="12">
        <v>4018</v>
      </c>
      <c r="T131" s="12"/>
      <c r="U131" s="15">
        <v>2281</v>
      </c>
      <c r="V131" s="15">
        <v>2270</v>
      </c>
      <c r="W131" s="12">
        <v>2320</v>
      </c>
      <c r="X131" s="12"/>
      <c r="Y131" s="131">
        <v>10179</v>
      </c>
      <c r="Z131" s="131">
        <v>9975</v>
      </c>
      <c r="AA131" s="400">
        <f>SUM(K131,O131,S131,W131)</f>
        <v>9857</v>
      </c>
      <c r="AB131" s="466">
        <f>AA131-Z131</f>
        <v>-118</v>
      </c>
      <c r="AC131" s="469">
        <f>AB131/Z131</f>
        <v>-1.1829573934837093E-2</v>
      </c>
      <c r="AD131" s="20">
        <v>62809</v>
      </c>
      <c r="AE131" s="20">
        <v>63352</v>
      </c>
      <c r="AF131" s="16">
        <v>63384</v>
      </c>
      <c r="AG131" s="16"/>
      <c r="AH131" s="20">
        <v>42925</v>
      </c>
      <c r="AI131" s="20">
        <v>43157</v>
      </c>
      <c r="AJ131" s="16">
        <v>43066</v>
      </c>
      <c r="AL131" s="13">
        <v>25721647.800000001</v>
      </c>
      <c r="AM131" s="429">
        <v>26857946.460000001</v>
      </c>
      <c r="AN131" s="400">
        <f>K131*$AN$7</f>
        <v>27926525.700000003</v>
      </c>
      <c r="AO131" s="400"/>
      <c r="AP131" s="13">
        <v>5546920.7999999998</v>
      </c>
      <c r="AQ131" s="429">
        <v>5227224.04</v>
      </c>
      <c r="AR131" s="400">
        <f>O131*$AR$7</f>
        <v>5312312.0999999996</v>
      </c>
      <c r="AS131" s="400"/>
      <c r="AT131" s="13">
        <v>32044874.039999999</v>
      </c>
      <c r="AU131" s="429">
        <v>34020452.299999997</v>
      </c>
      <c r="AV131" s="400">
        <f>S131*$AV$7</f>
        <v>33060385.259999998</v>
      </c>
      <c r="AW131" s="400"/>
      <c r="AX131" s="13">
        <v>29527430.949999999</v>
      </c>
      <c r="AY131" s="429">
        <v>31437570.5</v>
      </c>
      <c r="AZ131" s="400">
        <f>W131*$AZ$7</f>
        <v>33519824</v>
      </c>
      <c r="BA131" s="400"/>
      <c r="BB131" s="13">
        <v>4154187.26</v>
      </c>
      <c r="BC131" s="429">
        <v>4448577.4399999985</v>
      </c>
      <c r="BD131" s="400">
        <f>AF131*$BD$7</f>
        <v>4641610.32</v>
      </c>
      <c r="BE131" s="400"/>
      <c r="BF131" s="13">
        <v>3583379</v>
      </c>
      <c r="BG131" s="429">
        <v>3714522.99</v>
      </c>
      <c r="BH131" s="400">
        <f>AJ131*$BH$7</f>
        <v>3863450.86</v>
      </c>
      <c r="BI131" s="400"/>
      <c r="BJ131" s="429">
        <v>92840873.590000004</v>
      </c>
      <c r="BK131" s="429">
        <v>97543193.300000012</v>
      </c>
      <c r="BL131" s="400">
        <f>SUM(AN131,AR131,AV131,AZ131)</f>
        <v>99819047.060000002</v>
      </c>
      <c r="BM131" s="380">
        <f>BL131-BK131</f>
        <v>2275853.7599999905</v>
      </c>
      <c r="BN131" s="380">
        <f>BM131/G131</f>
        <v>31.073493808112811</v>
      </c>
      <c r="BO131" s="833"/>
      <c r="BP131" s="13">
        <v>100578439.84999999</v>
      </c>
      <c r="BQ131" s="429">
        <v>105706293.73</v>
      </c>
      <c r="BR131" s="400">
        <f>SUM(BH131,BD131,AZ131,AV131,AR131,AN131)</f>
        <v>108324108.23999999</v>
      </c>
      <c r="BS131" s="430">
        <f>BR131-BQ131</f>
        <v>2617814.5099999905</v>
      </c>
      <c r="BT131" s="431">
        <f>BS131/G131</f>
        <v>35.742473614505407</v>
      </c>
    </row>
    <row r="132" spans="1:72">
      <c r="A132" s="346">
        <v>407</v>
      </c>
      <c r="B132" s="343">
        <v>1</v>
      </c>
      <c r="C132" s="377">
        <v>34</v>
      </c>
      <c r="D132" s="349" t="s">
        <v>163</v>
      </c>
      <c r="E132" s="20">
        <v>2449</v>
      </c>
      <c r="F132" s="20">
        <v>2429</v>
      </c>
      <c r="G132" s="12">
        <v>2430</v>
      </c>
      <c r="H132" s="12"/>
      <c r="I132" s="15">
        <v>98</v>
      </c>
      <c r="J132" s="15">
        <v>92</v>
      </c>
      <c r="K132" s="12">
        <v>86</v>
      </c>
      <c r="L132" s="12"/>
      <c r="M132" s="15">
        <v>29</v>
      </c>
      <c r="N132" s="15">
        <v>21</v>
      </c>
      <c r="O132" s="12">
        <v>15</v>
      </c>
      <c r="P132" s="12"/>
      <c r="Q132" s="15">
        <v>142</v>
      </c>
      <c r="R132" s="15">
        <v>142</v>
      </c>
      <c r="S132" s="12">
        <v>151</v>
      </c>
      <c r="T132" s="12"/>
      <c r="U132" s="15">
        <v>82</v>
      </c>
      <c r="V132" s="15">
        <v>70</v>
      </c>
      <c r="W132" s="12">
        <v>70</v>
      </c>
      <c r="X132" s="12"/>
      <c r="Y132" s="131">
        <v>351</v>
      </c>
      <c r="Z132" s="131">
        <v>325</v>
      </c>
      <c r="AA132" s="400">
        <f>SUM(K132,O132,S132,W132)</f>
        <v>322</v>
      </c>
      <c r="AB132" s="466">
        <f>AA132-Z132</f>
        <v>-3</v>
      </c>
      <c r="AC132" s="469">
        <f>AB132/Z132</f>
        <v>-9.2307692307692316E-3</v>
      </c>
      <c r="AD132" s="20">
        <v>2098</v>
      </c>
      <c r="AE132" s="20">
        <v>2104</v>
      </c>
      <c r="AF132" s="16">
        <v>2108</v>
      </c>
      <c r="AG132" s="16"/>
      <c r="AH132" s="20">
        <v>1284</v>
      </c>
      <c r="AI132" s="20">
        <v>1265</v>
      </c>
      <c r="AJ132" s="16">
        <v>1289</v>
      </c>
      <c r="AL132" s="13">
        <v>828095.10000000009</v>
      </c>
      <c r="AM132" s="429">
        <v>825294.28</v>
      </c>
      <c r="AN132" s="400">
        <f>K132*$AN$7</f>
        <v>804583.32000000007</v>
      </c>
      <c r="AO132" s="400"/>
      <c r="AP132" s="13">
        <v>260292.4</v>
      </c>
      <c r="AQ132" s="429">
        <v>200313.33</v>
      </c>
      <c r="AR132" s="400">
        <f>O132*$AR$7</f>
        <v>149222.25</v>
      </c>
      <c r="AS132" s="400"/>
      <c r="AT132" s="13">
        <v>1074214.3799999999</v>
      </c>
      <c r="AU132" s="429">
        <v>1160438.2</v>
      </c>
      <c r="AV132" s="400">
        <f>S132*$AV$7</f>
        <v>1242438.57</v>
      </c>
      <c r="AW132" s="400"/>
      <c r="AX132" s="13">
        <v>1061485.8999999999</v>
      </c>
      <c r="AY132" s="429">
        <v>969440.5</v>
      </c>
      <c r="AZ132" s="400">
        <f>W132*$AZ$7</f>
        <v>1011374</v>
      </c>
      <c r="BA132" s="400"/>
      <c r="BB132" s="13">
        <v>138761.72</v>
      </c>
      <c r="BC132" s="429">
        <v>147742.88</v>
      </c>
      <c r="BD132" s="400">
        <f>AF132*$BD$7</f>
        <v>154368.84</v>
      </c>
      <c r="BE132" s="400"/>
      <c r="BF132" s="13">
        <v>107188.32</v>
      </c>
      <c r="BG132" s="429">
        <v>108878.55</v>
      </c>
      <c r="BH132" s="400">
        <f>AJ132*$BH$7</f>
        <v>115636.18999999999</v>
      </c>
      <c r="BI132" s="400"/>
      <c r="BJ132" s="429">
        <v>3224087.78</v>
      </c>
      <c r="BK132" s="429">
        <v>3155486.31</v>
      </c>
      <c r="BL132" s="400">
        <f>SUM(AN132,AR132,AV132,AZ132)</f>
        <v>3207618.14</v>
      </c>
      <c r="BM132" s="380">
        <f>BL132-BK132</f>
        <v>52131.830000000075</v>
      </c>
      <c r="BN132" s="380">
        <f>BM132/G132</f>
        <v>21.453427983539125</v>
      </c>
      <c r="BO132" s="833"/>
      <c r="BP132" s="13">
        <v>3470037.82</v>
      </c>
      <c r="BQ132" s="429">
        <v>3412107.74</v>
      </c>
      <c r="BR132" s="400">
        <f>SUM(BH132,BD132,AZ132,AV132,AR132,AN132)</f>
        <v>3477623.17</v>
      </c>
      <c r="BS132" s="430">
        <f>BR132-BQ132</f>
        <v>65515.429999999702</v>
      </c>
      <c r="BT132" s="431">
        <f>BS132/G132</f>
        <v>26.961082304526627</v>
      </c>
    </row>
    <row r="133" spans="1:72">
      <c r="A133" s="346">
        <v>408</v>
      </c>
      <c r="B133" s="343">
        <v>14</v>
      </c>
      <c r="C133" s="343">
        <v>14</v>
      </c>
      <c r="D133" s="349" t="s">
        <v>164</v>
      </c>
      <c r="E133" s="20">
        <v>14024</v>
      </c>
      <c r="F133" s="20">
        <v>14028</v>
      </c>
      <c r="G133" s="12">
        <v>13927</v>
      </c>
      <c r="H133" s="12"/>
      <c r="I133" s="15">
        <v>709</v>
      </c>
      <c r="J133" s="15">
        <v>682</v>
      </c>
      <c r="K133" s="12">
        <v>661</v>
      </c>
      <c r="L133" s="12"/>
      <c r="M133" s="15">
        <v>143</v>
      </c>
      <c r="N133" s="15">
        <v>147</v>
      </c>
      <c r="O133" s="12">
        <v>130</v>
      </c>
      <c r="P133" s="12"/>
      <c r="Q133" s="15">
        <v>1125</v>
      </c>
      <c r="R133" s="15">
        <v>1060</v>
      </c>
      <c r="S133" s="12">
        <v>1016</v>
      </c>
      <c r="T133" s="12"/>
      <c r="U133" s="15">
        <v>560</v>
      </c>
      <c r="V133" s="15">
        <v>579</v>
      </c>
      <c r="W133" s="12">
        <v>575</v>
      </c>
      <c r="X133" s="12"/>
      <c r="Y133" s="131">
        <v>2537</v>
      </c>
      <c r="Z133" s="131">
        <v>2468</v>
      </c>
      <c r="AA133" s="400">
        <f>SUM(K133,O133,S133,W133)</f>
        <v>2382</v>
      </c>
      <c r="AB133" s="466">
        <f>AA133-Z133</f>
        <v>-86</v>
      </c>
      <c r="AC133" s="469">
        <f>AB133/Z133</f>
        <v>-3.4846029173419772E-2</v>
      </c>
      <c r="AD133" s="20">
        <v>11487</v>
      </c>
      <c r="AE133" s="20">
        <v>11560</v>
      </c>
      <c r="AF133" s="16">
        <v>11545</v>
      </c>
      <c r="AG133" s="16"/>
      <c r="AH133" s="20">
        <v>7544</v>
      </c>
      <c r="AI133" s="20">
        <v>7518</v>
      </c>
      <c r="AJ133" s="16">
        <v>7451</v>
      </c>
      <c r="AL133" s="13">
        <v>5991014.5500000007</v>
      </c>
      <c r="AM133" s="429">
        <v>6117942.3799999999</v>
      </c>
      <c r="AN133" s="400">
        <f>K133*$AN$7</f>
        <v>6184064.8200000003</v>
      </c>
      <c r="AO133" s="400"/>
      <c r="AP133" s="13">
        <v>1283510.8</v>
      </c>
      <c r="AQ133" s="429">
        <v>1402193.31</v>
      </c>
      <c r="AR133" s="400">
        <f>O133*$AR$7</f>
        <v>1293259.5</v>
      </c>
      <c r="AS133" s="400"/>
      <c r="AT133" s="13">
        <v>8510501.25</v>
      </c>
      <c r="AU133" s="429">
        <v>8662426</v>
      </c>
      <c r="AV133" s="400">
        <f>S133*$AV$7</f>
        <v>8359719.1200000001</v>
      </c>
      <c r="AW133" s="400"/>
      <c r="AX133" s="13">
        <v>7249172</v>
      </c>
      <c r="AY133" s="429">
        <v>8018657.8499999996</v>
      </c>
      <c r="AZ133" s="400">
        <f>W133*$AZ$7</f>
        <v>8307715</v>
      </c>
      <c r="BA133" s="400"/>
      <c r="BB133" s="13">
        <v>759750.18</v>
      </c>
      <c r="BC133" s="429">
        <v>811743.2</v>
      </c>
      <c r="BD133" s="400">
        <f>AF133*$BD$7</f>
        <v>845440.35000000009</v>
      </c>
      <c r="BE133" s="400"/>
      <c r="BF133" s="13">
        <v>629773.12</v>
      </c>
      <c r="BG133" s="429">
        <v>647074.25999999989</v>
      </c>
      <c r="BH133" s="400">
        <f>AJ133*$BH$7</f>
        <v>668429.21</v>
      </c>
      <c r="BI133" s="400"/>
      <c r="BJ133" s="429">
        <v>23034198.600000001</v>
      </c>
      <c r="BK133" s="429">
        <v>24201219.539999999</v>
      </c>
      <c r="BL133" s="400">
        <f>SUM(AN133,AR133,AV133,AZ133)</f>
        <v>24144758.440000001</v>
      </c>
      <c r="BM133" s="380">
        <f>BL133-BK133</f>
        <v>-56461.099999997765</v>
      </c>
      <c r="BN133" s="380">
        <f>BM133/G133</f>
        <v>-4.0540748186973339</v>
      </c>
      <c r="BO133" s="833"/>
      <c r="BP133" s="13">
        <v>24423721.899999999</v>
      </c>
      <c r="BQ133" s="429">
        <v>25660037</v>
      </c>
      <c r="BR133" s="400">
        <f>SUM(BH133,BD133,AZ133,AV133,AR133,AN133)</f>
        <v>25658628</v>
      </c>
      <c r="BS133" s="430">
        <f>BR133-BQ133</f>
        <v>-1409</v>
      </c>
      <c r="BT133" s="431">
        <f>BS133/G133</f>
        <v>-0.10117038845408199</v>
      </c>
    </row>
    <row r="134" spans="1:72">
      <c r="A134" s="346">
        <v>410</v>
      </c>
      <c r="B134" s="343">
        <v>13</v>
      </c>
      <c r="C134" s="343">
        <v>13</v>
      </c>
      <c r="D134" s="349" t="s">
        <v>165</v>
      </c>
      <c r="E134" s="20">
        <v>18762</v>
      </c>
      <c r="F134" s="20">
        <v>18878</v>
      </c>
      <c r="G134" s="12">
        <v>18808</v>
      </c>
      <c r="H134" s="12"/>
      <c r="I134" s="15">
        <v>1203</v>
      </c>
      <c r="J134" s="15">
        <v>1208</v>
      </c>
      <c r="K134" s="12">
        <v>1160</v>
      </c>
      <c r="L134" s="12"/>
      <c r="M134" s="15">
        <v>219</v>
      </c>
      <c r="N134" s="15">
        <v>228</v>
      </c>
      <c r="O134" s="12">
        <v>238</v>
      </c>
      <c r="P134" s="12"/>
      <c r="Q134" s="15">
        <v>1917</v>
      </c>
      <c r="R134" s="15">
        <v>1839</v>
      </c>
      <c r="S134" s="12">
        <v>1732</v>
      </c>
      <c r="T134" s="12"/>
      <c r="U134" s="15">
        <v>945</v>
      </c>
      <c r="V134" s="15">
        <v>970</v>
      </c>
      <c r="W134" s="12">
        <v>992</v>
      </c>
      <c r="X134" s="12"/>
      <c r="Y134" s="131">
        <v>4284</v>
      </c>
      <c r="Z134" s="131">
        <v>4245</v>
      </c>
      <c r="AA134" s="400">
        <f>SUM(K134,O134,S134,W134)</f>
        <v>4122</v>
      </c>
      <c r="AB134" s="466">
        <f>AA134-Z134</f>
        <v>-123</v>
      </c>
      <c r="AC134" s="469">
        <f>AB134/Z134</f>
        <v>-2.8975265017667843E-2</v>
      </c>
      <c r="AD134" s="20">
        <v>14478</v>
      </c>
      <c r="AE134" s="20">
        <v>14633</v>
      </c>
      <c r="AF134" s="16">
        <v>14686</v>
      </c>
      <c r="AG134" s="16"/>
      <c r="AH134" s="20">
        <v>9847</v>
      </c>
      <c r="AI134" s="20">
        <v>9877</v>
      </c>
      <c r="AJ134" s="16">
        <v>9824</v>
      </c>
      <c r="AL134" s="13">
        <v>10165289.85</v>
      </c>
      <c r="AM134" s="429">
        <v>10836472.720000001</v>
      </c>
      <c r="AN134" s="400">
        <f>K134*$AN$7</f>
        <v>10852519.200000001</v>
      </c>
      <c r="AO134" s="400"/>
      <c r="AP134" s="13">
        <v>1965656.4</v>
      </c>
      <c r="AQ134" s="429">
        <v>2174830.44</v>
      </c>
      <c r="AR134" s="400">
        <f>O134*$AR$7</f>
        <v>2367659.6999999997</v>
      </c>
      <c r="AS134" s="400"/>
      <c r="AT134" s="13">
        <v>14501894.130000001</v>
      </c>
      <c r="AU134" s="429">
        <v>15028491.9</v>
      </c>
      <c r="AV134" s="400">
        <f>S134*$AV$7</f>
        <v>14251017.24</v>
      </c>
      <c r="AW134" s="400"/>
      <c r="AX134" s="13">
        <v>12232977.75</v>
      </c>
      <c r="AY134" s="429">
        <v>13433675.5</v>
      </c>
      <c r="AZ134" s="400">
        <f>W134*$AZ$7</f>
        <v>14332614.4</v>
      </c>
      <c r="BA134" s="400"/>
      <c r="BB134" s="13">
        <v>957574.92</v>
      </c>
      <c r="BC134" s="429">
        <v>1027529.26</v>
      </c>
      <c r="BD134" s="400">
        <f>AF134*$BD$7</f>
        <v>1075455.78</v>
      </c>
      <c r="BE134" s="400"/>
      <c r="BF134" s="13">
        <v>822027.56</v>
      </c>
      <c r="BG134" s="429">
        <v>850113.3899999999</v>
      </c>
      <c r="BH134" s="400">
        <f>AJ134*$BH$7</f>
        <v>881311.03999999992</v>
      </c>
      <c r="BI134" s="400"/>
      <c r="BJ134" s="429">
        <v>38865818.130000003</v>
      </c>
      <c r="BK134" s="429">
        <v>41473470.560000002</v>
      </c>
      <c r="BL134" s="400">
        <f>SUM(AN134,AR134,AV134,AZ134)</f>
        <v>41803810.539999999</v>
      </c>
      <c r="BM134" s="380">
        <f>BL134-BK134</f>
        <v>330339.97999999672</v>
      </c>
      <c r="BN134" s="380">
        <f>BM134/G134</f>
        <v>17.563801573798209</v>
      </c>
      <c r="BO134" s="833"/>
      <c r="BP134" s="13">
        <v>40645420.610000007</v>
      </c>
      <c r="BQ134" s="429">
        <v>43351113.210000001</v>
      </c>
      <c r="BR134" s="400">
        <f>SUM(BH134,BD134,AZ134,AV134,AR134,AN134)</f>
        <v>43760577.359999999</v>
      </c>
      <c r="BS134" s="430">
        <f>BR134-BQ134</f>
        <v>409464.14999999851</v>
      </c>
      <c r="BT134" s="431">
        <f>BS134/G134</f>
        <v>21.770743832411661</v>
      </c>
    </row>
    <row r="135" spans="1:72">
      <c r="A135" s="346">
        <v>416</v>
      </c>
      <c r="B135" s="343">
        <v>9</v>
      </c>
      <c r="C135" s="343">
        <v>9</v>
      </c>
      <c r="D135" s="349" t="s">
        <v>166</v>
      </c>
      <c r="E135" s="20">
        <v>2862</v>
      </c>
      <c r="F135" s="20">
        <v>2849</v>
      </c>
      <c r="G135" s="12">
        <v>2878</v>
      </c>
      <c r="H135" s="12"/>
      <c r="I135" s="15">
        <v>140</v>
      </c>
      <c r="J135" s="15">
        <v>136</v>
      </c>
      <c r="K135" s="12">
        <v>139</v>
      </c>
      <c r="L135" s="12"/>
      <c r="M135" s="15">
        <v>31</v>
      </c>
      <c r="N135" s="15">
        <v>27</v>
      </c>
      <c r="O135" s="12">
        <v>26</v>
      </c>
      <c r="P135" s="12"/>
      <c r="Q135" s="15">
        <v>230</v>
      </c>
      <c r="R135" s="15">
        <v>216</v>
      </c>
      <c r="S135" s="12">
        <v>201</v>
      </c>
      <c r="T135" s="12"/>
      <c r="U135" s="15">
        <v>113</v>
      </c>
      <c r="V135" s="15">
        <v>122</v>
      </c>
      <c r="W135" s="12">
        <v>127</v>
      </c>
      <c r="X135" s="12"/>
      <c r="Y135" s="131">
        <v>514</v>
      </c>
      <c r="Z135" s="131">
        <v>501</v>
      </c>
      <c r="AA135" s="400">
        <f>SUM(K135,O135,S135,W135)</f>
        <v>493</v>
      </c>
      <c r="AB135" s="466">
        <f>AA135-Z135</f>
        <v>-8</v>
      </c>
      <c r="AC135" s="469">
        <f>AB135/Z135</f>
        <v>-1.5968063872255488E-2</v>
      </c>
      <c r="AD135" s="20">
        <v>2348</v>
      </c>
      <c r="AE135" s="20">
        <v>2348</v>
      </c>
      <c r="AF135" s="16">
        <v>2385</v>
      </c>
      <c r="AG135" s="16"/>
      <c r="AH135" s="20">
        <v>1519</v>
      </c>
      <c r="AI135" s="20">
        <v>1503</v>
      </c>
      <c r="AJ135" s="16">
        <v>1522</v>
      </c>
      <c r="AL135" s="13">
        <v>1182993</v>
      </c>
      <c r="AM135" s="429">
        <v>1220000.24</v>
      </c>
      <c r="AN135" s="400">
        <f>K135*$AN$7</f>
        <v>1300431.1800000002</v>
      </c>
      <c r="AO135" s="400"/>
      <c r="AP135" s="13">
        <v>278243.59999999998</v>
      </c>
      <c r="AQ135" s="429">
        <v>257545.71</v>
      </c>
      <c r="AR135" s="400">
        <f>O135*$AR$7</f>
        <v>258651.9</v>
      </c>
      <c r="AS135" s="400"/>
      <c r="AT135" s="13">
        <v>1739924.7</v>
      </c>
      <c r="AU135" s="429">
        <v>1765173.6</v>
      </c>
      <c r="AV135" s="400">
        <f>S135*$AV$7</f>
        <v>1653842.0699999998</v>
      </c>
      <c r="AW135" s="400"/>
      <c r="AX135" s="13">
        <v>1462779.35</v>
      </c>
      <c r="AY135" s="429">
        <v>1689596.3</v>
      </c>
      <c r="AZ135" s="400">
        <f>W135*$AZ$7</f>
        <v>1834921.4000000001</v>
      </c>
      <c r="BA135" s="400"/>
      <c r="BB135" s="13">
        <v>155296.72</v>
      </c>
      <c r="BC135" s="429">
        <v>164876.56</v>
      </c>
      <c r="BD135" s="400">
        <f>AF135*$BD$7</f>
        <v>174653.55000000002</v>
      </c>
      <c r="BE135" s="400"/>
      <c r="BF135" s="13">
        <v>126806.12</v>
      </c>
      <c r="BG135" s="429">
        <v>129363.21</v>
      </c>
      <c r="BH135" s="400">
        <f>AJ135*$BH$7</f>
        <v>136538.62</v>
      </c>
      <c r="BI135" s="400"/>
      <c r="BJ135" s="429">
        <v>4663940.6500000004</v>
      </c>
      <c r="BK135" s="429">
        <v>4932315.8499999996</v>
      </c>
      <c r="BL135" s="400">
        <f>SUM(AN135,AR135,AV135,AZ135)</f>
        <v>5047846.55</v>
      </c>
      <c r="BM135" s="380">
        <f>BL135-BK135</f>
        <v>115530.70000000019</v>
      </c>
      <c r="BN135" s="380">
        <f>BM135/G135</f>
        <v>40.14270326615712</v>
      </c>
      <c r="BO135" s="833"/>
      <c r="BP135" s="13">
        <v>4946043.49</v>
      </c>
      <c r="BQ135" s="429">
        <v>5226555.6199999992</v>
      </c>
      <c r="BR135" s="400">
        <f>SUM(BH135,BD135,AZ135,AV135,AR135,AN135)</f>
        <v>5359038.7200000007</v>
      </c>
      <c r="BS135" s="430">
        <f>BR135-BQ135</f>
        <v>132483.10000000149</v>
      </c>
      <c r="BT135" s="431">
        <f>BS135/G135</f>
        <v>46.033043780403574</v>
      </c>
    </row>
    <row r="136" spans="1:72">
      <c r="A136" s="346">
        <v>418</v>
      </c>
      <c r="B136" s="343">
        <v>6</v>
      </c>
      <c r="C136" s="343">
        <v>6</v>
      </c>
      <c r="D136" s="349" t="s">
        <v>167</v>
      </c>
      <c r="E136" s="20">
        <v>24711</v>
      </c>
      <c r="F136" s="20">
        <v>24854</v>
      </c>
      <c r="G136" s="12">
        <v>25041</v>
      </c>
      <c r="H136" s="12"/>
      <c r="I136" s="15">
        <v>1691</v>
      </c>
      <c r="J136" s="15">
        <v>1730</v>
      </c>
      <c r="K136" s="12">
        <v>1714</v>
      </c>
      <c r="L136" s="12"/>
      <c r="M136" s="15">
        <v>297</v>
      </c>
      <c r="N136" s="15">
        <v>299</v>
      </c>
      <c r="O136" s="12">
        <v>302</v>
      </c>
      <c r="P136" s="12"/>
      <c r="Q136" s="15">
        <v>2258</v>
      </c>
      <c r="R136" s="15">
        <v>2157</v>
      </c>
      <c r="S136" s="12">
        <v>2082</v>
      </c>
      <c r="T136" s="12"/>
      <c r="U136" s="15">
        <v>1217</v>
      </c>
      <c r="V136" s="15">
        <v>1211</v>
      </c>
      <c r="W136" s="12">
        <v>1200</v>
      </c>
      <c r="X136" s="12"/>
      <c r="Y136" s="131">
        <v>5463</v>
      </c>
      <c r="Z136" s="131">
        <v>5397</v>
      </c>
      <c r="AA136" s="400">
        <f>SUM(K136,O136,S136,W136)</f>
        <v>5298</v>
      </c>
      <c r="AB136" s="466">
        <f>AA136-Z136</f>
        <v>-99</v>
      </c>
      <c r="AC136" s="469">
        <f>AB136/Z136</f>
        <v>-1.8343524180100056E-2</v>
      </c>
      <c r="AD136" s="20">
        <v>19248</v>
      </c>
      <c r="AE136" s="20">
        <v>19457</v>
      </c>
      <c r="AF136" s="16">
        <v>19743</v>
      </c>
      <c r="AG136" s="16"/>
      <c r="AH136" s="20">
        <v>14121</v>
      </c>
      <c r="AI136" s="20">
        <v>14226</v>
      </c>
      <c r="AJ136" s="16">
        <v>14404</v>
      </c>
      <c r="AL136" s="13">
        <v>14288865.449999999</v>
      </c>
      <c r="AM136" s="429">
        <v>15519120.699999999</v>
      </c>
      <c r="AN136" s="400">
        <f>K136*$AN$7</f>
        <v>16035532.680000002</v>
      </c>
      <c r="AO136" s="400"/>
      <c r="AP136" s="13">
        <v>2665753.2000000002</v>
      </c>
      <c r="AQ136" s="429">
        <v>2852080.27</v>
      </c>
      <c r="AR136" s="400">
        <f>O136*$AR$7</f>
        <v>3004341.3</v>
      </c>
      <c r="AS136" s="400"/>
      <c r="AT136" s="13">
        <v>17081521.620000001</v>
      </c>
      <c r="AU136" s="429">
        <v>17627219.699999999</v>
      </c>
      <c r="AV136" s="400">
        <f>S136*$AV$7</f>
        <v>17130841.739999998</v>
      </c>
      <c r="AW136" s="400"/>
      <c r="AX136" s="13">
        <v>15754004.15</v>
      </c>
      <c r="AY136" s="429">
        <v>16771320.65</v>
      </c>
      <c r="AZ136" s="400">
        <f>W136*$AZ$7</f>
        <v>17337840</v>
      </c>
      <c r="BA136" s="400"/>
      <c r="BB136" s="13">
        <v>1273062.72</v>
      </c>
      <c r="BC136" s="429">
        <v>1366270.54</v>
      </c>
      <c r="BD136" s="400">
        <f>AF136*$BD$7</f>
        <v>1445779.8900000001</v>
      </c>
      <c r="BE136" s="400"/>
      <c r="BF136" s="13">
        <v>1178821.08</v>
      </c>
      <c r="BG136" s="429">
        <v>1224431.82</v>
      </c>
      <c r="BH136" s="400">
        <f>AJ136*$BH$7</f>
        <v>1292182.8399999999</v>
      </c>
      <c r="BI136" s="400"/>
      <c r="BJ136" s="429">
        <v>49790144.420000002</v>
      </c>
      <c r="BK136" s="429">
        <v>52769741.32</v>
      </c>
      <c r="BL136" s="400">
        <f>SUM(AN136,AR136,AV136,AZ136)</f>
        <v>53508555.719999999</v>
      </c>
      <c r="BM136" s="380">
        <f>BL136-BK136</f>
        <v>738814.39999999851</v>
      </c>
      <c r="BN136" s="380">
        <f>BM136/G136</f>
        <v>29.504189129827026</v>
      </c>
      <c r="BO136" s="833"/>
      <c r="BP136" s="13">
        <v>52242028.219999999</v>
      </c>
      <c r="BQ136" s="429">
        <v>55360443.68</v>
      </c>
      <c r="BR136" s="400">
        <f>SUM(BH136,BD136,AZ136,AV136,AR136,AN136)</f>
        <v>56246518.449999996</v>
      </c>
      <c r="BS136" s="430">
        <f>BR136-BQ136</f>
        <v>886074.76999999583</v>
      </c>
      <c r="BT136" s="431">
        <f>BS136/G136</f>
        <v>35.384959466474811</v>
      </c>
    </row>
    <row r="137" spans="1:72">
      <c r="A137" s="346">
        <v>420</v>
      </c>
      <c r="B137" s="343">
        <v>11</v>
      </c>
      <c r="C137" s="343">
        <v>11</v>
      </c>
      <c r="D137" s="349" t="s">
        <v>168</v>
      </c>
      <c r="E137" s="20">
        <v>9049</v>
      </c>
      <c r="F137" s="20">
        <v>8971</v>
      </c>
      <c r="G137" s="12">
        <v>8924</v>
      </c>
      <c r="H137" s="12"/>
      <c r="I137" s="15">
        <v>414</v>
      </c>
      <c r="J137" s="15">
        <v>390</v>
      </c>
      <c r="K137" s="12">
        <v>375</v>
      </c>
      <c r="L137" s="12"/>
      <c r="M137" s="15">
        <v>76</v>
      </c>
      <c r="N137" s="15">
        <v>85</v>
      </c>
      <c r="O137" s="12">
        <v>73</v>
      </c>
      <c r="P137" s="12"/>
      <c r="Q137" s="15">
        <v>475</v>
      </c>
      <c r="R137" s="15">
        <v>472</v>
      </c>
      <c r="S137" s="12">
        <v>470</v>
      </c>
      <c r="T137" s="12"/>
      <c r="U137" s="15">
        <v>305</v>
      </c>
      <c r="V137" s="15">
        <v>293</v>
      </c>
      <c r="W137" s="12">
        <v>290</v>
      </c>
      <c r="X137" s="12"/>
      <c r="Y137" s="131">
        <v>1270</v>
      </c>
      <c r="Z137" s="131">
        <v>1240</v>
      </c>
      <c r="AA137" s="400">
        <f>SUM(K137,O137,S137,W137)</f>
        <v>1208</v>
      </c>
      <c r="AB137" s="466">
        <f>AA137-Z137</f>
        <v>-32</v>
      </c>
      <c r="AC137" s="469">
        <f>AB137/Z137</f>
        <v>-2.5806451612903226E-2</v>
      </c>
      <c r="AD137" s="20">
        <v>7779</v>
      </c>
      <c r="AE137" s="20">
        <v>7731</v>
      </c>
      <c r="AF137" s="16">
        <v>7716</v>
      </c>
      <c r="AG137" s="16"/>
      <c r="AH137" s="20">
        <v>4576</v>
      </c>
      <c r="AI137" s="20">
        <v>4501</v>
      </c>
      <c r="AJ137" s="16">
        <v>4464</v>
      </c>
      <c r="AL137" s="13">
        <v>3498279.3</v>
      </c>
      <c r="AM137" s="429">
        <v>3498530.1</v>
      </c>
      <c r="AN137" s="400">
        <f>K137*$AN$7</f>
        <v>3508357.5000000005</v>
      </c>
      <c r="AO137" s="400"/>
      <c r="AP137" s="13">
        <v>682145.6</v>
      </c>
      <c r="AQ137" s="429">
        <v>810792.04999999993</v>
      </c>
      <c r="AR137" s="400">
        <f>O137*$AR$7</f>
        <v>726214.95</v>
      </c>
      <c r="AS137" s="400"/>
      <c r="AT137" s="13">
        <v>3593322.75</v>
      </c>
      <c r="AU137" s="429">
        <v>3857231.2</v>
      </c>
      <c r="AV137" s="400">
        <f>S137*$AV$7</f>
        <v>3867192.9</v>
      </c>
      <c r="AW137" s="400"/>
      <c r="AX137" s="13">
        <v>3948209.75</v>
      </c>
      <c r="AY137" s="429">
        <v>4057800.95</v>
      </c>
      <c r="AZ137" s="400">
        <f>W137*$AZ$7</f>
        <v>4189978</v>
      </c>
      <c r="BA137" s="400"/>
      <c r="BB137" s="13">
        <v>514503.06</v>
      </c>
      <c r="BC137" s="429">
        <v>542870.81999999995</v>
      </c>
      <c r="BD137" s="400">
        <f>AF137*$BD$7</f>
        <v>565042.68000000005</v>
      </c>
      <c r="BE137" s="400"/>
      <c r="BF137" s="13">
        <v>382004.47999999998</v>
      </c>
      <c r="BG137" s="429">
        <v>387401.06999999989</v>
      </c>
      <c r="BH137" s="400">
        <f>AJ137*$BH$7</f>
        <v>400465.43999999994</v>
      </c>
      <c r="BI137" s="400"/>
      <c r="BJ137" s="429">
        <v>11721957.4</v>
      </c>
      <c r="BK137" s="429">
        <v>12224354.300000001</v>
      </c>
      <c r="BL137" s="400">
        <f>SUM(AN137,AR137,AV137,AZ137)</f>
        <v>12291743.35</v>
      </c>
      <c r="BM137" s="380">
        <f>BL137-BK137</f>
        <v>67389.049999998882</v>
      </c>
      <c r="BN137" s="380">
        <f>BM137/G137</f>
        <v>7.5514399372477454</v>
      </c>
      <c r="BO137" s="833"/>
      <c r="BP137" s="13">
        <v>12618464.939999999</v>
      </c>
      <c r="BQ137" s="429">
        <v>13154626.189999999</v>
      </c>
      <c r="BR137" s="400">
        <f>SUM(BH137,BD137,AZ137,AV137,AR137,AN137)</f>
        <v>13257251.469999999</v>
      </c>
      <c r="BS137" s="430">
        <f>BR137-BQ137</f>
        <v>102625.27999999933</v>
      </c>
      <c r="BT137" s="431">
        <f>BS137/G137</f>
        <v>11.499919318691095</v>
      </c>
    </row>
    <row r="138" spans="1:72">
      <c r="A138" s="346">
        <v>421</v>
      </c>
      <c r="B138" s="343">
        <v>16</v>
      </c>
      <c r="C138" s="343">
        <v>16</v>
      </c>
      <c r="D138" s="349" t="s">
        <v>169</v>
      </c>
      <c r="E138" s="20">
        <v>682</v>
      </c>
      <c r="F138" s="20">
        <v>665</v>
      </c>
      <c r="G138" s="12">
        <v>656</v>
      </c>
      <c r="H138" s="12"/>
      <c r="I138" s="15">
        <v>38</v>
      </c>
      <c r="J138" s="15">
        <v>39</v>
      </c>
      <c r="K138" s="12">
        <v>33</v>
      </c>
      <c r="L138" s="12"/>
      <c r="M138" s="15">
        <v>10</v>
      </c>
      <c r="N138" s="15">
        <v>4</v>
      </c>
      <c r="O138" s="12">
        <v>9</v>
      </c>
      <c r="P138" s="12"/>
      <c r="Q138" s="15">
        <v>44</v>
      </c>
      <c r="R138" s="15">
        <v>45</v>
      </c>
      <c r="S138" s="12">
        <v>45</v>
      </c>
      <c r="T138" s="12"/>
      <c r="U138" s="15">
        <v>26</v>
      </c>
      <c r="V138" s="15">
        <v>18</v>
      </c>
      <c r="W138" s="12">
        <v>14</v>
      </c>
      <c r="X138" s="12"/>
      <c r="Y138" s="131">
        <v>118</v>
      </c>
      <c r="Z138" s="131">
        <v>106</v>
      </c>
      <c r="AA138" s="400">
        <f>SUM(K138,O138,S138,W138)</f>
        <v>101</v>
      </c>
      <c r="AB138" s="466">
        <f>AA138-Z138</f>
        <v>-5</v>
      </c>
      <c r="AC138" s="469">
        <f>AB138/Z138</f>
        <v>-4.716981132075472E-2</v>
      </c>
      <c r="AD138" s="20">
        <v>564</v>
      </c>
      <c r="AE138" s="20">
        <v>559</v>
      </c>
      <c r="AF138" s="16">
        <v>555</v>
      </c>
      <c r="AG138" s="16"/>
      <c r="AH138" s="20">
        <v>325</v>
      </c>
      <c r="AI138" s="20">
        <v>308</v>
      </c>
      <c r="AJ138" s="16">
        <v>297</v>
      </c>
      <c r="AL138" s="13">
        <v>321098.09999999998</v>
      </c>
      <c r="AM138" s="429">
        <v>349853.01</v>
      </c>
      <c r="AN138" s="400">
        <f>K138*$AN$7</f>
        <v>308735.46000000002</v>
      </c>
      <c r="AO138" s="400"/>
      <c r="AP138" s="13">
        <v>89756</v>
      </c>
      <c r="AQ138" s="429">
        <v>38154.92</v>
      </c>
      <c r="AR138" s="400">
        <f>O138*$AR$7</f>
        <v>89533.349999999991</v>
      </c>
      <c r="AS138" s="400"/>
      <c r="AT138" s="13">
        <v>332855.15999999997</v>
      </c>
      <c r="AU138" s="429">
        <v>367744.5</v>
      </c>
      <c r="AV138" s="400">
        <f>S138*$AV$7</f>
        <v>370263.14999999997</v>
      </c>
      <c r="AW138" s="400"/>
      <c r="AX138" s="13">
        <v>336568.7</v>
      </c>
      <c r="AY138" s="429">
        <v>249284.7</v>
      </c>
      <c r="AZ138" s="400">
        <f>W138*$AZ$7</f>
        <v>202274.80000000002</v>
      </c>
      <c r="BA138" s="400"/>
      <c r="BB138" s="13">
        <v>37302.959999999999</v>
      </c>
      <c r="BC138" s="429">
        <v>39252.980000000003</v>
      </c>
      <c r="BD138" s="400">
        <f>AF138*$BD$7</f>
        <v>40642.65</v>
      </c>
      <c r="BE138" s="400"/>
      <c r="BF138" s="13">
        <v>27131</v>
      </c>
      <c r="BG138" s="429">
        <v>26509.56</v>
      </c>
      <c r="BH138" s="400">
        <f>AJ138*$BH$7</f>
        <v>26643.87</v>
      </c>
      <c r="BI138" s="400"/>
      <c r="BJ138" s="429">
        <v>1080277.96</v>
      </c>
      <c r="BK138" s="429">
        <v>1005037.13</v>
      </c>
      <c r="BL138" s="400">
        <f>SUM(AN138,AR138,AV138,AZ138)</f>
        <v>970806.76</v>
      </c>
      <c r="BM138" s="380">
        <f>BL138-BK138</f>
        <v>-34230.369999999995</v>
      </c>
      <c r="BN138" s="380">
        <f>BM138/G138</f>
        <v>-52.180442073170724</v>
      </c>
      <c r="BO138" s="833"/>
      <c r="BP138" s="13">
        <v>1144711.92</v>
      </c>
      <c r="BQ138" s="429">
        <v>1070799.67</v>
      </c>
      <c r="BR138" s="400">
        <f>SUM(BH138,BD138,AZ138,AV138,AR138,AN138)</f>
        <v>1038093.28</v>
      </c>
      <c r="BS138" s="430">
        <f>BR138-BQ138</f>
        <v>-32706.389999999898</v>
      </c>
      <c r="BT138" s="431">
        <f>BS138/G138</f>
        <v>-49.857301829268138</v>
      </c>
    </row>
    <row r="139" spans="1:72">
      <c r="A139" s="346">
        <v>422</v>
      </c>
      <c r="B139" s="343">
        <v>12</v>
      </c>
      <c r="C139" s="343">
        <v>12</v>
      </c>
      <c r="D139" s="349" t="s">
        <v>170</v>
      </c>
      <c r="E139" s="20">
        <v>10228</v>
      </c>
      <c r="F139" s="20">
        <v>10049</v>
      </c>
      <c r="G139" s="12">
        <v>9846</v>
      </c>
      <c r="H139" s="12"/>
      <c r="I139" s="15">
        <v>268</v>
      </c>
      <c r="J139" s="15">
        <v>266</v>
      </c>
      <c r="K139" s="12">
        <v>241</v>
      </c>
      <c r="L139" s="12"/>
      <c r="M139" s="15">
        <v>57</v>
      </c>
      <c r="N139" s="15">
        <v>47</v>
      </c>
      <c r="O139" s="12">
        <v>53</v>
      </c>
      <c r="P139" s="12"/>
      <c r="Q139" s="15">
        <v>476</v>
      </c>
      <c r="R139" s="15">
        <v>449</v>
      </c>
      <c r="S139" s="12">
        <v>409</v>
      </c>
      <c r="T139" s="12"/>
      <c r="U139" s="15">
        <v>241</v>
      </c>
      <c r="V139" s="15">
        <v>238</v>
      </c>
      <c r="W139" s="12">
        <v>251</v>
      </c>
      <c r="X139" s="12"/>
      <c r="Y139" s="131">
        <v>1042</v>
      </c>
      <c r="Z139" s="131">
        <v>1000</v>
      </c>
      <c r="AA139" s="400">
        <f>SUM(K139,O139,S139,W139)</f>
        <v>954</v>
      </c>
      <c r="AB139" s="466">
        <f>AA139-Z139</f>
        <v>-46</v>
      </c>
      <c r="AC139" s="469">
        <f>AB139/Z139</f>
        <v>-4.5999999999999999E-2</v>
      </c>
      <c r="AD139" s="20">
        <v>9186</v>
      </c>
      <c r="AE139" s="20">
        <v>9049</v>
      </c>
      <c r="AF139" s="16">
        <v>8892</v>
      </c>
      <c r="AG139" s="16"/>
      <c r="AH139" s="20">
        <v>4804</v>
      </c>
      <c r="AI139" s="20">
        <v>4650</v>
      </c>
      <c r="AJ139" s="16">
        <v>4463</v>
      </c>
      <c r="AL139" s="13">
        <v>2264586.6</v>
      </c>
      <c r="AM139" s="429">
        <v>2386176.94</v>
      </c>
      <c r="AN139" s="400">
        <f>K139*$AN$7</f>
        <v>2254704.4200000004</v>
      </c>
      <c r="AO139" s="400"/>
      <c r="AP139" s="13">
        <v>511609.2</v>
      </c>
      <c r="AQ139" s="429">
        <v>448320.31</v>
      </c>
      <c r="AR139" s="400">
        <f>O139*$AR$7</f>
        <v>527251.94999999995</v>
      </c>
      <c r="AS139" s="400"/>
      <c r="AT139" s="13">
        <v>3600887.64</v>
      </c>
      <c r="AU139" s="429">
        <v>3669272.9</v>
      </c>
      <c r="AV139" s="400">
        <f>S139*$AV$7</f>
        <v>3365280.63</v>
      </c>
      <c r="AW139" s="400"/>
      <c r="AX139" s="13">
        <v>3119732.95</v>
      </c>
      <c r="AY139" s="429">
        <v>3296097.7</v>
      </c>
      <c r="AZ139" s="400">
        <f>W139*$AZ$7</f>
        <v>3626498.2</v>
      </c>
      <c r="BA139" s="400"/>
      <c r="BB139" s="13">
        <v>607562.04</v>
      </c>
      <c r="BC139" s="429">
        <v>635420.78</v>
      </c>
      <c r="BD139" s="400">
        <f>AF139*$BD$7</f>
        <v>651161.16</v>
      </c>
      <c r="BE139" s="400"/>
      <c r="BF139" s="13">
        <v>401037.92</v>
      </c>
      <c r="BG139" s="429">
        <v>400225.49999999988</v>
      </c>
      <c r="BH139" s="400">
        <f>AJ139*$BH$7</f>
        <v>400375.73</v>
      </c>
      <c r="BI139" s="400"/>
      <c r="BJ139" s="429">
        <v>9496816.3900000006</v>
      </c>
      <c r="BK139" s="429">
        <v>9799867.8499999996</v>
      </c>
      <c r="BL139" s="400">
        <f>SUM(AN139,AR139,AV139,AZ139)</f>
        <v>9773735.1999999993</v>
      </c>
      <c r="BM139" s="380">
        <f>BL139-BK139</f>
        <v>-26132.650000000373</v>
      </c>
      <c r="BN139" s="380">
        <f>BM139/G139</f>
        <v>-2.6541387365427962</v>
      </c>
      <c r="BO139" s="833"/>
      <c r="BP139" s="13">
        <v>10505416.35</v>
      </c>
      <c r="BQ139" s="429">
        <v>10835514.130000001</v>
      </c>
      <c r="BR139" s="400">
        <f>SUM(BH139,BD139,AZ139,AV139,AR139,AN139)</f>
        <v>10825272.09</v>
      </c>
      <c r="BS139" s="430">
        <f>BR139-BQ139</f>
        <v>-10242.040000000969</v>
      </c>
      <c r="BT139" s="431">
        <f>BS139/G139</f>
        <v>-1.0402234409913638</v>
      </c>
    </row>
    <row r="140" spans="1:72">
      <c r="A140" s="346">
        <v>423</v>
      </c>
      <c r="B140" s="343">
        <v>2</v>
      </c>
      <c r="C140" s="343">
        <v>2</v>
      </c>
      <c r="D140" s="349" t="s">
        <v>171</v>
      </c>
      <c r="E140" s="20">
        <v>20637</v>
      </c>
      <c r="F140" s="20">
        <v>20666</v>
      </c>
      <c r="G140" s="12">
        <v>20732</v>
      </c>
      <c r="H140" s="12"/>
      <c r="I140" s="15">
        <v>1271</v>
      </c>
      <c r="J140" s="15">
        <v>1253</v>
      </c>
      <c r="K140" s="12">
        <v>1251</v>
      </c>
      <c r="L140" s="12"/>
      <c r="M140" s="15">
        <v>250</v>
      </c>
      <c r="N140" s="15">
        <v>220</v>
      </c>
      <c r="O140" s="12">
        <v>227</v>
      </c>
      <c r="P140" s="12"/>
      <c r="Q140" s="15">
        <v>1765</v>
      </c>
      <c r="R140" s="15">
        <v>1674</v>
      </c>
      <c r="S140" s="12">
        <v>1605</v>
      </c>
      <c r="T140" s="12"/>
      <c r="U140" s="15">
        <v>879</v>
      </c>
      <c r="V140" s="15">
        <v>944</v>
      </c>
      <c r="W140" s="12">
        <v>927</v>
      </c>
      <c r="X140" s="12"/>
      <c r="Y140" s="131">
        <v>4165</v>
      </c>
      <c r="Z140" s="131">
        <v>4091</v>
      </c>
      <c r="AA140" s="400">
        <f>SUM(K140,O140,S140,W140)</f>
        <v>4010</v>
      </c>
      <c r="AB140" s="466">
        <f>AA140-Z140</f>
        <v>-81</v>
      </c>
      <c r="AC140" s="469">
        <f>AB140/Z140</f>
        <v>-1.9799560009777561E-2</v>
      </c>
      <c r="AD140" s="20">
        <v>16472</v>
      </c>
      <c r="AE140" s="20">
        <v>16575</v>
      </c>
      <c r="AF140" s="16">
        <v>16722</v>
      </c>
      <c r="AG140" s="16"/>
      <c r="AH140" s="20">
        <v>11696</v>
      </c>
      <c r="AI140" s="20">
        <v>11690</v>
      </c>
      <c r="AJ140" s="16">
        <v>11732</v>
      </c>
      <c r="AL140" s="13">
        <v>10739886.449999999</v>
      </c>
      <c r="AM140" s="429">
        <v>11240149.27</v>
      </c>
      <c r="AN140" s="400">
        <f>K140*$AN$7</f>
        <v>11703880.620000001</v>
      </c>
      <c r="AO140" s="400"/>
      <c r="AP140" s="13">
        <v>2243900</v>
      </c>
      <c r="AQ140" s="429">
        <v>2098520.6</v>
      </c>
      <c r="AR140" s="400">
        <f>O140*$AR$7</f>
        <v>2258230.0499999998</v>
      </c>
      <c r="AS140" s="400"/>
      <c r="AT140" s="13">
        <v>13352030.85</v>
      </c>
      <c r="AU140" s="429">
        <v>13680095.4</v>
      </c>
      <c r="AV140" s="400">
        <f>S140*$AV$7</f>
        <v>13206052.35</v>
      </c>
      <c r="AW140" s="400"/>
      <c r="AX140" s="13">
        <v>11378611.050000001</v>
      </c>
      <c r="AY140" s="429">
        <v>13073597.6</v>
      </c>
      <c r="AZ140" s="400">
        <f>W140*$AZ$7</f>
        <v>13393481.4</v>
      </c>
      <c r="BA140" s="400"/>
      <c r="BB140" s="13">
        <v>1089458.08</v>
      </c>
      <c r="BC140" s="429">
        <v>1163896.5</v>
      </c>
      <c r="BD140" s="400">
        <f>AF140*$BD$7</f>
        <v>1224552.06</v>
      </c>
      <c r="BE140" s="400"/>
      <c r="BF140" s="13">
        <v>976382.08000000007</v>
      </c>
      <c r="BG140" s="429">
        <v>1006158.3</v>
      </c>
      <c r="BH140" s="400">
        <f>AJ140*$BH$7</f>
        <v>1052477.72</v>
      </c>
      <c r="BI140" s="400"/>
      <c r="BJ140" s="429">
        <v>37714428.350000009</v>
      </c>
      <c r="BK140" s="429">
        <v>40092362.869999997</v>
      </c>
      <c r="BL140" s="400">
        <f>SUM(AN140,AR140,AV140,AZ140)</f>
        <v>40561644.420000002</v>
      </c>
      <c r="BM140" s="380">
        <f>BL140-BK140</f>
        <v>469281.55000000447</v>
      </c>
      <c r="BN140" s="380">
        <f>BM140/G140</f>
        <v>22.635614026625721</v>
      </c>
      <c r="BO140" s="833"/>
      <c r="BP140" s="13">
        <v>39780268.510000013</v>
      </c>
      <c r="BQ140" s="429">
        <v>42262417.669999987</v>
      </c>
      <c r="BR140" s="400">
        <f>SUM(BH140,BD140,AZ140,AV140,AR140,AN140)</f>
        <v>42838674.200000003</v>
      </c>
      <c r="BS140" s="430">
        <f>BR140-BQ140</f>
        <v>576256.53000001609</v>
      </c>
      <c r="BT140" s="431">
        <f>BS140/G140</f>
        <v>27.795510804554123</v>
      </c>
    </row>
    <row r="141" spans="1:72">
      <c r="A141" s="346">
        <v>425</v>
      </c>
      <c r="B141" s="343">
        <v>17</v>
      </c>
      <c r="C141" s="343">
        <v>17</v>
      </c>
      <c r="D141" s="349" t="s">
        <v>172</v>
      </c>
      <c r="E141" s="20">
        <v>10256</v>
      </c>
      <c r="F141" s="20">
        <v>10190</v>
      </c>
      <c r="G141" s="12">
        <v>10116</v>
      </c>
      <c r="H141" s="12"/>
      <c r="I141" s="15">
        <v>949</v>
      </c>
      <c r="J141" s="15">
        <v>922</v>
      </c>
      <c r="K141" s="12">
        <v>916</v>
      </c>
      <c r="L141" s="12"/>
      <c r="M141" s="15">
        <v>195</v>
      </c>
      <c r="N141" s="15">
        <v>171</v>
      </c>
      <c r="O141" s="12">
        <v>165</v>
      </c>
      <c r="P141" s="12"/>
      <c r="Q141" s="15">
        <v>1381</v>
      </c>
      <c r="R141" s="15">
        <v>1345</v>
      </c>
      <c r="S141" s="12">
        <v>1241</v>
      </c>
      <c r="T141" s="12"/>
      <c r="U141" s="15">
        <v>721</v>
      </c>
      <c r="V141" s="15">
        <v>728</v>
      </c>
      <c r="W141" s="12">
        <v>727</v>
      </c>
      <c r="X141" s="12"/>
      <c r="Y141" s="131">
        <v>3246</v>
      </c>
      <c r="Z141" s="131">
        <v>3166</v>
      </c>
      <c r="AA141" s="400">
        <f>SUM(K141,O141,S141,W141)</f>
        <v>3049</v>
      </c>
      <c r="AB141" s="466">
        <f>AA141-Z141</f>
        <v>-117</v>
      </c>
      <c r="AC141" s="469">
        <f>AB141/Z141</f>
        <v>-3.6955148452305749E-2</v>
      </c>
      <c r="AD141" s="20">
        <v>7010</v>
      </c>
      <c r="AE141" s="20">
        <v>7024</v>
      </c>
      <c r="AF141" s="16">
        <v>7067</v>
      </c>
      <c r="AG141" s="16"/>
      <c r="AH141" s="20">
        <v>5376</v>
      </c>
      <c r="AI141" s="20">
        <v>5412</v>
      </c>
      <c r="AJ141" s="16">
        <v>5439</v>
      </c>
      <c r="AL141" s="13">
        <v>8019002.5500000007</v>
      </c>
      <c r="AM141" s="429">
        <v>8270883.9800000004</v>
      </c>
      <c r="AN141" s="400">
        <f>K141*$AN$7</f>
        <v>8569747.9199999999</v>
      </c>
      <c r="AO141" s="400"/>
      <c r="AP141" s="13">
        <v>1750242</v>
      </c>
      <c r="AQ141" s="429">
        <v>1631122.83</v>
      </c>
      <c r="AR141" s="400">
        <f>O141*$AR$7</f>
        <v>1641444.75</v>
      </c>
      <c r="AS141" s="400"/>
      <c r="AT141" s="13">
        <v>10447113.09</v>
      </c>
      <c r="AU141" s="429">
        <v>10991474.5</v>
      </c>
      <c r="AV141" s="400">
        <f>S141*$AV$7</f>
        <v>10211034.869999999</v>
      </c>
      <c r="AW141" s="400"/>
      <c r="AX141" s="13">
        <v>9333308.9500000011</v>
      </c>
      <c r="AY141" s="429">
        <v>10082181.199999999</v>
      </c>
      <c r="AZ141" s="400">
        <f>W141*$AZ$7</f>
        <v>10503841.4</v>
      </c>
      <c r="BA141" s="400"/>
      <c r="BB141" s="13">
        <v>463641.4</v>
      </c>
      <c r="BC141" s="429">
        <v>493225.28</v>
      </c>
      <c r="BD141" s="400">
        <f>AF141*$BD$7</f>
        <v>517516.41000000003</v>
      </c>
      <c r="BE141" s="400"/>
      <c r="BF141" s="13">
        <v>448788.47999999998</v>
      </c>
      <c r="BG141" s="429">
        <v>465810.84</v>
      </c>
      <c r="BH141" s="400">
        <f>AJ141*$BH$7</f>
        <v>487932.68999999994</v>
      </c>
      <c r="BI141" s="400"/>
      <c r="BJ141" s="429">
        <v>29549666.59</v>
      </c>
      <c r="BK141" s="429">
        <v>30975662.510000002</v>
      </c>
      <c r="BL141" s="400">
        <f>SUM(AN141,AR141,AV141,AZ141)</f>
        <v>30926068.939999998</v>
      </c>
      <c r="BM141" s="380">
        <f>BL141-BK141</f>
        <v>-49593.570000004023</v>
      </c>
      <c r="BN141" s="380">
        <f>BM141/G141</f>
        <v>-4.9024881376041938</v>
      </c>
      <c r="BO141" s="833"/>
      <c r="BP141" s="13">
        <v>30462096.469999999</v>
      </c>
      <c r="BQ141" s="429">
        <v>31934698.629999999</v>
      </c>
      <c r="BR141" s="400">
        <f>SUM(BH141,BD141,AZ141,AV141,AR141,AN141)</f>
        <v>31931518.039999999</v>
      </c>
      <c r="BS141" s="430">
        <f>BR141-BQ141</f>
        <v>-3180.589999999851</v>
      </c>
      <c r="BT141" s="431">
        <f>BS141/G141</f>
        <v>-0.31441182285486863</v>
      </c>
    </row>
    <row r="142" spans="1:72">
      <c r="A142" s="346">
        <v>426</v>
      </c>
      <c r="B142" s="343">
        <v>12</v>
      </c>
      <c r="C142" s="343">
        <v>12</v>
      </c>
      <c r="D142" s="349" t="s">
        <v>173</v>
      </c>
      <c r="E142" s="20">
        <v>11969</v>
      </c>
      <c r="F142" s="20">
        <v>11913</v>
      </c>
      <c r="G142" s="12">
        <v>11980</v>
      </c>
      <c r="H142" s="12"/>
      <c r="I142" s="15">
        <v>650</v>
      </c>
      <c r="J142" s="15">
        <v>610</v>
      </c>
      <c r="K142" s="12">
        <v>607</v>
      </c>
      <c r="L142" s="12"/>
      <c r="M142" s="15">
        <v>132</v>
      </c>
      <c r="N142" s="15">
        <v>126</v>
      </c>
      <c r="O142" s="12">
        <v>125</v>
      </c>
      <c r="P142" s="12"/>
      <c r="Q142" s="15">
        <v>961</v>
      </c>
      <c r="R142" s="15">
        <v>915</v>
      </c>
      <c r="S142" s="12">
        <v>870</v>
      </c>
      <c r="T142" s="12"/>
      <c r="U142" s="15">
        <v>497</v>
      </c>
      <c r="V142" s="15">
        <v>514</v>
      </c>
      <c r="W142" s="12">
        <v>517</v>
      </c>
      <c r="X142" s="12"/>
      <c r="Y142" s="131">
        <v>2240</v>
      </c>
      <c r="Z142" s="131">
        <v>2165</v>
      </c>
      <c r="AA142" s="400">
        <f>SUM(K142,O142,S142,W142)</f>
        <v>2119</v>
      </c>
      <c r="AB142" s="466">
        <f>AA142-Z142</f>
        <v>-46</v>
      </c>
      <c r="AC142" s="469">
        <f>AB142/Z142</f>
        <v>-2.1247113163972285E-2</v>
      </c>
      <c r="AD142" s="20">
        <v>9729</v>
      </c>
      <c r="AE142" s="20">
        <v>9748</v>
      </c>
      <c r="AF142" s="16">
        <v>9861</v>
      </c>
      <c r="AG142" s="16"/>
      <c r="AH142" s="20">
        <v>6557</v>
      </c>
      <c r="AI142" s="20">
        <v>6513</v>
      </c>
      <c r="AJ142" s="16">
        <v>6504</v>
      </c>
      <c r="AL142" s="13">
        <v>5492467.5000000009</v>
      </c>
      <c r="AM142" s="429">
        <v>5472059.9000000004</v>
      </c>
      <c r="AN142" s="400">
        <f>K142*$AN$7</f>
        <v>5678861.3400000008</v>
      </c>
      <c r="AO142" s="400"/>
      <c r="AP142" s="13">
        <v>1184779.2</v>
      </c>
      <c r="AQ142" s="429">
        <v>1201879.98</v>
      </c>
      <c r="AR142" s="400">
        <f>O142*$AR$7</f>
        <v>1243518.75</v>
      </c>
      <c r="AS142" s="400"/>
      <c r="AT142" s="13">
        <v>7269859.29</v>
      </c>
      <c r="AU142" s="429">
        <v>7477471.5</v>
      </c>
      <c r="AV142" s="400">
        <f>S142*$AV$7</f>
        <v>7158420.8999999994</v>
      </c>
      <c r="AW142" s="400"/>
      <c r="AX142" s="13">
        <v>6433640.1500000004</v>
      </c>
      <c r="AY142" s="429">
        <v>7118463.0999999996</v>
      </c>
      <c r="AZ142" s="400">
        <f>W142*$AZ$7</f>
        <v>7469719.4000000004</v>
      </c>
      <c r="BA142" s="400"/>
      <c r="BB142" s="13">
        <v>643476.06000000006</v>
      </c>
      <c r="BC142" s="429">
        <v>684504.55999999994</v>
      </c>
      <c r="BD142" s="400">
        <f>AF142*$BD$7</f>
        <v>722121.03</v>
      </c>
      <c r="BE142" s="400"/>
      <c r="BF142" s="13">
        <v>547378.36</v>
      </c>
      <c r="BG142" s="429">
        <v>560573.90999999992</v>
      </c>
      <c r="BH142" s="400">
        <f>AJ142*$BH$7</f>
        <v>583473.84</v>
      </c>
      <c r="BI142" s="400"/>
      <c r="BJ142" s="429">
        <v>20380746.140000001</v>
      </c>
      <c r="BK142" s="429">
        <v>21269874.48</v>
      </c>
      <c r="BL142" s="400">
        <f>SUM(AN142,AR142,AV142,AZ142)</f>
        <v>21550520.390000001</v>
      </c>
      <c r="BM142" s="380">
        <f>BL142-BK142</f>
        <v>280645.91000000015</v>
      </c>
      <c r="BN142" s="380">
        <f>BM142/G142</f>
        <v>23.426202838063453</v>
      </c>
      <c r="BO142" s="833"/>
      <c r="BP142" s="13">
        <v>21571600.559999999</v>
      </c>
      <c r="BQ142" s="429">
        <v>22514952.949999999</v>
      </c>
      <c r="BR142" s="400">
        <f>SUM(BH142,BD142,AZ142,AV142,AR142,AN142)</f>
        <v>22856115.259999998</v>
      </c>
      <c r="BS142" s="430">
        <f>BR142-BQ142</f>
        <v>341162.30999999866</v>
      </c>
      <c r="BT142" s="431">
        <f>BS142/G142</f>
        <v>28.477655258764496</v>
      </c>
    </row>
    <row r="143" spans="1:72">
      <c r="A143" s="346">
        <v>430</v>
      </c>
      <c r="B143" s="343">
        <v>2</v>
      </c>
      <c r="C143" s="343">
        <v>2</v>
      </c>
      <c r="D143" s="349" t="s">
        <v>174</v>
      </c>
      <c r="E143" s="20">
        <v>15420</v>
      </c>
      <c r="F143" s="20">
        <v>15295</v>
      </c>
      <c r="G143" s="12">
        <v>15124</v>
      </c>
      <c r="H143" s="12"/>
      <c r="I143" s="15">
        <v>641</v>
      </c>
      <c r="J143" s="15">
        <v>635</v>
      </c>
      <c r="K143" s="12">
        <v>641</v>
      </c>
      <c r="L143" s="12"/>
      <c r="M143" s="15">
        <v>147</v>
      </c>
      <c r="N143" s="15">
        <v>106</v>
      </c>
      <c r="O143" s="12">
        <v>110</v>
      </c>
      <c r="P143" s="12"/>
      <c r="Q143" s="15">
        <v>891</v>
      </c>
      <c r="R143" s="15">
        <v>867</v>
      </c>
      <c r="S143" s="12">
        <v>813</v>
      </c>
      <c r="T143" s="12"/>
      <c r="U143" s="15">
        <v>503</v>
      </c>
      <c r="V143" s="15">
        <v>498</v>
      </c>
      <c r="W143" s="12">
        <v>498</v>
      </c>
      <c r="X143" s="12"/>
      <c r="Y143" s="131">
        <v>2182</v>
      </c>
      <c r="Z143" s="131">
        <v>2106</v>
      </c>
      <c r="AA143" s="400">
        <f>SUM(K143,O143,S143,W143)</f>
        <v>2062</v>
      </c>
      <c r="AB143" s="466">
        <f>AA143-Z143</f>
        <v>-44</v>
      </c>
      <c r="AC143" s="469">
        <f>AB143/Z143</f>
        <v>-2.0892687559354226E-2</v>
      </c>
      <c r="AD143" s="20">
        <v>13238</v>
      </c>
      <c r="AE143" s="20">
        <v>13189</v>
      </c>
      <c r="AF143" s="16">
        <v>13062</v>
      </c>
      <c r="AG143" s="16"/>
      <c r="AH143" s="20">
        <v>7863</v>
      </c>
      <c r="AI143" s="20">
        <v>7789</v>
      </c>
      <c r="AJ143" s="16">
        <v>7653</v>
      </c>
      <c r="AL143" s="13">
        <v>5416417.9500000002</v>
      </c>
      <c r="AM143" s="429">
        <v>5696324.6500000004</v>
      </c>
      <c r="AN143" s="400">
        <f>K143*$AN$7</f>
        <v>5996952.4200000009</v>
      </c>
      <c r="AO143" s="400"/>
      <c r="AP143" s="13">
        <v>1319413.2</v>
      </c>
      <c r="AQ143" s="429">
        <v>1011105.38</v>
      </c>
      <c r="AR143" s="400">
        <f>O143*$AR$7</f>
        <v>1094296.5</v>
      </c>
      <c r="AS143" s="400"/>
      <c r="AT143" s="13">
        <v>6740316.9900000002</v>
      </c>
      <c r="AU143" s="429">
        <v>7085210.7000000002</v>
      </c>
      <c r="AV143" s="400">
        <f>S143*$AV$7</f>
        <v>6689420.9100000001</v>
      </c>
      <c r="AW143" s="400"/>
      <c r="AX143" s="13">
        <v>6511309.8500000006</v>
      </c>
      <c r="AY143" s="429">
        <v>6896876.7000000002</v>
      </c>
      <c r="AZ143" s="400">
        <f>W143*$AZ$7</f>
        <v>7195203.6000000006</v>
      </c>
      <c r="BA143" s="400"/>
      <c r="BB143" s="13">
        <v>875561.32000000007</v>
      </c>
      <c r="BC143" s="429">
        <v>926131.58</v>
      </c>
      <c r="BD143" s="400">
        <f>AF143*$BD$7</f>
        <v>956530.26</v>
      </c>
      <c r="BE143" s="400"/>
      <c r="BF143" s="13">
        <v>656403.24</v>
      </c>
      <c r="BG143" s="429">
        <v>670399.23</v>
      </c>
      <c r="BH143" s="400">
        <f>AJ143*$BH$7</f>
        <v>686550.63</v>
      </c>
      <c r="BI143" s="400"/>
      <c r="BJ143" s="429">
        <v>19987457.989999998</v>
      </c>
      <c r="BK143" s="429">
        <v>20689517.43</v>
      </c>
      <c r="BL143" s="400">
        <f>SUM(AN143,AR143,AV143,AZ143)</f>
        <v>20975873.430000003</v>
      </c>
      <c r="BM143" s="380">
        <f>BL143-BK143</f>
        <v>286356.00000000373</v>
      </c>
      <c r="BN143" s="380">
        <f>BM143/G143</f>
        <v>18.933879925945764</v>
      </c>
      <c r="BO143" s="833"/>
      <c r="BP143" s="13">
        <v>21519422.550000001</v>
      </c>
      <c r="BQ143" s="429">
        <v>22286048.239999998</v>
      </c>
      <c r="BR143" s="400">
        <f>SUM(BH143,BD143,AZ143,AV143,AR143,AN143)</f>
        <v>22618954.32</v>
      </c>
      <c r="BS143" s="430">
        <f>BR143-BQ143</f>
        <v>332906.08000000194</v>
      </c>
      <c r="BT143" s="431">
        <f>BS143/G143</f>
        <v>22.011774662787751</v>
      </c>
    </row>
    <row r="144" spans="1:72">
      <c r="A144" s="346">
        <v>433</v>
      </c>
      <c r="B144" s="343">
        <v>5</v>
      </c>
      <c r="C144" s="343">
        <v>5</v>
      </c>
      <c r="D144" s="349" t="s">
        <v>175</v>
      </c>
      <c r="E144" s="20">
        <v>7692</v>
      </c>
      <c r="F144" s="20">
        <v>7657</v>
      </c>
      <c r="G144" s="12">
        <v>7574</v>
      </c>
      <c r="H144" s="12"/>
      <c r="I144" s="15">
        <v>347</v>
      </c>
      <c r="J144" s="15">
        <v>348</v>
      </c>
      <c r="K144" s="12">
        <v>331</v>
      </c>
      <c r="L144" s="12"/>
      <c r="M144" s="15">
        <v>78</v>
      </c>
      <c r="N144" s="15">
        <v>58</v>
      </c>
      <c r="O144" s="12">
        <v>67</v>
      </c>
      <c r="P144" s="12"/>
      <c r="Q144" s="15">
        <v>515</v>
      </c>
      <c r="R144" s="15">
        <v>499</v>
      </c>
      <c r="S144" s="12">
        <v>461</v>
      </c>
      <c r="T144" s="12"/>
      <c r="U144" s="15">
        <v>309</v>
      </c>
      <c r="V144" s="15">
        <v>317</v>
      </c>
      <c r="W144" s="12">
        <v>285</v>
      </c>
      <c r="X144" s="12"/>
      <c r="Y144" s="131">
        <v>1249</v>
      </c>
      <c r="Z144" s="131">
        <v>1222</v>
      </c>
      <c r="AA144" s="400">
        <f>SUM(K144,O144,S144,W144)</f>
        <v>1144</v>
      </c>
      <c r="AB144" s="466">
        <f>AA144-Z144</f>
        <v>-78</v>
      </c>
      <c r="AC144" s="469">
        <f>AB144/Z144</f>
        <v>-6.3829787234042548E-2</v>
      </c>
      <c r="AD144" s="20">
        <v>6443</v>
      </c>
      <c r="AE144" s="20">
        <v>6435</v>
      </c>
      <c r="AF144" s="16">
        <v>6430</v>
      </c>
      <c r="AG144" s="16"/>
      <c r="AH144" s="20">
        <v>4142</v>
      </c>
      <c r="AI144" s="20">
        <v>4138</v>
      </c>
      <c r="AJ144" s="16">
        <v>4113</v>
      </c>
      <c r="AL144" s="13">
        <v>2932132.65</v>
      </c>
      <c r="AM144" s="429">
        <v>3121765.32</v>
      </c>
      <c r="AN144" s="400">
        <f>K144*$AN$7</f>
        <v>3096710.22</v>
      </c>
      <c r="AO144" s="400"/>
      <c r="AP144" s="13">
        <v>700096.8</v>
      </c>
      <c r="AQ144" s="429">
        <v>553246.34</v>
      </c>
      <c r="AR144" s="400">
        <f>O144*$AR$7</f>
        <v>666526.04999999993</v>
      </c>
      <c r="AS144" s="400"/>
      <c r="AT144" s="13">
        <v>3895918.35</v>
      </c>
      <c r="AU144" s="429">
        <v>4077877.9</v>
      </c>
      <c r="AV144" s="400">
        <f>S144*$AV$7</f>
        <v>3793140.27</v>
      </c>
      <c r="AW144" s="400"/>
      <c r="AX144" s="13">
        <v>3999989.55</v>
      </c>
      <c r="AY144" s="429">
        <v>4390180.55</v>
      </c>
      <c r="AZ144" s="400">
        <f>W144*$AZ$7</f>
        <v>4117737</v>
      </c>
      <c r="BA144" s="400"/>
      <c r="BB144" s="13">
        <v>426140.02</v>
      </c>
      <c r="BC144" s="429">
        <v>451865.7</v>
      </c>
      <c r="BD144" s="400">
        <f>AF144*$BD$7</f>
        <v>470868.9</v>
      </c>
      <c r="BE144" s="400"/>
      <c r="BF144" s="13">
        <v>345774.16</v>
      </c>
      <c r="BG144" s="429">
        <v>356157.66</v>
      </c>
      <c r="BH144" s="400">
        <f>AJ144*$BH$7</f>
        <v>368977.23</v>
      </c>
      <c r="BI144" s="400"/>
      <c r="BJ144" s="429">
        <v>11528137.35</v>
      </c>
      <c r="BK144" s="429">
        <v>12143070.109999999</v>
      </c>
      <c r="BL144" s="400">
        <f>SUM(AN144,AR144,AV144,AZ144)</f>
        <v>11674113.539999999</v>
      </c>
      <c r="BM144" s="380">
        <f>BL144-BK144</f>
        <v>-468956.5700000003</v>
      </c>
      <c r="BN144" s="380">
        <f>BM144/G144</f>
        <v>-61.916631898600514</v>
      </c>
      <c r="BO144" s="833"/>
      <c r="BP144" s="13">
        <v>12300051.529999999</v>
      </c>
      <c r="BQ144" s="429">
        <v>12951093.470000001</v>
      </c>
      <c r="BR144" s="400">
        <f>SUM(BH144,BD144,AZ144,AV144,AR144,AN144)</f>
        <v>12513959.670000002</v>
      </c>
      <c r="BS144" s="430">
        <f>BR144-BQ144</f>
        <v>-437133.79999999888</v>
      </c>
      <c r="BT144" s="431">
        <f>BS144/G144</f>
        <v>-57.715051491945985</v>
      </c>
    </row>
    <row r="145" spans="1:72">
      <c r="A145" s="346">
        <v>434</v>
      </c>
      <c r="B145" s="343">
        <v>1</v>
      </c>
      <c r="C145" s="377">
        <v>34</v>
      </c>
      <c r="D145" s="349" t="s">
        <v>176</v>
      </c>
      <c r="E145" s="20">
        <v>14458</v>
      </c>
      <c r="F145" s="20">
        <v>14352</v>
      </c>
      <c r="G145" s="12">
        <v>14196</v>
      </c>
      <c r="H145" s="12"/>
      <c r="I145" s="15">
        <v>577</v>
      </c>
      <c r="J145" s="15">
        <v>549</v>
      </c>
      <c r="K145" s="12">
        <v>554</v>
      </c>
      <c r="L145" s="12"/>
      <c r="M145" s="15">
        <v>119</v>
      </c>
      <c r="N145" s="15">
        <v>98</v>
      </c>
      <c r="O145" s="12">
        <v>105</v>
      </c>
      <c r="P145" s="12"/>
      <c r="Q145" s="15">
        <v>867</v>
      </c>
      <c r="R145" s="15">
        <v>828</v>
      </c>
      <c r="S145" s="12">
        <v>751</v>
      </c>
      <c r="T145" s="12"/>
      <c r="U145" s="15">
        <v>442</v>
      </c>
      <c r="V145" s="15">
        <v>462</v>
      </c>
      <c r="W145" s="12">
        <v>486</v>
      </c>
      <c r="X145" s="12"/>
      <c r="Y145" s="131">
        <v>2005</v>
      </c>
      <c r="Z145" s="131">
        <v>1937</v>
      </c>
      <c r="AA145" s="400">
        <f>SUM(K145,O145,S145,W145)</f>
        <v>1896</v>
      </c>
      <c r="AB145" s="466">
        <f>AA145-Z145</f>
        <v>-41</v>
      </c>
      <c r="AC145" s="469">
        <f>AB145/Z145</f>
        <v>-2.1166752710376872E-2</v>
      </c>
      <c r="AD145" s="20">
        <v>12453</v>
      </c>
      <c r="AE145" s="20">
        <v>12415</v>
      </c>
      <c r="AF145" s="16">
        <v>12300</v>
      </c>
      <c r="AG145" s="16"/>
      <c r="AH145" s="20">
        <v>7668</v>
      </c>
      <c r="AI145" s="20">
        <v>7591</v>
      </c>
      <c r="AJ145" s="16">
        <v>7472</v>
      </c>
      <c r="AL145" s="13">
        <v>4875621.1500000004</v>
      </c>
      <c r="AM145" s="429">
        <v>4924853.91</v>
      </c>
      <c r="AN145" s="400">
        <f>K145*$AN$7</f>
        <v>5183013.4800000004</v>
      </c>
      <c r="AO145" s="400"/>
      <c r="AP145" s="13">
        <v>1068096.3999999999</v>
      </c>
      <c r="AQ145" s="429">
        <v>934795.53999999992</v>
      </c>
      <c r="AR145" s="400">
        <f>O145*$AR$7</f>
        <v>1044555.75</v>
      </c>
      <c r="AS145" s="400"/>
      <c r="AT145" s="13">
        <v>6558759.6299999999</v>
      </c>
      <c r="AU145" s="429">
        <v>6766498.8000000007</v>
      </c>
      <c r="AV145" s="400">
        <f>S145*$AV$7</f>
        <v>6179280.5699999994</v>
      </c>
      <c r="AW145" s="400"/>
      <c r="AX145" s="13">
        <v>5721667.9000000004</v>
      </c>
      <c r="AY145" s="429">
        <v>6398307.2999999998</v>
      </c>
      <c r="AZ145" s="400">
        <f>W145*$AZ$7</f>
        <v>7021825.2000000002</v>
      </c>
      <c r="BA145" s="400"/>
      <c r="BB145" s="13">
        <v>823641.42</v>
      </c>
      <c r="BC145" s="429">
        <v>871781.29999999993</v>
      </c>
      <c r="BD145" s="400">
        <f>AF145*$BD$7</f>
        <v>900729</v>
      </c>
      <c r="BE145" s="400"/>
      <c r="BF145" s="13">
        <v>640124.64</v>
      </c>
      <c r="BG145" s="429">
        <v>653357.37</v>
      </c>
      <c r="BH145" s="400">
        <f>AJ145*$BH$7</f>
        <v>670313.12</v>
      </c>
      <c r="BI145" s="400"/>
      <c r="BJ145" s="429">
        <v>18224145.079999998</v>
      </c>
      <c r="BK145" s="429">
        <v>19024455.550000001</v>
      </c>
      <c r="BL145" s="400">
        <f>SUM(AN145,AR145,AV145,AZ145)</f>
        <v>19428675</v>
      </c>
      <c r="BM145" s="380">
        <f>BL145-BK145</f>
        <v>404219.44999999925</v>
      </c>
      <c r="BN145" s="380">
        <f>BM145/G145</f>
        <v>28.47417934629468</v>
      </c>
      <c r="BO145" s="833"/>
      <c r="BP145" s="13">
        <v>19687911.140000001</v>
      </c>
      <c r="BQ145" s="429">
        <v>20549594.219999999</v>
      </c>
      <c r="BR145" s="400">
        <f>SUM(BH145,BD145,AZ145,AV145,AR145,AN145)</f>
        <v>20999717.120000001</v>
      </c>
      <c r="BS145" s="430">
        <f>BR145-BQ145</f>
        <v>450122.90000000224</v>
      </c>
      <c r="BT145" s="431">
        <f>BS145/G145</f>
        <v>31.707727528881531</v>
      </c>
    </row>
    <row r="146" spans="1:72">
      <c r="A146" s="346">
        <v>435</v>
      </c>
      <c r="B146" s="343">
        <v>13</v>
      </c>
      <c r="C146" s="343">
        <v>13</v>
      </c>
      <c r="D146" s="349" t="s">
        <v>177</v>
      </c>
      <c r="E146" s="20">
        <v>702</v>
      </c>
      <c r="F146" s="20">
        <v>711</v>
      </c>
      <c r="G146" s="12">
        <v>695</v>
      </c>
      <c r="H146" s="12"/>
      <c r="I146" s="15">
        <v>13</v>
      </c>
      <c r="J146" s="15">
        <v>19</v>
      </c>
      <c r="K146" s="12">
        <v>22</v>
      </c>
      <c r="L146" s="12"/>
      <c r="M146" s="15">
        <v>3</v>
      </c>
      <c r="N146" s="15">
        <v>1</v>
      </c>
      <c r="O146" s="12">
        <v>1</v>
      </c>
      <c r="P146" s="12"/>
      <c r="Q146" s="15">
        <v>34</v>
      </c>
      <c r="R146" s="15">
        <v>32</v>
      </c>
      <c r="S146" s="12">
        <v>25</v>
      </c>
      <c r="T146" s="12"/>
      <c r="U146" s="15">
        <v>16</v>
      </c>
      <c r="V146" s="15">
        <v>21</v>
      </c>
      <c r="W146" s="12">
        <v>19</v>
      </c>
      <c r="X146" s="12"/>
      <c r="Y146" s="131">
        <v>66</v>
      </c>
      <c r="Z146" s="131">
        <v>73</v>
      </c>
      <c r="AA146" s="400">
        <f>SUM(K146,O146,S146,W146)</f>
        <v>67</v>
      </c>
      <c r="AB146" s="466">
        <f>AA146-Z146</f>
        <v>-6</v>
      </c>
      <c r="AC146" s="469">
        <f>AB146/Z146</f>
        <v>-8.2191780821917804E-2</v>
      </c>
      <c r="AD146" s="20">
        <v>636</v>
      </c>
      <c r="AE146" s="20">
        <v>638</v>
      </c>
      <c r="AF146" s="16">
        <v>628</v>
      </c>
      <c r="AG146" s="16"/>
      <c r="AH146" s="20">
        <v>327</v>
      </c>
      <c r="AI146" s="20">
        <v>316</v>
      </c>
      <c r="AJ146" s="16">
        <v>318</v>
      </c>
      <c r="AL146" s="13">
        <v>109849.35</v>
      </c>
      <c r="AM146" s="429">
        <v>170441.21</v>
      </c>
      <c r="AN146" s="400">
        <f>K146*$AN$7</f>
        <v>205823.64</v>
      </c>
      <c r="AO146" s="400"/>
      <c r="AP146" s="13">
        <v>26926.799999999999</v>
      </c>
      <c r="AQ146" s="429">
        <v>9538.73</v>
      </c>
      <c r="AR146" s="400">
        <f>O146*$AR$7</f>
        <v>9948.15</v>
      </c>
      <c r="AS146" s="400"/>
      <c r="AT146" s="13">
        <v>257206.26</v>
      </c>
      <c r="AU146" s="429">
        <v>261507.20000000001</v>
      </c>
      <c r="AV146" s="400">
        <f>S146*$AV$7</f>
        <v>205701.75</v>
      </c>
      <c r="AW146" s="400"/>
      <c r="AX146" s="13">
        <v>207119.2</v>
      </c>
      <c r="AY146" s="429">
        <v>290832.15000000002</v>
      </c>
      <c r="AZ146" s="400">
        <f>W146*$AZ$7</f>
        <v>274515.8</v>
      </c>
      <c r="BA146" s="400"/>
      <c r="BB146" s="13">
        <v>42065.04</v>
      </c>
      <c r="BC146" s="429">
        <v>44800.36</v>
      </c>
      <c r="BD146" s="400">
        <f>AF146*$BD$7</f>
        <v>45988.44</v>
      </c>
      <c r="BE146" s="400"/>
      <c r="BF146" s="13">
        <v>27297.96</v>
      </c>
      <c r="BG146" s="429">
        <v>27198.12</v>
      </c>
      <c r="BH146" s="400">
        <f>AJ146*$BH$7</f>
        <v>28527.78</v>
      </c>
      <c r="BI146" s="400"/>
      <c r="BJ146" s="429">
        <v>601101.6100000001</v>
      </c>
      <c r="BK146" s="429">
        <v>732319.29</v>
      </c>
      <c r="BL146" s="400">
        <f>SUM(AN146,AR146,AV146,AZ146)</f>
        <v>695989.34000000008</v>
      </c>
      <c r="BM146" s="380">
        <f>BL146-BK146</f>
        <v>-36329.949999999953</v>
      </c>
      <c r="BN146" s="380">
        <f>BM146/G146</f>
        <v>-52.27330935251792</v>
      </c>
      <c r="BO146" s="833"/>
      <c r="BP146" s="13">
        <v>670464.6100000001</v>
      </c>
      <c r="BQ146" s="429">
        <v>804317.77</v>
      </c>
      <c r="BR146" s="400">
        <f>SUM(BH146,BD146,AZ146,AV146,AR146,AN146)</f>
        <v>770505.56</v>
      </c>
      <c r="BS146" s="430">
        <f>BR146-BQ146</f>
        <v>-33812.209999999963</v>
      </c>
      <c r="BT146" s="431">
        <f>BS146/G146</f>
        <v>-48.650661870503541</v>
      </c>
    </row>
    <row r="147" spans="1:72">
      <c r="A147" s="346">
        <v>436</v>
      </c>
      <c r="B147" s="343">
        <v>17</v>
      </c>
      <c r="C147" s="343">
        <v>17</v>
      </c>
      <c r="D147" s="349" t="s">
        <v>178</v>
      </c>
      <c r="E147" s="20">
        <v>2033</v>
      </c>
      <c r="F147" s="20">
        <v>2008</v>
      </c>
      <c r="G147" s="12">
        <v>2018</v>
      </c>
      <c r="H147" s="12"/>
      <c r="I147" s="15">
        <v>146</v>
      </c>
      <c r="J147" s="15">
        <v>155</v>
      </c>
      <c r="K147" s="12">
        <v>155</v>
      </c>
      <c r="L147" s="12"/>
      <c r="M147" s="15">
        <v>21</v>
      </c>
      <c r="N147" s="15">
        <v>25</v>
      </c>
      <c r="O147" s="12">
        <v>31</v>
      </c>
      <c r="P147" s="12"/>
      <c r="Q147" s="15">
        <v>223</v>
      </c>
      <c r="R147" s="15">
        <v>210</v>
      </c>
      <c r="S147" s="12">
        <v>196</v>
      </c>
      <c r="T147" s="12"/>
      <c r="U147" s="15">
        <v>132</v>
      </c>
      <c r="V147" s="15">
        <v>132</v>
      </c>
      <c r="W147" s="12">
        <v>125</v>
      </c>
      <c r="X147" s="12"/>
      <c r="Y147" s="131">
        <v>522</v>
      </c>
      <c r="Z147" s="131">
        <v>522</v>
      </c>
      <c r="AA147" s="400">
        <f>SUM(K147,O147,S147,W147)</f>
        <v>507</v>
      </c>
      <c r="AB147" s="466">
        <f>AA147-Z147</f>
        <v>-15</v>
      </c>
      <c r="AC147" s="469">
        <f>AB147/Z147</f>
        <v>-2.8735632183908046E-2</v>
      </c>
      <c r="AD147" s="20">
        <v>1511</v>
      </c>
      <c r="AE147" s="20">
        <v>1486</v>
      </c>
      <c r="AF147" s="16">
        <v>1511</v>
      </c>
      <c r="AG147" s="16"/>
      <c r="AH147" s="20">
        <v>1023</v>
      </c>
      <c r="AI147" s="20">
        <v>1003</v>
      </c>
      <c r="AJ147" s="16">
        <v>1031</v>
      </c>
      <c r="AL147" s="13">
        <v>1233692.7</v>
      </c>
      <c r="AM147" s="429">
        <v>1390441.45</v>
      </c>
      <c r="AN147" s="400">
        <f>K147*$AN$7</f>
        <v>1450121.1</v>
      </c>
      <c r="AO147" s="400"/>
      <c r="AP147" s="13">
        <v>188487.6</v>
      </c>
      <c r="AQ147" s="429">
        <v>238468.25</v>
      </c>
      <c r="AR147" s="400">
        <f>O147*$AR$7</f>
        <v>308392.64999999997</v>
      </c>
      <c r="AS147" s="400"/>
      <c r="AT147" s="13">
        <v>1686970.47</v>
      </c>
      <c r="AU147" s="429">
        <v>1716141</v>
      </c>
      <c r="AV147" s="400">
        <f>S147*$AV$7</f>
        <v>1612701.72</v>
      </c>
      <c r="AW147" s="400"/>
      <c r="AX147" s="13">
        <v>1708733.4</v>
      </c>
      <c r="AY147" s="429">
        <v>1828087.8</v>
      </c>
      <c r="AZ147" s="400">
        <f>W147*$AZ$7</f>
        <v>1806025</v>
      </c>
      <c r="BA147" s="400"/>
      <c r="BB147" s="13">
        <v>99937.54</v>
      </c>
      <c r="BC147" s="429">
        <v>104346.92</v>
      </c>
      <c r="BD147" s="400">
        <f>AF147*$BD$7</f>
        <v>110650.53</v>
      </c>
      <c r="BE147" s="400"/>
      <c r="BF147" s="13">
        <v>85400.040000000008</v>
      </c>
      <c r="BG147" s="429">
        <v>86328.209999999992</v>
      </c>
      <c r="BH147" s="400">
        <f>AJ147*$BH$7</f>
        <v>92491.01</v>
      </c>
      <c r="BI147" s="400"/>
      <c r="BJ147" s="429">
        <v>4817884.1700000009</v>
      </c>
      <c r="BK147" s="429">
        <v>5173138.5</v>
      </c>
      <c r="BL147" s="400">
        <f>SUM(AN147,AR147,AV147,AZ147)</f>
        <v>5177240.47</v>
      </c>
      <c r="BM147" s="380">
        <f>BL147-BK147</f>
        <v>4101.9699999997392</v>
      </c>
      <c r="BN147" s="380">
        <f>BM147/G147</f>
        <v>2.0326907829532899</v>
      </c>
      <c r="BO147" s="833"/>
      <c r="BP147" s="13">
        <v>5003221.7500000009</v>
      </c>
      <c r="BQ147" s="429">
        <v>5363813.63</v>
      </c>
      <c r="BR147" s="400">
        <f>SUM(BH147,BD147,AZ147,AV147,AR147,AN147)</f>
        <v>5380382.0099999998</v>
      </c>
      <c r="BS147" s="430">
        <f>BR147-BQ147</f>
        <v>16568.379999999888</v>
      </c>
      <c r="BT147" s="431">
        <f>BS147/G147</f>
        <v>8.2102973240831947</v>
      </c>
    </row>
    <row r="148" spans="1:72">
      <c r="A148" s="346">
        <v>440</v>
      </c>
      <c r="B148" s="343">
        <v>15</v>
      </c>
      <c r="C148" s="343">
        <v>15</v>
      </c>
      <c r="D148" s="349" t="s">
        <v>179</v>
      </c>
      <c r="E148" s="20">
        <v>5843</v>
      </c>
      <c r="F148" s="20">
        <v>5884</v>
      </c>
      <c r="G148" s="12">
        <v>5955</v>
      </c>
      <c r="H148" s="12"/>
      <c r="I148" s="15">
        <v>730</v>
      </c>
      <c r="J148" s="15">
        <v>737</v>
      </c>
      <c r="K148" s="12">
        <v>751</v>
      </c>
      <c r="L148" s="12"/>
      <c r="M148" s="15">
        <v>106</v>
      </c>
      <c r="N148" s="15">
        <v>118</v>
      </c>
      <c r="O148" s="12">
        <v>117</v>
      </c>
      <c r="P148" s="12"/>
      <c r="Q148" s="15">
        <v>681</v>
      </c>
      <c r="R148" s="15">
        <v>659</v>
      </c>
      <c r="S148" s="12">
        <v>678</v>
      </c>
      <c r="T148" s="12"/>
      <c r="U148" s="15">
        <v>311</v>
      </c>
      <c r="V148" s="15">
        <v>324</v>
      </c>
      <c r="W148" s="12">
        <v>327</v>
      </c>
      <c r="X148" s="12"/>
      <c r="Y148" s="131">
        <v>1828</v>
      </c>
      <c r="Z148" s="131">
        <v>1838</v>
      </c>
      <c r="AA148" s="400">
        <f>SUM(K148,O148,S148,W148)</f>
        <v>1873</v>
      </c>
      <c r="AB148" s="466">
        <f>AA148-Z148</f>
        <v>35</v>
      </c>
      <c r="AC148" s="469">
        <f>AB148/Z148</f>
        <v>1.9042437431991296E-2</v>
      </c>
      <c r="AD148" s="20">
        <v>4015</v>
      </c>
      <c r="AE148" s="20">
        <v>4046</v>
      </c>
      <c r="AF148" s="16">
        <v>4082</v>
      </c>
      <c r="AG148" s="16"/>
      <c r="AH148" s="20">
        <v>2978</v>
      </c>
      <c r="AI148" s="20">
        <v>2991</v>
      </c>
      <c r="AJ148" s="16">
        <v>3017</v>
      </c>
      <c r="AL148" s="13">
        <v>6168463.5000000009</v>
      </c>
      <c r="AM148" s="429">
        <v>6611324.8300000001</v>
      </c>
      <c r="AN148" s="400">
        <f>K148*$AN$7</f>
        <v>7026070.620000001</v>
      </c>
      <c r="AO148" s="400"/>
      <c r="AP148" s="13">
        <v>951413.60000000009</v>
      </c>
      <c r="AQ148" s="429">
        <v>1125570.1399999999</v>
      </c>
      <c r="AR148" s="400">
        <f>O148*$AR$7</f>
        <v>1163933.55</v>
      </c>
      <c r="AS148" s="400"/>
      <c r="AT148" s="13">
        <v>5151690.09</v>
      </c>
      <c r="AU148" s="429">
        <v>5385413.9000000004</v>
      </c>
      <c r="AV148" s="400">
        <f>S148*$AV$7</f>
        <v>5578631.46</v>
      </c>
      <c r="AW148" s="400"/>
      <c r="AX148" s="13">
        <v>4025879.45</v>
      </c>
      <c r="AY148" s="429">
        <v>4487124.5999999996</v>
      </c>
      <c r="AZ148" s="400">
        <f>W148*$AZ$7</f>
        <v>4724561.4000000004</v>
      </c>
      <c r="BA148" s="400"/>
      <c r="BB148" s="13">
        <v>265552.09999999998</v>
      </c>
      <c r="BC148" s="429">
        <v>284110.12</v>
      </c>
      <c r="BD148" s="400">
        <f>AF148*$BD$7</f>
        <v>298924.86000000004</v>
      </c>
      <c r="BE148" s="400"/>
      <c r="BF148" s="13">
        <v>248603.44</v>
      </c>
      <c r="BG148" s="429">
        <v>257435.37</v>
      </c>
      <c r="BH148" s="400">
        <f>AJ148*$BH$7</f>
        <v>270655.07</v>
      </c>
      <c r="BI148" s="400"/>
      <c r="BJ148" s="429">
        <v>16297446.640000001</v>
      </c>
      <c r="BK148" s="429">
        <v>17609433.469999999</v>
      </c>
      <c r="BL148" s="400">
        <f>SUM(AN148,AR148,AV148,AZ148)</f>
        <v>18493197.030000001</v>
      </c>
      <c r="BM148" s="380">
        <f>BL148-BK148</f>
        <v>883763.56000000238</v>
      </c>
      <c r="BN148" s="380">
        <f>BM148/G148</f>
        <v>148.40697900923632</v>
      </c>
      <c r="BO148" s="833"/>
      <c r="BP148" s="13">
        <v>16811602.18</v>
      </c>
      <c r="BQ148" s="429">
        <v>18150978.960000001</v>
      </c>
      <c r="BR148" s="400">
        <f>SUM(BH148,BD148,AZ148,AV148,AR148,AN148)</f>
        <v>19062776.960000001</v>
      </c>
      <c r="BS148" s="430">
        <f>BR148-BQ148</f>
        <v>911798</v>
      </c>
      <c r="BT148" s="431">
        <f>BS148/G148</f>
        <v>153.11469353484466</v>
      </c>
    </row>
    <row r="149" spans="1:72">
      <c r="A149" s="346">
        <v>441</v>
      </c>
      <c r="B149" s="343">
        <v>9</v>
      </c>
      <c r="C149" s="343">
        <v>9</v>
      </c>
      <c r="D149" s="349" t="s">
        <v>180</v>
      </c>
      <c r="E149" s="20">
        <v>4396</v>
      </c>
      <c r="F149" s="20">
        <v>4358</v>
      </c>
      <c r="G149" s="12">
        <v>4304</v>
      </c>
      <c r="H149" s="12"/>
      <c r="I149" s="15">
        <v>152</v>
      </c>
      <c r="J149" s="15">
        <v>151</v>
      </c>
      <c r="K149" s="12">
        <v>148</v>
      </c>
      <c r="L149" s="12"/>
      <c r="M149" s="15">
        <v>36</v>
      </c>
      <c r="N149" s="15">
        <v>23</v>
      </c>
      <c r="O149" s="12">
        <v>31</v>
      </c>
      <c r="P149" s="12"/>
      <c r="Q149" s="15">
        <v>222</v>
      </c>
      <c r="R149" s="15">
        <v>217</v>
      </c>
      <c r="S149" s="12">
        <v>198</v>
      </c>
      <c r="T149" s="12"/>
      <c r="U149" s="15">
        <v>136</v>
      </c>
      <c r="V149" s="15">
        <v>133</v>
      </c>
      <c r="W149" s="12">
        <v>140</v>
      </c>
      <c r="X149" s="12"/>
      <c r="Y149" s="131">
        <v>546</v>
      </c>
      <c r="Z149" s="131">
        <v>524</v>
      </c>
      <c r="AA149" s="400">
        <f>SUM(K149,O149,S149,W149)</f>
        <v>517</v>
      </c>
      <c r="AB149" s="466">
        <f>AA149-Z149</f>
        <v>-7</v>
      </c>
      <c r="AC149" s="469">
        <f>AB149/Z149</f>
        <v>-1.3358778625954198E-2</v>
      </c>
      <c r="AD149" s="20">
        <v>3850</v>
      </c>
      <c r="AE149" s="20">
        <v>3834</v>
      </c>
      <c r="AF149" s="16">
        <v>3787</v>
      </c>
      <c r="AG149" s="16"/>
      <c r="AH149" s="20">
        <v>2173</v>
      </c>
      <c r="AI149" s="20">
        <v>2143</v>
      </c>
      <c r="AJ149" s="16">
        <v>2093</v>
      </c>
      <c r="AL149" s="13">
        <v>1284392.3999999999</v>
      </c>
      <c r="AM149" s="429">
        <v>1354559.09</v>
      </c>
      <c r="AN149" s="400">
        <f>K149*$AN$7</f>
        <v>1384631.76</v>
      </c>
      <c r="AO149" s="400"/>
      <c r="AP149" s="13">
        <v>323121.59999999998</v>
      </c>
      <c r="AQ149" s="429">
        <v>219390.79</v>
      </c>
      <c r="AR149" s="400">
        <f>O149*$AR$7</f>
        <v>308392.64999999997</v>
      </c>
      <c r="AS149" s="400"/>
      <c r="AT149" s="13">
        <v>1679405.58</v>
      </c>
      <c r="AU149" s="429">
        <v>1773345.7</v>
      </c>
      <c r="AV149" s="400">
        <f>S149*$AV$7</f>
        <v>1629157.8599999999</v>
      </c>
      <c r="AW149" s="400"/>
      <c r="AX149" s="13">
        <v>1760513.2</v>
      </c>
      <c r="AY149" s="429">
        <v>1841936.95</v>
      </c>
      <c r="AZ149" s="400">
        <f>W149*$AZ$7</f>
        <v>2022748</v>
      </c>
      <c r="BA149" s="400"/>
      <c r="BB149" s="13">
        <v>254639</v>
      </c>
      <c r="BC149" s="429">
        <v>269223.48</v>
      </c>
      <c r="BD149" s="400">
        <f>AF149*$BD$7</f>
        <v>277322.01</v>
      </c>
      <c r="BE149" s="400"/>
      <c r="BF149" s="13">
        <v>181402.04</v>
      </c>
      <c r="BG149" s="429">
        <v>184448.01</v>
      </c>
      <c r="BH149" s="400">
        <f>AJ149*$BH$7</f>
        <v>187763.03</v>
      </c>
      <c r="BI149" s="400"/>
      <c r="BJ149" s="429">
        <v>5047432.78</v>
      </c>
      <c r="BK149" s="429">
        <v>5189232.53</v>
      </c>
      <c r="BL149" s="400">
        <f>SUM(AN149,AR149,AV149,AZ149)</f>
        <v>5344930.2699999996</v>
      </c>
      <c r="BM149" s="380">
        <f>BL149-BK149</f>
        <v>155697.73999999929</v>
      </c>
      <c r="BN149" s="380">
        <f>BM149/G149</f>
        <v>36.175125464683852</v>
      </c>
      <c r="BO149" s="833"/>
      <c r="BP149" s="13">
        <v>5483473.8200000003</v>
      </c>
      <c r="BQ149" s="429">
        <v>5642904.0199999996</v>
      </c>
      <c r="BR149" s="400">
        <f>SUM(BH149,BD149,AZ149,AV149,AR149,AN149)</f>
        <v>5810015.3099999996</v>
      </c>
      <c r="BS149" s="430">
        <f>BR149-BQ149</f>
        <v>167111.29000000004</v>
      </c>
      <c r="BT149" s="431">
        <f>BS149/G149</f>
        <v>38.826972583643133</v>
      </c>
    </row>
    <row r="150" spans="1:72">
      <c r="A150" s="346">
        <v>444</v>
      </c>
      <c r="B150" s="343">
        <v>1</v>
      </c>
      <c r="C150" s="377">
        <v>33</v>
      </c>
      <c r="D150" s="349" t="s">
        <v>181</v>
      </c>
      <c r="E150" s="20">
        <v>45645</v>
      </c>
      <c r="F150" s="20">
        <v>45687</v>
      </c>
      <c r="G150" s="12">
        <v>45435</v>
      </c>
      <c r="H150" s="12"/>
      <c r="I150" s="15">
        <v>2022</v>
      </c>
      <c r="J150" s="15">
        <v>1946</v>
      </c>
      <c r="K150" s="12">
        <v>1933</v>
      </c>
      <c r="L150" s="12"/>
      <c r="M150" s="15">
        <v>413</v>
      </c>
      <c r="N150" s="15">
        <v>411</v>
      </c>
      <c r="O150" s="12">
        <v>355</v>
      </c>
      <c r="P150" s="12"/>
      <c r="Q150" s="15">
        <v>3065</v>
      </c>
      <c r="R150" s="15">
        <v>2900</v>
      </c>
      <c r="S150" s="12">
        <v>2782</v>
      </c>
      <c r="T150" s="12"/>
      <c r="U150" s="15">
        <v>1725</v>
      </c>
      <c r="V150" s="15">
        <v>1774</v>
      </c>
      <c r="W150" s="12">
        <v>1748</v>
      </c>
      <c r="X150" s="12"/>
      <c r="Y150" s="131">
        <v>7225</v>
      </c>
      <c r="Z150" s="131">
        <v>7031</v>
      </c>
      <c r="AA150" s="400">
        <f>SUM(K150,O150,S150,W150)</f>
        <v>6818</v>
      </c>
      <c r="AB150" s="466">
        <f>AA150-Z150</f>
        <v>-213</v>
      </c>
      <c r="AC150" s="469">
        <f>AB150/Z150</f>
        <v>-3.0294410467927749E-2</v>
      </c>
      <c r="AD150" s="20">
        <v>38420</v>
      </c>
      <c r="AE150" s="20">
        <v>38656</v>
      </c>
      <c r="AF150" s="16">
        <v>38617</v>
      </c>
      <c r="AG150" s="16"/>
      <c r="AH150" s="20">
        <v>25260</v>
      </c>
      <c r="AI150" s="20">
        <v>25279</v>
      </c>
      <c r="AJ150" s="16">
        <v>25067</v>
      </c>
      <c r="AL150" s="13">
        <v>17085798.899999999</v>
      </c>
      <c r="AM150" s="429">
        <v>17456768.140000001</v>
      </c>
      <c r="AN150" s="400">
        <f>K150*$AN$7</f>
        <v>18084413.460000001</v>
      </c>
      <c r="AO150" s="400"/>
      <c r="AP150" s="13">
        <v>3706922.8</v>
      </c>
      <c r="AQ150" s="429">
        <v>3920418.03</v>
      </c>
      <c r="AR150" s="400">
        <f>O150*$AR$7</f>
        <v>3531593.25</v>
      </c>
      <c r="AS150" s="400"/>
      <c r="AT150" s="13">
        <v>23186387.850000001</v>
      </c>
      <c r="AU150" s="429">
        <v>23699090</v>
      </c>
      <c r="AV150" s="400">
        <f>S150*$AV$7</f>
        <v>22890490.739999998</v>
      </c>
      <c r="AW150" s="400"/>
      <c r="AX150" s="13">
        <v>22330038.75</v>
      </c>
      <c r="AY150" s="429">
        <v>24568392.100000001</v>
      </c>
      <c r="AZ150" s="400">
        <f>W150*$AZ$7</f>
        <v>25255453.600000001</v>
      </c>
      <c r="BA150" s="400"/>
      <c r="BB150" s="13">
        <v>2541098.7999999998</v>
      </c>
      <c r="BC150" s="429">
        <v>2714424.32</v>
      </c>
      <c r="BD150" s="400">
        <f>AF150*$BD$7</f>
        <v>2827922.91</v>
      </c>
      <c r="BE150" s="400"/>
      <c r="BF150" s="13">
        <v>2108704.7999999998</v>
      </c>
      <c r="BG150" s="429">
        <v>2175763.5299999998</v>
      </c>
      <c r="BH150" s="400">
        <f>AJ150*$BH$7</f>
        <v>2248760.5699999998</v>
      </c>
      <c r="BI150" s="400"/>
      <c r="BJ150" s="429">
        <v>66309148.299999997</v>
      </c>
      <c r="BK150" s="429">
        <v>69644668.269999996</v>
      </c>
      <c r="BL150" s="400">
        <f>SUM(AN150,AR150,AV150,AZ150)</f>
        <v>69761951.050000012</v>
      </c>
      <c r="BM150" s="380">
        <f>BL150-BK150</f>
        <v>117282.78000001609</v>
      </c>
      <c r="BN150" s="380">
        <f>BM150/G150</f>
        <v>2.5813311323872807</v>
      </c>
      <c r="BO150" s="833"/>
      <c r="BP150" s="13">
        <v>70958951.900000006</v>
      </c>
      <c r="BQ150" s="429">
        <v>74534856.11999999</v>
      </c>
      <c r="BR150" s="400">
        <f>SUM(BH150,BD150,AZ150,AV150,AR150,AN150)</f>
        <v>74838634.530000001</v>
      </c>
      <c r="BS150" s="430">
        <f>BR150-BQ150</f>
        <v>303778.41000001132</v>
      </c>
      <c r="BT150" s="431">
        <f>BS150/G150</f>
        <v>6.6860000000002495</v>
      </c>
    </row>
    <row r="151" spans="1:72">
      <c r="A151" s="346">
        <v>445</v>
      </c>
      <c r="B151" s="343">
        <v>2</v>
      </c>
      <c r="C151" s="343">
        <v>2</v>
      </c>
      <c r="D151" s="349" t="s">
        <v>182</v>
      </c>
      <c r="E151" s="20">
        <v>14999</v>
      </c>
      <c r="F151" s="20">
        <v>14868</v>
      </c>
      <c r="G151" s="12">
        <v>14712</v>
      </c>
      <c r="H151" s="12"/>
      <c r="I151" s="15">
        <v>655</v>
      </c>
      <c r="J151" s="15">
        <v>622</v>
      </c>
      <c r="K151" s="12">
        <v>601</v>
      </c>
      <c r="L151" s="12"/>
      <c r="M151" s="15">
        <v>140</v>
      </c>
      <c r="N151" s="15">
        <v>109</v>
      </c>
      <c r="O151" s="12">
        <v>124</v>
      </c>
      <c r="P151" s="12"/>
      <c r="Q151" s="15">
        <v>997</v>
      </c>
      <c r="R151" s="15">
        <v>958</v>
      </c>
      <c r="S151" s="12">
        <v>881</v>
      </c>
      <c r="T151" s="12"/>
      <c r="U151" s="15">
        <v>550</v>
      </c>
      <c r="V151" s="15">
        <v>575</v>
      </c>
      <c r="W151" s="12">
        <v>551</v>
      </c>
      <c r="X151" s="12"/>
      <c r="Y151" s="131">
        <v>2342</v>
      </c>
      <c r="Z151" s="131">
        <v>2264</v>
      </c>
      <c r="AA151" s="400">
        <f>SUM(K151,O151,S151,W151)</f>
        <v>2157</v>
      </c>
      <c r="AB151" s="466">
        <f>AA151-Z151</f>
        <v>-107</v>
      </c>
      <c r="AC151" s="469">
        <f>AB151/Z151</f>
        <v>-4.7261484098939932E-2</v>
      </c>
      <c r="AD151" s="20">
        <v>12657</v>
      </c>
      <c r="AE151" s="20">
        <v>12604</v>
      </c>
      <c r="AF151" s="16">
        <v>12555</v>
      </c>
      <c r="AG151" s="16"/>
      <c r="AH151" s="20">
        <v>7877</v>
      </c>
      <c r="AI151" s="20">
        <v>7800</v>
      </c>
      <c r="AJ151" s="16">
        <v>7718</v>
      </c>
      <c r="AL151" s="13">
        <v>5534717.2500000009</v>
      </c>
      <c r="AM151" s="429">
        <v>5579706.9800000004</v>
      </c>
      <c r="AN151" s="400">
        <f>K151*$AN$7</f>
        <v>5622727.6200000001</v>
      </c>
      <c r="AO151" s="400"/>
      <c r="AP151" s="13">
        <v>1256584</v>
      </c>
      <c r="AQ151" s="429">
        <v>1039721.57</v>
      </c>
      <c r="AR151" s="400">
        <f>O151*$AR$7</f>
        <v>1233570.5999999999</v>
      </c>
      <c r="AS151" s="400"/>
      <c r="AT151" s="13">
        <v>7542195.3300000001</v>
      </c>
      <c r="AU151" s="429">
        <v>7828871.8000000007</v>
      </c>
      <c r="AV151" s="400">
        <f>S151*$AV$7</f>
        <v>7248929.6699999999</v>
      </c>
      <c r="AW151" s="400"/>
      <c r="AX151" s="13">
        <v>7119722.5</v>
      </c>
      <c r="AY151" s="429">
        <v>7963261.25</v>
      </c>
      <c r="AZ151" s="400">
        <f>W151*$AZ$7</f>
        <v>7960958.2000000002</v>
      </c>
      <c r="BA151" s="400"/>
      <c r="BB151" s="13">
        <v>837133.98</v>
      </c>
      <c r="BC151" s="429">
        <v>885052.88</v>
      </c>
      <c r="BD151" s="400">
        <f>AF151*$BD$7</f>
        <v>919402.65</v>
      </c>
      <c r="BE151" s="400"/>
      <c r="BF151" s="13">
        <v>657571.96000000008</v>
      </c>
      <c r="BG151" s="429">
        <v>671346</v>
      </c>
      <c r="BH151" s="400">
        <f>AJ151*$BH$7</f>
        <v>692381.77999999991</v>
      </c>
      <c r="BI151" s="400"/>
      <c r="BJ151" s="429">
        <v>21453219.079999998</v>
      </c>
      <c r="BK151" s="429">
        <v>22411561.600000001</v>
      </c>
      <c r="BL151" s="400">
        <f>SUM(AN151,AR151,AV151,AZ151)</f>
        <v>22066186.09</v>
      </c>
      <c r="BM151" s="380">
        <f>BL151-BK151</f>
        <v>-345375.51000000164</v>
      </c>
      <c r="BN151" s="380">
        <f>BM151/G151</f>
        <v>-23.475768760195869</v>
      </c>
      <c r="BO151" s="833"/>
      <c r="BP151" s="13">
        <v>22947925.02</v>
      </c>
      <c r="BQ151" s="429">
        <v>23967960.48</v>
      </c>
      <c r="BR151" s="400">
        <f>SUM(BH151,BD151,AZ151,AV151,AR151,AN151)</f>
        <v>23677970.520000003</v>
      </c>
      <c r="BS151" s="430">
        <f>BR151-BQ151</f>
        <v>-289989.95999999717</v>
      </c>
      <c r="BT151" s="431">
        <f>BS151/G151</f>
        <v>-19.711117455138471</v>
      </c>
    </row>
    <row r="152" spans="1:72">
      <c r="A152" s="346">
        <v>475</v>
      </c>
      <c r="B152" s="343">
        <v>15</v>
      </c>
      <c r="C152" s="343">
        <v>15</v>
      </c>
      <c r="D152" s="349" t="s">
        <v>183</v>
      </c>
      <c r="E152" s="20">
        <v>5456</v>
      </c>
      <c r="F152" s="20">
        <v>5415</v>
      </c>
      <c r="G152" s="12">
        <v>5392</v>
      </c>
      <c r="H152" s="12"/>
      <c r="I152" s="15">
        <v>333</v>
      </c>
      <c r="J152" s="15">
        <v>312</v>
      </c>
      <c r="K152" s="12">
        <v>289</v>
      </c>
      <c r="L152" s="12"/>
      <c r="M152" s="15">
        <v>50</v>
      </c>
      <c r="N152" s="15">
        <v>63</v>
      </c>
      <c r="O152" s="12">
        <v>65</v>
      </c>
      <c r="P152" s="12"/>
      <c r="Q152" s="15">
        <v>336</v>
      </c>
      <c r="R152" s="15">
        <v>317</v>
      </c>
      <c r="S152" s="12">
        <v>322</v>
      </c>
      <c r="T152" s="12"/>
      <c r="U152" s="15">
        <v>206</v>
      </c>
      <c r="V152" s="15">
        <v>205</v>
      </c>
      <c r="W152" s="12">
        <v>171</v>
      </c>
      <c r="X152" s="12"/>
      <c r="Y152" s="131">
        <v>925</v>
      </c>
      <c r="Z152" s="131">
        <v>897</v>
      </c>
      <c r="AA152" s="400">
        <f>SUM(K152,O152,S152,W152)</f>
        <v>847</v>
      </c>
      <c r="AB152" s="466">
        <f>AA152-Z152</f>
        <v>-50</v>
      </c>
      <c r="AC152" s="469">
        <f>AB152/Z152</f>
        <v>-5.5741360089186176E-2</v>
      </c>
      <c r="AD152" s="20">
        <v>4531</v>
      </c>
      <c r="AE152" s="20">
        <v>4518</v>
      </c>
      <c r="AF152" s="16">
        <v>4545</v>
      </c>
      <c r="AG152" s="16"/>
      <c r="AH152" s="20">
        <v>2823</v>
      </c>
      <c r="AI152" s="20">
        <v>2786</v>
      </c>
      <c r="AJ152" s="16">
        <v>2777</v>
      </c>
      <c r="AL152" s="13">
        <v>2813833.35</v>
      </c>
      <c r="AM152" s="429">
        <v>2798824.08</v>
      </c>
      <c r="AN152" s="400">
        <f>K152*$AN$7</f>
        <v>2703774.18</v>
      </c>
      <c r="AO152" s="400"/>
      <c r="AP152" s="13">
        <v>448780</v>
      </c>
      <c r="AQ152" s="429">
        <v>600939.99</v>
      </c>
      <c r="AR152" s="400">
        <f>O152*$AR$7</f>
        <v>646629.75</v>
      </c>
      <c r="AS152" s="400"/>
      <c r="AT152" s="13">
        <v>2541803.04</v>
      </c>
      <c r="AU152" s="429">
        <v>2590555.7000000002</v>
      </c>
      <c r="AV152" s="400">
        <f>S152*$AV$7</f>
        <v>2649438.54</v>
      </c>
      <c r="AW152" s="400"/>
      <c r="AX152" s="13">
        <v>2666659.7000000002</v>
      </c>
      <c r="AY152" s="429">
        <v>2839075.75</v>
      </c>
      <c r="AZ152" s="400">
        <f>W152*$AZ$7</f>
        <v>2470642.2000000002</v>
      </c>
      <c r="BA152" s="400"/>
      <c r="BB152" s="13">
        <v>299680.34000000003</v>
      </c>
      <c r="BC152" s="429">
        <v>317253.96000000002</v>
      </c>
      <c r="BD152" s="400">
        <f>AF152*$BD$7</f>
        <v>332830.35000000003</v>
      </c>
      <c r="BE152" s="400"/>
      <c r="BF152" s="13">
        <v>235664.04</v>
      </c>
      <c r="BG152" s="429">
        <v>239791.02</v>
      </c>
      <c r="BH152" s="400">
        <f>AJ152*$BH$7</f>
        <v>249124.66999999998</v>
      </c>
      <c r="BI152" s="400"/>
      <c r="BJ152" s="429">
        <v>8471076.0899999999</v>
      </c>
      <c r="BK152" s="429">
        <v>8829395.5199999996</v>
      </c>
      <c r="BL152" s="400">
        <f>SUM(AN152,AR152,AV152,AZ152)</f>
        <v>8470484.6700000018</v>
      </c>
      <c r="BM152" s="380">
        <f>BL152-BK152</f>
        <v>-358910.84999999776</v>
      </c>
      <c r="BN152" s="380">
        <f>BM152/G152</f>
        <v>-66.563584940652404</v>
      </c>
      <c r="BO152" s="833"/>
      <c r="BP152" s="13">
        <v>9006420.4699999988</v>
      </c>
      <c r="BQ152" s="429">
        <v>9386440.5</v>
      </c>
      <c r="BR152" s="400">
        <f>SUM(BH152,BD152,AZ152,AV152,AR152,AN152)</f>
        <v>9052439.6899999995</v>
      </c>
      <c r="BS152" s="430">
        <f>BR152-BQ152</f>
        <v>-334000.81000000052</v>
      </c>
      <c r="BT152" s="431">
        <f>BS152/G152</f>
        <v>-61.943770400593571</v>
      </c>
    </row>
    <row r="153" spans="1:72">
      <c r="A153" s="346">
        <v>480</v>
      </c>
      <c r="B153" s="343">
        <v>2</v>
      </c>
      <c r="C153" s="343">
        <v>2</v>
      </c>
      <c r="D153" s="349" t="s">
        <v>184</v>
      </c>
      <c r="E153" s="20">
        <v>1930</v>
      </c>
      <c r="F153" s="20">
        <v>1910</v>
      </c>
      <c r="G153" s="12">
        <v>1890</v>
      </c>
      <c r="H153" s="12"/>
      <c r="I153" s="15">
        <v>94</v>
      </c>
      <c r="J153" s="15">
        <v>86</v>
      </c>
      <c r="K153" s="12">
        <v>83</v>
      </c>
      <c r="L153" s="12"/>
      <c r="M153" s="15">
        <v>15</v>
      </c>
      <c r="N153" s="15">
        <v>17</v>
      </c>
      <c r="O153" s="12">
        <v>17</v>
      </c>
      <c r="P153" s="12"/>
      <c r="Q153" s="15">
        <v>144</v>
      </c>
      <c r="R153" s="15">
        <v>135</v>
      </c>
      <c r="S153" s="12">
        <v>117</v>
      </c>
      <c r="T153" s="12"/>
      <c r="U153" s="15">
        <v>71</v>
      </c>
      <c r="V153" s="15">
        <v>68</v>
      </c>
      <c r="W153" s="12">
        <v>71</v>
      </c>
      <c r="X153" s="12"/>
      <c r="Y153" s="131">
        <v>324</v>
      </c>
      <c r="Z153" s="131">
        <v>306</v>
      </c>
      <c r="AA153" s="400">
        <f>SUM(K153,O153,S153,W153)</f>
        <v>288</v>
      </c>
      <c r="AB153" s="466">
        <f>AA153-Z153</f>
        <v>-18</v>
      </c>
      <c r="AC153" s="469">
        <f>AB153/Z153</f>
        <v>-5.8823529411764705E-2</v>
      </c>
      <c r="AD153" s="20">
        <v>1606</v>
      </c>
      <c r="AE153" s="20">
        <v>1604</v>
      </c>
      <c r="AF153" s="16">
        <v>1602</v>
      </c>
      <c r="AG153" s="16"/>
      <c r="AH153" s="20">
        <v>1010</v>
      </c>
      <c r="AI153" s="20">
        <v>1010</v>
      </c>
      <c r="AJ153" s="16">
        <v>990</v>
      </c>
      <c r="AL153" s="13">
        <v>794295.3</v>
      </c>
      <c r="AM153" s="429">
        <v>771470.74</v>
      </c>
      <c r="AN153" s="400">
        <f>K153*$AN$7</f>
        <v>776516.46000000008</v>
      </c>
      <c r="AO153" s="400"/>
      <c r="AP153" s="13">
        <v>134634</v>
      </c>
      <c r="AQ153" s="429">
        <v>162158.41</v>
      </c>
      <c r="AR153" s="400">
        <f>O153*$AR$7</f>
        <v>169118.55</v>
      </c>
      <c r="AS153" s="400"/>
      <c r="AT153" s="13">
        <v>1089344.1599999999</v>
      </c>
      <c r="AU153" s="429">
        <v>1103233.5</v>
      </c>
      <c r="AV153" s="400">
        <f>S153*$AV$7</f>
        <v>962684.19</v>
      </c>
      <c r="AW153" s="400"/>
      <c r="AX153" s="13">
        <v>919091.45000000007</v>
      </c>
      <c r="AY153" s="429">
        <v>941742.2</v>
      </c>
      <c r="AZ153" s="400">
        <f>W153*$AZ$7</f>
        <v>1025822.2000000001</v>
      </c>
      <c r="BA153" s="400"/>
      <c r="BB153" s="13">
        <v>106220.84</v>
      </c>
      <c r="BC153" s="429">
        <v>112632.88</v>
      </c>
      <c r="BD153" s="400">
        <f>AF153*$BD$7</f>
        <v>117314.46</v>
      </c>
      <c r="BE153" s="400"/>
      <c r="BF153" s="13">
        <v>84314.8</v>
      </c>
      <c r="BG153" s="429">
        <v>86930.7</v>
      </c>
      <c r="BH153" s="400">
        <f>AJ153*$BH$7</f>
        <v>88812.9</v>
      </c>
      <c r="BI153" s="400"/>
      <c r="BJ153" s="429">
        <v>2937364.91</v>
      </c>
      <c r="BK153" s="429">
        <v>2978604.85</v>
      </c>
      <c r="BL153" s="400">
        <f>SUM(AN153,AR153,AV153,AZ153)</f>
        <v>2934141.4</v>
      </c>
      <c r="BM153" s="380">
        <f>BL153-BK153</f>
        <v>-44463.450000000186</v>
      </c>
      <c r="BN153" s="380">
        <f>BM153/G153</f>
        <v>-23.525634920635021</v>
      </c>
      <c r="BO153" s="833"/>
      <c r="BP153" s="13">
        <v>3127900.55</v>
      </c>
      <c r="BQ153" s="429">
        <v>3178168.43</v>
      </c>
      <c r="BR153" s="400">
        <f>SUM(BH153,BD153,AZ153,AV153,AR153,AN153)</f>
        <v>3140268.76</v>
      </c>
      <c r="BS153" s="430">
        <f>BR153-BQ153</f>
        <v>-37899.670000000391</v>
      </c>
      <c r="BT153" s="431">
        <f>BS153/G153</f>
        <v>-20.052735449735657</v>
      </c>
    </row>
    <row r="154" spans="1:72">
      <c r="A154" s="346">
        <v>481</v>
      </c>
      <c r="B154" s="343">
        <v>2</v>
      </c>
      <c r="C154" s="343">
        <v>2</v>
      </c>
      <c r="D154" s="349" t="s">
        <v>185</v>
      </c>
      <c r="E154" s="20">
        <v>9619</v>
      </c>
      <c r="F154" s="20">
        <v>9592</v>
      </c>
      <c r="G154" s="12">
        <v>9612</v>
      </c>
      <c r="H154" s="12"/>
      <c r="I154" s="15">
        <v>572</v>
      </c>
      <c r="J154" s="15">
        <v>553</v>
      </c>
      <c r="K154" s="12">
        <v>568</v>
      </c>
      <c r="L154" s="12"/>
      <c r="M154" s="15">
        <v>117</v>
      </c>
      <c r="N154" s="15">
        <v>112</v>
      </c>
      <c r="O154" s="12">
        <v>108</v>
      </c>
      <c r="P154" s="12"/>
      <c r="Q154" s="15">
        <v>806</v>
      </c>
      <c r="R154" s="15">
        <v>788</v>
      </c>
      <c r="S154" s="12">
        <v>760</v>
      </c>
      <c r="T154" s="12"/>
      <c r="U154" s="15">
        <v>444</v>
      </c>
      <c r="V154" s="15">
        <v>439</v>
      </c>
      <c r="W154" s="12">
        <v>424</v>
      </c>
      <c r="X154" s="12"/>
      <c r="Y154" s="131">
        <v>1939</v>
      </c>
      <c r="Z154" s="131">
        <v>1892</v>
      </c>
      <c r="AA154" s="400">
        <f>SUM(K154,O154,S154,W154)</f>
        <v>1860</v>
      </c>
      <c r="AB154" s="466">
        <f>AA154-Z154</f>
        <v>-32</v>
      </c>
      <c r="AC154" s="469">
        <f>AB154/Z154</f>
        <v>-1.6913319238900635E-2</v>
      </c>
      <c r="AD154" s="20">
        <v>7680</v>
      </c>
      <c r="AE154" s="20">
        <v>7700</v>
      </c>
      <c r="AF154" s="16">
        <v>7752</v>
      </c>
      <c r="AG154" s="16"/>
      <c r="AH154" s="20">
        <v>5527</v>
      </c>
      <c r="AI154" s="20">
        <v>5520</v>
      </c>
      <c r="AJ154" s="16">
        <v>5525</v>
      </c>
      <c r="AL154" s="13">
        <v>4833371.4000000004</v>
      </c>
      <c r="AM154" s="429">
        <v>4960736.2699999996</v>
      </c>
      <c r="AN154" s="400">
        <f>K154*$AN$7</f>
        <v>5313992.16</v>
      </c>
      <c r="AO154" s="400"/>
      <c r="AP154" s="13">
        <v>1050145.2</v>
      </c>
      <c r="AQ154" s="429">
        <v>1068337.76</v>
      </c>
      <c r="AR154" s="400">
        <f>O154*$AR$7</f>
        <v>1074400.2</v>
      </c>
      <c r="AS154" s="400"/>
      <c r="AT154" s="13">
        <v>6097301.3399999999</v>
      </c>
      <c r="AU154" s="429">
        <v>6439614.8000000007</v>
      </c>
      <c r="AV154" s="400">
        <f>S154*$AV$7</f>
        <v>6253333.2000000002</v>
      </c>
      <c r="AW154" s="400"/>
      <c r="AX154" s="13">
        <v>5747557.8000000007</v>
      </c>
      <c r="AY154" s="429">
        <v>6079776.8499999996</v>
      </c>
      <c r="AZ154" s="400">
        <f>W154*$AZ$7</f>
        <v>6126036.8000000007</v>
      </c>
      <c r="BA154" s="400"/>
      <c r="BB154" s="13">
        <v>507955.20000000001</v>
      </c>
      <c r="BC154" s="429">
        <v>540694</v>
      </c>
      <c r="BD154" s="400">
        <f>AF154*$BD$7</f>
        <v>567678.96000000008</v>
      </c>
      <c r="BE154" s="400"/>
      <c r="BF154" s="13">
        <v>461393.96</v>
      </c>
      <c r="BG154" s="429">
        <v>475106.4</v>
      </c>
      <c r="BH154" s="400">
        <f>AJ154*$BH$7</f>
        <v>495647.74999999994</v>
      </c>
      <c r="BI154" s="400"/>
      <c r="BJ154" s="429">
        <v>17728375.739999998</v>
      </c>
      <c r="BK154" s="429">
        <v>18548465.68</v>
      </c>
      <c r="BL154" s="400">
        <f>SUM(AN154,AR154,AV154,AZ154)</f>
        <v>18767762.359999999</v>
      </c>
      <c r="BM154" s="380">
        <f>BL154-BK154</f>
        <v>219296.6799999997</v>
      </c>
      <c r="BN154" s="380">
        <f>BM154/G154</f>
        <v>22.814885559716988</v>
      </c>
      <c r="BO154" s="833"/>
      <c r="BP154" s="13">
        <v>18697724.899999999</v>
      </c>
      <c r="BQ154" s="429">
        <v>19564266.079999998</v>
      </c>
      <c r="BR154" s="400">
        <f>SUM(BH154,BD154,AZ154,AV154,AR154,AN154)</f>
        <v>19831089.07</v>
      </c>
      <c r="BS154" s="430">
        <f>BR154-BQ154</f>
        <v>266822.99000000209</v>
      </c>
      <c r="BT154" s="431">
        <f>BS154/G154</f>
        <v>27.759362255514159</v>
      </c>
    </row>
    <row r="155" spans="1:72">
      <c r="A155" s="346">
        <v>483</v>
      </c>
      <c r="B155" s="343">
        <v>17</v>
      </c>
      <c r="C155" s="343">
        <v>17</v>
      </c>
      <c r="D155" s="349" t="s">
        <v>186</v>
      </c>
      <c r="E155" s="20">
        <v>1055</v>
      </c>
      <c r="F155" s="20">
        <v>1059</v>
      </c>
      <c r="G155" s="12">
        <v>1031</v>
      </c>
      <c r="H155" s="12"/>
      <c r="I155" s="15">
        <v>94</v>
      </c>
      <c r="J155" s="15">
        <v>88</v>
      </c>
      <c r="K155" s="12">
        <v>78</v>
      </c>
      <c r="L155" s="12"/>
      <c r="M155" s="15">
        <v>21</v>
      </c>
      <c r="N155" s="15">
        <v>18</v>
      </c>
      <c r="O155" s="12">
        <v>17</v>
      </c>
      <c r="P155" s="12"/>
      <c r="Q155" s="15">
        <v>126</v>
      </c>
      <c r="R155" s="15">
        <v>122</v>
      </c>
      <c r="S155" s="12">
        <v>127</v>
      </c>
      <c r="T155" s="12"/>
      <c r="U155" s="15">
        <v>38</v>
      </c>
      <c r="V155" s="15">
        <v>46</v>
      </c>
      <c r="W155" s="12">
        <v>46</v>
      </c>
      <c r="X155" s="12"/>
      <c r="Y155" s="131">
        <v>279</v>
      </c>
      <c r="Z155" s="131">
        <v>274</v>
      </c>
      <c r="AA155" s="400">
        <f>SUM(K155,O155,S155,W155)</f>
        <v>268</v>
      </c>
      <c r="AB155" s="466">
        <f>AA155-Z155</f>
        <v>-6</v>
      </c>
      <c r="AC155" s="469">
        <f>AB155/Z155</f>
        <v>-2.1897810218978103E-2</v>
      </c>
      <c r="AD155" s="20">
        <v>776</v>
      </c>
      <c r="AE155" s="20">
        <v>785</v>
      </c>
      <c r="AF155" s="16">
        <v>763</v>
      </c>
      <c r="AG155" s="16"/>
      <c r="AH155" s="20">
        <v>476</v>
      </c>
      <c r="AI155" s="20">
        <v>488</v>
      </c>
      <c r="AJ155" s="16">
        <v>469</v>
      </c>
      <c r="AL155" s="13">
        <v>794295.3</v>
      </c>
      <c r="AM155" s="429">
        <v>789411.92</v>
      </c>
      <c r="AN155" s="400">
        <f>K155*$AN$7</f>
        <v>729738.3600000001</v>
      </c>
      <c r="AO155" s="400"/>
      <c r="AP155" s="13">
        <v>188487.6</v>
      </c>
      <c r="AQ155" s="429">
        <v>171697.14</v>
      </c>
      <c r="AR155" s="400">
        <f>O155*$AR$7</f>
        <v>169118.55</v>
      </c>
      <c r="AS155" s="400"/>
      <c r="AT155" s="13">
        <v>953176.14</v>
      </c>
      <c r="AU155" s="429">
        <v>996996.20000000007</v>
      </c>
      <c r="AV155" s="400">
        <f>S155*$AV$7</f>
        <v>1044964.89</v>
      </c>
      <c r="AW155" s="400"/>
      <c r="AX155" s="13">
        <v>491908.1</v>
      </c>
      <c r="AY155" s="429">
        <v>637060.9</v>
      </c>
      <c r="AZ155" s="400">
        <f>W155*$AZ$7</f>
        <v>664617.20000000007</v>
      </c>
      <c r="BA155" s="400"/>
      <c r="BB155" s="13">
        <v>51324.639999999999</v>
      </c>
      <c r="BC155" s="429">
        <v>55122.7</v>
      </c>
      <c r="BD155" s="400">
        <f>AF155*$BD$7</f>
        <v>55874.490000000005</v>
      </c>
      <c r="BE155" s="400"/>
      <c r="BF155" s="13">
        <v>39736.480000000003</v>
      </c>
      <c r="BG155" s="429">
        <v>42002.16</v>
      </c>
      <c r="BH155" s="400">
        <f>AJ155*$BH$7</f>
        <v>42073.99</v>
      </c>
      <c r="BI155" s="400"/>
      <c r="BJ155" s="429">
        <v>2427867.14</v>
      </c>
      <c r="BK155" s="429">
        <v>2595166.16</v>
      </c>
      <c r="BL155" s="400">
        <f>SUM(AN155,AR155,AV155,AZ155)</f>
        <v>2608439.0000000005</v>
      </c>
      <c r="BM155" s="380">
        <f>BL155-BK155</f>
        <v>13272.840000000317</v>
      </c>
      <c r="BN155" s="380">
        <f>BM155/G155</f>
        <v>12.8737536372457</v>
      </c>
      <c r="BO155" s="833"/>
      <c r="BP155" s="13">
        <v>2518928.2599999998</v>
      </c>
      <c r="BQ155" s="429">
        <v>2692291.02</v>
      </c>
      <c r="BR155" s="400">
        <f>SUM(BH155,BD155,AZ155,AV155,AR155,AN155)</f>
        <v>2706387.4800000004</v>
      </c>
      <c r="BS155" s="430">
        <f>BR155-BQ155</f>
        <v>14096.460000000428</v>
      </c>
      <c r="BT155" s="431">
        <f>BS155/G155</f>
        <v>13.6726091173622</v>
      </c>
    </row>
    <row r="156" spans="1:72">
      <c r="A156" s="346">
        <v>484</v>
      </c>
      <c r="B156" s="343">
        <v>4</v>
      </c>
      <c r="C156" s="343">
        <v>4</v>
      </c>
      <c r="D156" s="349" t="s">
        <v>187</v>
      </c>
      <c r="E156" s="20">
        <v>2966</v>
      </c>
      <c r="F156" s="20">
        <v>2904</v>
      </c>
      <c r="G156" s="12">
        <v>2834</v>
      </c>
      <c r="H156" s="12"/>
      <c r="I156" s="15">
        <v>139</v>
      </c>
      <c r="J156" s="15">
        <v>128</v>
      </c>
      <c r="K156" s="12">
        <v>121</v>
      </c>
      <c r="L156" s="12"/>
      <c r="M156" s="15">
        <v>33</v>
      </c>
      <c r="N156" s="15">
        <v>24</v>
      </c>
      <c r="O156" s="12">
        <v>23</v>
      </c>
      <c r="P156" s="12"/>
      <c r="Q156" s="15">
        <v>210</v>
      </c>
      <c r="R156" s="15">
        <v>218</v>
      </c>
      <c r="S156" s="12">
        <v>197</v>
      </c>
      <c r="T156" s="12"/>
      <c r="U156" s="15">
        <v>84</v>
      </c>
      <c r="V156" s="15">
        <v>81</v>
      </c>
      <c r="W156" s="12">
        <v>94</v>
      </c>
      <c r="X156" s="12"/>
      <c r="Y156" s="131">
        <v>466</v>
      </c>
      <c r="Z156" s="131">
        <v>451</v>
      </c>
      <c r="AA156" s="400">
        <f>SUM(K156,O156,S156,W156)</f>
        <v>435</v>
      </c>
      <c r="AB156" s="466">
        <f>AA156-Z156</f>
        <v>-16</v>
      </c>
      <c r="AC156" s="469">
        <f>AB156/Z156</f>
        <v>-3.5476718403547672E-2</v>
      </c>
      <c r="AD156" s="20">
        <v>2500</v>
      </c>
      <c r="AE156" s="20">
        <v>2453</v>
      </c>
      <c r="AF156" s="16">
        <v>2399</v>
      </c>
      <c r="AG156" s="16"/>
      <c r="AH156" s="20">
        <v>1364</v>
      </c>
      <c r="AI156" s="20">
        <v>1323</v>
      </c>
      <c r="AJ156" s="16">
        <v>1276</v>
      </c>
      <c r="AL156" s="13">
        <v>1174543.05</v>
      </c>
      <c r="AM156" s="429">
        <v>1148235.52</v>
      </c>
      <c r="AN156" s="400">
        <f>K156*$AN$7</f>
        <v>1132030.02</v>
      </c>
      <c r="AO156" s="400"/>
      <c r="AP156" s="13">
        <v>296194.8</v>
      </c>
      <c r="AQ156" s="429">
        <v>228929.52</v>
      </c>
      <c r="AR156" s="400">
        <f>O156*$AR$7</f>
        <v>228807.44999999998</v>
      </c>
      <c r="AS156" s="400"/>
      <c r="AT156" s="13">
        <v>1588626.9</v>
      </c>
      <c r="AU156" s="429">
        <v>1781517.8</v>
      </c>
      <c r="AV156" s="400">
        <f>S156*$AV$7</f>
        <v>1620929.79</v>
      </c>
      <c r="AW156" s="400"/>
      <c r="AX156" s="13">
        <v>1087375.8</v>
      </c>
      <c r="AY156" s="429">
        <v>1121781.1499999999</v>
      </c>
      <c r="AZ156" s="400">
        <f>W156*$AZ$7</f>
        <v>1358130.8</v>
      </c>
      <c r="BA156" s="400"/>
      <c r="BB156" s="13">
        <v>165350</v>
      </c>
      <c r="BC156" s="429">
        <v>172249.66</v>
      </c>
      <c r="BD156" s="400">
        <f>AF156*$BD$7</f>
        <v>175678.77000000002</v>
      </c>
      <c r="BE156" s="400"/>
      <c r="BF156" s="13">
        <v>113866.72</v>
      </c>
      <c r="BG156" s="429">
        <v>113870.61</v>
      </c>
      <c r="BH156" s="400">
        <f>AJ156*$BH$7</f>
        <v>114469.95999999999</v>
      </c>
      <c r="BI156" s="400"/>
      <c r="BJ156" s="429">
        <v>4146740.55</v>
      </c>
      <c r="BK156" s="429">
        <v>4280463.99</v>
      </c>
      <c r="BL156" s="400">
        <f>SUM(AN156,AR156,AV156,AZ156)</f>
        <v>4339898.0599999996</v>
      </c>
      <c r="BM156" s="380">
        <f>BL156-BK156</f>
        <v>59434.069999999367</v>
      </c>
      <c r="BN156" s="380">
        <f>BM156/G156</f>
        <v>20.971796047988484</v>
      </c>
      <c r="BO156" s="833"/>
      <c r="BP156" s="13">
        <v>4425957.2699999996</v>
      </c>
      <c r="BQ156" s="429">
        <v>4566584.26</v>
      </c>
      <c r="BR156" s="400">
        <f>SUM(BH156,BD156,AZ156,AV156,AR156,AN156)</f>
        <v>4630046.790000001</v>
      </c>
      <c r="BS156" s="430">
        <f>BR156-BQ156</f>
        <v>63462.530000001192</v>
      </c>
      <c r="BT156" s="431">
        <f>BS156/G156</f>
        <v>22.393270995060405</v>
      </c>
    </row>
    <row r="157" spans="1:72">
      <c r="A157" s="346">
        <v>489</v>
      </c>
      <c r="B157" s="343">
        <v>8</v>
      </c>
      <c r="C157" s="343">
        <v>8</v>
      </c>
      <c r="D157" s="349" t="s">
        <v>188</v>
      </c>
      <c r="E157" s="20">
        <v>1752</v>
      </c>
      <c r="F157" s="20">
        <v>1703</v>
      </c>
      <c r="G157" s="12">
        <v>1664</v>
      </c>
      <c r="H157" s="12"/>
      <c r="I157" s="15">
        <v>46</v>
      </c>
      <c r="J157" s="15">
        <v>49</v>
      </c>
      <c r="K157" s="12">
        <v>47</v>
      </c>
      <c r="L157" s="12"/>
      <c r="M157" s="15">
        <v>8</v>
      </c>
      <c r="N157" s="15">
        <v>8</v>
      </c>
      <c r="O157" s="12">
        <v>5</v>
      </c>
      <c r="P157" s="12"/>
      <c r="Q157" s="15">
        <v>72</v>
      </c>
      <c r="R157" s="15">
        <v>68</v>
      </c>
      <c r="S157" s="12">
        <v>62</v>
      </c>
      <c r="T157" s="12"/>
      <c r="U157" s="15">
        <v>47</v>
      </c>
      <c r="V157" s="15">
        <v>47</v>
      </c>
      <c r="W157" s="12">
        <v>43</v>
      </c>
      <c r="X157" s="12"/>
      <c r="Y157" s="131">
        <v>173</v>
      </c>
      <c r="Z157" s="131">
        <v>172</v>
      </c>
      <c r="AA157" s="400">
        <f>SUM(K157,O157,S157,W157)</f>
        <v>157</v>
      </c>
      <c r="AB157" s="466">
        <f>AA157-Z157</f>
        <v>-15</v>
      </c>
      <c r="AC157" s="469">
        <f>AB157/Z157</f>
        <v>-8.7209302325581398E-2</v>
      </c>
      <c r="AD157" s="20">
        <v>1579</v>
      </c>
      <c r="AE157" s="20">
        <v>1531</v>
      </c>
      <c r="AF157" s="16">
        <v>1507</v>
      </c>
      <c r="AG157" s="16"/>
      <c r="AH157" s="20">
        <v>862</v>
      </c>
      <c r="AI157" s="20">
        <v>833</v>
      </c>
      <c r="AJ157" s="16">
        <v>813</v>
      </c>
      <c r="AL157" s="13">
        <v>388697.7</v>
      </c>
      <c r="AM157" s="429">
        <v>439558.91</v>
      </c>
      <c r="AN157" s="400">
        <f>K157*$AN$7</f>
        <v>439714.14</v>
      </c>
      <c r="AO157" s="400"/>
      <c r="AP157" s="13">
        <v>71804.800000000003</v>
      </c>
      <c r="AQ157" s="429">
        <v>76309.84</v>
      </c>
      <c r="AR157" s="400">
        <f>O157*$AR$7</f>
        <v>49740.75</v>
      </c>
      <c r="AS157" s="400"/>
      <c r="AT157" s="13">
        <v>544672.08000000007</v>
      </c>
      <c r="AU157" s="429">
        <v>555702.80000000005</v>
      </c>
      <c r="AV157" s="400">
        <f>S157*$AV$7</f>
        <v>510140.33999999997</v>
      </c>
      <c r="AW157" s="400"/>
      <c r="AX157" s="13">
        <v>608412.65</v>
      </c>
      <c r="AY157" s="429">
        <v>650910.04999999993</v>
      </c>
      <c r="AZ157" s="400">
        <f>W157*$AZ$7</f>
        <v>621272.6</v>
      </c>
      <c r="BA157" s="400"/>
      <c r="BB157" s="13">
        <v>104435.06</v>
      </c>
      <c r="BC157" s="429">
        <v>107506.82</v>
      </c>
      <c r="BD157" s="400">
        <f>AF157*$BD$7</f>
        <v>110357.61</v>
      </c>
      <c r="BE157" s="400"/>
      <c r="BF157" s="13">
        <v>71959.760000000009</v>
      </c>
      <c r="BG157" s="429">
        <v>71696.31</v>
      </c>
      <c r="BH157" s="400">
        <f>AJ157*$BH$7</f>
        <v>72934.23</v>
      </c>
      <c r="BI157" s="400"/>
      <c r="BJ157" s="429">
        <v>1613587.23</v>
      </c>
      <c r="BK157" s="429">
        <v>1722481.6</v>
      </c>
      <c r="BL157" s="400">
        <f>SUM(AN157,AR157,AV157,AZ157)</f>
        <v>1620867.83</v>
      </c>
      <c r="BM157" s="380">
        <f>BL157-BK157</f>
        <v>-101613.77000000002</v>
      </c>
      <c r="BN157" s="380">
        <f>BM157/G157</f>
        <v>-61.065967548076934</v>
      </c>
      <c r="BO157" s="833"/>
      <c r="BP157" s="13">
        <v>1789982.05</v>
      </c>
      <c r="BQ157" s="429">
        <v>1901684.73</v>
      </c>
      <c r="BR157" s="400">
        <f>SUM(BH157,BD157,AZ157,AV157,AR157,AN157)</f>
        <v>1804159.67</v>
      </c>
      <c r="BS157" s="430">
        <f>BR157-BQ157</f>
        <v>-97525.060000000056</v>
      </c>
      <c r="BT157" s="431">
        <f>BS157/G157</f>
        <v>-58.608810096153881</v>
      </c>
    </row>
    <row r="158" spans="1:72">
      <c r="A158" s="346">
        <v>491</v>
      </c>
      <c r="B158" s="343">
        <v>10</v>
      </c>
      <c r="C158" s="343">
        <v>10</v>
      </c>
      <c r="D158" s="349" t="s">
        <v>189</v>
      </c>
      <c r="E158" s="20">
        <v>51919</v>
      </c>
      <c r="F158" s="20">
        <v>51890</v>
      </c>
      <c r="G158" s="12">
        <v>51551</v>
      </c>
      <c r="H158" s="12"/>
      <c r="I158" s="15">
        <v>2281</v>
      </c>
      <c r="J158" s="15">
        <v>2175</v>
      </c>
      <c r="K158" s="12">
        <v>2133</v>
      </c>
      <c r="L158" s="12"/>
      <c r="M158" s="15">
        <v>446</v>
      </c>
      <c r="N158" s="15">
        <v>412</v>
      </c>
      <c r="O158" s="12">
        <v>402</v>
      </c>
      <c r="P158" s="12"/>
      <c r="Q158" s="15">
        <v>3104</v>
      </c>
      <c r="R158" s="15">
        <v>3055</v>
      </c>
      <c r="S158" s="12">
        <v>2950</v>
      </c>
      <c r="T158" s="12"/>
      <c r="U158" s="15">
        <v>1625</v>
      </c>
      <c r="V158" s="15">
        <v>1666</v>
      </c>
      <c r="W158" s="12">
        <v>1644</v>
      </c>
      <c r="X158" s="12"/>
      <c r="Y158" s="131">
        <v>7456</v>
      </c>
      <c r="Z158" s="131">
        <v>7308</v>
      </c>
      <c r="AA158" s="400">
        <f>SUM(K158,O158,S158,W158)</f>
        <v>7129</v>
      </c>
      <c r="AB158" s="466">
        <f>AA158-Z158</f>
        <v>-179</v>
      </c>
      <c r="AC158" s="469">
        <f>AB158/Z158</f>
        <v>-2.4493705528188286E-2</v>
      </c>
      <c r="AD158" s="20">
        <v>44463</v>
      </c>
      <c r="AE158" s="20">
        <v>44582</v>
      </c>
      <c r="AF158" s="16">
        <v>44422</v>
      </c>
      <c r="AG158" s="16"/>
      <c r="AH158" s="20">
        <v>28541</v>
      </c>
      <c r="AI158" s="20">
        <v>28521</v>
      </c>
      <c r="AJ158" s="16">
        <v>28140</v>
      </c>
      <c r="AL158" s="13">
        <v>19274335.949999999</v>
      </c>
      <c r="AM158" s="429">
        <v>19511033.25</v>
      </c>
      <c r="AN158" s="400">
        <f>K158*$AN$7</f>
        <v>19955537.460000001</v>
      </c>
      <c r="AO158" s="400"/>
      <c r="AP158" s="13">
        <v>4003117.6</v>
      </c>
      <c r="AQ158" s="429">
        <v>3929956.76</v>
      </c>
      <c r="AR158" s="400">
        <f>O158*$AR$7</f>
        <v>3999156.3</v>
      </c>
      <c r="AS158" s="400"/>
      <c r="AT158" s="13">
        <v>23481418.559999999</v>
      </c>
      <c r="AU158" s="429">
        <v>24965765.5</v>
      </c>
      <c r="AV158" s="400">
        <f>S158*$AV$7</f>
        <v>24272806.5</v>
      </c>
      <c r="AW158" s="400"/>
      <c r="AX158" s="13">
        <v>21035543.75</v>
      </c>
      <c r="AY158" s="429">
        <v>23072683.899999999</v>
      </c>
      <c r="AZ158" s="400">
        <f>W158*$AZ$7</f>
        <v>23752840.800000001</v>
      </c>
      <c r="BA158" s="400"/>
      <c r="BB158" s="13">
        <v>2940782.82</v>
      </c>
      <c r="BC158" s="429">
        <v>3130548.04</v>
      </c>
      <c r="BD158" s="400">
        <f>AF158*$BD$7</f>
        <v>3253023.06</v>
      </c>
      <c r="BE158" s="400"/>
      <c r="BF158" s="13">
        <v>2382602.6800000002</v>
      </c>
      <c r="BG158" s="429">
        <v>2454802.4700000002</v>
      </c>
      <c r="BH158" s="400">
        <f>AJ158*$BH$7</f>
        <v>2524439.4</v>
      </c>
      <c r="BI158" s="400"/>
      <c r="BJ158" s="429">
        <v>67794415.860000014</v>
      </c>
      <c r="BK158" s="429">
        <v>71479439.409999996</v>
      </c>
      <c r="BL158" s="400">
        <f>SUM(AN158,AR158,AV158,AZ158)</f>
        <v>71980341.060000002</v>
      </c>
      <c r="BM158" s="380">
        <f>BL158-BK158</f>
        <v>500901.65000000596</v>
      </c>
      <c r="BN158" s="380">
        <f>BM158/G158</f>
        <v>9.7166233438731737</v>
      </c>
      <c r="BO158" s="833"/>
      <c r="BP158" s="13">
        <v>73117801.360000014</v>
      </c>
      <c r="BQ158" s="429">
        <v>77064789.920000002</v>
      </c>
      <c r="BR158" s="400">
        <f>SUM(BH158,BD158,AZ158,AV158,AR158,AN158)</f>
        <v>77757803.520000011</v>
      </c>
      <c r="BS158" s="430">
        <f>BR158-BQ158</f>
        <v>693013.60000000894</v>
      </c>
      <c r="BT158" s="431">
        <f>BS158/G158</f>
        <v>13.443262012376268</v>
      </c>
    </row>
    <row r="159" spans="1:72">
      <c r="A159" s="346">
        <v>494</v>
      </c>
      <c r="B159" s="343">
        <v>17</v>
      </c>
      <c r="C159" s="343">
        <v>17</v>
      </c>
      <c r="D159" s="349" t="s">
        <v>190</v>
      </c>
      <c r="E159" s="20">
        <v>8827</v>
      </c>
      <c r="F159" s="20">
        <v>8749</v>
      </c>
      <c r="G159" s="12">
        <v>8767</v>
      </c>
      <c r="H159" s="12"/>
      <c r="I159" s="15">
        <v>622</v>
      </c>
      <c r="J159" s="15">
        <v>594</v>
      </c>
      <c r="K159" s="12">
        <v>623</v>
      </c>
      <c r="L159" s="12"/>
      <c r="M159" s="15">
        <v>135</v>
      </c>
      <c r="N159" s="15">
        <v>122</v>
      </c>
      <c r="O159" s="12">
        <v>95</v>
      </c>
      <c r="P159" s="12"/>
      <c r="Q159" s="15">
        <v>876</v>
      </c>
      <c r="R159" s="15">
        <v>856</v>
      </c>
      <c r="S159" s="12">
        <v>828</v>
      </c>
      <c r="T159" s="12"/>
      <c r="U159" s="15">
        <v>456</v>
      </c>
      <c r="V159" s="15">
        <v>462</v>
      </c>
      <c r="W159" s="12">
        <v>469</v>
      </c>
      <c r="X159" s="12"/>
      <c r="Y159" s="131">
        <v>2089</v>
      </c>
      <c r="Z159" s="131">
        <v>2034</v>
      </c>
      <c r="AA159" s="400">
        <f>SUM(K159,O159,S159,W159)</f>
        <v>2015</v>
      </c>
      <c r="AB159" s="466">
        <f>AA159-Z159</f>
        <v>-19</v>
      </c>
      <c r="AC159" s="469">
        <f>AB159/Z159</f>
        <v>-9.3411996066863328E-3</v>
      </c>
      <c r="AD159" s="20">
        <v>6738</v>
      </c>
      <c r="AE159" s="20">
        <v>6715</v>
      </c>
      <c r="AF159" s="16">
        <v>6752</v>
      </c>
      <c r="AG159" s="16"/>
      <c r="AH159" s="20">
        <v>4676</v>
      </c>
      <c r="AI159" s="20">
        <v>4618</v>
      </c>
      <c r="AJ159" s="16">
        <v>4618</v>
      </c>
      <c r="AL159" s="13">
        <v>5255868.9000000004</v>
      </c>
      <c r="AM159" s="429">
        <v>5328530.46</v>
      </c>
      <c r="AN159" s="400">
        <f>K159*$AN$7</f>
        <v>5828551.2600000007</v>
      </c>
      <c r="AO159" s="400"/>
      <c r="AP159" s="13">
        <v>1211706</v>
      </c>
      <c r="AQ159" s="429">
        <v>1163725.06</v>
      </c>
      <c r="AR159" s="400">
        <f>O159*$AR$7</f>
        <v>945074.25</v>
      </c>
      <c r="AS159" s="400"/>
      <c r="AT159" s="13">
        <v>6626843.6400000006</v>
      </c>
      <c r="AU159" s="429">
        <v>6995317.6000000006</v>
      </c>
      <c r="AV159" s="400">
        <f>S159*$AV$7</f>
        <v>6812841.96</v>
      </c>
      <c r="AW159" s="400"/>
      <c r="AX159" s="13">
        <v>5902897.2000000002</v>
      </c>
      <c r="AY159" s="429">
        <v>6398307.2999999998</v>
      </c>
      <c r="AZ159" s="400">
        <f>W159*$AZ$7</f>
        <v>6776205.8000000007</v>
      </c>
      <c r="BA159" s="400"/>
      <c r="BB159" s="13">
        <v>445651.32</v>
      </c>
      <c r="BC159" s="429">
        <v>471527.3</v>
      </c>
      <c r="BD159" s="400">
        <f>AF159*$BD$7</f>
        <v>494448.96</v>
      </c>
      <c r="BE159" s="400"/>
      <c r="BF159" s="13">
        <v>390352.48</v>
      </c>
      <c r="BG159" s="429">
        <v>397471.26</v>
      </c>
      <c r="BH159" s="400">
        <f>AJ159*$BH$7</f>
        <v>414280.77999999997</v>
      </c>
      <c r="BI159" s="400"/>
      <c r="BJ159" s="429">
        <v>18997315.739999998</v>
      </c>
      <c r="BK159" s="429">
        <v>19885880.420000002</v>
      </c>
      <c r="BL159" s="400">
        <f>SUM(AN159,AR159,AV159,AZ159)</f>
        <v>20362673.270000003</v>
      </c>
      <c r="BM159" s="380">
        <f>BL159-BK159</f>
        <v>476792.85000000149</v>
      </c>
      <c r="BN159" s="380">
        <f>BM159/G159</f>
        <v>54.384949241473876</v>
      </c>
      <c r="BO159" s="833"/>
      <c r="BP159" s="13">
        <v>19833319.539999999</v>
      </c>
      <c r="BQ159" s="429">
        <v>20754878.98</v>
      </c>
      <c r="BR159" s="400">
        <f>SUM(BH159,BD159,AZ159,AV159,AR159,AN159)</f>
        <v>21271403.010000002</v>
      </c>
      <c r="BS159" s="430">
        <f>BR159-BQ159</f>
        <v>516524.03000000119</v>
      </c>
      <c r="BT159" s="431">
        <f>BS159/G159</f>
        <v>58.916850690087962</v>
      </c>
    </row>
    <row r="160" spans="1:72">
      <c r="A160" s="346">
        <v>495</v>
      </c>
      <c r="B160" s="343">
        <v>13</v>
      </c>
      <c r="C160" s="343">
        <v>13</v>
      </c>
      <c r="D160" s="349" t="s">
        <v>191</v>
      </c>
      <c r="E160" s="20">
        <v>1430</v>
      </c>
      <c r="F160" s="20">
        <v>1393</v>
      </c>
      <c r="G160" s="12">
        <v>1386</v>
      </c>
      <c r="H160" s="12"/>
      <c r="I160" s="15">
        <v>55</v>
      </c>
      <c r="J160" s="15">
        <v>48</v>
      </c>
      <c r="K160" s="12">
        <v>46</v>
      </c>
      <c r="L160" s="12"/>
      <c r="M160" s="15">
        <v>13</v>
      </c>
      <c r="N160" s="15">
        <v>10</v>
      </c>
      <c r="O160" s="12">
        <v>9</v>
      </c>
      <c r="P160" s="12"/>
      <c r="Q160" s="15">
        <v>76</v>
      </c>
      <c r="R160" s="15">
        <v>68</v>
      </c>
      <c r="S160" s="12">
        <v>74</v>
      </c>
      <c r="T160" s="12"/>
      <c r="U160" s="15">
        <v>54</v>
      </c>
      <c r="V160" s="15">
        <v>47</v>
      </c>
      <c r="W160" s="12">
        <v>42</v>
      </c>
      <c r="X160" s="12"/>
      <c r="Y160" s="131">
        <v>198</v>
      </c>
      <c r="Z160" s="131">
        <v>173</v>
      </c>
      <c r="AA160" s="400">
        <f>SUM(K160,O160,S160,W160)</f>
        <v>171</v>
      </c>
      <c r="AB160" s="466">
        <f>AA160-Z160</f>
        <v>-2</v>
      </c>
      <c r="AC160" s="469">
        <f>AB160/Z160</f>
        <v>-1.1560693641618497E-2</v>
      </c>
      <c r="AD160" s="20">
        <v>1232</v>
      </c>
      <c r="AE160" s="20">
        <v>1220</v>
      </c>
      <c r="AF160" s="16">
        <v>1215</v>
      </c>
      <c r="AG160" s="16"/>
      <c r="AH160" s="20">
        <v>644</v>
      </c>
      <c r="AI160" s="20">
        <v>613</v>
      </c>
      <c r="AJ160" s="16">
        <v>610</v>
      </c>
      <c r="AL160" s="13">
        <v>464747.25000000012</v>
      </c>
      <c r="AM160" s="429">
        <v>430588.32</v>
      </c>
      <c r="AN160" s="400">
        <f>K160*$AN$7</f>
        <v>430358.52</v>
      </c>
      <c r="AO160" s="400"/>
      <c r="AP160" s="13">
        <v>116682.8</v>
      </c>
      <c r="AQ160" s="429">
        <v>95387.299999999988</v>
      </c>
      <c r="AR160" s="400">
        <f>O160*$AR$7</f>
        <v>89533.349999999991</v>
      </c>
      <c r="AS160" s="400"/>
      <c r="AT160" s="13">
        <v>574931.64</v>
      </c>
      <c r="AU160" s="429">
        <v>555702.80000000005</v>
      </c>
      <c r="AV160" s="400">
        <f>S160*$AV$7</f>
        <v>608877.17999999993</v>
      </c>
      <c r="AW160" s="400"/>
      <c r="AX160" s="13">
        <v>699027.3</v>
      </c>
      <c r="AY160" s="429">
        <v>650910.04999999993</v>
      </c>
      <c r="AZ160" s="400">
        <f>W160*$AZ$7</f>
        <v>606824.4</v>
      </c>
      <c r="BA160" s="400"/>
      <c r="BB160" s="13">
        <v>81484.479999999996</v>
      </c>
      <c r="BC160" s="429">
        <v>85668.4</v>
      </c>
      <c r="BD160" s="400">
        <f>AF160*$BD$7</f>
        <v>88974.450000000012</v>
      </c>
      <c r="BE160" s="400"/>
      <c r="BF160" s="13">
        <v>53761.120000000003</v>
      </c>
      <c r="BG160" s="429">
        <v>52760.91</v>
      </c>
      <c r="BH160" s="400">
        <f>AJ160*$BH$7</f>
        <v>54723.1</v>
      </c>
      <c r="BI160" s="400"/>
      <c r="BJ160" s="429">
        <v>1855388.99</v>
      </c>
      <c r="BK160" s="429">
        <v>1732588.47</v>
      </c>
      <c r="BL160" s="400">
        <f>SUM(AN160,AR160,AV160,AZ160)</f>
        <v>1735593.4499999997</v>
      </c>
      <c r="BM160" s="380">
        <f>BL160-BK160</f>
        <v>3004.9799999997485</v>
      </c>
      <c r="BN160" s="380">
        <f>BM160/G160</f>
        <v>2.1680952380950567</v>
      </c>
      <c r="BO160" s="833"/>
      <c r="BP160" s="13">
        <v>1990634.59</v>
      </c>
      <c r="BQ160" s="429">
        <v>1871017.78</v>
      </c>
      <c r="BR160" s="400">
        <f>SUM(BH160,BD160,AZ160,AV160,AR160,AN160)</f>
        <v>1879291</v>
      </c>
      <c r="BS160" s="430">
        <f>BR160-BQ160</f>
        <v>8273.2199999999721</v>
      </c>
      <c r="BT160" s="431">
        <f>BS160/G160</f>
        <v>5.9691341991341789</v>
      </c>
    </row>
    <row r="161" spans="1:72">
      <c r="A161" s="346">
        <v>498</v>
      </c>
      <c r="B161" s="343">
        <v>19</v>
      </c>
      <c r="C161" s="343">
        <v>19</v>
      </c>
      <c r="D161" s="349" t="s">
        <v>192</v>
      </c>
      <c r="E161" s="20">
        <v>2325</v>
      </c>
      <c r="F161" s="20">
        <v>2313</v>
      </c>
      <c r="G161" s="12">
        <v>2323</v>
      </c>
      <c r="H161" s="12"/>
      <c r="I161" s="15">
        <v>105</v>
      </c>
      <c r="J161" s="15">
        <v>108</v>
      </c>
      <c r="K161" s="12">
        <v>107</v>
      </c>
      <c r="L161" s="12"/>
      <c r="M161" s="15">
        <v>23</v>
      </c>
      <c r="N161" s="15">
        <v>15</v>
      </c>
      <c r="O161" s="12">
        <v>21</v>
      </c>
      <c r="P161" s="12"/>
      <c r="Q161" s="15">
        <v>148</v>
      </c>
      <c r="R161" s="15">
        <v>140</v>
      </c>
      <c r="S161" s="12">
        <v>131</v>
      </c>
      <c r="T161" s="12"/>
      <c r="U161" s="15">
        <v>93</v>
      </c>
      <c r="V161" s="15">
        <v>93</v>
      </c>
      <c r="W161" s="12">
        <v>95</v>
      </c>
      <c r="X161" s="12"/>
      <c r="Y161" s="131">
        <v>369</v>
      </c>
      <c r="Z161" s="131">
        <v>356</v>
      </c>
      <c r="AA161" s="400">
        <f>SUM(K161,O161,S161,W161)</f>
        <v>354</v>
      </c>
      <c r="AB161" s="466">
        <f>AA161-Z161</f>
        <v>-2</v>
      </c>
      <c r="AC161" s="469">
        <f>AB161/Z161</f>
        <v>-5.6179775280898875E-3</v>
      </c>
      <c r="AD161" s="20">
        <v>1956</v>
      </c>
      <c r="AE161" s="20">
        <v>1957</v>
      </c>
      <c r="AF161" s="16">
        <v>1969</v>
      </c>
      <c r="AG161" s="16"/>
      <c r="AH161" s="20">
        <v>1261</v>
      </c>
      <c r="AI161" s="20">
        <v>1271</v>
      </c>
      <c r="AJ161" s="16">
        <v>1263</v>
      </c>
      <c r="AL161" s="13">
        <v>887244.75000000012</v>
      </c>
      <c r="AM161" s="429">
        <v>968823.72</v>
      </c>
      <c r="AN161" s="400">
        <f>K161*$AN$7</f>
        <v>1001051.3400000001</v>
      </c>
      <c r="AO161" s="400"/>
      <c r="AP161" s="13">
        <v>206438.8</v>
      </c>
      <c r="AQ161" s="429">
        <v>143080.95000000001</v>
      </c>
      <c r="AR161" s="400">
        <f>O161*$AR$7</f>
        <v>208911.15</v>
      </c>
      <c r="AS161" s="400"/>
      <c r="AT161" s="13">
        <v>1119603.72</v>
      </c>
      <c r="AU161" s="429">
        <v>1144094</v>
      </c>
      <c r="AV161" s="400">
        <f>S161*$AV$7</f>
        <v>1077877.17</v>
      </c>
      <c r="AW161" s="400"/>
      <c r="AX161" s="13">
        <v>1203880.3500000001</v>
      </c>
      <c r="AY161" s="429">
        <v>1287970.95</v>
      </c>
      <c r="AZ161" s="400">
        <f>W161*$AZ$7</f>
        <v>1372579</v>
      </c>
      <c r="BA161" s="400"/>
      <c r="BB161" s="13">
        <v>129369.84</v>
      </c>
      <c r="BC161" s="429">
        <v>137420.54</v>
      </c>
      <c r="BD161" s="400">
        <f>AF161*$BD$7</f>
        <v>144189.87</v>
      </c>
      <c r="BE161" s="400"/>
      <c r="BF161" s="13">
        <v>105268.28</v>
      </c>
      <c r="BG161" s="429">
        <v>109394.97</v>
      </c>
      <c r="BH161" s="400">
        <f>AJ161*$BH$7</f>
        <v>113303.73</v>
      </c>
      <c r="BI161" s="400"/>
      <c r="BJ161" s="429">
        <v>3417167.62</v>
      </c>
      <c r="BK161" s="429">
        <v>3543969.62</v>
      </c>
      <c r="BL161" s="400">
        <f>SUM(AN161,AR161,AV161,AZ161)</f>
        <v>3660418.66</v>
      </c>
      <c r="BM161" s="380">
        <f>BL161-BK161</f>
        <v>116449.04000000004</v>
      </c>
      <c r="BN161" s="380">
        <f>BM161/G161</f>
        <v>50.12873009040036</v>
      </c>
      <c r="BO161" s="833"/>
      <c r="BP161" s="13">
        <v>3651805.74</v>
      </c>
      <c r="BQ161" s="429">
        <v>3790785.13</v>
      </c>
      <c r="BR161" s="400">
        <f>SUM(BH161,BD161,AZ161,AV161,AR161,AN161)</f>
        <v>3917912.26</v>
      </c>
      <c r="BS161" s="430">
        <f>BR161-BQ161</f>
        <v>127127.12999999989</v>
      </c>
      <c r="BT161" s="431">
        <f>BS161/G161</f>
        <v>54.725411106327975</v>
      </c>
    </row>
    <row r="162" spans="1:72">
      <c r="A162" s="346">
        <v>499</v>
      </c>
      <c r="B162" s="343">
        <v>15</v>
      </c>
      <c r="C162" s="343">
        <v>15</v>
      </c>
      <c r="D162" s="349" t="s">
        <v>193</v>
      </c>
      <c r="E162" s="20">
        <v>19763</v>
      </c>
      <c r="F162" s="20">
        <v>19738</v>
      </c>
      <c r="G162" s="12">
        <v>19792</v>
      </c>
      <c r="H162" s="12"/>
      <c r="I162" s="15">
        <v>1270</v>
      </c>
      <c r="J162" s="15">
        <v>1220</v>
      </c>
      <c r="K162" s="12">
        <v>1213</v>
      </c>
      <c r="L162" s="12"/>
      <c r="M162" s="15">
        <v>241</v>
      </c>
      <c r="N162" s="15">
        <v>225</v>
      </c>
      <c r="O162" s="12">
        <v>223</v>
      </c>
      <c r="P162" s="12"/>
      <c r="Q162" s="15">
        <v>1656</v>
      </c>
      <c r="R162" s="15">
        <v>1624</v>
      </c>
      <c r="S162" s="12">
        <v>1574</v>
      </c>
      <c r="T162" s="12"/>
      <c r="U162" s="15">
        <v>804</v>
      </c>
      <c r="V162" s="15">
        <v>845</v>
      </c>
      <c r="W162" s="12">
        <v>858</v>
      </c>
      <c r="X162" s="12"/>
      <c r="Y162" s="131">
        <v>3971</v>
      </c>
      <c r="Z162" s="131">
        <v>3914</v>
      </c>
      <c r="AA162" s="400">
        <f>SUM(K162,O162,S162,W162)</f>
        <v>3868</v>
      </c>
      <c r="AB162" s="466">
        <f>AA162-Z162</f>
        <v>-46</v>
      </c>
      <c r="AC162" s="469">
        <f>AB162/Z162</f>
        <v>-1.1752682677567705E-2</v>
      </c>
      <c r="AD162" s="20">
        <v>15792</v>
      </c>
      <c r="AE162" s="20">
        <v>15824</v>
      </c>
      <c r="AF162" s="16">
        <v>15924</v>
      </c>
      <c r="AG162" s="16"/>
      <c r="AH162" s="20">
        <v>10730</v>
      </c>
      <c r="AI162" s="20">
        <v>10676</v>
      </c>
      <c r="AJ162" s="16">
        <v>10720</v>
      </c>
      <c r="AL162" s="13">
        <v>10731436.5</v>
      </c>
      <c r="AM162" s="429">
        <v>10944119.800000001</v>
      </c>
      <c r="AN162" s="400">
        <f>K162*$AN$7</f>
        <v>11348367.060000001</v>
      </c>
      <c r="AO162" s="400"/>
      <c r="AP162" s="13">
        <v>2163119.6</v>
      </c>
      <c r="AQ162" s="429">
        <v>2146214.25</v>
      </c>
      <c r="AR162" s="400">
        <f>O162*$AR$7</f>
        <v>2218437.4499999997</v>
      </c>
      <c r="AS162" s="400"/>
      <c r="AT162" s="13">
        <v>12527457.84</v>
      </c>
      <c r="AU162" s="429">
        <v>13271490.4</v>
      </c>
      <c r="AV162" s="400">
        <f>S162*$AV$7</f>
        <v>12950982.18</v>
      </c>
      <c r="AW162" s="400"/>
      <c r="AX162" s="13">
        <v>10407739.800000001</v>
      </c>
      <c r="AY162" s="429">
        <v>11702531.75</v>
      </c>
      <c r="AZ162" s="400">
        <f>W162*$AZ$7</f>
        <v>12396555.600000001</v>
      </c>
      <c r="BA162" s="400"/>
      <c r="BB162" s="13">
        <v>1044482.88</v>
      </c>
      <c r="BC162" s="429">
        <v>1111161.28</v>
      </c>
      <c r="BD162" s="400">
        <f>AF162*$BD$7</f>
        <v>1166114.52</v>
      </c>
      <c r="BE162" s="400"/>
      <c r="BF162" s="13">
        <v>895740.4</v>
      </c>
      <c r="BG162" s="429">
        <v>918883.32</v>
      </c>
      <c r="BH162" s="400">
        <f>AJ162*$BH$7</f>
        <v>961691.2</v>
      </c>
      <c r="BI162" s="400"/>
      <c r="BJ162" s="429">
        <v>35829753.739999987</v>
      </c>
      <c r="BK162" s="429">
        <v>38064356.200000003</v>
      </c>
      <c r="BL162" s="400">
        <f>SUM(AN162,AR162,AV162,AZ162)</f>
        <v>38914342.289999999</v>
      </c>
      <c r="BM162" s="380">
        <f>BL162-BK162</f>
        <v>849986.08999999613</v>
      </c>
      <c r="BN162" s="380">
        <f>BM162/G162</f>
        <v>42.945942299918961</v>
      </c>
      <c r="BO162" s="833"/>
      <c r="BP162" s="13">
        <v>37769977.020000003</v>
      </c>
      <c r="BQ162" s="429">
        <v>40094400.799999997</v>
      </c>
      <c r="BR162" s="400">
        <f>SUM(BH162,BD162,AZ162,AV162,AR162,AN162)</f>
        <v>41042148.009999998</v>
      </c>
      <c r="BS162" s="430">
        <f>BR162-BQ162</f>
        <v>947747.21000000089</v>
      </c>
      <c r="BT162" s="431">
        <f>BS162/G162</f>
        <v>47.885368330638684</v>
      </c>
    </row>
    <row r="163" spans="1:72">
      <c r="A163" s="346">
        <v>500</v>
      </c>
      <c r="B163" s="343">
        <v>13</v>
      </c>
      <c r="C163" s="343">
        <v>13</v>
      </c>
      <c r="D163" s="349" t="s">
        <v>194</v>
      </c>
      <c r="E163" s="20">
        <v>10551</v>
      </c>
      <c r="F163" s="20">
        <v>10614</v>
      </c>
      <c r="G163" s="12">
        <v>10646</v>
      </c>
      <c r="H163" s="12"/>
      <c r="I163" s="15">
        <v>668</v>
      </c>
      <c r="J163" s="15">
        <v>670</v>
      </c>
      <c r="K163" s="12">
        <v>657</v>
      </c>
      <c r="L163" s="12"/>
      <c r="M163" s="15">
        <v>138</v>
      </c>
      <c r="N163" s="15">
        <v>120</v>
      </c>
      <c r="O163" s="12">
        <v>129</v>
      </c>
      <c r="P163" s="12"/>
      <c r="Q163" s="15">
        <v>1021</v>
      </c>
      <c r="R163" s="15">
        <v>981</v>
      </c>
      <c r="S163" s="12">
        <v>943</v>
      </c>
      <c r="T163" s="12"/>
      <c r="U163" s="15">
        <v>498</v>
      </c>
      <c r="V163" s="15">
        <v>521</v>
      </c>
      <c r="W163" s="12">
        <v>537</v>
      </c>
      <c r="X163" s="12"/>
      <c r="Y163" s="131">
        <v>2325</v>
      </c>
      <c r="Z163" s="131">
        <v>2292</v>
      </c>
      <c r="AA163" s="400">
        <f>SUM(K163,O163,S163,W163)</f>
        <v>2266</v>
      </c>
      <c r="AB163" s="466">
        <f>AA163-Z163</f>
        <v>-26</v>
      </c>
      <c r="AC163" s="469">
        <f>AB163/Z163</f>
        <v>-1.1343804537521814E-2</v>
      </c>
      <c r="AD163" s="20">
        <v>8226</v>
      </c>
      <c r="AE163" s="20">
        <v>8322</v>
      </c>
      <c r="AF163" s="16">
        <v>8380</v>
      </c>
      <c r="AG163" s="16"/>
      <c r="AH163" s="20">
        <v>5800</v>
      </c>
      <c r="AI163" s="20">
        <v>5828</v>
      </c>
      <c r="AJ163" s="16">
        <v>5823</v>
      </c>
      <c r="AL163" s="13">
        <v>5644566.6000000006</v>
      </c>
      <c r="AM163" s="429">
        <v>6010295.2999999998</v>
      </c>
      <c r="AN163" s="400">
        <f>K163*$AN$7</f>
        <v>6146642.3400000008</v>
      </c>
      <c r="AO163" s="400"/>
      <c r="AP163" s="13">
        <v>1238632.8</v>
      </c>
      <c r="AQ163" s="429">
        <v>1144647.6000000001</v>
      </c>
      <c r="AR163" s="400">
        <f>O163*$AR$7</f>
        <v>1283311.3499999999</v>
      </c>
      <c r="AS163" s="400"/>
      <c r="AT163" s="13">
        <v>7723752.6900000004</v>
      </c>
      <c r="AU163" s="429">
        <v>8016830.1000000006</v>
      </c>
      <c r="AV163" s="400">
        <f>S163*$AV$7</f>
        <v>7759070.0099999998</v>
      </c>
      <c r="AW163" s="400"/>
      <c r="AX163" s="13">
        <v>6446585.1000000006</v>
      </c>
      <c r="AY163" s="429">
        <v>7215407.1499999994</v>
      </c>
      <c r="AZ163" s="400">
        <f>W163*$AZ$7</f>
        <v>7758683.4000000004</v>
      </c>
      <c r="BA163" s="400"/>
      <c r="BB163" s="13">
        <v>544067.64</v>
      </c>
      <c r="BC163" s="429">
        <v>584370.84</v>
      </c>
      <c r="BD163" s="400">
        <f>AF163*$BD$7</f>
        <v>613667.4</v>
      </c>
      <c r="BE163" s="400"/>
      <c r="BF163" s="13">
        <v>484184</v>
      </c>
      <c r="BG163" s="429">
        <v>501615.96</v>
      </c>
      <c r="BH163" s="400">
        <f>AJ163*$BH$7</f>
        <v>522381.32999999996</v>
      </c>
      <c r="BI163" s="400"/>
      <c r="BJ163" s="429">
        <v>21053537.190000001</v>
      </c>
      <c r="BK163" s="429">
        <v>22387180.149999999</v>
      </c>
      <c r="BL163" s="400">
        <f>SUM(AN163,AR163,AV163,AZ163)</f>
        <v>22947707.100000001</v>
      </c>
      <c r="BM163" s="380">
        <f>BL163-BK163</f>
        <v>560526.95000000298</v>
      </c>
      <c r="BN163" s="380">
        <f>BM163/G163</f>
        <v>52.651413676498493</v>
      </c>
      <c r="BO163" s="833"/>
      <c r="BP163" s="13">
        <v>22081788.829999998</v>
      </c>
      <c r="BQ163" s="429">
        <v>23473166.949999999</v>
      </c>
      <c r="BR163" s="400">
        <f>SUM(BH163,BD163,AZ163,AV163,AR163,AN163)</f>
        <v>24083755.830000002</v>
      </c>
      <c r="BS163" s="430">
        <f>BR163-BQ163</f>
        <v>610588.88000000268</v>
      </c>
      <c r="BT163" s="431">
        <f>BS163/G163</f>
        <v>57.353830546684449</v>
      </c>
    </row>
    <row r="164" spans="1:72">
      <c r="A164" s="346">
        <v>503</v>
      </c>
      <c r="B164" s="343">
        <v>2</v>
      </c>
      <c r="C164" s="343">
        <v>2</v>
      </c>
      <c r="D164" s="349" t="s">
        <v>195</v>
      </c>
      <c r="E164" s="20">
        <v>7515</v>
      </c>
      <c r="F164" s="20">
        <v>7477</v>
      </c>
      <c r="G164" s="12">
        <v>7424</v>
      </c>
      <c r="H164" s="12"/>
      <c r="I164" s="15">
        <v>389</v>
      </c>
      <c r="J164" s="15">
        <v>360</v>
      </c>
      <c r="K164" s="12">
        <v>353</v>
      </c>
      <c r="L164" s="12"/>
      <c r="M164" s="15">
        <v>76</v>
      </c>
      <c r="N164" s="15">
        <v>72</v>
      </c>
      <c r="O164" s="12">
        <v>51</v>
      </c>
      <c r="P164" s="12"/>
      <c r="Q164" s="15">
        <v>471</v>
      </c>
      <c r="R164" s="15">
        <v>464</v>
      </c>
      <c r="S164" s="12">
        <v>461</v>
      </c>
      <c r="T164" s="12"/>
      <c r="U164" s="15">
        <v>266</v>
      </c>
      <c r="V164" s="15">
        <v>260</v>
      </c>
      <c r="W164" s="12">
        <v>242</v>
      </c>
      <c r="X164" s="12"/>
      <c r="Y164" s="131">
        <v>1202</v>
      </c>
      <c r="Z164" s="131">
        <v>1156</v>
      </c>
      <c r="AA164" s="400">
        <f>SUM(K164,O164,S164,W164)</f>
        <v>1107</v>
      </c>
      <c r="AB164" s="466">
        <f>AA164-Z164</f>
        <v>-49</v>
      </c>
      <c r="AC164" s="469">
        <f>AB164/Z164</f>
        <v>-4.2387543252595153E-2</v>
      </c>
      <c r="AD164" s="20">
        <v>6313</v>
      </c>
      <c r="AE164" s="20">
        <v>6321</v>
      </c>
      <c r="AF164" s="16">
        <v>6317</v>
      </c>
      <c r="AG164" s="16"/>
      <c r="AH164" s="20">
        <v>4018</v>
      </c>
      <c r="AI164" s="20">
        <v>3961</v>
      </c>
      <c r="AJ164" s="16">
        <v>3925</v>
      </c>
      <c r="AL164" s="13">
        <v>3287030.55</v>
      </c>
      <c r="AM164" s="429">
        <v>3229412.4</v>
      </c>
      <c r="AN164" s="400">
        <f>K164*$AN$7</f>
        <v>3302533.8600000003</v>
      </c>
      <c r="AO164" s="400"/>
      <c r="AP164" s="13">
        <v>682145.6</v>
      </c>
      <c r="AQ164" s="429">
        <v>686788.55999999994</v>
      </c>
      <c r="AR164" s="400">
        <f>O164*$AR$7</f>
        <v>507355.64999999997</v>
      </c>
      <c r="AS164" s="400"/>
      <c r="AT164" s="13">
        <v>3563063.19</v>
      </c>
      <c r="AU164" s="429">
        <v>3791854.4</v>
      </c>
      <c r="AV164" s="400">
        <f>S164*$AV$7</f>
        <v>3793140.27</v>
      </c>
      <c r="AW164" s="400"/>
      <c r="AX164" s="13">
        <v>3443356.7</v>
      </c>
      <c r="AY164" s="429">
        <v>3600779</v>
      </c>
      <c r="AZ164" s="400">
        <f>W164*$AZ$7</f>
        <v>3496464.4000000004</v>
      </c>
      <c r="BA164" s="400"/>
      <c r="BB164" s="13">
        <v>417541.82</v>
      </c>
      <c r="BC164" s="429">
        <v>443860.62</v>
      </c>
      <c r="BD164" s="400">
        <f>AF164*$BD$7</f>
        <v>462593.91000000003</v>
      </c>
      <c r="BE164" s="400"/>
      <c r="BF164" s="13">
        <v>335422.64</v>
      </c>
      <c r="BG164" s="429">
        <v>340923.27</v>
      </c>
      <c r="BH164" s="400">
        <f>AJ164*$BH$7</f>
        <v>352111.75</v>
      </c>
      <c r="BI164" s="400"/>
      <c r="BJ164" s="429">
        <v>10975596.039999999</v>
      </c>
      <c r="BK164" s="429">
        <v>11308834.359999999</v>
      </c>
      <c r="BL164" s="400">
        <f>SUM(AN164,AR164,AV164,AZ164)</f>
        <v>11099494.18</v>
      </c>
      <c r="BM164" s="380">
        <f>BL164-BK164</f>
        <v>-209340.1799999997</v>
      </c>
      <c r="BN164" s="380">
        <f>BM164/G164</f>
        <v>-28.197761314655132</v>
      </c>
      <c r="BO164" s="833"/>
      <c r="BP164" s="13">
        <v>11728560.5</v>
      </c>
      <c r="BQ164" s="429">
        <v>12093618.25</v>
      </c>
      <c r="BR164" s="400">
        <f>SUM(BH164,BD164,AZ164,AV164,AR164,AN164)</f>
        <v>11914199.84</v>
      </c>
      <c r="BS164" s="430">
        <f>BR164-BQ164</f>
        <v>-179418.41000000015</v>
      </c>
      <c r="BT164" s="431">
        <f>BS164/G164</f>
        <v>-24.167350484913815</v>
      </c>
    </row>
    <row r="165" spans="1:72">
      <c r="A165" s="346">
        <v>504</v>
      </c>
      <c r="B165" s="343">
        <v>1</v>
      </c>
      <c r="C165" s="377">
        <v>34</v>
      </c>
      <c r="D165" s="349" t="s">
        <v>196</v>
      </c>
      <c r="E165" s="20">
        <v>1715</v>
      </c>
      <c r="F165" s="20">
        <v>1677</v>
      </c>
      <c r="G165" s="12">
        <v>1692</v>
      </c>
      <c r="H165" s="12"/>
      <c r="I165" s="15">
        <v>69</v>
      </c>
      <c r="J165" s="15">
        <v>60</v>
      </c>
      <c r="K165" s="12">
        <v>70</v>
      </c>
      <c r="L165" s="12"/>
      <c r="M165" s="15">
        <v>12</v>
      </c>
      <c r="N165" s="15">
        <v>12</v>
      </c>
      <c r="O165" s="12">
        <v>11</v>
      </c>
      <c r="P165" s="12"/>
      <c r="Q165" s="15">
        <v>113</v>
      </c>
      <c r="R165" s="15">
        <v>105</v>
      </c>
      <c r="S165" s="12">
        <v>96</v>
      </c>
      <c r="T165" s="12"/>
      <c r="U165" s="15">
        <v>62</v>
      </c>
      <c r="V165" s="15">
        <v>56</v>
      </c>
      <c r="W165" s="12">
        <v>54</v>
      </c>
      <c r="X165" s="12"/>
      <c r="Y165" s="131">
        <v>256</v>
      </c>
      <c r="Z165" s="131">
        <v>233</v>
      </c>
      <c r="AA165" s="400">
        <f>SUM(K165,O165,S165,W165)</f>
        <v>231</v>
      </c>
      <c r="AB165" s="466">
        <f>AA165-Z165</f>
        <v>-2</v>
      </c>
      <c r="AC165" s="469">
        <f>AB165/Z165</f>
        <v>-8.5836909871244635E-3</v>
      </c>
      <c r="AD165" s="20">
        <v>1459</v>
      </c>
      <c r="AE165" s="20">
        <v>1444</v>
      </c>
      <c r="AF165" s="16">
        <v>1461</v>
      </c>
      <c r="AG165" s="16"/>
      <c r="AH165" s="20">
        <v>889</v>
      </c>
      <c r="AI165" s="20">
        <v>888</v>
      </c>
      <c r="AJ165" s="16">
        <v>877</v>
      </c>
      <c r="AL165" s="13">
        <v>583046.55000000005</v>
      </c>
      <c r="AM165" s="429">
        <v>538235.4</v>
      </c>
      <c r="AN165" s="400">
        <f>K165*$AN$7</f>
        <v>654893.4</v>
      </c>
      <c r="AO165" s="400"/>
      <c r="AP165" s="13">
        <v>107707.2</v>
      </c>
      <c r="AQ165" s="429">
        <v>114464.76</v>
      </c>
      <c r="AR165" s="400">
        <f>O165*$AR$7</f>
        <v>109429.65</v>
      </c>
      <c r="AS165" s="400"/>
      <c r="AT165" s="13">
        <v>854832.57000000007</v>
      </c>
      <c r="AU165" s="429">
        <v>858070.5</v>
      </c>
      <c r="AV165" s="400">
        <f>S165*$AV$7</f>
        <v>789894.72</v>
      </c>
      <c r="AW165" s="400"/>
      <c r="AX165" s="13">
        <v>802586.9</v>
      </c>
      <c r="AY165" s="429">
        <v>775552.4</v>
      </c>
      <c r="AZ165" s="400">
        <f>W165*$AZ$7</f>
        <v>780202.8</v>
      </c>
      <c r="BA165" s="400"/>
      <c r="BB165" s="13">
        <v>96498.26</v>
      </c>
      <c r="BC165" s="429">
        <v>101397.68</v>
      </c>
      <c r="BD165" s="400">
        <f>AF165*$BD$7</f>
        <v>106989.03</v>
      </c>
      <c r="BE165" s="400"/>
      <c r="BF165" s="13">
        <v>74213.72</v>
      </c>
      <c r="BG165" s="429">
        <v>76430.159999999989</v>
      </c>
      <c r="BH165" s="400">
        <f>AJ165*$BH$7</f>
        <v>78675.67</v>
      </c>
      <c r="BI165" s="400"/>
      <c r="BJ165" s="429">
        <v>2348173.2200000002</v>
      </c>
      <c r="BK165" s="429">
        <v>2286323.06</v>
      </c>
      <c r="BL165" s="400">
        <f>SUM(AN165,AR165,AV165,AZ165)</f>
        <v>2334420.5700000003</v>
      </c>
      <c r="BM165" s="380">
        <f>BL165-BK165</f>
        <v>48097.510000000242</v>
      </c>
      <c r="BN165" s="380">
        <f>BM165/G165</f>
        <v>28.426424349881941</v>
      </c>
      <c r="BO165" s="833"/>
      <c r="BP165" s="13">
        <v>2518885.2000000002</v>
      </c>
      <c r="BQ165" s="429">
        <v>2464150.9</v>
      </c>
      <c r="BR165" s="400">
        <f>SUM(BH165,BD165,AZ165,AV165,AR165,AN165)</f>
        <v>2520085.27</v>
      </c>
      <c r="BS165" s="430">
        <f>BR165-BQ165</f>
        <v>55934.370000000112</v>
      </c>
      <c r="BT165" s="431">
        <f>BS165/G165</f>
        <v>33.058138297872404</v>
      </c>
    </row>
    <row r="166" spans="1:72">
      <c r="A166" s="346">
        <v>505</v>
      </c>
      <c r="B166" s="343">
        <v>1</v>
      </c>
      <c r="C166" s="377">
        <v>35</v>
      </c>
      <c r="D166" s="349" t="s">
        <v>197</v>
      </c>
      <c r="E166" s="20">
        <v>20957</v>
      </c>
      <c r="F166" s="20">
        <v>20934</v>
      </c>
      <c r="G166" s="12">
        <v>20861</v>
      </c>
      <c r="H166" s="12"/>
      <c r="I166" s="15">
        <v>1155</v>
      </c>
      <c r="J166" s="15">
        <v>1139</v>
      </c>
      <c r="K166" s="12">
        <v>1122</v>
      </c>
      <c r="L166" s="12"/>
      <c r="M166" s="15">
        <v>232</v>
      </c>
      <c r="N166" s="15">
        <v>216</v>
      </c>
      <c r="O166" s="12">
        <v>207</v>
      </c>
      <c r="P166" s="12"/>
      <c r="Q166" s="15">
        <v>1714</v>
      </c>
      <c r="R166" s="15">
        <v>1649</v>
      </c>
      <c r="S166" s="12">
        <v>1555</v>
      </c>
      <c r="T166" s="12"/>
      <c r="U166" s="15">
        <v>973</v>
      </c>
      <c r="V166" s="15">
        <v>950</v>
      </c>
      <c r="W166" s="12">
        <v>910</v>
      </c>
      <c r="X166" s="12"/>
      <c r="Y166" s="131">
        <v>4074</v>
      </c>
      <c r="Z166" s="131">
        <v>3954</v>
      </c>
      <c r="AA166" s="400">
        <f>SUM(K166,O166,S166,W166)</f>
        <v>3794</v>
      </c>
      <c r="AB166" s="466">
        <f>AA166-Z166</f>
        <v>-160</v>
      </c>
      <c r="AC166" s="469">
        <f>AB166/Z166</f>
        <v>-4.0465351542741529E-2</v>
      </c>
      <c r="AD166" s="20">
        <v>16883</v>
      </c>
      <c r="AE166" s="20">
        <v>16980</v>
      </c>
      <c r="AF166" s="16">
        <v>17067</v>
      </c>
      <c r="AG166" s="16"/>
      <c r="AH166" s="20">
        <v>11920</v>
      </c>
      <c r="AI166" s="20">
        <v>11907</v>
      </c>
      <c r="AJ166" s="16">
        <v>11870</v>
      </c>
      <c r="AL166" s="13">
        <v>9759692.25</v>
      </c>
      <c r="AM166" s="429">
        <v>10217502.01</v>
      </c>
      <c r="AN166" s="400">
        <f>K166*$AN$7</f>
        <v>10497005.640000001</v>
      </c>
      <c r="AO166" s="400"/>
      <c r="AP166" s="13">
        <v>2082339.2</v>
      </c>
      <c r="AQ166" s="429">
        <v>2060365.68</v>
      </c>
      <c r="AR166" s="400">
        <f>O166*$AR$7</f>
        <v>2059267.0499999998</v>
      </c>
      <c r="AS166" s="400"/>
      <c r="AT166" s="13">
        <v>12966221.460000001</v>
      </c>
      <c r="AU166" s="429">
        <v>13475792.9</v>
      </c>
      <c r="AV166" s="400">
        <f>S166*$AV$7</f>
        <v>12794648.85</v>
      </c>
      <c r="AW166" s="400"/>
      <c r="AX166" s="13">
        <v>12595436.35</v>
      </c>
      <c r="AY166" s="429">
        <v>13156692.5</v>
      </c>
      <c r="AZ166" s="400">
        <f>W166*$AZ$7</f>
        <v>13147862</v>
      </c>
      <c r="BA166" s="400"/>
      <c r="BB166" s="13">
        <v>1116641.6200000001</v>
      </c>
      <c r="BC166" s="429">
        <v>1192335.6000000001</v>
      </c>
      <c r="BD166" s="400">
        <f>AF166*$BD$7</f>
        <v>1249816.4100000001</v>
      </c>
      <c r="BE166" s="400"/>
      <c r="BF166" s="13">
        <v>995081.60000000009</v>
      </c>
      <c r="BG166" s="429">
        <v>1024835.49</v>
      </c>
      <c r="BH166" s="400">
        <f>AJ166*$BH$7</f>
        <v>1064857.7</v>
      </c>
      <c r="BI166" s="400"/>
      <c r="BJ166" s="429">
        <v>37403689.260000013</v>
      </c>
      <c r="BK166" s="429">
        <v>38910353.090000004</v>
      </c>
      <c r="BL166" s="400">
        <f>SUM(AN166,AR166,AV166,AZ166)</f>
        <v>38498783.539999999</v>
      </c>
      <c r="BM166" s="380">
        <f>BL166-BK166</f>
        <v>-411569.55000000447</v>
      </c>
      <c r="BN166" s="380">
        <f>BM166/G166</f>
        <v>-19.729138104597311</v>
      </c>
      <c r="BO166" s="833"/>
      <c r="BP166" s="13">
        <v>39515412.479999997</v>
      </c>
      <c r="BQ166" s="429">
        <v>41127524.180000007</v>
      </c>
      <c r="BR166" s="400">
        <f>SUM(BH166,BD166,AZ166,AV166,AR166,AN166)</f>
        <v>40813457.650000006</v>
      </c>
      <c r="BS166" s="430">
        <f>BR166-BQ166</f>
        <v>-314066.53000000119</v>
      </c>
      <c r="BT166" s="431">
        <f>BS166/G166</f>
        <v>-15.05520013422181</v>
      </c>
    </row>
    <row r="167" spans="1:72">
      <c r="A167" s="346">
        <v>507</v>
      </c>
      <c r="B167" s="343">
        <v>10</v>
      </c>
      <c r="C167" s="343">
        <v>10</v>
      </c>
      <c r="D167" s="349" t="s">
        <v>336</v>
      </c>
      <c r="E167" s="20">
        <v>7099</v>
      </c>
      <c r="F167" s="20">
        <v>7057</v>
      </c>
      <c r="G167" s="12">
        <v>7034</v>
      </c>
      <c r="H167" s="12"/>
      <c r="I167" s="15">
        <v>223</v>
      </c>
      <c r="J167" s="15">
        <v>210</v>
      </c>
      <c r="K167" s="12">
        <v>215</v>
      </c>
      <c r="L167" s="12"/>
      <c r="M167" s="15">
        <v>41</v>
      </c>
      <c r="N167" s="15">
        <v>43</v>
      </c>
      <c r="O167" s="12">
        <v>47</v>
      </c>
      <c r="P167" s="12"/>
      <c r="Q167" s="15">
        <v>334</v>
      </c>
      <c r="R167" s="15">
        <v>337</v>
      </c>
      <c r="S167" s="12">
        <v>347</v>
      </c>
      <c r="T167" s="12"/>
      <c r="U167" s="15">
        <v>205</v>
      </c>
      <c r="V167" s="15">
        <v>186</v>
      </c>
      <c r="W167" s="12">
        <v>178</v>
      </c>
      <c r="X167" s="12"/>
      <c r="Y167" s="131">
        <v>803</v>
      </c>
      <c r="Z167" s="131">
        <v>776</v>
      </c>
      <c r="AA167" s="400">
        <f>SUM(K167,O167,S167,W167)</f>
        <v>787</v>
      </c>
      <c r="AB167" s="466">
        <f>AA167-Z167</f>
        <v>11</v>
      </c>
      <c r="AC167" s="469">
        <f>AB167/Z167</f>
        <v>1.4175257731958763E-2</v>
      </c>
      <c r="AD167" s="20">
        <v>6296</v>
      </c>
      <c r="AE167" s="20">
        <v>6281</v>
      </c>
      <c r="AF167" s="16">
        <v>6247</v>
      </c>
      <c r="AG167" s="16"/>
      <c r="AH167" s="20">
        <v>3386</v>
      </c>
      <c r="AI167" s="20">
        <v>3315</v>
      </c>
      <c r="AJ167" s="16">
        <v>3262</v>
      </c>
      <c r="AL167" s="13">
        <v>1884338.85</v>
      </c>
      <c r="AM167" s="429">
        <v>1883823.9</v>
      </c>
      <c r="AN167" s="400">
        <f>K167*$AN$7</f>
        <v>2011458.3000000003</v>
      </c>
      <c r="AO167" s="400"/>
      <c r="AP167" s="13">
        <v>367999.6</v>
      </c>
      <c r="AQ167" s="429">
        <v>410165.39</v>
      </c>
      <c r="AR167" s="400">
        <f>O167*$AR$7</f>
        <v>467563.05</v>
      </c>
      <c r="AS167" s="400"/>
      <c r="AT167" s="13">
        <v>2526673.2599999998</v>
      </c>
      <c r="AU167" s="429">
        <v>2753997.7</v>
      </c>
      <c r="AV167" s="400">
        <f>S167*$AV$7</f>
        <v>2855140.29</v>
      </c>
      <c r="AW167" s="400"/>
      <c r="AX167" s="13">
        <v>2653714.75</v>
      </c>
      <c r="AY167" s="429">
        <v>2575941.9</v>
      </c>
      <c r="AZ167" s="400">
        <f>W167*$AZ$7</f>
        <v>2571779.6</v>
      </c>
      <c r="BA167" s="400"/>
      <c r="BB167" s="13">
        <v>416417.44</v>
      </c>
      <c r="BC167" s="429">
        <v>441051.82</v>
      </c>
      <c r="BD167" s="400">
        <f>AF167*$BD$7</f>
        <v>457467.81</v>
      </c>
      <c r="BE167" s="400"/>
      <c r="BF167" s="13">
        <v>282663.28000000003</v>
      </c>
      <c r="BG167" s="429">
        <v>285322.05</v>
      </c>
      <c r="BH167" s="400">
        <f>AJ167*$BH$7</f>
        <v>292634.01999999996</v>
      </c>
      <c r="BI167" s="400"/>
      <c r="BJ167" s="429">
        <v>7432726.4600000009</v>
      </c>
      <c r="BK167" s="429">
        <v>7623928.8900000006</v>
      </c>
      <c r="BL167" s="400">
        <f>SUM(AN167,AR167,AV167,AZ167)</f>
        <v>7905941.2400000002</v>
      </c>
      <c r="BM167" s="380">
        <f>BL167-BK167</f>
        <v>282012.34999999963</v>
      </c>
      <c r="BN167" s="380">
        <f>BM167/G167</f>
        <v>40.092742394085818</v>
      </c>
      <c r="BO167" s="833"/>
      <c r="BP167" s="13">
        <v>8131807.1800000016</v>
      </c>
      <c r="BQ167" s="429">
        <v>8350302.7600000007</v>
      </c>
      <c r="BR167" s="400">
        <f>SUM(BH167,BD167,AZ167,AV167,AR167,AN167)</f>
        <v>8656043.0700000003</v>
      </c>
      <c r="BS167" s="430">
        <f>BR167-BQ167</f>
        <v>305740.30999999959</v>
      </c>
      <c r="BT167" s="431">
        <f>BS167/G167</f>
        <v>43.466066249644527</v>
      </c>
    </row>
    <row r="168" spans="1:72">
      <c r="A168" s="346">
        <v>508</v>
      </c>
      <c r="B168" s="343">
        <v>6</v>
      </c>
      <c r="C168" s="343">
        <v>6</v>
      </c>
      <c r="D168" s="349" t="s">
        <v>199</v>
      </c>
      <c r="E168" s="20">
        <v>9271</v>
      </c>
      <c r="F168" s="20">
        <v>9270</v>
      </c>
      <c r="G168" s="12">
        <v>9109</v>
      </c>
      <c r="H168" s="12"/>
      <c r="I168" s="15">
        <v>309</v>
      </c>
      <c r="J168" s="15">
        <v>300</v>
      </c>
      <c r="K168" s="12">
        <v>296</v>
      </c>
      <c r="L168" s="12"/>
      <c r="M168" s="15">
        <v>61</v>
      </c>
      <c r="N168" s="15">
        <v>62</v>
      </c>
      <c r="O168" s="12">
        <v>54</v>
      </c>
      <c r="P168" s="12"/>
      <c r="Q168" s="15">
        <v>475</v>
      </c>
      <c r="R168" s="15">
        <v>455</v>
      </c>
      <c r="S168" s="12">
        <v>425</v>
      </c>
      <c r="T168" s="12"/>
      <c r="U168" s="15">
        <v>269</v>
      </c>
      <c r="V168" s="15">
        <v>260</v>
      </c>
      <c r="W168" s="12">
        <v>265</v>
      </c>
      <c r="X168" s="12"/>
      <c r="Y168" s="131">
        <v>1114</v>
      </c>
      <c r="Z168" s="131">
        <v>1077</v>
      </c>
      <c r="AA168" s="400">
        <f>SUM(K168,O168,S168,W168)</f>
        <v>1040</v>
      </c>
      <c r="AB168" s="466">
        <f>AA168-Z168</f>
        <v>-37</v>
      </c>
      <c r="AC168" s="469">
        <f>AB168/Z168</f>
        <v>-3.4354688950789226E-2</v>
      </c>
      <c r="AD168" s="20">
        <v>8157</v>
      </c>
      <c r="AE168" s="20">
        <v>8193</v>
      </c>
      <c r="AF168" s="16">
        <v>8069</v>
      </c>
      <c r="AG168" s="16"/>
      <c r="AH168" s="20">
        <v>4452</v>
      </c>
      <c r="AI168" s="20">
        <v>4468</v>
      </c>
      <c r="AJ168" s="16">
        <v>4308</v>
      </c>
      <c r="AL168" s="13">
        <v>2611034.5499999998</v>
      </c>
      <c r="AM168" s="429">
        <v>2691177</v>
      </c>
      <c r="AN168" s="400">
        <f>K168*$AN$7</f>
        <v>2769263.52</v>
      </c>
      <c r="AO168" s="400"/>
      <c r="AP168" s="13">
        <v>547511.6</v>
      </c>
      <c r="AQ168" s="429">
        <v>591401.26</v>
      </c>
      <c r="AR168" s="400">
        <f>O168*$AR$7</f>
        <v>537200.1</v>
      </c>
      <c r="AS168" s="400"/>
      <c r="AT168" s="13">
        <v>3593322.75</v>
      </c>
      <c r="AU168" s="429">
        <v>3718305.5</v>
      </c>
      <c r="AV168" s="400">
        <f>S168*$AV$7</f>
        <v>3496929.75</v>
      </c>
      <c r="AW168" s="400"/>
      <c r="AX168" s="13">
        <v>3482191.55</v>
      </c>
      <c r="AY168" s="429">
        <v>3600779</v>
      </c>
      <c r="AZ168" s="400">
        <f>W168*$AZ$7</f>
        <v>3828773</v>
      </c>
      <c r="BA168" s="400"/>
      <c r="BB168" s="13">
        <v>539503.98</v>
      </c>
      <c r="BC168" s="429">
        <v>575312.46</v>
      </c>
      <c r="BD168" s="400">
        <f>AF168*$BD$7</f>
        <v>590892.87</v>
      </c>
      <c r="BE168" s="400"/>
      <c r="BF168" s="13">
        <v>371652.96</v>
      </c>
      <c r="BG168" s="429">
        <v>384560.76</v>
      </c>
      <c r="BH168" s="400">
        <f>AJ168*$BH$7</f>
        <v>386470.68</v>
      </c>
      <c r="BI168" s="400"/>
      <c r="BJ168" s="429">
        <v>10234060.449999999</v>
      </c>
      <c r="BK168" s="429">
        <v>10601662.76</v>
      </c>
      <c r="BL168" s="400">
        <f>SUM(AN168,AR168,AV168,AZ168)</f>
        <v>10632166.370000001</v>
      </c>
      <c r="BM168" s="380">
        <f>BL168-BK168</f>
        <v>30503.610000001267</v>
      </c>
      <c r="BN168" s="380">
        <f>BM168/G168</f>
        <v>3.3487331210891718</v>
      </c>
      <c r="BO168" s="833"/>
      <c r="BP168" s="13">
        <v>11145217.390000001</v>
      </c>
      <c r="BQ168" s="429">
        <v>11561535.98</v>
      </c>
      <c r="BR168" s="400">
        <f>SUM(BH168,BD168,AZ168,AV168,AR168,AN168)</f>
        <v>11609529.92</v>
      </c>
      <c r="BS168" s="430">
        <f>BR168-BQ168</f>
        <v>47993.939999999478</v>
      </c>
      <c r="BT168" s="431">
        <f>BS168/G168</f>
        <v>5.2688483917004589</v>
      </c>
    </row>
    <row r="169" spans="1:72">
      <c r="A169" s="346">
        <v>529</v>
      </c>
      <c r="B169" s="343">
        <v>2</v>
      </c>
      <c r="C169" s="343">
        <v>2</v>
      </c>
      <c r="D169" s="349" t="s">
        <v>200</v>
      </c>
      <c r="E169" s="20">
        <v>19999</v>
      </c>
      <c r="F169" s="20">
        <v>20129</v>
      </c>
      <c r="G169" s="12">
        <v>20390</v>
      </c>
      <c r="H169" s="12"/>
      <c r="I169" s="15">
        <v>981</v>
      </c>
      <c r="J169" s="15">
        <v>993</v>
      </c>
      <c r="K169" s="12">
        <v>1070</v>
      </c>
      <c r="L169" s="12"/>
      <c r="M169" s="15">
        <v>179</v>
      </c>
      <c r="N169" s="15">
        <v>156</v>
      </c>
      <c r="O169" s="12">
        <v>165</v>
      </c>
      <c r="P169" s="12"/>
      <c r="Q169" s="15">
        <v>1262</v>
      </c>
      <c r="R169" s="15">
        <v>1239</v>
      </c>
      <c r="S169" s="12">
        <v>1223</v>
      </c>
      <c r="T169" s="12"/>
      <c r="U169" s="15">
        <v>728</v>
      </c>
      <c r="V169" s="15">
        <v>696</v>
      </c>
      <c r="W169" s="12">
        <v>673</v>
      </c>
      <c r="X169" s="12"/>
      <c r="Y169" s="131">
        <v>3150</v>
      </c>
      <c r="Z169" s="131">
        <v>3084</v>
      </c>
      <c r="AA169" s="400">
        <f>SUM(K169,O169,S169,W169)</f>
        <v>3131</v>
      </c>
      <c r="AB169" s="466">
        <f>AA169-Z169</f>
        <v>47</v>
      </c>
      <c r="AC169" s="469">
        <f>AB169/Z169</f>
        <v>1.5239948119325551E-2</v>
      </c>
      <c r="AD169" s="20">
        <v>16849</v>
      </c>
      <c r="AE169" s="20">
        <v>17045</v>
      </c>
      <c r="AF169" s="16">
        <v>17259</v>
      </c>
      <c r="AG169" s="16"/>
      <c r="AH169" s="20">
        <v>10792</v>
      </c>
      <c r="AI169" s="20">
        <v>10821</v>
      </c>
      <c r="AJ169" s="16">
        <v>10908</v>
      </c>
      <c r="AL169" s="13">
        <v>8289400.9500000011</v>
      </c>
      <c r="AM169" s="429">
        <v>8907795.870000001</v>
      </c>
      <c r="AN169" s="400">
        <f>K169*$AN$7</f>
        <v>10010513.4</v>
      </c>
      <c r="AO169" s="400"/>
      <c r="AP169" s="13">
        <v>1606632.4</v>
      </c>
      <c r="AQ169" s="429">
        <v>1488041.88</v>
      </c>
      <c r="AR169" s="400">
        <f>O169*$AR$7</f>
        <v>1641444.75</v>
      </c>
      <c r="AS169" s="400"/>
      <c r="AT169" s="13">
        <v>9546891.1799999997</v>
      </c>
      <c r="AU169" s="429">
        <v>10125231.9</v>
      </c>
      <c r="AV169" s="400">
        <f>S169*$AV$7</f>
        <v>10062929.609999999</v>
      </c>
      <c r="AW169" s="400"/>
      <c r="AX169" s="13">
        <v>9423923.5999999996</v>
      </c>
      <c r="AY169" s="429">
        <v>9639008.4000000004</v>
      </c>
      <c r="AZ169" s="400">
        <f>W169*$AZ$7</f>
        <v>9723638.5999999996</v>
      </c>
      <c r="BA169" s="400"/>
      <c r="BB169" s="13">
        <v>1114392.8600000001</v>
      </c>
      <c r="BC169" s="429">
        <v>1196899.8999999999</v>
      </c>
      <c r="BD169" s="400">
        <f>AF169*$BD$7</f>
        <v>1263876.57</v>
      </c>
      <c r="BE169" s="400"/>
      <c r="BF169" s="13">
        <v>900916.16</v>
      </c>
      <c r="BG169" s="429">
        <v>931363.47</v>
      </c>
      <c r="BH169" s="400">
        <f>AJ169*$BH$7</f>
        <v>978556.67999999993</v>
      </c>
      <c r="BI169" s="400"/>
      <c r="BJ169" s="429">
        <v>28866848.129999999</v>
      </c>
      <c r="BK169" s="429">
        <v>30160078.050000001</v>
      </c>
      <c r="BL169" s="400">
        <f>SUM(AN169,AR169,AV169,AZ169)</f>
        <v>31438526.359999999</v>
      </c>
      <c r="BM169" s="380">
        <f>BL169-BK169</f>
        <v>1278448.3099999987</v>
      </c>
      <c r="BN169" s="380">
        <f>BM169/G169</f>
        <v>62.699769985286842</v>
      </c>
      <c r="BO169" s="833"/>
      <c r="BP169" s="13">
        <v>30882157.149999999</v>
      </c>
      <c r="BQ169" s="429">
        <v>32288341.420000002</v>
      </c>
      <c r="BR169" s="400">
        <f>SUM(BH169,BD169,AZ169,AV169,AR169,AN169)</f>
        <v>33680959.609999999</v>
      </c>
      <c r="BS169" s="430">
        <f>BR169-BQ169</f>
        <v>1392618.1899999976</v>
      </c>
      <c r="BT169" s="431">
        <f>BS169/G169</f>
        <v>68.299077488965068</v>
      </c>
    </row>
    <row r="170" spans="1:72">
      <c r="A170" s="346">
        <v>531</v>
      </c>
      <c r="B170" s="343">
        <v>4</v>
      </c>
      <c r="C170" s="343">
        <v>4</v>
      </c>
      <c r="D170" s="349" t="s">
        <v>201</v>
      </c>
      <c r="E170" s="20">
        <v>4966</v>
      </c>
      <c r="F170" s="20">
        <v>4939</v>
      </c>
      <c r="G170" s="12">
        <v>4890</v>
      </c>
      <c r="H170" s="12"/>
      <c r="I170" s="15">
        <v>197</v>
      </c>
      <c r="J170" s="15">
        <v>215</v>
      </c>
      <c r="K170" s="12">
        <v>188</v>
      </c>
      <c r="L170" s="12"/>
      <c r="M170" s="15">
        <v>24</v>
      </c>
      <c r="N170" s="15">
        <v>29</v>
      </c>
      <c r="O170" s="12">
        <v>41</v>
      </c>
      <c r="P170" s="12"/>
      <c r="Q170" s="15">
        <v>339</v>
      </c>
      <c r="R170" s="15">
        <v>302</v>
      </c>
      <c r="S170" s="12">
        <v>265</v>
      </c>
      <c r="T170" s="12"/>
      <c r="U170" s="15">
        <v>179</v>
      </c>
      <c r="V170" s="15">
        <v>184</v>
      </c>
      <c r="W170" s="12">
        <v>177</v>
      </c>
      <c r="X170" s="12"/>
      <c r="Y170" s="131">
        <v>739</v>
      </c>
      <c r="Z170" s="131">
        <v>730</v>
      </c>
      <c r="AA170" s="400">
        <f>SUM(K170,O170,S170,W170)</f>
        <v>671</v>
      </c>
      <c r="AB170" s="466">
        <f>AA170-Z170</f>
        <v>-59</v>
      </c>
      <c r="AC170" s="469">
        <f>AB170/Z170</f>
        <v>-8.0821917808219179E-2</v>
      </c>
      <c r="AD170" s="20">
        <v>4227</v>
      </c>
      <c r="AE170" s="20">
        <v>4209</v>
      </c>
      <c r="AF170" s="16">
        <v>4219</v>
      </c>
      <c r="AG170" s="16"/>
      <c r="AH170" s="20">
        <v>2587</v>
      </c>
      <c r="AI170" s="20">
        <v>2590</v>
      </c>
      <c r="AJ170" s="16">
        <v>2575</v>
      </c>
      <c r="AL170" s="13">
        <v>1664640.15</v>
      </c>
      <c r="AM170" s="429">
        <v>1928676.85</v>
      </c>
      <c r="AN170" s="400">
        <f>K170*$AN$7</f>
        <v>1758856.56</v>
      </c>
      <c r="AO170" s="400"/>
      <c r="AP170" s="13">
        <v>215414.39999999999</v>
      </c>
      <c r="AQ170" s="429">
        <v>276623.17</v>
      </c>
      <c r="AR170" s="400">
        <f>O170*$AR$7</f>
        <v>407874.14999999997</v>
      </c>
      <c r="AS170" s="400"/>
      <c r="AT170" s="13">
        <v>2564497.71</v>
      </c>
      <c r="AU170" s="429">
        <v>2467974.2000000002</v>
      </c>
      <c r="AV170" s="400">
        <f>S170*$AV$7</f>
        <v>2180438.5499999998</v>
      </c>
      <c r="AW170" s="400"/>
      <c r="AX170" s="13">
        <v>2317146.0499999998</v>
      </c>
      <c r="AY170" s="429">
        <v>2548243.6</v>
      </c>
      <c r="AZ170" s="400">
        <f>W170*$AZ$7</f>
        <v>2557331.4</v>
      </c>
      <c r="BA170" s="400"/>
      <c r="BB170" s="13">
        <v>279573.78000000003</v>
      </c>
      <c r="BC170" s="429">
        <v>295555.98</v>
      </c>
      <c r="BD170" s="400">
        <f>AF170*$BD$7</f>
        <v>308957.37</v>
      </c>
      <c r="BE170" s="400"/>
      <c r="BF170" s="13">
        <v>215962.76</v>
      </c>
      <c r="BG170" s="429">
        <v>222921.3</v>
      </c>
      <c r="BH170" s="400">
        <f>AJ170*$BH$7</f>
        <v>231003.24999999997</v>
      </c>
      <c r="BI170" s="400"/>
      <c r="BJ170" s="429">
        <v>6761698.3100000015</v>
      </c>
      <c r="BK170" s="429">
        <v>7221517.8200000003</v>
      </c>
      <c r="BL170" s="400">
        <f>SUM(AN170,AR170,AV170,AZ170)</f>
        <v>6904500.6600000001</v>
      </c>
      <c r="BM170" s="380">
        <f>BL170-BK170</f>
        <v>-317017.16000000015</v>
      </c>
      <c r="BN170" s="380">
        <f>BM170/G170</f>
        <v>-64.829685071574673</v>
      </c>
      <c r="BO170" s="833"/>
      <c r="BP170" s="13">
        <v>7257234.8500000006</v>
      </c>
      <c r="BQ170" s="429">
        <v>7739995.1000000006</v>
      </c>
      <c r="BR170" s="400">
        <f>SUM(BH170,BD170,AZ170,AV170,AR170,AN170)</f>
        <v>7444461.2800000012</v>
      </c>
      <c r="BS170" s="430">
        <f>BR170-BQ170</f>
        <v>-295533.81999999937</v>
      </c>
      <c r="BT170" s="431">
        <f>BS170/G170</f>
        <v>-60.436364008179829</v>
      </c>
    </row>
    <row r="171" spans="1:72">
      <c r="A171" s="346">
        <v>535</v>
      </c>
      <c r="B171" s="343">
        <v>17</v>
      </c>
      <c r="C171" s="343">
        <v>17</v>
      </c>
      <c r="D171" s="349" t="s">
        <v>202</v>
      </c>
      <c r="E171" s="20">
        <v>10454</v>
      </c>
      <c r="F171" s="20">
        <v>10378</v>
      </c>
      <c r="G171" s="12">
        <v>10300</v>
      </c>
      <c r="H171" s="12"/>
      <c r="I171" s="15">
        <v>701</v>
      </c>
      <c r="J171" s="15">
        <v>669</v>
      </c>
      <c r="K171" s="12">
        <v>654</v>
      </c>
      <c r="L171" s="12"/>
      <c r="M171" s="15">
        <v>138</v>
      </c>
      <c r="N171" s="15">
        <v>141</v>
      </c>
      <c r="O171" s="12">
        <v>131</v>
      </c>
      <c r="P171" s="12"/>
      <c r="Q171" s="15">
        <v>1013</v>
      </c>
      <c r="R171" s="15">
        <v>967</v>
      </c>
      <c r="S171" s="12">
        <v>923</v>
      </c>
      <c r="T171" s="12"/>
      <c r="U171" s="15">
        <v>553</v>
      </c>
      <c r="V171" s="15">
        <v>560</v>
      </c>
      <c r="W171" s="12">
        <v>559</v>
      </c>
      <c r="X171" s="12"/>
      <c r="Y171" s="131">
        <v>2405</v>
      </c>
      <c r="Z171" s="131">
        <v>2337</v>
      </c>
      <c r="AA171" s="400">
        <f>SUM(K171,O171,S171,W171)</f>
        <v>2267</v>
      </c>
      <c r="AB171" s="466">
        <f>AA171-Z171</f>
        <v>-70</v>
      </c>
      <c r="AC171" s="469">
        <f>AB171/Z171</f>
        <v>-2.9952931108258449E-2</v>
      </c>
      <c r="AD171" s="20">
        <v>8049</v>
      </c>
      <c r="AE171" s="20">
        <v>8041</v>
      </c>
      <c r="AF171" s="16">
        <v>8033</v>
      </c>
      <c r="AG171" s="16"/>
      <c r="AH171" s="20">
        <v>5214</v>
      </c>
      <c r="AI171" s="20">
        <v>5192</v>
      </c>
      <c r="AJ171" s="16">
        <v>5145</v>
      </c>
      <c r="AL171" s="13">
        <v>5923414.9500000002</v>
      </c>
      <c r="AM171" s="429">
        <v>6001324.71</v>
      </c>
      <c r="AN171" s="400">
        <f>K171*$AN$7</f>
        <v>6118575.4800000004</v>
      </c>
      <c r="AO171" s="400"/>
      <c r="AP171" s="13">
        <v>1238632.8</v>
      </c>
      <c r="AQ171" s="429">
        <v>1344960.93</v>
      </c>
      <c r="AR171" s="400">
        <f>O171*$AR$7</f>
        <v>1303207.6499999999</v>
      </c>
      <c r="AS171" s="400"/>
      <c r="AT171" s="13">
        <v>7663233.5700000003</v>
      </c>
      <c r="AU171" s="429">
        <v>7902420.7000000002</v>
      </c>
      <c r="AV171" s="400">
        <f>S171*$AV$7</f>
        <v>7594508.6099999994</v>
      </c>
      <c r="AW171" s="400"/>
      <c r="AX171" s="13">
        <v>7158557.3500000006</v>
      </c>
      <c r="AY171" s="429">
        <v>7755524</v>
      </c>
      <c r="AZ171" s="400">
        <f>W171*$AZ$7</f>
        <v>8076543.8000000007</v>
      </c>
      <c r="BA171" s="400"/>
      <c r="BB171" s="13">
        <v>532360.86</v>
      </c>
      <c r="BC171" s="429">
        <v>564639.02</v>
      </c>
      <c r="BD171" s="400">
        <f>AF171*$BD$7</f>
        <v>588256.59000000008</v>
      </c>
      <c r="BE171" s="400"/>
      <c r="BF171" s="13">
        <v>435264.72</v>
      </c>
      <c r="BG171" s="429">
        <v>446875.43999999989</v>
      </c>
      <c r="BH171" s="400">
        <f>AJ171*$BH$7</f>
        <v>461557.94999999995</v>
      </c>
      <c r="BI171" s="400"/>
      <c r="BJ171" s="429">
        <v>21983838.670000002</v>
      </c>
      <c r="BK171" s="429">
        <v>23004230.34</v>
      </c>
      <c r="BL171" s="400">
        <f>SUM(AN171,AR171,AV171,AZ171)</f>
        <v>23092835.539999999</v>
      </c>
      <c r="BM171" s="380">
        <f>BL171-BK171</f>
        <v>88605.199999999255</v>
      </c>
      <c r="BN171" s="380">
        <f>BM171/G171</f>
        <v>8.6024466019416757</v>
      </c>
      <c r="BO171" s="833"/>
      <c r="BP171" s="13">
        <v>22951464.25</v>
      </c>
      <c r="BQ171" s="429">
        <v>24015744.800000001</v>
      </c>
      <c r="BR171" s="400">
        <f>SUM(BH171,BD171,AZ171,AV171,AR171,AN171)</f>
        <v>24142650.079999998</v>
      </c>
      <c r="BS171" s="430">
        <f>BR171-BQ171</f>
        <v>126905.27999999747</v>
      </c>
      <c r="BT171" s="431">
        <f>BS171/G171</f>
        <v>12.32090097087354</v>
      </c>
    </row>
    <row r="172" spans="1:72">
      <c r="A172" s="346">
        <v>536</v>
      </c>
      <c r="B172" s="343">
        <v>6</v>
      </c>
      <c r="C172" s="343">
        <v>6</v>
      </c>
      <c r="D172" s="349" t="s">
        <v>203</v>
      </c>
      <c r="E172" s="20">
        <v>35647</v>
      </c>
      <c r="F172" s="20">
        <v>36176</v>
      </c>
      <c r="G172" s="12">
        <v>36571</v>
      </c>
      <c r="H172" s="12"/>
      <c r="I172" s="15">
        <v>2003</v>
      </c>
      <c r="J172" s="15">
        <v>2030</v>
      </c>
      <c r="K172" s="12">
        <v>2058</v>
      </c>
      <c r="L172" s="12"/>
      <c r="M172" s="15">
        <v>373</v>
      </c>
      <c r="N172" s="15">
        <v>366</v>
      </c>
      <c r="O172" s="12">
        <v>347</v>
      </c>
      <c r="P172" s="12"/>
      <c r="Q172" s="15">
        <v>2690</v>
      </c>
      <c r="R172" s="15">
        <v>2611</v>
      </c>
      <c r="S172" s="12">
        <v>2495</v>
      </c>
      <c r="T172" s="12"/>
      <c r="U172" s="15">
        <v>1492</v>
      </c>
      <c r="V172" s="15">
        <v>1447</v>
      </c>
      <c r="W172" s="12">
        <v>1453</v>
      </c>
      <c r="X172" s="12"/>
      <c r="Y172" s="131">
        <v>6558</v>
      </c>
      <c r="Z172" s="131">
        <v>6454</v>
      </c>
      <c r="AA172" s="400">
        <f>SUM(K172,O172,S172,W172)</f>
        <v>6353</v>
      </c>
      <c r="AB172" s="466">
        <f>AA172-Z172</f>
        <v>-101</v>
      </c>
      <c r="AC172" s="469">
        <f>AB172/Z172</f>
        <v>-1.5649209792376821E-2</v>
      </c>
      <c r="AD172" s="20">
        <v>29089</v>
      </c>
      <c r="AE172" s="20">
        <v>29722</v>
      </c>
      <c r="AF172" s="16">
        <v>30218</v>
      </c>
      <c r="AG172" s="16"/>
      <c r="AH172" s="20">
        <v>20527</v>
      </c>
      <c r="AI172" s="20">
        <v>20955</v>
      </c>
      <c r="AJ172" s="16">
        <v>21269</v>
      </c>
      <c r="AL172" s="13">
        <v>16925249.850000001</v>
      </c>
      <c r="AM172" s="429">
        <v>18210297.699999999</v>
      </c>
      <c r="AN172" s="400">
        <f>K172*$AN$7</f>
        <v>19253865.960000001</v>
      </c>
      <c r="AO172" s="400"/>
      <c r="AP172" s="13">
        <v>3347898.8</v>
      </c>
      <c r="AQ172" s="429">
        <v>3491175.18</v>
      </c>
      <c r="AR172" s="400">
        <f>O172*$AR$7</f>
        <v>3452008.05</v>
      </c>
      <c r="AS172" s="400"/>
      <c r="AT172" s="13">
        <v>20349554.100000001</v>
      </c>
      <c r="AU172" s="429">
        <v>21337353.100000001</v>
      </c>
      <c r="AV172" s="400">
        <f>S172*$AV$7</f>
        <v>20529034.649999999</v>
      </c>
      <c r="AW172" s="400"/>
      <c r="AX172" s="13">
        <v>19313865.399999999</v>
      </c>
      <c r="AY172" s="429">
        <v>20039720.050000001</v>
      </c>
      <c r="AZ172" s="400">
        <f>W172*$AZ$7</f>
        <v>20993234.600000001</v>
      </c>
      <c r="BA172" s="400"/>
      <c r="BB172" s="13">
        <v>1923946.46</v>
      </c>
      <c r="BC172" s="429">
        <v>2087078.84</v>
      </c>
      <c r="BD172" s="400">
        <f>AF172*$BD$7</f>
        <v>2212864.14</v>
      </c>
      <c r="BE172" s="400"/>
      <c r="BF172" s="13">
        <v>1713593.96</v>
      </c>
      <c r="BG172" s="429">
        <v>1803596.85</v>
      </c>
      <c r="BH172" s="400">
        <f>AJ172*$BH$7</f>
        <v>1908041.9899999998</v>
      </c>
      <c r="BI172" s="400"/>
      <c r="BJ172" s="429">
        <v>59936568.150000013</v>
      </c>
      <c r="BK172" s="429">
        <v>63078546.030000001</v>
      </c>
      <c r="BL172" s="400">
        <f>SUM(AN172,AR172,AV172,AZ172)</f>
        <v>64228143.259999998</v>
      </c>
      <c r="BM172" s="380">
        <f>BL172-BK172</f>
        <v>1149597.2299999967</v>
      </c>
      <c r="BN172" s="380">
        <f>BM172/G172</f>
        <v>31.434667632823732</v>
      </c>
      <c r="BO172" s="833"/>
      <c r="BP172" s="13">
        <v>63574108.570000008</v>
      </c>
      <c r="BQ172" s="429">
        <v>66969221.719999999</v>
      </c>
      <c r="BR172" s="400">
        <f>SUM(BH172,BD172,AZ172,AV172,AR172,AN172)</f>
        <v>68349049.389999986</v>
      </c>
      <c r="BS172" s="430">
        <f>BR172-BQ172</f>
        <v>1379827.6699999869</v>
      </c>
      <c r="BT172" s="431">
        <f>BS172/G172</f>
        <v>37.730105001230122</v>
      </c>
    </row>
    <row r="173" spans="1:72">
      <c r="A173" s="346">
        <v>538</v>
      </c>
      <c r="B173" s="343">
        <v>2</v>
      </c>
      <c r="C173" s="343">
        <v>2</v>
      </c>
      <c r="D173" s="349" t="s">
        <v>204</v>
      </c>
      <c r="E173" s="20">
        <v>4695</v>
      </c>
      <c r="F173" s="20">
        <v>4659</v>
      </c>
      <c r="G173" s="12">
        <v>4667</v>
      </c>
      <c r="H173" s="12"/>
      <c r="I173" s="15">
        <v>278</v>
      </c>
      <c r="J173" s="15">
        <v>280</v>
      </c>
      <c r="K173" s="12">
        <v>269</v>
      </c>
      <c r="L173" s="12"/>
      <c r="M173" s="15">
        <v>51</v>
      </c>
      <c r="N173" s="15">
        <v>43</v>
      </c>
      <c r="O173" s="12">
        <v>52</v>
      </c>
      <c r="P173" s="12"/>
      <c r="Q173" s="15">
        <v>392</v>
      </c>
      <c r="R173" s="15">
        <v>360</v>
      </c>
      <c r="S173" s="12">
        <v>347</v>
      </c>
      <c r="T173" s="12"/>
      <c r="U173" s="15">
        <v>210</v>
      </c>
      <c r="V173" s="15">
        <v>213</v>
      </c>
      <c r="W173" s="12">
        <v>199</v>
      </c>
      <c r="X173" s="12"/>
      <c r="Y173" s="131">
        <v>931</v>
      </c>
      <c r="Z173" s="131">
        <v>896</v>
      </c>
      <c r="AA173" s="400">
        <f>SUM(K173,O173,S173,W173)</f>
        <v>867</v>
      </c>
      <c r="AB173" s="466">
        <f>AA173-Z173</f>
        <v>-29</v>
      </c>
      <c r="AC173" s="469">
        <f>AB173/Z173</f>
        <v>-3.2366071428571432E-2</v>
      </c>
      <c r="AD173" s="20">
        <v>3764</v>
      </c>
      <c r="AE173" s="20">
        <v>3763</v>
      </c>
      <c r="AF173" s="16">
        <v>3800</v>
      </c>
      <c r="AG173" s="16"/>
      <c r="AH173" s="20">
        <v>2631</v>
      </c>
      <c r="AI173" s="20">
        <v>2610</v>
      </c>
      <c r="AJ173" s="16">
        <v>2636</v>
      </c>
      <c r="AL173" s="13">
        <v>2349086.1</v>
      </c>
      <c r="AM173" s="429">
        <v>2511765.2000000002</v>
      </c>
      <c r="AN173" s="400">
        <f>K173*$AN$7</f>
        <v>2516661.7800000003</v>
      </c>
      <c r="AO173" s="400"/>
      <c r="AP173" s="13">
        <v>457755.6</v>
      </c>
      <c r="AQ173" s="429">
        <v>410165.39</v>
      </c>
      <c r="AR173" s="400">
        <f>O173*$AR$7</f>
        <v>517303.8</v>
      </c>
      <c r="AS173" s="400"/>
      <c r="AT173" s="13">
        <v>2965436.88</v>
      </c>
      <c r="AU173" s="429">
        <v>2941956</v>
      </c>
      <c r="AV173" s="400">
        <f>S173*$AV$7</f>
        <v>2855140.29</v>
      </c>
      <c r="AW173" s="400"/>
      <c r="AX173" s="13">
        <v>2718439.5</v>
      </c>
      <c r="AY173" s="429">
        <v>2949868.95</v>
      </c>
      <c r="AZ173" s="400">
        <f>W173*$AZ$7</f>
        <v>2875191.8000000003</v>
      </c>
      <c r="BA173" s="400"/>
      <c r="BB173" s="13">
        <v>248950.96</v>
      </c>
      <c r="BC173" s="429">
        <v>264237.86</v>
      </c>
      <c r="BD173" s="400">
        <f>AF173*$BD$7</f>
        <v>278274</v>
      </c>
      <c r="BE173" s="400"/>
      <c r="BF173" s="13">
        <v>219635.88</v>
      </c>
      <c r="BG173" s="429">
        <v>224642.7</v>
      </c>
      <c r="BH173" s="400">
        <f>AJ173*$BH$7</f>
        <v>236475.56</v>
      </c>
      <c r="BI173" s="400"/>
      <c r="BJ173" s="429">
        <v>8490718.0800000001</v>
      </c>
      <c r="BK173" s="429">
        <v>8813755.5399999991</v>
      </c>
      <c r="BL173" s="400">
        <f>SUM(AN173,AR173,AV173,AZ173)</f>
        <v>8764297.6699999999</v>
      </c>
      <c r="BM173" s="380">
        <f>BL173-BK173</f>
        <v>-49457.86999999918</v>
      </c>
      <c r="BN173" s="380">
        <f>BM173/G173</f>
        <v>-10.597358045853692</v>
      </c>
      <c r="BO173" s="833"/>
      <c r="BP173" s="13">
        <v>8959304.9200000018</v>
      </c>
      <c r="BQ173" s="429">
        <v>9302636.0999999996</v>
      </c>
      <c r="BR173" s="400">
        <f>SUM(BH173,BD173,AZ173,AV173,AR173,AN173)</f>
        <v>9279047.2300000004</v>
      </c>
      <c r="BS173" s="430">
        <f>BR173-BQ173</f>
        <v>-23588.86999999918</v>
      </c>
      <c r="BT173" s="431">
        <f>BS173/G173</f>
        <v>-5.054396828797767</v>
      </c>
    </row>
    <row r="174" spans="1:72">
      <c r="A174" s="346">
        <v>541</v>
      </c>
      <c r="B174" s="343">
        <v>12</v>
      </c>
      <c r="C174" s="343">
        <v>12</v>
      </c>
      <c r="D174" s="349" t="s">
        <v>205</v>
      </c>
      <c r="E174" s="20">
        <v>9130</v>
      </c>
      <c r="F174" s="20">
        <v>8980</v>
      </c>
      <c r="G174" s="12">
        <v>8760</v>
      </c>
      <c r="H174" s="12"/>
      <c r="I174" s="15">
        <v>329</v>
      </c>
      <c r="J174" s="15">
        <v>292</v>
      </c>
      <c r="K174" s="12">
        <v>300</v>
      </c>
      <c r="L174" s="12"/>
      <c r="M174" s="15">
        <v>59</v>
      </c>
      <c r="N174" s="15">
        <v>72</v>
      </c>
      <c r="O174" s="12">
        <v>45</v>
      </c>
      <c r="P174" s="12"/>
      <c r="Q174" s="15">
        <v>474</v>
      </c>
      <c r="R174" s="15">
        <v>442</v>
      </c>
      <c r="S174" s="12">
        <v>437</v>
      </c>
      <c r="T174" s="12"/>
      <c r="U174" s="15">
        <v>242</v>
      </c>
      <c r="V174" s="15">
        <v>254</v>
      </c>
      <c r="W174" s="12">
        <v>253</v>
      </c>
      <c r="X174" s="12"/>
      <c r="Y174" s="131">
        <v>1104</v>
      </c>
      <c r="Z174" s="131">
        <v>1060</v>
      </c>
      <c r="AA174" s="400">
        <f>SUM(K174,O174,S174,W174)</f>
        <v>1035</v>
      </c>
      <c r="AB174" s="466">
        <f>AA174-Z174</f>
        <v>-25</v>
      </c>
      <c r="AC174" s="469">
        <f>AB174/Z174</f>
        <v>-2.358490566037736E-2</v>
      </c>
      <c r="AD174" s="20">
        <v>8026</v>
      </c>
      <c r="AE174" s="20">
        <v>7920</v>
      </c>
      <c r="AF174" s="16">
        <v>7725</v>
      </c>
      <c r="AG174" s="16"/>
      <c r="AH174" s="20">
        <v>4397</v>
      </c>
      <c r="AI174" s="20">
        <v>4313</v>
      </c>
      <c r="AJ174" s="16">
        <v>4112</v>
      </c>
      <c r="AL174" s="13">
        <v>2780033.55</v>
      </c>
      <c r="AM174" s="429">
        <v>2619412.2799999998</v>
      </c>
      <c r="AN174" s="400">
        <f>K174*$AN$7</f>
        <v>2806686.0000000005</v>
      </c>
      <c r="AO174" s="400"/>
      <c r="AP174" s="13">
        <v>529560.4</v>
      </c>
      <c r="AQ174" s="429">
        <v>686788.55999999994</v>
      </c>
      <c r="AR174" s="400">
        <f>O174*$AR$7</f>
        <v>447666.75</v>
      </c>
      <c r="AS174" s="400"/>
      <c r="AT174" s="13">
        <v>3585757.86</v>
      </c>
      <c r="AU174" s="429">
        <v>3612068.2</v>
      </c>
      <c r="AV174" s="400">
        <f>S174*$AV$7</f>
        <v>3595666.59</v>
      </c>
      <c r="AW174" s="400"/>
      <c r="AX174" s="13">
        <v>3132677.9</v>
      </c>
      <c r="AY174" s="429">
        <v>3517684.1</v>
      </c>
      <c r="AZ174" s="400">
        <f>W174*$AZ$7</f>
        <v>3655394.6</v>
      </c>
      <c r="BA174" s="400"/>
      <c r="BB174" s="13">
        <v>530839.64</v>
      </c>
      <c r="BC174" s="429">
        <v>556142.4</v>
      </c>
      <c r="BD174" s="400">
        <f>AF174*$BD$7</f>
        <v>565701.75</v>
      </c>
      <c r="BE174" s="400"/>
      <c r="BF174" s="13">
        <v>367061.56</v>
      </c>
      <c r="BG174" s="429">
        <v>371219.91</v>
      </c>
      <c r="BH174" s="400">
        <f>AJ174*$BH$7</f>
        <v>368887.51999999996</v>
      </c>
      <c r="BI174" s="400"/>
      <c r="BJ174" s="429">
        <v>10028029.710000001</v>
      </c>
      <c r="BK174" s="429">
        <v>10435953.140000001</v>
      </c>
      <c r="BL174" s="400">
        <f>SUM(AN174,AR174,AV174,AZ174)</f>
        <v>10505413.939999999</v>
      </c>
      <c r="BM174" s="380">
        <f>BL174-BK174</f>
        <v>69460.799999998882</v>
      </c>
      <c r="BN174" s="380">
        <f>BM174/G174</f>
        <v>7.9293150684930227</v>
      </c>
      <c r="BO174" s="833"/>
      <c r="BP174" s="13">
        <v>10925930.91</v>
      </c>
      <c r="BQ174" s="429">
        <v>11363315.449999999</v>
      </c>
      <c r="BR174" s="400">
        <f>SUM(BH174,BD174,AZ174,AV174,AR174,AN174)</f>
        <v>11440003.210000001</v>
      </c>
      <c r="BS174" s="430">
        <f>BR174-BQ174</f>
        <v>76687.760000001639</v>
      </c>
      <c r="BT174" s="431">
        <f>BS174/G174</f>
        <v>8.7543105022832925</v>
      </c>
    </row>
    <row r="175" spans="1:72">
      <c r="A175" s="346">
        <v>543</v>
      </c>
      <c r="B175" s="343">
        <v>1</v>
      </c>
      <c r="C175" s="377">
        <v>35</v>
      </c>
      <c r="D175" s="349" t="s">
        <v>206</v>
      </c>
      <c r="E175" s="20">
        <v>44785</v>
      </c>
      <c r="F175" s="20">
        <v>45048</v>
      </c>
      <c r="G175" s="12">
        <v>45333</v>
      </c>
      <c r="H175" s="12"/>
      <c r="I175" s="15">
        <v>2840</v>
      </c>
      <c r="J175" s="15">
        <v>2871</v>
      </c>
      <c r="K175" s="12">
        <v>2882</v>
      </c>
      <c r="L175" s="12"/>
      <c r="M175" s="15">
        <v>522</v>
      </c>
      <c r="N175" s="15">
        <v>484</v>
      </c>
      <c r="O175" s="12">
        <v>528</v>
      </c>
      <c r="P175" s="12"/>
      <c r="Q175" s="15">
        <v>3744</v>
      </c>
      <c r="R175" s="15">
        <v>3649</v>
      </c>
      <c r="S175" s="12">
        <v>3505</v>
      </c>
      <c r="T175" s="12"/>
      <c r="U175" s="15">
        <v>2008</v>
      </c>
      <c r="V175" s="15">
        <v>1999</v>
      </c>
      <c r="W175" s="12">
        <v>1951</v>
      </c>
      <c r="X175" s="12"/>
      <c r="Y175" s="131">
        <v>9114</v>
      </c>
      <c r="Z175" s="131">
        <v>9003</v>
      </c>
      <c r="AA175" s="400">
        <f>SUM(K175,O175,S175,W175)</f>
        <v>8866</v>
      </c>
      <c r="AB175" s="466">
        <f>AA175-Z175</f>
        <v>-137</v>
      </c>
      <c r="AC175" s="469">
        <f>AB175/Z175</f>
        <v>-1.5217149838942574E-2</v>
      </c>
      <c r="AD175" s="20">
        <v>35671</v>
      </c>
      <c r="AE175" s="20">
        <v>36045</v>
      </c>
      <c r="AF175" s="16">
        <v>36467</v>
      </c>
      <c r="AG175" s="16"/>
      <c r="AH175" s="20">
        <v>26341</v>
      </c>
      <c r="AI175" s="20">
        <v>26504</v>
      </c>
      <c r="AJ175" s="16">
        <v>26634</v>
      </c>
      <c r="AL175" s="13">
        <v>23997858</v>
      </c>
      <c r="AM175" s="429">
        <v>25754563.890000001</v>
      </c>
      <c r="AN175" s="400">
        <f>K175*$AN$7</f>
        <v>26962896.840000004</v>
      </c>
      <c r="AO175" s="400"/>
      <c r="AP175" s="13">
        <v>4685263.2</v>
      </c>
      <c r="AQ175" s="429">
        <v>4616745.3199999994</v>
      </c>
      <c r="AR175" s="400">
        <f>O175*$AR$7</f>
        <v>5252623.2</v>
      </c>
      <c r="AS175" s="400"/>
      <c r="AT175" s="13">
        <v>28322948.16</v>
      </c>
      <c r="AU175" s="429">
        <v>29819992.899999999</v>
      </c>
      <c r="AV175" s="400">
        <f>S175*$AV$7</f>
        <v>28839385.349999998</v>
      </c>
      <c r="AW175" s="400"/>
      <c r="AX175" s="13">
        <v>25993459.600000001</v>
      </c>
      <c r="AY175" s="429">
        <v>27684450.850000001</v>
      </c>
      <c r="AZ175" s="400">
        <f>W175*$AZ$7</f>
        <v>28188438.200000003</v>
      </c>
      <c r="BA175" s="400"/>
      <c r="BB175" s="13">
        <v>2359279.94</v>
      </c>
      <c r="BC175" s="429">
        <v>2531079.9</v>
      </c>
      <c r="BD175" s="400">
        <f>AF175*$BD$7</f>
        <v>2670478.41</v>
      </c>
      <c r="BE175" s="400"/>
      <c r="BF175" s="13">
        <v>2198946.6800000002</v>
      </c>
      <c r="BG175" s="429">
        <v>2281199.2799999998</v>
      </c>
      <c r="BH175" s="400">
        <f>AJ175*$BH$7</f>
        <v>2389336.1399999997</v>
      </c>
      <c r="BI175" s="400"/>
      <c r="BJ175" s="429">
        <v>82999528.960000008</v>
      </c>
      <c r="BK175" s="429">
        <v>87875752.959999993</v>
      </c>
      <c r="BL175" s="400">
        <f>SUM(AN175,AR175,AV175,AZ175)</f>
        <v>89243343.590000004</v>
      </c>
      <c r="BM175" s="380">
        <f>BL175-BK175</f>
        <v>1367590.6300000101</v>
      </c>
      <c r="BN175" s="380">
        <f>BM175/G175</f>
        <v>30.167662188692788</v>
      </c>
      <c r="BO175" s="833"/>
      <c r="BP175" s="13">
        <v>87557755.580000013</v>
      </c>
      <c r="BQ175" s="429">
        <v>92688032.139999986</v>
      </c>
      <c r="BR175" s="400">
        <f>SUM(BH175,BD175,AZ175,AV175,AR175,AN175)</f>
        <v>94303158.140000001</v>
      </c>
      <c r="BS175" s="430">
        <f>BR175-BQ175</f>
        <v>1615126.0000000149</v>
      </c>
      <c r="BT175" s="431">
        <f>BS175/G175</f>
        <v>35.628041382657557</v>
      </c>
    </row>
    <row r="176" spans="1:72">
      <c r="A176" s="346">
        <v>545</v>
      </c>
      <c r="B176" s="343">
        <v>15</v>
      </c>
      <c r="C176" s="343">
        <v>15</v>
      </c>
      <c r="D176" s="349" t="s">
        <v>207</v>
      </c>
      <c r="E176" s="20">
        <v>9621</v>
      </c>
      <c r="F176" s="20">
        <v>9554</v>
      </c>
      <c r="G176" s="12">
        <v>9538</v>
      </c>
      <c r="H176" s="12"/>
      <c r="I176" s="15">
        <v>545</v>
      </c>
      <c r="J176" s="15">
        <v>496</v>
      </c>
      <c r="K176" s="12">
        <v>480</v>
      </c>
      <c r="L176" s="12"/>
      <c r="M176" s="15">
        <v>106</v>
      </c>
      <c r="N176" s="15">
        <v>109</v>
      </c>
      <c r="O176" s="12">
        <v>91</v>
      </c>
      <c r="P176" s="12"/>
      <c r="Q176" s="15">
        <v>669</v>
      </c>
      <c r="R176" s="15">
        <v>668</v>
      </c>
      <c r="S176" s="12">
        <v>679</v>
      </c>
      <c r="T176" s="12"/>
      <c r="U176" s="15">
        <v>324</v>
      </c>
      <c r="V176" s="15">
        <v>333</v>
      </c>
      <c r="W176" s="12">
        <v>346</v>
      </c>
      <c r="X176" s="12"/>
      <c r="Y176" s="131">
        <v>1644</v>
      </c>
      <c r="Z176" s="131">
        <v>1606</v>
      </c>
      <c r="AA176" s="400">
        <f>SUM(K176,O176,S176,W176)</f>
        <v>1596</v>
      </c>
      <c r="AB176" s="466">
        <f>AA176-Z176</f>
        <v>-10</v>
      </c>
      <c r="AC176" s="469">
        <f>AB176/Z176</f>
        <v>-6.2266500622665004E-3</v>
      </c>
      <c r="AD176" s="20">
        <v>7977</v>
      </c>
      <c r="AE176" s="20">
        <v>7948</v>
      </c>
      <c r="AF176" s="16">
        <v>7942</v>
      </c>
      <c r="AG176" s="16"/>
      <c r="AH176" s="20">
        <v>5096</v>
      </c>
      <c r="AI176" s="20">
        <v>5065</v>
      </c>
      <c r="AJ176" s="16">
        <v>5057</v>
      </c>
      <c r="AL176" s="13">
        <v>4605222.75</v>
      </c>
      <c r="AM176" s="429">
        <v>4449412.6399999997</v>
      </c>
      <c r="AN176" s="400">
        <f>K176*$AN$7</f>
        <v>4490697.6000000006</v>
      </c>
      <c r="AO176" s="400"/>
      <c r="AP176" s="13">
        <v>951413.60000000009</v>
      </c>
      <c r="AQ176" s="429">
        <v>1039721.57</v>
      </c>
      <c r="AR176" s="400">
        <f>O176*$AR$7</f>
        <v>905281.65</v>
      </c>
      <c r="AS176" s="400"/>
      <c r="AT176" s="13">
        <v>5060911.41</v>
      </c>
      <c r="AU176" s="429">
        <v>5458962.7999999998</v>
      </c>
      <c r="AV176" s="400">
        <f>S176*$AV$7</f>
        <v>5586859.5300000003</v>
      </c>
      <c r="AW176" s="400"/>
      <c r="AX176" s="13">
        <v>4194163.8</v>
      </c>
      <c r="AY176" s="429">
        <v>4611766.95</v>
      </c>
      <c r="AZ176" s="400">
        <f>W176*$AZ$7</f>
        <v>4999077.2</v>
      </c>
      <c r="BA176" s="400"/>
      <c r="BB176" s="13">
        <v>527598.78</v>
      </c>
      <c r="BC176" s="429">
        <v>558108.55999999994</v>
      </c>
      <c r="BD176" s="400">
        <f>AF176*$BD$7</f>
        <v>581592.66</v>
      </c>
      <c r="BE176" s="400"/>
      <c r="BF176" s="13">
        <v>425414.08</v>
      </c>
      <c r="BG176" s="429">
        <v>435944.55</v>
      </c>
      <c r="BH176" s="400">
        <f>AJ176*$BH$7</f>
        <v>453663.47</v>
      </c>
      <c r="BI176" s="400"/>
      <c r="BJ176" s="429">
        <v>14811711.560000001</v>
      </c>
      <c r="BK176" s="429">
        <v>15559863.960000001</v>
      </c>
      <c r="BL176" s="400">
        <f>SUM(AN176,AR176,AV176,AZ176)</f>
        <v>15981915.98</v>
      </c>
      <c r="BM176" s="380">
        <f>BL176-BK176</f>
        <v>422052.01999999955</v>
      </c>
      <c r="BN176" s="380">
        <f>BM176/G176</f>
        <v>44.24953029985317</v>
      </c>
      <c r="BO176" s="833"/>
      <c r="BP176" s="13">
        <v>15764724.42</v>
      </c>
      <c r="BQ176" s="429">
        <v>16553917.07</v>
      </c>
      <c r="BR176" s="400">
        <f>SUM(BH176,BD176,AZ176,AV176,AR176,AN176)</f>
        <v>17017172.109999999</v>
      </c>
      <c r="BS176" s="430">
        <f>BR176-BQ176</f>
        <v>463255.03999999911</v>
      </c>
      <c r="BT176" s="431">
        <f>BS176/G176</f>
        <v>48.569410777940774</v>
      </c>
    </row>
    <row r="177" spans="1:72">
      <c r="A177" s="346">
        <v>560</v>
      </c>
      <c r="B177" s="343">
        <v>7</v>
      </c>
      <c r="C177" s="343">
        <v>7</v>
      </c>
      <c r="D177" s="349" t="s">
        <v>208</v>
      </c>
      <c r="E177" s="20">
        <v>15669</v>
      </c>
      <c r="F177" s="20">
        <v>15651</v>
      </c>
      <c r="G177" s="12">
        <v>15575</v>
      </c>
      <c r="H177" s="12"/>
      <c r="I177" s="15">
        <v>766</v>
      </c>
      <c r="J177" s="15">
        <v>756</v>
      </c>
      <c r="K177" s="12">
        <v>735</v>
      </c>
      <c r="L177" s="12"/>
      <c r="M177" s="15">
        <v>148</v>
      </c>
      <c r="N177" s="15">
        <v>128</v>
      </c>
      <c r="O177" s="12">
        <v>140</v>
      </c>
      <c r="P177" s="12"/>
      <c r="Q177" s="15">
        <v>1121</v>
      </c>
      <c r="R177" s="15">
        <v>1103</v>
      </c>
      <c r="S177" s="12">
        <v>1055</v>
      </c>
      <c r="T177" s="12"/>
      <c r="U177" s="15">
        <v>620</v>
      </c>
      <c r="V177" s="15">
        <v>591</v>
      </c>
      <c r="W177" s="12">
        <v>608</v>
      </c>
      <c r="X177" s="12"/>
      <c r="Y177" s="131">
        <v>2655</v>
      </c>
      <c r="Z177" s="131">
        <v>2578</v>
      </c>
      <c r="AA177" s="400">
        <f>SUM(K177,O177,S177,W177)</f>
        <v>2538</v>
      </c>
      <c r="AB177" s="466">
        <f>AA177-Z177</f>
        <v>-40</v>
      </c>
      <c r="AC177" s="469">
        <f>AB177/Z177</f>
        <v>-1.5515903801396431E-2</v>
      </c>
      <c r="AD177" s="20">
        <v>13014</v>
      </c>
      <c r="AE177" s="20">
        <v>13073</v>
      </c>
      <c r="AF177" s="16">
        <v>13037</v>
      </c>
      <c r="AG177" s="16"/>
      <c r="AH177" s="20">
        <v>8446</v>
      </c>
      <c r="AI177" s="20">
        <v>8419</v>
      </c>
      <c r="AJ177" s="16">
        <v>8313</v>
      </c>
      <c r="AL177" s="13">
        <v>6472661.7000000002</v>
      </c>
      <c r="AM177" s="429">
        <v>6781766.04</v>
      </c>
      <c r="AN177" s="400">
        <f>K177*$AN$7</f>
        <v>6876380.7000000002</v>
      </c>
      <c r="AO177" s="400"/>
      <c r="AP177" s="13">
        <v>1328388.8</v>
      </c>
      <c r="AQ177" s="429">
        <v>1220957.44</v>
      </c>
      <c r="AR177" s="400">
        <f>O177*$AR$7</f>
        <v>1392741</v>
      </c>
      <c r="AS177" s="400"/>
      <c r="AT177" s="13">
        <v>8480241.6899999995</v>
      </c>
      <c r="AU177" s="429">
        <v>9013826.3000000007</v>
      </c>
      <c r="AV177" s="400">
        <f>S177*$AV$7</f>
        <v>8680613.8499999996</v>
      </c>
      <c r="AW177" s="400"/>
      <c r="AX177" s="13">
        <v>8025869</v>
      </c>
      <c r="AY177" s="429">
        <v>8184847.6499999994</v>
      </c>
      <c r="AZ177" s="400">
        <f>W177*$AZ$7</f>
        <v>8784505.5999999996</v>
      </c>
      <c r="BA177" s="400"/>
      <c r="BB177" s="13">
        <v>860745.96</v>
      </c>
      <c r="BC177" s="429">
        <v>917986.05999999994</v>
      </c>
      <c r="BD177" s="400">
        <f>AF177*$BD$7</f>
        <v>954699.51</v>
      </c>
      <c r="BE177" s="400"/>
      <c r="BF177" s="13">
        <v>705072.08000000007</v>
      </c>
      <c r="BG177" s="429">
        <v>724623.33</v>
      </c>
      <c r="BH177" s="400">
        <f>AJ177*$BH$7</f>
        <v>745759.23</v>
      </c>
      <c r="BI177" s="400"/>
      <c r="BJ177" s="429">
        <v>24307161.190000001</v>
      </c>
      <c r="BK177" s="429">
        <v>25201397.43</v>
      </c>
      <c r="BL177" s="400">
        <f>SUM(AN177,AR177,AV177,AZ177)</f>
        <v>25734241.149999999</v>
      </c>
      <c r="BM177" s="380">
        <f>BL177-BK177</f>
        <v>532843.71999999881</v>
      </c>
      <c r="BN177" s="380">
        <f>BM177/G177</f>
        <v>34.211474799357866</v>
      </c>
      <c r="BO177" s="833"/>
      <c r="BP177" s="13">
        <v>25872979.23</v>
      </c>
      <c r="BQ177" s="429">
        <v>26844006.82</v>
      </c>
      <c r="BR177" s="400">
        <f>SUM(BH177,BD177,AZ177,AV177,AR177,AN177)</f>
        <v>27434699.889999997</v>
      </c>
      <c r="BS177" s="430">
        <f>BR177-BQ177</f>
        <v>590693.06999999657</v>
      </c>
      <c r="BT177" s="431">
        <f>BS177/G177</f>
        <v>37.925718780096091</v>
      </c>
    </row>
    <row r="178" spans="1:72">
      <c r="A178" s="346">
        <v>561</v>
      </c>
      <c r="B178" s="343">
        <v>2</v>
      </c>
      <c r="C178" s="343">
        <v>2</v>
      </c>
      <c r="D178" s="349" t="s">
        <v>209</v>
      </c>
      <c r="E178" s="20">
        <v>1315</v>
      </c>
      <c r="F178" s="20">
        <v>1304</v>
      </c>
      <c r="G178" s="12">
        <v>1264</v>
      </c>
      <c r="H178" s="12"/>
      <c r="I178" s="15">
        <v>61</v>
      </c>
      <c r="J178" s="15">
        <v>67</v>
      </c>
      <c r="K178" s="12">
        <v>66</v>
      </c>
      <c r="L178" s="12"/>
      <c r="M178" s="15">
        <v>19</v>
      </c>
      <c r="N178" s="15">
        <v>10</v>
      </c>
      <c r="O178" s="12">
        <v>9</v>
      </c>
      <c r="P178" s="12"/>
      <c r="Q178" s="15">
        <v>91</v>
      </c>
      <c r="R178" s="15">
        <v>93</v>
      </c>
      <c r="S178" s="12">
        <v>79</v>
      </c>
      <c r="T178" s="12"/>
      <c r="U178" s="15">
        <v>64</v>
      </c>
      <c r="V178" s="15">
        <v>47</v>
      </c>
      <c r="W178" s="12">
        <v>51</v>
      </c>
      <c r="X178" s="12"/>
      <c r="Y178" s="131">
        <v>235</v>
      </c>
      <c r="Z178" s="131">
        <v>217</v>
      </c>
      <c r="AA178" s="400">
        <f>SUM(K178,O178,S178,W178)</f>
        <v>205</v>
      </c>
      <c r="AB178" s="466">
        <f>AA178-Z178</f>
        <v>-12</v>
      </c>
      <c r="AC178" s="469">
        <f>AB178/Z178</f>
        <v>-5.5299539170506916E-2</v>
      </c>
      <c r="AD178" s="20">
        <v>1080</v>
      </c>
      <c r="AE178" s="20">
        <v>1087</v>
      </c>
      <c r="AF178" s="16">
        <v>1059</v>
      </c>
      <c r="AG178" s="16"/>
      <c r="AH178" s="20">
        <v>686</v>
      </c>
      <c r="AI178" s="20">
        <v>680</v>
      </c>
      <c r="AJ178" s="16">
        <v>662</v>
      </c>
      <c r="AL178" s="13">
        <v>515446.95000000013</v>
      </c>
      <c r="AM178" s="429">
        <v>601029.53</v>
      </c>
      <c r="AN178" s="400">
        <f>K178*$AN$7</f>
        <v>617470.92000000004</v>
      </c>
      <c r="AO178" s="400"/>
      <c r="AP178" s="13">
        <v>170536.4</v>
      </c>
      <c r="AQ178" s="429">
        <v>95387.299999999988</v>
      </c>
      <c r="AR178" s="400">
        <f>O178*$AR$7</f>
        <v>89533.349999999991</v>
      </c>
      <c r="AS178" s="400"/>
      <c r="AT178" s="13">
        <v>688404.99</v>
      </c>
      <c r="AU178" s="429">
        <v>760005.3</v>
      </c>
      <c r="AV178" s="400">
        <f>S178*$AV$7</f>
        <v>650017.53</v>
      </c>
      <c r="AW178" s="400"/>
      <c r="AX178" s="13">
        <v>828476.8</v>
      </c>
      <c r="AY178" s="429">
        <v>650910.04999999993</v>
      </c>
      <c r="AZ178" s="400">
        <f>W178*$AZ$7</f>
        <v>736858.20000000007</v>
      </c>
      <c r="BA178" s="400"/>
      <c r="BB178" s="13">
        <v>71431.199999999997</v>
      </c>
      <c r="BC178" s="429">
        <v>76329.14</v>
      </c>
      <c r="BD178" s="400">
        <f>AF178*$BD$7</f>
        <v>77550.570000000007</v>
      </c>
      <c r="BE178" s="400"/>
      <c r="BF178" s="13">
        <v>57267.280000000013</v>
      </c>
      <c r="BG178" s="429">
        <v>58527.6</v>
      </c>
      <c r="BH178" s="400">
        <f>AJ178*$BH$7</f>
        <v>59388.02</v>
      </c>
      <c r="BI178" s="400"/>
      <c r="BJ178" s="429">
        <v>2202865.14</v>
      </c>
      <c r="BK178" s="429">
        <v>2107332.1800000002</v>
      </c>
      <c r="BL178" s="400">
        <f>SUM(AN178,AR178,AV178,AZ178)</f>
        <v>2093880</v>
      </c>
      <c r="BM178" s="380">
        <f>BL178-BK178</f>
        <v>-13452.180000000168</v>
      </c>
      <c r="BN178" s="380">
        <f>BM178/G178</f>
        <v>-10.642547468354563</v>
      </c>
      <c r="BO178" s="833"/>
      <c r="BP178" s="13">
        <v>2331563.62</v>
      </c>
      <c r="BQ178" s="429">
        <v>2242188.92</v>
      </c>
      <c r="BR178" s="400">
        <f>SUM(BH178,BD178,AZ178,AV178,AR178,AN178)</f>
        <v>2230818.5900000003</v>
      </c>
      <c r="BS178" s="430">
        <f>BR178-BQ178</f>
        <v>-11370.329999999609</v>
      </c>
      <c r="BT178" s="431">
        <f>BS178/G178</f>
        <v>-8.9955142405060204</v>
      </c>
    </row>
    <row r="179" spans="1:72">
      <c r="A179" s="346">
        <v>562</v>
      </c>
      <c r="B179" s="343">
        <v>6</v>
      </c>
      <c r="C179" s="343">
        <v>6</v>
      </c>
      <c r="D179" s="349" t="s">
        <v>210</v>
      </c>
      <c r="E179" s="20">
        <v>8839</v>
      </c>
      <c r="F179" s="20">
        <v>8869</v>
      </c>
      <c r="G179" s="12">
        <v>8858</v>
      </c>
      <c r="H179" s="12"/>
      <c r="I179" s="15">
        <v>382</v>
      </c>
      <c r="J179" s="15">
        <v>387</v>
      </c>
      <c r="K179" s="12">
        <v>398</v>
      </c>
      <c r="L179" s="12"/>
      <c r="M179" s="15">
        <v>75</v>
      </c>
      <c r="N179" s="15">
        <v>74</v>
      </c>
      <c r="O179" s="12">
        <v>66</v>
      </c>
      <c r="P179" s="12"/>
      <c r="Q179" s="15">
        <v>546</v>
      </c>
      <c r="R179" s="15">
        <v>537</v>
      </c>
      <c r="S179" s="12">
        <v>522</v>
      </c>
      <c r="T179" s="12"/>
      <c r="U179" s="15">
        <v>304</v>
      </c>
      <c r="V179" s="15">
        <v>297</v>
      </c>
      <c r="W179" s="12">
        <v>285</v>
      </c>
      <c r="X179" s="12"/>
      <c r="Y179" s="131">
        <v>1307</v>
      </c>
      <c r="Z179" s="131">
        <v>1295</v>
      </c>
      <c r="AA179" s="400">
        <f>SUM(K179,O179,S179,W179)</f>
        <v>1271</v>
      </c>
      <c r="AB179" s="466">
        <f>AA179-Z179</f>
        <v>-24</v>
      </c>
      <c r="AC179" s="469">
        <f>AB179/Z179</f>
        <v>-1.8532818532818532E-2</v>
      </c>
      <c r="AD179" s="20">
        <v>7532</v>
      </c>
      <c r="AE179" s="20">
        <v>7574</v>
      </c>
      <c r="AF179" s="16">
        <v>7587</v>
      </c>
      <c r="AG179" s="16"/>
      <c r="AH179" s="20">
        <v>4484</v>
      </c>
      <c r="AI179" s="20">
        <v>4535</v>
      </c>
      <c r="AJ179" s="16">
        <v>4511</v>
      </c>
      <c r="AL179" s="13">
        <v>3227880.9</v>
      </c>
      <c r="AM179" s="429">
        <v>3471618.33</v>
      </c>
      <c r="AN179" s="400">
        <f>K179*$AN$7</f>
        <v>3723536.7600000002</v>
      </c>
      <c r="AO179" s="400"/>
      <c r="AP179" s="13">
        <v>673170</v>
      </c>
      <c r="AQ179" s="429">
        <v>705866.02</v>
      </c>
      <c r="AR179" s="400">
        <f>O179*$AR$7</f>
        <v>656577.9</v>
      </c>
      <c r="AS179" s="400"/>
      <c r="AT179" s="13">
        <v>4130429.94</v>
      </c>
      <c r="AU179" s="429">
        <v>4388417.7</v>
      </c>
      <c r="AV179" s="400">
        <f>S179*$AV$7</f>
        <v>4295052.54</v>
      </c>
      <c r="AW179" s="400"/>
      <c r="AX179" s="13">
        <v>3935264.8</v>
      </c>
      <c r="AY179" s="429">
        <v>4113197.55</v>
      </c>
      <c r="AZ179" s="400">
        <f>W179*$AZ$7</f>
        <v>4117737</v>
      </c>
      <c r="BA179" s="400"/>
      <c r="BB179" s="13">
        <v>498166.48</v>
      </c>
      <c r="BC179" s="429">
        <v>531846.28</v>
      </c>
      <c r="BD179" s="400">
        <f>AF179*$BD$7</f>
        <v>555596.01</v>
      </c>
      <c r="BE179" s="400"/>
      <c r="BF179" s="13">
        <v>374324.32</v>
      </c>
      <c r="BG179" s="429">
        <v>390327.45</v>
      </c>
      <c r="BH179" s="400">
        <f>AJ179*$BH$7</f>
        <v>404681.81</v>
      </c>
      <c r="BI179" s="400"/>
      <c r="BJ179" s="429">
        <v>11966745.640000001</v>
      </c>
      <c r="BK179" s="429">
        <v>12679099.6</v>
      </c>
      <c r="BL179" s="400">
        <f>SUM(AN179,AR179,AV179,AZ179)</f>
        <v>12792904.199999999</v>
      </c>
      <c r="BM179" s="380">
        <f>BL179-BK179</f>
        <v>113804.59999999963</v>
      </c>
      <c r="BN179" s="380">
        <f>BM179/G179</f>
        <v>12.847663129374535</v>
      </c>
      <c r="BO179" s="833"/>
      <c r="BP179" s="13">
        <v>12839236.439999999</v>
      </c>
      <c r="BQ179" s="429">
        <v>13601273.33</v>
      </c>
      <c r="BR179" s="400">
        <f>SUM(BH179,BD179,AZ179,AV179,AR179,AN179)</f>
        <v>13753182.02</v>
      </c>
      <c r="BS179" s="430">
        <f>BR179-BQ179</f>
        <v>151908.68999999948</v>
      </c>
      <c r="BT179" s="431">
        <f>BS179/G179</f>
        <v>17.149321517272462</v>
      </c>
    </row>
    <row r="180" spans="1:72">
      <c r="A180" s="346">
        <v>563</v>
      </c>
      <c r="B180" s="343">
        <v>17</v>
      </c>
      <c r="C180" s="343">
        <v>17</v>
      </c>
      <c r="D180" s="349" t="s">
        <v>211</v>
      </c>
      <c r="E180" s="20">
        <v>6978</v>
      </c>
      <c r="F180" s="20">
        <v>6912</v>
      </c>
      <c r="G180" s="12">
        <v>6832</v>
      </c>
      <c r="H180" s="12"/>
      <c r="I180" s="15">
        <v>348</v>
      </c>
      <c r="J180" s="15">
        <v>343</v>
      </c>
      <c r="K180" s="12">
        <v>343</v>
      </c>
      <c r="L180" s="12"/>
      <c r="M180" s="15">
        <v>60</v>
      </c>
      <c r="N180" s="15">
        <v>55</v>
      </c>
      <c r="O180" s="12">
        <v>52</v>
      </c>
      <c r="P180" s="12"/>
      <c r="Q180" s="15">
        <v>534</v>
      </c>
      <c r="R180" s="15">
        <v>499</v>
      </c>
      <c r="S180" s="12">
        <v>465</v>
      </c>
      <c r="T180" s="12"/>
      <c r="U180" s="15">
        <v>285</v>
      </c>
      <c r="V180" s="15">
        <v>274</v>
      </c>
      <c r="W180" s="12">
        <v>282</v>
      </c>
      <c r="X180" s="12"/>
      <c r="Y180" s="131">
        <v>1227</v>
      </c>
      <c r="Z180" s="131">
        <v>1171</v>
      </c>
      <c r="AA180" s="400">
        <f>SUM(K180,O180,S180,W180)</f>
        <v>1142</v>
      </c>
      <c r="AB180" s="466">
        <f>AA180-Z180</f>
        <v>-29</v>
      </c>
      <c r="AC180" s="469">
        <f>AB180/Z180</f>
        <v>-2.4765157984628524E-2</v>
      </c>
      <c r="AD180" s="20">
        <v>5751</v>
      </c>
      <c r="AE180" s="20">
        <v>5741</v>
      </c>
      <c r="AF180" s="16">
        <v>5690</v>
      </c>
      <c r="AG180" s="16"/>
      <c r="AH180" s="20">
        <v>3469</v>
      </c>
      <c r="AI180" s="20">
        <v>3429</v>
      </c>
      <c r="AJ180" s="16">
        <v>3381</v>
      </c>
      <c r="AL180" s="13">
        <v>2940582.6</v>
      </c>
      <c r="AM180" s="429">
        <v>3076912.37</v>
      </c>
      <c r="AN180" s="400">
        <f>K180*$AN$7</f>
        <v>3208977.66</v>
      </c>
      <c r="AO180" s="400"/>
      <c r="AP180" s="13">
        <v>538536</v>
      </c>
      <c r="AQ180" s="429">
        <v>524630.15</v>
      </c>
      <c r="AR180" s="400">
        <f>O180*$AR$7</f>
        <v>517303.8</v>
      </c>
      <c r="AS180" s="400"/>
      <c r="AT180" s="13">
        <v>4039651.26</v>
      </c>
      <c r="AU180" s="429">
        <v>4077877.9</v>
      </c>
      <c r="AV180" s="400">
        <f>S180*$AV$7</f>
        <v>3826052.55</v>
      </c>
      <c r="AW180" s="400"/>
      <c r="AX180" s="13">
        <v>3689310.75</v>
      </c>
      <c r="AY180" s="429">
        <v>3794667.1</v>
      </c>
      <c r="AZ180" s="400">
        <f>W180*$AZ$7</f>
        <v>4074392.4000000004</v>
      </c>
      <c r="BA180" s="400"/>
      <c r="BB180" s="13">
        <v>380371.14</v>
      </c>
      <c r="BC180" s="429">
        <v>403133.02</v>
      </c>
      <c r="BD180" s="400">
        <f>AF180*$BD$7</f>
        <v>416678.7</v>
      </c>
      <c r="BE180" s="400"/>
      <c r="BF180" s="13">
        <v>289592.12</v>
      </c>
      <c r="BG180" s="429">
        <v>295134.03000000003</v>
      </c>
      <c r="BH180" s="400">
        <f>AJ180*$BH$7</f>
        <v>303309.50999999995</v>
      </c>
      <c r="BI180" s="400"/>
      <c r="BJ180" s="429">
        <v>11208080.609999999</v>
      </c>
      <c r="BK180" s="429">
        <v>11474087.52</v>
      </c>
      <c r="BL180" s="400">
        <f>SUM(AN180,AR180,AV180,AZ180)</f>
        <v>11626726.41</v>
      </c>
      <c r="BM180" s="380">
        <f>BL180-BK180</f>
        <v>152638.8900000006</v>
      </c>
      <c r="BN180" s="380">
        <f>BM180/G180</f>
        <v>22.341757903981353</v>
      </c>
      <c r="BO180" s="833"/>
      <c r="BP180" s="13">
        <v>11878043.869999999</v>
      </c>
      <c r="BQ180" s="429">
        <v>12172354.57</v>
      </c>
      <c r="BR180" s="400">
        <f>SUM(BH180,BD180,AZ180,AV180,AR180,AN180)</f>
        <v>12346714.620000001</v>
      </c>
      <c r="BS180" s="430">
        <f>BR180-BQ180</f>
        <v>174360.05000000075</v>
      </c>
      <c r="BT180" s="431">
        <f>BS180/G180</f>
        <v>25.521084601873646</v>
      </c>
    </row>
    <row r="181" spans="1:72">
      <c r="A181" s="346">
        <v>564</v>
      </c>
      <c r="B181" s="343">
        <v>17</v>
      </c>
      <c r="C181" s="343">
        <v>17</v>
      </c>
      <c r="D181" s="349" t="s">
        <v>212</v>
      </c>
      <c r="E181" s="20">
        <v>214633</v>
      </c>
      <c r="F181" s="20">
        <v>216152</v>
      </c>
      <c r="G181" s="12">
        <v>217469</v>
      </c>
      <c r="H181" s="12"/>
      <c r="I181" s="15">
        <v>12083</v>
      </c>
      <c r="J181" s="15">
        <v>11877</v>
      </c>
      <c r="K181" s="12">
        <v>11862</v>
      </c>
      <c r="L181" s="12"/>
      <c r="M181" s="15">
        <v>2111</v>
      </c>
      <c r="N181" s="15">
        <v>2023</v>
      </c>
      <c r="O181" s="12">
        <v>1943</v>
      </c>
      <c r="P181" s="12"/>
      <c r="Q181" s="15">
        <v>14978</v>
      </c>
      <c r="R181" s="15">
        <v>14496</v>
      </c>
      <c r="S181" s="12">
        <v>13842</v>
      </c>
      <c r="T181" s="12"/>
      <c r="U181" s="15">
        <v>8094</v>
      </c>
      <c r="V181" s="15">
        <v>8058</v>
      </c>
      <c r="W181" s="12">
        <v>8110</v>
      </c>
      <c r="X181" s="12"/>
      <c r="Y181" s="131">
        <v>37266</v>
      </c>
      <c r="Z181" s="131">
        <v>36454</v>
      </c>
      <c r="AA181" s="400">
        <f>SUM(K181,O181,S181,W181)</f>
        <v>35757</v>
      </c>
      <c r="AB181" s="466">
        <f>AA181-Z181</f>
        <v>-697</v>
      </c>
      <c r="AC181" s="469">
        <f>AB181/Z181</f>
        <v>-1.911998683272069E-2</v>
      </c>
      <c r="AD181" s="20">
        <v>177367</v>
      </c>
      <c r="AE181" s="20">
        <v>179698</v>
      </c>
      <c r="AF181" s="16">
        <v>181712</v>
      </c>
      <c r="AG181" s="16"/>
      <c r="AH181" s="20">
        <v>134695</v>
      </c>
      <c r="AI181" s="20">
        <v>136120</v>
      </c>
      <c r="AJ181" s="16">
        <v>137091</v>
      </c>
      <c r="AL181" s="13">
        <v>102100745.84999999</v>
      </c>
      <c r="AM181" s="429">
        <v>106543697.43000001</v>
      </c>
      <c r="AN181" s="400">
        <f>K181*$AN$7</f>
        <v>110976364.44000001</v>
      </c>
      <c r="AO181" s="400"/>
      <c r="AP181" s="13">
        <v>18947491.600000001</v>
      </c>
      <c r="AQ181" s="429">
        <v>19296850.789999999</v>
      </c>
      <c r="AR181" s="400">
        <f>O181*$AR$7</f>
        <v>19329255.449999999</v>
      </c>
      <c r="AS181" s="400"/>
      <c r="AT181" s="13">
        <v>113306922.42</v>
      </c>
      <c r="AU181" s="429">
        <v>118462761.59999999</v>
      </c>
      <c r="AV181" s="400">
        <f>S181*$AV$7</f>
        <v>113892944.94</v>
      </c>
      <c r="AW181" s="400"/>
      <c r="AX181" s="13">
        <v>104776425.3</v>
      </c>
      <c r="AY181" s="429">
        <v>111596450.7</v>
      </c>
      <c r="AZ181" s="400">
        <f>W181*$AZ$7</f>
        <v>117174902</v>
      </c>
      <c r="BA181" s="400"/>
      <c r="BB181" s="13">
        <v>11731053.380000001</v>
      </c>
      <c r="BC181" s="429">
        <v>12618393.560000001</v>
      </c>
      <c r="BD181" s="400">
        <f>AF181*$BD$7</f>
        <v>13306769.760000002</v>
      </c>
      <c r="BE181" s="400"/>
      <c r="BF181" s="13">
        <v>11244338.6</v>
      </c>
      <c r="BG181" s="429">
        <v>11715848.4</v>
      </c>
      <c r="BH181" s="400">
        <f>AJ181*$BH$7</f>
        <v>12298433.609999999</v>
      </c>
      <c r="BI181" s="400"/>
      <c r="BJ181" s="429">
        <v>339131585.17000002</v>
      </c>
      <c r="BK181" s="429">
        <v>355899760.51999998</v>
      </c>
      <c r="BL181" s="400">
        <f>SUM(AN181,AR181,AV181,AZ181)</f>
        <v>361373466.83000004</v>
      </c>
      <c r="BM181" s="380">
        <f>BL181-BK181</f>
        <v>5473706.310000062</v>
      </c>
      <c r="BN181" s="380">
        <f>BM181/G181</f>
        <v>25.170053248969104</v>
      </c>
      <c r="BO181" s="833"/>
      <c r="BP181" s="13">
        <v>362106977.14999998</v>
      </c>
      <c r="BQ181" s="429">
        <v>380234002.48000002</v>
      </c>
      <c r="BR181" s="400">
        <f>SUM(BH181,BD181,AZ181,AV181,AR181,AN181)</f>
        <v>386978670.19999999</v>
      </c>
      <c r="BS181" s="430">
        <f>BR181-BQ181</f>
        <v>6744667.719999969</v>
      </c>
      <c r="BT181" s="431">
        <f>BS181/G181</f>
        <v>31.014386970096744</v>
      </c>
    </row>
    <row r="182" spans="1:72">
      <c r="A182" s="346">
        <v>576</v>
      </c>
      <c r="B182" s="343">
        <v>7</v>
      </c>
      <c r="C182" s="343">
        <v>7</v>
      </c>
      <c r="D182" s="349" t="s">
        <v>213</v>
      </c>
      <c r="E182" s="20">
        <v>2726</v>
      </c>
      <c r="F182" s="20">
        <v>2676</v>
      </c>
      <c r="G182" s="12">
        <v>2656</v>
      </c>
      <c r="H182" s="12"/>
      <c r="I182" s="15">
        <v>89</v>
      </c>
      <c r="J182" s="15">
        <v>77</v>
      </c>
      <c r="K182" s="12">
        <v>79</v>
      </c>
      <c r="L182" s="12"/>
      <c r="M182" s="15">
        <v>13</v>
      </c>
      <c r="N182" s="15">
        <v>15</v>
      </c>
      <c r="O182" s="12">
        <v>13</v>
      </c>
      <c r="P182" s="12"/>
      <c r="Q182" s="15">
        <v>100</v>
      </c>
      <c r="R182" s="15">
        <v>95</v>
      </c>
      <c r="S182" s="12">
        <v>91</v>
      </c>
      <c r="T182" s="12"/>
      <c r="U182" s="15">
        <v>70</v>
      </c>
      <c r="V182" s="15">
        <v>71</v>
      </c>
      <c r="W182" s="12">
        <v>65</v>
      </c>
      <c r="X182" s="12"/>
      <c r="Y182" s="131">
        <v>272</v>
      </c>
      <c r="Z182" s="131">
        <v>258</v>
      </c>
      <c r="AA182" s="400">
        <f>SUM(K182,O182,S182,W182)</f>
        <v>248</v>
      </c>
      <c r="AB182" s="466">
        <f>AA182-Z182</f>
        <v>-10</v>
      </c>
      <c r="AC182" s="469">
        <f>AB182/Z182</f>
        <v>-3.875968992248062E-2</v>
      </c>
      <c r="AD182" s="20">
        <v>2454</v>
      </c>
      <c r="AE182" s="20">
        <v>2418</v>
      </c>
      <c r="AF182" s="16">
        <v>2408</v>
      </c>
      <c r="AG182" s="16"/>
      <c r="AH182" s="20">
        <v>1234</v>
      </c>
      <c r="AI182" s="20">
        <v>1189</v>
      </c>
      <c r="AJ182" s="16">
        <v>1172</v>
      </c>
      <c r="AL182" s="13">
        <v>752045.55</v>
      </c>
      <c r="AM182" s="429">
        <v>690735.43</v>
      </c>
      <c r="AN182" s="400">
        <f>K182*$AN$7</f>
        <v>739093.9800000001</v>
      </c>
      <c r="AO182" s="400"/>
      <c r="AP182" s="13">
        <v>116682.8</v>
      </c>
      <c r="AQ182" s="429">
        <v>143080.95000000001</v>
      </c>
      <c r="AR182" s="400">
        <f>O182*$AR$7</f>
        <v>129325.95</v>
      </c>
      <c r="AS182" s="400"/>
      <c r="AT182" s="13">
        <v>756489</v>
      </c>
      <c r="AU182" s="429">
        <v>776349.5</v>
      </c>
      <c r="AV182" s="400">
        <f>S182*$AV$7</f>
        <v>748754.37</v>
      </c>
      <c r="AW182" s="400"/>
      <c r="AX182" s="13">
        <v>906146.5</v>
      </c>
      <c r="AY182" s="429">
        <v>983289.65</v>
      </c>
      <c r="AZ182" s="400">
        <f>W182*$AZ$7</f>
        <v>939133</v>
      </c>
      <c r="BA182" s="400"/>
      <c r="BB182" s="13">
        <v>162307.56</v>
      </c>
      <c r="BC182" s="429">
        <v>169791.96</v>
      </c>
      <c r="BD182" s="400">
        <f>AF182*$BD$7</f>
        <v>176337.84</v>
      </c>
      <c r="BE182" s="400"/>
      <c r="BF182" s="13">
        <v>103014.32</v>
      </c>
      <c r="BG182" s="429">
        <v>102337.23</v>
      </c>
      <c r="BH182" s="400">
        <f>AJ182*$BH$7</f>
        <v>105140.12</v>
      </c>
      <c r="BI182" s="400"/>
      <c r="BJ182" s="429">
        <v>2531363.85</v>
      </c>
      <c r="BK182" s="429">
        <v>2593455.5299999998</v>
      </c>
      <c r="BL182" s="400">
        <f>SUM(AN182,AR182,AV182,AZ182)</f>
        <v>2556307.2999999998</v>
      </c>
      <c r="BM182" s="380">
        <f>BL182-BK182</f>
        <v>-37148.229999999981</v>
      </c>
      <c r="BN182" s="380">
        <f>BM182/G182</f>
        <v>-13.986532379518065</v>
      </c>
      <c r="BO182" s="833"/>
      <c r="BP182" s="13">
        <v>2796685.73</v>
      </c>
      <c r="BQ182" s="429">
        <v>2865584.72</v>
      </c>
      <c r="BR182" s="400">
        <f>SUM(BH182,BD182,AZ182,AV182,AR182,AN182)</f>
        <v>2837785.2600000002</v>
      </c>
      <c r="BS182" s="430">
        <f>BR182-BQ182</f>
        <v>-27799.459999999963</v>
      </c>
      <c r="BT182" s="431">
        <f>BS182/G182</f>
        <v>-10.466664156626493</v>
      </c>
    </row>
    <row r="183" spans="1:72">
      <c r="A183" s="346">
        <v>577</v>
      </c>
      <c r="B183" s="343">
        <v>2</v>
      </c>
      <c r="C183" s="343">
        <v>2</v>
      </c>
      <c r="D183" s="349" t="s">
        <v>214</v>
      </c>
      <c r="E183" s="20">
        <v>11236</v>
      </c>
      <c r="F183" s="20">
        <v>11221</v>
      </c>
      <c r="G183" s="12">
        <v>11284</v>
      </c>
      <c r="H183" s="12"/>
      <c r="I183" s="15">
        <v>706</v>
      </c>
      <c r="J183" s="15">
        <v>668</v>
      </c>
      <c r="K183" s="12">
        <v>670</v>
      </c>
      <c r="L183" s="12"/>
      <c r="M183" s="15">
        <v>145</v>
      </c>
      <c r="N183" s="15">
        <v>126</v>
      </c>
      <c r="O183" s="12">
        <v>113</v>
      </c>
      <c r="P183" s="12"/>
      <c r="Q183" s="15">
        <v>927</v>
      </c>
      <c r="R183" s="15">
        <v>930</v>
      </c>
      <c r="S183" s="12">
        <v>895</v>
      </c>
      <c r="T183" s="12"/>
      <c r="U183" s="15">
        <v>455</v>
      </c>
      <c r="V183" s="15">
        <v>461</v>
      </c>
      <c r="W183" s="12">
        <v>469</v>
      </c>
      <c r="X183" s="12"/>
      <c r="Y183" s="131">
        <v>2233</v>
      </c>
      <c r="Z183" s="131">
        <v>2185</v>
      </c>
      <c r="AA183" s="400">
        <f>SUM(K183,O183,S183,W183)</f>
        <v>2147</v>
      </c>
      <c r="AB183" s="466">
        <f>AA183-Z183</f>
        <v>-38</v>
      </c>
      <c r="AC183" s="469">
        <f>AB183/Z183</f>
        <v>-1.7391304347826087E-2</v>
      </c>
      <c r="AD183" s="20">
        <v>9003</v>
      </c>
      <c r="AE183" s="20">
        <v>9036</v>
      </c>
      <c r="AF183" s="16">
        <v>9137</v>
      </c>
      <c r="AG183" s="16"/>
      <c r="AH183" s="20">
        <v>6151</v>
      </c>
      <c r="AI183" s="20">
        <v>6131</v>
      </c>
      <c r="AJ183" s="16">
        <v>6178</v>
      </c>
      <c r="AL183" s="13">
        <v>5965664.7000000002</v>
      </c>
      <c r="AM183" s="429">
        <v>5992354.1200000001</v>
      </c>
      <c r="AN183" s="400">
        <f>K183*$AN$7</f>
        <v>6268265.4000000004</v>
      </c>
      <c r="AO183" s="400"/>
      <c r="AP183" s="13">
        <v>1301462</v>
      </c>
      <c r="AQ183" s="429">
        <v>1201879.98</v>
      </c>
      <c r="AR183" s="400">
        <f>O183*$AR$7</f>
        <v>1124140.95</v>
      </c>
      <c r="AS183" s="400"/>
      <c r="AT183" s="13">
        <v>7012653.0300000003</v>
      </c>
      <c r="AU183" s="429">
        <v>7600053</v>
      </c>
      <c r="AV183" s="400">
        <f>S183*$AV$7</f>
        <v>7364122.6499999994</v>
      </c>
      <c r="AW183" s="400"/>
      <c r="AX183" s="13">
        <v>5889952.25</v>
      </c>
      <c r="AY183" s="429">
        <v>6384458.1499999994</v>
      </c>
      <c r="AZ183" s="400">
        <f>W183*$AZ$7</f>
        <v>6776205.8000000007</v>
      </c>
      <c r="BA183" s="400"/>
      <c r="BB183" s="13">
        <v>595458.42000000004</v>
      </c>
      <c r="BC183" s="429">
        <v>634507.92000000004</v>
      </c>
      <c r="BD183" s="400">
        <f>AF183*$BD$7</f>
        <v>669102.51</v>
      </c>
      <c r="BE183" s="400"/>
      <c r="BF183" s="13">
        <v>513485.48</v>
      </c>
      <c r="BG183" s="429">
        <v>527695.16999999993</v>
      </c>
      <c r="BH183" s="400">
        <f>AJ183*$BH$7</f>
        <v>554228.38</v>
      </c>
      <c r="BI183" s="400"/>
      <c r="BJ183" s="429">
        <v>20169731.98</v>
      </c>
      <c r="BK183" s="429">
        <v>21178745.25</v>
      </c>
      <c r="BL183" s="400">
        <f>SUM(AN183,AR183,AV183,AZ183)</f>
        <v>21532734.800000001</v>
      </c>
      <c r="BM183" s="380">
        <f>BL183-BK183</f>
        <v>353989.55000000075</v>
      </c>
      <c r="BN183" s="380">
        <f>BM183/G183</f>
        <v>31.370927862460185</v>
      </c>
      <c r="BO183" s="833"/>
      <c r="BP183" s="13">
        <v>21278675.879999999</v>
      </c>
      <c r="BQ183" s="429">
        <v>22340948.34</v>
      </c>
      <c r="BR183" s="400">
        <f>SUM(BH183,BD183,AZ183,AV183,AR183,AN183)</f>
        <v>22756065.689999998</v>
      </c>
      <c r="BS183" s="430">
        <f>BR183-BQ183</f>
        <v>415117.34999999776</v>
      </c>
      <c r="BT183" s="431">
        <f>BS183/G183</f>
        <v>36.788138071605616</v>
      </c>
    </row>
    <row r="184" spans="1:72">
      <c r="A184" s="346">
        <v>578</v>
      </c>
      <c r="B184" s="343">
        <v>18</v>
      </c>
      <c r="C184" s="343">
        <v>18</v>
      </c>
      <c r="D184" s="349" t="s">
        <v>215</v>
      </c>
      <c r="E184" s="20">
        <v>3037</v>
      </c>
      <c r="F184" s="20">
        <v>2990</v>
      </c>
      <c r="G184" s="12">
        <v>2941</v>
      </c>
      <c r="H184" s="12"/>
      <c r="I184" s="15">
        <v>96</v>
      </c>
      <c r="J184" s="15">
        <v>90</v>
      </c>
      <c r="K184" s="12">
        <v>81</v>
      </c>
      <c r="L184" s="12"/>
      <c r="M184" s="15">
        <v>21</v>
      </c>
      <c r="N184" s="15">
        <v>19</v>
      </c>
      <c r="O184" s="12">
        <v>19</v>
      </c>
      <c r="P184" s="12"/>
      <c r="Q184" s="15">
        <v>165</v>
      </c>
      <c r="R184" s="15">
        <v>159</v>
      </c>
      <c r="S184" s="12">
        <v>150</v>
      </c>
      <c r="T184" s="12"/>
      <c r="U184" s="15">
        <v>102</v>
      </c>
      <c r="V184" s="15">
        <v>99</v>
      </c>
      <c r="W184" s="12">
        <v>103</v>
      </c>
      <c r="X184" s="12"/>
      <c r="Y184" s="131">
        <v>384</v>
      </c>
      <c r="Z184" s="131">
        <v>367</v>
      </c>
      <c r="AA184" s="400">
        <f>SUM(K184,O184,S184,W184)</f>
        <v>353</v>
      </c>
      <c r="AB184" s="466">
        <f>AA184-Z184</f>
        <v>-14</v>
      </c>
      <c r="AC184" s="469">
        <f>AB184/Z184</f>
        <v>-3.8147138964577658E-2</v>
      </c>
      <c r="AD184" s="20">
        <v>2653</v>
      </c>
      <c r="AE184" s="20">
        <v>2623</v>
      </c>
      <c r="AF184" s="16">
        <v>2588</v>
      </c>
      <c r="AG184" s="16"/>
      <c r="AH184" s="20">
        <v>1477</v>
      </c>
      <c r="AI184" s="20">
        <v>1437</v>
      </c>
      <c r="AJ184" s="16">
        <v>1411</v>
      </c>
      <c r="AL184" s="13">
        <v>811195.20000000007</v>
      </c>
      <c r="AM184" s="429">
        <v>807353.1</v>
      </c>
      <c r="AN184" s="400">
        <f>K184*$AN$7</f>
        <v>757805.22000000009</v>
      </c>
      <c r="AO184" s="400"/>
      <c r="AP184" s="13">
        <v>188487.6</v>
      </c>
      <c r="AQ184" s="429">
        <v>181235.87</v>
      </c>
      <c r="AR184" s="400">
        <f>O184*$AR$7</f>
        <v>189014.85</v>
      </c>
      <c r="AS184" s="400"/>
      <c r="AT184" s="13">
        <v>1248206.8500000001</v>
      </c>
      <c r="AU184" s="429">
        <v>1299363.8999999999</v>
      </c>
      <c r="AV184" s="400">
        <f>S184*$AV$7</f>
        <v>1234210.5</v>
      </c>
      <c r="AW184" s="400"/>
      <c r="AX184" s="13">
        <v>1320384.8999999999</v>
      </c>
      <c r="AY184" s="429">
        <v>1371065.85</v>
      </c>
      <c r="AZ184" s="400">
        <f>W184*$AZ$7</f>
        <v>1488164.6</v>
      </c>
      <c r="BA184" s="400"/>
      <c r="BB184" s="13">
        <v>175469.42</v>
      </c>
      <c r="BC184" s="429">
        <v>184187.06</v>
      </c>
      <c r="BD184" s="400">
        <f>AF184*$BD$7</f>
        <v>189519.24000000002</v>
      </c>
      <c r="BE184" s="400"/>
      <c r="BF184" s="13">
        <v>123299.96</v>
      </c>
      <c r="BG184" s="429">
        <v>123682.59</v>
      </c>
      <c r="BH184" s="400">
        <f>AJ184*$BH$7</f>
        <v>126580.81</v>
      </c>
      <c r="BI184" s="400"/>
      <c r="BJ184" s="429">
        <v>3568274.5500000012</v>
      </c>
      <c r="BK184" s="429">
        <v>3659018.72</v>
      </c>
      <c r="BL184" s="400">
        <f>SUM(AN184,AR184,AV184,AZ184)</f>
        <v>3669195.1700000004</v>
      </c>
      <c r="BM184" s="380">
        <f>BL184-BK184</f>
        <v>10176.450000000186</v>
      </c>
      <c r="BN184" s="380">
        <f>BM184/G184</f>
        <v>3.4602006120367856</v>
      </c>
      <c r="BO184" s="833"/>
      <c r="BP184" s="13">
        <v>3867043.9300000011</v>
      </c>
      <c r="BQ184" s="429">
        <v>3966888.37</v>
      </c>
      <c r="BR184" s="400">
        <f>SUM(BH184,BD184,AZ184,AV184,AR184,AN184)</f>
        <v>3985295.2200000007</v>
      </c>
      <c r="BS184" s="430">
        <f>BR184-BQ184</f>
        <v>18406.850000000559</v>
      </c>
      <c r="BT184" s="431">
        <f>BS184/G184</f>
        <v>6.2587045222715263</v>
      </c>
    </row>
    <row r="185" spans="1:72">
      <c r="A185" s="346">
        <v>580</v>
      </c>
      <c r="B185" s="343">
        <v>9</v>
      </c>
      <c r="C185" s="343">
        <v>9</v>
      </c>
      <c r="D185" s="349" t="s">
        <v>216</v>
      </c>
      <c r="E185" s="20">
        <v>4366</v>
      </c>
      <c r="F185" s="20">
        <v>4300</v>
      </c>
      <c r="G185" s="12">
        <v>4235</v>
      </c>
      <c r="H185" s="12"/>
      <c r="I185" s="15">
        <v>133</v>
      </c>
      <c r="J185" s="15">
        <v>112</v>
      </c>
      <c r="K185" s="12">
        <v>104</v>
      </c>
      <c r="L185" s="12"/>
      <c r="M185" s="15">
        <v>25</v>
      </c>
      <c r="N185" s="15">
        <v>31</v>
      </c>
      <c r="O185" s="12">
        <v>20</v>
      </c>
      <c r="P185" s="12"/>
      <c r="Q185" s="15">
        <v>208</v>
      </c>
      <c r="R185" s="15">
        <v>195</v>
      </c>
      <c r="S185" s="12">
        <v>191</v>
      </c>
      <c r="T185" s="12"/>
      <c r="U185" s="15">
        <v>97</v>
      </c>
      <c r="V185" s="15">
        <v>106</v>
      </c>
      <c r="W185" s="12">
        <v>114</v>
      </c>
      <c r="X185" s="12"/>
      <c r="Y185" s="131">
        <v>463</v>
      </c>
      <c r="Z185" s="131">
        <v>444</v>
      </c>
      <c r="AA185" s="400">
        <f>SUM(K185,O185,S185,W185)</f>
        <v>429</v>
      </c>
      <c r="AB185" s="466">
        <f>AA185-Z185</f>
        <v>-15</v>
      </c>
      <c r="AC185" s="469">
        <f>AB185/Z185</f>
        <v>-3.3783783783783786E-2</v>
      </c>
      <c r="AD185" s="20">
        <v>3903</v>
      </c>
      <c r="AE185" s="20">
        <v>3856</v>
      </c>
      <c r="AF185" s="16">
        <v>3806</v>
      </c>
      <c r="AG185" s="16"/>
      <c r="AH185" s="20">
        <v>1975</v>
      </c>
      <c r="AI185" s="20">
        <v>1920</v>
      </c>
      <c r="AJ185" s="16">
        <v>1858</v>
      </c>
      <c r="AL185" s="13">
        <v>1123843.3500000001</v>
      </c>
      <c r="AM185" s="429">
        <v>1004706.08</v>
      </c>
      <c r="AN185" s="400">
        <f>K185*$AN$7</f>
        <v>972984.4800000001</v>
      </c>
      <c r="AO185" s="400"/>
      <c r="AP185" s="13">
        <v>224390</v>
      </c>
      <c r="AQ185" s="429">
        <v>295700.63</v>
      </c>
      <c r="AR185" s="400">
        <f>O185*$AR$7</f>
        <v>198963</v>
      </c>
      <c r="AS185" s="400"/>
      <c r="AT185" s="13">
        <v>1573497.12</v>
      </c>
      <c r="AU185" s="429">
        <v>1593559.5</v>
      </c>
      <c r="AV185" s="400">
        <f>S185*$AV$7</f>
        <v>1571561.3699999999</v>
      </c>
      <c r="AW185" s="400"/>
      <c r="AX185" s="13">
        <v>1255660.1499999999</v>
      </c>
      <c r="AY185" s="429">
        <v>1468009.9</v>
      </c>
      <c r="AZ185" s="400">
        <f>W185*$AZ$7</f>
        <v>1647094.8</v>
      </c>
      <c r="BA185" s="400"/>
      <c r="BB185" s="13">
        <v>258144.42</v>
      </c>
      <c r="BC185" s="429">
        <v>270768.32</v>
      </c>
      <c r="BD185" s="400">
        <f>AF185*$BD$7</f>
        <v>278713.38</v>
      </c>
      <c r="BE185" s="400"/>
      <c r="BF185" s="13">
        <v>164873</v>
      </c>
      <c r="BG185" s="429">
        <v>165254.39999999999</v>
      </c>
      <c r="BH185" s="400">
        <f>AJ185*$BH$7</f>
        <v>166681.18</v>
      </c>
      <c r="BI185" s="400"/>
      <c r="BJ185" s="429">
        <v>4177390.62</v>
      </c>
      <c r="BK185" s="429">
        <v>4361976.1099999994</v>
      </c>
      <c r="BL185" s="400">
        <f>SUM(AN185,AR185,AV185,AZ185)</f>
        <v>4390603.6499999994</v>
      </c>
      <c r="BM185" s="380">
        <f>BL185-BK185</f>
        <v>28627.540000000037</v>
      </c>
      <c r="BN185" s="380">
        <f>BM185/G185</f>
        <v>6.7597497048406225</v>
      </c>
      <c r="BO185" s="833"/>
      <c r="BP185" s="13">
        <v>4600408.04</v>
      </c>
      <c r="BQ185" s="429">
        <v>4797998.8299999991</v>
      </c>
      <c r="BR185" s="400">
        <f>SUM(BH185,BD185,AZ185,AV185,AR185,AN185)</f>
        <v>4835998.21</v>
      </c>
      <c r="BS185" s="430">
        <f>BR185-BQ185</f>
        <v>37999.38000000082</v>
      </c>
      <c r="BT185" s="431">
        <f>BS185/G185</f>
        <v>8.9726989374264043</v>
      </c>
    </row>
    <row r="186" spans="1:72">
      <c r="A186" s="346">
        <v>581</v>
      </c>
      <c r="B186" s="343">
        <v>6</v>
      </c>
      <c r="C186" s="343">
        <v>6</v>
      </c>
      <c r="D186" s="349" t="s">
        <v>217</v>
      </c>
      <c r="E186" s="20">
        <v>6123</v>
      </c>
      <c r="F186" s="20">
        <v>6069</v>
      </c>
      <c r="G186" s="12">
        <v>6011</v>
      </c>
      <c r="H186" s="12"/>
      <c r="I186" s="15">
        <v>261</v>
      </c>
      <c r="J186" s="15">
        <v>259</v>
      </c>
      <c r="K186" s="12">
        <v>257</v>
      </c>
      <c r="L186" s="12"/>
      <c r="M186" s="15">
        <v>47</v>
      </c>
      <c r="N186" s="15">
        <v>40</v>
      </c>
      <c r="O186" s="12">
        <v>44</v>
      </c>
      <c r="P186" s="12"/>
      <c r="Q186" s="15">
        <v>346</v>
      </c>
      <c r="R186" s="15">
        <v>341</v>
      </c>
      <c r="S186" s="12">
        <v>333</v>
      </c>
      <c r="T186" s="12"/>
      <c r="U186" s="15">
        <v>206</v>
      </c>
      <c r="V186" s="15">
        <v>190</v>
      </c>
      <c r="W186" s="12">
        <v>175</v>
      </c>
      <c r="X186" s="12"/>
      <c r="Y186" s="131">
        <v>860</v>
      </c>
      <c r="Z186" s="131">
        <v>830</v>
      </c>
      <c r="AA186" s="400">
        <f>SUM(K186,O186,S186,W186)</f>
        <v>809</v>
      </c>
      <c r="AB186" s="466">
        <f>AA186-Z186</f>
        <v>-21</v>
      </c>
      <c r="AC186" s="469">
        <f>AB186/Z186</f>
        <v>-2.5301204819277109E-2</v>
      </c>
      <c r="AD186" s="20">
        <v>5263</v>
      </c>
      <c r="AE186" s="20">
        <v>5239</v>
      </c>
      <c r="AF186" s="16">
        <v>5202</v>
      </c>
      <c r="AG186" s="16"/>
      <c r="AH186" s="20">
        <v>2982</v>
      </c>
      <c r="AI186" s="20">
        <v>2940</v>
      </c>
      <c r="AJ186" s="16">
        <v>2899</v>
      </c>
      <c r="AL186" s="13">
        <v>2205436.9500000002</v>
      </c>
      <c r="AM186" s="429">
        <v>2323382.81</v>
      </c>
      <c r="AN186" s="400">
        <f>K186*$AN$7</f>
        <v>2404394.3400000003</v>
      </c>
      <c r="AO186" s="400"/>
      <c r="AP186" s="13">
        <v>421853.2</v>
      </c>
      <c r="AQ186" s="429">
        <v>381549.2</v>
      </c>
      <c r="AR186" s="400">
        <f>O186*$AR$7</f>
        <v>437718.6</v>
      </c>
      <c r="AS186" s="400"/>
      <c r="AT186" s="13">
        <v>2617451.94</v>
      </c>
      <c r="AU186" s="429">
        <v>2786686.1</v>
      </c>
      <c r="AV186" s="400">
        <f>S186*$AV$7</f>
        <v>2739947.31</v>
      </c>
      <c r="AW186" s="400"/>
      <c r="AX186" s="13">
        <v>2666659.7000000002</v>
      </c>
      <c r="AY186" s="429">
        <v>2631338.5</v>
      </c>
      <c r="AZ186" s="400">
        <f>W186*$AZ$7</f>
        <v>2528435</v>
      </c>
      <c r="BA186" s="400"/>
      <c r="BB186" s="13">
        <v>348094.82</v>
      </c>
      <c r="BC186" s="429">
        <v>367882.58</v>
      </c>
      <c r="BD186" s="400">
        <f>AF186*$BD$7</f>
        <v>380942.46</v>
      </c>
      <c r="BE186" s="400"/>
      <c r="BF186" s="13">
        <v>248937.36</v>
      </c>
      <c r="BG186" s="429">
        <v>253045.8</v>
      </c>
      <c r="BH186" s="400">
        <f>AJ186*$BH$7</f>
        <v>260069.28999999998</v>
      </c>
      <c r="BI186" s="400"/>
      <c r="BJ186" s="429">
        <v>7911401.79</v>
      </c>
      <c r="BK186" s="429">
        <v>8122956.6099999994</v>
      </c>
      <c r="BL186" s="400">
        <f>SUM(AN186,AR186,AV186,AZ186)</f>
        <v>8110495.25</v>
      </c>
      <c r="BM186" s="380">
        <f>BL186-BK186</f>
        <v>-12461.359999999404</v>
      </c>
      <c r="BN186" s="380">
        <f>BM186/G186</f>
        <v>-2.0730926634502418</v>
      </c>
      <c r="BO186" s="833"/>
      <c r="BP186" s="13">
        <v>8508433.9700000007</v>
      </c>
      <c r="BQ186" s="429">
        <v>8743884.9900000002</v>
      </c>
      <c r="BR186" s="400">
        <f>SUM(BH186,BD186,AZ186,AV186,AR186,AN186)</f>
        <v>8751507</v>
      </c>
      <c r="BS186" s="430">
        <f>BR186-BQ186</f>
        <v>7622.0099999997765</v>
      </c>
      <c r="BT186" s="431">
        <f>BS186/G186</f>
        <v>1.2680103144235195</v>
      </c>
    </row>
    <row r="187" spans="1:72">
      <c r="A187" s="346">
        <v>583</v>
      </c>
      <c r="B187" s="343">
        <v>19</v>
      </c>
      <c r="C187" s="343">
        <v>19</v>
      </c>
      <c r="D187" s="349" t="s">
        <v>218</v>
      </c>
      <c r="E187" s="20">
        <v>912</v>
      </c>
      <c r="F187" s="20">
        <v>910</v>
      </c>
      <c r="G187" s="12">
        <v>932</v>
      </c>
      <c r="H187" s="12"/>
      <c r="I187" s="15">
        <v>23</v>
      </c>
      <c r="J187" s="15">
        <v>23</v>
      </c>
      <c r="K187" s="12">
        <v>29</v>
      </c>
      <c r="L187" s="12"/>
      <c r="M187" s="15">
        <v>4</v>
      </c>
      <c r="N187" s="15">
        <v>8</v>
      </c>
      <c r="O187" s="12">
        <v>5</v>
      </c>
      <c r="P187" s="12"/>
      <c r="Q187" s="15">
        <v>42</v>
      </c>
      <c r="R187" s="15">
        <v>42</v>
      </c>
      <c r="S187" s="12">
        <v>47</v>
      </c>
      <c r="T187" s="12"/>
      <c r="U187" s="15">
        <v>10</v>
      </c>
      <c r="V187" s="15">
        <v>12</v>
      </c>
      <c r="W187" s="12">
        <v>13</v>
      </c>
      <c r="X187" s="12"/>
      <c r="Y187" s="131">
        <v>79</v>
      </c>
      <c r="Z187" s="131">
        <v>85</v>
      </c>
      <c r="AA187" s="400">
        <f>SUM(K187,O187,S187,W187)</f>
        <v>94</v>
      </c>
      <c r="AB187" s="466">
        <f>AA187-Z187</f>
        <v>9</v>
      </c>
      <c r="AC187" s="469">
        <f>AB187/Z187</f>
        <v>0.10588235294117647</v>
      </c>
      <c r="AD187" s="20">
        <v>833</v>
      </c>
      <c r="AE187" s="20">
        <v>825</v>
      </c>
      <c r="AF187" s="16">
        <v>838</v>
      </c>
      <c r="AG187" s="16"/>
      <c r="AH187" s="20">
        <v>467</v>
      </c>
      <c r="AI187" s="20">
        <v>448</v>
      </c>
      <c r="AJ187" s="16">
        <v>465</v>
      </c>
      <c r="AL187" s="13">
        <v>194348.85</v>
      </c>
      <c r="AM187" s="429">
        <v>206323.57</v>
      </c>
      <c r="AN187" s="400">
        <f>K187*$AN$7</f>
        <v>271312.98000000004</v>
      </c>
      <c r="AO187" s="400"/>
      <c r="AP187" s="13">
        <v>35902.400000000001</v>
      </c>
      <c r="AQ187" s="429">
        <v>76309.84</v>
      </c>
      <c r="AR187" s="400">
        <f>O187*$AR$7</f>
        <v>49740.75</v>
      </c>
      <c r="AS187" s="400"/>
      <c r="AT187" s="13">
        <v>317725.38</v>
      </c>
      <c r="AU187" s="429">
        <v>343228.2</v>
      </c>
      <c r="AV187" s="400">
        <f>S187*$AV$7</f>
        <v>386719.29</v>
      </c>
      <c r="AW187" s="400"/>
      <c r="AX187" s="13">
        <v>129449.5</v>
      </c>
      <c r="AY187" s="429">
        <v>166189.79999999999</v>
      </c>
      <c r="AZ187" s="400">
        <f>W187*$AZ$7</f>
        <v>187826.6</v>
      </c>
      <c r="BA187" s="400"/>
      <c r="BB187" s="13">
        <v>55094.62</v>
      </c>
      <c r="BC187" s="429">
        <v>57931.5</v>
      </c>
      <c r="BD187" s="400">
        <f>AF187*$BD$7</f>
        <v>61366.740000000005</v>
      </c>
      <c r="BE187" s="400"/>
      <c r="BF187" s="13">
        <v>38985.160000000003</v>
      </c>
      <c r="BG187" s="429">
        <v>38559.360000000001</v>
      </c>
      <c r="BH187" s="400">
        <f>AJ187*$BH$7</f>
        <v>41715.149999999994</v>
      </c>
      <c r="BI187" s="400"/>
      <c r="BJ187" s="429">
        <v>677426.13</v>
      </c>
      <c r="BK187" s="429">
        <v>792051.41000000015</v>
      </c>
      <c r="BL187" s="400">
        <f>SUM(AN187,AR187,AV187,AZ187)</f>
        <v>895599.62</v>
      </c>
      <c r="BM187" s="380">
        <f>BL187-BK187</f>
        <v>103548.20999999985</v>
      </c>
      <c r="BN187" s="380">
        <f>BM187/G187</f>
        <v>111.10322961373375</v>
      </c>
      <c r="BO187" s="833"/>
      <c r="BP187" s="13">
        <v>771505.91</v>
      </c>
      <c r="BQ187" s="429">
        <v>888542.27000000014</v>
      </c>
      <c r="BR187" s="400">
        <f>SUM(BH187,BD187,AZ187,AV187,AR187,AN187)</f>
        <v>998681.51</v>
      </c>
      <c r="BS187" s="430">
        <f>BR187-BQ187</f>
        <v>110139.23999999987</v>
      </c>
      <c r="BT187" s="431">
        <f>BS187/G187</f>
        <v>118.17515021459214</v>
      </c>
    </row>
    <row r="188" spans="1:72">
      <c r="A188" s="346">
        <v>584</v>
      </c>
      <c r="B188" s="343">
        <v>16</v>
      </c>
      <c r="C188" s="343">
        <v>16</v>
      </c>
      <c r="D188" s="349" t="s">
        <v>219</v>
      </c>
      <c r="E188" s="20">
        <v>2578</v>
      </c>
      <c r="F188" s="20">
        <v>2594</v>
      </c>
      <c r="G188" s="12">
        <v>2547</v>
      </c>
      <c r="H188" s="12"/>
      <c r="I188" s="15">
        <v>187</v>
      </c>
      <c r="J188" s="15">
        <v>183</v>
      </c>
      <c r="K188" s="12">
        <v>175</v>
      </c>
      <c r="L188" s="12"/>
      <c r="M188" s="15">
        <v>40</v>
      </c>
      <c r="N188" s="15">
        <v>35</v>
      </c>
      <c r="O188" s="12">
        <v>33</v>
      </c>
      <c r="P188" s="12"/>
      <c r="Q188" s="15">
        <v>288</v>
      </c>
      <c r="R188" s="15">
        <v>279</v>
      </c>
      <c r="S188" s="12">
        <v>264</v>
      </c>
      <c r="T188" s="12"/>
      <c r="U188" s="15">
        <v>151</v>
      </c>
      <c r="V188" s="15">
        <v>160</v>
      </c>
      <c r="W188" s="12">
        <v>153</v>
      </c>
      <c r="X188" s="12"/>
      <c r="Y188" s="131">
        <v>666</v>
      </c>
      <c r="Z188" s="131">
        <v>657</v>
      </c>
      <c r="AA188" s="400">
        <f>SUM(K188,O188,S188,W188)</f>
        <v>625</v>
      </c>
      <c r="AB188" s="466">
        <f>AA188-Z188</f>
        <v>-32</v>
      </c>
      <c r="AC188" s="469">
        <f>AB188/Z188</f>
        <v>-4.8706240487062402E-2</v>
      </c>
      <c r="AD188" s="20">
        <v>1912</v>
      </c>
      <c r="AE188" s="20">
        <v>1937</v>
      </c>
      <c r="AF188" s="16">
        <v>1922</v>
      </c>
      <c r="AG188" s="16"/>
      <c r="AH188" s="20">
        <v>1143</v>
      </c>
      <c r="AI188" s="20">
        <v>1169</v>
      </c>
      <c r="AJ188" s="16">
        <v>1151</v>
      </c>
      <c r="AL188" s="13">
        <v>1580140.65</v>
      </c>
      <c r="AM188" s="429">
        <v>1641617.97</v>
      </c>
      <c r="AN188" s="400">
        <f>K188*$AN$7</f>
        <v>1637233.5000000002</v>
      </c>
      <c r="AO188" s="400"/>
      <c r="AP188" s="13">
        <v>359024</v>
      </c>
      <c r="AQ188" s="429">
        <v>333855.55</v>
      </c>
      <c r="AR188" s="400">
        <f>O188*$AR$7</f>
        <v>328288.95</v>
      </c>
      <c r="AS188" s="400"/>
      <c r="AT188" s="13">
        <v>2178688.3199999998</v>
      </c>
      <c r="AU188" s="429">
        <v>2280015.9</v>
      </c>
      <c r="AV188" s="400">
        <f>S188*$AV$7</f>
        <v>2172210.48</v>
      </c>
      <c r="AW188" s="400"/>
      <c r="AX188" s="13">
        <v>1954687.45</v>
      </c>
      <c r="AY188" s="429">
        <v>2215864</v>
      </c>
      <c r="AZ188" s="400">
        <f>W188*$AZ$7</f>
        <v>2210574.6</v>
      </c>
      <c r="BA188" s="400"/>
      <c r="BB188" s="13">
        <v>126459.68</v>
      </c>
      <c r="BC188" s="429">
        <v>136016.14000000001</v>
      </c>
      <c r="BD188" s="400">
        <f>AF188*$BD$7</f>
        <v>140748.06</v>
      </c>
      <c r="BE188" s="400"/>
      <c r="BF188" s="13">
        <v>95417.64</v>
      </c>
      <c r="BG188" s="429">
        <v>100615.83</v>
      </c>
      <c r="BH188" s="400">
        <f>AJ188*$BH$7</f>
        <v>103256.20999999999</v>
      </c>
      <c r="BI188" s="400"/>
      <c r="BJ188" s="429">
        <v>6072540.4200000009</v>
      </c>
      <c r="BK188" s="429">
        <v>6471353.4199999999</v>
      </c>
      <c r="BL188" s="400">
        <f>SUM(AN188,AR188,AV188,AZ188)</f>
        <v>6348307.5300000003</v>
      </c>
      <c r="BM188" s="380">
        <f>BL188-BK188</f>
        <v>-123045.88999999966</v>
      </c>
      <c r="BN188" s="380">
        <f>BM188/G188</f>
        <v>-48.310125638005367</v>
      </c>
      <c r="BO188" s="833"/>
      <c r="BP188" s="13">
        <v>6294417.7400000002</v>
      </c>
      <c r="BQ188" s="429">
        <v>6707985.3899999997</v>
      </c>
      <c r="BR188" s="400">
        <f>SUM(BH188,BD188,AZ188,AV188,AR188,AN188)</f>
        <v>6592311.7999999998</v>
      </c>
      <c r="BS188" s="430">
        <f>BR188-BQ188</f>
        <v>-115673.58999999985</v>
      </c>
      <c r="BT188" s="431">
        <f>BS188/G188</f>
        <v>-45.415622300745916</v>
      </c>
    </row>
    <row r="189" spans="1:72">
      <c r="A189" s="346">
        <v>592</v>
      </c>
      <c r="B189" s="343">
        <v>13</v>
      </c>
      <c r="C189" s="343">
        <v>13</v>
      </c>
      <c r="D189" s="349" t="s">
        <v>220</v>
      </c>
      <c r="E189" s="20">
        <v>3596</v>
      </c>
      <c r="F189" s="20">
        <v>3552</v>
      </c>
      <c r="G189" s="12">
        <v>3511</v>
      </c>
      <c r="H189" s="12"/>
      <c r="I189" s="15">
        <v>172</v>
      </c>
      <c r="J189" s="15">
        <v>165</v>
      </c>
      <c r="K189" s="12">
        <v>159</v>
      </c>
      <c r="L189" s="12"/>
      <c r="M189" s="15">
        <v>37</v>
      </c>
      <c r="N189" s="15">
        <v>30</v>
      </c>
      <c r="O189" s="12">
        <v>35</v>
      </c>
      <c r="P189" s="12"/>
      <c r="Q189" s="15">
        <v>273</v>
      </c>
      <c r="R189" s="15">
        <v>262</v>
      </c>
      <c r="S189" s="12">
        <v>248</v>
      </c>
      <c r="T189" s="12"/>
      <c r="U189" s="15">
        <v>175</v>
      </c>
      <c r="V189" s="15">
        <v>169</v>
      </c>
      <c r="W189" s="12">
        <v>141</v>
      </c>
      <c r="X189" s="12"/>
      <c r="Y189" s="131">
        <v>657</v>
      </c>
      <c r="Z189" s="131">
        <v>626</v>
      </c>
      <c r="AA189" s="400">
        <f>SUM(K189,O189,S189,W189)</f>
        <v>583</v>
      </c>
      <c r="AB189" s="466">
        <f>AA189-Z189</f>
        <v>-43</v>
      </c>
      <c r="AC189" s="469">
        <f>AB189/Z189</f>
        <v>-6.8690095846645371E-2</v>
      </c>
      <c r="AD189" s="20">
        <v>2939</v>
      </c>
      <c r="AE189" s="20">
        <v>2926</v>
      </c>
      <c r="AF189" s="16">
        <v>2928</v>
      </c>
      <c r="AG189" s="16"/>
      <c r="AH189" s="20">
        <v>1896</v>
      </c>
      <c r="AI189" s="20">
        <v>1873</v>
      </c>
      <c r="AJ189" s="16">
        <v>1859</v>
      </c>
      <c r="AL189" s="13">
        <v>1453391.4</v>
      </c>
      <c r="AM189" s="429">
        <v>1480147.35</v>
      </c>
      <c r="AN189" s="400">
        <f>K189*$AN$7</f>
        <v>1487543.58</v>
      </c>
      <c r="AO189" s="400"/>
      <c r="AP189" s="13">
        <v>332097.2</v>
      </c>
      <c r="AQ189" s="429">
        <v>286161.90000000002</v>
      </c>
      <c r="AR189" s="400">
        <f>O189*$AR$7</f>
        <v>348185.25</v>
      </c>
      <c r="AS189" s="400"/>
      <c r="AT189" s="13">
        <v>2065214.97</v>
      </c>
      <c r="AU189" s="429">
        <v>2141090.2000000002</v>
      </c>
      <c r="AV189" s="400">
        <f>S189*$AV$7</f>
        <v>2040561.3599999999</v>
      </c>
      <c r="AW189" s="400"/>
      <c r="AX189" s="13">
        <v>2265366.25</v>
      </c>
      <c r="AY189" s="429">
        <v>2340506.35</v>
      </c>
      <c r="AZ189" s="400">
        <f>W189*$AZ$7</f>
        <v>2037196.2000000002</v>
      </c>
      <c r="BA189" s="400"/>
      <c r="BB189" s="13">
        <v>194385.46</v>
      </c>
      <c r="BC189" s="429">
        <v>205463.72</v>
      </c>
      <c r="BD189" s="400">
        <f>AF189*$BD$7</f>
        <v>214417.44</v>
      </c>
      <c r="BE189" s="400"/>
      <c r="BF189" s="13">
        <v>158278.07999999999</v>
      </c>
      <c r="BG189" s="429">
        <v>161209.10999999999</v>
      </c>
      <c r="BH189" s="400">
        <f>AJ189*$BH$7</f>
        <v>166770.88999999998</v>
      </c>
      <c r="BI189" s="400"/>
      <c r="BJ189" s="429">
        <v>6116069.8200000003</v>
      </c>
      <c r="BK189" s="429">
        <v>6247905.8000000007</v>
      </c>
      <c r="BL189" s="400">
        <f>SUM(AN189,AR189,AV189,AZ189)</f>
        <v>5913486.3900000006</v>
      </c>
      <c r="BM189" s="380">
        <f>BL189-BK189</f>
        <v>-334419.41000000015</v>
      </c>
      <c r="BN189" s="380">
        <f>BM189/G189</f>
        <v>-95.249048704072962</v>
      </c>
      <c r="BO189" s="833"/>
      <c r="BP189" s="13">
        <v>6468733.3600000003</v>
      </c>
      <c r="BQ189" s="429">
        <v>6614578.6300000008</v>
      </c>
      <c r="BR189" s="400">
        <f>SUM(BH189,BD189,AZ189,AV189,AR189,AN189)</f>
        <v>6294674.7200000007</v>
      </c>
      <c r="BS189" s="430">
        <f>BR189-BQ189</f>
        <v>-319903.91000000015</v>
      </c>
      <c r="BT189" s="431">
        <f>BS189/G189</f>
        <v>-91.114756479635474</v>
      </c>
    </row>
    <row r="190" spans="1:72">
      <c r="A190" s="346">
        <v>593</v>
      </c>
      <c r="B190" s="343">
        <v>10</v>
      </c>
      <c r="C190" s="343">
        <v>10</v>
      </c>
      <c r="D190" s="349" t="s">
        <v>221</v>
      </c>
      <c r="E190" s="20">
        <v>17050</v>
      </c>
      <c r="F190" s="20">
        <v>17178</v>
      </c>
      <c r="G190" s="12">
        <v>17124</v>
      </c>
      <c r="H190" s="12"/>
      <c r="I190" s="15">
        <v>598</v>
      </c>
      <c r="J190" s="15">
        <v>621</v>
      </c>
      <c r="K190" s="12">
        <v>595</v>
      </c>
      <c r="L190" s="12"/>
      <c r="M190" s="15">
        <v>119</v>
      </c>
      <c r="N190" s="15">
        <v>122</v>
      </c>
      <c r="O190" s="12">
        <v>127</v>
      </c>
      <c r="P190" s="12"/>
      <c r="Q190" s="15">
        <v>898</v>
      </c>
      <c r="R190" s="15">
        <v>871</v>
      </c>
      <c r="S190" s="12">
        <v>870</v>
      </c>
      <c r="T190" s="12"/>
      <c r="U190" s="15">
        <v>447</v>
      </c>
      <c r="V190" s="15">
        <v>490</v>
      </c>
      <c r="W190" s="12">
        <v>489</v>
      </c>
      <c r="X190" s="12"/>
      <c r="Y190" s="131">
        <v>2062</v>
      </c>
      <c r="Z190" s="131">
        <v>2104</v>
      </c>
      <c r="AA190" s="400">
        <f>SUM(K190,O190,S190,W190)</f>
        <v>2081</v>
      </c>
      <c r="AB190" s="466">
        <f>AA190-Z190</f>
        <v>-23</v>
      </c>
      <c r="AC190" s="469">
        <f>AB190/Z190</f>
        <v>-1.0931558935361217E-2</v>
      </c>
      <c r="AD190" s="20">
        <v>14988</v>
      </c>
      <c r="AE190" s="20">
        <v>15074</v>
      </c>
      <c r="AF190" s="16">
        <v>15043</v>
      </c>
      <c r="AG190" s="16"/>
      <c r="AH190" s="20">
        <v>8627</v>
      </c>
      <c r="AI190" s="20">
        <v>8650</v>
      </c>
      <c r="AJ190" s="16">
        <v>8545</v>
      </c>
      <c r="AL190" s="13">
        <v>5053070.1000000006</v>
      </c>
      <c r="AM190" s="429">
        <v>5570736.3899999997</v>
      </c>
      <c r="AN190" s="400">
        <f>K190*$AN$7</f>
        <v>5566593.9000000004</v>
      </c>
      <c r="AO190" s="400"/>
      <c r="AP190" s="13">
        <v>1068096.3999999999</v>
      </c>
      <c r="AQ190" s="429">
        <v>1163725.06</v>
      </c>
      <c r="AR190" s="400">
        <f>O190*$AR$7</f>
        <v>1263415.05</v>
      </c>
      <c r="AS190" s="400"/>
      <c r="AT190" s="13">
        <v>6793271.2200000007</v>
      </c>
      <c r="AU190" s="429">
        <v>7117899.1000000006</v>
      </c>
      <c r="AV190" s="400">
        <f>S190*$AV$7</f>
        <v>7158420.8999999994</v>
      </c>
      <c r="AW190" s="400"/>
      <c r="AX190" s="13">
        <v>5786392.6500000004</v>
      </c>
      <c r="AY190" s="429">
        <v>6786083.5</v>
      </c>
      <c r="AZ190" s="400">
        <f>W190*$AZ$7</f>
        <v>7065169.8000000007</v>
      </c>
      <c r="BA190" s="400"/>
      <c r="BB190" s="13">
        <v>991306.32000000007</v>
      </c>
      <c r="BC190" s="429">
        <v>1058496.28</v>
      </c>
      <c r="BD190" s="400">
        <f>AF190*$BD$7</f>
        <v>1101598.8900000001</v>
      </c>
      <c r="BE190" s="400"/>
      <c r="BF190" s="13">
        <v>720181.96000000008</v>
      </c>
      <c r="BG190" s="429">
        <v>744505.49999999988</v>
      </c>
      <c r="BH190" s="400">
        <f>AJ190*$BH$7</f>
        <v>766571.95</v>
      </c>
      <c r="BI190" s="400"/>
      <c r="BJ190" s="429">
        <v>18700830.370000001</v>
      </c>
      <c r="BK190" s="429">
        <v>20638444.050000001</v>
      </c>
      <c r="BL190" s="400">
        <f>SUM(AN190,AR190,AV190,AZ190)</f>
        <v>21053599.649999999</v>
      </c>
      <c r="BM190" s="380">
        <f>BL190-BK190</f>
        <v>415155.59999999776</v>
      </c>
      <c r="BN190" s="380">
        <f>BM190/G190</f>
        <v>24.244078486334839</v>
      </c>
      <c r="BO190" s="833"/>
      <c r="BP190" s="13">
        <v>20412318.65000001</v>
      </c>
      <c r="BQ190" s="429">
        <v>22441445.829999998</v>
      </c>
      <c r="BR190" s="400">
        <f>SUM(BH190,BD190,AZ190,AV190,AR190,AN190)</f>
        <v>22921770.490000002</v>
      </c>
      <c r="BS190" s="430">
        <f>BR190-BQ190</f>
        <v>480324.66000000387</v>
      </c>
      <c r="BT190" s="431">
        <f>BS190/G190</f>
        <v>28.049793272600088</v>
      </c>
    </row>
    <row r="191" spans="1:72">
      <c r="A191" s="346">
        <v>595</v>
      </c>
      <c r="B191" s="343">
        <v>11</v>
      </c>
      <c r="C191" s="343">
        <v>11</v>
      </c>
      <c r="D191" s="349" t="s">
        <v>222</v>
      </c>
      <c r="E191" s="20">
        <v>4073</v>
      </c>
      <c r="F191" s="20">
        <v>3980</v>
      </c>
      <c r="G191" s="12">
        <v>3873</v>
      </c>
      <c r="H191" s="12"/>
      <c r="I191" s="15">
        <v>139</v>
      </c>
      <c r="J191" s="15">
        <v>125</v>
      </c>
      <c r="K191" s="12">
        <v>118</v>
      </c>
      <c r="L191" s="12"/>
      <c r="M191" s="15">
        <v>35</v>
      </c>
      <c r="N191" s="15">
        <v>32</v>
      </c>
      <c r="O191" s="12">
        <v>26</v>
      </c>
      <c r="P191" s="12"/>
      <c r="Q191" s="15">
        <v>207</v>
      </c>
      <c r="R191" s="15">
        <v>194</v>
      </c>
      <c r="S191" s="12">
        <v>192</v>
      </c>
      <c r="T191" s="12"/>
      <c r="U191" s="15">
        <v>141</v>
      </c>
      <c r="V191" s="15">
        <v>146</v>
      </c>
      <c r="W191" s="12">
        <v>129</v>
      </c>
      <c r="X191" s="12"/>
      <c r="Y191" s="131">
        <v>522</v>
      </c>
      <c r="Z191" s="131">
        <v>497</v>
      </c>
      <c r="AA191" s="400">
        <f>SUM(K191,O191,S191,W191)</f>
        <v>465</v>
      </c>
      <c r="AB191" s="466">
        <f>AA191-Z191</f>
        <v>-32</v>
      </c>
      <c r="AC191" s="469">
        <f>AB191/Z191</f>
        <v>-6.4386317907444673E-2</v>
      </c>
      <c r="AD191" s="20">
        <v>3551</v>
      </c>
      <c r="AE191" s="20">
        <v>3483</v>
      </c>
      <c r="AF191" s="16">
        <v>3408</v>
      </c>
      <c r="AG191" s="16"/>
      <c r="AH191" s="20">
        <v>1816</v>
      </c>
      <c r="AI191" s="20">
        <v>1771</v>
      </c>
      <c r="AJ191" s="16">
        <v>1708</v>
      </c>
      <c r="AL191" s="13">
        <v>1174543.05</v>
      </c>
      <c r="AM191" s="429">
        <v>1121323.75</v>
      </c>
      <c r="AN191" s="400">
        <f>K191*$AN$7</f>
        <v>1103963.1600000001</v>
      </c>
      <c r="AO191" s="400"/>
      <c r="AP191" s="13">
        <v>314146</v>
      </c>
      <c r="AQ191" s="429">
        <v>305239.36</v>
      </c>
      <c r="AR191" s="400">
        <f>O191*$AR$7</f>
        <v>258651.9</v>
      </c>
      <c r="AS191" s="400"/>
      <c r="AT191" s="13">
        <v>1565932.23</v>
      </c>
      <c r="AU191" s="429">
        <v>1585387.4</v>
      </c>
      <c r="AV191" s="400">
        <f>S191*$AV$7</f>
        <v>1579789.44</v>
      </c>
      <c r="AW191" s="400"/>
      <c r="AX191" s="13">
        <v>1825237.95</v>
      </c>
      <c r="AY191" s="429">
        <v>2021975.9</v>
      </c>
      <c r="AZ191" s="400">
        <f>W191*$AZ$7</f>
        <v>1863817.8</v>
      </c>
      <c r="BA191" s="400"/>
      <c r="BB191" s="13">
        <v>234863.14</v>
      </c>
      <c r="BC191" s="429">
        <v>244576.26</v>
      </c>
      <c r="BD191" s="400">
        <f>AF191*$BD$7</f>
        <v>249567.84000000003</v>
      </c>
      <c r="BE191" s="400"/>
      <c r="BF191" s="13">
        <v>151599.67999999999</v>
      </c>
      <c r="BG191" s="429">
        <v>152429.97</v>
      </c>
      <c r="BH191" s="400">
        <f>AJ191*$BH$7</f>
        <v>153224.68</v>
      </c>
      <c r="BI191" s="400"/>
      <c r="BJ191" s="429">
        <v>4879859.2300000004</v>
      </c>
      <c r="BK191" s="429">
        <v>5033926.41</v>
      </c>
      <c r="BL191" s="400">
        <f>SUM(AN191,AR191,AV191,AZ191)</f>
        <v>4806222.3</v>
      </c>
      <c r="BM191" s="380">
        <f>BL191-BK191</f>
        <v>-227704.11000000034</v>
      </c>
      <c r="BN191" s="380">
        <f>BM191/G191</f>
        <v>-58.792695584818055</v>
      </c>
      <c r="BO191" s="833"/>
      <c r="BP191" s="13">
        <v>5266322.05</v>
      </c>
      <c r="BQ191" s="429">
        <v>5430932.6400000006</v>
      </c>
      <c r="BR191" s="400">
        <f>SUM(BH191,BD191,AZ191,AV191,AR191,AN191)</f>
        <v>5209014.82</v>
      </c>
      <c r="BS191" s="430">
        <f>BR191-BQ191</f>
        <v>-221917.8200000003</v>
      </c>
      <c r="BT191" s="431">
        <f>BS191/G191</f>
        <v>-57.29868835528022</v>
      </c>
    </row>
    <row r="192" spans="1:72">
      <c r="A192" s="346">
        <v>598</v>
      </c>
      <c r="B192" s="343">
        <v>15</v>
      </c>
      <c r="C192" s="343">
        <v>15</v>
      </c>
      <c r="D192" s="349" t="s">
        <v>223</v>
      </c>
      <c r="E192" s="20">
        <v>19475</v>
      </c>
      <c r="F192" s="20">
        <v>19576</v>
      </c>
      <c r="G192" s="12">
        <v>19657</v>
      </c>
      <c r="H192" s="12"/>
      <c r="I192" s="15">
        <v>1014</v>
      </c>
      <c r="J192" s="15">
        <v>1003</v>
      </c>
      <c r="K192" s="12">
        <v>1031</v>
      </c>
      <c r="L192" s="12"/>
      <c r="M192" s="15">
        <v>201</v>
      </c>
      <c r="N192" s="15">
        <v>192</v>
      </c>
      <c r="O192" s="12">
        <v>172</v>
      </c>
      <c r="P192" s="12"/>
      <c r="Q192" s="15">
        <v>1192</v>
      </c>
      <c r="R192" s="15">
        <v>1190</v>
      </c>
      <c r="S192" s="12">
        <v>1187</v>
      </c>
      <c r="T192" s="12"/>
      <c r="U192" s="15">
        <v>710</v>
      </c>
      <c r="V192" s="15">
        <v>713</v>
      </c>
      <c r="W192" s="12">
        <v>688</v>
      </c>
      <c r="X192" s="12"/>
      <c r="Y192" s="131">
        <v>3117</v>
      </c>
      <c r="Z192" s="131">
        <v>3098</v>
      </c>
      <c r="AA192" s="400">
        <f>SUM(K192,O192,S192,W192)</f>
        <v>3078</v>
      </c>
      <c r="AB192" s="466">
        <f>AA192-Z192</f>
        <v>-20</v>
      </c>
      <c r="AC192" s="469">
        <f>AB192/Z192</f>
        <v>-6.4557779212395094E-3</v>
      </c>
      <c r="AD192" s="20">
        <v>16358</v>
      </c>
      <c r="AE192" s="20">
        <v>16478</v>
      </c>
      <c r="AF192" s="16">
        <v>16579</v>
      </c>
      <c r="AG192" s="16"/>
      <c r="AH192" s="20">
        <v>10809</v>
      </c>
      <c r="AI192" s="20">
        <v>10980</v>
      </c>
      <c r="AJ192" s="16">
        <v>11010</v>
      </c>
      <c r="AL192" s="13">
        <v>8568249.3000000007</v>
      </c>
      <c r="AM192" s="429">
        <v>8997501.7699999996</v>
      </c>
      <c r="AN192" s="400">
        <f>K192*$AN$7</f>
        <v>9645644.2200000007</v>
      </c>
      <c r="AO192" s="400"/>
      <c r="AP192" s="13">
        <v>1804095.6</v>
      </c>
      <c r="AQ192" s="429">
        <v>1831436.16</v>
      </c>
      <c r="AR192" s="400">
        <f>O192*$AR$7</f>
        <v>1711081.8</v>
      </c>
      <c r="AS192" s="400"/>
      <c r="AT192" s="13">
        <v>9017348.8800000008</v>
      </c>
      <c r="AU192" s="429">
        <v>9724799</v>
      </c>
      <c r="AV192" s="400">
        <f>S192*$AV$7</f>
        <v>9766719.0899999999</v>
      </c>
      <c r="AW192" s="400"/>
      <c r="AX192" s="13">
        <v>9190914.5</v>
      </c>
      <c r="AY192" s="429">
        <v>9874443.9499999993</v>
      </c>
      <c r="AZ192" s="400">
        <f>W192*$AZ$7</f>
        <v>9940361.5999999996</v>
      </c>
      <c r="BA192" s="400"/>
      <c r="BB192" s="13">
        <v>1081918.1200000001</v>
      </c>
      <c r="BC192" s="429">
        <v>1157085.1599999999</v>
      </c>
      <c r="BD192" s="400">
        <f>AF192*$BD$7</f>
        <v>1214080.1700000002</v>
      </c>
      <c r="BE192" s="400"/>
      <c r="BF192" s="13">
        <v>902335.32000000007</v>
      </c>
      <c r="BG192" s="429">
        <v>945048.6</v>
      </c>
      <c r="BH192" s="400">
        <f>AJ192*$BH$7</f>
        <v>987707.1</v>
      </c>
      <c r="BI192" s="400"/>
      <c r="BJ192" s="429">
        <v>28580608.280000001</v>
      </c>
      <c r="BK192" s="429">
        <v>30428180.879999999</v>
      </c>
      <c r="BL192" s="400">
        <f>SUM(AN192,AR192,AV192,AZ192)</f>
        <v>31063806.710000001</v>
      </c>
      <c r="BM192" s="380">
        <f>BL192-BK192</f>
        <v>635625.83000000194</v>
      </c>
      <c r="BN192" s="380">
        <f>BM192/G192</f>
        <v>32.335851350663987</v>
      </c>
      <c r="BO192" s="833"/>
      <c r="BP192" s="13">
        <v>30564861.719999999</v>
      </c>
      <c r="BQ192" s="429">
        <v>32530314.640000001</v>
      </c>
      <c r="BR192" s="400">
        <f>SUM(BH192,BD192,AZ192,AV192,AR192,AN192)</f>
        <v>33265593.980000004</v>
      </c>
      <c r="BS192" s="430">
        <f>BR192-BQ192</f>
        <v>735279.34000000358</v>
      </c>
      <c r="BT192" s="431">
        <f>BS192/G192</f>
        <v>37.405470824642805</v>
      </c>
    </row>
    <row r="193" spans="1:72">
      <c r="A193" s="346">
        <v>599</v>
      </c>
      <c r="B193" s="343">
        <v>15</v>
      </c>
      <c r="C193" s="343">
        <v>15</v>
      </c>
      <c r="D193" s="349" t="s">
        <v>224</v>
      </c>
      <c r="E193" s="20">
        <v>11225</v>
      </c>
      <c r="F193" s="20">
        <v>11226</v>
      </c>
      <c r="G193" s="12">
        <v>11289</v>
      </c>
      <c r="H193" s="12"/>
      <c r="I193" s="15">
        <v>990</v>
      </c>
      <c r="J193" s="15">
        <v>986</v>
      </c>
      <c r="K193" s="12">
        <v>981</v>
      </c>
      <c r="L193" s="12"/>
      <c r="M193" s="15">
        <v>171</v>
      </c>
      <c r="N193" s="15">
        <v>169</v>
      </c>
      <c r="O193" s="12">
        <v>173</v>
      </c>
      <c r="P193" s="12"/>
      <c r="Q193" s="15">
        <v>1012</v>
      </c>
      <c r="R193" s="15">
        <v>1014</v>
      </c>
      <c r="S193" s="12">
        <v>1004</v>
      </c>
      <c r="T193" s="12"/>
      <c r="U193" s="15">
        <v>584</v>
      </c>
      <c r="V193" s="15">
        <v>545</v>
      </c>
      <c r="W193" s="12">
        <v>539</v>
      </c>
      <c r="X193" s="12"/>
      <c r="Y193" s="131">
        <v>2757</v>
      </c>
      <c r="Z193" s="131">
        <v>2714</v>
      </c>
      <c r="AA193" s="400">
        <f>SUM(K193,O193,S193,W193)</f>
        <v>2697</v>
      </c>
      <c r="AB193" s="466">
        <f>AA193-Z193</f>
        <v>-17</v>
      </c>
      <c r="AC193" s="469">
        <f>AB193/Z193</f>
        <v>-6.263817243920413E-3</v>
      </c>
      <c r="AD193" s="20">
        <v>8468</v>
      </c>
      <c r="AE193" s="20">
        <v>8512</v>
      </c>
      <c r="AF193" s="16">
        <v>8592</v>
      </c>
      <c r="AG193" s="16"/>
      <c r="AH193" s="20">
        <v>5971</v>
      </c>
      <c r="AI193" s="20">
        <v>5946</v>
      </c>
      <c r="AJ193" s="16">
        <v>5994</v>
      </c>
      <c r="AL193" s="13">
        <v>8365450.5000000009</v>
      </c>
      <c r="AM193" s="429">
        <v>8845001.7400000002</v>
      </c>
      <c r="AN193" s="400">
        <f>K193*$AN$7</f>
        <v>9177863.2200000007</v>
      </c>
      <c r="AO193" s="400"/>
      <c r="AP193" s="13">
        <v>1534827.6</v>
      </c>
      <c r="AQ193" s="429">
        <v>1612045.37</v>
      </c>
      <c r="AR193" s="400">
        <f>O193*$AR$7</f>
        <v>1721029.95</v>
      </c>
      <c r="AS193" s="400"/>
      <c r="AT193" s="13">
        <v>7655668.6800000006</v>
      </c>
      <c r="AU193" s="429">
        <v>8286509.4000000004</v>
      </c>
      <c r="AV193" s="400">
        <f>S193*$AV$7</f>
        <v>8260982.2799999993</v>
      </c>
      <c r="AW193" s="400"/>
      <c r="AX193" s="13">
        <v>7559850.8000000007</v>
      </c>
      <c r="AY193" s="429">
        <v>7547786.75</v>
      </c>
      <c r="AZ193" s="400">
        <f>W193*$AZ$7</f>
        <v>7787579.8000000007</v>
      </c>
      <c r="BA193" s="400"/>
      <c r="BB193" s="13">
        <v>560073.52</v>
      </c>
      <c r="BC193" s="429">
        <v>597712.64000000001</v>
      </c>
      <c r="BD193" s="400">
        <f>AF193*$BD$7</f>
        <v>629192.16</v>
      </c>
      <c r="BE193" s="400"/>
      <c r="BF193" s="13">
        <v>498459.08</v>
      </c>
      <c r="BG193" s="429">
        <v>511772.22</v>
      </c>
      <c r="BH193" s="400">
        <f>AJ193*$BH$7</f>
        <v>537721.74</v>
      </c>
      <c r="BI193" s="400"/>
      <c r="BJ193" s="429">
        <v>25115797.579999998</v>
      </c>
      <c r="BK193" s="429">
        <v>26291343.260000002</v>
      </c>
      <c r="BL193" s="400">
        <f>SUM(AN193,AR193,AV193,AZ193)</f>
        <v>26947455.25</v>
      </c>
      <c r="BM193" s="380">
        <f>BL193-BK193</f>
        <v>656111.98999999836</v>
      </c>
      <c r="BN193" s="380">
        <f>BM193/G193</f>
        <v>58.119584551333013</v>
      </c>
      <c r="BO193" s="833"/>
      <c r="BP193" s="13">
        <v>26174330.18</v>
      </c>
      <c r="BQ193" s="429">
        <v>27400828.120000001</v>
      </c>
      <c r="BR193" s="400">
        <f>SUM(BH193,BD193,AZ193,AV193,AR193,AN193)</f>
        <v>28114369.149999999</v>
      </c>
      <c r="BS193" s="430">
        <f>BR193-BQ193</f>
        <v>713541.02999999747</v>
      </c>
      <c r="BT193" s="431">
        <f>BS193/G193</f>
        <v>63.206752591017583</v>
      </c>
    </row>
    <row r="194" spans="1:72">
      <c r="A194" s="346">
        <v>601</v>
      </c>
      <c r="B194" s="343">
        <v>13</v>
      </c>
      <c r="C194" s="343">
        <v>13</v>
      </c>
      <c r="D194" s="349" t="s">
        <v>225</v>
      </c>
      <c r="E194" s="20">
        <v>3739</v>
      </c>
      <c r="F194" s="20">
        <v>3692</v>
      </c>
      <c r="G194" s="12">
        <v>3676</v>
      </c>
      <c r="H194" s="12"/>
      <c r="I194" s="15">
        <v>141</v>
      </c>
      <c r="J194" s="15">
        <v>142</v>
      </c>
      <c r="K194" s="12">
        <v>137</v>
      </c>
      <c r="L194" s="12"/>
      <c r="M194" s="15">
        <v>32</v>
      </c>
      <c r="N194" s="15">
        <v>25</v>
      </c>
      <c r="O194" s="12">
        <v>28</v>
      </c>
      <c r="P194" s="12"/>
      <c r="Q194" s="15">
        <v>221</v>
      </c>
      <c r="R194" s="15">
        <v>211</v>
      </c>
      <c r="S194" s="12">
        <v>198</v>
      </c>
      <c r="T194" s="12"/>
      <c r="U194" s="15">
        <v>149</v>
      </c>
      <c r="V194" s="15">
        <v>138</v>
      </c>
      <c r="W194" s="12">
        <v>132</v>
      </c>
      <c r="X194" s="12"/>
      <c r="Y194" s="131">
        <v>543</v>
      </c>
      <c r="Z194" s="131">
        <v>516</v>
      </c>
      <c r="AA194" s="400">
        <f>SUM(K194,O194,S194,W194)</f>
        <v>495</v>
      </c>
      <c r="AB194" s="466">
        <f>AA194-Z194</f>
        <v>-21</v>
      </c>
      <c r="AC194" s="469">
        <f>AB194/Z194</f>
        <v>-4.0697674418604654E-2</v>
      </c>
      <c r="AD194" s="20">
        <v>3196</v>
      </c>
      <c r="AE194" s="20">
        <v>3176</v>
      </c>
      <c r="AF194" s="16">
        <v>3181</v>
      </c>
      <c r="AG194" s="16"/>
      <c r="AH194" s="20">
        <v>1795</v>
      </c>
      <c r="AI194" s="20">
        <v>1776</v>
      </c>
      <c r="AJ194" s="16">
        <v>1758</v>
      </c>
      <c r="AL194" s="13">
        <v>1191442.95</v>
      </c>
      <c r="AM194" s="429">
        <v>1273823.78</v>
      </c>
      <c r="AN194" s="400">
        <f>K194*$AN$7</f>
        <v>1281719.9400000002</v>
      </c>
      <c r="AO194" s="400"/>
      <c r="AP194" s="13">
        <v>287219.20000000001</v>
      </c>
      <c r="AQ194" s="429">
        <v>238468.25</v>
      </c>
      <c r="AR194" s="400">
        <f>O194*$AR$7</f>
        <v>278548.2</v>
      </c>
      <c r="AS194" s="400"/>
      <c r="AT194" s="13">
        <v>1671840.69</v>
      </c>
      <c r="AU194" s="429">
        <v>1724313.1</v>
      </c>
      <c r="AV194" s="400">
        <f>S194*$AV$7</f>
        <v>1629157.8599999999</v>
      </c>
      <c r="AW194" s="400"/>
      <c r="AX194" s="13">
        <v>1928797.55</v>
      </c>
      <c r="AY194" s="429">
        <v>1911182.7</v>
      </c>
      <c r="AZ194" s="400">
        <f>W194*$AZ$7</f>
        <v>1907162.4000000001</v>
      </c>
      <c r="BA194" s="400"/>
      <c r="BB194" s="13">
        <v>211383.44</v>
      </c>
      <c r="BC194" s="429">
        <v>223018.72</v>
      </c>
      <c r="BD194" s="400">
        <f>AF194*$BD$7</f>
        <v>232944.63</v>
      </c>
      <c r="BE194" s="400"/>
      <c r="BF194" s="13">
        <v>149846.6</v>
      </c>
      <c r="BG194" s="429">
        <v>152860.32</v>
      </c>
      <c r="BH194" s="400">
        <f>AJ194*$BH$7</f>
        <v>157710.18</v>
      </c>
      <c r="BI194" s="400"/>
      <c r="BJ194" s="429">
        <v>5079300.3900000006</v>
      </c>
      <c r="BK194" s="429">
        <v>5147787.83</v>
      </c>
      <c r="BL194" s="400">
        <f>SUM(AN194,AR194,AV194,AZ194)</f>
        <v>5096588.4000000004</v>
      </c>
      <c r="BM194" s="380">
        <f>BL194-BK194</f>
        <v>-51199.429999999702</v>
      </c>
      <c r="BN194" s="380">
        <f>BM194/G194</f>
        <v>-13.928027747551605</v>
      </c>
      <c r="BO194" s="833"/>
      <c r="BP194" s="13">
        <v>5440530.4300000006</v>
      </c>
      <c r="BQ194" s="429">
        <v>5523666.8700000001</v>
      </c>
      <c r="BR194" s="400">
        <f>SUM(BH194,BD194,AZ194,AV194,AR194,AN194)</f>
        <v>5487243.21</v>
      </c>
      <c r="BS194" s="430">
        <f>BR194-BQ194</f>
        <v>-36423.660000000149</v>
      </c>
      <c r="BT194" s="431">
        <f>BS194/G194</f>
        <v>-9.9085038084875272</v>
      </c>
    </row>
    <row r="195" spans="1:72">
      <c r="A195" s="346">
        <v>604</v>
      </c>
      <c r="B195" s="343">
        <v>6</v>
      </c>
      <c r="C195" s="343">
        <v>6</v>
      </c>
      <c r="D195" s="349" t="s">
        <v>226</v>
      </c>
      <c r="E195" s="20">
        <v>20763</v>
      </c>
      <c r="F195" s="20">
        <v>21042</v>
      </c>
      <c r="G195" s="12">
        <v>21373</v>
      </c>
      <c r="H195" s="12"/>
      <c r="I195" s="15">
        <v>1245</v>
      </c>
      <c r="J195" s="15">
        <v>1250</v>
      </c>
      <c r="K195" s="12">
        <v>1289</v>
      </c>
      <c r="L195" s="12"/>
      <c r="M195" s="15">
        <v>258</v>
      </c>
      <c r="N195" s="15">
        <v>219</v>
      </c>
      <c r="O195" s="12">
        <v>233</v>
      </c>
      <c r="P195" s="12"/>
      <c r="Q195" s="15">
        <v>1792</v>
      </c>
      <c r="R195" s="15">
        <v>1742</v>
      </c>
      <c r="S195" s="12">
        <v>1655</v>
      </c>
      <c r="T195" s="12"/>
      <c r="U195" s="15">
        <v>885</v>
      </c>
      <c r="V195" s="15">
        <v>935</v>
      </c>
      <c r="W195" s="12">
        <v>934</v>
      </c>
      <c r="X195" s="12"/>
      <c r="Y195" s="131">
        <v>4180</v>
      </c>
      <c r="Z195" s="131">
        <v>4146</v>
      </c>
      <c r="AA195" s="400">
        <f>SUM(K195,O195,S195,W195)</f>
        <v>4111</v>
      </c>
      <c r="AB195" s="466">
        <f>AA195-Z195</f>
        <v>-35</v>
      </c>
      <c r="AC195" s="469">
        <f>AB195/Z195</f>
        <v>-8.4418716835504108E-3</v>
      </c>
      <c r="AD195" s="20">
        <v>16583</v>
      </c>
      <c r="AE195" s="20">
        <v>16896</v>
      </c>
      <c r="AF195" s="16">
        <v>17262</v>
      </c>
      <c r="AG195" s="16"/>
      <c r="AH195" s="20">
        <v>12206</v>
      </c>
      <c r="AI195" s="20">
        <v>12447</v>
      </c>
      <c r="AJ195" s="16">
        <v>12652</v>
      </c>
      <c r="AL195" s="13">
        <v>10520187.75</v>
      </c>
      <c r="AM195" s="429">
        <v>11213237.5</v>
      </c>
      <c r="AN195" s="400">
        <f>K195*$AN$7</f>
        <v>12059394.180000002</v>
      </c>
      <c r="AO195" s="400"/>
      <c r="AP195" s="13">
        <v>2315704.7999999998</v>
      </c>
      <c r="AQ195" s="429">
        <v>2088981.87</v>
      </c>
      <c r="AR195" s="400">
        <f>O195*$AR$7</f>
        <v>2317918.9499999997</v>
      </c>
      <c r="AS195" s="400"/>
      <c r="AT195" s="13">
        <v>13556282.880000001</v>
      </c>
      <c r="AU195" s="429">
        <v>14235798.199999999</v>
      </c>
      <c r="AV195" s="400">
        <f>S195*$AV$7</f>
        <v>13617455.85</v>
      </c>
      <c r="AW195" s="400"/>
      <c r="AX195" s="13">
        <v>11456280.75</v>
      </c>
      <c r="AY195" s="429">
        <v>12948955.25</v>
      </c>
      <c r="AZ195" s="400">
        <f>W195*$AZ$7</f>
        <v>13494618.800000001</v>
      </c>
      <c r="BA195" s="400"/>
      <c r="BB195" s="13">
        <v>1096799.6200000001</v>
      </c>
      <c r="BC195" s="429">
        <v>1186437.1200000001</v>
      </c>
      <c r="BD195" s="400">
        <f>AF195*$BD$7</f>
        <v>1264096.26</v>
      </c>
      <c r="BE195" s="400"/>
      <c r="BF195" s="13">
        <v>1018956.88</v>
      </c>
      <c r="BG195" s="429">
        <v>1071313.29</v>
      </c>
      <c r="BH195" s="400">
        <f>AJ195*$BH$7</f>
        <v>1135010.92</v>
      </c>
      <c r="BI195" s="400"/>
      <c r="BJ195" s="429">
        <v>37848456.18</v>
      </c>
      <c r="BK195" s="429">
        <v>40486972.82</v>
      </c>
      <c r="BL195" s="400">
        <f>SUM(AN195,AR195,AV195,AZ195)</f>
        <v>41489387.780000001</v>
      </c>
      <c r="BM195" s="380">
        <f>BL195-BK195</f>
        <v>1002414.9600000009</v>
      </c>
      <c r="BN195" s="380">
        <f>BM195/G195</f>
        <v>46.900994712955637</v>
      </c>
      <c r="BO195" s="833"/>
      <c r="BP195" s="13">
        <v>39964212.68</v>
      </c>
      <c r="BQ195" s="429">
        <v>42744723.229999997</v>
      </c>
      <c r="BR195" s="400">
        <f>SUM(BH195,BD195,AZ195,AV195,AR195,AN195)</f>
        <v>43888494.960000001</v>
      </c>
      <c r="BS195" s="430">
        <f>BR195-BQ195</f>
        <v>1143771.7300000042</v>
      </c>
      <c r="BT195" s="431">
        <f>BS195/G195</f>
        <v>53.514795770364671</v>
      </c>
    </row>
    <row r="196" spans="1:72">
      <c r="A196" s="346">
        <v>607</v>
      </c>
      <c r="B196" s="343">
        <v>12</v>
      </c>
      <c r="C196" s="343">
        <v>12</v>
      </c>
      <c r="D196" s="349" t="s">
        <v>227</v>
      </c>
      <c r="E196" s="20">
        <v>4064</v>
      </c>
      <c r="F196" s="20">
        <v>3999</v>
      </c>
      <c r="G196" s="12">
        <v>3942</v>
      </c>
      <c r="H196" s="12"/>
      <c r="I196" s="15">
        <v>171</v>
      </c>
      <c r="J196" s="15">
        <v>158</v>
      </c>
      <c r="K196" s="12">
        <v>158</v>
      </c>
      <c r="L196" s="12"/>
      <c r="M196" s="15">
        <v>36</v>
      </c>
      <c r="N196" s="15">
        <v>35</v>
      </c>
      <c r="O196" s="12">
        <v>26</v>
      </c>
      <c r="P196" s="12"/>
      <c r="Q196" s="15">
        <v>242</v>
      </c>
      <c r="R196" s="15">
        <v>230</v>
      </c>
      <c r="S196" s="12">
        <v>229</v>
      </c>
      <c r="T196" s="12"/>
      <c r="U196" s="15">
        <v>121</v>
      </c>
      <c r="V196" s="15">
        <v>132</v>
      </c>
      <c r="W196" s="12">
        <v>126</v>
      </c>
      <c r="X196" s="12"/>
      <c r="Y196" s="131">
        <v>570</v>
      </c>
      <c r="Z196" s="131">
        <v>555</v>
      </c>
      <c r="AA196" s="400">
        <f>SUM(K196,O196,S196,W196)</f>
        <v>539</v>
      </c>
      <c r="AB196" s="466">
        <f>AA196-Z196</f>
        <v>-16</v>
      </c>
      <c r="AC196" s="469">
        <f>AB196/Z196</f>
        <v>-2.8828828828828829E-2</v>
      </c>
      <c r="AD196" s="20">
        <v>3494</v>
      </c>
      <c r="AE196" s="20">
        <v>3444</v>
      </c>
      <c r="AF196" s="16">
        <v>3403</v>
      </c>
      <c r="AG196" s="16"/>
      <c r="AH196" s="20">
        <v>1928</v>
      </c>
      <c r="AI196" s="20">
        <v>1868</v>
      </c>
      <c r="AJ196" s="16">
        <v>1817</v>
      </c>
      <c r="AL196" s="13">
        <v>1444941.45</v>
      </c>
      <c r="AM196" s="429">
        <v>1417353.22</v>
      </c>
      <c r="AN196" s="400">
        <f>K196*$AN$7</f>
        <v>1478187.9600000002</v>
      </c>
      <c r="AO196" s="400"/>
      <c r="AP196" s="13">
        <v>323121.59999999998</v>
      </c>
      <c r="AQ196" s="429">
        <v>333855.55</v>
      </c>
      <c r="AR196" s="400">
        <f>O196*$AR$7</f>
        <v>258651.9</v>
      </c>
      <c r="AS196" s="400"/>
      <c r="AT196" s="13">
        <v>1830703.38</v>
      </c>
      <c r="AU196" s="429">
        <v>1879583</v>
      </c>
      <c r="AV196" s="400">
        <f>S196*$AV$7</f>
        <v>1884228.03</v>
      </c>
      <c r="AW196" s="400"/>
      <c r="AX196" s="13">
        <v>1566338.95</v>
      </c>
      <c r="AY196" s="429">
        <v>1828087.8</v>
      </c>
      <c r="AZ196" s="400">
        <f>W196*$AZ$7</f>
        <v>1820473.2000000002</v>
      </c>
      <c r="BA196" s="400"/>
      <c r="BB196" s="13">
        <v>231093.16</v>
      </c>
      <c r="BC196" s="429">
        <v>241837.68</v>
      </c>
      <c r="BD196" s="400">
        <f>AF196*$BD$7</f>
        <v>249201.69</v>
      </c>
      <c r="BE196" s="400"/>
      <c r="BF196" s="13">
        <v>160949.44</v>
      </c>
      <c r="BG196" s="429">
        <v>160778.76</v>
      </c>
      <c r="BH196" s="400">
        <f>AJ196*$BH$7</f>
        <v>163003.06999999998</v>
      </c>
      <c r="BI196" s="400"/>
      <c r="BJ196" s="429">
        <v>5165105.3800000008</v>
      </c>
      <c r="BK196" s="429">
        <v>5458879.5700000003</v>
      </c>
      <c r="BL196" s="400">
        <f>SUM(AN196,AR196,AV196,AZ196)</f>
        <v>5441541.0899999999</v>
      </c>
      <c r="BM196" s="380">
        <f>BL196-BK196</f>
        <v>-17338.480000000447</v>
      </c>
      <c r="BN196" s="380">
        <f>BM196/G196</f>
        <v>-4.3983967529174146</v>
      </c>
      <c r="BO196" s="833"/>
      <c r="BP196" s="13">
        <v>5557147.9800000014</v>
      </c>
      <c r="BQ196" s="429">
        <v>5861496.0099999998</v>
      </c>
      <c r="BR196" s="400">
        <f>SUM(BH196,BD196,AZ196,AV196,AR196,AN196)</f>
        <v>5853745.8500000006</v>
      </c>
      <c r="BS196" s="430">
        <f>BR196-BQ196</f>
        <v>-7750.1599999992177</v>
      </c>
      <c r="BT196" s="431">
        <f>BS196/G196</f>
        <v>-1.9660476915269451</v>
      </c>
    </row>
    <row r="197" spans="1:72">
      <c r="A197" s="346">
        <v>608</v>
      </c>
      <c r="B197" s="343">
        <v>4</v>
      </c>
      <c r="C197" s="343">
        <v>4</v>
      </c>
      <c r="D197" s="349" t="s">
        <v>228</v>
      </c>
      <c r="E197" s="20">
        <v>1943</v>
      </c>
      <c r="F197" s="20">
        <v>1931</v>
      </c>
      <c r="G197" s="12">
        <v>1893</v>
      </c>
      <c r="H197" s="12"/>
      <c r="I197" s="15">
        <v>86</v>
      </c>
      <c r="J197" s="15">
        <v>89</v>
      </c>
      <c r="K197" s="12">
        <v>88</v>
      </c>
      <c r="L197" s="12"/>
      <c r="M197" s="15">
        <v>9</v>
      </c>
      <c r="N197" s="15">
        <v>18</v>
      </c>
      <c r="O197" s="12">
        <v>13</v>
      </c>
      <c r="P197" s="12"/>
      <c r="Q197" s="15">
        <v>123</v>
      </c>
      <c r="R197" s="15">
        <v>113</v>
      </c>
      <c r="S197" s="12">
        <v>110</v>
      </c>
      <c r="T197" s="12"/>
      <c r="U197" s="15">
        <v>61</v>
      </c>
      <c r="V197" s="15">
        <v>55</v>
      </c>
      <c r="W197" s="12">
        <v>51</v>
      </c>
      <c r="X197" s="12"/>
      <c r="Y197" s="131">
        <v>279</v>
      </c>
      <c r="Z197" s="131">
        <v>275</v>
      </c>
      <c r="AA197" s="400">
        <f>SUM(K197,O197,S197,W197)</f>
        <v>262</v>
      </c>
      <c r="AB197" s="466">
        <f>AA197-Z197</f>
        <v>-13</v>
      </c>
      <c r="AC197" s="469">
        <f>AB197/Z197</f>
        <v>-4.7272727272727272E-2</v>
      </c>
      <c r="AD197" s="20">
        <v>1664</v>
      </c>
      <c r="AE197" s="20">
        <v>1656</v>
      </c>
      <c r="AF197" s="16">
        <v>1631</v>
      </c>
      <c r="AG197" s="16"/>
      <c r="AH197" s="20">
        <v>950</v>
      </c>
      <c r="AI197" s="20">
        <v>941</v>
      </c>
      <c r="AJ197" s="16">
        <v>906</v>
      </c>
      <c r="AL197" s="13">
        <v>726695.70000000007</v>
      </c>
      <c r="AM197" s="429">
        <v>798382.51</v>
      </c>
      <c r="AN197" s="400">
        <f>K197*$AN$7</f>
        <v>823294.56</v>
      </c>
      <c r="AO197" s="400"/>
      <c r="AP197" s="13">
        <v>80780.400000000009</v>
      </c>
      <c r="AQ197" s="429">
        <v>171697.14</v>
      </c>
      <c r="AR197" s="400">
        <f>O197*$AR$7</f>
        <v>129325.95</v>
      </c>
      <c r="AS197" s="400"/>
      <c r="AT197" s="13">
        <v>930481.47000000009</v>
      </c>
      <c r="AU197" s="429">
        <v>923447.3</v>
      </c>
      <c r="AV197" s="400">
        <f>S197*$AV$7</f>
        <v>905087.7</v>
      </c>
      <c r="AW197" s="400"/>
      <c r="AX197" s="13">
        <v>789641.95000000007</v>
      </c>
      <c r="AY197" s="429">
        <v>761703.25</v>
      </c>
      <c r="AZ197" s="400">
        <f>W197*$AZ$7</f>
        <v>736858.20000000007</v>
      </c>
      <c r="BA197" s="400"/>
      <c r="BB197" s="13">
        <v>110056.96000000001</v>
      </c>
      <c r="BC197" s="429">
        <v>116284.32</v>
      </c>
      <c r="BD197" s="400">
        <f>AF197*$BD$7</f>
        <v>119438.13</v>
      </c>
      <c r="BE197" s="400"/>
      <c r="BF197" s="13">
        <v>79306</v>
      </c>
      <c r="BG197" s="429">
        <v>80991.87</v>
      </c>
      <c r="BH197" s="400">
        <f>AJ197*$BH$7</f>
        <v>81277.259999999995</v>
      </c>
      <c r="BI197" s="400"/>
      <c r="BJ197" s="429">
        <v>2527599.52</v>
      </c>
      <c r="BK197" s="429">
        <v>2655230.2000000002</v>
      </c>
      <c r="BL197" s="400">
        <f>SUM(AN197,AR197,AV197,AZ197)</f>
        <v>2594566.41</v>
      </c>
      <c r="BM197" s="380">
        <f>BL197-BK197</f>
        <v>-60663.790000000037</v>
      </c>
      <c r="BN197" s="380">
        <f>BM197/G197</f>
        <v>-32.046376122556808</v>
      </c>
      <c r="BO197" s="833"/>
      <c r="BP197" s="13">
        <v>2716962.48</v>
      </c>
      <c r="BQ197" s="429">
        <v>2852506.39</v>
      </c>
      <c r="BR197" s="400">
        <f>SUM(BH197,BD197,AZ197,AV197,AR197,AN197)</f>
        <v>2795281.8</v>
      </c>
      <c r="BS197" s="430">
        <f>BR197-BQ197</f>
        <v>-57224.590000000317</v>
      </c>
      <c r="BT197" s="431">
        <f>BS197/G197</f>
        <v>-30.229577390385799</v>
      </c>
    </row>
    <row r="198" spans="1:72">
      <c r="A198" s="346">
        <v>609</v>
      </c>
      <c r="B198" s="343">
        <v>4</v>
      </c>
      <c r="C198" s="343">
        <v>4</v>
      </c>
      <c r="D198" s="349" t="s">
        <v>229</v>
      </c>
      <c r="E198" s="20">
        <v>83106</v>
      </c>
      <c r="F198" s="20">
        <v>83305</v>
      </c>
      <c r="G198" s="12">
        <v>83010</v>
      </c>
      <c r="H198" s="12"/>
      <c r="I198" s="15">
        <v>3730</v>
      </c>
      <c r="J198" s="15">
        <v>3701</v>
      </c>
      <c r="K198" s="12">
        <v>3704</v>
      </c>
      <c r="L198" s="12"/>
      <c r="M198" s="15">
        <v>714</v>
      </c>
      <c r="N198" s="15">
        <v>671</v>
      </c>
      <c r="O198" s="12">
        <v>623</v>
      </c>
      <c r="P198" s="12"/>
      <c r="Q198" s="15">
        <v>4885</v>
      </c>
      <c r="R198" s="15">
        <v>4800</v>
      </c>
      <c r="S198" s="12">
        <v>4702</v>
      </c>
      <c r="T198" s="12"/>
      <c r="U198" s="15">
        <v>2622</v>
      </c>
      <c r="V198" s="15">
        <v>2658</v>
      </c>
      <c r="W198" s="12">
        <v>2651</v>
      </c>
      <c r="X198" s="12"/>
      <c r="Y198" s="131">
        <v>11951</v>
      </c>
      <c r="Z198" s="131">
        <v>11830</v>
      </c>
      <c r="AA198" s="400">
        <f>SUM(K198,O198,S198,W198)</f>
        <v>11680</v>
      </c>
      <c r="AB198" s="466">
        <f>AA198-Z198</f>
        <v>-150</v>
      </c>
      <c r="AC198" s="469">
        <f>AB198/Z198</f>
        <v>-1.2679628064243449E-2</v>
      </c>
      <c r="AD198" s="20">
        <v>71155</v>
      </c>
      <c r="AE198" s="20">
        <v>71475</v>
      </c>
      <c r="AF198" s="16">
        <v>71330</v>
      </c>
      <c r="AG198" s="16"/>
      <c r="AH198" s="20">
        <v>46902</v>
      </c>
      <c r="AI198" s="20">
        <v>47156</v>
      </c>
      <c r="AJ198" s="16">
        <v>46924</v>
      </c>
      <c r="AL198" s="13">
        <v>31518313.5</v>
      </c>
      <c r="AM198" s="429">
        <v>33200153.59</v>
      </c>
      <c r="AN198" s="400">
        <f>K198*$AN$7</f>
        <v>34653216.480000004</v>
      </c>
      <c r="AO198" s="400"/>
      <c r="AP198" s="13">
        <v>6408578.4000000004</v>
      </c>
      <c r="AQ198" s="429">
        <v>6400487.8300000001</v>
      </c>
      <c r="AR198" s="400">
        <f>O198*$AR$7</f>
        <v>6197697.4500000002</v>
      </c>
      <c r="AS198" s="400"/>
      <c r="AT198" s="13">
        <v>36954487.649999999</v>
      </c>
      <c r="AU198" s="429">
        <v>39226080</v>
      </c>
      <c r="AV198" s="400">
        <f>S198*$AV$7</f>
        <v>38688385.140000001</v>
      </c>
      <c r="AW198" s="400"/>
      <c r="AX198" s="13">
        <v>33941658.899999999</v>
      </c>
      <c r="AY198" s="429">
        <v>36811040.700000003</v>
      </c>
      <c r="AZ198" s="400">
        <f>W198*$AZ$7</f>
        <v>38302178.200000003</v>
      </c>
      <c r="BA198" s="400"/>
      <c r="BB198" s="13">
        <v>4706191.7</v>
      </c>
      <c r="BC198" s="429">
        <v>5018974.5</v>
      </c>
      <c r="BD198" s="400">
        <f>AF198*$BD$7</f>
        <v>5223495.9000000004</v>
      </c>
      <c r="BE198" s="400"/>
      <c r="BF198" s="13">
        <v>3915378.96</v>
      </c>
      <c r="BG198" s="429">
        <v>4058716.919999999</v>
      </c>
      <c r="BH198" s="400">
        <f>AJ198*$BH$7</f>
        <v>4209552.04</v>
      </c>
      <c r="BI198" s="400"/>
      <c r="BJ198" s="429">
        <v>108823038.45</v>
      </c>
      <c r="BK198" s="429">
        <v>115637762.12</v>
      </c>
      <c r="BL198" s="400">
        <f>SUM(AN198,AR198,AV198,AZ198)</f>
        <v>117841477.27000001</v>
      </c>
      <c r="BM198" s="380">
        <f>BL198-BK198</f>
        <v>2203715.150000006</v>
      </c>
      <c r="BN198" s="380">
        <f>BM198/G198</f>
        <v>26.547586435369304</v>
      </c>
      <c r="BO198" s="833"/>
      <c r="BP198" s="13">
        <v>117444609.11</v>
      </c>
      <c r="BQ198" s="429">
        <v>124715453.54000001</v>
      </c>
      <c r="BR198" s="400">
        <f>SUM(BH198,BD198,AZ198,AV198,AR198,AN198)</f>
        <v>127274525.21000001</v>
      </c>
      <c r="BS198" s="430">
        <f>BR198-BQ198</f>
        <v>2559071.6700000018</v>
      </c>
      <c r="BT198" s="431">
        <f>BS198/G198</f>
        <v>30.828474521142052</v>
      </c>
    </row>
    <row r="199" spans="1:72">
      <c r="A199" s="349">
        <v>611</v>
      </c>
      <c r="B199" s="343">
        <v>1</v>
      </c>
      <c r="C199" s="377">
        <v>35</v>
      </c>
      <c r="D199" s="349" t="s">
        <v>230</v>
      </c>
      <c r="E199" s="20">
        <v>4973</v>
      </c>
      <c r="F199" s="20">
        <v>4961</v>
      </c>
      <c r="G199" s="12">
        <v>4919</v>
      </c>
      <c r="H199" s="12"/>
      <c r="I199" s="15">
        <v>285</v>
      </c>
      <c r="J199" s="15">
        <v>285</v>
      </c>
      <c r="K199" s="12">
        <v>273</v>
      </c>
      <c r="L199" s="12"/>
      <c r="M199" s="15">
        <v>68</v>
      </c>
      <c r="N199" s="15">
        <v>39</v>
      </c>
      <c r="O199" s="12">
        <v>53</v>
      </c>
      <c r="P199" s="12"/>
      <c r="Q199" s="15">
        <v>386</v>
      </c>
      <c r="R199" s="15">
        <v>381</v>
      </c>
      <c r="S199" s="12">
        <v>352</v>
      </c>
      <c r="T199" s="12"/>
      <c r="U199" s="15">
        <v>224</v>
      </c>
      <c r="V199" s="15">
        <v>222</v>
      </c>
      <c r="W199" s="12">
        <v>200</v>
      </c>
      <c r="X199" s="12"/>
      <c r="Y199" s="131">
        <v>963</v>
      </c>
      <c r="Z199" s="131">
        <v>927</v>
      </c>
      <c r="AA199" s="400">
        <f>SUM(K199,O199,S199,W199)</f>
        <v>878</v>
      </c>
      <c r="AB199" s="466">
        <f>AA199-Z199</f>
        <v>-49</v>
      </c>
      <c r="AC199" s="469">
        <f>AB199/Z199</f>
        <v>-5.2858683926645091E-2</v>
      </c>
      <c r="AD199" s="20">
        <v>4010</v>
      </c>
      <c r="AE199" s="20">
        <v>4034</v>
      </c>
      <c r="AF199" s="16">
        <v>4041</v>
      </c>
      <c r="AG199" s="16"/>
      <c r="AH199" s="20">
        <v>2914</v>
      </c>
      <c r="AI199" s="20">
        <v>2915</v>
      </c>
      <c r="AJ199" s="16">
        <v>2901</v>
      </c>
      <c r="AL199" s="13">
        <v>2408235.75</v>
      </c>
      <c r="AM199" s="429">
        <v>2556618.15</v>
      </c>
      <c r="AN199" s="400">
        <f>K199*$AN$7</f>
        <v>2554084.2600000002</v>
      </c>
      <c r="AO199" s="400"/>
      <c r="AP199" s="13">
        <v>610340.80000000005</v>
      </c>
      <c r="AQ199" s="429">
        <v>372010.47</v>
      </c>
      <c r="AR199" s="400">
        <f>O199*$AR$7</f>
        <v>527251.94999999995</v>
      </c>
      <c r="AS199" s="400"/>
      <c r="AT199" s="13">
        <v>2920047.54</v>
      </c>
      <c r="AU199" s="429">
        <v>3113570.1</v>
      </c>
      <c r="AV199" s="400">
        <f>S199*$AV$7</f>
        <v>2896280.6399999997</v>
      </c>
      <c r="AW199" s="400"/>
      <c r="AX199" s="13">
        <v>2899668.8</v>
      </c>
      <c r="AY199" s="429">
        <v>3074511.3</v>
      </c>
      <c r="AZ199" s="400">
        <f>W199*$AZ$7</f>
        <v>2889640</v>
      </c>
      <c r="BA199" s="400"/>
      <c r="BB199" s="13">
        <v>265221.40000000002</v>
      </c>
      <c r="BC199" s="429">
        <v>283267.48</v>
      </c>
      <c r="BD199" s="400">
        <f>AF199*$BD$7</f>
        <v>295922.43</v>
      </c>
      <c r="BE199" s="400"/>
      <c r="BF199" s="13">
        <v>243260.72</v>
      </c>
      <c r="BG199" s="429">
        <v>250894.05</v>
      </c>
      <c r="BH199" s="400">
        <f>AJ199*$BH$7</f>
        <v>260248.71</v>
      </c>
      <c r="BI199" s="400"/>
      <c r="BJ199" s="429">
        <v>8838292.8900000006</v>
      </c>
      <c r="BK199" s="429">
        <v>9116710.0199999996</v>
      </c>
      <c r="BL199" s="400">
        <f>SUM(AN199,AR199,AV199,AZ199)</f>
        <v>8867256.8499999996</v>
      </c>
      <c r="BM199" s="380">
        <f>BL199-BK199</f>
        <v>-249453.16999999993</v>
      </c>
      <c r="BN199" s="380">
        <f>BM199/G199</f>
        <v>-50.712171173002631</v>
      </c>
      <c r="BO199" s="833"/>
      <c r="BP199" s="13">
        <v>9346775.0100000016</v>
      </c>
      <c r="BQ199" s="429">
        <v>9650871.5499999989</v>
      </c>
      <c r="BR199" s="400">
        <f>SUM(BH199,BD199,AZ199,AV199,AR199,AN199)</f>
        <v>9423427.9900000002</v>
      </c>
      <c r="BS199" s="430">
        <f>BR199-BQ199</f>
        <v>-227443.55999999866</v>
      </c>
      <c r="BT199" s="431">
        <f>BS199/G199</f>
        <v>-46.23776377312435</v>
      </c>
    </row>
    <row r="200" spans="1:72">
      <c r="A200" s="346">
        <v>614</v>
      </c>
      <c r="B200" s="343">
        <v>19</v>
      </c>
      <c r="C200" s="343">
        <v>19</v>
      </c>
      <c r="D200" s="349" t="s">
        <v>231</v>
      </c>
      <c r="E200" s="20">
        <v>2923</v>
      </c>
      <c r="F200" s="20">
        <v>2878</v>
      </c>
      <c r="G200" s="12">
        <v>2826</v>
      </c>
      <c r="H200" s="12"/>
      <c r="I200" s="15">
        <v>64</v>
      </c>
      <c r="J200" s="15">
        <v>66</v>
      </c>
      <c r="K200" s="12">
        <v>66</v>
      </c>
      <c r="L200" s="12"/>
      <c r="M200" s="15">
        <v>11</v>
      </c>
      <c r="N200" s="15">
        <v>11</v>
      </c>
      <c r="O200" s="12">
        <v>15</v>
      </c>
      <c r="P200" s="12"/>
      <c r="Q200" s="15">
        <v>104</v>
      </c>
      <c r="R200" s="15">
        <v>100</v>
      </c>
      <c r="S200" s="12">
        <v>91</v>
      </c>
      <c r="T200" s="12"/>
      <c r="U200" s="15">
        <v>64</v>
      </c>
      <c r="V200" s="15">
        <v>57</v>
      </c>
      <c r="W200" s="12">
        <v>56</v>
      </c>
      <c r="X200" s="12"/>
      <c r="Y200" s="131">
        <v>243</v>
      </c>
      <c r="Z200" s="131">
        <v>234</v>
      </c>
      <c r="AA200" s="400">
        <f>SUM(K200,O200,S200,W200)</f>
        <v>228</v>
      </c>
      <c r="AB200" s="466">
        <f>AA200-Z200</f>
        <v>-6</v>
      </c>
      <c r="AC200" s="469">
        <f>AB200/Z200</f>
        <v>-2.564102564102564E-2</v>
      </c>
      <c r="AD200" s="20">
        <v>2680</v>
      </c>
      <c r="AE200" s="20">
        <v>2644</v>
      </c>
      <c r="AF200" s="16">
        <v>2598</v>
      </c>
      <c r="AG200" s="16"/>
      <c r="AH200" s="20">
        <v>1370</v>
      </c>
      <c r="AI200" s="20">
        <v>1300</v>
      </c>
      <c r="AJ200" s="16">
        <v>1259</v>
      </c>
      <c r="AL200" s="13">
        <v>540796.80000000005</v>
      </c>
      <c r="AM200" s="429">
        <v>592058.94000000006</v>
      </c>
      <c r="AN200" s="400">
        <f>K200*$AN$7</f>
        <v>617470.92000000004</v>
      </c>
      <c r="AO200" s="400"/>
      <c r="AP200" s="13">
        <v>98731.6</v>
      </c>
      <c r="AQ200" s="429">
        <v>104926.03</v>
      </c>
      <c r="AR200" s="400">
        <f>O200*$AR$7</f>
        <v>149222.25</v>
      </c>
      <c r="AS200" s="400"/>
      <c r="AT200" s="13">
        <v>786748.56</v>
      </c>
      <c r="AU200" s="429">
        <v>817210</v>
      </c>
      <c r="AV200" s="400">
        <f>S200*$AV$7</f>
        <v>748754.37</v>
      </c>
      <c r="AW200" s="400"/>
      <c r="AX200" s="13">
        <v>828476.8</v>
      </c>
      <c r="AY200" s="429">
        <v>789401.54999999993</v>
      </c>
      <c r="AZ200" s="400">
        <f>W200*$AZ$7</f>
        <v>809099.20000000007</v>
      </c>
      <c r="BA200" s="400"/>
      <c r="BB200" s="13">
        <v>177255.2</v>
      </c>
      <c r="BC200" s="429">
        <v>185661.68</v>
      </c>
      <c r="BD200" s="400">
        <f>AF200*$BD$7</f>
        <v>190251.54</v>
      </c>
      <c r="BE200" s="400"/>
      <c r="BF200" s="13">
        <v>114367.6</v>
      </c>
      <c r="BG200" s="429">
        <v>111891</v>
      </c>
      <c r="BH200" s="400">
        <f>AJ200*$BH$7</f>
        <v>112944.88999999998</v>
      </c>
      <c r="BI200" s="400"/>
      <c r="BJ200" s="429">
        <v>2254753.7599999998</v>
      </c>
      <c r="BK200" s="429">
        <v>2303596.52</v>
      </c>
      <c r="BL200" s="400">
        <f>SUM(AN200,AR200,AV200,AZ200)</f>
        <v>2324546.7400000002</v>
      </c>
      <c r="BM200" s="380">
        <f>BL200-BK200</f>
        <v>20950.220000000205</v>
      </c>
      <c r="BN200" s="380">
        <f>BM200/G200</f>
        <v>7.4133828733192519</v>
      </c>
      <c r="BO200" s="833"/>
      <c r="BP200" s="13">
        <v>2546376.56</v>
      </c>
      <c r="BQ200" s="429">
        <v>2601149.2000000002</v>
      </c>
      <c r="BR200" s="400">
        <f>SUM(BH200,BD200,AZ200,AV200,AR200,AN200)</f>
        <v>2627743.17</v>
      </c>
      <c r="BS200" s="430">
        <f>BR200-BQ200</f>
        <v>26593.969999999739</v>
      </c>
      <c r="BT200" s="431">
        <f>BS200/G200</f>
        <v>9.4104635527246074</v>
      </c>
    </row>
    <row r="201" spans="1:72">
      <c r="A201" s="346">
        <v>615</v>
      </c>
      <c r="B201" s="343">
        <v>17</v>
      </c>
      <c r="C201" s="343">
        <v>17</v>
      </c>
      <c r="D201" s="349" t="s">
        <v>232</v>
      </c>
      <c r="E201" s="20">
        <v>7479</v>
      </c>
      <c r="F201" s="20">
        <v>7304</v>
      </c>
      <c r="G201" s="12">
        <v>7168</v>
      </c>
      <c r="H201" s="12"/>
      <c r="I201" s="15">
        <v>328</v>
      </c>
      <c r="J201" s="15">
        <v>315</v>
      </c>
      <c r="K201" s="12">
        <v>309</v>
      </c>
      <c r="L201" s="12"/>
      <c r="M201" s="15">
        <v>63</v>
      </c>
      <c r="N201" s="15">
        <v>60</v>
      </c>
      <c r="O201" s="12">
        <v>55</v>
      </c>
      <c r="P201" s="12"/>
      <c r="Q201" s="15">
        <v>523</v>
      </c>
      <c r="R201" s="15">
        <v>475</v>
      </c>
      <c r="S201" s="12">
        <v>449</v>
      </c>
      <c r="T201" s="12"/>
      <c r="U201" s="15">
        <v>275</v>
      </c>
      <c r="V201" s="15">
        <v>274</v>
      </c>
      <c r="W201" s="12">
        <v>276</v>
      </c>
      <c r="X201" s="12"/>
      <c r="Y201" s="131">
        <v>1189</v>
      </c>
      <c r="Z201" s="131">
        <v>1124</v>
      </c>
      <c r="AA201" s="400">
        <f>SUM(K201,O201,S201,W201)</f>
        <v>1089</v>
      </c>
      <c r="AB201" s="466">
        <f>AA201-Z201</f>
        <v>-35</v>
      </c>
      <c r="AC201" s="469">
        <f>AB201/Z201</f>
        <v>-3.1138790035587189E-2</v>
      </c>
      <c r="AD201" s="20">
        <v>6290</v>
      </c>
      <c r="AE201" s="20">
        <v>6180</v>
      </c>
      <c r="AF201" s="16">
        <v>6079</v>
      </c>
      <c r="AG201" s="16"/>
      <c r="AH201" s="20">
        <v>3506</v>
      </c>
      <c r="AI201" s="20">
        <v>3340</v>
      </c>
      <c r="AJ201" s="16">
        <v>3223</v>
      </c>
      <c r="AL201" s="13">
        <v>2771583.6</v>
      </c>
      <c r="AM201" s="429">
        <v>2825735.85</v>
      </c>
      <c r="AN201" s="400">
        <f>K201*$AN$7</f>
        <v>2890886.58</v>
      </c>
      <c r="AO201" s="400"/>
      <c r="AP201" s="13">
        <v>565462.80000000005</v>
      </c>
      <c r="AQ201" s="429">
        <v>572323.79999999993</v>
      </c>
      <c r="AR201" s="400">
        <f>O201*$AR$7</f>
        <v>547148.25</v>
      </c>
      <c r="AS201" s="400"/>
      <c r="AT201" s="13">
        <v>3956437.47</v>
      </c>
      <c r="AU201" s="429">
        <v>3881747.5</v>
      </c>
      <c r="AV201" s="400">
        <f>S201*$AV$7</f>
        <v>3694403.4299999997</v>
      </c>
      <c r="AW201" s="400"/>
      <c r="AX201" s="13">
        <v>3559861.25</v>
      </c>
      <c r="AY201" s="429">
        <v>3794667.1</v>
      </c>
      <c r="AZ201" s="400">
        <f>W201*$AZ$7</f>
        <v>3987703.2</v>
      </c>
      <c r="BA201" s="400"/>
      <c r="BB201" s="13">
        <v>416020.6</v>
      </c>
      <c r="BC201" s="429">
        <v>433959.6</v>
      </c>
      <c r="BD201" s="400">
        <f>AF201*$BD$7</f>
        <v>445165.17000000004</v>
      </c>
      <c r="BE201" s="400"/>
      <c r="BF201" s="13">
        <v>292680.88</v>
      </c>
      <c r="BG201" s="429">
        <v>287473.8</v>
      </c>
      <c r="BH201" s="400">
        <f>AJ201*$BH$7</f>
        <v>289135.32999999996</v>
      </c>
      <c r="BI201" s="400"/>
      <c r="BJ201" s="429">
        <v>10853345.119999999</v>
      </c>
      <c r="BK201" s="429">
        <v>11074474.25</v>
      </c>
      <c r="BL201" s="400">
        <f>SUM(AN201,AR201,AV201,AZ201)</f>
        <v>11120141.460000001</v>
      </c>
      <c r="BM201" s="380">
        <f>BL201-BK201</f>
        <v>45667.210000000894</v>
      </c>
      <c r="BN201" s="380">
        <f>BM201/G201</f>
        <v>6.3709835379465529</v>
      </c>
      <c r="BO201" s="833"/>
      <c r="BP201" s="13">
        <v>11562046.6</v>
      </c>
      <c r="BQ201" s="429">
        <v>11795907.65</v>
      </c>
      <c r="BR201" s="400">
        <f>SUM(BH201,BD201,AZ201,AV201,AR201,AN201)</f>
        <v>11854441.959999999</v>
      </c>
      <c r="BS201" s="430">
        <f>BR201-BQ201</f>
        <v>58534.309999998659</v>
      </c>
      <c r="BT201" s="431">
        <f>BS201/G201</f>
        <v>8.1660588727676693</v>
      </c>
    </row>
    <row r="202" spans="1:72">
      <c r="A202" s="346">
        <v>616</v>
      </c>
      <c r="B202" s="343">
        <v>1</v>
      </c>
      <c r="C202" s="377">
        <v>34</v>
      </c>
      <c r="D202" s="349" t="s">
        <v>233</v>
      </c>
      <c r="E202" s="20">
        <v>1781</v>
      </c>
      <c r="F202" s="20">
        <v>1743</v>
      </c>
      <c r="G202" s="12">
        <v>1720</v>
      </c>
      <c r="H202" s="12"/>
      <c r="I202" s="15">
        <v>71</v>
      </c>
      <c r="J202" s="15">
        <v>69</v>
      </c>
      <c r="K202" s="12">
        <v>68</v>
      </c>
      <c r="L202" s="12"/>
      <c r="M202" s="15">
        <v>13</v>
      </c>
      <c r="N202" s="15">
        <v>8</v>
      </c>
      <c r="O202" s="12">
        <v>13</v>
      </c>
      <c r="P202" s="12"/>
      <c r="Q202" s="15">
        <v>124</v>
      </c>
      <c r="R202" s="15">
        <v>111</v>
      </c>
      <c r="S202" s="12">
        <v>105</v>
      </c>
      <c r="T202" s="12"/>
      <c r="U202" s="15">
        <v>64</v>
      </c>
      <c r="V202" s="15">
        <v>64</v>
      </c>
      <c r="W202" s="12">
        <v>65</v>
      </c>
      <c r="X202" s="12"/>
      <c r="Y202" s="131">
        <v>272</v>
      </c>
      <c r="Z202" s="131">
        <v>252</v>
      </c>
      <c r="AA202" s="400">
        <f>SUM(K202,O202,S202,W202)</f>
        <v>251</v>
      </c>
      <c r="AB202" s="466">
        <f>AA202-Z202</f>
        <v>-1</v>
      </c>
      <c r="AC202" s="469">
        <f>AB202/Z202</f>
        <v>-3.968253968253968E-3</v>
      </c>
      <c r="AD202" s="20">
        <v>1509</v>
      </c>
      <c r="AE202" s="20">
        <v>1491</v>
      </c>
      <c r="AF202" s="16">
        <v>1469</v>
      </c>
      <c r="AG202" s="16"/>
      <c r="AH202" s="20">
        <v>1036</v>
      </c>
      <c r="AI202" s="20">
        <v>1011</v>
      </c>
      <c r="AJ202" s="16">
        <v>983</v>
      </c>
      <c r="AL202" s="13">
        <v>599946.45000000007</v>
      </c>
      <c r="AM202" s="429">
        <v>618970.71</v>
      </c>
      <c r="AN202" s="400">
        <f>K202*$AN$7</f>
        <v>636182.16</v>
      </c>
      <c r="AO202" s="400"/>
      <c r="AP202" s="13">
        <v>116682.8</v>
      </c>
      <c r="AQ202" s="429">
        <v>76309.84</v>
      </c>
      <c r="AR202" s="400">
        <f>O202*$AR$7</f>
        <v>129325.95</v>
      </c>
      <c r="AS202" s="400"/>
      <c r="AT202" s="13">
        <v>938046.36</v>
      </c>
      <c r="AU202" s="429">
        <v>907103.10000000009</v>
      </c>
      <c r="AV202" s="400">
        <f>S202*$AV$7</f>
        <v>863947.35</v>
      </c>
      <c r="AW202" s="400"/>
      <c r="AX202" s="13">
        <v>828476.8</v>
      </c>
      <c r="AY202" s="429">
        <v>886345.6</v>
      </c>
      <c r="AZ202" s="400">
        <f>W202*$AZ$7</f>
        <v>939133</v>
      </c>
      <c r="BA202" s="400"/>
      <c r="BB202" s="13">
        <v>99805.26</v>
      </c>
      <c r="BC202" s="429">
        <v>104698.02</v>
      </c>
      <c r="BD202" s="400">
        <f>AF202*$BD$7</f>
        <v>107574.87000000001</v>
      </c>
      <c r="BE202" s="400"/>
      <c r="BF202" s="13">
        <v>86485.28</v>
      </c>
      <c r="BG202" s="429">
        <v>87016.76999999999</v>
      </c>
      <c r="BH202" s="400">
        <f>AJ202*$BH$7</f>
        <v>88184.93</v>
      </c>
      <c r="BI202" s="400"/>
      <c r="BJ202" s="429">
        <v>2483152.41</v>
      </c>
      <c r="BK202" s="429">
        <v>2488729.25</v>
      </c>
      <c r="BL202" s="400">
        <f>SUM(AN202,AR202,AV202,AZ202)</f>
        <v>2568588.46</v>
      </c>
      <c r="BM202" s="380">
        <f>BL202-BK202</f>
        <v>79859.209999999963</v>
      </c>
      <c r="BN202" s="380">
        <f>BM202/G202</f>
        <v>46.429773255813934</v>
      </c>
      <c r="BO202" s="833"/>
      <c r="BP202" s="13">
        <v>2669442.9500000002</v>
      </c>
      <c r="BQ202" s="429">
        <v>2680444.04</v>
      </c>
      <c r="BR202" s="400">
        <f>SUM(BH202,BD202,AZ202,AV202,AR202,AN202)</f>
        <v>2764348.2600000002</v>
      </c>
      <c r="BS202" s="430">
        <f>BR202-BQ202</f>
        <v>83904.220000000205</v>
      </c>
      <c r="BT202" s="431">
        <f>BS202/G202</f>
        <v>48.781523255814072</v>
      </c>
    </row>
    <row r="203" spans="1:72">
      <c r="A203" s="346">
        <v>619</v>
      </c>
      <c r="B203" s="343">
        <v>6</v>
      </c>
      <c r="C203" s="343">
        <v>6</v>
      </c>
      <c r="D203" s="349" t="s">
        <v>234</v>
      </c>
      <c r="E203" s="20">
        <v>2650</v>
      </c>
      <c r="F203" s="20">
        <v>2607</v>
      </c>
      <c r="G203" s="12">
        <v>2546</v>
      </c>
      <c r="H203" s="12"/>
      <c r="I203" s="15">
        <v>90</v>
      </c>
      <c r="J203" s="15">
        <v>83</v>
      </c>
      <c r="K203" s="12">
        <v>84</v>
      </c>
      <c r="L203" s="12"/>
      <c r="M203" s="15">
        <v>18</v>
      </c>
      <c r="N203" s="15">
        <v>23</v>
      </c>
      <c r="O203" s="12">
        <v>11</v>
      </c>
      <c r="P203" s="12"/>
      <c r="Q203" s="15">
        <v>132</v>
      </c>
      <c r="R203" s="15">
        <v>132</v>
      </c>
      <c r="S203" s="12">
        <v>126</v>
      </c>
      <c r="T203" s="12"/>
      <c r="U203" s="15">
        <v>88</v>
      </c>
      <c r="V203" s="15">
        <v>77</v>
      </c>
      <c r="W203" s="12">
        <v>79</v>
      </c>
      <c r="X203" s="12"/>
      <c r="Y203" s="131">
        <v>328</v>
      </c>
      <c r="Z203" s="131">
        <v>315</v>
      </c>
      <c r="AA203" s="400">
        <f>SUM(K203,O203,S203,W203)</f>
        <v>300</v>
      </c>
      <c r="AB203" s="466">
        <f>AA203-Z203</f>
        <v>-15</v>
      </c>
      <c r="AC203" s="469">
        <f>AB203/Z203</f>
        <v>-4.7619047619047616E-2</v>
      </c>
      <c r="AD203" s="20">
        <v>2322</v>
      </c>
      <c r="AE203" s="20">
        <v>2292</v>
      </c>
      <c r="AF203" s="16">
        <v>2246</v>
      </c>
      <c r="AG203" s="16"/>
      <c r="AH203" s="20">
        <v>1265</v>
      </c>
      <c r="AI203" s="20">
        <v>1236</v>
      </c>
      <c r="AJ203" s="16">
        <v>1198</v>
      </c>
      <c r="AL203" s="13">
        <v>760495.50000000012</v>
      </c>
      <c r="AM203" s="429">
        <v>744558.97</v>
      </c>
      <c r="AN203" s="400">
        <f>K203*$AN$7</f>
        <v>785872.08000000007</v>
      </c>
      <c r="AO203" s="400"/>
      <c r="AP203" s="13">
        <v>161560.79999999999</v>
      </c>
      <c r="AQ203" s="429">
        <v>219390.79</v>
      </c>
      <c r="AR203" s="400">
        <f>O203*$AR$7</f>
        <v>109429.65</v>
      </c>
      <c r="AS203" s="400"/>
      <c r="AT203" s="13">
        <v>998565.4800000001</v>
      </c>
      <c r="AU203" s="429">
        <v>1078717.2</v>
      </c>
      <c r="AV203" s="400">
        <f>S203*$AV$7</f>
        <v>1036736.82</v>
      </c>
      <c r="AW203" s="400"/>
      <c r="AX203" s="13">
        <v>1139155.6000000001</v>
      </c>
      <c r="AY203" s="429">
        <v>1066384.55</v>
      </c>
      <c r="AZ203" s="400">
        <f>W203*$AZ$7</f>
        <v>1141407.8</v>
      </c>
      <c r="BA203" s="400"/>
      <c r="BB203" s="13">
        <v>153577.07999999999</v>
      </c>
      <c r="BC203" s="429">
        <v>160944.24</v>
      </c>
      <c r="BD203" s="400">
        <f>AF203*$BD$7</f>
        <v>164474.58000000002</v>
      </c>
      <c r="BE203" s="400"/>
      <c r="BF203" s="13">
        <v>105602.2</v>
      </c>
      <c r="BG203" s="429">
        <v>106382.52</v>
      </c>
      <c r="BH203" s="400">
        <f>AJ203*$BH$7</f>
        <v>107472.57999999999</v>
      </c>
      <c r="BI203" s="400"/>
      <c r="BJ203" s="429">
        <v>3059777.38</v>
      </c>
      <c r="BK203" s="429">
        <v>3109051.51</v>
      </c>
      <c r="BL203" s="400">
        <f>SUM(AN203,AR203,AV203,AZ203)</f>
        <v>3073446.35</v>
      </c>
      <c r="BM203" s="380">
        <f>BL203-BK203</f>
        <v>-35605.159999999683</v>
      </c>
      <c r="BN203" s="380">
        <f>BM203/G203</f>
        <v>-13.984744697564683</v>
      </c>
      <c r="BO203" s="833"/>
      <c r="BP203" s="13">
        <v>3318956.6600000011</v>
      </c>
      <c r="BQ203" s="429">
        <v>3376378.27</v>
      </c>
      <c r="BR203" s="400">
        <f>SUM(BH203,BD203,AZ203,AV203,AR203,AN203)</f>
        <v>3345393.51</v>
      </c>
      <c r="BS203" s="430">
        <f>BR203-BQ203</f>
        <v>-30984.760000000242</v>
      </c>
      <c r="BT203" s="431">
        <f>BS203/G203</f>
        <v>-12.169976433621462</v>
      </c>
    </row>
    <row r="204" spans="1:72">
      <c r="A204" s="346">
        <v>620</v>
      </c>
      <c r="B204" s="343">
        <v>18</v>
      </c>
      <c r="C204" s="343">
        <v>18</v>
      </c>
      <c r="D204" s="349" t="s">
        <v>235</v>
      </c>
      <c r="E204" s="20">
        <v>2359</v>
      </c>
      <c r="F204" s="20">
        <v>2345</v>
      </c>
      <c r="G204" s="12">
        <v>2322</v>
      </c>
      <c r="H204" s="12"/>
      <c r="I204" s="15">
        <v>57</v>
      </c>
      <c r="J204" s="15">
        <v>50</v>
      </c>
      <c r="K204" s="12">
        <v>54</v>
      </c>
      <c r="L204" s="12"/>
      <c r="M204" s="15">
        <v>13</v>
      </c>
      <c r="N204" s="15">
        <v>12</v>
      </c>
      <c r="O204" s="12">
        <v>10</v>
      </c>
      <c r="P204" s="12"/>
      <c r="Q204" s="15">
        <v>107</v>
      </c>
      <c r="R204" s="15">
        <v>91</v>
      </c>
      <c r="S204" s="12">
        <v>92</v>
      </c>
      <c r="T204" s="12"/>
      <c r="U204" s="15">
        <v>57</v>
      </c>
      <c r="V204" s="15">
        <v>59</v>
      </c>
      <c r="W204" s="12">
        <v>57</v>
      </c>
      <c r="X204" s="12"/>
      <c r="Y204" s="131">
        <v>234</v>
      </c>
      <c r="Z204" s="131">
        <v>212</v>
      </c>
      <c r="AA204" s="400">
        <f>SUM(K204,O204,S204,W204)</f>
        <v>213</v>
      </c>
      <c r="AB204" s="466">
        <f>AA204-Z204</f>
        <v>1</v>
      </c>
      <c r="AC204" s="469">
        <f>AB204/Z204</f>
        <v>4.7169811320754715E-3</v>
      </c>
      <c r="AD204" s="20">
        <v>2125</v>
      </c>
      <c r="AE204" s="20">
        <v>2133</v>
      </c>
      <c r="AF204" s="16">
        <v>2109</v>
      </c>
      <c r="AG204" s="16"/>
      <c r="AH204" s="20">
        <v>1077</v>
      </c>
      <c r="AI204" s="20">
        <v>1057</v>
      </c>
      <c r="AJ204" s="16">
        <v>1031</v>
      </c>
      <c r="AL204" s="13">
        <v>481647.15</v>
      </c>
      <c r="AM204" s="429">
        <v>448529.5</v>
      </c>
      <c r="AN204" s="400">
        <f>K204*$AN$7</f>
        <v>505203.48000000004</v>
      </c>
      <c r="AO204" s="400"/>
      <c r="AP204" s="13">
        <v>116682.8</v>
      </c>
      <c r="AQ204" s="429">
        <v>114464.76</v>
      </c>
      <c r="AR204" s="400">
        <f>O204*$AR$7</f>
        <v>99481.5</v>
      </c>
      <c r="AS204" s="400"/>
      <c r="AT204" s="13">
        <v>809443.23</v>
      </c>
      <c r="AU204" s="429">
        <v>743661.1</v>
      </c>
      <c r="AV204" s="400">
        <f>S204*$AV$7</f>
        <v>756982.44</v>
      </c>
      <c r="AW204" s="400"/>
      <c r="AX204" s="13">
        <v>737862.15</v>
      </c>
      <c r="AY204" s="429">
        <v>817099.85</v>
      </c>
      <c r="AZ204" s="400">
        <f>W204*$AZ$7</f>
        <v>823547.4</v>
      </c>
      <c r="BA204" s="400"/>
      <c r="BB204" s="13">
        <v>140547.5</v>
      </c>
      <c r="BC204" s="429">
        <v>149779.26</v>
      </c>
      <c r="BD204" s="400">
        <f>AF204*$BD$7</f>
        <v>154442.07</v>
      </c>
      <c r="BE204" s="400"/>
      <c r="BF204" s="13">
        <v>89907.96</v>
      </c>
      <c r="BG204" s="429">
        <v>90975.989999999991</v>
      </c>
      <c r="BH204" s="400">
        <f>AJ204*$BH$7</f>
        <v>92491.01</v>
      </c>
      <c r="BI204" s="400"/>
      <c r="BJ204" s="429">
        <v>2145635.33</v>
      </c>
      <c r="BK204" s="429">
        <v>2123755.21</v>
      </c>
      <c r="BL204" s="400">
        <f>SUM(AN204,AR204,AV204,AZ204)</f>
        <v>2185214.8199999998</v>
      </c>
      <c r="BM204" s="380">
        <f>BL204-BK204</f>
        <v>61459.60999999987</v>
      </c>
      <c r="BN204" s="380">
        <f>BM204/G204</f>
        <v>26.468393626184266</v>
      </c>
      <c r="BO204" s="833"/>
      <c r="BP204" s="13">
        <v>2376090.79</v>
      </c>
      <c r="BQ204" s="429">
        <v>2364510.46</v>
      </c>
      <c r="BR204" s="400">
        <f>SUM(BH204,BD204,AZ204,AV204,AR204,AN204)</f>
        <v>2432147.9</v>
      </c>
      <c r="BS204" s="430">
        <f>BR204-BQ204</f>
        <v>67637.439999999944</v>
      </c>
      <c r="BT204" s="431">
        <f>BS204/G204</f>
        <v>29.128957795004283</v>
      </c>
    </row>
    <row r="205" spans="1:72">
      <c r="A205" s="346">
        <v>623</v>
      </c>
      <c r="B205" s="343">
        <v>10</v>
      </c>
      <c r="C205" s="343">
        <v>10</v>
      </c>
      <c r="D205" s="349" t="s">
        <v>236</v>
      </c>
      <c r="E205" s="20">
        <v>2108</v>
      </c>
      <c r="F205" s="20">
        <v>2101</v>
      </c>
      <c r="G205" s="12">
        <v>2081</v>
      </c>
      <c r="H205" s="12"/>
      <c r="I205" s="15">
        <v>52</v>
      </c>
      <c r="J205" s="15">
        <v>56</v>
      </c>
      <c r="K205" s="12">
        <v>61</v>
      </c>
      <c r="L205" s="12"/>
      <c r="M205" s="15">
        <v>8</v>
      </c>
      <c r="N205" s="15">
        <v>6</v>
      </c>
      <c r="O205" s="12">
        <v>9</v>
      </c>
      <c r="P205" s="12"/>
      <c r="Q205" s="15">
        <v>49</v>
      </c>
      <c r="R205" s="15">
        <v>48</v>
      </c>
      <c r="S205" s="12">
        <v>45</v>
      </c>
      <c r="T205" s="12"/>
      <c r="U205" s="15">
        <v>35</v>
      </c>
      <c r="V205" s="15">
        <v>34</v>
      </c>
      <c r="W205" s="12">
        <v>34</v>
      </c>
      <c r="X205" s="12"/>
      <c r="Y205" s="131">
        <v>144</v>
      </c>
      <c r="Z205" s="131">
        <v>144</v>
      </c>
      <c r="AA205" s="400">
        <f>SUM(K205,O205,S205,W205)</f>
        <v>149</v>
      </c>
      <c r="AB205" s="466">
        <f>AA205-Z205</f>
        <v>5</v>
      </c>
      <c r="AC205" s="469">
        <f>AB205/Z205</f>
        <v>3.4722222222222224E-2</v>
      </c>
      <c r="AD205" s="20">
        <v>1964</v>
      </c>
      <c r="AE205" s="20">
        <v>1957</v>
      </c>
      <c r="AF205" s="16">
        <v>1932</v>
      </c>
      <c r="AG205" s="16"/>
      <c r="AH205" s="20">
        <v>957</v>
      </c>
      <c r="AI205" s="20">
        <v>928</v>
      </c>
      <c r="AJ205" s="16">
        <v>905</v>
      </c>
      <c r="AL205" s="13">
        <v>439397.4</v>
      </c>
      <c r="AM205" s="429">
        <v>502353.04</v>
      </c>
      <c r="AN205" s="400">
        <f>K205*$AN$7</f>
        <v>570692.82000000007</v>
      </c>
      <c r="AO205" s="400"/>
      <c r="AP205" s="13">
        <v>71804.800000000003</v>
      </c>
      <c r="AQ205" s="429">
        <v>57232.38</v>
      </c>
      <c r="AR205" s="400">
        <f>O205*$AR$7</f>
        <v>89533.349999999991</v>
      </c>
      <c r="AS205" s="400"/>
      <c r="AT205" s="13">
        <v>370679.61</v>
      </c>
      <c r="AU205" s="429">
        <v>392260.8</v>
      </c>
      <c r="AV205" s="400">
        <f>S205*$AV$7</f>
        <v>370263.14999999997</v>
      </c>
      <c r="AW205" s="400"/>
      <c r="AX205" s="13">
        <v>453073.25</v>
      </c>
      <c r="AY205" s="429">
        <v>470871.1</v>
      </c>
      <c r="AZ205" s="400">
        <f>W205*$AZ$7</f>
        <v>491238.80000000005</v>
      </c>
      <c r="BA205" s="400"/>
      <c r="BB205" s="13">
        <v>129898.96</v>
      </c>
      <c r="BC205" s="429">
        <v>137420.54</v>
      </c>
      <c r="BD205" s="400">
        <f>AF205*$BD$7</f>
        <v>141480.36000000002</v>
      </c>
      <c r="BE205" s="400"/>
      <c r="BF205" s="13">
        <v>79890.36</v>
      </c>
      <c r="BG205" s="429">
        <v>79872.959999999992</v>
      </c>
      <c r="BH205" s="400">
        <f>AJ205*$BH$7</f>
        <v>81187.549999999988</v>
      </c>
      <c r="BI205" s="400"/>
      <c r="BJ205" s="429">
        <v>1334955.06</v>
      </c>
      <c r="BK205" s="429">
        <v>1422717.32</v>
      </c>
      <c r="BL205" s="400">
        <f>SUM(AN205,AR205,AV205,AZ205)</f>
        <v>1521728.12</v>
      </c>
      <c r="BM205" s="380">
        <f>BL205-BK205</f>
        <v>99010.800000000047</v>
      </c>
      <c r="BN205" s="380">
        <f>BM205/G205</f>
        <v>47.578471888515161</v>
      </c>
      <c r="BO205" s="833"/>
      <c r="BP205" s="13">
        <v>1544744.38</v>
      </c>
      <c r="BQ205" s="429">
        <v>1640010.82</v>
      </c>
      <c r="BR205" s="400">
        <f>SUM(BH205,BD205,AZ205,AV205,AR205,AN205)</f>
        <v>1744396.0300000003</v>
      </c>
      <c r="BS205" s="430">
        <f>BR205-BQ205</f>
        <v>104385.2100000002</v>
      </c>
      <c r="BT205" s="431">
        <f>BS205/G205</f>
        <v>50.161081210956368</v>
      </c>
    </row>
    <row r="206" spans="1:72">
      <c r="A206" s="346">
        <v>624</v>
      </c>
      <c r="B206" s="343">
        <v>8</v>
      </c>
      <c r="C206" s="343">
        <v>8</v>
      </c>
      <c r="D206" s="349" t="s">
        <v>237</v>
      </c>
      <c r="E206" s="20">
        <v>5065</v>
      </c>
      <c r="F206" s="20">
        <v>5001</v>
      </c>
      <c r="G206" s="12">
        <v>5016</v>
      </c>
      <c r="H206" s="12"/>
      <c r="I206" s="15">
        <v>238</v>
      </c>
      <c r="J206" s="15">
        <v>237</v>
      </c>
      <c r="K206" s="12">
        <v>240</v>
      </c>
      <c r="L206" s="12"/>
      <c r="M206" s="15">
        <v>46</v>
      </c>
      <c r="N206" s="15">
        <v>37</v>
      </c>
      <c r="O206" s="12">
        <v>38</v>
      </c>
      <c r="P206" s="12"/>
      <c r="Q206" s="15">
        <v>379</v>
      </c>
      <c r="R206" s="15">
        <v>346</v>
      </c>
      <c r="S206" s="12">
        <v>304</v>
      </c>
      <c r="T206" s="12"/>
      <c r="U206" s="15">
        <v>183</v>
      </c>
      <c r="V206" s="15">
        <v>193</v>
      </c>
      <c r="W206" s="12">
        <v>211</v>
      </c>
      <c r="X206" s="12"/>
      <c r="Y206" s="131">
        <v>846</v>
      </c>
      <c r="Z206" s="131">
        <v>813</v>
      </c>
      <c r="AA206" s="400">
        <f>SUM(K206,O206,S206,W206)</f>
        <v>793</v>
      </c>
      <c r="AB206" s="466">
        <f>AA206-Z206</f>
        <v>-20</v>
      </c>
      <c r="AC206" s="469">
        <f>AB206/Z206</f>
        <v>-2.4600246002460024E-2</v>
      </c>
      <c r="AD206" s="20">
        <v>4219</v>
      </c>
      <c r="AE206" s="20">
        <v>4188</v>
      </c>
      <c r="AF206" s="16">
        <v>4223</v>
      </c>
      <c r="AG206" s="16"/>
      <c r="AH206" s="20">
        <v>2711</v>
      </c>
      <c r="AI206" s="20">
        <v>2661</v>
      </c>
      <c r="AJ206" s="16">
        <v>2666</v>
      </c>
      <c r="AL206" s="13">
        <v>2011088.1</v>
      </c>
      <c r="AM206" s="429">
        <v>2126029.83</v>
      </c>
      <c r="AN206" s="400">
        <f>K206*$AN$7</f>
        <v>2245348.8000000003</v>
      </c>
      <c r="AO206" s="400"/>
      <c r="AP206" s="13">
        <v>412877.6</v>
      </c>
      <c r="AQ206" s="429">
        <v>352933.01</v>
      </c>
      <c r="AR206" s="400">
        <f>O206*$AR$7</f>
        <v>378029.7</v>
      </c>
      <c r="AS206" s="400"/>
      <c r="AT206" s="13">
        <v>2867093.31</v>
      </c>
      <c r="AU206" s="429">
        <v>2827546.6</v>
      </c>
      <c r="AV206" s="400">
        <f>S206*$AV$7</f>
        <v>2501333.2799999998</v>
      </c>
      <c r="AW206" s="400"/>
      <c r="AX206" s="13">
        <v>2368925.85</v>
      </c>
      <c r="AY206" s="429">
        <v>2672885.9500000002</v>
      </c>
      <c r="AZ206" s="400">
        <f>W206*$AZ$7</f>
        <v>3048570.2</v>
      </c>
      <c r="BA206" s="400"/>
      <c r="BB206" s="13">
        <v>279044.65999999997</v>
      </c>
      <c r="BC206" s="429">
        <v>294081.36</v>
      </c>
      <c r="BD206" s="400">
        <f>AF206*$BD$7</f>
        <v>309250.29000000004</v>
      </c>
      <c r="BE206" s="400"/>
      <c r="BF206" s="13">
        <v>226314.28</v>
      </c>
      <c r="BG206" s="429">
        <v>229032.27</v>
      </c>
      <c r="BH206" s="400">
        <f>AJ206*$BH$7</f>
        <v>239166.86</v>
      </c>
      <c r="BI206" s="400"/>
      <c r="BJ206" s="429">
        <v>7659984.8599999994</v>
      </c>
      <c r="BK206" s="429">
        <v>7979395.3899999987</v>
      </c>
      <c r="BL206" s="400">
        <f>SUM(AN206,AR206,AV206,AZ206)</f>
        <v>8173281.9800000004</v>
      </c>
      <c r="BM206" s="380">
        <f>BL206-BK206</f>
        <v>193886.59000000171</v>
      </c>
      <c r="BN206" s="380">
        <f>BM206/G206</f>
        <v>38.65362639553463</v>
      </c>
      <c r="BO206" s="833"/>
      <c r="BP206" s="13">
        <v>8165343.7999999998</v>
      </c>
      <c r="BQ206" s="429">
        <v>8502509.0199999996</v>
      </c>
      <c r="BR206" s="400">
        <f>SUM(BH206,BD206,AZ206,AV206,AR206,AN206)</f>
        <v>8721699.1300000008</v>
      </c>
      <c r="BS206" s="430">
        <f>BR206-BQ206</f>
        <v>219190.11000000127</v>
      </c>
      <c r="BT206" s="431">
        <f>BS206/G206</f>
        <v>43.698187799043318</v>
      </c>
    </row>
    <row r="207" spans="1:72">
      <c r="A207" s="346">
        <v>625</v>
      </c>
      <c r="B207" s="343">
        <v>17</v>
      </c>
      <c r="C207" s="343">
        <v>17</v>
      </c>
      <c r="D207" s="349" t="s">
        <v>238</v>
      </c>
      <c r="E207" s="20">
        <v>2980</v>
      </c>
      <c r="F207" s="20">
        <v>2976</v>
      </c>
      <c r="G207" s="12">
        <v>2938</v>
      </c>
      <c r="H207" s="12"/>
      <c r="I207" s="15">
        <v>144</v>
      </c>
      <c r="J207" s="15">
        <v>155</v>
      </c>
      <c r="K207" s="12">
        <v>152</v>
      </c>
      <c r="L207" s="12"/>
      <c r="M207" s="15">
        <v>32</v>
      </c>
      <c r="N207" s="15">
        <v>19</v>
      </c>
      <c r="O207" s="12">
        <v>27</v>
      </c>
      <c r="P207" s="12"/>
      <c r="Q207" s="15">
        <v>221</v>
      </c>
      <c r="R207" s="15">
        <v>212</v>
      </c>
      <c r="S207" s="12">
        <v>197</v>
      </c>
      <c r="T207" s="12"/>
      <c r="U207" s="15">
        <v>129</v>
      </c>
      <c r="V207" s="15">
        <v>130</v>
      </c>
      <c r="W207" s="12">
        <v>126</v>
      </c>
      <c r="X207" s="12"/>
      <c r="Y207" s="131">
        <v>526</v>
      </c>
      <c r="Z207" s="131">
        <v>516</v>
      </c>
      <c r="AA207" s="400">
        <f>SUM(K207,O207,S207,W207)</f>
        <v>502</v>
      </c>
      <c r="AB207" s="466">
        <f>AA207-Z207</f>
        <v>-14</v>
      </c>
      <c r="AC207" s="469">
        <f>AB207/Z207</f>
        <v>-2.7131782945736434E-2</v>
      </c>
      <c r="AD207" s="20">
        <v>2454</v>
      </c>
      <c r="AE207" s="20">
        <v>2460</v>
      </c>
      <c r="AF207" s="16">
        <v>2436</v>
      </c>
      <c r="AG207" s="16"/>
      <c r="AH207" s="20">
        <v>1480</v>
      </c>
      <c r="AI207" s="20">
        <v>1476</v>
      </c>
      <c r="AJ207" s="16">
        <v>1459</v>
      </c>
      <c r="AL207" s="13">
        <v>1216792.8</v>
      </c>
      <c r="AM207" s="429">
        <v>1390441.45</v>
      </c>
      <c r="AN207" s="400">
        <f>K207*$AN$7</f>
        <v>1422054.2400000002</v>
      </c>
      <c r="AO207" s="400"/>
      <c r="AP207" s="13">
        <v>287219.20000000001</v>
      </c>
      <c r="AQ207" s="429">
        <v>181235.87</v>
      </c>
      <c r="AR207" s="400">
        <f>O207*$AR$7</f>
        <v>268600.05</v>
      </c>
      <c r="AS207" s="400"/>
      <c r="AT207" s="13">
        <v>1671840.69</v>
      </c>
      <c r="AU207" s="429">
        <v>1732485.2</v>
      </c>
      <c r="AV207" s="400">
        <f>S207*$AV$7</f>
        <v>1620929.79</v>
      </c>
      <c r="AW207" s="400"/>
      <c r="AX207" s="13">
        <v>1669898.55</v>
      </c>
      <c r="AY207" s="429">
        <v>1800389.5</v>
      </c>
      <c r="AZ207" s="400">
        <f>W207*$AZ$7</f>
        <v>1820473.2000000002</v>
      </c>
      <c r="BA207" s="400"/>
      <c r="BB207" s="13">
        <v>162307.56</v>
      </c>
      <c r="BC207" s="429">
        <v>172741.2</v>
      </c>
      <c r="BD207" s="400">
        <f>AF207*$BD$7</f>
        <v>178388.28</v>
      </c>
      <c r="BE207" s="400"/>
      <c r="BF207" s="13">
        <v>123550.39999999999</v>
      </c>
      <c r="BG207" s="429">
        <v>127039.32</v>
      </c>
      <c r="BH207" s="400">
        <f>AJ207*$BH$7</f>
        <v>130886.88999999998</v>
      </c>
      <c r="BI207" s="400"/>
      <c r="BJ207" s="429">
        <v>4845751.24</v>
      </c>
      <c r="BK207" s="429">
        <v>5104552.0199999996</v>
      </c>
      <c r="BL207" s="400">
        <f>SUM(AN207,AR207,AV207,AZ207)</f>
        <v>5132057.28</v>
      </c>
      <c r="BM207" s="380">
        <f>BL207-BK207</f>
        <v>27505.260000000708</v>
      </c>
      <c r="BN207" s="380">
        <f>BM207/G207</f>
        <v>9.3618992511915273</v>
      </c>
      <c r="BO207" s="833"/>
      <c r="BP207" s="13">
        <v>5131609.2</v>
      </c>
      <c r="BQ207" s="429">
        <v>5404332.5399999991</v>
      </c>
      <c r="BR207" s="400">
        <f>SUM(BH207,BD207,AZ207,AV207,AR207,AN207)</f>
        <v>5441332.4500000002</v>
      </c>
      <c r="BS207" s="430">
        <f>BR207-BQ207</f>
        <v>36999.91000000108</v>
      </c>
      <c r="BT207" s="431">
        <f>BS207/G207</f>
        <v>12.593570456092948</v>
      </c>
    </row>
    <row r="208" spans="1:72">
      <c r="A208" s="346">
        <v>626</v>
      </c>
      <c r="B208" s="343">
        <v>17</v>
      </c>
      <c r="C208" s="343">
        <v>17</v>
      </c>
      <c r="D208" s="349" t="s">
        <v>239</v>
      </c>
      <c r="E208" s="20">
        <v>4756</v>
      </c>
      <c r="F208" s="20">
        <v>4702</v>
      </c>
      <c r="G208" s="12">
        <v>4551</v>
      </c>
      <c r="H208" s="12"/>
      <c r="I208" s="15">
        <v>195</v>
      </c>
      <c r="J208" s="15">
        <v>172</v>
      </c>
      <c r="K208" s="12">
        <v>146</v>
      </c>
      <c r="L208" s="12"/>
      <c r="M208" s="15">
        <v>43</v>
      </c>
      <c r="N208" s="15">
        <v>43</v>
      </c>
      <c r="O208" s="12">
        <v>41</v>
      </c>
      <c r="P208" s="12"/>
      <c r="Q208" s="15">
        <v>301</v>
      </c>
      <c r="R208" s="15">
        <v>284</v>
      </c>
      <c r="S208" s="12">
        <v>269</v>
      </c>
      <c r="T208" s="12"/>
      <c r="U208" s="15">
        <v>167</v>
      </c>
      <c r="V208" s="15">
        <v>179</v>
      </c>
      <c r="W208" s="12">
        <v>173</v>
      </c>
      <c r="X208" s="12"/>
      <c r="Y208" s="131">
        <v>706</v>
      </c>
      <c r="Z208" s="131">
        <v>678</v>
      </c>
      <c r="AA208" s="400">
        <f>SUM(K208,O208,S208,W208)</f>
        <v>629</v>
      </c>
      <c r="AB208" s="466">
        <f>AA208-Z208</f>
        <v>-49</v>
      </c>
      <c r="AC208" s="469">
        <f>AB208/Z208</f>
        <v>-7.2271386430678472E-2</v>
      </c>
      <c r="AD208" s="20">
        <v>4050</v>
      </c>
      <c r="AE208" s="20">
        <v>4024</v>
      </c>
      <c r="AF208" s="16">
        <v>3922</v>
      </c>
      <c r="AG208" s="16"/>
      <c r="AH208" s="20">
        <v>2181</v>
      </c>
      <c r="AI208" s="20">
        <v>2132</v>
      </c>
      <c r="AJ208" s="16">
        <v>2040</v>
      </c>
      <c r="AL208" s="13">
        <v>1647740.25</v>
      </c>
      <c r="AM208" s="429">
        <v>1542941.48</v>
      </c>
      <c r="AN208" s="400">
        <f>K208*$AN$7</f>
        <v>1365920.52</v>
      </c>
      <c r="AO208" s="400"/>
      <c r="AP208" s="13">
        <v>385950.8</v>
      </c>
      <c r="AQ208" s="429">
        <v>410165.39</v>
      </c>
      <c r="AR208" s="400">
        <f>O208*$AR$7</f>
        <v>407874.14999999997</v>
      </c>
      <c r="AS208" s="400"/>
      <c r="AT208" s="13">
        <v>2277031.89</v>
      </c>
      <c r="AU208" s="429">
        <v>2320876.4</v>
      </c>
      <c r="AV208" s="400">
        <f>S208*$AV$7</f>
        <v>2213350.83</v>
      </c>
      <c r="AW208" s="400"/>
      <c r="AX208" s="13">
        <v>2161806.65</v>
      </c>
      <c r="AY208" s="429">
        <v>2478997.85</v>
      </c>
      <c r="AZ208" s="400">
        <f>W208*$AZ$7</f>
        <v>2499538.6</v>
      </c>
      <c r="BA208" s="400"/>
      <c r="BB208" s="13">
        <v>267867</v>
      </c>
      <c r="BC208" s="429">
        <v>282565.28000000003</v>
      </c>
      <c r="BD208" s="400">
        <f>AF208*$BD$7</f>
        <v>287208.06</v>
      </c>
      <c r="BE208" s="400"/>
      <c r="BF208" s="13">
        <v>182069.88</v>
      </c>
      <c r="BG208" s="429">
        <v>183501.24</v>
      </c>
      <c r="BH208" s="400">
        <f>AJ208*$BH$7</f>
        <v>183008.4</v>
      </c>
      <c r="BI208" s="400"/>
      <c r="BJ208" s="429">
        <v>6472529.5899999999</v>
      </c>
      <c r="BK208" s="429">
        <v>6752981.1199999992</v>
      </c>
      <c r="BL208" s="400">
        <f>SUM(AN208,AR208,AV208,AZ208)</f>
        <v>6486684.0999999996</v>
      </c>
      <c r="BM208" s="380">
        <f>BL208-BK208</f>
        <v>-266297.01999999955</v>
      </c>
      <c r="BN208" s="380">
        <f>BM208/G208</f>
        <v>-58.513957372006054</v>
      </c>
      <c r="BO208" s="833"/>
      <c r="BP208" s="13">
        <v>6922466.4699999997</v>
      </c>
      <c r="BQ208" s="429">
        <v>7219047.6399999987</v>
      </c>
      <c r="BR208" s="400">
        <f>SUM(BH208,BD208,AZ208,AV208,AR208,AN208)</f>
        <v>6956900.5600000005</v>
      </c>
      <c r="BS208" s="430">
        <f>BR208-BQ208</f>
        <v>-262147.07999999821</v>
      </c>
      <c r="BT208" s="431">
        <f>BS208/G208</f>
        <v>-57.602083058668029</v>
      </c>
    </row>
    <row r="209" spans="1:72">
      <c r="A209" s="346">
        <v>630</v>
      </c>
      <c r="B209" s="343">
        <v>17</v>
      </c>
      <c r="C209" s="343">
        <v>17</v>
      </c>
      <c r="D209" s="349" t="s">
        <v>240</v>
      </c>
      <c r="E209" s="20">
        <v>1646</v>
      </c>
      <c r="F209" s="20">
        <v>1641</v>
      </c>
      <c r="G209" s="12">
        <v>1678</v>
      </c>
      <c r="H209" s="12"/>
      <c r="I209" s="15">
        <v>137</v>
      </c>
      <c r="J209" s="15">
        <v>136</v>
      </c>
      <c r="K209" s="12">
        <v>138</v>
      </c>
      <c r="L209" s="12"/>
      <c r="M209" s="15">
        <v>24</v>
      </c>
      <c r="N209" s="15">
        <v>19</v>
      </c>
      <c r="O209" s="12">
        <v>20</v>
      </c>
      <c r="P209" s="12"/>
      <c r="Q209" s="15">
        <v>144</v>
      </c>
      <c r="R209" s="15">
        <v>137</v>
      </c>
      <c r="S209" s="12">
        <v>142</v>
      </c>
      <c r="T209" s="12"/>
      <c r="U209" s="15">
        <v>72</v>
      </c>
      <c r="V209" s="15">
        <v>77</v>
      </c>
      <c r="W209" s="12">
        <v>81</v>
      </c>
      <c r="X209" s="12"/>
      <c r="Y209" s="131">
        <v>377</v>
      </c>
      <c r="Z209" s="131">
        <v>369</v>
      </c>
      <c r="AA209" s="400">
        <f>SUM(K209,O209,S209,W209)</f>
        <v>381</v>
      </c>
      <c r="AB209" s="466">
        <f>AA209-Z209</f>
        <v>12</v>
      </c>
      <c r="AC209" s="469">
        <f>AB209/Z209</f>
        <v>3.2520325203252036E-2</v>
      </c>
      <c r="AD209" s="20">
        <v>1269</v>
      </c>
      <c r="AE209" s="20">
        <v>1272</v>
      </c>
      <c r="AF209" s="16">
        <v>1297</v>
      </c>
      <c r="AG209" s="16"/>
      <c r="AH209" s="20">
        <v>807</v>
      </c>
      <c r="AI209" s="20">
        <v>807</v>
      </c>
      <c r="AJ209" s="16">
        <v>829</v>
      </c>
      <c r="AL209" s="13">
        <v>1157643.1499999999</v>
      </c>
      <c r="AM209" s="429">
        <v>1220000.24</v>
      </c>
      <c r="AN209" s="400">
        <f>K209*$AN$7</f>
        <v>1291075.56</v>
      </c>
      <c r="AO209" s="400"/>
      <c r="AP209" s="13">
        <v>215414.39999999999</v>
      </c>
      <c r="AQ209" s="429">
        <v>181235.87</v>
      </c>
      <c r="AR209" s="400">
        <f>O209*$AR$7</f>
        <v>198963</v>
      </c>
      <c r="AS209" s="400"/>
      <c r="AT209" s="13">
        <v>1089344.1599999999</v>
      </c>
      <c r="AU209" s="429">
        <v>1119577.7</v>
      </c>
      <c r="AV209" s="400">
        <f>S209*$AV$7</f>
        <v>1168385.94</v>
      </c>
      <c r="AW209" s="400"/>
      <c r="AX209" s="13">
        <v>932036.4</v>
      </c>
      <c r="AY209" s="429">
        <v>1066384.55</v>
      </c>
      <c r="AZ209" s="400">
        <f>W209*$AZ$7</f>
        <v>1170304.2</v>
      </c>
      <c r="BA209" s="400"/>
      <c r="BB209" s="13">
        <v>83931.66</v>
      </c>
      <c r="BC209" s="429">
        <v>89319.84</v>
      </c>
      <c r="BD209" s="400">
        <f>AF209*$BD$7</f>
        <v>94979.310000000012</v>
      </c>
      <c r="BE209" s="400"/>
      <c r="BF209" s="13">
        <v>67368.36</v>
      </c>
      <c r="BG209" s="429">
        <v>69458.489999999991</v>
      </c>
      <c r="BH209" s="400">
        <f>AJ209*$BH$7</f>
        <v>74369.59</v>
      </c>
      <c r="BI209" s="400"/>
      <c r="BJ209" s="429">
        <v>3394438.11</v>
      </c>
      <c r="BK209" s="429">
        <v>3587198.3599999989</v>
      </c>
      <c r="BL209" s="400">
        <f>SUM(AN209,AR209,AV209,AZ209)</f>
        <v>3828728.7</v>
      </c>
      <c r="BM209" s="380">
        <f>BL209-BK209</f>
        <v>241530.34000000125</v>
      </c>
      <c r="BN209" s="380">
        <f>BM209/G209</f>
        <v>143.93941597139525</v>
      </c>
      <c r="BO209" s="833"/>
      <c r="BP209" s="13">
        <v>3545738.13</v>
      </c>
      <c r="BQ209" s="429">
        <v>3745976.689999999</v>
      </c>
      <c r="BR209" s="400">
        <f>SUM(BH209,BD209,AZ209,AV209,AR209,AN209)</f>
        <v>3998077.6</v>
      </c>
      <c r="BS209" s="430">
        <f>BR209-BQ209</f>
        <v>252100.91000000108</v>
      </c>
      <c r="BT209" s="431">
        <f>BS209/G209</f>
        <v>150.23892133492316</v>
      </c>
    </row>
    <row r="210" spans="1:72">
      <c r="A210" s="346">
        <v>631</v>
      </c>
      <c r="B210" s="343">
        <v>2</v>
      </c>
      <c r="C210" s="343">
        <v>2</v>
      </c>
      <c r="D210" s="349" t="s">
        <v>241</v>
      </c>
      <c r="E210" s="20">
        <v>1930</v>
      </c>
      <c r="F210" s="20">
        <v>1919</v>
      </c>
      <c r="G210" s="12">
        <v>1892</v>
      </c>
      <c r="H210" s="12"/>
      <c r="I210" s="15">
        <v>94</v>
      </c>
      <c r="J210" s="15">
        <v>94</v>
      </c>
      <c r="K210" s="12">
        <v>88</v>
      </c>
      <c r="L210" s="12"/>
      <c r="M210" s="15">
        <v>21</v>
      </c>
      <c r="N210" s="15">
        <v>12</v>
      </c>
      <c r="O210" s="12">
        <v>22</v>
      </c>
      <c r="P210" s="12"/>
      <c r="Q210" s="15">
        <v>132</v>
      </c>
      <c r="R210" s="15">
        <v>119</v>
      </c>
      <c r="S210" s="12">
        <v>102</v>
      </c>
      <c r="T210" s="12"/>
      <c r="U210" s="15">
        <v>60</v>
      </c>
      <c r="V210" s="15">
        <v>70</v>
      </c>
      <c r="W210" s="12">
        <v>75</v>
      </c>
      <c r="X210" s="12"/>
      <c r="Y210" s="131">
        <v>307</v>
      </c>
      <c r="Z210" s="131">
        <v>295</v>
      </c>
      <c r="AA210" s="400">
        <f>SUM(K210,O210,S210,W210)</f>
        <v>287</v>
      </c>
      <c r="AB210" s="466">
        <f>AA210-Z210</f>
        <v>-8</v>
      </c>
      <c r="AC210" s="469">
        <f>AB210/Z210</f>
        <v>-2.7118644067796609E-2</v>
      </c>
      <c r="AD210" s="20">
        <v>1623</v>
      </c>
      <c r="AE210" s="20">
        <v>1624</v>
      </c>
      <c r="AF210" s="16">
        <v>1605</v>
      </c>
      <c r="AG210" s="16"/>
      <c r="AH210" s="20">
        <v>1000</v>
      </c>
      <c r="AI210" s="20">
        <v>987</v>
      </c>
      <c r="AJ210" s="16">
        <v>968</v>
      </c>
      <c r="AL210" s="13">
        <v>794295.3</v>
      </c>
      <c r="AM210" s="429">
        <v>843235.46</v>
      </c>
      <c r="AN210" s="400">
        <f>K210*$AN$7</f>
        <v>823294.56</v>
      </c>
      <c r="AO210" s="400"/>
      <c r="AP210" s="13">
        <v>188487.6</v>
      </c>
      <c r="AQ210" s="429">
        <v>114464.76</v>
      </c>
      <c r="AR210" s="400">
        <f>O210*$AR$7</f>
        <v>218859.3</v>
      </c>
      <c r="AS210" s="400"/>
      <c r="AT210" s="13">
        <v>998565.4800000001</v>
      </c>
      <c r="AU210" s="429">
        <v>972479.9</v>
      </c>
      <c r="AV210" s="400">
        <f>S210*$AV$7</f>
        <v>839263.14</v>
      </c>
      <c r="AW210" s="400"/>
      <c r="AX210" s="13">
        <v>776697</v>
      </c>
      <c r="AY210" s="429">
        <v>969440.5</v>
      </c>
      <c r="AZ210" s="400">
        <f>W210*$AZ$7</f>
        <v>1083615</v>
      </c>
      <c r="BA210" s="400"/>
      <c r="BB210" s="13">
        <v>107345.22</v>
      </c>
      <c r="BC210" s="429">
        <v>114037.28</v>
      </c>
      <c r="BD210" s="400">
        <f>AF210*$BD$7</f>
        <v>117534.15000000001</v>
      </c>
      <c r="BE210" s="400"/>
      <c r="BF210" s="13">
        <v>83480</v>
      </c>
      <c r="BG210" s="429">
        <v>84951.09</v>
      </c>
      <c r="BH210" s="400">
        <f>AJ210*$BH$7</f>
        <v>86839.28</v>
      </c>
      <c r="BI210" s="400"/>
      <c r="BJ210" s="429">
        <v>2758045.38</v>
      </c>
      <c r="BK210" s="429">
        <v>2899620.62</v>
      </c>
      <c r="BL210" s="400">
        <f>SUM(AN210,AR210,AV210,AZ210)</f>
        <v>2965032</v>
      </c>
      <c r="BM210" s="380">
        <f>BL210-BK210</f>
        <v>65411.379999999888</v>
      </c>
      <c r="BN210" s="380">
        <f>BM210/G210</f>
        <v>34.572610993657449</v>
      </c>
      <c r="BO210" s="833"/>
      <c r="BP210" s="13">
        <v>2948870.6</v>
      </c>
      <c r="BQ210" s="429">
        <v>3098608.99</v>
      </c>
      <c r="BR210" s="400">
        <f>SUM(BH210,BD210,AZ210,AV210,AR210,AN210)</f>
        <v>3169405.4299999997</v>
      </c>
      <c r="BS210" s="430">
        <f>BR210-BQ210</f>
        <v>70796.439999999478</v>
      </c>
      <c r="BT210" s="431">
        <f>BS210/G210</f>
        <v>37.418837209302048</v>
      </c>
    </row>
    <row r="211" spans="1:72">
      <c r="A211" s="346">
        <v>635</v>
      </c>
      <c r="B211" s="343">
        <v>6</v>
      </c>
      <c r="C211" s="343">
        <v>6</v>
      </c>
      <c r="D211" s="349" t="s">
        <v>242</v>
      </c>
      <c r="E211" s="20">
        <v>6337</v>
      </c>
      <c r="F211" s="20">
        <v>6238</v>
      </c>
      <c r="G211" s="12">
        <v>6146</v>
      </c>
      <c r="H211" s="12"/>
      <c r="I211" s="15">
        <v>271</v>
      </c>
      <c r="J211" s="15">
        <v>254</v>
      </c>
      <c r="K211" s="12">
        <v>237</v>
      </c>
      <c r="L211" s="12"/>
      <c r="M211" s="15">
        <v>45</v>
      </c>
      <c r="N211" s="15">
        <v>50</v>
      </c>
      <c r="O211" s="12">
        <v>42</v>
      </c>
      <c r="P211" s="12"/>
      <c r="Q211" s="15">
        <v>390</v>
      </c>
      <c r="R211" s="15">
        <v>361</v>
      </c>
      <c r="S211" s="12">
        <v>337</v>
      </c>
      <c r="T211" s="12"/>
      <c r="U211" s="15">
        <v>237</v>
      </c>
      <c r="V211" s="15">
        <v>212</v>
      </c>
      <c r="W211" s="12">
        <v>213</v>
      </c>
      <c r="X211" s="12"/>
      <c r="Y211" s="131">
        <v>943</v>
      </c>
      <c r="Z211" s="131">
        <v>877</v>
      </c>
      <c r="AA211" s="400">
        <f>SUM(K211,O211,S211,W211)</f>
        <v>829</v>
      </c>
      <c r="AB211" s="466">
        <f>AA211-Z211</f>
        <v>-48</v>
      </c>
      <c r="AC211" s="469">
        <f>AB211/Z211</f>
        <v>-5.4732041049030788E-2</v>
      </c>
      <c r="AD211" s="20">
        <v>5394</v>
      </c>
      <c r="AE211" s="20">
        <v>5361</v>
      </c>
      <c r="AF211" s="16">
        <v>5317</v>
      </c>
      <c r="AG211" s="16"/>
      <c r="AH211" s="20">
        <v>3301</v>
      </c>
      <c r="AI211" s="20">
        <v>3257</v>
      </c>
      <c r="AJ211" s="16">
        <v>3179</v>
      </c>
      <c r="AL211" s="13">
        <v>2289936.4500000002</v>
      </c>
      <c r="AM211" s="429">
        <v>2278529.86</v>
      </c>
      <c r="AN211" s="400">
        <f>K211*$AN$7</f>
        <v>2217281.9400000004</v>
      </c>
      <c r="AO211" s="400"/>
      <c r="AP211" s="13">
        <v>403902</v>
      </c>
      <c r="AQ211" s="429">
        <v>476936.5</v>
      </c>
      <c r="AR211" s="400">
        <f>O211*$AR$7</f>
        <v>417822.3</v>
      </c>
      <c r="AS211" s="400"/>
      <c r="AT211" s="13">
        <v>2950307.1</v>
      </c>
      <c r="AU211" s="429">
        <v>2950128.1</v>
      </c>
      <c r="AV211" s="400">
        <f>S211*$AV$7</f>
        <v>2772859.59</v>
      </c>
      <c r="AW211" s="400"/>
      <c r="AX211" s="13">
        <v>3067953.15</v>
      </c>
      <c r="AY211" s="429">
        <v>2936019.8</v>
      </c>
      <c r="AZ211" s="400">
        <f>W211*$AZ$7</f>
        <v>3077466.6</v>
      </c>
      <c r="BA211" s="400"/>
      <c r="BB211" s="13">
        <v>356759.16</v>
      </c>
      <c r="BC211" s="429">
        <v>376449.42</v>
      </c>
      <c r="BD211" s="400">
        <f>AF211*$BD$7</f>
        <v>389363.91000000003</v>
      </c>
      <c r="BE211" s="400"/>
      <c r="BF211" s="13">
        <v>275567.48</v>
      </c>
      <c r="BG211" s="429">
        <v>280329.99</v>
      </c>
      <c r="BH211" s="400">
        <f>AJ211*$BH$7</f>
        <v>285188.08999999997</v>
      </c>
      <c r="BI211" s="400"/>
      <c r="BJ211" s="429">
        <v>8712098.7000000011</v>
      </c>
      <c r="BK211" s="429">
        <v>8641614.2599999998</v>
      </c>
      <c r="BL211" s="400">
        <f>SUM(AN211,AR211,AV211,AZ211)</f>
        <v>8485430.4299999997</v>
      </c>
      <c r="BM211" s="380">
        <f>BL211-BK211</f>
        <v>-156183.83000000007</v>
      </c>
      <c r="BN211" s="380">
        <f>BM211/G211</f>
        <v>-25.412273023104472</v>
      </c>
      <c r="BO211" s="833"/>
      <c r="BP211" s="13">
        <v>9344425.3400000017</v>
      </c>
      <c r="BQ211" s="429">
        <v>9298393.6699999999</v>
      </c>
      <c r="BR211" s="400">
        <f>SUM(BH211,BD211,AZ211,AV211,AR211,AN211)</f>
        <v>9159982.4299999997</v>
      </c>
      <c r="BS211" s="430">
        <f>BR211-BQ211</f>
        <v>-138411.24000000022</v>
      </c>
      <c r="BT211" s="431">
        <f>BS211/G211</f>
        <v>-22.520540188740682</v>
      </c>
    </row>
    <row r="212" spans="1:72">
      <c r="A212" s="346">
        <v>636</v>
      </c>
      <c r="B212" s="343">
        <v>2</v>
      </c>
      <c r="C212" s="343">
        <v>2</v>
      </c>
      <c r="D212" s="349" t="s">
        <v>243</v>
      </c>
      <c r="E212" s="20">
        <v>8130</v>
      </c>
      <c r="F212" s="20">
        <v>8011</v>
      </c>
      <c r="G212" s="12">
        <v>7903</v>
      </c>
      <c r="H212" s="12"/>
      <c r="I212" s="15">
        <v>416</v>
      </c>
      <c r="J212" s="15">
        <v>394</v>
      </c>
      <c r="K212" s="12">
        <v>380</v>
      </c>
      <c r="L212" s="12"/>
      <c r="M212" s="15">
        <v>98</v>
      </c>
      <c r="N212" s="15">
        <v>64</v>
      </c>
      <c r="O212" s="12">
        <v>75</v>
      </c>
      <c r="P212" s="12"/>
      <c r="Q212" s="15">
        <v>617</v>
      </c>
      <c r="R212" s="15">
        <v>611</v>
      </c>
      <c r="S212" s="12">
        <v>544</v>
      </c>
      <c r="T212" s="12"/>
      <c r="U212" s="15">
        <v>353</v>
      </c>
      <c r="V212" s="15">
        <v>349</v>
      </c>
      <c r="W212" s="12">
        <v>341</v>
      </c>
      <c r="X212" s="12"/>
      <c r="Y212" s="131">
        <v>1484</v>
      </c>
      <c r="Z212" s="131">
        <v>1418</v>
      </c>
      <c r="AA212" s="400">
        <f>SUM(K212,O212,S212,W212)</f>
        <v>1340</v>
      </c>
      <c r="AB212" s="466">
        <f>AA212-Z212</f>
        <v>-78</v>
      </c>
      <c r="AC212" s="469">
        <f>AB212/Z212</f>
        <v>-5.5007052186177713E-2</v>
      </c>
      <c r="AD212" s="20">
        <v>6646</v>
      </c>
      <c r="AE212" s="20">
        <v>6593</v>
      </c>
      <c r="AF212" s="16">
        <v>6563</v>
      </c>
      <c r="AG212" s="16"/>
      <c r="AH212" s="20">
        <v>4283</v>
      </c>
      <c r="AI212" s="20">
        <v>4219</v>
      </c>
      <c r="AJ212" s="16">
        <v>4136</v>
      </c>
      <c r="AL212" s="13">
        <v>3515179.2</v>
      </c>
      <c r="AM212" s="429">
        <v>3534412.46</v>
      </c>
      <c r="AN212" s="400">
        <f>K212*$AN$7</f>
        <v>3555135.6</v>
      </c>
      <c r="AO212" s="400"/>
      <c r="AP212" s="13">
        <v>879608.8</v>
      </c>
      <c r="AQ212" s="429">
        <v>610478.72</v>
      </c>
      <c r="AR212" s="400">
        <f>O212*$AR$7</f>
        <v>746111.25</v>
      </c>
      <c r="AS212" s="400"/>
      <c r="AT212" s="13">
        <v>4667537.13</v>
      </c>
      <c r="AU212" s="429">
        <v>4993153.1000000006</v>
      </c>
      <c r="AV212" s="400">
        <f>S212*$AV$7</f>
        <v>4476070.08</v>
      </c>
      <c r="AW212" s="400"/>
      <c r="AX212" s="13">
        <v>4569567.3500000006</v>
      </c>
      <c r="AY212" s="429">
        <v>4833353.3499999996</v>
      </c>
      <c r="AZ212" s="400">
        <f>W212*$AZ$7</f>
        <v>4926836.2</v>
      </c>
      <c r="BA212" s="400"/>
      <c r="BB212" s="13">
        <v>439566.44</v>
      </c>
      <c r="BC212" s="429">
        <v>462960.46</v>
      </c>
      <c r="BD212" s="400">
        <f>AF212*$BD$7</f>
        <v>480608.49000000005</v>
      </c>
      <c r="BE212" s="400"/>
      <c r="BF212" s="13">
        <v>357544.84</v>
      </c>
      <c r="BG212" s="429">
        <v>363129.33</v>
      </c>
      <c r="BH212" s="400">
        <f>AJ212*$BH$7</f>
        <v>371040.56</v>
      </c>
      <c r="BI212" s="400"/>
      <c r="BJ212" s="429">
        <v>13631892.48</v>
      </c>
      <c r="BK212" s="429">
        <v>13971397.630000001</v>
      </c>
      <c r="BL212" s="400">
        <f>SUM(AN212,AR212,AV212,AZ212)</f>
        <v>13704153.129999999</v>
      </c>
      <c r="BM212" s="380">
        <f>BL212-BK212</f>
        <v>-267244.50000000186</v>
      </c>
      <c r="BN212" s="380">
        <f>BM212/G212</f>
        <v>-33.815576363406535</v>
      </c>
      <c r="BO212" s="833"/>
      <c r="BP212" s="13">
        <v>14429003.76</v>
      </c>
      <c r="BQ212" s="429">
        <v>14797487.42</v>
      </c>
      <c r="BR212" s="400">
        <f>SUM(BH212,BD212,AZ212,AV212,AR212,AN212)</f>
        <v>14555802.18</v>
      </c>
      <c r="BS212" s="430">
        <f>BR212-BQ212</f>
        <v>-241685.24000000022</v>
      </c>
      <c r="BT212" s="431">
        <f>BS212/G212</f>
        <v>-30.581455143616378</v>
      </c>
    </row>
    <row r="213" spans="1:72">
      <c r="A213" s="346">
        <v>638</v>
      </c>
      <c r="B213" s="343">
        <v>1</v>
      </c>
      <c r="C213" s="377">
        <v>34</v>
      </c>
      <c r="D213" s="349" t="s">
        <v>244</v>
      </c>
      <c r="E213" s="20">
        <v>51289</v>
      </c>
      <c r="F213" s="20">
        <v>51737</v>
      </c>
      <c r="G213" s="12">
        <v>51863</v>
      </c>
      <c r="H213" s="12"/>
      <c r="I213" s="15">
        <v>2708</v>
      </c>
      <c r="J213" s="15">
        <v>2729</v>
      </c>
      <c r="K213" s="12">
        <v>2699</v>
      </c>
      <c r="L213" s="12"/>
      <c r="M213" s="15">
        <v>518</v>
      </c>
      <c r="N213" s="15">
        <v>508</v>
      </c>
      <c r="O213" s="12">
        <v>501</v>
      </c>
      <c r="P213" s="12"/>
      <c r="Q213" s="15">
        <v>3671</v>
      </c>
      <c r="R213" s="15">
        <v>3607</v>
      </c>
      <c r="S213" s="12">
        <v>3479</v>
      </c>
      <c r="T213" s="12"/>
      <c r="U213" s="15">
        <v>1958</v>
      </c>
      <c r="V213" s="15">
        <v>2011</v>
      </c>
      <c r="W213" s="12">
        <v>2001</v>
      </c>
      <c r="X213" s="12"/>
      <c r="Y213" s="131">
        <v>8855</v>
      </c>
      <c r="Z213" s="131">
        <v>8855</v>
      </c>
      <c r="AA213" s="400">
        <f>SUM(K213,O213,S213,W213)</f>
        <v>8680</v>
      </c>
      <c r="AB213" s="466">
        <f>AA213-Z213</f>
        <v>-175</v>
      </c>
      <c r="AC213" s="469">
        <f>AB213/Z213</f>
        <v>-1.9762845849802372E-2</v>
      </c>
      <c r="AD213" s="20">
        <v>42434</v>
      </c>
      <c r="AE213" s="20">
        <v>42882</v>
      </c>
      <c r="AF213" s="16">
        <v>43183</v>
      </c>
      <c r="AG213" s="16"/>
      <c r="AH213" s="20">
        <v>29370</v>
      </c>
      <c r="AI213" s="20">
        <v>29529</v>
      </c>
      <c r="AJ213" s="16">
        <v>29593</v>
      </c>
      <c r="AL213" s="13">
        <v>22882464.600000001</v>
      </c>
      <c r="AM213" s="429">
        <v>24480740.109999999</v>
      </c>
      <c r="AN213" s="400">
        <f>K213*$AN$7</f>
        <v>25250818.380000003</v>
      </c>
      <c r="AO213" s="400"/>
      <c r="AP213" s="13">
        <v>4649360.8</v>
      </c>
      <c r="AQ213" s="429">
        <v>4845674.84</v>
      </c>
      <c r="AR213" s="400">
        <f>O213*$AR$7</f>
        <v>4984023.1499999994</v>
      </c>
      <c r="AS213" s="400"/>
      <c r="AT213" s="13">
        <v>27770711.190000001</v>
      </c>
      <c r="AU213" s="429">
        <v>29476764.699999999</v>
      </c>
      <c r="AV213" s="400">
        <f>S213*$AV$7</f>
        <v>28625455.529999997</v>
      </c>
      <c r="AW213" s="400"/>
      <c r="AX213" s="13">
        <v>25346212.100000001</v>
      </c>
      <c r="AY213" s="429">
        <v>27850640.649999999</v>
      </c>
      <c r="AZ213" s="400">
        <f>W213*$AZ$7</f>
        <v>28910848.200000003</v>
      </c>
      <c r="BA213" s="400"/>
      <c r="BB213" s="13">
        <v>2806584.76</v>
      </c>
      <c r="BC213" s="429">
        <v>3011174.04</v>
      </c>
      <c r="BD213" s="400">
        <f>AF213*$BD$7</f>
        <v>3162291.0900000003</v>
      </c>
      <c r="BE213" s="400"/>
      <c r="BF213" s="13">
        <v>2451807.6</v>
      </c>
      <c r="BG213" s="429">
        <v>2541561.0299999998</v>
      </c>
      <c r="BH213" s="400">
        <f>AJ213*$BH$7</f>
        <v>2654788.0299999998</v>
      </c>
      <c r="BI213" s="400"/>
      <c r="BJ213" s="429">
        <v>80648748.689999998</v>
      </c>
      <c r="BK213" s="429">
        <v>86653820.300000012</v>
      </c>
      <c r="BL213" s="400">
        <f>SUM(AN213,AR213,AV213,AZ213)</f>
        <v>87771145.260000005</v>
      </c>
      <c r="BM213" s="380">
        <f>BL213-BK213</f>
        <v>1117324.9599999934</v>
      </c>
      <c r="BN213" s="380">
        <f>BM213/G213</f>
        <v>21.543778030580441</v>
      </c>
      <c r="BO213" s="833"/>
      <c r="BP213" s="13">
        <v>85907141.049999997</v>
      </c>
      <c r="BQ213" s="429">
        <v>92206555.370000005</v>
      </c>
      <c r="BR213" s="400">
        <f>SUM(BH213,BD213,AZ213,AV213,AR213,AN213)</f>
        <v>93588224.379999995</v>
      </c>
      <c r="BS213" s="430">
        <f>BR213-BQ213</f>
        <v>1381669.0099999905</v>
      </c>
      <c r="BT213" s="431">
        <f>BS213/G213</f>
        <v>26.640746003894694</v>
      </c>
    </row>
    <row r="214" spans="1:72">
      <c r="A214" s="346">
        <v>678</v>
      </c>
      <c r="B214" s="343">
        <v>17</v>
      </c>
      <c r="C214" s="343">
        <v>17</v>
      </c>
      <c r="D214" s="349" t="s">
        <v>245</v>
      </c>
      <c r="E214" s="20">
        <v>23797</v>
      </c>
      <c r="F214" s="20">
        <v>23571</v>
      </c>
      <c r="G214" s="12">
        <v>23413</v>
      </c>
      <c r="H214" s="12"/>
      <c r="I214" s="15">
        <v>1144</v>
      </c>
      <c r="J214" s="15">
        <v>1093</v>
      </c>
      <c r="K214" s="12">
        <v>1058</v>
      </c>
      <c r="L214" s="12"/>
      <c r="M214" s="15">
        <v>257</v>
      </c>
      <c r="N214" s="15">
        <v>217</v>
      </c>
      <c r="O214" s="12">
        <v>214</v>
      </c>
      <c r="P214" s="12"/>
      <c r="Q214" s="15">
        <v>1841</v>
      </c>
      <c r="R214" s="15">
        <v>1760</v>
      </c>
      <c r="S214" s="12">
        <v>1641</v>
      </c>
      <c r="T214" s="12"/>
      <c r="U214" s="15">
        <v>1038</v>
      </c>
      <c r="V214" s="15">
        <v>1042</v>
      </c>
      <c r="W214" s="12">
        <v>1049</v>
      </c>
      <c r="X214" s="12"/>
      <c r="Y214" s="131">
        <v>4280</v>
      </c>
      <c r="Z214" s="131">
        <v>4112</v>
      </c>
      <c r="AA214" s="400">
        <f>SUM(K214,O214,S214,W214)</f>
        <v>3962</v>
      </c>
      <c r="AB214" s="466">
        <f>AA214-Z214</f>
        <v>-150</v>
      </c>
      <c r="AC214" s="469">
        <f>AB214/Z214</f>
        <v>-3.6478599221789886E-2</v>
      </c>
      <c r="AD214" s="20">
        <v>19517</v>
      </c>
      <c r="AE214" s="20">
        <v>19459</v>
      </c>
      <c r="AF214" s="16">
        <v>19451</v>
      </c>
      <c r="AG214" s="16"/>
      <c r="AH214" s="20">
        <v>12233</v>
      </c>
      <c r="AI214" s="20">
        <v>12125</v>
      </c>
      <c r="AJ214" s="16">
        <v>12057</v>
      </c>
      <c r="AL214" s="13">
        <v>9666742.8000000007</v>
      </c>
      <c r="AM214" s="429">
        <v>9804854.870000001</v>
      </c>
      <c r="AN214" s="400">
        <f>K214*$AN$7</f>
        <v>9898245.9600000009</v>
      </c>
      <c r="AO214" s="400"/>
      <c r="AP214" s="13">
        <v>2306729.2000000002</v>
      </c>
      <c r="AQ214" s="429">
        <v>2069904.41</v>
      </c>
      <c r="AR214" s="400">
        <f>O214*$AR$7</f>
        <v>2128904.1</v>
      </c>
      <c r="AS214" s="400"/>
      <c r="AT214" s="13">
        <v>13926962.49</v>
      </c>
      <c r="AU214" s="429">
        <v>14382896</v>
      </c>
      <c r="AV214" s="400">
        <f>S214*$AV$7</f>
        <v>13502262.869999999</v>
      </c>
      <c r="AW214" s="400"/>
      <c r="AX214" s="13">
        <v>13436858.1</v>
      </c>
      <c r="AY214" s="429">
        <v>14430814.300000001</v>
      </c>
      <c r="AZ214" s="400">
        <f>W214*$AZ$7</f>
        <v>15156161.800000001</v>
      </c>
      <c r="BA214" s="400"/>
      <c r="BB214" s="13">
        <v>1290854.3799999999</v>
      </c>
      <c r="BC214" s="429">
        <v>1366410.98</v>
      </c>
      <c r="BD214" s="400">
        <f>AF214*$BD$7</f>
        <v>1424396.73</v>
      </c>
      <c r="BE214" s="400"/>
      <c r="BF214" s="13">
        <v>1021210.84</v>
      </c>
      <c r="BG214" s="429">
        <v>1043598.75</v>
      </c>
      <c r="BH214" s="400">
        <f>AJ214*$BH$7</f>
        <v>1081633.47</v>
      </c>
      <c r="BI214" s="400"/>
      <c r="BJ214" s="429">
        <v>39337292.590000004</v>
      </c>
      <c r="BK214" s="429">
        <v>40688469.579999998</v>
      </c>
      <c r="BL214" s="400">
        <f>SUM(AN214,AR214,AV214,AZ214)</f>
        <v>40685574.730000004</v>
      </c>
      <c r="BM214" s="380">
        <f>BL214-BK214</f>
        <v>-2894.8499999940395</v>
      </c>
      <c r="BN214" s="380">
        <f>BM214/G214</f>
        <v>-0.12364284799017809</v>
      </c>
      <c r="BO214" s="833"/>
      <c r="BP214" s="13">
        <v>41649357.81000001</v>
      </c>
      <c r="BQ214" s="429">
        <v>43098479.309999987</v>
      </c>
      <c r="BR214" s="400">
        <f>SUM(BH214,BD214,AZ214,AV214,AR214,AN214)</f>
        <v>43191604.93</v>
      </c>
      <c r="BS214" s="430">
        <f>BR214-BQ214</f>
        <v>93125.620000012219</v>
      </c>
      <c r="BT214" s="431">
        <f>BS214/G214</f>
        <v>3.9775176184176404</v>
      </c>
    </row>
    <row r="215" spans="1:72">
      <c r="A215" s="346">
        <v>680</v>
      </c>
      <c r="B215" s="343">
        <v>2</v>
      </c>
      <c r="C215" s="343">
        <v>2</v>
      </c>
      <c r="D215" s="349" t="s">
        <v>246</v>
      </c>
      <c r="E215" s="20">
        <v>25331</v>
      </c>
      <c r="F215" s="20">
        <v>25738</v>
      </c>
      <c r="G215" s="12">
        <v>26036</v>
      </c>
      <c r="H215" s="12"/>
      <c r="I215" s="15">
        <v>1387</v>
      </c>
      <c r="J215" s="15">
        <v>1422</v>
      </c>
      <c r="K215" s="12">
        <v>1427</v>
      </c>
      <c r="L215" s="12"/>
      <c r="M215" s="15">
        <v>268</v>
      </c>
      <c r="N215" s="15">
        <v>232</v>
      </c>
      <c r="O215" s="12">
        <v>235</v>
      </c>
      <c r="P215" s="12"/>
      <c r="Q215" s="15">
        <v>1664</v>
      </c>
      <c r="R215" s="15">
        <v>1676</v>
      </c>
      <c r="S215" s="12">
        <v>1625</v>
      </c>
      <c r="T215" s="12"/>
      <c r="U215" s="15">
        <v>828</v>
      </c>
      <c r="V215" s="15">
        <v>839</v>
      </c>
      <c r="W215" s="12">
        <v>858</v>
      </c>
      <c r="X215" s="12"/>
      <c r="Y215" s="131">
        <v>4147</v>
      </c>
      <c r="Z215" s="131">
        <v>4169</v>
      </c>
      <c r="AA215" s="400">
        <f>SUM(K215,O215,S215,W215)</f>
        <v>4145</v>
      </c>
      <c r="AB215" s="466">
        <f>AA215-Z215</f>
        <v>-24</v>
      </c>
      <c r="AC215" s="469">
        <f>AB215/Z215</f>
        <v>-5.7567762053250182E-3</v>
      </c>
      <c r="AD215" s="20">
        <v>21184</v>
      </c>
      <c r="AE215" s="20">
        <v>21569</v>
      </c>
      <c r="AF215" s="16">
        <v>21891</v>
      </c>
      <c r="AG215" s="16"/>
      <c r="AH215" s="20">
        <v>14608</v>
      </c>
      <c r="AI215" s="20">
        <v>14855</v>
      </c>
      <c r="AJ215" s="16">
        <v>15030</v>
      </c>
      <c r="AL215" s="13">
        <v>11720080.65</v>
      </c>
      <c r="AM215" s="429">
        <v>12756178.98</v>
      </c>
      <c r="AN215" s="400">
        <f>K215*$AN$7</f>
        <v>13350469.74</v>
      </c>
      <c r="AO215" s="400"/>
      <c r="AP215" s="13">
        <v>2405460.7999999998</v>
      </c>
      <c r="AQ215" s="429">
        <v>2212985.36</v>
      </c>
      <c r="AR215" s="400">
        <f>O215*$AR$7</f>
        <v>2337815.25</v>
      </c>
      <c r="AS215" s="400"/>
      <c r="AT215" s="13">
        <v>12587976.960000001</v>
      </c>
      <c r="AU215" s="429">
        <v>13696439.6</v>
      </c>
      <c r="AV215" s="400">
        <f>S215*$AV$7</f>
        <v>13370613.75</v>
      </c>
      <c r="AW215" s="400"/>
      <c r="AX215" s="13">
        <v>10718418.6</v>
      </c>
      <c r="AY215" s="429">
        <v>11619436.85</v>
      </c>
      <c r="AZ215" s="400">
        <f>W215*$AZ$7</f>
        <v>12396555.600000001</v>
      </c>
      <c r="BA215" s="400"/>
      <c r="BB215" s="13">
        <v>1401109.76</v>
      </c>
      <c r="BC215" s="429">
        <v>1514575.18</v>
      </c>
      <c r="BD215" s="400">
        <f>AF215*$BD$7</f>
        <v>1603077.9300000002</v>
      </c>
      <c r="BE215" s="400"/>
      <c r="BF215" s="13">
        <v>1219475.8400000001</v>
      </c>
      <c r="BG215" s="429">
        <v>1278569.8500000001</v>
      </c>
      <c r="BH215" s="400">
        <f>AJ215*$BH$7</f>
        <v>1348341.2999999998</v>
      </c>
      <c r="BI215" s="400"/>
      <c r="BJ215" s="429">
        <v>37431937.010000013</v>
      </c>
      <c r="BK215" s="429">
        <v>40285040.789999999</v>
      </c>
      <c r="BL215" s="400">
        <f>SUM(AN215,AR215,AV215,AZ215)</f>
        <v>41455454.340000004</v>
      </c>
      <c r="BM215" s="380">
        <f>BL215-BK215</f>
        <v>1170413.5500000045</v>
      </c>
      <c r="BN215" s="380">
        <f>BM215/G215</f>
        <v>44.953662236902922</v>
      </c>
      <c r="BO215" s="833"/>
      <c r="BP215" s="13">
        <v>40052522.610000007</v>
      </c>
      <c r="BQ215" s="429">
        <v>43078185.82</v>
      </c>
      <c r="BR215" s="400">
        <f>SUM(BH215,BD215,AZ215,AV215,AR215,AN215)</f>
        <v>44406873.57</v>
      </c>
      <c r="BS215" s="430">
        <f>BR215-BQ215</f>
        <v>1328687.75</v>
      </c>
      <c r="BT215" s="431">
        <f>BS215/G215</f>
        <v>51.032714318635733</v>
      </c>
    </row>
    <row r="216" spans="1:72">
      <c r="A216" s="346">
        <v>681</v>
      </c>
      <c r="B216" s="343">
        <v>10</v>
      </c>
      <c r="C216" s="343">
        <v>10</v>
      </c>
      <c r="D216" s="349" t="s">
        <v>247</v>
      </c>
      <c r="E216" s="20">
        <v>3297</v>
      </c>
      <c r="F216" s="20">
        <v>3246</v>
      </c>
      <c r="G216" s="12">
        <v>3219</v>
      </c>
      <c r="H216" s="12"/>
      <c r="I216" s="15">
        <v>109</v>
      </c>
      <c r="J216" s="15">
        <v>104</v>
      </c>
      <c r="K216" s="12">
        <v>95</v>
      </c>
      <c r="L216" s="12"/>
      <c r="M216" s="15">
        <v>29</v>
      </c>
      <c r="N216" s="15">
        <v>17</v>
      </c>
      <c r="O216" s="12">
        <v>22</v>
      </c>
      <c r="P216" s="12"/>
      <c r="Q216" s="15">
        <v>193</v>
      </c>
      <c r="R216" s="15">
        <v>188</v>
      </c>
      <c r="S216" s="12">
        <v>152</v>
      </c>
      <c r="T216" s="12"/>
      <c r="U216" s="15">
        <v>78</v>
      </c>
      <c r="V216" s="15">
        <v>84</v>
      </c>
      <c r="W216" s="12">
        <v>111</v>
      </c>
      <c r="X216" s="12"/>
      <c r="Y216" s="131">
        <v>409</v>
      </c>
      <c r="Z216" s="131">
        <v>393</v>
      </c>
      <c r="AA216" s="400">
        <f>SUM(K216,O216,S216,W216)</f>
        <v>380</v>
      </c>
      <c r="AB216" s="466">
        <f>AA216-Z216</f>
        <v>-13</v>
      </c>
      <c r="AC216" s="469">
        <f>AB216/Z216</f>
        <v>-3.3078880407124679E-2</v>
      </c>
      <c r="AD216" s="20">
        <v>2888</v>
      </c>
      <c r="AE216" s="20">
        <v>2853</v>
      </c>
      <c r="AF216" s="16">
        <v>2839</v>
      </c>
      <c r="AG216" s="16"/>
      <c r="AH216" s="20">
        <v>1612</v>
      </c>
      <c r="AI216" s="20">
        <v>1565</v>
      </c>
      <c r="AJ216" s="16">
        <v>1540</v>
      </c>
      <c r="AL216" s="13">
        <v>921044.55</v>
      </c>
      <c r="AM216" s="429">
        <v>932941.36</v>
      </c>
      <c r="AN216" s="400">
        <f>K216*$AN$7</f>
        <v>888783.9</v>
      </c>
      <c r="AO216" s="400"/>
      <c r="AP216" s="13">
        <v>260292.4</v>
      </c>
      <c r="AQ216" s="429">
        <v>162158.41</v>
      </c>
      <c r="AR216" s="400">
        <f>O216*$AR$7</f>
        <v>218859.3</v>
      </c>
      <c r="AS216" s="400"/>
      <c r="AT216" s="13">
        <v>1460023.77</v>
      </c>
      <c r="AU216" s="429">
        <v>1536354.8</v>
      </c>
      <c r="AV216" s="400">
        <f>S216*$AV$7</f>
        <v>1250666.6399999999</v>
      </c>
      <c r="AW216" s="400"/>
      <c r="AX216" s="13">
        <v>1009706.1</v>
      </c>
      <c r="AY216" s="429">
        <v>1163328.6000000001</v>
      </c>
      <c r="AZ216" s="400">
        <f>W216*$AZ$7</f>
        <v>1603750.2000000002</v>
      </c>
      <c r="BA216" s="400"/>
      <c r="BB216" s="13">
        <v>191012.32</v>
      </c>
      <c r="BC216" s="429">
        <v>200337.66</v>
      </c>
      <c r="BD216" s="400">
        <f>AF216*$BD$7</f>
        <v>207899.97</v>
      </c>
      <c r="BE216" s="400"/>
      <c r="BF216" s="13">
        <v>134569.76</v>
      </c>
      <c r="BG216" s="429">
        <v>134699.54999999999</v>
      </c>
      <c r="BH216" s="400">
        <f>AJ216*$BH$7</f>
        <v>138153.4</v>
      </c>
      <c r="BI216" s="400"/>
      <c r="BJ216" s="429">
        <v>3651066.82</v>
      </c>
      <c r="BK216" s="429">
        <v>3794783.17</v>
      </c>
      <c r="BL216" s="400">
        <f>SUM(AN216,AR216,AV216,AZ216)</f>
        <v>3962060.04</v>
      </c>
      <c r="BM216" s="380">
        <f>BL216-BK216</f>
        <v>167276.87000000011</v>
      </c>
      <c r="BN216" s="380">
        <f>BM216/G216</f>
        <v>51.965476856166546</v>
      </c>
      <c r="BO216" s="833"/>
      <c r="BP216" s="13">
        <v>3976648.9</v>
      </c>
      <c r="BQ216" s="429">
        <v>4129820.38</v>
      </c>
      <c r="BR216" s="400">
        <f>SUM(BH216,BD216,AZ216,AV216,AR216,AN216)</f>
        <v>4308113.41</v>
      </c>
      <c r="BS216" s="430">
        <f>BR216-BQ216</f>
        <v>178293.03000000026</v>
      </c>
      <c r="BT216" s="431">
        <f>BS216/G216</f>
        <v>55.387707362535032</v>
      </c>
    </row>
    <row r="217" spans="1:72">
      <c r="A217" s="346">
        <v>683</v>
      </c>
      <c r="B217" s="343">
        <v>19</v>
      </c>
      <c r="C217" s="343">
        <v>19</v>
      </c>
      <c r="D217" s="349" t="s">
        <v>248</v>
      </c>
      <c r="E217" s="20">
        <v>3599</v>
      </c>
      <c r="F217" s="20">
        <v>3570</v>
      </c>
      <c r="G217" s="12">
        <v>3530</v>
      </c>
      <c r="H217" s="12"/>
      <c r="I217" s="15">
        <v>158</v>
      </c>
      <c r="J217" s="15">
        <v>161</v>
      </c>
      <c r="K217" s="12">
        <v>175</v>
      </c>
      <c r="L217" s="12"/>
      <c r="M217" s="15">
        <v>37</v>
      </c>
      <c r="N217" s="15">
        <v>30</v>
      </c>
      <c r="O217" s="12">
        <v>22</v>
      </c>
      <c r="P217" s="12"/>
      <c r="Q217" s="15">
        <v>281</v>
      </c>
      <c r="R217" s="15">
        <v>266</v>
      </c>
      <c r="S217" s="12">
        <v>245</v>
      </c>
      <c r="T217" s="12"/>
      <c r="U217" s="15">
        <v>178</v>
      </c>
      <c r="V217" s="15">
        <v>182</v>
      </c>
      <c r="W217" s="12">
        <v>171</v>
      </c>
      <c r="X217" s="12"/>
      <c r="Y217" s="131">
        <v>654</v>
      </c>
      <c r="Z217" s="131">
        <v>639</v>
      </c>
      <c r="AA217" s="400">
        <f>SUM(K217,O217,S217,W217)</f>
        <v>613</v>
      </c>
      <c r="AB217" s="466">
        <f>AA217-Z217</f>
        <v>-26</v>
      </c>
      <c r="AC217" s="469">
        <f>AB217/Z217</f>
        <v>-4.0688575899843503E-2</v>
      </c>
      <c r="AD217" s="20">
        <v>2945</v>
      </c>
      <c r="AE217" s="20">
        <v>2931</v>
      </c>
      <c r="AF217" s="16">
        <v>2917</v>
      </c>
      <c r="AG217" s="16"/>
      <c r="AH217" s="20">
        <v>1683</v>
      </c>
      <c r="AI217" s="20">
        <v>1654</v>
      </c>
      <c r="AJ217" s="16">
        <v>1609</v>
      </c>
      <c r="AL217" s="13">
        <v>1335092.1000000001</v>
      </c>
      <c r="AM217" s="429">
        <v>1444264.99</v>
      </c>
      <c r="AN217" s="400">
        <f>K217*$AN$7</f>
        <v>1637233.5000000002</v>
      </c>
      <c r="AO217" s="400"/>
      <c r="AP217" s="13">
        <v>332097.2</v>
      </c>
      <c r="AQ217" s="429">
        <v>286161.90000000002</v>
      </c>
      <c r="AR217" s="400">
        <f>O217*$AR$7</f>
        <v>218859.3</v>
      </c>
      <c r="AS217" s="400"/>
      <c r="AT217" s="13">
        <v>2125734.09</v>
      </c>
      <c r="AU217" s="429">
        <v>2173778.6</v>
      </c>
      <c r="AV217" s="400">
        <f>S217*$AV$7</f>
        <v>2015877.15</v>
      </c>
      <c r="AW217" s="400"/>
      <c r="AX217" s="13">
        <v>2304201.1</v>
      </c>
      <c r="AY217" s="429">
        <v>2520545.2999999998</v>
      </c>
      <c r="AZ217" s="400">
        <f>W217*$AZ$7</f>
        <v>2470642.2000000002</v>
      </c>
      <c r="BA217" s="400"/>
      <c r="BB217" s="13">
        <v>194782.3</v>
      </c>
      <c r="BC217" s="429">
        <v>205814.82</v>
      </c>
      <c r="BD217" s="400">
        <f>AF217*$BD$7</f>
        <v>213611.91</v>
      </c>
      <c r="BE217" s="400"/>
      <c r="BF217" s="13">
        <v>140496.84</v>
      </c>
      <c r="BG217" s="429">
        <v>142359.78</v>
      </c>
      <c r="BH217" s="400">
        <f>AJ217*$BH$7</f>
        <v>144343.38999999998</v>
      </c>
      <c r="BI217" s="400"/>
      <c r="BJ217" s="429">
        <v>6097124.4900000002</v>
      </c>
      <c r="BK217" s="429">
        <v>6424750.79</v>
      </c>
      <c r="BL217" s="400">
        <f>SUM(AN217,AR217,AV217,AZ217)</f>
        <v>6342612.1500000004</v>
      </c>
      <c r="BM217" s="380">
        <f>BL217-BK217</f>
        <v>-82138.639999999665</v>
      </c>
      <c r="BN217" s="380">
        <f>BM217/G217</f>
        <v>-23.268736543909252</v>
      </c>
      <c r="BO217" s="833"/>
      <c r="BP217" s="13">
        <v>6432403.6299999999</v>
      </c>
      <c r="BQ217" s="429">
        <v>6772925.3899999997</v>
      </c>
      <c r="BR217" s="400">
        <f>SUM(BH217,BD217,AZ217,AV217,AR217,AN217)</f>
        <v>6700567.4500000002</v>
      </c>
      <c r="BS217" s="430">
        <f>BR217-BQ217</f>
        <v>-72357.939999999478</v>
      </c>
      <c r="BT217" s="431">
        <f>BS217/G217</f>
        <v>-20.497999999999852</v>
      </c>
    </row>
    <row r="218" spans="1:72">
      <c r="A218" s="346">
        <v>684</v>
      </c>
      <c r="B218" s="343">
        <v>4</v>
      </c>
      <c r="C218" s="343">
        <v>4</v>
      </c>
      <c r="D218" s="349" t="s">
        <v>249</v>
      </c>
      <c r="E218" s="20">
        <v>38832</v>
      </c>
      <c r="F218" s="20">
        <v>38968</v>
      </c>
      <c r="G218" s="12">
        <v>38773</v>
      </c>
      <c r="H218" s="12"/>
      <c r="I218" s="15">
        <v>1744</v>
      </c>
      <c r="J218" s="15">
        <v>1717</v>
      </c>
      <c r="K218" s="12">
        <v>1677</v>
      </c>
      <c r="L218" s="12"/>
      <c r="M218" s="15">
        <v>379</v>
      </c>
      <c r="N218" s="15">
        <v>285</v>
      </c>
      <c r="O218" s="12">
        <v>308</v>
      </c>
      <c r="P218" s="12"/>
      <c r="Q218" s="15">
        <v>2297</v>
      </c>
      <c r="R218" s="15">
        <v>2280</v>
      </c>
      <c r="S218" s="12">
        <v>2166</v>
      </c>
      <c r="T218" s="12"/>
      <c r="U218" s="15">
        <v>1248</v>
      </c>
      <c r="V218" s="15">
        <v>1303</v>
      </c>
      <c r="W218" s="12">
        <v>1295</v>
      </c>
      <c r="X218" s="12"/>
      <c r="Y218" s="131">
        <v>5668</v>
      </c>
      <c r="Z218" s="131">
        <v>5585</v>
      </c>
      <c r="AA218" s="400">
        <f>SUM(K218,O218,S218,W218)</f>
        <v>5446</v>
      </c>
      <c r="AB218" s="466">
        <f>AA218-Z218</f>
        <v>-139</v>
      </c>
      <c r="AC218" s="469">
        <f>AB218/Z218</f>
        <v>-2.4888093106535364E-2</v>
      </c>
      <c r="AD218" s="20">
        <v>33164</v>
      </c>
      <c r="AE218" s="20">
        <v>33383</v>
      </c>
      <c r="AF218" s="16">
        <v>33327</v>
      </c>
      <c r="AG218" s="16"/>
      <c r="AH218" s="20">
        <v>21739</v>
      </c>
      <c r="AI218" s="20">
        <v>21933</v>
      </c>
      <c r="AJ218" s="16">
        <v>21789</v>
      </c>
      <c r="AL218" s="13">
        <v>14736712.800000001</v>
      </c>
      <c r="AM218" s="429">
        <v>15402503.029999999</v>
      </c>
      <c r="AN218" s="400">
        <f>K218*$AN$7</f>
        <v>15689374.740000002</v>
      </c>
      <c r="AO218" s="400"/>
      <c r="AP218" s="13">
        <v>3401752.4</v>
      </c>
      <c r="AQ218" s="429">
        <v>2718538.05</v>
      </c>
      <c r="AR218" s="400">
        <f>O218*$AR$7</f>
        <v>3064030.1999999997</v>
      </c>
      <c r="AS218" s="400"/>
      <c r="AT218" s="13">
        <v>17376552.329999998</v>
      </c>
      <c r="AU218" s="429">
        <v>18632388</v>
      </c>
      <c r="AV218" s="400">
        <f>S218*$AV$7</f>
        <v>17821999.620000001</v>
      </c>
      <c r="AW218" s="400"/>
      <c r="AX218" s="13">
        <v>16155297.6</v>
      </c>
      <c r="AY218" s="429">
        <v>18045442.449999999</v>
      </c>
      <c r="AZ218" s="400">
        <f>W218*$AZ$7</f>
        <v>18710419</v>
      </c>
      <c r="BA218" s="400"/>
      <c r="BB218" s="13">
        <v>2193466.96</v>
      </c>
      <c r="BC218" s="429">
        <v>2344154.2599999998</v>
      </c>
      <c r="BD218" s="400">
        <f>AF218*$BD$7</f>
        <v>2440536.21</v>
      </c>
      <c r="BE218" s="400"/>
      <c r="BF218" s="13">
        <v>1814771.72</v>
      </c>
      <c r="BG218" s="429">
        <v>1887773.31</v>
      </c>
      <c r="BH218" s="400">
        <f>AJ218*$BH$7</f>
        <v>1954691.19</v>
      </c>
      <c r="BI218" s="400"/>
      <c r="BJ218" s="429">
        <v>51670315.130000003</v>
      </c>
      <c r="BK218" s="429">
        <v>54798871.530000001</v>
      </c>
      <c r="BL218" s="400">
        <f>SUM(AN218,AR218,AV218,AZ218)</f>
        <v>55285823.560000002</v>
      </c>
      <c r="BM218" s="380">
        <f>BL218-BK218</f>
        <v>486952.03000000119</v>
      </c>
      <c r="BN218" s="380">
        <f>BM218/G218</f>
        <v>12.559049596368638</v>
      </c>
      <c r="BO218" s="833"/>
      <c r="BP218" s="13">
        <v>55678553.810000002</v>
      </c>
      <c r="BQ218" s="429">
        <v>59030799.100000001</v>
      </c>
      <c r="BR218" s="400">
        <f>SUM(BH218,BD218,AZ218,AV218,AR218,AN218)</f>
        <v>59681050.960000001</v>
      </c>
      <c r="BS218" s="430">
        <f>BR218-BQ218</f>
        <v>650251.8599999994</v>
      </c>
      <c r="BT218" s="431">
        <f>BS218/G218</f>
        <v>16.770738916256143</v>
      </c>
    </row>
    <row r="219" spans="1:72">
      <c r="A219" s="346">
        <v>686</v>
      </c>
      <c r="B219" s="343">
        <v>11</v>
      </c>
      <c r="C219" s="343">
        <v>11</v>
      </c>
      <c r="D219" s="349" t="s">
        <v>250</v>
      </c>
      <c r="E219" s="20">
        <v>2933</v>
      </c>
      <c r="F219" s="20">
        <v>2935</v>
      </c>
      <c r="G219" s="12">
        <v>2928</v>
      </c>
      <c r="H219" s="12"/>
      <c r="I219" s="15">
        <v>86</v>
      </c>
      <c r="J219" s="15">
        <v>80</v>
      </c>
      <c r="K219" s="12">
        <v>84</v>
      </c>
      <c r="L219" s="12"/>
      <c r="M219" s="15">
        <v>19</v>
      </c>
      <c r="N219" s="15">
        <v>18</v>
      </c>
      <c r="O219" s="12">
        <v>15</v>
      </c>
      <c r="P219" s="12"/>
      <c r="Q219" s="15">
        <v>146</v>
      </c>
      <c r="R219" s="15">
        <v>155</v>
      </c>
      <c r="S219" s="12">
        <v>138</v>
      </c>
      <c r="T219" s="12"/>
      <c r="U219" s="15">
        <v>100</v>
      </c>
      <c r="V219" s="15">
        <v>89</v>
      </c>
      <c r="W219" s="12">
        <v>90</v>
      </c>
      <c r="X219" s="12"/>
      <c r="Y219" s="131">
        <v>351</v>
      </c>
      <c r="Z219" s="131">
        <v>342</v>
      </c>
      <c r="AA219" s="400">
        <f>SUM(K219,O219,S219,W219)</f>
        <v>327</v>
      </c>
      <c r="AB219" s="466">
        <f>AA219-Z219</f>
        <v>-15</v>
      </c>
      <c r="AC219" s="469">
        <f>AB219/Z219</f>
        <v>-4.3859649122807015E-2</v>
      </c>
      <c r="AD219" s="20">
        <v>2582</v>
      </c>
      <c r="AE219" s="20">
        <v>2593</v>
      </c>
      <c r="AF219" s="16">
        <v>2601</v>
      </c>
      <c r="AG219" s="16"/>
      <c r="AH219" s="20">
        <v>1424</v>
      </c>
      <c r="AI219" s="20">
        <v>1425</v>
      </c>
      <c r="AJ219" s="16">
        <v>1394</v>
      </c>
      <c r="AL219" s="13">
        <v>726695.70000000007</v>
      </c>
      <c r="AM219" s="429">
        <v>717647.2</v>
      </c>
      <c r="AN219" s="400">
        <f>K219*$AN$7</f>
        <v>785872.08000000007</v>
      </c>
      <c r="AO219" s="400"/>
      <c r="AP219" s="13">
        <v>170536.4</v>
      </c>
      <c r="AQ219" s="429">
        <v>171697.14</v>
      </c>
      <c r="AR219" s="400">
        <f>O219*$AR$7</f>
        <v>149222.25</v>
      </c>
      <c r="AS219" s="400"/>
      <c r="AT219" s="13">
        <v>1104473.94</v>
      </c>
      <c r="AU219" s="429">
        <v>1266675.5</v>
      </c>
      <c r="AV219" s="400">
        <f>S219*$AV$7</f>
        <v>1135473.6599999999</v>
      </c>
      <c r="AW219" s="400"/>
      <c r="AX219" s="13">
        <v>1294495</v>
      </c>
      <c r="AY219" s="429">
        <v>1232574.3500000001</v>
      </c>
      <c r="AZ219" s="400">
        <f>W219*$AZ$7</f>
        <v>1300338</v>
      </c>
      <c r="BA219" s="400"/>
      <c r="BB219" s="13">
        <v>170773.48</v>
      </c>
      <c r="BC219" s="429">
        <v>182080.46</v>
      </c>
      <c r="BD219" s="400">
        <f>AF219*$BD$7</f>
        <v>190471.23</v>
      </c>
      <c r="BE219" s="400"/>
      <c r="BF219" s="13">
        <v>118875.52</v>
      </c>
      <c r="BG219" s="429">
        <v>122649.75</v>
      </c>
      <c r="BH219" s="400">
        <f>AJ219*$BH$7</f>
        <v>125055.73999999999</v>
      </c>
      <c r="BI219" s="400"/>
      <c r="BJ219" s="429">
        <v>3296201.04</v>
      </c>
      <c r="BK219" s="429">
        <v>3388594.189999999</v>
      </c>
      <c r="BL219" s="400">
        <f>SUM(AN219,AR219,AV219,AZ219)</f>
        <v>3370905.99</v>
      </c>
      <c r="BM219" s="380">
        <f>BL219-BK219</f>
        <v>-17688.199999998789</v>
      </c>
      <c r="BN219" s="380">
        <f>BM219/G219</f>
        <v>-6.0410519125678928</v>
      </c>
      <c r="BO219" s="833"/>
      <c r="BP219" s="13">
        <v>3585850.04</v>
      </c>
      <c r="BQ219" s="429">
        <v>3693324.399999999</v>
      </c>
      <c r="BR219" s="400">
        <f>SUM(BH219,BD219,AZ219,AV219,AR219,AN219)</f>
        <v>3686432.96</v>
      </c>
      <c r="BS219" s="430">
        <f>BR219-BQ219</f>
        <v>-6891.4399999990128</v>
      </c>
      <c r="BT219" s="431">
        <f>BS219/G219</f>
        <v>-2.3536338797810834</v>
      </c>
    </row>
    <row r="220" spans="1:72">
      <c r="A220" s="346">
        <v>687</v>
      </c>
      <c r="B220" s="343">
        <v>11</v>
      </c>
      <c r="C220" s="343">
        <v>11</v>
      </c>
      <c r="D220" s="349" t="s">
        <v>251</v>
      </c>
      <c r="E220" s="20">
        <v>1424</v>
      </c>
      <c r="F220" s="20">
        <v>1413</v>
      </c>
      <c r="G220" s="12">
        <v>1398</v>
      </c>
      <c r="H220" s="12"/>
      <c r="I220" s="15">
        <v>34</v>
      </c>
      <c r="J220" s="15">
        <v>35</v>
      </c>
      <c r="K220" s="12">
        <v>28</v>
      </c>
      <c r="L220" s="12"/>
      <c r="M220" s="15">
        <v>8</v>
      </c>
      <c r="N220" s="15">
        <v>7</v>
      </c>
      <c r="O220" s="12">
        <v>9</v>
      </c>
      <c r="P220" s="12"/>
      <c r="Q220" s="15">
        <v>56</v>
      </c>
      <c r="R220" s="15">
        <v>53</v>
      </c>
      <c r="S220" s="12">
        <v>54</v>
      </c>
      <c r="T220" s="12"/>
      <c r="U220" s="15">
        <v>45</v>
      </c>
      <c r="V220" s="15">
        <v>37</v>
      </c>
      <c r="W220" s="12">
        <v>36</v>
      </c>
      <c r="X220" s="12"/>
      <c r="Y220" s="131">
        <v>143</v>
      </c>
      <c r="Z220" s="131">
        <v>132</v>
      </c>
      <c r="AA220" s="400">
        <f>SUM(K220,O220,S220,W220)</f>
        <v>127</v>
      </c>
      <c r="AB220" s="466">
        <f>AA220-Z220</f>
        <v>-5</v>
      </c>
      <c r="AC220" s="469">
        <f>AB220/Z220</f>
        <v>-3.787878787878788E-2</v>
      </c>
      <c r="AD220" s="20">
        <v>1281</v>
      </c>
      <c r="AE220" s="20">
        <v>1281</v>
      </c>
      <c r="AF220" s="16">
        <v>1271</v>
      </c>
      <c r="AG220" s="16"/>
      <c r="AH220" s="20">
        <v>656</v>
      </c>
      <c r="AI220" s="20">
        <v>643</v>
      </c>
      <c r="AJ220" s="16">
        <v>636</v>
      </c>
      <c r="AL220" s="13">
        <v>287298.3</v>
      </c>
      <c r="AM220" s="429">
        <v>313970.65000000002</v>
      </c>
      <c r="AN220" s="400">
        <f>K220*$AN$7</f>
        <v>261957.36000000002</v>
      </c>
      <c r="AO220" s="400"/>
      <c r="AP220" s="13">
        <v>71804.800000000003</v>
      </c>
      <c r="AQ220" s="429">
        <v>66771.11</v>
      </c>
      <c r="AR220" s="400">
        <f>O220*$AR$7</f>
        <v>89533.349999999991</v>
      </c>
      <c r="AS220" s="400"/>
      <c r="AT220" s="13">
        <v>423633.84</v>
      </c>
      <c r="AU220" s="429">
        <v>433121.3</v>
      </c>
      <c r="AV220" s="400">
        <f>S220*$AV$7</f>
        <v>444315.77999999997</v>
      </c>
      <c r="AW220" s="400"/>
      <c r="AX220" s="13">
        <v>582522.75</v>
      </c>
      <c r="AY220" s="429">
        <v>512418.55</v>
      </c>
      <c r="AZ220" s="400">
        <f>W220*$AZ$7</f>
        <v>520135.2</v>
      </c>
      <c r="BA220" s="400"/>
      <c r="BB220" s="13">
        <v>84725.34</v>
      </c>
      <c r="BC220" s="429">
        <v>89951.819999999992</v>
      </c>
      <c r="BD220" s="400">
        <f>AF220*$BD$7</f>
        <v>93075.33</v>
      </c>
      <c r="BE220" s="400"/>
      <c r="BF220" s="13">
        <v>54762.879999999997</v>
      </c>
      <c r="BG220" s="429">
        <v>55343.009999999987</v>
      </c>
      <c r="BH220" s="400">
        <f>AJ220*$BH$7</f>
        <v>57055.56</v>
      </c>
      <c r="BI220" s="400"/>
      <c r="BJ220" s="429">
        <v>1365259.69</v>
      </c>
      <c r="BK220" s="429">
        <v>1326281.6100000001</v>
      </c>
      <c r="BL220" s="400">
        <f>SUM(AN220,AR220,AV220,AZ220)</f>
        <v>1315941.69</v>
      </c>
      <c r="BM220" s="380">
        <f>BL220-BK220</f>
        <v>-10339.920000000158</v>
      </c>
      <c r="BN220" s="380">
        <f>BM220/G220</f>
        <v>-7.3962231759657788</v>
      </c>
      <c r="BO220" s="833"/>
      <c r="BP220" s="13">
        <v>1504747.91</v>
      </c>
      <c r="BQ220" s="429">
        <v>1471576.44</v>
      </c>
      <c r="BR220" s="400">
        <f>SUM(BH220,BD220,AZ220,AV220,AR220,AN220)</f>
        <v>1466072.5800000003</v>
      </c>
      <c r="BS220" s="430">
        <f>BR220-BQ220</f>
        <v>-5503.8599999996368</v>
      </c>
      <c r="BT220" s="431">
        <f>BS220/G220</f>
        <v>-3.9369527896993111</v>
      </c>
    </row>
    <row r="221" spans="1:72">
      <c r="A221" s="346">
        <v>689</v>
      </c>
      <c r="B221" s="343">
        <v>9</v>
      </c>
      <c r="C221" s="343">
        <v>9</v>
      </c>
      <c r="D221" s="349" t="s">
        <v>252</v>
      </c>
      <c r="E221" s="20">
        <v>3032</v>
      </c>
      <c r="F221" s="20">
        <v>3008</v>
      </c>
      <c r="G221" s="12">
        <v>2888</v>
      </c>
      <c r="H221" s="12"/>
      <c r="I221" s="15">
        <v>79</v>
      </c>
      <c r="J221" s="15">
        <v>78</v>
      </c>
      <c r="K221" s="12">
        <v>65</v>
      </c>
      <c r="L221" s="12"/>
      <c r="M221" s="15">
        <v>13</v>
      </c>
      <c r="N221" s="15">
        <v>23</v>
      </c>
      <c r="O221" s="12">
        <v>12</v>
      </c>
      <c r="P221" s="12"/>
      <c r="Q221" s="15">
        <v>131</v>
      </c>
      <c r="R221" s="15">
        <v>124</v>
      </c>
      <c r="S221" s="12">
        <v>109</v>
      </c>
      <c r="T221" s="12"/>
      <c r="U221" s="15">
        <v>70</v>
      </c>
      <c r="V221" s="15">
        <v>72</v>
      </c>
      <c r="W221" s="12">
        <v>61</v>
      </c>
      <c r="X221" s="12"/>
      <c r="Y221" s="131">
        <v>293</v>
      </c>
      <c r="Z221" s="131">
        <v>297</v>
      </c>
      <c r="AA221" s="400">
        <f>SUM(K221,O221,S221,W221)</f>
        <v>247</v>
      </c>
      <c r="AB221" s="466">
        <f>AA221-Z221</f>
        <v>-50</v>
      </c>
      <c r="AC221" s="469">
        <f>AB221/Z221</f>
        <v>-0.16835016835016836</v>
      </c>
      <c r="AD221" s="20">
        <v>2739</v>
      </c>
      <c r="AE221" s="20">
        <v>2711</v>
      </c>
      <c r="AF221" s="16">
        <v>2641</v>
      </c>
      <c r="AG221" s="16"/>
      <c r="AH221" s="20">
        <v>1411</v>
      </c>
      <c r="AI221" s="20">
        <v>1396</v>
      </c>
      <c r="AJ221" s="16">
        <v>1324</v>
      </c>
      <c r="AL221" s="13">
        <v>667546.05000000005</v>
      </c>
      <c r="AM221" s="429">
        <v>699706.02</v>
      </c>
      <c r="AN221" s="400">
        <f>K221*$AN$7</f>
        <v>608115.30000000005</v>
      </c>
      <c r="AO221" s="400"/>
      <c r="AP221" s="13">
        <v>116682.8</v>
      </c>
      <c r="AQ221" s="429">
        <v>219390.79</v>
      </c>
      <c r="AR221" s="400">
        <f>O221*$AR$7</f>
        <v>119377.79999999999</v>
      </c>
      <c r="AS221" s="400"/>
      <c r="AT221" s="13">
        <v>991000.59000000008</v>
      </c>
      <c r="AU221" s="429">
        <v>1013340.4</v>
      </c>
      <c r="AV221" s="400">
        <f>S221*$AV$7</f>
        <v>896859.63</v>
      </c>
      <c r="AW221" s="400"/>
      <c r="AX221" s="13">
        <v>906146.5</v>
      </c>
      <c r="AY221" s="429">
        <v>997138.79999999993</v>
      </c>
      <c r="AZ221" s="400">
        <f>W221*$AZ$7</f>
        <v>881340.20000000007</v>
      </c>
      <c r="BA221" s="400"/>
      <c r="BB221" s="13">
        <v>181157.46</v>
      </c>
      <c r="BC221" s="429">
        <v>190366.42</v>
      </c>
      <c r="BD221" s="400">
        <f>AF221*$BD$7</f>
        <v>193400.43000000002</v>
      </c>
      <c r="BE221" s="400"/>
      <c r="BF221" s="13">
        <v>117790.28</v>
      </c>
      <c r="BG221" s="429">
        <v>120153.72</v>
      </c>
      <c r="BH221" s="400">
        <f>AJ221*$BH$7</f>
        <v>118776.04</v>
      </c>
      <c r="BI221" s="400"/>
      <c r="BJ221" s="429">
        <v>2681375.94</v>
      </c>
      <c r="BK221" s="429">
        <v>2929576.01</v>
      </c>
      <c r="BL221" s="400">
        <f>SUM(AN221,AR221,AV221,AZ221)</f>
        <v>2505692.9300000002</v>
      </c>
      <c r="BM221" s="380">
        <f>BL221-BK221</f>
        <v>-423883.07999999961</v>
      </c>
      <c r="BN221" s="380">
        <f>BM221/G221</f>
        <v>-146.77391966758989</v>
      </c>
      <c r="BO221" s="833"/>
      <c r="BP221" s="13">
        <v>2980323.68</v>
      </c>
      <c r="BQ221" s="429">
        <v>3240096.15</v>
      </c>
      <c r="BR221" s="400">
        <f>SUM(BH221,BD221,AZ221,AV221,AR221,AN221)</f>
        <v>2817869.4000000004</v>
      </c>
      <c r="BS221" s="430">
        <f>BR221-BQ221</f>
        <v>-422226.74999999953</v>
      </c>
      <c r="BT221" s="431">
        <f>BS221/G221</f>
        <v>-146.20039819944583</v>
      </c>
    </row>
    <row r="222" spans="1:72">
      <c r="A222" s="346">
        <v>691</v>
      </c>
      <c r="B222" s="343">
        <v>17</v>
      </c>
      <c r="C222" s="343">
        <v>17</v>
      </c>
      <c r="D222" s="349" t="s">
        <v>253</v>
      </c>
      <c r="E222" s="20">
        <v>2598</v>
      </c>
      <c r="F222" s="20">
        <v>2556</v>
      </c>
      <c r="G222" s="12">
        <v>2476</v>
      </c>
      <c r="H222" s="12"/>
      <c r="I222" s="15">
        <v>163</v>
      </c>
      <c r="J222" s="15">
        <v>154</v>
      </c>
      <c r="K222" s="12">
        <v>154</v>
      </c>
      <c r="L222" s="12"/>
      <c r="M222" s="15">
        <v>23</v>
      </c>
      <c r="N222" s="15">
        <v>36</v>
      </c>
      <c r="O222" s="12">
        <v>16</v>
      </c>
      <c r="P222" s="12"/>
      <c r="Q222" s="15">
        <v>217</v>
      </c>
      <c r="R222" s="15">
        <v>208</v>
      </c>
      <c r="S222" s="12">
        <v>199</v>
      </c>
      <c r="T222" s="12"/>
      <c r="U222" s="15">
        <v>104</v>
      </c>
      <c r="V222" s="15">
        <v>103</v>
      </c>
      <c r="W222" s="12">
        <v>96</v>
      </c>
      <c r="X222" s="12"/>
      <c r="Y222" s="131">
        <v>507</v>
      </c>
      <c r="Z222" s="131">
        <v>501</v>
      </c>
      <c r="AA222" s="400">
        <f>SUM(K222,O222,S222,W222)</f>
        <v>465</v>
      </c>
      <c r="AB222" s="466">
        <f>AA222-Z222</f>
        <v>-36</v>
      </c>
      <c r="AC222" s="469">
        <f>AB222/Z222</f>
        <v>-7.1856287425149698E-2</v>
      </c>
      <c r="AD222" s="20">
        <v>2091</v>
      </c>
      <c r="AE222" s="20">
        <v>2055</v>
      </c>
      <c r="AF222" s="16">
        <v>2011</v>
      </c>
      <c r="AG222" s="16"/>
      <c r="AH222" s="20">
        <v>1263</v>
      </c>
      <c r="AI222" s="20">
        <v>1215</v>
      </c>
      <c r="AJ222" s="16">
        <v>1190</v>
      </c>
      <c r="AL222" s="13">
        <v>1377341.85</v>
      </c>
      <c r="AM222" s="429">
        <v>1381470.86</v>
      </c>
      <c r="AN222" s="400">
        <f>K222*$AN$7</f>
        <v>1440765.4800000002</v>
      </c>
      <c r="AO222" s="400"/>
      <c r="AP222" s="13">
        <v>206438.8</v>
      </c>
      <c r="AQ222" s="429">
        <v>343394.28</v>
      </c>
      <c r="AR222" s="400">
        <f>O222*$AR$7</f>
        <v>159170.4</v>
      </c>
      <c r="AS222" s="400"/>
      <c r="AT222" s="13">
        <v>1641581.13</v>
      </c>
      <c r="AU222" s="429">
        <v>1699796.8</v>
      </c>
      <c r="AV222" s="400">
        <f>S222*$AV$7</f>
        <v>1637385.93</v>
      </c>
      <c r="AW222" s="400"/>
      <c r="AX222" s="13">
        <v>1346274.8</v>
      </c>
      <c r="AY222" s="429">
        <v>1426462.45</v>
      </c>
      <c r="AZ222" s="400">
        <f>W222*$AZ$7</f>
        <v>1387027.2000000002</v>
      </c>
      <c r="BA222" s="400"/>
      <c r="BB222" s="13">
        <v>138298.74</v>
      </c>
      <c r="BC222" s="429">
        <v>144302.1</v>
      </c>
      <c r="BD222" s="400">
        <f>AF222*$BD$7</f>
        <v>147265.53</v>
      </c>
      <c r="BE222" s="400"/>
      <c r="BF222" s="13">
        <v>105435.24</v>
      </c>
      <c r="BG222" s="429">
        <v>104575.05</v>
      </c>
      <c r="BH222" s="400">
        <f>AJ222*$BH$7</f>
        <v>106754.9</v>
      </c>
      <c r="BI222" s="400"/>
      <c r="BJ222" s="429">
        <v>4571636.58</v>
      </c>
      <c r="BK222" s="429">
        <v>4851124.3900000006</v>
      </c>
      <c r="BL222" s="400">
        <f>SUM(AN222,AR222,AV222,AZ222)</f>
        <v>4624349.01</v>
      </c>
      <c r="BM222" s="380">
        <f>BL222-BK222</f>
        <v>-226775.38000000082</v>
      </c>
      <c r="BN222" s="380">
        <f>BM222/G222</f>
        <v>-91.589410339257199</v>
      </c>
      <c r="BO222" s="833"/>
      <c r="BP222" s="13">
        <v>4815370.5600000015</v>
      </c>
      <c r="BQ222" s="429">
        <v>5100001.540000001</v>
      </c>
      <c r="BR222" s="400">
        <f>SUM(BH222,BD222,AZ222,AV222,AR222,AN222)</f>
        <v>4878369.4400000004</v>
      </c>
      <c r="BS222" s="430">
        <f>BR222-BQ222</f>
        <v>-221632.10000000056</v>
      </c>
      <c r="BT222" s="431">
        <f>BS222/G222</f>
        <v>-89.512156704362098</v>
      </c>
    </row>
    <row r="223" spans="1:72">
      <c r="A223" s="346">
        <v>694</v>
      </c>
      <c r="B223" s="343">
        <v>5</v>
      </c>
      <c r="C223" s="343">
        <v>5</v>
      </c>
      <c r="D223" s="349" t="s">
        <v>254</v>
      </c>
      <c r="E223" s="20">
        <v>28483</v>
      </c>
      <c r="F223" s="20">
        <v>28643</v>
      </c>
      <c r="G223" s="12">
        <v>28555</v>
      </c>
      <c r="H223" s="12"/>
      <c r="I223" s="15">
        <v>1280</v>
      </c>
      <c r="J223" s="15">
        <v>1189</v>
      </c>
      <c r="K223" s="12">
        <v>1157</v>
      </c>
      <c r="L223" s="12"/>
      <c r="M223" s="15">
        <v>248</v>
      </c>
      <c r="N223" s="15">
        <v>257</v>
      </c>
      <c r="O223" s="12">
        <v>224</v>
      </c>
      <c r="P223" s="12"/>
      <c r="Q223" s="15">
        <v>1823</v>
      </c>
      <c r="R223" s="15">
        <v>1775</v>
      </c>
      <c r="S223" s="12">
        <v>1712</v>
      </c>
      <c r="T223" s="12"/>
      <c r="U223" s="15">
        <v>1090</v>
      </c>
      <c r="V223" s="15">
        <v>1091</v>
      </c>
      <c r="W223" s="12">
        <v>1072</v>
      </c>
      <c r="X223" s="12"/>
      <c r="Y223" s="131">
        <v>4441</v>
      </c>
      <c r="Z223" s="131">
        <v>4312</v>
      </c>
      <c r="AA223" s="400">
        <f>SUM(K223,O223,S223,W223)</f>
        <v>4165</v>
      </c>
      <c r="AB223" s="466">
        <f>AA223-Z223</f>
        <v>-147</v>
      </c>
      <c r="AC223" s="469">
        <f>AB223/Z223</f>
        <v>-3.4090909090909088E-2</v>
      </c>
      <c r="AD223" s="20">
        <v>24042</v>
      </c>
      <c r="AE223" s="20">
        <v>24331</v>
      </c>
      <c r="AF223" s="16">
        <v>24390</v>
      </c>
      <c r="AG223" s="16"/>
      <c r="AH223" s="20">
        <v>16355</v>
      </c>
      <c r="AI223" s="20">
        <v>16480</v>
      </c>
      <c r="AJ223" s="16">
        <v>16401</v>
      </c>
      <c r="AL223" s="13">
        <v>10815936</v>
      </c>
      <c r="AM223" s="429">
        <v>10666031.51</v>
      </c>
      <c r="AN223" s="400">
        <f>K223*$AN$7</f>
        <v>10824452.340000002</v>
      </c>
      <c r="AO223" s="400"/>
      <c r="AP223" s="13">
        <v>2225948.7999999998</v>
      </c>
      <c r="AQ223" s="429">
        <v>2451453.61</v>
      </c>
      <c r="AR223" s="400">
        <f>O223*$AR$7</f>
        <v>2228385.6</v>
      </c>
      <c r="AS223" s="400"/>
      <c r="AT223" s="13">
        <v>13790794.470000001</v>
      </c>
      <c r="AU223" s="429">
        <v>14505477.5</v>
      </c>
      <c r="AV223" s="400">
        <f>S223*$AV$7</f>
        <v>14086455.84</v>
      </c>
      <c r="AW223" s="400"/>
      <c r="AX223" s="13">
        <v>14109995.5</v>
      </c>
      <c r="AY223" s="429">
        <v>15109422.65</v>
      </c>
      <c r="AZ223" s="400">
        <f>W223*$AZ$7</f>
        <v>15488470.4</v>
      </c>
      <c r="BA223" s="400"/>
      <c r="BB223" s="13">
        <v>1590137.88</v>
      </c>
      <c r="BC223" s="429">
        <v>1708522.82</v>
      </c>
      <c r="BD223" s="400">
        <f>AF223*$BD$7</f>
        <v>1786079.7000000002</v>
      </c>
      <c r="BE223" s="400"/>
      <c r="BF223" s="13">
        <v>1365315.4</v>
      </c>
      <c r="BG223" s="429">
        <v>1418433.6</v>
      </c>
      <c r="BH223" s="400">
        <f>AJ223*$BH$7</f>
        <v>1471333.71</v>
      </c>
      <c r="BI223" s="400"/>
      <c r="BJ223" s="429">
        <v>40942674.770000003</v>
      </c>
      <c r="BK223" s="429">
        <v>42732385.270000003</v>
      </c>
      <c r="BL223" s="400">
        <f>SUM(AN223,AR223,AV223,AZ223)</f>
        <v>42627764.18</v>
      </c>
      <c r="BM223" s="380">
        <f>BL223-BK223</f>
        <v>-104621.09000000358</v>
      </c>
      <c r="BN223" s="380">
        <f>BM223/G223</f>
        <v>-3.6638448607950824</v>
      </c>
      <c r="BO223" s="833"/>
      <c r="BP223" s="13">
        <v>43898128.049999997</v>
      </c>
      <c r="BQ223" s="429">
        <v>45859341.689999998</v>
      </c>
      <c r="BR223" s="400">
        <f>SUM(BH223,BD223,AZ223,AV223,AR223,AN223)</f>
        <v>45885177.590000004</v>
      </c>
      <c r="BS223" s="430">
        <f>BR223-BQ223</f>
        <v>25835.90000000596</v>
      </c>
      <c r="BT223" s="431">
        <f>BS223/G223</f>
        <v>0.90477674662952057</v>
      </c>
    </row>
    <row r="224" spans="1:72">
      <c r="A224" s="346">
        <v>697</v>
      </c>
      <c r="B224" s="343">
        <v>18</v>
      </c>
      <c r="C224" s="343">
        <v>18</v>
      </c>
      <c r="D224" s="349" t="s">
        <v>255</v>
      </c>
      <c r="E224" s="20">
        <v>1164</v>
      </c>
      <c r="F224" s="20">
        <v>1163</v>
      </c>
      <c r="G224" s="12">
        <v>1158</v>
      </c>
      <c r="H224" s="12"/>
      <c r="I224" s="15">
        <v>37</v>
      </c>
      <c r="J224" s="15">
        <v>34</v>
      </c>
      <c r="K224" s="12">
        <v>35</v>
      </c>
      <c r="L224" s="12"/>
      <c r="M224" s="15">
        <v>10</v>
      </c>
      <c r="N224" s="15">
        <v>6</v>
      </c>
      <c r="O224" s="12">
        <v>7</v>
      </c>
      <c r="P224" s="12"/>
      <c r="Q224" s="15">
        <v>50</v>
      </c>
      <c r="R224" s="15">
        <v>63</v>
      </c>
      <c r="S224" s="12">
        <v>63</v>
      </c>
      <c r="T224" s="12"/>
      <c r="U224" s="15">
        <v>32</v>
      </c>
      <c r="V224" s="15">
        <v>28</v>
      </c>
      <c r="W224" s="12">
        <v>28</v>
      </c>
      <c r="X224" s="12"/>
      <c r="Y224" s="131">
        <v>129</v>
      </c>
      <c r="Z224" s="131">
        <v>131</v>
      </c>
      <c r="AA224" s="400">
        <f>SUM(K224,O224,S224,W224)</f>
        <v>133</v>
      </c>
      <c r="AB224" s="466">
        <f>AA224-Z224</f>
        <v>2</v>
      </c>
      <c r="AC224" s="469">
        <f>AB224/Z224</f>
        <v>1.5267175572519083E-2</v>
      </c>
      <c r="AD224" s="20">
        <v>1035</v>
      </c>
      <c r="AE224" s="20">
        <v>1032</v>
      </c>
      <c r="AF224" s="16">
        <v>1025</v>
      </c>
      <c r="AG224" s="16"/>
      <c r="AH224" s="20">
        <v>529</v>
      </c>
      <c r="AI224" s="20">
        <v>516</v>
      </c>
      <c r="AJ224" s="16">
        <v>497</v>
      </c>
      <c r="AL224" s="13">
        <v>312648.15000000002</v>
      </c>
      <c r="AM224" s="429">
        <v>305000.06</v>
      </c>
      <c r="AN224" s="400">
        <f>K224*$AN$7</f>
        <v>327446.7</v>
      </c>
      <c r="AO224" s="400"/>
      <c r="AP224" s="13">
        <v>89756</v>
      </c>
      <c r="AQ224" s="429">
        <v>57232.38</v>
      </c>
      <c r="AR224" s="400">
        <f>O224*$AR$7</f>
        <v>69637.05</v>
      </c>
      <c r="AS224" s="400"/>
      <c r="AT224" s="13">
        <v>378244.5</v>
      </c>
      <c r="AU224" s="429">
        <v>514842.3</v>
      </c>
      <c r="AV224" s="400">
        <f>S224*$AV$7</f>
        <v>518368.41</v>
      </c>
      <c r="AW224" s="400"/>
      <c r="AX224" s="13">
        <v>414238.4</v>
      </c>
      <c r="AY224" s="429">
        <v>387776.2</v>
      </c>
      <c r="AZ224" s="400">
        <f>W224*$AZ$7</f>
        <v>404549.60000000003</v>
      </c>
      <c r="BA224" s="400"/>
      <c r="BB224" s="13">
        <v>68454.899999999994</v>
      </c>
      <c r="BC224" s="429">
        <v>72467.039999999994</v>
      </c>
      <c r="BD224" s="400">
        <f>AF224*$BD$7</f>
        <v>75060.75</v>
      </c>
      <c r="BE224" s="400"/>
      <c r="BF224" s="13">
        <v>44160.920000000013</v>
      </c>
      <c r="BG224" s="429">
        <v>44412.12</v>
      </c>
      <c r="BH224" s="400">
        <f>AJ224*$BH$7</f>
        <v>44585.869999999995</v>
      </c>
      <c r="BI224" s="400"/>
      <c r="BJ224" s="429">
        <v>1194887.05</v>
      </c>
      <c r="BK224" s="429">
        <v>1264850.94</v>
      </c>
      <c r="BL224" s="400">
        <f>SUM(AN224,AR224,AV224,AZ224)</f>
        <v>1320001.76</v>
      </c>
      <c r="BM224" s="380">
        <f>BL224-BK224</f>
        <v>55150.820000000065</v>
      </c>
      <c r="BN224" s="380">
        <f>BM224/G224</f>
        <v>47.625924006908519</v>
      </c>
      <c r="BO224" s="833"/>
      <c r="BP224" s="13">
        <v>1307502.8700000001</v>
      </c>
      <c r="BQ224" s="429">
        <v>1381730.1</v>
      </c>
      <c r="BR224" s="400">
        <f>SUM(BH224,BD224,AZ224,AV224,AR224,AN224)</f>
        <v>1439648.38</v>
      </c>
      <c r="BS224" s="430">
        <f>BR224-BQ224</f>
        <v>57918.279999999795</v>
      </c>
      <c r="BT224" s="431">
        <f>BS224/G224</f>
        <v>50.015785837650945</v>
      </c>
    </row>
    <row r="225" spans="1:72">
      <c r="A225" s="346">
        <v>698</v>
      </c>
      <c r="B225" s="343">
        <v>19</v>
      </c>
      <c r="C225" s="343">
        <v>19</v>
      </c>
      <c r="D225" s="349" t="s">
        <v>256</v>
      </c>
      <c r="E225" s="20">
        <v>65286</v>
      </c>
      <c r="F225" s="20">
        <v>65722</v>
      </c>
      <c r="G225" s="12">
        <v>66191</v>
      </c>
      <c r="H225" s="12"/>
      <c r="I225" s="15">
        <v>3588</v>
      </c>
      <c r="J225" s="15">
        <v>3584</v>
      </c>
      <c r="K225" s="12">
        <v>3582</v>
      </c>
      <c r="L225" s="12"/>
      <c r="M225" s="15">
        <v>630</v>
      </c>
      <c r="N225" s="15">
        <v>611</v>
      </c>
      <c r="O225" s="12">
        <v>606</v>
      </c>
      <c r="P225" s="12"/>
      <c r="Q225" s="15">
        <v>4411</v>
      </c>
      <c r="R225" s="15">
        <v>4256</v>
      </c>
      <c r="S225" s="12">
        <v>4135</v>
      </c>
      <c r="T225" s="12"/>
      <c r="U225" s="15">
        <v>2363</v>
      </c>
      <c r="V225" s="15">
        <v>2403</v>
      </c>
      <c r="W225" s="12">
        <v>2396</v>
      </c>
      <c r="X225" s="12"/>
      <c r="Y225" s="131">
        <v>10992</v>
      </c>
      <c r="Z225" s="131">
        <v>10854</v>
      </c>
      <c r="AA225" s="400">
        <f>SUM(K225,O225,S225,W225)</f>
        <v>10719</v>
      </c>
      <c r="AB225" s="466">
        <f>AA225-Z225</f>
        <v>-135</v>
      </c>
      <c r="AC225" s="469">
        <f>AB225/Z225</f>
        <v>-1.2437810945273632E-2</v>
      </c>
      <c r="AD225" s="20">
        <v>54294</v>
      </c>
      <c r="AE225" s="20">
        <v>54868</v>
      </c>
      <c r="AF225" s="16">
        <v>55472</v>
      </c>
      <c r="AG225" s="16"/>
      <c r="AH225" s="20">
        <v>39088</v>
      </c>
      <c r="AI225" s="20">
        <v>39205</v>
      </c>
      <c r="AJ225" s="16">
        <v>39428</v>
      </c>
      <c r="AL225" s="13">
        <v>30318420.600000001</v>
      </c>
      <c r="AM225" s="429">
        <v>32150594.559999999</v>
      </c>
      <c r="AN225" s="400">
        <f>K225*$AN$7</f>
        <v>33511830.840000004</v>
      </c>
      <c r="AO225" s="400"/>
      <c r="AP225" s="13">
        <v>5654628</v>
      </c>
      <c r="AQ225" s="429">
        <v>5828164.0299999993</v>
      </c>
      <c r="AR225" s="400">
        <f>O225*$AR$7</f>
        <v>6028578.8999999994</v>
      </c>
      <c r="AS225" s="400"/>
      <c r="AT225" s="13">
        <v>33368729.789999999</v>
      </c>
      <c r="AU225" s="429">
        <v>34780457.600000001</v>
      </c>
      <c r="AV225" s="400">
        <f>S225*$AV$7</f>
        <v>34023069.449999996</v>
      </c>
      <c r="AW225" s="400"/>
      <c r="AX225" s="13">
        <v>30588916.850000001</v>
      </c>
      <c r="AY225" s="429">
        <v>33279507.449999999</v>
      </c>
      <c r="AZ225" s="400">
        <f>W225*$AZ$7</f>
        <v>34617887.200000003</v>
      </c>
      <c r="BA225" s="400"/>
      <c r="BB225" s="13">
        <v>3591005.16</v>
      </c>
      <c r="BC225" s="429">
        <v>3852830.96</v>
      </c>
      <c r="BD225" s="400">
        <f>AF225*$BD$7</f>
        <v>4062214.56</v>
      </c>
      <c r="BE225" s="400"/>
      <c r="BF225" s="13">
        <v>3263066.24</v>
      </c>
      <c r="BG225" s="429">
        <v>3374374.35</v>
      </c>
      <c r="BH225" s="400">
        <f>AJ225*$BH$7</f>
        <v>3537085.88</v>
      </c>
      <c r="BI225" s="400"/>
      <c r="BJ225" s="429">
        <v>99930695.24000001</v>
      </c>
      <c r="BK225" s="429">
        <v>106038723.64</v>
      </c>
      <c r="BL225" s="400">
        <f>SUM(AN225,AR225,AV225,AZ225)</f>
        <v>108181366.39</v>
      </c>
      <c r="BM225" s="380">
        <f>BL225-BK225</f>
        <v>2142642.75</v>
      </c>
      <c r="BN225" s="380">
        <f>BM225/G225</f>
        <v>32.370605520387969</v>
      </c>
      <c r="BO225" s="833"/>
      <c r="BP225" s="13">
        <v>106784766.64</v>
      </c>
      <c r="BQ225" s="429">
        <v>113265928.95</v>
      </c>
      <c r="BR225" s="400">
        <f>SUM(BH225,BD225,AZ225,AV225,AR225,AN225)</f>
        <v>115780666.83000001</v>
      </c>
      <c r="BS225" s="430">
        <f>BR225-BQ225</f>
        <v>2514737.8800000101</v>
      </c>
      <c r="BT225" s="431">
        <f>BS225/G225</f>
        <v>37.99214213412715</v>
      </c>
    </row>
    <row r="226" spans="1:72">
      <c r="A226" s="346">
        <v>700</v>
      </c>
      <c r="B226" s="343">
        <v>9</v>
      </c>
      <c r="C226" s="343">
        <v>9</v>
      </c>
      <c r="D226" s="349" t="s">
        <v>257</v>
      </c>
      <c r="E226" s="20">
        <v>4758</v>
      </c>
      <c r="F226" s="20">
        <v>4733</v>
      </c>
      <c r="G226" s="12">
        <v>4679</v>
      </c>
      <c r="H226" s="12"/>
      <c r="I226" s="15">
        <v>129</v>
      </c>
      <c r="J226" s="15">
        <v>132</v>
      </c>
      <c r="K226" s="12">
        <v>137</v>
      </c>
      <c r="L226" s="12"/>
      <c r="M226" s="15">
        <v>37</v>
      </c>
      <c r="N226" s="15">
        <v>25</v>
      </c>
      <c r="O226" s="12">
        <v>24</v>
      </c>
      <c r="P226" s="12"/>
      <c r="Q226" s="15">
        <v>253</v>
      </c>
      <c r="R226" s="15">
        <v>234</v>
      </c>
      <c r="S226" s="12">
        <v>228</v>
      </c>
      <c r="T226" s="12"/>
      <c r="U226" s="15">
        <v>163</v>
      </c>
      <c r="V226" s="15">
        <v>166</v>
      </c>
      <c r="W226" s="12">
        <v>157</v>
      </c>
      <c r="X226" s="12"/>
      <c r="Y226" s="131">
        <v>582</v>
      </c>
      <c r="Z226" s="131">
        <v>557</v>
      </c>
      <c r="AA226" s="400">
        <f>SUM(K226,O226,S226,W226)</f>
        <v>546</v>
      </c>
      <c r="AB226" s="466">
        <f>AA226-Z226</f>
        <v>-11</v>
      </c>
      <c r="AC226" s="469">
        <f>AB226/Z226</f>
        <v>-1.9748653500897665E-2</v>
      </c>
      <c r="AD226" s="20">
        <v>4176</v>
      </c>
      <c r="AE226" s="20">
        <v>4176</v>
      </c>
      <c r="AF226" s="16">
        <v>4133</v>
      </c>
      <c r="AG226" s="16"/>
      <c r="AH226" s="20">
        <v>2321</v>
      </c>
      <c r="AI226" s="20">
        <v>2302</v>
      </c>
      <c r="AJ226" s="16">
        <v>2247</v>
      </c>
      <c r="AL226" s="13">
        <v>1090043.55</v>
      </c>
      <c r="AM226" s="429">
        <v>1184117.8799999999</v>
      </c>
      <c r="AN226" s="400">
        <f>K226*$AN$7</f>
        <v>1281719.9400000002</v>
      </c>
      <c r="AO226" s="400"/>
      <c r="AP226" s="13">
        <v>332097.2</v>
      </c>
      <c r="AQ226" s="429">
        <v>238468.25</v>
      </c>
      <c r="AR226" s="400">
        <f>O226*$AR$7</f>
        <v>238755.59999999998</v>
      </c>
      <c r="AS226" s="400"/>
      <c r="AT226" s="13">
        <v>1913917.17</v>
      </c>
      <c r="AU226" s="429">
        <v>1912271.4</v>
      </c>
      <c r="AV226" s="400">
        <f>S226*$AV$7</f>
        <v>1875999.96</v>
      </c>
      <c r="AW226" s="400"/>
      <c r="AX226" s="13">
        <v>2110026.85</v>
      </c>
      <c r="AY226" s="429">
        <v>2298958.9</v>
      </c>
      <c r="AZ226" s="400">
        <f>W226*$AZ$7</f>
        <v>2268367.4</v>
      </c>
      <c r="BA226" s="400"/>
      <c r="BB226" s="13">
        <v>276200.64</v>
      </c>
      <c r="BC226" s="429">
        <v>293238.71999999997</v>
      </c>
      <c r="BD226" s="400">
        <f>AF226*$BD$7</f>
        <v>302659.59000000003</v>
      </c>
      <c r="BE226" s="400"/>
      <c r="BF226" s="13">
        <v>193757.08</v>
      </c>
      <c r="BG226" s="429">
        <v>198133.14</v>
      </c>
      <c r="BH226" s="400">
        <f>AJ226*$BH$7</f>
        <v>201578.37</v>
      </c>
      <c r="BI226" s="400"/>
      <c r="BJ226" s="429">
        <v>5446084.7699999996</v>
      </c>
      <c r="BK226" s="429">
        <v>5633816.4299999997</v>
      </c>
      <c r="BL226" s="400">
        <f>SUM(AN226,AR226,AV226,AZ226)</f>
        <v>5664842.9000000004</v>
      </c>
      <c r="BM226" s="380">
        <f>BL226-BK226</f>
        <v>31026.470000000671</v>
      </c>
      <c r="BN226" s="380">
        <f>BM226/G226</f>
        <v>6.6310044881386343</v>
      </c>
      <c r="BO226" s="833"/>
      <c r="BP226" s="13">
        <v>5916042.4899999993</v>
      </c>
      <c r="BQ226" s="429">
        <v>6125188.29</v>
      </c>
      <c r="BR226" s="400">
        <f>SUM(BH226,BD226,AZ226,AV226,AR226,AN226)</f>
        <v>6169080.8600000003</v>
      </c>
      <c r="BS226" s="430">
        <f>BR226-BQ226</f>
        <v>43892.570000000298</v>
      </c>
      <c r="BT226" s="431">
        <f>BS226/G226</f>
        <v>9.3807587091259457</v>
      </c>
    </row>
    <row r="227" spans="1:72">
      <c r="A227" s="346">
        <v>702</v>
      </c>
      <c r="B227" s="343">
        <v>6</v>
      </c>
      <c r="C227" s="343">
        <v>6</v>
      </c>
      <c r="D227" s="349" t="s">
        <v>258</v>
      </c>
      <c r="E227" s="20">
        <v>4124</v>
      </c>
      <c r="F227" s="20">
        <v>4039</v>
      </c>
      <c r="G227" s="12">
        <v>3995</v>
      </c>
      <c r="H227" s="12"/>
      <c r="I227" s="15">
        <v>142</v>
      </c>
      <c r="J227" s="15">
        <v>132</v>
      </c>
      <c r="K227" s="12">
        <v>127</v>
      </c>
      <c r="L227" s="12"/>
      <c r="M227" s="15">
        <v>31</v>
      </c>
      <c r="N227" s="15">
        <v>23</v>
      </c>
      <c r="O227" s="12">
        <v>25</v>
      </c>
      <c r="P227" s="12"/>
      <c r="Q227" s="15">
        <v>193</v>
      </c>
      <c r="R227" s="15">
        <v>188</v>
      </c>
      <c r="S227" s="12">
        <v>187</v>
      </c>
      <c r="T227" s="12"/>
      <c r="U227" s="15">
        <v>110</v>
      </c>
      <c r="V227" s="15">
        <v>116</v>
      </c>
      <c r="W227" s="12">
        <v>104</v>
      </c>
      <c r="X227" s="12"/>
      <c r="Y227" s="131">
        <v>476</v>
      </c>
      <c r="Z227" s="131">
        <v>459</v>
      </c>
      <c r="AA227" s="400">
        <f>SUM(K227,O227,S227,W227)</f>
        <v>443</v>
      </c>
      <c r="AB227" s="466">
        <f>AA227-Z227</f>
        <v>-16</v>
      </c>
      <c r="AC227" s="469">
        <f>AB227/Z227</f>
        <v>-3.4858387799564274E-2</v>
      </c>
      <c r="AD227" s="20">
        <v>3648</v>
      </c>
      <c r="AE227" s="20">
        <v>3580</v>
      </c>
      <c r="AF227" s="16">
        <v>3552</v>
      </c>
      <c r="AG227" s="16"/>
      <c r="AH227" s="20">
        <v>1913</v>
      </c>
      <c r="AI227" s="20">
        <v>1851</v>
      </c>
      <c r="AJ227" s="16">
        <v>1833</v>
      </c>
      <c r="AL227" s="13">
        <v>1199892.8999999999</v>
      </c>
      <c r="AM227" s="429">
        <v>1184117.8799999999</v>
      </c>
      <c r="AN227" s="400">
        <f>K227*$AN$7</f>
        <v>1188163.74</v>
      </c>
      <c r="AO227" s="400"/>
      <c r="AP227" s="13">
        <v>278243.59999999998</v>
      </c>
      <c r="AQ227" s="429">
        <v>219390.79</v>
      </c>
      <c r="AR227" s="400">
        <f>O227*$AR$7</f>
        <v>248703.75</v>
      </c>
      <c r="AS227" s="400"/>
      <c r="AT227" s="13">
        <v>1460023.77</v>
      </c>
      <c r="AU227" s="429">
        <v>1536354.8</v>
      </c>
      <c r="AV227" s="400">
        <f>S227*$AV$7</f>
        <v>1538649.0899999999</v>
      </c>
      <c r="AW227" s="400"/>
      <c r="AX227" s="13">
        <v>1423944.5</v>
      </c>
      <c r="AY227" s="429">
        <v>1606501.4</v>
      </c>
      <c r="AZ227" s="400">
        <f>W227*$AZ$7</f>
        <v>1502612.8</v>
      </c>
      <c r="BA227" s="400"/>
      <c r="BB227" s="13">
        <v>241278.72</v>
      </c>
      <c r="BC227" s="429">
        <v>251387.6</v>
      </c>
      <c r="BD227" s="400">
        <f>AF227*$BD$7</f>
        <v>260112.96000000002</v>
      </c>
      <c r="BE227" s="400"/>
      <c r="BF227" s="13">
        <v>159697.24</v>
      </c>
      <c r="BG227" s="429">
        <v>159315.57</v>
      </c>
      <c r="BH227" s="400">
        <f>AJ227*$BH$7</f>
        <v>164438.43</v>
      </c>
      <c r="BI227" s="400"/>
      <c r="BJ227" s="429">
        <v>4362104.7699999996</v>
      </c>
      <c r="BK227" s="429">
        <v>4546364.87</v>
      </c>
      <c r="BL227" s="400">
        <f>SUM(AN227,AR227,AV227,AZ227)</f>
        <v>4478129.38</v>
      </c>
      <c r="BM227" s="380">
        <f>BL227-BK227</f>
        <v>-68235.490000000224</v>
      </c>
      <c r="BN227" s="380">
        <f>BM227/G227</f>
        <v>-17.080222778473146</v>
      </c>
      <c r="BO227" s="833"/>
      <c r="BP227" s="13">
        <v>4763080.7300000004</v>
      </c>
      <c r="BQ227" s="429">
        <v>4957068.04</v>
      </c>
      <c r="BR227" s="400">
        <f>SUM(BH227,BD227,AZ227,AV227,AR227,AN227)</f>
        <v>4902680.7699999996</v>
      </c>
      <c r="BS227" s="430">
        <f>BR227-BQ227</f>
        <v>-54387.270000000484</v>
      </c>
      <c r="BT227" s="431">
        <f>BS227/G227</f>
        <v>-13.613834793491986</v>
      </c>
    </row>
    <row r="228" spans="1:72">
      <c r="A228" s="346">
        <v>704</v>
      </c>
      <c r="B228" s="343">
        <v>2</v>
      </c>
      <c r="C228" s="343">
        <v>2</v>
      </c>
      <c r="D228" s="349" t="s">
        <v>259</v>
      </c>
      <c r="E228" s="20">
        <v>6436</v>
      </c>
      <c r="F228" s="20">
        <v>6418</v>
      </c>
      <c r="G228" s="12">
        <v>6381</v>
      </c>
      <c r="H228" s="12"/>
      <c r="I228" s="15">
        <v>441</v>
      </c>
      <c r="J228" s="15">
        <v>421</v>
      </c>
      <c r="K228" s="12">
        <v>403</v>
      </c>
      <c r="L228" s="12"/>
      <c r="M228" s="15">
        <v>88</v>
      </c>
      <c r="N228" s="15">
        <v>91</v>
      </c>
      <c r="O228" s="12">
        <v>97</v>
      </c>
      <c r="P228" s="12"/>
      <c r="Q228" s="15">
        <v>583</v>
      </c>
      <c r="R228" s="15">
        <v>565</v>
      </c>
      <c r="S228" s="12">
        <v>547</v>
      </c>
      <c r="T228" s="12"/>
      <c r="U228" s="15">
        <v>236</v>
      </c>
      <c r="V228" s="15">
        <v>262</v>
      </c>
      <c r="W228" s="12">
        <v>290</v>
      </c>
      <c r="X228" s="12"/>
      <c r="Y228" s="131">
        <v>1348</v>
      </c>
      <c r="Z228" s="131">
        <v>1339</v>
      </c>
      <c r="AA228" s="400">
        <f>SUM(K228,O228,S228,W228)</f>
        <v>1337</v>
      </c>
      <c r="AB228" s="466">
        <f>AA228-Z228</f>
        <v>-2</v>
      </c>
      <c r="AC228" s="469">
        <f>AB228/Z228</f>
        <v>-1.4936519790888724E-3</v>
      </c>
      <c r="AD228" s="20">
        <v>5088</v>
      </c>
      <c r="AE228" s="20">
        <v>5079</v>
      </c>
      <c r="AF228" s="16">
        <v>5044</v>
      </c>
      <c r="AG228" s="16"/>
      <c r="AH228" s="20">
        <v>3582</v>
      </c>
      <c r="AI228" s="20">
        <v>3539</v>
      </c>
      <c r="AJ228" s="16">
        <v>3528</v>
      </c>
      <c r="AL228" s="13">
        <v>3726427.95</v>
      </c>
      <c r="AM228" s="429">
        <v>3776618.39</v>
      </c>
      <c r="AN228" s="400">
        <f>K228*$AN$7</f>
        <v>3770314.8600000003</v>
      </c>
      <c r="AO228" s="400"/>
      <c r="AP228" s="13">
        <v>789852.8</v>
      </c>
      <c r="AQ228" s="429">
        <v>868024.42999999993</v>
      </c>
      <c r="AR228" s="400">
        <f>O228*$AR$7</f>
        <v>964970.54999999993</v>
      </c>
      <c r="AS228" s="400"/>
      <c r="AT228" s="13">
        <v>4410330.87</v>
      </c>
      <c r="AU228" s="429">
        <v>4617236.5</v>
      </c>
      <c r="AV228" s="400">
        <f>S228*$AV$7</f>
        <v>4500754.29</v>
      </c>
      <c r="AW228" s="400"/>
      <c r="AX228" s="13">
        <v>3055008.2</v>
      </c>
      <c r="AY228" s="429">
        <v>3628477.3</v>
      </c>
      <c r="AZ228" s="400">
        <f>W228*$AZ$7</f>
        <v>4189978</v>
      </c>
      <c r="BA228" s="400"/>
      <c r="BB228" s="13">
        <v>336520.32</v>
      </c>
      <c r="BC228" s="429">
        <v>356647.38</v>
      </c>
      <c r="BD228" s="400">
        <f>AF228*$BD$7</f>
        <v>369372.12</v>
      </c>
      <c r="BE228" s="400"/>
      <c r="BF228" s="13">
        <v>299025.36</v>
      </c>
      <c r="BG228" s="429">
        <v>304601.73</v>
      </c>
      <c r="BH228" s="400">
        <f>AJ228*$BH$7</f>
        <v>316496.88</v>
      </c>
      <c r="BI228" s="400"/>
      <c r="BJ228" s="429">
        <v>11981619.82</v>
      </c>
      <c r="BK228" s="429">
        <v>12890356.619999999</v>
      </c>
      <c r="BL228" s="400">
        <f>SUM(AN228,AR228,AV228,AZ228)</f>
        <v>13426017.699999999</v>
      </c>
      <c r="BM228" s="380">
        <f>BL228-BK228</f>
        <v>535661.08000000007</v>
      </c>
      <c r="BN228" s="380">
        <f>BM228/G228</f>
        <v>83.946259207020859</v>
      </c>
      <c r="BO228" s="833"/>
      <c r="BP228" s="13">
        <v>12617165.5</v>
      </c>
      <c r="BQ228" s="429">
        <v>13551605.73</v>
      </c>
      <c r="BR228" s="400">
        <f>SUM(BH228,BD228,AZ228,AV228,AR228,AN228)</f>
        <v>14111886.699999999</v>
      </c>
      <c r="BS228" s="430">
        <f>BR228-BQ228</f>
        <v>560280.96999999881</v>
      </c>
      <c r="BT228" s="431">
        <f>BS228/G228</f>
        <v>87.804571383795462</v>
      </c>
    </row>
    <row r="229" spans="1:72">
      <c r="A229" s="346">
        <v>707</v>
      </c>
      <c r="B229" s="343">
        <v>12</v>
      </c>
      <c r="C229" s="343">
        <v>12</v>
      </c>
      <c r="D229" s="349" t="s">
        <v>260</v>
      </c>
      <c r="E229" s="20">
        <v>1902</v>
      </c>
      <c r="F229" s="20">
        <v>1881</v>
      </c>
      <c r="G229" s="12">
        <v>1830</v>
      </c>
      <c r="H229" s="12"/>
      <c r="I229" s="15">
        <v>29</v>
      </c>
      <c r="J229" s="15">
        <v>27</v>
      </c>
      <c r="K229" s="12">
        <v>24</v>
      </c>
      <c r="L229" s="12"/>
      <c r="M229" s="15">
        <v>7</v>
      </c>
      <c r="N229" s="15">
        <v>7</v>
      </c>
      <c r="O229" s="12">
        <v>5</v>
      </c>
      <c r="P229" s="12"/>
      <c r="Q229" s="15">
        <v>72</v>
      </c>
      <c r="R229" s="15">
        <v>65</v>
      </c>
      <c r="S229" s="12">
        <v>54</v>
      </c>
      <c r="T229" s="12"/>
      <c r="U229" s="15">
        <v>39</v>
      </c>
      <c r="V229" s="15">
        <v>36</v>
      </c>
      <c r="W229" s="12">
        <v>45</v>
      </c>
      <c r="X229" s="12"/>
      <c r="Y229" s="131">
        <v>147</v>
      </c>
      <c r="Z229" s="131">
        <v>135</v>
      </c>
      <c r="AA229" s="400">
        <f>SUM(K229,O229,S229,W229)</f>
        <v>128</v>
      </c>
      <c r="AB229" s="466">
        <f>AA229-Z229</f>
        <v>-7</v>
      </c>
      <c r="AC229" s="469">
        <f>AB229/Z229</f>
        <v>-5.185185185185185E-2</v>
      </c>
      <c r="AD229" s="20">
        <v>1755</v>
      </c>
      <c r="AE229" s="20">
        <v>1746</v>
      </c>
      <c r="AF229" s="16">
        <v>1702</v>
      </c>
      <c r="AG229" s="16"/>
      <c r="AH229" s="20">
        <v>842</v>
      </c>
      <c r="AI229" s="20">
        <v>820</v>
      </c>
      <c r="AJ229" s="16">
        <v>780</v>
      </c>
      <c r="AL229" s="13">
        <v>245048.55</v>
      </c>
      <c r="AM229" s="429">
        <v>242205.93</v>
      </c>
      <c r="AN229" s="400">
        <f>K229*$AN$7</f>
        <v>224534.88</v>
      </c>
      <c r="AO229" s="400"/>
      <c r="AP229" s="13">
        <v>62829.2</v>
      </c>
      <c r="AQ229" s="429">
        <v>66771.11</v>
      </c>
      <c r="AR229" s="400">
        <f>O229*$AR$7</f>
        <v>49740.75</v>
      </c>
      <c r="AS229" s="400"/>
      <c r="AT229" s="13">
        <v>544672.08000000007</v>
      </c>
      <c r="AU229" s="429">
        <v>531186.5</v>
      </c>
      <c r="AV229" s="400">
        <f>S229*$AV$7</f>
        <v>444315.77999999997</v>
      </c>
      <c r="AW229" s="400"/>
      <c r="AX229" s="13">
        <v>504853.05</v>
      </c>
      <c r="AY229" s="429">
        <v>498569.4</v>
      </c>
      <c r="AZ229" s="400">
        <f>W229*$AZ$7</f>
        <v>650169</v>
      </c>
      <c r="BA229" s="400"/>
      <c r="BB229" s="13">
        <v>116075.7</v>
      </c>
      <c r="BC229" s="429">
        <v>122604.12</v>
      </c>
      <c r="BD229" s="400">
        <f>AF229*$BD$7</f>
        <v>124637.46</v>
      </c>
      <c r="BE229" s="400"/>
      <c r="BF229" s="13">
        <v>70290.16</v>
      </c>
      <c r="BG229" s="429">
        <v>70577.399999999994</v>
      </c>
      <c r="BH229" s="400">
        <f>AJ229*$BH$7</f>
        <v>69973.799999999988</v>
      </c>
      <c r="BI229" s="400"/>
      <c r="BJ229" s="429">
        <v>1357402.88</v>
      </c>
      <c r="BK229" s="429">
        <v>1338732.94</v>
      </c>
      <c r="BL229" s="400">
        <f>SUM(AN229,AR229,AV229,AZ229)</f>
        <v>1368760.41</v>
      </c>
      <c r="BM229" s="380">
        <f>BL229-BK229</f>
        <v>30027.469999999972</v>
      </c>
      <c r="BN229" s="380">
        <f>BM229/G229</f>
        <v>16.408453551912555</v>
      </c>
      <c r="BO229" s="833"/>
      <c r="BP229" s="13">
        <v>1543768.74</v>
      </c>
      <c r="BQ229" s="429">
        <v>1531914.46</v>
      </c>
      <c r="BR229" s="400">
        <f>SUM(BH229,BD229,AZ229,AV229,AR229,AN229)</f>
        <v>1563371.67</v>
      </c>
      <c r="BS229" s="430">
        <f>BR229-BQ229</f>
        <v>31457.209999999963</v>
      </c>
      <c r="BT229" s="431">
        <f>BS229/G229</f>
        <v>17.189732240437138</v>
      </c>
    </row>
    <row r="230" spans="1:72">
      <c r="A230" s="346">
        <v>710</v>
      </c>
      <c r="B230" s="343">
        <v>1</v>
      </c>
      <c r="C230" s="377">
        <v>33</v>
      </c>
      <c r="D230" s="349" t="s">
        <v>261</v>
      </c>
      <c r="E230" s="20">
        <v>27209</v>
      </c>
      <c r="F230" s="20">
        <v>27036</v>
      </c>
      <c r="G230" s="12">
        <v>26856</v>
      </c>
      <c r="H230" s="12"/>
      <c r="I230" s="15">
        <v>1313</v>
      </c>
      <c r="J230" s="15">
        <v>1247</v>
      </c>
      <c r="K230" s="12">
        <v>1249</v>
      </c>
      <c r="L230" s="12"/>
      <c r="M230" s="15">
        <v>231</v>
      </c>
      <c r="N230" s="15">
        <v>249</v>
      </c>
      <c r="O230" s="12">
        <v>214</v>
      </c>
      <c r="P230" s="12"/>
      <c r="Q230" s="15">
        <v>1599</v>
      </c>
      <c r="R230" s="15">
        <v>1558</v>
      </c>
      <c r="S230" s="12">
        <v>1525</v>
      </c>
      <c r="T230" s="12"/>
      <c r="U230" s="15">
        <v>939</v>
      </c>
      <c r="V230" s="15">
        <v>922</v>
      </c>
      <c r="W230" s="12">
        <v>892</v>
      </c>
      <c r="X230" s="12"/>
      <c r="Y230" s="131">
        <v>4082</v>
      </c>
      <c r="Z230" s="131">
        <v>3976</v>
      </c>
      <c r="AA230" s="400">
        <f>SUM(K230,O230,S230,W230)</f>
        <v>3880</v>
      </c>
      <c r="AB230" s="466">
        <f>AA230-Z230</f>
        <v>-96</v>
      </c>
      <c r="AC230" s="469">
        <f>AB230/Z230</f>
        <v>-2.4144869215291749E-2</v>
      </c>
      <c r="AD230" s="20">
        <v>23127</v>
      </c>
      <c r="AE230" s="20">
        <v>23060</v>
      </c>
      <c r="AF230" s="16">
        <v>22976</v>
      </c>
      <c r="AG230" s="16"/>
      <c r="AH230" s="20">
        <v>14748</v>
      </c>
      <c r="AI230" s="20">
        <v>14616</v>
      </c>
      <c r="AJ230" s="16">
        <v>14472</v>
      </c>
      <c r="AL230" s="13">
        <v>11094784.35</v>
      </c>
      <c r="AM230" s="429">
        <v>11186325.73</v>
      </c>
      <c r="AN230" s="400">
        <f>K230*$AN$7</f>
        <v>11685169.380000001</v>
      </c>
      <c r="AO230" s="400"/>
      <c r="AP230" s="13">
        <v>2073363.6</v>
      </c>
      <c r="AQ230" s="429">
        <v>2375143.77</v>
      </c>
      <c r="AR230" s="400">
        <f>O230*$AR$7</f>
        <v>2128904.1</v>
      </c>
      <c r="AS230" s="400"/>
      <c r="AT230" s="13">
        <v>12096259.109999999</v>
      </c>
      <c r="AU230" s="429">
        <v>12732131.800000001</v>
      </c>
      <c r="AV230" s="400">
        <f>S230*$AV$7</f>
        <v>12547806.75</v>
      </c>
      <c r="AW230" s="400"/>
      <c r="AX230" s="13">
        <v>12155308.050000001</v>
      </c>
      <c r="AY230" s="429">
        <v>12768916.300000001</v>
      </c>
      <c r="AZ230" s="400">
        <f>W230*$AZ$7</f>
        <v>12887794.4</v>
      </c>
      <c r="BA230" s="400"/>
      <c r="BB230" s="13">
        <v>1529619.78</v>
      </c>
      <c r="BC230" s="429">
        <v>1619273.2</v>
      </c>
      <c r="BD230" s="400">
        <f>AF230*$BD$7</f>
        <v>1682532.48</v>
      </c>
      <c r="BE230" s="400"/>
      <c r="BF230" s="13">
        <v>1231163.04</v>
      </c>
      <c r="BG230" s="429">
        <v>1257999.1200000001</v>
      </c>
      <c r="BH230" s="400">
        <f>AJ230*$BH$7</f>
        <v>1298283.1199999999</v>
      </c>
      <c r="BI230" s="400"/>
      <c r="BJ230" s="429">
        <v>37419715.109999999</v>
      </c>
      <c r="BK230" s="429">
        <v>39062517.600000001</v>
      </c>
      <c r="BL230" s="400">
        <f>SUM(AN230,AR230,AV230,AZ230)</f>
        <v>39249674.630000003</v>
      </c>
      <c r="BM230" s="380">
        <f>BL230-BK230</f>
        <v>187157.03000000119</v>
      </c>
      <c r="BN230" s="380">
        <f>BM230/G230</f>
        <v>6.9689093684838097</v>
      </c>
      <c r="BO230" s="833"/>
      <c r="BP230" s="13">
        <v>40180497.93</v>
      </c>
      <c r="BQ230" s="429">
        <v>41939789.920000002</v>
      </c>
      <c r="BR230" s="400">
        <f>SUM(BH230,BD230,AZ230,AV230,AR230,AN230)</f>
        <v>42230490.230000004</v>
      </c>
      <c r="BS230" s="430">
        <f>BR230-BQ230</f>
        <v>290700.31000000238</v>
      </c>
      <c r="BT230" s="431">
        <f>BS230/G230</f>
        <v>10.824408325886298</v>
      </c>
    </row>
    <row r="231" spans="1:72">
      <c r="A231" s="346">
        <v>729</v>
      </c>
      <c r="B231" s="343">
        <v>13</v>
      </c>
      <c r="C231" s="343">
        <v>13</v>
      </c>
      <c r="D231" s="349" t="s">
        <v>262</v>
      </c>
      <c r="E231" s="20">
        <v>8847</v>
      </c>
      <c r="F231" s="20">
        <v>8858</v>
      </c>
      <c r="G231" s="12">
        <v>8763</v>
      </c>
      <c r="H231" s="12"/>
      <c r="I231" s="15">
        <v>332</v>
      </c>
      <c r="J231" s="15">
        <v>312</v>
      </c>
      <c r="K231" s="12">
        <v>302</v>
      </c>
      <c r="L231" s="12"/>
      <c r="M231" s="15">
        <v>68</v>
      </c>
      <c r="N231" s="15">
        <v>78</v>
      </c>
      <c r="O231" s="12">
        <v>51</v>
      </c>
      <c r="P231" s="12"/>
      <c r="Q231" s="15">
        <v>507</v>
      </c>
      <c r="R231" s="15">
        <v>513</v>
      </c>
      <c r="S231" s="12">
        <v>498</v>
      </c>
      <c r="T231" s="12"/>
      <c r="U231" s="15">
        <v>287</v>
      </c>
      <c r="V231" s="15">
        <v>268</v>
      </c>
      <c r="W231" s="12">
        <v>271</v>
      </c>
      <c r="X231" s="12"/>
      <c r="Y231" s="131">
        <v>1194</v>
      </c>
      <c r="Z231" s="131">
        <v>1171</v>
      </c>
      <c r="AA231" s="400">
        <f>SUM(K231,O231,S231,W231)</f>
        <v>1122</v>
      </c>
      <c r="AB231" s="466">
        <f>AA231-Z231</f>
        <v>-49</v>
      </c>
      <c r="AC231" s="469">
        <f>AB231/Z231</f>
        <v>-4.1844577284372332E-2</v>
      </c>
      <c r="AD231" s="20">
        <v>7653</v>
      </c>
      <c r="AE231" s="20">
        <v>7687</v>
      </c>
      <c r="AF231" s="16">
        <v>7641</v>
      </c>
      <c r="AG231" s="16"/>
      <c r="AH231" s="20">
        <v>4291</v>
      </c>
      <c r="AI231" s="20">
        <v>4270</v>
      </c>
      <c r="AJ231" s="16">
        <v>4171</v>
      </c>
      <c r="AL231" s="13">
        <v>2805383.4</v>
      </c>
      <c r="AM231" s="429">
        <v>2798824.08</v>
      </c>
      <c r="AN231" s="400">
        <f>K231*$AN$7</f>
        <v>2825397.24</v>
      </c>
      <c r="AO231" s="400"/>
      <c r="AP231" s="13">
        <v>610340.80000000005</v>
      </c>
      <c r="AQ231" s="429">
        <v>744020.94</v>
      </c>
      <c r="AR231" s="400">
        <f>O231*$AR$7</f>
        <v>507355.64999999997</v>
      </c>
      <c r="AS231" s="400"/>
      <c r="AT231" s="13">
        <v>3835399.23</v>
      </c>
      <c r="AU231" s="429">
        <v>4192287.3</v>
      </c>
      <c r="AV231" s="400">
        <f>S231*$AV$7</f>
        <v>4097578.86</v>
      </c>
      <c r="AW231" s="400"/>
      <c r="AX231" s="13">
        <v>3715200.65</v>
      </c>
      <c r="AY231" s="429">
        <v>3711572.2</v>
      </c>
      <c r="AZ231" s="400">
        <f>W231*$AZ$7</f>
        <v>3915462.2</v>
      </c>
      <c r="BA231" s="400"/>
      <c r="BB231" s="13">
        <v>506169.42</v>
      </c>
      <c r="BC231" s="429">
        <v>539781.14</v>
      </c>
      <c r="BD231" s="400">
        <f>AF231*$BD$7</f>
        <v>559550.43000000005</v>
      </c>
      <c r="BE231" s="400"/>
      <c r="BF231" s="13">
        <v>358212.68</v>
      </c>
      <c r="BG231" s="429">
        <v>367518.9</v>
      </c>
      <c r="BH231" s="400">
        <f>AJ231*$BH$7</f>
        <v>374180.41</v>
      </c>
      <c r="BI231" s="400"/>
      <c r="BJ231" s="429">
        <v>10966324.08</v>
      </c>
      <c r="BK231" s="429">
        <v>11446704.52</v>
      </c>
      <c r="BL231" s="400">
        <f>SUM(AN231,AR231,AV231,AZ231)</f>
        <v>11345793.949999999</v>
      </c>
      <c r="BM231" s="380">
        <f>BL231-BK231</f>
        <v>-100910.5700000003</v>
      </c>
      <c r="BN231" s="380">
        <f>BM231/G231</f>
        <v>-11.515527787287493</v>
      </c>
      <c r="BO231" s="833"/>
      <c r="BP231" s="13">
        <v>11830706.18</v>
      </c>
      <c r="BQ231" s="429">
        <v>12354004.560000001</v>
      </c>
      <c r="BR231" s="400">
        <f>SUM(BH231,BD231,AZ231,AV231,AR231,AN231)</f>
        <v>12279524.790000001</v>
      </c>
      <c r="BS231" s="430">
        <f>BR231-BQ231</f>
        <v>-74479.769999999553</v>
      </c>
      <c r="BT231" s="431">
        <f>BS231/G231</f>
        <v>-8.4993461143443518</v>
      </c>
    </row>
    <row r="232" spans="1:72">
      <c r="A232" s="346">
        <v>732</v>
      </c>
      <c r="B232" s="343">
        <v>19</v>
      </c>
      <c r="C232" s="343">
        <v>19</v>
      </c>
      <c r="D232" s="349" t="s">
        <v>263</v>
      </c>
      <c r="E232" s="20">
        <v>3344</v>
      </c>
      <c r="F232" s="20">
        <v>3285</v>
      </c>
      <c r="G232" s="12">
        <v>3231</v>
      </c>
      <c r="H232" s="12"/>
      <c r="I232" s="15">
        <v>67</v>
      </c>
      <c r="J232" s="15">
        <v>77</v>
      </c>
      <c r="K232" s="12">
        <v>76</v>
      </c>
      <c r="L232" s="12"/>
      <c r="M232" s="15">
        <v>17</v>
      </c>
      <c r="N232" s="15">
        <v>12</v>
      </c>
      <c r="O232" s="12">
        <v>11</v>
      </c>
      <c r="P232" s="12"/>
      <c r="Q232" s="15">
        <v>120</v>
      </c>
      <c r="R232" s="15">
        <v>120</v>
      </c>
      <c r="S232" s="12">
        <v>115</v>
      </c>
      <c r="T232" s="12"/>
      <c r="U232" s="15">
        <v>81</v>
      </c>
      <c r="V232" s="15">
        <v>72</v>
      </c>
      <c r="W232" s="12">
        <v>62</v>
      </c>
      <c r="X232" s="12"/>
      <c r="Y232" s="131">
        <v>285</v>
      </c>
      <c r="Z232" s="131">
        <v>281</v>
      </c>
      <c r="AA232" s="400">
        <f>SUM(K232,O232,S232,W232)</f>
        <v>264</v>
      </c>
      <c r="AB232" s="466">
        <f>AA232-Z232</f>
        <v>-17</v>
      </c>
      <c r="AC232" s="469">
        <f>AB232/Z232</f>
        <v>-6.0498220640569395E-2</v>
      </c>
      <c r="AD232" s="20">
        <v>3059</v>
      </c>
      <c r="AE232" s="20">
        <v>3004</v>
      </c>
      <c r="AF232" s="16">
        <v>2967</v>
      </c>
      <c r="AG232" s="16"/>
      <c r="AH232" s="20">
        <v>1609</v>
      </c>
      <c r="AI232" s="20">
        <v>1550</v>
      </c>
      <c r="AJ232" s="16">
        <v>1519</v>
      </c>
      <c r="AL232" s="13">
        <v>566146.65</v>
      </c>
      <c r="AM232" s="429">
        <v>690735.43</v>
      </c>
      <c r="AN232" s="400">
        <f>K232*$AN$7</f>
        <v>711027.12000000011</v>
      </c>
      <c r="AO232" s="400"/>
      <c r="AP232" s="13">
        <v>152585.20000000001</v>
      </c>
      <c r="AQ232" s="429">
        <v>114464.76</v>
      </c>
      <c r="AR232" s="400">
        <f>O232*$AR$7</f>
        <v>109429.65</v>
      </c>
      <c r="AS232" s="400"/>
      <c r="AT232" s="13">
        <v>907786.8</v>
      </c>
      <c r="AU232" s="429">
        <v>980652</v>
      </c>
      <c r="AV232" s="400">
        <f>S232*$AV$7</f>
        <v>946228.04999999993</v>
      </c>
      <c r="AW232" s="400"/>
      <c r="AX232" s="13">
        <v>1048540.95</v>
      </c>
      <c r="AY232" s="429">
        <v>997138.79999999993</v>
      </c>
      <c r="AZ232" s="400">
        <f>W232*$AZ$7</f>
        <v>895788.4</v>
      </c>
      <c r="BA232" s="400"/>
      <c r="BB232" s="13">
        <v>202322.26</v>
      </c>
      <c r="BC232" s="429">
        <v>210940.88</v>
      </c>
      <c r="BD232" s="400">
        <f>AF232*$BD$7</f>
        <v>217273.41</v>
      </c>
      <c r="BE232" s="400"/>
      <c r="BF232" s="13">
        <v>134319.32</v>
      </c>
      <c r="BG232" s="429">
        <v>133408.5</v>
      </c>
      <c r="BH232" s="400">
        <f>AJ232*$BH$7</f>
        <v>136269.49</v>
      </c>
      <c r="BI232" s="400"/>
      <c r="BJ232" s="429">
        <v>2675059.6</v>
      </c>
      <c r="BK232" s="429">
        <v>2782990.99</v>
      </c>
      <c r="BL232" s="400">
        <f>SUM(AN232,AR232,AV232,AZ232)</f>
        <v>2662473.2200000002</v>
      </c>
      <c r="BM232" s="380">
        <f>BL232-BK232</f>
        <v>-120517.77000000002</v>
      </c>
      <c r="BN232" s="380">
        <f>BM232/G232</f>
        <v>-37.300454967502326</v>
      </c>
      <c r="BO232" s="833"/>
      <c r="BP232" s="13">
        <v>3011701.18</v>
      </c>
      <c r="BQ232" s="429">
        <v>3127340.37</v>
      </c>
      <c r="BR232" s="400">
        <f>SUM(BH232,BD232,AZ232,AV232,AR232,AN232)</f>
        <v>3016016.12</v>
      </c>
      <c r="BS232" s="430">
        <f>BR232-BQ232</f>
        <v>-111324.25</v>
      </c>
      <c r="BT232" s="431">
        <f>BS232/G232</f>
        <v>-34.455044877746829</v>
      </c>
    </row>
    <row r="233" spans="1:72">
      <c r="A233" s="346">
        <v>734</v>
      </c>
      <c r="B233" s="343">
        <v>2</v>
      </c>
      <c r="C233" s="343">
        <v>2</v>
      </c>
      <c r="D233" s="349" t="s">
        <v>264</v>
      </c>
      <c r="E233" s="20">
        <v>51100</v>
      </c>
      <c r="F233" s="20">
        <v>50870</v>
      </c>
      <c r="G233" s="12">
        <v>50339</v>
      </c>
      <c r="H233" s="12"/>
      <c r="I233" s="15">
        <v>2009</v>
      </c>
      <c r="J233" s="15">
        <v>1998</v>
      </c>
      <c r="K233" s="12">
        <v>1931</v>
      </c>
      <c r="L233" s="12"/>
      <c r="M233" s="15">
        <v>392</v>
      </c>
      <c r="N233" s="15">
        <v>384</v>
      </c>
      <c r="O233" s="12">
        <v>335</v>
      </c>
      <c r="P233" s="12"/>
      <c r="Q233" s="15">
        <v>2975</v>
      </c>
      <c r="R233" s="15">
        <v>2821</v>
      </c>
      <c r="S233" s="12">
        <v>2692</v>
      </c>
      <c r="T233" s="12"/>
      <c r="U233" s="15">
        <v>1833</v>
      </c>
      <c r="V233" s="15">
        <v>1825</v>
      </c>
      <c r="W233" s="12">
        <v>1748</v>
      </c>
      <c r="X233" s="12"/>
      <c r="Y233" s="131">
        <v>7209</v>
      </c>
      <c r="Z233" s="131">
        <v>7028</v>
      </c>
      <c r="AA233" s="400">
        <f>SUM(K233,O233,S233,W233)</f>
        <v>6706</v>
      </c>
      <c r="AB233" s="466">
        <f>AA233-Z233</f>
        <v>-322</v>
      </c>
      <c r="AC233" s="469">
        <f>AB233/Z233</f>
        <v>-4.5816733067729085E-2</v>
      </c>
      <c r="AD233" s="20">
        <v>43891</v>
      </c>
      <c r="AE233" s="20">
        <v>43842</v>
      </c>
      <c r="AF233" s="16">
        <v>43633</v>
      </c>
      <c r="AG233" s="16"/>
      <c r="AH233" s="20">
        <v>27641</v>
      </c>
      <c r="AI233" s="20">
        <v>27488</v>
      </c>
      <c r="AJ233" s="16">
        <v>27183</v>
      </c>
      <c r="AL233" s="13">
        <v>16975949.550000001</v>
      </c>
      <c r="AM233" s="429">
        <v>17923238.82</v>
      </c>
      <c r="AN233" s="400">
        <f>K233*$AN$7</f>
        <v>18065702.220000003</v>
      </c>
      <c r="AO233" s="400"/>
      <c r="AP233" s="13">
        <v>3518435.2</v>
      </c>
      <c r="AQ233" s="429">
        <v>3662872.32</v>
      </c>
      <c r="AR233" s="400">
        <f>O233*$AR$7</f>
        <v>3332630.25</v>
      </c>
      <c r="AS233" s="400"/>
      <c r="AT233" s="13">
        <v>22505547.75</v>
      </c>
      <c r="AU233" s="429">
        <v>23053494.100000001</v>
      </c>
      <c r="AV233" s="400">
        <f>S233*$AV$7</f>
        <v>22149964.439999998</v>
      </c>
      <c r="AW233" s="400"/>
      <c r="AX233" s="13">
        <v>23728093.350000001</v>
      </c>
      <c r="AY233" s="429">
        <v>25274698.75</v>
      </c>
      <c r="AZ233" s="400">
        <f>W233*$AZ$7</f>
        <v>25255453.600000001</v>
      </c>
      <c r="BA233" s="400"/>
      <c r="BB233" s="13">
        <v>2902950.74</v>
      </c>
      <c r="BC233" s="429">
        <v>3078585.24</v>
      </c>
      <c r="BD233" s="400">
        <f>AF233*$BD$7</f>
        <v>3195244.5900000003</v>
      </c>
      <c r="BE233" s="400"/>
      <c r="BF233" s="13">
        <v>2307470.6800000002</v>
      </c>
      <c r="BG233" s="429">
        <v>2365892.16</v>
      </c>
      <c r="BH233" s="400">
        <f>AJ233*$BH$7</f>
        <v>2438586.9299999997</v>
      </c>
      <c r="BI233" s="400"/>
      <c r="BJ233" s="429">
        <v>66728025.850000001</v>
      </c>
      <c r="BK233" s="429">
        <v>69914303.99000001</v>
      </c>
      <c r="BL233" s="400">
        <f>SUM(AN233,AR233,AV233,AZ233)</f>
        <v>68803750.50999999</v>
      </c>
      <c r="BM233" s="380">
        <f>BL233-BK233</f>
        <v>-1110553.4800000191</v>
      </c>
      <c r="BN233" s="380">
        <f>BM233/G233</f>
        <v>-22.061492679632472</v>
      </c>
      <c r="BO233" s="833"/>
      <c r="BP233" s="13">
        <v>71938447.270000011</v>
      </c>
      <c r="BQ233" s="429">
        <v>75358781.390000015</v>
      </c>
      <c r="BR233" s="400">
        <f>SUM(BH233,BD233,AZ233,AV233,AR233,AN233)</f>
        <v>74437582.030000001</v>
      </c>
      <c r="BS233" s="430">
        <f>BR233-BQ233</f>
        <v>-921199.36000001431</v>
      </c>
      <c r="BT233" s="431">
        <f>BS233/G233</f>
        <v>-18.299913784541097</v>
      </c>
    </row>
    <row r="234" spans="1:72">
      <c r="A234" s="346">
        <v>738</v>
      </c>
      <c r="B234" s="343">
        <v>2</v>
      </c>
      <c r="C234" s="343">
        <v>2</v>
      </c>
      <c r="D234" s="349" t="s">
        <v>265</v>
      </c>
      <c r="E234" s="20">
        <v>2974</v>
      </c>
      <c r="F234" s="20">
        <v>2965</v>
      </c>
      <c r="G234" s="12">
        <v>2957</v>
      </c>
      <c r="H234" s="12"/>
      <c r="I234" s="15">
        <v>136</v>
      </c>
      <c r="J234" s="15">
        <v>131</v>
      </c>
      <c r="K234" s="12">
        <v>136</v>
      </c>
      <c r="L234" s="12"/>
      <c r="M234" s="15">
        <v>22</v>
      </c>
      <c r="N234" s="15">
        <v>27</v>
      </c>
      <c r="O234" s="12">
        <v>21</v>
      </c>
      <c r="P234" s="12"/>
      <c r="Q234" s="15">
        <v>208</v>
      </c>
      <c r="R234" s="15">
        <v>186</v>
      </c>
      <c r="S234" s="12">
        <v>183</v>
      </c>
      <c r="T234" s="12"/>
      <c r="U234" s="15">
        <v>122</v>
      </c>
      <c r="V234" s="15">
        <v>122</v>
      </c>
      <c r="W234" s="12">
        <v>119</v>
      </c>
      <c r="X234" s="12"/>
      <c r="Y234" s="131">
        <v>488</v>
      </c>
      <c r="Z234" s="131">
        <v>466</v>
      </c>
      <c r="AA234" s="400">
        <f>SUM(K234,O234,S234,W234)</f>
        <v>459</v>
      </c>
      <c r="AB234" s="466">
        <f>AA234-Z234</f>
        <v>-7</v>
      </c>
      <c r="AC234" s="469">
        <f>AB234/Z234</f>
        <v>-1.5021459227467811E-2</v>
      </c>
      <c r="AD234" s="20">
        <v>2486</v>
      </c>
      <c r="AE234" s="20">
        <v>2499</v>
      </c>
      <c r="AF234" s="16">
        <v>2498</v>
      </c>
      <c r="AG234" s="16"/>
      <c r="AH234" s="20">
        <v>1615</v>
      </c>
      <c r="AI234" s="20">
        <v>1593</v>
      </c>
      <c r="AJ234" s="16">
        <v>1573</v>
      </c>
      <c r="AL234" s="13">
        <v>1149193.2</v>
      </c>
      <c r="AM234" s="429">
        <v>1175147.29</v>
      </c>
      <c r="AN234" s="400">
        <f>K234*$AN$7</f>
        <v>1272364.32</v>
      </c>
      <c r="AO234" s="400"/>
      <c r="AP234" s="13">
        <v>197463.2</v>
      </c>
      <c r="AQ234" s="429">
        <v>257545.71</v>
      </c>
      <c r="AR234" s="400">
        <f>O234*$AR$7</f>
        <v>208911.15</v>
      </c>
      <c r="AS234" s="400"/>
      <c r="AT234" s="13">
        <v>1573497.12</v>
      </c>
      <c r="AU234" s="429">
        <v>1520010.6</v>
      </c>
      <c r="AV234" s="400">
        <f>S234*$AV$7</f>
        <v>1505736.81</v>
      </c>
      <c r="AW234" s="400"/>
      <c r="AX234" s="13">
        <v>1579283.9</v>
      </c>
      <c r="AY234" s="429">
        <v>1689596.3</v>
      </c>
      <c r="AZ234" s="400">
        <f>W234*$AZ$7</f>
        <v>1719335.8</v>
      </c>
      <c r="BA234" s="400"/>
      <c r="BB234" s="13">
        <v>164424.04</v>
      </c>
      <c r="BC234" s="429">
        <v>175479.78</v>
      </c>
      <c r="BD234" s="400">
        <f>AF234*$BD$7</f>
        <v>182928.54</v>
      </c>
      <c r="BE234" s="400"/>
      <c r="BF234" s="13">
        <v>134820.20000000001</v>
      </c>
      <c r="BG234" s="429">
        <v>137109.51</v>
      </c>
      <c r="BH234" s="400">
        <f>AJ234*$BH$7</f>
        <v>141113.82999999999</v>
      </c>
      <c r="BI234" s="400"/>
      <c r="BJ234" s="429">
        <v>4499437.4200000009</v>
      </c>
      <c r="BK234" s="429">
        <v>4642299.9000000004</v>
      </c>
      <c r="BL234" s="400">
        <f>SUM(AN234,AR234,AV234,AZ234)</f>
        <v>4706348.08</v>
      </c>
      <c r="BM234" s="380">
        <f>BL234-BK234</f>
        <v>64048.179999999702</v>
      </c>
      <c r="BN234" s="380">
        <f>BM234/G234</f>
        <v>21.659851200540988</v>
      </c>
      <c r="BO234" s="833"/>
      <c r="BP234" s="13">
        <v>4798681.6600000011</v>
      </c>
      <c r="BQ234" s="429">
        <v>4954889.1900000004</v>
      </c>
      <c r="BR234" s="400">
        <f>SUM(BH234,BD234,AZ234,AV234,AR234,AN234)</f>
        <v>5030390.45</v>
      </c>
      <c r="BS234" s="430">
        <f>BR234-BQ234</f>
        <v>75501.259999999776</v>
      </c>
      <c r="BT234" s="431">
        <f>BS234/G234</f>
        <v>25.533060534325255</v>
      </c>
    </row>
    <row r="235" spans="1:72">
      <c r="A235" s="346">
        <v>739</v>
      </c>
      <c r="B235" s="343">
        <v>9</v>
      </c>
      <c r="C235" s="343">
        <v>9</v>
      </c>
      <c r="D235" s="349" t="s">
        <v>266</v>
      </c>
      <c r="E235" s="20">
        <v>3216</v>
      </c>
      <c r="F235" s="20">
        <v>3188</v>
      </c>
      <c r="G235" s="12">
        <v>3094</v>
      </c>
      <c r="H235" s="12"/>
      <c r="I235" s="15">
        <v>112</v>
      </c>
      <c r="J235" s="15">
        <v>113</v>
      </c>
      <c r="K235" s="12">
        <v>103</v>
      </c>
      <c r="L235" s="12"/>
      <c r="M235" s="15">
        <v>16</v>
      </c>
      <c r="N235" s="15">
        <v>14</v>
      </c>
      <c r="O235" s="12">
        <v>20</v>
      </c>
      <c r="P235" s="12"/>
      <c r="Q235" s="15">
        <v>161</v>
      </c>
      <c r="R235" s="15">
        <v>150</v>
      </c>
      <c r="S235" s="12">
        <v>132</v>
      </c>
      <c r="T235" s="12"/>
      <c r="U235" s="15">
        <v>97</v>
      </c>
      <c r="V235" s="15">
        <v>91</v>
      </c>
      <c r="W235" s="12">
        <v>93</v>
      </c>
      <c r="X235" s="12"/>
      <c r="Y235" s="131">
        <v>386</v>
      </c>
      <c r="Z235" s="131">
        <v>368</v>
      </c>
      <c r="AA235" s="400">
        <f>SUM(K235,O235,S235,W235)</f>
        <v>348</v>
      </c>
      <c r="AB235" s="466">
        <f>AA235-Z235</f>
        <v>-20</v>
      </c>
      <c r="AC235" s="469">
        <f>AB235/Z235</f>
        <v>-5.434782608695652E-2</v>
      </c>
      <c r="AD235" s="20">
        <v>2830</v>
      </c>
      <c r="AE235" s="20">
        <v>2820</v>
      </c>
      <c r="AF235" s="16">
        <v>2746</v>
      </c>
      <c r="AG235" s="16"/>
      <c r="AH235" s="20">
        <v>1490</v>
      </c>
      <c r="AI235" s="20">
        <v>1472</v>
      </c>
      <c r="AJ235" s="16">
        <v>1396</v>
      </c>
      <c r="AL235" s="13">
        <v>946394.40000000014</v>
      </c>
      <c r="AM235" s="429">
        <v>1013676.67</v>
      </c>
      <c r="AN235" s="400">
        <f>K235*$AN$7</f>
        <v>963628.8600000001</v>
      </c>
      <c r="AO235" s="400"/>
      <c r="AP235" s="13">
        <v>143609.60000000001</v>
      </c>
      <c r="AQ235" s="429">
        <v>133542.22</v>
      </c>
      <c r="AR235" s="400">
        <f>O235*$AR$7</f>
        <v>198963</v>
      </c>
      <c r="AS235" s="400"/>
      <c r="AT235" s="13">
        <v>1217947.29</v>
      </c>
      <c r="AU235" s="429">
        <v>1225815</v>
      </c>
      <c r="AV235" s="400">
        <f>S235*$AV$7</f>
        <v>1086105.24</v>
      </c>
      <c r="AW235" s="400"/>
      <c r="AX235" s="13">
        <v>1255660.1499999999</v>
      </c>
      <c r="AY235" s="429">
        <v>1260272.6499999999</v>
      </c>
      <c r="AZ235" s="400">
        <f>W235*$AZ$7</f>
        <v>1343682.6</v>
      </c>
      <c r="BA235" s="400"/>
      <c r="BB235" s="13">
        <v>187176.2</v>
      </c>
      <c r="BC235" s="429">
        <v>198020.4</v>
      </c>
      <c r="BD235" s="400">
        <f>AF235*$BD$7</f>
        <v>201089.58000000002</v>
      </c>
      <c r="BE235" s="400"/>
      <c r="BF235" s="13">
        <v>124385.2</v>
      </c>
      <c r="BG235" s="429">
        <v>126695.03999999999</v>
      </c>
      <c r="BH235" s="400">
        <f>AJ235*$BH$7</f>
        <v>125235.15999999999</v>
      </c>
      <c r="BI235" s="400"/>
      <c r="BJ235" s="429">
        <v>3563611.44</v>
      </c>
      <c r="BK235" s="429">
        <v>3633306.54</v>
      </c>
      <c r="BL235" s="400">
        <f>SUM(AN235,AR235,AV235,AZ235)</f>
        <v>3592379.7</v>
      </c>
      <c r="BM235" s="380">
        <f>BL235-BK235</f>
        <v>-40926.839999999851</v>
      </c>
      <c r="BN235" s="380">
        <f>BM235/G235</f>
        <v>-13.227808661926261</v>
      </c>
      <c r="BO235" s="833"/>
      <c r="BP235" s="13">
        <v>3875172.8400000008</v>
      </c>
      <c r="BQ235" s="429">
        <v>3958021.98</v>
      </c>
      <c r="BR235" s="400">
        <f>SUM(BH235,BD235,AZ235,AV235,AR235,AN235)</f>
        <v>3918704.4400000004</v>
      </c>
      <c r="BS235" s="430">
        <f>BR235-BQ235</f>
        <v>-39317.539999999572</v>
      </c>
      <c r="BT235" s="431">
        <f>BS235/G235</f>
        <v>-12.707672915319836</v>
      </c>
    </row>
    <row r="236" spans="1:72">
      <c r="A236" s="346">
        <v>740</v>
      </c>
      <c r="B236" s="343">
        <v>10</v>
      </c>
      <c r="C236" s="343">
        <v>10</v>
      </c>
      <c r="D236" s="349" t="s">
        <v>267</v>
      </c>
      <c r="E236" s="20">
        <v>31843</v>
      </c>
      <c r="F236" s="20">
        <v>31460</v>
      </c>
      <c r="G236" s="12">
        <v>31008</v>
      </c>
      <c r="H236" s="12"/>
      <c r="I236" s="15">
        <v>970</v>
      </c>
      <c r="J236" s="15">
        <v>898</v>
      </c>
      <c r="K236" s="12">
        <v>903</v>
      </c>
      <c r="L236" s="12"/>
      <c r="M236" s="15">
        <v>205</v>
      </c>
      <c r="N236" s="15">
        <v>195</v>
      </c>
      <c r="O236" s="12">
        <v>157</v>
      </c>
      <c r="P236" s="12"/>
      <c r="Q236" s="15">
        <v>1583</v>
      </c>
      <c r="R236" s="15">
        <v>1523</v>
      </c>
      <c r="S236" s="12">
        <v>1449</v>
      </c>
      <c r="T236" s="12"/>
      <c r="U236" s="15">
        <v>954</v>
      </c>
      <c r="V236" s="15">
        <v>913</v>
      </c>
      <c r="W236" s="12">
        <v>884</v>
      </c>
      <c r="X236" s="12"/>
      <c r="Y236" s="131">
        <v>3712</v>
      </c>
      <c r="Z236" s="131">
        <v>3529</v>
      </c>
      <c r="AA236" s="400">
        <f>SUM(K236,O236,S236,W236)</f>
        <v>3393</v>
      </c>
      <c r="AB236" s="466">
        <f>AA236-Z236</f>
        <v>-136</v>
      </c>
      <c r="AC236" s="469">
        <f>AB236/Z236</f>
        <v>-3.8537829413431569E-2</v>
      </c>
      <c r="AD236" s="20">
        <v>28131</v>
      </c>
      <c r="AE236" s="20">
        <v>27931</v>
      </c>
      <c r="AF236" s="16">
        <v>27615</v>
      </c>
      <c r="AG236" s="16"/>
      <c r="AH236" s="20">
        <v>16384</v>
      </c>
      <c r="AI236" s="20">
        <v>16135</v>
      </c>
      <c r="AJ236" s="16">
        <v>15747</v>
      </c>
      <c r="AL236" s="13">
        <v>8196451.5000000009</v>
      </c>
      <c r="AM236" s="429">
        <v>8055589.8200000003</v>
      </c>
      <c r="AN236" s="400">
        <f>K236*$AN$7</f>
        <v>8448124.8600000013</v>
      </c>
      <c r="AO236" s="400"/>
      <c r="AP236" s="13">
        <v>1839998</v>
      </c>
      <c r="AQ236" s="429">
        <v>1860052.35</v>
      </c>
      <c r="AR236" s="400">
        <f>O236*$AR$7</f>
        <v>1561859.55</v>
      </c>
      <c r="AS236" s="400"/>
      <c r="AT236" s="13">
        <v>11975220.869999999</v>
      </c>
      <c r="AU236" s="429">
        <v>12446108.300000001</v>
      </c>
      <c r="AV236" s="400">
        <f>S236*$AV$7</f>
        <v>11922473.43</v>
      </c>
      <c r="AW236" s="400"/>
      <c r="AX236" s="13">
        <v>12349482.300000001</v>
      </c>
      <c r="AY236" s="429">
        <v>12644273.949999999</v>
      </c>
      <c r="AZ236" s="400">
        <f>W236*$AZ$7</f>
        <v>12772208.800000001</v>
      </c>
      <c r="BA236" s="400"/>
      <c r="BB236" s="13">
        <v>1860584.34</v>
      </c>
      <c r="BC236" s="429">
        <v>1961314.82</v>
      </c>
      <c r="BD236" s="400">
        <f>AF236*$BD$7</f>
        <v>2022246.4500000002</v>
      </c>
      <c r="BE236" s="400"/>
      <c r="BF236" s="13">
        <v>1367736.3200000001</v>
      </c>
      <c r="BG236" s="429">
        <v>1388739.45</v>
      </c>
      <c r="BH236" s="400">
        <f>AJ236*$BH$7</f>
        <v>1412663.3699999999</v>
      </c>
      <c r="BI236" s="400"/>
      <c r="BJ236" s="429">
        <v>34361152.670000002</v>
      </c>
      <c r="BK236" s="429">
        <v>35006024.420000002</v>
      </c>
      <c r="BL236" s="400">
        <f>SUM(AN236,AR236,AV236,AZ236)</f>
        <v>34704666.640000001</v>
      </c>
      <c r="BM236" s="380">
        <f>BL236-BK236</f>
        <v>-301357.78000000119</v>
      </c>
      <c r="BN236" s="380">
        <f>BM236/G236</f>
        <v>-9.7187106553147959</v>
      </c>
      <c r="BO236" s="833"/>
      <c r="BP236" s="13">
        <v>37589473.330000013</v>
      </c>
      <c r="BQ236" s="429">
        <v>38356078.690000013</v>
      </c>
      <c r="BR236" s="400">
        <f>SUM(BH236,BD236,AZ236,AV236,AR236,AN236)</f>
        <v>38139576.460000001</v>
      </c>
      <c r="BS236" s="430">
        <f>BR236-BQ236</f>
        <v>-216502.23000001162</v>
      </c>
      <c r="BT236" s="431">
        <f>BS236/G236</f>
        <v>-6.9821410603718919</v>
      </c>
    </row>
    <row r="237" spans="1:72">
      <c r="A237" s="346">
        <v>742</v>
      </c>
      <c r="B237" s="343">
        <v>19</v>
      </c>
      <c r="C237" s="343">
        <v>19</v>
      </c>
      <c r="D237" s="349" t="s">
        <v>268</v>
      </c>
      <c r="E237" s="20">
        <v>978</v>
      </c>
      <c r="F237" s="20">
        <v>964</v>
      </c>
      <c r="G237" s="12">
        <v>974</v>
      </c>
      <c r="H237" s="12"/>
      <c r="I237" s="15">
        <v>42</v>
      </c>
      <c r="J237" s="15">
        <v>36</v>
      </c>
      <c r="K237" s="12">
        <v>38</v>
      </c>
      <c r="L237" s="12"/>
      <c r="M237" s="15">
        <v>6</v>
      </c>
      <c r="N237" s="15">
        <v>9</v>
      </c>
      <c r="O237" s="12">
        <v>6</v>
      </c>
      <c r="P237" s="12"/>
      <c r="Q237" s="15">
        <v>40</v>
      </c>
      <c r="R237" s="15">
        <v>40</v>
      </c>
      <c r="S237" s="12">
        <v>40</v>
      </c>
      <c r="T237" s="12"/>
      <c r="U237" s="15">
        <v>21</v>
      </c>
      <c r="V237" s="15">
        <v>20</v>
      </c>
      <c r="W237" s="12">
        <v>24</v>
      </c>
      <c r="X237" s="12"/>
      <c r="Y237" s="131">
        <v>109</v>
      </c>
      <c r="Z237" s="131">
        <v>105</v>
      </c>
      <c r="AA237" s="400">
        <f>SUM(K237,O237,S237,W237)</f>
        <v>108</v>
      </c>
      <c r="AB237" s="466">
        <f>AA237-Z237</f>
        <v>3</v>
      </c>
      <c r="AC237" s="469">
        <f>AB237/Z237</f>
        <v>2.8571428571428571E-2</v>
      </c>
      <c r="AD237" s="20">
        <v>869</v>
      </c>
      <c r="AE237" s="20">
        <v>859</v>
      </c>
      <c r="AF237" s="16">
        <v>866</v>
      </c>
      <c r="AG237" s="16"/>
      <c r="AH237" s="20">
        <v>508</v>
      </c>
      <c r="AI237" s="20">
        <v>489</v>
      </c>
      <c r="AJ237" s="16">
        <v>485</v>
      </c>
      <c r="AL237" s="13">
        <v>354897.9</v>
      </c>
      <c r="AM237" s="429">
        <v>322941.24</v>
      </c>
      <c r="AN237" s="400">
        <f>K237*$AN$7</f>
        <v>355513.56000000006</v>
      </c>
      <c r="AO237" s="400"/>
      <c r="AP237" s="13">
        <v>53853.600000000013</v>
      </c>
      <c r="AQ237" s="429">
        <v>85848.569999999992</v>
      </c>
      <c r="AR237" s="400">
        <f>O237*$AR$7</f>
        <v>59688.899999999994</v>
      </c>
      <c r="AS237" s="400"/>
      <c r="AT237" s="13">
        <v>302595.59999999998</v>
      </c>
      <c r="AU237" s="429">
        <v>326884</v>
      </c>
      <c r="AV237" s="400">
        <f>S237*$AV$7</f>
        <v>329122.8</v>
      </c>
      <c r="AW237" s="400"/>
      <c r="AX237" s="13">
        <v>271843.95</v>
      </c>
      <c r="AY237" s="429">
        <v>276983</v>
      </c>
      <c r="AZ237" s="400">
        <f>W237*$AZ$7</f>
        <v>346756.80000000005</v>
      </c>
      <c r="BA237" s="400"/>
      <c r="BB237" s="13">
        <v>57475.66</v>
      </c>
      <c r="BC237" s="429">
        <v>60318.98</v>
      </c>
      <c r="BD237" s="400">
        <f>AF237*$BD$7</f>
        <v>63417.18</v>
      </c>
      <c r="BE237" s="400"/>
      <c r="BF237" s="13">
        <v>42407.839999999997</v>
      </c>
      <c r="BG237" s="429">
        <v>42088.23</v>
      </c>
      <c r="BH237" s="400">
        <f>AJ237*$BH$7</f>
        <v>43509.35</v>
      </c>
      <c r="BI237" s="400"/>
      <c r="BJ237" s="429">
        <v>983191.05</v>
      </c>
      <c r="BK237" s="429">
        <v>1012656.81</v>
      </c>
      <c r="BL237" s="400">
        <f>SUM(AN237,AR237,AV237,AZ237)</f>
        <v>1091082.06</v>
      </c>
      <c r="BM237" s="380">
        <f>BL237-BK237</f>
        <v>78425.25</v>
      </c>
      <c r="BN237" s="380">
        <f>BM237/G237</f>
        <v>80.518737166324442</v>
      </c>
      <c r="BO237" s="833"/>
      <c r="BP237" s="13">
        <v>1083074.55</v>
      </c>
      <c r="BQ237" s="429">
        <v>1115064.02</v>
      </c>
      <c r="BR237" s="400">
        <f>SUM(BH237,BD237,AZ237,AV237,AR237,AN237)</f>
        <v>1198008.5900000003</v>
      </c>
      <c r="BS237" s="430">
        <f>BR237-BQ237</f>
        <v>82944.570000000298</v>
      </c>
      <c r="BT237" s="431">
        <f>BS237/G237</f>
        <v>85.158696098562928</v>
      </c>
    </row>
    <row r="238" spans="1:72">
      <c r="A238" s="346">
        <v>743</v>
      </c>
      <c r="B238" s="343">
        <v>14</v>
      </c>
      <c r="C238" s="343">
        <v>14</v>
      </c>
      <c r="D238" s="349" t="s">
        <v>269</v>
      </c>
      <c r="E238" s="20">
        <v>66160</v>
      </c>
      <c r="F238" s="20">
        <v>66611</v>
      </c>
      <c r="G238" s="12">
        <v>67283</v>
      </c>
      <c r="H238" s="12"/>
      <c r="I238" s="15">
        <v>3827</v>
      </c>
      <c r="J238" s="15">
        <v>3768</v>
      </c>
      <c r="K238" s="12">
        <v>3785</v>
      </c>
      <c r="L238" s="12"/>
      <c r="M238" s="15">
        <v>724</v>
      </c>
      <c r="N238" s="15">
        <v>664</v>
      </c>
      <c r="O238" s="12">
        <v>677</v>
      </c>
      <c r="P238" s="12"/>
      <c r="Q238" s="15">
        <v>4797</v>
      </c>
      <c r="R238" s="15">
        <v>4751</v>
      </c>
      <c r="S238" s="12">
        <v>4591</v>
      </c>
      <c r="T238" s="12"/>
      <c r="U238" s="15">
        <v>2393</v>
      </c>
      <c r="V238" s="15">
        <v>2463</v>
      </c>
      <c r="W238" s="12">
        <v>2538</v>
      </c>
      <c r="X238" s="12"/>
      <c r="Y238" s="131">
        <v>11741</v>
      </c>
      <c r="Z238" s="131">
        <v>11646</v>
      </c>
      <c r="AA238" s="400">
        <f>SUM(K238,O238,S238,W238)</f>
        <v>11591</v>
      </c>
      <c r="AB238" s="466">
        <f>AA238-Z238</f>
        <v>-55</v>
      </c>
      <c r="AC238" s="469">
        <f>AB238/Z238</f>
        <v>-4.7226515541816932E-3</v>
      </c>
      <c r="AD238" s="20">
        <v>54419</v>
      </c>
      <c r="AE238" s="20">
        <v>54965</v>
      </c>
      <c r="AF238" s="16">
        <v>55692</v>
      </c>
      <c r="AG238" s="16"/>
      <c r="AH238" s="20">
        <v>39090</v>
      </c>
      <c r="AI238" s="20">
        <v>39341</v>
      </c>
      <c r="AJ238" s="16">
        <v>39743</v>
      </c>
      <c r="AL238" s="13">
        <v>32337958.649999999</v>
      </c>
      <c r="AM238" s="429">
        <v>33801183.119999997</v>
      </c>
      <c r="AN238" s="400">
        <f>K238*$AN$7</f>
        <v>35411021.700000003</v>
      </c>
      <c r="AO238" s="400"/>
      <c r="AP238" s="13">
        <v>6498334.4000000004</v>
      </c>
      <c r="AQ238" s="429">
        <v>6333716.7199999997</v>
      </c>
      <c r="AR238" s="400">
        <f>O238*$AR$7</f>
        <v>6734897.5499999998</v>
      </c>
      <c r="AS238" s="400"/>
      <c r="AT238" s="13">
        <v>36288777.329999998</v>
      </c>
      <c r="AU238" s="429">
        <v>38825647.100000001</v>
      </c>
      <c r="AV238" s="400">
        <f>S238*$AV$7</f>
        <v>37775069.369999997</v>
      </c>
      <c r="AW238" s="400"/>
      <c r="AX238" s="13">
        <v>30977265.350000001</v>
      </c>
      <c r="AY238" s="429">
        <v>34110456.450000003</v>
      </c>
      <c r="AZ238" s="400">
        <f>W238*$AZ$7</f>
        <v>36669531.600000001</v>
      </c>
      <c r="BA238" s="400"/>
      <c r="BB238" s="13">
        <v>3599272.66</v>
      </c>
      <c r="BC238" s="429">
        <v>3859642.3</v>
      </c>
      <c r="BD238" s="400">
        <f>AF238*$BD$7</f>
        <v>4078325.16</v>
      </c>
      <c r="BE238" s="400"/>
      <c r="BF238" s="13">
        <v>3263233.2</v>
      </c>
      <c r="BG238" s="429">
        <v>3386079.87</v>
      </c>
      <c r="BH238" s="400">
        <f>AJ238*$BH$7</f>
        <v>3565344.53</v>
      </c>
      <c r="BI238" s="400"/>
      <c r="BJ238" s="429">
        <v>106102335.73</v>
      </c>
      <c r="BK238" s="429">
        <v>113071003.39</v>
      </c>
      <c r="BL238" s="400">
        <f>SUM(AN238,AR238,AV238,AZ238)</f>
        <v>116590520.22</v>
      </c>
      <c r="BM238" s="380">
        <f>BL238-BK238</f>
        <v>3519516.8299999982</v>
      </c>
      <c r="BN238" s="380">
        <f>BM238/G238</f>
        <v>52.309154318327039</v>
      </c>
      <c r="BO238" s="833"/>
      <c r="BP238" s="13">
        <v>112964841.59</v>
      </c>
      <c r="BQ238" s="429">
        <v>120316725.56</v>
      </c>
      <c r="BR238" s="400">
        <f>SUM(BH238,BD238,AZ238,AV238,AR238,AN238)</f>
        <v>124234189.91</v>
      </c>
      <c r="BS238" s="430">
        <f>BR238-BQ238</f>
        <v>3917464.349999994</v>
      </c>
      <c r="BT238" s="431">
        <f>BS238/G238</f>
        <v>58.223687261269475</v>
      </c>
    </row>
    <row r="239" spans="1:72">
      <c r="A239" s="346">
        <v>746</v>
      </c>
      <c r="B239" s="343">
        <v>17</v>
      </c>
      <c r="C239" s="343">
        <v>17</v>
      </c>
      <c r="D239" s="349" t="s">
        <v>270</v>
      </c>
      <c r="E239" s="20">
        <v>4713</v>
      </c>
      <c r="F239" s="20">
        <v>4603</v>
      </c>
      <c r="G239" s="12">
        <v>4585</v>
      </c>
      <c r="H239" s="12"/>
      <c r="I239" s="15">
        <v>331</v>
      </c>
      <c r="J239" s="15">
        <v>310</v>
      </c>
      <c r="K239" s="12">
        <v>297</v>
      </c>
      <c r="L239" s="12"/>
      <c r="M239" s="15">
        <v>73</v>
      </c>
      <c r="N239" s="15">
        <v>60</v>
      </c>
      <c r="O239" s="12">
        <v>54</v>
      </c>
      <c r="P239" s="12"/>
      <c r="Q239" s="15">
        <v>480</v>
      </c>
      <c r="R239" s="15">
        <v>448</v>
      </c>
      <c r="S239" s="12">
        <v>425</v>
      </c>
      <c r="T239" s="12"/>
      <c r="U239" s="15">
        <v>300</v>
      </c>
      <c r="V239" s="15">
        <v>280</v>
      </c>
      <c r="W239" s="12">
        <v>267</v>
      </c>
      <c r="X239" s="12"/>
      <c r="Y239" s="131">
        <v>1184</v>
      </c>
      <c r="Z239" s="131">
        <v>1098</v>
      </c>
      <c r="AA239" s="400">
        <f>SUM(K239,O239,S239,W239)</f>
        <v>1043</v>
      </c>
      <c r="AB239" s="466">
        <f>AA239-Z239</f>
        <v>-55</v>
      </c>
      <c r="AC239" s="469">
        <f>AB239/Z239</f>
        <v>-5.0091074681238613E-2</v>
      </c>
      <c r="AD239" s="20">
        <v>3529</v>
      </c>
      <c r="AE239" s="20">
        <v>3505</v>
      </c>
      <c r="AF239" s="16">
        <v>3542</v>
      </c>
      <c r="AG239" s="16"/>
      <c r="AH239" s="20">
        <v>2384</v>
      </c>
      <c r="AI239" s="20">
        <v>2323</v>
      </c>
      <c r="AJ239" s="16">
        <v>2366</v>
      </c>
      <c r="AL239" s="13">
        <v>2796933.45</v>
      </c>
      <c r="AM239" s="429">
        <v>2780882.9</v>
      </c>
      <c r="AN239" s="400">
        <f>K239*$AN$7</f>
        <v>2778619.14</v>
      </c>
      <c r="AO239" s="400"/>
      <c r="AP239" s="13">
        <v>655218.80000000005</v>
      </c>
      <c r="AQ239" s="429">
        <v>572323.79999999993</v>
      </c>
      <c r="AR239" s="400">
        <f>O239*$AR$7</f>
        <v>537200.1</v>
      </c>
      <c r="AS239" s="400"/>
      <c r="AT239" s="13">
        <v>3631147.2</v>
      </c>
      <c r="AU239" s="429">
        <v>3661100.8</v>
      </c>
      <c r="AV239" s="400">
        <f>S239*$AV$7</f>
        <v>3496929.75</v>
      </c>
      <c r="AW239" s="400"/>
      <c r="AX239" s="13">
        <v>3883485</v>
      </c>
      <c r="AY239" s="429">
        <v>3877762</v>
      </c>
      <c r="AZ239" s="400">
        <f>W239*$AZ$7</f>
        <v>3857669.4000000004</v>
      </c>
      <c r="BA239" s="400"/>
      <c r="BB239" s="13">
        <v>233408.06</v>
      </c>
      <c r="BC239" s="429">
        <v>246121.1</v>
      </c>
      <c r="BD239" s="400">
        <f>AF239*$BD$7</f>
        <v>259380.66</v>
      </c>
      <c r="BE239" s="400"/>
      <c r="BF239" s="13">
        <v>199016.32000000001</v>
      </c>
      <c r="BG239" s="429">
        <v>199940.61</v>
      </c>
      <c r="BH239" s="400">
        <f>AJ239*$BH$7</f>
        <v>212253.86</v>
      </c>
      <c r="BI239" s="400"/>
      <c r="BJ239" s="429">
        <v>10966784.449999999</v>
      </c>
      <c r="BK239" s="429">
        <v>10892069.5</v>
      </c>
      <c r="BL239" s="400">
        <f>SUM(AN239,AR239,AV239,AZ239)</f>
        <v>10670418.390000001</v>
      </c>
      <c r="BM239" s="380">
        <f>BL239-BK239</f>
        <v>-221651.1099999994</v>
      </c>
      <c r="BN239" s="380">
        <f>BM239/G239</f>
        <v>-48.342663031624731</v>
      </c>
      <c r="BO239" s="833"/>
      <c r="BP239" s="13">
        <v>11399208.83</v>
      </c>
      <c r="BQ239" s="429">
        <v>11338131.210000001</v>
      </c>
      <c r="BR239" s="400">
        <f>SUM(BH239,BD239,AZ239,AV239,AR239,AN239)</f>
        <v>11142052.91</v>
      </c>
      <c r="BS239" s="430">
        <f>BR239-BQ239</f>
        <v>-196078.30000000075</v>
      </c>
      <c r="BT239" s="431">
        <f>BS239/G239</f>
        <v>-42.765169029444003</v>
      </c>
    </row>
    <row r="240" spans="1:72">
      <c r="A240" s="346">
        <v>747</v>
      </c>
      <c r="B240" s="343">
        <v>4</v>
      </c>
      <c r="C240" s="343">
        <v>4</v>
      </c>
      <c r="D240" s="349" t="s">
        <v>271</v>
      </c>
      <c r="E240" s="20">
        <v>1283</v>
      </c>
      <c r="F240" s="20">
        <v>1264</v>
      </c>
      <c r="G240" s="12">
        <v>1229</v>
      </c>
      <c r="H240" s="12"/>
      <c r="I240" s="15">
        <v>39</v>
      </c>
      <c r="J240" s="15">
        <v>37</v>
      </c>
      <c r="K240" s="12">
        <v>31</v>
      </c>
      <c r="L240" s="12"/>
      <c r="M240" s="15">
        <v>8</v>
      </c>
      <c r="N240" s="15">
        <v>10</v>
      </c>
      <c r="O240" s="12">
        <v>10</v>
      </c>
      <c r="P240" s="12"/>
      <c r="Q240" s="15">
        <v>66</v>
      </c>
      <c r="R240" s="15">
        <v>62</v>
      </c>
      <c r="S240" s="12">
        <v>56</v>
      </c>
      <c r="T240" s="12"/>
      <c r="U240" s="15">
        <v>33</v>
      </c>
      <c r="V240" s="15">
        <v>37</v>
      </c>
      <c r="W240" s="12">
        <v>41</v>
      </c>
      <c r="X240" s="12"/>
      <c r="Y240" s="131">
        <v>146</v>
      </c>
      <c r="Z240" s="131">
        <v>146</v>
      </c>
      <c r="AA240" s="400">
        <f>SUM(K240,O240,S240,W240)</f>
        <v>138</v>
      </c>
      <c r="AB240" s="466">
        <f>AA240-Z240</f>
        <v>-8</v>
      </c>
      <c r="AC240" s="469">
        <f>AB240/Z240</f>
        <v>-5.4794520547945202E-2</v>
      </c>
      <c r="AD240" s="20">
        <v>1137</v>
      </c>
      <c r="AE240" s="20">
        <v>1118</v>
      </c>
      <c r="AF240" s="16">
        <v>1091</v>
      </c>
      <c r="AG240" s="16"/>
      <c r="AH240" s="20">
        <v>593</v>
      </c>
      <c r="AI240" s="20">
        <v>580</v>
      </c>
      <c r="AJ240" s="16">
        <v>565</v>
      </c>
      <c r="AL240" s="13">
        <v>329548.05</v>
      </c>
      <c r="AM240" s="429">
        <v>331911.83</v>
      </c>
      <c r="AN240" s="400">
        <f>K240*$AN$7</f>
        <v>290024.22000000003</v>
      </c>
      <c r="AO240" s="400"/>
      <c r="AP240" s="13">
        <v>71804.800000000003</v>
      </c>
      <c r="AQ240" s="429">
        <v>95387.299999999988</v>
      </c>
      <c r="AR240" s="400">
        <f>O240*$AR$7</f>
        <v>99481.5</v>
      </c>
      <c r="AS240" s="400"/>
      <c r="AT240" s="13">
        <v>499282.74</v>
      </c>
      <c r="AU240" s="429">
        <v>506670.2</v>
      </c>
      <c r="AV240" s="400">
        <f>S240*$AV$7</f>
        <v>460771.92</v>
      </c>
      <c r="AW240" s="400"/>
      <c r="AX240" s="13">
        <v>427183.35</v>
      </c>
      <c r="AY240" s="429">
        <v>512418.55</v>
      </c>
      <c r="AZ240" s="400">
        <f>W240*$AZ$7</f>
        <v>592376.20000000007</v>
      </c>
      <c r="BA240" s="400"/>
      <c r="BB240" s="13">
        <v>75201.180000000008</v>
      </c>
      <c r="BC240" s="429">
        <v>78505.959999999992</v>
      </c>
      <c r="BD240" s="400">
        <f>AF240*$BD$7</f>
        <v>79893.930000000008</v>
      </c>
      <c r="BE240" s="400"/>
      <c r="BF240" s="13">
        <v>49503.64</v>
      </c>
      <c r="BG240" s="429">
        <v>49920.6</v>
      </c>
      <c r="BH240" s="400">
        <f>AJ240*$BH$7</f>
        <v>50686.149999999994</v>
      </c>
      <c r="BI240" s="400"/>
      <c r="BJ240" s="429">
        <v>1327818.94</v>
      </c>
      <c r="BK240" s="429">
        <v>1446387.88</v>
      </c>
      <c r="BL240" s="400">
        <f>SUM(AN240,AR240,AV240,AZ240)</f>
        <v>1442653.84</v>
      </c>
      <c r="BM240" s="380">
        <f>BL240-BK240</f>
        <v>-3734.0399999998044</v>
      </c>
      <c r="BN240" s="380">
        <f>BM240/G240</f>
        <v>-3.0382750203415823</v>
      </c>
      <c r="BO240" s="833"/>
      <c r="BP240" s="13">
        <v>1452523.76</v>
      </c>
      <c r="BQ240" s="429">
        <v>1574814.44</v>
      </c>
      <c r="BR240" s="400">
        <f>SUM(BH240,BD240,AZ240,AV240,AR240,AN240)</f>
        <v>1573233.92</v>
      </c>
      <c r="BS240" s="430">
        <f>BR240-BQ240</f>
        <v>-1580.5200000000186</v>
      </c>
      <c r="BT240" s="431">
        <f>BS240/G240</f>
        <v>-1.2860211554109184</v>
      </c>
    </row>
    <row r="241" spans="1:72">
      <c r="A241" s="346">
        <v>748</v>
      </c>
      <c r="B241" s="343">
        <v>17</v>
      </c>
      <c r="C241" s="343">
        <v>17</v>
      </c>
      <c r="D241" s="349" t="s">
        <v>272</v>
      </c>
      <c r="E241" s="20">
        <v>4837</v>
      </c>
      <c r="F241" s="20">
        <v>4804</v>
      </c>
      <c r="G241" s="12">
        <v>4723</v>
      </c>
      <c r="H241" s="12"/>
      <c r="I241" s="15">
        <v>304</v>
      </c>
      <c r="J241" s="15">
        <v>278</v>
      </c>
      <c r="K241" s="12">
        <v>292</v>
      </c>
      <c r="L241" s="12"/>
      <c r="M241" s="15">
        <v>68</v>
      </c>
      <c r="N241" s="15">
        <v>68</v>
      </c>
      <c r="O241" s="12">
        <v>40</v>
      </c>
      <c r="P241" s="12"/>
      <c r="Q241" s="15">
        <v>429</v>
      </c>
      <c r="R241" s="15">
        <v>425</v>
      </c>
      <c r="S241" s="12">
        <v>410</v>
      </c>
      <c r="T241" s="12"/>
      <c r="U241" s="15">
        <v>251</v>
      </c>
      <c r="V241" s="15">
        <v>253</v>
      </c>
      <c r="W241" s="12">
        <v>244</v>
      </c>
      <c r="X241" s="12"/>
      <c r="Y241" s="131">
        <v>1052</v>
      </c>
      <c r="Z241" s="131">
        <v>1024</v>
      </c>
      <c r="AA241" s="400">
        <f>SUM(K241,O241,S241,W241)</f>
        <v>986</v>
      </c>
      <c r="AB241" s="466">
        <f>AA241-Z241</f>
        <v>-38</v>
      </c>
      <c r="AC241" s="469">
        <f>AB241/Z241</f>
        <v>-3.7109375E-2</v>
      </c>
      <c r="AD241" s="20">
        <v>3785</v>
      </c>
      <c r="AE241" s="20">
        <v>3780</v>
      </c>
      <c r="AF241" s="16">
        <v>3737</v>
      </c>
      <c r="AG241" s="16"/>
      <c r="AH241" s="20">
        <v>2333</v>
      </c>
      <c r="AI241" s="20">
        <v>2311</v>
      </c>
      <c r="AJ241" s="16">
        <v>2251</v>
      </c>
      <c r="AL241" s="13">
        <v>2568784.7999999998</v>
      </c>
      <c r="AM241" s="429">
        <v>2493824.02</v>
      </c>
      <c r="AN241" s="400">
        <f>K241*$AN$7</f>
        <v>2731841.04</v>
      </c>
      <c r="AO241" s="400"/>
      <c r="AP241" s="13">
        <v>610340.80000000005</v>
      </c>
      <c r="AQ241" s="429">
        <v>648633.64</v>
      </c>
      <c r="AR241" s="400">
        <f>O241*$AR$7</f>
        <v>397926</v>
      </c>
      <c r="AS241" s="400"/>
      <c r="AT241" s="13">
        <v>3245337.81</v>
      </c>
      <c r="AU241" s="429">
        <v>3473142.5</v>
      </c>
      <c r="AV241" s="400">
        <f>S241*$AV$7</f>
        <v>3373508.6999999997</v>
      </c>
      <c r="AW241" s="400"/>
      <c r="AX241" s="13">
        <v>3249182.45</v>
      </c>
      <c r="AY241" s="429">
        <v>3503834.95</v>
      </c>
      <c r="AZ241" s="400">
        <f>W241*$AZ$7</f>
        <v>3525360.8000000003</v>
      </c>
      <c r="BA241" s="400"/>
      <c r="BB241" s="13">
        <v>250339.9</v>
      </c>
      <c r="BC241" s="429">
        <v>265431.59999999998</v>
      </c>
      <c r="BD241" s="400">
        <f>AF241*$BD$7</f>
        <v>273660.51</v>
      </c>
      <c r="BE241" s="400"/>
      <c r="BF241" s="13">
        <v>194758.84</v>
      </c>
      <c r="BG241" s="429">
        <v>198907.77</v>
      </c>
      <c r="BH241" s="400">
        <f>AJ241*$BH$7</f>
        <v>201937.21</v>
      </c>
      <c r="BI241" s="400"/>
      <c r="BJ241" s="429">
        <v>9673645.8599999994</v>
      </c>
      <c r="BK241" s="429">
        <v>10119435.109999999</v>
      </c>
      <c r="BL241" s="400">
        <f>SUM(AN241,AR241,AV241,AZ241)</f>
        <v>10028636.540000001</v>
      </c>
      <c r="BM241" s="380">
        <f>BL241-BK241</f>
        <v>-90798.569999998435</v>
      </c>
      <c r="BN241" s="380">
        <f>BM241/G241</f>
        <v>-19.224766038534497</v>
      </c>
      <c r="BO241" s="833"/>
      <c r="BP241" s="13">
        <v>10118744.6</v>
      </c>
      <c r="BQ241" s="429">
        <v>10583774.48</v>
      </c>
      <c r="BR241" s="400">
        <f>SUM(BH241,BD241,AZ241,AV241,AR241,AN241)</f>
        <v>10504234.260000002</v>
      </c>
      <c r="BS241" s="430">
        <f>BR241-BQ241</f>
        <v>-79540.219999998808</v>
      </c>
      <c r="BT241" s="431">
        <f>BS241/G241</f>
        <v>-16.841037476180141</v>
      </c>
    </row>
    <row r="242" spans="1:72">
      <c r="A242" s="346">
        <v>749</v>
      </c>
      <c r="B242" s="343">
        <v>11</v>
      </c>
      <c r="C242" s="343">
        <v>11</v>
      </c>
      <c r="D242" s="349" t="s">
        <v>273</v>
      </c>
      <c r="E242" s="20">
        <v>21290</v>
      </c>
      <c r="F242" s="20">
        <v>21269</v>
      </c>
      <c r="G242" s="12">
        <v>21348</v>
      </c>
      <c r="H242" s="12"/>
      <c r="I242" s="15">
        <v>1243</v>
      </c>
      <c r="J242" s="15">
        <v>1176</v>
      </c>
      <c r="K242" s="12">
        <v>1166</v>
      </c>
      <c r="L242" s="12"/>
      <c r="M242" s="15">
        <v>254</v>
      </c>
      <c r="N242" s="15">
        <v>258</v>
      </c>
      <c r="O242" s="12">
        <v>233</v>
      </c>
      <c r="P242" s="12"/>
      <c r="Q242" s="15">
        <v>1833</v>
      </c>
      <c r="R242" s="15">
        <v>1771</v>
      </c>
      <c r="S242" s="12">
        <v>1725</v>
      </c>
      <c r="T242" s="12"/>
      <c r="U242" s="15">
        <v>923</v>
      </c>
      <c r="V242" s="15">
        <v>925</v>
      </c>
      <c r="W242" s="12">
        <v>929</v>
      </c>
      <c r="X242" s="12"/>
      <c r="Y242" s="131">
        <v>4253</v>
      </c>
      <c r="Z242" s="131">
        <v>4130</v>
      </c>
      <c r="AA242" s="400">
        <f>SUM(K242,O242,S242,W242)</f>
        <v>4053</v>
      </c>
      <c r="AB242" s="466">
        <f>AA242-Z242</f>
        <v>-77</v>
      </c>
      <c r="AC242" s="469">
        <f>AB242/Z242</f>
        <v>-1.864406779661017E-2</v>
      </c>
      <c r="AD242" s="20">
        <v>17037</v>
      </c>
      <c r="AE242" s="20">
        <v>17139</v>
      </c>
      <c r="AF242" s="16">
        <v>17295</v>
      </c>
      <c r="AG242" s="16"/>
      <c r="AH242" s="20">
        <v>11609</v>
      </c>
      <c r="AI242" s="20">
        <v>11616</v>
      </c>
      <c r="AJ242" s="16">
        <v>11625</v>
      </c>
      <c r="AL242" s="13">
        <v>10503287.85</v>
      </c>
      <c r="AM242" s="429">
        <v>10549413.84</v>
      </c>
      <c r="AN242" s="400">
        <f>K242*$AN$7</f>
        <v>10908652.920000002</v>
      </c>
      <c r="AO242" s="400"/>
      <c r="AP242" s="13">
        <v>2279802.4</v>
      </c>
      <c r="AQ242" s="429">
        <v>2460992.34</v>
      </c>
      <c r="AR242" s="400">
        <f>O242*$AR$7</f>
        <v>2317918.9499999997</v>
      </c>
      <c r="AS242" s="400"/>
      <c r="AT242" s="13">
        <v>13866443.369999999</v>
      </c>
      <c r="AU242" s="429">
        <v>14472789.1</v>
      </c>
      <c r="AV242" s="400">
        <f>S242*$AV$7</f>
        <v>14193420.75</v>
      </c>
      <c r="AW242" s="400"/>
      <c r="AX242" s="13">
        <v>11948188.85</v>
      </c>
      <c r="AY242" s="429">
        <v>12810463.75</v>
      </c>
      <c r="AZ242" s="400">
        <f>W242*$AZ$7</f>
        <v>13422377.800000001</v>
      </c>
      <c r="BA242" s="400"/>
      <c r="BB242" s="13">
        <v>1126827.18</v>
      </c>
      <c r="BC242" s="429">
        <v>1203500.58</v>
      </c>
      <c r="BD242" s="400">
        <f>AF242*$BD$7</f>
        <v>1266512.8500000001</v>
      </c>
      <c r="BE242" s="400"/>
      <c r="BF242" s="13">
        <v>969119.32000000007</v>
      </c>
      <c r="BG242" s="429">
        <v>999789.11999999988</v>
      </c>
      <c r="BH242" s="400">
        <f>AJ242*$BH$7</f>
        <v>1042878.7499999999</v>
      </c>
      <c r="BI242" s="400"/>
      <c r="BJ242" s="429">
        <v>38597722.470000014</v>
      </c>
      <c r="BK242" s="429">
        <v>40293659.030000001</v>
      </c>
      <c r="BL242" s="400">
        <f>SUM(AN242,AR242,AV242,AZ242)</f>
        <v>40842370.420000002</v>
      </c>
      <c r="BM242" s="380">
        <f>BL242-BK242</f>
        <v>548711.3900000006</v>
      </c>
      <c r="BN242" s="380">
        <f>BM242/G242</f>
        <v>25.703175473112264</v>
      </c>
      <c r="BO242" s="833"/>
      <c r="BP242" s="13">
        <v>40693668.970000014</v>
      </c>
      <c r="BQ242" s="429">
        <v>42496948.729999997</v>
      </c>
      <c r="BR242" s="400">
        <f>SUM(BH242,BD242,AZ242,AV242,AR242,AN242)</f>
        <v>43151762.019999996</v>
      </c>
      <c r="BS242" s="430">
        <f>BR242-BQ242</f>
        <v>654813.28999999911</v>
      </c>
      <c r="BT242" s="431">
        <f>BS242/G242</f>
        <v>30.673285085253845</v>
      </c>
    </row>
    <row r="243" spans="1:72">
      <c r="A243" s="346">
        <v>751</v>
      </c>
      <c r="B243" s="343">
        <v>19</v>
      </c>
      <c r="C243" s="343">
        <v>19</v>
      </c>
      <c r="D243" s="349" t="s">
        <v>274</v>
      </c>
      <c r="E243" s="20">
        <v>2828</v>
      </c>
      <c r="F243" s="20">
        <v>2778</v>
      </c>
      <c r="G243" s="12">
        <v>2701</v>
      </c>
      <c r="H243" s="12"/>
      <c r="I243" s="15">
        <v>94</v>
      </c>
      <c r="J243" s="15">
        <v>89</v>
      </c>
      <c r="K243" s="12">
        <v>89</v>
      </c>
      <c r="L243" s="12"/>
      <c r="M243" s="15">
        <v>24</v>
      </c>
      <c r="N243" s="15">
        <v>17</v>
      </c>
      <c r="O243" s="12">
        <v>11</v>
      </c>
      <c r="P243" s="12"/>
      <c r="Q243" s="15">
        <v>165</v>
      </c>
      <c r="R243" s="15">
        <v>163</v>
      </c>
      <c r="S243" s="12">
        <v>132</v>
      </c>
      <c r="T243" s="12"/>
      <c r="U243" s="15">
        <v>100</v>
      </c>
      <c r="V243" s="15">
        <v>98</v>
      </c>
      <c r="W243" s="12">
        <v>107</v>
      </c>
      <c r="X243" s="12"/>
      <c r="Y243" s="131">
        <v>383</v>
      </c>
      <c r="Z243" s="131">
        <v>367</v>
      </c>
      <c r="AA243" s="400">
        <f>SUM(K243,O243,S243,W243)</f>
        <v>339</v>
      </c>
      <c r="AB243" s="466">
        <f>AA243-Z243</f>
        <v>-28</v>
      </c>
      <c r="AC243" s="469">
        <f>AB243/Z243</f>
        <v>-7.6294277929155316E-2</v>
      </c>
      <c r="AD243" s="20">
        <v>2445</v>
      </c>
      <c r="AE243" s="20">
        <v>2411</v>
      </c>
      <c r="AF243" s="16">
        <v>2362</v>
      </c>
      <c r="AG243" s="16"/>
      <c r="AH243" s="20">
        <v>1353</v>
      </c>
      <c r="AI243" s="20">
        <v>1312</v>
      </c>
      <c r="AJ243" s="16">
        <v>1264</v>
      </c>
      <c r="AL243" s="13">
        <v>794295.3</v>
      </c>
      <c r="AM243" s="429">
        <v>798382.51</v>
      </c>
      <c r="AN243" s="400">
        <f>K243*$AN$7</f>
        <v>832650.18</v>
      </c>
      <c r="AO243" s="400"/>
      <c r="AP243" s="13">
        <v>215414.39999999999</v>
      </c>
      <c r="AQ243" s="429">
        <v>162158.41</v>
      </c>
      <c r="AR243" s="400">
        <f>O243*$AR$7</f>
        <v>109429.65</v>
      </c>
      <c r="AS243" s="400"/>
      <c r="AT243" s="13">
        <v>1248206.8500000001</v>
      </c>
      <c r="AU243" s="429">
        <v>1332052.3</v>
      </c>
      <c r="AV243" s="400">
        <f>S243*$AV$7</f>
        <v>1086105.24</v>
      </c>
      <c r="AW243" s="400"/>
      <c r="AX243" s="13">
        <v>1294495</v>
      </c>
      <c r="AY243" s="429">
        <v>1357216.7</v>
      </c>
      <c r="AZ243" s="400">
        <f>W243*$AZ$7</f>
        <v>1545957.4000000001</v>
      </c>
      <c r="BA243" s="400"/>
      <c r="BB243" s="13">
        <v>161712.29999999999</v>
      </c>
      <c r="BC243" s="429">
        <v>169300.42</v>
      </c>
      <c r="BD243" s="400">
        <f>AF243*$BD$7</f>
        <v>172969.26</v>
      </c>
      <c r="BE243" s="400"/>
      <c r="BF243" s="13">
        <v>112948.44</v>
      </c>
      <c r="BG243" s="429">
        <v>112923.84</v>
      </c>
      <c r="BH243" s="400">
        <f>AJ243*$BH$7</f>
        <v>113393.43999999999</v>
      </c>
      <c r="BI243" s="400"/>
      <c r="BJ243" s="429">
        <v>3552411.55</v>
      </c>
      <c r="BK243" s="429">
        <v>3649809.92</v>
      </c>
      <c r="BL243" s="400">
        <f>SUM(AN243,AR243,AV243,AZ243)</f>
        <v>3574142.47</v>
      </c>
      <c r="BM243" s="380">
        <f>BL243-BK243</f>
        <v>-75667.449999999721</v>
      </c>
      <c r="BN243" s="380">
        <f>BM243/G243</f>
        <v>-28.014605701591901</v>
      </c>
      <c r="BO243" s="833"/>
      <c r="BP243" s="13">
        <v>3827072.29</v>
      </c>
      <c r="BQ243" s="429">
        <v>3932034.18</v>
      </c>
      <c r="BR243" s="400">
        <f>SUM(BH243,BD243,AZ243,AV243,AR243,AN243)</f>
        <v>3860505.17</v>
      </c>
      <c r="BS243" s="430">
        <f>BR243-BQ243</f>
        <v>-71529.010000000242</v>
      </c>
      <c r="BT243" s="431">
        <f>BS243/G243</f>
        <v>-26.482417623102645</v>
      </c>
    </row>
    <row r="244" spans="1:72">
      <c r="A244" s="346">
        <v>753</v>
      </c>
      <c r="B244" s="343">
        <v>1</v>
      </c>
      <c r="C244" s="377">
        <v>34</v>
      </c>
      <c r="D244" s="349" t="s">
        <v>275</v>
      </c>
      <c r="E244" s="20">
        <v>22595</v>
      </c>
      <c r="F244" s="20">
        <v>22826</v>
      </c>
      <c r="G244" s="12">
        <v>23006</v>
      </c>
      <c r="H244" s="12"/>
      <c r="I244" s="15">
        <v>1327</v>
      </c>
      <c r="J244" s="15">
        <v>1290</v>
      </c>
      <c r="K244" s="12">
        <v>1319</v>
      </c>
      <c r="L244" s="12"/>
      <c r="M244" s="15">
        <v>239</v>
      </c>
      <c r="N244" s="15">
        <v>245</v>
      </c>
      <c r="O244" s="12">
        <v>225</v>
      </c>
      <c r="P244" s="12"/>
      <c r="Q244" s="15">
        <v>1693</v>
      </c>
      <c r="R244" s="15">
        <v>1630</v>
      </c>
      <c r="S244" s="12">
        <v>1606</v>
      </c>
      <c r="T244" s="12"/>
      <c r="U244" s="15">
        <v>939</v>
      </c>
      <c r="V244" s="15">
        <v>939</v>
      </c>
      <c r="W244" s="12">
        <v>923</v>
      </c>
      <c r="X244" s="12"/>
      <c r="Y244" s="131">
        <v>4198</v>
      </c>
      <c r="Z244" s="131">
        <v>4104</v>
      </c>
      <c r="AA244" s="400">
        <f>SUM(K244,O244,S244,W244)</f>
        <v>4073</v>
      </c>
      <c r="AB244" s="466">
        <f>AA244-Z244</f>
        <v>-31</v>
      </c>
      <c r="AC244" s="469">
        <f>AB244/Z244</f>
        <v>-7.5536062378167637E-3</v>
      </c>
      <c r="AD244" s="20">
        <v>18397</v>
      </c>
      <c r="AE244" s="20">
        <v>18722</v>
      </c>
      <c r="AF244" s="16">
        <v>18933</v>
      </c>
      <c r="AG244" s="16"/>
      <c r="AH244" s="20">
        <v>13591</v>
      </c>
      <c r="AI244" s="20">
        <v>13779</v>
      </c>
      <c r="AJ244" s="16">
        <v>13917</v>
      </c>
      <c r="AL244" s="13">
        <v>11213083.65</v>
      </c>
      <c r="AM244" s="429">
        <v>11572061.1</v>
      </c>
      <c r="AN244" s="400">
        <f>K244*$AN$7</f>
        <v>12340062.780000001</v>
      </c>
      <c r="AO244" s="400"/>
      <c r="AP244" s="13">
        <v>2145168.4</v>
      </c>
      <c r="AQ244" s="429">
        <v>2336988.85</v>
      </c>
      <c r="AR244" s="400">
        <f>O244*$AR$7</f>
        <v>2238333.75</v>
      </c>
      <c r="AS244" s="400"/>
      <c r="AT244" s="13">
        <v>12807358.77</v>
      </c>
      <c r="AU244" s="429">
        <v>13320523</v>
      </c>
      <c r="AV244" s="400">
        <f>S244*$AV$7</f>
        <v>13214280.42</v>
      </c>
      <c r="AW244" s="400"/>
      <c r="AX244" s="13">
        <v>12155308.050000001</v>
      </c>
      <c r="AY244" s="429">
        <v>13004351.85</v>
      </c>
      <c r="AZ244" s="400">
        <f>W244*$AZ$7</f>
        <v>13335688.600000001</v>
      </c>
      <c r="BA244" s="400"/>
      <c r="BB244" s="13">
        <v>1216777.58</v>
      </c>
      <c r="BC244" s="429">
        <v>1314658.8400000001</v>
      </c>
      <c r="BD244" s="400">
        <f>AF244*$BD$7</f>
        <v>1386463.59</v>
      </c>
      <c r="BE244" s="400"/>
      <c r="BF244" s="13">
        <v>1134576.68</v>
      </c>
      <c r="BG244" s="429">
        <v>1185958.53</v>
      </c>
      <c r="BH244" s="400">
        <f>AJ244*$BH$7</f>
        <v>1248494.0699999998</v>
      </c>
      <c r="BI244" s="400"/>
      <c r="BJ244" s="429">
        <v>38320918.869999997</v>
      </c>
      <c r="BK244" s="429">
        <v>40233924.799999997</v>
      </c>
      <c r="BL244" s="400">
        <f>SUM(AN244,AR244,AV244,AZ244)</f>
        <v>41128365.550000004</v>
      </c>
      <c r="BM244" s="380">
        <f>BL244-BK244</f>
        <v>894440.75000000745</v>
      </c>
      <c r="BN244" s="380">
        <f>BM244/G244</f>
        <v>38.878586021038316</v>
      </c>
      <c r="BO244" s="833"/>
      <c r="BP244" s="13">
        <v>40672273.130000003</v>
      </c>
      <c r="BQ244" s="429">
        <v>42734542.169999987</v>
      </c>
      <c r="BR244" s="400">
        <f>SUM(BH244,BD244,AZ244,AV244,AR244,AN244)</f>
        <v>43763323.210000001</v>
      </c>
      <c r="BS244" s="430">
        <f>BR244-BQ244</f>
        <v>1028781.040000014</v>
      </c>
      <c r="BT244" s="431">
        <f>BS244/G244</f>
        <v>44.717944883943929</v>
      </c>
    </row>
    <row r="245" spans="1:72">
      <c r="A245" s="346">
        <v>755</v>
      </c>
      <c r="B245" s="343">
        <v>1</v>
      </c>
      <c r="C245" s="377">
        <v>33</v>
      </c>
      <c r="D245" s="349" t="s">
        <v>276</v>
      </c>
      <c r="E245" s="20">
        <v>6158</v>
      </c>
      <c r="F245" s="20">
        <v>6182</v>
      </c>
      <c r="G245" s="12">
        <v>6192</v>
      </c>
      <c r="H245" s="12"/>
      <c r="I245" s="15">
        <v>295</v>
      </c>
      <c r="J245" s="15">
        <v>306</v>
      </c>
      <c r="K245" s="12">
        <v>309</v>
      </c>
      <c r="L245" s="12"/>
      <c r="M245" s="15">
        <v>65</v>
      </c>
      <c r="N245" s="15">
        <v>51</v>
      </c>
      <c r="O245" s="12">
        <v>53</v>
      </c>
      <c r="P245" s="12"/>
      <c r="Q245" s="15">
        <v>441</v>
      </c>
      <c r="R245" s="15">
        <v>430</v>
      </c>
      <c r="S245" s="12">
        <v>408</v>
      </c>
      <c r="T245" s="12"/>
      <c r="U245" s="15">
        <v>272</v>
      </c>
      <c r="V245" s="15">
        <v>260</v>
      </c>
      <c r="W245" s="12">
        <v>236</v>
      </c>
      <c r="X245" s="12"/>
      <c r="Y245" s="131">
        <v>1073</v>
      </c>
      <c r="Z245" s="131">
        <v>1047</v>
      </c>
      <c r="AA245" s="400">
        <f>SUM(K245,O245,S245,W245)</f>
        <v>1006</v>
      </c>
      <c r="AB245" s="466">
        <f>AA245-Z245</f>
        <v>-41</v>
      </c>
      <c r="AC245" s="469">
        <f>AB245/Z245</f>
        <v>-3.9159503342884434E-2</v>
      </c>
      <c r="AD245" s="20">
        <v>5085</v>
      </c>
      <c r="AE245" s="20">
        <v>5135</v>
      </c>
      <c r="AF245" s="16">
        <v>5186</v>
      </c>
      <c r="AG245" s="16"/>
      <c r="AH245" s="20">
        <v>3587</v>
      </c>
      <c r="AI245" s="20">
        <v>3613</v>
      </c>
      <c r="AJ245" s="16">
        <v>3639</v>
      </c>
      <c r="AL245" s="13">
        <v>2492735.25</v>
      </c>
      <c r="AM245" s="429">
        <v>2745000.54</v>
      </c>
      <c r="AN245" s="400">
        <f>K245*$AN$7</f>
        <v>2890886.58</v>
      </c>
      <c r="AO245" s="400"/>
      <c r="AP245" s="13">
        <v>583414</v>
      </c>
      <c r="AQ245" s="429">
        <v>486475.23</v>
      </c>
      <c r="AR245" s="400">
        <f>O245*$AR$7</f>
        <v>527251.94999999995</v>
      </c>
      <c r="AS245" s="400"/>
      <c r="AT245" s="13">
        <v>3336116.49</v>
      </c>
      <c r="AU245" s="429">
        <v>3514003</v>
      </c>
      <c r="AV245" s="400">
        <f>S245*$AV$7</f>
        <v>3357052.56</v>
      </c>
      <c r="AW245" s="400"/>
      <c r="AX245" s="13">
        <v>3521026.4</v>
      </c>
      <c r="AY245" s="429">
        <v>3600779</v>
      </c>
      <c r="AZ245" s="400">
        <f>W245*$AZ$7</f>
        <v>3409775.2</v>
      </c>
      <c r="BA245" s="400"/>
      <c r="BB245" s="13">
        <v>336321.9</v>
      </c>
      <c r="BC245" s="429">
        <v>360579.7</v>
      </c>
      <c r="BD245" s="400">
        <f>AF245*$BD$7</f>
        <v>379770.78</v>
      </c>
      <c r="BE245" s="400"/>
      <c r="BF245" s="13">
        <v>299442.76</v>
      </c>
      <c r="BG245" s="429">
        <v>310970.90999999997</v>
      </c>
      <c r="BH245" s="400">
        <f>AJ245*$BH$7</f>
        <v>326454.69</v>
      </c>
      <c r="BI245" s="400"/>
      <c r="BJ245" s="429">
        <v>9933292.1400000006</v>
      </c>
      <c r="BK245" s="429">
        <v>10346257.77</v>
      </c>
      <c r="BL245" s="400">
        <f>SUM(AN245,AR245,AV245,AZ245)</f>
        <v>10184966.289999999</v>
      </c>
      <c r="BM245" s="380">
        <f>BL245-BK245</f>
        <v>-161291.48000000045</v>
      </c>
      <c r="BN245" s="380">
        <f>BM245/G245</f>
        <v>-26.048365633075008</v>
      </c>
      <c r="BO245" s="833"/>
      <c r="BP245" s="13">
        <v>10569056.800000001</v>
      </c>
      <c r="BQ245" s="429">
        <v>11017808.380000001</v>
      </c>
      <c r="BR245" s="400">
        <f>SUM(BH245,BD245,AZ245,AV245,AR245,AN245)</f>
        <v>10891191.760000002</v>
      </c>
      <c r="BS245" s="430">
        <f>BR245-BQ245</f>
        <v>-126616.61999999918</v>
      </c>
      <c r="BT245" s="431">
        <f>BS245/G245</f>
        <v>-20.448420542635528</v>
      </c>
    </row>
    <row r="246" spans="1:72">
      <c r="A246" s="346">
        <v>758</v>
      </c>
      <c r="B246" s="343">
        <v>19</v>
      </c>
      <c r="C246" s="343">
        <v>19</v>
      </c>
      <c r="D246" s="349" t="s">
        <v>277</v>
      </c>
      <c r="E246" s="20">
        <v>8126</v>
      </c>
      <c r="F246" s="20">
        <v>8127</v>
      </c>
      <c r="G246" s="12">
        <v>8095</v>
      </c>
      <c r="H246" s="12"/>
      <c r="I246" s="15">
        <v>325</v>
      </c>
      <c r="J246" s="15">
        <v>317</v>
      </c>
      <c r="K246" s="12">
        <v>325</v>
      </c>
      <c r="L246" s="12"/>
      <c r="M246" s="15">
        <v>61</v>
      </c>
      <c r="N246" s="15">
        <v>57</v>
      </c>
      <c r="O246" s="12">
        <v>65</v>
      </c>
      <c r="P246" s="12"/>
      <c r="Q246" s="15">
        <v>496</v>
      </c>
      <c r="R246" s="15">
        <v>478</v>
      </c>
      <c r="S246" s="12">
        <v>437</v>
      </c>
      <c r="T246" s="12"/>
      <c r="U246" s="15">
        <v>256</v>
      </c>
      <c r="V246" s="15">
        <v>258</v>
      </c>
      <c r="W246" s="12">
        <v>263</v>
      </c>
      <c r="X246" s="12"/>
      <c r="Y246" s="131">
        <v>1138</v>
      </c>
      <c r="Z246" s="131">
        <v>1110</v>
      </c>
      <c r="AA246" s="400">
        <f>SUM(K246,O246,S246,W246)</f>
        <v>1090</v>
      </c>
      <c r="AB246" s="466">
        <f>AA246-Z246</f>
        <v>-20</v>
      </c>
      <c r="AC246" s="469">
        <f>AB246/Z246</f>
        <v>-1.8018018018018018E-2</v>
      </c>
      <c r="AD246" s="20">
        <v>6988</v>
      </c>
      <c r="AE246" s="20">
        <v>7017</v>
      </c>
      <c r="AF246" s="16">
        <v>7005</v>
      </c>
      <c r="AG246" s="16"/>
      <c r="AH246" s="20">
        <v>4450</v>
      </c>
      <c r="AI246" s="20">
        <v>4387</v>
      </c>
      <c r="AJ246" s="16">
        <v>4344</v>
      </c>
      <c r="AL246" s="13">
        <v>2746233.75</v>
      </c>
      <c r="AM246" s="429">
        <v>2843677.03</v>
      </c>
      <c r="AN246" s="400">
        <f>K246*$AN$7</f>
        <v>3040576.5000000005</v>
      </c>
      <c r="AO246" s="400"/>
      <c r="AP246" s="13">
        <v>547511.6</v>
      </c>
      <c r="AQ246" s="429">
        <v>543707.61</v>
      </c>
      <c r="AR246" s="400">
        <f>O246*$AR$7</f>
        <v>646629.75</v>
      </c>
      <c r="AS246" s="400"/>
      <c r="AT246" s="13">
        <v>3752185.44</v>
      </c>
      <c r="AU246" s="429">
        <v>3906263.8</v>
      </c>
      <c r="AV246" s="400">
        <f>S246*$AV$7</f>
        <v>3595666.59</v>
      </c>
      <c r="AW246" s="400"/>
      <c r="AX246" s="13">
        <v>3313907.2</v>
      </c>
      <c r="AY246" s="429">
        <v>3573080.7</v>
      </c>
      <c r="AZ246" s="400">
        <f>W246*$AZ$7</f>
        <v>3799876.6</v>
      </c>
      <c r="BA246" s="400"/>
      <c r="BB246" s="13">
        <v>462186.32</v>
      </c>
      <c r="BC246" s="429">
        <v>492733.74</v>
      </c>
      <c r="BD246" s="400">
        <f>AF246*$BD$7</f>
        <v>512976.15</v>
      </c>
      <c r="BE246" s="400"/>
      <c r="BF246" s="13">
        <v>371486</v>
      </c>
      <c r="BG246" s="429">
        <v>377589.09</v>
      </c>
      <c r="BH246" s="400">
        <f>AJ246*$BH$7</f>
        <v>389700.24</v>
      </c>
      <c r="BI246" s="400"/>
      <c r="BJ246" s="429">
        <v>10359837.99</v>
      </c>
      <c r="BK246" s="429">
        <v>10866729.140000001</v>
      </c>
      <c r="BL246" s="400">
        <f>SUM(AN246,AR246,AV246,AZ246)</f>
        <v>11082749.439999999</v>
      </c>
      <c r="BM246" s="380">
        <f>BL246-BK246</f>
        <v>216020.29999999888</v>
      </c>
      <c r="BN246" s="380">
        <f>BM246/G246</f>
        <v>26.685645460160455</v>
      </c>
      <c r="BO246" s="833"/>
      <c r="BP246" s="13">
        <v>11193510.310000001</v>
      </c>
      <c r="BQ246" s="429">
        <v>11737051.970000001</v>
      </c>
      <c r="BR246" s="400">
        <f>SUM(BH246,BD246,AZ246,AV246,AR246,AN246)</f>
        <v>11985425.83</v>
      </c>
      <c r="BS246" s="430">
        <f>BR246-BQ246</f>
        <v>248373.8599999994</v>
      </c>
      <c r="BT246" s="431">
        <f>BS246/G246</f>
        <v>30.682379246448352</v>
      </c>
    </row>
    <row r="247" spans="1:72">
      <c r="A247" s="346">
        <v>759</v>
      </c>
      <c r="B247" s="343">
        <v>14</v>
      </c>
      <c r="C247" s="343">
        <v>14</v>
      </c>
      <c r="D247" s="349" t="s">
        <v>278</v>
      </c>
      <c r="E247" s="20">
        <v>1873</v>
      </c>
      <c r="F247" s="20">
        <v>1800</v>
      </c>
      <c r="G247" s="12">
        <v>1772</v>
      </c>
      <c r="H247" s="12"/>
      <c r="I247" s="15">
        <v>89</v>
      </c>
      <c r="J247" s="15">
        <v>76</v>
      </c>
      <c r="K247" s="12">
        <v>66</v>
      </c>
      <c r="L247" s="12"/>
      <c r="M247" s="15">
        <v>16</v>
      </c>
      <c r="N247" s="15">
        <v>15</v>
      </c>
      <c r="O247" s="12">
        <v>15</v>
      </c>
      <c r="P247" s="12"/>
      <c r="Q247" s="15">
        <v>149</v>
      </c>
      <c r="R247" s="15">
        <v>132</v>
      </c>
      <c r="S247" s="12">
        <v>123</v>
      </c>
      <c r="T247" s="12"/>
      <c r="U247" s="15">
        <v>51</v>
      </c>
      <c r="V247" s="15">
        <v>66</v>
      </c>
      <c r="W247" s="12">
        <v>71</v>
      </c>
      <c r="X247" s="12"/>
      <c r="Y247" s="131">
        <v>305</v>
      </c>
      <c r="Z247" s="131">
        <v>289</v>
      </c>
      <c r="AA247" s="400">
        <f>SUM(K247,O247,S247,W247)</f>
        <v>275</v>
      </c>
      <c r="AB247" s="466">
        <f>AA247-Z247</f>
        <v>-14</v>
      </c>
      <c r="AC247" s="469">
        <f>AB247/Z247</f>
        <v>-4.8442906574394463E-2</v>
      </c>
      <c r="AD247" s="20">
        <v>1568</v>
      </c>
      <c r="AE247" s="20">
        <v>1511</v>
      </c>
      <c r="AF247" s="16">
        <v>1497</v>
      </c>
      <c r="AG247" s="16"/>
      <c r="AH247" s="20">
        <v>905</v>
      </c>
      <c r="AI247" s="20">
        <v>855</v>
      </c>
      <c r="AJ247" s="16">
        <v>828</v>
      </c>
      <c r="AL247" s="13">
        <v>752045.55</v>
      </c>
      <c r="AM247" s="429">
        <v>681764.84</v>
      </c>
      <c r="AN247" s="400">
        <f>K247*$AN$7</f>
        <v>617470.92000000004</v>
      </c>
      <c r="AO247" s="400"/>
      <c r="AP247" s="13">
        <v>143609.60000000001</v>
      </c>
      <c r="AQ247" s="429">
        <v>143080.95000000001</v>
      </c>
      <c r="AR247" s="400">
        <f>O247*$AR$7</f>
        <v>149222.25</v>
      </c>
      <c r="AS247" s="400"/>
      <c r="AT247" s="13">
        <v>1127168.6100000001</v>
      </c>
      <c r="AU247" s="429">
        <v>1078717.2</v>
      </c>
      <c r="AV247" s="400">
        <f>S247*$AV$7</f>
        <v>1012052.61</v>
      </c>
      <c r="AW247" s="400"/>
      <c r="AX247" s="13">
        <v>660192.45000000007</v>
      </c>
      <c r="AY247" s="429">
        <v>914043.9</v>
      </c>
      <c r="AZ247" s="400">
        <f>W247*$AZ$7</f>
        <v>1025822.2000000001</v>
      </c>
      <c r="BA247" s="400"/>
      <c r="BB247" s="13">
        <v>103707.52</v>
      </c>
      <c r="BC247" s="429">
        <v>106102.42</v>
      </c>
      <c r="BD247" s="400">
        <f>AF247*$BD$7</f>
        <v>109625.31000000001</v>
      </c>
      <c r="BE247" s="400"/>
      <c r="BF247" s="13">
        <v>75549.400000000009</v>
      </c>
      <c r="BG247" s="429">
        <v>73589.849999999991</v>
      </c>
      <c r="BH247" s="400">
        <f>AJ247*$BH$7</f>
        <v>74279.87999999999</v>
      </c>
      <c r="BI247" s="400"/>
      <c r="BJ247" s="429">
        <v>2683016.21</v>
      </c>
      <c r="BK247" s="429">
        <v>2817606.89</v>
      </c>
      <c r="BL247" s="400">
        <f>SUM(AN247,AR247,AV247,AZ247)</f>
        <v>2804567.98</v>
      </c>
      <c r="BM247" s="380">
        <f>BL247-BK247</f>
        <v>-13038.910000000149</v>
      </c>
      <c r="BN247" s="380">
        <f>BM247/G247</f>
        <v>-7.35830135440189</v>
      </c>
      <c r="BO247" s="833"/>
      <c r="BP247" s="13">
        <v>2862273.13</v>
      </c>
      <c r="BQ247" s="429">
        <v>2997299.16</v>
      </c>
      <c r="BR247" s="400">
        <f>SUM(BH247,BD247,AZ247,AV247,AR247,AN247)</f>
        <v>2988473.17</v>
      </c>
      <c r="BS247" s="430">
        <f>BR247-BQ247</f>
        <v>-8825.9900000002235</v>
      </c>
      <c r="BT247" s="431">
        <f>BS247/G247</f>
        <v>-4.98080699774279</v>
      </c>
    </row>
    <row r="248" spans="1:72">
      <c r="A248" s="346">
        <v>761</v>
      </c>
      <c r="B248" s="343">
        <v>2</v>
      </c>
      <c r="C248" s="343">
        <v>2</v>
      </c>
      <c r="D248" s="349" t="s">
        <v>279</v>
      </c>
      <c r="E248" s="20">
        <v>8410</v>
      </c>
      <c r="F248" s="20">
        <v>8429</v>
      </c>
      <c r="G248" s="12">
        <v>8339</v>
      </c>
      <c r="H248" s="12"/>
      <c r="I248" s="15">
        <v>322</v>
      </c>
      <c r="J248" s="15">
        <v>304</v>
      </c>
      <c r="K248" s="12">
        <v>285</v>
      </c>
      <c r="L248" s="12"/>
      <c r="M248" s="15">
        <v>64</v>
      </c>
      <c r="N248" s="15">
        <v>66</v>
      </c>
      <c r="O248" s="12">
        <v>68</v>
      </c>
      <c r="P248" s="12"/>
      <c r="Q248" s="15">
        <v>513</v>
      </c>
      <c r="R248" s="15">
        <v>497</v>
      </c>
      <c r="S248" s="12">
        <v>484</v>
      </c>
      <c r="T248" s="12"/>
      <c r="U248" s="15">
        <v>254</v>
      </c>
      <c r="V248" s="15">
        <v>248</v>
      </c>
      <c r="W248" s="12">
        <v>268</v>
      </c>
      <c r="X248" s="12"/>
      <c r="Y248" s="131">
        <v>1153</v>
      </c>
      <c r="Z248" s="131">
        <v>1115</v>
      </c>
      <c r="AA248" s="400">
        <f>SUM(K248,O248,S248,W248)</f>
        <v>1105</v>
      </c>
      <c r="AB248" s="466">
        <f>AA248-Z248</f>
        <v>-10</v>
      </c>
      <c r="AC248" s="469">
        <f>AB248/Z248</f>
        <v>-8.9686098654708519E-3</v>
      </c>
      <c r="AD248" s="20">
        <v>7257</v>
      </c>
      <c r="AE248" s="20">
        <v>7314</v>
      </c>
      <c r="AF248" s="16">
        <v>7234</v>
      </c>
      <c r="AG248" s="16"/>
      <c r="AH248" s="20">
        <v>4187</v>
      </c>
      <c r="AI248" s="20">
        <v>4187</v>
      </c>
      <c r="AJ248" s="16">
        <v>4131</v>
      </c>
      <c r="AL248" s="13">
        <v>2720883.9</v>
      </c>
      <c r="AM248" s="429">
        <v>2727059.36</v>
      </c>
      <c r="AN248" s="400">
        <f>K248*$AN$7</f>
        <v>2666351.7000000002</v>
      </c>
      <c r="AO248" s="400"/>
      <c r="AP248" s="13">
        <v>574438.40000000002</v>
      </c>
      <c r="AQ248" s="429">
        <v>629556.17999999993</v>
      </c>
      <c r="AR248" s="400">
        <f>O248*$AR$7</f>
        <v>676474.2</v>
      </c>
      <c r="AS248" s="400"/>
      <c r="AT248" s="13">
        <v>3880788.57</v>
      </c>
      <c r="AU248" s="429">
        <v>4061533.7</v>
      </c>
      <c r="AV248" s="400">
        <f>S248*$AV$7</f>
        <v>3982385.88</v>
      </c>
      <c r="AW248" s="400"/>
      <c r="AX248" s="13">
        <v>3288017.3</v>
      </c>
      <c r="AY248" s="429">
        <v>3434589.2</v>
      </c>
      <c r="AZ248" s="400">
        <f>W248*$AZ$7</f>
        <v>3872117.6</v>
      </c>
      <c r="BA248" s="400"/>
      <c r="BB248" s="13">
        <v>479977.98</v>
      </c>
      <c r="BC248" s="429">
        <v>513589.08</v>
      </c>
      <c r="BD248" s="400">
        <f>AF248*$BD$7</f>
        <v>529745.82000000007</v>
      </c>
      <c r="BE248" s="400"/>
      <c r="BF248" s="13">
        <v>349530.76</v>
      </c>
      <c r="BG248" s="429">
        <v>360375.09</v>
      </c>
      <c r="BH248" s="400">
        <f>AJ248*$BH$7</f>
        <v>370592.00999999995</v>
      </c>
      <c r="BI248" s="400"/>
      <c r="BJ248" s="429">
        <v>10464128.17</v>
      </c>
      <c r="BK248" s="429">
        <v>10852738.439999999</v>
      </c>
      <c r="BL248" s="400">
        <f>SUM(AN248,AR248,AV248,AZ248)</f>
        <v>11197329.380000001</v>
      </c>
      <c r="BM248" s="380">
        <f>BL248-BK248</f>
        <v>344590.94000000134</v>
      </c>
      <c r="BN248" s="380">
        <f>BM248/G248</f>
        <v>41.322813286965022</v>
      </c>
      <c r="BO248" s="833"/>
      <c r="BP248" s="13">
        <v>11293636.91</v>
      </c>
      <c r="BQ248" s="429">
        <v>11726702.609999999</v>
      </c>
      <c r="BR248" s="400">
        <f>SUM(BH248,BD248,AZ248,AV248,AR248,AN248)</f>
        <v>12097667.209999997</v>
      </c>
      <c r="BS248" s="430">
        <f>BR248-BQ248</f>
        <v>370964.59999999776</v>
      </c>
      <c r="BT248" s="431">
        <f>BS248/G248</f>
        <v>44.485501858735795</v>
      </c>
    </row>
    <row r="249" spans="1:72">
      <c r="A249" s="346">
        <v>762</v>
      </c>
      <c r="B249" s="343">
        <v>11</v>
      </c>
      <c r="C249" s="343">
        <v>11</v>
      </c>
      <c r="D249" s="349" t="s">
        <v>280</v>
      </c>
      <c r="E249" s="20">
        <v>3637</v>
      </c>
      <c r="F249" s="20">
        <v>3570</v>
      </c>
      <c r="G249" s="12">
        <v>3521</v>
      </c>
      <c r="H249" s="12"/>
      <c r="I249" s="15">
        <v>121</v>
      </c>
      <c r="J249" s="15">
        <v>112</v>
      </c>
      <c r="K249" s="12">
        <v>113</v>
      </c>
      <c r="L249" s="12"/>
      <c r="M249" s="15">
        <v>27</v>
      </c>
      <c r="N249" s="15">
        <v>23</v>
      </c>
      <c r="O249" s="12">
        <v>21</v>
      </c>
      <c r="P249" s="12"/>
      <c r="Q249" s="15">
        <v>190</v>
      </c>
      <c r="R249" s="15">
        <v>181</v>
      </c>
      <c r="S249" s="12">
        <v>174</v>
      </c>
      <c r="T249" s="12"/>
      <c r="U249" s="15">
        <v>115</v>
      </c>
      <c r="V249" s="15">
        <v>112</v>
      </c>
      <c r="W249" s="12">
        <v>109</v>
      </c>
      <c r="X249" s="12"/>
      <c r="Y249" s="131">
        <v>453</v>
      </c>
      <c r="Z249" s="131">
        <v>428</v>
      </c>
      <c r="AA249" s="400">
        <f>SUM(K249,O249,S249,W249)</f>
        <v>417</v>
      </c>
      <c r="AB249" s="466">
        <f>AA249-Z249</f>
        <v>-11</v>
      </c>
      <c r="AC249" s="469">
        <f>AB249/Z249</f>
        <v>-2.5700934579439252E-2</v>
      </c>
      <c r="AD249" s="20">
        <v>3184</v>
      </c>
      <c r="AE249" s="20">
        <v>3142</v>
      </c>
      <c r="AF249" s="16">
        <v>3104</v>
      </c>
      <c r="AG249" s="16"/>
      <c r="AH249" s="20">
        <v>1743</v>
      </c>
      <c r="AI249" s="20">
        <v>1700</v>
      </c>
      <c r="AJ249" s="16">
        <v>1640</v>
      </c>
      <c r="AL249" s="13">
        <v>1022443.95</v>
      </c>
      <c r="AM249" s="429">
        <v>1004706.08</v>
      </c>
      <c r="AN249" s="400">
        <f>K249*$AN$7</f>
        <v>1057185.06</v>
      </c>
      <c r="AO249" s="400"/>
      <c r="AP249" s="13">
        <v>242341.2</v>
      </c>
      <c r="AQ249" s="429">
        <v>219390.79</v>
      </c>
      <c r="AR249" s="400">
        <f>O249*$AR$7</f>
        <v>208911.15</v>
      </c>
      <c r="AS249" s="400"/>
      <c r="AT249" s="13">
        <v>1437329.1</v>
      </c>
      <c r="AU249" s="429">
        <v>1479150.1</v>
      </c>
      <c r="AV249" s="400">
        <f>S249*$AV$7</f>
        <v>1431684.18</v>
      </c>
      <c r="AW249" s="400"/>
      <c r="AX249" s="13">
        <v>1488669.25</v>
      </c>
      <c r="AY249" s="429">
        <v>1551104.8</v>
      </c>
      <c r="AZ249" s="400">
        <f>W249*$AZ$7</f>
        <v>1574853.8</v>
      </c>
      <c r="BA249" s="400"/>
      <c r="BB249" s="13">
        <v>210589.76</v>
      </c>
      <c r="BC249" s="429">
        <v>220631.24</v>
      </c>
      <c r="BD249" s="400">
        <f>AF249*$BD$7</f>
        <v>227305.92</v>
      </c>
      <c r="BE249" s="400"/>
      <c r="BF249" s="13">
        <v>145505.64000000001</v>
      </c>
      <c r="BG249" s="429">
        <v>146319</v>
      </c>
      <c r="BH249" s="400">
        <f>AJ249*$BH$7</f>
        <v>147124.4</v>
      </c>
      <c r="BI249" s="400"/>
      <c r="BJ249" s="429">
        <v>4190783.5</v>
      </c>
      <c r="BK249" s="429">
        <v>4254351.7699999996</v>
      </c>
      <c r="BL249" s="400">
        <f>SUM(AN249,AR249,AV249,AZ249)</f>
        <v>4272634.1899999995</v>
      </c>
      <c r="BM249" s="380">
        <f>BL249-BK249</f>
        <v>18282.419999999925</v>
      </c>
      <c r="BN249" s="380">
        <f>BM249/G249</f>
        <v>5.1923942061914019</v>
      </c>
      <c r="BO249" s="833"/>
      <c r="BP249" s="13">
        <v>4546878.8999999994</v>
      </c>
      <c r="BQ249" s="429">
        <v>4621302.0100000007</v>
      </c>
      <c r="BR249" s="400">
        <f>SUM(BH249,BD249,AZ249,AV249,AR249,AN249)</f>
        <v>4647064.51</v>
      </c>
      <c r="BS249" s="430">
        <f>BR249-BQ249</f>
        <v>25762.499999999069</v>
      </c>
      <c r="BT249" s="431">
        <f>BS249/G249</f>
        <v>7.3168134052823257</v>
      </c>
    </row>
    <row r="250" spans="1:72">
      <c r="A250" s="346">
        <v>765</v>
      </c>
      <c r="B250" s="343">
        <v>18</v>
      </c>
      <c r="C250" s="343">
        <v>18</v>
      </c>
      <c r="D250" s="349" t="s">
        <v>281</v>
      </c>
      <c r="E250" s="20">
        <v>10274</v>
      </c>
      <c r="F250" s="20">
        <v>10185</v>
      </c>
      <c r="G250" s="12">
        <v>10161</v>
      </c>
      <c r="H250" s="12"/>
      <c r="I250" s="15">
        <v>452</v>
      </c>
      <c r="J250" s="15">
        <v>446</v>
      </c>
      <c r="K250" s="12">
        <v>429</v>
      </c>
      <c r="L250" s="12"/>
      <c r="M250" s="15">
        <v>108</v>
      </c>
      <c r="N250" s="15">
        <v>77</v>
      </c>
      <c r="O250" s="12">
        <v>80</v>
      </c>
      <c r="P250" s="12"/>
      <c r="Q250" s="15">
        <v>690</v>
      </c>
      <c r="R250" s="15">
        <v>685</v>
      </c>
      <c r="S250" s="12">
        <v>656</v>
      </c>
      <c r="T250" s="12"/>
      <c r="U250" s="15">
        <v>365</v>
      </c>
      <c r="V250" s="15">
        <v>368</v>
      </c>
      <c r="W250" s="12">
        <v>360</v>
      </c>
      <c r="X250" s="12"/>
      <c r="Y250" s="131">
        <v>1615</v>
      </c>
      <c r="Z250" s="131">
        <v>1576</v>
      </c>
      <c r="AA250" s="400">
        <f>SUM(K250,O250,S250,W250)</f>
        <v>1525</v>
      </c>
      <c r="AB250" s="466">
        <f>AA250-Z250</f>
        <v>-51</v>
      </c>
      <c r="AC250" s="469">
        <f>AB250/Z250</f>
        <v>-3.2360406091370558E-2</v>
      </c>
      <c r="AD250" s="20">
        <v>8659</v>
      </c>
      <c r="AE250" s="20">
        <v>8609</v>
      </c>
      <c r="AF250" s="16">
        <v>8636</v>
      </c>
      <c r="AG250" s="16"/>
      <c r="AH250" s="20">
        <v>5481</v>
      </c>
      <c r="AI250" s="20">
        <v>5433</v>
      </c>
      <c r="AJ250" s="16">
        <v>5356</v>
      </c>
      <c r="AL250" s="13">
        <v>3819377.4</v>
      </c>
      <c r="AM250" s="429">
        <v>4000883.14</v>
      </c>
      <c r="AN250" s="400">
        <f>K250*$AN$7</f>
        <v>4013560.9800000004</v>
      </c>
      <c r="AO250" s="400"/>
      <c r="AP250" s="13">
        <v>969364.8</v>
      </c>
      <c r="AQ250" s="429">
        <v>734482.21</v>
      </c>
      <c r="AR250" s="400">
        <f>O250*$AR$7</f>
        <v>795852</v>
      </c>
      <c r="AS250" s="400"/>
      <c r="AT250" s="13">
        <v>5219774.1000000006</v>
      </c>
      <c r="AU250" s="429">
        <v>5597888.5</v>
      </c>
      <c r="AV250" s="400">
        <f>S250*$AV$7</f>
        <v>5397613.9199999999</v>
      </c>
      <c r="AW250" s="400"/>
      <c r="AX250" s="13">
        <v>4724906.75</v>
      </c>
      <c r="AY250" s="429">
        <v>5096487.2</v>
      </c>
      <c r="AZ250" s="400">
        <f>W250*$AZ$7</f>
        <v>5201352</v>
      </c>
      <c r="BA250" s="400"/>
      <c r="BB250" s="13">
        <v>572706.26</v>
      </c>
      <c r="BC250" s="429">
        <v>604523.98</v>
      </c>
      <c r="BD250" s="400">
        <f>AF250*$BD$7</f>
        <v>632414.28</v>
      </c>
      <c r="BE250" s="400"/>
      <c r="BF250" s="13">
        <v>457553.88</v>
      </c>
      <c r="BG250" s="429">
        <v>467618.30999999988</v>
      </c>
      <c r="BH250" s="400">
        <f>AJ250*$BH$7</f>
        <v>480486.75999999995</v>
      </c>
      <c r="BI250" s="400"/>
      <c r="BJ250" s="429">
        <v>14733423.050000001</v>
      </c>
      <c r="BK250" s="429">
        <v>15429741.050000001</v>
      </c>
      <c r="BL250" s="400">
        <f>SUM(AN250,AR250,AV250,AZ250)</f>
        <v>15408378.9</v>
      </c>
      <c r="BM250" s="380">
        <f>BL250-BK250</f>
        <v>-21362.150000000373</v>
      </c>
      <c r="BN250" s="380">
        <f>BM250/G250</f>
        <v>-2.1023668930223769</v>
      </c>
      <c r="BO250" s="833"/>
      <c r="BP250" s="13">
        <v>15763683.189999999</v>
      </c>
      <c r="BQ250" s="429">
        <v>16501883.34</v>
      </c>
      <c r="BR250" s="400">
        <f>SUM(BH250,BD250,AZ250,AV250,AR250,AN250)</f>
        <v>16521279.940000001</v>
      </c>
      <c r="BS250" s="430">
        <f>BR250-BQ250</f>
        <v>19396.60000000149</v>
      </c>
      <c r="BT250" s="431">
        <f>BS250/G250</f>
        <v>1.9089262867829435</v>
      </c>
    </row>
    <row r="251" spans="1:72">
      <c r="A251" s="346">
        <v>768</v>
      </c>
      <c r="B251" s="343">
        <v>10</v>
      </c>
      <c r="C251" s="343">
        <v>10</v>
      </c>
      <c r="D251" s="349" t="s">
        <v>282</v>
      </c>
      <c r="E251" s="20">
        <v>2368</v>
      </c>
      <c r="F251" s="20">
        <v>2361</v>
      </c>
      <c r="G251" s="12">
        <v>2310</v>
      </c>
      <c r="H251" s="12"/>
      <c r="I251" s="15">
        <v>66</v>
      </c>
      <c r="J251" s="15">
        <v>71</v>
      </c>
      <c r="K251" s="12">
        <v>73</v>
      </c>
      <c r="L251" s="12"/>
      <c r="M251" s="15">
        <v>18</v>
      </c>
      <c r="N251" s="15">
        <v>8</v>
      </c>
      <c r="O251" s="12">
        <v>10</v>
      </c>
      <c r="P251" s="12"/>
      <c r="Q251" s="15">
        <v>102</v>
      </c>
      <c r="R251" s="15">
        <v>108</v>
      </c>
      <c r="S251" s="12">
        <v>100</v>
      </c>
      <c r="T251" s="12"/>
      <c r="U251" s="15">
        <v>44</v>
      </c>
      <c r="V251" s="15">
        <v>46</v>
      </c>
      <c r="W251" s="12">
        <v>48</v>
      </c>
      <c r="X251" s="12"/>
      <c r="Y251" s="131">
        <v>230</v>
      </c>
      <c r="Z251" s="131">
        <v>233</v>
      </c>
      <c r="AA251" s="400">
        <f>SUM(K251,O251,S251,W251)</f>
        <v>231</v>
      </c>
      <c r="AB251" s="466">
        <f>AA251-Z251</f>
        <v>-2</v>
      </c>
      <c r="AC251" s="469">
        <f>AB251/Z251</f>
        <v>-8.5836909871244635E-3</v>
      </c>
      <c r="AD251" s="20">
        <v>2138</v>
      </c>
      <c r="AE251" s="20">
        <v>2128</v>
      </c>
      <c r="AF251" s="16">
        <v>2079</v>
      </c>
      <c r="AG251" s="16"/>
      <c r="AH251" s="20">
        <v>1093</v>
      </c>
      <c r="AI251" s="20">
        <v>1088</v>
      </c>
      <c r="AJ251" s="16">
        <v>1037</v>
      </c>
      <c r="AL251" s="13">
        <v>557696.70000000007</v>
      </c>
      <c r="AM251" s="429">
        <v>636911.89</v>
      </c>
      <c r="AN251" s="400">
        <f>K251*$AN$7</f>
        <v>682960.26</v>
      </c>
      <c r="AO251" s="400"/>
      <c r="AP251" s="13">
        <v>161560.79999999999</v>
      </c>
      <c r="AQ251" s="429">
        <v>76309.84</v>
      </c>
      <c r="AR251" s="400">
        <f>O251*$AR$7</f>
        <v>99481.5</v>
      </c>
      <c r="AS251" s="400"/>
      <c r="AT251" s="13">
        <v>771618.78</v>
      </c>
      <c r="AU251" s="429">
        <v>882586.8</v>
      </c>
      <c r="AV251" s="400">
        <f>S251*$AV$7</f>
        <v>822807</v>
      </c>
      <c r="AW251" s="400"/>
      <c r="AX251" s="13">
        <v>569577.80000000005</v>
      </c>
      <c r="AY251" s="429">
        <v>637060.9</v>
      </c>
      <c r="AZ251" s="400">
        <f>W251*$AZ$7</f>
        <v>693513.60000000009</v>
      </c>
      <c r="BA251" s="400"/>
      <c r="BB251" s="13">
        <v>141407.32</v>
      </c>
      <c r="BC251" s="429">
        <v>149428.16</v>
      </c>
      <c r="BD251" s="400">
        <f>AF251*$BD$7</f>
        <v>152245.17000000001</v>
      </c>
      <c r="BE251" s="400"/>
      <c r="BF251" s="13">
        <v>91243.64</v>
      </c>
      <c r="BG251" s="429">
        <v>93644.159999999989</v>
      </c>
      <c r="BH251" s="400">
        <f>AJ251*$BH$7</f>
        <v>93029.26999999999</v>
      </c>
      <c r="BI251" s="400"/>
      <c r="BJ251" s="429">
        <v>2060454.08</v>
      </c>
      <c r="BK251" s="429">
        <v>2232869.4300000002</v>
      </c>
      <c r="BL251" s="400">
        <f>SUM(AN251,AR251,AV251,AZ251)</f>
        <v>2298762.3600000003</v>
      </c>
      <c r="BM251" s="380">
        <f>BL251-BK251</f>
        <v>65892.930000000168</v>
      </c>
      <c r="BN251" s="380">
        <f>BM251/G251</f>
        <v>28.525077922077994</v>
      </c>
      <c r="BO251" s="833"/>
      <c r="BP251" s="13">
        <v>2293105.040000001</v>
      </c>
      <c r="BQ251" s="429">
        <v>2475941.75</v>
      </c>
      <c r="BR251" s="400">
        <f>SUM(BH251,BD251,AZ251,AV251,AR251,AN251)</f>
        <v>2544036.7999999998</v>
      </c>
      <c r="BS251" s="430">
        <f>BR251-BQ251</f>
        <v>68095.049999999814</v>
      </c>
      <c r="BT251" s="431">
        <f>BS251/G251</f>
        <v>29.478376623376544</v>
      </c>
    </row>
    <row r="252" spans="1:72">
      <c r="A252" s="346">
        <v>777</v>
      </c>
      <c r="B252" s="343">
        <v>18</v>
      </c>
      <c r="C252" s="343">
        <v>18</v>
      </c>
      <c r="D252" s="349" t="s">
        <v>283</v>
      </c>
      <c r="E252" s="20">
        <v>7172</v>
      </c>
      <c r="F252" s="20">
        <v>7038</v>
      </c>
      <c r="G252" s="12">
        <v>6957</v>
      </c>
      <c r="H252" s="12"/>
      <c r="I252" s="15">
        <v>191</v>
      </c>
      <c r="J252" s="15">
        <v>183</v>
      </c>
      <c r="K252" s="12">
        <v>176</v>
      </c>
      <c r="L252" s="12"/>
      <c r="M252" s="15">
        <v>40</v>
      </c>
      <c r="N252" s="15">
        <v>43</v>
      </c>
      <c r="O252" s="12">
        <v>32</v>
      </c>
      <c r="P252" s="12"/>
      <c r="Q252" s="15">
        <v>336</v>
      </c>
      <c r="R252" s="15">
        <v>326</v>
      </c>
      <c r="S252" s="12">
        <v>310</v>
      </c>
      <c r="T252" s="12"/>
      <c r="U252" s="15">
        <v>167</v>
      </c>
      <c r="V252" s="15">
        <v>170</v>
      </c>
      <c r="W252" s="12">
        <v>170</v>
      </c>
      <c r="X252" s="12"/>
      <c r="Y252" s="131">
        <v>734</v>
      </c>
      <c r="Z252" s="131">
        <v>722</v>
      </c>
      <c r="AA252" s="400">
        <f>SUM(K252,O252,S252,W252)</f>
        <v>688</v>
      </c>
      <c r="AB252" s="466">
        <f>AA252-Z252</f>
        <v>-34</v>
      </c>
      <c r="AC252" s="469">
        <f>AB252/Z252</f>
        <v>-4.7091412742382273E-2</v>
      </c>
      <c r="AD252" s="20">
        <v>6438</v>
      </c>
      <c r="AE252" s="20">
        <v>6316</v>
      </c>
      <c r="AF252" s="16">
        <v>6269</v>
      </c>
      <c r="AG252" s="16"/>
      <c r="AH252" s="20">
        <v>3347</v>
      </c>
      <c r="AI252" s="20">
        <v>3215</v>
      </c>
      <c r="AJ252" s="16">
        <v>3150</v>
      </c>
      <c r="AL252" s="13">
        <v>1613940.45</v>
      </c>
      <c r="AM252" s="429">
        <v>1641617.97</v>
      </c>
      <c r="AN252" s="400">
        <f>K252*$AN$7</f>
        <v>1646589.12</v>
      </c>
      <c r="AO252" s="400"/>
      <c r="AP252" s="13">
        <v>359024</v>
      </c>
      <c r="AQ252" s="429">
        <v>410165.39</v>
      </c>
      <c r="AR252" s="400">
        <f>O252*$AR$7</f>
        <v>318340.8</v>
      </c>
      <c r="AS252" s="400"/>
      <c r="AT252" s="13">
        <v>2541803.04</v>
      </c>
      <c r="AU252" s="429">
        <v>2664104.6</v>
      </c>
      <c r="AV252" s="400">
        <f>S252*$AV$7</f>
        <v>2550701.6999999997</v>
      </c>
      <c r="AW252" s="400"/>
      <c r="AX252" s="13">
        <v>2161806.65</v>
      </c>
      <c r="AY252" s="429">
        <v>2354355.5</v>
      </c>
      <c r="AZ252" s="400">
        <f>W252*$AZ$7</f>
        <v>2456194</v>
      </c>
      <c r="BA252" s="400"/>
      <c r="BB252" s="13">
        <v>425809.32</v>
      </c>
      <c r="BC252" s="429">
        <v>443509.52</v>
      </c>
      <c r="BD252" s="400">
        <f>AF252*$BD$7</f>
        <v>459078.87000000005</v>
      </c>
      <c r="BE252" s="400"/>
      <c r="BF252" s="13">
        <v>279407.56</v>
      </c>
      <c r="BG252" s="429">
        <v>276715.05</v>
      </c>
      <c r="BH252" s="400">
        <f>AJ252*$BH$7</f>
        <v>282586.5</v>
      </c>
      <c r="BI252" s="400"/>
      <c r="BJ252" s="429">
        <v>6676574.1400000006</v>
      </c>
      <c r="BK252" s="429">
        <v>7070243.46</v>
      </c>
      <c r="BL252" s="400">
        <f>SUM(AN252,AR252,AV252,AZ252)</f>
        <v>6971825.6200000001</v>
      </c>
      <c r="BM252" s="380">
        <f>BL252-BK252</f>
        <v>-98417.839999999851</v>
      </c>
      <c r="BN252" s="380">
        <f>BM252/G252</f>
        <v>-14.146591921805355</v>
      </c>
      <c r="BO252" s="833"/>
      <c r="BP252" s="13">
        <v>7381791.0199999996</v>
      </c>
      <c r="BQ252" s="429">
        <v>7790468.0300000003</v>
      </c>
      <c r="BR252" s="400">
        <f>SUM(BH252,BD252,AZ252,AV252,AR252,AN252)</f>
        <v>7713490.9900000002</v>
      </c>
      <c r="BS252" s="430">
        <f>BR252-BQ252</f>
        <v>-76977.040000000037</v>
      </c>
      <c r="BT252" s="431">
        <f>BS252/G252</f>
        <v>-11.064688802644824</v>
      </c>
    </row>
    <row r="253" spans="1:72">
      <c r="A253" s="346">
        <v>778</v>
      </c>
      <c r="B253" s="343">
        <v>11</v>
      </c>
      <c r="C253" s="343">
        <v>11</v>
      </c>
      <c r="D253" s="349" t="s">
        <v>284</v>
      </c>
      <c r="E253" s="20">
        <v>6708</v>
      </c>
      <c r="F253" s="20">
        <v>6632</v>
      </c>
      <c r="G253" s="12">
        <v>6549</v>
      </c>
      <c r="H253" s="12"/>
      <c r="I253" s="15">
        <v>254</v>
      </c>
      <c r="J253" s="15">
        <v>231</v>
      </c>
      <c r="K253" s="12">
        <v>223</v>
      </c>
      <c r="L253" s="12"/>
      <c r="M253" s="15">
        <v>51</v>
      </c>
      <c r="N253" s="15">
        <v>51</v>
      </c>
      <c r="O253" s="12">
        <v>43</v>
      </c>
      <c r="P253" s="12"/>
      <c r="Q253" s="15">
        <v>416</v>
      </c>
      <c r="R253" s="15">
        <v>394</v>
      </c>
      <c r="S253" s="12">
        <v>379</v>
      </c>
      <c r="T253" s="12"/>
      <c r="U253" s="15">
        <v>219</v>
      </c>
      <c r="V253" s="15">
        <v>217</v>
      </c>
      <c r="W253" s="12">
        <v>206</v>
      </c>
      <c r="X253" s="12"/>
      <c r="Y253" s="131">
        <v>940</v>
      </c>
      <c r="Z253" s="131">
        <v>893</v>
      </c>
      <c r="AA253" s="400">
        <f>SUM(K253,O253,S253,W253)</f>
        <v>851</v>
      </c>
      <c r="AB253" s="466">
        <f>AA253-Z253</f>
        <v>-42</v>
      </c>
      <c r="AC253" s="469">
        <f>AB253/Z253</f>
        <v>-4.7032474804031353E-2</v>
      </c>
      <c r="AD253" s="20">
        <v>5768</v>
      </c>
      <c r="AE253" s="20">
        <v>5739</v>
      </c>
      <c r="AF253" s="16">
        <v>5698</v>
      </c>
      <c r="AG253" s="16"/>
      <c r="AH253" s="20">
        <v>3380</v>
      </c>
      <c r="AI253" s="20">
        <v>3314</v>
      </c>
      <c r="AJ253" s="16">
        <v>3268</v>
      </c>
      <c r="AL253" s="13">
        <v>2146287.2999999998</v>
      </c>
      <c r="AM253" s="429">
        <v>2072206.29</v>
      </c>
      <c r="AN253" s="400">
        <f>K253*$AN$7</f>
        <v>2086303.2600000002</v>
      </c>
      <c r="AO253" s="400"/>
      <c r="AP253" s="13">
        <v>457755.6</v>
      </c>
      <c r="AQ253" s="429">
        <v>486475.23</v>
      </c>
      <c r="AR253" s="400">
        <f>O253*$AR$7</f>
        <v>427770.45</v>
      </c>
      <c r="AS253" s="400"/>
      <c r="AT253" s="13">
        <v>3146994.24</v>
      </c>
      <c r="AU253" s="429">
        <v>3219807.4</v>
      </c>
      <c r="AV253" s="400">
        <f>S253*$AV$7</f>
        <v>3118438.53</v>
      </c>
      <c r="AW253" s="400"/>
      <c r="AX253" s="13">
        <v>2834944.05</v>
      </c>
      <c r="AY253" s="429">
        <v>3005265.55</v>
      </c>
      <c r="AZ253" s="400">
        <f>W253*$AZ$7</f>
        <v>2976329.2</v>
      </c>
      <c r="BA253" s="400"/>
      <c r="BB253" s="13">
        <v>381495.52</v>
      </c>
      <c r="BC253" s="429">
        <v>402992.58</v>
      </c>
      <c r="BD253" s="400">
        <f>AF253*$BD$7</f>
        <v>417264.54000000004</v>
      </c>
      <c r="BE253" s="400"/>
      <c r="BF253" s="13">
        <v>282162.40000000002</v>
      </c>
      <c r="BG253" s="429">
        <v>285235.98</v>
      </c>
      <c r="BH253" s="400">
        <f>AJ253*$BH$7</f>
        <v>293172.27999999997</v>
      </c>
      <c r="BI253" s="400"/>
      <c r="BJ253" s="429">
        <v>8585981.1900000013</v>
      </c>
      <c r="BK253" s="429">
        <v>8783754.4699999988</v>
      </c>
      <c r="BL253" s="400">
        <f>SUM(AN253,AR253,AV253,AZ253)</f>
        <v>8608841.4400000013</v>
      </c>
      <c r="BM253" s="380">
        <f>BL253-BK253</f>
        <v>-174913.02999999747</v>
      </c>
      <c r="BN253" s="380">
        <f>BM253/G253</f>
        <v>-26.708357001068478</v>
      </c>
      <c r="BO253" s="833"/>
      <c r="BP253" s="13">
        <v>9249639.1100000013</v>
      </c>
      <c r="BQ253" s="429">
        <v>9471983.0299999993</v>
      </c>
      <c r="BR253" s="400">
        <f>SUM(BH253,BD253,AZ253,AV253,AR253,AN253)</f>
        <v>9319278.2600000016</v>
      </c>
      <c r="BS253" s="430">
        <f>BR253-BQ253</f>
        <v>-152704.76999999769</v>
      </c>
      <c r="BT253" s="431">
        <f>BS253/G253</f>
        <v>-23.317265231332676</v>
      </c>
    </row>
    <row r="254" spans="1:72">
      <c r="A254" s="346">
        <v>781</v>
      </c>
      <c r="B254" s="343">
        <v>7</v>
      </c>
      <c r="C254" s="343">
        <v>7</v>
      </c>
      <c r="D254" s="349" t="s">
        <v>285</v>
      </c>
      <c r="E254" s="20">
        <v>3496</v>
      </c>
      <c r="F254" s="20">
        <v>3428</v>
      </c>
      <c r="G254" s="12">
        <v>3367</v>
      </c>
      <c r="H254" s="12"/>
      <c r="I254" s="15">
        <v>81</v>
      </c>
      <c r="J254" s="15">
        <v>75</v>
      </c>
      <c r="K254" s="12">
        <v>69</v>
      </c>
      <c r="L254" s="12"/>
      <c r="M254" s="15">
        <v>17</v>
      </c>
      <c r="N254" s="15">
        <v>12</v>
      </c>
      <c r="O254" s="12">
        <v>13</v>
      </c>
      <c r="P254" s="12"/>
      <c r="Q254" s="15">
        <v>137</v>
      </c>
      <c r="R254" s="15">
        <v>129</v>
      </c>
      <c r="S254" s="12">
        <v>114</v>
      </c>
      <c r="T254" s="12"/>
      <c r="U254" s="15">
        <v>68</v>
      </c>
      <c r="V254" s="15">
        <v>61</v>
      </c>
      <c r="W254" s="12">
        <v>63</v>
      </c>
      <c r="X254" s="12"/>
      <c r="Y254" s="131">
        <v>303</v>
      </c>
      <c r="Z254" s="131">
        <v>277</v>
      </c>
      <c r="AA254" s="400">
        <f>SUM(K254,O254,S254,W254)</f>
        <v>259</v>
      </c>
      <c r="AB254" s="466">
        <f>AA254-Z254</f>
        <v>-18</v>
      </c>
      <c r="AC254" s="469">
        <f>AB254/Z254</f>
        <v>-6.4981949458483748E-2</v>
      </c>
      <c r="AD254" s="20">
        <v>3193</v>
      </c>
      <c r="AE254" s="20">
        <v>3151</v>
      </c>
      <c r="AF254" s="16">
        <v>3108</v>
      </c>
      <c r="AG254" s="16"/>
      <c r="AH254" s="20">
        <v>1537</v>
      </c>
      <c r="AI254" s="20">
        <v>1524</v>
      </c>
      <c r="AJ254" s="16">
        <v>1477</v>
      </c>
      <c r="AL254" s="13">
        <v>684445.95000000007</v>
      </c>
      <c r="AM254" s="429">
        <v>672794.25</v>
      </c>
      <c r="AN254" s="400">
        <f>K254*$AN$7</f>
        <v>645537.78</v>
      </c>
      <c r="AO254" s="400"/>
      <c r="AP254" s="13">
        <v>152585.20000000001</v>
      </c>
      <c r="AQ254" s="429">
        <v>114464.76</v>
      </c>
      <c r="AR254" s="400">
        <f>O254*$AR$7</f>
        <v>129325.95</v>
      </c>
      <c r="AS254" s="400"/>
      <c r="AT254" s="13">
        <v>1036389.93</v>
      </c>
      <c r="AU254" s="429">
        <v>1054200.8999999999</v>
      </c>
      <c r="AV254" s="400">
        <f>S254*$AV$7</f>
        <v>937999.98</v>
      </c>
      <c r="AW254" s="400"/>
      <c r="AX254" s="13">
        <v>880256.60000000009</v>
      </c>
      <c r="AY254" s="429">
        <v>844798.15</v>
      </c>
      <c r="AZ254" s="400">
        <f>W254*$AZ$7</f>
        <v>910236.60000000009</v>
      </c>
      <c r="BA254" s="400"/>
      <c r="BB254" s="13">
        <v>211185.02</v>
      </c>
      <c r="BC254" s="429">
        <v>221263.22</v>
      </c>
      <c r="BD254" s="400">
        <f>AF254*$BD$7</f>
        <v>227598.84000000003</v>
      </c>
      <c r="BE254" s="400"/>
      <c r="BF254" s="13">
        <v>128308.76</v>
      </c>
      <c r="BG254" s="429">
        <v>131170.68</v>
      </c>
      <c r="BH254" s="400">
        <f>AJ254*$BH$7</f>
        <v>132501.66999999998</v>
      </c>
      <c r="BI254" s="400"/>
      <c r="BJ254" s="429">
        <v>2753677.68</v>
      </c>
      <c r="BK254" s="429">
        <v>2686258.06</v>
      </c>
      <c r="BL254" s="400">
        <f>SUM(AN254,AR254,AV254,AZ254)</f>
        <v>2623100.31</v>
      </c>
      <c r="BM254" s="380">
        <f>BL254-BK254</f>
        <v>-63157.75</v>
      </c>
      <c r="BN254" s="380">
        <f>BM254/G254</f>
        <v>-18.757870507870507</v>
      </c>
      <c r="BO254" s="833"/>
      <c r="BP254" s="13">
        <v>3093171.46</v>
      </c>
      <c r="BQ254" s="429">
        <v>3038691.96</v>
      </c>
      <c r="BR254" s="400">
        <f>SUM(BH254,BD254,AZ254,AV254,AR254,AN254)</f>
        <v>2983200.8200000003</v>
      </c>
      <c r="BS254" s="430">
        <f>BR254-BQ254</f>
        <v>-55491.139999999665</v>
      </c>
      <c r="BT254" s="431">
        <f>BS254/G254</f>
        <v>-16.480885060884962</v>
      </c>
    </row>
    <row r="255" spans="1:72">
      <c r="A255" s="346">
        <v>783</v>
      </c>
      <c r="B255" s="343">
        <v>4</v>
      </c>
      <c r="C255" s="343">
        <v>4</v>
      </c>
      <c r="D255" s="349" t="s">
        <v>286</v>
      </c>
      <c r="E255" s="20">
        <v>6377</v>
      </c>
      <c r="F255" s="20">
        <v>6256</v>
      </c>
      <c r="G255" s="12">
        <v>6221</v>
      </c>
      <c r="H255" s="12"/>
      <c r="I255" s="15">
        <v>233</v>
      </c>
      <c r="J255" s="15">
        <v>221</v>
      </c>
      <c r="K255" s="12">
        <v>194</v>
      </c>
      <c r="L255" s="12"/>
      <c r="M255" s="15">
        <v>45</v>
      </c>
      <c r="N255" s="15">
        <v>45</v>
      </c>
      <c r="O255" s="12">
        <v>52</v>
      </c>
      <c r="P255" s="12"/>
      <c r="Q255" s="15">
        <v>373</v>
      </c>
      <c r="R255" s="15">
        <v>351</v>
      </c>
      <c r="S255" s="12">
        <v>339</v>
      </c>
      <c r="T255" s="12"/>
      <c r="U255" s="15">
        <v>221</v>
      </c>
      <c r="V255" s="15">
        <v>206</v>
      </c>
      <c r="W255" s="12">
        <v>199</v>
      </c>
      <c r="X255" s="12"/>
      <c r="Y255" s="131">
        <v>872</v>
      </c>
      <c r="Z255" s="131">
        <v>823</v>
      </c>
      <c r="AA255" s="400">
        <f>SUM(K255,O255,S255,W255)</f>
        <v>784</v>
      </c>
      <c r="AB255" s="466">
        <f>AA255-Z255</f>
        <v>-39</v>
      </c>
      <c r="AC255" s="469">
        <f>AB255/Z255</f>
        <v>-4.7387606318347507E-2</v>
      </c>
      <c r="AD255" s="20">
        <v>5505</v>
      </c>
      <c r="AE255" s="20">
        <v>5433</v>
      </c>
      <c r="AF255" s="16">
        <v>5437</v>
      </c>
      <c r="AG255" s="16"/>
      <c r="AH255" s="20">
        <v>3266</v>
      </c>
      <c r="AI255" s="20">
        <v>3187</v>
      </c>
      <c r="AJ255" s="16">
        <v>3174</v>
      </c>
      <c r="AL255" s="13">
        <v>1968838.35</v>
      </c>
      <c r="AM255" s="429">
        <v>1982500.39</v>
      </c>
      <c r="AN255" s="400">
        <f>K255*$AN$7</f>
        <v>1814990.2800000003</v>
      </c>
      <c r="AO255" s="400"/>
      <c r="AP255" s="13">
        <v>403902</v>
      </c>
      <c r="AQ255" s="429">
        <v>429242.85</v>
      </c>
      <c r="AR255" s="400">
        <f>O255*$AR$7</f>
        <v>517303.8</v>
      </c>
      <c r="AS255" s="400"/>
      <c r="AT255" s="13">
        <v>2821703.97</v>
      </c>
      <c r="AU255" s="429">
        <v>2868407.1</v>
      </c>
      <c r="AV255" s="400">
        <f>S255*$AV$7</f>
        <v>2789315.73</v>
      </c>
      <c r="AW255" s="400"/>
      <c r="AX255" s="13">
        <v>2860833.95</v>
      </c>
      <c r="AY255" s="429">
        <v>2852924.9</v>
      </c>
      <c r="AZ255" s="400">
        <f>W255*$AZ$7</f>
        <v>2875191.8000000003</v>
      </c>
      <c r="BA255" s="400"/>
      <c r="BB255" s="13">
        <v>364100.7</v>
      </c>
      <c r="BC255" s="429">
        <v>381505.26</v>
      </c>
      <c r="BD255" s="400">
        <f>AF255*$BD$7</f>
        <v>398151.51</v>
      </c>
      <c r="BE255" s="400"/>
      <c r="BF255" s="13">
        <v>272645.68</v>
      </c>
      <c r="BG255" s="429">
        <v>274305.09000000003</v>
      </c>
      <c r="BH255" s="400">
        <f>AJ255*$BH$7</f>
        <v>284739.53999999998</v>
      </c>
      <c r="BI255" s="400"/>
      <c r="BJ255" s="429">
        <v>8055278.2699999996</v>
      </c>
      <c r="BK255" s="429">
        <v>8133075.2400000002</v>
      </c>
      <c r="BL255" s="400">
        <f>SUM(AN255,AR255,AV255,AZ255)</f>
        <v>7996801.6100000013</v>
      </c>
      <c r="BM255" s="380">
        <f>BL255-BK255</f>
        <v>-136273.62999999896</v>
      </c>
      <c r="BN255" s="380">
        <f>BM255/G255</f>
        <v>-21.905421957884418</v>
      </c>
      <c r="BO255" s="833"/>
      <c r="BP255" s="13">
        <v>8692024.6500000004</v>
      </c>
      <c r="BQ255" s="429">
        <v>8788885.5899999999</v>
      </c>
      <c r="BR255" s="400">
        <f>SUM(BH255,BD255,AZ255,AV255,AR255,AN255)</f>
        <v>8679692.6600000001</v>
      </c>
      <c r="BS255" s="430">
        <f>BR255-BQ255</f>
        <v>-109192.9299999997</v>
      </c>
      <c r="BT255" s="431">
        <f>BS255/G255</f>
        <v>-17.552311525478171</v>
      </c>
    </row>
    <row r="256" spans="1:72">
      <c r="A256" s="346">
        <v>785</v>
      </c>
      <c r="B256" s="343">
        <v>17</v>
      </c>
      <c r="C256" s="343">
        <v>17</v>
      </c>
      <c r="D256" s="349" t="s">
        <v>287</v>
      </c>
      <c r="E256" s="20">
        <v>2589</v>
      </c>
      <c r="F256" s="20">
        <v>2581</v>
      </c>
      <c r="G256" s="12">
        <v>2544</v>
      </c>
      <c r="H256" s="12"/>
      <c r="I256" s="15">
        <v>86</v>
      </c>
      <c r="J256" s="15">
        <v>88</v>
      </c>
      <c r="K256" s="12">
        <v>87</v>
      </c>
      <c r="L256" s="12"/>
      <c r="M256" s="15">
        <v>20</v>
      </c>
      <c r="N256" s="15">
        <v>18</v>
      </c>
      <c r="O256" s="12">
        <v>18</v>
      </c>
      <c r="P256" s="12"/>
      <c r="Q256" s="15">
        <v>135</v>
      </c>
      <c r="R256" s="15">
        <v>133</v>
      </c>
      <c r="S256" s="12">
        <v>124</v>
      </c>
      <c r="T256" s="12"/>
      <c r="U256" s="15">
        <v>63</v>
      </c>
      <c r="V256" s="15">
        <v>59</v>
      </c>
      <c r="W256" s="12">
        <v>64</v>
      </c>
      <c r="X256" s="12"/>
      <c r="Y256" s="131">
        <v>304</v>
      </c>
      <c r="Z256" s="131">
        <v>298</v>
      </c>
      <c r="AA256" s="400">
        <f>SUM(K256,O256,S256,W256)</f>
        <v>293</v>
      </c>
      <c r="AB256" s="466">
        <f>AA256-Z256</f>
        <v>-5</v>
      </c>
      <c r="AC256" s="469">
        <f>AB256/Z256</f>
        <v>-1.6778523489932886E-2</v>
      </c>
      <c r="AD256" s="20">
        <v>2285</v>
      </c>
      <c r="AE256" s="20">
        <v>2283</v>
      </c>
      <c r="AF256" s="16">
        <v>2251</v>
      </c>
      <c r="AG256" s="16"/>
      <c r="AH256" s="20">
        <v>1213</v>
      </c>
      <c r="AI256" s="20">
        <v>1193</v>
      </c>
      <c r="AJ256" s="16">
        <v>1151</v>
      </c>
      <c r="AL256" s="13">
        <v>726695.70000000007</v>
      </c>
      <c r="AM256" s="429">
        <v>789411.92</v>
      </c>
      <c r="AN256" s="400">
        <f>K256*$AN$7</f>
        <v>813938.94000000006</v>
      </c>
      <c r="AO256" s="400"/>
      <c r="AP256" s="13">
        <v>179512</v>
      </c>
      <c r="AQ256" s="429">
        <v>171697.14</v>
      </c>
      <c r="AR256" s="400">
        <f>O256*$AR$7</f>
        <v>179066.69999999998</v>
      </c>
      <c r="AS256" s="400"/>
      <c r="AT256" s="13">
        <v>1021260.15</v>
      </c>
      <c r="AU256" s="429">
        <v>1086889.3</v>
      </c>
      <c r="AV256" s="400">
        <f>S256*$AV$7</f>
        <v>1020280.6799999999</v>
      </c>
      <c r="AW256" s="400"/>
      <c r="AX256" s="13">
        <v>815531.85000000009</v>
      </c>
      <c r="AY256" s="429">
        <v>817099.85</v>
      </c>
      <c r="AZ256" s="400">
        <f>W256*$AZ$7</f>
        <v>924684.80000000005</v>
      </c>
      <c r="BA256" s="400"/>
      <c r="BB256" s="13">
        <v>151129.9</v>
      </c>
      <c r="BC256" s="429">
        <v>160312.26</v>
      </c>
      <c r="BD256" s="400">
        <f>AF256*$BD$7</f>
        <v>164840.73000000001</v>
      </c>
      <c r="BE256" s="400"/>
      <c r="BF256" s="13">
        <v>101261.24</v>
      </c>
      <c r="BG256" s="429">
        <v>102681.51</v>
      </c>
      <c r="BH256" s="400">
        <f>AJ256*$BH$7</f>
        <v>103256.20999999999</v>
      </c>
      <c r="BI256" s="400"/>
      <c r="BJ256" s="429">
        <v>2742999.7</v>
      </c>
      <c r="BK256" s="429">
        <v>2865098.21</v>
      </c>
      <c r="BL256" s="400">
        <f>SUM(AN256,AR256,AV256,AZ256)</f>
        <v>2937971.12</v>
      </c>
      <c r="BM256" s="380">
        <f>BL256-BK256</f>
        <v>72872.910000000149</v>
      </c>
      <c r="BN256" s="380">
        <f>BM256/G256</f>
        <v>28.645011792452888</v>
      </c>
      <c r="BO256" s="833"/>
      <c r="BP256" s="13">
        <v>2995390.84</v>
      </c>
      <c r="BQ256" s="429">
        <v>3128091.98</v>
      </c>
      <c r="BR256" s="400">
        <f>SUM(BH256,BD256,AZ256,AV256,AR256,AN256)</f>
        <v>3206068.06</v>
      </c>
      <c r="BS256" s="430">
        <f>BR256-BQ256</f>
        <v>77976.080000000075</v>
      </c>
      <c r="BT256" s="431">
        <f>BS256/G256</f>
        <v>30.650974842767326</v>
      </c>
    </row>
    <row r="257" spans="1:72">
      <c r="A257" s="346">
        <v>790</v>
      </c>
      <c r="B257" s="343">
        <v>6</v>
      </c>
      <c r="C257" s="343">
        <v>6</v>
      </c>
      <c r="D257" s="349" t="s">
        <v>288</v>
      </c>
      <c r="E257" s="20">
        <v>23515</v>
      </c>
      <c r="F257" s="20">
        <v>23464</v>
      </c>
      <c r="G257" s="12">
        <v>23332</v>
      </c>
      <c r="H257" s="12"/>
      <c r="I257" s="15">
        <v>946</v>
      </c>
      <c r="J257" s="15">
        <v>938</v>
      </c>
      <c r="K257" s="12">
        <v>941</v>
      </c>
      <c r="L257" s="12"/>
      <c r="M257" s="15">
        <v>201</v>
      </c>
      <c r="N257" s="15">
        <v>189</v>
      </c>
      <c r="O257" s="12">
        <v>165</v>
      </c>
      <c r="P257" s="12"/>
      <c r="Q257" s="15">
        <v>1406</v>
      </c>
      <c r="R257" s="15">
        <v>1394</v>
      </c>
      <c r="S257" s="12">
        <v>1315</v>
      </c>
      <c r="T257" s="12"/>
      <c r="U257" s="15">
        <v>791</v>
      </c>
      <c r="V257" s="15">
        <v>786</v>
      </c>
      <c r="W257" s="12">
        <v>765</v>
      </c>
      <c r="X257" s="12"/>
      <c r="Y257" s="131">
        <v>3344</v>
      </c>
      <c r="Z257" s="131">
        <v>3307</v>
      </c>
      <c r="AA257" s="400">
        <f>SUM(K257,O257,S257,W257)</f>
        <v>3186</v>
      </c>
      <c r="AB257" s="466">
        <f>AA257-Z257</f>
        <v>-121</v>
      </c>
      <c r="AC257" s="469">
        <f>AB257/Z257</f>
        <v>-3.6589053522830359E-2</v>
      </c>
      <c r="AD257" s="20">
        <v>20171</v>
      </c>
      <c r="AE257" s="20">
        <v>20157</v>
      </c>
      <c r="AF257" s="16">
        <v>20146</v>
      </c>
      <c r="AG257" s="16"/>
      <c r="AH257" s="20">
        <v>12163</v>
      </c>
      <c r="AI257" s="20">
        <v>12083</v>
      </c>
      <c r="AJ257" s="16">
        <v>12030</v>
      </c>
      <c r="AL257" s="13">
        <v>7993652.7000000011</v>
      </c>
      <c r="AM257" s="429">
        <v>8414413.4199999999</v>
      </c>
      <c r="AN257" s="400">
        <f>K257*$AN$7</f>
        <v>8803638.4199999999</v>
      </c>
      <c r="AO257" s="400"/>
      <c r="AP257" s="13">
        <v>1804095.6</v>
      </c>
      <c r="AQ257" s="429">
        <v>1802819.97</v>
      </c>
      <c r="AR257" s="400">
        <f>O257*$AR$7</f>
        <v>1641444.75</v>
      </c>
      <c r="AS257" s="400"/>
      <c r="AT257" s="13">
        <v>10636235.34</v>
      </c>
      <c r="AU257" s="429">
        <v>11391907.4</v>
      </c>
      <c r="AV257" s="400">
        <f>S257*$AV$7</f>
        <v>10819912.049999999</v>
      </c>
      <c r="AW257" s="400"/>
      <c r="AX257" s="13">
        <v>10239455.449999999</v>
      </c>
      <c r="AY257" s="429">
        <v>10885431.9</v>
      </c>
      <c r="AZ257" s="400">
        <f>W257*$AZ$7</f>
        <v>11052873</v>
      </c>
      <c r="BA257" s="400"/>
      <c r="BB257" s="13">
        <v>1334109.94</v>
      </c>
      <c r="BC257" s="429">
        <v>1415424.54</v>
      </c>
      <c r="BD257" s="400">
        <f>AF257*$BD$7</f>
        <v>1475291.58</v>
      </c>
      <c r="BE257" s="400"/>
      <c r="BF257" s="13">
        <v>1015367.24</v>
      </c>
      <c r="BG257" s="429">
        <v>1039983.81</v>
      </c>
      <c r="BH257" s="400">
        <f>AJ257*$BH$7</f>
        <v>1079211.2999999998</v>
      </c>
      <c r="BI257" s="400"/>
      <c r="BJ257" s="429">
        <v>30673439.09</v>
      </c>
      <c r="BK257" s="429">
        <v>32494572.690000001</v>
      </c>
      <c r="BL257" s="400">
        <f>SUM(AN257,AR257,AV257,AZ257)</f>
        <v>32317868.219999999</v>
      </c>
      <c r="BM257" s="380">
        <f>BL257-BK257</f>
        <v>-176704.47000000253</v>
      </c>
      <c r="BN257" s="380">
        <f>BM257/G257</f>
        <v>-7.5734814846563747</v>
      </c>
      <c r="BO257" s="833"/>
      <c r="BP257" s="13">
        <v>33022916.27</v>
      </c>
      <c r="BQ257" s="429">
        <v>34949981.039999999</v>
      </c>
      <c r="BR257" s="400">
        <f>SUM(BH257,BD257,AZ257,AV257,AR257,AN257)</f>
        <v>34872371.100000001</v>
      </c>
      <c r="BS257" s="430">
        <f>BR257-BQ257</f>
        <v>-77609.939999997616</v>
      </c>
      <c r="BT257" s="431">
        <f>BS257/G257</f>
        <v>-3.3263303617348541</v>
      </c>
    </row>
    <row r="258" spans="1:72">
      <c r="A258" s="346">
        <v>791</v>
      </c>
      <c r="B258" s="343">
        <v>17</v>
      </c>
      <c r="C258" s="343">
        <v>17</v>
      </c>
      <c r="D258" s="349" t="s">
        <v>289</v>
      </c>
      <c r="E258" s="20">
        <v>4931</v>
      </c>
      <c r="F258" s="20">
        <v>4938</v>
      </c>
      <c r="G258" s="12">
        <v>4861</v>
      </c>
      <c r="H258" s="12"/>
      <c r="I258" s="15">
        <v>227</v>
      </c>
      <c r="J258" s="15">
        <v>229</v>
      </c>
      <c r="K258" s="12">
        <v>241</v>
      </c>
      <c r="L258" s="12"/>
      <c r="M258" s="15">
        <v>51</v>
      </c>
      <c r="N258" s="15">
        <v>36</v>
      </c>
      <c r="O258" s="12">
        <v>35</v>
      </c>
      <c r="P258" s="12"/>
      <c r="Q258" s="15">
        <v>311</v>
      </c>
      <c r="R258" s="15">
        <v>305</v>
      </c>
      <c r="S258" s="12">
        <v>286</v>
      </c>
      <c r="T258" s="12"/>
      <c r="U258" s="15">
        <v>178</v>
      </c>
      <c r="V258" s="15">
        <v>181</v>
      </c>
      <c r="W258" s="12">
        <v>172</v>
      </c>
      <c r="X258" s="12"/>
      <c r="Y258" s="131">
        <v>767</v>
      </c>
      <c r="Z258" s="131">
        <v>751</v>
      </c>
      <c r="AA258" s="400">
        <f>SUM(K258,O258,S258,W258)</f>
        <v>734</v>
      </c>
      <c r="AB258" s="466">
        <f>AA258-Z258</f>
        <v>-17</v>
      </c>
      <c r="AC258" s="469">
        <f>AB258/Z258</f>
        <v>-2.2636484687083888E-2</v>
      </c>
      <c r="AD258" s="20">
        <v>4164</v>
      </c>
      <c r="AE258" s="20">
        <v>4187</v>
      </c>
      <c r="AF258" s="16">
        <v>4127</v>
      </c>
      <c r="AG258" s="16"/>
      <c r="AH258" s="20">
        <v>2445</v>
      </c>
      <c r="AI258" s="20">
        <v>2420</v>
      </c>
      <c r="AJ258" s="16">
        <v>2368</v>
      </c>
      <c r="AL258" s="13">
        <v>1918138.65</v>
      </c>
      <c r="AM258" s="429">
        <v>2054265.11</v>
      </c>
      <c r="AN258" s="400">
        <f>K258*$AN$7</f>
        <v>2254704.4200000004</v>
      </c>
      <c r="AO258" s="400"/>
      <c r="AP258" s="13">
        <v>457755.6</v>
      </c>
      <c r="AQ258" s="429">
        <v>343394.28</v>
      </c>
      <c r="AR258" s="400">
        <f>O258*$AR$7</f>
        <v>348185.25</v>
      </c>
      <c r="AS258" s="400"/>
      <c r="AT258" s="13">
        <v>2352680.79</v>
      </c>
      <c r="AU258" s="429">
        <v>2492490.5</v>
      </c>
      <c r="AV258" s="400">
        <f>S258*$AV$7</f>
        <v>2353228.02</v>
      </c>
      <c r="AW258" s="400"/>
      <c r="AX258" s="13">
        <v>2304201.1</v>
      </c>
      <c r="AY258" s="429">
        <v>2506696.15</v>
      </c>
      <c r="AZ258" s="400">
        <f>W258*$AZ$7</f>
        <v>2485090.4</v>
      </c>
      <c r="BA258" s="400"/>
      <c r="BB258" s="13">
        <v>275406.96000000002</v>
      </c>
      <c r="BC258" s="429">
        <v>294011.14</v>
      </c>
      <c r="BD258" s="400">
        <f>AF258*$BD$7</f>
        <v>302220.21000000002</v>
      </c>
      <c r="BE258" s="400"/>
      <c r="BF258" s="13">
        <v>204108.6</v>
      </c>
      <c r="BG258" s="429">
        <v>208289.4</v>
      </c>
      <c r="BH258" s="400">
        <f>AJ258*$BH$7</f>
        <v>212433.28</v>
      </c>
      <c r="BI258" s="400"/>
      <c r="BJ258" s="429">
        <v>7032776.1400000006</v>
      </c>
      <c r="BK258" s="429">
        <v>7396846.040000001</v>
      </c>
      <c r="BL258" s="400">
        <f>SUM(AN258,AR258,AV258,AZ258)</f>
        <v>7441208.0899999999</v>
      </c>
      <c r="BM258" s="380">
        <f>BL258-BK258</f>
        <v>44362.049999998882</v>
      </c>
      <c r="BN258" s="380">
        <f>BM258/G258</f>
        <v>9.1261160255089244</v>
      </c>
      <c r="BO258" s="833"/>
      <c r="BP258" s="13">
        <v>7512291.7000000002</v>
      </c>
      <c r="BQ258" s="429">
        <v>7899146.580000001</v>
      </c>
      <c r="BR258" s="400">
        <f>SUM(BH258,BD258,AZ258,AV258,AR258,AN258)</f>
        <v>7955861.5800000001</v>
      </c>
      <c r="BS258" s="430">
        <f>BR258-BQ258</f>
        <v>56714.999999999069</v>
      </c>
      <c r="BT258" s="431">
        <f>BS258/G258</f>
        <v>11.667352396626017</v>
      </c>
    </row>
    <row r="259" spans="1:72">
      <c r="A259" s="346">
        <v>831</v>
      </c>
      <c r="B259" s="343">
        <v>9</v>
      </c>
      <c r="C259" s="343">
        <v>9</v>
      </c>
      <c r="D259" s="349" t="s">
        <v>290</v>
      </c>
      <c r="E259" s="20">
        <v>4625</v>
      </c>
      <c r="F259" s="20">
        <v>4596</v>
      </c>
      <c r="G259" s="12">
        <v>4574</v>
      </c>
      <c r="H259" s="12"/>
      <c r="I259" s="15">
        <v>227</v>
      </c>
      <c r="J259" s="15">
        <v>219</v>
      </c>
      <c r="K259" s="12">
        <v>216</v>
      </c>
      <c r="L259" s="12"/>
      <c r="M259" s="15">
        <v>35</v>
      </c>
      <c r="N259" s="15">
        <v>43</v>
      </c>
      <c r="O259" s="12">
        <v>32</v>
      </c>
      <c r="P259" s="12"/>
      <c r="Q259" s="15">
        <v>312</v>
      </c>
      <c r="R259" s="15">
        <v>283</v>
      </c>
      <c r="S259" s="12">
        <v>269</v>
      </c>
      <c r="T259" s="12"/>
      <c r="U259" s="15">
        <v>157</v>
      </c>
      <c r="V259" s="15">
        <v>160</v>
      </c>
      <c r="W259" s="12">
        <v>171</v>
      </c>
      <c r="X259" s="12"/>
      <c r="Y259" s="131">
        <v>731</v>
      </c>
      <c r="Z259" s="131">
        <v>705</v>
      </c>
      <c r="AA259" s="400">
        <f>SUM(K259,O259,S259,W259)</f>
        <v>688</v>
      </c>
      <c r="AB259" s="466">
        <f>AA259-Z259</f>
        <v>-17</v>
      </c>
      <c r="AC259" s="469">
        <f>AB259/Z259</f>
        <v>-2.4113475177304965E-2</v>
      </c>
      <c r="AD259" s="20">
        <v>3894</v>
      </c>
      <c r="AE259" s="20">
        <v>3891</v>
      </c>
      <c r="AF259" s="16">
        <v>3886</v>
      </c>
      <c r="AG259" s="16"/>
      <c r="AH259" s="20">
        <v>2443</v>
      </c>
      <c r="AI259" s="20">
        <v>2401</v>
      </c>
      <c r="AJ259" s="16">
        <v>2386</v>
      </c>
      <c r="AL259" s="13">
        <v>1918138.65</v>
      </c>
      <c r="AM259" s="429">
        <v>1964559.21</v>
      </c>
      <c r="AN259" s="400">
        <f>K259*$AN$7</f>
        <v>2020813.9200000002</v>
      </c>
      <c r="AO259" s="400"/>
      <c r="AP259" s="13">
        <v>314146</v>
      </c>
      <c r="AQ259" s="429">
        <v>410165.39</v>
      </c>
      <c r="AR259" s="400">
        <f>O259*$AR$7</f>
        <v>318340.8</v>
      </c>
      <c r="AS259" s="400"/>
      <c r="AT259" s="13">
        <v>2360245.6800000002</v>
      </c>
      <c r="AU259" s="429">
        <v>2312704.2999999998</v>
      </c>
      <c r="AV259" s="400">
        <f>S259*$AV$7</f>
        <v>2213350.83</v>
      </c>
      <c r="AW259" s="400"/>
      <c r="AX259" s="13">
        <v>2032357.15</v>
      </c>
      <c r="AY259" s="429">
        <v>2215864</v>
      </c>
      <c r="AZ259" s="400">
        <f>W259*$AZ$7</f>
        <v>2470642.2000000002</v>
      </c>
      <c r="BA259" s="400"/>
      <c r="BB259" s="13">
        <v>257549.16</v>
      </c>
      <c r="BC259" s="429">
        <v>273226.02</v>
      </c>
      <c r="BD259" s="400">
        <f>AF259*$BD$7</f>
        <v>284571.78000000003</v>
      </c>
      <c r="BE259" s="400"/>
      <c r="BF259" s="13">
        <v>203941.64</v>
      </c>
      <c r="BG259" s="429">
        <v>206654.07</v>
      </c>
      <c r="BH259" s="400">
        <f>AJ259*$BH$7</f>
        <v>214048.06</v>
      </c>
      <c r="BI259" s="400"/>
      <c r="BJ259" s="429">
        <v>6624887.4800000004</v>
      </c>
      <c r="BK259" s="429">
        <v>6903292.9000000004</v>
      </c>
      <c r="BL259" s="400">
        <f>SUM(AN259,AR259,AV259,AZ259)</f>
        <v>7023147.7500000009</v>
      </c>
      <c r="BM259" s="380">
        <f>BL259-BK259</f>
        <v>119854.85000000056</v>
      </c>
      <c r="BN259" s="380">
        <f>BM259/G259</f>
        <v>26.203508963708035</v>
      </c>
      <c r="BO259" s="833"/>
      <c r="BP259" s="13">
        <v>7086378.2800000003</v>
      </c>
      <c r="BQ259" s="429">
        <v>7383172.9900000002</v>
      </c>
      <c r="BR259" s="400">
        <f>SUM(BH259,BD259,AZ259,AV259,AR259,AN259)</f>
        <v>7521767.5899999999</v>
      </c>
      <c r="BS259" s="430">
        <f>BR259-BQ259</f>
        <v>138594.59999999963</v>
      </c>
      <c r="BT259" s="431">
        <f>BS259/G259</f>
        <v>30.300524704853437</v>
      </c>
    </row>
    <row r="260" spans="1:72">
      <c r="A260" s="346">
        <v>832</v>
      </c>
      <c r="B260" s="343">
        <v>17</v>
      </c>
      <c r="C260" s="343">
        <v>17</v>
      </c>
      <c r="D260" s="349" t="s">
        <v>291</v>
      </c>
      <c r="E260" s="20">
        <v>3731</v>
      </c>
      <c r="F260" s="20">
        <v>3657</v>
      </c>
      <c r="G260" s="12">
        <v>3555</v>
      </c>
      <c r="H260" s="12"/>
      <c r="I260" s="15">
        <v>163</v>
      </c>
      <c r="J260" s="15">
        <v>151</v>
      </c>
      <c r="K260" s="12">
        <v>144</v>
      </c>
      <c r="L260" s="12"/>
      <c r="M260" s="15">
        <v>37</v>
      </c>
      <c r="N260" s="15">
        <v>21</v>
      </c>
      <c r="O260" s="12">
        <v>30</v>
      </c>
      <c r="P260" s="12"/>
      <c r="Q260" s="15">
        <v>209</v>
      </c>
      <c r="R260" s="15">
        <v>217</v>
      </c>
      <c r="S260" s="12">
        <v>195</v>
      </c>
      <c r="T260" s="12"/>
      <c r="U260" s="15">
        <v>162</v>
      </c>
      <c r="V260" s="15">
        <v>146</v>
      </c>
      <c r="W260" s="12">
        <v>129</v>
      </c>
      <c r="X260" s="12"/>
      <c r="Y260" s="131">
        <v>571</v>
      </c>
      <c r="Z260" s="131">
        <v>535</v>
      </c>
      <c r="AA260" s="400">
        <f>SUM(K260,O260,S260,W260)</f>
        <v>498</v>
      </c>
      <c r="AB260" s="466">
        <f>AA260-Z260</f>
        <v>-37</v>
      </c>
      <c r="AC260" s="469">
        <f>AB260/Z260</f>
        <v>-6.9158878504672894E-2</v>
      </c>
      <c r="AD260" s="20">
        <v>3160</v>
      </c>
      <c r="AE260" s="20">
        <v>3122</v>
      </c>
      <c r="AF260" s="16">
        <v>3057</v>
      </c>
      <c r="AG260" s="16"/>
      <c r="AH260" s="20">
        <v>1818</v>
      </c>
      <c r="AI260" s="20">
        <v>1759</v>
      </c>
      <c r="AJ260" s="16">
        <v>1689</v>
      </c>
      <c r="AL260" s="13">
        <v>1377341.85</v>
      </c>
      <c r="AM260" s="429">
        <v>1354559.09</v>
      </c>
      <c r="AN260" s="400">
        <f>K260*$AN$7</f>
        <v>1347209.28</v>
      </c>
      <c r="AO260" s="400"/>
      <c r="AP260" s="13">
        <v>332097.2</v>
      </c>
      <c r="AQ260" s="429">
        <v>200313.33</v>
      </c>
      <c r="AR260" s="400">
        <f>O260*$AR$7</f>
        <v>298444.5</v>
      </c>
      <c r="AS260" s="400"/>
      <c r="AT260" s="13">
        <v>1581062.01</v>
      </c>
      <c r="AU260" s="429">
        <v>1773345.7</v>
      </c>
      <c r="AV260" s="400">
        <f>S260*$AV$7</f>
        <v>1604473.65</v>
      </c>
      <c r="AW260" s="400"/>
      <c r="AX260" s="13">
        <v>2097081.9</v>
      </c>
      <c r="AY260" s="429">
        <v>2021975.9</v>
      </c>
      <c r="AZ260" s="400">
        <f>W260*$AZ$7</f>
        <v>1863817.8</v>
      </c>
      <c r="BA260" s="400"/>
      <c r="BB260" s="13">
        <v>209002.4</v>
      </c>
      <c r="BC260" s="429">
        <v>219226.84</v>
      </c>
      <c r="BD260" s="400">
        <f>AF260*$BD$7</f>
        <v>223864.11000000002</v>
      </c>
      <c r="BE260" s="400"/>
      <c r="BF260" s="13">
        <v>151766.64000000001</v>
      </c>
      <c r="BG260" s="429">
        <v>151397.13</v>
      </c>
      <c r="BH260" s="400">
        <f>AJ260*$BH$7</f>
        <v>151520.19</v>
      </c>
      <c r="BI260" s="400"/>
      <c r="BJ260" s="429">
        <v>5387582.96</v>
      </c>
      <c r="BK260" s="429">
        <v>5350194.0199999996</v>
      </c>
      <c r="BL260" s="400">
        <f>SUM(AN260,AR260,AV260,AZ260)</f>
        <v>5113945.2299999995</v>
      </c>
      <c r="BM260" s="380">
        <f>BL260-BK260</f>
        <v>-236248.79000000004</v>
      </c>
      <c r="BN260" s="380">
        <f>BM260/G260</f>
        <v>-66.45535583684952</v>
      </c>
      <c r="BO260" s="833"/>
      <c r="BP260" s="13">
        <v>5748352</v>
      </c>
      <c r="BQ260" s="429">
        <v>5720817.9899999993</v>
      </c>
      <c r="BR260" s="400">
        <f>SUM(BH260,BD260,AZ260,AV260,AR260,AN260)</f>
        <v>5489329.5300000003</v>
      </c>
      <c r="BS260" s="430">
        <f>BR260-BQ260</f>
        <v>-231488.45999999903</v>
      </c>
      <c r="BT260" s="431">
        <f>BS260/G260</f>
        <v>-65.116303797468078</v>
      </c>
    </row>
    <row r="261" spans="1:72">
      <c r="A261" s="346">
        <v>833</v>
      </c>
      <c r="B261" s="343">
        <v>2</v>
      </c>
      <c r="C261" s="343">
        <v>2</v>
      </c>
      <c r="D261" s="349" t="s">
        <v>292</v>
      </c>
      <c r="E261" s="20">
        <v>1705</v>
      </c>
      <c r="F261" s="20">
        <v>1692</v>
      </c>
      <c r="G261" s="12">
        <v>1707</v>
      </c>
      <c r="H261" s="12"/>
      <c r="I261" s="15">
        <v>71</v>
      </c>
      <c r="J261" s="15">
        <v>70</v>
      </c>
      <c r="K261" s="12">
        <v>71</v>
      </c>
      <c r="L261" s="12"/>
      <c r="M261" s="15">
        <v>14</v>
      </c>
      <c r="N261" s="15">
        <v>13</v>
      </c>
      <c r="O261" s="12">
        <v>12</v>
      </c>
      <c r="P261" s="12"/>
      <c r="Q261" s="15">
        <v>98</v>
      </c>
      <c r="R261" s="15">
        <v>93</v>
      </c>
      <c r="S261" s="12">
        <v>89</v>
      </c>
      <c r="T261" s="12"/>
      <c r="U261" s="15">
        <v>54</v>
      </c>
      <c r="V261" s="15">
        <v>52</v>
      </c>
      <c r="W261" s="12">
        <v>49</v>
      </c>
      <c r="X261" s="12"/>
      <c r="Y261" s="131">
        <v>237</v>
      </c>
      <c r="Z261" s="131">
        <v>228</v>
      </c>
      <c r="AA261" s="400">
        <f>SUM(K261,O261,S261,W261)</f>
        <v>221</v>
      </c>
      <c r="AB261" s="466">
        <f>AA261-Z261</f>
        <v>-7</v>
      </c>
      <c r="AC261" s="469">
        <f>AB261/Z261</f>
        <v>-3.0701754385964911E-2</v>
      </c>
      <c r="AD261" s="20">
        <v>1468</v>
      </c>
      <c r="AE261" s="20">
        <v>1464</v>
      </c>
      <c r="AF261" s="16">
        <v>1486</v>
      </c>
      <c r="AG261" s="16"/>
      <c r="AH261" s="20">
        <v>830</v>
      </c>
      <c r="AI261" s="20">
        <v>811</v>
      </c>
      <c r="AJ261" s="16">
        <v>815</v>
      </c>
      <c r="AL261" s="13">
        <v>599946.45000000007</v>
      </c>
      <c r="AM261" s="429">
        <v>627941.30000000005</v>
      </c>
      <c r="AN261" s="400">
        <f>K261*$AN$7</f>
        <v>664249.02</v>
      </c>
      <c r="AO261" s="400"/>
      <c r="AP261" s="13">
        <v>125658.4</v>
      </c>
      <c r="AQ261" s="429">
        <v>124003.49</v>
      </c>
      <c r="AR261" s="400">
        <f>O261*$AR$7</f>
        <v>119377.79999999999</v>
      </c>
      <c r="AS261" s="400"/>
      <c r="AT261" s="13">
        <v>741359.22000000009</v>
      </c>
      <c r="AU261" s="429">
        <v>760005.3</v>
      </c>
      <c r="AV261" s="400">
        <f>S261*$AV$7</f>
        <v>732298.23</v>
      </c>
      <c r="AW261" s="400"/>
      <c r="AX261" s="13">
        <v>699027.3</v>
      </c>
      <c r="AY261" s="429">
        <v>720155.79999999993</v>
      </c>
      <c r="AZ261" s="400">
        <f>W261*$AZ$7</f>
        <v>707961.8</v>
      </c>
      <c r="BA261" s="400"/>
      <c r="BB261" s="13">
        <v>97093.52</v>
      </c>
      <c r="BC261" s="429">
        <v>102802.08</v>
      </c>
      <c r="BD261" s="400">
        <f>AF261*$BD$7</f>
        <v>108819.78</v>
      </c>
      <c r="BE261" s="400"/>
      <c r="BF261" s="13">
        <v>69288.400000000009</v>
      </c>
      <c r="BG261" s="429">
        <v>69802.76999999999</v>
      </c>
      <c r="BH261" s="400">
        <f>AJ261*$BH$7</f>
        <v>73113.649999999994</v>
      </c>
      <c r="BI261" s="400"/>
      <c r="BJ261" s="429">
        <v>2165991.37</v>
      </c>
      <c r="BK261" s="429">
        <v>2232105.89</v>
      </c>
      <c r="BL261" s="400">
        <f>SUM(AN261,AR261,AV261,AZ261)</f>
        <v>2223886.85</v>
      </c>
      <c r="BM261" s="380">
        <f>BL261-BK261</f>
        <v>-8219.0400000000373</v>
      </c>
      <c r="BN261" s="380">
        <f>BM261/G261</f>
        <v>-4.8149033391915861</v>
      </c>
      <c r="BO261" s="833"/>
      <c r="BP261" s="13">
        <v>2332373.29</v>
      </c>
      <c r="BQ261" s="429">
        <v>2404710.7400000002</v>
      </c>
      <c r="BR261" s="400">
        <f>SUM(BH261,BD261,AZ261,AV261,AR261,AN261)</f>
        <v>2405820.2800000003</v>
      </c>
      <c r="BS261" s="430">
        <f>BR261-BQ261</f>
        <v>1109.5400000000373</v>
      </c>
      <c r="BT261" s="431">
        <f>BS261/G261</f>
        <v>0.64999414176920756</v>
      </c>
    </row>
    <row r="262" spans="1:72">
      <c r="A262" s="346">
        <v>834</v>
      </c>
      <c r="B262" s="343">
        <v>5</v>
      </c>
      <c r="C262" s="343">
        <v>5</v>
      </c>
      <c r="D262" s="349" t="s">
        <v>293</v>
      </c>
      <c r="E262" s="20">
        <v>5844</v>
      </c>
      <c r="F262" s="20">
        <v>5832</v>
      </c>
      <c r="G262" s="12">
        <v>5777</v>
      </c>
      <c r="H262" s="12"/>
      <c r="I262" s="15">
        <v>253</v>
      </c>
      <c r="J262" s="15">
        <v>248</v>
      </c>
      <c r="K262" s="12">
        <v>268</v>
      </c>
      <c r="L262" s="12"/>
      <c r="M262" s="15">
        <v>43</v>
      </c>
      <c r="N262" s="15">
        <v>52</v>
      </c>
      <c r="O262" s="12">
        <v>37</v>
      </c>
      <c r="P262" s="12"/>
      <c r="Q262" s="15">
        <v>332</v>
      </c>
      <c r="R262" s="15">
        <v>316</v>
      </c>
      <c r="S262" s="12">
        <v>316</v>
      </c>
      <c r="T262" s="12"/>
      <c r="U262" s="15">
        <v>222</v>
      </c>
      <c r="V262" s="15">
        <v>230</v>
      </c>
      <c r="W262" s="12">
        <v>183</v>
      </c>
      <c r="X262" s="12"/>
      <c r="Y262" s="131">
        <v>850</v>
      </c>
      <c r="Z262" s="131">
        <v>846</v>
      </c>
      <c r="AA262" s="400">
        <f>SUM(K262,O262,S262,W262)</f>
        <v>804</v>
      </c>
      <c r="AB262" s="466">
        <f>AA262-Z262</f>
        <v>-42</v>
      </c>
      <c r="AC262" s="469">
        <f>AB262/Z262</f>
        <v>-4.9645390070921988E-2</v>
      </c>
      <c r="AD262" s="20">
        <v>4994</v>
      </c>
      <c r="AE262" s="20">
        <v>4986</v>
      </c>
      <c r="AF262" s="16">
        <v>4973</v>
      </c>
      <c r="AG262" s="16"/>
      <c r="AH262" s="20">
        <v>3129</v>
      </c>
      <c r="AI262" s="20">
        <v>3089</v>
      </c>
      <c r="AJ262" s="16">
        <v>3023</v>
      </c>
      <c r="AL262" s="13">
        <v>2137837.35</v>
      </c>
      <c r="AM262" s="429">
        <v>2224706.3199999998</v>
      </c>
      <c r="AN262" s="400">
        <f>K262*$AN$7</f>
        <v>2507306.16</v>
      </c>
      <c r="AO262" s="400"/>
      <c r="AP262" s="13">
        <v>385950.8</v>
      </c>
      <c r="AQ262" s="429">
        <v>496013.96</v>
      </c>
      <c r="AR262" s="400">
        <f>O262*$AR$7</f>
        <v>368081.55</v>
      </c>
      <c r="AS262" s="400"/>
      <c r="AT262" s="13">
        <v>2511543.48</v>
      </c>
      <c r="AU262" s="429">
        <v>2582383.6</v>
      </c>
      <c r="AV262" s="400">
        <f>S262*$AV$7</f>
        <v>2600070.12</v>
      </c>
      <c r="AW262" s="400"/>
      <c r="AX262" s="13">
        <v>2873778.9</v>
      </c>
      <c r="AY262" s="429">
        <v>3185304.5</v>
      </c>
      <c r="AZ262" s="400">
        <f>W262*$AZ$7</f>
        <v>2644020.6</v>
      </c>
      <c r="BA262" s="400"/>
      <c r="BB262" s="13">
        <v>330303.15999999997</v>
      </c>
      <c r="BC262" s="429">
        <v>350116.92</v>
      </c>
      <c r="BD262" s="400">
        <f>AF262*$BD$7</f>
        <v>364172.79000000004</v>
      </c>
      <c r="BE262" s="400"/>
      <c r="BF262" s="13">
        <v>261208.92</v>
      </c>
      <c r="BG262" s="429">
        <v>265870.23</v>
      </c>
      <c r="BH262" s="400">
        <f>AJ262*$BH$7</f>
        <v>271193.32999999996</v>
      </c>
      <c r="BI262" s="400"/>
      <c r="BJ262" s="429">
        <v>7909110.5300000003</v>
      </c>
      <c r="BK262" s="429">
        <v>8488408.379999999</v>
      </c>
      <c r="BL262" s="400">
        <f>SUM(AN262,AR262,AV262,AZ262)</f>
        <v>8119478.4299999997</v>
      </c>
      <c r="BM262" s="380">
        <f>BL262-BK262</f>
        <v>-368929.94999999925</v>
      </c>
      <c r="BN262" s="380">
        <f>BM262/G262</f>
        <v>-63.861857365414444</v>
      </c>
      <c r="BO262" s="833"/>
      <c r="BP262" s="13">
        <v>8500622.6100000013</v>
      </c>
      <c r="BQ262" s="429">
        <v>9104395.5299999993</v>
      </c>
      <c r="BR262" s="400">
        <f>SUM(BH262,BD262,AZ262,AV262,AR262,AN262)</f>
        <v>8754844.5500000007</v>
      </c>
      <c r="BS262" s="430">
        <f>BR262-BQ262</f>
        <v>-349550.97999999858</v>
      </c>
      <c r="BT262" s="431">
        <f>BS262/G262</f>
        <v>-60.507353297559042</v>
      </c>
    </row>
    <row r="263" spans="1:72">
      <c r="A263" s="346">
        <v>837</v>
      </c>
      <c r="B263" s="343">
        <v>6</v>
      </c>
      <c r="C263" s="343">
        <v>6</v>
      </c>
      <c r="D263" s="349" t="s">
        <v>294</v>
      </c>
      <c r="E263" s="20">
        <v>255050</v>
      </c>
      <c r="F263" s="20">
        <v>260180</v>
      </c>
      <c r="G263" s="12">
        <v>263337</v>
      </c>
      <c r="H263" s="12"/>
      <c r="I263" s="15">
        <v>12144</v>
      </c>
      <c r="J263" s="15">
        <v>12219</v>
      </c>
      <c r="K263" s="12">
        <v>12256</v>
      </c>
      <c r="L263" s="12"/>
      <c r="M263" s="15">
        <v>2018</v>
      </c>
      <c r="N263" s="15">
        <v>2054</v>
      </c>
      <c r="O263" s="12">
        <v>1941</v>
      </c>
      <c r="P263" s="12"/>
      <c r="Q263" s="15">
        <v>13506</v>
      </c>
      <c r="R263" s="15">
        <v>13471</v>
      </c>
      <c r="S263" s="12">
        <v>13293</v>
      </c>
      <c r="T263" s="12"/>
      <c r="U263" s="15">
        <v>6681</v>
      </c>
      <c r="V263" s="15">
        <v>6845</v>
      </c>
      <c r="W263" s="12">
        <v>7160</v>
      </c>
      <c r="X263" s="12"/>
      <c r="Y263" s="131">
        <v>34349</v>
      </c>
      <c r="Z263" s="131">
        <v>34589</v>
      </c>
      <c r="AA263" s="400">
        <f>SUM(K263,O263,S263,W263)</f>
        <v>34650</v>
      </c>
      <c r="AB263" s="466">
        <f>AA263-Z263</f>
        <v>61</v>
      </c>
      <c r="AC263" s="469">
        <f>AB263/Z263</f>
        <v>1.7635664517621208E-3</v>
      </c>
      <c r="AD263" s="20">
        <v>220701</v>
      </c>
      <c r="AE263" s="20">
        <v>225591</v>
      </c>
      <c r="AF263" s="16">
        <v>228687</v>
      </c>
      <c r="AG263" s="16"/>
      <c r="AH263" s="20">
        <v>167614</v>
      </c>
      <c r="AI263" s="20">
        <v>171528</v>
      </c>
      <c r="AJ263" s="16">
        <v>173783</v>
      </c>
      <c r="AL263" s="13">
        <v>102616192.8</v>
      </c>
      <c r="AM263" s="429">
        <v>109611639.20999999</v>
      </c>
      <c r="AN263" s="400">
        <f>K263*$AN$7</f>
        <v>114662478.72000001</v>
      </c>
      <c r="AO263" s="400"/>
      <c r="AP263" s="13">
        <v>18112760.800000001</v>
      </c>
      <c r="AQ263" s="429">
        <v>19592551.420000002</v>
      </c>
      <c r="AR263" s="400">
        <f>O263*$AR$7</f>
        <v>19309359.149999999</v>
      </c>
      <c r="AS263" s="400"/>
      <c r="AT263" s="13">
        <v>102171404.34</v>
      </c>
      <c r="AU263" s="429">
        <v>110086359.09999999</v>
      </c>
      <c r="AV263" s="400">
        <f>S263*$AV$7</f>
        <v>109375734.50999999</v>
      </c>
      <c r="AW263" s="400"/>
      <c r="AX263" s="13">
        <v>86485210.950000003</v>
      </c>
      <c r="AY263" s="429">
        <v>94797431.75</v>
      </c>
      <c r="AZ263" s="400">
        <f>W263*$AZ$7</f>
        <v>103449112</v>
      </c>
      <c r="BA263" s="400"/>
      <c r="BB263" s="13">
        <v>14597164.140000001</v>
      </c>
      <c r="BC263" s="429">
        <v>15841000.02</v>
      </c>
      <c r="BD263" s="400">
        <f>AF263*$BD$7</f>
        <v>16746749.010000002</v>
      </c>
      <c r="BE263" s="400"/>
      <c r="BF263" s="13">
        <v>13992416.720000001</v>
      </c>
      <c r="BG263" s="429">
        <v>14763414.960000001</v>
      </c>
      <c r="BH263" s="400">
        <f>AJ263*$BH$7</f>
        <v>15590072.93</v>
      </c>
      <c r="BI263" s="400"/>
      <c r="BJ263" s="429">
        <v>309385568.88999999</v>
      </c>
      <c r="BK263" s="429">
        <v>334087981.48000002</v>
      </c>
      <c r="BL263" s="400">
        <f>SUM(AN263,AR263,AV263,AZ263)</f>
        <v>346796684.38</v>
      </c>
      <c r="BM263" s="380">
        <f>BL263-BK263</f>
        <v>12708702.899999976</v>
      </c>
      <c r="BN263" s="380">
        <f>BM263/G263</f>
        <v>48.260225110789506</v>
      </c>
      <c r="BO263" s="833"/>
      <c r="BP263" s="13">
        <v>337975149.75</v>
      </c>
      <c r="BQ263" s="429">
        <v>364692396.45999998</v>
      </c>
      <c r="BR263" s="400">
        <f>SUM(BH263,BD263,AZ263,AV263,AR263,AN263)</f>
        <v>379133506.31999999</v>
      </c>
      <c r="BS263" s="430">
        <f>BR263-BQ263</f>
        <v>14441109.860000014</v>
      </c>
      <c r="BT263" s="431">
        <f>BS263/G263</f>
        <v>54.83889411666425</v>
      </c>
    </row>
    <row r="264" spans="1:72">
      <c r="A264" s="346">
        <v>844</v>
      </c>
      <c r="B264" s="343">
        <v>11</v>
      </c>
      <c r="C264" s="343">
        <v>11</v>
      </c>
      <c r="D264" s="349" t="s">
        <v>295</v>
      </c>
      <c r="E264" s="20">
        <v>1412</v>
      </c>
      <c r="F264" s="20">
        <v>1388</v>
      </c>
      <c r="G264" s="12">
        <v>1388</v>
      </c>
      <c r="H264" s="12"/>
      <c r="I264" s="15">
        <v>34</v>
      </c>
      <c r="J264" s="15">
        <v>32</v>
      </c>
      <c r="K264" s="12">
        <v>34</v>
      </c>
      <c r="L264" s="12"/>
      <c r="M264" s="15">
        <v>10</v>
      </c>
      <c r="N264" s="15">
        <v>11</v>
      </c>
      <c r="O264" s="12">
        <v>6</v>
      </c>
      <c r="P264" s="12"/>
      <c r="Q264" s="15">
        <v>68</v>
      </c>
      <c r="R264" s="15">
        <v>69</v>
      </c>
      <c r="S264" s="12">
        <v>64</v>
      </c>
      <c r="T264" s="12"/>
      <c r="U264" s="15">
        <v>20</v>
      </c>
      <c r="V264" s="15">
        <v>30</v>
      </c>
      <c r="W264" s="12">
        <v>41</v>
      </c>
      <c r="X264" s="12"/>
      <c r="Y264" s="131">
        <v>132</v>
      </c>
      <c r="Z264" s="131">
        <v>142</v>
      </c>
      <c r="AA264" s="400">
        <f>SUM(K264,O264,S264,W264)</f>
        <v>145</v>
      </c>
      <c r="AB264" s="466">
        <f>AA264-Z264</f>
        <v>3</v>
      </c>
      <c r="AC264" s="469">
        <f>AB264/Z264</f>
        <v>2.1126760563380281E-2</v>
      </c>
      <c r="AD264" s="20">
        <v>1280</v>
      </c>
      <c r="AE264" s="20">
        <v>1246</v>
      </c>
      <c r="AF264" s="16">
        <v>1243</v>
      </c>
      <c r="AG264" s="16"/>
      <c r="AH264" s="20">
        <v>656</v>
      </c>
      <c r="AI264" s="20">
        <v>613</v>
      </c>
      <c r="AJ264" s="16">
        <v>595</v>
      </c>
      <c r="AL264" s="13">
        <v>287298.3</v>
      </c>
      <c r="AM264" s="429">
        <v>287058.88</v>
      </c>
      <c r="AN264" s="400">
        <f>K264*$AN$7</f>
        <v>318091.08</v>
      </c>
      <c r="AO264" s="400"/>
      <c r="AP264" s="13">
        <v>89756</v>
      </c>
      <c r="AQ264" s="429">
        <v>104926.03</v>
      </c>
      <c r="AR264" s="400">
        <f>O264*$AR$7</f>
        <v>59688.899999999994</v>
      </c>
      <c r="AS264" s="400"/>
      <c r="AT264" s="13">
        <v>514412.52</v>
      </c>
      <c r="AU264" s="429">
        <v>563874.9</v>
      </c>
      <c r="AV264" s="400">
        <f>S264*$AV$7</f>
        <v>526596.48</v>
      </c>
      <c r="AW264" s="400"/>
      <c r="AX264" s="13">
        <v>258899</v>
      </c>
      <c r="AY264" s="429">
        <v>415474.5</v>
      </c>
      <c r="AZ264" s="400">
        <f>W264*$AZ$7</f>
        <v>592376.20000000007</v>
      </c>
      <c r="BA264" s="400"/>
      <c r="BB264" s="13">
        <v>84659.199999999997</v>
      </c>
      <c r="BC264" s="429">
        <v>87494.12</v>
      </c>
      <c r="BD264" s="400">
        <f>AF264*$BD$7</f>
        <v>91024.89</v>
      </c>
      <c r="BE264" s="400"/>
      <c r="BF264" s="13">
        <v>54762.879999999997</v>
      </c>
      <c r="BG264" s="429">
        <v>52760.91</v>
      </c>
      <c r="BH264" s="400">
        <f>AJ264*$BH$7</f>
        <v>53377.45</v>
      </c>
      <c r="BI264" s="400"/>
      <c r="BJ264" s="429">
        <v>1150365.82</v>
      </c>
      <c r="BK264" s="429">
        <v>1371334.31</v>
      </c>
      <c r="BL264" s="400">
        <f>SUM(AN264,AR264,AV264,AZ264)</f>
        <v>1496752.6600000001</v>
      </c>
      <c r="BM264" s="380">
        <f>BL264-BK264</f>
        <v>125418.35000000009</v>
      </c>
      <c r="BN264" s="380">
        <f>BM264/G264</f>
        <v>90.359041786743589</v>
      </c>
      <c r="BO264" s="833"/>
      <c r="BP264" s="13">
        <v>1289787.8999999999</v>
      </c>
      <c r="BQ264" s="429">
        <v>1511589.34</v>
      </c>
      <c r="BR264" s="400">
        <f>SUM(BH264,BD264,AZ264,AV264,AR264,AN264)</f>
        <v>1641155</v>
      </c>
      <c r="BS264" s="430">
        <f>BR264-BQ264</f>
        <v>129565.65999999992</v>
      </c>
      <c r="BT264" s="431">
        <f>BS264/G264</f>
        <v>93.347017291066223</v>
      </c>
    </row>
    <row r="265" spans="1:72">
      <c r="A265" s="346">
        <v>845</v>
      </c>
      <c r="B265" s="343">
        <v>19</v>
      </c>
      <c r="C265" s="343">
        <v>19</v>
      </c>
      <c r="D265" s="349" t="s">
        <v>296</v>
      </c>
      <c r="E265" s="20">
        <v>2831</v>
      </c>
      <c r="F265" s="20">
        <v>2826</v>
      </c>
      <c r="G265" s="12">
        <v>2837</v>
      </c>
      <c r="H265" s="12"/>
      <c r="I265" s="15">
        <v>154</v>
      </c>
      <c r="J265" s="15">
        <v>144</v>
      </c>
      <c r="K265" s="12">
        <v>159</v>
      </c>
      <c r="L265" s="12"/>
      <c r="M265" s="15">
        <v>23</v>
      </c>
      <c r="N265" s="15">
        <v>38</v>
      </c>
      <c r="O265" s="12">
        <v>21</v>
      </c>
      <c r="P265" s="12"/>
      <c r="Q265" s="15">
        <v>185</v>
      </c>
      <c r="R265" s="15">
        <v>180</v>
      </c>
      <c r="S265" s="12">
        <v>192</v>
      </c>
      <c r="T265" s="12"/>
      <c r="U265" s="15">
        <v>101</v>
      </c>
      <c r="V265" s="15">
        <v>99</v>
      </c>
      <c r="W265" s="12">
        <v>88</v>
      </c>
      <c r="X265" s="12"/>
      <c r="Y265" s="131">
        <v>463</v>
      </c>
      <c r="Z265" s="131">
        <v>461</v>
      </c>
      <c r="AA265" s="400">
        <f>SUM(K265,O265,S265,W265)</f>
        <v>460</v>
      </c>
      <c r="AB265" s="466">
        <f>AA265-Z265</f>
        <v>-1</v>
      </c>
      <c r="AC265" s="469">
        <f>AB265/Z265</f>
        <v>-2.1691973969631237E-3</v>
      </c>
      <c r="AD265" s="20">
        <v>2368</v>
      </c>
      <c r="AE265" s="20">
        <v>2365</v>
      </c>
      <c r="AF265" s="16">
        <v>2377</v>
      </c>
      <c r="AG265" s="16"/>
      <c r="AH265" s="20">
        <v>1409</v>
      </c>
      <c r="AI265" s="20">
        <v>1399</v>
      </c>
      <c r="AJ265" s="16">
        <v>1406</v>
      </c>
      <c r="AL265" s="13">
        <v>1301292.3</v>
      </c>
      <c r="AM265" s="429">
        <v>1291764.96</v>
      </c>
      <c r="AN265" s="400">
        <f>K265*$AN$7</f>
        <v>1487543.58</v>
      </c>
      <c r="AO265" s="400"/>
      <c r="AP265" s="13">
        <v>206438.8</v>
      </c>
      <c r="AQ265" s="429">
        <v>362471.74</v>
      </c>
      <c r="AR265" s="400">
        <f>O265*$AR$7</f>
        <v>208911.15</v>
      </c>
      <c r="AS265" s="400"/>
      <c r="AT265" s="13">
        <v>1399504.65</v>
      </c>
      <c r="AU265" s="429">
        <v>1470978</v>
      </c>
      <c r="AV265" s="400">
        <f>S265*$AV$7</f>
        <v>1579789.44</v>
      </c>
      <c r="AW265" s="400"/>
      <c r="AX265" s="13">
        <v>1307439.95</v>
      </c>
      <c r="AY265" s="429">
        <v>1371065.85</v>
      </c>
      <c r="AZ265" s="400">
        <f>W265*$AZ$7</f>
        <v>1271441.6000000001</v>
      </c>
      <c r="BA265" s="400"/>
      <c r="BB265" s="13">
        <v>156619.51999999999</v>
      </c>
      <c r="BC265" s="429">
        <v>166070.29999999999</v>
      </c>
      <c r="BD265" s="400">
        <f>AF265*$BD$7</f>
        <v>174067.71000000002</v>
      </c>
      <c r="BE265" s="400"/>
      <c r="BF265" s="13">
        <v>117623.32</v>
      </c>
      <c r="BG265" s="429">
        <v>120411.93</v>
      </c>
      <c r="BH265" s="400">
        <f>AJ265*$BH$7</f>
        <v>126132.26</v>
      </c>
      <c r="BI265" s="400"/>
      <c r="BJ265" s="429">
        <v>4214675.7</v>
      </c>
      <c r="BK265" s="429">
        <v>4496280.55</v>
      </c>
      <c r="BL265" s="400">
        <f>SUM(AN265,AR265,AV265,AZ265)</f>
        <v>4547685.7699999996</v>
      </c>
      <c r="BM265" s="380">
        <f>BL265-BK265</f>
        <v>51405.219999999739</v>
      </c>
      <c r="BN265" s="380">
        <f>BM265/G265</f>
        <v>18.119569968276256</v>
      </c>
      <c r="BO265" s="833"/>
      <c r="BP265" s="13">
        <v>4488918.54</v>
      </c>
      <c r="BQ265" s="429">
        <v>4782762.7799999993</v>
      </c>
      <c r="BR265" s="400">
        <f>SUM(BH265,BD265,AZ265,AV265,AR265,AN265)</f>
        <v>4847885.74</v>
      </c>
      <c r="BS265" s="430">
        <f>BR265-BQ265</f>
        <v>65122.960000000894</v>
      </c>
      <c r="BT265" s="431">
        <f>BS265/G265</f>
        <v>22.954867818118046</v>
      </c>
    </row>
    <row r="266" spans="1:72">
      <c r="A266" s="346">
        <v>846</v>
      </c>
      <c r="B266" s="343">
        <v>14</v>
      </c>
      <c r="C266" s="343">
        <v>14</v>
      </c>
      <c r="D266" s="349" t="s">
        <v>297</v>
      </c>
      <c r="E266" s="20">
        <v>4758</v>
      </c>
      <c r="F266" s="20">
        <v>4662</v>
      </c>
      <c r="G266" s="12">
        <v>4574</v>
      </c>
      <c r="H266" s="12"/>
      <c r="I266" s="15">
        <v>191</v>
      </c>
      <c r="J266" s="15">
        <v>168</v>
      </c>
      <c r="K266" s="12">
        <v>169</v>
      </c>
      <c r="L266" s="12"/>
      <c r="M266" s="15">
        <v>37</v>
      </c>
      <c r="N266" s="15">
        <v>44</v>
      </c>
      <c r="O266" s="12">
        <v>27</v>
      </c>
      <c r="P266" s="12"/>
      <c r="Q266" s="15">
        <v>305</v>
      </c>
      <c r="R266" s="15">
        <v>280</v>
      </c>
      <c r="S266" s="12">
        <v>274</v>
      </c>
      <c r="T266" s="12"/>
      <c r="U266" s="15">
        <v>171</v>
      </c>
      <c r="V266" s="15">
        <v>165</v>
      </c>
      <c r="W266" s="12">
        <v>165</v>
      </c>
      <c r="X266" s="12"/>
      <c r="Y266" s="131">
        <v>704</v>
      </c>
      <c r="Z266" s="131">
        <v>657</v>
      </c>
      <c r="AA266" s="400">
        <f>SUM(K266,O266,S266,W266)</f>
        <v>635</v>
      </c>
      <c r="AB266" s="466">
        <f>AA266-Z266</f>
        <v>-22</v>
      </c>
      <c r="AC266" s="469">
        <f>AB266/Z266</f>
        <v>-3.3485540334855401E-2</v>
      </c>
      <c r="AD266" s="20">
        <v>4054</v>
      </c>
      <c r="AE266" s="20">
        <v>4005</v>
      </c>
      <c r="AF266" s="16">
        <v>3939</v>
      </c>
      <c r="AG266" s="16"/>
      <c r="AH266" s="20">
        <v>2285</v>
      </c>
      <c r="AI266" s="20">
        <v>2220</v>
      </c>
      <c r="AJ266" s="16">
        <v>2154</v>
      </c>
      <c r="AL266" s="13">
        <v>1613940.45</v>
      </c>
      <c r="AM266" s="429">
        <v>1507059.12</v>
      </c>
      <c r="AN266" s="400">
        <f>K266*$AN$7</f>
        <v>1581099.78</v>
      </c>
      <c r="AO266" s="400"/>
      <c r="AP266" s="13">
        <v>332097.2</v>
      </c>
      <c r="AQ266" s="429">
        <v>419704.12</v>
      </c>
      <c r="AR266" s="400">
        <f>O266*$AR$7</f>
        <v>268600.05</v>
      </c>
      <c r="AS266" s="400"/>
      <c r="AT266" s="13">
        <v>2307291.4500000002</v>
      </c>
      <c r="AU266" s="429">
        <v>2288188</v>
      </c>
      <c r="AV266" s="400">
        <f>S266*$AV$7</f>
        <v>2254491.1799999997</v>
      </c>
      <c r="AW266" s="400"/>
      <c r="AX266" s="13">
        <v>2213586.4500000002</v>
      </c>
      <c r="AY266" s="429">
        <v>2285109.75</v>
      </c>
      <c r="AZ266" s="400">
        <f>W266*$AZ$7</f>
        <v>2383953</v>
      </c>
      <c r="BA266" s="400"/>
      <c r="BB266" s="13">
        <v>268131.56</v>
      </c>
      <c r="BC266" s="429">
        <v>281231.09999999998</v>
      </c>
      <c r="BD266" s="400">
        <f>AF266*$BD$7</f>
        <v>288452.97000000003</v>
      </c>
      <c r="BE266" s="400"/>
      <c r="BF266" s="13">
        <v>190751.8</v>
      </c>
      <c r="BG266" s="429">
        <v>191075.4</v>
      </c>
      <c r="BH266" s="400">
        <f>AJ266*$BH$7</f>
        <v>193235.34</v>
      </c>
      <c r="BI266" s="400"/>
      <c r="BJ266" s="429">
        <v>6466915.5500000007</v>
      </c>
      <c r="BK266" s="429">
        <v>6500060.9900000002</v>
      </c>
      <c r="BL266" s="400">
        <f>SUM(AN266,AR266,AV266,AZ266)</f>
        <v>6488144.0099999998</v>
      </c>
      <c r="BM266" s="380">
        <f>BL266-BK266</f>
        <v>-11916.980000000447</v>
      </c>
      <c r="BN266" s="380">
        <f>BM266/G266</f>
        <v>-2.6053738522082308</v>
      </c>
      <c r="BO266" s="833"/>
      <c r="BP266" s="13">
        <v>6925798.9100000001</v>
      </c>
      <c r="BQ266" s="429">
        <v>6972367.4900000002</v>
      </c>
      <c r="BR266" s="400">
        <f>SUM(BH266,BD266,AZ266,AV266,AR266,AN266)</f>
        <v>6969832.3200000003</v>
      </c>
      <c r="BS266" s="430">
        <f>BR266-BQ266</f>
        <v>-2535.1699999999255</v>
      </c>
      <c r="BT266" s="431">
        <f>BS266/G266</f>
        <v>-0.55425666812416385</v>
      </c>
    </row>
    <row r="267" spans="1:72">
      <c r="A267" s="346">
        <v>848</v>
      </c>
      <c r="B267" s="343">
        <v>12</v>
      </c>
      <c r="C267" s="343">
        <v>12</v>
      </c>
      <c r="D267" s="349" t="s">
        <v>298</v>
      </c>
      <c r="E267" s="20">
        <v>4066</v>
      </c>
      <c r="F267" s="20">
        <v>3976</v>
      </c>
      <c r="G267" s="12">
        <v>3869</v>
      </c>
      <c r="H267" s="12"/>
      <c r="I267" s="15">
        <v>145</v>
      </c>
      <c r="J267" s="15">
        <v>137</v>
      </c>
      <c r="K267" s="12">
        <v>122</v>
      </c>
      <c r="L267" s="12"/>
      <c r="M267" s="15">
        <v>28</v>
      </c>
      <c r="N267" s="15">
        <v>24</v>
      </c>
      <c r="O267" s="12">
        <v>29</v>
      </c>
      <c r="P267" s="12"/>
      <c r="Q267" s="15">
        <v>250</v>
      </c>
      <c r="R267" s="15">
        <v>242</v>
      </c>
      <c r="S267" s="12">
        <v>222</v>
      </c>
      <c r="T267" s="12"/>
      <c r="U267" s="15">
        <v>138</v>
      </c>
      <c r="V267" s="15">
        <v>131</v>
      </c>
      <c r="W267" s="12">
        <v>135</v>
      </c>
      <c r="X267" s="12"/>
      <c r="Y267" s="131">
        <v>561</v>
      </c>
      <c r="Z267" s="131">
        <v>534</v>
      </c>
      <c r="AA267" s="400">
        <f>SUM(K267,O267,S267,W267)</f>
        <v>508</v>
      </c>
      <c r="AB267" s="466">
        <f>AA267-Z267</f>
        <v>-26</v>
      </c>
      <c r="AC267" s="469">
        <f>AB267/Z267</f>
        <v>-4.8689138576779027E-2</v>
      </c>
      <c r="AD267" s="20">
        <v>3505</v>
      </c>
      <c r="AE267" s="20">
        <v>3442</v>
      </c>
      <c r="AF267" s="16">
        <v>3361</v>
      </c>
      <c r="AG267" s="16"/>
      <c r="AH267" s="20">
        <v>1964</v>
      </c>
      <c r="AI267" s="20">
        <v>1896</v>
      </c>
      <c r="AJ267" s="16">
        <v>1813</v>
      </c>
      <c r="AL267" s="13">
        <v>1225242.75</v>
      </c>
      <c r="AM267" s="429">
        <v>1228970.83</v>
      </c>
      <c r="AN267" s="400">
        <f>K267*$AN$7</f>
        <v>1141385.6400000001</v>
      </c>
      <c r="AO267" s="400"/>
      <c r="AP267" s="13">
        <v>251316.8</v>
      </c>
      <c r="AQ267" s="429">
        <v>228929.52</v>
      </c>
      <c r="AR267" s="400">
        <f>O267*$AR$7</f>
        <v>288496.34999999998</v>
      </c>
      <c r="AS267" s="400"/>
      <c r="AT267" s="13">
        <v>1891222.5</v>
      </c>
      <c r="AU267" s="429">
        <v>1977648.2</v>
      </c>
      <c r="AV267" s="400">
        <f>S267*$AV$7</f>
        <v>1826631.54</v>
      </c>
      <c r="AW267" s="400"/>
      <c r="AX267" s="13">
        <v>1786403.1</v>
      </c>
      <c r="AY267" s="429">
        <v>1814238.65</v>
      </c>
      <c r="AZ267" s="400">
        <f>W267*$AZ$7</f>
        <v>1950507</v>
      </c>
      <c r="BA267" s="400"/>
      <c r="BB267" s="13">
        <v>231820.7</v>
      </c>
      <c r="BC267" s="429">
        <v>241697.24</v>
      </c>
      <c r="BD267" s="400">
        <f>AF267*$BD$7</f>
        <v>246126.03</v>
      </c>
      <c r="BE267" s="400"/>
      <c r="BF267" s="13">
        <v>163954.72</v>
      </c>
      <c r="BG267" s="429">
        <v>163188.72</v>
      </c>
      <c r="BH267" s="400">
        <f>AJ267*$BH$7</f>
        <v>162644.22999999998</v>
      </c>
      <c r="BI267" s="400"/>
      <c r="BJ267" s="429">
        <v>5154185.1500000004</v>
      </c>
      <c r="BK267" s="429">
        <v>5249787.2</v>
      </c>
      <c r="BL267" s="400">
        <f>SUM(AN267,AR267,AV267,AZ267)</f>
        <v>5207020.53</v>
      </c>
      <c r="BM267" s="380">
        <f>BL267-BK267</f>
        <v>-42766.669999999925</v>
      </c>
      <c r="BN267" s="380">
        <f>BM267/G267</f>
        <v>-11.053675368312206</v>
      </c>
      <c r="BO267" s="833"/>
      <c r="BP267" s="13">
        <v>5549960.5700000003</v>
      </c>
      <c r="BQ267" s="429">
        <v>5654673.1600000001</v>
      </c>
      <c r="BR267" s="400">
        <f>SUM(BH267,BD267,AZ267,AV267,AR267,AN267)</f>
        <v>5615790.7899999991</v>
      </c>
      <c r="BS267" s="430">
        <f>BR267-BQ267</f>
        <v>-38882.370000001043</v>
      </c>
      <c r="BT267" s="431">
        <f>BS267/G267</f>
        <v>-10.049720858103139</v>
      </c>
    </row>
    <row r="268" spans="1:72">
      <c r="A268" s="346">
        <v>849</v>
      </c>
      <c r="B268" s="343">
        <v>16</v>
      </c>
      <c r="C268" s="343">
        <v>16</v>
      </c>
      <c r="D268" s="349" t="s">
        <v>299</v>
      </c>
      <c r="E268" s="20">
        <v>2849</v>
      </c>
      <c r="F268" s="20">
        <v>2799</v>
      </c>
      <c r="G268" s="12">
        <v>2750</v>
      </c>
      <c r="H268" s="12"/>
      <c r="I268" s="15">
        <v>140</v>
      </c>
      <c r="J268" s="15">
        <v>135</v>
      </c>
      <c r="K268" s="12">
        <v>127</v>
      </c>
      <c r="L268" s="12"/>
      <c r="M268" s="15">
        <v>32</v>
      </c>
      <c r="N268" s="15">
        <v>30</v>
      </c>
      <c r="O268" s="12">
        <v>23</v>
      </c>
      <c r="P268" s="12"/>
      <c r="Q268" s="15">
        <v>225</v>
      </c>
      <c r="R268" s="15">
        <v>217</v>
      </c>
      <c r="S268" s="12">
        <v>209</v>
      </c>
      <c r="T268" s="12"/>
      <c r="U268" s="15">
        <v>132</v>
      </c>
      <c r="V268" s="15">
        <v>134</v>
      </c>
      <c r="W268" s="12">
        <v>127</v>
      </c>
      <c r="X268" s="12"/>
      <c r="Y268" s="131">
        <v>529</v>
      </c>
      <c r="Z268" s="131">
        <v>516</v>
      </c>
      <c r="AA268" s="400">
        <f>SUM(K268,O268,S268,W268)</f>
        <v>486</v>
      </c>
      <c r="AB268" s="466">
        <f>AA268-Z268</f>
        <v>-30</v>
      </c>
      <c r="AC268" s="469">
        <f>AB268/Z268</f>
        <v>-5.8139534883720929E-2</v>
      </c>
      <c r="AD268" s="20">
        <v>2320</v>
      </c>
      <c r="AE268" s="20">
        <v>2283</v>
      </c>
      <c r="AF268" s="16">
        <v>2264</v>
      </c>
      <c r="AG268" s="16"/>
      <c r="AH268" s="20">
        <v>1381</v>
      </c>
      <c r="AI268" s="20">
        <v>1322</v>
      </c>
      <c r="AJ268" s="16">
        <v>1300</v>
      </c>
      <c r="AL268" s="13">
        <v>1182993</v>
      </c>
      <c r="AM268" s="429">
        <v>1211029.6499999999</v>
      </c>
      <c r="AN268" s="400">
        <f>K268*$AN$7</f>
        <v>1188163.74</v>
      </c>
      <c r="AO268" s="400"/>
      <c r="AP268" s="13">
        <v>287219.20000000001</v>
      </c>
      <c r="AQ268" s="429">
        <v>286161.90000000002</v>
      </c>
      <c r="AR268" s="400">
        <f>O268*$AR$7</f>
        <v>228807.44999999998</v>
      </c>
      <c r="AS268" s="400"/>
      <c r="AT268" s="13">
        <v>1702100.25</v>
      </c>
      <c r="AU268" s="429">
        <v>1773345.7</v>
      </c>
      <c r="AV268" s="400">
        <f>S268*$AV$7</f>
        <v>1719666.63</v>
      </c>
      <c r="AW268" s="400"/>
      <c r="AX268" s="13">
        <v>1708733.4</v>
      </c>
      <c r="AY268" s="429">
        <v>1855786.1</v>
      </c>
      <c r="AZ268" s="400">
        <f>W268*$AZ$7</f>
        <v>1834921.4000000001</v>
      </c>
      <c r="BA268" s="400"/>
      <c r="BB268" s="13">
        <v>153444.79999999999</v>
      </c>
      <c r="BC268" s="429">
        <v>160312.26</v>
      </c>
      <c r="BD268" s="400">
        <f>AF268*$BD$7</f>
        <v>165792.72</v>
      </c>
      <c r="BE268" s="400"/>
      <c r="BF268" s="13">
        <v>115285.88</v>
      </c>
      <c r="BG268" s="429">
        <v>113784.54</v>
      </c>
      <c r="BH268" s="400">
        <f>AJ268*$BH$7</f>
        <v>116622.99999999999</v>
      </c>
      <c r="BI268" s="400"/>
      <c r="BJ268" s="429">
        <v>4881045.8500000006</v>
      </c>
      <c r="BK268" s="429">
        <v>5126323.3499999996</v>
      </c>
      <c r="BL268" s="400">
        <f>SUM(AN268,AR268,AV268,AZ268)</f>
        <v>4971559.22</v>
      </c>
      <c r="BM268" s="380">
        <f>BL268-BK268</f>
        <v>-154764.12999999989</v>
      </c>
      <c r="BN268" s="380">
        <f>BM268/G268</f>
        <v>-56.277865454545413</v>
      </c>
      <c r="BO268" s="833"/>
      <c r="BP268" s="13">
        <v>5149776.53</v>
      </c>
      <c r="BQ268" s="429">
        <v>5400420.1499999994</v>
      </c>
      <c r="BR268" s="400">
        <f>SUM(BH268,BD268,AZ268,AV268,AR268,AN268)</f>
        <v>5253974.9400000004</v>
      </c>
      <c r="BS268" s="430">
        <f>BR268-BQ268</f>
        <v>-146445.20999999903</v>
      </c>
      <c r="BT268" s="431">
        <f>BS268/G268</f>
        <v>-53.252803636363282</v>
      </c>
    </row>
    <row r="269" spans="1:72">
      <c r="A269" s="346">
        <v>850</v>
      </c>
      <c r="B269" s="343">
        <v>13</v>
      </c>
      <c r="C269" s="343">
        <v>13</v>
      </c>
      <c r="D269" s="349" t="s">
        <v>300</v>
      </c>
      <c r="E269" s="20">
        <v>2368</v>
      </c>
      <c r="F269" s="20">
        <v>2349</v>
      </c>
      <c r="G269" s="12">
        <v>2307</v>
      </c>
      <c r="H269" s="12"/>
      <c r="I269" s="15">
        <v>118</v>
      </c>
      <c r="J269" s="15">
        <v>114</v>
      </c>
      <c r="K269" s="12">
        <v>108</v>
      </c>
      <c r="L269" s="12"/>
      <c r="M269" s="15">
        <v>20</v>
      </c>
      <c r="N269" s="15">
        <v>25</v>
      </c>
      <c r="O269" s="12">
        <v>21</v>
      </c>
      <c r="P269" s="12"/>
      <c r="Q269" s="15">
        <v>193</v>
      </c>
      <c r="R269" s="15">
        <v>168</v>
      </c>
      <c r="S269" s="12">
        <v>155</v>
      </c>
      <c r="T269" s="12"/>
      <c r="U269" s="15">
        <v>109</v>
      </c>
      <c r="V269" s="15">
        <v>126</v>
      </c>
      <c r="W269" s="12">
        <v>119</v>
      </c>
      <c r="X269" s="12"/>
      <c r="Y269" s="131">
        <v>440</v>
      </c>
      <c r="Z269" s="131">
        <v>433</v>
      </c>
      <c r="AA269" s="400">
        <f>SUM(K269,O269,S269,W269)</f>
        <v>403</v>
      </c>
      <c r="AB269" s="466">
        <f>AA269-Z269</f>
        <v>-30</v>
      </c>
      <c r="AC269" s="469">
        <f>AB269/Z269</f>
        <v>-6.9284064665127015E-2</v>
      </c>
      <c r="AD269" s="20">
        <v>1928</v>
      </c>
      <c r="AE269" s="20">
        <v>1916</v>
      </c>
      <c r="AF269" s="16">
        <v>1904</v>
      </c>
      <c r="AG269" s="16"/>
      <c r="AH269" s="20">
        <v>1161</v>
      </c>
      <c r="AI269" s="20">
        <v>1162</v>
      </c>
      <c r="AJ269" s="16">
        <v>1153</v>
      </c>
      <c r="AL269" s="13">
        <v>997094.10000000009</v>
      </c>
      <c r="AM269" s="429">
        <v>1022647.26</v>
      </c>
      <c r="AN269" s="400">
        <f>K269*$AN$7</f>
        <v>1010406.9600000001</v>
      </c>
      <c r="AO269" s="400"/>
      <c r="AP269" s="13">
        <v>179512</v>
      </c>
      <c r="AQ269" s="429">
        <v>238468.25</v>
      </c>
      <c r="AR269" s="400">
        <f>O269*$AR$7</f>
        <v>208911.15</v>
      </c>
      <c r="AS269" s="400"/>
      <c r="AT269" s="13">
        <v>1460023.77</v>
      </c>
      <c r="AU269" s="429">
        <v>1372912.8</v>
      </c>
      <c r="AV269" s="400">
        <f>S269*$AV$7</f>
        <v>1275350.8499999999</v>
      </c>
      <c r="AW269" s="400"/>
      <c r="AX269" s="13">
        <v>1410999.55</v>
      </c>
      <c r="AY269" s="429">
        <v>1744992.9</v>
      </c>
      <c r="AZ269" s="400">
        <f>W269*$AZ$7</f>
        <v>1719335.8</v>
      </c>
      <c r="BA269" s="400"/>
      <c r="BB269" s="13">
        <v>127517.92</v>
      </c>
      <c r="BC269" s="429">
        <v>134541.51999999999</v>
      </c>
      <c r="BD269" s="400">
        <f>AF269*$BD$7</f>
        <v>139429.92000000001</v>
      </c>
      <c r="BE269" s="400"/>
      <c r="BF269" s="13">
        <v>96920.28</v>
      </c>
      <c r="BG269" s="429">
        <v>100013.34</v>
      </c>
      <c r="BH269" s="400">
        <f>AJ269*$BH$7</f>
        <v>103435.62999999999</v>
      </c>
      <c r="BI269" s="400"/>
      <c r="BJ269" s="429">
        <v>4047629.42</v>
      </c>
      <c r="BK269" s="429">
        <v>4379021.21</v>
      </c>
      <c r="BL269" s="400">
        <f>SUM(AN269,AR269,AV269,AZ269)</f>
        <v>4214004.76</v>
      </c>
      <c r="BM269" s="380">
        <f>BL269-BK269</f>
        <v>-165016.45000000019</v>
      </c>
      <c r="BN269" s="380">
        <f>BM269/G269</f>
        <v>-71.528586909406229</v>
      </c>
      <c r="BO269" s="833"/>
      <c r="BP269" s="13">
        <v>4272067.62</v>
      </c>
      <c r="BQ269" s="429">
        <v>4613576.07</v>
      </c>
      <c r="BR269" s="400">
        <f>SUM(BH269,BD269,AZ269,AV269,AR269,AN269)</f>
        <v>4456870.3100000005</v>
      </c>
      <c r="BS269" s="430">
        <f>BR269-BQ269</f>
        <v>-156705.75999999978</v>
      </c>
      <c r="BT269" s="431">
        <f>BS269/G269</f>
        <v>-67.926207195491884</v>
      </c>
    </row>
    <row r="270" spans="1:72">
      <c r="A270" s="346">
        <v>851</v>
      </c>
      <c r="B270" s="343">
        <v>19</v>
      </c>
      <c r="C270" s="343">
        <v>19</v>
      </c>
      <c r="D270" s="349" t="s">
        <v>301</v>
      </c>
      <c r="E270" s="20">
        <v>21018</v>
      </c>
      <c r="F270" s="20">
        <v>20959</v>
      </c>
      <c r="G270" s="12">
        <v>20823</v>
      </c>
      <c r="H270" s="12"/>
      <c r="I270" s="15">
        <v>1099</v>
      </c>
      <c r="J270" s="15">
        <v>1057</v>
      </c>
      <c r="K270" s="12">
        <v>1012</v>
      </c>
      <c r="L270" s="12"/>
      <c r="M270" s="15">
        <v>211</v>
      </c>
      <c r="N270" s="15">
        <v>207</v>
      </c>
      <c r="O270" s="12">
        <v>203</v>
      </c>
      <c r="P270" s="12"/>
      <c r="Q270" s="15">
        <v>1475</v>
      </c>
      <c r="R270" s="15">
        <v>1406</v>
      </c>
      <c r="S270" s="12">
        <v>1377</v>
      </c>
      <c r="T270" s="12"/>
      <c r="U270" s="15">
        <v>845</v>
      </c>
      <c r="V270" s="15">
        <v>866</v>
      </c>
      <c r="W270" s="12">
        <v>850</v>
      </c>
      <c r="X270" s="12"/>
      <c r="Y270" s="131">
        <v>3630</v>
      </c>
      <c r="Z270" s="131">
        <v>3536</v>
      </c>
      <c r="AA270" s="400">
        <f>SUM(K270,O270,S270,W270)</f>
        <v>3442</v>
      </c>
      <c r="AB270" s="466">
        <f>AA270-Z270</f>
        <v>-94</v>
      </c>
      <c r="AC270" s="469">
        <f>AB270/Z270</f>
        <v>-2.6583710407239818E-2</v>
      </c>
      <c r="AD270" s="20">
        <v>17388</v>
      </c>
      <c r="AE270" s="20">
        <v>17423</v>
      </c>
      <c r="AF270" s="16">
        <v>17381</v>
      </c>
      <c r="AG270" s="16"/>
      <c r="AH270" s="20">
        <v>11394</v>
      </c>
      <c r="AI270" s="20">
        <v>11373</v>
      </c>
      <c r="AJ270" s="16">
        <v>11235</v>
      </c>
      <c r="AL270" s="13">
        <v>9286495.0500000007</v>
      </c>
      <c r="AM270" s="429">
        <v>9481913.6300000008</v>
      </c>
      <c r="AN270" s="400">
        <f>K270*$AN$7</f>
        <v>9467887.4400000013</v>
      </c>
      <c r="AO270" s="400"/>
      <c r="AP270" s="13">
        <v>1893851.6</v>
      </c>
      <c r="AQ270" s="429">
        <v>1974517.11</v>
      </c>
      <c r="AR270" s="400">
        <f>O270*$AR$7</f>
        <v>2019474.45</v>
      </c>
      <c r="AS270" s="400"/>
      <c r="AT270" s="13">
        <v>11158212.75</v>
      </c>
      <c r="AU270" s="429">
        <v>11489972.6</v>
      </c>
      <c r="AV270" s="400">
        <f>S270*$AV$7</f>
        <v>11330052.389999999</v>
      </c>
      <c r="AW270" s="400"/>
      <c r="AX270" s="13">
        <v>10938482.75</v>
      </c>
      <c r="AY270" s="429">
        <v>11993363.9</v>
      </c>
      <c r="AZ270" s="400">
        <f>W270*$AZ$7</f>
        <v>12280970</v>
      </c>
      <c r="BA270" s="400"/>
      <c r="BB270" s="13">
        <v>1150042.32</v>
      </c>
      <c r="BC270" s="429">
        <v>1223443.06</v>
      </c>
      <c r="BD270" s="400">
        <f>AF270*$BD$7</f>
        <v>1272810.6300000001</v>
      </c>
      <c r="BE270" s="400"/>
      <c r="BF270" s="13">
        <v>951171.12</v>
      </c>
      <c r="BG270" s="429">
        <v>978874.10999999987</v>
      </c>
      <c r="BH270" s="400">
        <f>AJ270*$BH$7</f>
        <v>1007891.85</v>
      </c>
      <c r="BI270" s="400"/>
      <c r="BJ270" s="429">
        <v>33277042.149999999</v>
      </c>
      <c r="BK270" s="429">
        <v>34939767.240000002</v>
      </c>
      <c r="BL270" s="400">
        <f>SUM(AN270,AR270,AV270,AZ270)</f>
        <v>35098384.280000001</v>
      </c>
      <c r="BM270" s="380">
        <f>BL270-BK270</f>
        <v>158617.03999999911</v>
      </c>
      <c r="BN270" s="380">
        <f>BM270/G270</f>
        <v>7.6173961484896076</v>
      </c>
      <c r="BO270" s="833"/>
      <c r="BP270" s="13">
        <v>35378255.590000004</v>
      </c>
      <c r="BQ270" s="429">
        <v>37142084.409999996</v>
      </c>
      <c r="BR270" s="400">
        <f>SUM(BH270,BD270,AZ270,AV270,AR270,AN270)</f>
        <v>37379086.759999998</v>
      </c>
      <c r="BS270" s="430">
        <f>BR270-BQ270</f>
        <v>237002.35000000149</v>
      </c>
      <c r="BT270" s="431">
        <f>BS270/G270</f>
        <v>11.381758152043485</v>
      </c>
    </row>
    <row r="271" spans="1:72">
      <c r="A271" s="346">
        <v>853</v>
      </c>
      <c r="B271" s="343">
        <v>2</v>
      </c>
      <c r="C271" s="343">
        <v>2</v>
      </c>
      <c r="D271" s="349" t="s">
        <v>302</v>
      </c>
      <c r="E271" s="20">
        <v>201863</v>
      </c>
      <c r="F271" s="20">
        <v>206073</v>
      </c>
      <c r="G271" s="12">
        <v>209633</v>
      </c>
      <c r="H271" s="12"/>
      <c r="I271" s="15">
        <v>9371</v>
      </c>
      <c r="J271" s="15">
        <v>9508</v>
      </c>
      <c r="K271" s="12">
        <v>9729</v>
      </c>
      <c r="L271" s="12"/>
      <c r="M271" s="15">
        <v>1602</v>
      </c>
      <c r="N271" s="15">
        <v>1576</v>
      </c>
      <c r="O271" s="12">
        <v>1565</v>
      </c>
      <c r="P271" s="12"/>
      <c r="Q271" s="15">
        <v>10202</v>
      </c>
      <c r="R271" s="15">
        <v>10325</v>
      </c>
      <c r="S271" s="12">
        <v>10379</v>
      </c>
      <c r="T271" s="12"/>
      <c r="U271" s="15">
        <v>5115</v>
      </c>
      <c r="V271" s="15">
        <v>5253</v>
      </c>
      <c r="W271" s="12">
        <v>5398</v>
      </c>
      <c r="X271" s="12"/>
      <c r="Y271" s="131">
        <v>26290</v>
      </c>
      <c r="Z271" s="131">
        <v>26662</v>
      </c>
      <c r="AA271" s="400">
        <f>SUM(K271,O271,S271,W271)</f>
        <v>27071</v>
      </c>
      <c r="AB271" s="466">
        <f>AA271-Z271</f>
        <v>409</v>
      </c>
      <c r="AC271" s="469">
        <f>AB271/Z271</f>
        <v>1.5340184532293152E-2</v>
      </c>
      <c r="AD271" s="20">
        <v>175573</v>
      </c>
      <c r="AE271" s="20">
        <v>179411</v>
      </c>
      <c r="AF271" s="16">
        <v>182562</v>
      </c>
      <c r="AG271" s="16"/>
      <c r="AH271" s="20">
        <v>130708</v>
      </c>
      <c r="AI271" s="20">
        <v>133939</v>
      </c>
      <c r="AJ271" s="16">
        <v>136517</v>
      </c>
      <c r="AL271" s="13">
        <v>79184481.450000003</v>
      </c>
      <c r="AM271" s="429">
        <v>85292369.719999999</v>
      </c>
      <c r="AN271" s="400">
        <f>K271*$AN$7</f>
        <v>91020826.980000004</v>
      </c>
      <c r="AO271" s="400"/>
      <c r="AP271" s="13">
        <v>14378911.199999999</v>
      </c>
      <c r="AQ271" s="429">
        <v>15033038.48</v>
      </c>
      <c r="AR271" s="400">
        <f>O271*$AR$7</f>
        <v>15568854.75</v>
      </c>
      <c r="AS271" s="400"/>
      <c r="AT271" s="13">
        <v>77177007.780000001</v>
      </c>
      <c r="AU271" s="429">
        <v>84376932.5</v>
      </c>
      <c r="AV271" s="400">
        <f>S271*$AV$7</f>
        <v>85399138.530000001</v>
      </c>
      <c r="AW271" s="400"/>
      <c r="AX271" s="13">
        <v>66213419.25</v>
      </c>
      <c r="AY271" s="429">
        <v>72749584.950000003</v>
      </c>
      <c r="AZ271" s="400">
        <f>W271*$AZ$7</f>
        <v>77991383.600000009</v>
      </c>
      <c r="BA271" s="400"/>
      <c r="BB271" s="13">
        <v>11612398.220000001</v>
      </c>
      <c r="BC271" s="429">
        <v>12598240.42</v>
      </c>
      <c r="BD271" s="400">
        <f>AF271*$BD$7</f>
        <v>13369015.260000002</v>
      </c>
      <c r="BE271" s="400"/>
      <c r="BF271" s="13">
        <v>10911503.84</v>
      </c>
      <c r="BG271" s="429">
        <v>11528129.73</v>
      </c>
      <c r="BH271" s="400">
        <f>AJ271*$BH$7</f>
        <v>12246940.069999998</v>
      </c>
      <c r="BI271" s="400"/>
      <c r="BJ271" s="429">
        <v>236953819.68000001</v>
      </c>
      <c r="BK271" s="429">
        <v>257451925.65000001</v>
      </c>
      <c r="BL271" s="400">
        <f>SUM(AN271,AR271,AV271,AZ271)</f>
        <v>269980203.86000001</v>
      </c>
      <c r="BM271" s="380">
        <f>BL271-BK271</f>
        <v>12528278.210000008</v>
      </c>
      <c r="BN271" s="380">
        <f>BM271/G271</f>
        <v>59.762910467340582</v>
      </c>
      <c r="BO271" s="833"/>
      <c r="BP271" s="13">
        <v>259477721.74000001</v>
      </c>
      <c r="BQ271" s="429">
        <v>281578295.80000001</v>
      </c>
      <c r="BR271" s="400">
        <f>SUM(BH271,BD271,AZ271,AV271,AR271,AN271)</f>
        <v>295596159.19</v>
      </c>
      <c r="BS271" s="430">
        <f>BR271-BQ271</f>
        <v>14017863.389999986</v>
      </c>
      <c r="BT271" s="431">
        <f>BS271/G271</f>
        <v>66.868591252331385</v>
      </c>
    </row>
    <row r="272" spans="1:72">
      <c r="A272" s="346">
        <v>854</v>
      </c>
      <c r="B272" s="343">
        <v>19</v>
      </c>
      <c r="C272" s="343">
        <v>19</v>
      </c>
      <c r="D272" s="349" t="s">
        <v>303</v>
      </c>
      <c r="E272" s="20">
        <v>3253</v>
      </c>
      <c r="F272" s="20">
        <v>3191</v>
      </c>
      <c r="G272" s="12">
        <v>3146</v>
      </c>
      <c r="H272" s="12"/>
      <c r="I272" s="15">
        <v>96</v>
      </c>
      <c r="J272" s="15">
        <v>102</v>
      </c>
      <c r="K272" s="12">
        <v>101</v>
      </c>
      <c r="L272" s="12"/>
      <c r="M272" s="15">
        <v>21</v>
      </c>
      <c r="N272" s="15">
        <v>10</v>
      </c>
      <c r="O272" s="12">
        <v>21</v>
      </c>
      <c r="P272" s="12"/>
      <c r="Q272" s="15">
        <v>151</v>
      </c>
      <c r="R272" s="15">
        <v>149</v>
      </c>
      <c r="S272" s="12">
        <v>133</v>
      </c>
      <c r="T272" s="12"/>
      <c r="U272" s="15">
        <v>65</v>
      </c>
      <c r="V272" s="15">
        <v>69</v>
      </c>
      <c r="W272" s="12">
        <v>70</v>
      </c>
      <c r="X272" s="12"/>
      <c r="Y272" s="131">
        <v>333</v>
      </c>
      <c r="Z272" s="131">
        <v>330</v>
      </c>
      <c r="AA272" s="400">
        <f>SUM(K272,O272,S272,W272)</f>
        <v>325</v>
      </c>
      <c r="AB272" s="466">
        <f>AA272-Z272</f>
        <v>-5</v>
      </c>
      <c r="AC272" s="469">
        <f>AB272/Z272</f>
        <v>-1.5151515151515152E-2</v>
      </c>
      <c r="AD272" s="20">
        <v>2920</v>
      </c>
      <c r="AE272" s="20">
        <v>2861</v>
      </c>
      <c r="AF272" s="16">
        <v>2821</v>
      </c>
      <c r="AG272" s="16"/>
      <c r="AH272" s="20">
        <v>1462</v>
      </c>
      <c r="AI272" s="20">
        <v>1408</v>
      </c>
      <c r="AJ272" s="16">
        <v>1366</v>
      </c>
      <c r="AL272" s="13">
        <v>811195.20000000007</v>
      </c>
      <c r="AM272" s="429">
        <v>915000.18</v>
      </c>
      <c r="AN272" s="400">
        <f>K272*$AN$7</f>
        <v>944917.62000000011</v>
      </c>
      <c r="AO272" s="400"/>
      <c r="AP272" s="13">
        <v>188487.6</v>
      </c>
      <c r="AQ272" s="429">
        <v>95387.299999999988</v>
      </c>
      <c r="AR272" s="400">
        <f>O272*$AR$7</f>
        <v>208911.15</v>
      </c>
      <c r="AS272" s="400"/>
      <c r="AT272" s="13">
        <v>1142298.3899999999</v>
      </c>
      <c r="AU272" s="429">
        <v>1217642.8999999999</v>
      </c>
      <c r="AV272" s="400">
        <f>S272*$AV$7</f>
        <v>1094333.31</v>
      </c>
      <c r="AW272" s="400"/>
      <c r="AX272" s="13">
        <v>841421.75</v>
      </c>
      <c r="AY272" s="429">
        <v>955591.35</v>
      </c>
      <c r="AZ272" s="400">
        <f>W272*$AZ$7</f>
        <v>1011374</v>
      </c>
      <c r="BA272" s="400"/>
      <c r="BB272" s="13">
        <v>193128.8</v>
      </c>
      <c r="BC272" s="429">
        <v>200899.42</v>
      </c>
      <c r="BD272" s="400">
        <f>AF272*$BD$7</f>
        <v>206581.83000000002</v>
      </c>
      <c r="BE272" s="400"/>
      <c r="BF272" s="13">
        <v>122047.76</v>
      </c>
      <c r="BG272" s="429">
        <v>121186.56</v>
      </c>
      <c r="BH272" s="400">
        <f>AJ272*$BH$7</f>
        <v>122543.85999999999</v>
      </c>
      <c r="BI272" s="400"/>
      <c r="BJ272" s="429">
        <v>2983402.94</v>
      </c>
      <c r="BK272" s="429">
        <v>3183621.73</v>
      </c>
      <c r="BL272" s="400">
        <f>SUM(AN272,AR272,AV272,AZ272)</f>
        <v>3259536.08</v>
      </c>
      <c r="BM272" s="380">
        <f>BL272-BK272</f>
        <v>75914.350000000093</v>
      </c>
      <c r="BN272" s="380">
        <f>BM272/G272</f>
        <v>24.130435473617322</v>
      </c>
      <c r="BO272" s="833"/>
      <c r="BP272" s="13">
        <v>3298579.5</v>
      </c>
      <c r="BQ272" s="429">
        <v>3505707.71</v>
      </c>
      <c r="BR272" s="400">
        <f>SUM(BH272,BD272,AZ272,AV272,AR272,AN272)</f>
        <v>3588661.77</v>
      </c>
      <c r="BS272" s="430">
        <f>BR272-BQ272</f>
        <v>82954.060000000056</v>
      </c>
      <c r="BT272" s="431">
        <f>BS272/G272</f>
        <v>26.368105530832821</v>
      </c>
    </row>
    <row r="273" spans="1:72">
      <c r="A273" s="346">
        <v>857</v>
      </c>
      <c r="B273" s="343">
        <v>11</v>
      </c>
      <c r="C273" s="343">
        <v>11</v>
      </c>
      <c r="D273" s="349" t="s">
        <v>304</v>
      </c>
      <c r="E273" s="20">
        <v>2313</v>
      </c>
      <c r="F273" s="20">
        <v>2311</v>
      </c>
      <c r="G273" s="12">
        <v>2270</v>
      </c>
      <c r="H273" s="12"/>
      <c r="I273" s="15">
        <v>58</v>
      </c>
      <c r="J273" s="15">
        <v>58</v>
      </c>
      <c r="K273" s="12">
        <v>51</v>
      </c>
      <c r="L273" s="12"/>
      <c r="M273" s="15">
        <v>14</v>
      </c>
      <c r="N273" s="15">
        <v>8</v>
      </c>
      <c r="O273" s="12">
        <v>12</v>
      </c>
      <c r="P273" s="12"/>
      <c r="Q273" s="15">
        <v>102</v>
      </c>
      <c r="R273" s="15">
        <v>105</v>
      </c>
      <c r="S273" s="12">
        <v>88</v>
      </c>
      <c r="T273" s="12"/>
      <c r="U273" s="15">
        <v>65</v>
      </c>
      <c r="V273" s="15">
        <v>62</v>
      </c>
      <c r="W273" s="12">
        <v>64</v>
      </c>
      <c r="X273" s="12"/>
      <c r="Y273" s="131">
        <v>239</v>
      </c>
      <c r="Z273" s="131">
        <v>233</v>
      </c>
      <c r="AA273" s="400">
        <f>SUM(K273,O273,S273,W273)</f>
        <v>215</v>
      </c>
      <c r="AB273" s="466">
        <f>AA273-Z273</f>
        <v>-18</v>
      </c>
      <c r="AC273" s="469">
        <f>AB273/Z273</f>
        <v>-7.7253218884120178E-2</v>
      </c>
      <c r="AD273" s="20">
        <v>2074</v>
      </c>
      <c r="AE273" s="20">
        <v>2078</v>
      </c>
      <c r="AF273" s="16">
        <v>2055</v>
      </c>
      <c r="AG273" s="16"/>
      <c r="AH273" s="20">
        <v>1093</v>
      </c>
      <c r="AI273" s="20">
        <v>1078</v>
      </c>
      <c r="AJ273" s="16">
        <v>1053</v>
      </c>
      <c r="AL273" s="13">
        <v>490097.1</v>
      </c>
      <c r="AM273" s="429">
        <v>520294.22</v>
      </c>
      <c r="AN273" s="400">
        <f>K273*$AN$7</f>
        <v>477136.62000000005</v>
      </c>
      <c r="AO273" s="400"/>
      <c r="AP273" s="13">
        <v>125658.4</v>
      </c>
      <c r="AQ273" s="429">
        <v>76309.84</v>
      </c>
      <c r="AR273" s="400">
        <f>O273*$AR$7</f>
        <v>119377.79999999999</v>
      </c>
      <c r="AS273" s="400"/>
      <c r="AT273" s="13">
        <v>771618.78</v>
      </c>
      <c r="AU273" s="429">
        <v>858070.5</v>
      </c>
      <c r="AV273" s="400">
        <f>S273*$AV$7</f>
        <v>724070.15999999992</v>
      </c>
      <c r="AW273" s="400"/>
      <c r="AX273" s="13">
        <v>841421.75</v>
      </c>
      <c r="AY273" s="429">
        <v>858647.29999999993</v>
      </c>
      <c r="AZ273" s="400">
        <f>W273*$AZ$7</f>
        <v>924684.80000000005</v>
      </c>
      <c r="BA273" s="400"/>
      <c r="BB273" s="13">
        <v>137174.35999999999</v>
      </c>
      <c r="BC273" s="429">
        <v>145917.16</v>
      </c>
      <c r="BD273" s="400">
        <f>AF273*$BD$7</f>
        <v>150487.65</v>
      </c>
      <c r="BE273" s="400"/>
      <c r="BF273" s="13">
        <v>91243.64</v>
      </c>
      <c r="BG273" s="429">
        <v>92783.459999999992</v>
      </c>
      <c r="BH273" s="400">
        <f>AJ273*$BH$7</f>
        <v>94464.62999999999</v>
      </c>
      <c r="BI273" s="400"/>
      <c r="BJ273" s="429">
        <v>2228796.0299999998</v>
      </c>
      <c r="BK273" s="429">
        <v>2313321.86</v>
      </c>
      <c r="BL273" s="400">
        <f>SUM(AN273,AR273,AV273,AZ273)</f>
        <v>2245269.38</v>
      </c>
      <c r="BM273" s="380">
        <f>BL273-BK273</f>
        <v>-68052.479999999981</v>
      </c>
      <c r="BN273" s="380">
        <f>BM273/G273</f>
        <v>-29.979066079295144</v>
      </c>
      <c r="BO273" s="833"/>
      <c r="BP273" s="13">
        <v>2457214.0299999998</v>
      </c>
      <c r="BQ273" s="429">
        <v>2552022.48</v>
      </c>
      <c r="BR273" s="400">
        <f>SUM(BH273,BD273,AZ273,AV273,AR273,AN273)</f>
        <v>2490221.66</v>
      </c>
      <c r="BS273" s="430">
        <f>BR273-BQ273</f>
        <v>-61800.819999999832</v>
      </c>
      <c r="BT273" s="431">
        <f>BS273/G273</f>
        <v>-27.225030837004333</v>
      </c>
    </row>
    <row r="274" spans="1:72">
      <c r="A274" s="346">
        <v>858</v>
      </c>
      <c r="B274" s="343">
        <v>1</v>
      </c>
      <c r="C274" s="377">
        <v>35</v>
      </c>
      <c r="D274" s="349" t="s">
        <v>305</v>
      </c>
      <c r="E274" s="20">
        <v>41338</v>
      </c>
      <c r="F274" s="20">
        <v>42225</v>
      </c>
      <c r="G274" s="12">
        <v>42479</v>
      </c>
      <c r="H274" s="12"/>
      <c r="I274" s="15">
        <v>2369</v>
      </c>
      <c r="J274" s="15">
        <v>2407</v>
      </c>
      <c r="K274" s="12">
        <v>2490</v>
      </c>
      <c r="L274" s="12"/>
      <c r="M274" s="15">
        <v>446</v>
      </c>
      <c r="N274" s="15">
        <v>433</v>
      </c>
      <c r="O274" s="12">
        <v>409</v>
      </c>
      <c r="P274" s="12"/>
      <c r="Q274" s="15">
        <v>3109</v>
      </c>
      <c r="R274" s="15">
        <v>3066</v>
      </c>
      <c r="S274" s="12">
        <v>2951</v>
      </c>
      <c r="T274" s="12"/>
      <c r="U274" s="15">
        <v>1821</v>
      </c>
      <c r="V274" s="15">
        <v>1769</v>
      </c>
      <c r="W274" s="12">
        <v>1740</v>
      </c>
      <c r="X274" s="12"/>
      <c r="Y274" s="131">
        <v>7745</v>
      </c>
      <c r="Z274" s="131">
        <v>7675</v>
      </c>
      <c r="AA274" s="400">
        <f>SUM(K274,O274,S274,W274)</f>
        <v>7590</v>
      </c>
      <c r="AB274" s="466">
        <f>AA274-Z274</f>
        <v>-85</v>
      </c>
      <c r="AC274" s="469">
        <f>AB274/Z274</f>
        <v>-1.1074918566775244E-2</v>
      </c>
      <c r="AD274" s="20">
        <v>33593</v>
      </c>
      <c r="AE274" s="20">
        <v>34550</v>
      </c>
      <c r="AF274" s="16">
        <v>34889</v>
      </c>
      <c r="AG274" s="16"/>
      <c r="AH274" s="20">
        <v>24737</v>
      </c>
      <c r="AI274" s="20">
        <v>25332</v>
      </c>
      <c r="AJ274" s="16">
        <v>25427</v>
      </c>
      <c r="AL274" s="13">
        <v>20017931.550000001</v>
      </c>
      <c r="AM274" s="429">
        <v>21592210.129999999</v>
      </c>
      <c r="AN274" s="400">
        <f>K274*$AN$7</f>
        <v>23295493.800000001</v>
      </c>
      <c r="AO274" s="400"/>
      <c r="AP274" s="13">
        <v>4003117.6</v>
      </c>
      <c r="AQ274" s="429">
        <v>4130270.09</v>
      </c>
      <c r="AR274" s="400">
        <f>O274*$AR$7</f>
        <v>4068793.3499999996</v>
      </c>
      <c r="AS274" s="400"/>
      <c r="AT274" s="13">
        <v>23519243.010000002</v>
      </c>
      <c r="AU274" s="429">
        <v>25055658.600000001</v>
      </c>
      <c r="AV274" s="400">
        <f>S274*$AV$7</f>
        <v>24281034.57</v>
      </c>
      <c r="AW274" s="400"/>
      <c r="AX274" s="13">
        <v>23572753.949999999</v>
      </c>
      <c r="AY274" s="429">
        <v>24499146.350000001</v>
      </c>
      <c r="AZ274" s="400">
        <f>W274*$AZ$7</f>
        <v>25139868</v>
      </c>
      <c r="BA274" s="400"/>
      <c r="BB274" s="13">
        <v>2221841.02</v>
      </c>
      <c r="BC274" s="429">
        <v>2426101</v>
      </c>
      <c r="BD274" s="400">
        <f>AF274*$BD$7</f>
        <v>2554921.4700000002</v>
      </c>
      <c r="BE274" s="400"/>
      <c r="BF274" s="13">
        <v>2065044.76</v>
      </c>
      <c r="BG274" s="429">
        <v>2180325.2400000002</v>
      </c>
      <c r="BH274" s="400">
        <f>AJ274*$BH$7</f>
        <v>2281056.17</v>
      </c>
      <c r="BI274" s="400"/>
      <c r="BJ274" s="429">
        <v>71113046.110000014</v>
      </c>
      <c r="BK274" s="429">
        <v>75277285.170000002</v>
      </c>
      <c r="BL274" s="400">
        <f>SUM(AN274,AR274,AV274,AZ274)</f>
        <v>76785189.719999999</v>
      </c>
      <c r="BM274" s="380">
        <f>BL274-BK274</f>
        <v>1507904.549999997</v>
      </c>
      <c r="BN274" s="380">
        <f>BM274/G274</f>
        <v>35.497647072671136</v>
      </c>
      <c r="BO274" s="833"/>
      <c r="BP274" s="13">
        <v>75399931.890000015</v>
      </c>
      <c r="BQ274" s="429">
        <v>79883711.409999996</v>
      </c>
      <c r="BR274" s="400">
        <f>SUM(BH274,BD274,AZ274,AV274,AR274,AN274)</f>
        <v>81621167.359999999</v>
      </c>
      <c r="BS274" s="430">
        <f>BR274-BQ274</f>
        <v>1737455.950000003</v>
      </c>
      <c r="BT274" s="431">
        <f>BS274/G274</f>
        <v>40.901526636691138</v>
      </c>
    </row>
    <row r="275" spans="1:72">
      <c r="A275" s="346">
        <v>859</v>
      </c>
      <c r="B275" s="343">
        <v>17</v>
      </c>
      <c r="C275" s="343">
        <v>17</v>
      </c>
      <c r="D275" s="349" t="s">
        <v>306</v>
      </c>
      <c r="E275" s="20">
        <v>6525</v>
      </c>
      <c r="F275" s="20">
        <v>6501</v>
      </c>
      <c r="G275" s="12">
        <v>6470</v>
      </c>
      <c r="H275" s="12"/>
      <c r="I275" s="15">
        <v>590</v>
      </c>
      <c r="J275" s="15">
        <v>573</v>
      </c>
      <c r="K275" s="12">
        <v>540</v>
      </c>
      <c r="L275" s="12"/>
      <c r="M275" s="15">
        <v>113</v>
      </c>
      <c r="N275" s="15">
        <v>117</v>
      </c>
      <c r="O275" s="12">
        <v>118</v>
      </c>
      <c r="P275" s="12"/>
      <c r="Q275" s="15">
        <v>832</v>
      </c>
      <c r="R275" s="15">
        <v>807</v>
      </c>
      <c r="S275" s="12">
        <v>764</v>
      </c>
      <c r="T275" s="12"/>
      <c r="U275" s="15">
        <v>488</v>
      </c>
      <c r="V275" s="15">
        <v>438</v>
      </c>
      <c r="W275" s="12">
        <v>457</v>
      </c>
      <c r="X275" s="12"/>
      <c r="Y275" s="131">
        <v>2023</v>
      </c>
      <c r="Z275" s="131">
        <v>1935</v>
      </c>
      <c r="AA275" s="400">
        <f>SUM(K275,O275,S275,W275)</f>
        <v>1879</v>
      </c>
      <c r="AB275" s="466">
        <f>AA275-Z275</f>
        <v>-56</v>
      </c>
      <c r="AC275" s="469">
        <f>AB275/Z275</f>
        <v>-2.8940568475452195E-2</v>
      </c>
      <c r="AD275" s="20">
        <v>4502</v>
      </c>
      <c r="AE275" s="20">
        <v>4566</v>
      </c>
      <c r="AF275" s="16">
        <v>4591</v>
      </c>
      <c r="AG275" s="16"/>
      <c r="AH275" s="20">
        <v>3258</v>
      </c>
      <c r="AI275" s="20">
        <v>3275</v>
      </c>
      <c r="AJ275" s="16">
        <v>3266</v>
      </c>
      <c r="AL275" s="13">
        <v>4985470.5</v>
      </c>
      <c r="AM275" s="429">
        <v>5140148.07</v>
      </c>
      <c r="AN275" s="400">
        <f>K275*$AN$7</f>
        <v>5052034.8000000007</v>
      </c>
      <c r="AO275" s="400"/>
      <c r="AP275" s="13">
        <v>1014242.8</v>
      </c>
      <c r="AQ275" s="429">
        <v>1116031.4099999999</v>
      </c>
      <c r="AR275" s="400">
        <f>O275*$AR$7</f>
        <v>1173881.7</v>
      </c>
      <c r="AS275" s="400"/>
      <c r="AT275" s="13">
        <v>6293988.4800000004</v>
      </c>
      <c r="AU275" s="429">
        <v>6594884.7000000002</v>
      </c>
      <c r="AV275" s="400">
        <f>S275*$AV$7</f>
        <v>6286245.4799999995</v>
      </c>
      <c r="AW275" s="400"/>
      <c r="AX275" s="13">
        <v>6317135.6000000006</v>
      </c>
      <c r="AY275" s="429">
        <v>6065927.7000000002</v>
      </c>
      <c r="AZ275" s="400">
        <f>W275*$AZ$7</f>
        <v>6602827.4000000004</v>
      </c>
      <c r="BA275" s="400"/>
      <c r="BB275" s="13">
        <v>297762.28000000003</v>
      </c>
      <c r="BC275" s="429">
        <v>320624.52</v>
      </c>
      <c r="BD275" s="400">
        <f>AF275*$BD$7</f>
        <v>336198.93</v>
      </c>
      <c r="BE275" s="400"/>
      <c r="BF275" s="13">
        <v>271977.84000000003</v>
      </c>
      <c r="BG275" s="429">
        <v>281879.25</v>
      </c>
      <c r="BH275" s="400">
        <f>AJ275*$BH$7</f>
        <v>292992.86</v>
      </c>
      <c r="BI275" s="400"/>
      <c r="BJ275" s="429">
        <v>18610837.379999999</v>
      </c>
      <c r="BK275" s="429">
        <v>18916991.879999999</v>
      </c>
      <c r="BL275" s="400">
        <f>SUM(AN275,AR275,AV275,AZ275)</f>
        <v>19114989.380000003</v>
      </c>
      <c r="BM275" s="380">
        <f>BL275-BK275</f>
        <v>197997.50000000373</v>
      </c>
      <c r="BN275" s="380">
        <f>BM275/G275</f>
        <v>30.602395672334424</v>
      </c>
      <c r="BO275" s="833"/>
      <c r="BP275" s="13">
        <v>19180577.5</v>
      </c>
      <c r="BQ275" s="429">
        <v>19519495.649999999</v>
      </c>
      <c r="BR275" s="400">
        <f>SUM(BH275,BD275,AZ275,AV275,AR275,AN275)</f>
        <v>19744181.170000002</v>
      </c>
      <c r="BS275" s="430">
        <f>BR275-BQ275</f>
        <v>224685.52000000328</v>
      </c>
      <c r="BT275" s="431">
        <f>BS275/G275</f>
        <v>34.727282843895409</v>
      </c>
    </row>
    <row r="276" spans="1:72">
      <c r="A276" s="346">
        <v>886</v>
      </c>
      <c r="B276" s="343">
        <v>4</v>
      </c>
      <c r="C276" s="343">
        <v>4</v>
      </c>
      <c r="D276" s="349" t="s">
        <v>307</v>
      </c>
      <c r="E276" s="20">
        <v>12533</v>
      </c>
      <c r="F276" s="20">
        <v>12382</v>
      </c>
      <c r="G276" s="12">
        <v>12339</v>
      </c>
      <c r="H276" s="12"/>
      <c r="I276" s="15">
        <v>627</v>
      </c>
      <c r="J276" s="15">
        <v>610</v>
      </c>
      <c r="K276" s="12">
        <v>638</v>
      </c>
      <c r="L276" s="12"/>
      <c r="M276" s="15">
        <v>136</v>
      </c>
      <c r="N276" s="15">
        <v>107</v>
      </c>
      <c r="O276" s="12">
        <v>105</v>
      </c>
      <c r="P276" s="12"/>
      <c r="Q276" s="15">
        <v>917</v>
      </c>
      <c r="R276" s="15">
        <v>896</v>
      </c>
      <c r="S276" s="12">
        <v>844</v>
      </c>
      <c r="T276" s="12"/>
      <c r="U276" s="15">
        <v>514</v>
      </c>
      <c r="V276" s="15">
        <v>504</v>
      </c>
      <c r="W276" s="12">
        <v>483</v>
      </c>
      <c r="X276" s="12"/>
      <c r="Y276" s="131">
        <v>2194</v>
      </c>
      <c r="Z276" s="131">
        <v>2117</v>
      </c>
      <c r="AA276" s="400">
        <f>SUM(K276,O276,S276,W276)</f>
        <v>2070</v>
      </c>
      <c r="AB276" s="466">
        <f>AA276-Z276</f>
        <v>-47</v>
      </c>
      <c r="AC276" s="469">
        <f>AB276/Z276</f>
        <v>-2.2201228153046763E-2</v>
      </c>
      <c r="AD276" s="20">
        <v>10339</v>
      </c>
      <c r="AE276" s="20">
        <v>10265</v>
      </c>
      <c r="AF276" s="16">
        <v>10269</v>
      </c>
      <c r="AG276" s="16"/>
      <c r="AH276" s="20">
        <v>6569</v>
      </c>
      <c r="AI276" s="20">
        <v>6462</v>
      </c>
      <c r="AJ276" s="16">
        <v>6462</v>
      </c>
      <c r="AL276" s="13">
        <v>5298118.6500000004</v>
      </c>
      <c r="AM276" s="429">
        <v>5472059.9000000004</v>
      </c>
      <c r="AN276" s="400">
        <f>K276*$AN$7</f>
        <v>5968885.5600000005</v>
      </c>
      <c r="AO276" s="400"/>
      <c r="AP276" s="13">
        <v>1220681.6000000001</v>
      </c>
      <c r="AQ276" s="429">
        <v>1020644.11</v>
      </c>
      <c r="AR276" s="400">
        <f>O276*$AR$7</f>
        <v>1044555.75</v>
      </c>
      <c r="AS276" s="400"/>
      <c r="AT276" s="13">
        <v>6937004.1299999999</v>
      </c>
      <c r="AU276" s="429">
        <v>7322201.6000000006</v>
      </c>
      <c r="AV276" s="400">
        <f>S276*$AV$7</f>
        <v>6944491.0800000001</v>
      </c>
      <c r="AW276" s="400"/>
      <c r="AX276" s="13">
        <v>6653704.3000000007</v>
      </c>
      <c r="AY276" s="429">
        <v>6979971.5999999996</v>
      </c>
      <c r="AZ276" s="400">
        <f>W276*$AZ$7</f>
        <v>6978480.6000000006</v>
      </c>
      <c r="BA276" s="400"/>
      <c r="BB276" s="13">
        <v>683821.46</v>
      </c>
      <c r="BC276" s="429">
        <v>720808.3</v>
      </c>
      <c r="BD276" s="400">
        <f>AF276*$BD$7</f>
        <v>751998.87</v>
      </c>
      <c r="BE276" s="400"/>
      <c r="BF276" s="13">
        <v>548380.12</v>
      </c>
      <c r="BG276" s="429">
        <v>556184.34</v>
      </c>
      <c r="BH276" s="400">
        <f>AJ276*$BH$7</f>
        <v>579706.0199999999</v>
      </c>
      <c r="BI276" s="400"/>
      <c r="BJ276" s="429">
        <v>20109508.68</v>
      </c>
      <c r="BK276" s="429">
        <v>20794877.210000001</v>
      </c>
      <c r="BL276" s="400">
        <f>SUM(AN276,AR276,AV276,AZ276)</f>
        <v>20936412.990000002</v>
      </c>
      <c r="BM276" s="380">
        <f>BL276-BK276</f>
        <v>141535.78000000119</v>
      </c>
      <c r="BN276" s="380">
        <f>BM276/G276</f>
        <v>11.47060377664326</v>
      </c>
      <c r="BO276" s="833"/>
      <c r="BP276" s="13">
        <v>21341710.260000002</v>
      </c>
      <c r="BQ276" s="429">
        <v>22071869.850000001</v>
      </c>
      <c r="BR276" s="400">
        <f>SUM(BH276,BD276,AZ276,AV276,AR276,AN276)</f>
        <v>22268117.880000003</v>
      </c>
      <c r="BS276" s="430">
        <f>BR276-BQ276</f>
        <v>196248.03000000119</v>
      </c>
      <c r="BT276" s="431">
        <f>BS276/G276</f>
        <v>15.904694869924725</v>
      </c>
    </row>
    <row r="277" spans="1:72">
      <c r="A277" s="346">
        <v>887</v>
      </c>
      <c r="B277" s="343">
        <v>6</v>
      </c>
      <c r="C277" s="343">
        <v>6</v>
      </c>
      <c r="D277" s="349" t="s">
        <v>308</v>
      </c>
      <c r="E277" s="20">
        <v>4568</v>
      </c>
      <c r="F277" s="20">
        <v>4493</v>
      </c>
      <c r="G277" s="12">
        <v>4440</v>
      </c>
      <c r="H277" s="12"/>
      <c r="I277" s="15">
        <v>180</v>
      </c>
      <c r="J277" s="15">
        <v>159</v>
      </c>
      <c r="K277" s="12">
        <v>165</v>
      </c>
      <c r="L277" s="12"/>
      <c r="M277" s="15">
        <v>36</v>
      </c>
      <c r="N277" s="15">
        <v>38</v>
      </c>
      <c r="O277" s="12">
        <v>20</v>
      </c>
      <c r="P277" s="12"/>
      <c r="Q277" s="15">
        <v>251</v>
      </c>
      <c r="R277" s="15">
        <v>242</v>
      </c>
      <c r="S277" s="12">
        <v>245</v>
      </c>
      <c r="T277" s="12"/>
      <c r="U277" s="15">
        <v>144</v>
      </c>
      <c r="V277" s="15">
        <v>132</v>
      </c>
      <c r="W277" s="12">
        <v>130</v>
      </c>
      <c r="X277" s="12"/>
      <c r="Y277" s="131">
        <v>611</v>
      </c>
      <c r="Z277" s="131">
        <v>571</v>
      </c>
      <c r="AA277" s="400">
        <f>SUM(K277,O277,S277,W277)</f>
        <v>560</v>
      </c>
      <c r="AB277" s="466">
        <f>AA277-Z277</f>
        <v>-11</v>
      </c>
      <c r="AC277" s="469">
        <f>AB277/Z277</f>
        <v>-1.9264448336252189E-2</v>
      </c>
      <c r="AD277" s="20">
        <v>3957</v>
      </c>
      <c r="AE277" s="20">
        <v>3922</v>
      </c>
      <c r="AF277" s="16">
        <v>3880</v>
      </c>
      <c r="AG277" s="16"/>
      <c r="AH277" s="20">
        <v>2272</v>
      </c>
      <c r="AI277" s="20">
        <v>2247</v>
      </c>
      <c r="AJ277" s="16">
        <v>2213</v>
      </c>
      <c r="AL277" s="13">
        <v>1520991</v>
      </c>
      <c r="AM277" s="429">
        <v>1426323.81</v>
      </c>
      <c r="AN277" s="400">
        <f>K277*$AN$7</f>
        <v>1543677.3</v>
      </c>
      <c r="AO277" s="400"/>
      <c r="AP277" s="13">
        <v>323121.59999999998</v>
      </c>
      <c r="AQ277" s="429">
        <v>362471.74</v>
      </c>
      <c r="AR277" s="400">
        <f>O277*$AR$7</f>
        <v>198963</v>
      </c>
      <c r="AS277" s="400"/>
      <c r="AT277" s="13">
        <v>1898787.39</v>
      </c>
      <c r="AU277" s="429">
        <v>1977648.2</v>
      </c>
      <c r="AV277" s="400">
        <f>S277*$AV$7</f>
        <v>2015877.15</v>
      </c>
      <c r="AW277" s="400"/>
      <c r="AX277" s="13">
        <v>1864072.8</v>
      </c>
      <c r="AY277" s="429">
        <v>1828087.8</v>
      </c>
      <c r="AZ277" s="400">
        <f>W277*$AZ$7</f>
        <v>1878266</v>
      </c>
      <c r="BA277" s="400"/>
      <c r="BB277" s="13">
        <v>261715.98</v>
      </c>
      <c r="BC277" s="429">
        <v>275402.84000000003</v>
      </c>
      <c r="BD277" s="400">
        <f>AF277*$BD$7</f>
        <v>284132.40000000002</v>
      </c>
      <c r="BE277" s="400"/>
      <c r="BF277" s="13">
        <v>189666.56</v>
      </c>
      <c r="BG277" s="429">
        <v>193399.29</v>
      </c>
      <c r="BH277" s="400">
        <f>AJ277*$BH$7</f>
        <v>198528.22999999998</v>
      </c>
      <c r="BI277" s="400"/>
      <c r="BJ277" s="429">
        <v>5606972.79</v>
      </c>
      <c r="BK277" s="429">
        <v>5594531.5499999998</v>
      </c>
      <c r="BL277" s="400">
        <f>SUM(AN277,AR277,AV277,AZ277)</f>
        <v>5636783.4500000002</v>
      </c>
      <c r="BM277" s="380">
        <f>BL277-BK277</f>
        <v>42251.900000000373</v>
      </c>
      <c r="BN277" s="380">
        <f>BM277/G277</f>
        <v>9.5161936936937774</v>
      </c>
      <c r="BO277" s="833"/>
      <c r="BP277" s="13">
        <v>6058355.3300000001</v>
      </c>
      <c r="BQ277" s="429">
        <v>6063333.6799999997</v>
      </c>
      <c r="BR277" s="400">
        <f>SUM(BH277,BD277,AZ277,AV277,AR277,AN277)</f>
        <v>6119444.0799999991</v>
      </c>
      <c r="BS277" s="430">
        <f>BR277-BQ277</f>
        <v>56110.399999999441</v>
      </c>
      <c r="BT277" s="431">
        <f>BS277/G277</f>
        <v>12.637477477477352</v>
      </c>
    </row>
    <row r="278" spans="1:72">
      <c r="A278" s="346">
        <v>889</v>
      </c>
      <c r="B278" s="343">
        <v>17</v>
      </c>
      <c r="C278" s="343">
        <v>17</v>
      </c>
      <c r="D278" s="349" t="s">
        <v>309</v>
      </c>
      <c r="E278" s="20">
        <v>2491</v>
      </c>
      <c r="F278" s="20">
        <v>2466</v>
      </c>
      <c r="G278" s="12">
        <v>2399</v>
      </c>
      <c r="H278" s="12"/>
      <c r="I278" s="15">
        <v>100</v>
      </c>
      <c r="J278" s="15">
        <v>105</v>
      </c>
      <c r="K278" s="12">
        <v>87</v>
      </c>
      <c r="L278" s="12"/>
      <c r="M278" s="15">
        <v>19</v>
      </c>
      <c r="N278" s="15">
        <v>16</v>
      </c>
      <c r="O278" s="12">
        <v>19</v>
      </c>
      <c r="P278" s="12"/>
      <c r="Q278" s="15">
        <v>187</v>
      </c>
      <c r="R278" s="15">
        <v>172</v>
      </c>
      <c r="S278" s="12">
        <v>144</v>
      </c>
      <c r="T278" s="12"/>
      <c r="U278" s="15">
        <v>78</v>
      </c>
      <c r="V278" s="15">
        <v>96</v>
      </c>
      <c r="W278" s="12">
        <v>103</v>
      </c>
      <c r="X278" s="12"/>
      <c r="Y278" s="131">
        <v>384</v>
      </c>
      <c r="Z278" s="131">
        <v>389</v>
      </c>
      <c r="AA278" s="400">
        <f>SUM(K278,O278,S278,W278)</f>
        <v>353</v>
      </c>
      <c r="AB278" s="466">
        <f>AA278-Z278</f>
        <v>-36</v>
      </c>
      <c r="AC278" s="469">
        <f>AB278/Z278</f>
        <v>-9.2544987146529561E-2</v>
      </c>
      <c r="AD278" s="20">
        <v>2107</v>
      </c>
      <c r="AE278" s="20">
        <v>2077</v>
      </c>
      <c r="AF278" s="16">
        <v>2046</v>
      </c>
      <c r="AG278" s="16"/>
      <c r="AH278" s="20">
        <v>1210</v>
      </c>
      <c r="AI278" s="20">
        <v>1190</v>
      </c>
      <c r="AJ278" s="16">
        <v>1162</v>
      </c>
      <c r="AL278" s="13">
        <v>844995.00000000012</v>
      </c>
      <c r="AM278" s="429">
        <v>941911.95000000007</v>
      </c>
      <c r="AN278" s="400">
        <f>K278*$AN$7</f>
        <v>813938.94000000006</v>
      </c>
      <c r="AO278" s="400"/>
      <c r="AP278" s="13">
        <v>170536.4</v>
      </c>
      <c r="AQ278" s="429">
        <v>152619.68</v>
      </c>
      <c r="AR278" s="400">
        <f>O278*$AR$7</f>
        <v>189014.85</v>
      </c>
      <c r="AS278" s="400"/>
      <c r="AT278" s="13">
        <v>1414634.43</v>
      </c>
      <c r="AU278" s="429">
        <v>1405601.2</v>
      </c>
      <c r="AV278" s="400">
        <f>S278*$AV$7</f>
        <v>1184842.08</v>
      </c>
      <c r="AW278" s="400"/>
      <c r="AX278" s="13">
        <v>1009706.1</v>
      </c>
      <c r="AY278" s="429">
        <v>1329518.3999999999</v>
      </c>
      <c r="AZ278" s="400">
        <f>W278*$AZ$7</f>
        <v>1488164.6</v>
      </c>
      <c r="BA278" s="400"/>
      <c r="BB278" s="13">
        <v>139356.98000000001</v>
      </c>
      <c r="BC278" s="429">
        <v>145846.94</v>
      </c>
      <c r="BD278" s="400">
        <f>AF278*$BD$7</f>
        <v>149828.58000000002</v>
      </c>
      <c r="BE278" s="400"/>
      <c r="BF278" s="13">
        <v>101010.8</v>
      </c>
      <c r="BG278" s="429">
        <v>102423.3</v>
      </c>
      <c r="BH278" s="400">
        <f>AJ278*$BH$7</f>
        <v>104243.01999999999</v>
      </c>
      <c r="BI278" s="400"/>
      <c r="BJ278" s="429">
        <v>3439871.93</v>
      </c>
      <c r="BK278" s="429">
        <v>3829651.23</v>
      </c>
      <c r="BL278" s="400">
        <f>SUM(AN278,AR278,AV278,AZ278)</f>
        <v>3675960.47</v>
      </c>
      <c r="BM278" s="380">
        <f>BL278-BK278</f>
        <v>-153690.75999999978</v>
      </c>
      <c r="BN278" s="380">
        <f>BM278/G278</f>
        <v>-64.064510212588488</v>
      </c>
      <c r="BO278" s="833"/>
      <c r="BP278" s="13">
        <v>3680239.71</v>
      </c>
      <c r="BQ278" s="429">
        <v>4077921.47</v>
      </c>
      <c r="BR278" s="400">
        <f>SUM(BH278,BD278,AZ278,AV278,AR278,AN278)</f>
        <v>3930032.0700000003</v>
      </c>
      <c r="BS278" s="430">
        <f>BR278-BQ278</f>
        <v>-147889.39999999991</v>
      </c>
      <c r="BT278" s="431">
        <f>BS278/G278</f>
        <v>-61.646269278866157</v>
      </c>
    </row>
    <row r="279" spans="1:72">
      <c r="A279" s="346">
        <v>890</v>
      </c>
      <c r="B279" s="343">
        <v>19</v>
      </c>
      <c r="C279" s="343">
        <v>19</v>
      </c>
      <c r="D279" s="349" t="s">
        <v>310</v>
      </c>
      <c r="E279" s="20">
        <v>1139</v>
      </c>
      <c r="F279" s="20">
        <v>1137</v>
      </c>
      <c r="G279" s="12">
        <v>1112</v>
      </c>
      <c r="H279" s="12"/>
      <c r="I279" s="15">
        <v>41</v>
      </c>
      <c r="J279" s="15">
        <v>50</v>
      </c>
      <c r="K279" s="12">
        <v>40</v>
      </c>
      <c r="L279" s="12"/>
      <c r="M279" s="15">
        <v>8</v>
      </c>
      <c r="N279" s="15">
        <v>8</v>
      </c>
      <c r="O279" s="12">
        <v>11</v>
      </c>
      <c r="P279" s="12"/>
      <c r="Q279" s="15">
        <v>56</v>
      </c>
      <c r="R279" s="15">
        <v>55</v>
      </c>
      <c r="S279" s="12">
        <v>55</v>
      </c>
      <c r="T279" s="12"/>
      <c r="U279" s="15">
        <v>40</v>
      </c>
      <c r="V279" s="15">
        <v>33</v>
      </c>
      <c r="W279" s="12">
        <v>30</v>
      </c>
      <c r="X279" s="12"/>
      <c r="Y279" s="131">
        <v>145</v>
      </c>
      <c r="Z279" s="131">
        <v>146</v>
      </c>
      <c r="AA279" s="400">
        <f>SUM(K279,O279,S279,W279)</f>
        <v>136</v>
      </c>
      <c r="AB279" s="466">
        <f>AA279-Z279</f>
        <v>-10</v>
      </c>
      <c r="AC279" s="469">
        <f>AB279/Z279</f>
        <v>-6.8493150684931503E-2</v>
      </c>
      <c r="AD279" s="20">
        <v>994</v>
      </c>
      <c r="AE279" s="20">
        <v>991</v>
      </c>
      <c r="AF279" s="16">
        <v>976</v>
      </c>
      <c r="AG279" s="16"/>
      <c r="AH279" s="20">
        <v>600</v>
      </c>
      <c r="AI279" s="20">
        <v>603</v>
      </c>
      <c r="AJ279" s="16">
        <v>587</v>
      </c>
      <c r="AL279" s="13">
        <v>346447.95</v>
      </c>
      <c r="AM279" s="429">
        <v>448529.5</v>
      </c>
      <c r="AN279" s="400">
        <f>K279*$AN$7</f>
        <v>374224.80000000005</v>
      </c>
      <c r="AO279" s="400"/>
      <c r="AP279" s="13">
        <v>71804.800000000003</v>
      </c>
      <c r="AQ279" s="429">
        <v>76309.84</v>
      </c>
      <c r="AR279" s="400">
        <f>O279*$AR$7</f>
        <v>109429.65</v>
      </c>
      <c r="AS279" s="400"/>
      <c r="AT279" s="13">
        <v>423633.84</v>
      </c>
      <c r="AU279" s="429">
        <v>449465.5</v>
      </c>
      <c r="AV279" s="400">
        <f>S279*$AV$7</f>
        <v>452543.85</v>
      </c>
      <c r="AW279" s="400"/>
      <c r="AX279" s="13">
        <v>517798</v>
      </c>
      <c r="AY279" s="429">
        <v>457021.95</v>
      </c>
      <c r="AZ279" s="400">
        <f>W279*$AZ$7</f>
        <v>433446</v>
      </c>
      <c r="BA279" s="400"/>
      <c r="BB279" s="13">
        <v>65743.16</v>
      </c>
      <c r="BC279" s="429">
        <v>69588.02</v>
      </c>
      <c r="BD279" s="400">
        <f>AF279*$BD$7</f>
        <v>71472.48000000001</v>
      </c>
      <c r="BE279" s="400"/>
      <c r="BF279" s="13">
        <v>50088</v>
      </c>
      <c r="BG279" s="429">
        <v>51900.21</v>
      </c>
      <c r="BH279" s="400">
        <f>AJ279*$BH$7</f>
        <v>52659.77</v>
      </c>
      <c r="BI279" s="400"/>
      <c r="BJ279" s="429">
        <v>1359684.59</v>
      </c>
      <c r="BK279" s="429">
        <v>1431326.79</v>
      </c>
      <c r="BL279" s="400">
        <f>SUM(AN279,AR279,AV279,AZ279)</f>
        <v>1369644.3</v>
      </c>
      <c r="BM279" s="380">
        <f>BL279-BK279</f>
        <v>-61682.489999999991</v>
      </c>
      <c r="BN279" s="380">
        <f>BM279/G279</f>
        <v>-55.469865107913662</v>
      </c>
      <c r="BO279" s="833"/>
      <c r="BP279" s="13">
        <v>1475515.75</v>
      </c>
      <c r="BQ279" s="429">
        <v>1552815.02</v>
      </c>
      <c r="BR279" s="400">
        <f>SUM(BH279,BD279,AZ279,AV279,AR279,AN279)</f>
        <v>1493776.55</v>
      </c>
      <c r="BS279" s="430">
        <f>BR279-BQ279</f>
        <v>-59038.469999999972</v>
      </c>
      <c r="BT279" s="431">
        <f>BS279/G279</f>
        <v>-53.092149280575512</v>
      </c>
    </row>
    <row r="280" spans="1:72">
      <c r="A280" s="346">
        <v>892</v>
      </c>
      <c r="B280" s="343">
        <v>13</v>
      </c>
      <c r="C280" s="343">
        <v>13</v>
      </c>
      <c r="D280" s="349" t="s">
        <v>311</v>
      </c>
      <c r="E280" s="20">
        <v>3615</v>
      </c>
      <c r="F280" s="20">
        <v>3657</v>
      </c>
      <c r="G280" s="12">
        <v>3651</v>
      </c>
      <c r="H280" s="12"/>
      <c r="I280" s="15">
        <v>284</v>
      </c>
      <c r="J280" s="15">
        <v>301</v>
      </c>
      <c r="K280" s="12">
        <v>289</v>
      </c>
      <c r="L280" s="12"/>
      <c r="M280" s="15">
        <v>50</v>
      </c>
      <c r="N280" s="15">
        <v>59</v>
      </c>
      <c r="O280" s="12">
        <v>49</v>
      </c>
      <c r="P280" s="12"/>
      <c r="Q280" s="15">
        <v>392</v>
      </c>
      <c r="R280" s="15">
        <v>376</v>
      </c>
      <c r="S280" s="12">
        <v>365</v>
      </c>
      <c r="T280" s="12"/>
      <c r="U280" s="15">
        <v>212</v>
      </c>
      <c r="V280" s="15">
        <v>211</v>
      </c>
      <c r="W280" s="12">
        <v>207</v>
      </c>
      <c r="X280" s="12"/>
      <c r="Y280" s="131">
        <v>938</v>
      </c>
      <c r="Z280" s="131">
        <v>947</v>
      </c>
      <c r="AA280" s="400">
        <f>SUM(K280,O280,S280,W280)</f>
        <v>910</v>
      </c>
      <c r="AB280" s="466">
        <f>AA280-Z280</f>
        <v>-37</v>
      </c>
      <c r="AC280" s="469">
        <f>AB280/Z280</f>
        <v>-3.907074973600845E-2</v>
      </c>
      <c r="AD280" s="20">
        <v>2677</v>
      </c>
      <c r="AE280" s="20">
        <v>2710</v>
      </c>
      <c r="AF280" s="16">
        <v>2741</v>
      </c>
      <c r="AG280" s="16"/>
      <c r="AH280" s="20">
        <v>1815</v>
      </c>
      <c r="AI280" s="20">
        <v>1830</v>
      </c>
      <c r="AJ280" s="16">
        <v>1833</v>
      </c>
      <c r="AL280" s="13">
        <v>2399785.7999999998</v>
      </c>
      <c r="AM280" s="429">
        <v>2700147.59</v>
      </c>
      <c r="AN280" s="400">
        <f>K280*$AN$7</f>
        <v>2703774.18</v>
      </c>
      <c r="AO280" s="400"/>
      <c r="AP280" s="13">
        <v>448780</v>
      </c>
      <c r="AQ280" s="429">
        <v>562785.06999999995</v>
      </c>
      <c r="AR280" s="400">
        <f>O280*$AR$7</f>
        <v>487459.35</v>
      </c>
      <c r="AS280" s="400"/>
      <c r="AT280" s="13">
        <v>2965436.88</v>
      </c>
      <c r="AU280" s="429">
        <v>3072709.6</v>
      </c>
      <c r="AV280" s="400">
        <f>S280*$AV$7</f>
        <v>3003245.55</v>
      </c>
      <c r="AW280" s="400"/>
      <c r="AX280" s="13">
        <v>2744329.4</v>
      </c>
      <c r="AY280" s="429">
        <v>2922170.65</v>
      </c>
      <c r="AZ280" s="400">
        <f>W280*$AZ$7</f>
        <v>2990777.4000000004</v>
      </c>
      <c r="BA280" s="400"/>
      <c r="BB280" s="13">
        <v>177056.78</v>
      </c>
      <c r="BC280" s="429">
        <v>190296.2</v>
      </c>
      <c r="BD280" s="400">
        <f>AF280*$BD$7</f>
        <v>200723.43000000002</v>
      </c>
      <c r="BE280" s="400"/>
      <c r="BF280" s="13">
        <v>151516.20000000001</v>
      </c>
      <c r="BG280" s="429">
        <v>157508.1</v>
      </c>
      <c r="BH280" s="400">
        <f>AJ280*$BH$7</f>
        <v>164438.43</v>
      </c>
      <c r="BI280" s="400"/>
      <c r="BJ280" s="429">
        <v>8558332.0800000019</v>
      </c>
      <c r="BK280" s="429">
        <v>9257812.9100000001</v>
      </c>
      <c r="BL280" s="400">
        <f>SUM(AN280,AR280,AV280,AZ280)</f>
        <v>9185256.4800000004</v>
      </c>
      <c r="BM280" s="380">
        <f>BL280-BK280</f>
        <v>-72556.429999999702</v>
      </c>
      <c r="BN280" s="380">
        <f>BM280/G280</f>
        <v>-19.873029307039086</v>
      </c>
      <c r="BO280" s="833"/>
      <c r="BP280" s="13">
        <v>8886905.0600000005</v>
      </c>
      <c r="BQ280" s="429">
        <v>9605617.2100000009</v>
      </c>
      <c r="BR280" s="400">
        <f>SUM(BH280,BD280,AZ280,AV280,AR280,AN280)</f>
        <v>9550418.3399999999</v>
      </c>
      <c r="BS280" s="430">
        <f>BR280-BQ280</f>
        <v>-55198.870000001043</v>
      </c>
      <c r="BT280" s="431">
        <f>BS280/G280</f>
        <v>-15.118835935360462</v>
      </c>
    </row>
    <row r="281" spans="1:72">
      <c r="A281" s="346">
        <v>893</v>
      </c>
      <c r="B281" s="343">
        <v>15</v>
      </c>
      <c r="C281" s="343">
        <v>15</v>
      </c>
      <c r="D281" s="349" t="s">
        <v>312</v>
      </c>
      <c r="E281" s="20">
        <v>7500</v>
      </c>
      <c r="F281" s="20">
        <v>7439</v>
      </c>
      <c r="G281" s="12">
        <v>7391</v>
      </c>
      <c r="H281" s="12"/>
      <c r="I281" s="15">
        <v>451</v>
      </c>
      <c r="J281" s="15">
        <v>451</v>
      </c>
      <c r="K281" s="12">
        <v>438</v>
      </c>
      <c r="L281" s="12"/>
      <c r="M281" s="15">
        <v>73</v>
      </c>
      <c r="N281" s="15">
        <v>72</v>
      </c>
      <c r="O281" s="12">
        <v>84</v>
      </c>
      <c r="P281" s="12"/>
      <c r="Q281" s="15">
        <v>593</v>
      </c>
      <c r="R281" s="15">
        <v>572</v>
      </c>
      <c r="S281" s="12">
        <v>522</v>
      </c>
      <c r="T281" s="12"/>
      <c r="U281" s="15">
        <v>314</v>
      </c>
      <c r="V281" s="15">
        <v>292</v>
      </c>
      <c r="W281" s="12">
        <v>308</v>
      </c>
      <c r="X281" s="12"/>
      <c r="Y281" s="131">
        <v>1431</v>
      </c>
      <c r="Z281" s="131">
        <v>1387</v>
      </c>
      <c r="AA281" s="400">
        <f>SUM(K281,O281,S281,W281)</f>
        <v>1352</v>
      </c>
      <c r="AB281" s="466">
        <f>AA281-Z281</f>
        <v>-35</v>
      </c>
      <c r="AC281" s="469">
        <f>AB281/Z281</f>
        <v>-2.5234318673395817E-2</v>
      </c>
      <c r="AD281" s="20">
        <v>6069</v>
      </c>
      <c r="AE281" s="20">
        <v>6052</v>
      </c>
      <c r="AF281" s="16">
        <v>6039</v>
      </c>
      <c r="AG281" s="16"/>
      <c r="AH281" s="20">
        <v>3905</v>
      </c>
      <c r="AI281" s="20">
        <v>3872</v>
      </c>
      <c r="AJ281" s="16">
        <v>3865</v>
      </c>
      <c r="AL281" s="13">
        <v>3810927.45</v>
      </c>
      <c r="AM281" s="429">
        <v>4045736.09</v>
      </c>
      <c r="AN281" s="400">
        <f>K281*$AN$7</f>
        <v>4097761.5600000005</v>
      </c>
      <c r="AO281" s="400"/>
      <c r="AP281" s="13">
        <v>655218.80000000005</v>
      </c>
      <c r="AQ281" s="429">
        <v>686788.55999999994</v>
      </c>
      <c r="AR281" s="400">
        <f>O281*$AR$7</f>
        <v>835644.6</v>
      </c>
      <c r="AS281" s="400"/>
      <c r="AT281" s="13">
        <v>4485979.7699999996</v>
      </c>
      <c r="AU281" s="429">
        <v>4674441.2</v>
      </c>
      <c r="AV281" s="400">
        <f>S281*$AV$7</f>
        <v>4295052.54</v>
      </c>
      <c r="AW281" s="400"/>
      <c r="AX281" s="13">
        <v>4064714.3</v>
      </c>
      <c r="AY281" s="429">
        <v>4043951.8</v>
      </c>
      <c r="AZ281" s="400">
        <f>W281*$AZ$7</f>
        <v>4450045.6000000006</v>
      </c>
      <c r="BA281" s="400"/>
      <c r="BB281" s="13">
        <v>401403.66</v>
      </c>
      <c r="BC281" s="429">
        <v>424971.44</v>
      </c>
      <c r="BD281" s="400">
        <f>AF281*$BD$7</f>
        <v>442235.97000000003</v>
      </c>
      <c r="BE281" s="400"/>
      <c r="BF281" s="13">
        <v>325989.40000000002</v>
      </c>
      <c r="BG281" s="429">
        <v>333263.03999999998</v>
      </c>
      <c r="BH281" s="400">
        <f>AJ281*$BH$7</f>
        <v>346729.14999999997</v>
      </c>
      <c r="BI281" s="400"/>
      <c r="BJ281" s="429">
        <v>13016840.32</v>
      </c>
      <c r="BK281" s="429">
        <v>13450917.65</v>
      </c>
      <c r="BL281" s="400">
        <f>SUM(AN281,AR281,AV281,AZ281)</f>
        <v>13678504.300000001</v>
      </c>
      <c r="BM281" s="380">
        <f>BL281-BK281</f>
        <v>227586.65000000037</v>
      </c>
      <c r="BN281" s="380">
        <f>BM281/G281</f>
        <v>30.792402922473329</v>
      </c>
      <c r="BO281" s="833"/>
      <c r="BP281" s="13">
        <v>13744233.380000001</v>
      </c>
      <c r="BQ281" s="429">
        <v>14209152.130000001</v>
      </c>
      <c r="BR281" s="400">
        <f>SUM(BH281,BD281,AZ281,AV281,AR281,AN281)</f>
        <v>14467469.420000002</v>
      </c>
      <c r="BS281" s="430">
        <f>BR281-BQ281</f>
        <v>258317.29000000097</v>
      </c>
      <c r="BT281" s="431">
        <f>BS281/G281</f>
        <v>34.95024895142754</v>
      </c>
    </row>
    <row r="282" spans="1:72">
      <c r="A282" s="346">
        <v>895</v>
      </c>
      <c r="B282" s="343">
        <v>2</v>
      </c>
      <c r="C282" s="343">
        <v>2</v>
      </c>
      <c r="D282" s="349" t="s">
        <v>313</v>
      </c>
      <c r="E282" s="20">
        <v>14938</v>
      </c>
      <c r="F282" s="20">
        <v>14814</v>
      </c>
      <c r="G282" s="12">
        <v>14783</v>
      </c>
      <c r="H282" s="12"/>
      <c r="I282" s="15">
        <v>620</v>
      </c>
      <c r="J282" s="15">
        <v>597</v>
      </c>
      <c r="K282" s="12">
        <v>600</v>
      </c>
      <c r="L282" s="12"/>
      <c r="M282" s="15">
        <v>116</v>
      </c>
      <c r="N282" s="15">
        <v>112</v>
      </c>
      <c r="O282" s="12">
        <v>99</v>
      </c>
      <c r="P282" s="12"/>
      <c r="Q282" s="15">
        <v>879</v>
      </c>
      <c r="R282" s="15">
        <v>855</v>
      </c>
      <c r="S282" s="12">
        <v>824</v>
      </c>
      <c r="T282" s="12"/>
      <c r="U282" s="15">
        <v>470</v>
      </c>
      <c r="V282" s="15">
        <v>467</v>
      </c>
      <c r="W282" s="12">
        <v>482</v>
      </c>
      <c r="X282" s="12"/>
      <c r="Y282" s="131">
        <v>2085</v>
      </c>
      <c r="Z282" s="131">
        <v>2031</v>
      </c>
      <c r="AA282" s="400">
        <f>SUM(K282,O282,S282,W282)</f>
        <v>2005</v>
      </c>
      <c r="AB282" s="466">
        <f>AA282-Z282</f>
        <v>-26</v>
      </c>
      <c r="AC282" s="469">
        <f>AB282/Z282</f>
        <v>-1.2801575578532743E-2</v>
      </c>
      <c r="AD282" s="20">
        <v>12853</v>
      </c>
      <c r="AE282" s="20">
        <v>12783</v>
      </c>
      <c r="AF282" s="16">
        <v>12778</v>
      </c>
      <c r="AG282" s="16"/>
      <c r="AH282" s="20">
        <v>7881</v>
      </c>
      <c r="AI282" s="20">
        <v>7785</v>
      </c>
      <c r="AJ282" s="16">
        <v>7750</v>
      </c>
      <c r="AL282" s="13">
        <v>5238969</v>
      </c>
      <c r="AM282" s="429">
        <v>5355442.2300000004</v>
      </c>
      <c r="AN282" s="400">
        <f>K282*$AN$7</f>
        <v>5613372.0000000009</v>
      </c>
      <c r="AO282" s="400"/>
      <c r="AP282" s="13">
        <v>1041169.6</v>
      </c>
      <c r="AQ282" s="429">
        <v>1068337.76</v>
      </c>
      <c r="AR282" s="400">
        <f>O282*$AR$7</f>
        <v>984866.85</v>
      </c>
      <c r="AS282" s="400"/>
      <c r="AT282" s="13">
        <v>6649538.3100000015</v>
      </c>
      <c r="AU282" s="429">
        <v>6987145.5</v>
      </c>
      <c r="AV282" s="400">
        <f>S282*$AV$7</f>
        <v>6779929.6799999997</v>
      </c>
      <c r="AW282" s="400"/>
      <c r="AX282" s="13">
        <v>6084126.5</v>
      </c>
      <c r="AY282" s="429">
        <v>6467553.0499999998</v>
      </c>
      <c r="AZ282" s="400">
        <f>W282*$AZ$7</f>
        <v>6964032.4000000004</v>
      </c>
      <c r="BA282" s="400"/>
      <c r="BB282" s="13">
        <v>850097.42</v>
      </c>
      <c r="BC282" s="429">
        <v>897622.26</v>
      </c>
      <c r="BD282" s="400">
        <f>AF282*$BD$7</f>
        <v>935732.94000000006</v>
      </c>
      <c r="BE282" s="400"/>
      <c r="BF282" s="13">
        <v>657905.88</v>
      </c>
      <c r="BG282" s="429">
        <v>670054.94999999995</v>
      </c>
      <c r="BH282" s="400">
        <f>AJ282*$BH$7</f>
        <v>695252.5</v>
      </c>
      <c r="BI282" s="400"/>
      <c r="BJ282" s="429">
        <v>19013803.41</v>
      </c>
      <c r="BK282" s="429">
        <v>19878478.539999999</v>
      </c>
      <c r="BL282" s="400">
        <f>SUM(AN282,AR282,AV282,AZ282)</f>
        <v>20342200.93</v>
      </c>
      <c r="BM282" s="380">
        <f>BL282-BK282</f>
        <v>463722.3900000006</v>
      </c>
      <c r="BN282" s="380">
        <f>BM282/G282</f>
        <v>31.368625448149942</v>
      </c>
      <c r="BO282" s="833"/>
      <c r="BP282" s="13">
        <v>20521806.710000001</v>
      </c>
      <c r="BQ282" s="429">
        <v>21446155.75</v>
      </c>
      <c r="BR282" s="400">
        <f>SUM(BH282,BD282,AZ282,AV282,AR282,AN282)</f>
        <v>21973186.370000001</v>
      </c>
      <c r="BS282" s="430">
        <f>BR282-BQ282</f>
        <v>527030.62000000104</v>
      </c>
      <c r="BT282" s="431">
        <f>BS282/G282</f>
        <v>35.651127646621191</v>
      </c>
    </row>
    <row r="283" spans="1:72">
      <c r="A283" s="346">
        <v>905</v>
      </c>
      <c r="B283" s="343">
        <v>15</v>
      </c>
      <c r="C283" s="343">
        <v>15</v>
      </c>
      <c r="D283" s="349" t="s">
        <v>314</v>
      </c>
      <c r="E283" s="20">
        <v>68956</v>
      </c>
      <c r="F283" s="20">
        <v>70361</v>
      </c>
      <c r="G283" s="12">
        <v>71209</v>
      </c>
      <c r="H283" s="12"/>
      <c r="I283" s="15">
        <v>3325</v>
      </c>
      <c r="J283" s="15">
        <v>3354</v>
      </c>
      <c r="K283" s="12">
        <v>3408</v>
      </c>
      <c r="L283" s="12"/>
      <c r="M283" s="15">
        <v>598</v>
      </c>
      <c r="N283" s="15">
        <v>589</v>
      </c>
      <c r="O283" s="12">
        <v>599</v>
      </c>
      <c r="P283" s="12"/>
      <c r="Q283" s="15">
        <v>4300</v>
      </c>
      <c r="R283" s="15">
        <v>4281</v>
      </c>
      <c r="S283" s="12">
        <v>4189</v>
      </c>
      <c r="T283" s="12"/>
      <c r="U283" s="15">
        <v>2264</v>
      </c>
      <c r="V283" s="15">
        <v>2249</v>
      </c>
      <c r="W283" s="12">
        <v>2329</v>
      </c>
      <c r="X283" s="12"/>
      <c r="Y283" s="131">
        <v>10487</v>
      </c>
      <c r="Z283" s="131">
        <v>10473</v>
      </c>
      <c r="AA283" s="400">
        <f>SUM(K283,O283,S283,W283)</f>
        <v>10525</v>
      </c>
      <c r="AB283" s="466">
        <f>AA283-Z283</f>
        <v>52</v>
      </c>
      <c r="AC283" s="469">
        <f>AB283/Z283</f>
        <v>4.9651484770361883E-3</v>
      </c>
      <c r="AD283" s="20">
        <v>58469</v>
      </c>
      <c r="AE283" s="20">
        <v>59888</v>
      </c>
      <c r="AF283" s="16">
        <v>60684</v>
      </c>
      <c r="AG283" s="16"/>
      <c r="AH283" s="20">
        <v>42721</v>
      </c>
      <c r="AI283" s="20">
        <v>43929</v>
      </c>
      <c r="AJ283" s="16">
        <v>44564</v>
      </c>
      <c r="AL283" s="13">
        <v>28096083.75</v>
      </c>
      <c r="AM283" s="429">
        <v>30087358.859999999</v>
      </c>
      <c r="AN283" s="400">
        <f>K283*$AN$7</f>
        <v>31883952.960000001</v>
      </c>
      <c r="AO283" s="400"/>
      <c r="AP283" s="13">
        <v>5367408.8</v>
      </c>
      <c r="AQ283" s="429">
        <v>5618311.9699999997</v>
      </c>
      <c r="AR283" s="400">
        <f>O283*$AR$7</f>
        <v>5958941.8499999996</v>
      </c>
      <c r="AS283" s="400"/>
      <c r="AT283" s="13">
        <v>32529027</v>
      </c>
      <c r="AU283" s="429">
        <v>34984760.100000001</v>
      </c>
      <c r="AV283" s="400">
        <f>S283*$AV$7</f>
        <v>34467385.229999997</v>
      </c>
      <c r="AW283" s="400"/>
      <c r="AX283" s="13">
        <v>29307366.800000001</v>
      </c>
      <c r="AY283" s="429">
        <v>31146738.350000001</v>
      </c>
      <c r="AZ283" s="400">
        <f>W283*$AZ$7</f>
        <v>33649857.800000004</v>
      </c>
      <c r="BA283" s="400"/>
      <c r="BB283" s="13">
        <v>3867139.66</v>
      </c>
      <c r="BC283" s="429">
        <v>4205335.3600000003</v>
      </c>
      <c r="BD283" s="400">
        <f>AF283*$BD$7</f>
        <v>4443889.32</v>
      </c>
      <c r="BE283" s="400"/>
      <c r="BF283" s="13">
        <v>3566349.08</v>
      </c>
      <c r="BG283" s="429">
        <v>3780969.03</v>
      </c>
      <c r="BH283" s="400">
        <f>AJ283*$BH$7</f>
        <v>3997836.44</v>
      </c>
      <c r="BI283" s="400"/>
      <c r="BJ283" s="429">
        <v>95299886.350000009</v>
      </c>
      <c r="BK283" s="429">
        <v>101837169.28</v>
      </c>
      <c r="BL283" s="400">
        <f>SUM(AN283,AR283,AV283,AZ283)</f>
        <v>105960137.84</v>
      </c>
      <c r="BM283" s="380">
        <f>BL283-BK283</f>
        <v>4122968.5600000024</v>
      </c>
      <c r="BN283" s="380">
        <f>BM283/G283</f>
        <v>57.899543035290513</v>
      </c>
      <c r="BO283" s="833"/>
      <c r="BP283" s="13">
        <v>102733375.09</v>
      </c>
      <c r="BQ283" s="429">
        <v>109823473.67</v>
      </c>
      <c r="BR283" s="400">
        <f>SUM(BH283,BD283,AZ283,AV283,AR283,AN283)</f>
        <v>114401863.59999999</v>
      </c>
      <c r="BS283" s="430">
        <f>BR283-BQ283</f>
        <v>4578389.9299999923</v>
      </c>
      <c r="BT283" s="431">
        <f>BS283/G283</f>
        <v>64.295102164052182</v>
      </c>
    </row>
    <row r="284" spans="1:72">
      <c r="A284" s="346">
        <v>908</v>
      </c>
      <c r="B284" s="343">
        <v>6</v>
      </c>
      <c r="C284" s="343">
        <v>6</v>
      </c>
      <c r="D284" s="349" t="s">
        <v>315</v>
      </c>
      <c r="E284" s="20">
        <v>20694</v>
      </c>
      <c r="F284" s="20">
        <v>20847</v>
      </c>
      <c r="G284" s="12">
        <v>20762</v>
      </c>
      <c r="H284" s="12"/>
      <c r="I284" s="15">
        <v>934</v>
      </c>
      <c r="J284" s="15">
        <v>901</v>
      </c>
      <c r="K284" s="12">
        <v>905</v>
      </c>
      <c r="L284" s="12"/>
      <c r="M284" s="15">
        <v>171</v>
      </c>
      <c r="N284" s="15">
        <v>189</v>
      </c>
      <c r="O284" s="12">
        <v>170</v>
      </c>
      <c r="P284" s="12"/>
      <c r="Q284" s="15">
        <v>1383</v>
      </c>
      <c r="R284" s="15">
        <v>1354</v>
      </c>
      <c r="S284" s="12">
        <v>1283</v>
      </c>
      <c r="T284" s="12"/>
      <c r="U284" s="15">
        <v>803</v>
      </c>
      <c r="V284" s="15">
        <v>785</v>
      </c>
      <c r="W284" s="12">
        <v>784</v>
      </c>
      <c r="X284" s="12"/>
      <c r="Y284" s="131">
        <v>3291</v>
      </c>
      <c r="Z284" s="131">
        <v>3229</v>
      </c>
      <c r="AA284" s="400">
        <f>SUM(K284,O284,S284,W284)</f>
        <v>3142</v>
      </c>
      <c r="AB284" s="466">
        <f>AA284-Z284</f>
        <v>-87</v>
      </c>
      <c r="AC284" s="469">
        <f>AB284/Z284</f>
        <v>-2.6943326107153918E-2</v>
      </c>
      <c r="AD284" s="20">
        <v>17403</v>
      </c>
      <c r="AE284" s="20">
        <v>17618</v>
      </c>
      <c r="AF284" s="16">
        <v>17620</v>
      </c>
      <c r="AG284" s="16"/>
      <c r="AH284" s="20">
        <v>11040</v>
      </c>
      <c r="AI284" s="20">
        <v>11189</v>
      </c>
      <c r="AJ284" s="16">
        <v>11161</v>
      </c>
      <c r="AL284" s="13">
        <v>7892253.3000000007</v>
      </c>
      <c r="AM284" s="429">
        <v>8082501.5899999999</v>
      </c>
      <c r="AN284" s="400">
        <f>K284*$AN$7</f>
        <v>8466836.1000000015</v>
      </c>
      <c r="AO284" s="400"/>
      <c r="AP284" s="13">
        <v>1534827.6</v>
      </c>
      <c r="AQ284" s="429">
        <v>1802819.97</v>
      </c>
      <c r="AR284" s="400">
        <f>O284*$AR$7</f>
        <v>1691185.5</v>
      </c>
      <c r="AS284" s="400"/>
      <c r="AT284" s="13">
        <v>10462242.869999999</v>
      </c>
      <c r="AU284" s="429">
        <v>11065023.4</v>
      </c>
      <c r="AV284" s="400">
        <f>S284*$AV$7</f>
        <v>10556613.810000001</v>
      </c>
      <c r="AW284" s="400"/>
      <c r="AX284" s="13">
        <v>10394794.85</v>
      </c>
      <c r="AY284" s="429">
        <v>10871582.75</v>
      </c>
      <c r="AZ284" s="400">
        <f>W284*$AZ$7</f>
        <v>11327388.800000001</v>
      </c>
      <c r="BA284" s="400"/>
      <c r="BB284" s="13">
        <v>1151034.42</v>
      </c>
      <c r="BC284" s="429">
        <v>1237135.96</v>
      </c>
      <c r="BD284" s="400">
        <f>AF284*$BD$7</f>
        <v>1290312.6000000001</v>
      </c>
      <c r="BE284" s="400"/>
      <c r="BF284" s="13">
        <v>921619.20000000007</v>
      </c>
      <c r="BG284" s="429">
        <v>963037.23</v>
      </c>
      <c r="BH284" s="400">
        <f>AJ284*$BH$7</f>
        <v>1001253.3099999999</v>
      </c>
      <c r="BI284" s="400"/>
      <c r="BJ284" s="429">
        <v>30284118.620000001</v>
      </c>
      <c r="BK284" s="429">
        <v>31821927.710000001</v>
      </c>
      <c r="BL284" s="400">
        <f>SUM(AN284,AR284,AV284,AZ284)</f>
        <v>32042024.210000005</v>
      </c>
      <c r="BM284" s="380">
        <f>BL284-BK284</f>
        <v>220096.50000000373</v>
      </c>
      <c r="BN284" s="380">
        <f>BM284/G284</f>
        <v>10.600929582892</v>
      </c>
      <c r="BO284" s="833"/>
      <c r="BP284" s="13">
        <v>32356772.24000001</v>
      </c>
      <c r="BQ284" s="429">
        <v>34022100.899999999</v>
      </c>
      <c r="BR284" s="400">
        <f>SUM(BH284,BD284,AZ284,AV284,AR284,AN284)</f>
        <v>34333590.120000005</v>
      </c>
      <c r="BS284" s="430">
        <f>BR284-BQ284</f>
        <v>311489.22000000626</v>
      </c>
      <c r="BT284" s="431">
        <f>BS284/G284</f>
        <v>15.002852326365776</v>
      </c>
    </row>
    <row r="285" spans="1:72">
      <c r="A285" s="346">
        <v>915</v>
      </c>
      <c r="B285" s="343">
        <v>11</v>
      </c>
      <c r="C285" s="343">
        <v>11</v>
      </c>
      <c r="D285" s="349" t="s">
        <v>316</v>
      </c>
      <c r="E285" s="20">
        <v>19727</v>
      </c>
      <c r="F285" s="20">
        <v>19669</v>
      </c>
      <c r="G285" s="12">
        <v>19433</v>
      </c>
      <c r="H285" s="12"/>
      <c r="I285" s="15">
        <v>727</v>
      </c>
      <c r="J285" s="15">
        <v>706</v>
      </c>
      <c r="K285" s="12">
        <v>660</v>
      </c>
      <c r="L285" s="12"/>
      <c r="M285" s="15">
        <v>146</v>
      </c>
      <c r="N285" s="15">
        <v>131</v>
      </c>
      <c r="O285" s="12">
        <v>131</v>
      </c>
      <c r="P285" s="12"/>
      <c r="Q285" s="15">
        <v>971</v>
      </c>
      <c r="R285" s="15">
        <v>966</v>
      </c>
      <c r="S285" s="12">
        <v>928</v>
      </c>
      <c r="T285" s="12"/>
      <c r="U285" s="15">
        <v>590</v>
      </c>
      <c r="V285" s="15">
        <v>549</v>
      </c>
      <c r="W285" s="12">
        <v>528</v>
      </c>
      <c r="X285" s="12"/>
      <c r="Y285" s="131">
        <v>2434</v>
      </c>
      <c r="Z285" s="131">
        <v>2352</v>
      </c>
      <c r="AA285" s="400">
        <f>SUM(K285,O285,S285,W285)</f>
        <v>2247</v>
      </c>
      <c r="AB285" s="466">
        <f>AA285-Z285</f>
        <v>-105</v>
      </c>
      <c r="AC285" s="469">
        <f>AB285/Z285</f>
        <v>-4.4642857142857144E-2</v>
      </c>
      <c r="AD285" s="20">
        <v>17293</v>
      </c>
      <c r="AE285" s="20">
        <v>17317</v>
      </c>
      <c r="AF285" s="16">
        <v>17186</v>
      </c>
      <c r="AG285" s="16"/>
      <c r="AH285" s="20">
        <v>10248</v>
      </c>
      <c r="AI285" s="20">
        <v>10202</v>
      </c>
      <c r="AJ285" s="16">
        <v>9982</v>
      </c>
      <c r="AL285" s="13">
        <v>6143113.6500000004</v>
      </c>
      <c r="AM285" s="429">
        <v>6333236.54</v>
      </c>
      <c r="AN285" s="400">
        <f>K285*$AN$7</f>
        <v>6174709.2000000002</v>
      </c>
      <c r="AO285" s="400"/>
      <c r="AP285" s="13">
        <v>1310437.6000000001</v>
      </c>
      <c r="AQ285" s="429">
        <v>1249573.6299999999</v>
      </c>
      <c r="AR285" s="400">
        <f>O285*$AR$7</f>
        <v>1303207.6499999999</v>
      </c>
      <c r="AS285" s="400"/>
      <c r="AT285" s="13">
        <v>7345508.1900000004</v>
      </c>
      <c r="AU285" s="429">
        <v>7894248.6000000006</v>
      </c>
      <c r="AV285" s="400">
        <f>S285*$AV$7</f>
        <v>7635648.96</v>
      </c>
      <c r="AW285" s="400"/>
      <c r="AX285" s="13">
        <v>7637520.5</v>
      </c>
      <c r="AY285" s="429">
        <v>7603183.3499999996</v>
      </c>
      <c r="AZ285" s="400">
        <f>W285*$AZ$7</f>
        <v>7628649.6000000006</v>
      </c>
      <c r="BA285" s="400"/>
      <c r="BB285" s="13">
        <v>1143759.02</v>
      </c>
      <c r="BC285" s="429">
        <v>1215999.74</v>
      </c>
      <c r="BD285" s="400">
        <f>AF285*$BD$7</f>
        <v>1258530.78</v>
      </c>
      <c r="BE285" s="400"/>
      <c r="BF285" s="13">
        <v>855503.04</v>
      </c>
      <c r="BG285" s="429">
        <v>878086.1399999999</v>
      </c>
      <c r="BH285" s="400">
        <f>AJ285*$BH$7</f>
        <v>895485.22</v>
      </c>
      <c r="BI285" s="400"/>
      <c r="BJ285" s="429">
        <v>22436579.940000001</v>
      </c>
      <c r="BK285" s="429">
        <v>23080242.120000001</v>
      </c>
      <c r="BL285" s="400">
        <f>SUM(AN285,AR285,AV285,AZ285)</f>
        <v>22742215.41</v>
      </c>
      <c r="BM285" s="380">
        <f>BL285-BK285</f>
        <v>-338026.71000000089</v>
      </c>
      <c r="BN285" s="380">
        <f>BM285/G285</f>
        <v>-17.394468687284562</v>
      </c>
      <c r="BO285" s="833"/>
      <c r="BP285" s="13">
        <v>24435842</v>
      </c>
      <c r="BQ285" s="429">
        <v>25174328</v>
      </c>
      <c r="BR285" s="400">
        <f>SUM(BH285,BD285,AZ285,AV285,AR285,AN285)</f>
        <v>24896231.41</v>
      </c>
      <c r="BS285" s="430">
        <f>BR285-BQ285</f>
        <v>-278096.58999999985</v>
      </c>
      <c r="BT285" s="431">
        <f>BS285/G285</f>
        <v>-14.310533113775529</v>
      </c>
    </row>
    <row r="286" spans="1:72">
      <c r="A286" s="346">
        <v>918</v>
      </c>
      <c r="B286" s="343">
        <v>2</v>
      </c>
      <c r="C286" s="343">
        <v>2</v>
      </c>
      <c r="D286" s="349" t="s">
        <v>317</v>
      </c>
      <c r="E286" s="20">
        <v>2245</v>
      </c>
      <c r="F286" s="20">
        <v>2246</v>
      </c>
      <c r="G286" s="12">
        <v>2263</v>
      </c>
      <c r="H286" s="12"/>
      <c r="I286" s="15">
        <v>108</v>
      </c>
      <c r="J286" s="15">
        <v>107</v>
      </c>
      <c r="K286" s="12">
        <v>103</v>
      </c>
      <c r="L286" s="12"/>
      <c r="M286" s="15">
        <v>17</v>
      </c>
      <c r="N286" s="15">
        <v>22</v>
      </c>
      <c r="O286" s="12">
        <v>22</v>
      </c>
      <c r="P286" s="12"/>
      <c r="Q286" s="15">
        <v>136</v>
      </c>
      <c r="R286" s="15">
        <v>131</v>
      </c>
      <c r="S286" s="12">
        <v>148</v>
      </c>
      <c r="T286" s="12"/>
      <c r="U286" s="15">
        <v>72</v>
      </c>
      <c r="V286" s="15">
        <v>74</v>
      </c>
      <c r="W286" s="12">
        <v>64</v>
      </c>
      <c r="X286" s="12"/>
      <c r="Y286" s="131">
        <v>333</v>
      </c>
      <c r="Z286" s="131">
        <v>334</v>
      </c>
      <c r="AA286" s="400">
        <f>SUM(K286,O286,S286,W286)</f>
        <v>337</v>
      </c>
      <c r="AB286" s="466">
        <f>AA286-Z286</f>
        <v>3</v>
      </c>
      <c r="AC286" s="469">
        <f>AB286/Z286</f>
        <v>8.9820359281437123E-3</v>
      </c>
      <c r="AD286" s="20">
        <v>1912</v>
      </c>
      <c r="AE286" s="20">
        <v>1912</v>
      </c>
      <c r="AF286" s="16">
        <v>1926</v>
      </c>
      <c r="AG286" s="16"/>
      <c r="AH286" s="20">
        <v>1184</v>
      </c>
      <c r="AI286" s="20">
        <v>1184</v>
      </c>
      <c r="AJ286" s="16">
        <v>1176</v>
      </c>
      <c r="AL286" s="13">
        <v>912594.60000000009</v>
      </c>
      <c r="AM286" s="429">
        <v>959853.13</v>
      </c>
      <c r="AN286" s="400">
        <f>K286*$AN$7</f>
        <v>963628.8600000001</v>
      </c>
      <c r="AO286" s="400"/>
      <c r="AP286" s="13">
        <v>152585.20000000001</v>
      </c>
      <c r="AQ286" s="429">
        <v>209852.06</v>
      </c>
      <c r="AR286" s="400">
        <f>O286*$AR$7</f>
        <v>218859.3</v>
      </c>
      <c r="AS286" s="400"/>
      <c r="AT286" s="13">
        <v>1028825.04</v>
      </c>
      <c r="AU286" s="429">
        <v>1070545.1000000001</v>
      </c>
      <c r="AV286" s="400">
        <f>S286*$AV$7</f>
        <v>1217754.3599999999</v>
      </c>
      <c r="AW286" s="400"/>
      <c r="AX286" s="13">
        <v>932036.4</v>
      </c>
      <c r="AY286" s="429">
        <v>1024837.1</v>
      </c>
      <c r="AZ286" s="400">
        <f>W286*$AZ$7</f>
        <v>924684.80000000005</v>
      </c>
      <c r="BA286" s="400"/>
      <c r="BB286" s="13">
        <v>126459.68</v>
      </c>
      <c r="BC286" s="429">
        <v>134260.64000000001</v>
      </c>
      <c r="BD286" s="400">
        <f>AF286*$BD$7</f>
        <v>141040.98000000001</v>
      </c>
      <c r="BE286" s="400"/>
      <c r="BF286" s="13">
        <v>98840.320000000007</v>
      </c>
      <c r="BG286" s="429">
        <v>101906.88</v>
      </c>
      <c r="BH286" s="400">
        <f>AJ286*$BH$7</f>
        <v>105498.95999999999</v>
      </c>
      <c r="BI286" s="400"/>
      <c r="BJ286" s="429">
        <v>3026041.24</v>
      </c>
      <c r="BK286" s="429">
        <v>3265087.39</v>
      </c>
      <c r="BL286" s="400">
        <f>SUM(AN286,AR286,AV286,AZ286)</f>
        <v>3324927.3200000003</v>
      </c>
      <c r="BM286" s="380">
        <f>BL286-BK286</f>
        <v>59839.930000000168</v>
      </c>
      <c r="BN286" s="380">
        <f>BM286/G286</f>
        <v>26.44274414494042</v>
      </c>
      <c r="BO286" s="833"/>
      <c r="BP286" s="13">
        <v>3251341.24</v>
      </c>
      <c r="BQ286" s="429">
        <v>3501254.91</v>
      </c>
      <c r="BR286" s="400">
        <f>SUM(BH286,BD286,AZ286,AV286,AR286,AN286)</f>
        <v>3571467.26</v>
      </c>
      <c r="BS286" s="430">
        <f>BR286-BQ286</f>
        <v>70212.349999999627</v>
      </c>
      <c r="BT286" s="431">
        <f>BS286/G286</f>
        <v>31.026226248342741</v>
      </c>
    </row>
    <row r="287" spans="1:72">
      <c r="A287" s="346">
        <v>921</v>
      </c>
      <c r="B287" s="343">
        <v>11</v>
      </c>
      <c r="C287" s="343">
        <v>11</v>
      </c>
      <c r="D287" s="349" t="s">
        <v>318</v>
      </c>
      <c r="E287" s="20">
        <v>1895</v>
      </c>
      <c r="F287" s="20">
        <v>1851</v>
      </c>
      <c r="G287" s="12">
        <v>1787</v>
      </c>
      <c r="H287" s="12"/>
      <c r="I287" s="15">
        <v>45</v>
      </c>
      <c r="J287" s="15">
        <v>44</v>
      </c>
      <c r="K287" s="12">
        <v>37</v>
      </c>
      <c r="L287" s="12"/>
      <c r="M287" s="15">
        <v>7</v>
      </c>
      <c r="N287" s="15">
        <v>9</v>
      </c>
      <c r="O287" s="12">
        <v>7</v>
      </c>
      <c r="P287" s="12"/>
      <c r="Q287" s="15">
        <v>74</v>
      </c>
      <c r="R287" s="15">
        <v>68</v>
      </c>
      <c r="S287" s="12">
        <v>60</v>
      </c>
      <c r="T287" s="12"/>
      <c r="U287" s="15">
        <v>51</v>
      </c>
      <c r="V287" s="15">
        <v>53</v>
      </c>
      <c r="W287" s="12">
        <v>43</v>
      </c>
      <c r="X287" s="12"/>
      <c r="Y287" s="131">
        <v>177</v>
      </c>
      <c r="Z287" s="131">
        <v>174</v>
      </c>
      <c r="AA287" s="400">
        <f>SUM(K287,O287,S287,W287)</f>
        <v>147</v>
      </c>
      <c r="AB287" s="466">
        <f>AA287-Z287</f>
        <v>-27</v>
      </c>
      <c r="AC287" s="469">
        <f>AB287/Z287</f>
        <v>-0.15517241379310345</v>
      </c>
      <c r="AD287" s="20">
        <v>1718</v>
      </c>
      <c r="AE287" s="20">
        <v>1677</v>
      </c>
      <c r="AF287" s="16">
        <v>1640</v>
      </c>
      <c r="AG287" s="16"/>
      <c r="AH287" s="20">
        <v>864</v>
      </c>
      <c r="AI287" s="20">
        <v>835</v>
      </c>
      <c r="AJ287" s="16">
        <v>805</v>
      </c>
      <c r="AL287" s="13">
        <v>380247.75000000012</v>
      </c>
      <c r="AM287" s="429">
        <v>394705.96</v>
      </c>
      <c r="AN287" s="400">
        <f>K287*$AN$7</f>
        <v>346157.94</v>
      </c>
      <c r="AO287" s="400"/>
      <c r="AP287" s="13">
        <v>62829.2</v>
      </c>
      <c r="AQ287" s="429">
        <v>85848.569999999992</v>
      </c>
      <c r="AR287" s="400">
        <f>O287*$AR$7</f>
        <v>69637.05</v>
      </c>
      <c r="AS287" s="400"/>
      <c r="AT287" s="13">
        <v>559801.86</v>
      </c>
      <c r="AU287" s="429">
        <v>555702.80000000005</v>
      </c>
      <c r="AV287" s="400">
        <f>S287*$AV$7</f>
        <v>493684.19999999995</v>
      </c>
      <c r="AW287" s="400"/>
      <c r="AX287" s="13">
        <v>660192.45000000007</v>
      </c>
      <c r="AY287" s="429">
        <v>734004.95</v>
      </c>
      <c r="AZ287" s="400">
        <f>W287*$AZ$7</f>
        <v>621272.6</v>
      </c>
      <c r="BA287" s="400"/>
      <c r="BB287" s="13">
        <v>113628.52</v>
      </c>
      <c r="BC287" s="429">
        <v>117758.94</v>
      </c>
      <c r="BD287" s="400">
        <f>AF287*$BD$7</f>
        <v>120097.20000000001</v>
      </c>
      <c r="BE287" s="400"/>
      <c r="BF287" s="13">
        <v>72126.720000000001</v>
      </c>
      <c r="BG287" s="429">
        <v>71868.45</v>
      </c>
      <c r="BH287" s="400">
        <f>AJ287*$BH$7</f>
        <v>72216.549999999988</v>
      </c>
      <c r="BI287" s="400"/>
      <c r="BJ287" s="429">
        <v>1663071.26</v>
      </c>
      <c r="BK287" s="429">
        <v>1770262.28</v>
      </c>
      <c r="BL287" s="400">
        <f>SUM(AN287,AR287,AV287,AZ287)</f>
        <v>1530751.79</v>
      </c>
      <c r="BM287" s="380">
        <f>BL287-BK287</f>
        <v>-239510.49</v>
      </c>
      <c r="BN287" s="380">
        <f>BM287/G287</f>
        <v>-134.0293732512591</v>
      </c>
      <c r="BO287" s="833"/>
      <c r="BP287" s="13">
        <v>1848826.5</v>
      </c>
      <c r="BQ287" s="429">
        <v>1959889.67</v>
      </c>
      <c r="BR287" s="400">
        <f>SUM(BH287,BD287,AZ287,AV287,AR287,AN287)</f>
        <v>1723065.5399999998</v>
      </c>
      <c r="BS287" s="430">
        <f>BR287-BQ287</f>
        <v>-236824.13000000012</v>
      </c>
      <c r="BT287" s="431">
        <f>BS287/G287</f>
        <v>-132.52609401231121</v>
      </c>
    </row>
    <row r="288" spans="1:72">
      <c r="A288" s="346">
        <v>922</v>
      </c>
      <c r="B288" s="343">
        <v>6</v>
      </c>
      <c r="C288" s="343">
        <v>6</v>
      </c>
      <c r="D288" s="349" t="s">
        <v>319</v>
      </c>
      <c r="E288" s="20">
        <v>4469</v>
      </c>
      <c r="F288" s="20">
        <v>4511</v>
      </c>
      <c r="G288" s="12">
        <v>4532</v>
      </c>
      <c r="H288" s="12"/>
      <c r="I288" s="15">
        <v>256</v>
      </c>
      <c r="J288" s="838">
        <v>265</v>
      </c>
      <c r="K288" s="12">
        <v>271</v>
      </c>
      <c r="L288" s="12"/>
      <c r="M288" s="838">
        <v>55</v>
      </c>
      <c r="N288" s="838">
        <v>49</v>
      </c>
      <c r="O288" s="12">
        <v>49</v>
      </c>
      <c r="P288" s="12"/>
      <c r="Q288" s="838">
        <v>390</v>
      </c>
      <c r="R288" s="838">
        <v>386</v>
      </c>
      <c r="S288" s="12">
        <v>350</v>
      </c>
      <c r="T288" s="12"/>
      <c r="U288" s="838">
        <v>218</v>
      </c>
      <c r="V288" s="838">
        <v>218</v>
      </c>
      <c r="W288" s="12">
        <v>221</v>
      </c>
      <c r="X288" s="12"/>
      <c r="Y288" s="131">
        <v>919</v>
      </c>
      <c r="Z288" s="131">
        <v>918</v>
      </c>
      <c r="AA288" s="400">
        <f>SUM(K288,O288,S288,W288)</f>
        <v>891</v>
      </c>
      <c r="AB288" s="466">
        <f>AA288-Z288</f>
        <v>-27</v>
      </c>
      <c r="AC288" s="469">
        <f>AB288/Z288</f>
        <v>-2.9411764705882353E-2</v>
      </c>
      <c r="AD288" s="20">
        <v>3550</v>
      </c>
      <c r="AE288" s="20">
        <v>3593</v>
      </c>
      <c r="AF288" s="16">
        <v>3641</v>
      </c>
      <c r="AG288" s="16"/>
      <c r="AH288" s="20">
        <v>2552</v>
      </c>
      <c r="AI288" s="20">
        <v>2568</v>
      </c>
      <c r="AJ288" s="16">
        <v>2558</v>
      </c>
      <c r="AL288" s="13">
        <v>2163187.2000000002</v>
      </c>
      <c r="AM288" s="429">
        <v>2377206.35</v>
      </c>
      <c r="AN288" s="400">
        <f>K288*$AN$7</f>
        <v>2535373.02</v>
      </c>
      <c r="AO288" s="400"/>
      <c r="AP288" s="13">
        <v>493658</v>
      </c>
      <c r="AQ288" s="429">
        <v>467397.77</v>
      </c>
      <c r="AR288" s="400">
        <f>O288*$AR$7</f>
        <v>487459.35</v>
      </c>
      <c r="AS288" s="400"/>
      <c r="AT288" s="13">
        <v>2950307.1</v>
      </c>
      <c r="AU288" s="429">
        <v>3154430.6</v>
      </c>
      <c r="AV288" s="400">
        <f>S288*$AV$7</f>
        <v>2879824.5</v>
      </c>
      <c r="AW288" s="400"/>
      <c r="AX288" s="13">
        <v>2821999.1</v>
      </c>
      <c r="AY288" s="429">
        <v>3019114.7</v>
      </c>
      <c r="AZ288" s="400">
        <f>W288*$AZ$7</f>
        <v>3193052.2</v>
      </c>
      <c r="BA288" s="400"/>
      <c r="BB288" s="13">
        <v>234797</v>
      </c>
      <c r="BC288" s="429">
        <v>252300.46</v>
      </c>
      <c r="BD288" s="400">
        <f>AF288*$BD$7</f>
        <v>266630.43</v>
      </c>
      <c r="BE288" s="400"/>
      <c r="BF288" s="13">
        <v>213040.96</v>
      </c>
      <c r="BG288" s="429">
        <v>221027.76</v>
      </c>
      <c r="BH288" s="400">
        <f>AJ288*$BH$7</f>
        <v>229478.18</v>
      </c>
      <c r="BI288" s="400"/>
      <c r="BJ288" s="429">
        <v>8429151.4000000004</v>
      </c>
      <c r="BK288" s="429">
        <v>9018149.4199999999</v>
      </c>
      <c r="BL288" s="400">
        <f>SUM(AN288,AR288,AV288,AZ288)</f>
        <v>9095709.0700000003</v>
      </c>
      <c r="BM288" s="380">
        <f>BL288-BK288</f>
        <v>77559.650000000373</v>
      </c>
      <c r="BN288" s="380">
        <f>BM288/G288</f>
        <v>17.113779788173073</v>
      </c>
      <c r="BO288" s="833"/>
      <c r="BP288" s="13">
        <v>8876989.3600000013</v>
      </c>
      <c r="BQ288" s="429">
        <v>9491477.6400000006</v>
      </c>
      <c r="BR288" s="400">
        <f>SUM(BH288,BD288,AZ288,AV288,AR288,AN288)</f>
        <v>9591817.6799999997</v>
      </c>
      <c r="BS288" s="430">
        <f>BR288-BQ288</f>
        <v>100340.03999999911</v>
      </c>
      <c r="BT288" s="431">
        <f>BS288/G288</f>
        <v>22.140344218887712</v>
      </c>
    </row>
    <row r="289" spans="1:72">
      <c r="A289" s="346">
        <v>924</v>
      </c>
      <c r="B289" s="343">
        <v>16</v>
      </c>
      <c r="C289" s="343">
        <v>16</v>
      </c>
      <c r="D289" s="349" t="s">
        <v>320</v>
      </c>
      <c r="E289" s="20">
        <v>2936</v>
      </c>
      <c r="F289" s="20">
        <v>2931</v>
      </c>
      <c r="G289" s="12">
        <v>2912</v>
      </c>
      <c r="H289" s="12"/>
      <c r="I289" s="15">
        <v>126</v>
      </c>
      <c r="J289" s="15">
        <v>124</v>
      </c>
      <c r="K289" s="12">
        <v>117</v>
      </c>
      <c r="L289" s="12"/>
      <c r="M289" s="15">
        <v>26</v>
      </c>
      <c r="N289" s="15">
        <v>19</v>
      </c>
      <c r="O289" s="12">
        <v>20</v>
      </c>
      <c r="P289" s="12"/>
      <c r="Q289" s="15">
        <v>180</v>
      </c>
      <c r="R289" s="15">
        <v>176</v>
      </c>
      <c r="S289" s="12">
        <v>162</v>
      </c>
      <c r="T289" s="12"/>
      <c r="U289" s="15">
        <v>126</v>
      </c>
      <c r="V289" s="15">
        <v>119</v>
      </c>
      <c r="W289" s="12">
        <v>107</v>
      </c>
      <c r="X289" s="12"/>
      <c r="Y289" s="131">
        <v>458</v>
      </c>
      <c r="Z289" s="131">
        <v>438</v>
      </c>
      <c r="AA289" s="400">
        <f>SUM(K289,O289,S289,W289)</f>
        <v>406</v>
      </c>
      <c r="AB289" s="466">
        <f>AA289-Z289</f>
        <v>-32</v>
      </c>
      <c r="AC289" s="469">
        <f>AB289/Z289</f>
        <v>-7.3059360730593603E-2</v>
      </c>
      <c r="AD289" s="20">
        <v>2478</v>
      </c>
      <c r="AE289" s="20">
        <v>2493</v>
      </c>
      <c r="AF289" s="16">
        <v>2506</v>
      </c>
      <c r="AG289" s="16"/>
      <c r="AH289" s="20">
        <v>1447</v>
      </c>
      <c r="AI289" s="20">
        <v>1444</v>
      </c>
      <c r="AJ289" s="16">
        <v>1431</v>
      </c>
      <c r="AL289" s="13">
        <v>1064693.7</v>
      </c>
      <c r="AM289" s="429">
        <v>1112353.1599999999</v>
      </c>
      <c r="AN289" s="400">
        <f>K289*$AN$7</f>
        <v>1094607.54</v>
      </c>
      <c r="AO289" s="400"/>
      <c r="AP289" s="13">
        <v>233365.6</v>
      </c>
      <c r="AQ289" s="429">
        <v>181235.87</v>
      </c>
      <c r="AR289" s="400">
        <f>O289*$AR$7</f>
        <v>198963</v>
      </c>
      <c r="AS289" s="400"/>
      <c r="AT289" s="13">
        <v>1361680.2</v>
      </c>
      <c r="AU289" s="429">
        <v>1438289.6</v>
      </c>
      <c r="AV289" s="400">
        <f>S289*$AV$7</f>
        <v>1332947.3399999999</v>
      </c>
      <c r="AW289" s="400"/>
      <c r="AX289" s="13">
        <v>1631063.7</v>
      </c>
      <c r="AY289" s="429">
        <v>1648048.85</v>
      </c>
      <c r="AZ289" s="400">
        <f>W289*$AZ$7</f>
        <v>1545957.4000000001</v>
      </c>
      <c r="BA289" s="400"/>
      <c r="BB289" s="13">
        <v>163894.92000000001</v>
      </c>
      <c r="BC289" s="429">
        <v>175058.46</v>
      </c>
      <c r="BD289" s="400">
        <f>AF289*$BD$7</f>
        <v>183514.38</v>
      </c>
      <c r="BE289" s="400"/>
      <c r="BF289" s="13">
        <v>120795.56</v>
      </c>
      <c r="BG289" s="429">
        <v>124285.08</v>
      </c>
      <c r="BH289" s="400">
        <f>AJ289*$BH$7</f>
        <v>128375.01</v>
      </c>
      <c r="BI289" s="400"/>
      <c r="BJ289" s="429">
        <v>4290803.2</v>
      </c>
      <c r="BK289" s="429">
        <v>4379927.4800000004</v>
      </c>
      <c r="BL289" s="400">
        <f>SUM(AN289,AR289,AV289,AZ289)</f>
        <v>4172475.2800000003</v>
      </c>
      <c r="BM289" s="380">
        <f>BL289-BK289</f>
        <v>-207452.20000000019</v>
      </c>
      <c r="BN289" s="380">
        <f>BM289/G289</f>
        <v>-71.240453296703365</v>
      </c>
      <c r="BO289" s="833"/>
      <c r="BP289" s="13">
        <v>4575493.68</v>
      </c>
      <c r="BQ289" s="429">
        <v>4679271.0199999996</v>
      </c>
      <c r="BR289" s="400">
        <f>SUM(BH289,BD289,AZ289,AV289,AR289,AN289)</f>
        <v>4484364.67</v>
      </c>
      <c r="BS289" s="430">
        <f>BR289-BQ289</f>
        <v>-194906.34999999963</v>
      </c>
      <c r="BT289" s="431">
        <f>BS289/G289</f>
        <v>-66.932125686813052</v>
      </c>
    </row>
    <row r="290" spans="1:72">
      <c r="A290" s="346">
        <v>925</v>
      </c>
      <c r="B290" s="343">
        <v>11</v>
      </c>
      <c r="C290" s="343">
        <v>11</v>
      </c>
      <c r="D290" s="349" t="s">
        <v>321</v>
      </c>
      <c r="E290" s="20">
        <v>3387</v>
      </c>
      <c r="F290" s="20">
        <v>3352</v>
      </c>
      <c r="G290" s="12">
        <v>3295</v>
      </c>
      <c r="H290" s="12"/>
      <c r="I290" s="15">
        <v>132</v>
      </c>
      <c r="J290" s="15">
        <v>123</v>
      </c>
      <c r="K290" s="12">
        <v>118</v>
      </c>
      <c r="L290" s="12"/>
      <c r="M290" s="15">
        <v>31</v>
      </c>
      <c r="N290" s="15">
        <v>33</v>
      </c>
      <c r="O290" s="12">
        <v>17</v>
      </c>
      <c r="P290" s="12"/>
      <c r="Q290" s="15">
        <v>231</v>
      </c>
      <c r="R290" s="15">
        <v>224</v>
      </c>
      <c r="S290" s="12">
        <v>205</v>
      </c>
      <c r="T290" s="12"/>
      <c r="U290" s="15">
        <v>117</v>
      </c>
      <c r="V290" s="15">
        <v>136</v>
      </c>
      <c r="W290" s="12">
        <v>151</v>
      </c>
      <c r="X290" s="12"/>
      <c r="Y290" s="131">
        <v>511</v>
      </c>
      <c r="Z290" s="131">
        <v>516</v>
      </c>
      <c r="AA290" s="400">
        <f>SUM(K290,O290,S290,W290)</f>
        <v>491</v>
      </c>
      <c r="AB290" s="466">
        <f>AA290-Z290</f>
        <v>-25</v>
      </c>
      <c r="AC290" s="469">
        <f>AB290/Z290</f>
        <v>-4.8449612403100778E-2</v>
      </c>
      <c r="AD290" s="20">
        <v>2876</v>
      </c>
      <c r="AE290" s="20">
        <v>2836</v>
      </c>
      <c r="AF290" s="16">
        <v>2804</v>
      </c>
      <c r="AG290" s="16"/>
      <c r="AH290" s="20">
        <v>1837</v>
      </c>
      <c r="AI290" s="20">
        <v>1796</v>
      </c>
      <c r="AJ290" s="16">
        <v>1747</v>
      </c>
      <c r="AL290" s="13">
        <v>1115393.3999999999</v>
      </c>
      <c r="AM290" s="429">
        <v>1103382.57</v>
      </c>
      <c r="AN290" s="400">
        <f>K290*$AN$7</f>
        <v>1103963.1600000001</v>
      </c>
      <c r="AO290" s="400"/>
      <c r="AP290" s="13">
        <v>278243.59999999998</v>
      </c>
      <c r="AQ290" s="429">
        <v>314778.09000000003</v>
      </c>
      <c r="AR290" s="400">
        <f>O290*$AR$7</f>
        <v>169118.55</v>
      </c>
      <c r="AS290" s="400"/>
      <c r="AT290" s="13">
        <v>1747489.59</v>
      </c>
      <c r="AU290" s="429">
        <v>1830550.4</v>
      </c>
      <c r="AV290" s="400">
        <f>S290*$AV$7</f>
        <v>1686754.3499999999</v>
      </c>
      <c r="AW290" s="400"/>
      <c r="AX290" s="13">
        <v>1514559.15</v>
      </c>
      <c r="AY290" s="429">
        <v>1883484.4</v>
      </c>
      <c r="AZ290" s="400">
        <f>W290*$AZ$7</f>
        <v>2181678.2000000002</v>
      </c>
      <c r="BA290" s="400"/>
      <c r="BB290" s="13">
        <v>190218.64</v>
      </c>
      <c r="BC290" s="429">
        <v>199143.92</v>
      </c>
      <c r="BD290" s="400">
        <f>AF290*$BD$7</f>
        <v>205336.92</v>
      </c>
      <c r="BE290" s="400"/>
      <c r="BF290" s="13">
        <v>153352.76</v>
      </c>
      <c r="BG290" s="429">
        <v>154581.72</v>
      </c>
      <c r="BH290" s="400">
        <f>AJ290*$BH$7</f>
        <v>156723.37</v>
      </c>
      <c r="BI290" s="400"/>
      <c r="BJ290" s="429">
        <v>4655685.74</v>
      </c>
      <c r="BK290" s="429">
        <v>5132195.4600000009</v>
      </c>
      <c r="BL290" s="400">
        <f>SUM(AN290,AR290,AV290,AZ290)</f>
        <v>5141514.26</v>
      </c>
      <c r="BM290" s="380">
        <f>BL290-BK290</f>
        <v>9318.7999999988824</v>
      </c>
      <c r="BN290" s="380">
        <f>BM290/G290</f>
        <v>2.8281638846734087</v>
      </c>
      <c r="BO290" s="833"/>
      <c r="BP290" s="13">
        <v>4999257.1399999997</v>
      </c>
      <c r="BQ290" s="429">
        <v>5485921.1000000006</v>
      </c>
      <c r="BR290" s="400">
        <f>SUM(BH290,BD290,AZ290,AV290,AR290,AN290)</f>
        <v>5503574.5499999998</v>
      </c>
      <c r="BS290" s="430">
        <f>BR290-BQ290</f>
        <v>17653.449999999255</v>
      </c>
      <c r="BT290" s="431">
        <f>BS290/G290</f>
        <v>5.3576479514413524</v>
      </c>
    </row>
    <row r="291" spans="1:72">
      <c r="A291" s="346">
        <v>927</v>
      </c>
      <c r="B291" s="343">
        <v>1</v>
      </c>
      <c r="C291" s="377">
        <v>33</v>
      </c>
      <c r="D291" s="349" t="s">
        <v>322</v>
      </c>
      <c r="E291" s="20">
        <v>28811</v>
      </c>
      <c r="F291" s="20">
        <v>28799</v>
      </c>
      <c r="G291" s="12">
        <v>28852</v>
      </c>
      <c r="H291" s="12"/>
      <c r="I291" s="15">
        <v>1523</v>
      </c>
      <c r="J291" s="15">
        <v>1462</v>
      </c>
      <c r="K291" s="12">
        <v>1438</v>
      </c>
      <c r="L291" s="12"/>
      <c r="M291" s="15">
        <v>316</v>
      </c>
      <c r="N291" s="15">
        <v>298</v>
      </c>
      <c r="O291" s="12">
        <v>285</v>
      </c>
      <c r="P291" s="12"/>
      <c r="Q291" s="15">
        <v>2107</v>
      </c>
      <c r="R291" s="15">
        <v>2031</v>
      </c>
      <c r="S291" s="12">
        <v>1947</v>
      </c>
      <c r="T291" s="12"/>
      <c r="U291" s="15">
        <v>1303</v>
      </c>
      <c r="V291" s="15">
        <v>1248</v>
      </c>
      <c r="W291" s="12">
        <v>1252</v>
      </c>
      <c r="X291" s="12"/>
      <c r="Y291" s="131">
        <v>5249</v>
      </c>
      <c r="Z291" s="131">
        <v>5039</v>
      </c>
      <c r="AA291" s="400">
        <f>SUM(K291,O291,S291,W291)</f>
        <v>4922</v>
      </c>
      <c r="AB291" s="466">
        <f>AA291-Z291</f>
        <v>-117</v>
      </c>
      <c r="AC291" s="469">
        <f>AB291/Z291</f>
        <v>-2.321889263742806E-2</v>
      </c>
      <c r="AD291" s="20">
        <v>23562</v>
      </c>
      <c r="AE291" s="20">
        <v>23760</v>
      </c>
      <c r="AF291" s="16">
        <v>23930</v>
      </c>
      <c r="AG291" s="16"/>
      <c r="AH291" s="20">
        <v>16584</v>
      </c>
      <c r="AI291" s="20">
        <v>16635</v>
      </c>
      <c r="AJ291" s="16">
        <v>16640</v>
      </c>
      <c r="AL291" s="13">
        <v>12869273.85</v>
      </c>
      <c r="AM291" s="429">
        <v>13115002.58</v>
      </c>
      <c r="AN291" s="400">
        <f>K291*$AN$7</f>
        <v>13453381.560000001</v>
      </c>
      <c r="AO291" s="400"/>
      <c r="AP291" s="13">
        <v>2836289.6</v>
      </c>
      <c r="AQ291" s="429">
        <v>2842541.54</v>
      </c>
      <c r="AR291" s="400">
        <f>O291*$AR$7</f>
        <v>2835222.75</v>
      </c>
      <c r="AS291" s="400"/>
      <c r="AT291" s="13">
        <v>15939223.23</v>
      </c>
      <c r="AU291" s="429">
        <v>16597535.1</v>
      </c>
      <c r="AV291" s="400">
        <f>S291*$AV$7</f>
        <v>16020052.289999999</v>
      </c>
      <c r="AW291" s="400"/>
      <c r="AX291" s="13">
        <v>16867269.850000001</v>
      </c>
      <c r="AY291" s="429">
        <v>17283739.199999999</v>
      </c>
      <c r="AZ291" s="400">
        <f>W291*$AZ$7</f>
        <v>18089146.400000002</v>
      </c>
      <c r="BA291" s="400"/>
      <c r="BB291" s="13">
        <v>1558390.68</v>
      </c>
      <c r="BC291" s="429">
        <v>1668427.2</v>
      </c>
      <c r="BD291" s="400">
        <f>AF291*$BD$7</f>
        <v>1752393.9000000001</v>
      </c>
      <c r="BE291" s="400"/>
      <c r="BF291" s="13">
        <v>1384432.32</v>
      </c>
      <c r="BG291" s="429">
        <v>1431774.45</v>
      </c>
      <c r="BH291" s="400">
        <f>AJ291*$BH$7</f>
        <v>1492774.4</v>
      </c>
      <c r="BI291" s="400"/>
      <c r="BJ291" s="429">
        <v>48512056.530000001</v>
      </c>
      <c r="BK291" s="429">
        <v>49838818.420000002</v>
      </c>
      <c r="BL291" s="400">
        <f>SUM(AN291,AR291,AV291,AZ291)</f>
        <v>50397803</v>
      </c>
      <c r="BM291" s="380">
        <f>BL291-BK291</f>
        <v>558984.57999999821</v>
      </c>
      <c r="BN291" s="380">
        <f>BM291/G291</f>
        <v>19.374205600998135</v>
      </c>
      <c r="BO291" s="833"/>
      <c r="BP291" s="13">
        <v>51454879.530000001</v>
      </c>
      <c r="BQ291" s="429">
        <v>52939020.07</v>
      </c>
      <c r="BR291" s="400">
        <f>SUM(BH291,BD291,AZ291,AV291,AR291,AN291)</f>
        <v>53642971.300000004</v>
      </c>
      <c r="BS291" s="430">
        <f>BR291-BQ291</f>
        <v>703951.23000000417</v>
      </c>
      <c r="BT291" s="431">
        <f>BS291/G291</f>
        <v>24.398697837238466</v>
      </c>
    </row>
    <row r="292" spans="1:72">
      <c r="A292" s="346">
        <v>931</v>
      </c>
      <c r="B292" s="343">
        <v>13</v>
      </c>
      <c r="C292" s="343">
        <v>13</v>
      </c>
      <c r="D292" s="349" t="s">
        <v>323</v>
      </c>
      <c r="E292" s="20">
        <v>5877</v>
      </c>
      <c r="F292" s="20">
        <v>5764</v>
      </c>
      <c r="G292" s="12">
        <v>5695</v>
      </c>
      <c r="H292" s="12"/>
      <c r="I292" s="15">
        <v>225</v>
      </c>
      <c r="J292" s="15">
        <v>219</v>
      </c>
      <c r="K292" s="12">
        <v>219</v>
      </c>
      <c r="L292" s="12"/>
      <c r="M292" s="15">
        <v>43</v>
      </c>
      <c r="N292" s="15">
        <v>44</v>
      </c>
      <c r="O292" s="12">
        <v>43</v>
      </c>
      <c r="P292" s="12"/>
      <c r="Q292" s="15">
        <v>274</v>
      </c>
      <c r="R292" s="15">
        <v>278</v>
      </c>
      <c r="S292" s="12">
        <v>283</v>
      </c>
      <c r="T292" s="12"/>
      <c r="U292" s="15">
        <v>161</v>
      </c>
      <c r="V292" s="15">
        <v>154</v>
      </c>
      <c r="W292" s="12">
        <v>153</v>
      </c>
      <c r="X292" s="12"/>
      <c r="Y292" s="131">
        <v>703</v>
      </c>
      <c r="Z292" s="131">
        <v>695</v>
      </c>
      <c r="AA292" s="400">
        <f>SUM(K292,O292,S292,W292)</f>
        <v>698</v>
      </c>
      <c r="AB292" s="466">
        <f>AA292-Z292</f>
        <v>3</v>
      </c>
      <c r="AC292" s="469">
        <f>AB292/Z292</f>
        <v>4.3165467625899279E-3</v>
      </c>
      <c r="AD292" s="20">
        <v>5174</v>
      </c>
      <c r="AE292" s="20">
        <v>5069</v>
      </c>
      <c r="AF292" s="16">
        <v>4997</v>
      </c>
      <c r="AG292" s="16"/>
      <c r="AH292" s="20">
        <v>2777</v>
      </c>
      <c r="AI292" s="20">
        <v>2668</v>
      </c>
      <c r="AJ292" s="16">
        <v>2598</v>
      </c>
      <c r="AL292" s="13">
        <v>1901238.75</v>
      </c>
      <c r="AM292" s="429">
        <v>1964559.21</v>
      </c>
      <c r="AN292" s="400">
        <f>K292*$AN$7</f>
        <v>2048880.7800000003</v>
      </c>
      <c r="AO292" s="400"/>
      <c r="AP292" s="13">
        <v>385950.8</v>
      </c>
      <c r="AQ292" s="429">
        <v>419704.12</v>
      </c>
      <c r="AR292" s="400">
        <f>O292*$AR$7</f>
        <v>427770.45</v>
      </c>
      <c r="AS292" s="400"/>
      <c r="AT292" s="13">
        <v>2072779.86</v>
      </c>
      <c r="AU292" s="429">
        <v>2271843.7999999998</v>
      </c>
      <c r="AV292" s="400">
        <f>S292*$AV$7</f>
        <v>2328543.81</v>
      </c>
      <c r="AW292" s="400"/>
      <c r="AX292" s="13">
        <v>2084136.95</v>
      </c>
      <c r="AY292" s="429">
        <v>2132769.1</v>
      </c>
      <c r="AZ292" s="400">
        <f>W292*$AZ$7</f>
        <v>2210574.6</v>
      </c>
      <c r="BA292" s="400"/>
      <c r="BB292" s="13">
        <v>342208.36</v>
      </c>
      <c r="BC292" s="429">
        <v>355945.18</v>
      </c>
      <c r="BD292" s="400">
        <f>AF292*$BD$7</f>
        <v>365930.31</v>
      </c>
      <c r="BE292" s="400"/>
      <c r="BF292" s="13">
        <v>231823.96</v>
      </c>
      <c r="BG292" s="429">
        <v>229634.76</v>
      </c>
      <c r="BH292" s="400">
        <f>AJ292*$BH$7</f>
        <v>233066.58</v>
      </c>
      <c r="BI292" s="400"/>
      <c r="BJ292" s="429">
        <v>6444106.3600000003</v>
      </c>
      <c r="BK292" s="429">
        <v>6788876.2300000004</v>
      </c>
      <c r="BL292" s="400">
        <f>SUM(AN292,AR292,AV292,AZ292)</f>
        <v>7015769.6400000006</v>
      </c>
      <c r="BM292" s="380">
        <f>BL292-BK292</f>
        <v>226893.41000000015</v>
      </c>
      <c r="BN292" s="380">
        <f>BM292/G292</f>
        <v>39.840809482001781</v>
      </c>
      <c r="BO292" s="833"/>
      <c r="BP292" s="13">
        <v>7018138.6800000006</v>
      </c>
      <c r="BQ292" s="429">
        <v>7374456.1699999999</v>
      </c>
      <c r="BR292" s="400">
        <f>SUM(BH292,BD292,AZ292,AV292,AR292,AN292)</f>
        <v>7614766.5300000012</v>
      </c>
      <c r="BS292" s="430">
        <f>BR292-BQ292</f>
        <v>240310.36000000127</v>
      </c>
      <c r="BT292" s="431">
        <f>BS292/G292</f>
        <v>42.196726953468179</v>
      </c>
    </row>
    <row r="293" spans="1:72">
      <c r="A293" s="346">
        <v>934</v>
      </c>
      <c r="B293" s="343">
        <v>14</v>
      </c>
      <c r="C293" s="343">
        <v>14</v>
      </c>
      <c r="D293" s="349" t="s">
        <v>324</v>
      </c>
      <c r="E293" s="20">
        <v>2656</v>
      </c>
      <c r="F293" s="20">
        <v>2607</v>
      </c>
      <c r="G293" s="12">
        <v>2554</v>
      </c>
      <c r="H293" s="12"/>
      <c r="I293" s="15">
        <v>77</v>
      </c>
      <c r="J293" s="15">
        <v>70</v>
      </c>
      <c r="K293" s="12">
        <v>76</v>
      </c>
      <c r="L293" s="12"/>
      <c r="M293" s="15">
        <v>17</v>
      </c>
      <c r="N293" s="15">
        <v>15</v>
      </c>
      <c r="O293" s="12">
        <v>10</v>
      </c>
      <c r="P293" s="12"/>
      <c r="Q293" s="15">
        <v>180</v>
      </c>
      <c r="R293" s="15">
        <v>164</v>
      </c>
      <c r="S293" s="12">
        <v>140</v>
      </c>
      <c r="T293" s="12"/>
      <c r="U293" s="15">
        <v>95</v>
      </c>
      <c r="V293" s="15">
        <v>101</v>
      </c>
      <c r="W293" s="12">
        <v>104</v>
      </c>
      <c r="X293" s="12"/>
      <c r="Y293" s="131">
        <v>369</v>
      </c>
      <c r="Z293" s="131">
        <v>350</v>
      </c>
      <c r="AA293" s="400">
        <f>SUM(K293,O293,S293,W293)</f>
        <v>330</v>
      </c>
      <c r="AB293" s="466">
        <f>AA293-Z293</f>
        <v>-20</v>
      </c>
      <c r="AC293" s="469">
        <f>AB293/Z293</f>
        <v>-5.7142857142857141E-2</v>
      </c>
      <c r="AD293" s="20">
        <v>2287</v>
      </c>
      <c r="AE293" s="20">
        <v>2257</v>
      </c>
      <c r="AF293" s="16">
        <v>2224</v>
      </c>
      <c r="AG293" s="16"/>
      <c r="AH293" s="20">
        <v>1350</v>
      </c>
      <c r="AI293" s="20">
        <v>1310</v>
      </c>
      <c r="AJ293" s="16">
        <v>1243</v>
      </c>
      <c r="AL293" s="13">
        <v>650646.15</v>
      </c>
      <c r="AM293" s="429">
        <v>627941.30000000005</v>
      </c>
      <c r="AN293" s="400">
        <f>K293*$AN$7</f>
        <v>711027.12000000011</v>
      </c>
      <c r="AO293" s="400"/>
      <c r="AP293" s="13">
        <v>152585.20000000001</v>
      </c>
      <c r="AQ293" s="429">
        <v>143080.95000000001</v>
      </c>
      <c r="AR293" s="400">
        <f>O293*$AR$7</f>
        <v>99481.5</v>
      </c>
      <c r="AS293" s="400"/>
      <c r="AT293" s="13">
        <v>1361680.2</v>
      </c>
      <c r="AU293" s="429">
        <v>1340224.3999999999</v>
      </c>
      <c r="AV293" s="400">
        <f>S293*$AV$7</f>
        <v>1151929.8</v>
      </c>
      <c r="AW293" s="400"/>
      <c r="AX293" s="13">
        <v>1229770.25</v>
      </c>
      <c r="AY293" s="429">
        <v>1398764.15</v>
      </c>
      <c r="AZ293" s="400">
        <f>W293*$AZ$7</f>
        <v>1502612.8</v>
      </c>
      <c r="BA293" s="400"/>
      <c r="BB293" s="13">
        <v>151262.18</v>
      </c>
      <c r="BC293" s="429">
        <v>158486.54</v>
      </c>
      <c r="BD293" s="400">
        <f>AF293*$BD$7</f>
        <v>162863.52000000002</v>
      </c>
      <c r="BE293" s="400"/>
      <c r="BF293" s="13">
        <v>112698</v>
      </c>
      <c r="BG293" s="429">
        <v>112751.7</v>
      </c>
      <c r="BH293" s="400">
        <f>AJ293*$BH$7</f>
        <v>111509.53</v>
      </c>
      <c r="BI293" s="400"/>
      <c r="BJ293" s="429">
        <v>3394681.8</v>
      </c>
      <c r="BK293" s="429">
        <v>3510010.8</v>
      </c>
      <c r="BL293" s="400">
        <f>SUM(AN293,AR293,AV293,AZ293)</f>
        <v>3465051.22</v>
      </c>
      <c r="BM293" s="380">
        <f>BL293-BK293</f>
        <v>-44959.579999999609</v>
      </c>
      <c r="BN293" s="380">
        <f>BM293/G293</f>
        <v>-17.60359436178528</v>
      </c>
      <c r="BO293" s="833"/>
      <c r="BP293" s="13">
        <v>3658641.98</v>
      </c>
      <c r="BQ293" s="429">
        <v>3781249.04</v>
      </c>
      <c r="BR293" s="400">
        <f>SUM(BH293,BD293,AZ293,AV293,AR293,AN293)</f>
        <v>3739424.2700000005</v>
      </c>
      <c r="BS293" s="430">
        <f>BR293-BQ293</f>
        <v>-41824.769999999553</v>
      </c>
      <c r="BT293" s="431">
        <f>BS293/G293</f>
        <v>-16.376182458887843</v>
      </c>
    </row>
    <row r="294" spans="1:72">
      <c r="A294" s="346">
        <v>935</v>
      </c>
      <c r="B294" s="343">
        <v>8</v>
      </c>
      <c r="C294" s="343">
        <v>8</v>
      </c>
      <c r="D294" s="349" t="s">
        <v>325</v>
      </c>
      <c r="E294" s="20">
        <v>2927</v>
      </c>
      <c r="F294" s="20">
        <v>2831</v>
      </c>
      <c r="G294" s="12">
        <v>2751</v>
      </c>
      <c r="H294" s="12"/>
      <c r="I294" s="15">
        <v>82</v>
      </c>
      <c r="J294" s="15">
        <v>66</v>
      </c>
      <c r="K294" s="12">
        <v>62</v>
      </c>
      <c r="L294" s="12"/>
      <c r="M294" s="15">
        <v>16</v>
      </c>
      <c r="N294" s="15">
        <v>16</v>
      </c>
      <c r="O294" s="12">
        <v>14</v>
      </c>
      <c r="P294" s="12"/>
      <c r="Q294" s="15">
        <v>152</v>
      </c>
      <c r="R294" s="15">
        <v>133</v>
      </c>
      <c r="S294" s="12">
        <v>115</v>
      </c>
      <c r="T294" s="12"/>
      <c r="U294" s="15">
        <v>90</v>
      </c>
      <c r="V294" s="15">
        <v>91</v>
      </c>
      <c r="W294" s="12">
        <v>86</v>
      </c>
      <c r="X294" s="12"/>
      <c r="Y294" s="131">
        <v>340</v>
      </c>
      <c r="Z294" s="131">
        <v>306</v>
      </c>
      <c r="AA294" s="400">
        <f>SUM(K294,O294,S294,W294)</f>
        <v>277</v>
      </c>
      <c r="AB294" s="466">
        <f>AA294-Z294</f>
        <v>-29</v>
      </c>
      <c r="AC294" s="469">
        <f>AB294/Z294</f>
        <v>-9.4771241830065356E-2</v>
      </c>
      <c r="AD294" s="20">
        <v>2587</v>
      </c>
      <c r="AE294" s="20">
        <v>2525</v>
      </c>
      <c r="AF294" s="16">
        <v>2474</v>
      </c>
      <c r="AG294" s="16"/>
      <c r="AH294" s="20">
        <v>1500</v>
      </c>
      <c r="AI294" s="20">
        <v>1427</v>
      </c>
      <c r="AJ294" s="16">
        <v>1381</v>
      </c>
      <c r="AL294" s="13">
        <v>692895.9</v>
      </c>
      <c r="AM294" s="429">
        <v>592058.94000000006</v>
      </c>
      <c r="AN294" s="400">
        <f>K294*$AN$7</f>
        <v>580048.44000000006</v>
      </c>
      <c r="AO294" s="400"/>
      <c r="AP294" s="13">
        <v>143609.60000000001</v>
      </c>
      <c r="AQ294" s="429">
        <v>152619.68</v>
      </c>
      <c r="AR294" s="400">
        <f>O294*$AR$7</f>
        <v>139274.1</v>
      </c>
      <c r="AS294" s="400"/>
      <c r="AT294" s="13">
        <v>1149863.28</v>
      </c>
      <c r="AU294" s="429">
        <v>1086889.3</v>
      </c>
      <c r="AV294" s="400">
        <f>S294*$AV$7</f>
        <v>946228.04999999993</v>
      </c>
      <c r="AW294" s="400"/>
      <c r="AX294" s="13">
        <v>1165045.5</v>
      </c>
      <c r="AY294" s="429">
        <v>1260272.6499999999</v>
      </c>
      <c r="AZ294" s="400">
        <f>W294*$AZ$7</f>
        <v>1242545.2</v>
      </c>
      <c r="BA294" s="400"/>
      <c r="BB294" s="13">
        <v>171104.18</v>
      </c>
      <c r="BC294" s="429">
        <v>177305.5</v>
      </c>
      <c r="BD294" s="400">
        <f>AF294*$BD$7</f>
        <v>181171.02000000002</v>
      </c>
      <c r="BE294" s="400"/>
      <c r="BF294" s="13">
        <v>125220</v>
      </c>
      <c r="BG294" s="429">
        <v>122821.89</v>
      </c>
      <c r="BH294" s="400">
        <f>AJ294*$BH$7</f>
        <v>123889.51</v>
      </c>
      <c r="BI294" s="400"/>
      <c r="BJ294" s="429">
        <v>3151414.28</v>
      </c>
      <c r="BK294" s="429">
        <v>3091840.57</v>
      </c>
      <c r="BL294" s="400">
        <f>SUM(AN294,AR294,AV294,AZ294)</f>
        <v>2908095.79</v>
      </c>
      <c r="BM294" s="380">
        <f>BL294-BK294</f>
        <v>-183744.7799999998</v>
      </c>
      <c r="BN294" s="380">
        <f>BM294/G294</f>
        <v>-66.791995637949768</v>
      </c>
      <c r="BO294" s="833"/>
      <c r="BP294" s="13">
        <v>3447738.46</v>
      </c>
      <c r="BQ294" s="429">
        <v>3391967.96</v>
      </c>
      <c r="BR294" s="400">
        <f>SUM(BH294,BD294,AZ294,AV294,AR294,AN294)</f>
        <v>3213156.32</v>
      </c>
      <c r="BS294" s="430">
        <f>BR294-BQ294</f>
        <v>-178811.64000000013</v>
      </c>
      <c r="BT294" s="431">
        <f>BS294/G294</f>
        <v>-64.998778625954245</v>
      </c>
    </row>
    <row r="295" spans="1:72">
      <c r="A295" s="346">
        <v>936</v>
      </c>
      <c r="B295" s="343">
        <v>6</v>
      </c>
      <c r="C295" s="343">
        <v>6</v>
      </c>
      <c r="D295" s="349" t="s">
        <v>326</v>
      </c>
      <c r="E295" s="20">
        <v>6275</v>
      </c>
      <c r="F295" s="20">
        <v>6190</v>
      </c>
      <c r="G295" s="12">
        <v>6126</v>
      </c>
      <c r="H295" s="12"/>
      <c r="I295" s="15">
        <v>234</v>
      </c>
      <c r="J295" s="15">
        <v>212</v>
      </c>
      <c r="K295" s="12">
        <v>212</v>
      </c>
      <c r="L295" s="12"/>
      <c r="M295" s="15">
        <v>42</v>
      </c>
      <c r="N295" s="15">
        <v>40</v>
      </c>
      <c r="O295" s="12">
        <v>41</v>
      </c>
      <c r="P295" s="12"/>
      <c r="Q295" s="15">
        <v>321</v>
      </c>
      <c r="R295" s="15">
        <v>312</v>
      </c>
      <c r="S295" s="12">
        <v>296</v>
      </c>
      <c r="T295" s="12"/>
      <c r="U295" s="15">
        <v>187</v>
      </c>
      <c r="V295" s="15">
        <v>190</v>
      </c>
      <c r="W295" s="12">
        <v>180</v>
      </c>
      <c r="X295" s="12"/>
      <c r="Y295" s="131">
        <v>784</v>
      </c>
      <c r="Z295" s="131">
        <v>754</v>
      </c>
      <c r="AA295" s="400">
        <f>SUM(K295,O295,S295,W295)</f>
        <v>729</v>
      </c>
      <c r="AB295" s="466">
        <f>AA295-Z295</f>
        <v>-25</v>
      </c>
      <c r="AC295" s="469">
        <f>AB295/Z295</f>
        <v>-3.3156498673740056E-2</v>
      </c>
      <c r="AD295" s="20">
        <v>5491</v>
      </c>
      <c r="AE295" s="20">
        <v>5436</v>
      </c>
      <c r="AF295" s="16">
        <v>5397</v>
      </c>
      <c r="AG295" s="16"/>
      <c r="AH295" s="20">
        <v>2955</v>
      </c>
      <c r="AI295" s="20">
        <v>2924</v>
      </c>
      <c r="AJ295" s="16">
        <v>2898</v>
      </c>
      <c r="AL295" s="13">
        <v>1977288.3</v>
      </c>
      <c r="AM295" s="429">
        <v>1901765.08</v>
      </c>
      <c r="AN295" s="400">
        <f>K295*$AN$7</f>
        <v>1983391.4400000002</v>
      </c>
      <c r="AO295" s="400"/>
      <c r="AP295" s="13">
        <v>376975.2</v>
      </c>
      <c r="AQ295" s="429">
        <v>381549.2</v>
      </c>
      <c r="AR295" s="400">
        <f>O295*$AR$7</f>
        <v>407874.14999999997</v>
      </c>
      <c r="AS295" s="400"/>
      <c r="AT295" s="13">
        <v>2428329.69</v>
      </c>
      <c r="AU295" s="429">
        <v>2549695.2000000002</v>
      </c>
      <c r="AV295" s="400">
        <f>S295*$AV$7</f>
        <v>2435508.7199999997</v>
      </c>
      <c r="AW295" s="400"/>
      <c r="AX295" s="13">
        <v>2420705.65</v>
      </c>
      <c r="AY295" s="429">
        <v>2631338.5</v>
      </c>
      <c r="AZ295" s="400">
        <f>W295*$AZ$7</f>
        <v>2600676</v>
      </c>
      <c r="BA295" s="400"/>
      <c r="BB295" s="13">
        <v>363174.74</v>
      </c>
      <c r="BC295" s="429">
        <v>381715.92</v>
      </c>
      <c r="BD295" s="400">
        <f>AF295*$BD$7</f>
        <v>395222.31</v>
      </c>
      <c r="BE295" s="400"/>
      <c r="BF295" s="13">
        <v>246683.4</v>
      </c>
      <c r="BG295" s="429">
        <v>251668.68</v>
      </c>
      <c r="BH295" s="400">
        <f>AJ295*$BH$7</f>
        <v>259979.58</v>
      </c>
      <c r="BI295" s="400"/>
      <c r="BJ295" s="429">
        <v>7203298.8399999999</v>
      </c>
      <c r="BK295" s="429">
        <v>7464347.9800000004</v>
      </c>
      <c r="BL295" s="400">
        <f>SUM(AN295,AR295,AV295,AZ295)</f>
        <v>7427450.3100000005</v>
      </c>
      <c r="BM295" s="380">
        <f>BL295-BK295</f>
        <v>-36897.669999999925</v>
      </c>
      <c r="BN295" s="380">
        <f>BM295/G295</f>
        <v>-6.0231260202415813</v>
      </c>
      <c r="BO295" s="833"/>
      <c r="BP295" s="13">
        <v>7813156.9800000004</v>
      </c>
      <c r="BQ295" s="429">
        <v>8097732.5800000001</v>
      </c>
      <c r="BR295" s="400">
        <f>SUM(BH295,BD295,AZ295,AV295,AR295,AN295)</f>
        <v>8082652.2000000002</v>
      </c>
      <c r="BS295" s="430">
        <f>BR295-BQ295</f>
        <v>-15080.379999999888</v>
      </c>
      <c r="BT295" s="431">
        <f>BS295/G295</f>
        <v>-2.4617009467841804</v>
      </c>
    </row>
    <row r="296" spans="1:72">
      <c r="A296" s="346">
        <v>946</v>
      </c>
      <c r="B296" s="343">
        <v>15</v>
      </c>
      <c r="C296" s="343">
        <v>15</v>
      </c>
      <c r="D296" s="349" t="s">
        <v>327</v>
      </c>
      <c r="E296" s="20">
        <v>6291</v>
      </c>
      <c r="F296" s="20">
        <v>6210</v>
      </c>
      <c r="G296" s="12">
        <v>6185</v>
      </c>
      <c r="H296" s="12"/>
      <c r="I296" s="15">
        <v>371</v>
      </c>
      <c r="J296" s="15">
        <v>358</v>
      </c>
      <c r="K296" s="12">
        <v>342</v>
      </c>
      <c r="L296" s="12"/>
      <c r="M296" s="15">
        <v>73</v>
      </c>
      <c r="N296" s="15">
        <v>59</v>
      </c>
      <c r="O296" s="12">
        <v>69</v>
      </c>
      <c r="P296" s="12"/>
      <c r="Q296" s="15">
        <v>462</v>
      </c>
      <c r="R296" s="15">
        <v>447</v>
      </c>
      <c r="S296" s="12">
        <v>432</v>
      </c>
      <c r="T296" s="12"/>
      <c r="U296" s="15">
        <v>264</v>
      </c>
      <c r="V296" s="15">
        <v>262</v>
      </c>
      <c r="W296" s="12">
        <v>248</v>
      </c>
      <c r="X296" s="12"/>
      <c r="Y296" s="131">
        <v>1170</v>
      </c>
      <c r="Z296" s="131">
        <v>1126</v>
      </c>
      <c r="AA296" s="400">
        <f>SUM(K296,O296,S296,W296)</f>
        <v>1091</v>
      </c>
      <c r="AB296" s="466">
        <f>AA296-Z296</f>
        <v>-35</v>
      </c>
      <c r="AC296" s="469">
        <f>AB296/Z296</f>
        <v>-3.108348134991119E-2</v>
      </c>
      <c r="AD296" s="20">
        <v>5121</v>
      </c>
      <c r="AE296" s="20">
        <v>5084</v>
      </c>
      <c r="AF296" s="16">
        <v>5094</v>
      </c>
      <c r="AG296" s="16"/>
      <c r="AH296" s="20">
        <v>3195</v>
      </c>
      <c r="AI296" s="20">
        <v>3161</v>
      </c>
      <c r="AJ296" s="16">
        <v>3128</v>
      </c>
      <c r="AL296" s="13">
        <v>3134931.45</v>
      </c>
      <c r="AM296" s="429">
        <v>3211471.22</v>
      </c>
      <c r="AN296" s="400">
        <f>K296*$AN$7</f>
        <v>3199622.0400000005</v>
      </c>
      <c r="AO296" s="400"/>
      <c r="AP296" s="13">
        <v>655218.80000000005</v>
      </c>
      <c r="AQ296" s="429">
        <v>562785.06999999995</v>
      </c>
      <c r="AR296" s="400">
        <f>O296*$AR$7</f>
        <v>686422.35</v>
      </c>
      <c r="AS296" s="400"/>
      <c r="AT296" s="13">
        <v>3494979.18</v>
      </c>
      <c r="AU296" s="429">
        <v>3652928.7</v>
      </c>
      <c r="AV296" s="400">
        <f>S296*$AV$7</f>
        <v>3554526.2399999998</v>
      </c>
      <c r="AW296" s="400"/>
      <c r="AX296" s="13">
        <v>3417466.8</v>
      </c>
      <c r="AY296" s="429">
        <v>3628477.3</v>
      </c>
      <c r="AZ296" s="400">
        <f>W296*$AZ$7</f>
        <v>3583153.6</v>
      </c>
      <c r="BA296" s="400"/>
      <c r="BB296" s="13">
        <v>338702.94</v>
      </c>
      <c r="BC296" s="429">
        <v>356998.48</v>
      </c>
      <c r="BD296" s="400">
        <f>AF296*$BD$7</f>
        <v>373033.62</v>
      </c>
      <c r="BE296" s="400"/>
      <c r="BF296" s="13">
        <v>266718.59999999998</v>
      </c>
      <c r="BG296" s="429">
        <v>272067.27</v>
      </c>
      <c r="BH296" s="400">
        <f>AJ296*$BH$7</f>
        <v>280612.88</v>
      </c>
      <c r="BI296" s="400"/>
      <c r="BJ296" s="429">
        <v>10702596.23</v>
      </c>
      <c r="BK296" s="429">
        <v>11055662.289999999</v>
      </c>
      <c r="BL296" s="400">
        <f>SUM(AN296,AR296,AV296,AZ296)</f>
        <v>11023724.23</v>
      </c>
      <c r="BM296" s="380">
        <f>BL296-BK296</f>
        <v>-31938.059999998659</v>
      </c>
      <c r="BN296" s="380">
        <f>BM296/G296</f>
        <v>-5.1637930476958216</v>
      </c>
      <c r="BO296" s="833"/>
      <c r="BP296" s="13">
        <v>11308017.77</v>
      </c>
      <c r="BQ296" s="429">
        <v>11684728.039999999</v>
      </c>
      <c r="BR296" s="400">
        <f>SUM(BH296,BD296,AZ296,AV296,AR296,AN296)</f>
        <v>11677370.73</v>
      </c>
      <c r="BS296" s="430">
        <f>BR296-BQ296</f>
        <v>-7357.3099999986589</v>
      </c>
      <c r="BT296" s="431">
        <f>BS296/G296</f>
        <v>-1.1895408245753694</v>
      </c>
    </row>
    <row r="297" spans="1:72">
      <c r="A297" s="346">
        <v>976</v>
      </c>
      <c r="B297" s="343">
        <v>19</v>
      </c>
      <c r="C297" s="343">
        <v>19</v>
      </c>
      <c r="D297" s="349" t="s">
        <v>328</v>
      </c>
      <c r="E297" s="20">
        <v>3765</v>
      </c>
      <c r="F297" s="20">
        <v>3721</v>
      </c>
      <c r="G297" s="12">
        <v>3673</v>
      </c>
      <c r="H297" s="12"/>
      <c r="I297" s="15">
        <v>124</v>
      </c>
      <c r="J297" s="15">
        <v>110</v>
      </c>
      <c r="K297" s="12">
        <v>120</v>
      </c>
      <c r="L297" s="12"/>
      <c r="M297" s="15">
        <v>16</v>
      </c>
      <c r="N297" s="15">
        <v>28</v>
      </c>
      <c r="O297" s="12">
        <v>19</v>
      </c>
      <c r="P297" s="12"/>
      <c r="Q297" s="15">
        <v>166</v>
      </c>
      <c r="R297" s="15">
        <v>151</v>
      </c>
      <c r="S297" s="12">
        <v>147</v>
      </c>
      <c r="T297" s="12"/>
      <c r="U297" s="15">
        <v>115</v>
      </c>
      <c r="V297" s="15">
        <v>122</v>
      </c>
      <c r="W297" s="12">
        <v>106</v>
      </c>
      <c r="X297" s="12"/>
      <c r="Y297" s="131">
        <v>421</v>
      </c>
      <c r="Z297" s="131">
        <v>411</v>
      </c>
      <c r="AA297" s="400">
        <f>SUM(K297,O297,S297,W297)</f>
        <v>392</v>
      </c>
      <c r="AB297" s="466">
        <f>AA297-Z297</f>
        <v>-19</v>
      </c>
      <c r="AC297" s="469">
        <f>AB297/Z297</f>
        <v>-4.6228710462287104E-2</v>
      </c>
      <c r="AD297" s="20">
        <v>3344</v>
      </c>
      <c r="AE297" s="20">
        <v>3310</v>
      </c>
      <c r="AF297" s="16">
        <v>3281</v>
      </c>
      <c r="AG297" s="16"/>
      <c r="AH297" s="20">
        <v>1763</v>
      </c>
      <c r="AI297" s="20">
        <v>1712</v>
      </c>
      <c r="AJ297" s="16">
        <v>1693</v>
      </c>
      <c r="AL297" s="13">
        <v>1047793.8</v>
      </c>
      <c r="AM297" s="429">
        <v>986764.9</v>
      </c>
      <c r="AN297" s="400">
        <f>K297*$AN$7</f>
        <v>1122674.4000000001</v>
      </c>
      <c r="AO297" s="400"/>
      <c r="AP297" s="13">
        <v>143609.60000000001</v>
      </c>
      <c r="AQ297" s="429">
        <v>267084.44</v>
      </c>
      <c r="AR297" s="400">
        <f>O297*$AR$7</f>
        <v>189014.85</v>
      </c>
      <c r="AS297" s="400"/>
      <c r="AT297" s="13">
        <v>1255771.74</v>
      </c>
      <c r="AU297" s="429">
        <v>1233987.1000000001</v>
      </c>
      <c r="AV297" s="400">
        <f>S297*$AV$7</f>
        <v>1209526.29</v>
      </c>
      <c r="AW297" s="400"/>
      <c r="AX297" s="13">
        <v>1488669.25</v>
      </c>
      <c r="AY297" s="429">
        <v>1689596.3</v>
      </c>
      <c r="AZ297" s="400">
        <f>W297*$AZ$7</f>
        <v>1531509.2000000002</v>
      </c>
      <c r="BA297" s="400"/>
      <c r="BB297" s="13">
        <v>221172.16</v>
      </c>
      <c r="BC297" s="429">
        <v>232428.2</v>
      </c>
      <c r="BD297" s="400">
        <f>AF297*$BD$7</f>
        <v>240267.63</v>
      </c>
      <c r="BE297" s="400"/>
      <c r="BF297" s="13">
        <v>147175.24</v>
      </c>
      <c r="BG297" s="429">
        <v>147351.84</v>
      </c>
      <c r="BH297" s="400">
        <f>AJ297*$BH$7</f>
        <v>151879.03</v>
      </c>
      <c r="BI297" s="400"/>
      <c r="BJ297" s="429">
        <v>3935844.39</v>
      </c>
      <c r="BK297" s="429">
        <v>4177432.74</v>
      </c>
      <c r="BL297" s="400">
        <f>SUM(AN297,AR297,AV297,AZ297)</f>
        <v>4052724.74</v>
      </c>
      <c r="BM297" s="380">
        <f>BL297-BK297</f>
        <v>-124708</v>
      </c>
      <c r="BN297" s="380">
        <f>BM297/G297</f>
        <v>-33.952627280152463</v>
      </c>
      <c r="BO297" s="833"/>
      <c r="BP297" s="13">
        <v>4304191.79</v>
      </c>
      <c r="BQ297" s="429">
        <v>4557212.78</v>
      </c>
      <c r="BR297" s="400">
        <f>SUM(BH297,BD297,AZ297,AV297,AR297,AN297)</f>
        <v>4444871.4000000004</v>
      </c>
      <c r="BS297" s="430">
        <f>BR297-BQ297</f>
        <v>-112341.37999999989</v>
      </c>
      <c r="BT297" s="431">
        <f>BS297/G297</f>
        <v>-30.585728287503372</v>
      </c>
    </row>
    <row r="298" spans="1:72">
      <c r="A298" s="346">
        <v>977</v>
      </c>
      <c r="B298" s="343">
        <v>17</v>
      </c>
      <c r="C298" s="343">
        <v>17</v>
      </c>
      <c r="D298" s="349" t="s">
        <v>329</v>
      </c>
      <c r="E298" s="20">
        <v>15369</v>
      </c>
      <c r="F298" s="20">
        <v>15406</v>
      </c>
      <c r="G298" s="12">
        <v>15274</v>
      </c>
      <c r="H298" s="12"/>
      <c r="I298" s="15">
        <v>974</v>
      </c>
      <c r="J298" s="15">
        <v>929</v>
      </c>
      <c r="K298" s="12">
        <v>917</v>
      </c>
      <c r="L298" s="12"/>
      <c r="M298" s="15">
        <v>205</v>
      </c>
      <c r="N298" s="15">
        <v>194</v>
      </c>
      <c r="O298" s="12">
        <v>156</v>
      </c>
      <c r="P298" s="12"/>
      <c r="Q298" s="15">
        <v>1416</v>
      </c>
      <c r="R298" s="15">
        <v>1378</v>
      </c>
      <c r="S298" s="12">
        <v>1331</v>
      </c>
      <c r="T298" s="12"/>
      <c r="U298" s="15">
        <v>692</v>
      </c>
      <c r="V298" s="15">
        <v>698</v>
      </c>
      <c r="W298" s="12">
        <v>724</v>
      </c>
      <c r="X298" s="12"/>
      <c r="Y298" s="131">
        <v>3287</v>
      </c>
      <c r="Z298" s="131">
        <v>3199</v>
      </c>
      <c r="AA298" s="400">
        <f>SUM(K298,O298,S298,W298)</f>
        <v>3128</v>
      </c>
      <c r="AB298" s="466">
        <f>AA298-Z298</f>
        <v>-71</v>
      </c>
      <c r="AC298" s="469">
        <f>AB298/Z298</f>
        <v>-2.2194435761175368E-2</v>
      </c>
      <c r="AD298" s="20">
        <v>12082</v>
      </c>
      <c r="AE298" s="20">
        <v>12207</v>
      </c>
      <c r="AF298" s="16">
        <v>12146</v>
      </c>
      <c r="AG298" s="16"/>
      <c r="AH298" s="20">
        <v>8287</v>
      </c>
      <c r="AI298" s="20">
        <v>8291</v>
      </c>
      <c r="AJ298" s="16">
        <v>8205</v>
      </c>
      <c r="AL298" s="13">
        <v>8230251.3000000007</v>
      </c>
      <c r="AM298" s="429">
        <v>8333678.1100000003</v>
      </c>
      <c r="AN298" s="400">
        <f>K298*$AN$7</f>
        <v>8579103.540000001</v>
      </c>
      <c r="AO298" s="400"/>
      <c r="AP298" s="13">
        <v>1839998</v>
      </c>
      <c r="AQ298" s="429">
        <v>1850513.62</v>
      </c>
      <c r="AR298" s="400">
        <f>O298*$AR$7</f>
        <v>1551911.4</v>
      </c>
      <c r="AS298" s="400"/>
      <c r="AT298" s="13">
        <v>10711884.24</v>
      </c>
      <c r="AU298" s="429">
        <v>11261153.800000001</v>
      </c>
      <c r="AV298" s="400">
        <f>S298*$AV$7</f>
        <v>10951561.17</v>
      </c>
      <c r="AW298" s="400"/>
      <c r="AX298" s="13">
        <v>8957905.4000000004</v>
      </c>
      <c r="AY298" s="429">
        <v>9666706.6999999993</v>
      </c>
      <c r="AZ298" s="400">
        <f>W298*$AZ$7</f>
        <v>10460496.800000001</v>
      </c>
      <c r="BA298" s="400"/>
      <c r="BB298" s="13">
        <v>799103.48</v>
      </c>
      <c r="BC298" s="429">
        <v>857175.54</v>
      </c>
      <c r="BD298" s="400">
        <f>AF298*$BD$7</f>
        <v>889451.58000000007</v>
      </c>
      <c r="BE298" s="400"/>
      <c r="BF298" s="13">
        <v>691798.76</v>
      </c>
      <c r="BG298" s="429">
        <v>713606.37</v>
      </c>
      <c r="BH298" s="400">
        <f>AJ298*$BH$7</f>
        <v>736070.54999999993</v>
      </c>
      <c r="BI298" s="400"/>
      <c r="BJ298" s="429">
        <v>29740038.940000001</v>
      </c>
      <c r="BK298" s="429">
        <v>31112052.23</v>
      </c>
      <c r="BL298" s="400">
        <f>SUM(AN298,AR298,AV298,AZ298)</f>
        <v>31543072.91</v>
      </c>
      <c r="BM298" s="380">
        <f>BL298-BK298</f>
        <v>431020.6799999997</v>
      </c>
      <c r="BN298" s="380">
        <f>BM298/G298</f>
        <v>28.219240539478832</v>
      </c>
      <c r="BO298" s="833"/>
      <c r="BP298" s="13">
        <v>31230941.18</v>
      </c>
      <c r="BQ298" s="429">
        <v>32682834.140000001</v>
      </c>
      <c r="BR298" s="400">
        <f>SUM(BH298,BD298,AZ298,AV298,AR298,AN298)</f>
        <v>33168595.039999999</v>
      </c>
      <c r="BS298" s="430">
        <f>BR298-BQ298</f>
        <v>485760.89999999851</v>
      </c>
      <c r="BT298" s="431">
        <f>BS298/G298</f>
        <v>31.803122954039448</v>
      </c>
    </row>
    <row r="299" spans="1:72">
      <c r="A299" s="346">
        <v>980</v>
      </c>
      <c r="B299" s="343">
        <v>6</v>
      </c>
      <c r="C299" s="343">
        <v>6</v>
      </c>
      <c r="D299" s="349" t="s">
        <v>330</v>
      </c>
      <c r="E299" s="20">
        <v>33677</v>
      </c>
      <c r="F299" s="20">
        <v>33704</v>
      </c>
      <c r="G299" s="12">
        <v>33658</v>
      </c>
      <c r="H299" s="12"/>
      <c r="I299" s="15">
        <v>2244</v>
      </c>
      <c r="J299" s="15">
        <v>2205</v>
      </c>
      <c r="K299" s="12">
        <v>2244</v>
      </c>
      <c r="L299" s="12"/>
      <c r="M299" s="15">
        <v>391</v>
      </c>
      <c r="N299" s="15">
        <v>404</v>
      </c>
      <c r="O299" s="12">
        <v>364</v>
      </c>
      <c r="P299" s="12"/>
      <c r="Q299" s="15">
        <v>2989</v>
      </c>
      <c r="R299" s="15">
        <v>2842</v>
      </c>
      <c r="S299" s="12">
        <v>2682</v>
      </c>
      <c r="T299" s="12"/>
      <c r="U299" s="15">
        <v>1548</v>
      </c>
      <c r="V299" s="15">
        <v>1582</v>
      </c>
      <c r="W299" s="12">
        <v>1579</v>
      </c>
      <c r="X299" s="12"/>
      <c r="Y299" s="131">
        <v>7172</v>
      </c>
      <c r="Z299" s="131">
        <v>7033</v>
      </c>
      <c r="AA299" s="400">
        <f>SUM(K299,O299,S299,W299)</f>
        <v>6869</v>
      </c>
      <c r="AB299" s="466">
        <f>AA299-Z299</f>
        <v>-164</v>
      </c>
      <c r="AC299" s="469">
        <f>AB299/Z299</f>
        <v>-2.3318640693871746E-2</v>
      </c>
      <c r="AD299" s="20">
        <v>26505</v>
      </c>
      <c r="AE299" s="20">
        <v>26671</v>
      </c>
      <c r="AF299" s="16">
        <v>26789</v>
      </c>
      <c r="AG299" s="16"/>
      <c r="AH299" s="20">
        <v>18825</v>
      </c>
      <c r="AI299" s="20">
        <v>18815</v>
      </c>
      <c r="AJ299" s="16">
        <v>18717</v>
      </c>
      <c r="AL299" s="13">
        <v>18961687.800000001</v>
      </c>
      <c r="AM299" s="429">
        <v>19780150.949999999</v>
      </c>
      <c r="AN299" s="400">
        <f>K299*$AN$7</f>
        <v>20994011.280000001</v>
      </c>
      <c r="AO299" s="400"/>
      <c r="AP299" s="13">
        <v>3509459.6</v>
      </c>
      <c r="AQ299" s="429">
        <v>3853646.92</v>
      </c>
      <c r="AR299" s="400">
        <f>O299*$AR$7</f>
        <v>3621126.6</v>
      </c>
      <c r="AS299" s="400"/>
      <c r="AT299" s="13">
        <v>22611456.210000001</v>
      </c>
      <c r="AU299" s="429">
        <v>23225108.199999999</v>
      </c>
      <c r="AV299" s="400">
        <f>S299*$AV$7</f>
        <v>22067683.739999998</v>
      </c>
      <c r="AW299" s="400"/>
      <c r="AX299" s="13">
        <v>20038782.600000001</v>
      </c>
      <c r="AY299" s="429">
        <v>21909355.300000001</v>
      </c>
      <c r="AZ299" s="400">
        <f>W299*$AZ$7</f>
        <v>22813707.800000001</v>
      </c>
      <c r="BA299" s="400"/>
      <c r="BB299" s="13">
        <v>1753040.7</v>
      </c>
      <c r="BC299" s="429">
        <v>1872837.62</v>
      </c>
      <c r="BD299" s="400">
        <f>AF299*$BD$7</f>
        <v>1961758.4700000002</v>
      </c>
      <c r="BE299" s="400"/>
      <c r="BF299" s="13">
        <v>1571511</v>
      </c>
      <c r="BG299" s="429">
        <v>1619407.05</v>
      </c>
      <c r="BH299" s="400">
        <f>AJ299*$BH$7</f>
        <v>1679102.0699999998</v>
      </c>
      <c r="BI299" s="400"/>
      <c r="BJ299" s="429">
        <v>65121386.210000001</v>
      </c>
      <c r="BK299" s="429">
        <v>68768261.36999999</v>
      </c>
      <c r="BL299" s="400">
        <f>SUM(AN299,AR299,AV299,AZ299)</f>
        <v>69496529.420000002</v>
      </c>
      <c r="BM299" s="380">
        <f>BL299-BK299</f>
        <v>728268.05000001192</v>
      </c>
      <c r="BN299" s="380">
        <f>BM299/G299</f>
        <v>21.637294253966722</v>
      </c>
      <c r="BO299" s="833"/>
      <c r="BP299" s="13">
        <v>68445937.909999996</v>
      </c>
      <c r="BQ299" s="429">
        <v>72260506.039999992</v>
      </c>
      <c r="BR299" s="400">
        <f>SUM(BH299,BD299,AZ299,AV299,AR299,AN299)</f>
        <v>73137389.960000008</v>
      </c>
      <c r="BS299" s="430">
        <f>BR299-BQ299</f>
        <v>876883.92000001669</v>
      </c>
      <c r="BT299" s="431">
        <f>BS299/G299</f>
        <v>26.052763681740348</v>
      </c>
    </row>
    <row r="300" spans="1:72">
      <c r="A300" s="346">
        <v>981</v>
      </c>
      <c r="B300" s="343">
        <v>5</v>
      </c>
      <c r="C300" s="343">
        <v>5</v>
      </c>
      <c r="D300" s="349" t="s">
        <v>331</v>
      </c>
      <c r="E300" s="20">
        <v>2207</v>
      </c>
      <c r="F300" s="20">
        <v>2193</v>
      </c>
      <c r="G300" s="12">
        <v>2186</v>
      </c>
      <c r="H300" s="12"/>
      <c r="I300" s="15">
        <v>67</v>
      </c>
      <c r="J300" s="15">
        <v>65</v>
      </c>
      <c r="K300" s="12">
        <v>74</v>
      </c>
      <c r="L300" s="12"/>
      <c r="M300" s="15">
        <v>14</v>
      </c>
      <c r="N300" s="15">
        <v>17</v>
      </c>
      <c r="O300" s="12">
        <v>12</v>
      </c>
      <c r="P300" s="12"/>
      <c r="Q300" s="15">
        <v>117</v>
      </c>
      <c r="R300" s="15">
        <v>105</v>
      </c>
      <c r="S300" s="12">
        <v>98</v>
      </c>
      <c r="T300" s="12"/>
      <c r="U300" s="15">
        <v>71</v>
      </c>
      <c r="V300" s="15">
        <v>67</v>
      </c>
      <c r="W300" s="12">
        <v>71</v>
      </c>
      <c r="X300" s="12"/>
      <c r="Y300" s="131">
        <v>269</v>
      </c>
      <c r="Z300" s="131">
        <v>254</v>
      </c>
      <c r="AA300" s="400">
        <f>SUM(K300,O300,S300,W300)</f>
        <v>255</v>
      </c>
      <c r="AB300" s="466">
        <f>AA300-Z300</f>
        <v>1</v>
      </c>
      <c r="AC300" s="469">
        <f>AB300/Z300</f>
        <v>3.937007874015748E-3</v>
      </c>
      <c r="AD300" s="20">
        <v>1938</v>
      </c>
      <c r="AE300" s="20">
        <v>1939</v>
      </c>
      <c r="AF300" s="16">
        <v>1931</v>
      </c>
      <c r="AG300" s="16"/>
      <c r="AH300" s="20">
        <v>1214</v>
      </c>
      <c r="AI300" s="20">
        <v>1204</v>
      </c>
      <c r="AJ300" s="16">
        <v>1193</v>
      </c>
      <c r="AL300" s="13">
        <v>566146.65</v>
      </c>
      <c r="AM300" s="429">
        <v>583088.35</v>
      </c>
      <c r="AN300" s="400">
        <f>K300*$AN$7</f>
        <v>692315.88</v>
      </c>
      <c r="AO300" s="400"/>
      <c r="AP300" s="13">
        <v>125658.4</v>
      </c>
      <c r="AQ300" s="429">
        <v>162158.41</v>
      </c>
      <c r="AR300" s="400">
        <f>O300*$AR$7</f>
        <v>119377.79999999999</v>
      </c>
      <c r="AS300" s="400"/>
      <c r="AT300" s="13">
        <v>885092.13</v>
      </c>
      <c r="AU300" s="429">
        <v>858070.5</v>
      </c>
      <c r="AV300" s="400">
        <f>S300*$AV$7</f>
        <v>806350.86</v>
      </c>
      <c r="AW300" s="400"/>
      <c r="AX300" s="13">
        <v>919091.45000000007</v>
      </c>
      <c r="AY300" s="429">
        <v>927893.04999999993</v>
      </c>
      <c r="AZ300" s="400">
        <f>W300*$AZ$7</f>
        <v>1025822.2000000001</v>
      </c>
      <c r="BA300" s="400"/>
      <c r="BB300" s="13">
        <v>128179.32</v>
      </c>
      <c r="BC300" s="429">
        <v>136156.57999999999</v>
      </c>
      <c r="BD300" s="400">
        <f>AF300*$BD$7</f>
        <v>141407.13</v>
      </c>
      <c r="BE300" s="400"/>
      <c r="BF300" s="13">
        <v>101344.72</v>
      </c>
      <c r="BG300" s="429">
        <v>103628.28</v>
      </c>
      <c r="BH300" s="400">
        <f>AJ300*$BH$7</f>
        <v>107024.03</v>
      </c>
      <c r="BI300" s="400"/>
      <c r="BJ300" s="429">
        <v>2495988.63</v>
      </c>
      <c r="BK300" s="429">
        <v>2531210.31</v>
      </c>
      <c r="BL300" s="400">
        <f>SUM(AN300,AR300,AV300,AZ300)</f>
        <v>2643866.7400000002</v>
      </c>
      <c r="BM300" s="380">
        <f>BL300-BK300</f>
        <v>112656.43000000017</v>
      </c>
      <c r="BN300" s="380">
        <f>BM300/G300</f>
        <v>51.535420860018377</v>
      </c>
      <c r="BO300" s="833"/>
      <c r="BP300" s="13">
        <v>2725512.67</v>
      </c>
      <c r="BQ300" s="429">
        <v>2770995.17</v>
      </c>
      <c r="BR300" s="400">
        <f>SUM(BH300,BD300,AZ300,AV300,AR300,AN300)</f>
        <v>2892297.9</v>
      </c>
      <c r="BS300" s="430">
        <f>BR300-BQ300</f>
        <v>121302.72999999998</v>
      </c>
      <c r="BT300" s="431">
        <f>BS300/G300</f>
        <v>55.490727355901178</v>
      </c>
    </row>
    <row r="301" spans="1:72">
      <c r="A301" s="346">
        <v>989</v>
      </c>
      <c r="B301" s="343">
        <v>14</v>
      </c>
      <c r="C301" s="343">
        <v>14</v>
      </c>
      <c r="D301" s="349" t="s">
        <v>332</v>
      </c>
      <c r="E301" s="20">
        <v>5316</v>
      </c>
      <c r="F301" s="20">
        <v>5220</v>
      </c>
      <c r="G301" s="12">
        <v>5121</v>
      </c>
      <c r="H301" s="12"/>
      <c r="I301" s="15">
        <v>205</v>
      </c>
      <c r="J301" s="15">
        <v>191</v>
      </c>
      <c r="K301" s="12">
        <v>180</v>
      </c>
      <c r="L301" s="12"/>
      <c r="M301" s="15">
        <v>49</v>
      </c>
      <c r="N301" s="15">
        <v>33</v>
      </c>
      <c r="O301" s="12">
        <v>43</v>
      </c>
      <c r="P301" s="12"/>
      <c r="Q301" s="15">
        <v>286</v>
      </c>
      <c r="R301" s="15">
        <v>292</v>
      </c>
      <c r="S301" s="12">
        <v>280</v>
      </c>
      <c r="T301" s="12"/>
      <c r="U301" s="15">
        <v>198</v>
      </c>
      <c r="V301" s="15">
        <v>165</v>
      </c>
      <c r="W301" s="12">
        <v>153</v>
      </c>
      <c r="X301" s="12"/>
      <c r="Y301" s="131">
        <v>738</v>
      </c>
      <c r="Z301" s="131">
        <v>681</v>
      </c>
      <c r="AA301" s="400">
        <f>SUM(K301,O301,S301,W301)</f>
        <v>656</v>
      </c>
      <c r="AB301" s="466">
        <f>AA301-Z301</f>
        <v>-25</v>
      </c>
      <c r="AC301" s="469">
        <f>AB301/Z301</f>
        <v>-3.6710719530102791E-2</v>
      </c>
      <c r="AD301" s="20">
        <v>4578</v>
      </c>
      <c r="AE301" s="20">
        <v>4539</v>
      </c>
      <c r="AF301" s="16">
        <v>4465</v>
      </c>
      <c r="AG301" s="16"/>
      <c r="AH301" s="20">
        <v>2564</v>
      </c>
      <c r="AI301" s="20">
        <v>2512</v>
      </c>
      <c r="AJ301" s="16">
        <v>2436</v>
      </c>
      <c r="AL301" s="13">
        <v>1732239.75</v>
      </c>
      <c r="AM301" s="429">
        <v>1713382.69</v>
      </c>
      <c r="AN301" s="400">
        <f>K301*$AN$7</f>
        <v>1684011.6</v>
      </c>
      <c r="AO301" s="400"/>
      <c r="AP301" s="13">
        <v>439804.4</v>
      </c>
      <c r="AQ301" s="429">
        <v>314778.09000000003</v>
      </c>
      <c r="AR301" s="400">
        <f>O301*$AR$7</f>
        <v>427770.45</v>
      </c>
      <c r="AS301" s="400"/>
      <c r="AT301" s="13">
        <v>2163558.54</v>
      </c>
      <c r="AU301" s="429">
        <v>2386253.2000000002</v>
      </c>
      <c r="AV301" s="400">
        <f>S301*$AV$7</f>
        <v>2303859.6</v>
      </c>
      <c r="AW301" s="400"/>
      <c r="AX301" s="13">
        <v>2563100.1</v>
      </c>
      <c r="AY301" s="429">
        <v>2285109.75</v>
      </c>
      <c r="AZ301" s="400">
        <f>W301*$AZ$7</f>
        <v>2210574.6</v>
      </c>
      <c r="BA301" s="400"/>
      <c r="BB301" s="13">
        <v>302788.92</v>
      </c>
      <c r="BC301" s="429">
        <v>318728.58</v>
      </c>
      <c r="BD301" s="400">
        <f>AF301*$BD$7</f>
        <v>326971.95</v>
      </c>
      <c r="BE301" s="400"/>
      <c r="BF301" s="13">
        <v>214042.72</v>
      </c>
      <c r="BG301" s="429">
        <v>216207.84</v>
      </c>
      <c r="BH301" s="400">
        <f>AJ301*$BH$7</f>
        <v>218533.56</v>
      </c>
      <c r="BI301" s="400"/>
      <c r="BJ301" s="429">
        <v>6898702.790000001</v>
      </c>
      <c r="BK301" s="429">
        <v>6699523.7300000004</v>
      </c>
      <c r="BL301" s="400">
        <f>SUM(AN301,AR301,AV301,AZ301)</f>
        <v>6626216.25</v>
      </c>
      <c r="BM301" s="380">
        <f>BL301-BK301</f>
        <v>-73307.480000000447</v>
      </c>
      <c r="BN301" s="380">
        <f>BM301/G301</f>
        <v>-14.315071275141662</v>
      </c>
      <c r="BO301" s="833"/>
      <c r="BP301" s="13">
        <v>7415534.4300000006</v>
      </c>
      <c r="BQ301" s="429">
        <v>7234460.1500000004</v>
      </c>
      <c r="BR301" s="400">
        <f>SUM(BH301,BD301,AZ301,AV301,AR301,AN301)</f>
        <v>7171721.7600000016</v>
      </c>
      <c r="BS301" s="430">
        <f>BR301-BQ301</f>
        <v>-62738.389999998733</v>
      </c>
      <c r="BT301" s="431">
        <f>BS301/G301</f>
        <v>-12.251198984573078</v>
      </c>
    </row>
    <row r="302" spans="1:72">
      <c r="A302" s="346">
        <v>992</v>
      </c>
      <c r="B302" s="343">
        <v>13</v>
      </c>
      <c r="C302" s="343">
        <v>13</v>
      </c>
      <c r="D302" s="349" t="s">
        <v>333</v>
      </c>
      <c r="E302" s="20">
        <v>17971</v>
      </c>
      <c r="F302" s="20">
        <v>17740</v>
      </c>
      <c r="G302" s="12">
        <v>17492</v>
      </c>
      <c r="H302" s="12"/>
      <c r="I302" s="15">
        <v>782</v>
      </c>
      <c r="J302" s="15">
        <v>742</v>
      </c>
      <c r="K302" s="12">
        <v>711</v>
      </c>
      <c r="L302" s="12"/>
      <c r="M302" s="15">
        <v>156</v>
      </c>
      <c r="N302" s="15">
        <v>152</v>
      </c>
      <c r="O302" s="12">
        <v>147</v>
      </c>
      <c r="P302" s="12"/>
      <c r="Q302" s="15">
        <v>1179</v>
      </c>
      <c r="R302" s="15">
        <v>1131</v>
      </c>
      <c r="S302" s="12">
        <v>1075</v>
      </c>
      <c r="T302" s="12"/>
      <c r="U302" s="15">
        <v>660</v>
      </c>
      <c r="V302" s="15">
        <v>661</v>
      </c>
      <c r="W302" s="12">
        <v>662</v>
      </c>
      <c r="X302" s="12"/>
      <c r="Y302" s="131">
        <v>2777</v>
      </c>
      <c r="Z302" s="131">
        <v>2686</v>
      </c>
      <c r="AA302" s="400">
        <f>SUM(K302,O302,S302,W302)</f>
        <v>2595</v>
      </c>
      <c r="AB302" s="466">
        <f>AA302-Z302</f>
        <v>-91</v>
      </c>
      <c r="AC302" s="469">
        <f>AB302/Z302</f>
        <v>-3.3879374534623974E-2</v>
      </c>
      <c r="AD302" s="20">
        <v>15194</v>
      </c>
      <c r="AE302" s="20">
        <v>15054</v>
      </c>
      <c r="AF302" s="16">
        <v>14897</v>
      </c>
      <c r="AG302" s="16"/>
      <c r="AH302" s="20">
        <v>9414</v>
      </c>
      <c r="AI302" s="20">
        <v>9210</v>
      </c>
      <c r="AJ302" s="16">
        <v>9009</v>
      </c>
      <c r="AL302" s="13">
        <v>6607860.9000000004</v>
      </c>
      <c r="AM302" s="429">
        <v>6656177.7800000003</v>
      </c>
      <c r="AN302" s="400">
        <f>K302*$AN$7</f>
        <v>6651845.8200000003</v>
      </c>
      <c r="AO302" s="400"/>
      <c r="AP302" s="13">
        <v>1400193.6</v>
      </c>
      <c r="AQ302" s="429">
        <v>1449886.96</v>
      </c>
      <c r="AR302" s="400">
        <f>O302*$AR$7</f>
        <v>1462378.05</v>
      </c>
      <c r="AS302" s="400"/>
      <c r="AT302" s="13">
        <v>8919005.3100000005</v>
      </c>
      <c r="AU302" s="429">
        <v>9242645.0999999996</v>
      </c>
      <c r="AV302" s="400">
        <f>S302*$AV$7</f>
        <v>8845175.25</v>
      </c>
      <c r="AW302" s="400"/>
      <c r="AX302" s="13">
        <v>8543667</v>
      </c>
      <c r="AY302" s="429">
        <v>9154288.1500000004</v>
      </c>
      <c r="AZ302" s="400">
        <f>W302*$AZ$7</f>
        <v>9564708.4000000004</v>
      </c>
      <c r="BA302" s="400"/>
      <c r="BB302" s="13">
        <v>1004931.16</v>
      </c>
      <c r="BC302" s="429">
        <v>1057091.8799999999</v>
      </c>
      <c r="BD302" s="400">
        <f>AF302*$BD$7</f>
        <v>1090907.31</v>
      </c>
      <c r="BE302" s="400"/>
      <c r="BF302" s="13">
        <v>785880.72000000009</v>
      </c>
      <c r="BG302" s="429">
        <v>792704.7</v>
      </c>
      <c r="BH302" s="400">
        <f>AJ302*$BH$7</f>
        <v>808197.3899999999</v>
      </c>
      <c r="BI302" s="400"/>
      <c r="BJ302" s="429">
        <v>25470726.809999999</v>
      </c>
      <c r="BK302" s="429">
        <v>26502997.989999998</v>
      </c>
      <c r="BL302" s="400">
        <f>SUM(AN302,AR302,AV302,AZ302)</f>
        <v>26524107.520000003</v>
      </c>
      <c r="BM302" s="380">
        <f>BL302-BK302</f>
        <v>21109.530000004917</v>
      </c>
      <c r="BN302" s="380">
        <f>BM302/G302</f>
        <v>1.206810541962321</v>
      </c>
      <c r="BO302" s="833"/>
      <c r="BP302" s="13">
        <v>27261538.690000001</v>
      </c>
      <c r="BQ302" s="429">
        <v>28352794.57</v>
      </c>
      <c r="BR302" s="400">
        <f>SUM(BH302,BD302,AZ302,AV302,AR302,AN302)</f>
        <v>28423212.220000003</v>
      </c>
      <c r="BS302" s="430">
        <f>BR302-BQ302</f>
        <v>70417.650000002235</v>
      </c>
      <c r="BT302" s="431">
        <f>BS302/G302</f>
        <v>4.0257060370456346</v>
      </c>
    </row>
    <row r="303" spans="1:72">
      <c r="AE303" s="9"/>
      <c r="AH303" s="346"/>
      <c r="AI303" s="346"/>
      <c r="BG303" s="346"/>
      <c r="BH303" s="346"/>
      <c r="BI303" s="346"/>
      <c r="BJ303" s="346"/>
      <c r="BK303" s="346"/>
      <c r="BL303" s="346"/>
      <c r="BM303" s="432"/>
      <c r="BN303" s="432"/>
      <c r="BO303" s="834"/>
      <c r="BS303" s="415"/>
    </row>
    <row r="304" spans="1:72">
      <c r="AE304" s="9"/>
      <c r="AH304" s="346"/>
      <c r="AI304" s="346"/>
      <c r="BG304" s="346"/>
      <c r="BH304" s="346"/>
      <c r="BI304" s="346"/>
      <c r="BJ304" s="346"/>
      <c r="BK304" s="346"/>
      <c r="BL304" s="346"/>
      <c r="BM304" s="432"/>
      <c r="BN304" s="432"/>
      <c r="BO304" s="834"/>
      <c r="BS304" s="415"/>
    </row>
    <row r="305" spans="9:71">
      <c r="AE305" s="9"/>
      <c r="AH305" s="346"/>
      <c r="AI305" s="346"/>
      <c r="BG305" s="346"/>
      <c r="BH305" s="346"/>
      <c r="BI305" s="346"/>
      <c r="BJ305" s="346"/>
      <c r="BK305" s="346"/>
      <c r="BL305" s="346"/>
      <c r="BM305" s="432"/>
      <c r="BN305" s="432"/>
      <c r="BO305" s="834"/>
      <c r="BS305" s="415"/>
    </row>
    <row r="306" spans="9:71">
      <c r="AE306" s="9"/>
      <c r="AH306" s="346"/>
      <c r="AI306" s="346"/>
      <c r="BG306" s="346"/>
      <c r="BH306" s="346"/>
      <c r="BI306" s="346"/>
      <c r="BJ306" s="346"/>
      <c r="BK306" s="346"/>
      <c r="BL306" s="346"/>
      <c r="BM306" s="432"/>
      <c r="BN306" s="432"/>
      <c r="BO306" s="834"/>
      <c r="BS306" s="415"/>
    </row>
    <row r="307" spans="9:71">
      <c r="I307" s="20"/>
      <c r="J307" s="20"/>
      <c r="M307" s="20"/>
      <c r="N307" s="20"/>
      <c r="Q307" s="20"/>
      <c r="R307" s="20"/>
      <c r="U307" s="20"/>
      <c r="V307" s="20"/>
      <c r="Y307" s="20"/>
      <c r="Z307" s="20"/>
      <c r="AA307" s="20"/>
      <c r="AB307" s="20"/>
      <c r="AC307" s="20"/>
      <c r="AD307" s="20"/>
      <c r="AE307" s="20"/>
      <c r="AH307" s="346"/>
      <c r="AI307" s="346"/>
      <c r="BG307" s="346"/>
      <c r="BH307" s="346"/>
      <c r="BI307" s="346"/>
      <c r="BJ307" s="346"/>
      <c r="BK307" s="346"/>
      <c r="BL307" s="346"/>
      <c r="BM307" s="432"/>
      <c r="BN307" s="432"/>
      <c r="BO307" s="834"/>
      <c r="BS307" s="415"/>
    </row>
    <row r="308" spans="9:71">
      <c r="AE308" s="9"/>
      <c r="AH308" s="346"/>
      <c r="AI308" s="346"/>
      <c r="BG308" s="346"/>
      <c r="BH308" s="346"/>
      <c r="BI308" s="346"/>
      <c r="BJ308" s="346"/>
      <c r="BK308" s="346"/>
      <c r="BL308" s="346"/>
      <c r="BM308" s="432"/>
      <c r="BN308" s="432"/>
      <c r="BO308" s="834"/>
      <c r="BS308" s="415"/>
    </row>
    <row r="309" spans="9:71">
      <c r="I309" s="20"/>
      <c r="J309" s="20"/>
      <c r="M309" s="20"/>
      <c r="N309" s="20"/>
      <c r="Q309" s="20"/>
      <c r="R309" s="20"/>
      <c r="U309" s="20"/>
      <c r="V309" s="20"/>
      <c r="Y309" s="20"/>
      <c r="Z309" s="20"/>
      <c r="AA309" s="20"/>
      <c r="AB309" s="20"/>
      <c r="AC309" s="20"/>
      <c r="AD309" s="20"/>
      <c r="AE309" s="20"/>
      <c r="AH309" s="346"/>
      <c r="AI309" s="346"/>
      <c r="BG309" s="346"/>
      <c r="BH309" s="346"/>
      <c r="BI309" s="346"/>
      <c r="BJ309" s="346"/>
      <c r="BK309" s="346"/>
      <c r="BL309" s="346"/>
      <c r="BM309" s="432"/>
      <c r="BN309" s="432"/>
      <c r="BO309" s="834"/>
      <c r="BS309" s="415"/>
    </row>
  </sheetData>
  <autoFilter ref="A10:BT10" xr:uid="{00000000-0001-0000-0800-000000000000}">
    <sortState xmlns:xlrd2="http://schemas.microsoft.com/office/spreadsheetml/2017/richdata2" ref="A11:BT302">
      <sortCondition ref="A10"/>
    </sortState>
  </autoFilter>
  <phoneticPr fontId="206" type="noConversion"/>
  <conditionalFormatting sqref="AC10:AC302">
    <cfRule type="cellIs" dxfId="6" priority="1" operator="lessThan">
      <formula>-0.05</formula>
    </cfRule>
    <cfRule type="cellIs" dxfId="5" priority="2" operator="greaterThan">
      <formula>0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Vos-muutos_tiivis_2026-27</vt:lpstr>
      <vt:lpstr>4. Vos-muutos_laaja2026-27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11.a. OKM-laskelma</vt:lpstr>
      <vt:lpstr>11.b. OKM-laskelma</vt:lpstr>
      <vt:lpstr>12. VM-laskelmakehitys</vt:lpstr>
      <vt:lpstr>13. Vos 2022-27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dcterms:created xsi:type="dcterms:W3CDTF">2016-10-23T13:00:51Z</dcterms:created>
  <dcterms:modified xsi:type="dcterms:W3CDTF">2026-05-08T09:58:22Z</dcterms:modified>
</cp:coreProperties>
</file>